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Κωνσταντίνα\Desktop\Δασικές Πυρκαγιές\"/>
    </mc:Choice>
  </mc:AlternateContent>
  <xr:revisionPtr revIDLastSave="0" documentId="13_ncr:1_{B3901EEC-D497-4878-A402-CCB2B350150F}" xr6:coauthVersionLast="36" xr6:coauthVersionMax="36" xr10:uidLastSave="{00000000-0000-0000-0000-000000000000}"/>
  <bookViews>
    <workbookView xWindow="0" yWindow="0" windowWidth="20865" windowHeight="9615" xr2:uid="{00000000-000D-0000-FFFF-FFFF00000000}"/>
  </bookViews>
  <sheets>
    <sheet name="2021" sheetId="1" r:id="rId1"/>
    <sheet name="Δεδομένα" sheetId="2" r:id="rId2"/>
  </sheets>
  <calcPr calcId="191029"/>
</workbook>
</file>

<file path=xl/calcChain.xml><?xml version="1.0" encoding="utf-8"?>
<calcChain xmlns="http://schemas.openxmlformats.org/spreadsheetml/2006/main">
  <c r="H7106" i="1" l="1"/>
  <c r="I7106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3" i="1"/>
  <c r="I3" i="1" s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4" i="1"/>
  <c r="F5" i="1"/>
  <c r="F6" i="1"/>
  <c r="F7" i="1"/>
  <c r="F8" i="1"/>
  <c r="F9" i="1"/>
  <c r="F10" i="1"/>
  <c r="F11" i="1"/>
  <c r="F12" i="1"/>
  <c r="F3" i="1"/>
  <c r="Q7095" i="1" l="1"/>
  <c r="Q7092" i="1"/>
  <c r="Q7090" i="1"/>
  <c r="Q7003" i="1"/>
  <c r="Q6998" i="1"/>
  <c r="Q6974" i="1"/>
  <c r="Q6973" i="1"/>
  <c r="Q6906" i="1"/>
  <c r="Q6895" i="1"/>
  <c r="Q6894" i="1"/>
  <c r="Q6892" i="1"/>
  <c r="Q6885" i="1"/>
  <c r="Q6856" i="1"/>
  <c r="Q6843" i="1"/>
  <c r="Q6828" i="1"/>
  <c r="Q6799" i="1"/>
  <c r="Q6762" i="1"/>
  <c r="Q6734" i="1"/>
  <c r="Q6732" i="1"/>
  <c r="Q6727" i="1"/>
  <c r="Q6725" i="1"/>
  <c r="Q6722" i="1"/>
  <c r="Q6717" i="1"/>
  <c r="Q6677" i="1"/>
  <c r="Q6655" i="1"/>
  <c r="Q6636" i="1"/>
  <c r="Q6635" i="1"/>
  <c r="Q6631" i="1"/>
  <c r="Q6630" i="1"/>
  <c r="Q6626" i="1"/>
  <c r="Q6619" i="1"/>
  <c r="Q6574" i="1"/>
  <c r="Q6540" i="1"/>
  <c r="Q6529" i="1"/>
  <c r="Q6522" i="1"/>
  <c r="Q6474" i="1"/>
  <c r="Q6465" i="1"/>
  <c r="Q6462" i="1"/>
  <c r="Q6391" i="1"/>
  <c r="Q6381" i="1"/>
  <c r="Q6358" i="1"/>
  <c r="Q6357" i="1"/>
  <c r="Q6312" i="1"/>
  <c r="Q6271" i="1"/>
  <c r="Q6253" i="1"/>
  <c r="Q6237" i="1"/>
  <c r="Q6155" i="1"/>
  <c r="Q6129" i="1"/>
  <c r="Q6104" i="1"/>
  <c r="Q6095" i="1"/>
  <c r="Q6089" i="1"/>
  <c r="Q6079" i="1"/>
  <c r="Q6078" i="1"/>
  <c r="Q6066" i="1"/>
  <c r="Q6061" i="1"/>
  <c r="Q6055" i="1"/>
  <c r="Q6047" i="1"/>
  <c r="Q6045" i="1"/>
  <c r="Q6042" i="1"/>
  <c r="Q6041" i="1"/>
  <c r="Q6040" i="1"/>
  <c r="Q6029" i="1"/>
  <c r="Q6026" i="1"/>
  <c r="Q6024" i="1"/>
  <c r="Q6017" i="1"/>
  <c r="Q6002" i="1"/>
  <c r="Q6001" i="1"/>
  <c r="Q6000" i="1"/>
  <c r="Q5999" i="1"/>
  <c r="Q5998" i="1"/>
  <c r="Q5997" i="1"/>
  <c r="Q5996" i="1"/>
  <c r="Q5995" i="1"/>
  <c r="Q5978" i="1"/>
  <c r="Q5977" i="1"/>
  <c r="Q5976" i="1"/>
  <c r="Q5975" i="1"/>
  <c r="Q5974" i="1"/>
  <c r="Q5923" i="1"/>
  <c r="Q5919" i="1"/>
  <c r="Q5908" i="1"/>
  <c r="Q5906" i="1"/>
  <c r="Q5883" i="1"/>
  <c r="Q5882" i="1"/>
  <c r="Q5874" i="1"/>
  <c r="Q5870" i="1"/>
  <c r="Q5868" i="1"/>
  <c r="Q5860" i="1"/>
  <c r="Q5859" i="1"/>
  <c r="Q5834" i="1"/>
  <c r="Q5807" i="1"/>
  <c r="Q5787" i="1"/>
  <c r="Q5772" i="1"/>
  <c r="Q5737" i="1"/>
  <c r="Q5728" i="1"/>
  <c r="Q5713" i="1"/>
  <c r="Q5671" i="1"/>
  <c r="Q5659" i="1"/>
  <c r="Q5649" i="1"/>
  <c r="Q5642" i="1"/>
  <c r="Q5639" i="1"/>
  <c r="Q5637" i="1"/>
  <c r="Q5636" i="1"/>
  <c r="Q5628" i="1"/>
  <c r="Q5609" i="1"/>
  <c r="Q5607" i="1"/>
  <c r="Q5599" i="1"/>
  <c r="Q5583" i="1"/>
  <c r="Q5581" i="1"/>
  <c r="Q5578" i="1"/>
  <c r="Q5577" i="1"/>
  <c r="Q5576" i="1"/>
  <c r="Q5575" i="1"/>
  <c r="Q5574" i="1"/>
  <c r="Q5573" i="1"/>
  <c r="Q5565" i="1"/>
  <c r="Q5551" i="1"/>
  <c r="Q5549" i="1"/>
  <c r="Q5547" i="1"/>
  <c r="Q5545" i="1"/>
  <c r="Q5541" i="1"/>
  <c r="Q5447" i="1"/>
  <c r="Q5426" i="1"/>
  <c r="Q5399" i="1"/>
  <c r="Q5391" i="1"/>
  <c r="Q5379" i="1"/>
  <c r="Q5355" i="1"/>
  <c r="Q5310" i="1"/>
  <c r="Q5270" i="1"/>
  <c r="Q5245" i="1"/>
  <c r="Q5224" i="1"/>
  <c r="Q5205" i="1"/>
  <c r="Q5163" i="1"/>
  <c r="Q5133" i="1"/>
  <c r="Q5122" i="1"/>
  <c r="Q5107" i="1"/>
  <c r="Q5103" i="1"/>
  <c r="Q5100" i="1"/>
  <c r="Q5090" i="1"/>
  <c r="Q5009" i="1"/>
  <c r="Q5008" i="1"/>
  <c r="Q4997" i="1"/>
  <c r="Q4906" i="1"/>
  <c r="Q4903" i="1"/>
  <c r="Q4878" i="1"/>
  <c r="Q4793" i="1"/>
  <c r="Q4788" i="1"/>
  <c r="L4788" i="1"/>
  <c r="O4788" i="1"/>
  <c r="Q4765" i="1"/>
  <c r="Q4526" i="1"/>
  <c r="Q4524" i="1"/>
  <c r="Q4518" i="1"/>
  <c r="Q4477" i="1"/>
  <c r="Q4446" i="1"/>
  <c r="Q4440" i="1"/>
  <c r="Q4322" i="1"/>
  <c r="Q4130" i="1"/>
  <c r="Q4129" i="1"/>
  <c r="Q4128" i="1"/>
  <c r="Q4122" i="1"/>
  <c r="Q4115" i="1"/>
  <c r="Q4113" i="1"/>
  <c r="Q4110" i="1"/>
  <c r="Q4109" i="1"/>
  <c r="Q4108" i="1"/>
  <c r="Q4106" i="1"/>
  <c r="Q4101" i="1"/>
  <c r="Q4090" i="1"/>
  <c r="Q4082" i="1"/>
  <c r="P4788" i="1" l="1"/>
  <c r="R4788" i="1" s="1"/>
  <c r="Q4042" i="1"/>
  <c r="Q4041" i="1"/>
  <c r="Q3977" i="1"/>
  <c r="Q3936" i="1"/>
  <c r="Q3843" i="1"/>
  <c r="Q3830" i="1"/>
  <c r="Q3828" i="1"/>
  <c r="Q3825" i="1"/>
  <c r="Q3824" i="1"/>
  <c r="Q3823" i="1"/>
  <c r="Q3763" i="1"/>
  <c r="Q3651" i="1"/>
  <c r="Q3644" i="1"/>
  <c r="Q3643" i="1"/>
  <c r="Q3628" i="1"/>
  <c r="Q3610" i="1"/>
  <c r="Q3608" i="1"/>
  <c r="Q3607" i="1"/>
  <c r="Q3567" i="1"/>
  <c r="Q3566" i="1"/>
  <c r="Q3540" i="1"/>
  <c r="Q3515" i="1"/>
  <c r="Q3514" i="1"/>
  <c r="Q3376" i="1"/>
  <c r="Q3374" i="1"/>
  <c r="Q3220" i="1"/>
  <c r="Q3217" i="1"/>
  <c r="Q3215" i="1"/>
  <c r="Q3195" i="1"/>
  <c r="Q3194" i="1"/>
  <c r="Q3193" i="1"/>
  <c r="Q3160" i="1"/>
  <c r="Q3156" i="1"/>
  <c r="Q3154" i="1"/>
  <c r="Q3112" i="1"/>
  <c r="Q3070" i="1"/>
  <c r="Q3055" i="1"/>
  <c r="Q2996" i="1" l="1"/>
  <c r="Q2925" i="1"/>
  <c r="Q2916" i="1"/>
  <c r="Q2872" i="1"/>
  <c r="Q2856" i="1"/>
  <c r="Q2853" i="1"/>
  <c r="Q2846" i="1"/>
  <c r="Q2844" i="1"/>
  <c r="Q2843" i="1"/>
  <c r="Q2804" i="1"/>
  <c r="Q2747" i="1"/>
  <c r="Q2723" i="1"/>
  <c r="Q2656" i="1"/>
  <c r="Q2655" i="1"/>
  <c r="Q2652" i="1"/>
  <c r="Q2650" i="1"/>
  <c r="Q2649" i="1"/>
  <c r="Q2648" i="1"/>
  <c r="Q2643" i="1"/>
  <c r="Q2635" i="1"/>
  <c r="Q2623" i="1"/>
  <c r="Q2621" i="1"/>
  <c r="Q2603" i="1"/>
  <c r="Q2602" i="1"/>
  <c r="Q2581" i="1"/>
  <c r="Q2570" i="1"/>
  <c r="Q2548" i="1"/>
  <c r="Q2547" i="1"/>
  <c r="Q2474" i="1"/>
  <c r="Q2473" i="1"/>
  <c r="Q2470" i="1"/>
  <c r="Q2469" i="1"/>
  <c r="Q2468" i="1"/>
  <c r="Q2466" i="1"/>
  <c r="Q2464" i="1"/>
  <c r="Q2463" i="1"/>
  <c r="Q2460" i="1"/>
  <c r="Q2451" i="1"/>
  <c r="Q2446" i="1"/>
  <c r="Q2445" i="1"/>
  <c r="Q2391" i="1"/>
  <c r="Q2365" i="1"/>
  <c r="Q2361" i="1"/>
  <c r="Q2360" i="1"/>
  <c r="Q2333" i="1"/>
  <c r="Q2327" i="1"/>
  <c r="Q2326" i="1"/>
  <c r="Q2055" i="1"/>
  <c r="Q2007" i="1"/>
  <c r="Q1938" i="1"/>
  <c r="Q1888" i="1"/>
  <c r="Q1572" i="1"/>
  <c r="Q1436" i="1"/>
  <c r="Q1435" i="1"/>
  <c r="Q1426" i="1"/>
  <c r="Q1317" i="1"/>
  <c r="Q1315" i="1"/>
  <c r="Q12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62" i="1"/>
  <c r="Q1150" i="1"/>
  <c r="Q1130" i="1" l="1"/>
  <c r="Q927" i="1"/>
  <c r="Q914" i="1"/>
  <c r="Q913" i="1"/>
  <c r="Q908" i="1"/>
  <c r="Q904" i="1"/>
  <c r="Q903" i="1"/>
  <c r="Q902" i="1"/>
  <c r="Q775" i="1"/>
  <c r="Q761" i="1"/>
  <c r="Q720" i="1"/>
  <c r="Q719" i="1"/>
  <c r="Q695" i="1"/>
  <c r="Q683" i="1"/>
  <c r="Q644" i="1"/>
  <c r="Q643" i="1"/>
  <c r="Q616" i="1"/>
  <c r="Q401" i="1"/>
  <c r="Q294" i="1"/>
  <c r="Q189" i="1"/>
  <c r="Q173" i="1"/>
  <c r="Q114" i="1"/>
  <c r="Q97" i="1"/>
  <c r="Q93" i="1"/>
  <c r="Q92" i="1"/>
  <c r="Q91" i="1"/>
  <c r="Q86" i="1"/>
  <c r="Q81" i="1"/>
  <c r="Q80" i="1"/>
  <c r="Q79" i="1"/>
  <c r="Q77" i="1"/>
  <c r="Q73" i="1"/>
  <c r="Q69" i="1"/>
  <c r="Q65" i="1"/>
  <c r="Q61" i="1"/>
  <c r="Q58" i="1"/>
  <c r="Q55" i="1"/>
  <c r="Q54" i="1"/>
  <c r="Q49" i="1"/>
  <c r="Q46" i="1"/>
  <c r="Q39" i="1"/>
  <c r="Q38" i="1"/>
  <c r="Q37" i="1"/>
  <c r="Q33" i="1"/>
  <c r="Q31" i="1"/>
  <c r="Q30" i="1"/>
  <c r="Q28" i="1"/>
  <c r="Q27" i="1"/>
  <c r="Q26" i="1"/>
  <c r="Q14" i="1"/>
  <c r="Q3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4" i="1"/>
  <c r="O5" i="1"/>
  <c r="O6" i="1"/>
  <c r="O7" i="1"/>
  <c r="O8" i="1"/>
  <c r="O9" i="1"/>
  <c r="O10" i="1"/>
  <c r="O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3" i="1"/>
  <c r="P5" i="1" l="1"/>
  <c r="R5" i="1" s="1"/>
  <c r="P10" i="1"/>
  <c r="R10" i="1" s="1"/>
  <c r="P7" i="1"/>
  <c r="R7" i="1" s="1"/>
  <c r="P322" i="1"/>
  <c r="R322" i="1" s="1"/>
  <c r="P315" i="1"/>
  <c r="R315" i="1" s="1"/>
  <c r="P307" i="1"/>
  <c r="R307" i="1" s="1"/>
  <c r="P299" i="1"/>
  <c r="R299" i="1" s="1"/>
  <c r="P284" i="1"/>
  <c r="R284" i="1" s="1"/>
  <c r="P276" i="1"/>
  <c r="R276" i="1" s="1"/>
  <c r="P268" i="1"/>
  <c r="R268" i="1" s="1"/>
  <c r="P260" i="1"/>
  <c r="R260" i="1" s="1"/>
  <c r="P252" i="1"/>
  <c r="R252" i="1" s="1"/>
  <c r="P246" i="1"/>
  <c r="R246" i="1" s="1"/>
  <c r="P239" i="1"/>
  <c r="R239" i="1" s="1"/>
  <c r="P231" i="1"/>
  <c r="R231" i="1" s="1"/>
  <c r="P223" i="1"/>
  <c r="R223" i="1" s="1"/>
  <c r="P215" i="1"/>
  <c r="R215" i="1" s="1"/>
  <c r="P207" i="1"/>
  <c r="R207" i="1" s="1"/>
  <c r="P200" i="1"/>
  <c r="R200" i="1" s="1"/>
  <c r="P192" i="1"/>
  <c r="R192" i="1" s="1"/>
  <c r="P184" i="1"/>
  <c r="R184" i="1" s="1"/>
  <c r="P176" i="1"/>
  <c r="R176" i="1" s="1"/>
  <c r="P168" i="1"/>
  <c r="R168" i="1" s="1"/>
  <c r="P160" i="1"/>
  <c r="R160" i="1" s="1"/>
  <c r="P152" i="1"/>
  <c r="R152" i="1" s="1"/>
  <c r="P144" i="1"/>
  <c r="R144" i="1" s="1"/>
  <c r="P136" i="1"/>
  <c r="R136" i="1" s="1"/>
  <c r="P129" i="1"/>
  <c r="R129" i="1" s="1"/>
  <c r="P122" i="1"/>
  <c r="R122" i="1" s="1"/>
  <c r="P114" i="1"/>
  <c r="R114" i="1" s="1"/>
  <c r="P107" i="1"/>
  <c r="R107" i="1" s="1"/>
  <c r="P100" i="1"/>
  <c r="R100" i="1" s="1"/>
  <c r="P92" i="1"/>
  <c r="R92" i="1" s="1"/>
  <c r="P84" i="1"/>
  <c r="R84" i="1" s="1"/>
  <c r="P76" i="1"/>
  <c r="R76" i="1" s="1"/>
  <c r="P68" i="1"/>
  <c r="R68" i="1" s="1"/>
  <c r="P62" i="1"/>
  <c r="R62" i="1" s="1"/>
  <c r="P54" i="1"/>
  <c r="R54" i="1" s="1"/>
  <c r="P42" i="1"/>
  <c r="R42" i="1" s="1"/>
  <c r="P34" i="1"/>
  <c r="R34" i="1" s="1"/>
  <c r="P27" i="1"/>
  <c r="R27" i="1" s="1"/>
  <c r="P22" i="1"/>
  <c r="R22" i="1" s="1"/>
  <c r="P14" i="1"/>
  <c r="R14" i="1" s="1"/>
  <c r="P6" i="1"/>
  <c r="R6" i="1" s="1"/>
  <c r="P321" i="1"/>
  <c r="R321" i="1" s="1"/>
  <c r="P314" i="1"/>
  <c r="R314" i="1" s="1"/>
  <c r="P306" i="1"/>
  <c r="R306" i="1" s="1"/>
  <c r="P298" i="1"/>
  <c r="R298" i="1" s="1"/>
  <c r="P291" i="1"/>
  <c r="R291" i="1" s="1"/>
  <c r="P283" i="1"/>
  <c r="R283" i="1" s="1"/>
  <c r="P275" i="1"/>
  <c r="R275" i="1" s="1"/>
  <c r="P267" i="1"/>
  <c r="R267" i="1" s="1"/>
  <c r="P259" i="1"/>
  <c r="R259" i="1" s="1"/>
  <c r="P245" i="1"/>
  <c r="R245" i="1" s="1"/>
  <c r="P238" i="1"/>
  <c r="R238" i="1" s="1"/>
  <c r="P230" i="1"/>
  <c r="R230" i="1" s="1"/>
  <c r="P222" i="1"/>
  <c r="R222" i="1" s="1"/>
  <c r="P214" i="1"/>
  <c r="R214" i="1" s="1"/>
  <c r="P206" i="1"/>
  <c r="R206" i="1" s="1"/>
  <c r="P199" i="1"/>
  <c r="R199" i="1" s="1"/>
  <c r="P191" i="1"/>
  <c r="R191" i="1" s="1"/>
  <c r="P183" i="1"/>
  <c r="R183" i="1" s="1"/>
  <c r="P175" i="1"/>
  <c r="R175" i="1" s="1"/>
  <c r="P167" i="1"/>
  <c r="R167" i="1" s="1"/>
  <c r="P159" i="1"/>
  <c r="R159" i="1" s="1"/>
  <c r="P151" i="1"/>
  <c r="R151" i="1" s="1"/>
  <c r="P143" i="1"/>
  <c r="R143" i="1" s="1"/>
  <c r="P135" i="1"/>
  <c r="R135" i="1" s="1"/>
  <c r="P128" i="1"/>
  <c r="R128" i="1" s="1"/>
  <c r="P121" i="1"/>
  <c r="R121" i="1" s="1"/>
  <c r="P113" i="1"/>
  <c r="R113" i="1" s="1"/>
  <c r="P106" i="1"/>
  <c r="R106" i="1" s="1"/>
  <c r="P99" i="1"/>
  <c r="R99" i="1" s="1"/>
  <c r="P91" i="1"/>
  <c r="R91" i="1" s="1"/>
  <c r="P83" i="1"/>
  <c r="R83" i="1" s="1"/>
  <c r="P75" i="1"/>
  <c r="R75" i="1" s="1"/>
  <c r="P67" i="1"/>
  <c r="R67" i="1" s="1"/>
  <c r="P61" i="1"/>
  <c r="R61" i="1" s="1"/>
  <c r="P53" i="1"/>
  <c r="R53" i="1" s="1"/>
  <c r="P41" i="1"/>
  <c r="R41" i="1" s="1"/>
  <c r="P33" i="1"/>
  <c r="R33" i="1" s="1"/>
  <c r="P26" i="1"/>
  <c r="R26" i="1" s="1"/>
  <c r="P21" i="1"/>
  <c r="R21" i="1" s="1"/>
  <c r="P13" i="1"/>
  <c r="R13" i="1" s="1"/>
  <c r="P320" i="1"/>
  <c r="R320" i="1" s="1"/>
  <c r="P313" i="1"/>
  <c r="R313" i="1" s="1"/>
  <c r="P305" i="1"/>
  <c r="R305" i="1" s="1"/>
  <c r="P297" i="1"/>
  <c r="R297" i="1" s="1"/>
  <c r="P290" i="1"/>
  <c r="R290" i="1" s="1"/>
  <c r="P282" i="1"/>
  <c r="R282" i="1" s="1"/>
  <c r="P274" i="1"/>
  <c r="R274" i="1" s="1"/>
  <c r="P266" i="1"/>
  <c r="R266" i="1" s="1"/>
  <c r="P258" i="1"/>
  <c r="R258" i="1" s="1"/>
  <c r="P251" i="1"/>
  <c r="R251" i="1" s="1"/>
  <c r="P244" i="1"/>
  <c r="R244" i="1" s="1"/>
  <c r="P237" i="1"/>
  <c r="R237" i="1" s="1"/>
  <c r="P229" i="1"/>
  <c r="R229" i="1" s="1"/>
  <c r="P221" i="1"/>
  <c r="R221" i="1" s="1"/>
  <c r="P213" i="1"/>
  <c r="R213" i="1" s="1"/>
  <c r="P205" i="1"/>
  <c r="R205" i="1" s="1"/>
  <c r="P198" i="1"/>
  <c r="R198" i="1" s="1"/>
  <c r="P190" i="1"/>
  <c r="R190" i="1" s="1"/>
  <c r="P182" i="1"/>
  <c r="R182" i="1" s="1"/>
  <c r="P174" i="1"/>
  <c r="R174" i="1" s="1"/>
  <c r="P166" i="1"/>
  <c r="R166" i="1" s="1"/>
  <c r="P158" i="1"/>
  <c r="R158" i="1" s="1"/>
  <c r="P150" i="1"/>
  <c r="R150" i="1" s="1"/>
  <c r="P142" i="1"/>
  <c r="R142" i="1" s="1"/>
  <c r="P134" i="1"/>
  <c r="R134" i="1" s="1"/>
  <c r="P127" i="1"/>
  <c r="R127" i="1" s="1"/>
  <c r="P120" i="1"/>
  <c r="R120" i="1" s="1"/>
  <c r="P112" i="1"/>
  <c r="R112" i="1" s="1"/>
  <c r="P105" i="1"/>
  <c r="R105" i="1" s="1"/>
  <c r="P98" i="1"/>
  <c r="R98" i="1" s="1"/>
  <c r="P90" i="1"/>
  <c r="R90" i="1" s="1"/>
  <c r="P82" i="1"/>
  <c r="R82" i="1" s="1"/>
  <c r="P74" i="1"/>
  <c r="R74" i="1" s="1"/>
  <c r="P66" i="1"/>
  <c r="R66" i="1" s="1"/>
  <c r="P60" i="1"/>
  <c r="R60" i="1" s="1"/>
  <c r="P52" i="1"/>
  <c r="R52" i="1" s="1"/>
  <c r="P48" i="1"/>
  <c r="R48" i="1" s="1"/>
  <c r="P40" i="1"/>
  <c r="R40" i="1" s="1"/>
  <c r="P32" i="1"/>
  <c r="R32" i="1" s="1"/>
  <c r="P25" i="1"/>
  <c r="R25" i="1" s="1"/>
  <c r="P20" i="1"/>
  <c r="R20" i="1" s="1"/>
  <c r="P12" i="1"/>
  <c r="R12" i="1" s="1"/>
  <c r="P7096" i="1"/>
  <c r="R7096" i="1" s="1"/>
  <c r="P7089" i="1"/>
  <c r="R7089" i="1" s="1"/>
  <c r="P7081" i="1"/>
  <c r="R7081" i="1" s="1"/>
  <c r="P7073" i="1"/>
  <c r="R7073" i="1" s="1"/>
  <c r="P7066" i="1"/>
  <c r="R7066" i="1" s="1"/>
  <c r="P7058" i="1"/>
  <c r="R7058" i="1" s="1"/>
  <c r="P7050" i="1"/>
  <c r="R7050" i="1" s="1"/>
  <c r="P7042" i="1"/>
  <c r="R7042" i="1" s="1"/>
  <c r="P7035" i="1"/>
  <c r="R7035" i="1" s="1"/>
  <c r="P7020" i="1"/>
  <c r="R7020" i="1" s="1"/>
  <c r="P7013" i="1"/>
  <c r="R7013" i="1" s="1"/>
  <c r="P7005" i="1"/>
  <c r="R7005" i="1" s="1"/>
  <c r="P6997" i="1"/>
  <c r="R6997" i="1" s="1"/>
  <c r="P6989" i="1"/>
  <c r="R6989" i="1" s="1"/>
  <c r="P6979" i="1"/>
  <c r="R6979" i="1" s="1"/>
  <c r="P6967" i="1"/>
  <c r="R6967" i="1" s="1"/>
  <c r="P6964" i="1"/>
  <c r="R6964" i="1" s="1"/>
  <c r="P6956" i="1"/>
  <c r="R6956" i="1" s="1"/>
  <c r="P6948" i="1"/>
  <c r="R6948" i="1" s="1"/>
  <c r="P6944" i="1"/>
  <c r="R6944" i="1" s="1"/>
  <c r="P6930" i="1"/>
  <c r="R6930" i="1" s="1"/>
  <c r="P6922" i="1"/>
  <c r="R6922" i="1" s="1"/>
  <c r="P6915" i="1"/>
  <c r="R6915" i="1" s="1"/>
  <c r="P6907" i="1"/>
  <c r="R6907" i="1" s="1"/>
  <c r="P6896" i="1"/>
  <c r="R6896" i="1" s="1"/>
  <c r="P6888" i="1"/>
  <c r="R6888" i="1" s="1"/>
  <c r="P6880" i="1"/>
  <c r="R6880" i="1" s="1"/>
  <c r="P6874" i="1"/>
  <c r="R6874" i="1" s="1"/>
  <c r="P6852" i="1"/>
  <c r="R6852" i="1" s="1"/>
  <c r="P6839" i="1"/>
  <c r="R6839" i="1" s="1"/>
  <c r="P6831" i="1"/>
  <c r="R6831" i="1" s="1"/>
  <c r="P6826" i="1"/>
  <c r="R6826" i="1" s="1"/>
  <c r="P6809" i="1"/>
  <c r="R6809" i="1" s="1"/>
  <c r="P6801" i="1"/>
  <c r="R6801" i="1" s="1"/>
  <c r="P6795" i="1"/>
  <c r="R6795" i="1" s="1"/>
  <c r="P6787" i="1"/>
  <c r="R6787" i="1" s="1"/>
  <c r="P6774" i="1"/>
  <c r="R6774" i="1" s="1"/>
  <c r="P6767" i="1"/>
  <c r="R6767" i="1" s="1"/>
  <c r="P6759" i="1"/>
  <c r="R6759" i="1" s="1"/>
  <c r="P6751" i="1"/>
  <c r="R6751" i="1" s="1"/>
  <c r="P6743" i="1"/>
  <c r="R6743" i="1" s="1"/>
  <c r="P6735" i="1"/>
  <c r="R6735" i="1" s="1"/>
  <c r="P6727" i="1"/>
  <c r="R6727" i="1" s="1"/>
  <c r="P6719" i="1"/>
  <c r="R6719" i="1" s="1"/>
  <c r="P6711" i="1"/>
  <c r="R6711" i="1" s="1"/>
  <c r="P6703" i="1"/>
  <c r="R6703" i="1" s="1"/>
  <c r="P6695" i="1"/>
  <c r="R6695" i="1" s="1"/>
  <c r="P6688" i="1"/>
  <c r="R6688" i="1" s="1"/>
  <c r="P6680" i="1"/>
  <c r="R6680" i="1" s="1"/>
  <c r="P9" i="1"/>
  <c r="R9" i="1" s="1"/>
  <c r="P4" i="1"/>
  <c r="R4" i="1" s="1"/>
  <c r="P319" i="1"/>
  <c r="R319" i="1" s="1"/>
  <c r="P312" i="1"/>
  <c r="R312" i="1" s="1"/>
  <c r="P304" i="1"/>
  <c r="R304" i="1" s="1"/>
  <c r="P296" i="1"/>
  <c r="R296" i="1" s="1"/>
  <c r="P289" i="1"/>
  <c r="R289" i="1" s="1"/>
  <c r="P281" i="1"/>
  <c r="R281" i="1" s="1"/>
  <c r="P273" i="1"/>
  <c r="R273" i="1" s="1"/>
  <c r="P265" i="1"/>
  <c r="R265" i="1" s="1"/>
  <c r="P257" i="1"/>
  <c r="R257" i="1" s="1"/>
  <c r="P243" i="1"/>
  <c r="R243" i="1" s="1"/>
  <c r="P236" i="1"/>
  <c r="R236" i="1" s="1"/>
  <c r="P228" i="1"/>
  <c r="R228" i="1" s="1"/>
  <c r="P220" i="1"/>
  <c r="R220" i="1" s="1"/>
  <c r="P212" i="1"/>
  <c r="R212" i="1" s="1"/>
  <c r="P204" i="1"/>
  <c r="R204" i="1" s="1"/>
  <c r="P197" i="1"/>
  <c r="R197" i="1" s="1"/>
  <c r="P189" i="1"/>
  <c r="R189" i="1" s="1"/>
  <c r="P181" i="1"/>
  <c r="R181" i="1" s="1"/>
  <c r="P173" i="1"/>
  <c r="R173" i="1" s="1"/>
  <c r="P165" i="1"/>
  <c r="R165" i="1" s="1"/>
  <c r="P157" i="1"/>
  <c r="R157" i="1" s="1"/>
  <c r="P149" i="1"/>
  <c r="R149" i="1" s="1"/>
  <c r="P141" i="1"/>
  <c r="R141" i="1" s="1"/>
  <c r="P126" i="1"/>
  <c r="R126" i="1" s="1"/>
  <c r="P119" i="1"/>
  <c r="R119" i="1" s="1"/>
  <c r="P104" i="1"/>
  <c r="R104" i="1" s="1"/>
  <c r="P97" i="1"/>
  <c r="R97" i="1" s="1"/>
  <c r="P89" i="1"/>
  <c r="R89" i="1" s="1"/>
  <c r="P81" i="1"/>
  <c r="R81" i="1" s="1"/>
  <c r="P73" i="1"/>
  <c r="R73" i="1" s="1"/>
  <c r="P65" i="1"/>
  <c r="R65" i="1" s="1"/>
  <c r="P59" i="1"/>
  <c r="R59" i="1" s="1"/>
  <c r="P47" i="1"/>
  <c r="R47" i="1" s="1"/>
  <c r="P39" i="1"/>
  <c r="R39" i="1" s="1"/>
  <c r="P31" i="1"/>
  <c r="R31" i="1" s="1"/>
  <c r="P24" i="1"/>
  <c r="R24" i="1" s="1"/>
  <c r="P19" i="1"/>
  <c r="R19" i="1" s="1"/>
  <c r="P11" i="1"/>
  <c r="R11" i="1" s="1"/>
  <c r="P8" i="1"/>
  <c r="R8" i="1" s="1"/>
  <c r="P326" i="1"/>
  <c r="R326" i="1" s="1"/>
  <c r="P318" i="1"/>
  <c r="R318" i="1" s="1"/>
  <c r="P311" i="1"/>
  <c r="R311" i="1" s="1"/>
  <c r="P303" i="1"/>
  <c r="R303" i="1" s="1"/>
  <c r="P295" i="1"/>
  <c r="R295" i="1" s="1"/>
  <c r="P288" i="1"/>
  <c r="R288" i="1" s="1"/>
  <c r="P280" i="1"/>
  <c r="R280" i="1" s="1"/>
  <c r="P272" i="1"/>
  <c r="R272" i="1" s="1"/>
  <c r="P264" i="1"/>
  <c r="R264" i="1" s="1"/>
  <c r="P256" i="1"/>
  <c r="R256" i="1" s="1"/>
  <c r="P250" i="1"/>
  <c r="R250" i="1" s="1"/>
  <c r="P235" i="1"/>
  <c r="R235" i="1" s="1"/>
  <c r="P227" i="1"/>
  <c r="R227" i="1" s="1"/>
  <c r="P219" i="1"/>
  <c r="R219" i="1" s="1"/>
  <c r="P211" i="1"/>
  <c r="R211" i="1" s="1"/>
  <c r="P203" i="1"/>
  <c r="R203" i="1" s="1"/>
  <c r="P196" i="1"/>
  <c r="R196" i="1" s="1"/>
  <c r="P188" i="1"/>
  <c r="R188" i="1" s="1"/>
  <c r="P180" i="1"/>
  <c r="R180" i="1" s="1"/>
  <c r="P172" i="1"/>
  <c r="R172" i="1" s="1"/>
  <c r="P164" i="1"/>
  <c r="R164" i="1" s="1"/>
  <c r="P156" i="1"/>
  <c r="R156" i="1" s="1"/>
  <c r="P148" i="1"/>
  <c r="R148" i="1" s="1"/>
  <c r="P140" i="1"/>
  <c r="R140" i="1" s="1"/>
  <c r="P133" i="1"/>
  <c r="R133" i="1" s="1"/>
  <c r="P125" i="1"/>
  <c r="R125" i="1" s="1"/>
  <c r="P118" i="1"/>
  <c r="R118" i="1" s="1"/>
  <c r="P111" i="1"/>
  <c r="R111" i="1" s="1"/>
  <c r="P103" i="1"/>
  <c r="R103" i="1" s="1"/>
  <c r="P96" i="1"/>
  <c r="R96" i="1" s="1"/>
  <c r="P88" i="1"/>
  <c r="R88" i="1" s="1"/>
  <c r="P80" i="1"/>
  <c r="R80" i="1" s="1"/>
  <c r="P72" i="1"/>
  <c r="R72" i="1" s="1"/>
  <c r="P64" i="1"/>
  <c r="R64" i="1" s="1"/>
  <c r="P58" i="1"/>
  <c r="R58" i="1" s="1"/>
  <c r="P51" i="1"/>
  <c r="R51" i="1" s="1"/>
  <c r="P46" i="1"/>
  <c r="R46" i="1" s="1"/>
  <c r="P38" i="1"/>
  <c r="R38" i="1" s="1"/>
  <c r="P30" i="1"/>
  <c r="R30" i="1" s="1"/>
  <c r="P23" i="1"/>
  <c r="R23" i="1" s="1"/>
  <c r="P18" i="1"/>
  <c r="R18" i="1" s="1"/>
  <c r="P325" i="1"/>
  <c r="R325" i="1" s="1"/>
  <c r="P317" i="1"/>
  <c r="R317" i="1" s="1"/>
  <c r="P310" i="1"/>
  <c r="R310" i="1" s="1"/>
  <c r="P302" i="1"/>
  <c r="R302" i="1" s="1"/>
  <c r="P294" i="1"/>
  <c r="R294" i="1" s="1"/>
  <c r="P287" i="1"/>
  <c r="R287" i="1" s="1"/>
  <c r="P279" i="1"/>
  <c r="R279" i="1" s="1"/>
  <c r="P271" i="1"/>
  <c r="R271" i="1" s="1"/>
  <c r="P263" i="1"/>
  <c r="R263" i="1" s="1"/>
  <c r="P255" i="1"/>
  <c r="R255" i="1" s="1"/>
  <c r="P249" i="1"/>
  <c r="R249" i="1" s="1"/>
  <c r="P242" i="1"/>
  <c r="R242" i="1" s="1"/>
  <c r="P234" i="1"/>
  <c r="R234" i="1" s="1"/>
  <c r="P226" i="1"/>
  <c r="R226" i="1" s="1"/>
  <c r="P218" i="1"/>
  <c r="R218" i="1" s="1"/>
  <c r="P210" i="1"/>
  <c r="R210" i="1" s="1"/>
  <c r="P195" i="1"/>
  <c r="R195" i="1" s="1"/>
  <c r="P187" i="1"/>
  <c r="R187" i="1" s="1"/>
  <c r="P179" i="1"/>
  <c r="R179" i="1" s="1"/>
  <c r="P171" i="1"/>
  <c r="R171" i="1" s="1"/>
  <c r="P163" i="1"/>
  <c r="R163" i="1" s="1"/>
  <c r="P155" i="1"/>
  <c r="R155" i="1" s="1"/>
  <c r="P147" i="1"/>
  <c r="R147" i="1" s="1"/>
  <c r="P139" i="1"/>
  <c r="R139" i="1" s="1"/>
  <c r="P132" i="1"/>
  <c r="R132" i="1" s="1"/>
  <c r="P124" i="1"/>
  <c r="R124" i="1" s="1"/>
  <c r="P117" i="1"/>
  <c r="R117" i="1" s="1"/>
  <c r="P110" i="1"/>
  <c r="R110" i="1" s="1"/>
  <c r="P102" i="1"/>
  <c r="R102" i="1" s="1"/>
  <c r="P95" i="1"/>
  <c r="R95" i="1" s="1"/>
  <c r="P87" i="1"/>
  <c r="R87" i="1" s="1"/>
  <c r="P79" i="1"/>
  <c r="R79" i="1" s="1"/>
  <c r="P71" i="1"/>
  <c r="R71" i="1" s="1"/>
  <c r="P57" i="1"/>
  <c r="R57" i="1" s="1"/>
  <c r="P50" i="1"/>
  <c r="R50" i="1" s="1"/>
  <c r="P45" i="1"/>
  <c r="R45" i="1" s="1"/>
  <c r="P37" i="1"/>
  <c r="R37" i="1" s="1"/>
  <c r="P29" i="1"/>
  <c r="R29" i="1" s="1"/>
  <c r="P17" i="1"/>
  <c r="R17" i="1" s="1"/>
  <c r="P7106" i="1"/>
  <c r="R7106" i="1" s="1"/>
  <c r="P7101" i="1"/>
  <c r="R7101" i="1" s="1"/>
  <c r="P7093" i="1"/>
  <c r="R7093" i="1" s="1"/>
  <c r="P7087" i="1"/>
  <c r="R7087" i="1" s="1"/>
  <c r="P7084" i="1"/>
  <c r="R7084" i="1" s="1"/>
  <c r="P7078" i="1"/>
  <c r="R7078" i="1" s="1"/>
  <c r="P7070" i="1"/>
  <c r="R7070" i="1" s="1"/>
  <c r="P7063" i="1"/>
  <c r="R7063" i="1" s="1"/>
  <c r="P7055" i="1"/>
  <c r="R7055" i="1" s="1"/>
  <c r="P7047" i="1"/>
  <c r="R7047" i="1" s="1"/>
  <c r="P7040" i="1"/>
  <c r="R7040" i="1" s="1"/>
  <c r="P7032" i="1"/>
  <c r="R7032" i="1" s="1"/>
  <c r="P7025" i="1"/>
  <c r="R7025" i="1" s="1"/>
  <c r="P7017" i="1"/>
  <c r="R7017" i="1" s="1"/>
  <c r="P7010" i="1"/>
  <c r="R7010" i="1" s="1"/>
  <c r="P7002" i="1"/>
  <c r="R7002" i="1" s="1"/>
  <c r="P6994" i="1"/>
  <c r="R6994" i="1" s="1"/>
  <c r="P6986" i="1"/>
  <c r="R6986" i="1" s="1"/>
  <c r="P6972" i="1"/>
  <c r="R6972" i="1" s="1"/>
  <c r="P6960" i="1"/>
  <c r="R6960" i="1" s="1"/>
  <c r="P6953" i="1"/>
  <c r="R6953" i="1" s="1"/>
  <c r="P6947" i="1"/>
  <c r="R6947" i="1" s="1"/>
  <c r="P6941" i="1"/>
  <c r="R6941" i="1" s="1"/>
  <c r="P6935" i="1"/>
  <c r="R6935" i="1" s="1"/>
  <c r="P6927" i="1"/>
  <c r="R6927" i="1" s="1"/>
  <c r="P6919" i="1"/>
  <c r="R6919" i="1" s="1"/>
  <c r="P6912" i="1"/>
  <c r="R6912" i="1" s="1"/>
  <c r="P6900" i="1"/>
  <c r="R6900" i="1" s="1"/>
  <c r="P6893" i="1"/>
  <c r="R6893" i="1" s="1"/>
  <c r="P6885" i="1"/>
  <c r="R6885" i="1" s="1"/>
  <c r="P6865" i="1"/>
  <c r="R6865" i="1" s="1"/>
  <c r="P6863" i="1"/>
  <c r="R6863" i="1" s="1"/>
  <c r="P6856" i="1"/>
  <c r="R6856" i="1" s="1"/>
  <c r="P6849" i="1"/>
  <c r="R6849" i="1" s="1"/>
  <c r="P6843" i="1"/>
  <c r="R6843" i="1" s="1"/>
  <c r="P6836" i="1"/>
  <c r="R6836" i="1" s="1"/>
  <c r="P6817" i="1"/>
  <c r="R6817" i="1" s="1"/>
  <c r="P6806" i="1"/>
  <c r="R6806" i="1" s="1"/>
  <c r="P6792" i="1"/>
  <c r="R6792" i="1" s="1"/>
  <c r="P6784" i="1"/>
  <c r="R6784" i="1" s="1"/>
  <c r="P6779" i="1"/>
  <c r="R6779" i="1" s="1"/>
  <c r="P6772" i="1"/>
  <c r="R6772" i="1" s="1"/>
  <c r="P6764" i="1"/>
  <c r="R6764" i="1" s="1"/>
  <c r="P6756" i="1"/>
  <c r="R6756" i="1" s="1"/>
  <c r="P6748" i="1"/>
  <c r="R6748" i="1" s="1"/>
  <c r="P6740" i="1"/>
  <c r="R6740" i="1" s="1"/>
  <c r="P6732" i="1"/>
  <c r="R6732" i="1" s="1"/>
  <c r="P6724" i="1"/>
  <c r="R6724" i="1" s="1"/>
  <c r="P6716" i="1"/>
  <c r="R6716" i="1" s="1"/>
  <c r="P6708" i="1"/>
  <c r="R6708" i="1" s="1"/>
  <c r="P6700" i="1"/>
  <c r="R6700" i="1" s="1"/>
  <c r="P6693" i="1"/>
  <c r="R6693" i="1" s="1"/>
  <c r="P6685" i="1"/>
  <c r="R6685" i="1" s="1"/>
  <c r="P6677" i="1"/>
  <c r="R6677" i="1" s="1"/>
  <c r="P6676" i="1"/>
  <c r="R6676" i="1" s="1"/>
  <c r="P6668" i="1"/>
  <c r="R6668" i="1" s="1"/>
  <c r="P6660" i="1"/>
  <c r="R6660" i="1" s="1"/>
  <c r="P6653" i="1"/>
  <c r="R6653" i="1" s="1"/>
  <c r="P6645" i="1"/>
  <c r="R6645" i="1" s="1"/>
  <c r="P6637" i="1"/>
  <c r="R6637" i="1" s="1"/>
  <c r="P6629" i="1"/>
  <c r="R6629" i="1" s="1"/>
  <c r="P6621" i="1"/>
  <c r="R6621" i="1" s="1"/>
  <c r="P324" i="1"/>
  <c r="R324" i="1" s="1"/>
  <c r="P316" i="1"/>
  <c r="R316" i="1" s="1"/>
  <c r="P309" i="1"/>
  <c r="R309" i="1" s="1"/>
  <c r="P301" i="1"/>
  <c r="R301" i="1" s="1"/>
  <c r="P293" i="1"/>
  <c r="R293" i="1" s="1"/>
  <c r="P286" i="1"/>
  <c r="R286" i="1" s="1"/>
  <c r="P278" i="1"/>
  <c r="R278" i="1" s="1"/>
  <c r="P270" i="1"/>
  <c r="R270" i="1" s="1"/>
  <c r="P262" i="1"/>
  <c r="R262" i="1" s="1"/>
  <c r="P254" i="1"/>
  <c r="R254" i="1" s="1"/>
  <c r="P248" i="1"/>
  <c r="R248" i="1" s="1"/>
  <c r="P241" i="1"/>
  <c r="R241" i="1" s="1"/>
  <c r="P233" i="1"/>
  <c r="R233" i="1" s="1"/>
  <c r="P225" i="1"/>
  <c r="R225" i="1" s="1"/>
  <c r="P217" i="1"/>
  <c r="R217" i="1" s="1"/>
  <c r="P209" i="1"/>
  <c r="R209" i="1" s="1"/>
  <c r="P202" i="1"/>
  <c r="R202" i="1" s="1"/>
  <c r="P194" i="1"/>
  <c r="R194" i="1" s="1"/>
  <c r="P186" i="1"/>
  <c r="R186" i="1" s="1"/>
  <c r="P178" i="1"/>
  <c r="R178" i="1" s="1"/>
  <c r="P170" i="1"/>
  <c r="R170" i="1" s="1"/>
  <c r="P162" i="1"/>
  <c r="R162" i="1" s="1"/>
  <c r="P154" i="1"/>
  <c r="R154" i="1" s="1"/>
  <c r="P146" i="1"/>
  <c r="R146" i="1" s="1"/>
  <c r="P138" i="1"/>
  <c r="R138" i="1" s="1"/>
  <c r="P131" i="1"/>
  <c r="R131" i="1" s="1"/>
  <c r="P123" i="1"/>
  <c r="R123" i="1" s="1"/>
  <c r="P116" i="1"/>
  <c r="R116" i="1" s="1"/>
  <c r="P109" i="1"/>
  <c r="R109" i="1" s="1"/>
  <c r="P94" i="1"/>
  <c r="R94" i="1" s="1"/>
  <c r="P86" i="1"/>
  <c r="R86" i="1" s="1"/>
  <c r="P78" i="1"/>
  <c r="R78" i="1" s="1"/>
  <c r="P70" i="1"/>
  <c r="R70" i="1" s="1"/>
  <c r="P56" i="1"/>
  <c r="R56" i="1" s="1"/>
  <c r="P49" i="1"/>
  <c r="R49" i="1" s="1"/>
  <c r="P44" i="1"/>
  <c r="R44" i="1" s="1"/>
  <c r="P36" i="1"/>
  <c r="R36" i="1" s="1"/>
  <c r="P28" i="1"/>
  <c r="R28" i="1" s="1"/>
  <c r="P16" i="1"/>
  <c r="R16" i="1" s="1"/>
  <c r="P7105" i="1"/>
  <c r="R7105" i="1" s="1"/>
  <c r="P7100" i="1"/>
  <c r="R7100" i="1" s="1"/>
  <c r="P7086" i="1"/>
  <c r="R7086" i="1" s="1"/>
  <c r="P7077" i="1"/>
  <c r="R7077" i="1" s="1"/>
  <c r="P7062" i="1"/>
  <c r="R7062" i="1" s="1"/>
  <c r="P7054" i="1"/>
  <c r="R7054" i="1" s="1"/>
  <c r="P7046" i="1"/>
  <c r="R7046" i="1" s="1"/>
  <c r="P7039" i="1"/>
  <c r="R7039" i="1" s="1"/>
  <c r="P7031" i="1"/>
  <c r="R7031" i="1" s="1"/>
  <c r="P7024" i="1"/>
  <c r="R7024" i="1" s="1"/>
  <c r="P7016" i="1"/>
  <c r="R7016" i="1" s="1"/>
  <c r="P7009" i="1"/>
  <c r="R7009" i="1" s="1"/>
  <c r="P7001" i="1"/>
  <c r="R7001" i="1" s="1"/>
  <c r="P6993" i="1"/>
  <c r="R6993" i="1" s="1"/>
  <c r="P6985" i="1"/>
  <c r="R6985" i="1" s="1"/>
  <c r="P6977" i="1"/>
  <c r="R6977" i="1" s="1"/>
  <c r="P6971" i="1"/>
  <c r="R6971" i="1" s="1"/>
  <c r="P323" i="1"/>
  <c r="R323" i="1" s="1"/>
  <c r="P308" i="1"/>
  <c r="R308" i="1" s="1"/>
  <c r="P300" i="1"/>
  <c r="R300" i="1" s="1"/>
  <c r="P292" i="1"/>
  <c r="R292" i="1" s="1"/>
  <c r="P285" i="1"/>
  <c r="R285" i="1" s="1"/>
  <c r="P277" i="1"/>
  <c r="R277" i="1" s="1"/>
  <c r="P269" i="1"/>
  <c r="R269" i="1" s="1"/>
  <c r="P261" i="1"/>
  <c r="R261" i="1" s="1"/>
  <c r="P253" i="1"/>
  <c r="R253" i="1" s="1"/>
  <c r="P247" i="1"/>
  <c r="R247" i="1" s="1"/>
  <c r="P240" i="1"/>
  <c r="R240" i="1" s="1"/>
  <c r="P232" i="1"/>
  <c r="R232" i="1" s="1"/>
  <c r="P224" i="1"/>
  <c r="R224" i="1" s="1"/>
  <c r="P216" i="1"/>
  <c r="R216" i="1" s="1"/>
  <c r="P208" i="1"/>
  <c r="R208" i="1" s="1"/>
  <c r="P201" i="1"/>
  <c r="R201" i="1" s="1"/>
  <c r="P193" i="1"/>
  <c r="R193" i="1" s="1"/>
  <c r="P185" i="1"/>
  <c r="R185" i="1" s="1"/>
  <c r="P177" i="1"/>
  <c r="R177" i="1" s="1"/>
  <c r="P169" i="1"/>
  <c r="R169" i="1" s="1"/>
  <c r="P161" i="1"/>
  <c r="R161" i="1" s="1"/>
  <c r="P153" i="1"/>
  <c r="R153" i="1" s="1"/>
  <c r="P145" i="1"/>
  <c r="R145" i="1" s="1"/>
  <c r="P137" i="1"/>
  <c r="R137" i="1" s="1"/>
  <c r="P130" i="1"/>
  <c r="R130" i="1" s="1"/>
  <c r="P115" i="1"/>
  <c r="R115" i="1" s="1"/>
  <c r="P108" i="1"/>
  <c r="R108" i="1" s="1"/>
  <c r="P101" i="1"/>
  <c r="R101" i="1" s="1"/>
  <c r="P93" i="1"/>
  <c r="R93" i="1" s="1"/>
  <c r="P85" i="1"/>
  <c r="R85" i="1" s="1"/>
  <c r="P77" i="1"/>
  <c r="R77" i="1" s="1"/>
  <c r="P69" i="1"/>
  <c r="R69" i="1" s="1"/>
  <c r="P63" i="1"/>
  <c r="R63" i="1" s="1"/>
  <c r="P55" i="1"/>
  <c r="R55" i="1" s="1"/>
  <c r="P43" i="1"/>
  <c r="R43" i="1" s="1"/>
  <c r="P35" i="1"/>
  <c r="R35" i="1" s="1"/>
  <c r="P15" i="1"/>
  <c r="R15" i="1" s="1"/>
  <c r="P7099" i="1"/>
  <c r="R7099" i="1" s="1"/>
  <c r="P7092" i="1"/>
  <c r="R7092" i="1" s="1"/>
  <c r="P7083" i="1"/>
  <c r="R7083" i="1" s="1"/>
  <c r="P7076" i="1"/>
  <c r="R7076" i="1" s="1"/>
  <c r="P7069" i="1"/>
  <c r="R7069" i="1" s="1"/>
  <c r="P7061" i="1"/>
  <c r="R7061" i="1" s="1"/>
  <c r="P7053" i="1"/>
  <c r="R7053" i="1" s="1"/>
  <c r="P7045" i="1"/>
  <c r="R7045" i="1" s="1"/>
  <c r="P7038" i="1"/>
  <c r="R7038" i="1" s="1"/>
  <c r="P7030" i="1"/>
  <c r="R7030" i="1" s="1"/>
  <c r="P7023" i="1"/>
  <c r="R7023" i="1" s="1"/>
  <c r="P7008" i="1"/>
  <c r="R7008" i="1" s="1"/>
  <c r="P7000" i="1"/>
  <c r="R7000" i="1" s="1"/>
  <c r="P6992" i="1"/>
  <c r="R6992" i="1" s="1"/>
  <c r="P6984" i="1"/>
  <c r="R6984" i="1" s="1"/>
  <c r="P7104" i="1"/>
  <c r="R7104" i="1" s="1"/>
  <c r="P7098" i="1"/>
  <c r="R7098" i="1" s="1"/>
  <c r="P7091" i="1"/>
  <c r="R7091" i="1" s="1"/>
  <c r="P7082" i="1"/>
  <c r="R7082" i="1" s="1"/>
  <c r="P7075" i="1"/>
  <c r="R7075" i="1" s="1"/>
  <c r="P7068" i="1"/>
  <c r="R7068" i="1" s="1"/>
  <c r="P7060" i="1"/>
  <c r="R7060" i="1" s="1"/>
  <c r="P7052" i="1"/>
  <c r="R7052" i="1" s="1"/>
  <c r="P7044" i="1"/>
  <c r="R7044" i="1" s="1"/>
  <c r="P7037" i="1"/>
  <c r="R7037" i="1" s="1"/>
  <c r="P7029" i="1"/>
  <c r="R7029" i="1" s="1"/>
  <c r="P7022" i="1"/>
  <c r="R7022" i="1" s="1"/>
  <c r="P7015" i="1"/>
  <c r="R7015" i="1" s="1"/>
  <c r="P7007" i="1"/>
  <c r="R7007" i="1" s="1"/>
  <c r="P6999" i="1"/>
  <c r="R6999" i="1" s="1"/>
  <c r="P6991" i="1"/>
  <c r="R6991" i="1" s="1"/>
  <c r="P6983" i="1"/>
  <c r="R6983" i="1" s="1"/>
  <c r="P6981" i="1"/>
  <c r="R6981" i="1" s="1"/>
  <c r="P6975" i="1"/>
  <c r="R6975" i="1" s="1"/>
  <c r="P6969" i="1"/>
  <c r="R6969" i="1" s="1"/>
  <c r="P6958" i="1"/>
  <c r="R6958" i="1" s="1"/>
  <c r="P6950" i="1"/>
  <c r="R6950" i="1" s="1"/>
  <c r="P6945" i="1"/>
  <c r="R6945" i="1" s="1"/>
  <c r="P6938" i="1"/>
  <c r="R6938" i="1" s="1"/>
  <c r="P6932" i="1"/>
  <c r="R6932" i="1" s="1"/>
  <c r="P6924" i="1"/>
  <c r="R6924" i="1" s="1"/>
  <c r="P6917" i="1"/>
  <c r="R6917" i="1" s="1"/>
  <c r="P6909" i="1"/>
  <c r="R6909" i="1" s="1"/>
  <c r="P6904" i="1"/>
  <c r="R6904" i="1" s="1"/>
  <c r="P6890" i="1"/>
  <c r="R6890" i="1" s="1"/>
  <c r="P6882" i="1"/>
  <c r="R6882" i="1" s="1"/>
  <c r="P6876" i="1"/>
  <c r="R6876" i="1" s="1"/>
  <c r="P6869" i="1"/>
  <c r="R6869" i="1" s="1"/>
  <c r="P6864" i="1"/>
  <c r="R6864" i="1" s="1"/>
  <c r="P6860" i="1"/>
  <c r="R6860" i="1" s="1"/>
  <c r="P6840" i="1"/>
  <c r="R6840" i="1" s="1"/>
  <c r="P6833" i="1"/>
  <c r="R6833" i="1" s="1"/>
  <c r="P6828" i="1"/>
  <c r="R6828" i="1" s="1"/>
  <c r="P6824" i="1"/>
  <c r="R6824" i="1" s="1"/>
  <c r="P6820" i="1"/>
  <c r="R6820" i="1" s="1"/>
  <c r="P6814" i="1"/>
  <c r="R6814" i="1" s="1"/>
  <c r="P6811" i="1"/>
  <c r="R6811" i="1" s="1"/>
  <c r="P6803" i="1"/>
  <c r="R6803" i="1" s="1"/>
  <c r="P6797" i="1"/>
  <c r="R6797" i="1" s="1"/>
  <c r="P6789" i="1"/>
  <c r="R6789" i="1" s="1"/>
  <c r="P6780" i="1"/>
  <c r="R6780" i="1" s="1"/>
  <c r="P6776" i="1"/>
  <c r="R6776" i="1" s="1"/>
  <c r="P6769" i="1"/>
  <c r="R6769" i="1" s="1"/>
  <c r="P6761" i="1"/>
  <c r="R6761" i="1" s="1"/>
  <c r="P6753" i="1"/>
  <c r="R6753" i="1" s="1"/>
  <c r="P6745" i="1"/>
  <c r="R6745" i="1" s="1"/>
  <c r="P6737" i="1"/>
  <c r="R6737" i="1" s="1"/>
  <c r="P6729" i="1"/>
  <c r="R6729" i="1" s="1"/>
  <c r="P6721" i="1"/>
  <c r="R6721" i="1" s="1"/>
  <c r="P6713" i="1"/>
  <c r="R6713" i="1" s="1"/>
  <c r="P6705" i="1"/>
  <c r="R6705" i="1" s="1"/>
  <c r="P6697" i="1"/>
  <c r="R6697" i="1" s="1"/>
  <c r="P6690" i="1"/>
  <c r="R6690" i="1" s="1"/>
  <c r="P6682" i="1"/>
  <c r="R6682" i="1" s="1"/>
  <c r="P6673" i="1"/>
  <c r="R6673" i="1" s="1"/>
  <c r="P6665" i="1"/>
  <c r="R6665" i="1" s="1"/>
  <c r="P6658" i="1"/>
  <c r="R6658" i="1" s="1"/>
  <c r="P6650" i="1"/>
  <c r="R6650" i="1" s="1"/>
  <c r="P6642" i="1"/>
  <c r="R6642" i="1" s="1"/>
  <c r="P6634" i="1"/>
  <c r="R6634" i="1" s="1"/>
  <c r="P6626" i="1"/>
  <c r="R6626" i="1" s="1"/>
  <c r="P6618" i="1"/>
  <c r="R6618" i="1" s="1"/>
  <c r="P6610" i="1"/>
  <c r="R6610" i="1" s="1"/>
  <c r="P6602" i="1"/>
  <c r="R6602" i="1" s="1"/>
  <c r="P6594" i="1"/>
  <c r="R6594" i="1" s="1"/>
  <c r="P6586" i="1"/>
  <c r="R6586" i="1" s="1"/>
  <c r="P6578" i="1"/>
  <c r="R6578" i="1" s="1"/>
  <c r="P6570" i="1"/>
  <c r="R6570" i="1" s="1"/>
  <c r="P6562" i="1"/>
  <c r="R6562" i="1" s="1"/>
  <c r="P6554" i="1"/>
  <c r="R6554" i="1" s="1"/>
  <c r="P6546" i="1"/>
  <c r="R6546" i="1" s="1"/>
  <c r="P6538" i="1"/>
  <c r="R6538" i="1" s="1"/>
  <c r="P6530" i="1"/>
  <c r="R6530" i="1" s="1"/>
  <c r="P6522" i="1"/>
  <c r="R6522" i="1" s="1"/>
  <c r="P6515" i="1"/>
  <c r="R6515" i="1" s="1"/>
  <c r="P6507" i="1"/>
  <c r="R6507" i="1" s="1"/>
  <c r="P6499" i="1"/>
  <c r="R6499" i="1" s="1"/>
  <c r="P6491" i="1"/>
  <c r="R6491" i="1" s="1"/>
  <c r="P6483" i="1"/>
  <c r="R6483" i="1" s="1"/>
  <c r="P6475" i="1"/>
  <c r="R6475" i="1" s="1"/>
  <c r="P6467" i="1"/>
  <c r="R6467" i="1" s="1"/>
  <c r="P6461" i="1"/>
  <c r="R6461" i="1" s="1"/>
  <c r="P6453" i="1"/>
  <c r="R6453" i="1" s="1"/>
  <c r="P6445" i="1"/>
  <c r="R6445" i="1" s="1"/>
  <c r="P6437" i="1"/>
  <c r="R6437" i="1" s="1"/>
  <c r="P6429" i="1"/>
  <c r="R6429" i="1" s="1"/>
  <c r="P6422" i="1"/>
  <c r="R6422" i="1" s="1"/>
  <c r="P6414" i="1"/>
  <c r="R6414" i="1" s="1"/>
  <c r="P6407" i="1"/>
  <c r="R6407" i="1" s="1"/>
  <c r="P6400" i="1"/>
  <c r="R6400" i="1" s="1"/>
  <c r="P6394" i="1"/>
  <c r="R6394" i="1" s="1"/>
  <c r="P6387" i="1"/>
  <c r="R6387" i="1" s="1"/>
  <c r="P6375" i="1"/>
  <c r="R6375" i="1" s="1"/>
  <c r="P6369" i="1"/>
  <c r="R6369" i="1" s="1"/>
  <c r="P6363" i="1"/>
  <c r="R6363" i="1" s="1"/>
  <c r="P6355" i="1"/>
  <c r="R6355" i="1" s="1"/>
  <c r="P6348" i="1"/>
  <c r="R6348" i="1" s="1"/>
  <c r="P6340" i="1"/>
  <c r="R6340" i="1" s="1"/>
  <c r="P6334" i="1"/>
  <c r="R6334" i="1" s="1"/>
  <c r="P6326" i="1"/>
  <c r="R6326" i="1" s="1"/>
  <c r="P6318" i="1"/>
  <c r="R6318" i="1" s="1"/>
  <c r="P6310" i="1"/>
  <c r="R6310" i="1" s="1"/>
  <c r="P6302" i="1"/>
  <c r="R6302" i="1" s="1"/>
  <c r="P6294" i="1"/>
  <c r="R6294" i="1" s="1"/>
  <c r="P6287" i="1"/>
  <c r="R6287" i="1" s="1"/>
  <c r="P6279" i="1"/>
  <c r="R6279" i="1" s="1"/>
  <c r="P6271" i="1"/>
  <c r="R6271" i="1" s="1"/>
  <c r="P6264" i="1"/>
  <c r="R6264" i="1" s="1"/>
  <c r="P6256" i="1"/>
  <c r="R6256" i="1" s="1"/>
  <c r="P6248" i="1"/>
  <c r="R6248" i="1" s="1"/>
  <c r="P6241" i="1"/>
  <c r="R6241" i="1" s="1"/>
  <c r="P6233" i="1"/>
  <c r="R6233" i="1" s="1"/>
  <c r="P6225" i="1"/>
  <c r="R6225" i="1" s="1"/>
  <c r="P6217" i="1"/>
  <c r="R6217" i="1" s="1"/>
  <c r="P6209" i="1"/>
  <c r="R6209" i="1" s="1"/>
  <c r="P6201" i="1"/>
  <c r="R6201" i="1" s="1"/>
  <c r="P6193" i="1"/>
  <c r="R6193" i="1" s="1"/>
  <c r="P6185" i="1"/>
  <c r="R6185" i="1" s="1"/>
  <c r="P6177" i="1"/>
  <c r="R6177" i="1" s="1"/>
  <c r="P6169" i="1"/>
  <c r="R6169" i="1" s="1"/>
  <c r="P6165" i="1"/>
  <c r="R6165" i="1" s="1"/>
  <c r="P6157" i="1"/>
  <c r="R6157" i="1" s="1"/>
  <c r="P6142" i="1"/>
  <c r="R6142" i="1" s="1"/>
  <c r="P6135" i="1"/>
  <c r="R6135" i="1" s="1"/>
  <c r="P6127" i="1"/>
  <c r="R6127" i="1" s="1"/>
  <c r="P6119" i="1"/>
  <c r="R6119" i="1" s="1"/>
  <c r="P6111" i="1"/>
  <c r="R6111" i="1" s="1"/>
  <c r="P6101" i="1"/>
  <c r="R6101" i="1" s="1"/>
  <c r="P6094" i="1"/>
  <c r="R6094" i="1" s="1"/>
  <c r="P6087" i="1"/>
  <c r="R6087" i="1" s="1"/>
  <c r="P6079" i="1"/>
  <c r="R6079" i="1" s="1"/>
  <c r="P6071" i="1"/>
  <c r="R6071" i="1" s="1"/>
  <c r="P6063" i="1"/>
  <c r="R6063" i="1" s="1"/>
  <c r="P6054" i="1"/>
  <c r="R6054" i="1" s="1"/>
  <c r="P6046" i="1"/>
  <c r="R6046" i="1" s="1"/>
  <c r="P6039" i="1"/>
  <c r="R6039" i="1" s="1"/>
  <c r="P6031" i="1"/>
  <c r="R6031" i="1" s="1"/>
  <c r="P6023" i="1"/>
  <c r="R6023" i="1" s="1"/>
  <c r="P6015" i="1"/>
  <c r="R6015" i="1" s="1"/>
  <c r="P6007" i="1"/>
  <c r="R6007" i="1" s="1"/>
  <c r="P5999" i="1"/>
  <c r="R5999" i="1" s="1"/>
  <c r="P5991" i="1"/>
  <c r="R5991" i="1" s="1"/>
  <c r="P5977" i="1"/>
  <c r="R5977" i="1" s="1"/>
  <c r="P5969" i="1"/>
  <c r="R5969" i="1" s="1"/>
  <c r="P5961" i="1"/>
  <c r="R5961" i="1" s="1"/>
  <c r="P5954" i="1"/>
  <c r="R5954" i="1" s="1"/>
  <c r="P5946" i="1"/>
  <c r="R5946" i="1" s="1"/>
  <c r="P5938" i="1"/>
  <c r="R5938" i="1" s="1"/>
  <c r="P5931" i="1"/>
  <c r="R5931" i="1" s="1"/>
  <c r="P5924" i="1"/>
  <c r="R5924" i="1" s="1"/>
  <c r="P5916" i="1"/>
  <c r="R5916" i="1" s="1"/>
  <c r="P5909" i="1"/>
  <c r="R5909" i="1" s="1"/>
  <c r="P5901" i="1"/>
  <c r="R5901" i="1" s="1"/>
  <c r="P5893" i="1"/>
  <c r="R5893" i="1" s="1"/>
  <c r="P5886" i="1"/>
  <c r="R5886" i="1" s="1"/>
  <c r="P5879" i="1"/>
  <c r="R5879" i="1" s="1"/>
  <c r="P5874" i="1"/>
  <c r="R5874" i="1" s="1"/>
  <c r="P5862" i="1"/>
  <c r="R5862" i="1" s="1"/>
  <c r="P5857" i="1"/>
  <c r="R5857" i="1" s="1"/>
  <c r="P5849" i="1"/>
  <c r="R5849" i="1" s="1"/>
  <c r="P5842" i="1"/>
  <c r="R5842" i="1" s="1"/>
  <c r="P5834" i="1"/>
  <c r="R5834" i="1" s="1"/>
  <c r="P5827" i="1"/>
  <c r="R5827" i="1" s="1"/>
  <c r="P5820" i="1"/>
  <c r="R5820" i="1" s="1"/>
  <c r="P5812" i="1"/>
  <c r="R5812" i="1" s="1"/>
  <c r="P5804" i="1"/>
  <c r="R5804" i="1" s="1"/>
  <c r="P5797" i="1"/>
  <c r="R5797" i="1" s="1"/>
  <c r="P5789" i="1"/>
  <c r="R5789" i="1" s="1"/>
  <c r="P5781" i="1"/>
  <c r="R5781" i="1" s="1"/>
  <c r="P5773" i="1"/>
  <c r="R5773" i="1" s="1"/>
  <c r="P5765" i="1"/>
  <c r="R5765" i="1" s="1"/>
  <c r="P5757" i="1"/>
  <c r="R5757" i="1" s="1"/>
  <c r="P3" i="1"/>
  <c r="R3" i="1" s="1"/>
  <c r="P7097" i="1"/>
  <c r="R7097" i="1" s="1"/>
  <c r="P7090" i="1"/>
  <c r="R7090" i="1" s="1"/>
  <c r="P7085" i="1"/>
  <c r="R7085" i="1" s="1"/>
  <c r="P7074" i="1"/>
  <c r="R7074" i="1" s="1"/>
  <c r="P7067" i="1"/>
  <c r="R7067" i="1" s="1"/>
  <c r="P7059" i="1"/>
  <c r="R7059" i="1" s="1"/>
  <c r="P7051" i="1"/>
  <c r="R7051" i="1" s="1"/>
  <c r="P7043" i="1"/>
  <c r="R7043" i="1" s="1"/>
  <c r="P7036" i="1"/>
  <c r="R7036" i="1" s="1"/>
  <c r="P7028" i="1"/>
  <c r="R7028" i="1" s="1"/>
  <c r="P7021" i="1"/>
  <c r="R7021" i="1" s="1"/>
  <c r="P7014" i="1"/>
  <c r="R7014" i="1" s="1"/>
  <c r="P7006" i="1"/>
  <c r="R7006" i="1" s="1"/>
  <c r="P6998" i="1"/>
  <c r="R6998" i="1" s="1"/>
  <c r="P6990" i="1"/>
  <c r="R6990" i="1" s="1"/>
  <c r="P6982" i="1"/>
  <c r="R6982" i="1" s="1"/>
  <c r="P6980" i="1"/>
  <c r="R6980" i="1" s="1"/>
  <c r="P6974" i="1"/>
  <c r="R6974" i="1" s="1"/>
  <c r="P6968" i="1"/>
  <c r="R6968" i="1" s="1"/>
  <c r="P6965" i="1"/>
  <c r="R6965" i="1" s="1"/>
  <c r="P6957" i="1"/>
  <c r="R6957" i="1" s="1"/>
  <c r="P6949" i="1"/>
  <c r="R6949" i="1" s="1"/>
  <c r="P6931" i="1"/>
  <c r="R6931" i="1" s="1"/>
  <c r="P6923" i="1"/>
  <c r="R6923" i="1" s="1"/>
  <c r="P6916" i="1"/>
  <c r="R6916" i="1" s="1"/>
  <c r="P6908" i="1"/>
  <c r="R6908" i="1" s="1"/>
  <c r="P6903" i="1"/>
  <c r="R6903" i="1" s="1"/>
  <c r="P6898" i="1"/>
  <c r="R6898" i="1" s="1"/>
  <c r="P6889" i="1"/>
  <c r="R6889" i="1" s="1"/>
  <c r="P6881" i="1"/>
  <c r="R6881" i="1" s="1"/>
  <c r="P6875" i="1"/>
  <c r="R6875" i="1" s="1"/>
  <c r="P6868" i="1"/>
  <c r="R6868" i="1" s="1"/>
  <c r="P6859" i="1"/>
  <c r="R6859" i="1" s="1"/>
  <c r="P6853" i="1"/>
  <c r="R6853" i="1" s="1"/>
  <c r="P6845" i="1"/>
  <c r="R6845" i="1" s="1"/>
  <c r="P6832" i="1"/>
  <c r="R6832" i="1" s="1"/>
  <c r="P6827" i="1"/>
  <c r="R6827" i="1" s="1"/>
  <c r="P6819" i="1"/>
  <c r="R6819" i="1" s="1"/>
  <c r="P6813" i="1"/>
  <c r="R6813" i="1" s="1"/>
  <c r="P6810" i="1"/>
  <c r="R6810" i="1" s="1"/>
  <c r="P6802" i="1"/>
  <c r="R6802" i="1" s="1"/>
  <c r="P6796" i="1"/>
  <c r="R6796" i="1" s="1"/>
  <c r="P6788" i="1"/>
  <c r="R6788" i="1" s="1"/>
  <c r="P6775" i="1"/>
  <c r="R6775" i="1" s="1"/>
  <c r="P6768" i="1"/>
  <c r="R6768" i="1" s="1"/>
  <c r="P6760" i="1"/>
  <c r="R6760" i="1" s="1"/>
  <c r="P6752" i="1"/>
  <c r="R6752" i="1" s="1"/>
  <c r="P6744" i="1"/>
  <c r="R6744" i="1" s="1"/>
  <c r="P6736" i="1"/>
  <c r="R6736" i="1" s="1"/>
  <c r="P6728" i="1"/>
  <c r="R6728" i="1" s="1"/>
  <c r="P6720" i="1"/>
  <c r="R6720" i="1" s="1"/>
  <c r="P6712" i="1"/>
  <c r="R6712" i="1" s="1"/>
  <c r="P6704" i="1"/>
  <c r="R6704" i="1" s="1"/>
  <c r="P6696" i="1"/>
  <c r="R6696" i="1" s="1"/>
  <c r="P6689" i="1"/>
  <c r="R6689" i="1" s="1"/>
  <c r="P6681" i="1"/>
  <c r="R6681" i="1" s="1"/>
  <c r="P6672" i="1"/>
  <c r="R6672" i="1" s="1"/>
  <c r="P6664" i="1"/>
  <c r="R6664" i="1" s="1"/>
  <c r="P6657" i="1"/>
  <c r="R6657" i="1" s="1"/>
  <c r="P6649" i="1"/>
  <c r="R6649" i="1" s="1"/>
  <c r="P6641" i="1"/>
  <c r="R6641" i="1" s="1"/>
  <c r="P6633" i="1"/>
  <c r="R6633" i="1" s="1"/>
  <c r="P6625" i="1"/>
  <c r="R6625" i="1" s="1"/>
  <c r="P6617" i="1"/>
  <c r="R6617" i="1" s="1"/>
  <c r="P6609" i="1"/>
  <c r="R6609" i="1" s="1"/>
  <c r="P6601" i="1"/>
  <c r="R6601" i="1" s="1"/>
  <c r="P6593" i="1"/>
  <c r="R6593" i="1" s="1"/>
  <c r="P6585" i="1"/>
  <c r="R6585" i="1" s="1"/>
  <c r="P6577" i="1"/>
  <c r="R6577" i="1" s="1"/>
  <c r="P6569" i="1"/>
  <c r="R6569" i="1" s="1"/>
  <c r="P6561" i="1"/>
  <c r="R6561" i="1" s="1"/>
  <c r="P6553" i="1"/>
  <c r="R6553" i="1" s="1"/>
  <c r="P6545" i="1"/>
  <c r="R6545" i="1" s="1"/>
  <c r="P6537" i="1"/>
  <c r="R6537" i="1" s="1"/>
  <c r="P6529" i="1"/>
  <c r="R6529" i="1" s="1"/>
  <c r="P6521" i="1"/>
  <c r="R6521" i="1" s="1"/>
  <c r="P6514" i="1"/>
  <c r="R6514" i="1" s="1"/>
  <c r="P6506" i="1"/>
  <c r="R6506" i="1" s="1"/>
  <c r="P6498" i="1"/>
  <c r="R6498" i="1" s="1"/>
  <c r="P6490" i="1"/>
  <c r="R6490" i="1" s="1"/>
  <c r="P6482" i="1"/>
  <c r="R6482" i="1" s="1"/>
  <c r="P6474" i="1"/>
  <c r="R6474" i="1" s="1"/>
  <c r="P6466" i="1"/>
  <c r="R6466" i="1" s="1"/>
  <c r="P6460" i="1"/>
  <c r="R6460" i="1" s="1"/>
  <c r="P6452" i="1"/>
  <c r="R6452" i="1" s="1"/>
  <c r="P6444" i="1"/>
  <c r="R6444" i="1" s="1"/>
  <c r="P6436" i="1"/>
  <c r="R6436" i="1" s="1"/>
  <c r="P6428" i="1"/>
  <c r="R6428" i="1" s="1"/>
  <c r="P6421" i="1"/>
  <c r="R6421" i="1" s="1"/>
  <c r="P6413" i="1"/>
  <c r="R6413" i="1" s="1"/>
  <c r="P6406" i="1"/>
  <c r="R6406" i="1" s="1"/>
  <c r="P6399" i="1"/>
  <c r="R6399" i="1" s="1"/>
  <c r="P6393" i="1"/>
  <c r="R6393" i="1" s="1"/>
  <c r="P6386" i="1"/>
  <c r="R6386" i="1" s="1"/>
  <c r="P6380" i="1"/>
  <c r="R6380" i="1" s="1"/>
  <c r="P6374" i="1"/>
  <c r="R6374" i="1" s="1"/>
  <c r="P6362" i="1"/>
  <c r="R6362" i="1" s="1"/>
  <c r="P6354" i="1"/>
  <c r="R6354" i="1" s="1"/>
  <c r="P6347" i="1"/>
  <c r="R6347" i="1" s="1"/>
  <c r="P6339" i="1"/>
  <c r="R6339" i="1" s="1"/>
  <c r="P6333" i="1"/>
  <c r="R6333" i="1" s="1"/>
  <c r="P6325" i="1"/>
  <c r="R6325" i="1" s="1"/>
  <c r="P6317" i="1"/>
  <c r="R6317" i="1" s="1"/>
  <c r="P6309" i="1"/>
  <c r="R6309" i="1" s="1"/>
  <c r="P6301" i="1"/>
  <c r="R6301" i="1" s="1"/>
  <c r="P6293" i="1"/>
  <c r="R6293" i="1" s="1"/>
  <c r="P6286" i="1"/>
  <c r="R6286" i="1" s="1"/>
  <c r="P6278" i="1"/>
  <c r="R6278" i="1" s="1"/>
  <c r="P6270" i="1"/>
  <c r="R6270" i="1" s="1"/>
  <c r="P6263" i="1"/>
  <c r="R6263" i="1" s="1"/>
  <c r="P6255" i="1"/>
  <c r="R6255" i="1" s="1"/>
  <c r="P6240" i="1"/>
  <c r="R6240" i="1" s="1"/>
  <c r="P6232" i="1"/>
  <c r="R6232" i="1" s="1"/>
  <c r="P6224" i="1"/>
  <c r="R6224" i="1" s="1"/>
  <c r="P6216" i="1"/>
  <c r="R6216" i="1" s="1"/>
  <c r="P6208" i="1"/>
  <c r="R6208" i="1" s="1"/>
  <c r="P6200" i="1"/>
  <c r="R6200" i="1" s="1"/>
  <c r="P6192" i="1"/>
  <c r="R6192" i="1" s="1"/>
  <c r="P6184" i="1"/>
  <c r="R6184" i="1" s="1"/>
  <c r="P6176" i="1"/>
  <c r="R6176" i="1" s="1"/>
  <c r="P6168" i="1"/>
  <c r="R6168" i="1" s="1"/>
  <c r="P6164" i="1"/>
  <c r="R6164" i="1" s="1"/>
  <c r="P6156" i="1"/>
  <c r="R6156" i="1" s="1"/>
  <c r="P6149" i="1"/>
  <c r="R6149" i="1" s="1"/>
  <c r="P6141" i="1"/>
  <c r="R6141" i="1" s="1"/>
  <c r="P6134" i="1"/>
  <c r="R6134" i="1" s="1"/>
  <c r="P6126" i="1"/>
  <c r="R6126" i="1" s="1"/>
  <c r="P6118" i="1"/>
  <c r="R6118" i="1" s="1"/>
  <c r="P6110" i="1"/>
  <c r="R6110" i="1" s="1"/>
  <c r="P6100" i="1"/>
  <c r="R6100" i="1" s="1"/>
  <c r="P6093" i="1"/>
  <c r="R6093" i="1" s="1"/>
  <c r="P6086" i="1"/>
  <c r="R6086" i="1" s="1"/>
  <c r="P6078" i="1"/>
  <c r="R6078" i="1" s="1"/>
  <c r="P6070" i="1"/>
  <c r="R6070" i="1" s="1"/>
  <c r="P6053" i="1"/>
  <c r="R6053" i="1" s="1"/>
  <c r="P6671" i="1"/>
  <c r="R6671" i="1" s="1"/>
  <c r="P6663" i="1"/>
  <c r="R6663" i="1" s="1"/>
  <c r="P6656" i="1"/>
  <c r="R6656" i="1" s="1"/>
  <c r="P6648" i="1"/>
  <c r="R6648" i="1" s="1"/>
  <c r="P6640" i="1"/>
  <c r="R6640" i="1" s="1"/>
  <c r="P6632" i="1"/>
  <c r="R6632" i="1" s="1"/>
  <c r="P6624" i="1"/>
  <c r="R6624" i="1" s="1"/>
  <c r="P6616" i="1"/>
  <c r="R6616" i="1" s="1"/>
  <c r="P6608" i="1"/>
  <c r="R6608" i="1" s="1"/>
  <c r="P6600" i="1"/>
  <c r="R6600" i="1" s="1"/>
  <c r="P6592" i="1"/>
  <c r="R6592" i="1" s="1"/>
  <c r="P6584" i="1"/>
  <c r="R6584" i="1" s="1"/>
  <c r="P6576" i="1"/>
  <c r="R6576" i="1" s="1"/>
  <c r="P6568" i="1"/>
  <c r="R6568" i="1" s="1"/>
  <c r="P6560" i="1"/>
  <c r="R6560" i="1" s="1"/>
  <c r="P6552" i="1"/>
  <c r="R6552" i="1" s="1"/>
  <c r="P6544" i="1"/>
  <c r="R6544" i="1" s="1"/>
  <c r="P6536" i="1"/>
  <c r="R6536" i="1" s="1"/>
  <c r="P6528" i="1"/>
  <c r="R6528" i="1" s="1"/>
  <c r="P6520" i="1"/>
  <c r="R6520" i="1" s="1"/>
  <c r="P6513" i="1"/>
  <c r="R6513" i="1" s="1"/>
  <c r="P6505" i="1"/>
  <c r="R6505" i="1" s="1"/>
  <c r="P6497" i="1"/>
  <c r="R6497" i="1" s="1"/>
  <c r="P6489" i="1"/>
  <c r="R6489" i="1" s="1"/>
  <c r="P6481" i="1"/>
  <c r="R6481" i="1" s="1"/>
  <c r="P6473" i="1"/>
  <c r="R6473" i="1" s="1"/>
  <c r="P6465" i="1"/>
  <c r="R6465" i="1" s="1"/>
  <c r="P6459" i="1"/>
  <c r="R6459" i="1" s="1"/>
  <c r="P6451" i="1"/>
  <c r="R6451" i="1" s="1"/>
  <c r="P6443" i="1"/>
  <c r="R6443" i="1" s="1"/>
  <c r="P6435" i="1"/>
  <c r="R6435" i="1" s="1"/>
  <c r="P6427" i="1"/>
  <c r="R6427" i="1" s="1"/>
  <c r="P6420" i="1"/>
  <c r="R6420" i="1" s="1"/>
  <c r="P6412" i="1"/>
  <c r="R6412" i="1" s="1"/>
  <c r="P6405" i="1"/>
  <c r="R6405" i="1" s="1"/>
  <c r="P6392" i="1"/>
  <c r="R6392" i="1" s="1"/>
  <c r="P6385" i="1"/>
  <c r="R6385" i="1" s="1"/>
  <c r="P6373" i="1"/>
  <c r="R6373" i="1" s="1"/>
  <c r="P6368" i="1"/>
  <c r="R6368" i="1" s="1"/>
  <c r="P6361" i="1"/>
  <c r="R6361" i="1" s="1"/>
  <c r="P6353" i="1"/>
  <c r="R6353" i="1" s="1"/>
  <c r="P6346" i="1"/>
  <c r="R6346" i="1" s="1"/>
  <c r="P6332" i="1"/>
  <c r="R6332" i="1" s="1"/>
  <c r="P6324" i="1"/>
  <c r="R6324" i="1" s="1"/>
  <c r="P6316" i="1"/>
  <c r="R6316" i="1" s="1"/>
  <c r="P6308" i="1"/>
  <c r="R6308" i="1" s="1"/>
  <c r="P6300" i="1"/>
  <c r="R6300" i="1" s="1"/>
  <c r="P6292" i="1"/>
  <c r="R6292" i="1" s="1"/>
  <c r="P6285" i="1"/>
  <c r="R6285" i="1" s="1"/>
  <c r="P6277" i="1"/>
  <c r="R6277" i="1" s="1"/>
  <c r="P6269" i="1"/>
  <c r="R6269" i="1" s="1"/>
  <c r="P6262" i="1"/>
  <c r="R6262" i="1" s="1"/>
  <c r="P6254" i="1"/>
  <c r="R6254" i="1" s="1"/>
  <c r="P6247" i="1"/>
  <c r="R6247" i="1" s="1"/>
  <c r="P6239" i="1"/>
  <c r="R6239" i="1" s="1"/>
  <c r="P6231" i="1"/>
  <c r="R6231" i="1" s="1"/>
  <c r="P6223" i="1"/>
  <c r="R6223" i="1" s="1"/>
  <c r="P6215" i="1"/>
  <c r="R6215" i="1" s="1"/>
  <c r="P6207" i="1"/>
  <c r="R6207" i="1" s="1"/>
  <c r="P6199" i="1"/>
  <c r="R6199" i="1" s="1"/>
  <c r="P6191" i="1"/>
  <c r="R6191" i="1" s="1"/>
  <c r="P6183" i="1"/>
  <c r="R6183" i="1" s="1"/>
  <c r="P6174" i="1"/>
  <c r="R6174" i="1" s="1"/>
  <c r="P6163" i="1"/>
  <c r="R6163" i="1" s="1"/>
  <c r="P6155" i="1"/>
  <c r="R6155" i="1" s="1"/>
  <c r="P6148" i="1"/>
  <c r="R6148" i="1" s="1"/>
  <c r="P6133" i="1"/>
  <c r="R6133" i="1" s="1"/>
  <c r="P6125" i="1"/>
  <c r="R6125" i="1" s="1"/>
  <c r="P6117" i="1"/>
  <c r="R6117" i="1" s="1"/>
  <c r="P6109" i="1"/>
  <c r="R6109" i="1" s="1"/>
  <c r="P6092" i="1"/>
  <c r="R6092" i="1" s="1"/>
  <c r="P6085" i="1"/>
  <c r="R6085" i="1" s="1"/>
  <c r="P6077" i="1"/>
  <c r="R6077" i="1" s="1"/>
  <c r="P6069" i="1"/>
  <c r="R6069" i="1" s="1"/>
  <c r="P6052" i="1"/>
  <c r="R6052" i="1" s="1"/>
  <c r="P6044" i="1"/>
  <c r="R6044" i="1" s="1"/>
  <c r="P6037" i="1"/>
  <c r="R6037" i="1" s="1"/>
  <c r="P6029" i="1"/>
  <c r="R6029" i="1" s="1"/>
  <c r="P6021" i="1"/>
  <c r="R6021" i="1" s="1"/>
  <c r="P6013" i="1"/>
  <c r="R6013" i="1" s="1"/>
  <c r="P6005" i="1"/>
  <c r="R6005" i="1" s="1"/>
  <c r="P5997" i="1"/>
  <c r="R5997" i="1" s="1"/>
  <c r="P5989" i="1"/>
  <c r="R5989" i="1" s="1"/>
  <c r="P5983" i="1"/>
  <c r="R5983" i="1" s="1"/>
  <c r="P5975" i="1"/>
  <c r="R5975" i="1" s="1"/>
  <c r="P5967" i="1"/>
  <c r="R5967" i="1" s="1"/>
  <c r="P5959" i="1"/>
  <c r="R5959" i="1" s="1"/>
  <c r="P5952" i="1"/>
  <c r="R5952" i="1" s="1"/>
  <c r="P5944" i="1"/>
  <c r="R5944" i="1" s="1"/>
  <c r="P5936" i="1"/>
  <c r="R5936" i="1" s="1"/>
  <c r="P5929" i="1"/>
  <c r="R5929" i="1" s="1"/>
  <c r="P5922" i="1"/>
  <c r="R5922" i="1" s="1"/>
  <c r="P5914" i="1"/>
  <c r="R5914" i="1" s="1"/>
  <c r="P5907" i="1"/>
  <c r="R5907" i="1" s="1"/>
  <c r="P5899" i="1"/>
  <c r="R5899" i="1" s="1"/>
  <c r="P5891" i="1"/>
  <c r="R5891" i="1" s="1"/>
  <c r="P5884" i="1"/>
  <c r="R5884" i="1" s="1"/>
  <c r="P5878" i="1"/>
  <c r="R5878" i="1" s="1"/>
  <c r="P5872" i="1"/>
  <c r="R5872" i="1" s="1"/>
  <c r="P5866" i="1"/>
  <c r="R5866" i="1" s="1"/>
  <c r="P5860" i="1"/>
  <c r="R5860" i="1" s="1"/>
  <c r="P5855" i="1"/>
  <c r="R5855" i="1" s="1"/>
  <c r="P5840" i="1"/>
  <c r="R5840" i="1" s="1"/>
  <c r="P5832" i="1"/>
  <c r="R5832" i="1" s="1"/>
  <c r="P5818" i="1"/>
  <c r="R5818" i="1" s="1"/>
  <c r="P5810" i="1"/>
  <c r="R5810" i="1" s="1"/>
  <c r="P5802" i="1"/>
  <c r="R5802" i="1" s="1"/>
  <c r="P5795" i="1"/>
  <c r="R5795" i="1" s="1"/>
  <c r="P5787" i="1"/>
  <c r="R5787" i="1" s="1"/>
  <c r="P5779" i="1"/>
  <c r="R5779" i="1" s="1"/>
  <c r="P5771" i="1"/>
  <c r="R5771" i="1" s="1"/>
  <c r="P5763" i="1"/>
  <c r="R5763" i="1" s="1"/>
  <c r="P5755" i="1"/>
  <c r="R5755" i="1" s="1"/>
  <c r="P5749" i="1"/>
  <c r="R5749" i="1" s="1"/>
  <c r="P5743" i="1"/>
  <c r="R5743" i="1" s="1"/>
  <c r="P5735" i="1"/>
  <c r="R5735" i="1" s="1"/>
  <c r="P5727" i="1"/>
  <c r="R5727" i="1" s="1"/>
  <c r="P5719" i="1"/>
  <c r="R5719" i="1" s="1"/>
  <c r="P5711" i="1"/>
  <c r="R5711" i="1" s="1"/>
  <c r="P5703" i="1"/>
  <c r="R5703" i="1" s="1"/>
  <c r="P5695" i="1"/>
  <c r="R5695" i="1" s="1"/>
  <c r="P5687" i="1"/>
  <c r="R5687" i="1" s="1"/>
  <c r="P5679" i="1"/>
  <c r="R5679" i="1" s="1"/>
  <c r="P5664" i="1"/>
  <c r="R5664" i="1" s="1"/>
  <c r="P5656" i="1"/>
  <c r="R5656" i="1" s="1"/>
  <c r="P5649" i="1"/>
  <c r="R5649" i="1" s="1"/>
  <c r="P5641" i="1"/>
  <c r="R5641" i="1" s="1"/>
  <c r="P5633" i="1"/>
  <c r="R5633" i="1" s="1"/>
  <c r="P5619" i="1"/>
  <c r="R5619" i="1" s="1"/>
  <c r="P5612" i="1"/>
  <c r="R5612" i="1" s="1"/>
  <c r="P5607" i="1"/>
  <c r="R5607" i="1" s="1"/>
  <c r="P5599" i="1"/>
  <c r="R5599" i="1" s="1"/>
  <c r="P5594" i="1"/>
  <c r="R5594" i="1" s="1"/>
  <c r="P5586" i="1"/>
  <c r="R5586" i="1" s="1"/>
  <c r="P5572" i="1"/>
  <c r="R5572" i="1" s="1"/>
  <c r="P5564" i="1"/>
  <c r="R5564" i="1" s="1"/>
  <c r="P5556" i="1"/>
  <c r="R5556" i="1" s="1"/>
  <c r="P5543" i="1"/>
  <c r="R5543" i="1" s="1"/>
  <c r="P5535" i="1"/>
  <c r="R5535" i="1" s="1"/>
  <c r="P5527" i="1"/>
  <c r="R5527" i="1" s="1"/>
  <c r="P5519" i="1"/>
  <c r="R5519" i="1" s="1"/>
  <c r="P5511" i="1"/>
  <c r="R5511" i="1" s="1"/>
  <c r="P5504" i="1"/>
  <c r="R5504" i="1" s="1"/>
  <c r="P5496" i="1"/>
  <c r="R5496" i="1" s="1"/>
  <c r="P5488" i="1"/>
  <c r="R5488" i="1" s="1"/>
  <c r="P5480" i="1"/>
  <c r="R5480" i="1" s="1"/>
  <c r="P5472" i="1"/>
  <c r="R5472" i="1" s="1"/>
  <c r="P5464" i="1"/>
  <c r="R5464" i="1" s="1"/>
  <c r="P5456" i="1"/>
  <c r="R5456" i="1" s="1"/>
  <c r="P5448" i="1"/>
  <c r="R5448" i="1" s="1"/>
  <c r="P5440" i="1"/>
  <c r="R5440" i="1" s="1"/>
  <c r="P5432" i="1"/>
  <c r="R5432" i="1" s="1"/>
  <c r="P5429" i="1"/>
  <c r="R5429" i="1" s="1"/>
  <c r="P5423" i="1"/>
  <c r="R5423" i="1" s="1"/>
  <c r="P5415" i="1"/>
  <c r="R5415" i="1" s="1"/>
  <c r="P5408" i="1"/>
  <c r="R5408" i="1" s="1"/>
  <c r="P5401" i="1"/>
  <c r="R5401" i="1" s="1"/>
  <c r="P5393" i="1"/>
  <c r="R5393" i="1" s="1"/>
  <c r="P5385" i="1"/>
  <c r="R5385" i="1" s="1"/>
  <c r="P5377" i="1"/>
  <c r="R5377" i="1" s="1"/>
  <c r="P5369" i="1"/>
  <c r="R5369" i="1" s="1"/>
  <c r="P5361" i="1"/>
  <c r="R5361" i="1" s="1"/>
  <c r="P5353" i="1"/>
  <c r="R5353" i="1" s="1"/>
  <c r="P5345" i="1"/>
  <c r="R5345" i="1" s="1"/>
  <c r="P5337" i="1"/>
  <c r="R5337" i="1" s="1"/>
  <c r="P5329" i="1"/>
  <c r="R5329" i="1" s="1"/>
  <c r="P5321" i="1"/>
  <c r="R5321" i="1" s="1"/>
  <c r="P5313" i="1"/>
  <c r="R5313" i="1" s="1"/>
  <c r="P5305" i="1"/>
  <c r="R5305" i="1" s="1"/>
  <c r="P5298" i="1"/>
  <c r="R5298" i="1" s="1"/>
  <c r="P5290" i="1"/>
  <c r="R5290" i="1" s="1"/>
  <c r="P5282" i="1"/>
  <c r="R5282" i="1" s="1"/>
  <c r="P5274" i="1"/>
  <c r="R5274" i="1" s="1"/>
  <c r="P5266" i="1"/>
  <c r="R5266" i="1" s="1"/>
  <c r="P5258" i="1"/>
  <c r="R5258" i="1" s="1"/>
  <c r="P5250" i="1"/>
  <c r="R5250" i="1" s="1"/>
  <c r="P5242" i="1"/>
  <c r="R5242" i="1" s="1"/>
  <c r="P5227" i="1"/>
  <c r="R5227" i="1" s="1"/>
  <c r="P5218" i="1"/>
  <c r="R5218" i="1" s="1"/>
  <c r="P5212" i="1"/>
  <c r="R5212" i="1" s="1"/>
  <c r="P5205" i="1"/>
  <c r="R5205" i="1" s="1"/>
  <c r="P5197" i="1"/>
  <c r="R5197" i="1" s="1"/>
  <c r="P5189" i="1"/>
  <c r="R5189" i="1" s="1"/>
  <c r="P5181" i="1"/>
  <c r="R5181" i="1" s="1"/>
  <c r="P5174" i="1"/>
  <c r="R5174" i="1" s="1"/>
  <c r="P5166" i="1"/>
  <c r="R5166" i="1" s="1"/>
  <c r="P5160" i="1"/>
  <c r="R5160" i="1" s="1"/>
  <c r="P5152" i="1"/>
  <c r="R5152" i="1" s="1"/>
  <c r="P5145" i="1"/>
  <c r="R5145" i="1" s="1"/>
  <c r="P5137" i="1"/>
  <c r="R5137" i="1" s="1"/>
  <c r="P5129" i="1"/>
  <c r="R5129" i="1" s="1"/>
  <c r="P5121" i="1"/>
  <c r="R5121" i="1" s="1"/>
  <c r="P5108" i="1"/>
  <c r="R5108" i="1" s="1"/>
  <c r="P5100" i="1"/>
  <c r="R5100" i="1" s="1"/>
  <c r="P5093" i="1"/>
  <c r="R5093" i="1" s="1"/>
  <c r="P5085" i="1"/>
  <c r="R5085" i="1" s="1"/>
  <c r="P5077" i="1"/>
  <c r="R5077" i="1" s="1"/>
  <c r="P5070" i="1"/>
  <c r="R5070" i="1" s="1"/>
  <c r="P5062" i="1"/>
  <c r="R5062" i="1" s="1"/>
  <c r="P5054" i="1"/>
  <c r="R5054" i="1" s="1"/>
  <c r="P5046" i="1"/>
  <c r="R5046" i="1" s="1"/>
  <c r="P5041" i="1"/>
  <c r="R5041" i="1" s="1"/>
  <c r="P5033" i="1"/>
  <c r="R5033" i="1" s="1"/>
  <c r="P5026" i="1"/>
  <c r="R5026" i="1" s="1"/>
  <c r="P5018" i="1"/>
  <c r="R5018" i="1" s="1"/>
  <c r="P5010" i="1"/>
  <c r="R5010" i="1" s="1"/>
  <c r="P5002" i="1"/>
  <c r="R5002" i="1" s="1"/>
  <c r="P4994" i="1"/>
  <c r="R4994" i="1" s="1"/>
  <c r="P4986" i="1"/>
  <c r="R4986" i="1" s="1"/>
  <c r="P4978" i="1"/>
  <c r="R4978" i="1" s="1"/>
  <c r="P4971" i="1"/>
  <c r="R4971" i="1" s="1"/>
  <c r="P4964" i="1"/>
  <c r="R4964" i="1" s="1"/>
  <c r="P4956" i="1"/>
  <c r="R4956" i="1" s="1"/>
  <c r="P4950" i="1"/>
  <c r="R4950" i="1" s="1"/>
  <c r="P4942" i="1"/>
  <c r="R4942" i="1" s="1"/>
  <c r="P4935" i="1"/>
  <c r="R4935" i="1" s="1"/>
  <c r="P4927" i="1"/>
  <c r="R4927" i="1" s="1"/>
  <c r="P4919" i="1"/>
  <c r="R4919" i="1" s="1"/>
  <c r="P4911" i="1"/>
  <c r="R4911" i="1" s="1"/>
  <c r="P4903" i="1"/>
  <c r="R4903" i="1" s="1"/>
  <c r="P4896" i="1"/>
  <c r="R4896" i="1" s="1"/>
  <c r="P4888" i="1"/>
  <c r="R4888" i="1" s="1"/>
  <c r="P4880" i="1"/>
  <c r="R4880" i="1" s="1"/>
  <c r="P4872" i="1"/>
  <c r="R4872" i="1" s="1"/>
  <c r="P4865" i="1"/>
  <c r="R4865" i="1" s="1"/>
  <c r="P4858" i="1"/>
  <c r="R4858" i="1" s="1"/>
  <c r="P4851" i="1"/>
  <c r="R4851" i="1" s="1"/>
  <c r="P4844" i="1"/>
  <c r="R4844" i="1" s="1"/>
  <c r="P4831" i="1"/>
  <c r="R4831" i="1" s="1"/>
  <c r="P4823" i="1"/>
  <c r="R4823" i="1" s="1"/>
  <c r="P4808" i="1"/>
  <c r="R4808" i="1" s="1"/>
  <c r="P4802" i="1"/>
  <c r="R4802" i="1" s="1"/>
  <c r="P4794" i="1"/>
  <c r="R4794" i="1" s="1"/>
  <c r="P4786" i="1"/>
  <c r="R4786" i="1" s="1"/>
  <c r="P4772" i="1"/>
  <c r="R4772" i="1" s="1"/>
  <c r="P4764" i="1"/>
  <c r="R4764" i="1" s="1"/>
  <c r="P4756" i="1"/>
  <c r="R4756" i="1" s="1"/>
  <c r="P4749" i="1"/>
  <c r="R4749" i="1" s="1"/>
  <c r="P4743" i="1"/>
  <c r="R4743" i="1" s="1"/>
  <c r="P4737" i="1"/>
  <c r="R4737" i="1" s="1"/>
  <c r="P4729" i="1"/>
  <c r="R4729" i="1" s="1"/>
  <c r="P4722" i="1"/>
  <c r="R4722" i="1" s="1"/>
  <c r="P4715" i="1"/>
  <c r="R4715" i="1" s="1"/>
  <c r="P4707" i="1"/>
  <c r="R4707" i="1" s="1"/>
  <c r="P4699" i="1"/>
  <c r="R4699" i="1" s="1"/>
  <c r="P4692" i="1"/>
  <c r="R4692" i="1" s="1"/>
  <c r="P4679" i="1"/>
  <c r="R4679" i="1" s="1"/>
  <c r="P4673" i="1"/>
  <c r="R4673" i="1" s="1"/>
  <c r="P4666" i="1"/>
  <c r="R4666" i="1" s="1"/>
  <c r="P4658" i="1"/>
  <c r="R4658" i="1" s="1"/>
  <c r="P4651" i="1"/>
  <c r="R4651" i="1" s="1"/>
  <c r="P7103" i="1"/>
  <c r="R7103" i="1" s="1"/>
  <c r="P7095" i="1"/>
  <c r="R7095" i="1" s="1"/>
  <c r="P7088" i="1"/>
  <c r="R7088" i="1" s="1"/>
  <c r="P7080" i="1"/>
  <c r="R7080" i="1" s="1"/>
  <c r="P7072" i="1"/>
  <c r="R7072" i="1" s="1"/>
  <c r="P7065" i="1"/>
  <c r="R7065" i="1" s="1"/>
  <c r="P7057" i="1"/>
  <c r="R7057" i="1" s="1"/>
  <c r="P7049" i="1"/>
  <c r="R7049" i="1" s="1"/>
  <c r="P7034" i="1"/>
  <c r="R7034" i="1" s="1"/>
  <c r="P7027" i="1"/>
  <c r="R7027" i="1" s="1"/>
  <c r="P7019" i="1"/>
  <c r="R7019" i="1" s="1"/>
  <c r="P7012" i="1"/>
  <c r="R7012" i="1" s="1"/>
  <c r="P7004" i="1"/>
  <c r="R7004" i="1" s="1"/>
  <c r="P6996" i="1"/>
  <c r="R6996" i="1" s="1"/>
  <c r="P6988" i="1"/>
  <c r="R6988" i="1" s="1"/>
  <c r="P6978" i="1"/>
  <c r="R6978" i="1" s="1"/>
  <c r="P6962" i="1"/>
  <c r="R6962" i="1" s="1"/>
  <c r="P6955" i="1"/>
  <c r="R6955" i="1" s="1"/>
  <c r="P6943" i="1"/>
  <c r="R6943" i="1" s="1"/>
  <c r="P6937" i="1"/>
  <c r="R6937" i="1" s="1"/>
  <c r="P6929" i="1"/>
  <c r="R6929" i="1" s="1"/>
  <c r="P6921" i="1"/>
  <c r="R6921" i="1" s="1"/>
  <c r="P6914" i="1"/>
  <c r="R6914" i="1" s="1"/>
  <c r="P6902" i="1"/>
  <c r="R6902" i="1" s="1"/>
  <c r="P6899" i="1"/>
  <c r="R6899" i="1" s="1"/>
  <c r="P6895" i="1"/>
  <c r="R6895" i="1" s="1"/>
  <c r="P6887" i="1"/>
  <c r="R6887" i="1" s="1"/>
  <c r="P6873" i="1"/>
  <c r="R6873" i="1" s="1"/>
  <c r="P6867" i="1"/>
  <c r="R6867" i="1" s="1"/>
  <c r="P6858" i="1"/>
  <c r="R6858" i="1" s="1"/>
  <c r="P6851" i="1"/>
  <c r="R6851" i="1" s="1"/>
  <c r="P6838" i="1"/>
  <c r="R6838" i="1" s="1"/>
  <c r="P6823" i="1"/>
  <c r="R6823" i="1" s="1"/>
  <c r="P6818" i="1"/>
  <c r="R6818" i="1" s="1"/>
  <c r="P6808" i="1"/>
  <c r="R6808" i="1" s="1"/>
  <c r="P6800" i="1"/>
  <c r="R6800" i="1" s="1"/>
  <c r="P6794" i="1"/>
  <c r="R6794" i="1" s="1"/>
  <c r="P6786" i="1"/>
  <c r="R6786" i="1" s="1"/>
  <c r="P6766" i="1"/>
  <c r="R6766" i="1" s="1"/>
  <c r="P6758" i="1"/>
  <c r="R6758" i="1" s="1"/>
  <c r="P6750" i="1"/>
  <c r="R6750" i="1" s="1"/>
  <c r="P6742" i="1"/>
  <c r="R6742" i="1" s="1"/>
  <c r="P6734" i="1"/>
  <c r="R6734" i="1" s="1"/>
  <c r="P6726" i="1"/>
  <c r="R6726" i="1" s="1"/>
  <c r="P6718" i="1"/>
  <c r="R6718" i="1" s="1"/>
  <c r="P6710" i="1"/>
  <c r="R6710" i="1" s="1"/>
  <c r="P6702" i="1"/>
  <c r="R6702" i="1" s="1"/>
  <c r="P6687" i="1"/>
  <c r="R6687" i="1" s="1"/>
  <c r="P6679" i="1"/>
  <c r="R6679" i="1" s="1"/>
  <c r="P6670" i="1"/>
  <c r="R6670" i="1" s="1"/>
  <c r="P6662" i="1"/>
  <c r="R6662" i="1" s="1"/>
  <c r="P6655" i="1"/>
  <c r="R6655" i="1" s="1"/>
  <c r="P6647" i="1"/>
  <c r="R6647" i="1" s="1"/>
  <c r="P6639" i="1"/>
  <c r="R6639" i="1" s="1"/>
  <c r="P6631" i="1"/>
  <c r="R6631" i="1" s="1"/>
  <c r="P6623" i="1"/>
  <c r="R6623" i="1" s="1"/>
  <c r="P6615" i="1"/>
  <c r="R6615" i="1" s="1"/>
  <c r="P6607" i="1"/>
  <c r="R6607" i="1" s="1"/>
  <c r="P6599" i="1"/>
  <c r="R6599" i="1" s="1"/>
  <c r="P6591" i="1"/>
  <c r="R6591" i="1" s="1"/>
  <c r="P6583" i="1"/>
  <c r="R6583" i="1" s="1"/>
  <c r="P6575" i="1"/>
  <c r="R6575" i="1" s="1"/>
  <c r="P6567" i="1"/>
  <c r="R6567" i="1" s="1"/>
  <c r="P6559" i="1"/>
  <c r="R6559" i="1" s="1"/>
  <c r="P6551" i="1"/>
  <c r="R6551" i="1" s="1"/>
  <c r="P6543" i="1"/>
  <c r="R6543" i="1" s="1"/>
  <c r="P6535" i="1"/>
  <c r="R6535" i="1" s="1"/>
  <c r="P6527" i="1"/>
  <c r="R6527" i="1" s="1"/>
  <c r="P6512" i="1"/>
  <c r="R6512" i="1" s="1"/>
  <c r="P6504" i="1"/>
  <c r="R6504" i="1" s="1"/>
  <c r="P6496" i="1"/>
  <c r="R6496" i="1" s="1"/>
  <c r="P6488" i="1"/>
  <c r="R6488" i="1" s="1"/>
  <c r="P6480" i="1"/>
  <c r="R6480" i="1" s="1"/>
  <c r="P6472" i="1"/>
  <c r="R6472" i="1" s="1"/>
  <c r="P6458" i="1"/>
  <c r="R6458" i="1" s="1"/>
  <c r="P6450" i="1"/>
  <c r="R6450" i="1" s="1"/>
  <c r="P6442" i="1"/>
  <c r="R6442" i="1" s="1"/>
  <c r="P6434" i="1"/>
  <c r="R6434" i="1" s="1"/>
  <c r="P6426" i="1"/>
  <c r="R6426" i="1" s="1"/>
  <c r="P6419" i="1"/>
  <c r="R6419" i="1" s="1"/>
  <c r="P6411" i="1"/>
  <c r="R6411" i="1" s="1"/>
  <c r="P6404" i="1"/>
  <c r="R6404" i="1" s="1"/>
  <c r="P6391" i="1"/>
  <c r="R6391" i="1" s="1"/>
  <c r="P6384" i="1"/>
  <c r="R6384" i="1" s="1"/>
  <c r="P6379" i="1"/>
  <c r="R6379" i="1" s="1"/>
  <c r="P6372" i="1"/>
  <c r="R6372" i="1" s="1"/>
  <c r="P6367" i="1"/>
  <c r="R6367" i="1" s="1"/>
  <c r="P6360" i="1"/>
  <c r="R6360" i="1" s="1"/>
  <c r="P6352" i="1"/>
  <c r="R6352" i="1" s="1"/>
  <c r="P6345" i="1"/>
  <c r="R6345" i="1" s="1"/>
  <c r="P6338" i="1"/>
  <c r="R6338" i="1" s="1"/>
  <c r="P6331" i="1"/>
  <c r="R6331" i="1" s="1"/>
  <c r="P6323" i="1"/>
  <c r="R6323" i="1" s="1"/>
  <c r="P6315" i="1"/>
  <c r="R6315" i="1" s="1"/>
  <c r="P6307" i="1"/>
  <c r="R6307" i="1" s="1"/>
  <c r="P6299" i="1"/>
  <c r="R6299" i="1" s="1"/>
  <c r="P6291" i="1"/>
  <c r="R6291" i="1" s="1"/>
  <c r="P6284" i="1"/>
  <c r="R6284" i="1" s="1"/>
  <c r="P6276" i="1"/>
  <c r="R6276" i="1" s="1"/>
  <c r="P6261" i="1"/>
  <c r="R6261" i="1" s="1"/>
  <c r="P6253" i="1"/>
  <c r="R6253" i="1" s="1"/>
  <c r="P6246" i="1"/>
  <c r="R6246" i="1" s="1"/>
  <c r="P6238" i="1"/>
  <c r="R6238" i="1" s="1"/>
  <c r="P6230" i="1"/>
  <c r="R6230" i="1" s="1"/>
  <c r="P6222" i="1"/>
  <c r="R6222" i="1" s="1"/>
  <c r="P6214" i="1"/>
  <c r="R6214" i="1" s="1"/>
  <c r="P6206" i="1"/>
  <c r="R6206" i="1" s="1"/>
  <c r="P6198" i="1"/>
  <c r="R6198" i="1" s="1"/>
  <c r="P6190" i="1"/>
  <c r="R6190" i="1" s="1"/>
  <c r="P6182" i="1"/>
  <c r="R6182" i="1" s="1"/>
  <c r="P6167" i="1"/>
  <c r="R6167" i="1" s="1"/>
  <c r="P6162" i="1"/>
  <c r="R6162" i="1" s="1"/>
  <c r="P6154" i="1"/>
  <c r="R6154" i="1" s="1"/>
  <c r="P6140" i="1"/>
  <c r="R6140" i="1" s="1"/>
  <c r="P6132" i="1"/>
  <c r="R6132" i="1" s="1"/>
  <c r="P6124" i="1"/>
  <c r="R6124" i="1" s="1"/>
  <c r="P6116" i="1"/>
  <c r="R6116" i="1" s="1"/>
  <c r="P6108" i="1"/>
  <c r="R6108" i="1" s="1"/>
  <c r="P6104" i="1"/>
  <c r="R6104" i="1" s="1"/>
  <c r="P6099" i="1"/>
  <c r="R6099" i="1" s="1"/>
  <c r="P6091" i="1"/>
  <c r="R6091" i="1" s="1"/>
  <c r="P6084" i="1"/>
  <c r="R6084" i="1" s="1"/>
  <c r="P6076" i="1"/>
  <c r="R6076" i="1" s="1"/>
  <c r="P6068" i="1"/>
  <c r="R6068" i="1" s="1"/>
  <c r="P6060" i="1"/>
  <c r="R6060" i="1" s="1"/>
  <c r="P6059" i="1"/>
  <c r="R6059" i="1" s="1"/>
  <c r="P6051" i="1"/>
  <c r="R6051" i="1" s="1"/>
  <c r="P6043" i="1"/>
  <c r="R6043" i="1" s="1"/>
  <c r="P6036" i="1"/>
  <c r="R6036" i="1" s="1"/>
  <c r="P6028" i="1"/>
  <c r="R6028" i="1" s="1"/>
  <c r="P6020" i="1"/>
  <c r="R6020" i="1" s="1"/>
  <c r="P6012" i="1"/>
  <c r="R6012" i="1" s="1"/>
  <c r="P6004" i="1"/>
  <c r="R6004" i="1" s="1"/>
  <c r="P5996" i="1"/>
  <c r="R5996" i="1" s="1"/>
  <c r="P5988" i="1"/>
  <c r="R5988" i="1" s="1"/>
  <c r="P5982" i="1"/>
  <c r="R5982" i="1" s="1"/>
  <c r="P5974" i="1"/>
  <c r="R5974" i="1" s="1"/>
  <c r="P5966" i="1"/>
  <c r="R5966" i="1" s="1"/>
  <c r="P5958" i="1"/>
  <c r="R5958" i="1" s="1"/>
  <c r="P5951" i="1"/>
  <c r="R5951" i="1" s="1"/>
  <c r="P5943" i="1"/>
  <c r="R5943" i="1" s="1"/>
  <c r="P5935" i="1"/>
  <c r="R5935" i="1" s="1"/>
  <c r="P5928" i="1"/>
  <c r="R5928" i="1" s="1"/>
  <c r="P5921" i="1"/>
  <c r="R5921" i="1" s="1"/>
  <c r="P5913" i="1"/>
  <c r="R5913" i="1" s="1"/>
  <c r="P5906" i="1"/>
  <c r="R5906" i="1" s="1"/>
  <c r="P5898" i="1"/>
  <c r="R5898" i="1" s="1"/>
  <c r="P5883" i="1"/>
  <c r="R5883" i="1" s="1"/>
  <c r="P5877" i="1"/>
  <c r="R5877" i="1" s="1"/>
  <c r="P5871" i="1"/>
  <c r="R5871" i="1" s="1"/>
  <c r="P5865" i="1"/>
  <c r="R5865" i="1" s="1"/>
  <c r="P5859" i="1"/>
  <c r="R5859" i="1" s="1"/>
  <c r="P5854" i="1"/>
  <c r="R5854" i="1" s="1"/>
  <c r="P5847" i="1"/>
  <c r="R5847" i="1" s="1"/>
  <c r="P5839" i="1"/>
  <c r="R5839" i="1" s="1"/>
  <c r="P5831" i="1"/>
  <c r="R5831" i="1" s="1"/>
  <c r="P5825" i="1"/>
  <c r="R5825" i="1" s="1"/>
  <c r="P5817" i="1"/>
  <c r="R5817" i="1" s="1"/>
  <c r="P5809" i="1"/>
  <c r="R5809" i="1" s="1"/>
  <c r="P5801" i="1"/>
  <c r="R5801" i="1" s="1"/>
  <c r="P5794" i="1"/>
  <c r="R5794" i="1" s="1"/>
  <c r="P5786" i="1"/>
  <c r="R5786" i="1" s="1"/>
  <c r="P5778" i="1"/>
  <c r="R5778" i="1" s="1"/>
  <c r="P5770" i="1"/>
  <c r="R5770" i="1" s="1"/>
  <c r="P5762" i="1"/>
  <c r="R5762" i="1" s="1"/>
  <c r="P5754" i="1"/>
  <c r="R5754" i="1" s="1"/>
  <c r="P5748" i="1"/>
  <c r="R5748" i="1" s="1"/>
  <c r="P5742" i="1"/>
  <c r="R5742" i="1" s="1"/>
  <c r="P5734" i="1"/>
  <c r="R5734" i="1" s="1"/>
  <c r="P5726" i="1"/>
  <c r="R5726" i="1" s="1"/>
  <c r="P5718" i="1"/>
  <c r="R5718" i="1" s="1"/>
  <c r="P5710" i="1"/>
  <c r="R5710" i="1" s="1"/>
  <c r="P5702" i="1"/>
  <c r="R5702" i="1" s="1"/>
  <c r="P5694" i="1"/>
  <c r="R5694" i="1" s="1"/>
  <c r="P5686" i="1"/>
  <c r="R5686" i="1" s="1"/>
  <c r="P5678" i="1"/>
  <c r="R5678" i="1" s="1"/>
  <c r="P5671" i="1"/>
  <c r="R5671" i="1" s="1"/>
  <c r="P5663" i="1"/>
  <c r="R5663" i="1" s="1"/>
  <c r="P5655" i="1"/>
  <c r="R5655" i="1" s="1"/>
  <c r="P5648" i="1"/>
  <c r="R5648" i="1" s="1"/>
  <c r="P5640" i="1"/>
  <c r="R5640" i="1" s="1"/>
  <c r="P5632" i="1"/>
  <c r="R5632" i="1" s="1"/>
  <c r="P5626" i="1"/>
  <c r="R5626" i="1" s="1"/>
  <c r="P5618" i="1"/>
  <c r="R5618" i="1" s="1"/>
  <c r="P5611" i="1"/>
  <c r="R5611" i="1" s="1"/>
  <c r="P5606" i="1"/>
  <c r="R5606" i="1" s="1"/>
  <c r="P5598" i="1"/>
  <c r="R5598" i="1" s="1"/>
  <c r="P5593" i="1"/>
  <c r="R5593" i="1" s="1"/>
  <c r="P5579" i="1"/>
  <c r="R5579" i="1" s="1"/>
  <c r="P5571" i="1"/>
  <c r="R5571" i="1" s="1"/>
  <c r="P5563" i="1"/>
  <c r="R5563" i="1" s="1"/>
  <c r="P5555" i="1"/>
  <c r="R5555" i="1" s="1"/>
  <c r="P5549" i="1"/>
  <c r="R5549" i="1" s="1"/>
  <c r="P5542" i="1"/>
  <c r="R5542" i="1" s="1"/>
  <c r="P5534" i="1"/>
  <c r="R5534" i="1" s="1"/>
  <c r="P5526" i="1"/>
  <c r="R5526" i="1" s="1"/>
  <c r="P5518" i="1"/>
  <c r="R5518" i="1" s="1"/>
  <c r="P5503" i="1"/>
  <c r="R5503" i="1" s="1"/>
  <c r="P5495" i="1"/>
  <c r="R5495" i="1" s="1"/>
  <c r="P5487" i="1"/>
  <c r="R5487" i="1" s="1"/>
  <c r="P5479" i="1"/>
  <c r="R5479" i="1" s="1"/>
  <c r="P5471" i="1"/>
  <c r="R5471" i="1" s="1"/>
  <c r="P5463" i="1"/>
  <c r="R5463" i="1" s="1"/>
  <c r="P5455" i="1"/>
  <c r="R5455" i="1" s="1"/>
  <c r="P5447" i="1"/>
  <c r="R5447" i="1" s="1"/>
  <c r="P5439" i="1"/>
  <c r="R5439" i="1" s="1"/>
  <c r="P5431" i="1"/>
  <c r="R5431" i="1" s="1"/>
  <c r="P5428" i="1"/>
  <c r="R5428" i="1" s="1"/>
  <c r="P5422" i="1"/>
  <c r="R5422" i="1" s="1"/>
  <c r="P5407" i="1"/>
  <c r="R5407" i="1" s="1"/>
  <c r="P5400" i="1"/>
  <c r="R5400" i="1" s="1"/>
  <c r="P5392" i="1"/>
  <c r="R5392" i="1" s="1"/>
  <c r="P5384" i="1"/>
  <c r="R5384" i="1" s="1"/>
  <c r="P5376" i="1"/>
  <c r="R5376" i="1" s="1"/>
  <c r="P5368" i="1"/>
  <c r="R5368" i="1" s="1"/>
  <c r="P5360" i="1"/>
  <c r="R5360" i="1" s="1"/>
  <c r="P5352" i="1"/>
  <c r="R5352" i="1" s="1"/>
  <c r="P5344" i="1"/>
  <c r="R5344" i="1" s="1"/>
  <c r="P5336" i="1"/>
  <c r="R5336" i="1" s="1"/>
  <c r="P5328" i="1"/>
  <c r="R5328" i="1" s="1"/>
  <c r="P5320" i="1"/>
  <c r="R5320" i="1" s="1"/>
  <c r="P5312" i="1"/>
  <c r="R5312" i="1" s="1"/>
  <c r="P5304" i="1"/>
  <c r="R5304" i="1" s="1"/>
  <c r="P5297" i="1"/>
  <c r="R5297" i="1" s="1"/>
  <c r="P5289" i="1"/>
  <c r="R5289" i="1" s="1"/>
  <c r="P5281" i="1"/>
  <c r="R5281" i="1" s="1"/>
  <c r="P5273" i="1"/>
  <c r="R5273" i="1" s="1"/>
  <c r="P5265" i="1"/>
  <c r="R5265" i="1" s="1"/>
  <c r="P5257" i="1"/>
  <c r="R5257" i="1" s="1"/>
  <c r="P5249" i="1"/>
  <c r="R5249" i="1" s="1"/>
  <c r="P5241" i="1"/>
  <c r="R5241" i="1" s="1"/>
  <c r="P5234" i="1"/>
  <c r="R5234" i="1" s="1"/>
  <c r="P5226" i="1"/>
  <c r="R5226" i="1" s="1"/>
  <c r="P5223" i="1"/>
  <c r="R5223" i="1" s="1"/>
  <c r="P5222" i="1"/>
  <c r="R5222" i="1" s="1"/>
  <c r="P5217" i="1"/>
  <c r="R5217" i="1" s="1"/>
  <c r="P5211" i="1"/>
  <c r="R5211" i="1" s="1"/>
  <c r="P7102" i="1"/>
  <c r="R7102" i="1" s="1"/>
  <c r="P7094" i="1"/>
  <c r="R7094" i="1" s="1"/>
  <c r="P7079" i="1"/>
  <c r="R7079" i="1" s="1"/>
  <c r="P7071" i="1"/>
  <c r="R7071" i="1" s="1"/>
  <c r="P7064" i="1"/>
  <c r="R7064" i="1" s="1"/>
  <c r="P7056" i="1"/>
  <c r="R7056" i="1" s="1"/>
  <c r="P7048" i="1"/>
  <c r="R7048" i="1" s="1"/>
  <c r="P7041" i="1"/>
  <c r="R7041" i="1" s="1"/>
  <c r="P7033" i="1"/>
  <c r="R7033" i="1" s="1"/>
  <c r="P7026" i="1"/>
  <c r="R7026" i="1" s="1"/>
  <c r="P7018" i="1"/>
  <c r="R7018" i="1" s="1"/>
  <c r="P7011" i="1"/>
  <c r="R7011" i="1" s="1"/>
  <c r="P7003" i="1"/>
  <c r="R7003" i="1" s="1"/>
  <c r="P6995" i="1"/>
  <c r="R6995" i="1" s="1"/>
  <c r="P6987" i="1"/>
  <c r="R6987" i="1" s="1"/>
  <c r="P6973" i="1"/>
  <c r="R6973" i="1" s="1"/>
  <c r="P6963" i="1"/>
  <c r="R6963" i="1" s="1"/>
  <c r="P6961" i="1"/>
  <c r="R6961" i="1" s="1"/>
  <c r="P6954" i="1"/>
  <c r="R6954" i="1" s="1"/>
  <c r="P6942" i="1"/>
  <c r="R6942" i="1" s="1"/>
  <c r="P6936" i="1"/>
  <c r="R6936" i="1" s="1"/>
  <c r="P6928" i="1"/>
  <c r="R6928" i="1" s="1"/>
  <c r="P6920" i="1"/>
  <c r="R6920" i="1" s="1"/>
  <c r="P6913" i="1"/>
  <c r="R6913" i="1" s="1"/>
  <c r="P6901" i="1"/>
  <c r="R6901" i="1" s="1"/>
  <c r="P6897" i="1"/>
  <c r="R6897" i="1" s="1"/>
  <c r="P6894" i="1"/>
  <c r="R6894" i="1" s="1"/>
  <c r="P6886" i="1"/>
  <c r="R6886" i="1" s="1"/>
  <c r="P6879" i="1"/>
  <c r="R6879" i="1" s="1"/>
  <c r="P6872" i="1"/>
  <c r="R6872" i="1" s="1"/>
  <c r="P6866" i="1"/>
  <c r="R6866" i="1" s="1"/>
  <c r="P6857" i="1"/>
  <c r="R6857" i="1" s="1"/>
  <c r="P6850" i="1"/>
  <c r="R6850" i="1" s="1"/>
  <c r="P6844" i="1"/>
  <c r="R6844" i="1" s="1"/>
  <c r="P6837" i="1"/>
  <c r="R6837" i="1" s="1"/>
  <c r="P6825" i="1"/>
  <c r="R6825" i="1" s="1"/>
  <c r="P6822" i="1"/>
  <c r="R6822" i="1" s="1"/>
  <c r="P6807" i="1"/>
  <c r="R6807" i="1" s="1"/>
  <c r="P6799" i="1"/>
  <c r="R6799" i="1" s="1"/>
  <c r="P6793" i="1"/>
  <c r="R6793" i="1" s="1"/>
  <c r="P6785" i="1"/>
  <c r="R6785" i="1" s="1"/>
  <c r="P6778" i="1"/>
  <c r="R6778" i="1" s="1"/>
  <c r="P6773" i="1"/>
  <c r="R6773" i="1" s="1"/>
  <c r="P6765" i="1"/>
  <c r="R6765" i="1" s="1"/>
  <c r="P6757" i="1"/>
  <c r="R6757" i="1" s="1"/>
  <c r="P6749" i="1"/>
  <c r="R6749" i="1" s="1"/>
  <c r="P6741" i="1"/>
  <c r="R6741" i="1" s="1"/>
  <c r="P6733" i="1"/>
  <c r="R6733" i="1" s="1"/>
  <c r="P6725" i="1"/>
  <c r="R6725" i="1" s="1"/>
  <c r="P6717" i="1"/>
  <c r="R6717" i="1" s="1"/>
  <c r="P6709" i="1"/>
  <c r="R6709" i="1" s="1"/>
  <c r="P6701" i="1"/>
  <c r="R6701" i="1" s="1"/>
  <c r="P6694" i="1"/>
  <c r="R6694" i="1" s="1"/>
  <c r="P6686" i="1"/>
  <c r="R6686" i="1" s="1"/>
  <c r="P6678" i="1"/>
  <c r="R6678" i="1" s="1"/>
  <c r="P6669" i="1"/>
  <c r="R6669" i="1" s="1"/>
  <c r="P6661" i="1"/>
  <c r="R6661" i="1" s="1"/>
  <c r="P6654" i="1"/>
  <c r="R6654" i="1" s="1"/>
  <c r="P6646" i="1"/>
  <c r="R6646" i="1" s="1"/>
  <c r="P6638" i="1"/>
  <c r="R6638" i="1" s="1"/>
  <c r="P6630" i="1"/>
  <c r="R6630" i="1" s="1"/>
  <c r="P6622" i="1"/>
  <c r="R6622" i="1" s="1"/>
  <c r="P6614" i="1"/>
  <c r="R6614" i="1" s="1"/>
  <c r="P6606" i="1"/>
  <c r="R6606" i="1" s="1"/>
  <c r="P6598" i="1"/>
  <c r="R6598" i="1" s="1"/>
  <c r="P6590" i="1"/>
  <c r="R6590" i="1" s="1"/>
  <c r="P6582" i="1"/>
  <c r="R6582" i="1" s="1"/>
  <c r="P6574" i="1"/>
  <c r="R6574" i="1" s="1"/>
  <c r="P6566" i="1"/>
  <c r="R6566" i="1" s="1"/>
  <c r="P6558" i="1"/>
  <c r="R6558" i="1" s="1"/>
  <c r="P6550" i="1"/>
  <c r="R6550" i="1" s="1"/>
  <c r="P6542" i="1"/>
  <c r="R6542" i="1" s="1"/>
  <c r="P6534" i="1"/>
  <c r="R6534" i="1" s="1"/>
  <c r="P6526" i="1"/>
  <c r="R6526" i="1" s="1"/>
  <c r="P6519" i="1"/>
  <c r="R6519" i="1" s="1"/>
  <c r="P6511" i="1"/>
  <c r="R6511" i="1" s="1"/>
  <c r="P6503" i="1"/>
  <c r="R6503" i="1" s="1"/>
  <c r="P6495" i="1"/>
  <c r="R6495" i="1" s="1"/>
  <c r="P6487" i="1"/>
  <c r="R6487" i="1" s="1"/>
  <c r="P6479" i="1"/>
  <c r="R6479" i="1" s="1"/>
  <c r="P6471" i="1"/>
  <c r="R6471" i="1" s="1"/>
  <c r="P6464" i="1"/>
  <c r="R6464" i="1" s="1"/>
  <c r="P6457" i="1"/>
  <c r="R6457" i="1" s="1"/>
  <c r="P6449" i="1"/>
  <c r="R6449" i="1" s="1"/>
  <c r="P6441" i="1"/>
  <c r="R6441" i="1" s="1"/>
  <c r="P6433" i="1"/>
  <c r="R6433" i="1" s="1"/>
  <c r="P6418" i="1"/>
  <c r="R6418" i="1" s="1"/>
  <c r="P6410" i="1"/>
  <c r="R6410" i="1" s="1"/>
  <c r="P6403" i="1"/>
  <c r="R6403" i="1" s="1"/>
  <c r="P6398" i="1"/>
  <c r="R6398" i="1" s="1"/>
  <c r="P6390" i="1"/>
  <c r="R6390" i="1" s="1"/>
  <c r="P6378" i="1"/>
  <c r="R6378" i="1" s="1"/>
  <c r="P6371" i="1"/>
  <c r="R6371" i="1" s="1"/>
  <c r="P6366" i="1"/>
  <c r="R6366" i="1" s="1"/>
  <c r="P6359" i="1"/>
  <c r="R6359" i="1" s="1"/>
  <c r="P6344" i="1"/>
  <c r="R6344" i="1" s="1"/>
  <c r="P6330" i="1"/>
  <c r="R6330" i="1" s="1"/>
  <c r="P6322" i="1"/>
  <c r="R6322" i="1" s="1"/>
  <c r="P6314" i="1"/>
  <c r="R6314" i="1" s="1"/>
  <c r="P6306" i="1"/>
  <c r="R6306" i="1" s="1"/>
  <c r="P6298" i="1"/>
  <c r="R6298" i="1" s="1"/>
  <c r="P6283" i="1"/>
  <c r="R6283" i="1" s="1"/>
  <c r="P6275" i="1"/>
  <c r="R6275" i="1" s="1"/>
  <c r="P6268" i="1"/>
  <c r="R6268" i="1" s="1"/>
  <c r="P6260" i="1"/>
  <c r="R6260" i="1" s="1"/>
  <c r="P6252" i="1"/>
  <c r="R6252" i="1" s="1"/>
  <c r="P6245" i="1"/>
  <c r="R6245" i="1" s="1"/>
  <c r="P6237" i="1"/>
  <c r="R6237" i="1" s="1"/>
  <c r="P6229" i="1"/>
  <c r="R6229" i="1" s="1"/>
  <c r="P6221" i="1"/>
  <c r="R6221" i="1" s="1"/>
  <c r="P6213" i="1"/>
  <c r="R6213" i="1" s="1"/>
  <c r="P6205" i="1"/>
  <c r="R6205" i="1" s="1"/>
  <c r="P6197" i="1"/>
  <c r="R6197" i="1" s="1"/>
  <c r="P6189" i="1"/>
  <c r="R6189" i="1" s="1"/>
  <c r="P6181" i="1"/>
  <c r="R6181" i="1" s="1"/>
  <c r="P6173" i="1"/>
  <c r="R6173" i="1" s="1"/>
  <c r="P6166" i="1"/>
  <c r="R6166" i="1" s="1"/>
  <c r="P6161" i="1"/>
  <c r="R6161" i="1" s="1"/>
  <c r="P6153" i="1"/>
  <c r="R6153" i="1" s="1"/>
  <c r="P6139" i="1"/>
  <c r="R6139" i="1" s="1"/>
  <c r="P6131" i="1"/>
  <c r="R6131" i="1" s="1"/>
  <c r="P6123" i="1"/>
  <c r="R6123" i="1" s="1"/>
  <c r="P6115" i="1"/>
  <c r="R6115" i="1" s="1"/>
  <c r="P6107" i="1"/>
  <c r="R6107" i="1" s="1"/>
  <c r="P6098" i="1"/>
  <c r="R6098" i="1" s="1"/>
  <c r="P6083" i="1"/>
  <c r="R6083" i="1" s="1"/>
  <c r="P6075" i="1"/>
  <c r="R6075" i="1" s="1"/>
  <c r="P6067" i="1"/>
  <c r="R6067" i="1" s="1"/>
  <c r="P6058" i="1"/>
  <c r="R6058" i="1" s="1"/>
  <c r="P6050" i="1"/>
  <c r="R6050" i="1" s="1"/>
  <c r="P6042" i="1"/>
  <c r="R6042" i="1" s="1"/>
  <c r="P6035" i="1"/>
  <c r="R6035" i="1" s="1"/>
  <c r="P6027" i="1"/>
  <c r="R6027" i="1" s="1"/>
  <c r="P6019" i="1"/>
  <c r="R6019" i="1" s="1"/>
  <c r="P6011" i="1"/>
  <c r="R6011" i="1" s="1"/>
  <c r="P6003" i="1"/>
  <c r="R6003" i="1" s="1"/>
  <c r="P5995" i="1"/>
  <c r="R5995" i="1" s="1"/>
  <c r="P5987" i="1"/>
  <c r="R5987" i="1" s="1"/>
  <c r="P5981" i="1"/>
  <c r="R5981" i="1" s="1"/>
  <c r="P5973" i="1"/>
  <c r="R5973" i="1" s="1"/>
  <c r="P5965" i="1"/>
  <c r="R5965" i="1" s="1"/>
  <c r="P5957" i="1"/>
  <c r="R5957" i="1" s="1"/>
  <c r="P5950" i="1"/>
  <c r="R5950" i="1" s="1"/>
  <c r="P5942" i="1"/>
  <c r="R5942" i="1" s="1"/>
  <c r="P5934" i="1"/>
  <c r="R5934" i="1" s="1"/>
  <c r="P5927" i="1"/>
  <c r="R5927" i="1" s="1"/>
  <c r="P5920" i="1"/>
  <c r="R5920" i="1" s="1"/>
  <c r="P5905" i="1"/>
  <c r="R5905" i="1" s="1"/>
  <c r="P5897" i="1"/>
  <c r="R5897" i="1" s="1"/>
  <c r="P5890" i="1"/>
  <c r="R5890" i="1" s="1"/>
  <c r="P5882" i="1"/>
  <c r="R5882" i="1" s="1"/>
  <c r="P5876" i="1"/>
  <c r="R5876" i="1" s="1"/>
  <c r="P5870" i="1"/>
  <c r="R5870" i="1" s="1"/>
  <c r="P5864" i="1"/>
  <c r="R5864" i="1" s="1"/>
  <c r="P5853" i="1"/>
  <c r="R5853" i="1" s="1"/>
  <c r="P5846" i="1"/>
  <c r="R5846" i="1" s="1"/>
  <c r="P5838" i="1"/>
  <c r="R5838" i="1" s="1"/>
  <c r="P5830" i="1"/>
  <c r="R5830" i="1" s="1"/>
  <c r="P5824" i="1"/>
  <c r="R5824" i="1" s="1"/>
  <c r="P5816" i="1"/>
  <c r="R5816" i="1" s="1"/>
  <c r="P5808" i="1"/>
  <c r="R5808" i="1" s="1"/>
  <c r="P5800" i="1"/>
  <c r="R5800" i="1" s="1"/>
  <c r="P5793" i="1"/>
  <c r="R5793" i="1" s="1"/>
  <c r="P5785" i="1"/>
  <c r="R5785" i="1" s="1"/>
  <c r="P5777" i="1"/>
  <c r="R5777" i="1" s="1"/>
  <c r="P5769" i="1"/>
  <c r="R5769" i="1" s="1"/>
  <c r="P5761" i="1"/>
  <c r="R5761" i="1" s="1"/>
  <c r="P5753" i="1"/>
  <c r="R5753" i="1" s="1"/>
  <c r="P5741" i="1"/>
  <c r="R5741" i="1" s="1"/>
  <c r="P5733" i="1"/>
  <c r="R5733" i="1" s="1"/>
  <c r="P5725" i="1"/>
  <c r="R5725" i="1" s="1"/>
  <c r="P5717" i="1"/>
  <c r="R5717" i="1" s="1"/>
  <c r="P5709" i="1"/>
  <c r="R5709" i="1" s="1"/>
  <c r="P5701" i="1"/>
  <c r="R5701" i="1" s="1"/>
  <c r="P5693" i="1"/>
  <c r="R5693" i="1" s="1"/>
  <c r="P5685" i="1"/>
  <c r="R5685" i="1" s="1"/>
  <c r="P5677" i="1"/>
  <c r="R5677" i="1" s="1"/>
  <c r="P5670" i="1"/>
  <c r="R5670" i="1" s="1"/>
  <c r="P5662" i="1"/>
  <c r="R5662" i="1" s="1"/>
  <c r="P5654" i="1"/>
  <c r="R5654" i="1" s="1"/>
  <c r="P5647" i="1"/>
  <c r="R5647" i="1" s="1"/>
  <c r="P5639" i="1"/>
  <c r="R5639" i="1" s="1"/>
  <c r="P5625" i="1"/>
  <c r="R5625" i="1" s="1"/>
  <c r="P5617" i="1"/>
  <c r="R5617" i="1" s="1"/>
  <c r="P5610" i="1"/>
  <c r="R5610" i="1" s="1"/>
  <c r="P5605" i="1"/>
  <c r="R5605" i="1" s="1"/>
  <c r="P5597" i="1"/>
  <c r="R5597" i="1" s="1"/>
  <c r="P5592" i="1"/>
  <c r="R5592" i="1" s="1"/>
  <c r="P5585" i="1"/>
  <c r="R5585" i="1" s="1"/>
  <c r="P5578" i="1"/>
  <c r="R5578" i="1" s="1"/>
  <c r="P5570" i="1"/>
  <c r="R5570" i="1" s="1"/>
  <c r="P5562" i="1"/>
  <c r="R5562" i="1" s="1"/>
  <c r="P5554" i="1"/>
  <c r="R5554" i="1" s="1"/>
  <c r="P5541" i="1"/>
  <c r="R5541" i="1" s="1"/>
  <c r="P5533" i="1"/>
  <c r="R5533" i="1" s="1"/>
  <c r="P5525" i="1"/>
  <c r="R5525" i="1" s="1"/>
  <c r="P5517" i="1"/>
  <c r="R5517" i="1" s="1"/>
  <c r="P5510" i="1"/>
  <c r="R5510" i="1" s="1"/>
  <c r="P5502" i="1"/>
  <c r="R5502" i="1" s="1"/>
  <c r="P5494" i="1"/>
  <c r="R5494" i="1" s="1"/>
  <c r="P5486" i="1"/>
  <c r="R5486" i="1" s="1"/>
  <c r="P5478" i="1"/>
  <c r="R5478" i="1" s="1"/>
  <c r="P5470" i="1"/>
  <c r="R5470" i="1" s="1"/>
  <c r="P5462" i="1"/>
  <c r="R5462" i="1" s="1"/>
  <c r="P5454" i="1"/>
  <c r="R5454" i="1" s="1"/>
  <c r="P5446" i="1"/>
  <c r="R5446" i="1" s="1"/>
  <c r="P5438" i="1"/>
  <c r="R5438" i="1" s="1"/>
  <c r="P5421" i="1"/>
  <c r="R5421" i="1" s="1"/>
  <c r="P5414" i="1"/>
  <c r="R5414" i="1" s="1"/>
  <c r="P5406" i="1"/>
  <c r="R5406" i="1" s="1"/>
  <c r="P5399" i="1"/>
  <c r="R5399" i="1" s="1"/>
  <c r="P5391" i="1"/>
  <c r="R5391" i="1" s="1"/>
  <c r="P5383" i="1"/>
  <c r="R5383" i="1" s="1"/>
  <c r="P5375" i="1"/>
  <c r="R5375" i="1" s="1"/>
  <c r="P5367" i="1"/>
  <c r="R5367" i="1" s="1"/>
  <c r="P5359" i="1"/>
  <c r="R5359" i="1" s="1"/>
  <c r="P5351" i="1"/>
  <c r="R5351" i="1" s="1"/>
  <c r="P5343" i="1"/>
  <c r="R5343" i="1" s="1"/>
  <c r="P5335" i="1"/>
  <c r="R5335" i="1" s="1"/>
  <c r="P5327" i="1"/>
  <c r="R5327" i="1" s="1"/>
  <c r="P5319" i="1"/>
  <c r="R5319" i="1" s="1"/>
  <c r="P5311" i="1"/>
  <c r="R5311" i="1" s="1"/>
  <c r="P5303" i="1"/>
  <c r="R5303" i="1" s="1"/>
  <c r="P5296" i="1"/>
  <c r="R5296" i="1" s="1"/>
  <c r="P5288" i="1"/>
  <c r="R5288" i="1" s="1"/>
  <c r="P5280" i="1"/>
  <c r="R5280" i="1" s="1"/>
  <c r="P5272" i="1"/>
  <c r="R5272" i="1" s="1"/>
  <c r="P5264" i="1"/>
  <c r="R5264" i="1" s="1"/>
  <c r="P5256" i="1"/>
  <c r="R5256" i="1" s="1"/>
  <c r="P5248" i="1"/>
  <c r="R5248" i="1" s="1"/>
  <c r="P5240" i="1"/>
  <c r="R5240" i="1" s="1"/>
  <c r="P5233" i="1"/>
  <c r="R5233" i="1" s="1"/>
  <c r="P5225" i="1"/>
  <c r="R5225" i="1" s="1"/>
  <c r="P6613" i="1"/>
  <c r="R6613" i="1" s="1"/>
  <c r="P6605" i="1"/>
  <c r="R6605" i="1" s="1"/>
  <c r="P6597" i="1"/>
  <c r="R6597" i="1" s="1"/>
  <c r="P6589" i="1"/>
  <c r="R6589" i="1" s="1"/>
  <c r="P6581" i="1"/>
  <c r="R6581" i="1" s="1"/>
  <c r="P6573" i="1"/>
  <c r="R6573" i="1" s="1"/>
  <c r="P6565" i="1"/>
  <c r="R6565" i="1" s="1"/>
  <c r="P6557" i="1"/>
  <c r="R6557" i="1" s="1"/>
  <c r="P6549" i="1"/>
  <c r="R6549" i="1" s="1"/>
  <c r="P6541" i="1"/>
  <c r="R6541" i="1" s="1"/>
  <c r="P6533" i="1"/>
  <c r="R6533" i="1" s="1"/>
  <c r="P6525" i="1"/>
  <c r="R6525" i="1" s="1"/>
  <c r="P6518" i="1"/>
  <c r="R6518" i="1" s="1"/>
  <c r="P6510" i="1"/>
  <c r="R6510" i="1" s="1"/>
  <c r="P6502" i="1"/>
  <c r="R6502" i="1" s="1"/>
  <c r="P6494" i="1"/>
  <c r="R6494" i="1" s="1"/>
  <c r="P6486" i="1"/>
  <c r="R6486" i="1" s="1"/>
  <c r="P6478" i="1"/>
  <c r="R6478" i="1" s="1"/>
  <c r="P6470" i="1"/>
  <c r="R6470" i="1" s="1"/>
  <c r="P6463" i="1"/>
  <c r="R6463" i="1" s="1"/>
  <c r="P6456" i="1"/>
  <c r="R6456" i="1" s="1"/>
  <c r="P6448" i="1"/>
  <c r="R6448" i="1" s="1"/>
  <c r="P6440" i="1"/>
  <c r="R6440" i="1" s="1"/>
  <c r="P6432" i="1"/>
  <c r="R6432" i="1" s="1"/>
  <c r="P6425" i="1"/>
  <c r="R6425" i="1" s="1"/>
  <c r="P6417" i="1"/>
  <c r="R6417" i="1" s="1"/>
  <c r="P6409" i="1"/>
  <c r="R6409" i="1" s="1"/>
  <c r="P6397" i="1"/>
  <c r="R6397" i="1" s="1"/>
  <c r="P6383" i="1"/>
  <c r="R6383" i="1" s="1"/>
  <c r="P6370" i="1"/>
  <c r="R6370" i="1" s="1"/>
  <c r="P6358" i="1"/>
  <c r="R6358" i="1" s="1"/>
  <c r="P6351" i="1"/>
  <c r="R6351" i="1" s="1"/>
  <c r="P6343" i="1"/>
  <c r="R6343" i="1" s="1"/>
  <c r="P6337" i="1"/>
  <c r="R6337" i="1" s="1"/>
  <c r="P6329" i="1"/>
  <c r="R6329" i="1" s="1"/>
  <c r="P6321" i="1"/>
  <c r="R6321" i="1" s="1"/>
  <c r="P6313" i="1"/>
  <c r="R6313" i="1" s="1"/>
  <c r="P6305" i="1"/>
  <c r="R6305" i="1" s="1"/>
  <c r="P6297" i="1"/>
  <c r="R6297" i="1" s="1"/>
  <c r="P6290" i="1"/>
  <c r="R6290" i="1" s="1"/>
  <c r="P6282" i="1"/>
  <c r="R6282" i="1" s="1"/>
  <c r="P6274" i="1"/>
  <c r="R6274" i="1" s="1"/>
  <c r="P6267" i="1"/>
  <c r="R6267" i="1" s="1"/>
  <c r="P6259" i="1"/>
  <c r="R6259" i="1" s="1"/>
  <c r="P6251" i="1"/>
  <c r="R6251" i="1" s="1"/>
  <c r="P6244" i="1"/>
  <c r="R6244" i="1" s="1"/>
  <c r="P6236" i="1"/>
  <c r="R6236" i="1" s="1"/>
  <c r="P6228" i="1"/>
  <c r="R6228" i="1" s="1"/>
  <c r="P6220" i="1"/>
  <c r="R6220" i="1" s="1"/>
  <c r="P6212" i="1"/>
  <c r="R6212" i="1" s="1"/>
  <c r="P6204" i="1"/>
  <c r="R6204" i="1" s="1"/>
  <c r="P6196" i="1"/>
  <c r="R6196" i="1" s="1"/>
  <c r="P6188" i="1"/>
  <c r="R6188" i="1" s="1"/>
  <c r="P6180" i="1"/>
  <c r="R6180" i="1" s="1"/>
  <c r="P6172" i="1"/>
  <c r="R6172" i="1" s="1"/>
  <c r="P6160" i="1"/>
  <c r="R6160" i="1" s="1"/>
  <c r="P6152" i="1"/>
  <c r="R6152" i="1" s="1"/>
  <c r="P6147" i="1"/>
  <c r="R6147" i="1" s="1"/>
  <c r="P6144" i="1"/>
  <c r="R6144" i="1" s="1"/>
  <c r="P6138" i="1"/>
  <c r="R6138" i="1" s="1"/>
  <c r="P6130" i="1"/>
  <c r="R6130" i="1" s="1"/>
  <c r="P6122" i="1"/>
  <c r="R6122" i="1" s="1"/>
  <c r="P6114" i="1"/>
  <c r="R6114" i="1" s="1"/>
  <c r="P6106" i="1"/>
  <c r="R6106" i="1" s="1"/>
  <c r="P6097" i="1"/>
  <c r="R6097" i="1" s="1"/>
  <c r="P6090" i="1"/>
  <c r="R6090" i="1" s="1"/>
  <c r="P6082" i="1"/>
  <c r="R6082" i="1" s="1"/>
  <c r="P6074" i="1"/>
  <c r="R6074" i="1" s="1"/>
  <c r="P6066" i="1"/>
  <c r="R6066" i="1" s="1"/>
  <c r="P6057" i="1"/>
  <c r="R6057" i="1" s="1"/>
  <c r="P6049" i="1"/>
  <c r="R6049" i="1" s="1"/>
  <c r="P6034" i="1"/>
  <c r="R6034" i="1" s="1"/>
  <c r="P6026" i="1"/>
  <c r="R6026" i="1" s="1"/>
  <c r="P6018" i="1"/>
  <c r="R6018" i="1" s="1"/>
  <c r="P6010" i="1"/>
  <c r="R6010" i="1" s="1"/>
  <c r="P6002" i="1"/>
  <c r="R6002" i="1" s="1"/>
  <c r="P5994" i="1"/>
  <c r="R5994" i="1" s="1"/>
  <c r="P5980" i="1"/>
  <c r="R5980" i="1" s="1"/>
  <c r="P5972" i="1"/>
  <c r="R5972" i="1" s="1"/>
  <c r="P5964" i="1"/>
  <c r="R5964" i="1" s="1"/>
  <c r="P5956" i="1"/>
  <c r="R5956" i="1" s="1"/>
  <c r="P5949" i="1"/>
  <c r="R5949" i="1" s="1"/>
  <c r="P5941" i="1"/>
  <c r="R5941" i="1" s="1"/>
  <c r="P5926" i="1"/>
  <c r="R5926" i="1" s="1"/>
  <c r="P5919" i="1"/>
  <c r="R5919" i="1" s="1"/>
  <c r="P5912" i="1"/>
  <c r="R5912" i="1" s="1"/>
  <c r="P5904" i="1"/>
  <c r="R5904" i="1" s="1"/>
  <c r="P5896" i="1"/>
  <c r="R5896" i="1" s="1"/>
  <c r="P5889" i="1"/>
  <c r="R5889" i="1" s="1"/>
  <c r="P5881" i="1"/>
  <c r="R5881" i="1" s="1"/>
  <c r="P5875" i="1"/>
  <c r="R5875" i="1" s="1"/>
  <c r="P5869" i="1"/>
  <c r="R5869" i="1" s="1"/>
  <c r="P5863" i="1"/>
  <c r="R5863" i="1" s="1"/>
  <c r="P5858" i="1"/>
  <c r="R5858" i="1" s="1"/>
  <c r="P5852" i="1"/>
  <c r="R5852" i="1" s="1"/>
  <c r="P5845" i="1"/>
  <c r="R5845" i="1" s="1"/>
  <c r="P5837" i="1"/>
  <c r="R5837" i="1" s="1"/>
  <c r="P5829" i="1"/>
  <c r="R5829" i="1" s="1"/>
  <c r="P5823" i="1"/>
  <c r="R5823" i="1" s="1"/>
  <c r="P5815" i="1"/>
  <c r="R5815" i="1" s="1"/>
  <c r="P5807" i="1"/>
  <c r="R5807" i="1" s="1"/>
  <c r="P5799" i="1"/>
  <c r="R5799" i="1" s="1"/>
  <c r="P5792" i="1"/>
  <c r="R5792" i="1" s="1"/>
  <c r="P5784" i="1"/>
  <c r="R5784" i="1" s="1"/>
  <c r="P5776" i="1"/>
  <c r="R5776" i="1" s="1"/>
  <c r="P5768" i="1"/>
  <c r="R5768" i="1" s="1"/>
  <c r="P5760" i="1"/>
  <c r="R5760" i="1" s="1"/>
  <c r="P5752" i="1"/>
  <c r="R5752" i="1" s="1"/>
  <c r="P5747" i="1"/>
  <c r="R5747" i="1" s="1"/>
  <c r="P5740" i="1"/>
  <c r="R5740" i="1" s="1"/>
  <c r="P5732" i="1"/>
  <c r="R5732" i="1" s="1"/>
  <c r="P5724" i="1"/>
  <c r="R5724" i="1" s="1"/>
  <c r="P5716" i="1"/>
  <c r="R5716" i="1" s="1"/>
  <c r="P5708" i="1"/>
  <c r="R5708" i="1" s="1"/>
  <c r="P5700" i="1"/>
  <c r="R5700" i="1" s="1"/>
  <c r="P5692" i="1"/>
  <c r="R5692" i="1" s="1"/>
  <c r="P5684" i="1"/>
  <c r="R5684" i="1" s="1"/>
  <c r="P5676" i="1"/>
  <c r="R5676" i="1" s="1"/>
  <c r="P5669" i="1"/>
  <c r="R5669" i="1" s="1"/>
  <c r="P5661" i="1"/>
  <c r="R5661" i="1" s="1"/>
  <c r="P5653" i="1"/>
  <c r="R5653" i="1" s="1"/>
  <c r="P5646" i="1"/>
  <c r="R5646" i="1" s="1"/>
  <c r="P5638" i="1"/>
  <c r="R5638" i="1" s="1"/>
  <c r="P5631" i="1"/>
  <c r="R5631" i="1" s="1"/>
  <c r="P5624" i="1"/>
  <c r="R5624" i="1" s="1"/>
  <c r="P5616" i="1"/>
  <c r="R5616" i="1" s="1"/>
  <c r="P5604" i="1"/>
  <c r="R5604" i="1" s="1"/>
  <c r="P5591" i="1"/>
  <c r="R5591" i="1" s="1"/>
  <c r="P5584" i="1"/>
  <c r="R5584" i="1" s="1"/>
  <c r="P5577" i="1"/>
  <c r="R5577" i="1" s="1"/>
  <c r="P5569" i="1"/>
  <c r="R5569" i="1" s="1"/>
  <c r="P5561" i="1"/>
  <c r="R5561" i="1" s="1"/>
  <c r="P5553" i="1"/>
  <c r="R5553" i="1" s="1"/>
  <c r="P5548" i="1"/>
  <c r="R5548" i="1" s="1"/>
  <c r="P5540" i="1"/>
  <c r="R5540" i="1" s="1"/>
  <c r="P5532" i="1"/>
  <c r="R5532" i="1" s="1"/>
  <c r="P5524" i="1"/>
  <c r="R5524" i="1" s="1"/>
  <c r="P5516" i="1"/>
  <c r="R5516" i="1" s="1"/>
  <c r="P5509" i="1"/>
  <c r="R5509" i="1" s="1"/>
  <c r="P5501" i="1"/>
  <c r="R5501" i="1" s="1"/>
  <c r="P5493" i="1"/>
  <c r="R5493" i="1" s="1"/>
  <c r="P5485" i="1"/>
  <c r="R5485" i="1" s="1"/>
  <c r="P5477" i="1"/>
  <c r="R5477" i="1" s="1"/>
  <c r="P5469" i="1"/>
  <c r="R5469" i="1" s="1"/>
  <c r="P5461" i="1"/>
  <c r="R5461" i="1" s="1"/>
  <c r="P5453" i="1"/>
  <c r="R5453" i="1" s="1"/>
  <c r="P5445" i="1"/>
  <c r="R5445" i="1" s="1"/>
  <c r="P5437" i="1"/>
  <c r="R5437" i="1" s="1"/>
  <c r="P5420" i="1"/>
  <c r="R5420" i="1" s="1"/>
  <c r="P5413" i="1"/>
  <c r="R5413" i="1" s="1"/>
  <c r="P5405" i="1"/>
  <c r="R5405" i="1" s="1"/>
  <c r="P5398" i="1"/>
  <c r="R5398" i="1" s="1"/>
  <c r="P5390" i="1"/>
  <c r="R5390" i="1" s="1"/>
  <c r="P5382" i="1"/>
  <c r="R5382" i="1" s="1"/>
  <c r="P5374" i="1"/>
  <c r="R5374" i="1" s="1"/>
  <c r="P5366" i="1"/>
  <c r="R5366" i="1" s="1"/>
  <c r="P5358" i="1"/>
  <c r="R5358" i="1" s="1"/>
  <c r="P5350" i="1"/>
  <c r="R5350" i="1" s="1"/>
  <c r="P5342" i="1"/>
  <c r="R5342" i="1" s="1"/>
  <c r="P5334" i="1"/>
  <c r="R5334" i="1" s="1"/>
  <c r="P5326" i="1"/>
  <c r="R5326" i="1" s="1"/>
  <c r="P5318" i="1"/>
  <c r="R5318" i="1" s="1"/>
  <c r="P5310" i="1"/>
  <c r="R5310" i="1" s="1"/>
  <c r="P5295" i="1"/>
  <c r="R5295" i="1" s="1"/>
  <c r="P5287" i="1"/>
  <c r="R5287" i="1" s="1"/>
  <c r="P5279" i="1"/>
  <c r="R5279" i="1" s="1"/>
  <c r="P5271" i="1"/>
  <c r="R5271" i="1" s="1"/>
  <c r="P5263" i="1"/>
  <c r="R5263" i="1" s="1"/>
  <c r="P5255" i="1"/>
  <c r="R5255" i="1" s="1"/>
  <c r="P5247" i="1"/>
  <c r="R5247" i="1" s="1"/>
  <c r="P5239" i="1"/>
  <c r="R5239" i="1" s="1"/>
  <c r="P5232" i="1"/>
  <c r="R5232" i="1" s="1"/>
  <c r="P5215" i="1"/>
  <c r="R5215" i="1" s="1"/>
  <c r="P5209" i="1"/>
  <c r="R5209" i="1" s="1"/>
  <c r="P5202" i="1"/>
  <c r="R5202" i="1" s="1"/>
  <c r="P5194" i="1"/>
  <c r="R5194" i="1" s="1"/>
  <c r="P5186" i="1"/>
  <c r="R5186" i="1" s="1"/>
  <c r="P5179" i="1"/>
  <c r="R5179" i="1" s="1"/>
  <c r="P5171" i="1"/>
  <c r="R5171" i="1" s="1"/>
  <c r="P5164" i="1"/>
  <c r="R5164" i="1" s="1"/>
  <c r="P5157" i="1"/>
  <c r="R5157" i="1" s="1"/>
  <c r="P5149" i="1"/>
  <c r="R5149" i="1" s="1"/>
  <c r="P5142" i="1"/>
  <c r="R5142" i="1" s="1"/>
  <c r="P6959" i="1"/>
  <c r="R6959" i="1" s="1"/>
  <c r="P6952" i="1"/>
  <c r="R6952" i="1" s="1"/>
  <c r="P6940" i="1"/>
  <c r="R6940" i="1" s="1"/>
  <c r="P6934" i="1"/>
  <c r="R6934" i="1" s="1"/>
  <c r="P6926" i="1"/>
  <c r="R6926" i="1" s="1"/>
  <c r="P6911" i="1"/>
  <c r="R6911" i="1" s="1"/>
  <c r="P6906" i="1"/>
  <c r="R6906" i="1" s="1"/>
  <c r="P6892" i="1"/>
  <c r="R6892" i="1" s="1"/>
  <c r="P6884" i="1"/>
  <c r="R6884" i="1" s="1"/>
  <c r="P6878" i="1"/>
  <c r="R6878" i="1" s="1"/>
  <c r="P6871" i="1"/>
  <c r="R6871" i="1" s="1"/>
  <c r="P6862" i="1"/>
  <c r="R6862" i="1" s="1"/>
  <c r="P6855" i="1"/>
  <c r="R6855" i="1" s="1"/>
  <c r="P6848" i="1"/>
  <c r="R6848" i="1" s="1"/>
  <c r="P6842" i="1"/>
  <c r="R6842" i="1" s="1"/>
  <c r="P6835" i="1"/>
  <c r="R6835" i="1" s="1"/>
  <c r="P6830" i="1"/>
  <c r="R6830" i="1" s="1"/>
  <c r="P6816" i="1"/>
  <c r="R6816" i="1" s="1"/>
  <c r="P6805" i="1"/>
  <c r="R6805" i="1" s="1"/>
  <c r="P6798" i="1"/>
  <c r="R6798" i="1" s="1"/>
  <c r="P6791" i="1"/>
  <c r="R6791" i="1" s="1"/>
  <c r="P6783" i="1"/>
  <c r="R6783" i="1" s="1"/>
  <c r="P6781" i="1"/>
  <c r="R6781" i="1" s="1"/>
  <c r="P6771" i="1"/>
  <c r="R6771" i="1" s="1"/>
  <c r="P6763" i="1"/>
  <c r="R6763" i="1" s="1"/>
  <c r="P6755" i="1"/>
  <c r="R6755" i="1" s="1"/>
  <c r="P6747" i="1"/>
  <c r="R6747" i="1" s="1"/>
  <c r="P6739" i="1"/>
  <c r="R6739" i="1" s="1"/>
  <c r="P6731" i="1"/>
  <c r="R6731" i="1" s="1"/>
  <c r="P6723" i="1"/>
  <c r="R6723" i="1" s="1"/>
  <c r="P6715" i="1"/>
  <c r="R6715" i="1" s="1"/>
  <c r="P6707" i="1"/>
  <c r="R6707" i="1" s="1"/>
  <c r="P6699" i="1"/>
  <c r="R6699" i="1" s="1"/>
  <c r="P6692" i="1"/>
  <c r="R6692" i="1" s="1"/>
  <c r="P6684" i="1"/>
  <c r="R6684" i="1" s="1"/>
  <c r="P6675" i="1"/>
  <c r="R6675" i="1" s="1"/>
  <c r="P6667" i="1"/>
  <c r="R6667" i="1" s="1"/>
  <c r="P6652" i="1"/>
  <c r="R6652" i="1" s="1"/>
  <c r="P6644" i="1"/>
  <c r="R6644" i="1" s="1"/>
  <c r="P6636" i="1"/>
  <c r="R6636" i="1" s="1"/>
  <c r="P6628" i="1"/>
  <c r="R6628" i="1" s="1"/>
  <c r="P6620" i="1"/>
  <c r="R6620" i="1" s="1"/>
  <c r="P6612" i="1"/>
  <c r="R6612" i="1" s="1"/>
  <c r="P6604" i="1"/>
  <c r="R6604" i="1" s="1"/>
  <c r="P6596" i="1"/>
  <c r="R6596" i="1" s="1"/>
  <c r="P6588" i="1"/>
  <c r="R6588" i="1" s="1"/>
  <c r="P6580" i="1"/>
  <c r="R6580" i="1" s="1"/>
  <c r="P6572" i="1"/>
  <c r="R6572" i="1" s="1"/>
  <c r="P6564" i="1"/>
  <c r="R6564" i="1" s="1"/>
  <c r="P6556" i="1"/>
  <c r="R6556" i="1" s="1"/>
  <c r="P6548" i="1"/>
  <c r="R6548" i="1" s="1"/>
  <c r="P6540" i="1"/>
  <c r="R6540" i="1" s="1"/>
  <c r="P6532" i="1"/>
  <c r="R6532" i="1" s="1"/>
  <c r="P6524" i="1"/>
  <c r="R6524" i="1" s="1"/>
  <c r="P6517" i="1"/>
  <c r="R6517" i="1" s="1"/>
  <c r="P6509" i="1"/>
  <c r="R6509" i="1" s="1"/>
  <c r="P6501" i="1"/>
  <c r="R6501" i="1" s="1"/>
  <c r="P6493" i="1"/>
  <c r="R6493" i="1" s="1"/>
  <c r="P6485" i="1"/>
  <c r="R6485" i="1" s="1"/>
  <c r="P6477" i="1"/>
  <c r="R6477" i="1" s="1"/>
  <c r="P6469" i="1"/>
  <c r="R6469" i="1" s="1"/>
  <c r="P6462" i="1"/>
  <c r="R6462" i="1" s="1"/>
  <c r="P6455" i="1"/>
  <c r="R6455" i="1" s="1"/>
  <c r="P6447" i="1"/>
  <c r="R6447" i="1" s="1"/>
  <c r="P6439" i="1"/>
  <c r="R6439" i="1" s="1"/>
  <c r="P6431" i="1"/>
  <c r="R6431" i="1" s="1"/>
  <c r="P6424" i="1"/>
  <c r="R6424" i="1" s="1"/>
  <c r="P6416" i="1"/>
  <c r="R6416" i="1" s="1"/>
  <c r="P6402" i="1"/>
  <c r="R6402" i="1" s="1"/>
  <c r="P6396" i="1"/>
  <c r="R6396" i="1" s="1"/>
  <c r="P6389" i="1"/>
  <c r="R6389" i="1" s="1"/>
  <c r="P6382" i="1"/>
  <c r="R6382" i="1" s="1"/>
  <c r="P6377" i="1"/>
  <c r="R6377" i="1" s="1"/>
  <c r="P6365" i="1"/>
  <c r="R6365" i="1" s="1"/>
  <c r="P6357" i="1"/>
  <c r="R6357" i="1" s="1"/>
  <c r="P6350" i="1"/>
  <c r="R6350" i="1" s="1"/>
  <c r="P6342" i="1"/>
  <c r="R6342" i="1" s="1"/>
  <c r="P6336" i="1"/>
  <c r="R6336" i="1" s="1"/>
  <c r="P6328" i="1"/>
  <c r="R6328" i="1" s="1"/>
  <c r="P6320" i="1"/>
  <c r="R6320" i="1" s="1"/>
  <c r="P6312" i="1"/>
  <c r="R6312" i="1" s="1"/>
  <c r="P6304" i="1"/>
  <c r="R6304" i="1" s="1"/>
  <c r="P6296" i="1"/>
  <c r="R6296" i="1" s="1"/>
  <c r="P6289" i="1"/>
  <c r="R6289" i="1" s="1"/>
  <c r="P6281" i="1"/>
  <c r="R6281" i="1" s="1"/>
  <c r="P6273" i="1"/>
  <c r="R6273" i="1" s="1"/>
  <c r="P6266" i="1"/>
  <c r="R6266" i="1" s="1"/>
  <c r="P6258" i="1"/>
  <c r="R6258" i="1" s="1"/>
  <c r="P6250" i="1"/>
  <c r="R6250" i="1" s="1"/>
  <c r="P6243" i="1"/>
  <c r="R6243" i="1" s="1"/>
  <c r="P6235" i="1"/>
  <c r="R6235" i="1" s="1"/>
  <c r="P6227" i="1"/>
  <c r="R6227" i="1" s="1"/>
  <c r="P6219" i="1"/>
  <c r="R6219" i="1" s="1"/>
  <c r="P6211" i="1"/>
  <c r="R6211" i="1" s="1"/>
  <c r="P6203" i="1"/>
  <c r="R6203" i="1" s="1"/>
  <c r="P6195" i="1"/>
  <c r="R6195" i="1" s="1"/>
  <c r="P6187" i="1"/>
  <c r="R6187" i="1" s="1"/>
  <c r="P6179" i="1"/>
  <c r="R6179" i="1" s="1"/>
  <c r="P6171" i="1"/>
  <c r="R6171" i="1" s="1"/>
  <c r="P6159" i="1"/>
  <c r="R6159" i="1" s="1"/>
  <c r="P6151" i="1"/>
  <c r="R6151" i="1" s="1"/>
  <c r="P6146" i="1"/>
  <c r="R6146" i="1" s="1"/>
  <c r="P6143" i="1"/>
  <c r="R6143" i="1" s="1"/>
  <c r="P6137" i="1"/>
  <c r="R6137" i="1" s="1"/>
  <c r="P6129" i="1"/>
  <c r="R6129" i="1" s="1"/>
  <c r="P6121" i="1"/>
  <c r="R6121" i="1" s="1"/>
  <c r="P6113" i="1"/>
  <c r="R6113" i="1" s="1"/>
  <c r="P6105" i="1"/>
  <c r="R6105" i="1" s="1"/>
  <c r="P6103" i="1"/>
  <c r="R6103" i="1" s="1"/>
  <c r="P6096" i="1"/>
  <c r="R6096" i="1" s="1"/>
  <c r="P6089" i="1"/>
  <c r="R6089" i="1" s="1"/>
  <c r="P6081" i="1"/>
  <c r="R6081" i="1" s="1"/>
  <c r="P6073" i="1"/>
  <c r="R6073" i="1" s="1"/>
  <c r="P6065" i="1"/>
  <c r="R6065" i="1" s="1"/>
  <c r="P6062" i="1"/>
  <c r="R6062" i="1" s="1"/>
  <c r="P6056" i="1"/>
  <c r="R6056" i="1" s="1"/>
  <c r="P6048" i="1"/>
  <c r="R6048" i="1" s="1"/>
  <c r="P6041" i="1"/>
  <c r="R6041" i="1" s="1"/>
  <c r="P6033" i="1"/>
  <c r="R6033" i="1" s="1"/>
  <c r="P6025" i="1"/>
  <c r="R6025" i="1" s="1"/>
  <c r="P6017" i="1"/>
  <c r="R6017" i="1" s="1"/>
  <c r="P6009" i="1"/>
  <c r="R6009" i="1" s="1"/>
  <c r="P6001" i="1"/>
  <c r="R6001" i="1" s="1"/>
  <c r="P5993" i="1"/>
  <c r="R5993" i="1" s="1"/>
  <c r="P5986" i="1"/>
  <c r="R5986" i="1" s="1"/>
  <c r="P5979" i="1"/>
  <c r="R5979" i="1" s="1"/>
  <c r="P5971" i="1"/>
  <c r="R5971" i="1" s="1"/>
  <c r="P5963" i="1"/>
  <c r="R5963" i="1" s="1"/>
  <c r="P5955" i="1"/>
  <c r="R5955" i="1" s="1"/>
  <c r="P5948" i="1"/>
  <c r="R5948" i="1" s="1"/>
  <c r="P5940" i="1"/>
  <c r="R5940" i="1" s="1"/>
  <c r="P5933" i="1"/>
  <c r="R5933" i="1" s="1"/>
  <c r="P5918" i="1"/>
  <c r="R5918" i="1" s="1"/>
  <c r="P5911" i="1"/>
  <c r="R5911" i="1" s="1"/>
  <c r="P5903" i="1"/>
  <c r="R5903" i="1" s="1"/>
  <c r="P5895" i="1"/>
  <c r="R5895" i="1" s="1"/>
  <c r="P5888" i="1"/>
  <c r="R5888" i="1" s="1"/>
  <c r="P5868" i="1"/>
  <c r="R5868" i="1" s="1"/>
  <c r="P5851" i="1"/>
  <c r="R5851" i="1" s="1"/>
  <c r="P5844" i="1"/>
  <c r="R5844" i="1" s="1"/>
  <c r="P5836" i="1"/>
  <c r="R5836" i="1" s="1"/>
  <c r="P5828" i="1"/>
  <c r="R5828" i="1" s="1"/>
  <c r="P5822" i="1"/>
  <c r="R5822" i="1" s="1"/>
  <c r="P5814" i="1"/>
  <c r="R5814" i="1" s="1"/>
  <c r="P5806" i="1"/>
  <c r="R5806" i="1" s="1"/>
  <c r="P5791" i="1"/>
  <c r="R5791" i="1" s="1"/>
  <c r="P5783" i="1"/>
  <c r="R5783" i="1" s="1"/>
  <c r="P5775" i="1"/>
  <c r="R5775" i="1" s="1"/>
  <c r="P5767" i="1"/>
  <c r="R5767" i="1" s="1"/>
  <c r="P5759" i="1"/>
  <c r="R5759" i="1" s="1"/>
  <c r="P5739" i="1"/>
  <c r="R5739" i="1" s="1"/>
  <c r="P5731" i="1"/>
  <c r="R5731" i="1" s="1"/>
  <c r="P5723" i="1"/>
  <c r="R5723" i="1" s="1"/>
  <c r="P5715" i="1"/>
  <c r="R5715" i="1" s="1"/>
  <c r="P5707" i="1"/>
  <c r="R5707" i="1" s="1"/>
  <c r="P5699" i="1"/>
  <c r="R5699" i="1" s="1"/>
  <c r="P5691" i="1"/>
  <c r="R5691" i="1" s="1"/>
  <c r="P5683" i="1"/>
  <c r="R5683" i="1" s="1"/>
  <c r="P5675" i="1"/>
  <c r="R5675" i="1" s="1"/>
  <c r="P5668" i="1"/>
  <c r="R5668" i="1" s="1"/>
  <c r="P5660" i="1"/>
  <c r="R5660" i="1" s="1"/>
  <c r="P5652" i="1"/>
  <c r="R5652" i="1" s="1"/>
  <c r="P5645" i="1"/>
  <c r="R5645" i="1" s="1"/>
  <c r="P5637" i="1"/>
  <c r="R5637" i="1" s="1"/>
  <c r="P5630" i="1"/>
  <c r="R5630" i="1" s="1"/>
  <c r="P5623" i="1"/>
  <c r="R5623" i="1" s="1"/>
  <c r="P5615" i="1"/>
  <c r="R5615" i="1" s="1"/>
  <c r="P5609" i="1"/>
  <c r="R5609" i="1" s="1"/>
  <c r="P5603" i="1"/>
  <c r="R5603" i="1" s="1"/>
  <c r="P5590" i="1"/>
  <c r="R5590" i="1" s="1"/>
  <c r="P5583" i="1"/>
  <c r="R5583" i="1" s="1"/>
  <c r="P5576" i="1"/>
  <c r="R5576" i="1" s="1"/>
  <c r="P5568" i="1"/>
  <c r="R5568" i="1" s="1"/>
  <c r="P5560" i="1"/>
  <c r="R5560" i="1" s="1"/>
  <c r="P5552" i="1"/>
  <c r="R5552" i="1" s="1"/>
  <c r="P5547" i="1"/>
  <c r="R5547" i="1" s="1"/>
  <c r="P5539" i="1"/>
  <c r="R5539" i="1" s="1"/>
  <c r="P5531" i="1"/>
  <c r="R5531" i="1" s="1"/>
  <c r="P5523" i="1"/>
  <c r="R5523" i="1" s="1"/>
  <c r="P5515" i="1"/>
  <c r="R5515" i="1" s="1"/>
  <c r="P5508" i="1"/>
  <c r="R5508" i="1" s="1"/>
  <c r="P5500" i="1"/>
  <c r="R5500" i="1" s="1"/>
  <c r="P5492" i="1"/>
  <c r="R5492" i="1" s="1"/>
  <c r="P5484" i="1"/>
  <c r="R5484" i="1" s="1"/>
  <c r="P5476" i="1"/>
  <c r="R5476" i="1" s="1"/>
  <c r="P5468" i="1"/>
  <c r="R5468" i="1" s="1"/>
  <c r="P5460" i="1"/>
  <c r="R5460" i="1" s="1"/>
  <c r="P5452" i="1"/>
  <c r="R5452" i="1" s="1"/>
  <c r="P5444" i="1"/>
  <c r="R5444" i="1" s="1"/>
  <c r="P5436" i="1"/>
  <c r="R5436" i="1" s="1"/>
  <c r="P5419" i="1"/>
  <c r="R5419" i="1" s="1"/>
  <c r="P5412" i="1"/>
  <c r="R5412" i="1" s="1"/>
  <c r="P5404" i="1"/>
  <c r="R5404" i="1" s="1"/>
  <c r="P5397" i="1"/>
  <c r="R5397" i="1" s="1"/>
  <c r="P5389" i="1"/>
  <c r="R5389" i="1" s="1"/>
  <c r="P5381" i="1"/>
  <c r="R5381" i="1" s="1"/>
  <c r="P5373" i="1"/>
  <c r="R5373" i="1" s="1"/>
  <c r="P5365" i="1"/>
  <c r="R5365" i="1" s="1"/>
  <c r="P5357" i="1"/>
  <c r="R5357" i="1" s="1"/>
  <c r="P5349" i="1"/>
  <c r="R5349" i="1" s="1"/>
  <c r="P5341" i="1"/>
  <c r="R5341" i="1" s="1"/>
  <c r="P5333" i="1"/>
  <c r="R5333" i="1" s="1"/>
  <c r="P5325" i="1"/>
  <c r="R5325" i="1" s="1"/>
  <c r="P5317" i="1"/>
  <c r="R5317" i="1" s="1"/>
  <c r="P5309" i="1"/>
  <c r="R5309" i="1" s="1"/>
  <c r="P5302" i="1"/>
  <c r="R5302" i="1" s="1"/>
  <c r="P5294" i="1"/>
  <c r="R5294" i="1" s="1"/>
  <c r="P5286" i="1"/>
  <c r="R5286" i="1" s="1"/>
  <c r="P5278" i="1"/>
  <c r="R5278" i="1" s="1"/>
  <c r="P5270" i="1"/>
  <c r="R5270" i="1" s="1"/>
  <c r="P5262" i="1"/>
  <c r="R5262" i="1" s="1"/>
  <c r="P5254" i="1"/>
  <c r="R5254" i="1" s="1"/>
  <c r="P5246" i="1"/>
  <c r="R5246" i="1" s="1"/>
  <c r="P5238" i="1"/>
  <c r="R5238" i="1" s="1"/>
  <c r="P5231" i="1"/>
  <c r="R5231" i="1" s="1"/>
  <c r="P5208" i="1"/>
  <c r="R5208" i="1" s="1"/>
  <c r="P5201" i="1"/>
  <c r="R5201" i="1" s="1"/>
  <c r="P5193" i="1"/>
  <c r="R5193" i="1" s="1"/>
  <c r="P5185" i="1"/>
  <c r="R5185" i="1" s="1"/>
  <c r="P5178" i="1"/>
  <c r="R5178" i="1" s="1"/>
  <c r="P5170" i="1"/>
  <c r="R5170" i="1" s="1"/>
  <c r="P5163" i="1"/>
  <c r="R5163" i="1" s="1"/>
  <c r="P5156" i="1"/>
  <c r="R5156" i="1" s="1"/>
  <c r="P5148" i="1"/>
  <c r="R5148" i="1" s="1"/>
  <c r="P5141" i="1"/>
  <c r="R5141" i="1" s="1"/>
  <c r="P5133" i="1"/>
  <c r="R5133" i="1" s="1"/>
  <c r="P5125" i="1"/>
  <c r="R5125" i="1" s="1"/>
  <c r="P5118" i="1"/>
  <c r="R5118" i="1" s="1"/>
  <c r="P5112" i="1"/>
  <c r="R5112" i="1" s="1"/>
  <c r="P5104" i="1"/>
  <c r="R5104" i="1" s="1"/>
  <c r="P5096" i="1"/>
  <c r="R5096" i="1" s="1"/>
  <c r="P5092" i="1"/>
  <c r="R5092" i="1" s="1"/>
  <c r="P6976" i="1"/>
  <c r="R6976" i="1" s="1"/>
  <c r="P6970" i="1"/>
  <c r="R6970" i="1" s="1"/>
  <c r="P6966" i="1"/>
  <c r="R6966" i="1" s="1"/>
  <c r="P6951" i="1"/>
  <c r="R6951" i="1" s="1"/>
  <c r="P6946" i="1"/>
  <c r="R6946" i="1" s="1"/>
  <c r="P6939" i="1"/>
  <c r="R6939" i="1" s="1"/>
  <c r="P6933" i="1"/>
  <c r="R6933" i="1" s="1"/>
  <c r="P6925" i="1"/>
  <c r="R6925" i="1" s="1"/>
  <c r="P6918" i="1"/>
  <c r="R6918" i="1" s="1"/>
  <c r="P6910" i="1"/>
  <c r="R6910" i="1" s="1"/>
  <c r="P6905" i="1"/>
  <c r="R6905" i="1" s="1"/>
  <c r="P6891" i="1"/>
  <c r="R6891" i="1" s="1"/>
  <c r="P6883" i="1"/>
  <c r="R6883" i="1" s="1"/>
  <c r="P6877" i="1"/>
  <c r="R6877" i="1" s="1"/>
  <c r="P6870" i="1"/>
  <c r="R6870" i="1" s="1"/>
  <c r="P6861" i="1"/>
  <c r="R6861" i="1" s="1"/>
  <c r="P6854" i="1"/>
  <c r="R6854" i="1" s="1"/>
  <c r="P6847" i="1"/>
  <c r="R6847" i="1" s="1"/>
  <c r="P6846" i="1"/>
  <c r="R6846" i="1" s="1"/>
  <c r="P6841" i="1"/>
  <c r="R6841" i="1" s="1"/>
  <c r="P6834" i="1"/>
  <c r="R6834" i="1" s="1"/>
  <c r="P6829" i="1"/>
  <c r="R6829" i="1" s="1"/>
  <c r="P6821" i="1"/>
  <c r="R6821" i="1" s="1"/>
  <c r="P6815" i="1"/>
  <c r="R6815" i="1" s="1"/>
  <c r="P6812" i="1"/>
  <c r="R6812" i="1" s="1"/>
  <c r="P6804" i="1"/>
  <c r="R6804" i="1" s="1"/>
  <c r="P6790" i="1"/>
  <c r="R6790" i="1" s="1"/>
  <c r="P6782" i="1"/>
  <c r="R6782" i="1" s="1"/>
  <c r="P6777" i="1"/>
  <c r="R6777" i="1" s="1"/>
  <c r="P6770" i="1"/>
  <c r="R6770" i="1" s="1"/>
  <c r="P6762" i="1"/>
  <c r="R6762" i="1" s="1"/>
  <c r="P6754" i="1"/>
  <c r="R6754" i="1" s="1"/>
  <c r="P6746" i="1"/>
  <c r="R6746" i="1" s="1"/>
  <c r="P6738" i="1"/>
  <c r="R6738" i="1" s="1"/>
  <c r="P6730" i="1"/>
  <c r="R6730" i="1" s="1"/>
  <c r="P6722" i="1"/>
  <c r="R6722" i="1" s="1"/>
  <c r="P6714" i="1"/>
  <c r="R6714" i="1" s="1"/>
  <c r="P6706" i="1"/>
  <c r="R6706" i="1" s="1"/>
  <c r="P6698" i="1"/>
  <c r="R6698" i="1" s="1"/>
  <c r="P6691" i="1"/>
  <c r="R6691" i="1" s="1"/>
  <c r="P6683" i="1"/>
  <c r="R6683" i="1" s="1"/>
  <c r="P6674" i="1"/>
  <c r="R6674" i="1" s="1"/>
  <c r="P6666" i="1"/>
  <c r="R6666" i="1" s="1"/>
  <c r="P6659" i="1"/>
  <c r="R6659" i="1" s="1"/>
  <c r="P6651" i="1"/>
  <c r="R6651" i="1" s="1"/>
  <c r="P6643" i="1"/>
  <c r="R6643" i="1" s="1"/>
  <c r="P6635" i="1"/>
  <c r="R6635" i="1" s="1"/>
  <c r="P6627" i="1"/>
  <c r="R6627" i="1" s="1"/>
  <c r="P6619" i="1"/>
  <c r="R6619" i="1" s="1"/>
  <c r="P6611" i="1"/>
  <c r="R6611" i="1" s="1"/>
  <c r="P6603" i="1"/>
  <c r="R6603" i="1" s="1"/>
  <c r="P6595" i="1"/>
  <c r="R6595" i="1" s="1"/>
  <c r="P6587" i="1"/>
  <c r="R6587" i="1" s="1"/>
  <c r="P6579" i="1"/>
  <c r="R6579" i="1" s="1"/>
  <c r="P6571" i="1"/>
  <c r="R6571" i="1" s="1"/>
  <c r="P6563" i="1"/>
  <c r="R6563" i="1" s="1"/>
  <c r="P6555" i="1"/>
  <c r="R6555" i="1" s="1"/>
  <c r="P6547" i="1"/>
  <c r="R6547" i="1" s="1"/>
  <c r="P6539" i="1"/>
  <c r="R6539" i="1" s="1"/>
  <c r="P6531" i="1"/>
  <c r="R6531" i="1" s="1"/>
  <c r="P6523" i="1"/>
  <c r="R6523" i="1" s="1"/>
  <c r="P6516" i="1"/>
  <c r="R6516" i="1" s="1"/>
  <c r="P6508" i="1"/>
  <c r="R6508" i="1" s="1"/>
  <c r="P6500" i="1"/>
  <c r="R6500" i="1" s="1"/>
  <c r="P6492" i="1"/>
  <c r="R6492" i="1" s="1"/>
  <c r="P6484" i="1"/>
  <c r="R6484" i="1" s="1"/>
  <c r="P6476" i="1"/>
  <c r="R6476" i="1" s="1"/>
  <c r="P6468" i="1"/>
  <c r="R6468" i="1" s="1"/>
  <c r="P6454" i="1"/>
  <c r="R6454" i="1" s="1"/>
  <c r="P6446" i="1"/>
  <c r="R6446" i="1" s="1"/>
  <c r="P6438" i="1"/>
  <c r="R6438" i="1" s="1"/>
  <c r="P6430" i="1"/>
  <c r="R6430" i="1" s="1"/>
  <c r="P6423" i="1"/>
  <c r="R6423" i="1" s="1"/>
  <c r="P6415" i="1"/>
  <c r="R6415" i="1" s="1"/>
  <c r="P6408" i="1"/>
  <c r="R6408" i="1" s="1"/>
  <c r="P6401" i="1"/>
  <c r="R6401" i="1" s="1"/>
  <c r="P6395" i="1"/>
  <c r="R6395" i="1" s="1"/>
  <c r="P6388" i="1"/>
  <c r="R6388" i="1" s="1"/>
  <c r="P6381" i="1"/>
  <c r="R6381" i="1" s="1"/>
  <c r="P6376" i="1"/>
  <c r="R6376" i="1" s="1"/>
  <c r="P6364" i="1"/>
  <c r="R6364" i="1" s="1"/>
  <c r="P6356" i="1"/>
  <c r="R6356" i="1" s="1"/>
  <c r="P6349" i="1"/>
  <c r="R6349" i="1" s="1"/>
  <c r="P6341" i="1"/>
  <c r="R6341" i="1" s="1"/>
  <c r="P6335" i="1"/>
  <c r="R6335" i="1" s="1"/>
  <c r="P6327" i="1"/>
  <c r="R6327" i="1" s="1"/>
  <c r="P6319" i="1"/>
  <c r="R6319" i="1" s="1"/>
  <c r="P6311" i="1"/>
  <c r="R6311" i="1" s="1"/>
  <c r="P6303" i="1"/>
  <c r="R6303" i="1" s="1"/>
  <c r="P6295" i="1"/>
  <c r="R6295" i="1" s="1"/>
  <c r="P6288" i="1"/>
  <c r="R6288" i="1" s="1"/>
  <c r="P6280" i="1"/>
  <c r="R6280" i="1" s="1"/>
  <c r="P6272" i="1"/>
  <c r="R6272" i="1" s="1"/>
  <c r="P6265" i="1"/>
  <c r="R6265" i="1" s="1"/>
  <c r="P6257" i="1"/>
  <c r="R6257" i="1" s="1"/>
  <c r="P6249" i="1"/>
  <c r="R6249" i="1" s="1"/>
  <c r="P6242" i="1"/>
  <c r="R6242" i="1" s="1"/>
  <c r="P6234" i="1"/>
  <c r="R6234" i="1" s="1"/>
  <c r="P6226" i="1"/>
  <c r="R6226" i="1" s="1"/>
  <c r="P6218" i="1"/>
  <c r="R6218" i="1" s="1"/>
  <c r="P6210" i="1"/>
  <c r="R6210" i="1" s="1"/>
  <c r="P6202" i="1"/>
  <c r="R6202" i="1" s="1"/>
  <c r="P6194" i="1"/>
  <c r="R6194" i="1" s="1"/>
  <c r="P6186" i="1"/>
  <c r="R6186" i="1" s="1"/>
  <c r="P6178" i="1"/>
  <c r="R6178" i="1" s="1"/>
  <c r="P6175" i="1"/>
  <c r="R6175" i="1" s="1"/>
  <c r="P6170" i="1"/>
  <c r="R6170" i="1" s="1"/>
  <c r="P6158" i="1"/>
  <c r="R6158" i="1" s="1"/>
  <c r="P6150" i="1"/>
  <c r="R6150" i="1" s="1"/>
  <c r="P6145" i="1"/>
  <c r="R6145" i="1" s="1"/>
  <c r="P6136" i="1"/>
  <c r="R6136" i="1" s="1"/>
  <c r="P6128" i="1"/>
  <c r="R6128" i="1" s="1"/>
  <c r="P6120" i="1"/>
  <c r="R6120" i="1" s="1"/>
  <c r="P6112" i="1"/>
  <c r="R6112" i="1" s="1"/>
  <c r="P6102" i="1"/>
  <c r="R6102" i="1" s="1"/>
  <c r="P6095" i="1"/>
  <c r="R6095" i="1" s="1"/>
  <c r="P6088" i="1"/>
  <c r="R6088" i="1" s="1"/>
  <c r="P6080" i="1"/>
  <c r="R6080" i="1" s="1"/>
  <c r="P6072" i="1"/>
  <c r="R6072" i="1" s="1"/>
  <c r="P6064" i="1"/>
  <c r="R6064" i="1" s="1"/>
  <c r="P6061" i="1"/>
  <c r="R6061" i="1" s="1"/>
  <c r="P6055" i="1"/>
  <c r="R6055" i="1" s="1"/>
  <c r="P6047" i="1"/>
  <c r="R6047" i="1" s="1"/>
  <c r="P6040" i="1"/>
  <c r="R6040" i="1" s="1"/>
  <c r="P6032" i="1"/>
  <c r="R6032" i="1" s="1"/>
  <c r="P6024" i="1"/>
  <c r="R6024" i="1" s="1"/>
  <c r="P6016" i="1"/>
  <c r="R6016" i="1" s="1"/>
  <c r="P6008" i="1"/>
  <c r="R6008" i="1" s="1"/>
  <c r="P6000" i="1"/>
  <c r="R6000" i="1" s="1"/>
  <c r="P5992" i="1"/>
  <c r="R5992" i="1" s="1"/>
  <c r="P5985" i="1"/>
  <c r="R5985" i="1" s="1"/>
  <c r="P5978" i="1"/>
  <c r="R5978" i="1" s="1"/>
  <c r="P5970" i="1"/>
  <c r="R5970" i="1" s="1"/>
  <c r="P5962" i="1"/>
  <c r="R5962" i="1" s="1"/>
  <c r="P5947" i="1"/>
  <c r="R5947" i="1" s="1"/>
  <c r="P5939" i="1"/>
  <c r="R5939" i="1" s="1"/>
  <c r="P5932" i="1"/>
  <c r="R5932" i="1" s="1"/>
  <c r="P5925" i="1"/>
  <c r="R5925" i="1" s="1"/>
  <c r="P5917" i="1"/>
  <c r="R5917" i="1" s="1"/>
  <c r="P5910" i="1"/>
  <c r="R5910" i="1" s="1"/>
  <c r="P5902" i="1"/>
  <c r="R5902" i="1" s="1"/>
  <c r="P5894" i="1"/>
  <c r="R5894" i="1" s="1"/>
  <c r="P5887" i="1"/>
  <c r="R5887" i="1" s="1"/>
  <c r="P5880" i="1"/>
  <c r="R5880" i="1" s="1"/>
  <c r="P5850" i="1"/>
  <c r="R5850" i="1" s="1"/>
  <c r="P5843" i="1"/>
  <c r="R5843" i="1" s="1"/>
  <c r="P5835" i="1"/>
  <c r="R5835" i="1" s="1"/>
  <c r="P5821" i="1"/>
  <c r="R5821" i="1" s="1"/>
  <c r="P5813" i="1"/>
  <c r="R5813" i="1" s="1"/>
  <c r="P5805" i="1"/>
  <c r="R5805" i="1" s="1"/>
  <c r="P5798" i="1"/>
  <c r="R5798" i="1" s="1"/>
  <c r="P5790" i="1"/>
  <c r="R5790" i="1" s="1"/>
  <c r="P5782" i="1"/>
  <c r="R5782" i="1" s="1"/>
  <c r="P5774" i="1"/>
  <c r="R5774" i="1" s="1"/>
  <c r="P5766" i="1"/>
  <c r="R5766" i="1" s="1"/>
  <c r="P5758" i="1"/>
  <c r="R5758" i="1" s="1"/>
  <c r="P5751" i="1"/>
  <c r="R5751" i="1" s="1"/>
  <c r="P5746" i="1"/>
  <c r="R5746" i="1" s="1"/>
  <c r="P5738" i="1"/>
  <c r="R5738" i="1" s="1"/>
  <c r="P5730" i="1"/>
  <c r="R5730" i="1" s="1"/>
  <c r="P5722" i="1"/>
  <c r="R5722" i="1" s="1"/>
  <c r="P5714" i="1"/>
  <c r="R5714" i="1" s="1"/>
  <c r="P5706" i="1"/>
  <c r="R5706" i="1" s="1"/>
  <c r="P5698" i="1"/>
  <c r="R5698" i="1" s="1"/>
  <c r="P5690" i="1"/>
  <c r="R5690" i="1" s="1"/>
  <c r="P5682" i="1"/>
  <c r="R5682" i="1" s="1"/>
  <c r="P5674" i="1"/>
  <c r="R5674" i="1" s="1"/>
  <c r="P5667" i="1"/>
  <c r="R5667" i="1" s="1"/>
  <c r="P5659" i="1"/>
  <c r="R5659" i="1" s="1"/>
  <c r="P5644" i="1"/>
  <c r="R5644" i="1" s="1"/>
  <c r="P5636" i="1"/>
  <c r="R5636" i="1" s="1"/>
  <c r="P5629" i="1"/>
  <c r="R5629" i="1" s="1"/>
  <c r="P5622" i="1"/>
  <c r="R5622" i="1" s="1"/>
  <c r="P5608" i="1"/>
  <c r="R5608" i="1" s="1"/>
  <c r="P5602" i="1"/>
  <c r="R5602" i="1" s="1"/>
  <c r="P5596" i="1"/>
  <c r="R5596" i="1" s="1"/>
  <c r="P5589" i="1"/>
  <c r="R5589" i="1" s="1"/>
  <c r="P5582" i="1"/>
  <c r="R5582" i="1" s="1"/>
  <c r="P5575" i="1"/>
  <c r="R5575" i="1" s="1"/>
  <c r="P5567" i="1"/>
  <c r="R5567" i="1" s="1"/>
  <c r="P5559" i="1"/>
  <c r="R5559" i="1" s="1"/>
  <c r="P5551" i="1"/>
  <c r="R5551" i="1" s="1"/>
  <c r="P5546" i="1"/>
  <c r="R5546" i="1" s="1"/>
  <c r="P5538" i="1"/>
  <c r="R5538" i="1" s="1"/>
  <c r="P5530" i="1"/>
  <c r="R5530" i="1" s="1"/>
  <c r="P5522" i="1"/>
  <c r="R5522" i="1" s="1"/>
  <c r="P5514" i="1"/>
  <c r="R5514" i="1" s="1"/>
  <c r="P5507" i="1"/>
  <c r="R5507" i="1" s="1"/>
  <c r="P5499" i="1"/>
  <c r="R5499" i="1" s="1"/>
  <c r="P5491" i="1"/>
  <c r="R5491" i="1" s="1"/>
  <c r="P5483" i="1"/>
  <c r="R5483" i="1" s="1"/>
  <c r="P5475" i="1"/>
  <c r="R5475" i="1" s="1"/>
  <c r="P5467" i="1"/>
  <c r="R5467" i="1" s="1"/>
  <c r="P5459" i="1"/>
  <c r="R5459" i="1" s="1"/>
  <c r="P5451" i="1"/>
  <c r="R5451" i="1" s="1"/>
  <c r="P5443" i="1"/>
  <c r="R5443" i="1" s="1"/>
  <c r="P5435" i="1"/>
  <c r="R5435" i="1" s="1"/>
  <c r="P5418" i="1"/>
  <c r="R5418" i="1" s="1"/>
  <c r="P5411" i="1"/>
  <c r="R5411" i="1" s="1"/>
  <c r="P5403" i="1"/>
  <c r="R5403" i="1" s="1"/>
  <c r="P5396" i="1"/>
  <c r="R5396" i="1" s="1"/>
  <c r="P5388" i="1"/>
  <c r="R5388" i="1" s="1"/>
  <c r="P5380" i="1"/>
  <c r="R5380" i="1" s="1"/>
  <c r="P5372" i="1"/>
  <c r="R5372" i="1" s="1"/>
  <c r="P5364" i="1"/>
  <c r="R5364" i="1" s="1"/>
  <c r="P5356" i="1"/>
  <c r="R5356" i="1" s="1"/>
  <c r="P5348" i="1"/>
  <c r="R5348" i="1" s="1"/>
  <c r="P5340" i="1"/>
  <c r="R5340" i="1" s="1"/>
  <c r="P5332" i="1"/>
  <c r="R5332" i="1" s="1"/>
  <c r="P5324" i="1"/>
  <c r="R5324" i="1" s="1"/>
  <c r="P5316" i="1"/>
  <c r="R5316" i="1" s="1"/>
  <c r="P5308" i="1"/>
  <c r="R5308" i="1" s="1"/>
  <c r="P5301" i="1"/>
  <c r="R5301" i="1" s="1"/>
  <c r="P5293" i="1"/>
  <c r="R5293" i="1" s="1"/>
  <c r="P5285" i="1"/>
  <c r="R5285" i="1" s="1"/>
  <c r="P5277" i="1"/>
  <c r="R5277" i="1" s="1"/>
  <c r="P5269" i="1"/>
  <c r="R5269" i="1" s="1"/>
  <c r="P5261" i="1"/>
  <c r="R5261" i="1" s="1"/>
  <c r="P5253" i="1"/>
  <c r="R5253" i="1" s="1"/>
  <c r="P5245" i="1"/>
  <c r="R5245" i="1" s="1"/>
  <c r="P5237" i="1"/>
  <c r="R5237" i="1" s="1"/>
  <c r="P5230" i="1"/>
  <c r="R5230" i="1" s="1"/>
  <c r="P5224" i="1"/>
  <c r="R5224" i="1" s="1"/>
  <c r="P5221" i="1"/>
  <c r="R5221" i="1" s="1"/>
  <c r="P5207" i="1"/>
  <c r="R5207" i="1" s="1"/>
  <c r="P5200" i="1"/>
  <c r="R5200" i="1" s="1"/>
  <c r="P5192" i="1"/>
  <c r="R5192" i="1" s="1"/>
  <c r="P5184" i="1"/>
  <c r="R5184" i="1" s="1"/>
  <c r="P5177" i="1"/>
  <c r="R5177" i="1" s="1"/>
  <c r="P5169" i="1"/>
  <c r="R5169" i="1" s="1"/>
  <c r="P5162" i="1"/>
  <c r="R5162" i="1" s="1"/>
  <c r="P5155" i="1"/>
  <c r="R5155" i="1" s="1"/>
  <c r="P5140" i="1"/>
  <c r="R5140" i="1" s="1"/>
  <c r="P5132" i="1"/>
  <c r="R5132" i="1" s="1"/>
  <c r="P5124" i="1"/>
  <c r="R5124" i="1" s="1"/>
  <c r="P5117" i="1"/>
  <c r="R5117" i="1" s="1"/>
  <c r="P5111" i="1"/>
  <c r="R5111" i="1" s="1"/>
  <c r="P5103" i="1"/>
  <c r="R5103" i="1" s="1"/>
  <c r="P5095" i="1"/>
  <c r="R5095" i="1" s="1"/>
  <c r="P5745" i="1"/>
  <c r="R5745" i="1" s="1"/>
  <c r="P5737" i="1"/>
  <c r="R5737" i="1" s="1"/>
  <c r="P5729" i="1"/>
  <c r="R5729" i="1" s="1"/>
  <c r="P5721" i="1"/>
  <c r="R5721" i="1" s="1"/>
  <c r="P5713" i="1"/>
  <c r="R5713" i="1" s="1"/>
  <c r="P5705" i="1"/>
  <c r="R5705" i="1" s="1"/>
  <c r="P5697" i="1"/>
  <c r="R5697" i="1" s="1"/>
  <c r="P5689" i="1"/>
  <c r="R5689" i="1" s="1"/>
  <c r="P5681" i="1"/>
  <c r="R5681" i="1" s="1"/>
  <c r="P5673" i="1"/>
  <c r="R5673" i="1" s="1"/>
  <c r="P5666" i="1"/>
  <c r="R5666" i="1" s="1"/>
  <c r="P5658" i="1"/>
  <c r="R5658" i="1" s="1"/>
  <c r="P5651" i="1"/>
  <c r="R5651" i="1" s="1"/>
  <c r="P5643" i="1"/>
  <c r="R5643" i="1" s="1"/>
  <c r="P5635" i="1"/>
  <c r="R5635" i="1" s="1"/>
  <c r="P5628" i="1"/>
  <c r="R5628" i="1" s="1"/>
  <c r="P5621" i="1"/>
  <c r="R5621" i="1" s="1"/>
  <c r="P5614" i="1"/>
  <c r="R5614" i="1" s="1"/>
  <c r="P5601" i="1"/>
  <c r="R5601" i="1" s="1"/>
  <c r="P5588" i="1"/>
  <c r="R5588" i="1" s="1"/>
  <c r="P5581" i="1"/>
  <c r="R5581" i="1" s="1"/>
  <c r="P5574" i="1"/>
  <c r="R5574" i="1" s="1"/>
  <c r="P5566" i="1"/>
  <c r="R5566" i="1" s="1"/>
  <c r="P5558" i="1"/>
  <c r="R5558" i="1" s="1"/>
  <c r="P5550" i="1"/>
  <c r="R5550" i="1" s="1"/>
  <c r="P5545" i="1"/>
  <c r="R5545" i="1" s="1"/>
  <c r="P5537" i="1"/>
  <c r="R5537" i="1" s="1"/>
  <c r="P5529" i="1"/>
  <c r="R5529" i="1" s="1"/>
  <c r="P5521" i="1"/>
  <c r="R5521" i="1" s="1"/>
  <c r="P5513" i="1"/>
  <c r="R5513" i="1" s="1"/>
  <c r="P5506" i="1"/>
  <c r="R5506" i="1" s="1"/>
  <c r="P5498" i="1"/>
  <c r="R5498" i="1" s="1"/>
  <c r="P5490" i="1"/>
  <c r="R5490" i="1" s="1"/>
  <c r="P5482" i="1"/>
  <c r="R5482" i="1" s="1"/>
  <c r="P5474" i="1"/>
  <c r="R5474" i="1" s="1"/>
  <c r="P5466" i="1"/>
  <c r="R5466" i="1" s="1"/>
  <c r="P5458" i="1"/>
  <c r="R5458" i="1" s="1"/>
  <c r="P5450" i="1"/>
  <c r="R5450" i="1" s="1"/>
  <c r="P5442" i="1"/>
  <c r="R5442" i="1" s="1"/>
  <c r="P5434" i="1"/>
  <c r="R5434" i="1" s="1"/>
  <c r="P5430" i="1"/>
  <c r="R5430" i="1" s="1"/>
  <c r="P5427" i="1"/>
  <c r="R5427" i="1" s="1"/>
  <c r="P5425" i="1"/>
  <c r="R5425" i="1" s="1"/>
  <c r="P5417" i="1"/>
  <c r="R5417" i="1" s="1"/>
  <c r="P5410" i="1"/>
  <c r="R5410" i="1" s="1"/>
  <c r="P5395" i="1"/>
  <c r="R5395" i="1" s="1"/>
  <c r="P5387" i="1"/>
  <c r="R5387" i="1" s="1"/>
  <c r="P5379" i="1"/>
  <c r="R5379" i="1" s="1"/>
  <c r="P5371" i="1"/>
  <c r="R5371" i="1" s="1"/>
  <c r="P5363" i="1"/>
  <c r="R5363" i="1" s="1"/>
  <c r="P5355" i="1"/>
  <c r="R5355" i="1" s="1"/>
  <c r="P5347" i="1"/>
  <c r="R5347" i="1" s="1"/>
  <c r="P5339" i="1"/>
  <c r="R5339" i="1" s="1"/>
  <c r="P5331" i="1"/>
  <c r="R5331" i="1" s="1"/>
  <c r="P5323" i="1"/>
  <c r="R5323" i="1" s="1"/>
  <c r="P5315" i="1"/>
  <c r="R5315" i="1" s="1"/>
  <c r="P5307" i="1"/>
  <c r="R5307" i="1" s="1"/>
  <c r="P5300" i="1"/>
  <c r="R5300" i="1" s="1"/>
  <c r="P5292" i="1"/>
  <c r="R5292" i="1" s="1"/>
  <c r="P5284" i="1"/>
  <c r="R5284" i="1" s="1"/>
  <c r="P5276" i="1"/>
  <c r="R5276" i="1" s="1"/>
  <c r="P5268" i="1"/>
  <c r="R5268" i="1" s="1"/>
  <c r="P5260" i="1"/>
  <c r="R5260" i="1" s="1"/>
  <c r="P5252" i="1"/>
  <c r="R5252" i="1" s="1"/>
  <c r="P5244" i="1"/>
  <c r="R5244" i="1" s="1"/>
  <c r="P5236" i="1"/>
  <c r="R5236" i="1" s="1"/>
  <c r="P5229" i="1"/>
  <c r="R5229" i="1" s="1"/>
  <c r="P5220" i="1"/>
  <c r="R5220" i="1" s="1"/>
  <c r="P5214" i="1"/>
  <c r="R5214" i="1" s="1"/>
  <c r="P5199" i="1"/>
  <c r="R5199" i="1" s="1"/>
  <c r="P5191" i="1"/>
  <c r="R5191" i="1" s="1"/>
  <c r="P5183" i="1"/>
  <c r="R5183" i="1" s="1"/>
  <c r="P5176" i="1"/>
  <c r="R5176" i="1" s="1"/>
  <c r="P5168" i="1"/>
  <c r="R5168" i="1" s="1"/>
  <c r="P5161" i="1"/>
  <c r="R5161" i="1" s="1"/>
  <c r="P5154" i="1"/>
  <c r="R5154" i="1" s="1"/>
  <c r="P5147" i="1"/>
  <c r="R5147" i="1" s="1"/>
  <c r="P5139" i="1"/>
  <c r="R5139" i="1" s="1"/>
  <c r="P5131" i="1"/>
  <c r="R5131" i="1" s="1"/>
  <c r="P5123" i="1"/>
  <c r="R5123" i="1" s="1"/>
  <c r="P5110" i="1"/>
  <c r="R5110" i="1" s="1"/>
  <c r="P5102" i="1"/>
  <c r="R5102" i="1" s="1"/>
  <c r="P5094" i="1"/>
  <c r="R5094" i="1" s="1"/>
  <c r="P5090" i="1"/>
  <c r="R5090" i="1" s="1"/>
  <c r="P5087" i="1"/>
  <c r="R5087" i="1" s="1"/>
  <c r="P5079" i="1"/>
  <c r="R5079" i="1" s="1"/>
  <c r="P5072" i="1"/>
  <c r="R5072" i="1" s="1"/>
  <c r="P5064" i="1"/>
  <c r="R5064" i="1" s="1"/>
  <c r="P5056" i="1"/>
  <c r="R5056" i="1" s="1"/>
  <c r="P5048" i="1"/>
  <c r="R5048" i="1" s="1"/>
  <c r="P5035" i="1"/>
  <c r="R5035" i="1" s="1"/>
  <c r="P5028" i="1"/>
  <c r="R5028" i="1" s="1"/>
  <c r="P5020" i="1"/>
  <c r="R5020" i="1" s="1"/>
  <c r="P5012" i="1"/>
  <c r="R5012" i="1" s="1"/>
  <c r="P5004" i="1"/>
  <c r="R5004" i="1" s="1"/>
  <c r="P4996" i="1"/>
  <c r="R4996" i="1" s="1"/>
  <c r="P4988" i="1"/>
  <c r="R4988" i="1" s="1"/>
  <c r="P4980" i="1"/>
  <c r="R4980" i="1" s="1"/>
  <c r="P4966" i="1"/>
  <c r="R4966" i="1" s="1"/>
  <c r="P4958" i="1"/>
  <c r="R4958" i="1" s="1"/>
  <c r="P4951" i="1"/>
  <c r="R4951" i="1" s="1"/>
  <c r="P4944" i="1"/>
  <c r="R4944" i="1" s="1"/>
  <c r="P4929" i="1"/>
  <c r="R4929" i="1" s="1"/>
  <c r="P4921" i="1"/>
  <c r="R4921" i="1" s="1"/>
  <c r="P4913" i="1"/>
  <c r="R4913" i="1" s="1"/>
  <c r="P4905" i="1"/>
  <c r="R4905" i="1" s="1"/>
  <c r="P4898" i="1"/>
  <c r="R4898" i="1" s="1"/>
  <c r="P4890" i="1"/>
  <c r="R4890" i="1" s="1"/>
  <c r="P4882" i="1"/>
  <c r="R4882" i="1" s="1"/>
  <c r="P4874" i="1"/>
  <c r="R4874" i="1" s="1"/>
  <c r="P4860" i="1"/>
  <c r="R4860" i="1" s="1"/>
  <c r="P4845" i="1"/>
  <c r="R4845" i="1" s="1"/>
  <c r="P4839" i="1"/>
  <c r="R4839" i="1" s="1"/>
  <c r="P4833" i="1"/>
  <c r="R4833" i="1" s="1"/>
  <c r="P4825" i="1"/>
  <c r="R4825" i="1" s="1"/>
  <c r="P4817" i="1"/>
  <c r="R4817" i="1" s="1"/>
  <c r="P4810" i="1"/>
  <c r="R4810" i="1" s="1"/>
  <c r="P4803" i="1"/>
  <c r="R4803" i="1" s="1"/>
  <c r="P4796" i="1"/>
  <c r="R4796" i="1" s="1"/>
  <c r="P4781" i="1"/>
  <c r="R4781" i="1" s="1"/>
  <c r="P4774" i="1"/>
  <c r="R4774" i="1" s="1"/>
  <c r="P4766" i="1"/>
  <c r="R4766" i="1" s="1"/>
  <c r="P4758" i="1"/>
  <c r="R4758" i="1" s="1"/>
  <c r="P4750" i="1"/>
  <c r="R4750" i="1" s="1"/>
  <c r="P4744" i="1"/>
  <c r="R4744" i="1" s="1"/>
  <c r="P4739" i="1"/>
  <c r="R4739" i="1" s="1"/>
  <c r="P4731" i="1"/>
  <c r="R4731" i="1" s="1"/>
  <c r="P4724" i="1"/>
  <c r="R4724" i="1" s="1"/>
  <c r="P4717" i="1"/>
  <c r="R4717" i="1" s="1"/>
  <c r="P4709" i="1"/>
  <c r="R4709" i="1" s="1"/>
  <c r="P4701" i="1"/>
  <c r="R4701" i="1" s="1"/>
  <c r="P4693" i="1"/>
  <c r="R4693" i="1" s="1"/>
  <c r="P4688" i="1"/>
  <c r="R4688" i="1" s="1"/>
  <c r="P4681" i="1"/>
  <c r="R4681" i="1" s="1"/>
  <c r="P4674" i="1"/>
  <c r="R4674" i="1" s="1"/>
  <c r="P4668" i="1"/>
  <c r="R4668" i="1" s="1"/>
  <c r="P4660" i="1"/>
  <c r="R4660" i="1" s="1"/>
  <c r="P4653" i="1"/>
  <c r="R4653" i="1" s="1"/>
  <c r="P4647" i="1"/>
  <c r="R4647" i="1" s="1"/>
  <c r="P4640" i="1"/>
  <c r="R4640" i="1" s="1"/>
  <c r="P4629" i="1"/>
  <c r="R4629" i="1" s="1"/>
  <c r="P4608" i="1"/>
  <c r="R4608" i="1" s="1"/>
  <c r="P4600" i="1"/>
  <c r="R4600" i="1" s="1"/>
  <c r="P4594" i="1"/>
  <c r="R4594" i="1" s="1"/>
  <c r="P4586" i="1"/>
  <c r="R4586" i="1" s="1"/>
  <c r="P4578" i="1"/>
  <c r="R4578" i="1" s="1"/>
  <c r="P4571" i="1"/>
  <c r="R4571" i="1" s="1"/>
  <c r="P4564" i="1"/>
  <c r="R4564" i="1" s="1"/>
  <c r="P4556" i="1"/>
  <c r="R4556" i="1" s="1"/>
  <c r="P4545" i="1"/>
  <c r="R4545" i="1" s="1"/>
  <c r="P4538" i="1"/>
  <c r="R4538" i="1" s="1"/>
  <c r="P4531" i="1"/>
  <c r="R4531" i="1" s="1"/>
  <c r="P4524" i="1"/>
  <c r="R4524" i="1" s="1"/>
  <c r="P4516" i="1"/>
  <c r="R4516" i="1" s="1"/>
  <c r="P4508" i="1"/>
  <c r="R4508" i="1" s="1"/>
  <c r="P4500" i="1"/>
  <c r="R4500" i="1" s="1"/>
  <c r="P4493" i="1"/>
  <c r="R4493" i="1" s="1"/>
  <c r="P4485" i="1"/>
  <c r="R4485" i="1" s="1"/>
  <c r="P4477" i="1"/>
  <c r="R4477" i="1" s="1"/>
  <c r="P4471" i="1"/>
  <c r="R4471" i="1" s="1"/>
  <c r="P4464" i="1"/>
  <c r="R4464" i="1" s="1"/>
  <c r="P4456" i="1"/>
  <c r="R4456" i="1" s="1"/>
  <c r="P4449" i="1"/>
  <c r="R4449" i="1" s="1"/>
  <c r="P4441" i="1"/>
  <c r="R4441" i="1" s="1"/>
  <c r="P4434" i="1"/>
  <c r="R4434" i="1" s="1"/>
  <c r="P4426" i="1"/>
  <c r="R4426" i="1" s="1"/>
  <c r="P4418" i="1"/>
  <c r="R4418" i="1" s="1"/>
  <c r="P4410" i="1"/>
  <c r="R4410" i="1" s="1"/>
  <c r="P4402" i="1"/>
  <c r="R4402" i="1" s="1"/>
  <c r="P4394" i="1"/>
  <c r="R4394" i="1" s="1"/>
  <c r="P4386" i="1"/>
  <c r="R4386" i="1" s="1"/>
  <c r="P4378" i="1"/>
  <c r="R4378" i="1" s="1"/>
  <c r="P4370" i="1"/>
  <c r="R4370" i="1" s="1"/>
  <c r="P4362" i="1"/>
  <c r="R4362" i="1" s="1"/>
  <c r="P4354" i="1"/>
  <c r="R4354" i="1" s="1"/>
  <c r="P4346" i="1"/>
  <c r="R4346" i="1" s="1"/>
  <c r="P4338" i="1"/>
  <c r="R4338" i="1" s="1"/>
  <c r="P4330" i="1"/>
  <c r="R4330" i="1" s="1"/>
  <c r="P4322" i="1"/>
  <c r="R4322" i="1" s="1"/>
  <c r="P4314" i="1"/>
  <c r="R4314" i="1" s="1"/>
  <c r="P4306" i="1"/>
  <c r="R4306" i="1" s="1"/>
  <c r="P4299" i="1"/>
  <c r="R4299" i="1" s="1"/>
  <c r="P4291" i="1"/>
  <c r="R4291" i="1" s="1"/>
  <c r="P4283" i="1"/>
  <c r="R4283" i="1" s="1"/>
  <c r="P4275" i="1"/>
  <c r="R4275" i="1" s="1"/>
  <c r="P4267" i="1"/>
  <c r="R4267" i="1" s="1"/>
  <c r="P4260" i="1"/>
  <c r="R4260" i="1" s="1"/>
  <c r="P4252" i="1"/>
  <c r="R4252" i="1" s="1"/>
  <c r="P4244" i="1"/>
  <c r="R4244" i="1" s="1"/>
  <c r="P4236" i="1"/>
  <c r="R4236" i="1" s="1"/>
  <c r="P4228" i="1"/>
  <c r="R4228" i="1" s="1"/>
  <c r="P4220" i="1"/>
  <c r="R4220" i="1" s="1"/>
  <c r="P4212" i="1"/>
  <c r="R4212" i="1" s="1"/>
  <c r="P4204" i="1"/>
  <c r="R4204" i="1" s="1"/>
  <c r="P4196" i="1"/>
  <c r="R4196" i="1" s="1"/>
  <c r="P4188" i="1"/>
  <c r="R4188" i="1" s="1"/>
  <c r="P4180" i="1"/>
  <c r="R4180" i="1" s="1"/>
  <c r="P4172" i="1"/>
  <c r="R4172" i="1" s="1"/>
  <c r="P4164" i="1"/>
  <c r="R4164" i="1" s="1"/>
  <c r="P4156" i="1"/>
  <c r="R4156" i="1" s="1"/>
  <c r="P4148" i="1"/>
  <c r="R4148" i="1" s="1"/>
  <c r="P4140" i="1"/>
  <c r="R4140" i="1" s="1"/>
  <c r="P4132" i="1"/>
  <c r="R4132" i="1" s="1"/>
  <c r="P4128" i="1"/>
  <c r="R4128" i="1" s="1"/>
  <c r="P4112" i="1"/>
  <c r="R4112" i="1" s="1"/>
  <c r="P4108" i="1"/>
  <c r="R4108" i="1" s="1"/>
  <c r="P4095" i="1"/>
  <c r="R4095" i="1" s="1"/>
  <c r="P4087" i="1"/>
  <c r="R4087" i="1" s="1"/>
  <c r="P4079" i="1"/>
  <c r="R4079" i="1" s="1"/>
  <c r="P4072" i="1"/>
  <c r="R4072" i="1" s="1"/>
  <c r="P4064" i="1"/>
  <c r="R4064" i="1" s="1"/>
  <c r="P4055" i="1"/>
  <c r="R4055" i="1" s="1"/>
  <c r="P4047" i="1"/>
  <c r="R4047" i="1" s="1"/>
  <c r="P4039" i="1"/>
  <c r="R4039" i="1" s="1"/>
  <c r="P4031" i="1"/>
  <c r="R4031" i="1" s="1"/>
  <c r="P4023" i="1"/>
  <c r="R4023" i="1" s="1"/>
  <c r="P4015" i="1"/>
  <c r="R4015" i="1" s="1"/>
  <c r="P4007" i="1"/>
  <c r="R4007" i="1" s="1"/>
  <c r="P3999" i="1"/>
  <c r="R3999" i="1" s="1"/>
  <c r="P3991" i="1"/>
  <c r="R3991" i="1" s="1"/>
  <c r="P3983" i="1"/>
  <c r="R3983" i="1" s="1"/>
  <c r="P3975" i="1"/>
  <c r="R3975" i="1" s="1"/>
  <c r="P3967" i="1"/>
  <c r="R3967" i="1" s="1"/>
  <c r="P3959" i="1"/>
  <c r="R3959" i="1" s="1"/>
  <c r="P3951" i="1"/>
  <c r="R3951" i="1" s="1"/>
  <c r="P3943" i="1"/>
  <c r="R3943" i="1" s="1"/>
  <c r="P3935" i="1"/>
  <c r="R3935" i="1" s="1"/>
  <c r="P6045" i="1"/>
  <c r="R6045" i="1" s="1"/>
  <c r="P6038" i="1"/>
  <c r="R6038" i="1" s="1"/>
  <c r="P6030" i="1"/>
  <c r="R6030" i="1" s="1"/>
  <c r="P6022" i="1"/>
  <c r="R6022" i="1" s="1"/>
  <c r="P6014" i="1"/>
  <c r="R6014" i="1" s="1"/>
  <c r="P6006" i="1"/>
  <c r="R6006" i="1" s="1"/>
  <c r="P5998" i="1"/>
  <c r="R5998" i="1" s="1"/>
  <c r="P5990" i="1"/>
  <c r="R5990" i="1" s="1"/>
  <c r="P5984" i="1"/>
  <c r="R5984" i="1" s="1"/>
  <c r="P5976" i="1"/>
  <c r="R5976" i="1" s="1"/>
  <c r="P5968" i="1"/>
  <c r="R5968" i="1" s="1"/>
  <c r="P5960" i="1"/>
  <c r="R5960" i="1" s="1"/>
  <c r="P5953" i="1"/>
  <c r="R5953" i="1" s="1"/>
  <c r="P5945" i="1"/>
  <c r="R5945" i="1" s="1"/>
  <c r="P5937" i="1"/>
  <c r="R5937" i="1" s="1"/>
  <c r="P5930" i="1"/>
  <c r="R5930" i="1" s="1"/>
  <c r="P5923" i="1"/>
  <c r="R5923" i="1" s="1"/>
  <c r="P5915" i="1"/>
  <c r="R5915" i="1" s="1"/>
  <c r="P5908" i="1"/>
  <c r="R5908" i="1" s="1"/>
  <c r="P5900" i="1"/>
  <c r="R5900" i="1" s="1"/>
  <c r="P5892" i="1"/>
  <c r="R5892" i="1" s="1"/>
  <c r="P5885" i="1"/>
  <c r="R5885" i="1" s="1"/>
  <c r="P5873" i="1"/>
  <c r="R5873" i="1" s="1"/>
  <c r="P5867" i="1"/>
  <c r="R5867" i="1" s="1"/>
  <c r="P5861" i="1"/>
  <c r="R5861" i="1" s="1"/>
  <c r="P5856" i="1"/>
  <c r="R5856" i="1" s="1"/>
  <c r="P5848" i="1"/>
  <c r="R5848" i="1" s="1"/>
  <c r="P5841" i="1"/>
  <c r="R5841" i="1" s="1"/>
  <c r="P5833" i="1"/>
  <c r="R5833" i="1" s="1"/>
  <c r="P5826" i="1"/>
  <c r="R5826" i="1" s="1"/>
  <c r="P5819" i="1"/>
  <c r="R5819" i="1" s="1"/>
  <c r="P5811" i="1"/>
  <c r="R5811" i="1" s="1"/>
  <c r="P5803" i="1"/>
  <c r="R5803" i="1" s="1"/>
  <c r="P5796" i="1"/>
  <c r="R5796" i="1" s="1"/>
  <c r="P5788" i="1"/>
  <c r="R5788" i="1" s="1"/>
  <c r="P5780" i="1"/>
  <c r="R5780" i="1" s="1"/>
  <c r="P5772" i="1"/>
  <c r="R5772" i="1" s="1"/>
  <c r="P5764" i="1"/>
  <c r="R5764" i="1" s="1"/>
  <c r="P5756" i="1"/>
  <c r="R5756" i="1" s="1"/>
  <c r="P5750" i="1"/>
  <c r="R5750" i="1" s="1"/>
  <c r="P5744" i="1"/>
  <c r="R5744" i="1" s="1"/>
  <c r="P5736" i="1"/>
  <c r="R5736" i="1" s="1"/>
  <c r="P5728" i="1"/>
  <c r="R5728" i="1" s="1"/>
  <c r="P5720" i="1"/>
  <c r="R5720" i="1" s="1"/>
  <c r="P5712" i="1"/>
  <c r="R5712" i="1" s="1"/>
  <c r="P5704" i="1"/>
  <c r="R5704" i="1" s="1"/>
  <c r="P5696" i="1"/>
  <c r="R5696" i="1" s="1"/>
  <c r="P5688" i="1"/>
  <c r="R5688" i="1" s="1"/>
  <c r="P5680" i="1"/>
  <c r="R5680" i="1" s="1"/>
  <c r="P5672" i="1"/>
  <c r="R5672" i="1" s="1"/>
  <c r="P5665" i="1"/>
  <c r="R5665" i="1" s="1"/>
  <c r="P5657" i="1"/>
  <c r="R5657" i="1" s="1"/>
  <c r="P5650" i="1"/>
  <c r="R5650" i="1" s="1"/>
  <c r="P5642" i="1"/>
  <c r="R5642" i="1" s="1"/>
  <c r="P5634" i="1"/>
  <c r="R5634" i="1" s="1"/>
  <c r="P5627" i="1"/>
  <c r="R5627" i="1" s="1"/>
  <c r="P5620" i="1"/>
  <c r="R5620" i="1" s="1"/>
  <c r="P5613" i="1"/>
  <c r="R5613" i="1" s="1"/>
  <c r="P5600" i="1"/>
  <c r="R5600" i="1" s="1"/>
  <c r="P5595" i="1"/>
  <c r="R5595" i="1" s="1"/>
  <c r="P5587" i="1"/>
  <c r="R5587" i="1" s="1"/>
  <c r="P5580" i="1"/>
  <c r="R5580" i="1" s="1"/>
  <c r="P5573" i="1"/>
  <c r="R5573" i="1" s="1"/>
  <c r="P5565" i="1"/>
  <c r="R5565" i="1" s="1"/>
  <c r="P5557" i="1"/>
  <c r="R5557" i="1" s="1"/>
  <c r="P5544" i="1"/>
  <c r="R5544" i="1" s="1"/>
  <c r="P5536" i="1"/>
  <c r="R5536" i="1" s="1"/>
  <c r="P5528" i="1"/>
  <c r="R5528" i="1" s="1"/>
  <c r="P5520" i="1"/>
  <c r="R5520" i="1" s="1"/>
  <c r="P5512" i="1"/>
  <c r="R5512" i="1" s="1"/>
  <c r="P5505" i="1"/>
  <c r="R5505" i="1" s="1"/>
  <c r="P5497" i="1"/>
  <c r="R5497" i="1" s="1"/>
  <c r="P5489" i="1"/>
  <c r="R5489" i="1" s="1"/>
  <c r="P5481" i="1"/>
  <c r="R5481" i="1" s="1"/>
  <c r="P5473" i="1"/>
  <c r="R5473" i="1" s="1"/>
  <c r="P5465" i="1"/>
  <c r="R5465" i="1" s="1"/>
  <c r="P5457" i="1"/>
  <c r="R5457" i="1" s="1"/>
  <c r="P5449" i="1"/>
  <c r="R5449" i="1" s="1"/>
  <c r="P5441" i="1"/>
  <c r="R5441" i="1" s="1"/>
  <c r="P5433" i="1"/>
  <c r="R5433" i="1" s="1"/>
  <c r="P5426" i="1"/>
  <c r="R5426" i="1" s="1"/>
  <c r="P5424" i="1"/>
  <c r="R5424" i="1" s="1"/>
  <c r="P5416" i="1"/>
  <c r="R5416" i="1" s="1"/>
  <c r="P5409" i="1"/>
  <c r="R5409" i="1" s="1"/>
  <c r="P5402" i="1"/>
  <c r="R5402" i="1" s="1"/>
  <c r="P5394" i="1"/>
  <c r="R5394" i="1" s="1"/>
  <c r="P5386" i="1"/>
  <c r="R5386" i="1" s="1"/>
  <c r="P5378" i="1"/>
  <c r="R5378" i="1" s="1"/>
  <c r="P5370" i="1"/>
  <c r="R5370" i="1" s="1"/>
  <c r="P5362" i="1"/>
  <c r="R5362" i="1" s="1"/>
  <c r="P5354" i="1"/>
  <c r="R5354" i="1" s="1"/>
  <c r="P5346" i="1"/>
  <c r="R5346" i="1" s="1"/>
  <c r="P5338" i="1"/>
  <c r="R5338" i="1" s="1"/>
  <c r="P5330" i="1"/>
  <c r="R5330" i="1" s="1"/>
  <c r="P5322" i="1"/>
  <c r="R5322" i="1" s="1"/>
  <c r="P5314" i="1"/>
  <c r="R5314" i="1" s="1"/>
  <c r="P5306" i="1"/>
  <c r="R5306" i="1" s="1"/>
  <c r="P5299" i="1"/>
  <c r="R5299" i="1" s="1"/>
  <c r="P5291" i="1"/>
  <c r="R5291" i="1" s="1"/>
  <c r="P5283" i="1"/>
  <c r="R5283" i="1" s="1"/>
  <c r="P5275" i="1"/>
  <c r="R5275" i="1" s="1"/>
  <c r="P5267" i="1"/>
  <c r="R5267" i="1" s="1"/>
  <c r="P5259" i="1"/>
  <c r="R5259" i="1" s="1"/>
  <c r="P5251" i="1"/>
  <c r="R5251" i="1" s="1"/>
  <c r="P5243" i="1"/>
  <c r="R5243" i="1" s="1"/>
  <c r="P5235" i="1"/>
  <c r="R5235" i="1" s="1"/>
  <c r="P5228" i="1"/>
  <c r="R5228" i="1" s="1"/>
  <c r="P5219" i="1"/>
  <c r="R5219" i="1" s="1"/>
  <c r="P5213" i="1"/>
  <c r="R5213" i="1" s="1"/>
  <c r="P5206" i="1"/>
  <c r="R5206" i="1" s="1"/>
  <c r="P5198" i="1"/>
  <c r="R5198" i="1" s="1"/>
  <c r="P5190" i="1"/>
  <c r="R5190" i="1" s="1"/>
  <c r="P5182" i="1"/>
  <c r="R5182" i="1" s="1"/>
  <c r="P5175" i="1"/>
  <c r="R5175" i="1" s="1"/>
  <c r="P5167" i="1"/>
  <c r="R5167" i="1" s="1"/>
  <c r="P5153" i="1"/>
  <c r="R5153" i="1" s="1"/>
  <c r="P5146" i="1"/>
  <c r="R5146" i="1" s="1"/>
  <c r="P5138" i="1"/>
  <c r="R5138" i="1" s="1"/>
  <c r="P5130" i="1"/>
  <c r="R5130" i="1" s="1"/>
  <c r="P5122" i="1"/>
  <c r="R5122" i="1" s="1"/>
  <c r="P5116" i="1"/>
  <c r="R5116" i="1" s="1"/>
  <c r="P5109" i="1"/>
  <c r="R5109" i="1" s="1"/>
  <c r="P5101" i="1"/>
  <c r="R5101" i="1" s="1"/>
  <c r="P5089" i="1"/>
  <c r="R5089" i="1" s="1"/>
  <c r="P5086" i="1"/>
  <c r="R5086" i="1" s="1"/>
  <c r="P5078" i="1"/>
  <c r="R5078" i="1" s="1"/>
  <c r="P5071" i="1"/>
  <c r="R5071" i="1" s="1"/>
  <c r="P5063" i="1"/>
  <c r="R5063" i="1" s="1"/>
  <c r="P5055" i="1"/>
  <c r="R5055" i="1" s="1"/>
  <c r="P5047" i="1"/>
  <c r="R5047" i="1" s="1"/>
  <c r="P4646" i="1"/>
  <c r="R4646" i="1" s="1"/>
  <c r="P4639" i="1"/>
  <c r="R4639" i="1" s="1"/>
  <c r="P4635" i="1"/>
  <c r="R4635" i="1" s="1"/>
  <c r="P4628" i="1"/>
  <c r="R4628" i="1" s="1"/>
  <c r="P4621" i="1"/>
  <c r="R4621" i="1" s="1"/>
  <c r="P4614" i="1"/>
  <c r="R4614" i="1" s="1"/>
  <c r="P4606" i="1"/>
  <c r="R4606" i="1" s="1"/>
  <c r="P4598" i="1"/>
  <c r="R4598" i="1" s="1"/>
  <c r="P4592" i="1"/>
  <c r="R4592" i="1" s="1"/>
  <c r="P4584" i="1"/>
  <c r="R4584" i="1" s="1"/>
  <c r="P4576" i="1"/>
  <c r="R4576" i="1" s="1"/>
  <c r="P4569" i="1"/>
  <c r="R4569" i="1" s="1"/>
  <c r="P4562" i="1"/>
  <c r="R4562" i="1" s="1"/>
  <c r="P4554" i="1"/>
  <c r="R4554" i="1" s="1"/>
  <c r="P4543" i="1"/>
  <c r="R4543" i="1" s="1"/>
  <c r="P4529" i="1"/>
  <c r="R4529" i="1" s="1"/>
  <c r="P4522" i="1"/>
  <c r="R4522" i="1" s="1"/>
  <c r="P4514" i="1"/>
  <c r="R4514" i="1" s="1"/>
  <c r="P4506" i="1"/>
  <c r="R4506" i="1" s="1"/>
  <c r="P4499" i="1"/>
  <c r="R4499" i="1" s="1"/>
  <c r="P4491" i="1"/>
  <c r="R4491" i="1" s="1"/>
  <c r="P4483" i="1"/>
  <c r="R4483" i="1" s="1"/>
  <c r="P4476" i="1"/>
  <c r="R4476" i="1" s="1"/>
  <c r="P4469" i="1"/>
  <c r="R4469" i="1" s="1"/>
  <c r="P4462" i="1"/>
  <c r="R4462" i="1" s="1"/>
  <c r="P4454" i="1"/>
  <c r="R4454" i="1" s="1"/>
  <c r="P4447" i="1"/>
  <c r="R4447" i="1" s="1"/>
  <c r="P4439" i="1"/>
  <c r="R4439" i="1" s="1"/>
  <c r="P4432" i="1"/>
  <c r="R4432" i="1" s="1"/>
  <c r="P4424" i="1"/>
  <c r="R4424" i="1" s="1"/>
  <c r="P4416" i="1"/>
  <c r="R4416" i="1" s="1"/>
  <c r="P4408" i="1"/>
  <c r="R4408" i="1" s="1"/>
  <c r="P4400" i="1"/>
  <c r="R4400" i="1" s="1"/>
  <c r="P4392" i="1"/>
  <c r="R4392" i="1" s="1"/>
  <c r="P4384" i="1"/>
  <c r="R4384" i="1" s="1"/>
  <c r="P4376" i="1"/>
  <c r="R4376" i="1" s="1"/>
  <c r="P4368" i="1"/>
  <c r="R4368" i="1" s="1"/>
  <c r="P4360" i="1"/>
  <c r="R4360" i="1" s="1"/>
  <c r="P4352" i="1"/>
  <c r="R4352" i="1" s="1"/>
  <c r="P4344" i="1"/>
  <c r="R4344" i="1" s="1"/>
  <c r="P4336" i="1"/>
  <c r="R4336" i="1" s="1"/>
  <c r="P4328" i="1"/>
  <c r="R4328" i="1" s="1"/>
  <c r="P4320" i="1"/>
  <c r="R4320" i="1" s="1"/>
  <c r="P4312" i="1"/>
  <c r="R4312" i="1" s="1"/>
  <c r="P4304" i="1"/>
  <c r="R4304" i="1" s="1"/>
  <c r="P4297" i="1"/>
  <c r="R4297" i="1" s="1"/>
  <c r="P4289" i="1"/>
  <c r="R4289" i="1" s="1"/>
  <c r="P4281" i="1"/>
  <c r="R4281" i="1" s="1"/>
  <c r="P4273" i="1"/>
  <c r="R4273" i="1" s="1"/>
  <c r="P4258" i="1"/>
  <c r="R4258" i="1" s="1"/>
  <c r="P4250" i="1"/>
  <c r="R4250" i="1" s="1"/>
  <c r="P4242" i="1"/>
  <c r="R4242" i="1" s="1"/>
  <c r="P4234" i="1"/>
  <c r="R4234" i="1" s="1"/>
  <c r="P4226" i="1"/>
  <c r="R4226" i="1" s="1"/>
  <c r="P4218" i="1"/>
  <c r="R4218" i="1" s="1"/>
  <c r="P4210" i="1"/>
  <c r="R4210" i="1" s="1"/>
  <c r="P4202" i="1"/>
  <c r="R4202" i="1" s="1"/>
  <c r="P4194" i="1"/>
  <c r="R4194" i="1" s="1"/>
  <c r="P4186" i="1"/>
  <c r="R4186" i="1" s="1"/>
  <c r="P4178" i="1"/>
  <c r="R4178" i="1" s="1"/>
  <c r="P4170" i="1"/>
  <c r="R4170" i="1" s="1"/>
  <c r="P4162" i="1"/>
  <c r="R4162" i="1" s="1"/>
  <c r="P4154" i="1"/>
  <c r="R4154" i="1" s="1"/>
  <c r="P4146" i="1"/>
  <c r="R4146" i="1" s="1"/>
  <c r="P4138" i="1"/>
  <c r="R4138" i="1" s="1"/>
  <c r="P4093" i="1"/>
  <c r="R4093" i="1" s="1"/>
  <c r="P4085" i="1"/>
  <c r="R4085" i="1" s="1"/>
  <c r="P4078" i="1"/>
  <c r="R4078" i="1" s="1"/>
  <c r="P4070" i="1"/>
  <c r="R4070" i="1" s="1"/>
  <c r="P4061" i="1"/>
  <c r="R4061" i="1" s="1"/>
  <c r="P4053" i="1"/>
  <c r="R4053" i="1" s="1"/>
  <c r="P4045" i="1"/>
  <c r="R4045" i="1" s="1"/>
  <c r="P4037" i="1"/>
  <c r="R4037" i="1" s="1"/>
  <c r="P4029" i="1"/>
  <c r="R4029" i="1" s="1"/>
  <c r="P4021" i="1"/>
  <c r="R4021" i="1" s="1"/>
  <c r="P4013" i="1"/>
  <c r="R4013" i="1" s="1"/>
  <c r="P4005" i="1"/>
  <c r="R4005" i="1" s="1"/>
  <c r="P3997" i="1"/>
  <c r="R3997" i="1" s="1"/>
  <c r="P3989" i="1"/>
  <c r="R3989" i="1" s="1"/>
  <c r="P3981" i="1"/>
  <c r="R3981" i="1" s="1"/>
  <c r="P3973" i="1"/>
  <c r="R3973" i="1" s="1"/>
  <c r="P3965" i="1"/>
  <c r="R3965" i="1" s="1"/>
  <c r="P3957" i="1"/>
  <c r="R3957" i="1" s="1"/>
  <c r="P3949" i="1"/>
  <c r="R3949" i="1" s="1"/>
  <c r="P3941" i="1"/>
  <c r="R3941" i="1" s="1"/>
  <c r="P3933" i="1"/>
  <c r="R3933" i="1" s="1"/>
  <c r="P3925" i="1"/>
  <c r="R3925" i="1" s="1"/>
  <c r="P3917" i="1"/>
  <c r="R3917" i="1" s="1"/>
  <c r="P3909" i="1"/>
  <c r="R3909" i="1" s="1"/>
  <c r="P3901" i="1"/>
  <c r="R3901" i="1" s="1"/>
  <c r="P3893" i="1"/>
  <c r="R3893" i="1" s="1"/>
  <c r="P3885" i="1"/>
  <c r="R3885" i="1" s="1"/>
  <c r="P3877" i="1"/>
  <c r="R3877" i="1" s="1"/>
  <c r="P3869" i="1"/>
  <c r="R3869" i="1" s="1"/>
  <c r="P3861" i="1"/>
  <c r="R3861" i="1" s="1"/>
  <c r="P3853" i="1"/>
  <c r="R3853" i="1" s="1"/>
  <c r="P3845" i="1"/>
  <c r="R3845" i="1" s="1"/>
  <c r="P3838" i="1"/>
  <c r="R3838" i="1" s="1"/>
  <c r="P3830" i="1"/>
  <c r="R3830" i="1" s="1"/>
  <c r="P3822" i="1"/>
  <c r="R3822" i="1" s="1"/>
  <c r="P3814" i="1"/>
  <c r="R3814" i="1" s="1"/>
  <c r="P3807" i="1"/>
  <c r="R3807" i="1" s="1"/>
  <c r="P3799" i="1"/>
  <c r="R3799" i="1" s="1"/>
  <c r="P3791" i="1"/>
  <c r="R3791" i="1" s="1"/>
  <c r="P3783" i="1"/>
  <c r="R3783" i="1" s="1"/>
  <c r="P3775" i="1"/>
  <c r="R3775" i="1" s="1"/>
  <c r="P3767" i="1"/>
  <c r="R3767" i="1" s="1"/>
  <c r="P3759" i="1"/>
  <c r="R3759" i="1" s="1"/>
  <c r="P3751" i="1"/>
  <c r="R3751" i="1" s="1"/>
  <c r="P3743" i="1"/>
  <c r="R3743" i="1" s="1"/>
  <c r="P3735" i="1"/>
  <c r="R3735" i="1" s="1"/>
  <c r="P3727" i="1"/>
  <c r="R3727" i="1" s="1"/>
  <c r="P3720" i="1"/>
  <c r="R3720" i="1" s="1"/>
  <c r="P3713" i="1"/>
  <c r="R3713" i="1" s="1"/>
  <c r="P3705" i="1"/>
  <c r="R3705" i="1" s="1"/>
  <c r="P3697" i="1"/>
  <c r="R3697" i="1" s="1"/>
  <c r="P3689" i="1"/>
  <c r="R3689" i="1" s="1"/>
  <c r="P3681" i="1"/>
  <c r="R3681" i="1" s="1"/>
  <c r="P3673" i="1"/>
  <c r="R3673" i="1" s="1"/>
  <c r="P3665" i="1"/>
  <c r="R3665" i="1" s="1"/>
  <c r="P3658" i="1"/>
  <c r="R3658" i="1" s="1"/>
  <c r="P3650" i="1"/>
  <c r="R3650" i="1" s="1"/>
  <c r="P3643" i="1"/>
  <c r="R3643" i="1" s="1"/>
  <c r="P3635" i="1"/>
  <c r="R3635" i="1" s="1"/>
  <c r="P3628" i="1"/>
  <c r="R3628" i="1" s="1"/>
  <c r="P3621" i="1"/>
  <c r="R3621" i="1" s="1"/>
  <c r="P3613" i="1"/>
  <c r="R3613" i="1" s="1"/>
  <c r="P3605" i="1"/>
  <c r="R3605" i="1" s="1"/>
  <c r="P3602" i="1"/>
  <c r="R3602" i="1" s="1"/>
  <c r="P3594" i="1"/>
  <c r="R3594" i="1" s="1"/>
  <c r="P3586" i="1"/>
  <c r="R3586" i="1" s="1"/>
  <c r="P3580" i="1"/>
  <c r="R3580" i="1" s="1"/>
  <c r="P3566" i="1"/>
  <c r="R3566" i="1" s="1"/>
  <c r="P3560" i="1"/>
  <c r="R3560" i="1" s="1"/>
  <c r="P3552" i="1"/>
  <c r="R3552" i="1" s="1"/>
  <c r="P3544" i="1"/>
  <c r="R3544" i="1" s="1"/>
  <c r="P3536" i="1"/>
  <c r="R3536" i="1" s="1"/>
  <c r="P5204" i="1"/>
  <c r="R5204" i="1" s="1"/>
  <c r="P5196" i="1"/>
  <c r="R5196" i="1" s="1"/>
  <c r="P5188" i="1"/>
  <c r="R5188" i="1" s="1"/>
  <c r="P5180" i="1"/>
  <c r="R5180" i="1" s="1"/>
  <c r="P5173" i="1"/>
  <c r="R5173" i="1" s="1"/>
  <c r="P5165" i="1"/>
  <c r="R5165" i="1" s="1"/>
  <c r="P5159" i="1"/>
  <c r="R5159" i="1" s="1"/>
  <c r="P5151" i="1"/>
  <c r="R5151" i="1" s="1"/>
  <c r="P5144" i="1"/>
  <c r="R5144" i="1" s="1"/>
  <c r="P5136" i="1"/>
  <c r="R5136" i="1" s="1"/>
  <c r="P5128" i="1"/>
  <c r="R5128" i="1" s="1"/>
  <c r="P5120" i="1"/>
  <c r="R5120" i="1" s="1"/>
  <c r="P5115" i="1"/>
  <c r="R5115" i="1" s="1"/>
  <c r="P5107" i="1"/>
  <c r="R5107" i="1" s="1"/>
  <c r="P5099" i="1"/>
  <c r="R5099" i="1" s="1"/>
  <c r="P5084" i="1"/>
  <c r="R5084" i="1" s="1"/>
  <c r="P5076" i="1"/>
  <c r="R5076" i="1" s="1"/>
  <c r="P5069" i="1"/>
  <c r="R5069" i="1" s="1"/>
  <c r="P5061" i="1"/>
  <c r="R5061" i="1" s="1"/>
  <c r="P5053" i="1"/>
  <c r="R5053" i="1" s="1"/>
  <c r="P5045" i="1"/>
  <c r="R5045" i="1" s="1"/>
  <c r="P5040" i="1"/>
  <c r="R5040" i="1" s="1"/>
  <c r="P5032" i="1"/>
  <c r="R5032" i="1" s="1"/>
  <c r="P5025" i="1"/>
  <c r="R5025" i="1" s="1"/>
  <c r="P5017" i="1"/>
  <c r="R5017" i="1" s="1"/>
  <c r="P5009" i="1"/>
  <c r="R5009" i="1" s="1"/>
  <c r="P5001" i="1"/>
  <c r="R5001" i="1" s="1"/>
  <c r="P4993" i="1"/>
  <c r="R4993" i="1" s="1"/>
  <c r="P4985" i="1"/>
  <c r="R4985" i="1" s="1"/>
  <c r="P4977" i="1"/>
  <c r="R4977" i="1" s="1"/>
  <c r="P4970" i="1"/>
  <c r="R4970" i="1" s="1"/>
  <c r="P4963" i="1"/>
  <c r="R4963" i="1" s="1"/>
  <c r="P4955" i="1"/>
  <c r="R4955" i="1" s="1"/>
  <c r="P4949" i="1"/>
  <c r="R4949" i="1" s="1"/>
  <c r="P4941" i="1"/>
  <c r="R4941" i="1" s="1"/>
  <c r="P4934" i="1"/>
  <c r="R4934" i="1" s="1"/>
  <c r="P4926" i="1"/>
  <c r="R4926" i="1" s="1"/>
  <c r="P4918" i="1"/>
  <c r="R4918" i="1" s="1"/>
  <c r="P4910" i="1"/>
  <c r="R4910" i="1" s="1"/>
  <c r="P4895" i="1"/>
  <c r="R4895" i="1" s="1"/>
  <c r="P4887" i="1"/>
  <c r="R4887" i="1" s="1"/>
  <c r="P4879" i="1"/>
  <c r="R4879" i="1" s="1"/>
  <c r="P4871" i="1"/>
  <c r="R4871" i="1" s="1"/>
  <c r="P4864" i="1"/>
  <c r="R4864" i="1" s="1"/>
  <c r="P4857" i="1"/>
  <c r="R4857" i="1" s="1"/>
  <c r="P4850" i="1"/>
  <c r="R4850" i="1" s="1"/>
  <c r="P4838" i="1"/>
  <c r="R4838" i="1" s="1"/>
  <c r="P4830" i="1"/>
  <c r="R4830" i="1" s="1"/>
  <c r="P4822" i="1"/>
  <c r="R4822" i="1" s="1"/>
  <c r="P4815" i="1"/>
  <c r="R4815" i="1" s="1"/>
  <c r="P4807" i="1"/>
  <c r="R4807" i="1" s="1"/>
  <c r="P4801" i="1"/>
  <c r="R4801" i="1" s="1"/>
  <c r="P4793" i="1"/>
  <c r="R4793" i="1" s="1"/>
  <c r="P4779" i="1"/>
  <c r="R4779" i="1" s="1"/>
  <c r="P4771" i="1"/>
  <c r="R4771" i="1" s="1"/>
  <c r="P4763" i="1"/>
  <c r="R4763" i="1" s="1"/>
  <c r="P4755" i="1"/>
  <c r="R4755" i="1" s="1"/>
  <c r="P4748" i="1"/>
  <c r="R4748" i="1" s="1"/>
  <c r="P4742" i="1"/>
  <c r="R4742" i="1" s="1"/>
  <c r="P4736" i="1"/>
  <c r="R4736" i="1" s="1"/>
  <c r="P4728" i="1"/>
  <c r="R4728" i="1" s="1"/>
  <c r="P4721" i="1"/>
  <c r="R4721" i="1" s="1"/>
  <c r="P4714" i="1"/>
  <c r="R4714" i="1" s="1"/>
  <c r="P4706" i="1"/>
  <c r="R4706" i="1" s="1"/>
  <c r="P4698" i="1"/>
  <c r="R4698" i="1" s="1"/>
  <c r="P4686" i="1"/>
  <c r="R4686" i="1" s="1"/>
  <c r="P4672" i="1"/>
  <c r="R4672" i="1" s="1"/>
  <c r="P4665" i="1"/>
  <c r="R4665" i="1" s="1"/>
  <c r="P4657" i="1"/>
  <c r="R4657" i="1" s="1"/>
  <c r="P4650" i="1"/>
  <c r="R4650" i="1" s="1"/>
  <c r="P4645" i="1"/>
  <c r="R4645" i="1" s="1"/>
  <c r="P4638" i="1"/>
  <c r="R4638" i="1" s="1"/>
  <c r="P4634" i="1"/>
  <c r="R4634" i="1" s="1"/>
  <c r="P4627" i="1"/>
  <c r="R4627" i="1" s="1"/>
  <c r="P4620" i="1"/>
  <c r="R4620" i="1" s="1"/>
  <c r="P4613" i="1"/>
  <c r="R4613" i="1" s="1"/>
  <c r="P4605" i="1"/>
  <c r="R4605" i="1" s="1"/>
  <c r="P4591" i="1"/>
  <c r="R4591" i="1" s="1"/>
  <c r="P4583" i="1"/>
  <c r="R4583" i="1" s="1"/>
  <c r="P4575" i="1"/>
  <c r="R4575" i="1" s="1"/>
  <c r="P4568" i="1"/>
  <c r="R4568" i="1" s="1"/>
  <c r="P4561" i="1"/>
  <c r="R4561" i="1" s="1"/>
  <c r="P4553" i="1"/>
  <c r="R4553" i="1" s="1"/>
  <c r="P4550" i="1"/>
  <c r="R4550" i="1" s="1"/>
  <c r="P4542" i="1"/>
  <c r="R4542" i="1" s="1"/>
  <c r="P4536" i="1"/>
  <c r="R4536" i="1" s="1"/>
  <c r="P4528" i="1"/>
  <c r="R4528" i="1" s="1"/>
  <c r="P4521" i="1"/>
  <c r="R4521" i="1" s="1"/>
  <c r="P4513" i="1"/>
  <c r="R4513" i="1" s="1"/>
  <c r="P4505" i="1"/>
  <c r="R4505" i="1" s="1"/>
  <c r="P4498" i="1"/>
  <c r="R4498" i="1" s="1"/>
  <c r="P4490" i="1"/>
  <c r="R4490" i="1" s="1"/>
  <c r="P4482" i="1"/>
  <c r="R4482" i="1" s="1"/>
  <c r="P4475" i="1"/>
  <c r="R4475" i="1" s="1"/>
  <c r="P4461" i="1"/>
  <c r="R4461" i="1" s="1"/>
  <c r="P4453" i="1"/>
  <c r="R4453" i="1" s="1"/>
  <c r="P4446" i="1"/>
  <c r="R4446" i="1" s="1"/>
  <c r="P4438" i="1"/>
  <c r="R4438" i="1" s="1"/>
  <c r="P4431" i="1"/>
  <c r="R4431" i="1" s="1"/>
  <c r="P4423" i="1"/>
  <c r="R4423" i="1" s="1"/>
  <c r="P4415" i="1"/>
  <c r="R4415" i="1" s="1"/>
  <c r="P4407" i="1"/>
  <c r="R4407" i="1" s="1"/>
  <c r="P4399" i="1"/>
  <c r="R4399" i="1" s="1"/>
  <c r="P4391" i="1"/>
  <c r="R4391" i="1" s="1"/>
  <c r="P4383" i="1"/>
  <c r="R4383" i="1" s="1"/>
  <c r="P4375" i="1"/>
  <c r="R4375" i="1" s="1"/>
  <c r="P4367" i="1"/>
  <c r="R4367" i="1" s="1"/>
  <c r="P4359" i="1"/>
  <c r="R4359" i="1" s="1"/>
  <c r="P4351" i="1"/>
  <c r="R4351" i="1" s="1"/>
  <c r="P4343" i="1"/>
  <c r="R4343" i="1" s="1"/>
  <c r="P4335" i="1"/>
  <c r="R4335" i="1" s="1"/>
  <c r="P4327" i="1"/>
  <c r="R4327" i="1" s="1"/>
  <c r="P4319" i="1"/>
  <c r="R4319" i="1" s="1"/>
  <c r="P4311" i="1"/>
  <c r="R4311" i="1" s="1"/>
  <c r="P4303" i="1"/>
  <c r="R4303" i="1" s="1"/>
  <c r="P4296" i="1"/>
  <c r="R4296" i="1" s="1"/>
  <c r="P4288" i="1"/>
  <c r="R4288" i="1" s="1"/>
  <c r="P4280" i="1"/>
  <c r="R4280" i="1" s="1"/>
  <c r="P4272" i="1"/>
  <c r="R4272" i="1" s="1"/>
  <c r="P4265" i="1"/>
  <c r="R4265" i="1" s="1"/>
  <c r="P4257" i="1"/>
  <c r="R4257" i="1" s="1"/>
  <c r="P4249" i="1"/>
  <c r="R4249" i="1" s="1"/>
  <c r="P4241" i="1"/>
  <c r="R4241" i="1" s="1"/>
  <c r="P4233" i="1"/>
  <c r="R4233" i="1" s="1"/>
  <c r="P4225" i="1"/>
  <c r="R4225" i="1" s="1"/>
  <c r="P4217" i="1"/>
  <c r="R4217" i="1" s="1"/>
  <c r="P4209" i="1"/>
  <c r="R4209" i="1" s="1"/>
  <c r="P4201" i="1"/>
  <c r="R4201" i="1" s="1"/>
  <c r="P4193" i="1"/>
  <c r="R4193" i="1" s="1"/>
  <c r="P4185" i="1"/>
  <c r="R4185" i="1" s="1"/>
  <c r="P4177" i="1"/>
  <c r="R4177" i="1" s="1"/>
  <c r="P4169" i="1"/>
  <c r="R4169" i="1" s="1"/>
  <c r="P4161" i="1"/>
  <c r="R4161" i="1" s="1"/>
  <c r="P4153" i="1"/>
  <c r="R4153" i="1" s="1"/>
  <c r="P4145" i="1"/>
  <c r="R4145" i="1" s="1"/>
  <c r="P4137" i="1"/>
  <c r="R4137" i="1" s="1"/>
  <c r="P4119" i="1"/>
  <c r="R4119" i="1" s="1"/>
  <c r="P4109" i="1"/>
  <c r="R4109" i="1" s="1"/>
  <c r="P4106" i="1"/>
  <c r="R4106" i="1" s="1"/>
  <c r="P4100" i="1"/>
  <c r="R4100" i="1" s="1"/>
  <c r="P4092" i="1"/>
  <c r="R4092" i="1" s="1"/>
  <c r="P4084" i="1"/>
  <c r="R4084" i="1" s="1"/>
  <c r="P4077" i="1"/>
  <c r="R4077" i="1" s="1"/>
  <c r="P4069" i="1"/>
  <c r="R4069" i="1" s="1"/>
  <c r="P4060" i="1"/>
  <c r="R4060" i="1" s="1"/>
  <c r="P4052" i="1"/>
  <c r="R4052" i="1" s="1"/>
  <c r="P4044" i="1"/>
  <c r="R4044" i="1" s="1"/>
  <c r="P4036" i="1"/>
  <c r="R4036" i="1" s="1"/>
  <c r="P4028" i="1"/>
  <c r="R4028" i="1" s="1"/>
  <c r="P4020" i="1"/>
  <c r="R4020" i="1" s="1"/>
  <c r="P4012" i="1"/>
  <c r="R4012" i="1" s="1"/>
  <c r="P4004" i="1"/>
  <c r="R4004" i="1" s="1"/>
  <c r="P3996" i="1"/>
  <c r="R3996" i="1" s="1"/>
  <c r="P3988" i="1"/>
  <c r="R3988" i="1" s="1"/>
  <c r="P3980" i="1"/>
  <c r="R3980" i="1" s="1"/>
  <c r="P3972" i="1"/>
  <c r="R3972" i="1" s="1"/>
  <c r="P3964" i="1"/>
  <c r="R3964" i="1" s="1"/>
  <c r="P3956" i="1"/>
  <c r="R3956" i="1" s="1"/>
  <c r="P3948" i="1"/>
  <c r="R3948" i="1" s="1"/>
  <c r="P3940" i="1"/>
  <c r="R3940" i="1" s="1"/>
  <c r="P3932" i="1"/>
  <c r="R3932" i="1" s="1"/>
  <c r="P3924" i="1"/>
  <c r="R3924" i="1" s="1"/>
  <c r="P3916" i="1"/>
  <c r="R3916" i="1" s="1"/>
  <c r="P3908" i="1"/>
  <c r="R3908" i="1" s="1"/>
  <c r="P3900" i="1"/>
  <c r="R3900" i="1" s="1"/>
  <c r="P3892" i="1"/>
  <c r="R3892" i="1" s="1"/>
  <c r="P3884" i="1"/>
  <c r="R3884" i="1" s="1"/>
  <c r="P3876" i="1"/>
  <c r="R3876" i="1" s="1"/>
  <c r="P3868" i="1"/>
  <c r="R3868" i="1" s="1"/>
  <c r="P3860" i="1"/>
  <c r="R3860" i="1" s="1"/>
  <c r="P3852" i="1"/>
  <c r="R3852" i="1" s="1"/>
  <c r="P3844" i="1"/>
  <c r="R3844" i="1" s="1"/>
  <c r="P3837" i="1"/>
  <c r="R3837" i="1" s="1"/>
  <c r="P3829" i="1"/>
  <c r="R3829" i="1" s="1"/>
  <c r="P3821" i="1"/>
  <c r="R3821" i="1" s="1"/>
  <c r="P3813" i="1"/>
  <c r="R3813" i="1" s="1"/>
  <c r="P3806" i="1"/>
  <c r="R3806" i="1" s="1"/>
  <c r="P3798" i="1"/>
  <c r="R3798" i="1" s="1"/>
  <c r="P3790" i="1"/>
  <c r="R3790" i="1" s="1"/>
  <c r="P3782" i="1"/>
  <c r="R3782" i="1" s="1"/>
  <c r="P3774" i="1"/>
  <c r="R3774" i="1" s="1"/>
  <c r="P3766" i="1"/>
  <c r="R3766" i="1" s="1"/>
  <c r="P3758" i="1"/>
  <c r="R3758" i="1" s="1"/>
  <c r="P3750" i="1"/>
  <c r="R3750" i="1" s="1"/>
  <c r="P3742" i="1"/>
  <c r="R3742" i="1" s="1"/>
  <c r="P3734" i="1"/>
  <c r="R3734" i="1" s="1"/>
  <c r="P3719" i="1"/>
  <c r="R3719" i="1" s="1"/>
  <c r="P3712" i="1"/>
  <c r="R3712" i="1" s="1"/>
  <c r="P3704" i="1"/>
  <c r="R3704" i="1" s="1"/>
  <c r="P3696" i="1"/>
  <c r="R3696" i="1" s="1"/>
  <c r="P3688" i="1"/>
  <c r="R3688" i="1" s="1"/>
  <c r="P3680" i="1"/>
  <c r="R3680" i="1" s="1"/>
  <c r="P3672" i="1"/>
  <c r="R3672" i="1" s="1"/>
  <c r="P3664" i="1"/>
  <c r="R3664" i="1" s="1"/>
  <c r="P3657" i="1"/>
  <c r="R3657" i="1" s="1"/>
  <c r="P3649" i="1"/>
  <c r="R3649" i="1" s="1"/>
  <c r="P3642" i="1"/>
  <c r="R3642" i="1" s="1"/>
  <c r="P3634" i="1"/>
  <c r="R3634" i="1" s="1"/>
  <c r="P3627" i="1"/>
  <c r="R3627" i="1" s="1"/>
  <c r="P3620" i="1"/>
  <c r="R3620" i="1" s="1"/>
  <c r="P3612" i="1"/>
  <c r="R3612" i="1" s="1"/>
  <c r="P3601" i="1"/>
  <c r="R3601" i="1" s="1"/>
  <c r="P3593" i="1"/>
  <c r="R3593" i="1" s="1"/>
  <c r="P3585" i="1"/>
  <c r="R3585" i="1" s="1"/>
  <c r="P3579" i="1"/>
  <c r="R3579" i="1" s="1"/>
  <c r="P3565" i="1"/>
  <c r="R3565" i="1" s="1"/>
  <c r="P3559" i="1"/>
  <c r="R3559" i="1" s="1"/>
  <c r="P3551" i="1"/>
  <c r="R3551" i="1" s="1"/>
  <c r="P3543" i="1"/>
  <c r="R3543" i="1" s="1"/>
  <c r="P3535" i="1"/>
  <c r="R3535" i="1" s="1"/>
  <c r="P3527" i="1"/>
  <c r="R3527" i="1" s="1"/>
  <c r="P3517" i="1"/>
  <c r="R3517" i="1" s="1"/>
  <c r="P3509" i="1"/>
  <c r="R3509" i="1" s="1"/>
  <c r="P3501" i="1"/>
  <c r="R3501" i="1" s="1"/>
  <c r="P3494" i="1"/>
  <c r="R3494" i="1" s="1"/>
  <c r="P3486" i="1"/>
  <c r="R3486" i="1" s="1"/>
  <c r="P3478" i="1"/>
  <c r="R3478" i="1" s="1"/>
  <c r="P3465" i="1"/>
  <c r="R3465" i="1" s="1"/>
  <c r="P3457" i="1"/>
  <c r="R3457" i="1" s="1"/>
  <c r="P3449" i="1"/>
  <c r="R3449" i="1" s="1"/>
  <c r="P3441" i="1"/>
  <c r="R3441" i="1" s="1"/>
  <c r="P3433" i="1"/>
  <c r="R3433" i="1" s="1"/>
  <c r="P3425" i="1"/>
  <c r="R3425" i="1" s="1"/>
  <c r="P3417" i="1"/>
  <c r="R3417" i="1" s="1"/>
  <c r="P3408" i="1"/>
  <c r="R3408" i="1" s="1"/>
  <c r="P3402" i="1"/>
  <c r="R3402" i="1" s="1"/>
  <c r="P3394" i="1"/>
  <c r="R3394" i="1" s="1"/>
  <c r="P3386" i="1"/>
  <c r="R3386" i="1" s="1"/>
  <c r="P3375" i="1"/>
  <c r="R3375" i="1" s="1"/>
  <c r="P3367" i="1"/>
  <c r="R3367" i="1" s="1"/>
  <c r="P3359" i="1"/>
  <c r="R3359" i="1" s="1"/>
  <c r="P3351" i="1"/>
  <c r="R3351" i="1" s="1"/>
  <c r="P3343" i="1"/>
  <c r="R3343" i="1" s="1"/>
  <c r="P3335" i="1"/>
  <c r="R3335" i="1" s="1"/>
  <c r="P3321" i="1"/>
  <c r="R3321" i="1" s="1"/>
  <c r="P3313" i="1"/>
  <c r="R3313" i="1" s="1"/>
  <c r="P3305" i="1"/>
  <c r="R3305" i="1" s="1"/>
  <c r="P3297" i="1"/>
  <c r="R3297" i="1" s="1"/>
  <c r="P3289" i="1"/>
  <c r="R3289" i="1" s="1"/>
  <c r="P3281" i="1"/>
  <c r="R3281" i="1" s="1"/>
  <c r="P3274" i="1"/>
  <c r="R3274" i="1" s="1"/>
  <c r="P3266" i="1"/>
  <c r="R3266" i="1" s="1"/>
  <c r="P3258" i="1"/>
  <c r="R3258" i="1" s="1"/>
  <c r="P3250" i="1"/>
  <c r="R3250" i="1" s="1"/>
  <c r="P5216" i="1"/>
  <c r="R5216" i="1" s="1"/>
  <c r="P5210" i="1"/>
  <c r="R5210" i="1" s="1"/>
  <c r="P5203" i="1"/>
  <c r="R5203" i="1" s="1"/>
  <c r="P5195" i="1"/>
  <c r="R5195" i="1" s="1"/>
  <c r="P5187" i="1"/>
  <c r="R5187" i="1" s="1"/>
  <c r="P5172" i="1"/>
  <c r="R5172" i="1" s="1"/>
  <c r="P5158" i="1"/>
  <c r="R5158" i="1" s="1"/>
  <c r="P5150" i="1"/>
  <c r="R5150" i="1" s="1"/>
  <c r="P5143" i="1"/>
  <c r="R5143" i="1" s="1"/>
  <c r="P5135" i="1"/>
  <c r="R5135" i="1" s="1"/>
  <c r="P5127" i="1"/>
  <c r="R5127" i="1" s="1"/>
  <c r="P5119" i="1"/>
  <c r="R5119" i="1" s="1"/>
  <c r="P5114" i="1"/>
  <c r="R5114" i="1" s="1"/>
  <c r="P5106" i="1"/>
  <c r="R5106" i="1" s="1"/>
  <c r="P5098" i="1"/>
  <c r="R5098" i="1" s="1"/>
  <c r="P5083" i="1"/>
  <c r="R5083" i="1" s="1"/>
  <c r="P5075" i="1"/>
  <c r="R5075" i="1" s="1"/>
  <c r="P5068" i="1"/>
  <c r="R5068" i="1" s="1"/>
  <c r="P5060" i="1"/>
  <c r="R5060" i="1" s="1"/>
  <c r="P5052" i="1"/>
  <c r="R5052" i="1" s="1"/>
  <c r="P5039" i="1"/>
  <c r="R5039" i="1" s="1"/>
  <c r="P5024" i="1"/>
  <c r="R5024" i="1" s="1"/>
  <c r="P5016" i="1"/>
  <c r="R5016" i="1" s="1"/>
  <c r="P5008" i="1"/>
  <c r="R5008" i="1" s="1"/>
  <c r="P5000" i="1"/>
  <c r="R5000" i="1" s="1"/>
  <c r="P4992" i="1"/>
  <c r="R4992" i="1" s="1"/>
  <c r="P4984" i="1"/>
  <c r="R4984" i="1" s="1"/>
  <c r="P4976" i="1"/>
  <c r="R4976" i="1" s="1"/>
  <c r="P4969" i="1"/>
  <c r="R4969" i="1" s="1"/>
  <c r="P4962" i="1"/>
  <c r="R4962" i="1" s="1"/>
  <c r="P4948" i="1"/>
  <c r="R4948" i="1" s="1"/>
  <c r="P4940" i="1"/>
  <c r="R4940" i="1" s="1"/>
  <c r="P4933" i="1"/>
  <c r="R4933" i="1" s="1"/>
  <c r="P4925" i="1"/>
  <c r="R4925" i="1" s="1"/>
  <c r="P4917" i="1"/>
  <c r="R4917" i="1" s="1"/>
  <c r="P4909" i="1"/>
  <c r="R4909" i="1" s="1"/>
  <c r="P4902" i="1"/>
  <c r="R4902" i="1" s="1"/>
  <c r="P4894" i="1"/>
  <c r="R4894" i="1" s="1"/>
  <c r="P4886" i="1"/>
  <c r="R4886" i="1" s="1"/>
  <c r="P4878" i="1"/>
  <c r="R4878" i="1" s="1"/>
  <c r="P4870" i="1"/>
  <c r="R4870" i="1" s="1"/>
  <c r="P4856" i="1"/>
  <c r="R4856" i="1" s="1"/>
  <c r="P4849" i="1"/>
  <c r="R4849" i="1" s="1"/>
  <c r="P4843" i="1"/>
  <c r="R4843" i="1" s="1"/>
  <c r="P4837" i="1"/>
  <c r="R4837" i="1" s="1"/>
  <c r="P4829" i="1"/>
  <c r="R4829" i="1" s="1"/>
  <c r="P4821" i="1"/>
  <c r="R4821" i="1" s="1"/>
  <c r="P4814" i="1"/>
  <c r="R4814" i="1" s="1"/>
  <c r="P4806" i="1"/>
  <c r="R4806" i="1" s="1"/>
  <c r="P4800" i="1"/>
  <c r="R4800" i="1" s="1"/>
  <c r="P4792" i="1"/>
  <c r="R4792" i="1" s="1"/>
  <c r="P4785" i="1"/>
  <c r="R4785" i="1" s="1"/>
  <c r="P4778" i="1"/>
  <c r="R4778" i="1" s="1"/>
  <c r="P4770" i="1"/>
  <c r="R4770" i="1" s="1"/>
  <c r="P4762" i="1"/>
  <c r="R4762" i="1" s="1"/>
  <c r="P4754" i="1"/>
  <c r="R4754" i="1" s="1"/>
  <c r="P4747" i="1"/>
  <c r="R4747" i="1" s="1"/>
  <c r="P4741" i="1"/>
  <c r="R4741" i="1" s="1"/>
  <c r="P4735" i="1"/>
  <c r="R4735" i="1" s="1"/>
  <c r="P4727" i="1"/>
  <c r="R4727" i="1" s="1"/>
  <c r="P4713" i="1"/>
  <c r="R4713" i="1" s="1"/>
  <c r="P4705" i="1"/>
  <c r="R4705" i="1" s="1"/>
  <c r="P4697" i="1"/>
  <c r="R4697" i="1" s="1"/>
  <c r="P4685" i="1"/>
  <c r="R4685" i="1" s="1"/>
  <c r="P4678" i="1"/>
  <c r="R4678" i="1" s="1"/>
  <c r="P4664" i="1"/>
  <c r="R4664" i="1" s="1"/>
  <c r="P4656" i="1"/>
  <c r="R4656" i="1" s="1"/>
  <c r="P4644" i="1"/>
  <c r="R4644" i="1" s="1"/>
  <c r="P4637" i="1"/>
  <c r="R4637" i="1" s="1"/>
  <c r="P4633" i="1"/>
  <c r="R4633" i="1" s="1"/>
  <c r="P4626" i="1"/>
  <c r="R4626" i="1" s="1"/>
  <c r="P4619" i="1"/>
  <c r="R4619" i="1" s="1"/>
  <c r="P4612" i="1"/>
  <c r="R4612" i="1" s="1"/>
  <c r="P4604" i="1"/>
  <c r="R4604" i="1" s="1"/>
  <c r="P4590" i="1"/>
  <c r="R4590" i="1" s="1"/>
  <c r="P4582" i="1"/>
  <c r="R4582" i="1" s="1"/>
  <c r="P4574" i="1"/>
  <c r="R4574" i="1" s="1"/>
  <c r="P4567" i="1"/>
  <c r="R4567" i="1" s="1"/>
  <c r="P4560" i="1"/>
  <c r="R4560" i="1" s="1"/>
  <c r="P4552" i="1"/>
  <c r="R4552" i="1" s="1"/>
  <c r="P4549" i="1"/>
  <c r="R4549" i="1" s="1"/>
  <c r="P4541" i="1"/>
  <c r="R4541" i="1" s="1"/>
  <c r="P4535" i="1"/>
  <c r="R4535" i="1" s="1"/>
  <c r="P4520" i="1"/>
  <c r="R4520" i="1" s="1"/>
  <c r="P4512" i="1"/>
  <c r="R4512" i="1" s="1"/>
  <c r="P4504" i="1"/>
  <c r="R4504" i="1" s="1"/>
  <c r="P4497" i="1"/>
  <c r="R4497" i="1" s="1"/>
  <c r="P4489" i="1"/>
  <c r="R4489" i="1" s="1"/>
  <c r="P4481" i="1"/>
  <c r="R4481" i="1" s="1"/>
  <c r="P4468" i="1"/>
  <c r="R4468" i="1" s="1"/>
  <c r="P4460" i="1"/>
  <c r="R4460" i="1" s="1"/>
  <c r="P4452" i="1"/>
  <c r="R4452" i="1" s="1"/>
  <c r="P4445" i="1"/>
  <c r="R4445" i="1" s="1"/>
  <c r="P4437" i="1"/>
  <c r="R4437" i="1" s="1"/>
  <c r="P4430" i="1"/>
  <c r="R4430" i="1" s="1"/>
  <c r="P4422" i="1"/>
  <c r="R4422" i="1" s="1"/>
  <c r="P4414" i="1"/>
  <c r="R4414" i="1" s="1"/>
  <c r="P4406" i="1"/>
  <c r="R4406" i="1" s="1"/>
  <c r="P4398" i="1"/>
  <c r="R4398" i="1" s="1"/>
  <c r="P4390" i="1"/>
  <c r="R4390" i="1" s="1"/>
  <c r="P4382" i="1"/>
  <c r="R4382" i="1" s="1"/>
  <c r="P4374" i="1"/>
  <c r="R4374" i="1" s="1"/>
  <c r="P4366" i="1"/>
  <c r="R4366" i="1" s="1"/>
  <c r="P4358" i="1"/>
  <c r="R4358" i="1" s="1"/>
  <c r="P4350" i="1"/>
  <c r="R4350" i="1" s="1"/>
  <c r="P4342" i="1"/>
  <c r="R4342" i="1" s="1"/>
  <c r="P4334" i="1"/>
  <c r="R4334" i="1" s="1"/>
  <c r="P4326" i="1"/>
  <c r="R4326" i="1" s="1"/>
  <c r="P4318" i="1"/>
  <c r="R4318" i="1" s="1"/>
  <c r="P4310" i="1"/>
  <c r="R4310" i="1" s="1"/>
  <c r="P4302" i="1"/>
  <c r="R4302" i="1" s="1"/>
  <c r="P4295" i="1"/>
  <c r="R4295" i="1" s="1"/>
  <c r="P4287" i="1"/>
  <c r="R4287" i="1" s="1"/>
  <c r="P4279" i="1"/>
  <c r="R4279" i="1" s="1"/>
  <c r="P4271" i="1"/>
  <c r="R4271" i="1" s="1"/>
  <c r="P4264" i="1"/>
  <c r="R4264" i="1" s="1"/>
  <c r="P4256" i="1"/>
  <c r="R4256" i="1" s="1"/>
  <c r="P4248" i="1"/>
  <c r="R4248" i="1" s="1"/>
  <c r="P4240" i="1"/>
  <c r="R4240" i="1" s="1"/>
  <c r="P4232" i="1"/>
  <c r="R4232" i="1" s="1"/>
  <c r="P4224" i="1"/>
  <c r="R4224" i="1" s="1"/>
  <c r="P4216" i="1"/>
  <c r="R4216" i="1" s="1"/>
  <c r="P4208" i="1"/>
  <c r="R4208" i="1" s="1"/>
  <c r="P4200" i="1"/>
  <c r="R4200" i="1" s="1"/>
  <c r="P4192" i="1"/>
  <c r="R4192" i="1" s="1"/>
  <c r="P4184" i="1"/>
  <c r="R4184" i="1" s="1"/>
  <c r="P4176" i="1"/>
  <c r="R4176" i="1" s="1"/>
  <c r="P4168" i="1"/>
  <c r="R4168" i="1" s="1"/>
  <c r="P4160" i="1"/>
  <c r="R4160" i="1" s="1"/>
  <c r="P4152" i="1"/>
  <c r="R4152" i="1" s="1"/>
  <c r="P4144" i="1"/>
  <c r="R4144" i="1" s="1"/>
  <c r="P4136" i="1"/>
  <c r="R4136" i="1" s="1"/>
  <c r="P4122" i="1"/>
  <c r="R4122" i="1" s="1"/>
  <c r="P4118" i="1"/>
  <c r="R4118" i="1" s="1"/>
  <c r="P4105" i="1"/>
  <c r="R4105" i="1" s="1"/>
  <c r="P4099" i="1"/>
  <c r="R4099" i="1" s="1"/>
  <c r="P4091" i="1"/>
  <c r="R4091" i="1" s="1"/>
  <c r="P4083" i="1"/>
  <c r="R4083" i="1" s="1"/>
  <c r="P4076" i="1"/>
  <c r="R4076" i="1" s="1"/>
  <c r="P4068" i="1"/>
  <c r="R4068" i="1" s="1"/>
  <c r="P4059" i="1"/>
  <c r="R4059" i="1" s="1"/>
  <c r="P4051" i="1"/>
  <c r="R4051" i="1" s="1"/>
  <c r="P4043" i="1"/>
  <c r="R4043" i="1" s="1"/>
  <c r="P4035" i="1"/>
  <c r="R4035" i="1" s="1"/>
  <c r="P4027" i="1"/>
  <c r="R4027" i="1" s="1"/>
  <c r="P4019" i="1"/>
  <c r="R4019" i="1" s="1"/>
  <c r="P4011" i="1"/>
  <c r="R4011" i="1" s="1"/>
  <c r="P4003" i="1"/>
  <c r="R4003" i="1" s="1"/>
  <c r="P3995" i="1"/>
  <c r="R3995" i="1" s="1"/>
  <c r="P3987" i="1"/>
  <c r="R3987" i="1" s="1"/>
  <c r="P3979" i="1"/>
  <c r="R3979" i="1" s="1"/>
  <c r="P3971" i="1"/>
  <c r="R3971" i="1" s="1"/>
  <c r="P3963" i="1"/>
  <c r="R3963" i="1" s="1"/>
  <c r="P3955" i="1"/>
  <c r="R3955" i="1" s="1"/>
  <c r="P3947" i="1"/>
  <c r="R3947" i="1" s="1"/>
  <c r="P3939" i="1"/>
  <c r="R3939" i="1" s="1"/>
  <c r="P3931" i="1"/>
  <c r="R3931" i="1" s="1"/>
  <c r="P3923" i="1"/>
  <c r="R3923" i="1" s="1"/>
  <c r="P3915" i="1"/>
  <c r="R3915" i="1" s="1"/>
  <c r="P3907" i="1"/>
  <c r="R3907" i="1" s="1"/>
  <c r="P3899" i="1"/>
  <c r="R3899" i="1" s="1"/>
  <c r="P3891" i="1"/>
  <c r="R3891" i="1" s="1"/>
  <c r="P3883" i="1"/>
  <c r="R3883" i="1" s="1"/>
  <c r="P3875" i="1"/>
  <c r="R3875" i="1" s="1"/>
  <c r="P3867" i="1"/>
  <c r="R3867" i="1" s="1"/>
  <c r="P3859" i="1"/>
  <c r="R3859" i="1" s="1"/>
  <c r="P3851" i="1"/>
  <c r="R3851" i="1" s="1"/>
  <c r="P3843" i="1"/>
  <c r="R3843" i="1" s="1"/>
  <c r="P3836" i="1"/>
  <c r="R3836" i="1" s="1"/>
  <c r="P3828" i="1"/>
  <c r="R3828" i="1" s="1"/>
  <c r="P3820" i="1"/>
  <c r="R3820" i="1" s="1"/>
  <c r="P3812" i="1"/>
  <c r="R3812" i="1" s="1"/>
  <c r="P3805" i="1"/>
  <c r="R3805" i="1" s="1"/>
  <c r="P3797" i="1"/>
  <c r="R3797" i="1" s="1"/>
  <c r="P3789" i="1"/>
  <c r="R3789" i="1" s="1"/>
  <c r="P3781" i="1"/>
  <c r="R3781" i="1" s="1"/>
  <c r="P3773" i="1"/>
  <c r="R3773" i="1" s="1"/>
  <c r="P3765" i="1"/>
  <c r="R3765" i="1" s="1"/>
  <c r="P3757" i="1"/>
  <c r="R3757" i="1" s="1"/>
  <c r="P3749" i="1"/>
  <c r="R3749" i="1" s="1"/>
  <c r="P3741" i="1"/>
  <c r="R3741" i="1" s="1"/>
  <c r="P3733" i="1"/>
  <c r="R3733" i="1" s="1"/>
  <c r="P3726" i="1"/>
  <c r="R3726" i="1" s="1"/>
  <c r="P3711" i="1"/>
  <c r="R3711" i="1" s="1"/>
  <c r="P3703" i="1"/>
  <c r="R3703" i="1" s="1"/>
  <c r="P3695" i="1"/>
  <c r="R3695" i="1" s="1"/>
  <c r="P3687" i="1"/>
  <c r="R3687" i="1" s="1"/>
  <c r="P3679" i="1"/>
  <c r="R3679" i="1" s="1"/>
  <c r="P3671" i="1"/>
  <c r="R3671" i="1" s="1"/>
  <c r="P3663" i="1"/>
  <c r="R3663" i="1" s="1"/>
  <c r="P3656" i="1"/>
  <c r="R3656" i="1" s="1"/>
  <c r="P3641" i="1"/>
  <c r="R3641" i="1" s="1"/>
  <c r="P3633" i="1"/>
  <c r="R3633" i="1" s="1"/>
  <c r="P3619" i="1"/>
  <c r="R3619" i="1" s="1"/>
  <c r="P3611" i="1"/>
  <c r="R3611" i="1" s="1"/>
  <c r="P3599" i="1"/>
  <c r="R3599" i="1" s="1"/>
  <c r="P3592" i="1"/>
  <c r="R3592" i="1" s="1"/>
  <c r="P3584" i="1"/>
  <c r="R3584" i="1" s="1"/>
  <c r="P3578" i="1"/>
  <c r="R3578" i="1" s="1"/>
  <c r="P3577" i="1"/>
  <c r="R3577" i="1" s="1"/>
  <c r="P3570" i="1"/>
  <c r="R3570" i="1" s="1"/>
  <c r="P3564" i="1"/>
  <c r="R3564" i="1" s="1"/>
  <c r="P3558" i="1"/>
  <c r="R3558" i="1" s="1"/>
  <c r="P3550" i="1"/>
  <c r="R3550" i="1" s="1"/>
  <c r="P3542" i="1"/>
  <c r="R3542" i="1" s="1"/>
  <c r="P3534" i="1"/>
  <c r="R3534" i="1" s="1"/>
  <c r="P3526" i="1"/>
  <c r="R3526" i="1" s="1"/>
  <c r="P3516" i="1"/>
  <c r="R3516" i="1" s="1"/>
  <c r="P3508" i="1"/>
  <c r="R3508" i="1" s="1"/>
  <c r="P3500" i="1"/>
  <c r="R3500" i="1" s="1"/>
  <c r="P3493" i="1"/>
  <c r="R3493" i="1" s="1"/>
  <c r="P3485" i="1"/>
  <c r="R3485" i="1" s="1"/>
  <c r="P3477" i="1"/>
  <c r="R3477" i="1" s="1"/>
  <c r="P3464" i="1"/>
  <c r="R3464" i="1" s="1"/>
  <c r="P3456" i="1"/>
  <c r="R3456" i="1" s="1"/>
  <c r="P3448" i="1"/>
  <c r="R3448" i="1" s="1"/>
  <c r="P3440" i="1"/>
  <c r="R3440" i="1" s="1"/>
  <c r="P3432" i="1"/>
  <c r="R3432" i="1" s="1"/>
  <c r="P3424" i="1"/>
  <c r="R3424" i="1" s="1"/>
  <c r="P3416" i="1"/>
  <c r="R3416" i="1" s="1"/>
  <c r="P5134" i="1"/>
  <c r="R5134" i="1" s="1"/>
  <c r="P5126" i="1"/>
  <c r="R5126" i="1" s="1"/>
  <c r="P5113" i="1"/>
  <c r="R5113" i="1" s="1"/>
  <c r="P5105" i="1"/>
  <c r="R5105" i="1" s="1"/>
  <c r="P5097" i="1"/>
  <c r="R5097" i="1" s="1"/>
  <c r="P5082" i="1"/>
  <c r="R5082" i="1" s="1"/>
  <c r="P5074" i="1"/>
  <c r="R5074" i="1" s="1"/>
  <c r="P5067" i="1"/>
  <c r="R5067" i="1" s="1"/>
  <c r="P5059" i="1"/>
  <c r="R5059" i="1" s="1"/>
  <c r="P5051" i="1"/>
  <c r="R5051" i="1" s="1"/>
  <c r="P5038" i="1"/>
  <c r="R5038" i="1" s="1"/>
  <c r="P5031" i="1"/>
  <c r="R5031" i="1" s="1"/>
  <c r="P5023" i="1"/>
  <c r="R5023" i="1" s="1"/>
  <c r="P5015" i="1"/>
  <c r="R5015" i="1" s="1"/>
  <c r="P5007" i="1"/>
  <c r="R5007" i="1" s="1"/>
  <c r="P4999" i="1"/>
  <c r="R4999" i="1" s="1"/>
  <c r="P4991" i="1"/>
  <c r="R4991" i="1" s="1"/>
  <c r="P4983" i="1"/>
  <c r="R4983" i="1" s="1"/>
  <c r="P4975" i="1"/>
  <c r="R4975" i="1" s="1"/>
  <c r="P4968" i="1"/>
  <c r="R4968" i="1" s="1"/>
  <c r="P4961" i="1"/>
  <c r="R4961" i="1" s="1"/>
  <c r="P4954" i="1"/>
  <c r="R4954" i="1" s="1"/>
  <c r="P4947" i="1"/>
  <c r="R4947" i="1" s="1"/>
  <c r="P4939" i="1"/>
  <c r="R4939" i="1" s="1"/>
  <c r="P4932" i="1"/>
  <c r="R4932" i="1" s="1"/>
  <c r="P4924" i="1"/>
  <c r="R4924" i="1" s="1"/>
  <c r="P4916" i="1"/>
  <c r="R4916" i="1" s="1"/>
  <c r="P4908" i="1"/>
  <c r="R4908" i="1" s="1"/>
  <c r="P4901" i="1"/>
  <c r="R4901" i="1" s="1"/>
  <c r="P4893" i="1"/>
  <c r="R4893" i="1" s="1"/>
  <c r="P4885" i="1"/>
  <c r="R4885" i="1" s="1"/>
  <c r="P4877" i="1"/>
  <c r="R4877" i="1" s="1"/>
  <c r="P4869" i="1"/>
  <c r="R4869" i="1" s="1"/>
  <c r="P4863" i="1"/>
  <c r="R4863" i="1" s="1"/>
  <c r="P4855" i="1"/>
  <c r="R4855" i="1" s="1"/>
  <c r="P4848" i="1"/>
  <c r="R4848" i="1" s="1"/>
  <c r="P4842" i="1"/>
  <c r="R4842" i="1" s="1"/>
  <c r="P4836" i="1"/>
  <c r="R4836" i="1" s="1"/>
  <c r="P4828" i="1"/>
  <c r="R4828" i="1" s="1"/>
  <c r="P4820" i="1"/>
  <c r="R4820" i="1" s="1"/>
  <c r="P4813" i="1"/>
  <c r="R4813" i="1" s="1"/>
  <c r="P4805" i="1"/>
  <c r="R4805" i="1" s="1"/>
  <c r="P4799" i="1"/>
  <c r="R4799" i="1" s="1"/>
  <c r="P4791" i="1"/>
  <c r="R4791" i="1" s="1"/>
  <c r="P4784" i="1"/>
  <c r="R4784" i="1" s="1"/>
  <c r="P4777" i="1"/>
  <c r="R4777" i="1" s="1"/>
  <c r="P4769" i="1"/>
  <c r="R4769" i="1" s="1"/>
  <c r="P4761" i="1"/>
  <c r="R4761" i="1" s="1"/>
  <c r="P4753" i="1"/>
  <c r="R4753" i="1" s="1"/>
  <c r="P4746" i="1"/>
  <c r="R4746" i="1" s="1"/>
  <c r="P4734" i="1"/>
  <c r="R4734" i="1" s="1"/>
  <c r="P4726" i="1"/>
  <c r="R4726" i="1" s="1"/>
  <c r="P4720" i="1"/>
  <c r="R4720" i="1" s="1"/>
  <c r="P4712" i="1"/>
  <c r="R4712" i="1" s="1"/>
  <c r="P4704" i="1"/>
  <c r="R4704" i="1" s="1"/>
  <c r="P4696" i="1"/>
  <c r="R4696" i="1" s="1"/>
  <c r="P4691" i="1"/>
  <c r="R4691" i="1" s="1"/>
  <c r="P4684" i="1"/>
  <c r="R4684" i="1" s="1"/>
  <c r="P4677" i="1"/>
  <c r="R4677" i="1" s="1"/>
  <c r="P4671" i="1"/>
  <c r="R4671" i="1" s="1"/>
  <c r="P4663" i="1"/>
  <c r="R4663" i="1" s="1"/>
  <c r="P4655" i="1"/>
  <c r="R4655" i="1" s="1"/>
  <c r="P4649" i="1"/>
  <c r="R4649" i="1" s="1"/>
  <c r="P4643" i="1"/>
  <c r="R4643" i="1" s="1"/>
  <c r="P4636" i="1"/>
  <c r="R4636" i="1" s="1"/>
  <c r="P4632" i="1"/>
  <c r="R4632" i="1" s="1"/>
  <c r="P4625" i="1"/>
  <c r="R4625" i="1" s="1"/>
  <c r="P4618" i="1"/>
  <c r="R4618" i="1" s="1"/>
  <c r="P4611" i="1"/>
  <c r="R4611" i="1" s="1"/>
  <c r="P4603" i="1"/>
  <c r="R4603" i="1" s="1"/>
  <c r="P4597" i="1"/>
  <c r="R4597" i="1" s="1"/>
  <c r="P4589" i="1"/>
  <c r="R4589" i="1" s="1"/>
  <c r="P4581" i="1"/>
  <c r="R4581" i="1" s="1"/>
  <c r="P4573" i="1"/>
  <c r="R4573" i="1" s="1"/>
  <c r="P4566" i="1"/>
  <c r="R4566" i="1" s="1"/>
  <c r="P4559" i="1"/>
  <c r="R4559" i="1" s="1"/>
  <c r="P4548" i="1"/>
  <c r="R4548" i="1" s="1"/>
  <c r="P4540" i="1"/>
  <c r="R4540" i="1" s="1"/>
  <c r="P4534" i="1"/>
  <c r="R4534" i="1" s="1"/>
  <c r="P4527" i="1"/>
  <c r="R4527" i="1" s="1"/>
  <c r="P4519" i="1"/>
  <c r="R4519" i="1" s="1"/>
  <c r="P4511" i="1"/>
  <c r="R4511" i="1" s="1"/>
  <c r="P4503" i="1"/>
  <c r="R4503" i="1" s="1"/>
  <c r="P4496" i="1"/>
  <c r="R4496" i="1" s="1"/>
  <c r="P4488" i="1"/>
  <c r="R4488" i="1" s="1"/>
  <c r="P4480" i="1"/>
  <c r="R4480" i="1" s="1"/>
  <c r="P4474" i="1"/>
  <c r="R4474" i="1" s="1"/>
  <c r="P4467" i="1"/>
  <c r="R4467" i="1" s="1"/>
  <c r="P4459" i="1"/>
  <c r="R4459" i="1" s="1"/>
  <c r="P4451" i="1"/>
  <c r="R4451" i="1" s="1"/>
  <c r="P4444" i="1"/>
  <c r="R4444" i="1" s="1"/>
  <c r="P4436" i="1"/>
  <c r="R4436" i="1" s="1"/>
  <c r="P4429" i="1"/>
  <c r="R4429" i="1" s="1"/>
  <c r="P4421" i="1"/>
  <c r="R4421" i="1" s="1"/>
  <c r="P4413" i="1"/>
  <c r="R4413" i="1" s="1"/>
  <c r="P4405" i="1"/>
  <c r="R4405" i="1" s="1"/>
  <c r="P4397" i="1"/>
  <c r="R4397" i="1" s="1"/>
  <c r="P4389" i="1"/>
  <c r="R4389" i="1" s="1"/>
  <c r="P4381" i="1"/>
  <c r="R4381" i="1" s="1"/>
  <c r="P4373" i="1"/>
  <c r="R4373" i="1" s="1"/>
  <c r="P4365" i="1"/>
  <c r="R4365" i="1" s="1"/>
  <c r="P4357" i="1"/>
  <c r="R4357" i="1" s="1"/>
  <c r="P4349" i="1"/>
  <c r="R4349" i="1" s="1"/>
  <c r="P4341" i="1"/>
  <c r="R4341" i="1" s="1"/>
  <c r="P4333" i="1"/>
  <c r="R4333" i="1" s="1"/>
  <c r="P4325" i="1"/>
  <c r="R4325" i="1" s="1"/>
  <c r="P4317" i="1"/>
  <c r="R4317" i="1" s="1"/>
  <c r="P4309" i="1"/>
  <c r="R4309" i="1" s="1"/>
  <c r="P4301" i="1"/>
  <c r="R4301" i="1" s="1"/>
  <c r="P4294" i="1"/>
  <c r="R4294" i="1" s="1"/>
  <c r="P4286" i="1"/>
  <c r="R4286" i="1" s="1"/>
  <c r="P4278" i="1"/>
  <c r="R4278" i="1" s="1"/>
  <c r="P4270" i="1"/>
  <c r="R4270" i="1" s="1"/>
  <c r="P4263" i="1"/>
  <c r="R4263" i="1" s="1"/>
  <c r="P4255" i="1"/>
  <c r="R4255" i="1" s="1"/>
  <c r="P4247" i="1"/>
  <c r="R4247" i="1" s="1"/>
  <c r="P4239" i="1"/>
  <c r="R4239" i="1" s="1"/>
  <c r="P4231" i="1"/>
  <c r="R4231" i="1" s="1"/>
  <c r="P4223" i="1"/>
  <c r="R4223" i="1" s="1"/>
  <c r="P4215" i="1"/>
  <c r="R4215" i="1" s="1"/>
  <c r="P4207" i="1"/>
  <c r="R4207" i="1" s="1"/>
  <c r="P4199" i="1"/>
  <c r="R4199" i="1" s="1"/>
  <c r="P4191" i="1"/>
  <c r="R4191" i="1" s="1"/>
  <c r="P4183" i="1"/>
  <c r="R4183" i="1" s="1"/>
  <c r="P4175" i="1"/>
  <c r="R4175" i="1" s="1"/>
  <c r="P4167" i="1"/>
  <c r="R4167" i="1" s="1"/>
  <c r="P4159" i="1"/>
  <c r="R4159" i="1" s="1"/>
  <c r="P4151" i="1"/>
  <c r="R4151" i="1" s="1"/>
  <c r="P4143" i="1"/>
  <c r="R4143" i="1" s="1"/>
  <c r="P4135" i="1"/>
  <c r="R4135" i="1" s="1"/>
  <c r="P4126" i="1"/>
  <c r="R4126" i="1" s="1"/>
  <c r="P4125" i="1"/>
  <c r="R4125" i="1" s="1"/>
  <c r="P4124" i="1"/>
  <c r="R4124" i="1" s="1"/>
  <c r="P4117" i="1"/>
  <c r="R4117" i="1" s="1"/>
  <c r="P4103" i="1"/>
  <c r="R4103" i="1" s="1"/>
  <c r="P4102" i="1"/>
  <c r="R4102" i="1" s="1"/>
  <c r="P4098" i="1"/>
  <c r="R4098" i="1" s="1"/>
  <c r="P4090" i="1"/>
  <c r="R4090" i="1" s="1"/>
  <c r="P4082" i="1"/>
  <c r="R4082" i="1" s="1"/>
  <c r="P4075" i="1"/>
  <c r="R4075" i="1" s="1"/>
  <c r="P4067" i="1"/>
  <c r="R4067" i="1" s="1"/>
  <c r="P4058" i="1"/>
  <c r="R4058" i="1" s="1"/>
  <c r="P4050" i="1"/>
  <c r="R4050" i="1" s="1"/>
  <c r="P4042" i="1"/>
  <c r="R4042" i="1" s="1"/>
  <c r="P4034" i="1"/>
  <c r="R4034" i="1" s="1"/>
  <c r="P4026" i="1"/>
  <c r="R4026" i="1" s="1"/>
  <c r="P4018" i="1"/>
  <c r="R4018" i="1" s="1"/>
  <c r="P4010" i="1"/>
  <c r="R4010" i="1" s="1"/>
  <c r="P4002" i="1"/>
  <c r="R4002" i="1" s="1"/>
  <c r="P3994" i="1"/>
  <c r="R3994" i="1" s="1"/>
  <c r="P3986" i="1"/>
  <c r="R3986" i="1" s="1"/>
  <c r="P3978" i="1"/>
  <c r="R3978" i="1" s="1"/>
  <c r="P3970" i="1"/>
  <c r="R3970" i="1" s="1"/>
  <c r="P3962" i="1"/>
  <c r="R3962" i="1" s="1"/>
  <c r="P3954" i="1"/>
  <c r="R3954" i="1" s="1"/>
  <c r="P3946" i="1"/>
  <c r="R3946" i="1" s="1"/>
  <c r="P3938" i="1"/>
  <c r="R3938" i="1" s="1"/>
  <c r="P3930" i="1"/>
  <c r="R3930" i="1" s="1"/>
  <c r="P3922" i="1"/>
  <c r="R3922" i="1" s="1"/>
  <c r="P3914" i="1"/>
  <c r="R3914" i="1" s="1"/>
  <c r="P3906" i="1"/>
  <c r="R3906" i="1" s="1"/>
  <c r="P3898" i="1"/>
  <c r="R3898" i="1" s="1"/>
  <c r="P3890" i="1"/>
  <c r="R3890" i="1" s="1"/>
  <c r="P3882" i="1"/>
  <c r="R3882" i="1" s="1"/>
  <c r="P3874" i="1"/>
  <c r="R3874" i="1" s="1"/>
  <c r="P3866" i="1"/>
  <c r="R3866" i="1" s="1"/>
  <c r="P3858" i="1"/>
  <c r="R3858" i="1" s="1"/>
  <c r="P3850" i="1"/>
  <c r="R3850" i="1" s="1"/>
  <c r="P3842" i="1"/>
  <c r="R3842" i="1" s="1"/>
  <c r="P3835" i="1"/>
  <c r="R3835" i="1" s="1"/>
  <c r="P3827" i="1"/>
  <c r="R3827" i="1" s="1"/>
  <c r="P3819" i="1"/>
  <c r="R3819" i="1" s="1"/>
  <c r="P3811" i="1"/>
  <c r="R3811" i="1" s="1"/>
  <c r="P3804" i="1"/>
  <c r="R3804" i="1" s="1"/>
  <c r="P3796" i="1"/>
  <c r="R3796" i="1" s="1"/>
  <c r="P3788" i="1"/>
  <c r="R3788" i="1" s="1"/>
  <c r="P3780" i="1"/>
  <c r="R3780" i="1" s="1"/>
  <c r="P3772" i="1"/>
  <c r="R3772" i="1" s="1"/>
  <c r="P3764" i="1"/>
  <c r="R3764" i="1" s="1"/>
  <c r="P3756" i="1"/>
  <c r="R3756" i="1" s="1"/>
  <c r="P3748" i="1"/>
  <c r="R3748" i="1" s="1"/>
  <c r="P3740" i="1"/>
  <c r="R3740" i="1" s="1"/>
  <c r="P3732" i="1"/>
  <c r="R3732" i="1" s="1"/>
  <c r="P3725" i="1"/>
  <c r="R3725" i="1" s="1"/>
  <c r="P3718" i="1"/>
  <c r="R3718" i="1" s="1"/>
  <c r="P3710" i="1"/>
  <c r="R3710" i="1" s="1"/>
  <c r="P3702" i="1"/>
  <c r="R3702" i="1" s="1"/>
  <c r="P3694" i="1"/>
  <c r="R3694" i="1" s="1"/>
  <c r="P3686" i="1"/>
  <c r="R3686" i="1" s="1"/>
  <c r="P3678" i="1"/>
  <c r="R3678" i="1" s="1"/>
  <c r="P3670" i="1"/>
  <c r="R3670" i="1" s="1"/>
  <c r="P3662" i="1"/>
  <c r="R3662" i="1" s="1"/>
  <c r="P3655" i="1"/>
  <c r="R3655" i="1" s="1"/>
  <c r="P3648" i="1"/>
  <c r="R3648" i="1" s="1"/>
  <c r="P3640" i="1"/>
  <c r="R3640" i="1" s="1"/>
  <c r="P3632" i="1"/>
  <c r="R3632" i="1" s="1"/>
  <c r="P3626" i="1"/>
  <c r="R3626" i="1" s="1"/>
  <c r="P3618" i="1"/>
  <c r="R3618" i="1" s="1"/>
  <c r="P3610" i="1"/>
  <c r="R3610" i="1" s="1"/>
  <c r="P3604" i="1"/>
  <c r="R3604" i="1" s="1"/>
  <c r="P3598" i="1"/>
  <c r="R3598" i="1" s="1"/>
  <c r="P3591" i="1"/>
  <c r="R3591" i="1" s="1"/>
  <c r="P3583" i="1"/>
  <c r="R3583" i="1" s="1"/>
  <c r="P3576" i="1"/>
  <c r="R3576" i="1" s="1"/>
  <c r="P3569" i="1"/>
  <c r="R3569" i="1" s="1"/>
  <c r="P3563" i="1"/>
  <c r="R3563" i="1" s="1"/>
  <c r="P3557" i="1"/>
  <c r="R3557" i="1" s="1"/>
  <c r="P3549" i="1"/>
  <c r="R3549" i="1" s="1"/>
  <c r="P3541" i="1"/>
  <c r="R3541" i="1" s="1"/>
  <c r="P3533" i="1"/>
  <c r="R3533" i="1" s="1"/>
  <c r="P3525" i="1"/>
  <c r="R3525" i="1" s="1"/>
  <c r="P3523" i="1"/>
  <c r="R3523" i="1" s="1"/>
  <c r="P3515" i="1"/>
  <c r="R3515" i="1" s="1"/>
  <c r="P3507" i="1"/>
  <c r="R3507" i="1" s="1"/>
  <c r="P3499" i="1"/>
  <c r="R3499" i="1" s="1"/>
  <c r="P3492" i="1"/>
  <c r="R3492" i="1" s="1"/>
  <c r="P3484" i="1"/>
  <c r="R3484" i="1" s="1"/>
  <c r="P3476" i="1"/>
  <c r="R3476" i="1" s="1"/>
  <c r="P3471" i="1"/>
  <c r="R3471" i="1" s="1"/>
  <c r="P3463" i="1"/>
  <c r="R3463" i="1" s="1"/>
  <c r="P3455" i="1"/>
  <c r="R3455" i="1" s="1"/>
  <c r="P3447" i="1"/>
  <c r="R3447" i="1" s="1"/>
  <c r="P3439" i="1"/>
  <c r="R3439" i="1" s="1"/>
  <c r="P3431" i="1"/>
  <c r="R3431" i="1" s="1"/>
  <c r="P3423" i="1"/>
  <c r="R3423" i="1" s="1"/>
  <c r="P3415" i="1"/>
  <c r="R3415" i="1" s="1"/>
  <c r="P3407" i="1"/>
  <c r="R3407" i="1" s="1"/>
  <c r="P3400" i="1"/>
  <c r="R3400" i="1" s="1"/>
  <c r="P3392" i="1"/>
  <c r="R3392" i="1" s="1"/>
  <c r="P3380" i="1"/>
  <c r="R3380" i="1" s="1"/>
  <c r="P3373" i="1"/>
  <c r="R3373" i="1" s="1"/>
  <c r="P3365" i="1"/>
  <c r="R3365" i="1" s="1"/>
  <c r="P3357" i="1"/>
  <c r="R3357" i="1" s="1"/>
  <c r="P3349" i="1"/>
  <c r="R3349" i="1" s="1"/>
  <c r="P3341" i="1"/>
  <c r="R3341" i="1" s="1"/>
  <c r="P3333" i="1"/>
  <c r="R3333" i="1" s="1"/>
  <c r="P3327" i="1"/>
  <c r="R3327" i="1" s="1"/>
  <c r="P3319" i="1"/>
  <c r="R3319" i="1" s="1"/>
  <c r="P3311" i="1"/>
  <c r="R3311" i="1" s="1"/>
  <c r="P3303" i="1"/>
  <c r="R3303" i="1" s="1"/>
  <c r="P3295" i="1"/>
  <c r="R3295" i="1" s="1"/>
  <c r="P3287" i="1"/>
  <c r="R3287" i="1" s="1"/>
  <c r="P3279" i="1"/>
  <c r="R3279" i="1" s="1"/>
  <c r="P3272" i="1"/>
  <c r="R3272" i="1" s="1"/>
  <c r="P3264" i="1"/>
  <c r="R3264" i="1" s="1"/>
  <c r="P3256" i="1"/>
  <c r="R3256" i="1" s="1"/>
  <c r="P3248" i="1"/>
  <c r="R3248" i="1" s="1"/>
  <c r="P3240" i="1"/>
  <c r="R3240" i="1" s="1"/>
  <c r="P3232" i="1"/>
  <c r="R3232" i="1" s="1"/>
  <c r="P5081" i="1"/>
  <c r="R5081" i="1" s="1"/>
  <c r="P5066" i="1"/>
  <c r="R5066" i="1" s="1"/>
  <c r="P5058" i="1"/>
  <c r="R5058" i="1" s="1"/>
  <c r="P5050" i="1"/>
  <c r="R5050" i="1" s="1"/>
  <c r="P5044" i="1"/>
  <c r="R5044" i="1" s="1"/>
  <c r="P5037" i="1"/>
  <c r="R5037" i="1" s="1"/>
  <c r="P5030" i="1"/>
  <c r="R5030" i="1" s="1"/>
  <c r="P5022" i="1"/>
  <c r="R5022" i="1" s="1"/>
  <c r="P5014" i="1"/>
  <c r="R5014" i="1" s="1"/>
  <c r="P5006" i="1"/>
  <c r="R5006" i="1" s="1"/>
  <c r="P4998" i="1"/>
  <c r="R4998" i="1" s="1"/>
  <c r="P4990" i="1"/>
  <c r="R4990" i="1" s="1"/>
  <c r="P4982" i="1"/>
  <c r="R4982" i="1" s="1"/>
  <c r="P4974" i="1"/>
  <c r="R4974" i="1" s="1"/>
  <c r="P4967" i="1"/>
  <c r="R4967" i="1" s="1"/>
  <c r="P4960" i="1"/>
  <c r="R4960" i="1" s="1"/>
  <c r="P4953" i="1"/>
  <c r="R4953" i="1" s="1"/>
  <c r="P4946" i="1"/>
  <c r="R4946" i="1" s="1"/>
  <c r="P4938" i="1"/>
  <c r="R4938" i="1" s="1"/>
  <c r="P4931" i="1"/>
  <c r="R4931" i="1" s="1"/>
  <c r="P4923" i="1"/>
  <c r="R4923" i="1" s="1"/>
  <c r="P4915" i="1"/>
  <c r="R4915" i="1" s="1"/>
  <c r="P4907" i="1"/>
  <c r="R4907" i="1" s="1"/>
  <c r="P4900" i="1"/>
  <c r="R4900" i="1" s="1"/>
  <c r="P4892" i="1"/>
  <c r="R4892" i="1" s="1"/>
  <c r="P4884" i="1"/>
  <c r="R4884" i="1" s="1"/>
  <c r="P4876" i="1"/>
  <c r="R4876" i="1" s="1"/>
  <c r="P4868" i="1"/>
  <c r="R4868" i="1" s="1"/>
  <c r="P4862" i="1"/>
  <c r="R4862" i="1" s="1"/>
  <c r="P4854" i="1"/>
  <c r="R4854" i="1" s="1"/>
  <c r="P4847" i="1"/>
  <c r="R4847" i="1" s="1"/>
  <c r="P4841" i="1"/>
  <c r="R4841" i="1" s="1"/>
  <c r="P4835" i="1"/>
  <c r="R4835" i="1" s="1"/>
  <c r="P4827" i="1"/>
  <c r="R4827" i="1" s="1"/>
  <c r="P4819" i="1"/>
  <c r="R4819" i="1" s="1"/>
  <c r="P4812" i="1"/>
  <c r="R4812" i="1" s="1"/>
  <c r="P4798" i="1"/>
  <c r="R4798" i="1" s="1"/>
  <c r="P4790" i="1"/>
  <c r="R4790" i="1" s="1"/>
  <c r="P4783" i="1"/>
  <c r="R4783" i="1" s="1"/>
  <c r="P4776" i="1"/>
  <c r="R4776" i="1" s="1"/>
  <c r="P4768" i="1"/>
  <c r="R4768" i="1" s="1"/>
  <c r="P4760" i="1"/>
  <c r="R4760" i="1" s="1"/>
  <c r="P4752" i="1"/>
  <c r="R4752" i="1" s="1"/>
  <c r="P4745" i="1"/>
  <c r="R4745" i="1" s="1"/>
  <c r="P4733" i="1"/>
  <c r="R4733" i="1" s="1"/>
  <c r="P4725" i="1"/>
  <c r="R4725" i="1" s="1"/>
  <c r="P4719" i="1"/>
  <c r="R4719" i="1" s="1"/>
  <c r="P4711" i="1"/>
  <c r="R4711" i="1" s="1"/>
  <c r="P4703" i="1"/>
  <c r="R4703" i="1" s="1"/>
  <c r="P4695" i="1"/>
  <c r="R4695" i="1" s="1"/>
  <c r="P4690" i="1"/>
  <c r="R4690" i="1" s="1"/>
  <c r="P4683" i="1"/>
  <c r="R4683" i="1" s="1"/>
  <c r="P4676" i="1"/>
  <c r="R4676" i="1" s="1"/>
  <c r="P4670" i="1"/>
  <c r="R4670" i="1" s="1"/>
  <c r="P4662" i="1"/>
  <c r="R4662" i="1" s="1"/>
  <c r="P4648" i="1"/>
  <c r="R4648" i="1" s="1"/>
  <c r="P4642" i="1"/>
  <c r="R4642" i="1" s="1"/>
  <c r="P4631" i="1"/>
  <c r="R4631" i="1" s="1"/>
  <c r="P4624" i="1"/>
  <c r="R4624" i="1" s="1"/>
  <c r="P4617" i="1"/>
  <c r="R4617" i="1" s="1"/>
  <c r="P4610" i="1"/>
  <c r="R4610" i="1" s="1"/>
  <c r="P4602" i="1"/>
  <c r="R4602" i="1" s="1"/>
  <c r="P4596" i="1"/>
  <c r="R4596" i="1" s="1"/>
  <c r="P4588" i="1"/>
  <c r="R4588" i="1" s="1"/>
  <c r="P4580" i="1"/>
  <c r="R4580" i="1" s="1"/>
  <c r="P4565" i="1"/>
  <c r="R4565" i="1" s="1"/>
  <c r="P4558" i="1"/>
  <c r="R4558" i="1" s="1"/>
  <c r="P4547" i="1"/>
  <c r="R4547" i="1" s="1"/>
  <c r="P4539" i="1"/>
  <c r="R4539" i="1" s="1"/>
  <c r="P4533" i="1"/>
  <c r="R4533" i="1" s="1"/>
  <c r="P4526" i="1"/>
  <c r="R4526" i="1" s="1"/>
  <c r="P4518" i="1"/>
  <c r="R4518" i="1" s="1"/>
  <c r="P4510" i="1"/>
  <c r="R4510" i="1" s="1"/>
  <c r="P4502" i="1"/>
  <c r="R4502" i="1" s="1"/>
  <c r="P4495" i="1"/>
  <c r="R4495" i="1" s="1"/>
  <c r="P4487" i="1"/>
  <c r="R4487" i="1" s="1"/>
  <c r="P4479" i="1"/>
  <c r="R4479" i="1" s="1"/>
  <c r="P4473" i="1"/>
  <c r="R4473" i="1" s="1"/>
  <c r="P4466" i="1"/>
  <c r="R4466" i="1" s="1"/>
  <c r="P4458" i="1"/>
  <c r="R4458" i="1" s="1"/>
  <c r="P4443" i="1"/>
  <c r="R4443" i="1" s="1"/>
  <c r="P4435" i="1"/>
  <c r="R4435" i="1" s="1"/>
  <c r="P4428" i="1"/>
  <c r="R4428" i="1" s="1"/>
  <c r="P4420" i="1"/>
  <c r="R4420" i="1" s="1"/>
  <c r="P4412" i="1"/>
  <c r="R4412" i="1" s="1"/>
  <c r="P4404" i="1"/>
  <c r="R4404" i="1" s="1"/>
  <c r="P4396" i="1"/>
  <c r="R4396" i="1" s="1"/>
  <c r="P4388" i="1"/>
  <c r="R4388" i="1" s="1"/>
  <c r="P4380" i="1"/>
  <c r="R4380" i="1" s="1"/>
  <c r="P4372" i="1"/>
  <c r="R4372" i="1" s="1"/>
  <c r="P4364" i="1"/>
  <c r="R4364" i="1" s="1"/>
  <c r="P4356" i="1"/>
  <c r="R4356" i="1" s="1"/>
  <c r="P4348" i="1"/>
  <c r="R4348" i="1" s="1"/>
  <c r="P4340" i="1"/>
  <c r="R4340" i="1" s="1"/>
  <c r="P4332" i="1"/>
  <c r="R4332" i="1" s="1"/>
  <c r="P4324" i="1"/>
  <c r="R4324" i="1" s="1"/>
  <c r="P4316" i="1"/>
  <c r="R4316" i="1" s="1"/>
  <c r="P4308" i="1"/>
  <c r="R4308" i="1" s="1"/>
  <c r="P4293" i="1"/>
  <c r="R4293" i="1" s="1"/>
  <c r="P4285" i="1"/>
  <c r="R4285" i="1" s="1"/>
  <c r="P4277" i="1"/>
  <c r="R4277" i="1" s="1"/>
  <c r="P4269" i="1"/>
  <c r="R4269" i="1" s="1"/>
  <c r="P4262" i="1"/>
  <c r="R4262" i="1" s="1"/>
  <c r="P4254" i="1"/>
  <c r="R4254" i="1" s="1"/>
  <c r="P4246" i="1"/>
  <c r="R4246" i="1" s="1"/>
  <c r="P4238" i="1"/>
  <c r="R4238" i="1" s="1"/>
  <c r="P4230" i="1"/>
  <c r="R4230" i="1" s="1"/>
  <c r="P4222" i="1"/>
  <c r="R4222" i="1" s="1"/>
  <c r="P4214" i="1"/>
  <c r="R4214" i="1" s="1"/>
  <c r="P4206" i="1"/>
  <c r="R4206" i="1" s="1"/>
  <c r="P4198" i="1"/>
  <c r="R4198" i="1" s="1"/>
  <c r="P4190" i="1"/>
  <c r="R4190" i="1" s="1"/>
  <c r="P4182" i="1"/>
  <c r="R4182" i="1" s="1"/>
  <c r="P4174" i="1"/>
  <c r="R4174" i="1" s="1"/>
  <c r="P4166" i="1"/>
  <c r="R4166" i="1" s="1"/>
  <c r="P4158" i="1"/>
  <c r="R4158" i="1" s="1"/>
  <c r="P4150" i="1"/>
  <c r="R4150" i="1" s="1"/>
  <c r="P4142" i="1"/>
  <c r="R4142" i="1" s="1"/>
  <c r="P4134" i="1"/>
  <c r="R4134" i="1" s="1"/>
  <c r="P4129" i="1"/>
  <c r="R4129" i="1" s="1"/>
  <c r="P4123" i="1"/>
  <c r="R4123" i="1" s="1"/>
  <c r="P4121" i="1"/>
  <c r="R4121" i="1" s="1"/>
  <c r="P4115" i="1"/>
  <c r="R4115" i="1" s="1"/>
  <c r="P4097" i="1"/>
  <c r="R4097" i="1" s="1"/>
  <c r="P4089" i="1"/>
  <c r="R4089" i="1" s="1"/>
  <c r="P4081" i="1"/>
  <c r="R4081" i="1" s="1"/>
  <c r="P4074" i="1"/>
  <c r="R4074" i="1" s="1"/>
  <c r="P4066" i="1"/>
  <c r="R4066" i="1" s="1"/>
  <c r="P4057" i="1"/>
  <c r="R4057" i="1" s="1"/>
  <c r="P4049" i="1"/>
  <c r="R4049" i="1" s="1"/>
  <c r="P4041" i="1"/>
  <c r="R4041" i="1" s="1"/>
  <c r="P4033" i="1"/>
  <c r="R4033" i="1" s="1"/>
  <c r="P4025" i="1"/>
  <c r="R4025" i="1" s="1"/>
  <c r="P4017" i="1"/>
  <c r="R4017" i="1" s="1"/>
  <c r="P4009" i="1"/>
  <c r="R4009" i="1" s="1"/>
  <c r="P4001" i="1"/>
  <c r="R4001" i="1" s="1"/>
  <c r="P3993" i="1"/>
  <c r="R3993" i="1" s="1"/>
  <c r="P3985" i="1"/>
  <c r="R3985" i="1" s="1"/>
  <c r="P3977" i="1"/>
  <c r="R3977" i="1" s="1"/>
  <c r="P3969" i="1"/>
  <c r="R3969" i="1" s="1"/>
  <c r="P3961" i="1"/>
  <c r="R3961" i="1" s="1"/>
  <c r="P3953" i="1"/>
  <c r="R3953" i="1" s="1"/>
  <c r="P3945" i="1"/>
  <c r="R3945" i="1" s="1"/>
  <c r="P3937" i="1"/>
  <c r="R3937" i="1" s="1"/>
  <c r="P3929" i="1"/>
  <c r="R3929" i="1" s="1"/>
  <c r="P3921" i="1"/>
  <c r="R3921" i="1" s="1"/>
  <c r="P3913" i="1"/>
  <c r="R3913" i="1" s="1"/>
  <c r="P3905" i="1"/>
  <c r="R3905" i="1" s="1"/>
  <c r="P3897" i="1"/>
  <c r="R3897" i="1" s="1"/>
  <c r="P3889" i="1"/>
  <c r="R3889" i="1" s="1"/>
  <c r="P3881" i="1"/>
  <c r="R3881" i="1" s="1"/>
  <c r="P3873" i="1"/>
  <c r="R3873" i="1" s="1"/>
  <c r="P3865" i="1"/>
  <c r="R3865" i="1" s="1"/>
  <c r="P3857" i="1"/>
  <c r="R3857" i="1" s="1"/>
  <c r="P3849" i="1"/>
  <c r="R3849" i="1" s="1"/>
  <c r="P3834" i="1"/>
  <c r="R3834" i="1" s="1"/>
  <c r="P3826" i="1"/>
  <c r="R3826" i="1" s="1"/>
  <c r="P3818" i="1"/>
  <c r="R3818" i="1" s="1"/>
  <c r="P3810" i="1"/>
  <c r="R3810" i="1" s="1"/>
  <c r="P3803" i="1"/>
  <c r="R3803" i="1" s="1"/>
  <c r="P3795" i="1"/>
  <c r="R3795" i="1" s="1"/>
  <c r="P3787" i="1"/>
  <c r="R3787" i="1" s="1"/>
  <c r="P3779" i="1"/>
  <c r="R3779" i="1" s="1"/>
  <c r="P3771" i="1"/>
  <c r="R3771" i="1" s="1"/>
  <c r="P3763" i="1"/>
  <c r="R3763" i="1" s="1"/>
  <c r="P3755" i="1"/>
  <c r="R3755" i="1" s="1"/>
  <c r="P3747" i="1"/>
  <c r="R3747" i="1" s="1"/>
  <c r="P3739" i="1"/>
  <c r="R3739" i="1" s="1"/>
  <c r="P3731" i="1"/>
  <c r="R3731" i="1" s="1"/>
  <c r="P3724" i="1"/>
  <c r="R3724" i="1" s="1"/>
  <c r="P3717" i="1"/>
  <c r="R3717" i="1" s="1"/>
  <c r="P3709" i="1"/>
  <c r="R3709" i="1" s="1"/>
  <c r="P3701" i="1"/>
  <c r="R3701" i="1" s="1"/>
  <c r="P3693" i="1"/>
  <c r="R3693" i="1" s="1"/>
  <c r="P3685" i="1"/>
  <c r="R3685" i="1" s="1"/>
  <c r="P3677" i="1"/>
  <c r="R3677" i="1" s="1"/>
  <c r="P3669" i="1"/>
  <c r="R3669" i="1" s="1"/>
  <c r="P3661" i="1"/>
  <c r="R3661" i="1" s="1"/>
  <c r="P3654" i="1"/>
  <c r="R3654" i="1" s="1"/>
  <c r="P3647" i="1"/>
  <c r="R3647" i="1" s="1"/>
  <c r="P3639" i="1"/>
  <c r="R3639" i="1" s="1"/>
  <c r="P3631" i="1"/>
  <c r="R3631" i="1" s="1"/>
  <c r="P3625" i="1"/>
  <c r="R3625" i="1" s="1"/>
  <c r="P3617" i="1"/>
  <c r="R3617" i="1" s="1"/>
  <c r="P3609" i="1"/>
  <c r="R3609" i="1" s="1"/>
  <c r="P3597" i="1"/>
  <c r="R3597" i="1" s="1"/>
  <c r="P3590" i="1"/>
  <c r="R3590" i="1" s="1"/>
  <c r="P3582" i="1"/>
  <c r="R3582" i="1" s="1"/>
  <c r="P3575" i="1"/>
  <c r="R3575" i="1" s="1"/>
  <c r="P3562" i="1"/>
  <c r="R3562" i="1" s="1"/>
  <c r="P3556" i="1"/>
  <c r="R3556" i="1" s="1"/>
  <c r="P3548" i="1"/>
  <c r="R3548" i="1" s="1"/>
  <c r="P3540" i="1"/>
  <c r="R3540" i="1" s="1"/>
  <c r="P3532" i="1"/>
  <c r="R3532" i="1" s="1"/>
  <c r="P3522" i="1"/>
  <c r="R3522" i="1" s="1"/>
  <c r="P3514" i="1"/>
  <c r="R3514" i="1" s="1"/>
  <c r="P3506" i="1"/>
  <c r="R3506" i="1" s="1"/>
  <c r="P3498" i="1"/>
  <c r="R3498" i="1" s="1"/>
  <c r="P3491" i="1"/>
  <c r="R3491" i="1" s="1"/>
  <c r="P3483" i="1"/>
  <c r="R3483" i="1" s="1"/>
  <c r="P3475" i="1"/>
  <c r="R3475" i="1" s="1"/>
  <c r="P3470" i="1"/>
  <c r="R3470" i="1" s="1"/>
  <c r="P3462" i="1"/>
  <c r="R3462" i="1" s="1"/>
  <c r="P3454" i="1"/>
  <c r="R3454" i="1" s="1"/>
  <c r="P3446" i="1"/>
  <c r="R3446" i="1" s="1"/>
  <c r="P3438" i="1"/>
  <c r="R3438" i="1" s="1"/>
  <c r="P3430" i="1"/>
  <c r="R3430" i="1" s="1"/>
  <c r="P3422" i="1"/>
  <c r="R3422" i="1" s="1"/>
  <c r="P3414" i="1"/>
  <c r="R3414" i="1" s="1"/>
  <c r="P3406" i="1"/>
  <c r="R3406" i="1" s="1"/>
  <c r="P5091" i="1"/>
  <c r="R5091" i="1" s="1"/>
  <c r="P5088" i="1"/>
  <c r="R5088" i="1" s="1"/>
  <c r="P5080" i="1"/>
  <c r="R5080" i="1" s="1"/>
  <c r="P5073" i="1"/>
  <c r="R5073" i="1" s="1"/>
  <c r="P5065" i="1"/>
  <c r="R5065" i="1" s="1"/>
  <c r="P5057" i="1"/>
  <c r="R5057" i="1" s="1"/>
  <c r="P5049" i="1"/>
  <c r="R5049" i="1" s="1"/>
  <c r="P5043" i="1"/>
  <c r="R5043" i="1" s="1"/>
  <c r="P5036" i="1"/>
  <c r="R5036" i="1" s="1"/>
  <c r="P5029" i="1"/>
  <c r="R5029" i="1" s="1"/>
  <c r="P5021" i="1"/>
  <c r="R5021" i="1" s="1"/>
  <c r="P5013" i="1"/>
  <c r="R5013" i="1" s="1"/>
  <c r="P5005" i="1"/>
  <c r="R5005" i="1" s="1"/>
  <c r="P4997" i="1"/>
  <c r="R4997" i="1" s="1"/>
  <c r="P4989" i="1"/>
  <c r="R4989" i="1" s="1"/>
  <c r="P4981" i="1"/>
  <c r="R4981" i="1" s="1"/>
  <c r="P4973" i="1"/>
  <c r="R4973" i="1" s="1"/>
  <c r="P4959" i="1"/>
  <c r="R4959" i="1" s="1"/>
  <c r="P4952" i="1"/>
  <c r="R4952" i="1" s="1"/>
  <c r="P4945" i="1"/>
  <c r="R4945" i="1" s="1"/>
  <c r="P4937" i="1"/>
  <c r="R4937" i="1" s="1"/>
  <c r="P4930" i="1"/>
  <c r="R4930" i="1" s="1"/>
  <c r="P4922" i="1"/>
  <c r="R4922" i="1" s="1"/>
  <c r="P4914" i="1"/>
  <c r="R4914" i="1" s="1"/>
  <c r="P4906" i="1"/>
  <c r="R4906" i="1" s="1"/>
  <c r="P4899" i="1"/>
  <c r="R4899" i="1" s="1"/>
  <c r="P4891" i="1"/>
  <c r="R4891" i="1" s="1"/>
  <c r="P4883" i="1"/>
  <c r="R4883" i="1" s="1"/>
  <c r="P4875" i="1"/>
  <c r="R4875" i="1" s="1"/>
  <c r="P4867" i="1"/>
  <c r="R4867" i="1" s="1"/>
  <c r="P4861" i="1"/>
  <c r="R4861" i="1" s="1"/>
  <c r="P4853" i="1"/>
  <c r="R4853" i="1" s="1"/>
  <c r="P4846" i="1"/>
  <c r="R4846" i="1" s="1"/>
  <c r="P4840" i="1"/>
  <c r="R4840" i="1" s="1"/>
  <c r="P4834" i="1"/>
  <c r="R4834" i="1" s="1"/>
  <c r="P4826" i="1"/>
  <c r="R4826" i="1" s="1"/>
  <c r="P4818" i="1"/>
  <c r="R4818" i="1" s="1"/>
  <c r="P4811" i="1"/>
  <c r="R4811" i="1" s="1"/>
  <c r="P4804" i="1"/>
  <c r="R4804" i="1" s="1"/>
  <c r="P4797" i="1"/>
  <c r="R4797" i="1" s="1"/>
  <c r="P4789" i="1"/>
  <c r="R4789" i="1" s="1"/>
  <c r="P4782" i="1"/>
  <c r="R4782" i="1" s="1"/>
  <c r="P4775" i="1"/>
  <c r="R4775" i="1" s="1"/>
  <c r="P4767" i="1"/>
  <c r="R4767" i="1" s="1"/>
  <c r="P4759" i="1"/>
  <c r="R4759" i="1" s="1"/>
  <c r="P4751" i="1"/>
  <c r="R4751" i="1" s="1"/>
  <c r="P4740" i="1"/>
  <c r="R4740" i="1" s="1"/>
  <c r="P4732" i="1"/>
  <c r="R4732" i="1" s="1"/>
  <c r="P4718" i="1"/>
  <c r="R4718" i="1" s="1"/>
  <c r="P4710" i="1"/>
  <c r="R4710" i="1" s="1"/>
  <c r="P4702" i="1"/>
  <c r="R4702" i="1" s="1"/>
  <c r="P4694" i="1"/>
  <c r="R4694" i="1" s="1"/>
  <c r="P4689" i="1"/>
  <c r="R4689" i="1" s="1"/>
  <c r="P4682" i="1"/>
  <c r="R4682" i="1" s="1"/>
  <c r="P4675" i="1"/>
  <c r="R4675" i="1" s="1"/>
  <c r="P4669" i="1"/>
  <c r="R4669" i="1" s="1"/>
  <c r="P4661" i="1"/>
  <c r="R4661" i="1" s="1"/>
  <c r="P4654" i="1"/>
  <c r="R4654" i="1" s="1"/>
  <c r="P4641" i="1"/>
  <c r="R4641" i="1" s="1"/>
  <c r="P4630" i="1"/>
  <c r="R4630" i="1" s="1"/>
  <c r="P4623" i="1"/>
  <c r="R4623" i="1" s="1"/>
  <c r="P4616" i="1"/>
  <c r="R4616" i="1" s="1"/>
  <c r="P4609" i="1"/>
  <c r="R4609" i="1" s="1"/>
  <c r="P4601" i="1"/>
  <c r="R4601" i="1" s="1"/>
  <c r="P4595" i="1"/>
  <c r="R4595" i="1" s="1"/>
  <c r="P4587" i="1"/>
  <c r="R4587" i="1" s="1"/>
  <c r="P4579" i="1"/>
  <c r="R4579" i="1" s="1"/>
  <c r="P4572" i="1"/>
  <c r="R4572" i="1" s="1"/>
  <c r="P4557" i="1"/>
  <c r="R4557" i="1" s="1"/>
  <c r="P4551" i="1"/>
  <c r="R4551" i="1" s="1"/>
  <c r="P4546" i="1"/>
  <c r="R4546" i="1" s="1"/>
  <c r="P4532" i="1"/>
  <c r="R4532" i="1" s="1"/>
  <c r="P4525" i="1"/>
  <c r="R4525" i="1" s="1"/>
  <c r="P4517" i="1"/>
  <c r="R4517" i="1" s="1"/>
  <c r="P4509" i="1"/>
  <c r="R4509" i="1" s="1"/>
  <c r="P4501" i="1"/>
  <c r="R4501" i="1" s="1"/>
  <c r="P4494" i="1"/>
  <c r="R4494" i="1" s="1"/>
  <c r="P4486" i="1"/>
  <c r="R4486" i="1" s="1"/>
  <c r="P4478" i="1"/>
  <c r="R4478" i="1" s="1"/>
  <c r="P4472" i="1"/>
  <c r="R4472" i="1" s="1"/>
  <c r="P4465" i="1"/>
  <c r="R4465" i="1" s="1"/>
  <c r="P4457" i="1"/>
  <c r="R4457" i="1" s="1"/>
  <c r="P4450" i="1"/>
  <c r="R4450" i="1" s="1"/>
  <c r="P4442" i="1"/>
  <c r="R4442" i="1" s="1"/>
  <c r="P4427" i="1"/>
  <c r="R4427" i="1" s="1"/>
  <c r="P4419" i="1"/>
  <c r="R4419" i="1" s="1"/>
  <c r="P4411" i="1"/>
  <c r="R4411" i="1" s="1"/>
  <c r="P4403" i="1"/>
  <c r="R4403" i="1" s="1"/>
  <c r="P4395" i="1"/>
  <c r="R4395" i="1" s="1"/>
  <c r="P4387" i="1"/>
  <c r="R4387" i="1" s="1"/>
  <c r="P4379" i="1"/>
  <c r="R4379" i="1" s="1"/>
  <c r="P4371" i="1"/>
  <c r="R4371" i="1" s="1"/>
  <c r="P4363" i="1"/>
  <c r="R4363" i="1" s="1"/>
  <c r="P4355" i="1"/>
  <c r="R4355" i="1" s="1"/>
  <c r="P4347" i="1"/>
  <c r="R4347" i="1" s="1"/>
  <c r="P4339" i="1"/>
  <c r="R4339" i="1" s="1"/>
  <c r="P4331" i="1"/>
  <c r="R4331" i="1" s="1"/>
  <c r="P4323" i="1"/>
  <c r="R4323" i="1" s="1"/>
  <c r="P4315" i="1"/>
  <c r="R4315" i="1" s="1"/>
  <c r="P4307" i="1"/>
  <c r="R4307" i="1" s="1"/>
  <c r="P4300" i="1"/>
  <c r="R4300" i="1" s="1"/>
  <c r="P4292" i="1"/>
  <c r="R4292" i="1" s="1"/>
  <c r="P4284" i="1"/>
  <c r="R4284" i="1" s="1"/>
  <c r="P4276" i="1"/>
  <c r="R4276" i="1" s="1"/>
  <c r="P4268" i="1"/>
  <c r="R4268" i="1" s="1"/>
  <c r="P4261" i="1"/>
  <c r="R4261" i="1" s="1"/>
  <c r="P4253" i="1"/>
  <c r="R4253" i="1" s="1"/>
  <c r="P4245" i="1"/>
  <c r="R4245" i="1" s="1"/>
  <c r="P4237" i="1"/>
  <c r="R4237" i="1" s="1"/>
  <c r="P4229" i="1"/>
  <c r="R4229" i="1" s="1"/>
  <c r="P4221" i="1"/>
  <c r="R4221" i="1" s="1"/>
  <c r="P4213" i="1"/>
  <c r="R4213" i="1" s="1"/>
  <c r="P4205" i="1"/>
  <c r="R4205" i="1" s="1"/>
  <c r="P4197" i="1"/>
  <c r="R4197" i="1" s="1"/>
  <c r="P4189" i="1"/>
  <c r="R4189" i="1" s="1"/>
  <c r="P4181" i="1"/>
  <c r="R4181" i="1" s="1"/>
  <c r="P4173" i="1"/>
  <c r="R4173" i="1" s="1"/>
  <c r="P4165" i="1"/>
  <c r="R4165" i="1" s="1"/>
  <c r="P4157" i="1"/>
  <c r="R4157" i="1" s="1"/>
  <c r="P4149" i="1"/>
  <c r="R4149" i="1" s="1"/>
  <c r="P4141" i="1"/>
  <c r="R4141" i="1" s="1"/>
  <c r="P4133" i="1"/>
  <c r="R4133" i="1" s="1"/>
  <c r="P4130" i="1"/>
  <c r="R4130" i="1" s="1"/>
  <c r="P4120" i="1"/>
  <c r="R4120" i="1" s="1"/>
  <c r="P4116" i="1"/>
  <c r="R4116" i="1" s="1"/>
  <c r="P4114" i="1"/>
  <c r="R4114" i="1" s="1"/>
  <c r="P4113" i="1"/>
  <c r="R4113" i="1" s="1"/>
  <c r="P4110" i="1"/>
  <c r="R4110" i="1" s="1"/>
  <c r="P4107" i="1"/>
  <c r="R4107" i="1" s="1"/>
  <c r="P4101" i="1"/>
  <c r="R4101" i="1" s="1"/>
  <c r="P4096" i="1"/>
  <c r="R4096" i="1" s="1"/>
  <c r="P4088" i="1"/>
  <c r="R4088" i="1" s="1"/>
  <c r="P4080" i="1"/>
  <c r="R4080" i="1" s="1"/>
  <c r="P4073" i="1"/>
  <c r="R4073" i="1" s="1"/>
  <c r="P4065" i="1"/>
  <c r="R4065" i="1" s="1"/>
  <c r="P4056" i="1"/>
  <c r="R4056" i="1" s="1"/>
  <c r="P4048" i="1"/>
  <c r="R4048" i="1" s="1"/>
  <c r="P4040" i="1"/>
  <c r="R4040" i="1" s="1"/>
  <c r="P4032" i="1"/>
  <c r="R4032" i="1" s="1"/>
  <c r="P4024" i="1"/>
  <c r="R4024" i="1" s="1"/>
  <c r="P4016" i="1"/>
  <c r="R4016" i="1" s="1"/>
  <c r="P4008" i="1"/>
  <c r="R4008" i="1" s="1"/>
  <c r="P4000" i="1"/>
  <c r="R4000" i="1" s="1"/>
  <c r="P3992" i="1"/>
  <c r="R3992" i="1" s="1"/>
  <c r="P3984" i="1"/>
  <c r="R3984" i="1" s="1"/>
  <c r="P3976" i="1"/>
  <c r="R3976" i="1" s="1"/>
  <c r="P3968" i="1"/>
  <c r="R3968" i="1" s="1"/>
  <c r="P3960" i="1"/>
  <c r="R3960" i="1" s="1"/>
  <c r="P3952" i="1"/>
  <c r="R3952" i="1" s="1"/>
  <c r="P3944" i="1"/>
  <c r="R3944" i="1" s="1"/>
  <c r="P3936" i="1"/>
  <c r="R3936" i="1" s="1"/>
  <c r="P3928" i="1"/>
  <c r="R3928" i="1" s="1"/>
  <c r="P3920" i="1"/>
  <c r="R3920" i="1" s="1"/>
  <c r="P3912" i="1"/>
  <c r="R3912" i="1" s="1"/>
  <c r="P3904" i="1"/>
  <c r="R3904" i="1" s="1"/>
  <c r="P3896" i="1"/>
  <c r="R3896" i="1" s="1"/>
  <c r="P3888" i="1"/>
  <c r="R3888" i="1" s="1"/>
  <c r="P3880" i="1"/>
  <c r="R3880" i="1" s="1"/>
  <c r="P3872" i="1"/>
  <c r="R3872" i="1" s="1"/>
  <c r="P3864" i="1"/>
  <c r="R3864" i="1" s="1"/>
  <c r="P3856" i="1"/>
  <c r="R3856" i="1" s="1"/>
  <c r="P3848" i="1"/>
  <c r="R3848" i="1" s="1"/>
  <c r="P3841" i="1"/>
  <c r="R3841" i="1" s="1"/>
  <c r="P3833" i="1"/>
  <c r="R3833" i="1" s="1"/>
  <c r="P3825" i="1"/>
  <c r="R3825" i="1" s="1"/>
  <c r="P3817" i="1"/>
  <c r="R3817" i="1" s="1"/>
  <c r="P3809" i="1"/>
  <c r="R3809" i="1" s="1"/>
  <c r="P3802" i="1"/>
  <c r="R3802" i="1" s="1"/>
  <c r="P3794" i="1"/>
  <c r="R3794" i="1" s="1"/>
  <c r="P3786" i="1"/>
  <c r="R3786" i="1" s="1"/>
  <c r="P3778" i="1"/>
  <c r="R3778" i="1" s="1"/>
  <c r="P3770" i="1"/>
  <c r="R3770" i="1" s="1"/>
  <c r="P3762" i="1"/>
  <c r="R3762" i="1" s="1"/>
  <c r="P3754" i="1"/>
  <c r="R3754" i="1" s="1"/>
  <c r="P3746" i="1"/>
  <c r="R3746" i="1" s="1"/>
  <c r="P3738" i="1"/>
  <c r="R3738" i="1" s="1"/>
  <c r="P3730" i="1"/>
  <c r="R3730" i="1" s="1"/>
  <c r="P3723" i="1"/>
  <c r="R3723" i="1" s="1"/>
  <c r="P3716" i="1"/>
  <c r="R3716" i="1" s="1"/>
  <c r="P3708" i="1"/>
  <c r="R3708" i="1" s="1"/>
  <c r="P3700" i="1"/>
  <c r="R3700" i="1" s="1"/>
  <c r="P3692" i="1"/>
  <c r="R3692" i="1" s="1"/>
  <c r="P3684" i="1"/>
  <c r="R3684" i="1" s="1"/>
  <c r="P3676" i="1"/>
  <c r="R3676" i="1" s="1"/>
  <c r="P3668" i="1"/>
  <c r="R3668" i="1" s="1"/>
  <c r="P3653" i="1"/>
  <c r="R3653" i="1" s="1"/>
  <c r="P3646" i="1"/>
  <c r="R3646" i="1" s="1"/>
  <c r="P3638" i="1"/>
  <c r="R3638" i="1" s="1"/>
  <c r="P3630" i="1"/>
  <c r="R3630" i="1" s="1"/>
  <c r="P3624" i="1"/>
  <c r="R3624" i="1" s="1"/>
  <c r="P3616" i="1"/>
  <c r="R3616" i="1" s="1"/>
  <c r="P3608" i="1"/>
  <c r="R3608" i="1" s="1"/>
  <c r="P3600" i="1"/>
  <c r="R3600" i="1" s="1"/>
  <c r="P3596" i="1"/>
  <c r="R3596" i="1" s="1"/>
  <c r="P3589" i="1"/>
  <c r="R3589" i="1" s="1"/>
  <c r="P3581" i="1"/>
  <c r="R3581" i="1" s="1"/>
  <c r="P3574" i="1"/>
  <c r="R3574" i="1" s="1"/>
  <c r="P3573" i="1"/>
  <c r="R3573" i="1" s="1"/>
  <c r="P3568" i="1"/>
  <c r="R3568" i="1" s="1"/>
  <c r="P3561" i="1"/>
  <c r="R3561" i="1" s="1"/>
  <c r="P3555" i="1"/>
  <c r="R3555" i="1" s="1"/>
  <c r="P3547" i="1"/>
  <c r="R3547" i="1" s="1"/>
  <c r="P3539" i="1"/>
  <c r="R3539" i="1" s="1"/>
  <c r="P3531" i="1"/>
  <c r="R3531" i="1" s="1"/>
  <c r="P3524" i="1"/>
  <c r="R3524" i="1" s="1"/>
  <c r="P3521" i="1"/>
  <c r="R3521" i="1" s="1"/>
  <c r="P3513" i="1"/>
  <c r="R3513" i="1" s="1"/>
  <c r="P3505" i="1"/>
  <c r="R3505" i="1" s="1"/>
  <c r="P3490" i="1"/>
  <c r="R3490" i="1" s="1"/>
  <c r="P3482" i="1"/>
  <c r="R3482" i="1" s="1"/>
  <c r="P3474" i="1"/>
  <c r="R3474" i="1" s="1"/>
  <c r="P3469" i="1"/>
  <c r="R3469" i="1" s="1"/>
  <c r="P3461" i="1"/>
  <c r="R3461" i="1" s="1"/>
  <c r="P3453" i="1"/>
  <c r="R3453" i="1" s="1"/>
  <c r="P3445" i="1"/>
  <c r="R3445" i="1" s="1"/>
  <c r="P3437" i="1"/>
  <c r="R3437" i="1" s="1"/>
  <c r="P3429" i="1"/>
  <c r="R3429" i="1" s="1"/>
  <c r="P3421" i="1"/>
  <c r="R3421" i="1" s="1"/>
  <c r="P3413" i="1"/>
  <c r="R3413" i="1" s="1"/>
  <c r="P3405" i="1"/>
  <c r="R3405" i="1" s="1"/>
  <c r="P3398" i="1"/>
  <c r="R3398" i="1" s="1"/>
  <c r="P3390" i="1"/>
  <c r="R3390" i="1" s="1"/>
  <c r="P3384" i="1"/>
  <c r="R3384" i="1" s="1"/>
  <c r="P3378" i="1"/>
  <c r="R3378" i="1" s="1"/>
  <c r="P3371" i="1"/>
  <c r="R3371" i="1" s="1"/>
  <c r="P3363" i="1"/>
  <c r="R3363" i="1" s="1"/>
  <c r="P3355" i="1"/>
  <c r="R3355" i="1" s="1"/>
  <c r="P3347" i="1"/>
  <c r="R3347" i="1" s="1"/>
  <c r="P3339" i="1"/>
  <c r="R3339" i="1" s="1"/>
  <c r="P3331" i="1"/>
  <c r="R3331" i="1" s="1"/>
  <c r="P3325" i="1"/>
  <c r="R3325" i="1" s="1"/>
  <c r="P3317" i="1"/>
  <c r="R3317" i="1" s="1"/>
  <c r="P3309" i="1"/>
  <c r="R3309" i="1" s="1"/>
  <c r="P3301" i="1"/>
  <c r="R3301" i="1" s="1"/>
  <c r="P3293" i="1"/>
  <c r="R3293" i="1" s="1"/>
  <c r="P3285" i="1"/>
  <c r="R3285" i="1" s="1"/>
  <c r="P3277" i="1"/>
  <c r="R3277" i="1" s="1"/>
  <c r="P3270" i="1"/>
  <c r="R3270" i="1" s="1"/>
  <c r="P3262" i="1"/>
  <c r="R3262" i="1" s="1"/>
  <c r="P3254" i="1"/>
  <c r="R3254" i="1" s="1"/>
  <c r="P3246" i="1"/>
  <c r="R3246" i="1" s="1"/>
  <c r="P3238" i="1"/>
  <c r="R3238" i="1" s="1"/>
  <c r="P3230" i="1"/>
  <c r="R3230" i="1" s="1"/>
  <c r="P3218" i="1"/>
  <c r="R3218" i="1" s="1"/>
  <c r="P3210" i="1"/>
  <c r="R3210" i="1" s="1"/>
  <c r="P3203" i="1"/>
  <c r="R3203" i="1" s="1"/>
  <c r="P3195" i="1"/>
  <c r="R3195" i="1" s="1"/>
  <c r="P3187" i="1"/>
  <c r="R3187" i="1" s="1"/>
  <c r="P3179" i="1"/>
  <c r="R3179" i="1" s="1"/>
  <c r="P3171" i="1"/>
  <c r="R3171" i="1" s="1"/>
  <c r="P3164" i="1"/>
  <c r="R3164" i="1" s="1"/>
  <c r="P3157" i="1"/>
  <c r="R3157" i="1" s="1"/>
  <c r="P3149" i="1"/>
  <c r="R3149" i="1" s="1"/>
  <c r="P3141" i="1"/>
  <c r="R3141" i="1" s="1"/>
  <c r="P3133" i="1"/>
  <c r="R3133" i="1" s="1"/>
  <c r="P3125" i="1"/>
  <c r="R3125" i="1" s="1"/>
  <c r="P3118" i="1"/>
  <c r="R3118" i="1" s="1"/>
  <c r="P3110" i="1"/>
  <c r="R3110" i="1" s="1"/>
  <c r="P3927" i="1"/>
  <c r="R3927" i="1" s="1"/>
  <c r="P3919" i="1"/>
  <c r="R3919" i="1" s="1"/>
  <c r="P3911" i="1"/>
  <c r="R3911" i="1" s="1"/>
  <c r="P3903" i="1"/>
  <c r="R3903" i="1" s="1"/>
  <c r="P3895" i="1"/>
  <c r="R3895" i="1" s="1"/>
  <c r="P3887" i="1"/>
  <c r="R3887" i="1" s="1"/>
  <c r="P3879" i="1"/>
  <c r="R3879" i="1" s="1"/>
  <c r="P3871" i="1"/>
  <c r="R3871" i="1" s="1"/>
  <c r="P3863" i="1"/>
  <c r="R3863" i="1" s="1"/>
  <c r="P3855" i="1"/>
  <c r="R3855" i="1" s="1"/>
  <c r="P3847" i="1"/>
  <c r="R3847" i="1" s="1"/>
  <c r="P3840" i="1"/>
  <c r="R3840" i="1" s="1"/>
  <c r="P3832" i="1"/>
  <c r="R3832" i="1" s="1"/>
  <c r="P3824" i="1"/>
  <c r="R3824" i="1" s="1"/>
  <c r="P3816" i="1"/>
  <c r="R3816" i="1" s="1"/>
  <c r="P3808" i="1"/>
  <c r="R3808" i="1" s="1"/>
  <c r="P3801" i="1"/>
  <c r="R3801" i="1" s="1"/>
  <c r="P3793" i="1"/>
  <c r="R3793" i="1" s="1"/>
  <c r="P3785" i="1"/>
  <c r="R3785" i="1" s="1"/>
  <c r="P3777" i="1"/>
  <c r="R3777" i="1" s="1"/>
  <c r="P3769" i="1"/>
  <c r="R3769" i="1" s="1"/>
  <c r="P3761" i="1"/>
  <c r="R3761" i="1" s="1"/>
  <c r="P3753" i="1"/>
  <c r="R3753" i="1" s="1"/>
  <c r="P3745" i="1"/>
  <c r="R3745" i="1" s="1"/>
  <c r="P3737" i="1"/>
  <c r="R3737" i="1" s="1"/>
  <c r="P3729" i="1"/>
  <c r="R3729" i="1" s="1"/>
  <c r="P3722" i="1"/>
  <c r="R3722" i="1" s="1"/>
  <c r="P3715" i="1"/>
  <c r="R3715" i="1" s="1"/>
  <c r="P3707" i="1"/>
  <c r="R3707" i="1" s="1"/>
  <c r="P3699" i="1"/>
  <c r="R3699" i="1" s="1"/>
  <c r="P3691" i="1"/>
  <c r="R3691" i="1" s="1"/>
  <c r="P3683" i="1"/>
  <c r="R3683" i="1" s="1"/>
  <c r="P3675" i="1"/>
  <c r="R3675" i="1" s="1"/>
  <c r="P3667" i="1"/>
  <c r="R3667" i="1" s="1"/>
  <c r="P3660" i="1"/>
  <c r="R3660" i="1" s="1"/>
  <c r="P3652" i="1"/>
  <c r="R3652" i="1" s="1"/>
  <c r="P3645" i="1"/>
  <c r="R3645" i="1" s="1"/>
  <c r="P3637" i="1"/>
  <c r="R3637" i="1" s="1"/>
  <c r="P3623" i="1"/>
  <c r="R3623" i="1" s="1"/>
  <c r="P3615" i="1"/>
  <c r="R3615" i="1" s="1"/>
  <c r="P3607" i="1"/>
  <c r="R3607" i="1" s="1"/>
  <c r="P3595" i="1"/>
  <c r="R3595" i="1" s="1"/>
  <c r="P3588" i="1"/>
  <c r="R3588" i="1" s="1"/>
  <c r="P3572" i="1"/>
  <c r="R3572" i="1" s="1"/>
  <c r="P3567" i="1"/>
  <c r="R3567" i="1" s="1"/>
  <c r="P3554" i="1"/>
  <c r="R3554" i="1" s="1"/>
  <c r="P3546" i="1"/>
  <c r="R3546" i="1" s="1"/>
  <c r="P3538" i="1"/>
  <c r="R3538" i="1" s="1"/>
  <c r="P3530" i="1"/>
  <c r="R3530" i="1" s="1"/>
  <c r="P3520" i="1"/>
  <c r="R3520" i="1" s="1"/>
  <c r="P3512" i="1"/>
  <c r="R3512" i="1" s="1"/>
  <c r="P3504" i="1"/>
  <c r="R3504" i="1" s="1"/>
  <c r="P3497" i="1"/>
  <c r="R3497" i="1" s="1"/>
  <c r="P3489" i="1"/>
  <c r="R3489" i="1" s="1"/>
  <c r="P3481" i="1"/>
  <c r="R3481" i="1" s="1"/>
  <c r="P3473" i="1"/>
  <c r="R3473" i="1" s="1"/>
  <c r="P3468" i="1"/>
  <c r="R3468" i="1" s="1"/>
  <c r="P3460" i="1"/>
  <c r="R3460" i="1" s="1"/>
  <c r="P3452" i="1"/>
  <c r="R3452" i="1" s="1"/>
  <c r="P3444" i="1"/>
  <c r="R3444" i="1" s="1"/>
  <c r="P3436" i="1"/>
  <c r="R3436" i="1" s="1"/>
  <c r="P3428" i="1"/>
  <c r="R3428" i="1" s="1"/>
  <c r="P3420" i="1"/>
  <c r="R3420" i="1" s="1"/>
  <c r="P3412" i="1"/>
  <c r="R3412" i="1" s="1"/>
  <c r="P3411" i="1"/>
  <c r="R3411" i="1" s="1"/>
  <c r="P3404" i="1"/>
  <c r="R3404" i="1" s="1"/>
  <c r="P3397" i="1"/>
  <c r="R3397" i="1" s="1"/>
  <c r="P3389" i="1"/>
  <c r="R3389" i="1" s="1"/>
  <c r="P3383" i="1"/>
  <c r="R3383" i="1" s="1"/>
  <c r="P3377" i="1"/>
  <c r="R3377" i="1" s="1"/>
  <c r="P3370" i="1"/>
  <c r="R3370" i="1" s="1"/>
  <c r="P3362" i="1"/>
  <c r="R3362" i="1" s="1"/>
  <c r="P3354" i="1"/>
  <c r="R3354" i="1" s="1"/>
  <c r="P3346" i="1"/>
  <c r="R3346" i="1" s="1"/>
  <c r="P3338" i="1"/>
  <c r="R3338" i="1" s="1"/>
  <c r="P3330" i="1"/>
  <c r="R3330" i="1" s="1"/>
  <c r="P3324" i="1"/>
  <c r="R3324" i="1" s="1"/>
  <c r="P3316" i="1"/>
  <c r="R3316" i="1" s="1"/>
  <c r="P3308" i="1"/>
  <c r="R3308" i="1" s="1"/>
  <c r="P3300" i="1"/>
  <c r="R3300" i="1" s="1"/>
  <c r="P3292" i="1"/>
  <c r="R3292" i="1" s="1"/>
  <c r="P3284" i="1"/>
  <c r="R3284" i="1" s="1"/>
  <c r="P3269" i="1"/>
  <c r="R3269" i="1" s="1"/>
  <c r="P3261" i="1"/>
  <c r="R3261" i="1" s="1"/>
  <c r="P3253" i="1"/>
  <c r="R3253" i="1" s="1"/>
  <c r="P3245" i="1"/>
  <c r="R3245" i="1" s="1"/>
  <c r="P3237" i="1"/>
  <c r="R3237" i="1" s="1"/>
  <c r="P3229" i="1"/>
  <c r="R3229" i="1" s="1"/>
  <c r="P3217" i="1"/>
  <c r="R3217" i="1" s="1"/>
  <c r="P3202" i="1"/>
  <c r="R3202" i="1" s="1"/>
  <c r="P3194" i="1"/>
  <c r="R3194" i="1" s="1"/>
  <c r="P3186" i="1"/>
  <c r="R3186" i="1" s="1"/>
  <c r="P3178" i="1"/>
  <c r="R3178" i="1" s="1"/>
  <c r="P3170" i="1"/>
  <c r="R3170" i="1" s="1"/>
  <c r="P3163" i="1"/>
  <c r="R3163" i="1" s="1"/>
  <c r="P3156" i="1"/>
  <c r="R3156" i="1" s="1"/>
  <c r="P3148" i="1"/>
  <c r="R3148" i="1" s="1"/>
  <c r="P3140" i="1"/>
  <c r="R3140" i="1" s="1"/>
  <c r="P3132" i="1"/>
  <c r="R3132" i="1" s="1"/>
  <c r="P3124" i="1"/>
  <c r="R3124" i="1" s="1"/>
  <c r="P3117" i="1"/>
  <c r="R3117" i="1" s="1"/>
  <c r="P3109" i="1"/>
  <c r="R3109" i="1" s="1"/>
  <c r="P3101" i="1"/>
  <c r="R3101" i="1" s="1"/>
  <c r="P3093" i="1"/>
  <c r="R3093" i="1" s="1"/>
  <c r="P3079" i="1"/>
  <c r="R3079" i="1" s="1"/>
  <c r="P3071" i="1"/>
  <c r="R3071" i="1" s="1"/>
  <c r="P3063" i="1"/>
  <c r="R3063" i="1" s="1"/>
  <c r="P3055" i="1"/>
  <c r="R3055" i="1" s="1"/>
  <c r="P3047" i="1"/>
  <c r="R3047" i="1" s="1"/>
  <c r="P3040" i="1"/>
  <c r="R3040" i="1" s="1"/>
  <c r="P3032" i="1"/>
  <c r="R3032" i="1" s="1"/>
  <c r="P3025" i="1"/>
  <c r="R3025" i="1" s="1"/>
  <c r="P3017" i="1"/>
  <c r="R3017" i="1" s="1"/>
  <c r="P3009" i="1"/>
  <c r="R3009" i="1" s="1"/>
  <c r="P3001" i="1"/>
  <c r="R3001" i="1" s="1"/>
  <c r="P2993" i="1"/>
  <c r="R2993" i="1" s="1"/>
  <c r="P2985" i="1"/>
  <c r="R2985" i="1" s="1"/>
  <c r="P2982" i="1"/>
  <c r="R2982" i="1" s="1"/>
  <c r="P2965" i="1"/>
  <c r="R2965" i="1" s="1"/>
  <c r="P2961" i="1"/>
  <c r="R2961" i="1" s="1"/>
  <c r="P2956" i="1"/>
  <c r="R2956" i="1" s="1"/>
  <c r="P2950" i="1"/>
  <c r="R2950" i="1" s="1"/>
  <c r="P2942" i="1"/>
  <c r="R2942" i="1" s="1"/>
  <c r="P2934" i="1"/>
  <c r="R2934" i="1" s="1"/>
  <c r="P2928" i="1"/>
  <c r="R2928" i="1" s="1"/>
  <c r="P2926" i="1"/>
  <c r="R2926" i="1" s="1"/>
  <c r="P2921" i="1"/>
  <c r="R2921" i="1" s="1"/>
  <c r="P2914" i="1"/>
  <c r="R2914" i="1" s="1"/>
  <c r="P2904" i="1"/>
  <c r="R2904" i="1" s="1"/>
  <c r="P2890" i="1"/>
  <c r="R2890" i="1" s="1"/>
  <c r="P2885" i="1"/>
  <c r="R2885" i="1" s="1"/>
  <c r="P2881" i="1"/>
  <c r="R2881" i="1" s="1"/>
  <c r="P2873" i="1"/>
  <c r="R2873" i="1" s="1"/>
  <c r="P2865" i="1"/>
  <c r="R2865" i="1" s="1"/>
  <c r="P2858" i="1"/>
  <c r="R2858" i="1" s="1"/>
  <c r="P2851" i="1"/>
  <c r="R2851" i="1" s="1"/>
  <c r="P2843" i="1"/>
  <c r="R2843" i="1" s="1"/>
  <c r="P2835" i="1"/>
  <c r="R2835" i="1" s="1"/>
  <c r="P2827" i="1"/>
  <c r="R2827" i="1" s="1"/>
  <c r="P2819" i="1"/>
  <c r="R2819" i="1" s="1"/>
  <c r="P2805" i="1"/>
  <c r="R2805" i="1" s="1"/>
  <c r="P2791" i="1"/>
  <c r="R2791" i="1" s="1"/>
  <c r="P2783" i="1"/>
  <c r="R2783" i="1" s="1"/>
  <c r="P2775" i="1"/>
  <c r="R2775" i="1" s="1"/>
  <c r="P2769" i="1"/>
  <c r="R2769" i="1" s="1"/>
  <c r="P2763" i="1"/>
  <c r="R2763" i="1" s="1"/>
  <c r="P2755" i="1"/>
  <c r="R2755" i="1" s="1"/>
  <c r="P2747" i="1"/>
  <c r="R2747" i="1" s="1"/>
  <c r="P2739" i="1"/>
  <c r="R2739" i="1" s="1"/>
  <c r="P2732" i="1"/>
  <c r="R2732" i="1" s="1"/>
  <c r="P2724" i="1"/>
  <c r="R2724" i="1" s="1"/>
  <c r="P2716" i="1"/>
  <c r="R2716" i="1" s="1"/>
  <c r="P2710" i="1"/>
  <c r="R2710" i="1" s="1"/>
  <c r="P2702" i="1"/>
  <c r="R2702" i="1" s="1"/>
  <c r="P2695" i="1"/>
  <c r="R2695" i="1" s="1"/>
  <c r="P2685" i="1"/>
  <c r="R2685" i="1" s="1"/>
  <c r="P2681" i="1"/>
  <c r="R2681" i="1" s="1"/>
  <c r="P2673" i="1"/>
  <c r="R2673" i="1" s="1"/>
  <c r="P2665" i="1"/>
  <c r="R2665" i="1" s="1"/>
  <c r="P2657" i="1"/>
  <c r="R2657" i="1" s="1"/>
  <c r="P2649" i="1"/>
  <c r="R2649" i="1" s="1"/>
  <c r="P2641" i="1"/>
  <c r="R2641" i="1" s="1"/>
  <c r="P2633" i="1"/>
  <c r="R2633" i="1" s="1"/>
  <c r="P2625" i="1"/>
  <c r="R2625" i="1" s="1"/>
  <c r="P2617" i="1"/>
  <c r="R2617" i="1" s="1"/>
  <c r="P2609" i="1"/>
  <c r="R2609" i="1" s="1"/>
  <c r="P2601" i="1"/>
  <c r="R2601" i="1" s="1"/>
  <c r="P2595" i="1"/>
  <c r="R2595" i="1" s="1"/>
  <c r="P2588" i="1"/>
  <c r="R2588" i="1" s="1"/>
  <c r="P2584" i="1"/>
  <c r="R2584" i="1" s="1"/>
  <c r="P2579" i="1"/>
  <c r="R2579" i="1" s="1"/>
  <c r="P2571" i="1"/>
  <c r="R2571" i="1" s="1"/>
  <c r="P2557" i="1"/>
  <c r="R2557" i="1" s="1"/>
  <c r="P2549" i="1"/>
  <c r="R2549" i="1" s="1"/>
  <c r="P2542" i="1"/>
  <c r="R2542" i="1" s="1"/>
  <c r="P2535" i="1"/>
  <c r="R2535" i="1" s="1"/>
  <c r="P2527" i="1"/>
  <c r="R2527" i="1" s="1"/>
  <c r="P2519" i="1"/>
  <c r="R2519" i="1" s="1"/>
  <c r="P2511" i="1"/>
  <c r="R2511" i="1" s="1"/>
  <c r="P2503" i="1"/>
  <c r="R2503" i="1" s="1"/>
  <c r="P2495" i="1"/>
  <c r="R2495" i="1" s="1"/>
  <c r="P2487" i="1"/>
  <c r="R2487" i="1" s="1"/>
  <c r="P2479" i="1"/>
  <c r="R2479" i="1" s="1"/>
  <c r="P2471" i="1"/>
  <c r="R2471" i="1" s="1"/>
  <c r="P2463" i="1"/>
  <c r="R2463" i="1" s="1"/>
  <c r="P2456" i="1"/>
  <c r="R2456" i="1" s="1"/>
  <c r="P2448" i="1"/>
  <c r="R2448" i="1" s="1"/>
  <c r="P2440" i="1"/>
  <c r="R2440" i="1" s="1"/>
  <c r="P2432" i="1"/>
  <c r="R2432" i="1" s="1"/>
  <c r="P2424" i="1"/>
  <c r="R2424" i="1" s="1"/>
  <c r="P2418" i="1"/>
  <c r="R2418" i="1" s="1"/>
  <c r="P2410" i="1"/>
  <c r="R2410" i="1" s="1"/>
  <c r="P2402" i="1"/>
  <c r="R2402" i="1" s="1"/>
  <c r="P2388" i="1"/>
  <c r="R2388" i="1" s="1"/>
  <c r="P2381" i="1"/>
  <c r="R2381" i="1" s="1"/>
  <c r="P2374" i="1"/>
  <c r="R2374" i="1" s="1"/>
  <c r="P2366" i="1"/>
  <c r="R2366" i="1" s="1"/>
  <c r="P2360" i="1"/>
  <c r="R2360" i="1" s="1"/>
  <c r="P2352" i="1"/>
  <c r="R2352" i="1" s="1"/>
  <c r="P2344" i="1"/>
  <c r="R2344" i="1" s="1"/>
  <c r="P2336" i="1"/>
  <c r="R2336" i="1" s="1"/>
  <c r="P2328" i="1"/>
  <c r="R2328" i="1" s="1"/>
  <c r="P2320" i="1"/>
  <c r="R2320" i="1" s="1"/>
  <c r="P2313" i="1"/>
  <c r="R2313" i="1" s="1"/>
  <c r="P2305" i="1"/>
  <c r="R2305" i="1" s="1"/>
  <c r="P2297" i="1"/>
  <c r="R2297" i="1" s="1"/>
  <c r="P2289" i="1"/>
  <c r="R2289" i="1" s="1"/>
  <c r="P2281" i="1"/>
  <c r="R2281" i="1" s="1"/>
  <c r="P2273" i="1"/>
  <c r="R2273" i="1" s="1"/>
  <c r="P2265" i="1"/>
  <c r="R2265" i="1" s="1"/>
  <c r="P2257" i="1"/>
  <c r="R2257" i="1" s="1"/>
  <c r="P2249" i="1"/>
  <c r="R2249" i="1" s="1"/>
  <c r="P2241" i="1"/>
  <c r="R2241" i="1" s="1"/>
  <c r="P2233" i="1"/>
  <c r="R2233" i="1" s="1"/>
  <c r="P2225" i="1"/>
  <c r="R2225" i="1" s="1"/>
  <c r="P2217" i="1"/>
  <c r="R2217" i="1" s="1"/>
  <c r="P2209" i="1"/>
  <c r="R2209" i="1" s="1"/>
  <c r="P2201" i="1"/>
  <c r="R2201" i="1" s="1"/>
  <c r="P2193" i="1"/>
  <c r="R2193" i="1" s="1"/>
  <c r="P2185" i="1"/>
  <c r="R2185" i="1" s="1"/>
  <c r="P2177" i="1"/>
  <c r="R2177" i="1" s="1"/>
  <c r="P2170" i="1"/>
  <c r="R2170" i="1" s="1"/>
  <c r="P2162" i="1"/>
  <c r="R2162" i="1" s="1"/>
  <c r="P2154" i="1"/>
  <c r="R2154" i="1" s="1"/>
  <c r="P2146" i="1"/>
  <c r="R2146" i="1" s="1"/>
  <c r="P2138" i="1"/>
  <c r="R2138" i="1" s="1"/>
  <c r="P2130" i="1"/>
  <c r="R2130" i="1" s="1"/>
  <c r="P2122" i="1"/>
  <c r="R2122" i="1" s="1"/>
  <c r="P2114" i="1"/>
  <c r="R2114" i="1" s="1"/>
  <c r="P2106" i="1"/>
  <c r="R2106" i="1" s="1"/>
  <c r="P2098" i="1"/>
  <c r="R2098" i="1" s="1"/>
  <c r="P2090" i="1"/>
  <c r="R2090" i="1" s="1"/>
  <c r="P2082" i="1"/>
  <c r="R2082" i="1" s="1"/>
  <c r="P2074" i="1"/>
  <c r="R2074" i="1" s="1"/>
  <c r="P2066" i="1"/>
  <c r="R2066" i="1" s="1"/>
  <c r="P2058" i="1"/>
  <c r="R2058" i="1" s="1"/>
  <c r="P2050" i="1"/>
  <c r="R2050" i="1" s="1"/>
  <c r="P2042" i="1"/>
  <c r="R2042" i="1" s="1"/>
  <c r="P2034" i="1"/>
  <c r="R2034" i="1" s="1"/>
  <c r="P2026" i="1"/>
  <c r="R2026" i="1" s="1"/>
  <c r="P2020" i="1"/>
  <c r="R2020" i="1" s="1"/>
  <c r="P2005" i="1"/>
  <c r="R2005" i="1" s="1"/>
  <c r="P1998" i="1"/>
  <c r="R1998" i="1" s="1"/>
  <c r="P1990" i="1"/>
  <c r="R1990" i="1" s="1"/>
  <c r="P1983" i="1"/>
  <c r="R1983" i="1" s="1"/>
  <c r="P1976" i="1"/>
  <c r="R1976" i="1" s="1"/>
  <c r="P1968" i="1"/>
  <c r="R1968" i="1" s="1"/>
  <c r="P1961" i="1"/>
  <c r="R1961" i="1" s="1"/>
  <c r="P1955" i="1"/>
  <c r="R1955" i="1" s="1"/>
  <c r="P1949" i="1"/>
  <c r="R1949" i="1" s="1"/>
  <c r="P5042" i="1"/>
  <c r="R5042" i="1" s="1"/>
  <c r="P5034" i="1"/>
  <c r="R5034" i="1" s="1"/>
  <c r="P5027" i="1"/>
  <c r="R5027" i="1" s="1"/>
  <c r="P5019" i="1"/>
  <c r="R5019" i="1" s="1"/>
  <c r="P5011" i="1"/>
  <c r="R5011" i="1" s="1"/>
  <c r="P5003" i="1"/>
  <c r="R5003" i="1" s="1"/>
  <c r="P4995" i="1"/>
  <c r="R4995" i="1" s="1"/>
  <c r="P4987" i="1"/>
  <c r="R4987" i="1" s="1"/>
  <c r="P4979" i="1"/>
  <c r="R4979" i="1" s="1"/>
  <c r="P4972" i="1"/>
  <c r="R4972" i="1" s="1"/>
  <c r="P4965" i="1"/>
  <c r="R4965" i="1" s="1"/>
  <c r="P4957" i="1"/>
  <c r="R4957" i="1" s="1"/>
  <c r="P4943" i="1"/>
  <c r="R4943" i="1" s="1"/>
  <c r="P4936" i="1"/>
  <c r="R4936" i="1" s="1"/>
  <c r="P4928" i="1"/>
  <c r="R4928" i="1" s="1"/>
  <c r="P4920" i="1"/>
  <c r="R4920" i="1" s="1"/>
  <c r="P4912" i="1"/>
  <c r="R4912" i="1" s="1"/>
  <c r="P4904" i="1"/>
  <c r="R4904" i="1" s="1"/>
  <c r="P4897" i="1"/>
  <c r="R4897" i="1" s="1"/>
  <c r="P4889" i="1"/>
  <c r="R4889" i="1" s="1"/>
  <c r="P4881" i="1"/>
  <c r="R4881" i="1" s="1"/>
  <c r="P4873" i="1"/>
  <c r="R4873" i="1" s="1"/>
  <c r="P4866" i="1"/>
  <c r="R4866" i="1" s="1"/>
  <c r="P4859" i="1"/>
  <c r="R4859" i="1" s="1"/>
  <c r="P4852" i="1"/>
  <c r="R4852" i="1" s="1"/>
  <c r="P4832" i="1"/>
  <c r="R4832" i="1" s="1"/>
  <c r="P4824" i="1"/>
  <c r="R4824" i="1" s="1"/>
  <c r="P4816" i="1"/>
  <c r="R4816" i="1" s="1"/>
  <c r="P4809" i="1"/>
  <c r="R4809" i="1" s="1"/>
  <c r="P4795" i="1"/>
  <c r="R4795" i="1" s="1"/>
  <c r="P4787" i="1"/>
  <c r="R4787" i="1" s="1"/>
  <c r="P4780" i="1"/>
  <c r="R4780" i="1" s="1"/>
  <c r="P4773" i="1"/>
  <c r="R4773" i="1" s="1"/>
  <c r="P4765" i="1"/>
  <c r="R4765" i="1" s="1"/>
  <c r="P4757" i="1"/>
  <c r="R4757" i="1" s="1"/>
  <c r="P4738" i="1"/>
  <c r="R4738" i="1" s="1"/>
  <c r="P4730" i="1"/>
  <c r="R4730" i="1" s="1"/>
  <c r="P4723" i="1"/>
  <c r="R4723" i="1" s="1"/>
  <c r="P4716" i="1"/>
  <c r="R4716" i="1" s="1"/>
  <c r="P4708" i="1"/>
  <c r="R4708" i="1" s="1"/>
  <c r="P4700" i="1"/>
  <c r="R4700" i="1" s="1"/>
  <c r="P4687" i="1"/>
  <c r="R4687" i="1" s="1"/>
  <c r="P4680" i="1"/>
  <c r="R4680" i="1" s="1"/>
  <c r="P4667" i="1"/>
  <c r="R4667" i="1" s="1"/>
  <c r="P4659" i="1"/>
  <c r="R4659" i="1" s="1"/>
  <c r="P4652" i="1"/>
  <c r="R4652" i="1" s="1"/>
  <c r="P4622" i="1"/>
  <c r="R4622" i="1" s="1"/>
  <c r="P4615" i="1"/>
  <c r="R4615" i="1" s="1"/>
  <c r="P4607" i="1"/>
  <c r="R4607" i="1" s="1"/>
  <c r="P4599" i="1"/>
  <c r="R4599" i="1" s="1"/>
  <c r="P4593" i="1"/>
  <c r="R4593" i="1" s="1"/>
  <c r="P4585" i="1"/>
  <c r="R4585" i="1" s="1"/>
  <c r="P4577" i="1"/>
  <c r="R4577" i="1" s="1"/>
  <c r="P4570" i="1"/>
  <c r="R4570" i="1" s="1"/>
  <c r="P4563" i="1"/>
  <c r="R4563" i="1" s="1"/>
  <c r="P4555" i="1"/>
  <c r="R4555" i="1" s="1"/>
  <c r="P4544" i="1"/>
  <c r="R4544" i="1" s="1"/>
  <c r="P4537" i="1"/>
  <c r="R4537" i="1" s="1"/>
  <c r="P4530" i="1"/>
  <c r="R4530" i="1" s="1"/>
  <c r="P4523" i="1"/>
  <c r="R4523" i="1" s="1"/>
  <c r="P4515" i="1"/>
  <c r="R4515" i="1" s="1"/>
  <c r="P4507" i="1"/>
  <c r="R4507" i="1" s="1"/>
  <c r="P4492" i="1"/>
  <c r="R4492" i="1" s="1"/>
  <c r="P4484" i="1"/>
  <c r="R4484" i="1" s="1"/>
  <c r="P4470" i="1"/>
  <c r="R4470" i="1" s="1"/>
  <c r="P4463" i="1"/>
  <c r="R4463" i="1" s="1"/>
  <c r="P4455" i="1"/>
  <c r="R4455" i="1" s="1"/>
  <c r="P4448" i="1"/>
  <c r="R4448" i="1" s="1"/>
  <c r="P4440" i="1"/>
  <c r="R4440" i="1" s="1"/>
  <c r="P4433" i="1"/>
  <c r="R4433" i="1" s="1"/>
  <c r="P4425" i="1"/>
  <c r="R4425" i="1" s="1"/>
  <c r="P4417" i="1"/>
  <c r="R4417" i="1" s="1"/>
  <c r="P4409" i="1"/>
  <c r="R4409" i="1" s="1"/>
  <c r="P4401" i="1"/>
  <c r="R4401" i="1" s="1"/>
  <c r="P4393" i="1"/>
  <c r="R4393" i="1" s="1"/>
  <c r="P4385" i="1"/>
  <c r="R4385" i="1" s="1"/>
  <c r="P4377" i="1"/>
  <c r="R4377" i="1" s="1"/>
  <c r="P4369" i="1"/>
  <c r="R4369" i="1" s="1"/>
  <c r="P4361" i="1"/>
  <c r="R4361" i="1" s="1"/>
  <c r="P4353" i="1"/>
  <c r="R4353" i="1" s="1"/>
  <c r="P4345" i="1"/>
  <c r="R4345" i="1" s="1"/>
  <c r="P4337" i="1"/>
  <c r="R4337" i="1" s="1"/>
  <c r="P4329" i="1"/>
  <c r="R4329" i="1" s="1"/>
  <c r="P4321" i="1"/>
  <c r="R4321" i="1" s="1"/>
  <c r="P4313" i="1"/>
  <c r="R4313" i="1" s="1"/>
  <c r="P4305" i="1"/>
  <c r="R4305" i="1" s="1"/>
  <c r="P4298" i="1"/>
  <c r="R4298" i="1" s="1"/>
  <c r="P4290" i="1"/>
  <c r="R4290" i="1" s="1"/>
  <c r="P4282" i="1"/>
  <c r="R4282" i="1" s="1"/>
  <c r="P4274" i="1"/>
  <c r="R4274" i="1" s="1"/>
  <c r="P4266" i="1"/>
  <c r="R4266" i="1" s="1"/>
  <c r="P4259" i="1"/>
  <c r="R4259" i="1" s="1"/>
  <c r="P4251" i="1"/>
  <c r="R4251" i="1" s="1"/>
  <c r="P4243" i="1"/>
  <c r="R4243" i="1" s="1"/>
  <c r="P4235" i="1"/>
  <c r="R4235" i="1" s="1"/>
  <c r="P4227" i="1"/>
  <c r="R4227" i="1" s="1"/>
  <c r="P4219" i="1"/>
  <c r="R4219" i="1" s="1"/>
  <c r="P4211" i="1"/>
  <c r="R4211" i="1" s="1"/>
  <c r="P4203" i="1"/>
  <c r="R4203" i="1" s="1"/>
  <c r="P4195" i="1"/>
  <c r="R4195" i="1" s="1"/>
  <c r="P4187" i="1"/>
  <c r="R4187" i="1" s="1"/>
  <c r="P4179" i="1"/>
  <c r="R4179" i="1" s="1"/>
  <c r="P4171" i="1"/>
  <c r="R4171" i="1" s="1"/>
  <c r="P4163" i="1"/>
  <c r="R4163" i="1" s="1"/>
  <c r="P4155" i="1"/>
  <c r="R4155" i="1" s="1"/>
  <c r="P4147" i="1"/>
  <c r="R4147" i="1" s="1"/>
  <c r="P4139" i="1"/>
  <c r="R4139" i="1" s="1"/>
  <c r="P4131" i="1"/>
  <c r="R4131" i="1" s="1"/>
  <c r="P4127" i="1"/>
  <c r="R4127" i="1" s="1"/>
  <c r="P4111" i="1"/>
  <c r="R4111" i="1" s="1"/>
  <c r="P4104" i="1"/>
  <c r="R4104" i="1" s="1"/>
  <c r="P4094" i="1"/>
  <c r="R4094" i="1" s="1"/>
  <c r="P4086" i="1"/>
  <c r="R4086" i="1" s="1"/>
  <c r="P4071" i="1"/>
  <c r="R4071" i="1" s="1"/>
  <c r="P4063" i="1"/>
  <c r="R4063" i="1" s="1"/>
  <c r="P4062" i="1"/>
  <c r="R4062" i="1" s="1"/>
  <c r="P4054" i="1"/>
  <c r="R4054" i="1" s="1"/>
  <c r="P4046" i="1"/>
  <c r="R4046" i="1" s="1"/>
  <c r="P4038" i="1"/>
  <c r="R4038" i="1" s="1"/>
  <c r="P4030" i="1"/>
  <c r="R4030" i="1" s="1"/>
  <c r="P4022" i="1"/>
  <c r="R4022" i="1" s="1"/>
  <c r="P4014" i="1"/>
  <c r="R4014" i="1" s="1"/>
  <c r="P4006" i="1"/>
  <c r="R4006" i="1" s="1"/>
  <c r="P3998" i="1"/>
  <c r="R3998" i="1" s="1"/>
  <c r="P3990" i="1"/>
  <c r="R3990" i="1" s="1"/>
  <c r="P3982" i="1"/>
  <c r="R3982" i="1" s="1"/>
  <c r="P3974" i="1"/>
  <c r="R3974" i="1" s="1"/>
  <c r="P3966" i="1"/>
  <c r="R3966" i="1" s="1"/>
  <c r="P3958" i="1"/>
  <c r="R3958" i="1" s="1"/>
  <c r="P3950" i="1"/>
  <c r="R3950" i="1" s="1"/>
  <c r="P3942" i="1"/>
  <c r="R3942" i="1" s="1"/>
  <c r="P3934" i="1"/>
  <c r="R3934" i="1" s="1"/>
  <c r="P3926" i="1"/>
  <c r="R3926" i="1" s="1"/>
  <c r="P3918" i="1"/>
  <c r="R3918" i="1" s="1"/>
  <c r="P3910" i="1"/>
  <c r="R3910" i="1" s="1"/>
  <c r="P3902" i="1"/>
  <c r="R3902" i="1" s="1"/>
  <c r="P3894" i="1"/>
  <c r="R3894" i="1" s="1"/>
  <c r="P3886" i="1"/>
  <c r="R3886" i="1" s="1"/>
  <c r="P3878" i="1"/>
  <c r="R3878" i="1" s="1"/>
  <c r="P3870" i="1"/>
  <c r="R3870" i="1" s="1"/>
  <c r="P3862" i="1"/>
  <c r="R3862" i="1" s="1"/>
  <c r="P3854" i="1"/>
  <c r="R3854" i="1" s="1"/>
  <c r="P3846" i="1"/>
  <c r="R3846" i="1" s="1"/>
  <c r="P3839" i="1"/>
  <c r="R3839" i="1" s="1"/>
  <c r="P3831" i="1"/>
  <c r="R3831" i="1" s="1"/>
  <c r="P3823" i="1"/>
  <c r="R3823" i="1" s="1"/>
  <c r="P3815" i="1"/>
  <c r="R3815" i="1" s="1"/>
  <c r="P3800" i="1"/>
  <c r="R3800" i="1" s="1"/>
  <c r="P3792" i="1"/>
  <c r="R3792" i="1" s="1"/>
  <c r="P3784" i="1"/>
  <c r="R3784" i="1" s="1"/>
  <c r="P3776" i="1"/>
  <c r="R3776" i="1" s="1"/>
  <c r="P3768" i="1"/>
  <c r="R3768" i="1" s="1"/>
  <c r="P3760" i="1"/>
  <c r="R3760" i="1" s="1"/>
  <c r="P3752" i="1"/>
  <c r="R3752" i="1" s="1"/>
  <c r="P3744" i="1"/>
  <c r="R3744" i="1" s="1"/>
  <c r="P3736" i="1"/>
  <c r="R3736" i="1" s="1"/>
  <c r="P3728" i="1"/>
  <c r="R3728" i="1" s="1"/>
  <c r="P3721" i="1"/>
  <c r="R3721" i="1" s="1"/>
  <c r="P3714" i="1"/>
  <c r="R3714" i="1" s="1"/>
  <c r="P3706" i="1"/>
  <c r="R3706" i="1" s="1"/>
  <c r="P3698" i="1"/>
  <c r="R3698" i="1" s="1"/>
  <c r="P3690" i="1"/>
  <c r="R3690" i="1" s="1"/>
  <c r="P3682" i="1"/>
  <c r="R3682" i="1" s="1"/>
  <c r="P3674" i="1"/>
  <c r="R3674" i="1" s="1"/>
  <c r="P3666" i="1"/>
  <c r="R3666" i="1" s="1"/>
  <c r="P3659" i="1"/>
  <c r="R3659" i="1" s="1"/>
  <c r="P3651" i="1"/>
  <c r="R3651" i="1" s="1"/>
  <c r="P3644" i="1"/>
  <c r="R3644" i="1" s="1"/>
  <c r="P3636" i="1"/>
  <c r="R3636" i="1" s="1"/>
  <c r="P3629" i="1"/>
  <c r="R3629" i="1" s="1"/>
  <c r="P3622" i="1"/>
  <c r="R3622" i="1" s="1"/>
  <c r="P3614" i="1"/>
  <c r="R3614" i="1" s="1"/>
  <c r="P3606" i="1"/>
  <c r="R3606" i="1" s="1"/>
  <c r="P3603" i="1"/>
  <c r="R3603" i="1" s="1"/>
  <c r="P3587" i="1"/>
  <c r="R3587" i="1" s="1"/>
  <c r="P3571" i="1"/>
  <c r="R3571" i="1" s="1"/>
  <c r="P3553" i="1"/>
  <c r="R3553" i="1" s="1"/>
  <c r="P3545" i="1"/>
  <c r="R3545" i="1" s="1"/>
  <c r="P3537" i="1"/>
  <c r="R3537" i="1" s="1"/>
  <c r="P3529" i="1"/>
  <c r="R3529" i="1" s="1"/>
  <c r="P3519" i="1"/>
  <c r="R3519" i="1" s="1"/>
  <c r="P3511" i="1"/>
  <c r="R3511" i="1" s="1"/>
  <c r="P3503" i="1"/>
  <c r="R3503" i="1" s="1"/>
  <c r="P3496" i="1"/>
  <c r="R3496" i="1" s="1"/>
  <c r="P3488" i="1"/>
  <c r="R3488" i="1" s="1"/>
  <c r="P3480" i="1"/>
  <c r="R3480" i="1" s="1"/>
  <c r="P3472" i="1"/>
  <c r="R3472" i="1" s="1"/>
  <c r="P3467" i="1"/>
  <c r="R3467" i="1" s="1"/>
  <c r="P3459" i="1"/>
  <c r="R3459" i="1" s="1"/>
  <c r="P3451" i="1"/>
  <c r="R3451" i="1" s="1"/>
  <c r="P3443" i="1"/>
  <c r="R3443" i="1" s="1"/>
  <c r="P3435" i="1"/>
  <c r="R3435" i="1" s="1"/>
  <c r="P3427" i="1"/>
  <c r="R3427" i="1" s="1"/>
  <c r="P3419" i="1"/>
  <c r="R3419" i="1" s="1"/>
  <c r="P3410" i="1"/>
  <c r="R3410" i="1" s="1"/>
  <c r="P3396" i="1"/>
  <c r="R3396" i="1" s="1"/>
  <c r="P3388" i="1"/>
  <c r="R3388" i="1" s="1"/>
  <c r="P3382" i="1"/>
  <c r="R3382" i="1" s="1"/>
  <c r="P3369" i="1"/>
  <c r="R3369" i="1" s="1"/>
  <c r="P3361" i="1"/>
  <c r="R3361" i="1" s="1"/>
  <c r="P3353" i="1"/>
  <c r="R3353" i="1" s="1"/>
  <c r="P3345" i="1"/>
  <c r="R3345" i="1" s="1"/>
  <c r="P3337" i="1"/>
  <c r="R3337" i="1" s="1"/>
  <c r="P3329" i="1"/>
  <c r="R3329" i="1" s="1"/>
  <c r="P3323" i="1"/>
  <c r="R3323" i="1" s="1"/>
  <c r="P3315" i="1"/>
  <c r="R3315" i="1" s="1"/>
  <c r="P3307" i="1"/>
  <c r="R3307" i="1" s="1"/>
  <c r="P3299" i="1"/>
  <c r="R3299" i="1" s="1"/>
  <c r="P3291" i="1"/>
  <c r="R3291" i="1" s="1"/>
  <c r="P3283" i="1"/>
  <c r="R3283" i="1" s="1"/>
  <c r="P3276" i="1"/>
  <c r="R3276" i="1" s="1"/>
  <c r="P3268" i="1"/>
  <c r="R3268" i="1" s="1"/>
  <c r="P3260" i="1"/>
  <c r="R3260" i="1" s="1"/>
  <c r="P3252" i="1"/>
  <c r="R3252" i="1" s="1"/>
  <c r="P3244" i="1"/>
  <c r="R3244" i="1" s="1"/>
  <c r="P3528" i="1"/>
  <c r="R3528" i="1" s="1"/>
  <c r="P3518" i="1"/>
  <c r="R3518" i="1" s="1"/>
  <c r="P3510" i="1"/>
  <c r="R3510" i="1" s="1"/>
  <c r="P3502" i="1"/>
  <c r="R3502" i="1" s="1"/>
  <c r="P3495" i="1"/>
  <c r="R3495" i="1" s="1"/>
  <c r="P3487" i="1"/>
  <c r="R3487" i="1" s="1"/>
  <c r="P3479" i="1"/>
  <c r="R3479" i="1" s="1"/>
  <c r="P3466" i="1"/>
  <c r="R3466" i="1" s="1"/>
  <c r="P3458" i="1"/>
  <c r="R3458" i="1" s="1"/>
  <c r="P3450" i="1"/>
  <c r="R3450" i="1" s="1"/>
  <c r="P3442" i="1"/>
  <c r="R3442" i="1" s="1"/>
  <c r="P3434" i="1"/>
  <c r="R3434" i="1" s="1"/>
  <c r="P3426" i="1"/>
  <c r="R3426" i="1" s="1"/>
  <c r="P3418" i="1"/>
  <c r="R3418" i="1" s="1"/>
  <c r="P3409" i="1"/>
  <c r="R3409" i="1" s="1"/>
  <c r="P3403" i="1"/>
  <c r="R3403" i="1" s="1"/>
  <c r="P3395" i="1"/>
  <c r="R3395" i="1" s="1"/>
  <c r="P3387" i="1"/>
  <c r="R3387" i="1" s="1"/>
  <c r="P3376" i="1"/>
  <c r="R3376" i="1" s="1"/>
  <c r="P3368" i="1"/>
  <c r="R3368" i="1" s="1"/>
  <c r="P3360" i="1"/>
  <c r="R3360" i="1" s="1"/>
  <c r="P3352" i="1"/>
  <c r="R3352" i="1" s="1"/>
  <c r="P3344" i="1"/>
  <c r="R3344" i="1" s="1"/>
  <c r="P3336" i="1"/>
  <c r="R3336" i="1" s="1"/>
  <c r="P3322" i="1"/>
  <c r="R3322" i="1" s="1"/>
  <c r="P3314" i="1"/>
  <c r="R3314" i="1" s="1"/>
  <c r="P3306" i="1"/>
  <c r="R3306" i="1" s="1"/>
  <c r="P3298" i="1"/>
  <c r="R3298" i="1" s="1"/>
  <c r="P3290" i="1"/>
  <c r="R3290" i="1" s="1"/>
  <c r="P3282" i="1"/>
  <c r="R3282" i="1" s="1"/>
  <c r="P3275" i="1"/>
  <c r="R3275" i="1" s="1"/>
  <c r="P3267" i="1"/>
  <c r="R3267" i="1" s="1"/>
  <c r="P3259" i="1"/>
  <c r="R3259" i="1" s="1"/>
  <c r="P3251" i="1"/>
  <c r="R3251" i="1" s="1"/>
  <c r="P3243" i="1"/>
  <c r="R3243" i="1" s="1"/>
  <c r="P3235" i="1"/>
  <c r="R3235" i="1" s="1"/>
  <c r="P3227" i="1"/>
  <c r="R3227" i="1" s="1"/>
  <c r="P3223" i="1"/>
  <c r="R3223" i="1" s="1"/>
  <c r="P3215" i="1"/>
  <c r="R3215" i="1" s="1"/>
  <c r="P3208" i="1"/>
  <c r="R3208" i="1" s="1"/>
  <c r="P3200" i="1"/>
  <c r="R3200" i="1" s="1"/>
  <c r="P3192" i="1"/>
  <c r="R3192" i="1" s="1"/>
  <c r="P3184" i="1"/>
  <c r="R3184" i="1" s="1"/>
  <c r="P3176" i="1"/>
  <c r="R3176" i="1" s="1"/>
  <c r="P3168" i="1"/>
  <c r="R3168" i="1" s="1"/>
  <c r="P3162" i="1"/>
  <c r="R3162" i="1" s="1"/>
  <c r="P3154" i="1"/>
  <c r="R3154" i="1" s="1"/>
  <c r="P3146" i="1"/>
  <c r="R3146" i="1" s="1"/>
  <c r="P3138" i="1"/>
  <c r="R3138" i="1" s="1"/>
  <c r="P3130" i="1"/>
  <c r="R3130" i="1" s="1"/>
  <c r="P3122" i="1"/>
  <c r="R3122" i="1" s="1"/>
  <c r="P3115" i="1"/>
  <c r="R3115" i="1" s="1"/>
  <c r="P3107" i="1"/>
  <c r="R3107" i="1" s="1"/>
  <c r="P3099" i="1"/>
  <c r="R3099" i="1" s="1"/>
  <c r="P3091" i="1"/>
  <c r="R3091" i="1" s="1"/>
  <c r="P3084" i="1"/>
  <c r="R3084" i="1" s="1"/>
  <c r="P3077" i="1"/>
  <c r="R3077" i="1" s="1"/>
  <c r="P3069" i="1"/>
  <c r="R3069" i="1" s="1"/>
  <c r="P3061" i="1"/>
  <c r="R3061" i="1" s="1"/>
  <c r="P3053" i="1"/>
  <c r="R3053" i="1" s="1"/>
  <c r="P3045" i="1"/>
  <c r="R3045" i="1" s="1"/>
  <c r="P3038" i="1"/>
  <c r="R3038" i="1" s="1"/>
  <c r="P3030" i="1"/>
  <c r="R3030" i="1" s="1"/>
  <c r="P3023" i="1"/>
  <c r="R3023" i="1" s="1"/>
  <c r="P3015" i="1"/>
  <c r="R3015" i="1" s="1"/>
  <c r="P3007" i="1"/>
  <c r="R3007" i="1" s="1"/>
  <c r="P2999" i="1"/>
  <c r="R2999" i="1" s="1"/>
  <c r="P2991" i="1"/>
  <c r="R2991" i="1" s="1"/>
  <c r="P2974" i="1"/>
  <c r="R2974" i="1" s="1"/>
  <c r="P2972" i="1"/>
  <c r="R2972" i="1" s="1"/>
  <c r="P2966" i="1"/>
  <c r="R2966" i="1" s="1"/>
  <c r="P2960" i="1"/>
  <c r="R2960" i="1" s="1"/>
  <c r="P2954" i="1"/>
  <c r="R2954" i="1" s="1"/>
  <c r="P2948" i="1"/>
  <c r="R2948" i="1" s="1"/>
  <c r="P2938" i="1"/>
  <c r="R2938" i="1" s="1"/>
  <c r="P2932" i="1"/>
  <c r="R2932" i="1" s="1"/>
  <c r="P2924" i="1"/>
  <c r="R2924" i="1" s="1"/>
  <c r="P2919" i="1"/>
  <c r="R2919" i="1" s="1"/>
  <c r="P2909" i="1"/>
  <c r="R2909" i="1" s="1"/>
  <c r="P2902" i="1"/>
  <c r="R2902" i="1" s="1"/>
  <c r="P2899" i="1"/>
  <c r="R2899" i="1" s="1"/>
  <c r="P2895" i="1"/>
  <c r="R2895" i="1" s="1"/>
  <c r="P2879" i="1"/>
  <c r="R2879" i="1" s="1"/>
  <c r="P2871" i="1"/>
  <c r="R2871" i="1" s="1"/>
  <c r="P2863" i="1"/>
  <c r="R2863" i="1" s="1"/>
  <c r="P2857" i="1"/>
  <c r="R2857" i="1" s="1"/>
  <c r="P2849" i="1"/>
  <c r="R2849" i="1" s="1"/>
  <c r="P2841" i="1"/>
  <c r="R2841" i="1" s="1"/>
  <c r="P2833" i="1"/>
  <c r="R2833" i="1" s="1"/>
  <c r="P2825" i="1"/>
  <c r="R2825" i="1" s="1"/>
  <c r="P2817" i="1"/>
  <c r="R2817" i="1" s="1"/>
  <c r="P2803" i="1"/>
  <c r="R2803" i="1" s="1"/>
  <c r="P2796" i="1"/>
  <c r="R2796" i="1" s="1"/>
  <c r="P2789" i="1"/>
  <c r="R2789" i="1" s="1"/>
  <c r="P2781" i="1"/>
  <c r="R2781" i="1" s="1"/>
  <c r="P2773" i="1"/>
  <c r="R2773" i="1" s="1"/>
  <c r="P2767" i="1"/>
  <c r="R2767" i="1" s="1"/>
  <c r="P2761" i="1"/>
  <c r="R2761" i="1" s="1"/>
  <c r="P2753" i="1"/>
  <c r="R2753" i="1" s="1"/>
  <c r="P2745" i="1"/>
  <c r="R2745" i="1" s="1"/>
  <c r="P2737" i="1"/>
  <c r="R2737" i="1" s="1"/>
  <c r="P2730" i="1"/>
  <c r="R2730" i="1" s="1"/>
  <c r="P2722" i="1"/>
  <c r="R2722" i="1" s="1"/>
  <c r="P2714" i="1"/>
  <c r="R2714" i="1" s="1"/>
  <c r="P2708" i="1"/>
  <c r="R2708" i="1" s="1"/>
  <c r="P2693" i="1"/>
  <c r="R2693" i="1" s="1"/>
  <c r="P2679" i="1"/>
  <c r="R2679" i="1" s="1"/>
  <c r="P2671" i="1"/>
  <c r="R2671" i="1" s="1"/>
  <c r="P2663" i="1"/>
  <c r="R2663" i="1" s="1"/>
  <c r="P2655" i="1"/>
  <c r="R2655" i="1" s="1"/>
  <c r="P2647" i="1"/>
  <c r="R2647" i="1" s="1"/>
  <c r="P2639" i="1"/>
  <c r="R2639" i="1" s="1"/>
  <c r="P2631" i="1"/>
  <c r="R2631" i="1" s="1"/>
  <c r="P2623" i="1"/>
  <c r="R2623" i="1" s="1"/>
  <c r="P2615" i="1"/>
  <c r="R2615" i="1" s="1"/>
  <c r="P2607" i="1"/>
  <c r="R2607" i="1" s="1"/>
  <c r="P3242" i="1"/>
  <c r="R3242" i="1" s="1"/>
  <c r="P3234" i="1"/>
  <c r="R3234" i="1" s="1"/>
  <c r="P3226" i="1"/>
  <c r="R3226" i="1" s="1"/>
  <c r="P3222" i="1"/>
  <c r="R3222" i="1" s="1"/>
  <c r="P3214" i="1"/>
  <c r="R3214" i="1" s="1"/>
  <c r="P3207" i="1"/>
  <c r="R3207" i="1" s="1"/>
  <c r="P3199" i="1"/>
  <c r="R3199" i="1" s="1"/>
  <c r="P3191" i="1"/>
  <c r="R3191" i="1" s="1"/>
  <c r="P3183" i="1"/>
  <c r="R3183" i="1" s="1"/>
  <c r="P3175" i="1"/>
  <c r="R3175" i="1" s="1"/>
  <c r="P3167" i="1"/>
  <c r="R3167" i="1" s="1"/>
  <c r="P3161" i="1"/>
  <c r="R3161" i="1" s="1"/>
  <c r="P3153" i="1"/>
  <c r="R3153" i="1" s="1"/>
  <c r="P3145" i="1"/>
  <c r="R3145" i="1" s="1"/>
  <c r="P3137" i="1"/>
  <c r="R3137" i="1" s="1"/>
  <c r="P3129" i="1"/>
  <c r="R3129" i="1" s="1"/>
  <c r="P3121" i="1"/>
  <c r="R3121" i="1" s="1"/>
  <c r="P3114" i="1"/>
  <c r="R3114" i="1" s="1"/>
  <c r="P3106" i="1"/>
  <c r="R3106" i="1" s="1"/>
  <c r="P3098" i="1"/>
  <c r="R3098" i="1" s="1"/>
  <c r="P3090" i="1"/>
  <c r="R3090" i="1" s="1"/>
  <c r="P3083" i="1"/>
  <c r="R3083" i="1" s="1"/>
  <c r="P3076" i="1"/>
  <c r="R3076" i="1" s="1"/>
  <c r="P3068" i="1"/>
  <c r="R3068" i="1" s="1"/>
  <c r="P3060" i="1"/>
  <c r="R3060" i="1" s="1"/>
  <c r="P3052" i="1"/>
  <c r="R3052" i="1" s="1"/>
  <c r="P3044" i="1"/>
  <c r="R3044" i="1" s="1"/>
  <c r="P3037" i="1"/>
  <c r="R3037" i="1" s="1"/>
  <c r="P3022" i="1"/>
  <c r="R3022" i="1" s="1"/>
  <c r="P3014" i="1"/>
  <c r="R3014" i="1" s="1"/>
  <c r="P3006" i="1"/>
  <c r="R3006" i="1" s="1"/>
  <c r="P2998" i="1"/>
  <c r="R2998" i="1" s="1"/>
  <c r="P2990" i="1"/>
  <c r="R2990" i="1" s="1"/>
  <c r="P2980" i="1"/>
  <c r="R2980" i="1" s="1"/>
  <c r="P2971" i="1"/>
  <c r="R2971" i="1" s="1"/>
  <c r="P2947" i="1"/>
  <c r="R2947" i="1" s="1"/>
  <c r="P2931" i="1"/>
  <c r="R2931" i="1" s="1"/>
  <c r="P2918" i="1"/>
  <c r="R2918" i="1" s="1"/>
  <c r="P2908" i="1"/>
  <c r="R2908" i="1" s="1"/>
  <c r="P2898" i="1"/>
  <c r="R2898" i="1" s="1"/>
  <c r="P2889" i="1"/>
  <c r="R2889" i="1" s="1"/>
  <c r="P2878" i="1"/>
  <c r="R2878" i="1" s="1"/>
  <c r="P2870" i="1"/>
  <c r="R2870" i="1" s="1"/>
  <c r="P2862" i="1"/>
  <c r="R2862" i="1" s="1"/>
  <c r="P2856" i="1"/>
  <c r="R2856" i="1" s="1"/>
  <c r="P2848" i="1"/>
  <c r="R2848" i="1" s="1"/>
  <c r="P2840" i="1"/>
  <c r="R2840" i="1" s="1"/>
  <c r="P2832" i="1"/>
  <c r="R2832" i="1" s="1"/>
  <c r="P2824" i="1"/>
  <c r="R2824" i="1" s="1"/>
  <c r="P2816" i="1"/>
  <c r="R2816" i="1" s="1"/>
  <c r="P2810" i="1"/>
  <c r="R2810" i="1" s="1"/>
  <c r="P2802" i="1"/>
  <c r="R2802" i="1" s="1"/>
  <c r="P2795" i="1"/>
  <c r="R2795" i="1" s="1"/>
  <c r="P2788" i="1"/>
  <c r="R2788" i="1" s="1"/>
  <c r="P2780" i="1"/>
  <c r="R2780" i="1" s="1"/>
  <c r="P2766" i="1"/>
  <c r="R2766" i="1" s="1"/>
  <c r="P2760" i="1"/>
  <c r="R2760" i="1" s="1"/>
  <c r="P2752" i="1"/>
  <c r="R2752" i="1" s="1"/>
  <c r="P2744" i="1"/>
  <c r="R2744" i="1" s="1"/>
  <c r="P2736" i="1"/>
  <c r="R2736" i="1" s="1"/>
  <c r="P2729" i="1"/>
  <c r="R2729" i="1" s="1"/>
  <c r="P2721" i="1"/>
  <c r="R2721" i="1" s="1"/>
  <c r="P2713" i="1"/>
  <c r="R2713" i="1" s="1"/>
  <c r="P2707" i="1"/>
  <c r="R2707" i="1" s="1"/>
  <c r="P2700" i="1"/>
  <c r="R2700" i="1" s="1"/>
  <c r="P2692" i="1"/>
  <c r="R2692" i="1" s="1"/>
  <c r="P2684" i="1"/>
  <c r="R2684" i="1" s="1"/>
  <c r="P2678" i="1"/>
  <c r="R2678" i="1" s="1"/>
  <c r="P2670" i="1"/>
  <c r="R2670" i="1" s="1"/>
  <c r="P2662" i="1"/>
  <c r="R2662" i="1" s="1"/>
  <c r="P2654" i="1"/>
  <c r="R2654" i="1" s="1"/>
  <c r="P2646" i="1"/>
  <c r="R2646" i="1" s="1"/>
  <c r="P2638" i="1"/>
  <c r="R2638" i="1" s="1"/>
  <c r="P2630" i="1"/>
  <c r="R2630" i="1" s="1"/>
  <c r="P2622" i="1"/>
  <c r="R2622" i="1" s="1"/>
  <c r="P2614" i="1"/>
  <c r="R2614" i="1" s="1"/>
  <c r="P2606" i="1"/>
  <c r="R2606" i="1" s="1"/>
  <c r="P2600" i="1"/>
  <c r="R2600" i="1" s="1"/>
  <c r="P2593" i="1"/>
  <c r="R2593" i="1" s="1"/>
  <c r="P2586" i="1"/>
  <c r="R2586" i="1" s="1"/>
  <c r="P2576" i="1"/>
  <c r="R2576" i="1" s="1"/>
  <c r="P2568" i="1"/>
  <c r="R2568" i="1" s="1"/>
  <c r="P2561" i="1"/>
  <c r="R2561" i="1" s="1"/>
  <c r="P2554" i="1"/>
  <c r="R2554" i="1" s="1"/>
  <c r="P2546" i="1"/>
  <c r="R2546" i="1" s="1"/>
  <c r="P2540" i="1"/>
  <c r="R2540" i="1" s="1"/>
  <c r="P2532" i="1"/>
  <c r="R2532" i="1" s="1"/>
  <c r="P2524" i="1"/>
  <c r="R2524" i="1" s="1"/>
  <c r="P2516" i="1"/>
  <c r="R2516" i="1" s="1"/>
  <c r="P2508" i="1"/>
  <c r="R2508" i="1" s="1"/>
  <c r="P2500" i="1"/>
  <c r="R2500" i="1" s="1"/>
  <c r="P2492" i="1"/>
  <c r="R2492" i="1" s="1"/>
  <c r="P2484" i="1"/>
  <c r="R2484" i="1" s="1"/>
  <c r="P2476" i="1"/>
  <c r="R2476" i="1" s="1"/>
  <c r="P2468" i="1"/>
  <c r="R2468" i="1" s="1"/>
  <c r="P2460" i="1"/>
  <c r="R2460" i="1" s="1"/>
  <c r="P2453" i="1"/>
  <c r="R2453" i="1" s="1"/>
  <c r="P2445" i="1"/>
  <c r="R2445" i="1" s="1"/>
  <c r="P2437" i="1"/>
  <c r="R2437" i="1" s="1"/>
  <c r="P2429" i="1"/>
  <c r="R2429" i="1" s="1"/>
  <c r="P2415" i="1"/>
  <c r="R2415" i="1" s="1"/>
  <c r="P2407" i="1"/>
  <c r="R2407" i="1" s="1"/>
  <c r="P2399" i="1"/>
  <c r="R2399" i="1" s="1"/>
  <c r="P2392" i="1"/>
  <c r="R2392" i="1" s="1"/>
  <c r="P2379" i="1"/>
  <c r="R2379" i="1" s="1"/>
  <c r="P2371" i="1"/>
  <c r="R2371" i="1" s="1"/>
  <c r="P2364" i="1"/>
  <c r="R2364" i="1" s="1"/>
  <c r="P2357" i="1"/>
  <c r="R2357" i="1" s="1"/>
  <c r="P2349" i="1"/>
  <c r="R2349" i="1" s="1"/>
  <c r="P2341" i="1"/>
  <c r="R2341" i="1" s="1"/>
  <c r="P2333" i="1"/>
  <c r="R2333" i="1" s="1"/>
  <c r="P2325" i="1"/>
  <c r="R2325" i="1" s="1"/>
  <c r="P2317" i="1"/>
  <c r="R2317" i="1" s="1"/>
  <c r="P2310" i="1"/>
  <c r="R2310" i="1" s="1"/>
  <c r="P2302" i="1"/>
  <c r="R2302" i="1" s="1"/>
  <c r="P2294" i="1"/>
  <c r="R2294" i="1" s="1"/>
  <c r="P2286" i="1"/>
  <c r="R2286" i="1" s="1"/>
  <c r="P2278" i="1"/>
  <c r="R2278" i="1" s="1"/>
  <c r="P2270" i="1"/>
  <c r="R2270" i="1" s="1"/>
  <c r="P2262" i="1"/>
  <c r="R2262" i="1" s="1"/>
  <c r="P2254" i="1"/>
  <c r="R2254" i="1" s="1"/>
  <c r="P2246" i="1"/>
  <c r="R2246" i="1" s="1"/>
  <c r="P2238" i="1"/>
  <c r="R2238" i="1" s="1"/>
  <c r="P2230" i="1"/>
  <c r="R2230" i="1" s="1"/>
  <c r="P2222" i="1"/>
  <c r="R2222" i="1" s="1"/>
  <c r="P3401" i="1"/>
  <c r="R3401" i="1" s="1"/>
  <c r="P3393" i="1"/>
  <c r="R3393" i="1" s="1"/>
  <c r="P3385" i="1"/>
  <c r="R3385" i="1" s="1"/>
  <c r="P3381" i="1"/>
  <c r="R3381" i="1" s="1"/>
  <c r="P3374" i="1"/>
  <c r="R3374" i="1" s="1"/>
  <c r="P3366" i="1"/>
  <c r="R3366" i="1" s="1"/>
  <c r="P3358" i="1"/>
  <c r="R3358" i="1" s="1"/>
  <c r="P3350" i="1"/>
  <c r="R3350" i="1" s="1"/>
  <c r="P3342" i="1"/>
  <c r="R3342" i="1" s="1"/>
  <c r="P3334" i="1"/>
  <c r="R3334" i="1" s="1"/>
  <c r="P3328" i="1"/>
  <c r="R3328" i="1" s="1"/>
  <c r="P3320" i="1"/>
  <c r="R3320" i="1" s="1"/>
  <c r="P3312" i="1"/>
  <c r="R3312" i="1" s="1"/>
  <c r="P3304" i="1"/>
  <c r="R3304" i="1" s="1"/>
  <c r="P3296" i="1"/>
  <c r="R3296" i="1" s="1"/>
  <c r="P3288" i="1"/>
  <c r="R3288" i="1" s="1"/>
  <c r="P3280" i="1"/>
  <c r="R3280" i="1" s="1"/>
  <c r="P3273" i="1"/>
  <c r="R3273" i="1" s="1"/>
  <c r="P3265" i="1"/>
  <c r="R3265" i="1" s="1"/>
  <c r="P3257" i="1"/>
  <c r="R3257" i="1" s="1"/>
  <c r="P3249" i="1"/>
  <c r="R3249" i="1" s="1"/>
  <c r="P3241" i="1"/>
  <c r="R3241" i="1" s="1"/>
  <c r="P3233" i="1"/>
  <c r="R3233" i="1" s="1"/>
  <c r="P3225" i="1"/>
  <c r="R3225" i="1" s="1"/>
  <c r="P3221" i="1"/>
  <c r="R3221" i="1" s="1"/>
  <c r="P3213" i="1"/>
  <c r="R3213" i="1" s="1"/>
  <c r="P3206" i="1"/>
  <c r="R3206" i="1" s="1"/>
  <c r="P3198" i="1"/>
  <c r="R3198" i="1" s="1"/>
  <c r="P3190" i="1"/>
  <c r="R3190" i="1" s="1"/>
  <c r="P3182" i="1"/>
  <c r="R3182" i="1" s="1"/>
  <c r="P3174" i="1"/>
  <c r="R3174" i="1" s="1"/>
  <c r="P3166" i="1"/>
  <c r="R3166" i="1" s="1"/>
  <c r="P3160" i="1"/>
  <c r="R3160" i="1" s="1"/>
  <c r="P3152" i="1"/>
  <c r="R3152" i="1" s="1"/>
  <c r="P3144" i="1"/>
  <c r="R3144" i="1" s="1"/>
  <c r="P3136" i="1"/>
  <c r="R3136" i="1" s="1"/>
  <c r="P3128" i="1"/>
  <c r="R3128" i="1" s="1"/>
  <c r="P3113" i="1"/>
  <c r="R3113" i="1" s="1"/>
  <c r="P3105" i="1"/>
  <c r="R3105" i="1" s="1"/>
  <c r="P3097" i="1"/>
  <c r="R3097" i="1" s="1"/>
  <c r="P3089" i="1"/>
  <c r="R3089" i="1" s="1"/>
  <c r="P3082" i="1"/>
  <c r="R3082" i="1" s="1"/>
  <c r="P3075" i="1"/>
  <c r="R3075" i="1" s="1"/>
  <c r="P3067" i="1"/>
  <c r="R3067" i="1" s="1"/>
  <c r="P3059" i="1"/>
  <c r="R3059" i="1" s="1"/>
  <c r="P3051" i="1"/>
  <c r="R3051" i="1" s="1"/>
  <c r="P3036" i="1"/>
  <c r="R3036" i="1" s="1"/>
  <c r="P3029" i="1"/>
  <c r="R3029" i="1" s="1"/>
  <c r="P3021" i="1"/>
  <c r="R3021" i="1" s="1"/>
  <c r="P3013" i="1"/>
  <c r="R3013" i="1" s="1"/>
  <c r="P3005" i="1"/>
  <c r="R3005" i="1" s="1"/>
  <c r="P2997" i="1"/>
  <c r="R2997" i="1" s="1"/>
  <c r="P2989" i="1"/>
  <c r="R2989" i="1" s="1"/>
  <c r="P2984" i="1"/>
  <c r="R2984" i="1" s="1"/>
  <c r="P2979" i="1"/>
  <c r="R2979" i="1" s="1"/>
  <c r="P2970" i="1"/>
  <c r="R2970" i="1" s="1"/>
  <c r="P2959" i="1"/>
  <c r="R2959" i="1" s="1"/>
  <c r="P2953" i="1"/>
  <c r="R2953" i="1" s="1"/>
  <c r="P2946" i="1"/>
  <c r="R2946" i="1" s="1"/>
  <c r="P2930" i="1"/>
  <c r="R2930" i="1" s="1"/>
  <c r="P2923" i="1"/>
  <c r="R2923" i="1" s="1"/>
  <c r="P2917" i="1"/>
  <c r="R2917" i="1" s="1"/>
  <c r="P2907" i="1"/>
  <c r="R2907" i="1" s="1"/>
  <c r="P2897" i="1"/>
  <c r="R2897" i="1" s="1"/>
  <c r="P2894" i="1"/>
  <c r="R2894" i="1" s="1"/>
  <c r="P2877" i="1"/>
  <c r="R2877" i="1" s="1"/>
  <c r="P2869" i="1"/>
  <c r="R2869" i="1" s="1"/>
  <c r="P2861" i="1"/>
  <c r="R2861" i="1" s="1"/>
  <c r="P2855" i="1"/>
  <c r="R2855" i="1" s="1"/>
  <c r="P2847" i="1"/>
  <c r="R2847" i="1" s="1"/>
  <c r="P2839" i="1"/>
  <c r="R2839" i="1" s="1"/>
  <c r="P2831" i="1"/>
  <c r="R2831" i="1" s="1"/>
  <c r="P2823" i="1"/>
  <c r="R2823" i="1" s="1"/>
  <c r="P2815" i="1"/>
  <c r="R2815" i="1" s="1"/>
  <c r="P2809" i="1"/>
  <c r="R2809" i="1" s="1"/>
  <c r="P2801" i="1"/>
  <c r="R2801" i="1" s="1"/>
  <c r="P2794" i="1"/>
  <c r="R2794" i="1" s="1"/>
  <c r="P2787" i="1"/>
  <c r="R2787" i="1" s="1"/>
  <c r="P2779" i="1"/>
  <c r="R2779" i="1" s="1"/>
  <c r="P2772" i="1"/>
  <c r="R2772" i="1" s="1"/>
  <c r="P2759" i="1"/>
  <c r="R2759" i="1" s="1"/>
  <c r="P2751" i="1"/>
  <c r="R2751" i="1" s="1"/>
  <c r="P2743" i="1"/>
  <c r="R2743" i="1" s="1"/>
  <c r="P2735" i="1"/>
  <c r="R2735" i="1" s="1"/>
  <c r="P2728" i="1"/>
  <c r="R2728" i="1" s="1"/>
  <c r="P2720" i="1"/>
  <c r="R2720" i="1" s="1"/>
  <c r="P2706" i="1"/>
  <c r="R2706" i="1" s="1"/>
  <c r="P2699" i="1"/>
  <c r="R2699" i="1" s="1"/>
  <c r="P2691" i="1"/>
  <c r="R2691" i="1" s="1"/>
  <c r="P2677" i="1"/>
  <c r="R2677" i="1" s="1"/>
  <c r="P2669" i="1"/>
  <c r="R2669" i="1" s="1"/>
  <c r="P2661" i="1"/>
  <c r="R2661" i="1" s="1"/>
  <c r="P2653" i="1"/>
  <c r="R2653" i="1" s="1"/>
  <c r="P2645" i="1"/>
  <c r="R2645" i="1" s="1"/>
  <c r="P2637" i="1"/>
  <c r="R2637" i="1" s="1"/>
  <c r="P2629" i="1"/>
  <c r="R2629" i="1" s="1"/>
  <c r="P2621" i="1"/>
  <c r="R2621" i="1" s="1"/>
  <c r="P2613" i="1"/>
  <c r="R2613" i="1" s="1"/>
  <c r="P2605" i="1"/>
  <c r="R2605" i="1" s="1"/>
  <c r="P2599" i="1"/>
  <c r="R2599" i="1" s="1"/>
  <c r="P2592" i="1"/>
  <c r="R2592" i="1" s="1"/>
  <c r="P2581" i="1"/>
  <c r="R2581" i="1" s="1"/>
  <c r="P2575" i="1"/>
  <c r="R2575" i="1" s="1"/>
  <c r="P2567" i="1"/>
  <c r="R2567" i="1" s="1"/>
  <c r="P2560" i="1"/>
  <c r="R2560" i="1" s="1"/>
  <c r="P2553" i="1"/>
  <c r="R2553" i="1" s="1"/>
  <c r="P2545" i="1"/>
  <c r="R2545" i="1" s="1"/>
  <c r="P2539" i="1"/>
  <c r="R2539" i="1" s="1"/>
  <c r="P2531" i="1"/>
  <c r="R2531" i="1" s="1"/>
  <c r="P2523" i="1"/>
  <c r="R2523" i="1" s="1"/>
  <c r="P2515" i="1"/>
  <c r="R2515" i="1" s="1"/>
  <c r="P2507" i="1"/>
  <c r="R2507" i="1" s="1"/>
  <c r="P2499" i="1"/>
  <c r="R2499" i="1" s="1"/>
  <c r="P2491" i="1"/>
  <c r="R2491" i="1" s="1"/>
  <c r="P2483" i="1"/>
  <c r="R2483" i="1" s="1"/>
  <c r="P2475" i="1"/>
  <c r="R2475" i="1" s="1"/>
  <c r="P2467" i="1"/>
  <c r="R2467" i="1" s="1"/>
  <c r="P2452" i="1"/>
  <c r="R2452" i="1" s="1"/>
  <c r="P2444" i="1"/>
  <c r="R2444" i="1" s="1"/>
  <c r="P2436" i="1"/>
  <c r="R2436" i="1" s="1"/>
  <c r="P2428" i="1"/>
  <c r="R2428" i="1" s="1"/>
  <c r="P2414" i="1"/>
  <c r="R2414" i="1" s="1"/>
  <c r="P2406" i="1"/>
  <c r="R2406" i="1" s="1"/>
  <c r="P2398" i="1"/>
  <c r="R2398" i="1" s="1"/>
  <c r="P3220" i="1"/>
  <c r="R3220" i="1" s="1"/>
  <c r="P3212" i="1"/>
  <c r="R3212" i="1" s="1"/>
  <c r="P3205" i="1"/>
  <c r="R3205" i="1" s="1"/>
  <c r="P3197" i="1"/>
  <c r="R3197" i="1" s="1"/>
  <c r="P3189" i="1"/>
  <c r="R3189" i="1" s="1"/>
  <c r="P3181" i="1"/>
  <c r="R3181" i="1" s="1"/>
  <c r="P3173" i="1"/>
  <c r="R3173" i="1" s="1"/>
  <c r="P3165" i="1"/>
  <c r="R3165" i="1" s="1"/>
  <c r="P3159" i="1"/>
  <c r="R3159" i="1" s="1"/>
  <c r="P3151" i="1"/>
  <c r="R3151" i="1" s="1"/>
  <c r="P3143" i="1"/>
  <c r="R3143" i="1" s="1"/>
  <c r="P3135" i="1"/>
  <c r="R3135" i="1" s="1"/>
  <c r="P3127" i="1"/>
  <c r="R3127" i="1" s="1"/>
  <c r="P3120" i="1"/>
  <c r="R3120" i="1" s="1"/>
  <c r="P3112" i="1"/>
  <c r="R3112" i="1" s="1"/>
  <c r="P3104" i="1"/>
  <c r="R3104" i="1" s="1"/>
  <c r="P3096" i="1"/>
  <c r="R3096" i="1" s="1"/>
  <c r="P3088" i="1"/>
  <c r="R3088" i="1" s="1"/>
  <c r="P3081" i="1"/>
  <c r="R3081" i="1" s="1"/>
  <c r="P3074" i="1"/>
  <c r="R3074" i="1" s="1"/>
  <c r="P3066" i="1"/>
  <c r="R3066" i="1" s="1"/>
  <c r="P3058" i="1"/>
  <c r="R3058" i="1" s="1"/>
  <c r="P3050" i="1"/>
  <c r="R3050" i="1" s="1"/>
  <c r="P3043" i="1"/>
  <c r="R3043" i="1" s="1"/>
  <c r="P3035" i="1"/>
  <c r="R3035" i="1" s="1"/>
  <c r="P3028" i="1"/>
  <c r="R3028" i="1" s="1"/>
  <c r="P3020" i="1"/>
  <c r="R3020" i="1" s="1"/>
  <c r="P3012" i="1"/>
  <c r="R3012" i="1" s="1"/>
  <c r="P3004" i="1"/>
  <c r="R3004" i="1" s="1"/>
  <c r="P2996" i="1"/>
  <c r="R2996" i="1" s="1"/>
  <c r="P2988" i="1"/>
  <c r="R2988" i="1" s="1"/>
  <c r="P2983" i="1"/>
  <c r="R2983" i="1" s="1"/>
  <c r="P2978" i="1"/>
  <c r="R2978" i="1" s="1"/>
  <c r="P2977" i="1"/>
  <c r="R2977" i="1" s="1"/>
  <c r="P2973" i="1"/>
  <c r="R2973" i="1" s="1"/>
  <c r="P2969" i="1"/>
  <c r="R2969" i="1" s="1"/>
  <c r="P2963" i="1"/>
  <c r="R2963" i="1" s="1"/>
  <c r="P2945" i="1"/>
  <c r="R2945" i="1" s="1"/>
  <c r="P2941" i="1"/>
  <c r="R2941" i="1" s="1"/>
  <c r="P2937" i="1"/>
  <c r="R2937" i="1" s="1"/>
  <c r="P2915" i="1"/>
  <c r="R2915" i="1" s="1"/>
  <c r="P2912" i="1"/>
  <c r="R2912" i="1" s="1"/>
  <c r="P2906" i="1"/>
  <c r="R2906" i="1" s="1"/>
  <c r="P2893" i="1"/>
  <c r="R2893" i="1" s="1"/>
  <c r="P2888" i="1"/>
  <c r="R2888" i="1" s="1"/>
  <c r="P2876" i="1"/>
  <c r="R2876" i="1" s="1"/>
  <c r="P2868" i="1"/>
  <c r="R2868" i="1" s="1"/>
  <c r="P2854" i="1"/>
  <c r="R2854" i="1" s="1"/>
  <c r="P2846" i="1"/>
  <c r="R2846" i="1" s="1"/>
  <c r="P2838" i="1"/>
  <c r="R2838" i="1" s="1"/>
  <c r="P2830" i="1"/>
  <c r="R2830" i="1" s="1"/>
  <c r="P2822" i="1"/>
  <c r="R2822" i="1" s="1"/>
  <c r="P2814" i="1"/>
  <c r="R2814" i="1" s="1"/>
  <c r="P2808" i="1"/>
  <c r="R2808" i="1" s="1"/>
  <c r="P2800" i="1"/>
  <c r="R2800" i="1" s="1"/>
  <c r="P2793" i="1"/>
  <c r="R2793" i="1" s="1"/>
  <c r="P2786" i="1"/>
  <c r="R2786" i="1" s="1"/>
  <c r="P2778" i="1"/>
  <c r="R2778" i="1" s="1"/>
  <c r="P2765" i="1"/>
  <c r="R2765" i="1" s="1"/>
  <c r="P2758" i="1"/>
  <c r="R2758" i="1" s="1"/>
  <c r="P2750" i="1"/>
  <c r="R2750" i="1" s="1"/>
  <c r="P2742" i="1"/>
  <c r="R2742" i="1" s="1"/>
  <c r="P2734" i="1"/>
  <c r="R2734" i="1" s="1"/>
  <c r="P2727" i="1"/>
  <c r="R2727" i="1" s="1"/>
  <c r="P2719" i="1"/>
  <c r="R2719" i="1" s="1"/>
  <c r="P2705" i="1"/>
  <c r="R2705" i="1" s="1"/>
  <c r="P2698" i="1"/>
  <c r="R2698" i="1" s="1"/>
  <c r="P2690" i="1"/>
  <c r="R2690" i="1" s="1"/>
  <c r="P2676" i="1"/>
  <c r="R2676" i="1" s="1"/>
  <c r="P2668" i="1"/>
  <c r="R2668" i="1" s="1"/>
  <c r="P2660" i="1"/>
  <c r="R2660" i="1" s="1"/>
  <c r="P2652" i="1"/>
  <c r="R2652" i="1" s="1"/>
  <c r="P2644" i="1"/>
  <c r="R2644" i="1" s="1"/>
  <c r="P2636" i="1"/>
  <c r="R2636" i="1" s="1"/>
  <c r="P2628" i="1"/>
  <c r="R2628" i="1" s="1"/>
  <c r="P2620" i="1"/>
  <c r="R2620" i="1" s="1"/>
  <c r="P2612" i="1"/>
  <c r="R2612" i="1" s="1"/>
  <c r="P2604" i="1"/>
  <c r="R2604" i="1" s="1"/>
  <c r="P2598" i="1"/>
  <c r="R2598" i="1" s="1"/>
  <c r="P3399" i="1"/>
  <c r="R3399" i="1" s="1"/>
  <c r="P3391" i="1"/>
  <c r="R3391" i="1" s="1"/>
  <c r="P3379" i="1"/>
  <c r="R3379" i="1" s="1"/>
  <c r="P3372" i="1"/>
  <c r="R3372" i="1" s="1"/>
  <c r="P3364" i="1"/>
  <c r="R3364" i="1" s="1"/>
  <c r="P3356" i="1"/>
  <c r="R3356" i="1" s="1"/>
  <c r="P3348" i="1"/>
  <c r="R3348" i="1" s="1"/>
  <c r="P3340" i="1"/>
  <c r="R3340" i="1" s="1"/>
  <c r="P3332" i="1"/>
  <c r="R3332" i="1" s="1"/>
  <c r="P3326" i="1"/>
  <c r="R3326" i="1" s="1"/>
  <c r="P3318" i="1"/>
  <c r="R3318" i="1" s="1"/>
  <c r="P3310" i="1"/>
  <c r="R3310" i="1" s="1"/>
  <c r="P3302" i="1"/>
  <c r="R3302" i="1" s="1"/>
  <c r="P3294" i="1"/>
  <c r="R3294" i="1" s="1"/>
  <c r="P3286" i="1"/>
  <c r="R3286" i="1" s="1"/>
  <c r="P3278" i="1"/>
  <c r="R3278" i="1" s="1"/>
  <c r="P3271" i="1"/>
  <c r="R3271" i="1" s="1"/>
  <c r="P3263" i="1"/>
  <c r="R3263" i="1" s="1"/>
  <c r="P3255" i="1"/>
  <c r="R3255" i="1" s="1"/>
  <c r="P3247" i="1"/>
  <c r="R3247" i="1" s="1"/>
  <c r="P3239" i="1"/>
  <c r="R3239" i="1" s="1"/>
  <c r="P3231" i="1"/>
  <c r="R3231" i="1" s="1"/>
  <c r="P3219" i="1"/>
  <c r="R3219" i="1" s="1"/>
  <c r="P3211" i="1"/>
  <c r="R3211" i="1" s="1"/>
  <c r="P3204" i="1"/>
  <c r="R3204" i="1" s="1"/>
  <c r="P3196" i="1"/>
  <c r="R3196" i="1" s="1"/>
  <c r="P3188" i="1"/>
  <c r="R3188" i="1" s="1"/>
  <c r="P3180" i="1"/>
  <c r="R3180" i="1" s="1"/>
  <c r="P3172" i="1"/>
  <c r="R3172" i="1" s="1"/>
  <c r="P3158" i="1"/>
  <c r="R3158" i="1" s="1"/>
  <c r="P3150" i="1"/>
  <c r="R3150" i="1" s="1"/>
  <c r="P3142" i="1"/>
  <c r="R3142" i="1" s="1"/>
  <c r="P3134" i="1"/>
  <c r="R3134" i="1" s="1"/>
  <c r="P3126" i="1"/>
  <c r="R3126" i="1" s="1"/>
  <c r="P3119" i="1"/>
  <c r="R3119" i="1" s="1"/>
  <c r="P3111" i="1"/>
  <c r="R3111" i="1" s="1"/>
  <c r="P3103" i="1"/>
  <c r="R3103" i="1" s="1"/>
  <c r="P3095" i="1"/>
  <c r="R3095" i="1" s="1"/>
  <c r="P3087" i="1"/>
  <c r="R3087" i="1" s="1"/>
  <c r="P3073" i="1"/>
  <c r="R3073" i="1" s="1"/>
  <c r="P3065" i="1"/>
  <c r="R3065" i="1" s="1"/>
  <c r="P3057" i="1"/>
  <c r="R3057" i="1" s="1"/>
  <c r="P3049" i="1"/>
  <c r="R3049" i="1" s="1"/>
  <c r="P3042" i="1"/>
  <c r="R3042" i="1" s="1"/>
  <c r="P3034" i="1"/>
  <c r="R3034" i="1" s="1"/>
  <c r="P3027" i="1"/>
  <c r="R3027" i="1" s="1"/>
  <c r="P3019" i="1"/>
  <c r="R3019" i="1" s="1"/>
  <c r="P3011" i="1"/>
  <c r="R3011" i="1" s="1"/>
  <c r="P3003" i="1"/>
  <c r="R3003" i="1" s="1"/>
  <c r="P2995" i="1"/>
  <c r="R2995" i="1" s="1"/>
  <c r="P2987" i="1"/>
  <c r="R2987" i="1" s="1"/>
  <c r="P2976" i="1"/>
  <c r="R2976" i="1" s="1"/>
  <c r="P2968" i="1"/>
  <c r="R2968" i="1" s="1"/>
  <c r="P2958" i="1"/>
  <c r="R2958" i="1" s="1"/>
  <c r="P2952" i="1"/>
  <c r="R2952" i="1" s="1"/>
  <c r="P2944" i="1"/>
  <c r="R2944" i="1" s="1"/>
  <c r="P2940" i="1"/>
  <c r="R2940" i="1" s="1"/>
  <c r="P2936" i="1"/>
  <c r="R2936" i="1" s="1"/>
  <c r="P2911" i="1"/>
  <c r="R2911" i="1" s="1"/>
  <c r="P2905" i="1"/>
  <c r="R2905" i="1" s="1"/>
  <c r="P2896" i="1"/>
  <c r="R2896" i="1" s="1"/>
  <c r="P2892" i="1"/>
  <c r="R2892" i="1" s="1"/>
  <c r="P2887" i="1"/>
  <c r="R2887" i="1" s="1"/>
  <c r="P2884" i="1"/>
  <c r="R2884" i="1" s="1"/>
  <c r="P2875" i="1"/>
  <c r="R2875" i="1" s="1"/>
  <c r="P2867" i="1"/>
  <c r="R2867" i="1" s="1"/>
  <c r="P2860" i="1"/>
  <c r="R2860" i="1" s="1"/>
  <c r="P2853" i="1"/>
  <c r="R2853" i="1" s="1"/>
  <c r="P2845" i="1"/>
  <c r="R2845" i="1" s="1"/>
  <c r="P2837" i="1"/>
  <c r="R2837" i="1" s="1"/>
  <c r="P2829" i="1"/>
  <c r="R2829" i="1" s="1"/>
  <c r="P2821" i="1"/>
  <c r="R2821" i="1" s="1"/>
  <c r="P2813" i="1"/>
  <c r="R2813" i="1" s="1"/>
  <c r="P2812" i="1"/>
  <c r="R2812" i="1" s="1"/>
  <c r="P2807" i="1"/>
  <c r="R2807" i="1" s="1"/>
  <c r="P2799" i="1"/>
  <c r="R2799" i="1" s="1"/>
  <c r="P2785" i="1"/>
  <c r="R2785" i="1" s="1"/>
  <c r="P2777" i="1"/>
  <c r="R2777" i="1" s="1"/>
  <c r="P2771" i="1"/>
  <c r="R2771" i="1" s="1"/>
  <c r="P2757" i="1"/>
  <c r="R2757" i="1" s="1"/>
  <c r="P2749" i="1"/>
  <c r="R2749" i="1" s="1"/>
  <c r="P2741" i="1"/>
  <c r="R2741" i="1" s="1"/>
  <c r="P2726" i="1"/>
  <c r="R2726" i="1" s="1"/>
  <c r="P2718" i="1"/>
  <c r="R2718" i="1" s="1"/>
  <c r="P2712" i="1"/>
  <c r="R2712" i="1" s="1"/>
  <c r="P2704" i="1"/>
  <c r="R2704" i="1" s="1"/>
  <c r="P2697" i="1"/>
  <c r="R2697" i="1" s="1"/>
  <c r="P2689" i="1"/>
  <c r="R2689" i="1" s="1"/>
  <c r="P2687" i="1"/>
  <c r="R2687" i="1" s="1"/>
  <c r="P2683" i="1"/>
  <c r="R2683" i="1" s="1"/>
  <c r="P2675" i="1"/>
  <c r="R2675" i="1" s="1"/>
  <c r="P2667" i="1"/>
  <c r="R2667" i="1" s="1"/>
  <c r="P2659" i="1"/>
  <c r="R2659" i="1" s="1"/>
  <c r="P2651" i="1"/>
  <c r="R2651" i="1" s="1"/>
  <c r="P2643" i="1"/>
  <c r="R2643" i="1" s="1"/>
  <c r="P2635" i="1"/>
  <c r="R2635" i="1" s="1"/>
  <c r="P2627" i="1"/>
  <c r="R2627" i="1" s="1"/>
  <c r="P2619" i="1"/>
  <c r="R2619" i="1" s="1"/>
  <c r="P2611" i="1"/>
  <c r="R2611" i="1" s="1"/>
  <c r="P2603" i="1"/>
  <c r="R2603" i="1" s="1"/>
  <c r="P2597" i="1"/>
  <c r="R2597" i="1" s="1"/>
  <c r="P2590" i="1"/>
  <c r="R2590" i="1" s="1"/>
  <c r="P2573" i="1"/>
  <c r="R2573" i="1" s="1"/>
  <c r="P2565" i="1"/>
  <c r="R2565" i="1" s="1"/>
  <c r="P2559" i="1"/>
  <c r="R2559" i="1" s="1"/>
  <c r="P2551" i="1"/>
  <c r="R2551" i="1" s="1"/>
  <c r="P2544" i="1"/>
  <c r="R2544" i="1" s="1"/>
  <c r="P2537" i="1"/>
  <c r="R2537" i="1" s="1"/>
  <c r="P2529" i="1"/>
  <c r="R2529" i="1" s="1"/>
  <c r="P2521" i="1"/>
  <c r="R2521" i="1" s="1"/>
  <c r="P2513" i="1"/>
  <c r="R2513" i="1" s="1"/>
  <c r="P2505" i="1"/>
  <c r="R2505" i="1" s="1"/>
  <c r="P2497" i="1"/>
  <c r="R2497" i="1" s="1"/>
  <c r="P2489" i="1"/>
  <c r="R2489" i="1" s="1"/>
  <c r="P2481" i="1"/>
  <c r="R2481" i="1" s="1"/>
  <c r="P2473" i="1"/>
  <c r="R2473" i="1" s="1"/>
  <c r="P2465" i="1"/>
  <c r="R2465" i="1" s="1"/>
  <c r="P2458" i="1"/>
  <c r="R2458" i="1" s="1"/>
  <c r="P2450" i="1"/>
  <c r="R2450" i="1" s="1"/>
  <c r="P2442" i="1"/>
  <c r="R2442" i="1" s="1"/>
  <c r="P2434" i="1"/>
  <c r="R2434" i="1" s="1"/>
  <c r="P2426" i="1"/>
  <c r="R2426" i="1" s="1"/>
  <c r="P2420" i="1"/>
  <c r="R2420" i="1" s="1"/>
  <c r="P2412" i="1"/>
  <c r="R2412" i="1" s="1"/>
  <c r="P2404" i="1"/>
  <c r="R2404" i="1" s="1"/>
  <c r="P2395" i="1"/>
  <c r="R2395" i="1" s="1"/>
  <c r="P2389" i="1"/>
  <c r="R2389" i="1" s="1"/>
  <c r="P2383" i="1"/>
  <c r="R2383" i="1" s="1"/>
  <c r="P2376" i="1"/>
  <c r="R2376" i="1" s="1"/>
  <c r="P2368" i="1"/>
  <c r="R2368" i="1" s="1"/>
  <c r="P2354" i="1"/>
  <c r="R2354" i="1" s="1"/>
  <c r="P2346" i="1"/>
  <c r="R2346" i="1" s="1"/>
  <c r="P3102" i="1"/>
  <c r="R3102" i="1" s="1"/>
  <c r="P3094" i="1"/>
  <c r="R3094" i="1" s="1"/>
  <c r="P3086" i="1"/>
  <c r="R3086" i="1" s="1"/>
  <c r="P3080" i="1"/>
  <c r="R3080" i="1" s="1"/>
  <c r="P3072" i="1"/>
  <c r="R3072" i="1" s="1"/>
  <c r="P3064" i="1"/>
  <c r="R3064" i="1" s="1"/>
  <c r="P3056" i="1"/>
  <c r="R3056" i="1" s="1"/>
  <c r="P3048" i="1"/>
  <c r="R3048" i="1" s="1"/>
  <c r="P3041" i="1"/>
  <c r="R3041" i="1" s="1"/>
  <c r="P3033" i="1"/>
  <c r="R3033" i="1" s="1"/>
  <c r="P3026" i="1"/>
  <c r="R3026" i="1" s="1"/>
  <c r="P3018" i="1"/>
  <c r="R3018" i="1" s="1"/>
  <c r="P3010" i="1"/>
  <c r="R3010" i="1" s="1"/>
  <c r="P3002" i="1"/>
  <c r="R3002" i="1" s="1"/>
  <c r="P2994" i="1"/>
  <c r="R2994" i="1" s="1"/>
  <c r="P2986" i="1"/>
  <c r="R2986" i="1" s="1"/>
  <c r="P2975" i="1"/>
  <c r="R2975" i="1" s="1"/>
  <c r="P2962" i="1"/>
  <c r="R2962" i="1" s="1"/>
  <c r="P2957" i="1"/>
  <c r="R2957" i="1" s="1"/>
  <c r="P2951" i="1"/>
  <c r="R2951" i="1" s="1"/>
  <c r="P2943" i="1"/>
  <c r="R2943" i="1" s="1"/>
  <c r="P2935" i="1"/>
  <c r="R2935" i="1" s="1"/>
  <c r="P2929" i="1"/>
  <c r="R2929" i="1" s="1"/>
  <c r="P2927" i="1"/>
  <c r="R2927" i="1" s="1"/>
  <c r="P2922" i="1"/>
  <c r="R2922" i="1" s="1"/>
  <c r="P2901" i="1"/>
  <c r="R2901" i="1" s="1"/>
  <c r="P2891" i="1"/>
  <c r="R2891" i="1" s="1"/>
  <c r="P2886" i="1"/>
  <c r="R2886" i="1" s="1"/>
  <c r="P2882" i="1"/>
  <c r="R2882" i="1" s="1"/>
  <c r="P2874" i="1"/>
  <c r="R2874" i="1" s="1"/>
  <c r="P2866" i="1"/>
  <c r="R2866" i="1" s="1"/>
  <c r="P2859" i="1"/>
  <c r="R2859" i="1" s="1"/>
  <c r="P2852" i="1"/>
  <c r="R2852" i="1" s="1"/>
  <c r="P2844" i="1"/>
  <c r="R2844" i="1" s="1"/>
  <c r="P2836" i="1"/>
  <c r="R2836" i="1" s="1"/>
  <c r="P2828" i="1"/>
  <c r="R2828" i="1" s="1"/>
  <c r="P2820" i="1"/>
  <c r="R2820" i="1" s="1"/>
  <c r="P2806" i="1"/>
  <c r="R2806" i="1" s="1"/>
  <c r="P2798" i="1"/>
  <c r="R2798" i="1" s="1"/>
  <c r="P2792" i="1"/>
  <c r="R2792" i="1" s="1"/>
  <c r="P2784" i="1"/>
  <c r="R2784" i="1" s="1"/>
  <c r="P2776" i="1"/>
  <c r="R2776" i="1" s="1"/>
  <c r="P2770" i="1"/>
  <c r="R2770" i="1" s="1"/>
  <c r="P2764" i="1"/>
  <c r="R2764" i="1" s="1"/>
  <c r="P2756" i="1"/>
  <c r="R2756" i="1" s="1"/>
  <c r="P2748" i="1"/>
  <c r="R2748" i="1" s="1"/>
  <c r="P2740" i="1"/>
  <c r="R2740" i="1" s="1"/>
  <c r="P2733" i="1"/>
  <c r="R2733" i="1" s="1"/>
  <c r="P2725" i="1"/>
  <c r="R2725" i="1" s="1"/>
  <c r="P2717" i="1"/>
  <c r="R2717" i="1" s="1"/>
  <c r="P2711" i="1"/>
  <c r="R2711" i="1" s="1"/>
  <c r="P2703" i="1"/>
  <c r="R2703" i="1" s="1"/>
  <c r="P2696" i="1"/>
  <c r="R2696" i="1" s="1"/>
  <c r="P2688" i="1"/>
  <c r="R2688" i="1" s="1"/>
  <c r="P2686" i="1"/>
  <c r="R2686" i="1" s="1"/>
  <c r="P2682" i="1"/>
  <c r="R2682" i="1" s="1"/>
  <c r="P2674" i="1"/>
  <c r="R2674" i="1" s="1"/>
  <c r="P2666" i="1"/>
  <c r="R2666" i="1" s="1"/>
  <c r="P2658" i="1"/>
  <c r="R2658" i="1" s="1"/>
  <c r="P2650" i="1"/>
  <c r="R2650" i="1" s="1"/>
  <c r="P2642" i="1"/>
  <c r="R2642" i="1" s="1"/>
  <c r="P2634" i="1"/>
  <c r="R2634" i="1" s="1"/>
  <c r="P2626" i="1"/>
  <c r="R2626" i="1" s="1"/>
  <c r="P2618" i="1"/>
  <c r="R2618" i="1" s="1"/>
  <c r="P2610" i="1"/>
  <c r="R2610" i="1" s="1"/>
  <c r="P2602" i="1"/>
  <c r="R2602" i="1" s="1"/>
  <c r="P2596" i="1"/>
  <c r="R2596" i="1" s="1"/>
  <c r="P2589" i="1"/>
  <c r="R2589" i="1" s="1"/>
  <c r="P2585" i="1"/>
  <c r="R2585" i="1" s="1"/>
  <c r="P2572" i="1"/>
  <c r="R2572" i="1" s="1"/>
  <c r="P2564" i="1"/>
  <c r="R2564" i="1" s="1"/>
  <c r="P2558" i="1"/>
  <c r="R2558" i="1" s="1"/>
  <c r="P2550" i="1"/>
  <c r="R2550" i="1" s="1"/>
  <c r="P2543" i="1"/>
  <c r="R2543" i="1" s="1"/>
  <c r="P2536" i="1"/>
  <c r="R2536" i="1" s="1"/>
  <c r="P2528" i="1"/>
  <c r="R2528" i="1" s="1"/>
  <c r="P2520" i="1"/>
  <c r="R2520" i="1" s="1"/>
  <c r="P2512" i="1"/>
  <c r="R2512" i="1" s="1"/>
  <c r="P2504" i="1"/>
  <c r="R2504" i="1" s="1"/>
  <c r="P2496" i="1"/>
  <c r="R2496" i="1" s="1"/>
  <c r="P2488" i="1"/>
  <c r="R2488" i="1" s="1"/>
  <c r="P2480" i="1"/>
  <c r="R2480" i="1" s="1"/>
  <c r="P2472" i="1"/>
  <c r="R2472" i="1" s="1"/>
  <c r="P2464" i="1"/>
  <c r="R2464" i="1" s="1"/>
  <c r="P2457" i="1"/>
  <c r="R2457" i="1" s="1"/>
  <c r="P2449" i="1"/>
  <c r="R2449" i="1" s="1"/>
  <c r="P2441" i="1"/>
  <c r="R2441" i="1" s="1"/>
  <c r="P2433" i="1"/>
  <c r="R2433" i="1" s="1"/>
  <c r="P2425" i="1"/>
  <c r="R2425" i="1" s="1"/>
  <c r="P2419" i="1"/>
  <c r="R2419" i="1" s="1"/>
  <c r="P2411" i="1"/>
  <c r="R2411" i="1" s="1"/>
  <c r="P2403" i="1"/>
  <c r="R2403" i="1" s="1"/>
  <c r="P2382" i="1"/>
  <c r="R2382" i="1" s="1"/>
  <c r="P2375" i="1"/>
  <c r="R2375" i="1" s="1"/>
  <c r="P2367" i="1"/>
  <c r="R2367" i="1" s="1"/>
  <c r="P2361" i="1"/>
  <c r="R2361" i="1" s="1"/>
  <c r="P2353" i="1"/>
  <c r="R2353" i="1" s="1"/>
  <c r="P2345" i="1"/>
  <c r="R2345" i="1" s="1"/>
  <c r="P2337" i="1"/>
  <c r="R2337" i="1" s="1"/>
  <c r="P2329" i="1"/>
  <c r="R2329" i="1" s="1"/>
  <c r="P2321" i="1"/>
  <c r="R2321" i="1" s="1"/>
  <c r="P2314" i="1"/>
  <c r="R2314" i="1" s="1"/>
  <c r="P2306" i="1"/>
  <c r="R2306" i="1" s="1"/>
  <c r="P2298" i="1"/>
  <c r="R2298" i="1" s="1"/>
  <c r="P2290" i="1"/>
  <c r="R2290" i="1" s="1"/>
  <c r="P2282" i="1"/>
  <c r="R2282" i="1" s="1"/>
  <c r="P2274" i="1"/>
  <c r="R2274" i="1" s="1"/>
  <c r="P2266" i="1"/>
  <c r="R2266" i="1" s="1"/>
  <c r="P2258" i="1"/>
  <c r="R2258" i="1" s="1"/>
  <c r="P2250" i="1"/>
  <c r="R2250" i="1" s="1"/>
  <c r="P2242" i="1"/>
  <c r="R2242" i="1" s="1"/>
  <c r="P2234" i="1"/>
  <c r="R2234" i="1" s="1"/>
  <c r="P2226" i="1"/>
  <c r="R2226" i="1" s="1"/>
  <c r="P2218" i="1"/>
  <c r="R2218" i="1" s="1"/>
  <c r="P2210" i="1"/>
  <c r="R2210" i="1" s="1"/>
  <c r="P2202" i="1"/>
  <c r="R2202" i="1" s="1"/>
  <c r="P2194" i="1"/>
  <c r="R2194" i="1" s="1"/>
  <c r="P2186" i="1"/>
  <c r="R2186" i="1" s="1"/>
  <c r="P2178" i="1"/>
  <c r="R2178" i="1" s="1"/>
  <c r="P2171" i="1"/>
  <c r="R2171" i="1" s="1"/>
  <c r="P2163" i="1"/>
  <c r="R2163" i="1" s="1"/>
  <c r="P2155" i="1"/>
  <c r="R2155" i="1" s="1"/>
  <c r="P2147" i="1"/>
  <c r="R2147" i="1" s="1"/>
  <c r="P2139" i="1"/>
  <c r="R2139" i="1" s="1"/>
  <c r="P1941" i="1"/>
  <c r="R1941" i="1" s="1"/>
  <c r="P1933" i="1"/>
  <c r="R1933" i="1" s="1"/>
  <c r="P1926" i="1"/>
  <c r="R1926" i="1" s="1"/>
  <c r="P1918" i="1"/>
  <c r="R1918" i="1" s="1"/>
  <c r="P1910" i="1"/>
  <c r="R1910" i="1" s="1"/>
  <c r="P1903" i="1"/>
  <c r="R1903" i="1" s="1"/>
  <c r="P1896" i="1"/>
  <c r="R1896" i="1" s="1"/>
  <c r="P1890" i="1"/>
  <c r="R1890" i="1" s="1"/>
  <c r="P1882" i="1"/>
  <c r="R1882" i="1" s="1"/>
  <c r="P1868" i="1"/>
  <c r="R1868" i="1" s="1"/>
  <c r="P1860" i="1"/>
  <c r="R1860" i="1" s="1"/>
  <c r="P1852" i="1"/>
  <c r="R1852" i="1" s="1"/>
  <c r="P1844" i="1"/>
  <c r="R1844" i="1" s="1"/>
  <c r="P1836" i="1"/>
  <c r="R1836" i="1" s="1"/>
  <c r="P1828" i="1"/>
  <c r="R1828" i="1" s="1"/>
  <c r="P1820" i="1"/>
  <c r="R1820" i="1" s="1"/>
  <c r="P1812" i="1"/>
  <c r="R1812" i="1" s="1"/>
  <c r="P1804" i="1"/>
  <c r="R1804" i="1" s="1"/>
  <c r="P1796" i="1"/>
  <c r="R1796" i="1" s="1"/>
  <c r="P1788" i="1"/>
  <c r="R1788" i="1" s="1"/>
  <c r="P1783" i="1"/>
  <c r="R1783" i="1" s="1"/>
  <c r="P1775" i="1"/>
  <c r="R1775" i="1" s="1"/>
  <c r="P1767" i="1"/>
  <c r="R1767" i="1" s="1"/>
  <c r="P1759" i="1"/>
  <c r="R1759" i="1" s="1"/>
  <c r="P1751" i="1"/>
  <c r="R1751" i="1" s="1"/>
  <c r="P1743" i="1"/>
  <c r="R1743" i="1" s="1"/>
  <c r="P1735" i="1"/>
  <c r="R1735" i="1" s="1"/>
  <c r="P1727" i="1"/>
  <c r="R1727" i="1" s="1"/>
  <c r="P1719" i="1"/>
  <c r="R1719" i="1" s="1"/>
  <c r="P1711" i="1"/>
  <c r="R1711" i="1" s="1"/>
  <c r="P1704" i="1"/>
  <c r="R1704" i="1" s="1"/>
  <c r="P1696" i="1"/>
  <c r="R1696" i="1" s="1"/>
  <c r="P1689" i="1"/>
  <c r="R1689" i="1" s="1"/>
  <c r="P1681" i="1"/>
  <c r="R1681" i="1" s="1"/>
  <c r="P1673" i="1"/>
  <c r="R1673" i="1" s="1"/>
  <c r="P1665" i="1"/>
  <c r="R1665" i="1" s="1"/>
  <c r="P1657" i="1"/>
  <c r="R1657" i="1" s="1"/>
  <c r="P1649" i="1"/>
  <c r="R1649" i="1" s="1"/>
  <c r="P1641" i="1"/>
  <c r="R1641" i="1" s="1"/>
  <c r="P1626" i="1"/>
  <c r="R1626" i="1" s="1"/>
  <c r="P1618" i="1"/>
  <c r="R1618" i="1" s="1"/>
  <c r="P1610" i="1"/>
  <c r="R1610" i="1" s="1"/>
  <c r="P1602" i="1"/>
  <c r="R1602" i="1" s="1"/>
  <c r="P1594" i="1"/>
  <c r="R1594" i="1" s="1"/>
  <c r="P1587" i="1"/>
  <c r="R1587" i="1" s="1"/>
  <c r="P1580" i="1"/>
  <c r="R1580" i="1" s="1"/>
  <c r="P1572" i="1"/>
  <c r="R1572" i="1" s="1"/>
  <c r="P1566" i="1"/>
  <c r="R1566" i="1" s="1"/>
  <c r="P1553" i="1"/>
  <c r="R1553" i="1" s="1"/>
  <c r="P1545" i="1"/>
  <c r="R1545" i="1" s="1"/>
  <c r="P1537" i="1"/>
  <c r="R1537" i="1" s="1"/>
  <c r="P1529" i="1"/>
  <c r="R1529" i="1" s="1"/>
  <c r="P1521" i="1"/>
  <c r="R1521" i="1" s="1"/>
  <c r="P1516" i="1"/>
  <c r="R1516" i="1" s="1"/>
  <c r="P1502" i="1"/>
  <c r="R1502" i="1" s="1"/>
  <c r="P1488" i="1"/>
  <c r="R1488" i="1" s="1"/>
  <c r="P1480" i="1"/>
  <c r="R1480" i="1" s="1"/>
  <c r="P1471" i="1"/>
  <c r="R1471" i="1" s="1"/>
  <c r="P1463" i="1"/>
  <c r="R1463" i="1" s="1"/>
  <c r="P1458" i="1"/>
  <c r="R1458" i="1" s="1"/>
  <c r="P1450" i="1"/>
  <c r="R1450" i="1" s="1"/>
  <c r="P1436" i="1"/>
  <c r="R1436" i="1" s="1"/>
  <c r="P1428" i="1"/>
  <c r="R1428" i="1" s="1"/>
  <c r="P1420" i="1"/>
  <c r="R1420" i="1" s="1"/>
  <c r="P1412" i="1"/>
  <c r="R1412" i="1" s="1"/>
  <c r="P1404" i="1"/>
  <c r="R1404" i="1" s="1"/>
  <c r="P1396" i="1"/>
  <c r="R1396" i="1" s="1"/>
  <c r="P1388" i="1"/>
  <c r="R1388" i="1" s="1"/>
  <c r="P1380" i="1"/>
  <c r="R1380" i="1" s="1"/>
  <c r="P1372" i="1"/>
  <c r="R1372" i="1" s="1"/>
  <c r="P1364" i="1"/>
  <c r="R1364" i="1" s="1"/>
  <c r="P1356" i="1"/>
  <c r="R1356" i="1" s="1"/>
  <c r="P1348" i="1"/>
  <c r="R1348" i="1" s="1"/>
  <c r="P1340" i="1"/>
  <c r="R1340" i="1" s="1"/>
  <c r="P1332" i="1"/>
  <c r="R1332" i="1" s="1"/>
  <c r="P1324" i="1"/>
  <c r="R1324" i="1" s="1"/>
  <c r="P1316" i="1"/>
  <c r="R1316" i="1" s="1"/>
  <c r="P1308" i="1"/>
  <c r="R1308" i="1" s="1"/>
  <c r="P1300" i="1"/>
  <c r="R1300" i="1" s="1"/>
  <c r="P1293" i="1"/>
  <c r="R1293" i="1" s="1"/>
  <c r="P1285" i="1"/>
  <c r="R1285" i="1" s="1"/>
  <c r="P1277" i="1"/>
  <c r="R1277" i="1" s="1"/>
  <c r="P1269" i="1"/>
  <c r="R1269" i="1" s="1"/>
  <c r="P1261" i="1"/>
  <c r="R1261" i="1" s="1"/>
  <c r="P1253" i="1"/>
  <c r="R1253" i="1" s="1"/>
  <c r="P1245" i="1"/>
  <c r="R1245" i="1" s="1"/>
  <c r="P1237" i="1"/>
  <c r="R1237" i="1" s="1"/>
  <c r="P1229" i="1"/>
  <c r="R1229" i="1" s="1"/>
  <c r="P1222" i="1"/>
  <c r="R1222" i="1" s="1"/>
  <c r="P1214" i="1"/>
  <c r="R1214" i="1" s="1"/>
  <c r="P1206" i="1"/>
  <c r="R1206" i="1" s="1"/>
  <c r="P1198" i="1"/>
  <c r="R1198" i="1" s="1"/>
  <c r="P1192" i="1"/>
  <c r="R1192" i="1" s="1"/>
  <c r="P1184" i="1"/>
  <c r="R1184" i="1" s="1"/>
  <c r="P1178" i="1"/>
  <c r="R1178" i="1" s="1"/>
  <c r="P1172" i="1"/>
  <c r="R1172" i="1" s="1"/>
  <c r="P1166" i="1"/>
  <c r="R1166" i="1" s="1"/>
  <c r="P1158" i="1"/>
  <c r="R1158" i="1" s="1"/>
  <c r="P1152" i="1"/>
  <c r="R1152" i="1" s="1"/>
  <c r="P1147" i="1"/>
  <c r="R1147" i="1" s="1"/>
  <c r="P1138" i="1"/>
  <c r="R1138" i="1" s="1"/>
  <c r="P1130" i="1"/>
  <c r="R1130" i="1" s="1"/>
  <c r="P1117" i="1"/>
  <c r="R1117" i="1" s="1"/>
  <c r="P1111" i="1"/>
  <c r="R1111" i="1" s="1"/>
  <c r="P1104" i="1"/>
  <c r="R1104" i="1" s="1"/>
  <c r="P1098" i="1"/>
  <c r="R1098" i="1" s="1"/>
  <c r="P1090" i="1"/>
  <c r="R1090" i="1" s="1"/>
  <c r="P1082" i="1"/>
  <c r="R1082" i="1" s="1"/>
  <c r="P1074" i="1"/>
  <c r="R1074" i="1" s="1"/>
  <c r="P1066" i="1"/>
  <c r="R1066" i="1" s="1"/>
  <c r="P1060" i="1"/>
  <c r="R1060" i="1" s="1"/>
  <c r="P1052" i="1"/>
  <c r="R1052" i="1" s="1"/>
  <c r="P1044" i="1"/>
  <c r="R1044" i="1" s="1"/>
  <c r="P1036" i="1"/>
  <c r="R1036" i="1" s="1"/>
  <c r="P1029" i="1"/>
  <c r="R1029" i="1" s="1"/>
  <c r="P1021" i="1"/>
  <c r="R1021" i="1" s="1"/>
  <c r="P1013" i="1"/>
  <c r="R1013" i="1" s="1"/>
  <c r="P1005" i="1"/>
  <c r="R1005" i="1" s="1"/>
  <c r="P997" i="1"/>
  <c r="R997" i="1" s="1"/>
  <c r="P989" i="1"/>
  <c r="R989" i="1" s="1"/>
  <c r="P981" i="1"/>
  <c r="R981" i="1" s="1"/>
  <c r="P973" i="1"/>
  <c r="R973" i="1" s="1"/>
  <c r="P966" i="1"/>
  <c r="R966" i="1" s="1"/>
  <c r="P952" i="1"/>
  <c r="R952" i="1" s="1"/>
  <c r="P944" i="1"/>
  <c r="R944" i="1" s="1"/>
  <c r="P936" i="1"/>
  <c r="R936" i="1" s="1"/>
  <c r="P928" i="1"/>
  <c r="R928" i="1" s="1"/>
  <c r="P921" i="1"/>
  <c r="R921" i="1" s="1"/>
  <c r="P914" i="1"/>
  <c r="R914" i="1" s="1"/>
  <c r="P906" i="1"/>
  <c r="R906" i="1" s="1"/>
  <c r="P899" i="1"/>
  <c r="R899" i="1" s="1"/>
  <c r="P891" i="1"/>
  <c r="R891" i="1" s="1"/>
  <c r="P879" i="1"/>
  <c r="R879" i="1" s="1"/>
  <c r="P869" i="1"/>
  <c r="R869" i="1" s="1"/>
  <c r="P861" i="1"/>
  <c r="R861" i="1" s="1"/>
  <c r="P854" i="1"/>
  <c r="R854" i="1" s="1"/>
  <c r="P846" i="1"/>
  <c r="R846" i="1" s="1"/>
  <c r="P838" i="1"/>
  <c r="R838" i="1" s="1"/>
  <c r="P830" i="1"/>
  <c r="R830" i="1" s="1"/>
  <c r="P822" i="1"/>
  <c r="R822" i="1" s="1"/>
  <c r="P814" i="1"/>
  <c r="R814" i="1" s="1"/>
  <c r="P3236" i="1"/>
  <c r="R3236" i="1" s="1"/>
  <c r="P3228" i="1"/>
  <c r="R3228" i="1" s="1"/>
  <c r="P3224" i="1"/>
  <c r="R3224" i="1" s="1"/>
  <c r="P3216" i="1"/>
  <c r="R3216" i="1" s="1"/>
  <c r="P3209" i="1"/>
  <c r="R3209" i="1" s="1"/>
  <c r="P3201" i="1"/>
  <c r="R3201" i="1" s="1"/>
  <c r="P3193" i="1"/>
  <c r="R3193" i="1" s="1"/>
  <c r="P3185" i="1"/>
  <c r="R3185" i="1" s="1"/>
  <c r="P3177" i="1"/>
  <c r="R3177" i="1" s="1"/>
  <c r="P3169" i="1"/>
  <c r="R3169" i="1" s="1"/>
  <c r="P3155" i="1"/>
  <c r="R3155" i="1" s="1"/>
  <c r="P3147" i="1"/>
  <c r="R3147" i="1" s="1"/>
  <c r="P3139" i="1"/>
  <c r="R3139" i="1" s="1"/>
  <c r="P3131" i="1"/>
  <c r="R3131" i="1" s="1"/>
  <c r="P3123" i="1"/>
  <c r="R3123" i="1" s="1"/>
  <c r="P3116" i="1"/>
  <c r="R3116" i="1" s="1"/>
  <c r="P3108" i="1"/>
  <c r="R3108" i="1" s="1"/>
  <c r="P3100" i="1"/>
  <c r="R3100" i="1" s="1"/>
  <c r="P3092" i="1"/>
  <c r="R3092" i="1" s="1"/>
  <c r="P3085" i="1"/>
  <c r="R3085" i="1" s="1"/>
  <c r="P3078" i="1"/>
  <c r="R3078" i="1" s="1"/>
  <c r="P3070" i="1"/>
  <c r="R3070" i="1" s="1"/>
  <c r="P3062" i="1"/>
  <c r="R3062" i="1" s="1"/>
  <c r="P3054" i="1"/>
  <c r="R3054" i="1" s="1"/>
  <c r="P3046" i="1"/>
  <c r="R3046" i="1" s="1"/>
  <c r="P3039" i="1"/>
  <c r="R3039" i="1" s="1"/>
  <c r="P3031" i="1"/>
  <c r="R3031" i="1" s="1"/>
  <c r="P3024" i="1"/>
  <c r="R3024" i="1" s="1"/>
  <c r="P3016" i="1"/>
  <c r="R3016" i="1" s="1"/>
  <c r="P3008" i="1"/>
  <c r="R3008" i="1" s="1"/>
  <c r="P3000" i="1"/>
  <c r="R3000" i="1" s="1"/>
  <c r="P2992" i="1"/>
  <c r="R2992" i="1" s="1"/>
  <c r="P2981" i="1"/>
  <c r="R2981" i="1" s="1"/>
  <c r="P2967" i="1"/>
  <c r="R2967" i="1" s="1"/>
  <c r="P2964" i="1"/>
  <c r="R2964" i="1" s="1"/>
  <c r="P2955" i="1"/>
  <c r="R2955" i="1" s="1"/>
  <c r="P2949" i="1"/>
  <c r="R2949" i="1" s="1"/>
  <c r="P2939" i="1"/>
  <c r="R2939" i="1" s="1"/>
  <c r="P2933" i="1"/>
  <c r="R2933" i="1" s="1"/>
  <c r="P2925" i="1"/>
  <c r="R2925" i="1" s="1"/>
  <c r="P2920" i="1"/>
  <c r="R2920" i="1" s="1"/>
  <c r="P2916" i="1"/>
  <c r="R2916" i="1" s="1"/>
  <c r="P2913" i="1"/>
  <c r="R2913" i="1" s="1"/>
  <c r="P2910" i="1"/>
  <c r="R2910" i="1" s="1"/>
  <c r="P2903" i="1"/>
  <c r="R2903" i="1" s="1"/>
  <c r="P2900" i="1"/>
  <c r="R2900" i="1" s="1"/>
  <c r="P2883" i="1"/>
  <c r="R2883" i="1" s="1"/>
  <c r="P2880" i="1"/>
  <c r="R2880" i="1" s="1"/>
  <c r="P2872" i="1"/>
  <c r="R2872" i="1" s="1"/>
  <c r="P2864" i="1"/>
  <c r="R2864" i="1" s="1"/>
  <c r="P2850" i="1"/>
  <c r="R2850" i="1" s="1"/>
  <c r="P2842" i="1"/>
  <c r="R2842" i="1" s="1"/>
  <c r="P2834" i="1"/>
  <c r="R2834" i="1" s="1"/>
  <c r="P2826" i="1"/>
  <c r="R2826" i="1" s="1"/>
  <c r="P2818" i="1"/>
  <c r="R2818" i="1" s="1"/>
  <c r="P2811" i="1"/>
  <c r="R2811" i="1" s="1"/>
  <c r="P2804" i="1"/>
  <c r="R2804" i="1" s="1"/>
  <c r="P2797" i="1"/>
  <c r="R2797" i="1" s="1"/>
  <c r="P2790" i="1"/>
  <c r="R2790" i="1" s="1"/>
  <c r="P2782" i="1"/>
  <c r="R2782" i="1" s="1"/>
  <c r="P2774" i="1"/>
  <c r="R2774" i="1" s="1"/>
  <c r="P2768" i="1"/>
  <c r="R2768" i="1" s="1"/>
  <c r="P2762" i="1"/>
  <c r="R2762" i="1" s="1"/>
  <c r="P2754" i="1"/>
  <c r="R2754" i="1" s="1"/>
  <c r="P2746" i="1"/>
  <c r="R2746" i="1" s="1"/>
  <c r="P2738" i="1"/>
  <c r="R2738" i="1" s="1"/>
  <c r="P2731" i="1"/>
  <c r="R2731" i="1" s="1"/>
  <c r="P2723" i="1"/>
  <c r="R2723" i="1" s="1"/>
  <c r="P2715" i="1"/>
  <c r="R2715" i="1" s="1"/>
  <c r="P2709" i="1"/>
  <c r="R2709" i="1" s="1"/>
  <c r="P2701" i="1"/>
  <c r="R2701" i="1" s="1"/>
  <c r="P2694" i="1"/>
  <c r="R2694" i="1" s="1"/>
  <c r="P2680" i="1"/>
  <c r="R2680" i="1" s="1"/>
  <c r="P2672" i="1"/>
  <c r="R2672" i="1" s="1"/>
  <c r="P2664" i="1"/>
  <c r="R2664" i="1" s="1"/>
  <c r="P2656" i="1"/>
  <c r="R2656" i="1" s="1"/>
  <c r="P2648" i="1"/>
  <c r="R2648" i="1" s="1"/>
  <c r="P2640" i="1"/>
  <c r="R2640" i="1" s="1"/>
  <c r="P2632" i="1"/>
  <c r="R2632" i="1" s="1"/>
  <c r="P2624" i="1"/>
  <c r="R2624" i="1" s="1"/>
  <c r="P2616" i="1"/>
  <c r="R2616" i="1" s="1"/>
  <c r="P2608" i="1"/>
  <c r="R2608" i="1" s="1"/>
  <c r="P2391" i="1"/>
  <c r="R2391" i="1" s="1"/>
  <c r="P2385" i="1"/>
  <c r="R2385" i="1" s="1"/>
  <c r="P2378" i="1"/>
  <c r="R2378" i="1" s="1"/>
  <c r="P2370" i="1"/>
  <c r="R2370" i="1" s="1"/>
  <c r="P2363" i="1"/>
  <c r="R2363" i="1" s="1"/>
  <c r="P2356" i="1"/>
  <c r="R2356" i="1" s="1"/>
  <c r="P2348" i="1"/>
  <c r="R2348" i="1" s="1"/>
  <c r="P2340" i="1"/>
  <c r="R2340" i="1" s="1"/>
  <c r="P2332" i="1"/>
  <c r="R2332" i="1" s="1"/>
  <c r="P2324" i="1"/>
  <c r="R2324" i="1" s="1"/>
  <c r="P2309" i="1"/>
  <c r="R2309" i="1" s="1"/>
  <c r="P2301" i="1"/>
  <c r="R2301" i="1" s="1"/>
  <c r="P2293" i="1"/>
  <c r="R2293" i="1" s="1"/>
  <c r="P2285" i="1"/>
  <c r="R2285" i="1" s="1"/>
  <c r="P2277" i="1"/>
  <c r="R2277" i="1" s="1"/>
  <c r="P2269" i="1"/>
  <c r="R2269" i="1" s="1"/>
  <c r="P2261" i="1"/>
  <c r="R2261" i="1" s="1"/>
  <c r="P2253" i="1"/>
  <c r="R2253" i="1" s="1"/>
  <c r="P2245" i="1"/>
  <c r="R2245" i="1" s="1"/>
  <c r="P2237" i="1"/>
  <c r="R2237" i="1" s="1"/>
  <c r="P2229" i="1"/>
  <c r="R2229" i="1" s="1"/>
  <c r="P2221" i="1"/>
  <c r="R2221" i="1" s="1"/>
  <c r="P2213" i="1"/>
  <c r="R2213" i="1" s="1"/>
  <c r="P2205" i="1"/>
  <c r="R2205" i="1" s="1"/>
  <c r="P2197" i="1"/>
  <c r="R2197" i="1" s="1"/>
  <c r="P2189" i="1"/>
  <c r="R2189" i="1" s="1"/>
  <c r="P2181" i="1"/>
  <c r="R2181" i="1" s="1"/>
  <c r="P2173" i="1"/>
  <c r="R2173" i="1" s="1"/>
  <c r="P2166" i="1"/>
  <c r="R2166" i="1" s="1"/>
  <c r="P2158" i="1"/>
  <c r="R2158" i="1" s="1"/>
  <c r="P2150" i="1"/>
  <c r="R2150" i="1" s="1"/>
  <c r="P2142" i="1"/>
  <c r="R2142" i="1" s="1"/>
  <c r="P2134" i="1"/>
  <c r="R2134" i="1" s="1"/>
  <c r="P2126" i="1"/>
  <c r="R2126" i="1" s="1"/>
  <c r="P2118" i="1"/>
  <c r="R2118" i="1" s="1"/>
  <c r="P2110" i="1"/>
  <c r="R2110" i="1" s="1"/>
  <c r="P2102" i="1"/>
  <c r="R2102" i="1" s="1"/>
  <c r="P2094" i="1"/>
  <c r="R2094" i="1" s="1"/>
  <c r="P2086" i="1"/>
  <c r="R2086" i="1" s="1"/>
  <c r="P2078" i="1"/>
  <c r="R2078" i="1" s="1"/>
  <c r="P2070" i="1"/>
  <c r="R2070" i="1" s="1"/>
  <c r="P2062" i="1"/>
  <c r="R2062" i="1" s="1"/>
  <c r="P2054" i="1"/>
  <c r="R2054" i="1" s="1"/>
  <c r="P2046" i="1"/>
  <c r="R2046" i="1" s="1"/>
  <c r="P2038" i="1"/>
  <c r="R2038" i="1" s="1"/>
  <c r="P2030" i="1"/>
  <c r="R2030" i="1" s="1"/>
  <c r="P2023" i="1"/>
  <c r="R2023" i="1" s="1"/>
  <c r="P2016" i="1"/>
  <c r="R2016" i="1" s="1"/>
  <c r="P2009" i="1"/>
  <c r="R2009" i="1" s="1"/>
  <c r="P2001" i="1"/>
  <c r="R2001" i="1" s="1"/>
  <c r="P1994" i="1"/>
  <c r="R1994" i="1" s="1"/>
  <c r="P1987" i="1"/>
  <c r="R1987" i="1" s="1"/>
  <c r="P1980" i="1"/>
  <c r="R1980" i="1" s="1"/>
  <c r="P1972" i="1"/>
  <c r="R1972" i="1" s="1"/>
  <c r="P1964" i="1"/>
  <c r="R1964" i="1" s="1"/>
  <c r="P1952" i="1"/>
  <c r="R1952" i="1" s="1"/>
  <c r="P1945" i="1"/>
  <c r="R1945" i="1" s="1"/>
  <c r="P1937" i="1"/>
  <c r="R1937" i="1" s="1"/>
  <c r="P1930" i="1"/>
  <c r="R1930" i="1" s="1"/>
  <c r="P1922" i="1"/>
  <c r="R1922" i="1" s="1"/>
  <c r="P1914" i="1"/>
  <c r="R1914" i="1" s="1"/>
  <c r="P1907" i="1"/>
  <c r="R1907" i="1" s="1"/>
  <c r="P1900" i="1"/>
  <c r="R1900" i="1" s="1"/>
  <c r="P1894" i="1"/>
  <c r="R1894" i="1" s="1"/>
  <c r="P1886" i="1"/>
  <c r="R1886" i="1" s="1"/>
  <c r="P1878" i="1"/>
  <c r="R1878" i="1" s="1"/>
  <c r="P1872" i="1"/>
  <c r="R1872" i="1" s="1"/>
  <c r="P2591" i="1"/>
  <c r="R2591" i="1" s="1"/>
  <c r="P2580" i="1"/>
  <c r="R2580" i="1" s="1"/>
  <c r="P2574" i="1"/>
  <c r="R2574" i="1" s="1"/>
  <c r="P2566" i="1"/>
  <c r="R2566" i="1" s="1"/>
  <c r="P2552" i="1"/>
  <c r="R2552" i="1" s="1"/>
  <c r="P2538" i="1"/>
  <c r="R2538" i="1" s="1"/>
  <c r="P2530" i="1"/>
  <c r="R2530" i="1" s="1"/>
  <c r="P2522" i="1"/>
  <c r="R2522" i="1" s="1"/>
  <c r="P2514" i="1"/>
  <c r="R2514" i="1" s="1"/>
  <c r="P2506" i="1"/>
  <c r="R2506" i="1" s="1"/>
  <c r="P2498" i="1"/>
  <c r="R2498" i="1" s="1"/>
  <c r="P2490" i="1"/>
  <c r="R2490" i="1" s="1"/>
  <c r="P2482" i="1"/>
  <c r="R2482" i="1" s="1"/>
  <c r="P2474" i="1"/>
  <c r="R2474" i="1" s="1"/>
  <c r="P2466" i="1"/>
  <c r="R2466" i="1" s="1"/>
  <c r="P2459" i="1"/>
  <c r="R2459" i="1" s="1"/>
  <c r="P2451" i="1"/>
  <c r="R2451" i="1" s="1"/>
  <c r="P2443" i="1"/>
  <c r="R2443" i="1" s="1"/>
  <c r="P2435" i="1"/>
  <c r="R2435" i="1" s="1"/>
  <c r="P2427" i="1"/>
  <c r="R2427" i="1" s="1"/>
  <c r="P2413" i="1"/>
  <c r="R2413" i="1" s="1"/>
  <c r="P2405" i="1"/>
  <c r="R2405" i="1" s="1"/>
  <c r="P2397" i="1"/>
  <c r="R2397" i="1" s="1"/>
  <c r="P2396" i="1"/>
  <c r="R2396" i="1" s="1"/>
  <c r="P2390" i="1"/>
  <c r="R2390" i="1" s="1"/>
  <c r="P2384" i="1"/>
  <c r="R2384" i="1" s="1"/>
  <c r="P2377" i="1"/>
  <c r="R2377" i="1" s="1"/>
  <c r="P2369" i="1"/>
  <c r="R2369" i="1" s="1"/>
  <c r="P2362" i="1"/>
  <c r="R2362" i="1" s="1"/>
  <c r="P2355" i="1"/>
  <c r="R2355" i="1" s="1"/>
  <c r="P2347" i="1"/>
  <c r="R2347" i="1" s="1"/>
  <c r="P2339" i="1"/>
  <c r="R2339" i="1" s="1"/>
  <c r="P2331" i="1"/>
  <c r="R2331" i="1" s="1"/>
  <c r="P2323" i="1"/>
  <c r="R2323" i="1" s="1"/>
  <c r="P2316" i="1"/>
  <c r="R2316" i="1" s="1"/>
  <c r="P2308" i="1"/>
  <c r="R2308" i="1" s="1"/>
  <c r="P2300" i="1"/>
  <c r="R2300" i="1" s="1"/>
  <c r="P2292" i="1"/>
  <c r="R2292" i="1" s="1"/>
  <c r="P2284" i="1"/>
  <c r="R2284" i="1" s="1"/>
  <c r="P2276" i="1"/>
  <c r="R2276" i="1" s="1"/>
  <c r="P2268" i="1"/>
  <c r="R2268" i="1" s="1"/>
  <c r="P2260" i="1"/>
  <c r="R2260" i="1" s="1"/>
  <c r="P2252" i="1"/>
  <c r="R2252" i="1" s="1"/>
  <c r="P2244" i="1"/>
  <c r="R2244" i="1" s="1"/>
  <c r="P2236" i="1"/>
  <c r="R2236" i="1" s="1"/>
  <c r="P2228" i="1"/>
  <c r="R2228" i="1" s="1"/>
  <c r="P2220" i="1"/>
  <c r="R2220" i="1" s="1"/>
  <c r="P2212" i="1"/>
  <c r="R2212" i="1" s="1"/>
  <c r="P2204" i="1"/>
  <c r="R2204" i="1" s="1"/>
  <c r="P2196" i="1"/>
  <c r="R2196" i="1" s="1"/>
  <c r="P2188" i="1"/>
  <c r="R2188" i="1" s="1"/>
  <c r="P2180" i="1"/>
  <c r="R2180" i="1" s="1"/>
  <c r="P2172" i="1"/>
  <c r="R2172" i="1" s="1"/>
  <c r="P2165" i="1"/>
  <c r="R2165" i="1" s="1"/>
  <c r="P2157" i="1"/>
  <c r="R2157" i="1" s="1"/>
  <c r="P2149" i="1"/>
  <c r="R2149" i="1" s="1"/>
  <c r="P2141" i="1"/>
  <c r="R2141" i="1" s="1"/>
  <c r="P2133" i="1"/>
  <c r="R2133" i="1" s="1"/>
  <c r="P2125" i="1"/>
  <c r="R2125" i="1" s="1"/>
  <c r="P2117" i="1"/>
  <c r="R2117" i="1" s="1"/>
  <c r="P2109" i="1"/>
  <c r="R2109" i="1" s="1"/>
  <c r="P2101" i="1"/>
  <c r="R2101" i="1" s="1"/>
  <c r="P2093" i="1"/>
  <c r="R2093" i="1" s="1"/>
  <c r="P2085" i="1"/>
  <c r="R2085" i="1" s="1"/>
  <c r="P2077" i="1"/>
  <c r="R2077" i="1" s="1"/>
  <c r="P2069" i="1"/>
  <c r="R2069" i="1" s="1"/>
  <c r="P2061" i="1"/>
  <c r="R2061" i="1" s="1"/>
  <c r="P2053" i="1"/>
  <c r="R2053" i="1" s="1"/>
  <c r="P2045" i="1"/>
  <c r="R2045" i="1" s="1"/>
  <c r="P2037" i="1"/>
  <c r="R2037" i="1" s="1"/>
  <c r="P2029" i="1"/>
  <c r="R2029" i="1" s="1"/>
  <c r="P2022" i="1"/>
  <c r="R2022" i="1" s="1"/>
  <c r="P2015" i="1"/>
  <c r="R2015" i="1" s="1"/>
  <c r="P2008" i="1"/>
  <c r="R2008" i="1" s="1"/>
  <c r="P2000" i="1"/>
  <c r="R2000" i="1" s="1"/>
  <c r="P1993" i="1"/>
  <c r="R1993" i="1" s="1"/>
  <c r="P1986" i="1"/>
  <c r="R1986" i="1" s="1"/>
  <c r="P1979" i="1"/>
  <c r="R1979" i="1" s="1"/>
  <c r="P1971" i="1"/>
  <c r="R1971" i="1" s="1"/>
  <c r="P1963" i="1"/>
  <c r="R1963" i="1" s="1"/>
  <c r="P1951" i="1"/>
  <c r="R1951" i="1" s="1"/>
  <c r="P1944" i="1"/>
  <c r="R1944" i="1" s="1"/>
  <c r="P1936" i="1"/>
  <c r="R1936" i="1" s="1"/>
  <c r="P1929" i="1"/>
  <c r="R1929" i="1" s="1"/>
  <c r="P1921" i="1"/>
  <c r="R1921" i="1" s="1"/>
  <c r="P1913" i="1"/>
  <c r="R1913" i="1" s="1"/>
  <c r="P1906" i="1"/>
  <c r="R1906" i="1" s="1"/>
  <c r="P1899" i="1"/>
  <c r="R1899" i="1" s="1"/>
  <c r="P2338" i="1"/>
  <c r="R2338" i="1" s="1"/>
  <c r="P2330" i="1"/>
  <c r="R2330" i="1" s="1"/>
  <c r="P2322" i="1"/>
  <c r="R2322" i="1" s="1"/>
  <c r="P2315" i="1"/>
  <c r="R2315" i="1" s="1"/>
  <c r="P2307" i="1"/>
  <c r="R2307" i="1" s="1"/>
  <c r="P2299" i="1"/>
  <c r="R2299" i="1" s="1"/>
  <c r="P2291" i="1"/>
  <c r="R2291" i="1" s="1"/>
  <c r="P2283" i="1"/>
  <c r="R2283" i="1" s="1"/>
  <c r="P2275" i="1"/>
  <c r="R2275" i="1" s="1"/>
  <c r="P2267" i="1"/>
  <c r="R2267" i="1" s="1"/>
  <c r="P2259" i="1"/>
  <c r="R2259" i="1" s="1"/>
  <c r="P2251" i="1"/>
  <c r="R2251" i="1" s="1"/>
  <c r="P2243" i="1"/>
  <c r="R2243" i="1" s="1"/>
  <c r="P2235" i="1"/>
  <c r="R2235" i="1" s="1"/>
  <c r="P2227" i="1"/>
  <c r="R2227" i="1" s="1"/>
  <c r="P2219" i="1"/>
  <c r="R2219" i="1" s="1"/>
  <c r="P2211" i="1"/>
  <c r="R2211" i="1" s="1"/>
  <c r="P2203" i="1"/>
  <c r="R2203" i="1" s="1"/>
  <c r="P2195" i="1"/>
  <c r="R2195" i="1" s="1"/>
  <c r="P2187" i="1"/>
  <c r="R2187" i="1" s="1"/>
  <c r="P2179" i="1"/>
  <c r="R2179" i="1" s="1"/>
  <c r="P2164" i="1"/>
  <c r="R2164" i="1" s="1"/>
  <c r="P2156" i="1"/>
  <c r="R2156" i="1" s="1"/>
  <c r="P2148" i="1"/>
  <c r="R2148" i="1" s="1"/>
  <c r="P2140" i="1"/>
  <c r="R2140" i="1" s="1"/>
  <c r="P2132" i="1"/>
  <c r="R2132" i="1" s="1"/>
  <c r="P2124" i="1"/>
  <c r="R2124" i="1" s="1"/>
  <c r="P2116" i="1"/>
  <c r="R2116" i="1" s="1"/>
  <c r="P2108" i="1"/>
  <c r="R2108" i="1" s="1"/>
  <c r="P2100" i="1"/>
  <c r="R2100" i="1" s="1"/>
  <c r="P2092" i="1"/>
  <c r="R2092" i="1" s="1"/>
  <c r="P2084" i="1"/>
  <c r="R2084" i="1" s="1"/>
  <c r="P2076" i="1"/>
  <c r="R2076" i="1" s="1"/>
  <c r="P2068" i="1"/>
  <c r="R2068" i="1" s="1"/>
  <c r="P2060" i="1"/>
  <c r="R2060" i="1" s="1"/>
  <c r="P2052" i="1"/>
  <c r="R2052" i="1" s="1"/>
  <c r="P2044" i="1"/>
  <c r="R2044" i="1" s="1"/>
  <c r="P2036" i="1"/>
  <c r="R2036" i="1" s="1"/>
  <c r="P2028" i="1"/>
  <c r="R2028" i="1" s="1"/>
  <c r="P2021" i="1"/>
  <c r="R2021" i="1" s="1"/>
  <c r="P2014" i="1"/>
  <c r="R2014" i="1" s="1"/>
  <c r="P2007" i="1"/>
  <c r="R2007" i="1" s="1"/>
  <c r="P1999" i="1"/>
  <c r="R1999" i="1" s="1"/>
  <c r="P1992" i="1"/>
  <c r="R1992" i="1" s="1"/>
  <c r="P1985" i="1"/>
  <c r="R1985" i="1" s="1"/>
  <c r="P1978" i="1"/>
  <c r="R1978" i="1" s="1"/>
  <c r="P1970" i="1"/>
  <c r="R1970" i="1" s="1"/>
  <c r="P1962" i="1"/>
  <c r="R1962" i="1" s="1"/>
  <c r="P1957" i="1"/>
  <c r="R1957" i="1" s="1"/>
  <c r="P1943" i="1"/>
  <c r="R1943" i="1" s="1"/>
  <c r="P1935" i="1"/>
  <c r="R1935" i="1" s="1"/>
  <c r="P1928" i="1"/>
  <c r="R1928" i="1" s="1"/>
  <c r="P1920" i="1"/>
  <c r="R1920" i="1" s="1"/>
  <c r="P1912" i="1"/>
  <c r="R1912" i="1" s="1"/>
  <c r="P1905" i="1"/>
  <c r="R1905" i="1" s="1"/>
  <c r="P1898" i="1"/>
  <c r="R1898" i="1" s="1"/>
  <c r="P1892" i="1"/>
  <c r="R1892" i="1" s="1"/>
  <c r="P1884" i="1"/>
  <c r="R1884" i="1" s="1"/>
  <c r="P1876" i="1"/>
  <c r="R1876" i="1" s="1"/>
  <c r="P1870" i="1"/>
  <c r="R1870" i="1" s="1"/>
  <c r="P2131" i="1"/>
  <c r="R2131" i="1" s="1"/>
  <c r="P2123" i="1"/>
  <c r="R2123" i="1" s="1"/>
  <c r="P2115" i="1"/>
  <c r="R2115" i="1" s="1"/>
  <c r="P2107" i="1"/>
  <c r="R2107" i="1" s="1"/>
  <c r="P2099" i="1"/>
  <c r="R2099" i="1" s="1"/>
  <c r="P2091" i="1"/>
  <c r="R2091" i="1" s="1"/>
  <c r="P2083" i="1"/>
  <c r="R2083" i="1" s="1"/>
  <c r="P2075" i="1"/>
  <c r="R2075" i="1" s="1"/>
  <c r="P2067" i="1"/>
  <c r="R2067" i="1" s="1"/>
  <c r="P2059" i="1"/>
  <c r="R2059" i="1" s="1"/>
  <c r="P2051" i="1"/>
  <c r="R2051" i="1" s="1"/>
  <c r="P2043" i="1"/>
  <c r="R2043" i="1" s="1"/>
  <c r="P2035" i="1"/>
  <c r="R2035" i="1" s="1"/>
  <c r="P2027" i="1"/>
  <c r="R2027" i="1" s="1"/>
  <c r="P2013" i="1"/>
  <c r="R2013" i="1" s="1"/>
  <c r="P2006" i="1"/>
  <c r="R2006" i="1" s="1"/>
  <c r="P1991" i="1"/>
  <c r="R1991" i="1" s="1"/>
  <c r="P1984" i="1"/>
  <c r="R1984" i="1" s="1"/>
  <c r="P1977" i="1"/>
  <c r="R1977" i="1" s="1"/>
  <c r="P1969" i="1"/>
  <c r="R1969" i="1" s="1"/>
  <c r="P1956" i="1"/>
  <c r="R1956" i="1" s="1"/>
  <c r="P1950" i="1"/>
  <c r="R1950" i="1" s="1"/>
  <c r="P1942" i="1"/>
  <c r="R1942" i="1" s="1"/>
  <c r="P1934" i="1"/>
  <c r="R1934" i="1" s="1"/>
  <c r="P1927" i="1"/>
  <c r="R1927" i="1" s="1"/>
  <c r="P1919" i="1"/>
  <c r="R1919" i="1" s="1"/>
  <c r="P1911" i="1"/>
  <c r="R1911" i="1" s="1"/>
  <c r="P1904" i="1"/>
  <c r="R1904" i="1" s="1"/>
  <c r="P1897" i="1"/>
  <c r="R1897" i="1" s="1"/>
  <c r="P1891" i="1"/>
  <c r="R1891" i="1" s="1"/>
  <c r="P1883" i="1"/>
  <c r="R1883" i="1" s="1"/>
  <c r="P1875" i="1"/>
  <c r="R1875" i="1" s="1"/>
  <c r="P1869" i="1"/>
  <c r="R1869" i="1" s="1"/>
  <c r="P1861" i="1"/>
  <c r="R1861" i="1" s="1"/>
  <c r="P1853" i="1"/>
  <c r="R1853" i="1" s="1"/>
  <c r="P1845" i="1"/>
  <c r="R1845" i="1" s="1"/>
  <c r="P1837" i="1"/>
  <c r="R1837" i="1" s="1"/>
  <c r="P1829" i="1"/>
  <c r="R1829" i="1" s="1"/>
  <c r="P1821" i="1"/>
  <c r="R1821" i="1" s="1"/>
  <c r="P1813" i="1"/>
  <c r="R1813" i="1" s="1"/>
  <c r="P1805" i="1"/>
  <c r="R1805" i="1" s="1"/>
  <c r="P1797" i="1"/>
  <c r="R1797" i="1" s="1"/>
  <c r="P1789" i="1"/>
  <c r="R1789" i="1" s="1"/>
  <c r="P1784" i="1"/>
  <c r="R1784" i="1" s="1"/>
  <c r="P1776" i="1"/>
  <c r="R1776" i="1" s="1"/>
  <c r="P1768" i="1"/>
  <c r="R1768" i="1" s="1"/>
  <c r="P1760" i="1"/>
  <c r="R1760" i="1" s="1"/>
  <c r="P1752" i="1"/>
  <c r="R1752" i="1" s="1"/>
  <c r="P1744" i="1"/>
  <c r="R1744" i="1" s="1"/>
  <c r="P1736" i="1"/>
  <c r="R1736" i="1" s="1"/>
  <c r="P1728" i="1"/>
  <c r="R1728" i="1" s="1"/>
  <c r="P1720" i="1"/>
  <c r="R1720" i="1" s="1"/>
  <c r="P1712" i="1"/>
  <c r="R1712" i="1" s="1"/>
  <c r="P1705" i="1"/>
  <c r="R1705" i="1" s="1"/>
  <c r="P1697" i="1"/>
  <c r="R1697" i="1" s="1"/>
  <c r="P1682" i="1"/>
  <c r="R1682" i="1" s="1"/>
  <c r="P1674" i="1"/>
  <c r="R1674" i="1" s="1"/>
  <c r="P1666" i="1"/>
  <c r="R1666" i="1" s="1"/>
  <c r="P1658" i="1"/>
  <c r="R1658" i="1" s="1"/>
  <c r="P1650" i="1"/>
  <c r="R1650" i="1" s="1"/>
  <c r="P1642" i="1"/>
  <c r="R1642" i="1" s="1"/>
  <c r="P1634" i="1"/>
  <c r="R1634" i="1" s="1"/>
  <c r="P1627" i="1"/>
  <c r="R1627" i="1" s="1"/>
  <c r="P1619" i="1"/>
  <c r="R1619" i="1" s="1"/>
  <c r="P1611" i="1"/>
  <c r="R1611" i="1" s="1"/>
  <c r="P1603" i="1"/>
  <c r="R1603" i="1" s="1"/>
  <c r="P1595" i="1"/>
  <c r="R1595" i="1" s="1"/>
  <c r="P1588" i="1"/>
  <c r="R1588" i="1" s="1"/>
  <c r="P1581" i="1"/>
  <c r="R1581" i="1" s="1"/>
  <c r="P1573" i="1"/>
  <c r="R1573" i="1" s="1"/>
  <c r="P1567" i="1"/>
  <c r="R1567" i="1" s="1"/>
  <c r="P1554" i="1"/>
  <c r="R1554" i="1" s="1"/>
  <c r="P1546" i="1"/>
  <c r="R1546" i="1" s="1"/>
  <c r="P1538" i="1"/>
  <c r="R1538" i="1" s="1"/>
  <c r="P1530" i="1"/>
  <c r="R1530" i="1" s="1"/>
  <c r="P1522" i="1"/>
  <c r="R1522" i="1" s="1"/>
  <c r="P1509" i="1"/>
  <c r="R1509" i="1" s="1"/>
  <c r="P1503" i="1"/>
  <c r="R1503" i="1" s="1"/>
  <c r="P1489" i="1"/>
  <c r="R1489" i="1" s="1"/>
  <c r="P1481" i="1"/>
  <c r="R1481" i="1" s="1"/>
  <c r="P1472" i="1"/>
  <c r="R1472" i="1" s="1"/>
  <c r="P1464" i="1"/>
  <c r="R1464" i="1" s="1"/>
  <c r="P1459" i="1"/>
  <c r="R1459" i="1" s="1"/>
  <c r="P1451" i="1"/>
  <c r="R1451" i="1" s="1"/>
  <c r="P1437" i="1"/>
  <c r="R1437" i="1" s="1"/>
  <c r="P1429" i="1"/>
  <c r="R1429" i="1" s="1"/>
  <c r="P1421" i="1"/>
  <c r="R1421" i="1" s="1"/>
  <c r="P1413" i="1"/>
  <c r="R1413" i="1" s="1"/>
  <c r="P1405" i="1"/>
  <c r="R1405" i="1" s="1"/>
  <c r="P1397" i="1"/>
  <c r="R1397" i="1" s="1"/>
  <c r="P806" i="1"/>
  <c r="R806" i="1" s="1"/>
  <c r="P793" i="1"/>
  <c r="R793" i="1" s="1"/>
  <c r="P782" i="1"/>
  <c r="R782" i="1" s="1"/>
  <c r="P770" i="1"/>
  <c r="R770" i="1" s="1"/>
  <c r="P747" i="1"/>
  <c r="R747" i="1" s="1"/>
  <c r="P739" i="1"/>
  <c r="R739" i="1" s="1"/>
  <c r="P731" i="1"/>
  <c r="R731" i="1" s="1"/>
  <c r="P724" i="1"/>
  <c r="R724" i="1" s="1"/>
  <c r="P717" i="1"/>
  <c r="R717" i="1" s="1"/>
  <c r="P709" i="1"/>
  <c r="R709" i="1" s="1"/>
  <c r="P701" i="1"/>
  <c r="R701" i="1" s="1"/>
  <c r="P693" i="1"/>
  <c r="R693" i="1" s="1"/>
  <c r="P686" i="1"/>
  <c r="R686" i="1" s="1"/>
  <c r="P678" i="1"/>
  <c r="R678" i="1" s="1"/>
  <c r="P670" i="1"/>
  <c r="R670" i="1" s="1"/>
  <c r="P662" i="1"/>
  <c r="R662" i="1" s="1"/>
  <c r="P654" i="1"/>
  <c r="R654" i="1" s="1"/>
  <c r="P646" i="1"/>
  <c r="R646" i="1" s="1"/>
  <c r="P638" i="1"/>
  <c r="R638" i="1" s="1"/>
  <c r="P631" i="1"/>
  <c r="R631" i="1" s="1"/>
  <c r="P624" i="1"/>
  <c r="R624" i="1" s="1"/>
  <c r="P616" i="1"/>
  <c r="R616" i="1" s="1"/>
  <c r="P608" i="1"/>
  <c r="R608" i="1" s="1"/>
  <c r="P600" i="1"/>
  <c r="R600" i="1" s="1"/>
  <c r="P592" i="1"/>
  <c r="R592" i="1" s="1"/>
  <c r="P584" i="1"/>
  <c r="R584" i="1" s="1"/>
  <c r="P579" i="1"/>
  <c r="R579" i="1" s="1"/>
  <c r="P571" i="1"/>
  <c r="R571" i="1" s="1"/>
  <c r="P563" i="1"/>
  <c r="R563" i="1" s="1"/>
  <c r="P555" i="1"/>
  <c r="R555" i="1" s="1"/>
  <c r="P547" i="1"/>
  <c r="R547" i="1" s="1"/>
  <c r="P539" i="1"/>
  <c r="R539" i="1" s="1"/>
  <c r="P531" i="1"/>
  <c r="R531" i="1" s="1"/>
  <c r="P523" i="1"/>
  <c r="R523" i="1" s="1"/>
  <c r="P515" i="1"/>
  <c r="R515" i="1" s="1"/>
  <c r="P507" i="1"/>
  <c r="R507" i="1" s="1"/>
  <c r="P499" i="1"/>
  <c r="R499" i="1" s="1"/>
  <c r="P491" i="1"/>
  <c r="R491" i="1" s="1"/>
  <c r="P483" i="1"/>
  <c r="R483" i="1" s="1"/>
  <c r="P475" i="1"/>
  <c r="R475" i="1" s="1"/>
  <c r="P467" i="1"/>
  <c r="R467" i="1" s="1"/>
  <c r="P459" i="1"/>
  <c r="R459" i="1" s="1"/>
  <c r="P451" i="1"/>
  <c r="R451" i="1" s="1"/>
  <c r="P443" i="1"/>
  <c r="R443" i="1" s="1"/>
  <c r="P435" i="1"/>
  <c r="R435" i="1" s="1"/>
  <c r="P427" i="1"/>
  <c r="R427" i="1" s="1"/>
  <c r="P419" i="1"/>
  <c r="R419" i="1" s="1"/>
  <c r="P405" i="1"/>
  <c r="R405" i="1" s="1"/>
  <c r="P397" i="1"/>
  <c r="R397" i="1" s="1"/>
  <c r="P389" i="1"/>
  <c r="R389" i="1" s="1"/>
  <c r="P382" i="1"/>
  <c r="R382" i="1" s="1"/>
  <c r="P374" i="1"/>
  <c r="R374" i="1" s="1"/>
  <c r="P366" i="1"/>
  <c r="R366" i="1" s="1"/>
  <c r="P356" i="1"/>
  <c r="R356" i="1" s="1"/>
  <c r="P350" i="1"/>
  <c r="R350" i="1" s="1"/>
  <c r="P342" i="1"/>
  <c r="R342" i="1" s="1"/>
  <c r="P334" i="1"/>
  <c r="R334" i="1" s="1"/>
  <c r="P328" i="1"/>
  <c r="R328" i="1" s="1"/>
  <c r="P2583" i="1"/>
  <c r="R2583" i="1" s="1"/>
  <c r="P2578" i="1"/>
  <c r="R2578" i="1" s="1"/>
  <c r="P2570" i="1"/>
  <c r="R2570" i="1" s="1"/>
  <c r="P2563" i="1"/>
  <c r="R2563" i="1" s="1"/>
  <c r="P2556" i="1"/>
  <c r="R2556" i="1" s="1"/>
  <c r="P2548" i="1"/>
  <c r="R2548" i="1" s="1"/>
  <c r="P2541" i="1"/>
  <c r="R2541" i="1" s="1"/>
  <c r="P2534" i="1"/>
  <c r="R2534" i="1" s="1"/>
  <c r="P2526" i="1"/>
  <c r="R2526" i="1" s="1"/>
  <c r="P2518" i="1"/>
  <c r="R2518" i="1" s="1"/>
  <c r="P2510" i="1"/>
  <c r="R2510" i="1" s="1"/>
  <c r="P2502" i="1"/>
  <c r="R2502" i="1" s="1"/>
  <c r="P2494" i="1"/>
  <c r="R2494" i="1" s="1"/>
  <c r="P2486" i="1"/>
  <c r="R2486" i="1" s="1"/>
  <c r="P2478" i="1"/>
  <c r="R2478" i="1" s="1"/>
  <c r="P2470" i="1"/>
  <c r="R2470" i="1" s="1"/>
  <c r="P2462" i="1"/>
  <c r="R2462" i="1" s="1"/>
  <c r="P2455" i="1"/>
  <c r="R2455" i="1" s="1"/>
  <c r="P2447" i="1"/>
  <c r="R2447" i="1" s="1"/>
  <c r="P2439" i="1"/>
  <c r="R2439" i="1" s="1"/>
  <c r="P2431" i="1"/>
  <c r="R2431" i="1" s="1"/>
  <c r="P2423" i="1"/>
  <c r="R2423" i="1" s="1"/>
  <c r="P2422" i="1"/>
  <c r="R2422" i="1" s="1"/>
  <c r="P2417" i="1"/>
  <c r="R2417" i="1" s="1"/>
  <c r="P2409" i="1"/>
  <c r="R2409" i="1" s="1"/>
  <c r="P2401" i="1"/>
  <c r="R2401" i="1" s="1"/>
  <c r="P2394" i="1"/>
  <c r="R2394" i="1" s="1"/>
  <c r="P2387" i="1"/>
  <c r="R2387" i="1" s="1"/>
  <c r="P2380" i="1"/>
  <c r="R2380" i="1" s="1"/>
  <c r="P2373" i="1"/>
  <c r="R2373" i="1" s="1"/>
  <c r="P2359" i="1"/>
  <c r="R2359" i="1" s="1"/>
  <c r="P2351" i="1"/>
  <c r="R2351" i="1" s="1"/>
  <c r="P2343" i="1"/>
  <c r="R2343" i="1" s="1"/>
  <c r="P2335" i="1"/>
  <c r="R2335" i="1" s="1"/>
  <c r="P2327" i="1"/>
  <c r="R2327" i="1" s="1"/>
  <c r="P2319" i="1"/>
  <c r="R2319" i="1" s="1"/>
  <c r="P2312" i="1"/>
  <c r="R2312" i="1" s="1"/>
  <c r="P2304" i="1"/>
  <c r="R2304" i="1" s="1"/>
  <c r="P2296" i="1"/>
  <c r="R2296" i="1" s="1"/>
  <c r="P2288" i="1"/>
  <c r="R2288" i="1" s="1"/>
  <c r="P2280" i="1"/>
  <c r="R2280" i="1" s="1"/>
  <c r="P2272" i="1"/>
  <c r="R2272" i="1" s="1"/>
  <c r="P2264" i="1"/>
  <c r="R2264" i="1" s="1"/>
  <c r="P2256" i="1"/>
  <c r="R2256" i="1" s="1"/>
  <c r="P2248" i="1"/>
  <c r="R2248" i="1" s="1"/>
  <c r="P2240" i="1"/>
  <c r="R2240" i="1" s="1"/>
  <c r="P2232" i="1"/>
  <c r="R2232" i="1" s="1"/>
  <c r="P2224" i="1"/>
  <c r="R2224" i="1" s="1"/>
  <c r="P2216" i="1"/>
  <c r="R2216" i="1" s="1"/>
  <c r="P2208" i="1"/>
  <c r="R2208" i="1" s="1"/>
  <c r="P2200" i="1"/>
  <c r="R2200" i="1" s="1"/>
  <c r="P2192" i="1"/>
  <c r="R2192" i="1" s="1"/>
  <c r="P2184" i="1"/>
  <c r="R2184" i="1" s="1"/>
  <c r="P2176" i="1"/>
  <c r="R2176" i="1" s="1"/>
  <c r="P2169" i="1"/>
  <c r="R2169" i="1" s="1"/>
  <c r="P2161" i="1"/>
  <c r="R2161" i="1" s="1"/>
  <c r="P2153" i="1"/>
  <c r="R2153" i="1" s="1"/>
  <c r="P2145" i="1"/>
  <c r="R2145" i="1" s="1"/>
  <c r="P2137" i="1"/>
  <c r="R2137" i="1" s="1"/>
  <c r="P2129" i="1"/>
  <c r="R2129" i="1" s="1"/>
  <c r="P2121" i="1"/>
  <c r="R2121" i="1" s="1"/>
  <c r="P2113" i="1"/>
  <c r="R2113" i="1" s="1"/>
  <c r="P2105" i="1"/>
  <c r="R2105" i="1" s="1"/>
  <c r="P2097" i="1"/>
  <c r="R2097" i="1" s="1"/>
  <c r="P2089" i="1"/>
  <c r="R2089" i="1" s="1"/>
  <c r="P2081" i="1"/>
  <c r="R2081" i="1" s="1"/>
  <c r="P2073" i="1"/>
  <c r="R2073" i="1" s="1"/>
  <c r="P2065" i="1"/>
  <c r="R2065" i="1" s="1"/>
  <c r="P2057" i="1"/>
  <c r="R2057" i="1" s="1"/>
  <c r="P2049" i="1"/>
  <c r="R2049" i="1" s="1"/>
  <c r="P2041" i="1"/>
  <c r="R2041" i="1" s="1"/>
  <c r="P2033" i="1"/>
  <c r="R2033" i="1" s="1"/>
  <c r="P2019" i="1"/>
  <c r="R2019" i="1" s="1"/>
  <c r="P2012" i="1"/>
  <c r="R2012" i="1" s="1"/>
  <c r="P2004" i="1"/>
  <c r="R2004" i="1" s="1"/>
  <c r="P1997" i="1"/>
  <c r="R1997" i="1" s="1"/>
  <c r="P1989" i="1"/>
  <c r="R1989" i="1" s="1"/>
  <c r="P1982" i="1"/>
  <c r="R1982" i="1" s="1"/>
  <c r="P1975" i="1"/>
  <c r="R1975" i="1" s="1"/>
  <c r="P1967" i="1"/>
  <c r="R1967" i="1" s="1"/>
  <c r="P1960" i="1"/>
  <c r="R1960" i="1" s="1"/>
  <c r="P1954" i="1"/>
  <c r="R1954" i="1" s="1"/>
  <c r="P1948" i="1"/>
  <c r="R1948" i="1" s="1"/>
  <c r="P1940" i="1"/>
  <c r="R1940" i="1" s="1"/>
  <c r="P1925" i="1"/>
  <c r="R1925" i="1" s="1"/>
  <c r="P1917" i="1"/>
  <c r="R1917" i="1" s="1"/>
  <c r="P1909" i="1"/>
  <c r="R1909" i="1" s="1"/>
  <c r="P1902" i="1"/>
  <c r="R1902" i="1" s="1"/>
  <c r="P1895" i="1"/>
  <c r="R1895" i="1" s="1"/>
  <c r="P1889" i="1"/>
  <c r="R1889" i="1" s="1"/>
  <c r="P2594" i="1"/>
  <c r="R2594" i="1" s="1"/>
  <c r="P2587" i="1"/>
  <c r="R2587" i="1" s="1"/>
  <c r="P2582" i="1"/>
  <c r="R2582" i="1" s="1"/>
  <c r="P2577" i="1"/>
  <c r="R2577" i="1" s="1"/>
  <c r="P2569" i="1"/>
  <c r="R2569" i="1" s="1"/>
  <c r="P2562" i="1"/>
  <c r="R2562" i="1" s="1"/>
  <c r="P2555" i="1"/>
  <c r="R2555" i="1" s="1"/>
  <c r="P2547" i="1"/>
  <c r="R2547" i="1" s="1"/>
  <c r="P2533" i="1"/>
  <c r="R2533" i="1" s="1"/>
  <c r="P2525" i="1"/>
  <c r="R2525" i="1" s="1"/>
  <c r="P2517" i="1"/>
  <c r="R2517" i="1" s="1"/>
  <c r="P2509" i="1"/>
  <c r="R2509" i="1" s="1"/>
  <c r="P2501" i="1"/>
  <c r="R2501" i="1" s="1"/>
  <c r="P2493" i="1"/>
  <c r="R2493" i="1" s="1"/>
  <c r="P2485" i="1"/>
  <c r="R2485" i="1" s="1"/>
  <c r="P2477" i="1"/>
  <c r="R2477" i="1" s="1"/>
  <c r="P2469" i="1"/>
  <c r="R2469" i="1" s="1"/>
  <c r="P2461" i="1"/>
  <c r="R2461" i="1" s="1"/>
  <c r="P2454" i="1"/>
  <c r="R2454" i="1" s="1"/>
  <c r="P2446" i="1"/>
  <c r="R2446" i="1" s="1"/>
  <c r="P2438" i="1"/>
  <c r="R2438" i="1" s="1"/>
  <c r="P2430" i="1"/>
  <c r="R2430" i="1" s="1"/>
  <c r="P2421" i="1"/>
  <c r="R2421" i="1" s="1"/>
  <c r="P2416" i="1"/>
  <c r="R2416" i="1" s="1"/>
  <c r="P2408" i="1"/>
  <c r="R2408" i="1" s="1"/>
  <c r="P2400" i="1"/>
  <c r="R2400" i="1" s="1"/>
  <c r="P2393" i="1"/>
  <c r="R2393" i="1" s="1"/>
  <c r="P2386" i="1"/>
  <c r="R2386" i="1" s="1"/>
  <c r="P2372" i="1"/>
  <c r="R2372" i="1" s="1"/>
  <c r="P2365" i="1"/>
  <c r="R2365" i="1" s="1"/>
  <c r="P2358" i="1"/>
  <c r="R2358" i="1" s="1"/>
  <c r="P2350" i="1"/>
  <c r="R2350" i="1" s="1"/>
  <c r="P2342" i="1"/>
  <c r="R2342" i="1" s="1"/>
  <c r="P2334" i="1"/>
  <c r="R2334" i="1" s="1"/>
  <c r="P2326" i="1"/>
  <c r="R2326" i="1" s="1"/>
  <c r="P2318" i="1"/>
  <c r="R2318" i="1" s="1"/>
  <c r="P2311" i="1"/>
  <c r="R2311" i="1" s="1"/>
  <c r="P2303" i="1"/>
  <c r="R2303" i="1" s="1"/>
  <c r="P2295" i="1"/>
  <c r="R2295" i="1" s="1"/>
  <c r="P2287" i="1"/>
  <c r="R2287" i="1" s="1"/>
  <c r="P2279" i="1"/>
  <c r="R2279" i="1" s="1"/>
  <c r="P2271" i="1"/>
  <c r="R2271" i="1" s="1"/>
  <c r="P2263" i="1"/>
  <c r="R2263" i="1" s="1"/>
  <c r="P2255" i="1"/>
  <c r="R2255" i="1" s="1"/>
  <c r="P2247" i="1"/>
  <c r="R2247" i="1" s="1"/>
  <c r="P2239" i="1"/>
  <c r="R2239" i="1" s="1"/>
  <c r="P2231" i="1"/>
  <c r="R2231" i="1" s="1"/>
  <c r="P2223" i="1"/>
  <c r="R2223" i="1" s="1"/>
  <c r="P2215" i="1"/>
  <c r="R2215" i="1" s="1"/>
  <c r="P2207" i="1"/>
  <c r="R2207" i="1" s="1"/>
  <c r="P2199" i="1"/>
  <c r="R2199" i="1" s="1"/>
  <c r="P2191" i="1"/>
  <c r="R2191" i="1" s="1"/>
  <c r="P2183" i="1"/>
  <c r="R2183" i="1" s="1"/>
  <c r="P2175" i="1"/>
  <c r="R2175" i="1" s="1"/>
  <c r="P2168" i="1"/>
  <c r="R2168" i="1" s="1"/>
  <c r="P2160" i="1"/>
  <c r="R2160" i="1" s="1"/>
  <c r="P2152" i="1"/>
  <c r="R2152" i="1" s="1"/>
  <c r="P2144" i="1"/>
  <c r="R2144" i="1" s="1"/>
  <c r="P2136" i="1"/>
  <c r="R2136" i="1" s="1"/>
  <c r="P2128" i="1"/>
  <c r="R2128" i="1" s="1"/>
  <c r="P2120" i="1"/>
  <c r="R2120" i="1" s="1"/>
  <c r="P2112" i="1"/>
  <c r="R2112" i="1" s="1"/>
  <c r="P2104" i="1"/>
  <c r="R2104" i="1" s="1"/>
  <c r="P2096" i="1"/>
  <c r="R2096" i="1" s="1"/>
  <c r="P2088" i="1"/>
  <c r="R2088" i="1" s="1"/>
  <c r="P2080" i="1"/>
  <c r="R2080" i="1" s="1"/>
  <c r="P2072" i="1"/>
  <c r="R2072" i="1" s="1"/>
  <c r="P2064" i="1"/>
  <c r="R2064" i="1" s="1"/>
  <c r="P2056" i="1"/>
  <c r="R2056" i="1" s="1"/>
  <c r="P2048" i="1"/>
  <c r="R2048" i="1" s="1"/>
  <c r="P2040" i="1"/>
  <c r="R2040" i="1" s="1"/>
  <c r="P2032" i="1"/>
  <c r="R2032" i="1" s="1"/>
  <c r="P2025" i="1"/>
  <c r="R2025" i="1" s="1"/>
  <c r="P2018" i="1"/>
  <c r="R2018" i="1" s="1"/>
  <c r="P2011" i="1"/>
  <c r="R2011" i="1" s="1"/>
  <c r="P2003" i="1"/>
  <c r="R2003" i="1" s="1"/>
  <c r="P1996" i="1"/>
  <c r="R1996" i="1" s="1"/>
  <c r="P1974" i="1"/>
  <c r="R1974" i="1" s="1"/>
  <c r="P1966" i="1"/>
  <c r="R1966" i="1" s="1"/>
  <c r="P1959" i="1"/>
  <c r="R1959" i="1" s="1"/>
  <c r="P1953" i="1"/>
  <c r="R1953" i="1" s="1"/>
  <c r="P1947" i="1"/>
  <c r="R1947" i="1" s="1"/>
  <c r="P1939" i="1"/>
  <c r="R1939" i="1" s="1"/>
  <c r="P1932" i="1"/>
  <c r="R1932" i="1" s="1"/>
  <c r="P1924" i="1"/>
  <c r="R1924" i="1" s="1"/>
  <c r="P1916" i="1"/>
  <c r="R1916" i="1" s="1"/>
  <c r="P2214" i="1"/>
  <c r="R2214" i="1" s="1"/>
  <c r="P2206" i="1"/>
  <c r="R2206" i="1" s="1"/>
  <c r="P2198" i="1"/>
  <c r="R2198" i="1" s="1"/>
  <c r="P2190" i="1"/>
  <c r="R2190" i="1" s="1"/>
  <c r="P2182" i="1"/>
  <c r="R2182" i="1" s="1"/>
  <c r="P2174" i="1"/>
  <c r="R2174" i="1" s="1"/>
  <c r="P2167" i="1"/>
  <c r="R2167" i="1" s="1"/>
  <c r="P2159" i="1"/>
  <c r="R2159" i="1" s="1"/>
  <c r="P2151" i="1"/>
  <c r="R2151" i="1" s="1"/>
  <c r="P2143" i="1"/>
  <c r="R2143" i="1" s="1"/>
  <c r="P2135" i="1"/>
  <c r="R2135" i="1" s="1"/>
  <c r="P2127" i="1"/>
  <c r="R2127" i="1" s="1"/>
  <c r="P2119" i="1"/>
  <c r="R2119" i="1" s="1"/>
  <c r="P2111" i="1"/>
  <c r="R2111" i="1" s="1"/>
  <c r="P2103" i="1"/>
  <c r="R2103" i="1" s="1"/>
  <c r="P2095" i="1"/>
  <c r="R2095" i="1" s="1"/>
  <c r="P2087" i="1"/>
  <c r="R2087" i="1" s="1"/>
  <c r="P2079" i="1"/>
  <c r="R2079" i="1" s="1"/>
  <c r="P2071" i="1"/>
  <c r="R2071" i="1" s="1"/>
  <c r="P2063" i="1"/>
  <c r="R2063" i="1" s="1"/>
  <c r="P2055" i="1"/>
  <c r="R2055" i="1" s="1"/>
  <c r="P2047" i="1"/>
  <c r="R2047" i="1" s="1"/>
  <c r="P2039" i="1"/>
  <c r="R2039" i="1" s="1"/>
  <c r="P2031" i="1"/>
  <c r="R2031" i="1" s="1"/>
  <c r="P2024" i="1"/>
  <c r="R2024" i="1" s="1"/>
  <c r="P2017" i="1"/>
  <c r="R2017" i="1" s="1"/>
  <c r="P2010" i="1"/>
  <c r="R2010" i="1" s="1"/>
  <c r="P2002" i="1"/>
  <c r="R2002" i="1" s="1"/>
  <c r="P1995" i="1"/>
  <c r="R1995" i="1" s="1"/>
  <c r="P1988" i="1"/>
  <c r="R1988" i="1" s="1"/>
  <c r="P1981" i="1"/>
  <c r="R1981" i="1" s="1"/>
  <c r="P1973" i="1"/>
  <c r="R1973" i="1" s="1"/>
  <c r="P1965" i="1"/>
  <c r="R1965" i="1" s="1"/>
  <c r="P1958" i="1"/>
  <c r="R1958" i="1" s="1"/>
  <c r="P1946" i="1"/>
  <c r="R1946" i="1" s="1"/>
  <c r="P1938" i="1"/>
  <c r="R1938" i="1" s="1"/>
  <c r="P1931" i="1"/>
  <c r="R1931" i="1" s="1"/>
  <c r="P1923" i="1"/>
  <c r="R1923" i="1" s="1"/>
  <c r="P1915" i="1"/>
  <c r="R1915" i="1" s="1"/>
  <c r="P1908" i="1"/>
  <c r="R1908" i="1" s="1"/>
  <c r="P1887" i="1"/>
  <c r="R1887" i="1" s="1"/>
  <c r="P1879" i="1"/>
  <c r="R1879" i="1" s="1"/>
  <c r="P1873" i="1"/>
  <c r="R1873" i="1" s="1"/>
  <c r="P1865" i="1"/>
  <c r="R1865" i="1" s="1"/>
  <c r="P1857" i="1"/>
  <c r="R1857" i="1" s="1"/>
  <c r="P1849" i="1"/>
  <c r="R1849" i="1" s="1"/>
  <c r="P1841" i="1"/>
  <c r="R1841" i="1" s="1"/>
  <c r="P1833" i="1"/>
  <c r="R1833" i="1" s="1"/>
  <c r="P1825" i="1"/>
  <c r="R1825" i="1" s="1"/>
  <c r="P1817" i="1"/>
  <c r="R1817" i="1" s="1"/>
  <c r="P1809" i="1"/>
  <c r="R1809" i="1" s="1"/>
  <c r="P1801" i="1"/>
  <c r="R1801" i="1" s="1"/>
  <c r="P1793" i="1"/>
  <c r="R1793" i="1" s="1"/>
  <c r="P1787" i="1"/>
  <c r="R1787" i="1" s="1"/>
  <c r="P1780" i="1"/>
  <c r="R1780" i="1" s="1"/>
  <c r="P1772" i="1"/>
  <c r="R1772" i="1" s="1"/>
  <c r="P1764" i="1"/>
  <c r="R1764" i="1" s="1"/>
  <c r="P1756" i="1"/>
  <c r="R1756" i="1" s="1"/>
  <c r="P1748" i="1"/>
  <c r="R1748" i="1" s="1"/>
  <c r="P1740" i="1"/>
  <c r="R1740" i="1" s="1"/>
  <c r="P1732" i="1"/>
  <c r="R1732" i="1" s="1"/>
  <c r="P1724" i="1"/>
  <c r="R1724" i="1" s="1"/>
  <c r="P1716" i="1"/>
  <c r="R1716" i="1" s="1"/>
  <c r="P1709" i="1"/>
  <c r="R1709" i="1" s="1"/>
  <c r="P1701" i="1"/>
  <c r="R1701" i="1" s="1"/>
  <c r="P1693" i="1"/>
  <c r="R1693" i="1" s="1"/>
  <c r="P1686" i="1"/>
  <c r="R1686" i="1" s="1"/>
  <c r="P1678" i="1"/>
  <c r="R1678" i="1" s="1"/>
  <c r="P1670" i="1"/>
  <c r="R1670" i="1" s="1"/>
  <c r="P1662" i="1"/>
  <c r="R1662" i="1" s="1"/>
  <c r="P1654" i="1"/>
  <c r="R1654" i="1" s="1"/>
  <c r="P1646" i="1"/>
  <c r="R1646" i="1" s="1"/>
  <c r="P1638" i="1"/>
  <c r="R1638" i="1" s="1"/>
  <c r="P1631" i="1"/>
  <c r="R1631" i="1" s="1"/>
  <c r="P1623" i="1"/>
  <c r="R1623" i="1" s="1"/>
  <c r="P1615" i="1"/>
  <c r="R1615" i="1" s="1"/>
  <c r="P1607" i="1"/>
  <c r="R1607" i="1" s="1"/>
  <c r="P1599" i="1"/>
  <c r="R1599" i="1" s="1"/>
  <c r="P1585" i="1"/>
  <c r="R1585" i="1" s="1"/>
  <c r="P1577" i="1"/>
  <c r="R1577" i="1" s="1"/>
  <c r="P1563" i="1"/>
  <c r="R1563" i="1" s="1"/>
  <c r="P1558" i="1"/>
  <c r="R1558" i="1" s="1"/>
  <c r="P1550" i="1"/>
  <c r="R1550" i="1" s="1"/>
  <c r="P1542" i="1"/>
  <c r="R1542" i="1" s="1"/>
  <c r="P1534" i="1"/>
  <c r="R1534" i="1" s="1"/>
  <c r="P1526" i="1"/>
  <c r="R1526" i="1" s="1"/>
  <c r="P1518" i="1"/>
  <c r="R1518" i="1" s="1"/>
  <c r="P1513" i="1"/>
  <c r="R1513" i="1" s="1"/>
  <c r="P1507" i="1"/>
  <c r="R1507" i="1" s="1"/>
  <c r="P1499" i="1"/>
  <c r="R1499" i="1" s="1"/>
  <c r="P1493" i="1"/>
  <c r="R1493" i="1" s="1"/>
  <c r="P1485" i="1"/>
  <c r="R1485" i="1" s="1"/>
  <c r="P1477" i="1"/>
  <c r="R1477" i="1" s="1"/>
  <c r="P1881" i="1"/>
  <c r="R1881" i="1" s="1"/>
  <c r="P1874" i="1"/>
  <c r="R1874" i="1" s="1"/>
  <c r="P1867" i="1"/>
  <c r="R1867" i="1" s="1"/>
  <c r="P1859" i="1"/>
  <c r="R1859" i="1" s="1"/>
  <c r="P1851" i="1"/>
  <c r="R1851" i="1" s="1"/>
  <c r="P1843" i="1"/>
  <c r="R1843" i="1" s="1"/>
  <c r="P1835" i="1"/>
  <c r="R1835" i="1" s="1"/>
  <c r="P1827" i="1"/>
  <c r="R1827" i="1" s="1"/>
  <c r="P1819" i="1"/>
  <c r="R1819" i="1" s="1"/>
  <c r="P1811" i="1"/>
  <c r="R1811" i="1" s="1"/>
  <c r="P1803" i="1"/>
  <c r="R1803" i="1" s="1"/>
  <c r="P1795" i="1"/>
  <c r="R1795" i="1" s="1"/>
  <c r="P1782" i="1"/>
  <c r="R1782" i="1" s="1"/>
  <c r="P1774" i="1"/>
  <c r="R1774" i="1" s="1"/>
  <c r="P1766" i="1"/>
  <c r="R1766" i="1" s="1"/>
  <c r="P1758" i="1"/>
  <c r="R1758" i="1" s="1"/>
  <c r="P1750" i="1"/>
  <c r="R1750" i="1" s="1"/>
  <c r="P1742" i="1"/>
  <c r="R1742" i="1" s="1"/>
  <c r="P1734" i="1"/>
  <c r="R1734" i="1" s="1"/>
  <c r="P1726" i="1"/>
  <c r="R1726" i="1" s="1"/>
  <c r="P1718" i="1"/>
  <c r="R1718" i="1" s="1"/>
  <c r="P1710" i="1"/>
  <c r="R1710" i="1" s="1"/>
  <c r="P1703" i="1"/>
  <c r="R1703" i="1" s="1"/>
  <c r="P1695" i="1"/>
  <c r="R1695" i="1" s="1"/>
  <c r="P1688" i="1"/>
  <c r="R1688" i="1" s="1"/>
  <c r="P1680" i="1"/>
  <c r="R1680" i="1" s="1"/>
  <c r="P1672" i="1"/>
  <c r="R1672" i="1" s="1"/>
  <c r="P1664" i="1"/>
  <c r="R1664" i="1" s="1"/>
  <c r="P1656" i="1"/>
  <c r="R1656" i="1" s="1"/>
  <c r="P1648" i="1"/>
  <c r="R1648" i="1" s="1"/>
  <c r="P1640" i="1"/>
  <c r="R1640" i="1" s="1"/>
  <c r="P1633" i="1"/>
  <c r="R1633" i="1" s="1"/>
  <c r="P1625" i="1"/>
  <c r="R1625" i="1" s="1"/>
  <c r="P1617" i="1"/>
  <c r="R1617" i="1" s="1"/>
  <c r="P1609" i="1"/>
  <c r="R1609" i="1" s="1"/>
  <c r="P1601" i="1"/>
  <c r="R1601" i="1" s="1"/>
  <c r="P1593" i="1"/>
  <c r="R1593" i="1" s="1"/>
  <c r="P1586" i="1"/>
  <c r="R1586" i="1" s="1"/>
  <c r="P1579" i="1"/>
  <c r="R1579" i="1" s="1"/>
  <c r="P1571" i="1"/>
  <c r="R1571" i="1" s="1"/>
  <c r="P1565" i="1"/>
  <c r="R1565" i="1" s="1"/>
  <c r="P1552" i="1"/>
  <c r="R1552" i="1" s="1"/>
  <c r="P1544" i="1"/>
  <c r="R1544" i="1" s="1"/>
  <c r="P1536" i="1"/>
  <c r="R1536" i="1" s="1"/>
  <c r="P1528" i="1"/>
  <c r="R1528" i="1" s="1"/>
  <c r="P1520" i="1"/>
  <c r="R1520" i="1" s="1"/>
  <c r="P1515" i="1"/>
  <c r="R1515" i="1" s="1"/>
  <c r="P1501" i="1"/>
  <c r="R1501" i="1" s="1"/>
  <c r="P1495" i="1"/>
  <c r="R1495" i="1" s="1"/>
  <c r="P1487" i="1"/>
  <c r="R1487" i="1" s="1"/>
  <c r="P1479" i="1"/>
  <c r="R1479" i="1" s="1"/>
  <c r="P1470" i="1"/>
  <c r="R1470" i="1" s="1"/>
  <c r="P1462" i="1"/>
  <c r="R1462" i="1" s="1"/>
  <c r="P1457" i="1"/>
  <c r="R1457" i="1" s="1"/>
  <c r="P1449" i="1"/>
  <c r="R1449" i="1" s="1"/>
  <c r="P1443" i="1"/>
  <c r="R1443" i="1" s="1"/>
  <c r="P1435" i="1"/>
  <c r="R1435" i="1" s="1"/>
  <c r="P1427" i="1"/>
  <c r="R1427" i="1" s="1"/>
  <c r="P1419" i="1"/>
  <c r="R1419" i="1" s="1"/>
  <c r="P1411" i="1"/>
  <c r="R1411" i="1" s="1"/>
  <c r="P1403" i="1"/>
  <c r="R1403" i="1" s="1"/>
  <c r="P1395" i="1"/>
  <c r="R1395" i="1" s="1"/>
  <c r="P1387" i="1"/>
  <c r="R1387" i="1" s="1"/>
  <c r="P1379" i="1"/>
  <c r="R1379" i="1" s="1"/>
  <c r="P1371" i="1"/>
  <c r="R1371" i="1" s="1"/>
  <c r="P1363" i="1"/>
  <c r="R1363" i="1" s="1"/>
  <c r="P1355" i="1"/>
  <c r="R1355" i="1" s="1"/>
  <c r="P1347" i="1"/>
  <c r="R1347" i="1" s="1"/>
  <c r="P1339" i="1"/>
  <c r="R1339" i="1" s="1"/>
  <c r="P1331" i="1"/>
  <c r="R1331" i="1" s="1"/>
  <c r="P1323" i="1"/>
  <c r="R1323" i="1" s="1"/>
  <c r="P1315" i="1"/>
  <c r="R1315" i="1" s="1"/>
  <c r="P1307" i="1"/>
  <c r="R1307" i="1" s="1"/>
  <c r="P1299" i="1"/>
  <c r="R1299" i="1" s="1"/>
  <c r="P1292" i="1"/>
  <c r="R1292" i="1" s="1"/>
  <c r="P1284" i="1"/>
  <c r="R1284" i="1" s="1"/>
  <c r="P1276" i="1"/>
  <c r="R1276" i="1" s="1"/>
  <c r="P1268" i="1"/>
  <c r="R1268" i="1" s="1"/>
  <c r="P1260" i="1"/>
  <c r="R1260" i="1" s="1"/>
  <c r="P1252" i="1"/>
  <c r="R1252" i="1" s="1"/>
  <c r="P1244" i="1"/>
  <c r="R1244" i="1" s="1"/>
  <c r="P1236" i="1"/>
  <c r="R1236" i="1" s="1"/>
  <c r="P1228" i="1"/>
  <c r="R1228" i="1" s="1"/>
  <c r="P1221" i="1"/>
  <c r="R1221" i="1" s="1"/>
  <c r="P1213" i="1"/>
  <c r="R1213" i="1" s="1"/>
  <c r="P1205" i="1"/>
  <c r="R1205" i="1" s="1"/>
  <c r="P1191" i="1"/>
  <c r="R1191" i="1" s="1"/>
  <c r="P1177" i="1"/>
  <c r="R1177" i="1" s="1"/>
  <c r="P1171" i="1"/>
  <c r="R1171" i="1" s="1"/>
  <c r="P1157" i="1"/>
  <c r="R1157" i="1" s="1"/>
  <c r="P1144" i="1"/>
  <c r="R1144" i="1" s="1"/>
  <c r="P1137" i="1"/>
  <c r="R1137" i="1" s="1"/>
  <c r="P1129" i="1"/>
  <c r="R1129" i="1" s="1"/>
  <c r="P1124" i="1"/>
  <c r="R1124" i="1" s="1"/>
  <c r="P1116" i="1"/>
  <c r="R1116" i="1" s="1"/>
  <c r="P1110" i="1"/>
  <c r="R1110" i="1" s="1"/>
  <c r="P1097" i="1"/>
  <c r="R1097" i="1" s="1"/>
  <c r="P1089" i="1"/>
  <c r="R1089" i="1" s="1"/>
  <c r="P1081" i="1"/>
  <c r="R1081" i="1" s="1"/>
  <c r="P1073" i="1"/>
  <c r="R1073" i="1" s="1"/>
  <c r="P1065" i="1"/>
  <c r="R1065" i="1" s="1"/>
  <c r="P1059" i="1"/>
  <c r="R1059" i="1" s="1"/>
  <c r="P1051" i="1"/>
  <c r="R1051" i="1" s="1"/>
  <c r="P1043" i="1"/>
  <c r="R1043" i="1" s="1"/>
  <c r="P1035" i="1"/>
  <c r="R1035" i="1" s="1"/>
  <c r="P1028" i="1"/>
  <c r="R1028" i="1" s="1"/>
  <c r="P1020" i="1"/>
  <c r="R1020" i="1" s="1"/>
  <c r="P1012" i="1"/>
  <c r="R1012" i="1" s="1"/>
  <c r="P1004" i="1"/>
  <c r="R1004" i="1" s="1"/>
  <c r="P996" i="1"/>
  <c r="R996" i="1" s="1"/>
  <c r="P988" i="1"/>
  <c r="R988" i="1" s="1"/>
  <c r="P980" i="1"/>
  <c r="R980" i="1" s="1"/>
  <c r="P972" i="1"/>
  <c r="R972" i="1" s="1"/>
  <c r="P965" i="1"/>
  <c r="R965" i="1" s="1"/>
  <c r="P959" i="1"/>
  <c r="R959" i="1" s="1"/>
  <c r="P951" i="1"/>
  <c r="R951" i="1" s="1"/>
  <c r="P943" i="1"/>
  <c r="R943" i="1" s="1"/>
  <c r="P935" i="1"/>
  <c r="R935" i="1" s="1"/>
  <c r="P927" i="1"/>
  <c r="R927" i="1" s="1"/>
  <c r="P920" i="1"/>
  <c r="R920" i="1" s="1"/>
  <c r="P913" i="1"/>
  <c r="R913" i="1" s="1"/>
  <c r="P905" i="1"/>
  <c r="R905" i="1" s="1"/>
  <c r="P898" i="1"/>
  <c r="R898" i="1" s="1"/>
  <c r="P890" i="1"/>
  <c r="R890" i="1" s="1"/>
  <c r="P885" i="1"/>
  <c r="R885" i="1" s="1"/>
  <c r="P878" i="1"/>
  <c r="R878" i="1" s="1"/>
  <c r="P868" i="1"/>
  <c r="R868" i="1" s="1"/>
  <c r="P860" i="1"/>
  <c r="R860" i="1" s="1"/>
  <c r="P853" i="1"/>
  <c r="R853" i="1" s="1"/>
  <c r="P845" i="1"/>
  <c r="R845" i="1" s="1"/>
  <c r="P837" i="1"/>
  <c r="R837" i="1" s="1"/>
  <c r="P829" i="1"/>
  <c r="R829" i="1" s="1"/>
  <c r="P821" i="1"/>
  <c r="R821" i="1" s="1"/>
  <c r="P813" i="1"/>
  <c r="R813" i="1" s="1"/>
  <c r="P805" i="1"/>
  <c r="R805" i="1" s="1"/>
  <c r="P799" i="1"/>
  <c r="R799" i="1" s="1"/>
  <c r="P792" i="1"/>
  <c r="R792" i="1" s="1"/>
  <c r="P777" i="1"/>
  <c r="R777" i="1" s="1"/>
  <c r="P769" i="1"/>
  <c r="R769" i="1" s="1"/>
  <c r="P763" i="1"/>
  <c r="R763" i="1" s="1"/>
  <c r="P753" i="1"/>
  <c r="R753" i="1" s="1"/>
  <c r="P746" i="1"/>
  <c r="R746" i="1" s="1"/>
  <c r="P738" i="1"/>
  <c r="R738" i="1" s="1"/>
  <c r="P730" i="1"/>
  <c r="R730" i="1" s="1"/>
  <c r="P716" i="1"/>
  <c r="R716" i="1" s="1"/>
  <c r="P708" i="1"/>
  <c r="R708" i="1" s="1"/>
  <c r="P700" i="1"/>
  <c r="R700" i="1" s="1"/>
  <c r="P692" i="1"/>
  <c r="R692" i="1" s="1"/>
  <c r="P685" i="1"/>
  <c r="R685" i="1" s="1"/>
  <c r="P677" i="1"/>
  <c r="R677" i="1" s="1"/>
  <c r="P669" i="1"/>
  <c r="R669" i="1" s="1"/>
  <c r="P661" i="1"/>
  <c r="R661" i="1" s="1"/>
  <c r="P653" i="1"/>
  <c r="R653" i="1" s="1"/>
  <c r="P645" i="1"/>
  <c r="R645" i="1" s="1"/>
  <c r="P637" i="1"/>
  <c r="R637" i="1" s="1"/>
  <c r="P623" i="1"/>
  <c r="R623" i="1" s="1"/>
  <c r="P615" i="1"/>
  <c r="R615" i="1" s="1"/>
  <c r="P607" i="1"/>
  <c r="R607" i="1" s="1"/>
  <c r="P599" i="1"/>
  <c r="R599" i="1" s="1"/>
  <c r="P591" i="1"/>
  <c r="R591" i="1" s="1"/>
  <c r="P578" i="1"/>
  <c r="R578" i="1" s="1"/>
  <c r="P570" i="1"/>
  <c r="R570" i="1" s="1"/>
  <c r="P562" i="1"/>
  <c r="R562" i="1" s="1"/>
  <c r="P554" i="1"/>
  <c r="R554" i="1" s="1"/>
  <c r="P546" i="1"/>
  <c r="R546" i="1" s="1"/>
  <c r="P538" i="1"/>
  <c r="R538" i="1" s="1"/>
  <c r="P530" i="1"/>
  <c r="R530" i="1" s="1"/>
  <c r="P522" i="1"/>
  <c r="R522" i="1" s="1"/>
  <c r="P514" i="1"/>
  <c r="R514" i="1" s="1"/>
  <c r="P506" i="1"/>
  <c r="R506" i="1" s="1"/>
  <c r="P498" i="1"/>
  <c r="R498" i="1" s="1"/>
  <c r="P490" i="1"/>
  <c r="R490" i="1" s="1"/>
  <c r="P482" i="1"/>
  <c r="R482" i="1" s="1"/>
  <c r="P474" i="1"/>
  <c r="R474" i="1" s="1"/>
  <c r="P466" i="1"/>
  <c r="R466" i="1" s="1"/>
  <c r="P458" i="1"/>
  <c r="R458" i="1" s="1"/>
  <c r="P450" i="1"/>
  <c r="R450" i="1" s="1"/>
  <c r="P442" i="1"/>
  <c r="R442" i="1" s="1"/>
  <c r="P434" i="1"/>
  <c r="R434" i="1" s="1"/>
  <c r="P426" i="1"/>
  <c r="R426" i="1" s="1"/>
  <c r="P418" i="1"/>
  <c r="R418" i="1" s="1"/>
  <c r="P412" i="1"/>
  <c r="R412" i="1" s="1"/>
  <c r="P404" i="1"/>
  <c r="R404" i="1" s="1"/>
  <c r="P396" i="1"/>
  <c r="R396" i="1" s="1"/>
  <c r="P388" i="1"/>
  <c r="R388" i="1" s="1"/>
  <c r="P381" i="1"/>
  <c r="R381" i="1" s="1"/>
  <c r="P373" i="1"/>
  <c r="R373" i="1" s="1"/>
  <c r="P365" i="1"/>
  <c r="R365" i="1" s="1"/>
  <c r="P361" i="1"/>
  <c r="R361" i="1" s="1"/>
  <c r="P349" i="1"/>
  <c r="R349" i="1" s="1"/>
  <c r="P341" i="1"/>
  <c r="R341" i="1" s="1"/>
  <c r="P327" i="1"/>
  <c r="R327" i="1" s="1"/>
  <c r="P1901" i="1"/>
  <c r="R1901" i="1" s="1"/>
  <c r="P1888" i="1"/>
  <c r="R1888" i="1" s="1"/>
  <c r="P1880" i="1"/>
  <c r="R1880" i="1" s="1"/>
  <c r="P1866" i="1"/>
  <c r="R1866" i="1" s="1"/>
  <c r="P1858" i="1"/>
  <c r="R1858" i="1" s="1"/>
  <c r="P1850" i="1"/>
  <c r="R1850" i="1" s="1"/>
  <c r="P1842" i="1"/>
  <c r="R1842" i="1" s="1"/>
  <c r="P1834" i="1"/>
  <c r="R1834" i="1" s="1"/>
  <c r="P1826" i="1"/>
  <c r="R1826" i="1" s="1"/>
  <c r="P1818" i="1"/>
  <c r="R1818" i="1" s="1"/>
  <c r="P1810" i="1"/>
  <c r="R1810" i="1" s="1"/>
  <c r="P1802" i="1"/>
  <c r="R1802" i="1" s="1"/>
  <c r="P1794" i="1"/>
  <c r="R1794" i="1" s="1"/>
  <c r="P1781" i="1"/>
  <c r="R1781" i="1" s="1"/>
  <c r="P1773" i="1"/>
  <c r="R1773" i="1" s="1"/>
  <c r="P1765" i="1"/>
  <c r="R1765" i="1" s="1"/>
  <c r="P1757" i="1"/>
  <c r="R1757" i="1" s="1"/>
  <c r="P1749" i="1"/>
  <c r="R1749" i="1" s="1"/>
  <c r="P1741" i="1"/>
  <c r="R1741" i="1" s="1"/>
  <c r="P1733" i="1"/>
  <c r="R1733" i="1" s="1"/>
  <c r="P1725" i="1"/>
  <c r="R1725" i="1" s="1"/>
  <c r="P1717" i="1"/>
  <c r="R1717" i="1" s="1"/>
  <c r="P1702" i="1"/>
  <c r="R1702" i="1" s="1"/>
  <c r="P1694" i="1"/>
  <c r="R1694" i="1" s="1"/>
  <c r="P1687" i="1"/>
  <c r="R1687" i="1" s="1"/>
  <c r="P1679" i="1"/>
  <c r="R1679" i="1" s="1"/>
  <c r="P1671" i="1"/>
  <c r="R1671" i="1" s="1"/>
  <c r="P1663" i="1"/>
  <c r="R1663" i="1" s="1"/>
  <c r="P1655" i="1"/>
  <c r="R1655" i="1" s="1"/>
  <c r="P1647" i="1"/>
  <c r="R1647" i="1" s="1"/>
  <c r="P1639" i="1"/>
  <c r="R1639" i="1" s="1"/>
  <c r="P1632" i="1"/>
  <c r="R1632" i="1" s="1"/>
  <c r="P1624" i="1"/>
  <c r="R1624" i="1" s="1"/>
  <c r="P1616" i="1"/>
  <c r="R1616" i="1" s="1"/>
  <c r="P1608" i="1"/>
  <c r="R1608" i="1" s="1"/>
  <c r="P1600" i="1"/>
  <c r="R1600" i="1" s="1"/>
  <c r="P1592" i="1"/>
  <c r="R1592" i="1" s="1"/>
  <c r="P1578" i="1"/>
  <c r="R1578" i="1" s="1"/>
  <c r="P1564" i="1"/>
  <c r="R1564" i="1" s="1"/>
  <c r="P1559" i="1"/>
  <c r="R1559" i="1" s="1"/>
  <c r="P1551" i="1"/>
  <c r="R1551" i="1" s="1"/>
  <c r="P1543" i="1"/>
  <c r="R1543" i="1" s="1"/>
  <c r="P1535" i="1"/>
  <c r="R1535" i="1" s="1"/>
  <c r="P1527" i="1"/>
  <c r="R1527" i="1" s="1"/>
  <c r="P1519" i="1"/>
  <c r="R1519" i="1" s="1"/>
  <c r="P1514" i="1"/>
  <c r="R1514" i="1" s="1"/>
  <c r="P1508" i="1"/>
  <c r="R1508" i="1" s="1"/>
  <c r="P1500" i="1"/>
  <c r="R1500" i="1" s="1"/>
  <c r="P1494" i="1"/>
  <c r="R1494" i="1" s="1"/>
  <c r="P1486" i="1"/>
  <c r="R1486" i="1" s="1"/>
  <c r="P1478" i="1"/>
  <c r="R1478" i="1" s="1"/>
  <c r="P1469" i="1"/>
  <c r="R1469" i="1" s="1"/>
  <c r="P1461" i="1"/>
  <c r="R1461" i="1" s="1"/>
  <c r="P1456" i="1"/>
  <c r="R1456" i="1" s="1"/>
  <c r="P1448" i="1"/>
  <c r="R1448" i="1" s="1"/>
  <c r="P1442" i="1"/>
  <c r="R1442" i="1" s="1"/>
  <c r="P1434" i="1"/>
  <c r="R1434" i="1" s="1"/>
  <c r="P1426" i="1"/>
  <c r="R1426" i="1" s="1"/>
  <c r="P1418" i="1"/>
  <c r="R1418" i="1" s="1"/>
  <c r="P1410" i="1"/>
  <c r="R1410" i="1" s="1"/>
  <c r="P1402" i="1"/>
  <c r="R1402" i="1" s="1"/>
  <c r="P1394" i="1"/>
  <c r="R1394" i="1" s="1"/>
  <c r="P1386" i="1"/>
  <c r="R1386" i="1" s="1"/>
  <c r="P1378" i="1"/>
  <c r="R1378" i="1" s="1"/>
  <c r="P1370" i="1"/>
  <c r="R1370" i="1" s="1"/>
  <c r="P1362" i="1"/>
  <c r="R1362" i="1" s="1"/>
  <c r="P1354" i="1"/>
  <c r="R1354" i="1" s="1"/>
  <c r="P1346" i="1"/>
  <c r="R1346" i="1" s="1"/>
  <c r="P1338" i="1"/>
  <c r="R1338" i="1" s="1"/>
  <c r="P1330" i="1"/>
  <c r="R1330" i="1" s="1"/>
  <c r="P1322" i="1"/>
  <c r="R1322" i="1" s="1"/>
  <c r="P1314" i="1"/>
  <c r="R1314" i="1" s="1"/>
  <c r="P1306" i="1"/>
  <c r="R1306" i="1" s="1"/>
  <c r="P1298" i="1"/>
  <c r="R1298" i="1" s="1"/>
  <c r="P1291" i="1"/>
  <c r="R1291" i="1" s="1"/>
  <c r="P1283" i="1"/>
  <c r="R1283" i="1" s="1"/>
  <c r="P1275" i="1"/>
  <c r="R1275" i="1" s="1"/>
  <c r="P1267" i="1"/>
  <c r="R1267" i="1" s="1"/>
  <c r="P1259" i="1"/>
  <c r="R1259" i="1" s="1"/>
  <c r="P1251" i="1"/>
  <c r="R1251" i="1" s="1"/>
  <c r="P1243" i="1"/>
  <c r="R1243" i="1" s="1"/>
  <c r="P1235" i="1"/>
  <c r="R1235" i="1" s="1"/>
  <c r="P1227" i="1"/>
  <c r="R1227" i="1" s="1"/>
  <c r="P1220" i="1"/>
  <c r="R1220" i="1" s="1"/>
  <c r="P1212" i="1"/>
  <c r="R1212" i="1" s="1"/>
  <c r="P1204" i="1"/>
  <c r="R1204" i="1" s="1"/>
  <c r="P1197" i="1"/>
  <c r="R1197" i="1" s="1"/>
  <c r="P1190" i="1"/>
  <c r="R1190" i="1" s="1"/>
  <c r="P1176" i="1"/>
  <c r="R1176" i="1" s="1"/>
  <c r="P1165" i="1"/>
  <c r="R1165" i="1" s="1"/>
  <c r="P1146" i="1"/>
  <c r="R1146" i="1" s="1"/>
  <c r="P1143" i="1"/>
  <c r="R1143" i="1" s="1"/>
  <c r="P1136" i="1"/>
  <c r="R1136" i="1" s="1"/>
  <c r="P1123" i="1"/>
  <c r="R1123" i="1" s="1"/>
  <c r="P1115" i="1"/>
  <c r="R1115" i="1" s="1"/>
  <c r="P1103" i="1"/>
  <c r="R1103" i="1" s="1"/>
  <c r="P1096" i="1"/>
  <c r="R1096" i="1" s="1"/>
  <c r="P1088" i="1"/>
  <c r="R1088" i="1" s="1"/>
  <c r="P1080" i="1"/>
  <c r="R1080" i="1" s="1"/>
  <c r="P1072" i="1"/>
  <c r="R1072" i="1" s="1"/>
  <c r="P1064" i="1"/>
  <c r="R1064" i="1" s="1"/>
  <c r="P1058" i="1"/>
  <c r="R1058" i="1" s="1"/>
  <c r="P1050" i="1"/>
  <c r="R1050" i="1" s="1"/>
  <c r="P1042" i="1"/>
  <c r="R1042" i="1" s="1"/>
  <c r="P1027" i="1"/>
  <c r="R1027" i="1" s="1"/>
  <c r="P1019" i="1"/>
  <c r="R1019" i="1" s="1"/>
  <c r="P1011" i="1"/>
  <c r="R1011" i="1" s="1"/>
  <c r="P1003" i="1"/>
  <c r="R1003" i="1" s="1"/>
  <c r="P995" i="1"/>
  <c r="R995" i="1" s="1"/>
  <c r="P987" i="1"/>
  <c r="R987" i="1" s="1"/>
  <c r="P979" i="1"/>
  <c r="R979" i="1" s="1"/>
  <c r="P971" i="1"/>
  <c r="R971" i="1" s="1"/>
  <c r="P964" i="1"/>
  <c r="R964" i="1" s="1"/>
  <c r="P958" i="1"/>
  <c r="R958" i="1" s="1"/>
  <c r="P950" i="1"/>
  <c r="R950" i="1" s="1"/>
  <c r="P942" i="1"/>
  <c r="R942" i="1" s="1"/>
  <c r="P934" i="1"/>
  <c r="R934" i="1" s="1"/>
  <c r="P926" i="1"/>
  <c r="R926" i="1" s="1"/>
  <c r="P919" i="1"/>
  <c r="R919" i="1" s="1"/>
  <c r="P912" i="1"/>
  <c r="R912" i="1" s="1"/>
  <c r="P904" i="1"/>
  <c r="R904" i="1" s="1"/>
  <c r="P897" i="1"/>
  <c r="R897" i="1" s="1"/>
  <c r="P889" i="1"/>
  <c r="R889" i="1" s="1"/>
  <c r="P877" i="1"/>
  <c r="R877" i="1" s="1"/>
  <c r="P874" i="1"/>
  <c r="R874" i="1" s="1"/>
  <c r="P867" i="1"/>
  <c r="R867" i="1" s="1"/>
  <c r="P859" i="1"/>
  <c r="R859" i="1" s="1"/>
  <c r="P852" i="1"/>
  <c r="R852" i="1" s="1"/>
  <c r="P844" i="1"/>
  <c r="R844" i="1" s="1"/>
  <c r="P836" i="1"/>
  <c r="R836" i="1" s="1"/>
  <c r="P828" i="1"/>
  <c r="R828" i="1" s="1"/>
  <c r="P820" i="1"/>
  <c r="R820" i="1" s="1"/>
  <c r="P812" i="1"/>
  <c r="R812" i="1" s="1"/>
  <c r="P804" i="1"/>
  <c r="R804" i="1" s="1"/>
  <c r="P798" i="1"/>
  <c r="R798" i="1" s="1"/>
  <c r="P787" i="1"/>
  <c r="R787" i="1" s="1"/>
  <c r="P781" i="1"/>
  <c r="R781" i="1" s="1"/>
  <c r="P776" i="1"/>
  <c r="R776" i="1" s="1"/>
  <c r="P768" i="1"/>
  <c r="R768" i="1" s="1"/>
  <c r="P762" i="1"/>
  <c r="R762" i="1" s="1"/>
  <c r="P759" i="1"/>
  <c r="R759" i="1" s="1"/>
  <c r="P745" i="1"/>
  <c r="R745" i="1" s="1"/>
  <c r="P737" i="1"/>
  <c r="R737" i="1" s="1"/>
  <c r="P729" i="1"/>
  <c r="R729" i="1" s="1"/>
  <c r="P723" i="1"/>
  <c r="R723" i="1" s="1"/>
  <c r="P715" i="1"/>
  <c r="R715" i="1" s="1"/>
  <c r="P707" i="1"/>
  <c r="R707" i="1" s="1"/>
  <c r="P699" i="1"/>
  <c r="R699" i="1" s="1"/>
  <c r="P691" i="1"/>
  <c r="R691" i="1" s="1"/>
  <c r="P684" i="1"/>
  <c r="R684" i="1" s="1"/>
  <c r="P676" i="1"/>
  <c r="R676" i="1" s="1"/>
  <c r="P668" i="1"/>
  <c r="R668" i="1" s="1"/>
  <c r="P660" i="1"/>
  <c r="R660" i="1" s="1"/>
  <c r="P652" i="1"/>
  <c r="R652" i="1" s="1"/>
  <c r="P644" i="1"/>
  <c r="R644" i="1" s="1"/>
  <c r="P636" i="1"/>
  <c r="R636" i="1" s="1"/>
  <c r="P630" i="1"/>
  <c r="R630" i="1" s="1"/>
  <c r="P622" i="1"/>
  <c r="R622" i="1" s="1"/>
  <c r="P614" i="1"/>
  <c r="R614" i="1" s="1"/>
  <c r="P606" i="1"/>
  <c r="R606" i="1" s="1"/>
  <c r="P598" i="1"/>
  <c r="R598" i="1" s="1"/>
  <c r="P590" i="1"/>
  <c r="R590" i="1" s="1"/>
  <c r="P583" i="1"/>
  <c r="R583" i="1" s="1"/>
  <c r="P577" i="1"/>
  <c r="R577" i="1" s="1"/>
  <c r="P569" i="1"/>
  <c r="R569" i="1" s="1"/>
  <c r="P561" i="1"/>
  <c r="R561" i="1" s="1"/>
  <c r="P553" i="1"/>
  <c r="R553" i="1" s="1"/>
  <c r="P545" i="1"/>
  <c r="R545" i="1" s="1"/>
  <c r="P537" i="1"/>
  <c r="R537" i="1" s="1"/>
  <c r="P529" i="1"/>
  <c r="R529" i="1" s="1"/>
  <c r="P521" i="1"/>
  <c r="R521" i="1" s="1"/>
  <c r="P513" i="1"/>
  <c r="R513" i="1" s="1"/>
  <c r="P505" i="1"/>
  <c r="R505" i="1" s="1"/>
  <c r="P497" i="1"/>
  <c r="R497" i="1" s="1"/>
  <c r="P489" i="1"/>
  <c r="R489" i="1" s="1"/>
  <c r="P481" i="1"/>
  <c r="R481" i="1" s="1"/>
  <c r="P473" i="1"/>
  <c r="R473" i="1" s="1"/>
  <c r="P465" i="1"/>
  <c r="R465" i="1" s="1"/>
  <c r="P457" i="1"/>
  <c r="R457" i="1" s="1"/>
  <c r="P449" i="1"/>
  <c r="R449" i="1" s="1"/>
  <c r="P441" i="1"/>
  <c r="R441" i="1" s="1"/>
  <c r="P433" i="1"/>
  <c r="R433" i="1" s="1"/>
  <c r="P425" i="1"/>
  <c r="R425" i="1" s="1"/>
  <c r="P417" i="1"/>
  <c r="R417" i="1" s="1"/>
  <c r="P411" i="1"/>
  <c r="R411" i="1" s="1"/>
  <c r="P403" i="1"/>
  <c r="R403" i="1" s="1"/>
  <c r="P395" i="1"/>
  <c r="R395" i="1" s="1"/>
  <c r="P387" i="1"/>
  <c r="R387" i="1" s="1"/>
  <c r="P380" i="1"/>
  <c r="R380" i="1" s="1"/>
  <c r="P372" i="1"/>
  <c r="R372" i="1" s="1"/>
  <c r="P364" i="1"/>
  <c r="R364" i="1" s="1"/>
  <c r="P360" i="1"/>
  <c r="R360" i="1" s="1"/>
  <c r="P355" i="1"/>
  <c r="R355" i="1" s="1"/>
  <c r="P348" i="1"/>
  <c r="R348" i="1" s="1"/>
  <c r="P340" i="1"/>
  <c r="R340" i="1" s="1"/>
  <c r="P1476" i="1"/>
  <c r="R1476" i="1" s="1"/>
  <c r="P1468" i="1"/>
  <c r="R1468" i="1" s="1"/>
  <c r="P1460" i="1"/>
  <c r="R1460" i="1" s="1"/>
  <c r="P1455" i="1"/>
  <c r="R1455" i="1" s="1"/>
  <c r="P1447" i="1"/>
  <c r="R1447" i="1" s="1"/>
  <c r="P1441" i="1"/>
  <c r="R1441" i="1" s="1"/>
  <c r="P1433" i="1"/>
  <c r="R1433" i="1" s="1"/>
  <c r="P1425" i="1"/>
  <c r="R1425" i="1" s="1"/>
  <c r="P1417" i="1"/>
  <c r="R1417" i="1" s="1"/>
  <c r="P1409" i="1"/>
  <c r="R1409" i="1" s="1"/>
  <c r="P1401" i="1"/>
  <c r="R1401" i="1" s="1"/>
  <c r="P1393" i="1"/>
  <c r="R1393" i="1" s="1"/>
  <c r="P1385" i="1"/>
  <c r="R1385" i="1" s="1"/>
  <c r="P1377" i="1"/>
  <c r="R1377" i="1" s="1"/>
  <c r="P1369" i="1"/>
  <c r="R1369" i="1" s="1"/>
  <c r="P1361" i="1"/>
  <c r="R1361" i="1" s="1"/>
  <c r="P1353" i="1"/>
  <c r="R1353" i="1" s="1"/>
  <c r="P1345" i="1"/>
  <c r="R1345" i="1" s="1"/>
  <c r="P1337" i="1"/>
  <c r="R1337" i="1" s="1"/>
  <c r="P1329" i="1"/>
  <c r="R1329" i="1" s="1"/>
  <c r="P1321" i="1"/>
  <c r="R1321" i="1" s="1"/>
  <c r="P1313" i="1"/>
  <c r="R1313" i="1" s="1"/>
  <c r="P1305" i="1"/>
  <c r="R1305" i="1" s="1"/>
  <c r="P1290" i="1"/>
  <c r="R1290" i="1" s="1"/>
  <c r="P1282" i="1"/>
  <c r="R1282" i="1" s="1"/>
  <c r="P1274" i="1"/>
  <c r="R1274" i="1" s="1"/>
  <c r="P1266" i="1"/>
  <c r="R1266" i="1" s="1"/>
  <c r="P1258" i="1"/>
  <c r="R1258" i="1" s="1"/>
  <c r="P1250" i="1"/>
  <c r="R1250" i="1" s="1"/>
  <c r="P1242" i="1"/>
  <c r="R1242" i="1" s="1"/>
  <c r="P1234" i="1"/>
  <c r="R1234" i="1" s="1"/>
  <c r="P1226" i="1"/>
  <c r="R1226" i="1" s="1"/>
  <c r="P1219" i="1"/>
  <c r="R1219" i="1" s="1"/>
  <c r="P1211" i="1"/>
  <c r="R1211" i="1" s="1"/>
  <c r="P1203" i="1"/>
  <c r="R1203" i="1" s="1"/>
  <c r="P1189" i="1"/>
  <c r="R1189" i="1" s="1"/>
  <c r="P1183" i="1"/>
  <c r="R1183" i="1" s="1"/>
  <c r="P1162" i="1"/>
  <c r="R1162" i="1" s="1"/>
  <c r="P1154" i="1"/>
  <c r="R1154" i="1" s="1"/>
  <c r="P1151" i="1"/>
  <c r="R1151" i="1" s="1"/>
  <c r="P1142" i="1"/>
  <c r="R1142" i="1" s="1"/>
  <c r="P1135" i="1"/>
  <c r="R1135" i="1" s="1"/>
  <c r="P1122" i="1"/>
  <c r="R1122" i="1" s="1"/>
  <c r="P1114" i="1"/>
  <c r="R1114" i="1" s="1"/>
  <c r="P1109" i="1"/>
  <c r="R1109" i="1" s="1"/>
  <c r="P1102" i="1"/>
  <c r="R1102" i="1" s="1"/>
  <c r="P1095" i="1"/>
  <c r="R1095" i="1" s="1"/>
  <c r="P1087" i="1"/>
  <c r="R1087" i="1" s="1"/>
  <c r="P1079" i="1"/>
  <c r="R1079" i="1" s="1"/>
  <c r="P1071" i="1"/>
  <c r="R1071" i="1" s="1"/>
  <c r="P1057" i="1"/>
  <c r="R1057" i="1" s="1"/>
  <c r="P1049" i="1"/>
  <c r="R1049" i="1" s="1"/>
  <c r="P1041" i="1"/>
  <c r="R1041" i="1" s="1"/>
  <c r="P1034" i="1"/>
  <c r="R1034" i="1" s="1"/>
  <c r="P1026" i="1"/>
  <c r="R1026" i="1" s="1"/>
  <c r="P1018" i="1"/>
  <c r="R1018" i="1" s="1"/>
  <c r="P1010" i="1"/>
  <c r="R1010" i="1" s="1"/>
  <c r="P1002" i="1"/>
  <c r="R1002" i="1" s="1"/>
  <c r="P994" i="1"/>
  <c r="R994" i="1" s="1"/>
  <c r="P986" i="1"/>
  <c r="R986" i="1" s="1"/>
  <c r="P978" i="1"/>
  <c r="R978" i="1" s="1"/>
  <c r="P970" i="1"/>
  <c r="R970" i="1" s="1"/>
  <c r="P957" i="1"/>
  <c r="R957" i="1" s="1"/>
  <c r="P949" i="1"/>
  <c r="R949" i="1" s="1"/>
  <c r="P941" i="1"/>
  <c r="R941" i="1" s="1"/>
  <c r="P933" i="1"/>
  <c r="R933" i="1" s="1"/>
  <c r="P925" i="1"/>
  <c r="R925" i="1" s="1"/>
  <c r="P918" i="1"/>
  <c r="R918" i="1" s="1"/>
  <c r="P911" i="1"/>
  <c r="R911" i="1" s="1"/>
  <c r="P896" i="1"/>
  <c r="R896" i="1" s="1"/>
  <c r="P888" i="1"/>
  <c r="R888" i="1" s="1"/>
  <c r="P876" i="1"/>
  <c r="R876" i="1" s="1"/>
  <c r="P873" i="1"/>
  <c r="R873" i="1" s="1"/>
  <c r="P866" i="1"/>
  <c r="R866" i="1" s="1"/>
  <c r="P851" i="1"/>
  <c r="R851" i="1" s="1"/>
  <c r="P843" i="1"/>
  <c r="R843" i="1" s="1"/>
  <c r="P835" i="1"/>
  <c r="R835" i="1" s="1"/>
  <c r="P827" i="1"/>
  <c r="R827" i="1" s="1"/>
  <c r="P819" i="1"/>
  <c r="R819" i="1" s="1"/>
  <c r="P811" i="1"/>
  <c r="R811" i="1" s="1"/>
  <c r="P803" i="1"/>
  <c r="R803" i="1" s="1"/>
  <c r="P797" i="1"/>
  <c r="R797" i="1" s="1"/>
  <c r="P791" i="1"/>
  <c r="R791" i="1" s="1"/>
  <c r="P786" i="1"/>
  <c r="R786" i="1" s="1"/>
  <c r="P775" i="1"/>
  <c r="R775" i="1" s="1"/>
  <c r="P758" i="1"/>
  <c r="R758" i="1" s="1"/>
  <c r="P752" i="1"/>
  <c r="R752" i="1" s="1"/>
  <c r="P744" i="1"/>
  <c r="R744" i="1" s="1"/>
  <c r="P736" i="1"/>
  <c r="R736" i="1" s="1"/>
  <c r="P728" i="1"/>
  <c r="R728" i="1" s="1"/>
  <c r="P722" i="1"/>
  <c r="R722" i="1" s="1"/>
  <c r="P714" i="1"/>
  <c r="R714" i="1" s="1"/>
  <c r="P706" i="1"/>
  <c r="R706" i="1" s="1"/>
  <c r="P698" i="1"/>
  <c r="R698" i="1" s="1"/>
  <c r="P683" i="1"/>
  <c r="R683" i="1" s="1"/>
  <c r="P675" i="1"/>
  <c r="R675" i="1" s="1"/>
  <c r="P667" i="1"/>
  <c r="R667" i="1" s="1"/>
  <c r="P659" i="1"/>
  <c r="R659" i="1" s="1"/>
  <c r="P651" i="1"/>
  <c r="R651" i="1" s="1"/>
  <c r="P643" i="1"/>
  <c r="R643" i="1" s="1"/>
  <c r="P635" i="1"/>
  <c r="R635" i="1" s="1"/>
  <c r="P629" i="1"/>
  <c r="R629" i="1" s="1"/>
  <c r="P621" i="1"/>
  <c r="R621" i="1" s="1"/>
  <c r="P613" i="1"/>
  <c r="R613" i="1" s="1"/>
  <c r="P605" i="1"/>
  <c r="R605" i="1" s="1"/>
  <c r="P597" i="1"/>
  <c r="R597" i="1" s="1"/>
  <c r="P589" i="1"/>
  <c r="R589" i="1" s="1"/>
  <c r="P576" i="1"/>
  <c r="R576" i="1" s="1"/>
  <c r="P568" i="1"/>
  <c r="R568" i="1" s="1"/>
  <c r="P560" i="1"/>
  <c r="R560" i="1" s="1"/>
  <c r="P552" i="1"/>
  <c r="R552" i="1" s="1"/>
  <c r="P544" i="1"/>
  <c r="R544" i="1" s="1"/>
  <c r="P536" i="1"/>
  <c r="R536" i="1" s="1"/>
  <c r="P528" i="1"/>
  <c r="R528" i="1" s="1"/>
  <c r="P520" i="1"/>
  <c r="R520" i="1" s="1"/>
  <c r="P512" i="1"/>
  <c r="R512" i="1" s="1"/>
  <c r="P504" i="1"/>
  <c r="R504" i="1" s="1"/>
  <c r="P496" i="1"/>
  <c r="R496" i="1" s="1"/>
  <c r="P488" i="1"/>
  <c r="R488" i="1" s="1"/>
  <c r="P480" i="1"/>
  <c r="R480" i="1" s="1"/>
  <c r="P472" i="1"/>
  <c r="R472" i="1" s="1"/>
  <c r="P464" i="1"/>
  <c r="R464" i="1" s="1"/>
  <c r="P456" i="1"/>
  <c r="R456" i="1" s="1"/>
  <c r="P448" i="1"/>
  <c r="R448" i="1" s="1"/>
  <c r="P440" i="1"/>
  <c r="R440" i="1" s="1"/>
  <c r="P432" i="1"/>
  <c r="R432" i="1" s="1"/>
  <c r="P424" i="1"/>
  <c r="R424" i="1" s="1"/>
  <c r="P416" i="1"/>
  <c r="R416" i="1" s="1"/>
  <c r="P410" i="1"/>
  <c r="R410" i="1" s="1"/>
  <c r="P402" i="1"/>
  <c r="R402" i="1" s="1"/>
  <c r="P394" i="1"/>
  <c r="R394" i="1" s="1"/>
  <c r="P386" i="1"/>
  <c r="R386" i="1" s="1"/>
  <c r="P379" i="1"/>
  <c r="R379" i="1" s="1"/>
  <c r="P371" i="1"/>
  <c r="R371" i="1" s="1"/>
  <c r="P363" i="1"/>
  <c r="R363" i="1" s="1"/>
  <c r="P359" i="1"/>
  <c r="R359" i="1" s="1"/>
  <c r="P354" i="1"/>
  <c r="R354" i="1" s="1"/>
  <c r="P347" i="1"/>
  <c r="R347" i="1" s="1"/>
  <c r="P339" i="1"/>
  <c r="R339" i="1" s="1"/>
  <c r="P333" i="1"/>
  <c r="R333" i="1" s="1"/>
  <c r="P1864" i="1"/>
  <c r="R1864" i="1" s="1"/>
  <c r="P1856" i="1"/>
  <c r="R1856" i="1" s="1"/>
  <c r="P1848" i="1"/>
  <c r="R1848" i="1" s="1"/>
  <c r="P1840" i="1"/>
  <c r="R1840" i="1" s="1"/>
  <c r="P1832" i="1"/>
  <c r="R1832" i="1" s="1"/>
  <c r="P1824" i="1"/>
  <c r="R1824" i="1" s="1"/>
  <c r="P1816" i="1"/>
  <c r="R1816" i="1" s="1"/>
  <c r="P1808" i="1"/>
  <c r="R1808" i="1" s="1"/>
  <c r="P1800" i="1"/>
  <c r="R1800" i="1" s="1"/>
  <c r="P1792" i="1"/>
  <c r="R1792" i="1" s="1"/>
  <c r="P1786" i="1"/>
  <c r="R1786" i="1" s="1"/>
  <c r="P1779" i="1"/>
  <c r="R1779" i="1" s="1"/>
  <c r="P1771" i="1"/>
  <c r="R1771" i="1" s="1"/>
  <c r="P1763" i="1"/>
  <c r="R1763" i="1" s="1"/>
  <c r="P1755" i="1"/>
  <c r="R1755" i="1" s="1"/>
  <c r="P1747" i="1"/>
  <c r="R1747" i="1" s="1"/>
  <c r="P1739" i="1"/>
  <c r="R1739" i="1" s="1"/>
  <c r="P1731" i="1"/>
  <c r="R1731" i="1" s="1"/>
  <c r="P1723" i="1"/>
  <c r="R1723" i="1" s="1"/>
  <c r="P1715" i="1"/>
  <c r="R1715" i="1" s="1"/>
  <c r="P1708" i="1"/>
  <c r="R1708" i="1" s="1"/>
  <c r="P1700" i="1"/>
  <c r="R1700" i="1" s="1"/>
  <c r="P1692" i="1"/>
  <c r="R1692" i="1" s="1"/>
  <c r="P1685" i="1"/>
  <c r="R1685" i="1" s="1"/>
  <c r="P1677" i="1"/>
  <c r="R1677" i="1" s="1"/>
  <c r="P1669" i="1"/>
  <c r="R1669" i="1" s="1"/>
  <c r="P1661" i="1"/>
  <c r="R1661" i="1" s="1"/>
  <c r="P1653" i="1"/>
  <c r="R1653" i="1" s="1"/>
  <c r="P1645" i="1"/>
  <c r="R1645" i="1" s="1"/>
  <c r="P1637" i="1"/>
  <c r="R1637" i="1" s="1"/>
  <c r="P1630" i="1"/>
  <c r="R1630" i="1" s="1"/>
  <c r="P1622" i="1"/>
  <c r="R1622" i="1" s="1"/>
  <c r="P1614" i="1"/>
  <c r="R1614" i="1" s="1"/>
  <c r="P1606" i="1"/>
  <c r="R1606" i="1" s="1"/>
  <c r="P1598" i="1"/>
  <c r="R1598" i="1" s="1"/>
  <c r="P1591" i="1"/>
  <c r="R1591" i="1" s="1"/>
  <c r="P1584" i="1"/>
  <c r="R1584" i="1" s="1"/>
  <c r="P1576" i="1"/>
  <c r="R1576" i="1" s="1"/>
  <c r="P1570" i="1"/>
  <c r="R1570" i="1" s="1"/>
  <c r="P1562" i="1"/>
  <c r="R1562" i="1" s="1"/>
  <c r="P1557" i="1"/>
  <c r="R1557" i="1" s="1"/>
  <c r="P1549" i="1"/>
  <c r="R1549" i="1" s="1"/>
  <c r="P1541" i="1"/>
  <c r="R1541" i="1" s="1"/>
  <c r="P1533" i="1"/>
  <c r="R1533" i="1" s="1"/>
  <c r="P1525" i="1"/>
  <c r="R1525" i="1" s="1"/>
  <c r="P1517" i="1"/>
  <c r="R1517" i="1" s="1"/>
  <c r="P1512" i="1"/>
  <c r="R1512" i="1" s="1"/>
  <c r="P1506" i="1"/>
  <c r="R1506" i="1" s="1"/>
  <c r="P1498" i="1"/>
  <c r="R1498" i="1" s="1"/>
  <c r="P1492" i="1"/>
  <c r="R1492" i="1" s="1"/>
  <c r="P1484" i="1"/>
  <c r="R1484" i="1" s="1"/>
  <c r="P1475" i="1"/>
  <c r="R1475" i="1" s="1"/>
  <c r="P1467" i="1"/>
  <c r="R1467" i="1" s="1"/>
  <c r="P1454" i="1"/>
  <c r="R1454" i="1" s="1"/>
  <c r="P1446" i="1"/>
  <c r="R1446" i="1" s="1"/>
  <c r="P1440" i="1"/>
  <c r="R1440" i="1" s="1"/>
  <c r="P1432" i="1"/>
  <c r="R1432" i="1" s="1"/>
  <c r="P1424" i="1"/>
  <c r="R1424" i="1" s="1"/>
  <c r="P1416" i="1"/>
  <c r="R1416" i="1" s="1"/>
  <c r="P1408" i="1"/>
  <c r="R1408" i="1" s="1"/>
  <c r="P1400" i="1"/>
  <c r="R1400" i="1" s="1"/>
  <c r="P1392" i="1"/>
  <c r="R1392" i="1" s="1"/>
  <c r="P1384" i="1"/>
  <c r="R1384" i="1" s="1"/>
  <c r="P1376" i="1"/>
  <c r="R1376" i="1" s="1"/>
  <c r="P1368" i="1"/>
  <c r="R1368" i="1" s="1"/>
  <c r="P1360" i="1"/>
  <c r="R1360" i="1" s="1"/>
  <c r="P1352" i="1"/>
  <c r="R1352" i="1" s="1"/>
  <c r="P1344" i="1"/>
  <c r="R1344" i="1" s="1"/>
  <c r="P1336" i="1"/>
  <c r="R1336" i="1" s="1"/>
  <c r="P1328" i="1"/>
  <c r="R1328" i="1" s="1"/>
  <c r="P1320" i="1"/>
  <c r="R1320" i="1" s="1"/>
  <c r="P1312" i="1"/>
  <c r="R1312" i="1" s="1"/>
  <c r="P1304" i="1"/>
  <c r="R1304" i="1" s="1"/>
  <c r="P1297" i="1"/>
  <c r="R1297" i="1" s="1"/>
  <c r="P1289" i="1"/>
  <c r="R1289" i="1" s="1"/>
  <c r="P1281" i="1"/>
  <c r="R1281" i="1" s="1"/>
  <c r="P1273" i="1"/>
  <c r="R1273" i="1" s="1"/>
  <c r="P1265" i="1"/>
  <c r="R1265" i="1" s="1"/>
  <c r="P1257" i="1"/>
  <c r="R1257" i="1" s="1"/>
  <c r="P1249" i="1"/>
  <c r="R1249" i="1" s="1"/>
  <c r="P1241" i="1"/>
  <c r="R1241" i="1" s="1"/>
  <c r="P1233" i="1"/>
  <c r="R1233" i="1" s="1"/>
  <c r="P1225" i="1"/>
  <c r="R1225" i="1" s="1"/>
  <c r="P1218" i="1"/>
  <c r="R1218" i="1" s="1"/>
  <c r="P1210" i="1"/>
  <c r="R1210" i="1" s="1"/>
  <c r="P1202" i="1"/>
  <c r="R1202" i="1" s="1"/>
  <c r="P1196" i="1"/>
  <c r="R1196" i="1" s="1"/>
  <c r="P1188" i="1"/>
  <c r="R1188" i="1" s="1"/>
  <c r="P1182" i="1"/>
  <c r="R1182" i="1" s="1"/>
  <c r="P1175" i="1"/>
  <c r="R1175" i="1" s="1"/>
  <c r="P1170" i="1"/>
  <c r="R1170" i="1" s="1"/>
  <c r="P1161" i="1"/>
  <c r="R1161" i="1" s="1"/>
  <c r="P1155" i="1"/>
  <c r="R1155" i="1" s="1"/>
  <c r="P1150" i="1"/>
  <c r="R1150" i="1" s="1"/>
  <c r="P1134" i="1"/>
  <c r="R1134" i="1" s="1"/>
  <c r="P1128" i="1"/>
  <c r="R1128" i="1" s="1"/>
  <c r="P1121" i="1"/>
  <c r="R1121" i="1" s="1"/>
  <c r="P1108" i="1"/>
  <c r="R1108" i="1" s="1"/>
  <c r="P1101" i="1"/>
  <c r="R1101" i="1" s="1"/>
  <c r="P1094" i="1"/>
  <c r="R1094" i="1" s="1"/>
  <c r="P1086" i="1"/>
  <c r="R1086" i="1" s="1"/>
  <c r="P1078" i="1"/>
  <c r="R1078" i="1" s="1"/>
  <c r="P1070" i="1"/>
  <c r="R1070" i="1" s="1"/>
  <c r="P1056" i="1"/>
  <c r="R1056" i="1" s="1"/>
  <c r="P1048" i="1"/>
  <c r="R1048" i="1" s="1"/>
  <c r="P1040" i="1"/>
  <c r="R1040" i="1" s="1"/>
  <c r="P1033" i="1"/>
  <c r="R1033" i="1" s="1"/>
  <c r="P1025" i="1"/>
  <c r="R1025" i="1" s="1"/>
  <c r="P1017" i="1"/>
  <c r="R1017" i="1" s="1"/>
  <c r="P1009" i="1"/>
  <c r="R1009" i="1" s="1"/>
  <c r="P1001" i="1"/>
  <c r="R1001" i="1" s="1"/>
  <c r="P993" i="1"/>
  <c r="R993" i="1" s="1"/>
  <c r="P985" i="1"/>
  <c r="R985" i="1" s="1"/>
  <c r="P977" i="1"/>
  <c r="R977" i="1" s="1"/>
  <c r="P969" i="1"/>
  <c r="R969" i="1" s="1"/>
  <c r="P963" i="1"/>
  <c r="R963" i="1" s="1"/>
  <c r="P956" i="1"/>
  <c r="R956" i="1" s="1"/>
  <c r="P948" i="1"/>
  <c r="R948" i="1" s="1"/>
  <c r="P940" i="1"/>
  <c r="R940" i="1" s="1"/>
  <c r="P932" i="1"/>
  <c r="R932" i="1" s="1"/>
  <c r="P924" i="1"/>
  <c r="R924" i="1" s="1"/>
  <c r="P910" i="1"/>
  <c r="R910" i="1" s="1"/>
  <c r="P903" i="1"/>
  <c r="R903" i="1" s="1"/>
  <c r="P895" i="1"/>
  <c r="R895" i="1" s="1"/>
  <c r="P887" i="1"/>
  <c r="R887" i="1" s="1"/>
  <c r="P883" i="1"/>
  <c r="R883" i="1" s="1"/>
  <c r="P872" i="1"/>
  <c r="R872" i="1" s="1"/>
  <c r="P865" i="1"/>
  <c r="R865" i="1" s="1"/>
  <c r="P858" i="1"/>
  <c r="R858" i="1" s="1"/>
  <c r="P850" i="1"/>
  <c r="R850" i="1" s="1"/>
  <c r="P842" i="1"/>
  <c r="R842" i="1" s="1"/>
  <c r="P834" i="1"/>
  <c r="R834" i="1" s="1"/>
  <c r="P826" i="1"/>
  <c r="R826" i="1" s="1"/>
  <c r="P818" i="1"/>
  <c r="R818" i="1" s="1"/>
  <c r="P810" i="1"/>
  <c r="R810" i="1" s="1"/>
  <c r="P790" i="1"/>
  <c r="R790" i="1" s="1"/>
  <c r="P785" i="1"/>
  <c r="R785" i="1" s="1"/>
  <c r="P780" i="1"/>
  <c r="R780" i="1" s="1"/>
  <c r="P774" i="1"/>
  <c r="R774" i="1" s="1"/>
  <c r="P767" i="1"/>
  <c r="R767" i="1" s="1"/>
  <c r="P757" i="1"/>
  <c r="R757" i="1" s="1"/>
  <c r="P751" i="1"/>
  <c r="R751" i="1" s="1"/>
  <c r="P743" i="1"/>
  <c r="R743" i="1" s="1"/>
  <c r="P735" i="1"/>
  <c r="R735" i="1" s="1"/>
  <c r="P727" i="1"/>
  <c r="R727" i="1" s="1"/>
  <c r="P721" i="1"/>
  <c r="R721" i="1" s="1"/>
  <c r="P713" i="1"/>
  <c r="R713" i="1" s="1"/>
  <c r="P705" i="1"/>
  <c r="R705" i="1" s="1"/>
  <c r="P697" i="1"/>
  <c r="R697" i="1" s="1"/>
  <c r="P690" i="1"/>
  <c r="R690" i="1" s="1"/>
  <c r="P682" i="1"/>
  <c r="R682" i="1" s="1"/>
  <c r="P674" i="1"/>
  <c r="R674" i="1" s="1"/>
  <c r="P666" i="1"/>
  <c r="R666" i="1" s="1"/>
  <c r="P658" i="1"/>
  <c r="R658" i="1" s="1"/>
  <c r="P650" i="1"/>
  <c r="R650" i="1" s="1"/>
  <c r="P642" i="1"/>
  <c r="R642" i="1" s="1"/>
  <c r="P634" i="1"/>
  <c r="R634" i="1" s="1"/>
  <c r="P628" i="1"/>
  <c r="R628" i="1" s="1"/>
  <c r="P620" i="1"/>
  <c r="R620" i="1" s="1"/>
  <c r="P612" i="1"/>
  <c r="R612" i="1" s="1"/>
  <c r="P604" i="1"/>
  <c r="R604" i="1" s="1"/>
  <c r="P596" i="1"/>
  <c r="R596" i="1" s="1"/>
  <c r="P588" i="1"/>
  <c r="R588" i="1" s="1"/>
  <c r="P582" i="1"/>
  <c r="R582" i="1" s="1"/>
  <c r="P575" i="1"/>
  <c r="R575" i="1" s="1"/>
  <c r="P567" i="1"/>
  <c r="R567" i="1" s="1"/>
  <c r="P559" i="1"/>
  <c r="R559" i="1" s="1"/>
  <c r="P551" i="1"/>
  <c r="R551" i="1" s="1"/>
  <c r="P543" i="1"/>
  <c r="R543" i="1" s="1"/>
  <c r="P535" i="1"/>
  <c r="R535" i="1" s="1"/>
  <c r="P527" i="1"/>
  <c r="R527" i="1" s="1"/>
  <c r="P519" i="1"/>
  <c r="R519" i="1" s="1"/>
  <c r="P511" i="1"/>
  <c r="R511" i="1" s="1"/>
  <c r="P503" i="1"/>
  <c r="R503" i="1" s="1"/>
  <c r="P495" i="1"/>
  <c r="R495" i="1" s="1"/>
  <c r="P487" i="1"/>
  <c r="R487" i="1" s="1"/>
  <c r="P479" i="1"/>
  <c r="R479" i="1" s="1"/>
  <c r="P471" i="1"/>
  <c r="R471" i="1" s="1"/>
  <c r="P463" i="1"/>
  <c r="R463" i="1" s="1"/>
  <c r="P455" i="1"/>
  <c r="R455" i="1" s="1"/>
  <c r="P447" i="1"/>
  <c r="R447" i="1" s="1"/>
  <c r="P439" i="1"/>
  <c r="R439" i="1" s="1"/>
  <c r="P431" i="1"/>
  <c r="R431" i="1" s="1"/>
  <c r="P423" i="1"/>
  <c r="R423" i="1" s="1"/>
  <c r="P409" i="1"/>
  <c r="R409" i="1" s="1"/>
  <c r="P401" i="1"/>
  <c r="R401" i="1" s="1"/>
  <c r="P393" i="1"/>
  <c r="R393" i="1" s="1"/>
  <c r="P385" i="1"/>
  <c r="R385" i="1" s="1"/>
  <c r="P378" i="1"/>
  <c r="R378" i="1" s="1"/>
  <c r="P370" i="1"/>
  <c r="R370" i="1" s="1"/>
  <c r="P358" i="1"/>
  <c r="R358" i="1" s="1"/>
  <c r="P353" i="1"/>
  <c r="R353" i="1" s="1"/>
  <c r="P346" i="1"/>
  <c r="R346" i="1" s="1"/>
  <c r="P338" i="1"/>
  <c r="R338" i="1" s="1"/>
  <c r="P332" i="1"/>
  <c r="R332" i="1" s="1"/>
  <c r="P1893" i="1"/>
  <c r="R1893" i="1" s="1"/>
  <c r="P1885" i="1"/>
  <c r="R1885" i="1" s="1"/>
  <c r="P1877" i="1"/>
  <c r="R1877" i="1" s="1"/>
  <c r="P1871" i="1"/>
  <c r="R1871" i="1" s="1"/>
  <c r="P1863" i="1"/>
  <c r="R1863" i="1" s="1"/>
  <c r="P1855" i="1"/>
  <c r="R1855" i="1" s="1"/>
  <c r="P1847" i="1"/>
  <c r="R1847" i="1" s="1"/>
  <c r="P1839" i="1"/>
  <c r="R1839" i="1" s="1"/>
  <c r="P1831" i="1"/>
  <c r="R1831" i="1" s="1"/>
  <c r="P1823" i="1"/>
  <c r="R1823" i="1" s="1"/>
  <c r="P1815" i="1"/>
  <c r="R1815" i="1" s="1"/>
  <c r="P1807" i="1"/>
  <c r="R1807" i="1" s="1"/>
  <c r="P1799" i="1"/>
  <c r="R1799" i="1" s="1"/>
  <c r="P1791" i="1"/>
  <c r="R1791" i="1" s="1"/>
  <c r="P1778" i="1"/>
  <c r="R1778" i="1" s="1"/>
  <c r="P1770" i="1"/>
  <c r="R1770" i="1" s="1"/>
  <c r="P1762" i="1"/>
  <c r="R1762" i="1" s="1"/>
  <c r="P1754" i="1"/>
  <c r="R1754" i="1" s="1"/>
  <c r="P1746" i="1"/>
  <c r="R1746" i="1" s="1"/>
  <c r="P1738" i="1"/>
  <c r="R1738" i="1" s="1"/>
  <c r="P1730" i="1"/>
  <c r="R1730" i="1" s="1"/>
  <c r="P1722" i="1"/>
  <c r="R1722" i="1" s="1"/>
  <c r="P1714" i="1"/>
  <c r="R1714" i="1" s="1"/>
  <c r="P1707" i="1"/>
  <c r="R1707" i="1" s="1"/>
  <c r="P1699" i="1"/>
  <c r="R1699" i="1" s="1"/>
  <c r="P1691" i="1"/>
  <c r="R1691" i="1" s="1"/>
  <c r="P1684" i="1"/>
  <c r="R1684" i="1" s="1"/>
  <c r="P1676" i="1"/>
  <c r="R1676" i="1" s="1"/>
  <c r="P1668" i="1"/>
  <c r="R1668" i="1" s="1"/>
  <c r="P1660" i="1"/>
  <c r="R1660" i="1" s="1"/>
  <c r="P1652" i="1"/>
  <c r="R1652" i="1" s="1"/>
  <c r="P1644" i="1"/>
  <c r="R1644" i="1" s="1"/>
  <c r="P1636" i="1"/>
  <c r="R1636" i="1" s="1"/>
  <c r="P1629" i="1"/>
  <c r="R1629" i="1" s="1"/>
  <c r="P1621" i="1"/>
  <c r="R1621" i="1" s="1"/>
  <c r="P1613" i="1"/>
  <c r="R1613" i="1" s="1"/>
  <c r="P1605" i="1"/>
  <c r="R1605" i="1" s="1"/>
  <c r="P1597" i="1"/>
  <c r="R1597" i="1" s="1"/>
  <c r="P1590" i="1"/>
  <c r="R1590" i="1" s="1"/>
  <c r="P1583" i="1"/>
  <c r="R1583" i="1" s="1"/>
  <c r="P1575" i="1"/>
  <c r="R1575" i="1" s="1"/>
  <c r="P1569" i="1"/>
  <c r="R1569" i="1" s="1"/>
  <c r="P1561" i="1"/>
  <c r="R1561" i="1" s="1"/>
  <c r="P1556" i="1"/>
  <c r="R1556" i="1" s="1"/>
  <c r="P1548" i="1"/>
  <c r="R1548" i="1" s="1"/>
  <c r="P1540" i="1"/>
  <c r="R1540" i="1" s="1"/>
  <c r="P1532" i="1"/>
  <c r="R1532" i="1" s="1"/>
  <c r="P1524" i="1"/>
  <c r="R1524" i="1" s="1"/>
  <c r="P1511" i="1"/>
  <c r="R1511" i="1" s="1"/>
  <c r="P1505" i="1"/>
  <c r="R1505" i="1" s="1"/>
  <c r="P1497" i="1"/>
  <c r="R1497" i="1" s="1"/>
  <c r="P1491" i="1"/>
  <c r="R1491" i="1" s="1"/>
  <c r="P1483" i="1"/>
  <c r="R1483" i="1" s="1"/>
  <c r="P1474" i="1"/>
  <c r="R1474" i="1" s="1"/>
  <c r="P1466" i="1"/>
  <c r="R1466" i="1" s="1"/>
  <c r="P1453" i="1"/>
  <c r="R1453" i="1" s="1"/>
  <c r="P1445" i="1"/>
  <c r="R1445" i="1" s="1"/>
  <c r="P1439" i="1"/>
  <c r="R1439" i="1" s="1"/>
  <c r="P1431" i="1"/>
  <c r="R1431" i="1" s="1"/>
  <c r="P1423" i="1"/>
  <c r="R1423" i="1" s="1"/>
  <c r="P1415" i="1"/>
  <c r="R1415" i="1" s="1"/>
  <c r="P1407" i="1"/>
  <c r="R1407" i="1" s="1"/>
  <c r="P1399" i="1"/>
  <c r="R1399" i="1" s="1"/>
  <c r="P1391" i="1"/>
  <c r="R1391" i="1" s="1"/>
  <c r="P1383" i="1"/>
  <c r="R1383" i="1" s="1"/>
  <c r="P1375" i="1"/>
  <c r="R1375" i="1" s="1"/>
  <c r="P1367" i="1"/>
  <c r="R1367" i="1" s="1"/>
  <c r="P1359" i="1"/>
  <c r="R1359" i="1" s="1"/>
  <c r="P1351" i="1"/>
  <c r="R1351" i="1" s="1"/>
  <c r="P1343" i="1"/>
  <c r="R1343" i="1" s="1"/>
  <c r="P1335" i="1"/>
  <c r="R1335" i="1" s="1"/>
  <c r="P1327" i="1"/>
  <c r="R1327" i="1" s="1"/>
  <c r="P1319" i="1"/>
  <c r="R1319" i="1" s="1"/>
  <c r="P1311" i="1"/>
  <c r="R1311" i="1" s="1"/>
  <c r="P1303" i="1"/>
  <c r="R1303" i="1" s="1"/>
  <c r="P1296" i="1"/>
  <c r="R1296" i="1" s="1"/>
  <c r="P1288" i="1"/>
  <c r="R1288" i="1" s="1"/>
  <c r="P1280" i="1"/>
  <c r="R1280" i="1" s="1"/>
  <c r="P1272" i="1"/>
  <c r="R1272" i="1" s="1"/>
  <c r="P1264" i="1"/>
  <c r="R1264" i="1" s="1"/>
  <c r="P1256" i="1"/>
  <c r="R1256" i="1" s="1"/>
  <c r="P1248" i="1"/>
  <c r="R1248" i="1" s="1"/>
  <c r="P1240" i="1"/>
  <c r="R1240" i="1" s="1"/>
  <c r="P1232" i="1"/>
  <c r="R1232" i="1" s="1"/>
  <c r="P1224" i="1"/>
  <c r="R1224" i="1" s="1"/>
  <c r="P1217" i="1"/>
  <c r="R1217" i="1" s="1"/>
  <c r="P1209" i="1"/>
  <c r="R1209" i="1" s="1"/>
  <c r="P1201" i="1"/>
  <c r="R1201" i="1" s="1"/>
  <c r="P1195" i="1"/>
  <c r="R1195" i="1" s="1"/>
  <c r="P1187" i="1"/>
  <c r="R1187" i="1" s="1"/>
  <c r="P1181" i="1"/>
  <c r="R1181" i="1" s="1"/>
  <c r="P1169" i="1"/>
  <c r="R1169" i="1" s="1"/>
  <c r="P1164" i="1"/>
  <c r="R1164" i="1" s="1"/>
  <c r="P1156" i="1"/>
  <c r="R1156" i="1" s="1"/>
  <c r="P1141" i="1"/>
  <c r="R1141" i="1" s="1"/>
  <c r="P1133" i="1"/>
  <c r="R1133" i="1" s="1"/>
  <c r="P1127" i="1"/>
  <c r="R1127" i="1" s="1"/>
  <c r="P1120" i="1"/>
  <c r="R1120" i="1" s="1"/>
  <c r="P1113" i="1"/>
  <c r="R1113" i="1" s="1"/>
  <c r="P1107" i="1"/>
  <c r="R1107" i="1" s="1"/>
  <c r="P1100" i="1"/>
  <c r="R1100" i="1" s="1"/>
  <c r="P1093" i="1"/>
  <c r="R1093" i="1" s="1"/>
  <c r="P1085" i="1"/>
  <c r="R1085" i="1" s="1"/>
  <c r="P1077" i="1"/>
  <c r="R1077" i="1" s="1"/>
  <c r="P1069" i="1"/>
  <c r="R1069" i="1" s="1"/>
  <c r="P1063" i="1"/>
  <c r="R1063" i="1" s="1"/>
  <c r="P1055" i="1"/>
  <c r="R1055" i="1" s="1"/>
  <c r="P1047" i="1"/>
  <c r="R1047" i="1" s="1"/>
  <c r="P1039" i="1"/>
  <c r="R1039" i="1" s="1"/>
  <c r="P1032" i="1"/>
  <c r="R1032" i="1" s="1"/>
  <c r="P1024" i="1"/>
  <c r="R1024" i="1" s="1"/>
  <c r="P1016" i="1"/>
  <c r="R1016" i="1" s="1"/>
  <c r="P1008" i="1"/>
  <c r="R1008" i="1" s="1"/>
  <c r="P1000" i="1"/>
  <c r="R1000" i="1" s="1"/>
  <c r="P992" i="1"/>
  <c r="R992" i="1" s="1"/>
  <c r="P984" i="1"/>
  <c r="R984" i="1" s="1"/>
  <c r="P976" i="1"/>
  <c r="R976" i="1" s="1"/>
  <c r="P962" i="1"/>
  <c r="R962" i="1" s="1"/>
  <c r="P955" i="1"/>
  <c r="R955" i="1" s="1"/>
  <c r="P947" i="1"/>
  <c r="R947" i="1" s="1"/>
  <c r="P939" i="1"/>
  <c r="R939" i="1" s="1"/>
  <c r="P931" i="1"/>
  <c r="R931" i="1" s="1"/>
  <c r="P917" i="1"/>
  <c r="R917" i="1" s="1"/>
  <c r="P909" i="1"/>
  <c r="R909" i="1" s="1"/>
  <c r="P902" i="1"/>
  <c r="R902" i="1" s="1"/>
  <c r="P894" i="1"/>
  <c r="R894" i="1" s="1"/>
  <c r="P886" i="1"/>
  <c r="R886" i="1" s="1"/>
  <c r="P882" i="1"/>
  <c r="R882" i="1" s="1"/>
  <c r="P871" i="1"/>
  <c r="R871" i="1" s="1"/>
  <c r="P864" i="1"/>
  <c r="R864" i="1" s="1"/>
  <c r="P857" i="1"/>
  <c r="R857" i="1" s="1"/>
  <c r="P849" i="1"/>
  <c r="R849" i="1" s="1"/>
  <c r="P841" i="1"/>
  <c r="R841" i="1" s="1"/>
  <c r="P833" i="1"/>
  <c r="R833" i="1" s="1"/>
  <c r="P825" i="1"/>
  <c r="R825" i="1" s="1"/>
  <c r="P817" i="1"/>
  <c r="R817" i="1" s="1"/>
  <c r="P809" i="1"/>
  <c r="R809" i="1" s="1"/>
  <c r="P802" i="1"/>
  <c r="R802" i="1" s="1"/>
  <c r="P796" i="1"/>
  <c r="R796" i="1" s="1"/>
  <c r="P789" i="1"/>
  <c r="R789" i="1" s="1"/>
  <c r="P784" i="1"/>
  <c r="R784" i="1" s="1"/>
  <c r="P779" i="1"/>
  <c r="R779" i="1" s="1"/>
  <c r="P773" i="1"/>
  <c r="R773" i="1" s="1"/>
  <c r="P766" i="1"/>
  <c r="R766" i="1" s="1"/>
  <c r="P756" i="1"/>
  <c r="R756" i="1" s="1"/>
  <c r="P750" i="1"/>
  <c r="R750" i="1" s="1"/>
  <c r="P742" i="1"/>
  <c r="R742" i="1" s="1"/>
  <c r="P734" i="1"/>
  <c r="R734" i="1" s="1"/>
  <c r="P726" i="1"/>
  <c r="R726" i="1" s="1"/>
  <c r="P720" i="1"/>
  <c r="R720" i="1" s="1"/>
  <c r="P712" i="1"/>
  <c r="R712" i="1" s="1"/>
  <c r="P704" i="1"/>
  <c r="R704" i="1" s="1"/>
  <c r="P696" i="1"/>
  <c r="R696" i="1" s="1"/>
  <c r="P689" i="1"/>
  <c r="R689" i="1" s="1"/>
  <c r="P681" i="1"/>
  <c r="R681" i="1" s="1"/>
  <c r="P673" i="1"/>
  <c r="R673" i="1" s="1"/>
  <c r="P665" i="1"/>
  <c r="R665" i="1" s="1"/>
  <c r="P657" i="1"/>
  <c r="R657" i="1" s="1"/>
  <c r="P649" i="1"/>
  <c r="R649" i="1" s="1"/>
  <c r="P641" i="1"/>
  <c r="R641" i="1" s="1"/>
  <c r="P627" i="1"/>
  <c r="R627" i="1" s="1"/>
  <c r="P619" i="1"/>
  <c r="R619" i="1" s="1"/>
  <c r="P611" i="1"/>
  <c r="R611" i="1" s="1"/>
  <c r="P603" i="1"/>
  <c r="R603" i="1" s="1"/>
  <c r="P595" i="1"/>
  <c r="R595" i="1" s="1"/>
  <c r="P587" i="1"/>
  <c r="R587" i="1" s="1"/>
  <c r="P581" i="1"/>
  <c r="R581" i="1" s="1"/>
  <c r="P574" i="1"/>
  <c r="R574" i="1" s="1"/>
  <c r="P566" i="1"/>
  <c r="R566" i="1" s="1"/>
  <c r="P558" i="1"/>
  <c r="R558" i="1" s="1"/>
  <c r="P550" i="1"/>
  <c r="R550" i="1" s="1"/>
  <c r="P542" i="1"/>
  <c r="R542" i="1" s="1"/>
  <c r="P534" i="1"/>
  <c r="R534" i="1" s="1"/>
  <c r="P526" i="1"/>
  <c r="R526" i="1" s="1"/>
  <c r="P518" i="1"/>
  <c r="R518" i="1" s="1"/>
  <c r="P510" i="1"/>
  <c r="R510" i="1" s="1"/>
  <c r="P502" i="1"/>
  <c r="R502" i="1" s="1"/>
  <c r="P494" i="1"/>
  <c r="R494" i="1" s="1"/>
  <c r="P486" i="1"/>
  <c r="R486" i="1" s="1"/>
  <c r="P478" i="1"/>
  <c r="R478" i="1" s="1"/>
  <c r="P470" i="1"/>
  <c r="R470" i="1" s="1"/>
  <c r="P462" i="1"/>
  <c r="R462" i="1" s="1"/>
  <c r="P454" i="1"/>
  <c r="R454" i="1" s="1"/>
  <c r="P446" i="1"/>
  <c r="R446" i="1" s="1"/>
  <c r="P438" i="1"/>
  <c r="R438" i="1" s="1"/>
  <c r="P430" i="1"/>
  <c r="R430" i="1" s="1"/>
  <c r="P422" i="1"/>
  <c r="R422" i="1" s="1"/>
  <c r="P415" i="1"/>
  <c r="R415" i="1" s="1"/>
  <c r="P408" i="1"/>
  <c r="R408" i="1" s="1"/>
  <c r="P400" i="1"/>
  <c r="R400" i="1" s="1"/>
  <c r="P392" i="1"/>
  <c r="R392" i="1" s="1"/>
  <c r="P377" i="1"/>
  <c r="R377" i="1" s="1"/>
  <c r="P369" i="1"/>
  <c r="R369" i="1" s="1"/>
  <c r="P362" i="1"/>
  <c r="R362" i="1" s="1"/>
  <c r="P352" i="1"/>
  <c r="R352" i="1" s="1"/>
  <c r="P345" i="1"/>
  <c r="R345" i="1" s="1"/>
  <c r="P337" i="1"/>
  <c r="R337" i="1" s="1"/>
  <c r="P331" i="1"/>
  <c r="R331" i="1" s="1"/>
  <c r="P1862" i="1"/>
  <c r="R1862" i="1" s="1"/>
  <c r="P1854" i="1"/>
  <c r="R1854" i="1" s="1"/>
  <c r="P1846" i="1"/>
  <c r="R1846" i="1" s="1"/>
  <c r="P1838" i="1"/>
  <c r="R1838" i="1" s="1"/>
  <c r="P1830" i="1"/>
  <c r="R1830" i="1" s="1"/>
  <c r="P1822" i="1"/>
  <c r="R1822" i="1" s="1"/>
  <c r="P1814" i="1"/>
  <c r="R1814" i="1" s="1"/>
  <c r="P1806" i="1"/>
  <c r="R1806" i="1" s="1"/>
  <c r="P1798" i="1"/>
  <c r="R1798" i="1" s="1"/>
  <c r="P1790" i="1"/>
  <c r="R1790" i="1" s="1"/>
  <c r="P1785" i="1"/>
  <c r="R1785" i="1" s="1"/>
  <c r="P1777" i="1"/>
  <c r="R1777" i="1" s="1"/>
  <c r="P1769" i="1"/>
  <c r="R1769" i="1" s="1"/>
  <c r="P1761" i="1"/>
  <c r="R1761" i="1" s="1"/>
  <c r="P1753" i="1"/>
  <c r="R1753" i="1" s="1"/>
  <c r="P1745" i="1"/>
  <c r="R1745" i="1" s="1"/>
  <c r="P1737" i="1"/>
  <c r="R1737" i="1" s="1"/>
  <c r="P1729" i="1"/>
  <c r="R1729" i="1" s="1"/>
  <c r="P1721" i="1"/>
  <c r="R1721" i="1" s="1"/>
  <c r="P1713" i="1"/>
  <c r="R1713" i="1" s="1"/>
  <c r="P1706" i="1"/>
  <c r="R1706" i="1" s="1"/>
  <c r="P1698" i="1"/>
  <c r="R1698" i="1" s="1"/>
  <c r="P1690" i="1"/>
  <c r="R1690" i="1" s="1"/>
  <c r="P1683" i="1"/>
  <c r="R1683" i="1" s="1"/>
  <c r="P1675" i="1"/>
  <c r="R1675" i="1" s="1"/>
  <c r="P1667" i="1"/>
  <c r="R1667" i="1" s="1"/>
  <c r="P1659" i="1"/>
  <c r="R1659" i="1" s="1"/>
  <c r="P1651" i="1"/>
  <c r="R1651" i="1" s="1"/>
  <c r="P1643" i="1"/>
  <c r="R1643" i="1" s="1"/>
  <c r="P1635" i="1"/>
  <c r="R1635" i="1" s="1"/>
  <c r="P1628" i="1"/>
  <c r="R1628" i="1" s="1"/>
  <c r="P1620" i="1"/>
  <c r="R1620" i="1" s="1"/>
  <c r="P1612" i="1"/>
  <c r="R1612" i="1" s="1"/>
  <c r="P1604" i="1"/>
  <c r="R1604" i="1" s="1"/>
  <c r="P1596" i="1"/>
  <c r="R1596" i="1" s="1"/>
  <c r="P1589" i="1"/>
  <c r="R1589" i="1" s="1"/>
  <c r="P1582" i="1"/>
  <c r="R1582" i="1" s="1"/>
  <c r="P1574" i="1"/>
  <c r="R1574" i="1" s="1"/>
  <c r="P1568" i="1"/>
  <c r="R1568" i="1" s="1"/>
  <c r="P1560" i="1"/>
  <c r="R1560" i="1" s="1"/>
  <c r="P1555" i="1"/>
  <c r="R1555" i="1" s="1"/>
  <c r="P1547" i="1"/>
  <c r="R1547" i="1" s="1"/>
  <c r="P1539" i="1"/>
  <c r="R1539" i="1" s="1"/>
  <c r="P1531" i="1"/>
  <c r="R1531" i="1" s="1"/>
  <c r="P1523" i="1"/>
  <c r="R1523" i="1" s="1"/>
  <c r="P1510" i="1"/>
  <c r="R1510" i="1" s="1"/>
  <c r="P1504" i="1"/>
  <c r="R1504" i="1" s="1"/>
  <c r="P1496" i="1"/>
  <c r="R1496" i="1" s="1"/>
  <c r="P1490" i="1"/>
  <c r="R1490" i="1" s="1"/>
  <c r="P1482" i="1"/>
  <c r="R1482" i="1" s="1"/>
  <c r="P1473" i="1"/>
  <c r="R1473" i="1" s="1"/>
  <c r="P1465" i="1"/>
  <c r="R1465" i="1" s="1"/>
  <c r="P1452" i="1"/>
  <c r="R1452" i="1" s="1"/>
  <c r="P1444" i="1"/>
  <c r="R1444" i="1" s="1"/>
  <c r="P1438" i="1"/>
  <c r="R1438" i="1" s="1"/>
  <c r="P1430" i="1"/>
  <c r="R1430" i="1" s="1"/>
  <c r="P1422" i="1"/>
  <c r="R1422" i="1" s="1"/>
  <c r="P1414" i="1"/>
  <c r="R1414" i="1" s="1"/>
  <c r="P1406" i="1"/>
  <c r="R1406" i="1" s="1"/>
  <c r="P1398" i="1"/>
  <c r="R1398" i="1" s="1"/>
  <c r="P1390" i="1"/>
  <c r="R1390" i="1" s="1"/>
  <c r="P1382" i="1"/>
  <c r="R1382" i="1" s="1"/>
  <c r="P1374" i="1"/>
  <c r="R1374" i="1" s="1"/>
  <c r="P1366" i="1"/>
  <c r="R1366" i="1" s="1"/>
  <c r="P1358" i="1"/>
  <c r="R1358" i="1" s="1"/>
  <c r="P1350" i="1"/>
  <c r="R1350" i="1" s="1"/>
  <c r="P1342" i="1"/>
  <c r="R1342" i="1" s="1"/>
  <c r="P1334" i="1"/>
  <c r="R1334" i="1" s="1"/>
  <c r="P1326" i="1"/>
  <c r="R1326" i="1" s="1"/>
  <c r="P1318" i="1"/>
  <c r="R1318" i="1" s="1"/>
  <c r="P1310" i="1"/>
  <c r="R1310" i="1" s="1"/>
  <c r="P1302" i="1"/>
  <c r="R1302" i="1" s="1"/>
  <c r="P1295" i="1"/>
  <c r="R1295" i="1" s="1"/>
  <c r="P1287" i="1"/>
  <c r="R1287" i="1" s="1"/>
  <c r="P1279" i="1"/>
  <c r="R1279" i="1" s="1"/>
  <c r="P1271" i="1"/>
  <c r="R1271" i="1" s="1"/>
  <c r="P1263" i="1"/>
  <c r="R1263" i="1" s="1"/>
  <c r="P1255" i="1"/>
  <c r="R1255" i="1" s="1"/>
  <c r="P1247" i="1"/>
  <c r="R1247" i="1" s="1"/>
  <c r="P1239" i="1"/>
  <c r="R1239" i="1" s="1"/>
  <c r="P1231" i="1"/>
  <c r="R1231" i="1" s="1"/>
  <c r="P1216" i="1"/>
  <c r="R1216" i="1" s="1"/>
  <c r="P1208" i="1"/>
  <c r="R1208" i="1" s="1"/>
  <c r="P1200" i="1"/>
  <c r="R1200" i="1" s="1"/>
  <c r="P1194" i="1"/>
  <c r="R1194" i="1" s="1"/>
  <c r="P1186" i="1"/>
  <c r="R1186" i="1" s="1"/>
  <c r="P1180" i="1"/>
  <c r="R1180" i="1" s="1"/>
  <c r="P1174" i="1"/>
  <c r="R1174" i="1" s="1"/>
  <c r="P1168" i="1"/>
  <c r="R1168" i="1" s="1"/>
  <c r="P1163" i="1"/>
  <c r="R1163" i="1" s="1"/>
  <c r="P1160" i="1"/>
  <c r="R1160" i="1" s="1"/>
  <c r="P1153" i="1"/>
  <c r="R1153" i="1" s="1"/>
  <c r="P1149" i="1"/>
  <c r="R1149" i="1" s="1"/>
  <c r="P1145" i="1"/>
  <c r="R1145" i="1" s="1"/>
  <c r="P1140" i="1"/>
  <c r="R1140" i="1" s="1"/>
  <c r="P1132" i="1"/>
  <c r="R1132" i="1" s="1"/>
  <c r="P1126" i="1"/>
  <c r="R1126" i="1" s="1"/>
  <c r="P1119" i="1"/>
  <c r="R1119" i="1" s="1"/>
  <c r="P1112" i="1"/>
  <c r="R1112" i="1" s="1"/>
  <c r="P1106" i="1"/>
  <c r="R1106" i="1" s="1"/>
  <c r="P1092" i="1"/>
  <c r="R1092" i="1" s="1"/>
  <c r="P1084" i="1"/>
  <c r="R1084" i="1" s="1"/>
  <c r="P1076" i="1"/>
  <c r="R1076" i="1" s="1"/>
  <c r="P1068" i="1"/>
  <c r="R1068" i="1" s="1"/>
  <c r="P1062" i="1"/>
  <c r="R1062" i="1" s="1"/>
  <c r="P1054" i="1"/>
  <c r="R1054" i="1" s="1"/>
  <c r="P1046" i="1"/>
  <c r="R1046" i="1" s="1"/>
  <c r="P1038" i="1"/>
  <c r="R1038" i="1" s="1"/>
  <c r="P1031" i="1"/>
  <c r="R1031" i="1" s="1"/>
  <c r="P1023" i="1"/>
  <c r="R1023" i="1" s="1"/>
  <c r="P1015" i="1"/>
  <c r="R1015" i="1" s="1"/>
  <c r="P1007" i="1"/>
  <c r="R1007" i="1" s="1"/>
  <c r="P999" i="1"/>
  <c r="R999" i="1" s="1"/>
  <c r="P991" i="1"/>
  <c r="R991" i="1" s="1"/>
  <c r="P983" i="1"/>
  <c r="R983" i="1" s="1"/>
  <c r="P975" i="1"/>
  <c r="R975" i="1" s="1"/>
  <c r="P968" i="1"/>
  <c r="R968" i="1" s="1"/>
  <c r="P961" i="1"/>
  <c r="R961" i="1" s="1"/>
  <c r="P954" i="1"/>
  <c r="R954" i="1" s="1"/>
  <c r="P946" i="1"/>
  <c r="R946" i="1" s="1"/>
  <c r="P938" i="1"/>
  <c r="R938" i="1" s="1"/>
  <c r="P930" i="1"/>
  <c r="R930" i="1" s="1"/>
  <c r="P923" i="1"/>
  <c r="R923" i="1" s="1"/>
  <c r="P916" i="1"/>
  <c r="R916" i="1" s="1"/>
  <c r="P908" i="1"/>
  <c r="R908" i="1" s="1"/>
  <c r="P901" i="1"/>
  <c r="R901" i="1" s="1"/>
  <c r="P893" i="1"/>
  <c r="R893" i="1" s="1"/>
  <c r="P884" i="1"/>
  <c r="R884" i="1" s="1"/>
  <c r="P881" i="1"/>
  <c r="R881" i="1" s="1"/>
  <c r="P875" i="1"/>
  <c r="R875" i="1" s="1"/>
  <c r="P870" i="1"/>
  <c r="R870" i="1" s="1"/>
  <c r="P863" i="1"/>
  <c r="R863" i="1" s="1"/>
  <c r="P856" i="1"/>
  <c r="R856" i="1" s="1"/>
  <c r="P848" i="1"/>
  <c r="R848" i="1" s="1"/>
  <c r="P840" i="1"/>
  <c r="R840" i="1" s="1"/>
  <c r="P832" i="1"/>
  <c r="R832" i="1" s="1"/>
  <c r="P824" i="1"/>
  <c r="R824" i="1" s="1"/>
  <c r="P816" i="1"/>
  <c r="R816" i="1" s="1"/>
  <c r="P808" i="1"/>
  <c r="R808" i="1" s="1"/>
  <c r="P801" i="1"/>
  <c r="R801" i="1" s="1"/>
  <c r="P795" i="1"/>
  <c r="R795" i="1" s="1"/>
  <c r="P788" i="1"/>
  <c r="R788" i="1" s="1"/>
  <c r="P772" i="1"/>
  <c r="R772" i="1" s="1"/>
  <c r="P765" i="1"/>
  <c r="R765" i="1" s="1"/>
  <c r="P761" i="1"/>
  <c r="R761" i="1" s="1"/>
  <c r="P755" i="1"/>
  <c r="R755" i="1" s="1"/>
  <c r="P749" i="1"/>
  <c r="R749" i="1" s="1"/>
  <c r="P741" i="1"/>
  <c r="R741" i="1" s="1"/>
  <c r="P733" i="1"/>
  <c r="R733" i="1" s="1"/>
  <c r="P725" i="1"/>
  <c r="R725" i="1" s="1"/>
  <c r="P719" i="1"/>
  <c r="R719" i="1" s="1"/>
  <c r="P711" i="1"/>
  <c r="R711" i="1" s="1"/>
  <c r="P703" i="1"/>
  <c r="R703" i="1" s="1"/>
  <c r="P695" i="1"/>
  <c r="R695" i="1" s="1"/>
  <c r="P688" i="1"/>
  <c r="R688" i="1" s="1"/>
  <c r="P680" i="1"/>
  <c r="R680" i="1" s="1"/>
  <c r="P672" i="1"/>
  <c r="R672" i="1" s="1"/>
  <c r="P664" i="1"/>
  <c r="R664" i="1" s="1"/>
  <c r="P656" i="1"/>
  <c r="R656" i="1" s="1"/>
  <c r="P648" i="1"/>
  <c r="R648" i="1" s="1"/>
  <c r="P640" i="1"/>
  <c r="R640" i="1" s="1"/>
  <c r="P633" i="1"/>
  <c r="R633" i="1" s="1"/>
  <c r="P626" i="1"/>
  <c r="R626" i="1" s="1"/>
  <c r="P618" i="1"/>
  <c r="R618" i="1" s="1"/>
  <c r="P610" i="1"/>
  <c r="R610" i="1" s="1"/>
  <c r="P602" i="1"/>
  <c r="R602" i="1" s="1"/>
  <c r="P594" i="1"/>
  <c r="R594" i="1" s="1"/>
  <c r="P586" i="1"/>
  <c r="R586" i="1" s="1"/>
  <c r="P573" i="1"/>
  <c r="R573" i="1" s="1"/>
  <c r="P565" i="1"/>
  <c r="R565" i="1" s="1"/>
  <c r="P557" i="1"/>
  <c r="R557" i="1" s="1"/>
  <c r="P549" i="1"/>
  <c r="R549" i="1" s="1"/>
  <c r="P541" i="1"/>
  <c r="R541" i="1" s="1"/>
  <c r="P533" i="1"/>
  <c r="R533" i="1" s="1"/>
  <c r="P525" i="1"/>
  <c r="R525" i="1" s="1"/>
  <c r="P517" i="1"/>
  <c r="R517" i="1" s="1"/>
  <c r="P509" i="1"/>
  <c r="R509" i="1" s="1"/>
  <c r="P501" i="1"/>
  <c r="R501" i="1" s="1"/>
  <c r="P493" i="1"/>
  <c r="R493" i="1" s="1"/>
  <c r="P485" i="1"/>
  <c r="R485" i="1" s="1"/>
  <c r="P477" i="1"/>
  <c r="R477" i="1" s="1"/>
  <c r="P469" i="1"/>
  <c r="R469" i="1" s="1"/>
  <c r="P461" i="1"/>
  <c r="R461" i="1" s="1"/>
  <c r="P453" i="1"/>
  <c r="R453" i="1" s="1"/>
  <c r="P445" i="1"/>
  <c r="R445" i="1" s="1"/>
  <c r="P437" i="1"/>
  <c r="R437" i="1" s="1"/>
  <c r="P429" i="1"/>
  <c r="R429" i="1" s="1"/>
  <c r="P421" i="1"/>
  <c r="R421" i="1" s="1"/>
  <c r="P414" i="1"/>
  <c r="R414" i="1" s="1"/>
  <c r="P407" i="1"/>
  <c r="R407" i="1" s="1"/>
  <c r="P399" i="1"/>
  <c r="R399" i="1" s="1"/>
  <c r="P391" i="1"/>
  <c r="R391" i="1" s="1"/>
  <c r="P384" i="1"/>
  <c r="R384" i="1" s="1"/>
  <c r="P376" i="1"/>
  <c r="R376" i="1" s="1"/>
  <c r="P368" i="1"/>
  <c r="R368" i="1" s="1"/>
  <c r="P357" i="1"/>
  <c r="R357" i="1" s="1"/>
  <c r="P344" i="1"/>
  <c r="R344" i="1" s="1"/>
  <c r="P336" i="1"/>
  <c r="R336" i="1" s="1"/>
  <c r="P330" i="1"/>
  <c r="R330" i="1" s="1"/>
  <c r="P1389" i="1"/>
  <c r="R1389" i="1" s="1"/>
  <c r="P1381" i="1"/>
  <c r="R1381" i="1" s="1"/>
  <c r="P1373" i="1"/>
  <c r="R1373" i="1" s="1"/>
  <c r="P1365" i="1"/>
  <c r="R1365" i="1" s="1"/>
  <c r="P1357" i="1"/>
  <c r="R1357" i="1" s="1"/>
  <c r="P1349" i="1"/>
  <c r="R1349" i="1" s="1"/>
  <c r="P1341" i="1"/>
  <c r="R1341" i="1" s="1"/>
  <c r="P1333" i="1"/>
  <c r="R1333" i="1" s="1"/>
  <c r="P1325" i="1"/>
  <c r="R1325" i="1" s="1"/>
  <c r="P1317" i="1"/>
  <c r="R1317" i="1" s="1"/>
  <c r="P1309" i="1"/>
  <c r="R1309" i="1" s="1"/>
  <c r="P1301" i="1"/>
  <c r="R1301" i="1" s="1"/>
  <c r="P1294" i="1"/>
  <c r="R1294" i="1" s="1"/>
  <c r="P1286" i="1"/>
  <c r="R1286" i="1" s="1"/>
  <c r="P1278" i="1"/>
  <c r="R1278" i="1" s="1"/>
  <c r="P1270" i="1"/>
  <c r="R1270" i="1" s="1"/>
  <c r="P1262" i="1"/>
  <c r="R1262" i="1" s="1"/>
  <c r="P1254" i="1"/>
  <c r="R1254" i="1" s="1"/>
  <c r="P1246" i="1"/>
  <c r="R1246" i="1" s="1"/>
  <c r="P1238" i="1"/>
  <c r="R1238" i="1" s="1"/>
  <c r="P1230" i="1"/>
  <c r="R1230" i="1" s="1"/>
  <c r="P1223" i="1"/>
  <c r="R1223" i="1" s="1"/>
  <c r="P1215" i="1"/>
  <c r="R1215" i="1" s="1"/>
  <c r="P1207" i="1"/>
  <c r="R1207" i="1" s="1"/>
  <c r="P1199" i="1"/>
  <c r="R1199" i="1" s="1"/>
  <c r="P1193" i="1"/>
  <c r="R1193" i="1" s="1"/>
  <c r="P1185" i="1"/>
  <c r="R1185" i="1" s="1"/>
  <c r="P1179" i="1"/>
  <c r="R1179" i="1" s="1"/>
  <c r="P1173" i="1"/>
  <c r="R1173" i="1" s="1"/>
  <c r="P1167" i="1"/>
  <c r="R1167" i="1" s="1"/>
  <c r="P1159" i="1"/>
  <c r="R1159" i="1" s="1"/>
  <c r="P1148" i="1"/>
  <c r="R1148" i="1" s="1"/>
  <c r="P1139" i="1"/>
  <c r="R1139" i="1" s="1"/>
  <c r="P1131" i="1"/>
  <c r="R1131" i="1" s="1"/>
  <c r="P1125" i="1"/>
  <c r="R1125" i="1" s="1"/>
  <c r="P1118" i="1"/>
  <c r="R1118" i="1" s="1"/>
  <c r="P1105" i="1"/>
  <c r="R1105" i="1" s="1"/>
  <c r="P1099" i="1"/>
  <c r="R1099" i="1" s="1"/>
  <c r="P1091" i="1"/>
  <c r="R1091" i="1" s="1"/>
  <c r="P1083" i="1"/>
  <c r="R1083" i="1" s="1"/>
  <c r="P1075" i="1"/>
  <c r="R1075" i="1" s="1"/>
  <c r="P1067" i="1"/>
  <c r="R1067" i="1" s="1"/>
  <c r="P1061" i="1"/>
  <c r="R1061" i="1" s="1"/>
  <c r="P1053" i="1"/>
  <c r="R1053" i="1" s="1"/>
  <c r="P1045" i="1"/>
  <c r="R1045" i="1" s="1"/>
  <c r="P1037" i="1"/>
  <c r="R1037" i="1" s="1"/>
  <c r="P1030" i="1"/>
  <c r="R1030" i="1" s="1"/>
  <c r="P1022" i="1"/>
  <c r="R1022" i="1" s="1"/>
  <c r="P1014" i="1"/>
  <c r="R1014" i="1" s="1"/>
  <c r="P1006" i="1"/>
  <c r="R1006" i="1" s="1"/>
  <c r="P998" i="1"/>
  <c r="R998" i="1" s="1"/>
  <c r="P990" i="1"/>
  <c r="R990" i="1" s="1"/>
  <c r="P982" i="1"/>
  <c r="R982" i="1" s="1"/>
  <c r="P974" i="1"/>
  <c r="R974" i="1" s="1"/>
  <c r="P967" i="1"/>
  <c r="R967" i="1" s="1"/>
  <c r="P960" i="1"/>
  <c r="R960" i="1" s="1"/>
  <c r="P953" i="1"/>
  <c r="R953" i="1" s="1"/>
  <c r="P945" i="1"/>
  <c r="R945" i="1" s="1"/>
  <c r="P937" i="1"/>
  <c r="R937" i="1" s="1"/>
  <c r="P929" i="1"/>
  <c r="R929" i="1" s="1"/>
  <c r="P922" i="1"/>
  <c r="R922" i="1" s="1"/>
  <c r="P915" i="1"/>
  <c r="R915" i="1" s="1"/>
  <c r="P907" i="1"/>
  <c r="R907" i="1" s="1"/>
  <c r="P900" i="1"/>
  <c r="R900" i="1" s="1"/>
  <c r="P892" i="1"/>
  <c r="R892" i="1" s="1"/>
  <c r="P880" i="1"/>
  <c r="R880" i="1" s="1"/>
  <c r="P862" i="1"/>
  <c r="R862" i="1" s="1"/>
  <c r="P855" i="1"/>
  <c r="R855" i="1" s="1"/>
  <c r="P847" i="1"/>
  <c r="R847" i="1" s="1"/>
  <c r="P839" i="1"/>
  <c r="R839" i="1" s="1"/>
  <c r="P831" i="1"/>
  <c r="R831" i="1" s="1"/>
  <c r="P823" i="1"/>
  <c r="R823" i="1" s="1"/>
  <c r="P815" i="1"/>
  <c r="R815" i="1" s="1"/>
  <c r="P807" i="1"/>
  <c r="R807" i="1" s="1"/>
  <c r="P800" i="1"/>
  <c r="R800" i="1" s="1"/>
  <c r="P794" i="1"/>
  <c r="R794" i="1" s="1"/>
  <c r="P783" i="1"/>
  <c r="R783" i="1" s="1"/>
  <c r="P778" i="1"/>
  <c r="R778" i="1" s="1"/>
  <c r="P771" i="1"/>
  <c r="R771" i="1" s="1"/>
  <c r="P764" i="1"/>
  <c r="R764" i="1" s="1"/>
  <c r="P760" i="1"/>
  <c r="R760" i="1" s="1"/>
  <c r="P754" i="1"/>
  <c r="R754" i="1" s="1"/>
  <c r="P748" i="1"/>
  <c r="R748" i="1" s="1"/>
  <c r="P740" i="1"/>
  <c r="R740" i="1" s="1"/>
  <c r="P732" i="1"/>
  <c r="R732" i="1" s="1"/>
  <c r="P718" i="1"/>
  <c r="R718" i="1" s="1"/>
  <c r="P710" i="1"/>
  <c r="R710" i="1" s="1"/>
  <c r="P702" i="1"/>
  <c r="R702" i="1" s="1"/>
  <c r="P694" i="1"/>
  <c r="R694" i="1" s="1"/>
  <c r="P687" i="1"/>
  <c r="R687" i="1" s="1"/>
  <c r="P679" i="1"/>
  <c r="R679" i="1" s="1"/>
  <c r="P671" i="1"/>
  <c r="R671" i="1" s="1"/>
  <c r="P663" i="1"/>
  <c r="R663" i="1" s="1"/>
  <c r="P655" i="1"/>
  <c r="R655" i="1" s="1"/>
  <c r="P647" i="1"/>
  <c r="R647" i="1" s="1"/>
  <c r="P639" i="1"/>
  <c r="R639" i="1" s="1"/>
  <c r="P632" i="1"/>
  <c r="R632" i="1" s="1"/>
  <c r="P625" i="1"/>
  <c r="R625" i="1" s="1"/>
  <c r="P617" i="1"/>
  <c r="R617" i="1" s="1"/>
  <c r="P609" i="1"/>
  <c r="R609" i="1" s="1"/>
  <c r="P601" i="1"/>
  <c r="R601" i="1" s="1"/>
  <c r="P593" i="1"/>
  <c r="R593" i="1" s="1"/>
  <c r="P585" i="1"/>
  <c r="R585" i="1" s="1"/>
  <c r="P580" i="1"/>
  <c r="R580" i="1" s="1"/>
  <c r="P572" i="1"/>
  <c r="R572" i="1" s="1"/>
  <c r="P564" i="1"/>
  <c r="R564" i="1" s="1"/>
  <c r="P556" i="1"/>
  <c r="R556" i="1" s="1"/>
  <c r="P548" i="1"/>
  <c r="R548" i="1" s="1"/>
  <c r="P540" i="1"/>
  <c r="R540" i="1" s="1"/>
  <c r="P532" i="1"/>
  <c r="R532" i="1" s="1"/>
  <c r="P524" i="1"/>
  <c r="R524" i="1" s="1"/>
  <c r="P516" i="1"/>
  <c r="R516" i="1" s="1"/>
  <c r="P508" i="1"/>
  <c r="R508" i="1" s="1"/>
  <c r="P500" i="1"/>
  <c r="R500" i="1" s="1"/>
  <c r="P492" i="1"/>
  <c r="R492" i="1" s="1"/>
  <c r="P484" i="1"/>
  <c r="R484" i="1" s="1"/>
  <c r="P476" i="1"/>
  <c r="R476" i="1" s="1"/>
  <c r="P468" i="1"/>
  <c r="R468" i="1" s="1"/>
  <c r="P460" i="1"/>
  <c r="R460" i="1" s="1"/>
  <c r="P452" i="1"/>
  <c r="R452" i="1" s="1"/>
  <c r="P444" i="1"/>
  <c r="R444" i="1" s="1"/>
  <c r="P436" i="1"/>
  <c r="R436" i="1" s="1"/>
  <c r="P428" i="1"/>
  <c r="R428" i="1" s="1"/>
  <c r="P420" i="1"/>
  <c r="R420" i="1" s="1"/>
  <c r="P413" i="1"/>
  <c r="R413" i="1" s="1"/>
  <c r="P406" i="1"/>
  <c r="R406" i="1" s="1"/>
  <c r="P398" i="1"/>
  <c r="R398" i="1" s="1"/>
  <c r="P390" i="1"/>
  <c r="R390" i="1" s="1"/>
  <c r="P383" i="1"/>
  <c r="R383" i="1" s="1"/>
  <c r="P375" i="1"/>
  <c r="R375" i="1" s="1"/>
  <c r="P367" i="1"/>
  <c r="R367" i="1" s="1"/>
  <c r="P351" i="1"/>
  <c r="R351" i="1" s="1"/>
  <c r="P343" i="1"/>
  <c r="R343" i="1" s="1"/>
  <c r="P335" i="1"/>
  <c r="R335" i="1" s="1"/>
  <c r="P329" i="1"/>
  <c r="R329" i="1" s="1"/>
</calcChain>
</file>

<file path=xl/sharedStrings.xml><?xml version="1.0" encoding="utf-8"?>
<sst xmlns="http://schemas.openxmlformats.org/spreadsheetml/2006/main" count="64864" uniqueCount="7366">
  <si>
    <t>Π.Κ. ΚΑΛΑΜΟΥ</t>
  </si>
  <si>
    <t>ΑΤΤΙΚΗΣ</t>
  </si>
  <si>
    <t>14:31</t>
  </si>
  <si>
    <t>17:22</t>
  </si>
  <si>
    <t/>
  </si>
  <si>
    <t>Δ. ΩΡΩΠΟΥ</t>
  </si>
  <si>
    <t>ΚΑΛΑΜΟΣ</t>
  </si>
  <si>
    <t>ΘΕΣΗ ΜΠΟΥΡΙΧΤΟΥ ΚΑΛΑΜΟΣ</t>
  </si>
  <si>
    <t>15:51</t>
  </si>
  <si>
    <t>18:15</t>
  </si>
  <si>
    <t>ΠΟΛΥΔΕΝΔΡΙ</t>
  </si>
  <si>
    <t>ΑΜΥΓΔΑΛΙΑΣ(ΠΟΛΥΔΕΝΔΡΙ)</t>
  </si>
  <si>
    <t>14:47</t>
  </si>
  <si>
    <t>18:50</t>
  </si>
  <si>
    <t>ΛΕΩΦ.ΚΑΛΑΜΟΥ ΑΜΦΙΑΡΕΙΟΥ</t>
  </si>
  <si>
    <t>14:29</t>
  </si>
  <si>
    <t>16:39</t>
  </si>
  <si>
    <t>18:00</t>
  </si>
  <si>
    <t>ΠΑΝΟΡΑΜΑ - ΑΓΙΟΙ ΑΠΟΣΤΟΛΟΙ-ΛΕΟΦΩΡΟΣ ΚΑΛΑΜΟΥ</t>
  </si>
  <si>
    <t>16:23</t>
  </si>
  <si>
    <t>19:01</t>
  </si>
  <si>
    <t>ΕΥΑΓΓΕΛΙΣΤΡΙΑΣ ΑΓ.ΤΙΜΟΘΕΟΣ ΚΑΛΑΜΟΣ</t>
  </si>
  <si>
    <t xml:space="preserve"> 6ος Π.Σ. ΑΘΗΝΩΝ</t>
  </si>
  <si>
    <t>19:35</t>
  </si>
  <si>
    <t>Δ. ΑΧΑΡΝΩΝ</t>
  </si>
  <si>
    <t>ΑΧΑΡΝΑΙ</t>
  </si>
  <si>
    <t>13:09</t>
  </si>
  <si>
    <t>Δ. ΔΙΟΝΥΣΟΥ</t>
  </si>
  <si>
    <t>ΚΡΥΟΝΕΡΙ</t>
  </si>
  <si>
    <t>10:25</t>
  </si>
  <si>
    <t>ΚΑΠΑΝΔΡΙΤΙ</t>
  </si>
  <si>
    <t>17:38</t>
  </si>
  <si>
    <t>18:45</t>
  </si>
  <si>
    <t>ΑΦΙΔΝΕΣ</t>
  </si>
  <si>
    <t>ΑΓΙΑ ΜΑΡΙΝΑ ΚΑΙ ΚΑΛΙΜΑΧΟΥ ΔΕΞΑΜΕΝΗ ΠΕΤΣΟΥΛΑ</t>
  </si>
  <si>
    <t>14:50</t>
  </si>
  <si>
    <t>16:20</t>
  </si>
  <si>
    <t>Δ. ΦΥΛΗΣ</t>
  </si>
  <si>
    <t>ΚΕΡΑΜΥΔΙ - ΠΑΡΝΗΘΑ</t>
  </si>
  <si>
    <t>14:40</t>
  </si>
  <si>
    <t>16:06</t>
  </si>
  <si>
    <t>ΠΛΗΣΙΟΝ ΣΚΟΠΕΥΤΗΡΙΟΥ - ΚΟΤΡΩΝΙ</t>
  </si>
  <si>
    <t>14:30</t>
  </si>
  <si>
    <t>21:30</t>
  </si>
  <si>
    <t>ΚΙΘΑΡΑ ΠΑΡΝΗΘΑΣ</t>
  </si>
  <si>
    <t>15:19</t>
  </si>
  <si>
    <t>16:55</t>
  </si>
  <si>
    <t>ΠΛΑΤΑΝΑ - ΠΑΡΝΗΘΑ</t>
  </si>
  <si>
    <t>15:22</t>
  </si>
  <si>
    <t>11:16</t>
  </si>
  <si>
    <t>ΜΕΤΟΧΙ - ΠΑΡΝΗΘΑ</t>
  </si>
  <si>
    <t>13:22</t>
  </si>
  <si>
    <t>12:28</t>
  </si>
  <si>
    <t>ΒΑΡΥΜΠΟΜΠΗ</t>
  </si>
  <si>
    <t xml:space="preserve"> 8ος Π.Σ. ΑΘΗΝΩΝ</t>
  </si>
  <si>
    <t>18:28</t>
  </si>
  <si>
    <t>19:56</t>
  </si>
  <si>
    <t>Δ. ΓΛΥΦΑΔΑΣ</t>
  </si>
  <si>
    <t>ΑΙΞΩΝΗ ( ΑΝΩΘΕΝ ΑΡΕΤΗΣ &amp; ΗΦΑΙΣΤΟΥ)</t>
  </si>
  <si>
    <t>13:34</t>
  </si>
  <si>
    <t>16:02</t>
  </si>
  <si>
    <t>Δ. ΕΛΛΗΝΙΚΟΥ - ΑΡΓΥΡΟΥΠΟΛΗΣ</t>
  </si>
  <si>
    <t>ΑΝΩΘΕΝ ΟΜΗΡΟΥ ΚΑΙ ΚΙΑΦΑΣ</t>
  </si>
  <si>
    <t>12:31</t>
  </si>
  <si>
    <t>09:26</t>
  </si>
  <si>
    <t>Δ. ΒΑΡΗΣ - ΒΟΥΛΑΣ - ΒΟΥΛΙΑΓΜΕΝΗΣ</t>
  </si>
  <si>
    <t>ΒΟΣΚΟΤΟΠΙΑ ΒΑΡΗΣ (ΑΝΩΘΕΝ ΡΟΔΟΥ)</t>
  </si>
  <si>
    <t>13:04</t>
  </si>
  <si>
    <t>18:06</t>
  </si>
  <si>
    <t>ΛΙΜΑΝΑΚΙΑ ΒΟΥΛΙΑΓΜΕΝΗΣ (ΜΕΤΑ ΤΗ ΛΙΜΝΗ ΔΕΞΙΑ)</t>
  </si>
  <si>
    <t>11:17</t>
  </si>
  <si>
    <t>16:07</t>
  </si>
  <si>
    <t>ΕΝΤΟΣ ΠΡΩΗΝ ΑΜΕΡΙΚΑΝΙΚΗΣ ΒΑΣΗΣ</t>
  </si>
  <si>
    <t xml:space="preserve"> 9ος Π.Σ. ΑΘΗΝΩΝ</t>
  </si>
  <si>
    <t>09:01</t>
  </si>
  <si>
    <t>11:41</t>
  </si>
  <si>
    <t>ΣΤΑΜΑΤΑ</t>
  </si>
  <si>
    <t>ΚΟΥΚΟΥΝΑΡΙ</t>
  </si>
  <si>
    <t>17:27</t>
  </si>
  <si>
    <t>19:10</t>
  </si>
  <si>
    <t>ΘΕΣΗ ΚΑΤΗΦΟΡΙ</t>
  </si>
  <si>
    <t>14:07</t>
  </si>
  <si>
    <t>15:23</t>
  </si>
  <si>
    <t>ΠΕΥΚΟΦΥΤΟ -ΑΓ. ΣΤΕΦΑΝΟΣ</t>
  </si>
  <si>
    <t>12:52</t>
  </si>
  <si>
    <t>21:48</t>
  </si>
  <si>
    <t>11:39</t>
  </si>
  <si>
    <t>07:35</t>
  </si>
  <si>
    <t>10:30</t>
  </si>
  <si>
    <t>Δ. ΚΗΦΙΣΙΑΣ</t>
  </si>
  <si>
    <t>ΚΗΦΙΣΙΑ</t>
  </si>
  <si>
    <t>ΚΟΚΚΙΝΑΡΑ 50</t>
  </si>
  <si>
    <t>10ος Π.Σ. ΑΘΗΝΩΝ</t>
  </si>
  <si>
    <t>17:12</t>
  </si>
  <si>
    <t>17:28</t>
  </si>
  <si>
    <t>ΚΑΤΣΗ ΠΙΝΗ</t>
  </si>
  <si>
    <t>20:55</t>
  </si>
  <si>
    <t>22:30</t>
  </si>
  <si>
    <t>Δ. ΑΓΙΩΝ ΑΝΑΡΓΥΡΩΝ - ΚΑΜΑΤΕΡΟΥ</t>
  </si>
  <si>
    <t>ΚΑΜΑΤΕΡΟΥ</t>
  </si>
  <si>
    <t>ΙΕΡΟΥ ΛΟΧΟΥ ΠΛΗΣΙΟΝ ΓΗΠΕΔΟΥ ΚΑΜΑΤΕΡΟΥ</t>
  </si>
  <si>
    <t>13:28</t>
  </si>
  <si>
    <t>18:35</t>
  </si>
  <si>
    <t>ΦΥΛΗ</t>
  </si>
  <si>
    <t>ΓΗΠΕΔΟ ΘΡΑΣΥΒΟΥΛΟΥ</t>
  </si>
  <si>
    <t>18:43</t>
  </si>
  <si>
    <t>21:41</t>
  </si>
  <si>
    <t>ΑΝΩ ΛΙΟΣΙΑ</t>
  </si>
  <si>
    <t>ΠΕΡΙΦΕΡΕΙΑΚΟΣ ΧΑΣΙΑΣ</t>
  </si>
  <si>
    <t>15:50</t>
  </si>
  <si>
    <t>17:24</t>
  </si>
  <si>
    <t>19:20</t>
  </si>
  <si>
    <t>ΘΕΣΗ ΑΓΙΟΣ ΙΩΑΝΝΗΣ ΘΕΟΛΟΓΟΣ</t>
  </si>
  <si>
    <t>21:17</t>
  </si>
  <si>
    <t>12:06</t>
  </si>
  <si>
    <t>Δ. ΠΕΤΡΟΥΠΟΛΕΩΣ</t>
  </si>
  <si>
    <t>ΠΕΤΡΟΥΠΟΛΗ</t>
  </si>
  <si>
    <t>ΠΛΗΣΙΟΝ ΝΕΚΡΟΤΑΦΕΙΟΥ ΠΕΤΡΟΥΠΟΛΕΩΣ</t>
  </si>
  <si>
    <t>15:24</t>
  </si>
  <si>
    <t>12:25</t>
  </si>
  <si>
    <t>ΚΟΙΜΗΤΗΡΙΟ ΑΝΩ ΛΙΟΣΙΩΝ</t>
  </si>
  <si>
    <t>19:43</t>
  </si>
  <si>
    <t>19:22</t>
  </si>
  <si>
    <t>-</t>
  </si>
  <si>
    <t>ΘΕΣΗ "ΝΤΑΡΔΙΖΑ"</t>
  </si>
  <si>
    <t>20:30</t>
  </si>
  <si>
    <t>ΘΕΣΗ "ΑΓΙΟΣ ΙΩΑΝΝΗΣ ΘΕΟΛΟΓΟΣ"</t>
  </si>
  <si>
    <t>11:40</t>
  </si>
  <si>
    <t>08:23</t>
  </si>
  <si>
    <t>ΠΛΗΣΙΟΝ ΓΗΠΕΔΟΥ ΦΥΛΗΣ</t>
  </si>
  <si>
    <t>Π.Κ. ΣΑΛΑΜΙΝΑΣ - Δ.Π.Υ.ΠΕΙΡΑΙΑ</t>
  </si>
  <si>
    <t>19:15</t>
  </si>
  <si>
    <t>07:42</t>
  </si>
  <si>
    <t>Δ. ΣΑΛΑΜΙΝΑΣ</t>
  </si>
  <si>
    <t>ΣΑΛΑΜΙΝΑ</t>
  </si>
  <si>
    <t>ΜΠΙΖΑΝΙ</t>
  </si>
  <si>
    <t>15:27</t>
  </si>
  <si>
    <t>12:09</t>
  </si>
  <si>
    <t>ΘΕΣΗ ΠΑΛΙΑΜΠΕΛΑ</t>
  </si>
  <si>
    <t>20:32</t>
  </si>
  <si>
    <t>12:21</t>
  </si>
  <si>
    <t>Λ. ΙΠΠΟΚΡΑΤΟΥΣ 84</t>
  </si>
  <si>
    <t>13:49</t>
  </si>
  <si>
    <t>16:27</t>
  </si>
  <si>
    <t>ΑΓ. ΝΙΚΟΛΑΟΥ Α/Α</t>
  </si>
  <si>
    <t>Π.Κ. ΑΙΓΙΝΑΣ</t>
  </si>
  <si>
    <t>16:30</t>
  </si>
  <si>
    <t>20:00</t>
  </si>
  <si>
    <t>Δ. ΑΙΓΙΝΑΣ</t>
  </si>
  <si>
    <t>ΒΡΟΧΙΑ</t>
  </si>
  <si>
    <t>19:00</t>
  </si>
  <si>
    <t>ΑΓΙΟΣ ΠΑΝΤΕΛΕΗΜΩΝ</t>
  </si>
  <si>
    <t>4ος  Π.Σ. ΠΕΙΡΑΙΑ</t>
  </si>
  <si>
    <t>12:32</t>
  </si>
  <si>
    <t>13:20</t>
  </si>
  <si>
    <t>Δ. ΚΕΡΑΤΣΙΝΙΟΥ - ΔΡΑΠΕΤΣΩΝΑΣ</t>
  </si>
  <si>
    <t>ΑΓ. ΑΝΤΩΝΙΟΣ ΣΙΤΑΠΟΘΗΚΕΣ</t>
  </si>
  <si>
    <t>13:55</t>
  </si>
  <si>
    <t>Δ. ΠΕΡΑΜΑΤΟΣ</t>
  </si>
  <si>
    <t>ΧΩΡΑΦΑ ΑΓ. ΠΑΤΕΡΕΣ</t>
  </si>
  <si>
    <t>09:38</t>
  </si>
  <si>
    <t>15:00</t>
  </si>
  <si>
    <t>ΠΕΡΑΜΑ</t>
  </si>
  <si>
    <t>ΧΩΡΑΦΑ</t>
  </si>
  <si>
    <t>19:13</t>
  </si>
  <si>
    <t>ΑΓ.ΜΑΡΙΝΑ</t>
  </si>
  <si>
    <t>20:25</t>
  </si>
  <si>
    <t>10:35</t>
  </si>
  <si>
    <t>Δ. ΝΙΚΑΙΑΣ - ΑΓΙΟΥ ΙΩΑΝΝΗ ΡΕΝΤΗ</t>
  </si>
  <si>
    <t>ΝΙΚΑΙΑ</t>
  </si>
  <si>
    <t>10:27</t>
  </si>
  <si>
    <t>11:52</t>
  </si>
  <si>
    <t>ΚΕΡΑΤΣΙΝΙ</t>
  </si>
  <si>
    <t>ΓΑΛΗΝΟΥ</t>
  </si>
  <si>
    <t>09:19</t>
  </si>
  <si>
    <t>Δ. ΧΑΪΔΑΡΙΟΥ</t>
  </si>
  <si>
    <t>ΧΑΙΔΑΡΙ</t>
  </si>
  <si>
    <t>ΣΧΙΣΤΟ</t>
  </si>
  <si>
    <t>01:32</t>
  </si>
  <si>
    <t>13:33</t>
  </si>
  <si>
    <t>ΠΛΗΣΙΟΝ ΑΓ.ΜΑΡΙΝΑΣ</t>
  </si>
  <si>
    <t>17:37</t>
  </si>
  <si>
    <t>09:40</t>
  </si>
  <si>
    <t>Π.Υ. ΕΛΕΥΣΙΝΑΣ</t>
  </si>
  <si>
    <t>11:31</t>
  </si>
  <si>
    <t>Δ. ΜΑΝΔΡΑΣ - ΕΙΔΥΛΛΙΑΣ</t>
  </si>
  <si>
    <t>11:42</t>
  </si>
  <si>
    <t>00:12</t>
  </si>
  <si>
    <t>Δ. ΑΣΠΡΟΠΥΡΓΟΥ</t>
  </si>
  <si>
    <t>07:18</t>
  </si>
  <si>
    <t>ΕΛΕΥΣΙΝΑ</t>
  </si>
  <si>
    <t>ΗΜΕΡΟΣ ΤΟΠΟΣ</t>
  </si>
  <si>
    <t>Π.Υ. ΜΕΓΑΡΩΝ</t>
  </si>
  <si>
    <t>18:53</t>
  </si>
  <si>
    <t>Δ. ΜΕΓΑΡΕΩΝ</t>
  </si>
  <si>
    <t>ΛΟΦΟΣ ΣΤΙΚΑ</t>
  </si>
  <si>
    <t>14:15</t>
  </si>
  <si>
    <t>15:30</t>
  </si>
  <si>
    <t>ΜΕΓΑΡΑ</t>
  </si>
  <si>
    <t>ΑΛΕΠΟΧΩΡΙ ΠΡΟΣ ΑΓ.ΙΩΑΝΝΗ ΜΑΚΡΥΝΟΥ</t>
  </si>
  <si>
    <t>14:42</t>
  </si>
  <si>
    <t>15:26</t>
  </si>
  <si>
    <t>16:33</t>
  </si>
  <si>
    <t>κουρμουλους</t>
  </si>
  <si>
    <t>05:34</t>
  </si>
  <si>
    <t>11:54</t>
  </si>
  <si>
    <t>ΚΟΚΚΙΝΑΡΕΑΣ</t>
  </si>
  <si>
    <t>18:27</t>
  </si>
  <si>
    <t>21:16</t>
  </si>
  <si>
    <t>ΣΚΑΛΙΣΤΗΡΙ ΝΕΑ ΠΕΡΑΜΟΣ</t>
  </si>
  <si>
    <t>12:43</t>
  </si>
  <si>
    <t>ΠΕΔΙΟ ΒΟΛΗΣ ΜΕΓΑΡΩΝ</t>
  </si>
  <si>
    <t>12:53</t>
  </si>
  <si>
    <t>ΠΕΔΙΟ ΒΟΛΗΣ</t>
  </si>
  <si>
    <t>12:00</t>
  </si>
  <si>
    <t>13:16</t>
  </si>
  <si>
    <t>54 ΧΛΜ ΠΕΟΑΚ</t>
  </si>
  <si>
    <t>12:16</t>
  </si>
  <si>
    <t>15:01</t>
  </si>
  <si>
    <t>ΠΕΡΙΟΧΗ ΒΙΟΛΕΤΑ ΑΛΕΠΟΧΩΡΙΟΥ</t>
  </si>
  <si>
    <t>15:06</t>
  </si>
  <si>
    <t>16:15</t>
  </si>
  <si>
    <t>ΠΑΠΑΓΙΑΝΝΕΙΚΑ</t>
  </si>
  <si>
    <t>12:20</t>
  </si>
  <si>
    <t>13:38</t>
  </si>
  <si>
    <t>ΚΑΒΕΛΑΡΗΣ</t>
  </si>
  <si>
    <t>Π.Κ. ΒΙΛΛΙΩΝ</t>
  </si>
  <si>
    <t>17:54</t>
  </si>
  <si>
    <t>18:58</t>
  </si>
  <si>
    <t>ΒΙΛΙΑ</t>
  </si>
  <si>
    <t>ΠΟΡΤΟ ΓΕΡΜΕΝΟ</t>
  </si>
  <si>
    <t>18:03</t>
  </si>
  <si>
    <t>ΟΙΝΟΗ</t>
  </si>
  <si>
    <t>ΚΑΣΤΑΝΑΒΑ ΟΙΝΟΗΣ</t>
  </si>
  <si>
    <t>18:39</t>
  </si>
  <si>
    <t>21:08</t>
  </si>
  <si>
    <t>ΦΙΛΙΠΠΗ</t>
  </si>
  <si>
    <t>12:30</t>
  </si>
  <si>
    <t>11:30</t>
  </si>
  <si>
    <t>Π.Υ. ΛΑΥΡΙΟΥ</t>
  </si>
  <si>
    <t>12:26</t>
  </si>
  <si>
    <t>13:15</t>
  </si>
  <si>
    <t>Δ. ΛΑΥΡΕΩΤΙΚΗΣ</t>
  </si>
  <si>
    <t>ΚΕΡΑΤΕΑ</t>
  </si>
  <si>
    <t>ΜΠΟΥΖΑΛΑΔΕΣ ΚΕΡΑΤΕΑΣ</t>
  </si>
  <si>
    <t>17:33</t>
  </si>
  <si>
    <t>ΑΓΙΟΣ ΚΩΝΣΤΑΝΤΙΝΟΣ</t>
  </si>
  <si>
    <t>ΚΑΜΑΡΙΖΑ</t>
  </si>
  <si>
    <t>21:27</t>
  </si>
  <si>
    <t>22:44</t>
  </si>
  <si>
    <t>ΠΛΑΚΑ ΚΕΡΑΤΕΑΣ</t>
  </si>
  <si>
    <t>14:46</t>
  </si>
  <si>
    <t>15:08</t>
  </si>
  <si>
    <t>ΛΑΥΡΙΟ</t>
  </si>
  <si>
    <t>ΕΡΓΑΤΙΚΕΣ ΚΑΤΟΙΚΙΕΣ ΛΑΥΡΙΟΥ</t>
  </si>
  <si>
    <t>19:40</t>
  </si>
  <si>
    <t>20:15</t>
  </si>
  <si>
    <t>Δ. ΣΑΡΩΝΙΚΟΥ</t>
  </si>
  <si>
    <t>ΣΑΡΩΝΙΔΑ</t>
  </si>
  <si>
    <t>ΓΑΛΑΝΑΙΩΝ - ΣΑΡΩΝΙΔΑ</t>
  </si>
  <si>
    <t>10:57</t>
  </si>
  <si>
    <t>18:25</t>
  </si>
  <si>
    <t>ΡΟΥΜΟΥΝΤΙ ΚΕΡΑΤΕΑΣ</t>
  </si>
  <si>
    <t>22:08</t>
  </si>
  <si>
    <t>07:34</t>
  </si>
  <si>
    <t>ΒΡΩΜΟΠΟΥΣΙ ΚΕΡΑΤΕΑΣ</t>
  </si>
  <si>
    <t>14:24</t>
  </si>
  <si>
    <t>17:30</t>
  </si>
  <si>
    <t>ΠΑΛΑΙΟΚΑΜΑΡΙΖΑ ΚΕΡΑΤΕΑΣ</t>
  </si>
  <si>
    <t>18:19</t>
  </si>
  <si>
    <t>ΑΝΑΒΥΣΣΟΣ</t>
  </si>
  <si>
    <t>ΑΓΙΟΣ ΝΙΚΟΛΑΟΣ ΑΝΑΒΥΣΣΟΥ</t>
  </si>
  <si>
    <t>09:00</t>
  </si>
  <si>
    <t>09:50</t>
  </si>
  <si>
    <t>ΚΑΤΩ ΠΛΑΚΑ ΚΕΡΑΤΕΑΣ</t>
  </si>
  <si>
    <t>15:18</t>
  </si>
  <si>
    <t>15:42</t>
  </si>
  <si>
    <t>ΑΓΙΟΣ ΝΙΚΟΛΑΟΣ ΘΟΡΙΚΟ</t>
  </si>
  <si>
    <t>19:26</t>
  </si>
  <si>
    <t>11:18</t>
  </si>
  <si>
    <t>ΑΓΙΑ ΜΑΡΙΝΑ</t>
  </si>
  <si>
    <t>19:18</t>
  </si>
  <si>
    <t>07:40</t>
  </si>
  <si>
    <t>ΚΑΤΑΦΥΓΙ</t>
  </si>
  <si>
    <t>00:01</t>
  </si>
  <si>
    <t>03:28</t>
  </si>
  <si>
    <t>ΣΠΗΛΙΑΖΕΖΑ</t>
  </si>
  <si>
    <t>17:06</t>
  </si>
  <si>
    <t>13:02</t>
  </si>
  <si>
    <t>ΣΟΥΝΙΟ - 66ο ΧΛΜ ΛΕΩΦ. ΑΘΗΝΩΝ-ΣΟΥΝΙΟΥ</t>
  </si>
  <si>
    <t>12:24</t>
  </si>
  <si>
    <t>ΠΛΑΚΑ - ΜΑΡΚΑΤΙ  ΚΕΡΑΤΕΑΣ</t>
  </si>
  <si>
    <t>02:00</t>
  </si>
  <si>
    <t>08:10</t>
  </si>
  <si>
    <t>2ο ΛΙΜΑΝΑΚΙ ΔΑΣΚΑΛΕΙΟΥ</t>
  </si>
  <si>
    <t>18:54</t>
  </si>
  <si>
    <t>ΣΑΚΑ ΚΕΡΑΤΕΑΣ</t>
  </si>
  <si>
    <t>12:55</t>
  </si>
  <si>
    <t>12:35</t>
  </si>
  <si>
    <t>13:10</t>
  </si>
  <si>
    <t>ΝΟΚΑ - ΤΟΓΑΝΙ ΚΕΡΑΤΕΑΣ</t>
  </si>
  <si>
    <t>09:28</t>
  </si>
  <si>
    <t>20:23</t>
  </si>
  <si>
    <t>ΑΓ. ΝΙΚΟΛΑΟΣ ΑΝΑΒΥΣΣΟΥ</t>
  </si>
  <si>
    <t>05:24</t>
  </si>
  <si>
    <t>06:55</t>
  </si>
  <si>
    <t>ΠΟΡΤΟ ΕΝΝΕΑ ΚΕΡΑΤΕΑΣ</t>
  </si>
  <si>
    <t>04:48</t>
  </si>
  <si>
    <t>05:33</t>
  </si>
  <si>
    <t>ΣΥΡΙ ΚΕΡΑΤΕΑΣ</t>
  </si>
  <si>
    <t>15:05</t>
  </si>
  <si>
    <t>3Η ΕΙΣΟΔΟΣ ΚΕΡΑΤΕΑΣ</t>
  </si>
  <si>
    <t>Π.Υ. ΝΕΑΣ ΜΑΚΡΗΣ</t>
  </si>
  <si>
    <t>12:39</t>
  </si>
  <si>
    <t>19:27</t>
  </si>
  <si>
    <t>Δ. ΜΑΡΑΘΩΝΟΣ</t>
  </si>
  <si>
    <t>ΣΕΣΙ</t>
  </si>
  <si>
    <t>11:05</t>
  </si>
  <si>
    <t>20:47</t>
  </si>
  <si>
    <t>ΠΟΥΡΙΘΙ</t>
  </si>
  <si>
    <t>02:15</t>
  </si>
  <si>
    <t>10:17</t>
  </si>
  <si>
    <t>ΓΡΑΜΜΑΤΙΚΟ</t>
  </si>
  <si>
    <t>22:35</t>
  </si>
  <si>
    <t>10:00</t>
  </si>
  <si>
    <t>ΛΙΒΙΣΙ</t>
  </si>
  <si>
    <t>21:03</t>
  </si>
  <si>
    <t>10:59</t>
  </si>
  <si>
    <t>22:04</t>
  </si>
  <si>
    <t>22:46</t>
  </si>
  <si>
    <t>Π.Υ. ΚΡΩΠΙΑΣ</t>
  </si>
  <si>
    <t>12:15</t>
  </si>
  <si>
    <t>Δ. ΠΑΙΑΝΙΑΣ</t>
  </si>
  <si>
    <t>ΠΑΛΑΙΟΠΑΝΑΓΙΑΣ</t>
  </si>
  <si>
    <t>11:28</t>
  </si>
  <si>
    <t>Δ. ΣΠΑΤΩΝ - ΑΡΤΕΜΙΔΟΣ</t>
  </si>
  <si>
    <t>ΦΟΙΝΙΚΑΣ</t>
  </si>
  <si>
    <t>16:58</t>
  </si>
  <si>
    <t>11:00</t>
  </si>
  <si>
    <t>Δ. ΚΡΩΠΙΑΣ</t>
  </si>
  <si>
    <t>ΕΛΕΥΘΕΡΙΟΥ ΒΕΝΙΖΕΛΟΥ ΚΑΙ ΠΕΥΚΩΝ</t>
  </si>
  <si>
    <t>17:55</t>
  </si>
  <si>
    <t>19:07</t>
  </si>
  <si>
    <t>ΘΗΣΕΩΣ</t>
  </si>
  <si>
    <t>11:06</t>
  </si>
  <si>
    <t>12:10</t>
  </si>
  <si>
    <t>ΛΟΦΟΣ ΑΓΙΟΥ ΓΕΩΡΓΙΟΥ</t>
  </si>
  <si>
    <t>14:08</t>
  </si>
  <si>
    <t>20:33</t>
  </si>
  <si>
    <t>ΑΓΙΟΥ ΡΑΦΑΗΛ</t>
  </si>
  <si>
    <t>Π.Υ. ΜΑΡΚΟΠΟΥΛΟΥ</t>
  </si>
  <si>
    <t>13:25</t>
  </si>
  <si>
    <t>ΚΟΥΒΑΡΑΣ</t>
  </si>
  <si>
    <t>ΥΠΑΠΑΝΤΗ</t>
  </si>
  <si>
    <t>13:37</t>
  </si>
  <si>
    <t>Δ. ΜΑΡΚΟΠΟΥΛΟΥ ΜΕΣΟΓΑΙΑΣ</t>
  </si>
  <si>
    <t>ΜΑΡΚΟΠΟΥΛΟ</t>
  </si>
  <si>
    <t>18:09</t>
  </si>
  <si>
    <t>18:55</t>
  </si>
  <si>
    <t>ΠΕΤΑ - ΚΟΥΒΑΡΑΣ</t>
  </si>
  <si>
    <t>11:57</t>
  </si>
  <si>
    <t>ΠΟΡΤΟ ΡΑΦΤΗ</t>
  </si>
  <si>
    <t>15:20</t>
  </si>
  <si>
    <t>16:24</t>
  </si>
  <si>
    <t>ΜΑΡΚΟΠΟΥΛΟ, ΦΟΥΡΙΔΟΣ-ΚΡΙΣΚΛΙΑ</t>
  </si>
  <si>
    <t>13:50</t>
  </si>
  <si>
    <t>ΚΟΥΒΑΡΑΣ, ΘΕΣΗ ΣΑΜΑΡΘΙ</t>
  </si>
  <si>
    <t>18:59</t>
  </si>
  <si>
    <t>ΜΑΡΚΟΠΟΥΛΟΥ ΜΕΣΟΓΑΙΑΣ,ΛΕΥΚΕΣ ΜΑΡΚΟΠΟΥΛΟ</t>
  </si>
  <si>
    <t>ΜΑΡΚΠΟΠΟΥΛΟΥ ΜΕΣΟΓΑΙΑΣ,ΚΑΠΝΟΥΤΖΗ</t>
  </si>
  <si>
    <t>17:45</t>
  </si>
  <si>
    <t>18:12</t>
  </si>
  <si>
    <t>ΜΑΡΚΟΠΟΥΛΟ, ΚΑΠΝΟΥΤΖΗ</t>
  </si>
  <si>
    <t>13:19</t>
  </si>
  <si>
    <t>ΜΑΡΚΟΠΟΥΛΟΥ ΜΕΣΟΓΑΙΑΣ,</t>
  </si>
  <si>
    <t>04:50</t>
  </si>
  <si>
    <t>07:44</t>
  </si>
  <si>
    <t>ΛΑΥΡΕΩΤΙΚΗΣ, ΜΥΛΟΣ  ΚΕΡΑΤΕΑΣ</t>
  </si>
  <si>
    <t>11:21</t>
  </si>
  <si>
    <t>ΛΑΥΡΕΩΤΙΚΗΣ, ΛΕΩΦ.ΑΘΗΝΩΒΝ ΣΟΥΝΙΟΥ</t>
  </si>
  <si>
    <t>03:17</t>
  </si>
  <si>
    <t>05:38</t>
  </si>
  <si>
    <t>ΜΑΡΚΟΠΟΥΛΟ, ΓΚΟΥΡΙ</t>
  </si>
  <si>
    <t>15:36</t>
  </si>
  <si>
    <t>ΜΑΡΚΟΠΟΥΛΟ, ΜΥΡΙΝΟΥΝΤΟΣ ΠΑΝΑΓΙΑΣ ΜΕΡΕΝΤΑΣ</t>
  </si>
  <si>
    <t>14:00</t>
  </si>
  <si>
    <t>ΛΑΥΡΕΩΤΙΚΗ, ΚΑΚΙΑ ΘΑΛΑΣΣΑ</t>
  </si>
  <si>
    <t>15:58</t>
  </si>
  <si>
    <t>17:07</t>
  </si>
  <si>
    <t>ΜΑΡΚΟΠΟΥΛΟ, ΒΑΡΑΜΠΑ</t>
  </si>
  <si>
    <t>14:34</t>
  </si>
  <si>
    <t>20:11</t>
  </si>
  <si>
    <t>ΜΑΡΚΟΠΟΥΛΟ, ΚΑΛΑΜΠΑΜΠΑΣ</t>
  </si>
  <si>
    <t>12:37</t>
  </si>
  <si>
    <t>14:12</t>
  </si>
  <si>
    <t>ΛΑΥΡΕΩΤΙΚΗ, ΔΙΟΝΥΣΟΣ ΚΕΡΑΤΕΑΣ</t>
  </si>
  <si>
    <t>16:44</t>
  </si>
  <si>
    <t>17:47</t>
  </si>
  <si>
    <t>ΜΑΡΚΟΠΟΥΛΟ, ΜΑΛΒΕΝΙ-ΑΓ. ΑΘΑΝΑΣΙΟΣ</t>
  </si>
  <si>
    <t>Π.Υ. ΚΟΜΟΤΗΝΗΣ</t>
  </si>
  <si>
    <t>ΡΟΔΟΠΗΣ</t>
  </si>
  <si>
    <t>Δ. ΚΟΜΟΤΗΝΗΣ</t>
  </si>
  <si>
    <t>ΑΓΡΟΤΙΚΗ ΠΕΡΙΟΧΗ ΚΟΜΟΤΗΝΗΣ</t>
  </si>
  <si>
    <t>ΑΓΡΟΤΙΚΗ ΠΕΡΙΟΧΗ ΜΕΛΕΤΗΣ</t>
  </si>
  <si>
    <t>18:05</t>
  </si>
  <si>
    <t>18:32</t>
  </si>
  <si>
    <t>ΑΓΡΟΤΙΚΗ ΠΕΡΙΟΧΗ ΑΓΙΩΝ ΘΕΟΔΩΡΩΝ</t>
  </si>
  <si>
    <t>15:40</t>
  </si>
  <si>
    <t>ΑΓΡΟΤΙΚΗ ΠΕΡΙΟΧΗ ΚΑΡΥΔΙΑΣ</t>
  </si>
  <si>
    <t>18:14</t>
  </si>
  <si>
    <t>ΑΓΡΟΤΙΚΗ ΠΕΡΙΟΧΗ ΙΤΕΑΣ</t>
  </si>
  <si>
    <t>17:10</t>
  </si>
  <si>
    <t>ΚΟΜΟΤΗΝΗ</t>
  </si>
  <si>
    <t>ΕΝΑΝΤΙ ΣΧΟΛΗΣ ΑΣΤΥΦΥΛΑΚΩΝ</t>
  </si>
  <si>
    <t>ΟΠΙΣΘΕΝ ΡΑΔΙΟΦΩΝΙΚΟΥ ΣΤΑΘΜΟΥ</t>
  </si>
  <si>
    <t>16:40</t>
  </si>
  <si>
    <t>Δ. ΙΑΣΜΟΥ</t>
  </si>
  <si>
    <t>ΑΓΡΟΤΙΚΗ ΠΕΡΙΟΧΗ ΑΣΩΜΑΤΩΝ</t>
  </si>
  <si>
    <t>20:34</t>
  </si>
  <si>
    <t>Δ. ΜΑΡΩΝΕΙΑΣ - ΣΑΠΩΝ</t>
  </si>
  <si>
    <t>ΑΓΡΟΤΙΚΗ ΠΕΡΙΟΧΗ ΜΑΡΩΝΕΙΑΣ-ΣΑΠΩΝ</t>
  </si>
  <si>
    <t>18:37</t>
  </si>
  <si>
    <t>18:34</t>
  </si>
  <si>
    <t>ΑΓΡΟΤΚΙΗ ΠΕΡΙΟΧΗ ΚΟΜΟΤΗΝΗΣ</t>
  </si>
  <si>
    <t>20:10</t>
  </si>
  <si>
    <t>20:58</t>
  </si>
  <si>
    <t>ΑΓΡΟΤΙΚΗ ΠΕΡΙΟΧΗ ΞΥΛΑΓΑΝΗΣ</t>
  </si>
  <si>
    <t>21:20</t>
  </si>
  <si>
    <t>10:20</t>
  </si>
  <si>
    <t>10:43</t>
  </si>
  <si>
    <t>ΑΓΡΟΤΙΚΗ ΠΕΡΙΟΧΗ ΚΟΜΟΤΗΝΗΣ (ΟΑΕΔ)</t>
  </si>
  <si>
    <t>15:33</t>
  </si>
  <si>
    <t>ΑΓΡΟΤΙΚΗ ΠΕΡΙΟΧΗ ΠΛΑΤΑΝΙΤΗ</t>
  </si>
  <si>
    <t>17:25</t>
  </si>
  <si>
    <t>17:48</t>
  </si>
  <si>
    <t>ΑΓΡΟΤΙΚΗ ΠΕΡΙΟΧΗ ΑΙΓΕΙΡΟΥ</t>
  </si>
  <si>
    <t>12:58</t>
  </si>
  <si>
    <t>ΑΓΡΟΤΙΚΗ ΠΕΡΙΟΧΗ ΣΩΣΤΗ</t>
  </si>
  <si>
    <t>09:59</t>
  </si>
  <si>
    <t>ΑΓΡΟΤΙΚΗ ΠΕΡΙΟΧΗ ΚΗΚΙΔΙΟΥ</t>
  </si>
  <si>
    <t>11:49</t>
  </si>
  <si>
    <t>12:34</t>
  </si>
  <si>
    <t>ΑΓΡΟΤΙΚΗ ΠΕΡΙΟΧΗ ΜΙΣΧΟΥ</t>
  </si>
  <si>
    <t>22:40</t>
  </si>
  <si>
    <t>00:35</t>
  </si>
  <si>
    <t>ΑΓΡΟΤΙΚΗ ΠΕΡΙΟΧΗ ΜΑΡΩΝΕΙΑΣ</t>
  </si>
  <si>
    <t>13:05</t>
  </si>
  <si>
    <t>13:40</t>
  </si>
  <si>
    <t>ΑΓΡΟΤΙΚΗ ΠΕΡΙΟΧΗ ΜΕΣΟΧΩΡΙΟΥ</t>
  </si>
  <si>
    <t>19:38</t>
  </si>
  <si>
    <t>20:50</t>
  </si>
  <si>
    <t>14:44</t>
  </si>
  <si>
    <t>15:52</t>
  </si>
  <si>
    <t>22:58</t>
  </si>
  <si>
    <t>ΑΝΑΧΩΜΑ ΚΟΜΟΤΗΝΗΣ</t>
  </si>
  <si>
    <t>14:22</t>
  </si>
  <si>
    <t>ΑΓΡΟΤΙΚΗ ΠΕΡΙΟΧΗ ΑΛΚΥΩΝΑΣ</t>
  </si>
  <si>
    <t>ΑΓΡΟΤΙΚΗ ΠΕΡΙΟΧΗ ΡΟΔΙΤΗ</t>
  </si>
  <si>
    <t>19:50</t>
  </si>
  <si>
    <t>20:05</t>
  </si>
  <si>
    <t>ΕΓΝ. ΟΔΟΣ ΚΟΜΟΤΗΝΗΣ-ΙΑΣΜΟΥ</t>
  </si>
  <si>
    <t>17:00</t>
  </si>
  <si>
    <t>17:50</t>
  </si>
  <si>
    <t>ΑΓΡΟΤΙΚΗ ΠΕΡΙΟΧΗ ΔΥΜΗΣ</t>
  </si>
  <si>
    <t>18:20</t>
  </si>
  <si>
    <t>ΞΥΛΑΓΑΝΗ</t>
  </si>
  <si>
    <t>21:14</t>
  </si>
  <si>
    <t>21:45</t>
  </si>
  <si>
    <t>ΑΓΡΟΤΙΚΗ ΠΕΡΙΟΧΗ ΚΑΛΧΑ</t>
  </si>
  <si>
    <t>08:29</t>
  </si>
  <si>
    <t>ΚΗΚΙΔΙΟ</t>
  </si>
  <si>
    <t>11:37</t>
  </si>
  <si>
    <t>ΑΓΙΟΙ ΘΕΟΔΩΡΟΙ</t>
  </si>
  <si>
    <t>14:52</t>
  </si>
  <si>
    <t>16:50</t>
  </si>
  <si>
    <t>10:53</t>
  </si>
  <si>
    <t>ΑΓΡΟΤΙΚΗ ΠΕΡΙΟΧΗ Μ. ΚΡΑΝΟΒΟΥΝΙΟΥ</t>
  </si>
  <si>
    <t>13:18</t>
  </si>
  <si>
    <t>16:57</t>
  </si>
  <si>
    <t>ΠΡΟΣΚΥΝΗΤΕΣ</t>
  </si>
  <si>
    <t>ΑΓΡΟΤΙΚΗ ΠΕΡΙΟΧΗ ΠΡΟΣΚΥΝΗΤΩΝ</t>
  </si>
  <si>
    <t>14:20</t>
  </si>
  <si>
    <t>ΑΙΓΕΙΡΟΣ</t>
  </si>
  <si>
    <t>18:10</t>
  </si>
  <si>
    <t>12:40</t>
  </si>
  <si>
    <t>ΑΓΡΟΤΙΚΗ ΠΕΡΙΟΧΗ ΗΦΑΙΣΤΟΥ</t>
  </si>
  <si>
    <t>13:45</t>
  </si>
  <si>
    <t>ΑΣΩΜΑΤΟΙ</t>
  </si>
  <si>
    <t>13:48</t>
  </si>
  <si>
    <t>ΑΓΡΟΤΙΚΗ ΠΕΡΙΟΧΗ ΙΑΜΠΟΛΗΣ</t>
  </si>
  <si>
    <t>16:00</t>
  </si>
  <si>
    <t>ΠΑΓΟΥΡΙΑ</t>
  </si>
  <si>
    <t>ΑΓΡΟΤΙΚΗ ΠΕΡΙΟΧΗ ΠΑΓΟΥΡΙΩΝ</t>
  </si>
  <si>
    <t>21:10</t>
  </si>
  <si>
    <t>08:07</t>
  </si>
  <si>
    <t>08:50</t>
  </si>
  <si>
    <t>ΑΓΡΟΤΙΚΗ ΠΕΡΙΟΧΗ ΝΕΑΣ ΚΑΛΛΙΣΤΗΣ</t>
  </si>
  <si>
    <t>21:00</t>
  </si>
  <si>
    <t>13:35</t>
  </si>
  <si>
    <t>15:10</t>
  </si>
  <si>
    <t>Δ. ΑΡΡΙΑΝΩΝ</t>
  </si>
  <si>
    <t>ΑΓΡΟΤΙΚΗ ΠΕΡΙΟΧΗ ΔΟΚΟΥ</t>
  </si>
  <si>
    <t>19:30</t>
  </si>
  <si>
    <t>20:18</t>
  </si>
  <si>
    <t>08:40</t>
  </si>
  <si>
    <t>ΙΜΕΡΟΣ</t>
  </si>
  <si>
    <t>ΑΓΡΟΤΙΚΗ ΠΕΡΙΟΧΗ ΙΜΕΡΟΥ</t>
  </si>
  <si>
    <t>ΠΑΝΔΡΟΣΟΣ</t>
  </si>
  <si>
    <t>ΔΑΣΙΚΗ ΠΕΡΙΟΧΗ ΠΑΝΔΡΟΣΟΥ</t>
  </si>
  <si>
    <t>15:55</t>
  </si>
  <si>
    <t>17:20</t>
  </si>
  <si>
    <t>ΜΙΣΧΟΣ</t>
  </si>
  <si>
    <t>ΔΑΣΙΚΗ ΠΕΡΙΟΧΗ ΜΙΣΧΟΥ</t>
  </si>
  <si>
    <t>01:05</t>
  </si>
  <si>
    <t>ΠΟΡΠΗ</t>
  </si>
  <si>
    <t>ΑΓΡΟΤΙΚΗ ΠΕΡΙΟΧΗ ΠΟΡΠΗΣ</t>
  </si>
  <si>
    <t>10:13</t>
  </si>
  <si>
    <t>00:04</t>
  </si>
  <si>
    <t>01:50</t>
  </si>
  <si>
    <t>08:30</t>
  </si>
  <si>
    <t>12:33</t>
  </si>
  <si>
    <t>22:00</t>
  </si>
  <si>
    <t>15:15</t>
  </si>
  <si>
    <t>20:08</t>
  </si>
  <si>
    <t>20:40</t>
  </si>
  <si>
    <t>ΑΓΡΟΤΙΚΗ ΠΕΡΙΟΧΗ ΙΑΣΜΟΥ</t>
  </si>
  <si>
    <t>17:05</t>
  </si>
  <si>
    <t>11:20</t>
  </si>
  <si>
    <t>ΚΑΡΥΔΙΑ</t>
  </si>
  <si>
    <t>14:05</t>
  </si>
  <si>
    <t>16:05</t>
  </si>
  <si>
    <t>14:10</t>
  </si>
  <si>
    <t>ΑΓΡΟΤΙΚΗ ΠΕΡΙΟΧΗ ΠΑΡΑΔΗΜΗΣ</t>
  </si>
  <si>
    <t>14:51</t>
  </si>
  <si>
    <t>20:45</t>
  </si>
  <si>
    <t>09:30</t>
  </si>
  <si>
    <t>09:47</t>
  </si>
  <si>
    <t>14:02</t>
  </si>
  <si>
    <t>ΔΑΣΟΣ ΝΥΜΦΑΙΑΣ</t>
  </si>
  <si>
    <t>ΑΓΡΟΤΙΚΗ ΠΕΡΙΟΧΗ ΥΦΑΝΤΩΝ</t>
  </si>
  <si>
    <t>02:20</t>
  </si>
  <si>
    <t>03:20</t>
  </si>
  <si>
    <t>ΜΕΣΗ</t>
  </si>
  <si>
    <t>ΑΓΡΟΤΙΚΗ ΠΕΡΙΟΧΗ ΜΕΣΗΣ</t>
  </si>
  <si>
    <t>11:50</t>
  </si>
  <si>
    <t>16:10</t>
  </si>
  <si>
    <t>04:03</t>
  </si>
  <si>
    <t>05:01</t>
  </si>
  <si>
    <t>ΤΕΡΜΑ ΑΝΔΡΙΑΝΟΥΠΟΛΕΩΣ</t>
  </si>
  <si>
    <t>12:27</t>
  </si>
  <si>
    <t>10:47</t>
  </si>
  <si>
    <t>ΑΓΡΟΤΙΚΗ ΠΕΡΙΟΧΗ ΦΩΛΙΑΣ</t>
  </si>
  <si>
    <t>13:00</t>
  </si>
  <si>
    <t>05:00</t>
  </si>
  <si>
    <t>05:30</t>
  </si>
  <si>
    <t>13:30</t>
  </si>
  <si>
    <t>09:33</t>
  </si>
  <si>
    <t>10:12</t>
  </si>
  <si>
    <t>20:04</t>
  </si>
  <si>
    <t>ΦΑΝΑΡΙ</t>
  </si>
  <si>
    <t>ΑΓΡΟΤΙΚΗ ΠΕΡΙΟΧΗ ΦΑΝΑΡΙΟΥ</t>
  </si>
  <si>
    <t>20:52</t>
  </si>
  <si>
    <t>15:45</t>
  </si>
  <si>
    <t>17:15</t>
  </si>
  <si>
    <t>17:52</t>
  </si>
  <si>
    <t>ΑΓΡΟΤΙΚΗ ΠΕΡΙΟΧΗ ΓΛΥΦΑΔΑΣ</t>
  </si>
  <si>
    <t>18:40</t>
  </si>
  <si>
    <t>ΑΓΡΟΤΙΚΗ ΠΕΡΙΟΧΗ ΣΙΔΗΡΟΧΩΡΙΟΥ</t>
  </si>
  <si>
    <t>04:13</t>
  </si>
  <si>
    <t>ΑΛΣΟΣ ΝΥΜΦΑΙΑΣ</t>
  </si>
  <si>
    <t>05:27</t>
  </si>
  <si>
    <t>06:05</t>
  </si>
  <si>
    <t>ΦΙΛΛΥΡΑ</t>
  </si>
  <si>
    <t>ΑΓΡΟΤΙΚΗ ΠΕΡΙΟΧΗ ΦΙΛΛΥΡΑΣ</t>
  </si>
  <si>
    <t>ΑΓΡΟΤΙΚΗ ΠΕΡΙΟΧΗ ΚΡΑΝΟΒΟΥΝΙΟΥ</t>
  </si>
  <si>
    <t>17:42</t>
  </si>
  <si>
    <t>18:42</t>
  </si>
  <si>
    <t>20:09</t>
  </si>
  <si>
    <t>11:07</t>
  </si>
  <si>
    <t>15:54</t>
  </si>
  <si>
    <t>ΚΟΣΜΙΟ</t>
  </si>
  <si>
    <t>ΑΓΡΟΤΙΚΗ ΠΕΡΙΟΧΗ ΚΟΣΜΙΟΥ</t>
  </si>
  <si>
    <t>10:33</t>
  </si>
  <si>
    <t>11:48</t>
  </si>
  <si>
    <t>ΔΑΣΙΚΗ ΠΕΡΙΟΧΗ ΜΕΓΑ ΠΙΣΤΟΥ</t>
  </si>
  <si>
    <t>ΑΓΡΟΤΙΚΗ ΠΕΡΙΟΧΗ ΓΡΑΤΙΝΗΣ</t>
  </si>
  <si>
    <t>09:02</t>
  </si>
  <si>
    <t>ΔΑΣΙΚΗ ΠΕΡΙΟΧΗ Μ. ΠΙΣΤΟΥ</t>
  </si>
  <si>
    <t>07:37</t>
  </si>
  <si>
    <t>ΑΓΡΟΤΙΚΗ ΠΕΡΙΟΧΗ ΘΑΜΝΑ</t>
  </si>
  <si>
    <t>15:25</t>
  </si>
  <si>
    <t>16:19</t>
  </si>
  <si>
    <t>ΑΓΡΟΤΙΚΗ ΠΕΡΙΟΧΗ ΓΛΥΚΟΝΕΡΙΟΥ</t>
  </si>
  <si>
    <t>11:44</t>
  </si>
  <si>
    <t>ΜΕΛΕΤΗ</t>
  </si>
  <si>
    <t>ΕΘΝΑΡΧΗ ΜΑΚΑΡΙΟΥ</t>
  </si>
  <si>
    <t>15:44</t>
  </si>
  <si>
    <t>16:12</t>
  </si>
  <si>
    <t>21:58</t>
  </si>
  <si>
    <t>22:50</t>
  </si>
  <si>
    <t>23:22</t>
  </si>
  <si>
    <t>14:58</t>
  </si>
  <si>
    <t>Π.Κ. ΣΑΠΠΩΝ</t>
  </si>
  <si>
    <t>17:56</t>
  </si>
  <si>
    <t>18:07</t>
  </si>
  <si>
    <t>ΣΑΠΕΣ</t>
  </si>
  <si>
    <t>ΑΓΡ. ΠΕΡ. ΣΑΠΩΝ</t>
  </si>
  <si>
    <t>18:33</t>
  </si>
  <si>
    <t>ΒΙΟ.ΠΑ ΣΑΠΩΝ</t>
  </si>
  <si>
    <t>13:41</t>
  </si>
  <si>
    <t>ΝΕΑ ΣΑΝΤΑ</t>
  </si>
  <si>
    <t>ΑΓΡ. ΠΕΡ. ΝΕΑΣ ΣΑΝΤΑΣ</t>
  </si>
  <si>
    <t>13:51</t>
  </si>
  <si>
    <t>12:17</t>
  </si>
  <si>
    <t>16:17</t>
  </si>
  <si>
    <t>ΠΕΤΡΩΤΑ</t>
  </si>
  <si>
    <t>22:47</t>
  </si>
  <si>
    <t>23:24</t>
  </si>
  <si>
    <t>ΒΕΛΚΙΟ</t>
  </si>
  <si>
    <t>14:13</t>
  </si>
  <si>
    <t>ΛΟΦΑΡΙ</t>
  </si>
  <si>
    <t>ΛΟΦΑΡΙΟ</t>
  </si>
  <si>
    <t>18:41</t>
  </si>
  <si>
    <t>ΑΡΡΙΑΝΑ</t>
  </si>
  <si>
    <t>ΑΓΡ. ΠΕΡ. ΑΡΡΙΑΝΩΝ</t>
  </si>
  <si>
    <t>12:19</t>
  </si>
  <si>
    <t>ΑΜΦΙΑ</t>
  </si>
  <si>
    <t>ΑΓΡ. ΠΕΡ. ΑΜΦΙΩΝ</t>
  </si>
  <si>
    <t>ΔΑΡΜΕΝΗ</t>
  </si>
  <si>
    <t>ΑΓΡ. ΠΕΡ. ΔΑΡΜΕΝΗΣ</t>
  </si>
  <si>
    <t>08:54</t>
  </si>
  <si>
    <t>ΚΕΧΡΟΣ</t>
  </si>
  <si>
    <t>15:43</t>
  </si>
  <si>
    <t>ΠΡΩΤΑΤΟ</t>
  </si>
  <si>
    <t>19:05</t>
  </si>
  <si>
    <t>08:02</t>
  </si>
  <si>
    <t>08:48</t>
  </si>
  <si>
    <t>ΣΤΡΥΜΗ</t>
  </si>
  <si>
    <t>12:11</t>
  </si>
  <si>
    <t>ΛΥΚΕΙΟ</t>
  </si>
  <si>
    <t>15:14</t>
  </si>
  <si>
    <t>16:25</t>
  </si>
  <si>
    <t>16:49</t>
  </si>
  <si>
    <t>ΣΑΠΩΝ</t>
  </si>
  <si>
    <t>20:57</t>
  </si>
  <si>
    <t>21:38</t>
  </si>
  <si>
    <t>14:16</t>
  </si>
  <si>
    <t>ΚΡΩΒΥΛΗ</t>
  </si>
  <si>
    <t>18:26</t>
  </si>
  <si>
    <t>11:08</t>
  </si>
  <si>
    <t>14:43</t>
  </si>
  <si>
    <t>15:04</t>
  </si>
  <si>
    <t>ΜΕΣΤΗ</t>
  </si>
  <si>
    <t>15:38</t>
  </si>
  <si>
    <t>ΔΙΩΝΗ</t>
  </si>
  <si>
    <t>14:06</t>
  </si>
  <si>
    <t>14:55</t>
  </si>
  <si>
    <t>Π.Κ. ΙΑΣΜΟΥ</t>
  </si>
  <si>
    <t>12:49</t>
  </si>
  <si>
    <t>AΓΡΟΤΙΚΗ ΠΕΡΙΟΧΗ ΜΩΣΑΙΚΟΥ</t>
  </si>
  <si>
    <t>16:11</t>
  </si>
  <si>
    <t>16:32</t>
  </si>
  <si>
    <t>ΙΑΣΜΟΣ</t>
  </si>
  <si>
    <t>AΓΡΟΤΙΚΗ ΠΕΡΙΟΧΗ ΙΑΣΜΟΥ</t>
  </si>
  <si>
    <t>AΓΡΟΤΙΚΗ ΠΕΡΙΟΧΗ ΔΙΑΛΑΜΠΗΣ</t>
  </si>
  <si>
    <t>20:22</t>
  </si>
  <si>
    <t>ΠΟΛΥΑΝΘΟ</t>
  </si>
  <si>
    <t>AΓΡΟΤΙΚΗ ΠΕΡΙΟΧΗ ΠΟΛΥΑΝΘΟΥ</t>
  </si>
  <si>
    <t>09:37</t>
  </si>
  <si>
    <t>09:51</t>
  </si>
  <si>
    <t>14:04</t>
  </si>
  <si>
    <t>14:36</t>
  </si>
  <si>
    <t>15:21</t>
  </si>
  <si>
    <t>15:59</t>
  </si>
  <si>
    <t>ΣΑΛΠΗ</t>
  </si>
  <si>
    <t>ΑΓΡΟΤΙΚΗ ΠΕΡΙΟΧΗ ΣΑΛΠΗΣ</t>
  </si>
  <si>
    <t>16:47</t>
  </si>
  <si>
    <t>17:13</t>
  </si>
  <si>
    <t>ΑΓΡΟΤΙΚΗ ΠΕΡΙΟΧΗ ΔΙΑΛΑΜΠΗΣ</t>
  </si>
  <si>
    <t>18:24</t>
  </si>
  <si>
    <t>18:51</t>
  </si>
  <si>
    <t>11:15</t>
  </si>
  <si>
    <t>ΑΓΡΟΤΙΚΗ ΠΕΡΙΟΧΗ ΜΩΣΑΙΚΟΥ</t>
  </si>
  <si>
    <t>ΑΜΑΞΑΔΕΣ</t>
  </si>
  <si>
    <t>ΑΓΡΟΤΙΚΗ ΠΕΡΙΟΧΗ ΑΜΑΞΑΔΩΝ</t>
  </si>
  <si>
    <t>01:40</t>
  </si>
  <si>
    <t>ΛΗΝΟΣ</t>
  </si>
  <si>
    <t>ΑΓΡΟΤΙΚΗ ΠΕΡΙΟΧΗ ΛΗΝΟΥ</t>
  </si>
  <si>
    <t>ΠΟΛΥΑΝΘΟΣ</t>
  </si>
  <si>
    <t>KOΠΤΕΡΟ</t>
  </si>
  <si>
    <t>ΑΜΒΡΟΣΙΑ</t>
  </si>
  <si>
    <t>ΑΓΡΟΤΙΚΗ ΠΕΡΙΟΧΗ ΑΜΒΡΟΣΙΑΣ</t>
  </si>
  <si>
    <t>10:50</t>
  </si>
  <si>
    <t>11:01</t>
  </si>
  <si>
    <t>20:20</t>
  </si>
  <si>
    <t>AΓΡΟΤΙΚΗ ΠΕΡΙΟΧΗ ΓΛΥΚΟΝΕΡΙΟΥ</t>
  </si>
  <si>
    <t>19:39</t>
  </si>
  <si>
    <t>17:40</t>
  </si>
  <si>
    <t>16:48</t>
  </si>
  <si>
    <t>17:23</t>
  </si>
  <si>
    <t>AΓΡΟΤΙΚΗ ΠΕΡΙΟΧΗ ΓΑΛΗΝΗΣ-ΜΩΣΑΙΚΟΥ</t>
  </si>
  <si>
    <t>00:02</t>
  </si>
  <si>
    <t>23:45</t>
  </si>
  <si>
    <t>AΓΡΟΤΙΚΗ ΠΕΡΙΟΧΗ ΣΑΛΠΗΣ</t>
  </si>
  <si>
    <t>13:06</t>
  </si>
  <si>
    <t>20:13</t>
  </si>
  <si>
    <t>ΔΑΣΙΚΗ ΠΕΡΙΟΧΗ ΚΟΠΤΕΡΟΥ</t>
  </si>
  <si>
    <t>06:40</t>
  </si>
  <si>
    <t>08:01</t>
  </si>
  <si>
    <t>10:18</t>
  </si>
  <si>
    <t>ΠΕΡΙΟΧΗ ΛΙΜΝΗΣ ΒΙΣΤΟΝΙΔΑΣ ΔΙΑΛΑΜΠΗ</t>
  </si>
  <si>
    <t>14:21</t>
  </si>
  <si>
    <t>18:30</t>
  </si>
  <si>
    <t>ΠΑΡΑΛΙΜΝΙΑ ΠΕΡΙΟΧΗ ΒΙΣΤΟΝΙΔΑΣ ΣΑΛΠΗ</t>
  </si>
  <si>
    <t>20:21</t>
  </si>
  <si>
    <t>ΛΙΜΝΗ ΒΙΣΤΟΝΙΔΑ ΔΙΑΛΑΜΠΗ</t>
  </si>
  <si>
    <t>17:36</t>
  </si>
  <si>
    <t>17:46</t>
  </si>
  <si>
    <t>10:49</t>
  </si>
  <si>
    <t>11:43</t>
  </si>
  <si>
    <t>15:29</t>
  </si>
  <si>
    <t>ΛΙΜΝΗ ΒΙΣΤΟΝΙΔΑ ΠΕΡΙΟΧΗ ΔΙΑΛΑΜΠΗΣ</t>
  </si>
  <si>
    <t>17:01</t>
  </si>
  <si>
    <t>17:18</t>
  </si>
  <si>
    <t>18:02</t>
  </si>
  <si>
    <t>17:16</t>
  </si>
  <si>
    <t>ΑΓΡΟΤΙΚΗ ΠΕΡΙΟΧΗ ΠΟΛΥΑΝΘΟΥ</t>
  </si>
  <si>
    <t>14:33</t>
  </si>
  <si>
    <t>16:36</t>
  </si>
  <si>
    <t>16:51</t>
  </si>
  <si>
    <t>Π.Υ. ΒΙ.ΠΕ. ΚΟΜΟΤΗΝΗΣ</t>
  </si>
  <si>
    <t>16:31</t>
  </si>
  <si>
    <t>ΑΓΡΟΤΙΚΗ ΠΕΡΙΟΧΗ ΦΥΛΑΚΑ</t>
  </si>
  <si>
    <t>22:57</t>
  </si>
  <si>
    <t>23:30</t>
  </si>
  <si>
    <t>ΑΜΑΡΑΝΤΑ</t>
  </si>
  <si>
    <t>ΑΓΡΟΤΙΚΗ ΠΕΡΙΟΧΗ ΑΜΑΡΑΝΤΩΝ</t>
  </si>
  <si>
    <t>14:45</t>
  </si>
  <si>
    <t>ΠΑΣΣΟΣ</t>
  </si>
  <si>
    <t>ΑΓΡΟΤΙΚΗ ΠΕΡΙΟΧΗ ΠΑΣΣΟΥ</t>
  </si>
  <si>
    <t>16:42</t>
  </si>
  <si>
    <t>ΟΙΚΙΣΜΟΣ ΜΙΡΑΝΩΝ</t>
  </si>
  <si>
    <t>19:55</t>
  </si>
  <si>
    <t>ΟΙΚΙΣΜΟΣ ΠΑΜΦΟΡΟΥ</t>
  </si>
  <si>
    <t>ΑΓΡΟΤΙΚΗ ΠΕΡΙΟΧΗ ΙΣΑΛΟΥ</t>
  </si>
  <si>
    <t>16:35</t>
  </si>
  <si>
    <t>ΕΝΤΟΣ ΒΙΠΕ ΚΟΜΟΤΗΝΗΣ</t>
  </si>
  <si>
    <t>20:28</t>
  </si>
  <si>
    <t>21:28</t>
  </si>
  <si>
    <t>ΑΓΡΟΤΙΚΗ ΠΕΡΙΟΧΗ ΚΑΛΛΙΘΕΑΣ</t>
  </si>
  <si>
    <t>01:12</t>
  </si>
  <si>
    <t>ΙΣΑΛΟΣ</t>
  </si>
  <si>
    <t>01:15</t>
  </si>
  <si>
    <t>01:39</t>
  </si>
  <si>
    <t>ΚΑΛΛΙΘΕΑ</t>
  </si>
  <si>
    <t>12:18</t>
  </si>
  <si>
    <t>20:48</t>
  </si>
  <si>
    <t>ΑΓΡΟΤΟΔΑΣΙΚΗ ΠΕΡΙΟΧΗ ΣΑΛΜΩΝΗΣ</t>
  </si>
  <si>
    <t>18:48</t>
  </si>
  <si>
    <t>19:36</t>
  </si>
  <si>
    <t>ΑΡΑΤΟΣ</t>
  </si>
  <si>
    <t>ΑΓΡΟΤΙΚΗ ΠΕΡΙΟΧΗ ΑΡΑΤΟΥ</t>
  </si>
  <si>
    <t>13:47</t>
  </si>
  <si>
    <t>14:39</t>
  </si>
  <si>
    <t>ΘΡΥΛΟΡΙΟ</t>
  </si>
  <si>
    <t>ΑΓΡΟΤΙΚΗ ΠΕΡΙΟΧΗ ΘΡΥΛΟΡΙΟΥ</t>
  </si>
  <si>
    <t>14:17</t>
  </si>
  <si>
    <t>14:28</t>
  </si>
  <si>
    <t>ΑΝΘΟΧΩΡΙ</t>
  </si>
  <si>
    <t>ΑΓΡΟΤΙΚΗ ΠΕΡΙΟΧΗ ΑΝΘΟΧΩΡΙΟΥ</t>
  </si>
  <si>
    <t>ΑΓΡΟΤΙΚΗ ΠΕΡΙΟΧΗ ΦΥΛΑΚΑ (ΠΑΡΑΕΓΝΑΤΙΑ)</t>
  </si>
  <si>
    <t>18:22</t>
  </si>
  <si>
    <t>ΑΓΡΟΤΙΚΗ ΠΕΡΟΧΗ ΠΑΣΣΟΥ</t>
  </si>
  <si>
    <t>Π.Υ. ΚΑΒΑΛΑΣ</t>
  </si>
  <si>
    <t>ΚΑΒΑΛΑΣ</t>
  </si>
  <si>
    <t>10:05</t>
  </si>
  <si>
    <t>Δ. ΚΑΒΑΛΑΣ</t>
  </si>
  <si>
    <t>ΝΕΟ ΖΥΓΟΣ ΚΑΒΑΛΑΣ</t>
  </si>
  <si>
    <t>16:28</t>
  </si>
  <si>
    <t>ΛΥΔΙΑ ΚΑΒΑΛΑΣ</t>
  </si>
  <si>
    <t>ΖΥΓΟΣ ΚΑΒΑΛΑΣ</t>
  </si>
  <si>
    <t>20:19</t>
  </si>
  <si>
    <t>ΑΜΥΓΔΑΛΕΩΝΑΣ ΚΑΒΑΛΑΣ</t>
  </si>
  <si>
    <t>18:56</t>
  </si>
  <si>
    <t>ΕΓΝΑΤΙΑ ΟΔΟΣ</t>
  </si>
  <si>
    <t>12:22</t>
  </si>
  <si>
    <t>19:44</t>
  </si>
  <si>
    <t>ΑΜΥΓΔΑΛΕΩΝΑΣ</t>
  </si>
  <si>
    <t>08:36</t>
  </si>
  <si>
    <t>ΛΕΥΚΗ ΚΑΒΑΛΑΣ</t>
  </si>
  <si>
    <t>22:22</t>
  </si>
  <si>
    <t>ΠΑΛΑΙΑ ΚΑΒΑΛΑ</t>
  </si>
  <si>
    <t>06:04</t>
  </si>
  <si>
    <t>07:30</t>
  </si>
  <si>
    <t>ΚΟΥΛΕΣ</t>
  </si>
  <si>
    <t>ΛΥΚΟΣΤΟΜΟ ΚΑΒΑΛΑΣ</t>
  </si>
  <si>
    <t>14:09</t>
  </si>
  <si>
    <t>21:15</t>
  </si>
  <si>
    <t>ΦΙΛΙΠΠΟΙ ΚΑΒΑΛΑΣ</t>
  </si>
  <si>
    <t>19:06</t>
  </si>
  <si>
    <t>07:03</t>
  </si>
  <si>
    <t>ΝΕΑ ΚΑΡΒΑΛΗ ΚΑΒΑΛΑΣ</t>
  </si>
  <si>
    <t>ΚΡΗΝΙΔΕΣ ΚΑΒΑΛΑΣ</t>
  </si>
  <si>
    <t>10:42</t>
  </si>
  <si>
    <t>19:04</t>
  </si>
  <si>
    <t>ΣΤΑΥΡΟΣ ΚΑΒΑΛΑΣ</t>
  </si>
  <si>
    <t>Π.Κ. ΘΑΣΟΥ</t>
  </si>
  <si>
    <t>17:26</t>
  </si>
  <si>
    <t>Δ. ΘΑΣΟΥ</t>
  </si>
  <si>
    <t>ΧΑΜΟΛΕΣ ΜΑΡΙΩΝ</t>
  </si>
  <si>
    <t>14:23</t>
  </si>
  <si>
    <t>ΚΛΕΙΣΙΔΙ ΠΟΤΑΜΙΑΣ</t>
  </si>
  <si>
    <t>10:10</t>
  </si>
  <si>
    <t>ΚΑΛΟΓΕΡΙΚΟ ΓΡΑΜΒΟΥΣΑ</t>
  </si>
  <si>
    <t>23:18</t>
  </si>
  <si>
    <t>ΜΑΛΛΙΔΗ ΘΕΟΛΟΓΟΥ</t>
  </si>
  <si>
    <t>01:00</t>
  </si>
  <si>
    <t>06:20</t>
  </si>
  <si>
    <t>ΒΡΥΣΙ ΜΑΡΙΩΝ</t>
  </si>
  <si>
    <t>20:31</t>
  </si>
  <si>
    <t>ΝΤΑ ΠΑΝΑΓΙΑΣ</t>
  </si>
  <si>
    <t>23:27</t>
  </si>
  <si>
    <t>01:30</t>
  </si>
  <si>
    <t>ΛΑΚΚΩΜΑΤΑ ΚΑΛΛΙΡΑΧΗΣ</t>
  </si>
  <si>
    <t>06:00</t>
  </si>
  <si>
    <t>Π.Υ. Α/Λ  ΚΑΒΑΛΑΣ</t>
  </si>
  <si>
    <t>10:39</t>
  </si>
  <si>
    <t>Δ. ΝΕΣΤΟΥ</t>
  </si>
  <si>
    <t>ΑΓΙΑΣΜΑ</t>
  </si>
  <si>
    <t>ΕΝΤΟΣ ΑΕΡΟΛΙΜΕΝΑ</t>
  </si>
  <si>
    <t>Π.Υ. ΕΛΕΥΘΕΡΟΥΠΟΛΗΣ</t>
  </si>
  <si>
    <t>Δ. ΠΑΓΓΑΙΟΥ</t>
  </si>
  <si>
    <t>ΑΚΡΟΒΟΥΝΙ-ΔΗΜΟΥ ΠΑΓΓΑΙΟΥ</t>
  </si>
  <si>
    <t>14:35</t>
  </si>
  <si>
    <t>ΚΟΚΚΙΝΟΧΩΜΑ</t>
  </si>
  <si>
    <t>14:37</t>
  </si>
  <si>
    <t>ΑΝΤΙΦΙΛΙΠΠΟΙ</t>
  </si>
  <si>
    <t>Τ.Κ ΑΝΤΙΦΙΛΙΠΠΩΝ</t>
  </si>
  <si>
    <t>ΠΑΛΑΙΟΧΩΡΙ</t>
  </si>
  <si>
    <t>Τ.Κ ΠΑΛΑΙΟΧΩΡΙΟΥ</t>
  </si>
  <si>
    <t>ΚΑΡΙΑΝΗ</t>
  </si>
  <si>
    <t>ΠΑΡΑΛΙΑ ΚΑΡΙΑΝΗΣ,ΑΡΧΙΠΕΛΑΓΟΣ</t>
  </si>
  <si>
    <t>18:44</t>
  </si>
  <si>
    <t>ΠΑΡΑΛΙΑ ΚΑΡΥΑΝΗΣ</t>
  </si>
  <si>
    <t>17:35</t>
  </si>
  <si>
    <t>17:39</t>
  </si>
  <si>
    <t>11:35</t>
  </si>
  <si>
    <t>13:36</t>
  </si>
  <si>
    <t>ΝΕΑ ΠΕΡΑΜΟΣ</t>
  </si>
  <si>
    <t>Τ.Κ ΟΦΡΥΝΙΟΥ</t>
  </si>
  <si>
    <t>11:19</t>
  </si>
  <si>
    <t>Τ.Κ ΚΟΚΚΙΝΟΧΩΡΙΟΥ</t>
  </si>
  <si>
    <t>16:54</t>
  </si>
  <si>
    <t>ΟΦΡΥΝΙΟΥ</t>
  </si>
  <si>
    <t>12:50</t>
  </si>
  <si>
    <t>ΕΛΕΥΘΕΡΟΥΠΟΛΗΣ</t>
  </si>
  <si>
    <t>13:59</t>
  </si>
  <si>
    <t>ΕΛΕΥΘΕΡΕΣ</t>
  </si>
  <si>
    <t>Τ.Κ ΕΛΕΥΘΕΡΩΝ</t>
  </si>
  <si>
    <t>12:42</t>
  </si>
  <si>
    <t>Τ.Κ ΓΑΛΗΨΟΣ</t>
  </si>
  <si>
    <t>20:53</t>
  </si>
  <si>
    <t>13:54</t>
  </si>
  <si>
    <t>Τ.Κ ΧΟΡΤΟΚΟΠΙΟΥ</t>
  </si>
  <si>
    <t>00:54</t>
  </si>
  <si>
    <t>19:47</t>
  </si>
  <si>
    <t>ΓΑΛΗΨΟΣ</t>
  </si>
  <si>
    <t>Τ.Κ ΓΑΛΥΨΟΥ</t>
  </si>
  <si>
    <t>19:49</t>
  </si>
  <si>
    <t>ΑΓΙΟΣ ΑΝΔΡΕΑΣ</t>
  </si>
  <si>
    <t>15:48</t>
  </si>
  <si>
    <t>20:17</t>
  </si>
  <si>
    <t>ΕΧΟΧΗΣ</t>
  </si>
  <si>
    <t>22:38</t>
  </si>
  <si>
    <t>ΑΚΡΟΠΟΤΑΜΟΣ</t>
  </si>
  <si>
    <t>ΑΚΡΟΠΟΤΑΜΟΥ</t>
  </si>
  <si>
    <t>09:34</t>
  </si>
  <si>
    <t>06:44</t>
  </si>
  <si>
    <t>10:56</t>
  </si>
  <si>
    <t>ΟΡΦΑΝΙΥΟΥ</t>
  </si>
  <si>
    <t>ΟΡΦΑΝΙΟΥ</t>
  </si>
  <si>
    <t>ΝΕΑ ΗΡΑΚΛΙΤΣΑ</t>
  </si>
  <si>
    <t>Τ.Κ ΝΕΑ ΗΡΑΚΛΕΙΤΣΑ</t>
  </si>
  <si>
    <t>14:18</t>
  </si>
  <si>
    <t>ΜΕΣΟΡΟΠΗ</t>
  </si>
  <si>
    <t>15:11</t>
  </si>
  <si>
    <t>23:35</t>
  </si>
  <si>
    <t>ΟΡΦΑΝΙ</t>
  </si>
  <si>
    <t>Τ.Κ ΜΕΣΟΡΟΠΗ</t>
  </si>
  <si>
    <t>12:14</t>
  </si>
  <si>
    <t>Ν.ΠΕΡΑΜΟΣ-ΤΟΥ ΔΗΜΟΥ ΠΑΓΓΑΙΟΥ</t>
  </si>
  <si>
    <t>11:24</t>
  </si>
  <si>
    <t>ΟΡΦΑΝΟΥ</t>
  </si>
  <si>
    <t>ΠΟΔΟΧΩΡΙ</t>
  </si>
  <si>
    <t>Τ.Κ ΠΟΔΟΧΩΡΙΟΥ</t>
  </si>
  <si>
    <t>11:25</t>
  </si>
  <si>
    <t>ΠΑΡΑΛΙΑ ΟΦΡΥΝΙΟΥ</t>
  </si>
  <si>
    <t>ΦΩΛΙΑ</t>
  </si>
  <si>
    <t>Δ.Ε ΦΩΛΕΑ</t>
  </si>
  <si>
    <t>Τ.Κ ΕΛΕΥΘΕΡΕΣ</t>
  </si>
  <si>
    <t>13:57</t>
  </si>
  <si>
    <t>13:29</t>
  </si>
  <si>
    <t>19:25</t>
  </si>
  <si>
    <t>Δ.Δ ΚΑΡΥΑΝΗΣ</t>
  </si>
  <si>
    <t>15:39</t>
  </si>
  <si>
    <t>08:55</t>
  </si>
  <si>
    <t>09:27</t>
  </si>
  <si>
    <t>ΠΑΡΑΛΙΑΣ ΚΑΡΥΑΝΗΣ</t>
  </si>
  <si>
    <t>ΑΓΡΟΤΙΚΗ ΠΕΡΙΟΧΗ ΚΑΡΥΑΝΗΣ</t>
  </si>
  <si>
    <t>ΑΓΡΟΤΙΚΗ ΠΕΡΙΟΧΗ ΑΚΡΟΠΟΤΑΜΟΥ</t>
  </si>
  <si>
    <t>21:53</t>
  </si>
  <si>
    <t>ΤΟΥΖΛΑ-ΠΑΡΑΛΙΑ-ΟΦΡΥΝΙΟΥ</t>
  </si>
  <si>
    <t>12:38</t>
  </si>
  <si>
    <t>ΔΑΣΙΚΗ ΠΕΡΙΟΧΗ ΑΝΤΙΦΙΛΙΠΠΩΝ</t>
  </si>
  <si>
    <t>13:44</t>
  </si>
  <si>
    <t>ΠΛΑΤΑΝΟΤΟΠΟΣ</t>
  </si>
  <si>
    <t>ΠΛΑΤΑΝΟΤΟΠΟΣ ΤΟΥ ΔΗΜΟΥ ΠΑΓΓΑΙΟΥ</t>
  </si>
  <si>
    <t>14:49</t>
  </si>
  <si>
    <t>17:19</t>
  </si>
  <si>
    <t>Τ.Κ ΜΕΣΟΡΟΠΗΣ</t>
  </si>
  <si>
    <t>22:14</t>
  </si>
  <si>
    <t>00:05</t>
  </si>
  <si>
    <t>Τ.Κ ΑΓΙΟΣ ΑΝΔΡΕΑΣ</t>
  </si>
  <si>
    <t>Τ.Κ ΜΟΥΣΘΕΝΗΣ</t>
  </si>
  <si>
    <t>23:55</t>
  </si>
  <si>
    <t>Τ.Κ ΟΡΦΑΝΙΟΥ</t>
  </si>
  <si>
    <t>10:09</t>
  </si>
  <si>
    <t>ΔΚ ΝΕΑ ΠΕΡΑΜΟΣ</t>
  </si>
  <si>
    <t>ΜΥΡΤΟΦΥΤΟ</t>
  </si>
  <si>
    <t>Τ.Κ ΜΥΡΤΟΦΥΤΟΥ</t>
  </si>
  <si>
    <t>Τ.Κ ΚΑΡΥΑΝΗΣ</t>
  </si>
  <si>
    <t>15:09</t>
  </si>
  <si>
    <t>ΑΚΡΒΟΥΝΙΟΥ</t>
  </si>
  <si>
    <t>ΜΟΥΣΘΕΝΗ</t>
  </si>
  <si>
    <t>Τ,Κ ΜΟΥΣΘΕΝΗΣ</t>
  </si>
  <si>
    <t>09:48</t>
  </si>
  <si>
    <t>Π.Υ. ΧΡΥΣΟΥΠΟΛΗΣ</t>
  </si>
  <si>
    <t>ΑΓΡΟΤΙΚΗ ΠΕΡΙΟΧΗ Τ.Δ ΠΕΤΡΟΠΗΓΗΣ</t>
  </si>
  <si>
    <t>ΑΓΡΟΤΙΚΗ ΠΕΡΙΟΧΗ Τ.Δ ΧΡΥΣΟΧΩΡΙΟΥ</t>
  </si>
  <si>
    <t>ΑΓΡΟΤΙΚΗ ΠΕΡΘΙΟΧΗ Τ.Δ ΧΡΥΣΟΧΩΡΙΟΥ</t>
  </si>
  <si>
    <t>ΠΕΤΡΟΠΗΓΗ</t>
  </si>
  <si>
    <t>4οΧΛΜ ΕΠΑΡΧ. ΟΔΟΥ ΧΡΥΣ/ΛΗΣ-ΑΕΡΟΔΡΟΜΙΟΥ</t>
  </si>
  <si>
    <t>15:12</t>
  </si>
  <si>
    <t>12:12</t>
  </si>
  <si>
    <t>12:44</t>
  </si>
  <si>
    <t>ΑΓΡΟΤΙΚΗ ΠΕΡΙΟΧΗ Τ.Δ ΑΓΙΑΣΜΑΤΟΣ</t>
  </si>
  <si>
    <t>13:53</t>
  </si>
  <si>
    <t>14:41</t>
  </si>
  <si>
    <t>ΑΓΡΟΤΙΚΗ ΠΕΡΙΟΧΗ Τ.Δ ΓΡΑΒΟΥΝΑΣ</t>
  </si>
  <si>
    <t>18:21</t>
  </si>
  <si>
    <t>ΑΓΡΟΤΙΚΗ ΠΕΡΙΟΧΗ ΧΡΥΣΟΥΠΟΛΗΣ</t>
  </si>
  <si>
    <t>18:29</t>
  </si>
  <si>
    <t>19:59</t>
  </si>
  <si>
    <t>17:32</t>
  </si>
  <si>
    <t>ΑΓΡΟΤΙΚΗ ΠΕΡΙΟΧΗ Τ.Δ ΝΕΑΣ ΚΑΡΥΑΣ</t>
  </si>
  <si>
    <t>12:29</t>
  </si>
  <si>
    <t>ΑΓΡΟΤΙΚΗ ΠΕΡΙΟΧΗ Τ.Δ ΠΗΓΩΝ</t>
  </si>
  <si>
    <t>19:11</t>
  </si>
  <si>
    <t>ΑΓΡΟΤΙΚΗ ΠΕΡΙΟΧΗ Τ.Δ ΕΡΑΤΕΙΝΟΥ</t>
  </si>
  <si>
    <t>15:07</t>
  </si>
  <si>
    <t>ΑΓΡΟΤ.ΠΕΡ. ΠΕΤΡΟΠΗΓΗΣ(ΒΙ.ΠΕ.)</t>
  </si>
  <si>
    <t>ΧΡΥΣΟΥΠΟΛΗ</t>
  </si>
  <si>
    <t>16:38</t>
  </si>
  <si>
    <t>ΧΡΥΣΟΧΩΡΙ</t>
  </si>
  <si>
    <t>ΑΓΡΟΤ. ΠΕΡ. ΧΡΥΣΟΧΩΡΙΟΥ</t>
  </si>
  <si>
    <t>16:04</t>
  </si>
  <si>
    <t>ΑΓΡΟΤΙΚΗ ΠΕΡΙΟΧΗ Τ.Δ ΞΕΡΙΑΣ</t>
  </si>
  <si>
    <t>14:32</t>
  </si>
  <si>
    <t>19:14</t>
  </si>
  <si>
    <t>19:37</t>
  </si>
  <si>
    <t>17:29</t>
  </si>
  <si>
    <t>23:50</t>
  </si>
  <si>
    <t>02:44</t>
  </si>
  <si>
    <t>ΑΓΡΟΤΙΚΗ ΠΕΡΙΟΧΗ Τ.Δ ΝΕΑΣ ΚΩΜΗΣ</t>
  </si>
  <si>
    <t>ΑΓΡΟΤΙΚΗ ΠΕΡΙΟΧΗ Τ.Δ ΠΟΝΤΟΛΙΒΑΔΟΥ</t>
  </si>
  <si>
    <t>16:03</t>
  </si>
  <si>
    <t>19:53</t>
  </si>
  <si>
    <t>ΝΕΑ ΚΑΡΥΑ</t>
  </si>
  <si>
    <t>ΑΓΡΟΤΙΚΗ ΠΕΡΙΟΧΗ ΝΕΑΣ ΚΑΡΥΑΣ</t>
  </si>
  <si>
    <t>ΑΓΡΟΤ.ΠΕΡ. ΑΓΙΑΣΜΑΤΟΣ-ΑΕΡΟΔΡΟΜΙΟ</t>
  </si>
  <si>
    <t>17:17</t>
  </si>
  <si>
    <t>ΑΓΡΟΤ. ΠΕΡ. ΧΡΥΣΟΥΠΟΛΗΣ</t>
  </si>
  <si>
    <t>ΑΓΡΟΤΙΚΗ ΠΕΡΙΟΧΗ Τ.Δ ΧΑΙΔΕΥΤΟΥ</t>
  </si>
  <si>
    <t>21:25</t>
  </si>
  <si>
    <t>02:50</t>
  </si>
  <si>
    <t>17:21</t>
  </si>
  <si>
    <t>17:34</t>
  </si>
  <si>
    <t>20:41</t>
  </si>
  <si>
    <t>ΑΓΡΟΤ.ΠΕΡ. ΝΕΑΣ ΚΑΡΥΑΣ</t>
  </si>
  <si>
    <t>21:40</t>
  </si>
  <si>
    <t>ΑΓΡΟΤ.ΠΕΡ. ΧΡΥΣΟΥΠΟΛΗΣ</t>
  </si>
  <si>
    <t>ΑΓΡΟΤ.ΠΕΡ. ΑΓΙΑΣΜΑΤΟΣ</t>
  </si>
  <si>
    <t>14:27</t>
  </si>
  <si>
    <t>10:22</t>
  </si>
  <si>
    <t>12:02</t>
  </si>
  <si>
    <t>ΑΓΡΟΤΙΚΗ ΠΕΡΙΟΧΗ Τ.Δ ΜΟΝΑΣΤΗΡΑΚΙΟΥ</t>
  </si>
  <si>
    <t>20:51</t>
  </si>
  <si>
    <t>21:35</t>
  </si>
  <si>
    <t>19:28</t>
  </si>
  <si>
    <t>ΑΓΡΟΤΙΚΗ ΠΕΡΙΟΧΗ Τ.Δ ΔΙΑΛΕΚΤΟΥ</t>
  </si>
  <si>
    <t>13:52</t>
  </si>
  <si>
    <t>18:04</t>
  </si>
  <si>
    <t>ΑΓΡΟΤΙΚΗ ΠΕΡΙΟΧΗ Τ.Δ ΚΕΡΑΜΩΤΗΣ</t>
  </si>
  <si>
    <t>16:37</t>
  </si>
  <si>
    <t>09:57</t>
  </si>
  <si>
    <t>16:52</t>
  </si>
  <si>
    <t>ΑΓΡΟΤΙΚΗ ΠΕΡΙΟΧΗ Τ.Δ ΖΑΡΚΑΔΙΑΣ</t>
  </si>
  <si>
    <t>22:05</t>
  </si>
  <si>
    <t>13:27</t>
  </si>
  <si>
    <t>14:01</t>
  </si>
  <si>
    <t>11:03</t>
  </si>
  <si>
    <t>ΑΓΡΟΤΙΚΗ ΠΕΡΙΟΧΗ Τ.Δ ΕΡΡΑΤΕΙΝΟΥ</t>
  </si>
  <si>
    <t>10:55</t>
  </si>
  <si>
    <t>11:22</t>
  </si>
  <si>
    <t>21:55</t>
  </si>
  <si>
    <t>22:45</t>
  </si>
  <si>
    <t>14:25</t>
  </si>
  <si>
    <t>19:46</t>
  </si>
  <si>
    <t>15:35</t>
  </si>
  <si>
    <t>11:13</t>
  </si>
  <si>
    <t>ΕΠΑΡΧ. ΟΔΟΣ ΧΡΥΣ/ΛΗΣ-ΧΡΥΣΟΧΩΡΙΟΥ</t>
  </si>
  <si>
    <t>15:02</t>
  </si>
  <si>
    <t>ΕΛΑΦΟΧΩΡΙ</t>
  </si>
  <si>
    <t>ΔΑΣΙΚΗ ΠΕΡΙΟΧΗ ΕΛΑΦΟΧΩΡΙΟΥ</t>
  </si>
  <si>
    <t>18:17</t>
  </si>
  <si>
    <t>ΑΓΡΟΤΙΚΗ ΠΕΡΙΟΧΗ Τ.Δ ΓΕΡΟΝΤΑ</t>
  </si>
  <si>
    <t>12:57</t>
  </si>
  <si>
    <t>ΠΑΡΑΠΟΤΑΜΙΟ ΔΑΣΟΣ ΝΕΣΤΟΥ ΠΟΤΑΜΟΥ</t>
  </si>
  <si>
    <t>16:18</t>
  </si>
  <si>
    <t>16:01</t>
  </si>
  <si>
    <t>20:16</t>
  </si>
  <si>
    <t>11:51</t>
  </si>
  <si>
    <t>505 χλμ.ΕΓΝΑΤΙΑΣ ΟΔΟΥ ΗΓΟΥΜΕΝΙΤΣΑΣ-ΚΗΠΩΝ ΕΒΡΟ</t>
  </si>
  <si>
    <t>02:33</t>
  </si>
  <si>
    <t>03:43</t>
  </si>
  <si>
    <t>ΑΓΡΟΤΙΚΗ ΠΕΡΙΟΧΗ ΝΕΑΣ ΚΩΜΗΣ</t>
  </si>
  <si>
    <t>20:38</t>
  </si>
  <si>
    <t>10:46</t>
  </si>
  <si>
    <t>11:46</t>
  </si>
  <si>
    <t>11:29</t>
  </si>
  <si>
    <t>12:03</t>
  </si>
  <si>
    <t>19:17</t>
  </si>
  <si>
    <t>15:46</t>
  </si>
  <si>
    <t>10:04</t>
  </si>
  <si>
    <t>ΑΓΡΟΤΙΚΗ ΠΡΙΟΧΗ Τ.Δ ΧΑΙΔΕΥΤΟΥ</t>
  </si>
  <si>
    <t>Π.Υ. ΔΡΑΜΑΣ</t>
  </si>
  <si>
    <t>ΔΡΑΜΑΣ</t>
  </si>
  <si>
    <t>Δ. ΠΑΡΑΝΕΣΤΙΟΥ</t>
  </si>
  <si>
    <t>ΠΑΡΑΝΕΣΤΙΟ</t>
  </si>
  <si>
    <t>ΑΝΕΜΟΓΕΝΝΗΤΡΙΕΣ ΑΝΔΡΙΑΝΗΣ</t>
  </si>
  <si>
    <t>Δ. ΔΡΑΜΑΣ</t>
  </si>
  <si>
    <t>ΜΟΝΑΣΤΗΡΑΚΙ</t>
  </si>
  <si>
    <t>Δ. ΔΟΞΑΤΟΥ</t>
  </si>
  <si>
    <t>ΚΑΛΑΜΠΑΚΙΟ</t>
  </si>
  <si>
    <t>ΚΑΛΑΜΠΑΚΙ</t>
  </si>
  <si>
    <t>ΔΡΑΜΑ</t>
  </si>
  <si>
    <t>ΞΗΡΟΠΟΤΑΜΟΣ</t>
  </si>
  <si>
    <t>14:59</t>
  </si>
  <si>
    <t>ΚΑΛΟΣ ΑΓΡΟΣ</t>
  </si>
  <si>
    <t>Δ. ΠΡΟΣΟΤΣΑΝΗΣ</t>
  </si>
  <si>
    <t>ΜΑΥΡΟΛΕΥΚΗ</t>
  </si>
  <si>
    <t>ΦΩΤΟΛΙΒΟΣ</t>
  </si>
  <si>
    <t>ΧΑΡΙΤΩΜΕΝΗ</t>
  </si>
  <si>
    <t>ΨΗΛΗ ΡΑΧΗ</t>
  </si>
  <si>
    <t>21:04</t>
  </si>
  <si>
    <t>22:03</t>
  </si>
  <si>
    <t>ΜΙΚΡΟΠΟΛΗ</t>
  </si>
  <si>
    <t>15:49</t>
  </si>
  <si>
    <t>ΜΥΛΟΠΟΤΑΜΟΣ</t>
  </si>
  <si>
    <t>22:06</t>
  </si>
  <si>
    <t>ΠΡΟΣΟΤΣΑΝΗ</t>
  </si>
  <si>
    <t>ΟΠΟΠΕΔΙΟ ΚΑΛΛΙΠΟΛΗΣ</t>
  </si>
  <si>
    <t>ΟΡΟΠΕΔΙΟ ΚΑΛΛΙΠΟΛΗΣ</t>
  </si>
  <si>
    <t>14:57</t>
  </si>
  <si>
    <t>3o ΧΛΜ ΠΡΟΣΟΤΣΑΝΗΣ - ΚΑΛΗΣ ΒΡΥΣΗΣ</t>
  </si>
  <si>
    <t>4ο ΧΛΜ ΠΕΡΙΦ. ΟΔΟΥ ΞΗΡΟΠΟΤΑΜΟΥ - ΣΟΦΤΕΞ</t>
  </si>
  <si>
    <t>ΔΟΞΑΤΟ</t>
  </si>
  <si>
    <t>ΑΓΡ. ΠΕΡΙΟΧΗ ΔΟΞΑΤΟΥ</t>
  </si>
  <si>
    <t>11:10</t>
  </si>
  <si>
    <t>ΞΥΛΕΙΑ ΤΣΑΟΥΣΙΔΗ</t>
  </si>
  <si>
    <t>ΑΓΡΟΤΙΚΗ ΠΕΡΙΟΧΗ ΠΡΟΣΟΤΣΑΝΗΣ</t>
  </si>
  <si>
    <t>ΑΓΡΟΤΙΚΗ ΠΕΡΙΟΧΗ ΔΗΜΟΥ ΔΟΞΑΤΟΥ</t>
  </si>
  <si>
    <t>18:49</t>
  </si>
  <si>
    <t>ΝΙΚΗΦΟΡΟΣ</t>
  </si>
  <si>
    <t>ΑΓΡ. ΠΕΡΙΟΧΗ ΑΝΔΡΙΑΝΗΣ</t>
  </si>
  <si>
    <t>16:34</t>
  </si>
  <si>
    <t>10:36</t>
  </si>
  <si>
    <t>ΜΙΚΡΟΧΩΡΙ</t>
  </si>
  <si>
    <t>19:03</t>
  </si>
  <si>
    <t>ΦΤΕΛΙΑ</t>
  </si>
  <si>
    <t>ΑΓΡ. ΠΕΡ. ΦΤΕΛΙΑΣ</t>
  </si>
  <si>
    <t>ΒΙ. ΠΑ. ΠΡΟΣΟΤΣΑΝΗΣ</t>
  </si>
  <si>
    <t>ΒΙΠΑ ΠΡΟΣΟΤΣΑΝΗΣ</t>
  </si>
  <si>
    <t>13:24</t>
  </si>
  <si>
    <t>ΑΓΡΟΤΙΚΗ ΠΕΡΙΟΧΗ ΜΥΛΟΠΟΤΑΜΟΥ</t>
  </si>
  <si>
    <t>21:12</t>
  </si>
  <si>
    <t>ΒΙ.ΠΑ. ΠΡΟΣΟΤΣΑΝΗΣ</t>
  </si>
  <si>
    <t>22:49</t>
  </si>
  <si>
    <t>20:29</t>
  </si>
  <si>
    <t>ΑΓΡ. ΠΕΡΙΟΧΗ ΞΗΡΟΠΟΤΑΜΟΥ</t>
  </si>
  <si>
    <t>ΚΟΥΔΟΥΝΙΑ</t>
  </si>
  <si>
    <t>ΑΓΡ. ΠΕΡΙΟΧΗ  ΚΟΥΔΟΥΝΙΩΝ</t>
  </si>
  <si>
    <t>17:59</t>
  </si>
  <si>
    <t>ΔΙΟΜΗΔΟΥΣ 8(ΠΕΡΙΟΧΗ ΚΟΛΥΜΒΗΤΗΡΙΟΥ)</t>
  </si>
  <si>
    <t>16:13</t>
  </si>
  <si>
    <t>ΑΓΡ. ΠΕΡΙΟΧΗ ΧΩΡΙΣΤΗΣ</t>
  </si>
  <si>
    <t>ΚΟΚΚΙΝΟΓΕΙΑ</t>
  </si>
  <si>
    <t>ΑΓΡ. ΠΕΡΙΟΧΗ Ν.ΣΕΒΑΣΤΕΙΑΣ</t>
  </si>
  <si>
    <t>ΚΑΛΛΙΦΥΤΟΣ</t>
  </si>
  <si>
    <t>ΑΓΡ. ΠΕΡΙΟΧΗ ΚΑΛΛΙΦΥΤΟΥ</t>
  </si>
  <si>
    <t>07:19</t>
  </si>
  <si>
    <t>07:20</t>
  </si>
  <si>
    <t>ΑΓΡ. ΠΕΡΙΟΧΗ ΜΙΚΡΟΧΩΡΙΟΥ</t>
  </si>
  <si>
    <t>07:48</t>
  </si>
  <si>
    <t>ΔΑΣΙΚΗ ΠΕΡΙΟΧΗ ΥΨΗΛΗΣ ΡΑΧΗΣ</t>
  </si>
  <si>
    <t>ΣΙΤΑΓΡΟΙ</t>
  </si>
  <si>
    <t>ΑΓΡ. ΠΕΡ. ΣΙΤΑΓΡΩΝ</t>
  </si>
  <si>
    <t>ΑΓΡ. ΠΕΡΙΟΧΗ ΚΑΛΑΜΠΑΚΙΟΥ</t>
  </si>
  <si>
    <t>23:10</t>
  </si>
  <si>
    <t>ΣΚΑΛΩΤΗ</t>
  </si>
  <si>
    <t>ΝΕΡΟΦΡΑΚΤΗΣ</t>
  </si>
  <si>
    <t>ΑΓΡ. ΠΕΡΙΟΧΗ ΝΕΡΟΦΡΑΚΤΗ</t>
  </si>
  <si>
    <t>09:58</t>
  </si>
  <si>
    <t>20:46</t>
  </si>
  <si>
    <t>ΑΓΡ. ΠΕΡΙΟΧΗ ΣΙΤΑΓΡΩΝ</t>
  </si>
  <si>
    <t>ΑΓΡ. ΠΕΡΙΟΧΗ ΜΟΝΑΣΤΗΡΑΚΙΟΥ</t>
  </si>
  <si>
    <t>08:42</t>
  </si>
  <si>
    <t>09:14</t>
  </si>
  <si>
    <t>ΑΓΙΟΣ ΑΘΑΝΑΣΙΟΣ</t>
  </si>
  <si>
    <t>ΑΓΡ. ΠΕΡΙΟΧΗ ΑΓ.ΑΘΑΝΑΣΙΟΥ</t>
  </si>
  <si>
    <t>ΜΕΓΑΛΟΚΑΜΠΟΣ</t>
  </si>
  <si>
    <t>ΑΓΡ. ΠΕΡΙΟΧΗ ΜΕΓΑΛΟΚΑΜΠΟΥ</t>
  </si>
  <si>
    <t>09:29</t>
  </si>
  <si>
    <t>09:55</t>
  </si>
  <si>
    <t>ΑΓΡ. ΠΕΡΙΟΧΗ ΚΥΡΓΙΩΝ</t>
  </si>
  <si>
    <t>17:58</t>
  </si>
  <si>
    <t>ΜΑΥΡΟΒΑΤΟΣ</t>
  </si>
  <si>
    <t>ΑΓΡ. ΠΕΡΙΟΧΗ ΜΑΥΡΟΒΑΤΟΥ</t>
  </si>
  <si>
    <t>10:54</t>
  </si>
  <si>
    <t>ΑΓΡ. ΠΕΡΙΟΧΗ ΚΑΛΑΜΩΝΑ</t>
  </si>
  <si>
    <t>ΑΓΡ. ΠΕΡΙΟΧΗ ΔΡΑΜΑΣ</t>
  </si>
  <si>
    <t>ΑΓΡ. ΠΕΡΙΟΧΗ ΝΕΑΣ ΣΕΒΑΣΤΕΙΑΣ</t>
  </si>
  <si>
    <t>14:26</t>
  </si>
  <si>
    <t>ΝΕΑ ΣΕΒΑΣΤΕΙΑ</t>
  </si>
  <si>
    <t>ΜΙΚΡΟΧΩΡΙ-ΜΑΥΡΟΒΑΤΟΣ</t>
  </si>
  <si>
    <t>19:29</t>
  </si>
  <si>
    <t>20:02</t>
  </si>
  <si>
    <t>22:34</t>
  </si>
  <si>
    <t>23:11</t>
  </si>
  <si>
    <t>ΑΓΡΟΤΙΚΗ ΠΕΡΙΟΧΗ ΚΑΛΛΙΦΥΤΟΥ</t>
  </si>
  <si>
    <t>ΚΑΛΑΜΩΝΑΣ</t>
  </si>
  <si>
    <t>19:21</t>
  </si>
  <si>
    <t>ΒΑΘΥΛΑΚΟΣ</t>
  </si>
  <si>
    <t>ΑΓΡΟΤΙΚΗ ΠΕΡΙΟΧΗ ΔΟΞΑΤΟΥ-ΑΓ.ΑΘΑΝΑΣΙΟΥ</t>
  </si>
  <si>
    <t>20:59</t>
  </si>
  <si>
    <t>ΔΑΣΟΣ ΕΛΑΤΙΑΣ(ΚΑΡΑΝΤΕΡΕ)</t>
  </si>
  <si>
    <t>ΑΓΙΟΣ ΑΘΑΝΑΣΙΟΣ ΠΡΟΣ ΚΥΡΓΙΑ</t>
  </si>
  <si>
    <t>ΑΓΡ. ΠΕΡΙΟΧΗ ΑΓ. ΑΘΑΝΑΣΙΟΥ</t>
  </si>
  <si>
    <t>17:49</t>
  </si>
  <si>
    <t>ΠΛΑΤΑΝΙΑ</t>
  </si>
  <si>
    <t>ΝΕΑ ΑΜΙΣΟ</t>
  </si>
  <si>
    <t>16:43</t>
  </si>
  <si>
    <t>16:29</t>
  </si>
  <si>
    <t>Π.Κ. ΝΕΥΡΟΚΟΠΙΟΥ</t>
  </si>
  <si>
    <t>Δ. ΚΑΤΩ ΝΕΥΡΟΚΟΠΙΟΥ</t>
  </si>
  <si>
    <t>ΛΕΥΚΟΓΕΙΑ</t>
  </si>
  <si>
    <t>ΜΥΛΟΡΕΜΑ ΛΕΥΚΟΓΕΙΑ</t>
  </si>
  <si>
    <t>ΧΡΥΣΟΚΕΦΑΛΟΣ</t>
  </si>
  <si>
    <t>Τ.Κ. ΧΡΥΣΟΚΕΦΑΛΟΥ</t>
  </si>
  <si>
    <t>ΚΑΤΩ ΝΕΥΡΟΚΟΠΙ</t>
  </si>
  <si>
    <t>Τ.Κ. ΠΕΡΙΘΟΡΙΟΥ</t>
  </si>
  <si>
    <t>ΜΙΚΡΟΜΗΛΙΑ</t>
  </si>
  <si>
    <t>Τ.Κ. ΜΙΚΡΟΜΗΛΙΑΣ</t>
  </si>
  <si>
    <t>Τ.Κ. ΕΞΟΧΗΣ</t>
  </si>
  <si>
    <t>ΚΑΤΑΦΥΤΟ</t>
  </si>
  <si>
    <t>22:28</t>
  </si>
  <si>
    <t>ΕΞΟΧΗ</t>
  </si>
  <si>
    <t>ΒΑΘΥΤΟΠΟΣ</t>
  </si>
  <si>
    <t>ΒΑΘΥΤΟΠΟΣ(ΣΤΡΑΓΚΑΤΣΙ)</t>
  </si>
  <si>
    <t>ΜΥΛΟΠΕΤΡΑ-ΚΑΛΛΙΚΑΡΠΟΣ</t>
  </si>
  <si>
    <t>03:51</t>
  </si>
  <si>
    <t>ΠΟΤΑΜΟΙ</t>
  </si>
  <si>
    <t>ΑΓΙΟΣ ΓΕΩΡΓΙΟΣ ΠΕΡΙΘΩΡΙΟΥ</t>
  </si>
  <si>
    <t>Π.Κ. ΠΑΡΑΝΕΣΤΙΟΥ</t>
  </si>
  <si>
    <t>ΠΡΑΣΙΝΑΔΑ</t>
  </si>
  <si>
    <t>Π.Υ. ΞΑΝΘΗΣ</t>
  </si>
  <si>
    <t>ΞΑΝΘΗΣ</t>
  </si>
  <si>
    <t>13:56</t>
  </si>
  <si>
    <t>Δ. ΤΟΠΕΙΡΟΥ</t>
  </si>
  <si>
    <t>ΑΓΡΟΤΙΚΗ ΠΕΡΙΟΧΗ ΔΑΣΟΧΩΡΙΟΥ</t>
  </si>
  <si>
    <t>13:58</t>
  </si>
  <si>
    <t>Δ. ΜΥΚΗΣ</t>
  </si>
  <si>
    <t>ΚΕΝΤΑΥΡΟΣ</t>
  </si>
  <si>
    <t>ΧΩΡΙΟ ΡΕΥΜΑ</t>
  </si>
  <si>
    <t>Δ. ΞΑΝΘΗΣ</t>
  </si>
  <si>
    <t>5ο ΧΛΜ ΞΑΝΘΗΣ- ΠΗΓΑΔΙΩΝ</t>
  </si>
  <si>
    <t>19:34</t>
  </si>
  <si>
    <t>01:54</t>
  </si>
  <si>
    <t>Δ. ΑΒΔΗΡΩΝ</t>
  </si>
  <si>
    <t>ΠΑΡΑΛΙΑ ΜΥΡΩΔΑΤΟΥ</t>
  </si>
  <si>
    <t>13:42</t>
  </si>
  <si>
    <t>ΝΕΑ ΚΕΣΣΑΝΗ</t>
  </si>
  <si>
    <t>19:57</t>
  </si>
  <si>
    <t>ΠΑΡΑΛΙΑ ΜΑΓΓΑΝΩΝ</t>
  </si>
  <si>
    <t>21:11</t>
  </si>
  <si>
    <t>ΠΑΡΑΚΤΙΑ ΛΙΜΝΗΣ ΒΙΣΤΩΝΙΔΑΣ</t>
  </si>
  <si>
    <t>ΑΓΡΟΤΙΚΗ ΠΕΡΙΟΧΗ ΠΑΡΑΛΙΑ ΜΑΝΔΡΑΣ</t>
  </si>
  <si>
    <t>27ο ΧΛΜ ΞΑΝΘΗΣ- ΑΒΑΤΟΥ</t>
  </si>
  <si>
    <t>17:08</t>
  </si>
  <si>
    <t>ΑΓΡΟΤΙΚΗ ΠΕΡΙΟΧΗ ΠΟΤΑΜΙΑΣ</t>
  </si>
  <si>
    <t>ΧΩΡΙΟ ΜΑΓΓΑΝΑ</t>
  </si>
  <si>
    <t>ΜΑΓΓΑΝΑ</t>
  </si>
  <si>
    <t>ΑΓΡ.ΠΕΡ. ΠΕΤΕΙΝΟΥ</t>
  </si>
  <si>
    <t>ΑΓΡΟΤΙΚΗ ΠΕΡΙΟΧΗ ΚΙΜΜΕΡΙΩΝ</t>
  </si>
  <si>
    <t>18:36</t>
  </si>
  <si>
    <t>ΑΓΡΟΤΙΚΗ ΠΕΡΙΟΧΗ ΚΟΥΤΣΟΥ</t>
  </si>
  <si>
    <t>ΑΓΡΟΤΙΚΗ ΠΕΡΙΟΧΗ ΠΕΖΟΥΛΑΣ</t>
  </si>
  <si>
    <t>05:59</t>
  </si>
  <si>
    <t>23ο ΧΛΜ ΞΑΝΘΗΣ ΛΑΓΟΥΣ</t>
  </si>
  <si>
    <t>13:17</t>
  </si>
  <si>
    <t>ΑΓΡΟΤΙΚΗ ΠΕΡΙΟΧΗ ΜΥΡΩΔΑΤΟΥ</t>
  </si>
  <si>
    <t>ΑΓΡΟΤΙΚΗ ΠΕΡΙΟΧΗ ΕΡΑΣΜΙΟΥ</t>
  </si>
  <si>
    <t>ΔΑΣΙΚΗ ΠΕΡΙΟΧΗ ΛΕΥΚΟΠΕΤΡΑΣ</t>
  </si>
  <si>
    <t>ΑΓΡΟΤΙΚΗ ΠΕΡΙΟΧΗ ΠΟΛΥΣΙΤΟΥ</t>
  </si>
  <si>
    <t>18:57</t>
  </si>
  <si>
    <t>ΑΓΡΟΤΙΚΗ ΠΕΡΙΟΧΗ ΒΑΦΕιΚΩΝ</t>
  </si>
  <si>
    <t>ΑΓΡΟΤΙΚΗ ΠΕΡΙΧΗ ΣΥΔΙΝΗΣ</t>
  </si>
  <si>
    <t>ΑΓΡΟΤΙΚΗ ΠΕΡΙΟΧΗ ΒΕΛΟΧΩΡΙΟΥ</t>
  </si>
  <si>
    <t>15:47</t>
  </si>
  <si>
    <t>16:56</t>
  </si>
  <si>
    <t>16:59</t>
  </si>
  <si>
    <t>ΑΓΡΟΤΙΚΗ ΠΕΡΙΟΧΗ ΑΚΑΡΠΟΥ</t>
  </si>
  <si>
    <t>ΑΓΡΟΤΙΚΗ ΠΕΡΙΟΧΗ ΓΚΙΩΝΑΣ</t>
  </si>
  <si>
    <t>16:45</t>
  </si>
  <si>
    <t>17:43</t>
  </si>
  <si>
    <t>ΑΓΡΟΤΙΚΗ ΠΕΡΙΟΛΧΗ ΣΕΛΙΝΟΥ</t>
  </si>
  <si>
    <t>ΑΓΡΟΤΙΚΗ ΠΕΡΙΟΧΗ ΑΒΑΤΟΥ</t>
  </si>
  <si>
    <t>ΚΟΥΤΣΟ</t>
  </si>
  <si>
    <t>21:05</t>
  </si>
  <si>
    <t>ΑΓΡΟΤΙΚΗ ΠΕΡΙΟΧΗ ΣΥΔΙΝΗΣ</t>
  </si>
  <si>
    <t>ΑΓΡΟΤΙΚΗ ΠΕΡΙΟΧΗ ΒΑΦΕΙΚΩΝ</t>
  </si>
  <si>
    <t>ΔΑΣΙΚΗ ΠΕΡΙΟΧΗ ΚΕΝΤΑΥΡΟΥ</t>
  </si>
  <si>
    <t>ΠΑΛΙΑ ΧΡΥΣΑ (ΛΑΤΟΜΕΙΑ)</t>
  </si>
  <si>
    <t>ΤΕΡΜΑ ΣΠΑΝΔΟΝΙΔΗ, ΧΡΥΣΑ ΞΑΝΘΗΣ</t>
  </si>
  <si>
    <t>ΑΓΡΟΤΙΚΗ ΠΕΡΙΟΧΗ Π. ΖΥΓΟΥ</t>
  </si>
  <si>
    <t>13:21</t>
  </si>
  <si>
    <t>ΒΕΛΟΧΩΡΙ</t>
  </si>
  <si>
    <t>20:36</t>
  </si>
  <si>
    <t>ΔΑΦΝΗ</t>
  </si>
  <si>
    <t>ΑΓΡΟΤΙΚΗ ΠΕΡΙΟΧΗ ΑΒΔΗΡΩΝ</t>
  </si>
  <si>
    <t>ΠΟΤΑΜΙΑ</t>
  </si>
  <si>
    <t>23:43</t>
  </si>
  <si>
    <t>00:25</t>
  </si>
  <si>
    <t>ΞΑΝΘΗ, ΜΑΓΙΚΟ</t>
  </si>
  <si>
    <t>ΓΥΦΤΟΚΑΣΤΡΟ- ΚΑΤΣΙΚΙ</t>
  </si>
  <si>
    <t>ΑΓΡΟΤΙΚΗ ΠΕΡΙΟΧΗ ΔΑΦΝΗΣ</t>
  </si>
  <si>
    <t>08:35</t>
  </si>
  <si>
    <t>09:10</t>
  </si>
  <si>
    <t>45ο ΧΛΜ ΞΑΝΘΗΣ- ΜΕΔΟΥΣΑΣ</t>
  </si>
  <si>
    <t>17:44</t>
  </si>
  <si>
    <t>9ο ΧΛΜ ΞΑΝΘΗΣ- ΑΒΔΗΡΩΝ</t>
  </si>
  <si>
    <t>21:07</t>
  </si>
  <si>
    <t>ΓΡΗΓΟΡΟ- ΒΕΛΟΧΩΡΙ</t>
  </si>
  <si>
    <t>ΣΜΙΝΘΗ (ΣΟΥΛΑ)</t>
  </si>
  <si>
    <t>13:43</t>
  </si>
  <si>
    <t>ΑΓΡΟΤΙΚΗ ΠΕΡΙΟΧΗ ΜΑΓΓΑΝΩΝ</t>
  </si>
  <si>
    <t>23:33</t>
  </si>
  <si>
    <t>00:52</t>
  </si>
  <si>
    <t>ΑΓΡΟΤΙΚΗ ΠΕΡΙΟΧΗ ΜΑΓΙΚΟΥ</t>
  </si>
  <si>
    <t>ΑΓΡΟΤΙΚΗ ΠΕΡΙΟΧΗ ΓΕΝΙΣΣΕΑΣ</t>
  </si>
  <si>
    <t>12:04</t>
  </si>
  <si>
    <t>ΔΑΣΙΚΗ ΠΕΡΙΟΧΗ ΔΑΣΟΧΩΡΙΟΥ</t>
  </si>
  <si>
    <t>ΑΓΡΟΤΙΚΗ ΠΕΡΙΟΧΗ ΠΗΓΑΔΙΩΝ</t>
  </si>
  <si>
    <t>09:32</t>
  </si>
  <si>
    <t>10:26</t>
  </si>
  <si>
    <t>ΑΓΡΟΤΙΚΗ ΠΕΡΙΟΧΗ ΓΕΝΙΣΕΑΣ</t>
  </si>
  <si>
    <t>ΑΓΡΟΤΙΚΗ ΠΕΡΙΟΧΗ ΓΡΗΓΟΡΟΥ</t>
  </si>
  <si>
    <t>ΒΑΦΕΙΚΑ</t>
  </si>
  <si>
    <t>18:38</t>
  </si>
  <si>
    <t>ΔΑΣΙΚΗ ΠΕΡΙΟΧΗ ΘΕΟΤΟΚΟΥ</t>
  </si>
  <si>
    <t>ΑΓΡΟΤΙΚΗ ΠΕΡΙΟΧΗ ΦΕΛΩΝΗΣ</t>
  </si>
  <si>
    <t>ΔΑΣΟΧΩΡΙ- ΦΩΝΗ ΑΜΕΡΙΚΗΣ</t>
  </si>
  <si>
    <t>14:19</t>
  </si>
  <si>
    <t>ΔΑΣΟΧΩΡΙ</t>
  </si>
  <si>
    <t>17:57</t>
  </si>
  <si>
    <t>ΣΥΔΙΝΗ</t>
  </si>
  <si>
    <t>ΑΓΡΟΤΙΚΗ ΠΕΡΙΟΧΗ ΑΛΚΙΩΝΗΣ</t>
  </si>
  <si>
    <t>ΔΑΣΙΚΗ ΠΕΡΙΟΧΗ ΩΡΑΙΟΥ</t>
  </si>
  <si>
    <t>16:09</t>
  </si>
  <si>
    <t>08:38</t>
  </si>
  <si>
    <t>ΔΑΣΙΚΗ ΠΕΡΙΟΧΗ ΚΙΜΜΕΡΙΩΝ</t>
  </si>
  <si>
    <t>ΓΚΙΩΝΑ</t>
  </si>
  <si>
    <t>20:01</t>
  </si>
  <si>
    <t>ΑΓΡ.ΠΕΡΙΟΧΗ ΜΑΓΙΚΟΥ</t>
  </si>
  <si>
    <t>18:47</t>
  </si>
  <si>
    <t>ΑΓΡΟΤΙΚΗ ΠΕΡΙΟΧΗ ΠΟΡΤΟ ΛΑΓΟΥΣ</t>
  </si>
  <si>
    <t>Π.Κ. ΣΤΑΥΡΟΥΠΟΛΗΣ</t>
  </si>
  <si>
    <t>ΔΑΣΙΚΗ ΕΚΤΑΣΗ ΛΥΚΟΔΡΟΜΙΟΥ</t>
  </si>
  <si>
    <t>ΔΗΜΟΣ ΝΕΣΤΟΥ ΚΑΒΑΛΑΣ ΠΕΡΙΟΧΗ ΟΣΚΟΥΡ</t>
  </si>
  <si>
    <t>Π.Υ. ΒΙ.ΠΕ. ΞΑΝΘΗΣ</t>
  </si>
  <si>
    <t>11:45</t>
  </si>
  <si>
    <t>ΑΓΡ.ΠΕΡ.ΛΕΥΚΗΣ</t>
  </si>
  <si>
    <t>ΛΕΥΚΗ</t>
  </si>
  <si>
    <t>10:02</t>
  </si>
  <si>
    <t>ΑΓΡ.ΠΕΡ.ΚΥΨΕΛΗΣ</t>
  </si>
  <si>
    <t>17:02</t>
  </si>
  <si>
    <t>7ο ΧΛΜ ΞΑΝΘΗΣ ΚΑΒΑΛΑΣ</t>
  </si>
  <si>
    <t>ΑΓΡΟΤΙΚΗ ΠΕΡΙΟΧΗ ΤΥΜΠΑΝΟΥ</t>
  </si>
  <si>
    <t>ΕΥΛΑΛΟ</t>
  </si>
  <si>
    <t>ΑΓΡ.ΠΕΡ.ΕΞΟΧΗΣ</t>
  </si>
  <si>
    <t>12:45</t>
  </si>
  <si>
    <t>ΔΕΚΑΡΧΟ</t>
  </si>
  <si>
    <t>ΑΓΡΟΤΙΚΗ ΠΕΡ.ΕΞΟΧΗΣ</t>
  </si>
  <si>
    <t>ΑΓΡ.ΠΕΡ.ΜΑΓΓΑΝΩΝ</t>
  </si>
  <si>
    <t>15:32</t>
  </si>
  <si>
    <t>ΑΓΡΟΤΙΚΗ ΠΕΡΙΟΧΗ ΜΕΛΙΣΣΑΣ -ΜΑΓΓΑΝΩΝ</t>
  </si>
  <si>
    <t>ΑΓΡΟΤ.ΠΕΡ.ΛΕΥΚΗΣ ΕΞΟΧΗΣ</t>
  </si>
  <si>
    <t>12:48</t>
  </si>
  <si>
    <t>ΝΕΑ ΑΜΙΣΣΟΣ</t>
  </si>
  <si>
    <t>11:55</t>
  </si>
  <si>
    <t xml:space="preserve"> ΝΕΟ ΟΛΒΙΟ</t>
  </si>
  <si>
    <t>ΑΓΡΟΤΙΚΗ ΠΕΡΙΟΧΗ ΚΥΨΕΛΗΣ</t>
  </si>
  <si>
    <t>23:09</t>
  </si>
  <si>
    <t>00:31</t>
  </si>
  <si>
    <t>ΞΑΝΘΗ</t>
  </si>
  <si>
    <t>ΑΓΡ ΠΕΡΙΟΧΗ ΛΕΥΚΗΣ ΔΙΟΜΗΔΕΙΑΣ</t>
  </si>
  <si>
    <t>Π.Υ. ΑΛΕΞΑΝΔΡΟΥΠΟΛΗΣ</t>
  </si>
  <si>
    <t>ΕΒΡΟΥ</t>
  </si>
  <si>
    <t>Δ. ΑΛΕΞΑΝΔΡΟΥΠΟΛΗΣ</t>
  </si>
  <si>
    <t>ΑΓΡΟΤΙΚΗ ΠΕΡΙΟΧΗ ΑΓΝΑΝΤΙΑΣ</t>
  </si>
  <si>
    <t>20:12</t>
  </si>
  <si>
    <t>ΑΓΡΟΤΙΚΗ ΠΕΡΙΟΧΗ ΑΛΕΞΑΝΔΡΟΥΠΟΛΗΣ</t>
  </si>
  <si>
    <t>01:20</t>
  </si>
  <si>
    <t>ΑΓΡΟΤΙΚΗ ΠΕΡΙΟΧΗ  ΠΑΛΑΓΙΑΣ</t>
  </si>
  <si>
    <t>ΤΕΡΜΑ  ΑΒΑΝΤΟΣ</t>
  </si>
  <si>
    <t>ΡΕΜΑ  ΒΑΝΙΚΙΩΤΗ</t>
  </si>
  <si>
    <t>ΑΛΕΞΑΝΔΡΟΥΠΟΛΗ</t>
  </si>
  <si>
    <t>ΤΕΡΜΑ ΑΒΑΝΤΟΣ</t>
  </si>
  <si>
    <t>10:40</t>
  </si>
  <si>
    <t>ΑΓΡΟΤΙΚΗ ΠΕΡΙΟΧΗ ΔΩΡΙΚΟΥ</t>
  </si>
  <si>
    <t>12:05</t>
  </si>
  <si>
    <t>ΑΓΡΟΤΙΚΗ ΠΕΡΙΟΧΗ ΠΑΛΑΓΙΑΣ</t>
  </si>
  <si>
    <t>ΑΓΡΟΤΙΚΗ ΠΕΡΙΟΧΗ ΔΟΡΙΣΚΟΥ</t>
  </si>
  <si>
    <t>Δ. ΣΟΥΦΛΙΟΥ</t>
  </si>
  <si>
    <t>22:25</t>
  </si>
  <si>
    <t>23:00</t>
  </si>
  <si>
    <t>ΑΓΡΟΤΙΚΗ ΠΕΡΙΟΧΗ ΜΟΝΑΣΤΗΡΑΚΙ</t>
  </si>
  <si>
    <t>ΔΑΣΙΚΗ ΠΕΡΙΟΧΗ  ΛΕΥΚΙΜΗΣ</t>
  </si>
  <si>
    <t>ΑΓΡΟΤΙΚΗ ΠΕΡΙΟΧΗ ΚΙΡΚΗΣ</t>
  </si>
  <si>
    <t>20:56</t>
  </si>
  <si>
    <t>ΑΓΡΟΤΙΚΗ ΠΕΡΙΟΧΗ  ΛΕΥΚΙΜΗΣ</t>
  </si>
  <si>
    <t>07:55</t>
  </si>
  <si>
    <t>08:15</t>
  </si>
  <si>
    <t>ΑΓΡΟΤΙΚΗ ΠΕΡΙΟΧΗ  ΑΛΕΞ/ΠΟΛΗΣ (ΠΟΤΑΜΟΣ)</t>
  </si>
  <si>
    <t>ΑΓΡΟΤΙΚΗ ΠΕΡΙΟΧΗ ΑΛΕΞ/ΠΟΛΗ</t>
  </si>
  <si>
    <t>ΠΟΤΑΜΟΣ  Δ. ΑΛΕΞΑΝΔΡΟΥΠΟΛΗΣ</t>
  </si>
  <si>
    <t>ΑΓΡΟΤΙΚΗ ΠΕΡΙΟΧΗ  ΒΙΡΙΝΙΑ</t>
  </si>
  <si>
    <t>00:40</t>
  </si>
  <si>
    <t>ΑΓΡΟΤΙΚΗ ΠΕΡΙΟΧΗ ΑΕΤΟΥ</t>
  </si>
  <si>
    <t>ΠΕΔΙΟ ΒΟΛΗΣ ΑΕΤΟΣ</t>
  </si>
  <si>
    <t>ΠΕΔΙΟ ΒΟΛΗΣ ΑΕΤΟΥ</t>
  </si>
  <si>
    <t>22:24</t>
  </si>
  <si>
    <t>ΑΓΡΟΤΙΚΗ ΠΕΡΙΟΧΗ  ΛΟΥΤΡΩΝ</t>
  </si>
  <si>
    <t>ΑΓΡΟΤΙΚΗ ΠΕΡΙΟΧΗ ΘΥΜΑΡΙΑΣ</t>
  </si>
  <si>
    <t>ΑΓΡΟΤΙΚΗ ΠΕΡΙΟΧΗΗ ΔΙΚΕΛΛΩΝ</t>
  </si>
  <si>
    <t>ΑΓΡΟΤΙΚΗ ΠΕΡΙΟΧΗ  ΚΑΛΛΙΘΕΑΣ</t>
  </si>
  <si>
    <t>ΕΘ.Π.Κ.ΦΕΡΩΝ</t>
  </si>
  <si>
    <t>ΑΓΡΟΤΚΗ ΠΕΡΙΟΧΗ ΑΡΔΑΝΙΟΥ</t>
  </si>
  <si>
    <t>ΑΓΡΟΤΙΚΗ ΠΕΡΙΟΧΗ ΚΑΒΗΣΟΥ ΦΕΡΩΝ</t>
  </si>
  <si>
    <t>ΑΓΡΟΤΙΚΗ ΠΕΡΙΟΧΗ ΑΡΔΑΝΙΟΥ</t>
  </si>
  <si>
    <t>ΦΕΡΕΣ</t>
  </si>
  <si>
    <t>ΑΓΡ. ΠΕΡΙΟΧΗ ΦΕΡΩΝ</t>
  </si>
  <si>
    <t>ΠΕΠΛΟΣ</t>
  </si>
  <si>
    <t>ΠΕΡΙΟΧΗ ΠΕΤΑΛΟ</t>
  </si>
  <si>
    <t>ΓΕΜΙΣΤΗ</t>
  </si>
  <si>
    <t>14:48</t>
  </si>
  <si>
    <t>23:34</t>
  </si>
  <si>
    <t>00:30</t>
  </si>
  <si>
    <t>645 ΧΛΜ  ΑΛΕΞ/ΠΟΛΗΣ--ΚΗΠΩΝ</t>
  </si>
  <si>
    <t>ΛΟΥΤΡΑ  ΔΕΛΤΑ  ΕΒΡΟΥ</t>
  </si>
  <si>
    <t>ΑΓΡΟΤΙΚΗ ΠΕΡΙΟΧΗ ΜΟΝΑΣΤΗΡΑΚΙΟΥ</t>
  </si>
  <si>
    <t>ΓΡΟΤΙΚΗ ΠΕΡΙΟΧΗ ΠΟΡΟΥ</t>
  </si>
  <si>
    <t>17:04</t>
  </si>
  <si>
    <t>ΑΓΡΟΤΙΚΗ ΠΕΡΙΟΧΗ  ΘΥΜΑΡΙΑΣ</t>
  </si>
  <si>
    <t>Π.Υ. ΟΡΕΣΤΙΑΔΑΣ</t>
  </si>
  <si>
    <t>15:03</t>
  </si>
  <si>
    <t>Δ. ΟΡΕΣΤΙΑΔΑΣ</t>
  </si>
  <si>
    <t>ΟΡΕΣΤΙΑΔΑ</t>
  </si>
  <si>
    <t>ΠΛΗΣΙΩΝ ΚΟΙΜΗΤΗΡΙΩΝ ΠΑΛΑΙΩΝ</t>
  </si>
  <si>
    <t>ΝΕΑ ΒΥΣΣΑ</t>
  </si>
  <si>
    <t>ΑΓΡΟΤΙΚΗ ΠΕΡΙΟΧΗ ΒΥΣΣΑΣ</t>
  </si>
  <si>
    <t>ΑΓΡΟΤΙΚΗ ΠΕΡΙΟΧΗ ΟΡΕΣΤΙΑΔΑΣ</t>
  </si>
  <si>
    <t>ΑΓΡΟΤΙΚΗ ΠΕΡΙΟΧΗ ΛΕΠΤΗΣ</t>
  </si>
  <si>
    <t>ΚΥΠΡΙΝΟΣ</t>
  </si>
  <si>
    <t>13:39</t>
  </si>
  <si>
    <t>17:53</t>
  </si>
  <si>
    <t>21:50</t>
  </si>
  <si>
    <t>ΒΑΛΤΟΣ</t>
  </si>
  <si>
    <t>ΑΓΡΟΤΙΚΗ ΠΕΡΙΟΧΗ ΒΑΛΤΟΥ</t>
  </si>
  <si>
    <t>ΡΙΖΙΑ</t>
  </si>
  <si>
    <t>ΑΓΡΟΤΙΚΗ ΠΕΡΙΟΧΗ ΡΙΖΙΩΝ</t>
  </si>
  <si>
    <t>22:29</t>
  </si>
  <si>
    <t>23:12</t>
  </si>
  <si>
    <t>ΑΓΡΟΤΙΚΗ ΠΕΡΙΟΧΗ ΧΑΝΔΡΑ</t>
  </si>
  <si>
    <t>20:24</t>
  </si>
  <si>
    <t>ΦΥΛΑΚΙΟ</t>
  </si>
  <si>
    <t>ΑΓΡΟΤΙΚΗ ΠΕΡΙΟΧΗ ΦΥΛΑΚΙΟΥ</t>
  </si>
  <si>
    <t>ΑΓΡΟΤΙΚΗ ΠΕΡΙΟΧΗ ΠΥΡΓΟΥ</t>
  </si>
  <si>
    <t>07:38</t>
  </si>
  <si>
    <t>ΚΑΒΥΛΗ</t>
  </si>
  <si>
    <t>ΑΓΡΟΤΙΚΗ ΠΕΡΙΟΧΗ ΚΑΒΥΛΗΣ</t>
  </si>
  <si>
    <t>01:17</t>
  </si>
  <si>
    <t>02:08</t>
  </si>
  <si>
    <t>ΑΓΡΟΤΙΚΗ ΠΕΡΙΟΧΗ ΚΥΠΡΙΝΟΥ</t>
  </si>
  <si>
    <t>Δ. ΔΙΔΥΜΟΤΕΙΧΟΥ</t>
  </si>
  <si>
    <t>ΑΓΡΟΤΙΚΗ ΠΕΡΙΟΧΗ ΔΙΔΥΜΟΤΕΙΧΟΥ</t>
  </si>
  <si>
    <t>10:51</t>
  </si>
  <si>
    <t>ΝΕΟ ΧΕΙΜΩΝΙΟ</t>
  </si>
  <si>
    <t>ΑΓΡΟΤΙΚΗ ΠΕΡΙΟΧΗ ΧΕΙΜΩΝΙΟΥ</t>
  </si>
  <si>
    <t>19:41</t>
  </si>
  <si>
    <t>ΚΑΣΤΑΝΙΕΣ</t>
  </si>
  <si>
    <t>ΑΓΡΟΤΙΚΗ ΠΕΡΙΟΧΗ ΚΑΣΤΑΝΕΩΝ</t>
  </si>
  <si>
    <t>21:22</t>
  </si>
  <si>
    <t>ΑΓΡΟΤΙΚΗ ΠΕΡΙΟΧΗ ΣΟΦΙΚΟΥ</t>
  </si>
  <si>
    <t>23:36</t>
  </si>
  <si>
    <t>23:56</t>
  </si>
  <si>
    <t>11:59</t>
  </si>
  <si>
    <t>ΑΓΡΟΤΙΚΗ ΠΕΡΙΟΧΗ ΝΕΑΣ ΒΥΣΣΑΣ</t>
  </si>
  <si>
    <t>ΘΟΥΡΙΟ</t>
  </si>
  <si>
    <t>ΑΓΡΟΤΙΚΗ ΠΕΡΙΟΧΗ ΘΟΥΡΕΙΟΥ</t>
  </si>
  <si>
    <t>15:41</t>
  </si>
  <si>
    <t>19:09</t>
  </si>
  <si>
    <t>ΑΓΡΟΤΙΚΗ ΠΕΡΙΟΧΗ ΒΥΣΣΑΣ(ΑΓΙΑ ΠΑΡΑΣΚΕΥΗ)</t>
  </si>
  <si>
    <t>05:04</t>
  </si>
  <si>
    <t>ΑΓΡΟΤΙΚΗ ΠΕΡΙΟΧΗ ΘΟΥΡΙΟΥ</t>
  </si>
  <si>
    <t>17:41</t>
  </si>
  <si>
    <t>17:14</t>
  </si>
  <si>
    <t>Π.Κ. ΔΙΚΑΙΩΝ</t>
  </si>
  <si>
    <t>ΜΑΡΑΣΙΑ</t>
  </si>
  <si>
    <t>ΑΓΡΟΤΙΚΗ ΠΕΡΙΟΧΗ ΜΑΡΑΣΙΩΝ</t>
  </si>
  <si>
    <t>ΣΠΗΛΑΙΟ</t>
  </si>
  <si>
    <t>ΑΓΡΟΤΙΚΗ ΠΕΡΙΟΧΗ ΣΠΗΛΑΙΟΥ</t>
  </si>
  <si>
    <t>14:11</t>
  </si>
  <si>
    <t>ΑΓΡΟΤΙΚΗ  ΠΕΡΙΟΧΗ ΚΑΝΑΔΑ</t>
  </si>
  <si>
    <t>ΟΡΜΕΝΙΟ</t>
  </si>
  <si>
    <t>ΑΓΡΟΤΙΚΗ ΠΕΡΙΟΧΗ ΟΡΜΕΝΙΟΥ</t>
  </si>
  <si>
    <t>ΑΓΡΟΤΙΚΗ ΠΕΡΙΟΧΗ ΚΑΝΑΔΑ</t>
  </si>
  <si>
    <t>ΚΟΜΑΡΑ</t>
  </si>
  <si>
    <t>ΑΓΡΟΤΙΚΗ ΠΕΡΙΟΧΗ ΚΟΜΑΡΩΝ</t>
  </si>
  <si>
    <t>ΑΓΡΟΤΙΚΗ ΠΕΡΙΟΧΗ ΠΕΝΤΑΛΟΦΟΥ</t>
  </si>
  <si>
    <t>ΕΛΑΙΑ</t>
  </si>
  <si>
    <t>ΑΓΡΟΤΙΚΗ ΠΕΡΙΟΧΗ ΕΛΙΑΣ</t>
  </si>
  <si>
    <t>ΑΓΡΟΤΙΚΗ ΠΕΡΙΧΗ ΠΕΝΤΑΛΟΦΟΥ</t>
  </si>
  <si>
    <t>ΑΓΡΟΤΙΚΗ ΠΕΡΙΟΧΗ ΔΙΛΟΦΟΥ</t>
  </si>
  <si>
    <t>05:51</t>
  </si>
  <si>
    <t>ΠΛΑΤΗ</t>
  </si>
  <si>
    <t>ΑΓΡΟΤΙΚΗ ΠΕΡΙΟΧΗ ΠΛΑΤΗΣ</t>
  </si>
  <si>
    <t>02:49</t>
  </si>
  <si>
    <t>03:46</t>
  </si>
  <si>
    <t>ΠΤΕΛΕΑ</t>
  </si>
  <si>
    <t>ΑΓΡΟΤΙΚΗ ΠΕΡΙΟΧΗ ΠΤΕΛΕΑΣ</t>
  </si>
  <si>
    <t>13:08</t>
  </si>
  <si>
    <t>Π.Υ. ΔΙΔΥΜΟΤΕΙΧΟΥ</t>
  </si>
  <si>
    <t>ΚΥΑΝΗ</t>
  </si>
  <si>
    <t>Αγρ περ Κυανης-Βρυσικων</t>
  </si>
  <si>
    <t>Αγρ.Περ. Καρωτης</t>
  </si>
  <si>
    <t>ΕΛΛΗΝΟΧΩΡΙ</t>
  </si>
  <si>
    <t>ΑΓΡΟΤ. ΠΕΡΙΟΧΗ ΕΛΛΗΝΟΧΩΡΙΟΥ-ΚΑΡΩΤΗΣ</t>
  </si>
  <si>
    <t>ΔΙΔΥΜΟΤΕΙΧΟ</t>
  </si>
  <si>
    <t>ΑΓΡΟΤ. ΠΕΡΙΟΧΗ ΔΙΔ/ΧΟΥ</t>
  </si>
  <si>
    <t>23:17</t>
  </si>
  <si>
    <t>00:00</t>
  </si>
  <si>
    <t>ΛΑΒΑΡΑ</t>
  </si>
  <si>
    <t>ΝΟΤΙΟΣ ΚΟΜΒΟΣ ΛΑΒΑΡΩΝ</t>
  </si>
  <si>
    <t>ΠΡΑΓΓΙΟ</t>
  </si>
  <si>
    <t>Αγρ. Περ. Πραγγιου</t>
  </si>
  <si>
    <t>08:06</t>
  </si>
  <si>
    <t>ΑΓΡΟΤ. ΠΕΡΙΟΧΗ Δ.Δ. ΚΙΣΣΑΡΙΟΥ</t>
  </si>
  <si>
    <t>Αργ. Περ. Ασπρονεριου</t>
  </si>
  <si>
    <t>ΚΑΜΠΟΣ Δ.Δ. ΕΛΛΗΝΟΧΩΕΡΙΟΥ</t>
  </si>
  <si>
    <t>Δασικη Περιοχη Ασβεσταδων</t>
  </si>
  <si>
    <t>07:25</t>
  </si>
  <si>
    <t>ΒΡΥΣΙΚΑ</t>
  </si>
  <si>
    <t>ΑΓΡΟΤ. ΠΕΡΙΟΧΗ ΒΡΥΣΙΚΩΝ</t>
  </si>
  <si>
    <t>10:15</t>
  </si>
  <si>
    <t>20:44</t>
  </si>
  <si>
    <t>ΑΓΡΟΤ. ΠΕΡΙΟΧΗ Δ.Δ. ΣΙΤΑΡΙΑΣ-ΛΑΓΟΥ</t>
  </si>
  <si>
    <t>ΑΓΡΟΤ. ΠΕΡΙΟΧΗ Δ.Δ. ΣΙΤΑΡΙΑΣ</t>
  </si>
  <si>
    <t>22:15</t>
  </si>
  <si>
    <t>Δ.Δ. ΛΑΒΑΡΩΝ</t>
  </si>
  <si>
    <t>19:45</t>
  </si>
  <si>
    <t>ΑΓΟΤ. ΠΕΡΙΟΧΗ ΔΙΔΥΜΟΤΕΙΧΟΥ</t>
  </si>
  <si>
    <t>ΙΣΑΑΚΙΟ</t>
  </si>
  <si>
    <t>ΑΓΡΟΤ. ΠΕΡΙΟΧΗ ΙΣΣΑΚΙΟΥ</t>
  </si>
  <si>
    <t>ΑΣΒΕΣΤΑΔΕΣ</t>
  </si>
  <si>
    <t>ΑΓΡΟΤ. ΠΕΡΙΟΧΗ ΑΣΒΕΣΤΑΔΩΝ</t>
  </si>
  <si>
    <t>14:54</t>
  </si>
  <si>
    <t>ΠΥΘΙΟ</t>
  </si>
  <si>
    <t>ΑΓΡΟΤ. ΠΕΡΙΟΧΗ ΠΥΘΙΟΥ</t>
  </si>
  <si>
    <t>08:00</t>
  </si>
  <si>
    <t>11:58</t>
  </si>
  <si>
    <t>Αγρ.Περ.Κισσαριου</t>
  </si>
  <si>
    <t>13:31</t>
  </si>
  <si>
    <t>αγρ.περ.Δοξας</t>
  </si>
  <si>
    <t>ΣΙΤΟΧΩΡΙ</t>
  </si>
  <si>
    <t>ΑΓΡΟΤ. ΠΕΡΙΟΧΗ ΙΣΑΑΚΙΟΥ</t>
  </si>
  <si>
    <t>Π.Κ. ΣΟΥΦΛΙΟΥ</t>
  </si>
  <si>
    <t>ΣΟΥΦΛΙ</t>
  </si>
  <si>
    <t>ΔΥΤΙΚΑ ΤΟΥ ΟΙΚΙΣΜΟΥ ΣΟΥΦΛΙΟΥ</t>
  </si>
  <si>
    <t>ΜΑΝΔΡΑ ΑΓΡΙΑΝΗ</t>
  </si>
  <si>
    <t>ΔΥΤΙΚΑ ΒΙΟΤΕΧΝΙΑΣ ΕΛΒΙΣ</t>
  </si>
  <si>
    <t>21:02</t>
  </si>
  <si>
    <t>ΜΕΤΑΞΥ ΜΑΝΔΡΑΣ - ΑΓΡΙΑΝΗΣ</t>
  </si>
  <si>
    <t>ΑΓΡΟΤ. ΠΕΡΙΟΧΗ Δ.Δ. ΣΙΔΗΡΟΥΣ</t>
  </si>
  <si>
    <t>04:22</t>
  </si>
  <si>
    <t>ΔΑΔΙΑ</t>
  </si>
  <si>
    <t>Δ.Δ. ΔΑΔΙΑΣ</t>
  </si>
  <si>
    <t>Δημοτικο διαμερισμα Δαδιας</t>
  </si>
  <si>
    <t>ΚΟΡΝΟΦΩΛΙΑ</t>
  </si>
  <si>
    <t>Αγροτικη περιοχη Κορνοφωλιας</t>
  </si>
  <si>
    <t>Δ.Δ.Κορνοφωλιας περιοχη Μανιτσα</t>
  </si>
  <si>
    <t>ΜΑΝΔΡΑ</t>
  </si>
  <si>
    <t>15:16</t>
  </si>
  <si>
    <t>ΜΙΚΡΟΣ ΠΥΡΗΝΑΣ ΔΑΔΙΑΣ ΠΕΡΙΟΧΗ ΖΙΩΓΑ</t>
  </si>
  <si>
    <t>Δ.Δ.ΑΓΡΙΑΝΗΣ</t>
  </si>
  <si>
    <t>11:11</t>
  </si>
  <si>
    <t>19:31</t>
  </si>
  <si>
    <t>Δ.Δ.ΔΑΔΙΑΣ</t>
  </si>
  <si>
    <t>Δ.Δ.Κοτρωνιας</t>
  </si>
  <si>
    <t>ΛΑΓΥΝΑ</t>
  </si>
  <si>
    <t>Δ.Δ.ΛΑΓΥΝΩΝ</t>
  </si>
  <si>
    <t>ΔΑΔΙΑ ΠΕΡΙΟΧΗ ΧΑΛΑΖΙ ΞΥΣΤΗΣ</t>
  </si>
  <si>
    <t>ΔΑΔΙΑ ΤΣΟΥΤΣΟΥΡΟ</t>
  </si>
  <si>
    <t>ΔΑΔΙΑ ΠΕΡΙΟΧΗ ΓΕΝΙΚΙΣΛΑ</t>
  </si>
  <si>
    <t>ΣΙΔΗΡΟΧΩΡΙ Δ.ΣΟΥΦΛΙΟΥ</t>
  </si>
  <si>
    <t>ΔΑΔΙΑ ΔΑΣΙΚΗ ΠΕΡΙΟΧΗ ΤΣΟΥΤΣΟΥΡΟ</t>
  </si>
  <si>
    <t>ΠΕΡΙΟΧΗ ΖΙΩΓΑ</t>
  </si>
  <si>
    <t>10:38</t>
  </si>
  <si>
    <t>ΔΑΣΟΣ ΔΑΔΙΑΣ ΚΑΡΑΝΤΕΡΕ</t>
  </si>
  <si>
    <t>ΑΓΡΟΤΟΔΑΣΙΚΗ ΠΕΡΙΟΧΗ ΚΟΡΝΟΦΩΛΙΑΣ</t>
  </si>
  <si>
    <t>ΑΓΡΟΤΙΚΗ ΠΕΡΙΟΧΗ ΛΑΓΥΝΩΝ</t>
  </si>
  <si>
    <t>02:45</t>
  </si>
  <si>
    <t>06:45</t>
  </si>
  <si>
    <t>ΠΡΩΤΟΚΚΛΗΣΙΟ</t>
  </si>
  <si>
    <t>Δ.Δ. Πρωτοκκλησιου Δασικη Περιοχη</t>
  </si>
  <si>
    <t>05:45</t>
  </si>
  <si>
    <t>Τρεις Βρυσες Δασους Δαδιας</t>
  </si>
  <si>
    <t>Δ.Δ. ΜΕΓΑΛΟΥ ΔΕΡΕΙΟΥ</t>
  </si>
  <si>
    <t>19:08</t>
  </si>
  <si>
    <t>Δ.Δ  ΡΟΥΣΣΑΣ</t>
  </si>
  <si>
    <t>ΘΕΣΣΑΛΟΝΙΚΗΣ</t>
  </si>
  <si>
    <t>ΑΓΙΟΣ ΒΑΣΙΛΕΙΟΣ</t>
  </si>
  <si>
    <t>2ος  Π.Σ. ΘΕΣΣΑΛΟΝΙΚΗΣ</t>
  </si>
  <si>
    <t>Δ. ΩΡΑΙΟΚΑΣΤΡΟΥ</t>
  </si>
  <si>
    <t>ΝΕΟΧΩΡΟΥΔΑ</t>
  </si>
  <si>
    <t>ΑΓΡΟΤΙΚΗ ΠΕΡΙΟΧΗ ΝΕΟΧΩΡΟΥΔΑΣ</t>
  </si>
  <si>
    <t>19:23</t>
  </si>
  <si>
    <t>ΑΓΡΟΤΙΚΗ ΠΕΡΙΟΗ ΝΕΟΧΩΡΟΥΔΑΣ</t>
  </si>
  <si>
    <t>22:10</t>
  </si>
  <si>
    <t>07:32</t>
  </si>
  <si>
    <t>Δ. ΠΑΥΛΟΥ ΜΕΛΑ</t>
  </si>
  <si>
    <t>ΕΥΚΑΡΠΙΑ</t>
  </si>
  <si>
    <t>ΝΤΑΜΑΡΙΑ ΕΥΚΑΡΠΙΑΣ</t>
  </si>
  <si>
    <t>04:47</t>
  </si>
  <si>
    <t>05:53</t>
  </si>
  <si>
    <t>ΩΡΑΙΟΚΑΣΤΡΟ</t>
  </si>
  <si>
    <t>ΔΑΣΙΚΗ ΠΕΡΙΟΧΗ ΩΡΑΙΟΚΑΣΤΡΟΥ</t>
  </si>
  <si>
    <t>15:28</t>
  </si>
  <si>
    <t>ΔΑΣΙΚΗ ΠΕΡΙΟΧΗ ΩΡΑΙΚΟΚΑΣΤΡΟΥ</t>
  </si>
  <si>
    <t>22:52</t>
  </si>
  <si>
    <t>00:37</t>
  </si>
  <si>
    <t>ΑΓΡΟΤΙΚΗ ΠΕΡΙΟΧΗ ΠΕΤΡΩΤΟΥ</t>
  </si>
  <si>
    <t>Π.Κ. ΣΤΑΥΡΟΥ ΘΕΣΣΑΛΟΝΙΚΗΣ</t>
  </si>
  <si>
    <t>23:25</t>
  </si>
  <si>
    <t>Δ. ΒΟΛΒΗΣ</t>
  </si>
  <si>
    <t>05:35</t>
  </si>
  <si>
    <t>06:36</t>
  </si>
  <si>
    <t>ΑΓΡΟΤΟΔΑΣΙΚΗ ΠΕΡΙΟΧΗ ΜΑΥΡΟΥΔΑΣ</t>
  </si>
  <si>
    <t>21:49</t>
  </si>
  <si>
    <t>Τ.Κ. ΟΛΥΜΠΙΑΔΑΣ</t>
  </si>
  <si>
    <t>ΑΓΡΟΤΙΚΗ ΠΕΡΙΟΧΗ ΠΕΡΙΣΤΕΡΩΝΑΣ</t>
  </si>
  <si>
    <t>22:20</t>
  </si>
  <si>
    <t>ΝΕΑ ΑΠΟΛΛΩΝΙΑ</t>
  </si>
  <si>
    <t>ΘΕΣΗ ΑΠΟΛΙΑΝΕΣ</t>
  </si>
  <si>
    <t>ΜΟΔΙΟ</t>
  </si>
  <si>
    <t>ΑΓΡΟΤΟΔΑΣΙΚΗ ΠΕΡΙΟΧΗ ΜΟΔΙΟΥ</t>
  </si>
  <si>
    <t>ΑΣΠΡΟΧΩΜΑ</t>
  </si>
  <si>
    <t>ΑΓΡΟΤΙΚΗ ΠΕΡΙΟΧΗ ΜΟΔΙΟΥ</t>
  </si>
  <si>
    <t>ΑΓΡΟΤΙΚΗ ΠΕΡΙΟΧΗ ΑΠΟΛΛΩΝΙΑΣ</t>
  </si>
  <si>
    <t>ΑΓΡΟΤΙΚΗ ΠΕΡΙΟΧΗ ΝΕΑΣ ΑΠΟΛΛΩΝΙΑΣ</t>
  </si>
  <si>
    <t>ΠΕΡΙΣΤΕΡΩΝΑ</t>
  </si>
  <si>
    <t>ΑΓΡΟΤΟΔΑΣΙΚΗ ΠΕΡΙΟΧΗ ΠΛΑΤΕΙΑΣ</t>
  </si>
  <si>
    <t>Δ. ΛΑΓΚΑΔΑ</t>
  </si>
  <si>
    <t>ΔΑΣΙΚΗ ΠΕΡΙΟΧΗ ΚΑΛΑΜΩΤΟΥΣ</t>
  </si>
  <si>
    <t>Π.Κ. ΛΑΓΚΑΔΑ</t>
  </si>
  <si>
    <t>ΛΑΧΑΝΑΣ</t>
  </si>
  <si>
    <t>Τ.Κ. ΛΑΧΑΝΑ</t>
  </si>
  <si>
    <t>ΞΥΛΟΠΟΛΗ</t>
  </si>
  <si>
    <t>Τ.Κ. ΞΥΛΟΥΠΟΛΗΣ</t>
  </si>
  <si>
    <t>ΓΑΛΛΑΣ</t>
  </si>
  <si>
    <t>ΑΓΡΟΤΙΚΗ ΠΕΡΙΟΧΗ ΞΥΛΟΥΠΟΛΗΣ</t>
  </si>
  <si>
    <t>20:35</t>
  </si>
  <si>
    <t>Τ.Κ.ΞΥΛΟΥΠΟΛΗΣ</t>
  </si>
  <si>
    <t>Τ.Κ. ΑΓΙΟΥ ΒΑΣΙΛΕΙΟΥ</t>
  </si>
  <si>
    <t>ΛΑΓΚΑΔΑΣ</t>
  </si>
  <si>
    <t>ΜΠΟΓΔΑΝΑ</t>
  </si>
  <si>
    <t>00:18</t>
  </si>
  <si>
    <t>ΒΙΟΛΟΓΙΚΟΣ ΛΑΓΚΑΔΑ</t>
  </si>
  <si>
    <t>26ο Ε.Ο. ΘΕΣΣΑΛΟΝΙΚΗΣ - ΣΕΡΡΩΝ</t>
  </si>
  <si>
    <t>Τ.Κ. ΛΑΓΚΑΔΑ</t>
  </si>
  <si>
    <t>Τ.Κ. ΝΥΜΦΟΠΕΤΡΑΣ</t>
  </si>
  <si>
    <t>ΑΝΑΛΗΨΗ</t>
  </si>
  <si>
    <t>ΑΓΡΟΤΙΚΗ ΠΕΡΙΟΧΗ ΑΝΑΛΗΨΗΣ</t>
  </si>
  <si>
    <t>ΑΓΡΟΤΙΚΗ ΠΕΡΙΟΧΗ ΗΡΑΚΛΕΙΟΥ</t>
  </si>
  <si>
    <t>09:04</t>
  </si>
  <si>
    <t>ΑΓΡΟΤΙΚΗ ΠΕΡΙΟΧΗ ΚΟΛΧΙΚΟΥ</t>
  </si>
  <si>
    <t>Τ.Κ. ΛΑΓΚΑΔΙΚΙΩΝ</t>
  </si>
  <si>
    <t>ΔΡΥΜΟΣ</t>
  </si>
  <si>
    <t>ΑΓΡΟΤΙΚΗ ΠΕΡΙΟΧΗ ΔΡΥΜΟΥ</t>
  </si>
  <si>
    <t>ΑΓΡΟΤΙΚΗ ΠΕΡΙΟΧΗ ΛΑΓΚΑΔΑ</t>
  </si>
  <si>
    <t>ΑΓΡΟΤΙΚΗ ΠΕΡΙΟΧΗ ΠΕΡΙΒΟΛΑΚΙΟΥ</t>
  </si>
  <si>
    <t>Τ.Κ. ΒΕΡΤΙΣΚΟΥ</t>
  </si>
  <si>
    <t>ΕΥΑΓΓΕΛΙΣΜΟΣ</t>
  </si>
  <si>
    <t>ΑΓΡΟΤΙΚΗ ΠΕΡΙΟΧΗ ΕΥΑΓΓΕΛΙΣΜΟΥ</t>
  </si>
  <si>
    <t>19:52</t>
  </si>
  <si>
    <t>ΑΓΡΟΤΙΚΗΠΕΡΙΟΧΗ ΚΟΛΧΙΚΟΥ</t>
  </si>
  <si>
    <t>ΛΗΤΗ</t>
  </si>
  <si>
    <t>ΑΓΡΟΤΙΚΗ ΠΕΡΙΟΧΗ ΛΗΤΗΣ</t>
  </si>
  <si>
    <t>ΜΕΛΙΣΣΟΧΩΡΙ</t>
  </si>
  <si>
    <t>ΑΓΡΟΤΙΚΗ ΠΕΡΙΟΧΗ ΜΕΛΙΣΣΟΧΩΡΙΟΥ</t>
  </si>
  <si>
    <t>ΣΟΧΟΣ</t>
  </si>
  <si>
    <t>ΑΓΡΟΤΙΚΗ ΠΕΡΙΟΧΗ ΣΟΧΟΥ</t>
  </si>
  <si>
    <t>3ος  Π.Σ. ΘΕΣΣΑΛΟΝΙΚΗΣ</t>
  </si>
  <si>
    <t>Δ. ΘΕΡΜΗΣ</t>
  </si>
  <si>
    <t>ΔΑΣΙΚΗ ΠΕΡΙΟΧΗ ΘΕΡΜΗΣ ΛΑΝΑΡΙ</t>
  </si>
  <si>
    <t>Δ. ΠΥΛΑΙΑΣ-ΧΟΡΤΙΑΤΗ</t>
  </si>
  <si>
    <t>ΔΑΣΙΚΗ ΠΕΡΙΟΧΗ ΠΑΝΟΡΑΜΑΤΟΣ</t>
  </si>
  <si>
    <t>ΘΕΡΜΗ</t>
  </si>
  <si>
    <t>ΑΓΡΟΤΙΚΗ ΠΕΡΙΟΧΗ ΤΡΙΑΔΙΟΥ</t>
  </si>
  <si>
    <t>02:09</t>
  </si>
  <si>
    <t>03:00</t>
  </si>
  <si>
    <t>ΑΓΡΟΤΙΚΗ ΠΕΡΙΟΧΗ ΘΕΡΜΗΣ</t>
  </si>
  <si>
    <t>ΠΟΥΡΝΑΡΙ</t>
  </si>
  <si>
    <t>CEDEFOP ΕΥΡΩΠΗΣ Α/Α</t>
  </si>
  <si>
    <t>6ος  Π.Σ. ΘΕΣΣΑΛΟΝΙΚΗΣ</t>
  </si>
  <si>
    <t>Δ. ΧΑΛΚΗΔΟΝΟΣ</t>
  </si>
  <si>
    <t>ΑΓΡ. ΠΕΡ. ΑΓ. ΑΘΑΝΑΣΙΟΥ</t>
  </si>
  <si>
    <t>ΑΓΡΟΤΙΚΗ ΠΕΡΙΟΧΗ ΝΕΑΣ ΑΓΧΙΑΛΟΥ</t>
  </si>
  <si>
    <t>16:08</t>
  </si>
  <si>
    <t>ΑΓΡΟΤΙΚΗ ΠΕΡΙΟΧΗ ΝΕΑΣ ΜΕΣΗΜΒΡΙΑΣ</t>
  </si>
  <si>
    <t>19:12</t>
  </si>
  <si>
    <t>ΑΓΧΙΑΛΟΣ</t>
  </si>
  <si>
    <t>20:14</t>
  </si>
  <si>
    <t>Δ. ΔΕΛΤΑ</t>
  </si>
  <si>
    <t>ΑΓΡ ΠΕΡ. ΜΑΛΓΑΡΩΝ</t>
  </si>
  <si>
    <t>ΑΓΡ. ΠΕΡ. ΚΑΤΩ ΓΕΦΥΡΑΣ (ΜΕΛ)</t>
  </si>
  <si>
    <t>ΑΓΡ. ΠΕΡ.Ν.ΜΑΓΝΗΣΙΑΣ</t>
  </si>
  <si>
    <t>ΑΓΡ ΠΕΡ ΣΙΝΔΟΥ</t>
  </si>
  <si>
    <t>16:21</t>
  </si>
  <si>
    <t>ΑΔΙΕΞΟΔΟ ΒΙΠΕ ΣΙΝΔΟΣ</t>
  </si>
  <si>
    <t>ΑΓΡ ΠΕΡ. ΧΑΛΑΣΤΡΑΣ</t>
  </si>
  <si>
    <t>ΣΙΝΔΟΣ- ΑΔΕΝΔΡΟ</t>
  </si>
  <si>
    <t>ΠΕΡ. ΑΞΙΟΥ ΠΟΤΑΜΟΥ</t>
  </si>
  <si>
    <t>πλησιον γεφυρασ Λουδια</t>
  </si>
  <si>
    <t>αγρ.περ.Μαλγαρων</t>
  </si>
  <si>
    <t>αγρ.περ. Σινδου</t>
  </si>
  <si>
    <t>16:41</t>
  </si>
  <si>
    <t>αγρ.περ. Χαλαστρας</t>
  </si>
  <si>
    <t>ΑΓΡ. ΠΕΡ. ΧΑΛΑΣΤΡΑΣ</t>
  </si>
  <si>
    <t>ΑΓΡ. ΠΕΡ. ΑΝΑΤΟΛΙΚΟ-ΣΙΝΔΟΣ</t>
  </si>
  <si>
    <t>12:13</t>
  </si>
  <si>
    <t>ΠΡΑΝΕΣ Ε.Ο ΔΙΑΣΤΑΥΡΩΣΗ ΧΑΛΑΣΤΡΑΣ</t>
  </si>
  <si>
    <t>18:08</t>
  </si>
  <si>
    <t>ΑΓΡ. ΠΕΡ. ΑΝΑΤΟΛΙΚΟΥ</t>
  </si>
  <si>
    <t>ΑΓΡ. ΠΕΡ. ΑΔΕΝΔΡΟΥ</t>
  </si>
  <si>
    <t>12:01</t>
  </si>
  <si>
    <t>ΑΓΡ. ΠΕΡ. ΚΥΜΙΝΩΝ</t>
  </si>
  <si>
    <t>18:23</t>
  </si>
  <si>
    <t>ΑΓΡ ΠΕΡ. ΑΝΑΤΟΛΙΚΟΥ -ΑΓ. ΑΘΑΝΑΣΙΟΥ</t>
  </si>
  <si>
    <t>ΑΓΡΟΤΙΚΗ ΠΕΡΙΟΧΗ ΑΝΑΤΟΛΙΚΟΥ</t>
  </si>
  <si>
    <t>αγρ.περιοχη Σινδου οπισθεν ELIXIS</t>
  </si>
  <si>
    <t>αγρ.περ.Χαλαστρας</t>
  </si>
  <si>
    <t>Χαλαστρα προς Ανατολικο</t>
  </si>
  <si>
    <t>ΑΓΡΟΤΙΚΗ ΠΕΡΙΟΧΗ ΣΙΝΔΟΥ</t>
  </si>
  <si>
    <t>13:46</t>
  </si>
  <si>
    <t>ΑΓΡΟΤΙΚΗ ΠΕΡΙΟΧΗ ΒΡΑΧΙΑΣ</t>
  </si>
  <si>
    <t>ΚΟΙΜΗΤΗΡΙΑ ΑΝΑΤΟΛΙΚΟΥ</t>
  </si>
  <si>
    <t>14:03</t>
  </si>
  <si>
    <t>Δ.Δ.Κυμινων</t>
  </si>
  <si>
    <t>ΑΓΡΟΤΙΚΗ ΠΕΡΙΟΧΗ ΧΑΛΑΣΤΡΑΣ</t>
  </si>
  <si>
    <t>ΑΓΡΟΤΙΚΗ ΠΕΡΙΟΧΗ ΒΑΘΥΛΑΚΟΥ</t>
  </si>
  <si>
    <t>520χλμ ΑΘΗΝΩΝ-ΕΥΖΩΝΩΝ ΒΑΘΥΛΑΚΟΣ</t>
  </si>
  <si>
    <t>ΚΟΜΒΟΣ ΧΑΛΑΣΤΡΑΣ</t>
  </si>
  <si>
    <t>ΑΓΡΟΤΙΚΗ ΠΕΡΙΟΧΗ ΑΔΕΝΔΡΟΥ</t>
  </si>
  <si>
    <t>03:19</t>
  </si>
  <si>
    <t>ΑΓΡΟΤΙΚΗ ΠΕΡΙΟΧΗ ΠΡΟΧΩΜΑΤΟΣ</t>
  </si>
  <si>
    <t>09:20</t>
  </si>
  <si>
    <t>ΧΑΛΑΣΤΡΑ</t>
  </si>
  <si>
    <t>ΚΥΜΙΝΑ</t>
  </si>
  <si>
    <t>13:03</t>
  </si>
  <si>
    <t>ΑΓΡΟΤΙΚΗ ΠΕΡΙΟΧΗ ΚΥΜΙΝΩΝ</t>
  </si>
  <si>
    <t>17:03</t>
  </si>
  <si>
    <t>12:59</t>
  </si>
  <si>
    <t>1ΧΛΜ ΕΠ.Ο. ΚΥΜΙΝΩΝ-ΒΡΑΧΙΑΣ</t>
  </si>
  <si>
    <t>18:13</t>
  </si>
  <si>
    <t>Ανατολικο</t>
  </si>
  <si>
    <t>Ν.Μεσημβρια</t>
  </si>
  <si>
    <t>11:33</t>
  </si>
  <si>
    <t>ΕΟ ΜΕΤΑ ΤΑ ΜΑΛΓΑΡΑ</t>
  </si>
  <si>
    <t>1χλμ ΕΠΑΡΧ.ΟΔΟΥ ΣΙΝΔΟΥ-ΧΑΛΑΣΤΡΑΣ</t>
  </si>
  <si>
    <t>18χλμ Ν.Ε.Ο.ΘΕΣ/ΝΙΚΗΣ-ΑΘΗΝΩΝ</t>
  </si>
  <si>
    <t>ΓΕΦΥΡΑ</t>
  </si>
  <si>
    <t>ΠΑΡΑΔΡΟΜΟΣ ΠΑΘΕ ΣΙΝΔΟΣ</t>
  </si>
  <si>
    <t>ΑΓΡΟΤΙΚΗ ΠΕΡΙΟΧΗ ΜΑΛΓΑΡΩΝ</t>
  </si>
  <si>
    <t>20:06</t>
  </si>
  <si>
    <t>ΑΓΡΟΤΙΚΗ ΠΕΡΙΟΧΗ ΣΙΝΔΟΥ Γ' ΦΑΣΗ ΒΙ.ΠΕ.Θ.</t>
  </si>
  <si>
    <t>Χαλαστρα</t>
  </si>
  <si>
    <t>Αγρ.περ.Χαλαστρας</t>
  </si>
  <si>
    <t>ΑΝΑΤΟΛΙΚΟ</t>
  </si>
  <si>
    <t>20:37</t>
  </si>
  <si>
    <t>Βραχεια</t>
  </si>
  <si>
    <t>ΑΓΡΟΤΙΚΗ ΠΕΡΙΟΧΗ ΑΓΙΟΥ ΑΘΑΝΑΣΙΟΥ</t>
  </si>
  <si>
    <t>ΕΠ. Ο ΧΑΛΑΣΤΡΣ-ΘΕΣ/ΝΙΚΗΣ</t>
  </si>
  <si>
    <t>11:34</t>
  </si>
  <si>
    <t>489ΧΛΜ ΑΘΗΝΩΝ-ΘΕΣΝΙΚΗΣ</t>
  </si>
  <si>
    <t>30χλμ Ε.Ο.ΘΕΣ/ΝΙΚΗΣ-ΑΘΗΝΩΝ ΜΑΛΓΑΡΑ</t>
  </si>
  <si>
    <t>480ΧΛΜ ΝΕΟ ΑΘΗΝΩΝ-ΘΕΣ/ΝΙΚΗΣ</t>
  </si>
  <si>
    <t>ΦΑΝΑΡΙΑ ΑΝΑΤΟΛΙΚΟΥ</t>
  </si>
  <si>
    <t>23:07</t>
  </si>
  <si>
    <t>12:46</t>
  </si>
  <si>
    <t>Ποντου ανευ οδου</t>
  </si>
  <si>
    <t>15:53</t>
  </si>
  <si>
    <t>22:48</t>
  </si>
  <si>
    <t>Ε.Ο ΕΥΖΩΝΩΝ ΥΨΟΣ ΧΑΛΑΣΤΡΑΣ</t>
  </si>
  <si>
    <t>εξοδος Ν.Ε.Ο. Θεσ/νικης-Ευζωνων</t>
  </si>
  <si>
    <t>ΒΡΑΧΙΑ</t>
  </si>
  <si>
    <t>ΝΕΟ ΣΙΝΔΟΥ-ΑΘΗΝΩΝ ΠΑΡΚΙΝΓΚ ΣΙΝΔΟΥ</t>
  </si>
  <si>
    <t>11:23</t>
  </si>
  <si>
    <t>08:24</t>
  </si>
  <si>
    <t>ΚΑΤΩ ΓΕΦΥΡΑ</t>
  </si>
  <si>
    <t>ΑΓΡ. ΠΕΡ. Ν. ΜΕΣΗΜΒΡΙΑΣ</t>
  </si>
  <si>
    <t>ΠΑΛΙΑ ΑΕΡΟΓΕΦΥΡΑ ΣΙΝΔΟΥ</t>
  </si>
  <si>
    <t>ΑΔΕΝΔΡΟ</t>
  </si>
  <si>
    <t>ΧΑΛΑΣΤΡΑΣ ΠΡΟΣ ΑΝΑΤΟΛΙΚΟ</t>
  </si>
  <si>
    <t>10:19</t>
  </si>
  <si>
    <t>ΑΓΡ. ΠΕΡ. ΣΙΝΔΟΥ</t>
  </si>
  <si>
    <t>αγροτικη περιοχη Καστανα</t>
  </si>
  <si>
    <t>10:37</t>
  </si>
  <si>
    <t>αγρ.περιοχη Χαλαστρας</t>
  </si>
  <si>
    <t>ΑΓΡ. ΠΕΡ. ΒΑΘΥΛΑΚΟΥ</t>
  </si>
  <si>
    <t>09:35</t>
  </si>
  <si>
    <t>ΑΝΩ ΓΕΦΥΡΑ</t>
  </si>
  <si>
    <t>ΑΓΡΟΤΙΚΗ ΠΕΡΙΟΧΗ ΝΕΑΣ ΜΑΓΝΗΣΙΑΣ</t>
  </si>
  <si>
    <t>21:36</t>
  </si>
  <si>
    <t>ΠΕΡΙΟΧΗ ΓΑΛΛΙΚΟΥ ΠΟΤΑΜΟΥ</t>
  </si>
  <si>
    <t>03:55</t>
  </si>
  <si>
    <t>ΠΕΡ. ΓΑΛΛΙΚΟΥ ΠΟΤΑΜΟΥ</t>
  </si>
  <si>
    <t>ΕΠ.Ο ΜΕΣΗΜΒΡΙΑΣ-ΝΕΟΧΩΡΟΥΔΑΣ</t>
  </si>
  <si>
    <t>02:30</t>
  </si>
  <si>
    <t>ΧΩΜΑΤΕΡΗ ΝΕΑΣ ΜΕΣΗΜΒΡΙΑΣ</t>
  </si>
  <si>
    <t>ΑΓΡ. ΠΕΡ. Ν. ΜΑΓΝΗΣΙΑΣ -ΘΕΡΜΟΚΗΠΙΑ</t>
  </si>
  <si>
    <t>12:23</t>
  </si>
  <si>
    <t>ΠΛΗΣΙΟΝ ΜΠΙΣΚΟΤΑ ΠΑΠΑΔΟΠΟΥΛΟΥ</t>
  </si>
  <si>
    <t>19:32</t>
  </si>
  <si>
    <t>ΑΓΡ. ΠΕΡ. ΑΓ. ΜΕΣΗΜΒΡΙΑΣ</t>
  </si>
  <si>
    <t>ΠΛΗΣΙΟΝ ΣΤΡΑΤΟΠΕΔΟΥ ΓΚΟΝΟΥ</t>
  </si>
  <si>
    <t>19:02</t>
  </si>
  <si>
    <t>ΣΙΝΔΟΣ</t>
  </si>
  <si>
    <t>ΑΓΡΟΤΙΚΗ ΠΕΡΙΟΧΗ ΓΕΦΥΡΑΣ</t>
  </si>
  <si>
    <t>ΟΠΙΣΘΕΝ ΦΩΤΙΣΤΙΚΑ 'ΠΕΤΡΙΔΗΣ'</t>
  </si>
  <si>
    <t>ΑΓΡΟΤΙΚΗ ΠΕΡΙΟΧΗ ΣΙΝΔΟΥ (ΤΣΙΦΛΙΚΑΚΙΑ)</t>
  </si>
  <si>
    <t>ΑΡ.2 ΒΙΠΕ ΣΙΝΔΟΥ</t>
  </si>
  <si>
    <t>ΠΡΑΝΕΣ ΕΘΝ. ΟΔΟΥ ΘΕΣ/ΝΙΚΗΣ-ΕΔΕΣΣΗΣ</t>
  </si>
  <si>
    <t>22:27</t>
  </si>
  <si>
    <t>ΟΙΚΟΠΕΔΙΚΟΣ ΧΩΡΟΣ ΟΙΚΙΣΜΟΥ ΚΑΣΤΑΝΑ</t>
  </si>
  <si>
    <t>ΑΓΡ. ΠΕΡ. Κ. ΓΕΦΥΡΑΣ</t>
  </si>
  <si>
    <t>αγρ.περ.Ν.Μεσημβριας</t>
  </si>
  <si>
    <t>αγρ.περ.Μαγνησιας</t>
  </si>
  <si>
    <t>αγρ.περ.Πενταλοφου</t>
  </si>
  <si>
    <t>αγρ.περ.Αγ.Αθανασιου</t>
  </si>
  <si>
    <t>ΠΑΡΑΜΑΝΑ ΧΑΛΑΣΤΡΑ</t>
  </si>
  <si>
    <t>08:21</t>
  </si>
  <si>
    <t>ΣΚΟΥΠΙΔΟΤΟΠΟΣ Ν. ΜΕΣΗΜΒΡΙΑ</t>
  </si>
  <si>
    <t>ΡΕΜΑ ΠΕΡΙΟΧΗΣ ΣΤΑΥΛΩΝ</t>
  </si>
  <si>
    <t>ΑΓΡ. ΠΕΡ. Ν.ΜΑΓΝΗΣΙΑΣ</t>
  </si>
  <si>
    <t>18:31</t>
  </si>
  <si>
    <t>03:27</t>
  </si>
  <si>
    <t>04:25</t>
  </si>
  <si>
    <t>ΑΓΡ. ΠΕΡ ΣΙΝΔΟΥ</t>
  </si>
  <si>
    <t>13:23</t>
  </si>
  <si>
    <t>Ν.ΜΕΣΗΜΒΡΙΑ</t>
  </si>
  <si>
    <t>ΑΓΡ. ΠΕΡ. Ν.ΜΕΣΗΜΒΡΙΑΣ</t>
  </si>
  <si>
    <t>20:39</t>
  </si>
  <si>
    <t>ΑΓΡ. ΠΕΡ. ΓΕΦΥΡΑΣ</t>
  </si>
  <si>
    <t>00:39</t>
  </si>
  <si>
    <t>01:04</t>
  </si>
  <si>
    <t>11:53</t>
  </si>
  <si>
    <t>04:45</t>
  </si>
  <si>
    <t>08:19</t>
  </si>
  <si>
    <t>09:08</t>
  </si>
  <si>
    <t>19:58</t>
  </si>
  <si>
    <t>ΑΓΡ. ΠΕΡ.ΑΝΩ ΓΕΦΥΡΑΣ</t>
  </si>
  <si>
    <t>00:34</t>
  </si>
  <si>
    <t>01:25</t>
  </si>
  <si>
    <t>ΚΟΙΤΗ ΠΟΤΑΜΟΥ ΑΞΙΟΥ</t>
  </si>
  <si>
    <t>Κουφαλια</t>
  </si>
  <si>
    <t>ΠΕΡΙΟΧΗ ΓΑΛΛΙΚΟΥ</t>
  </si>
  <si>
    <t>ΔΙΟΔΙΑ Ν.ΜΑΛΓΑΡΩΝ</t>
  </si>
  <si>
    <t>ΑΓΡ. ΠΕΡ. ΚΑΛΟΧΩΡΙΟΥ</t>
  </si>
  <si>
    <t>16:26</t>
  </si>
  <si>
    <t>2η Ε.Μ.Α.Κ. (ΘΕΣ/ΚΗ)</t>
  </si>
  <si>
    <t>Δ. ΘΕΡΜΑΙΚΟΥ</t>
  </si>
  <si>
    <t>ΕΠΑΝΟΜΗ</t>
  </si>
  <si>
    <t>ΤΡΙΛΟΦΟ</t>
  </si>
  <si>
    <t>ΤΡΙΛΟΦΟΣ</t>
  </si>
  <si>
    <t>ΒΑΣΙΛΙΚΑ</t>
  </si>
  <si>
    <t>ΒΑΣΙΛΙΚΑ - ΔΙΑΣΤΑΥΡΩΣΗ ΛΑΚΚΙΑΣ</t>
  </si>
  <si>
    <t>ΠΕΡΑΙΑ - ΟΠΙΣΘΕΝ ΠΑΛΙΟΥ LIDL</t>
  </si>
  <si>
    <t>ΛΙΒΑΔΑΚΙ</t>
  </si>
  <si>
    <t>ΟΠΙΣΘΕΝ EXPRESS SERVICE</t>
  </si>
  <si>
    <t>ΜΙΚΡΑ</t>
  </si>
  <si>
    <t>21:32</t>
  </si>
  <si>
    <t>ΚΑΛΛΙΚΡΑΤΕΙΑ - Δ. ΝΕΑΣ ΠΡΟΠΟΝΤΙΔΑΣ</t>
  </si>
  <si>
    <t>Π.Υ. ΣΕΡΡΩΝ</t>
  </si>
  <si>
    <t>ΣΕΡΡΩΝ</t>
  </si>
  <si>
    <t>Δ. ΣΕΡΡΩΝ</t>
  </si>
  <si>
    <t>ΜΗΤΡΟΥΣΙΟ</t>
  </si>
  <si>
    <t>Κ. ΜΗΤΡΟΥΣΗ</t>
  </si>
  <si>
    <t>ΣΕΡΡΕΣ</t>
  </si>
  <si>
    <t>ΑΓΡ. ΠΕΡ. ΚΡΙΝΟΥ</t>
  </si>
  <si>
    <t>ΧΡΙΣΤΟΣ ΣΕΡΡΩΝ</t>
  </si>
  <si>
    <t>Δ. ΕΜΜΑΝΟΥΗΛ ΠΑΠΠΑ</t>
  </si>
  <si>
    <t>ΑΓΡ. ΠΕΡ. ΧΡΥΣΟΥ</t>
  </si>
  <si>
    <t>ΠΕΠΟΝΙΑ</t>
  </si>
  <si>
    <t>ΑΓΡ. ΠΕΡ. ΠΕΠΟΝΙΑΣ</t>
  </si>
  <si>
    <t>ΑΓΙΟ ΠΝΕΥΜΑ</t>
  </si>
  <si>
    <t>ΔΑΣΙΚΗ ΠΕΡΙΟΧΗ ΑΓ. ΠΝΕΥΜΑΤΟΣ</t>
  </si>
  <si>
    <t>ΑΓΡ. ΠΕΡ. ΣΕΡΡΩΝ</t>
  </si>
  <si>
    <t>ΛΕΥΚΩΝΑΣ</t>
  </si>
  <si>
    <t>22:54</t>
  </si>
  <si>
    <t>Δ. ΗΡΑΚΛΕΙΑΣ</t>
  </si>
  <si>
    <t>ΝΕΟΧΩΡΙ</t>
  </si>
  <si>
    <t>13:32</t>
  </si>
  <si>
    <t>ΑΓΡΟΤΙΚΗ ΠΕΡΙΟΧΗ ΛΕΥΚΩΝΑ</t>
  </si>
  <si>
    <t>16:14</t>
  </si>
  <si>
    <t>09:15</t>
  </si>
  <si>
    <t>ΑΝΩ ΚΑΜΗΛΑ</t>
  </si>
  <si>
    <t>ΑΓΡ. ΠΕΡ. ΚΑΜΗΛΑΣ</t>
  </si>
  <si>
    <t>14:14</t>
  </si>
  <si>
    <t>ΑΓΡ. ΠΕΡ. ΕΥΚΑΡΠΙΑΣ</t>
  </si>
  <si>
    <t>ΑΓΙΟΣ ΔΗΜΗΤΡΙΟΣ</t>
  </si>
  <si>
    <t>Π.Κ. ΣΙΔΗΡΟΚΑΣΤΡΟΥ</t>
  </si>
  <si>
    <t>Δ. ΣΙΝΤΙΚΗΣ</t>
  </si>
  <si>
    <t>21:31</t>
  </si>
  <si>
    <t>ΑΓΡ. ΠΕΡ. ΗΡΑΚΛΕΙΑΣ</t>
  </si>
  <si>
    <t>ΗΡΑΚΛΕΙΑ</t>
  </si>
  <si>
    <t>09:25</t>
  </si>
  <si>
    <t>ΠΑΛΙΟΚΑΣΤΡΟ</t>
  </si>
  <si>
    <t>ΑΓΚΙΣΤΡΟ</t>
  </si>
  <si>
    <t>Τ.Κ. ΑΓΓΙΣΤΡΟΥ ΠΕΡΙΟΧΗ ''ΤΡΕΙΣ ΒΡΥΣΕΣ''</t>
  </si>
  <si>
    <t>Π.Κ. ΑΝΩ ΠΟΡΟΙΩΝ ΣΕΡΡΩΝ</t>
  </si>
  <si>
    <t>12:56</t>
  </si>
  <si>
    <t>ΑΓΡ. ΠΕΡ. ΡΟΔΟΠΟΛΗΣ</t>
  </si>
  <si>
    <t>ΠΛΑΤΑΝΑΚΙΑ</t>
  </si>
  <si>
    <t>ΑΓΡ. ΠΕΡ. ΠΛΑΤΑΝΑΚΙΩΝ</t>
  </si>
  <si>
    <t>ΑΓΡ. ΠΕΡ. ΑΝΑΤΟΛΗΣ</t>
  </si>
  <si>
    <t>ΚΑΣΤΑΝΟΥΣΣΑ</t>
  </si>
  <si>
    <t>ΔΔ ΚΑΣΤΑΝΟΥΣΑΣ</t>
  </si>
  <si>
    <t>ΑΓΡΟΤΟΔΑΣΙΚΗ ΠΕΡ. ΚΑΣΤΑΝΟΥΣΣΑΣ</t>
  </si>
  <si>
    <t>Π.Κ. ΡΟΔΟΛΙΒΟΥΣ</t>
  </si>
  <si>
    <t>Δ. ΑΜΦΙΠΟΛΗΣ</t>
  </si>
  <si>
    <t>18:18</t>
  </si>
  <si>
    <t>ΚΟΡΜΙΣΤΑ</t>
  </si>
  <si>
    <t>ΑΓΡ. ΠΕΡ. ΚΟΡΜΙΣΤΑΣ</t>
  </si>
  <si>
    <t>ΚΡΗΝΙΔΑ</t>
  </si>
  <si>
    <t>Π.Κ. ΝΕΑΣ ΖΙΧΝΗΣ</t>
  </si>
  <si>
    <t>Δ. ΝΕΑΣ ΖΙΧΝΗΣ</t>
  </si>
  <si>
    <t>ΑΛΙΣΤΡΑΤΗ</t>
  </si>
  <si>
    <t>ΑΓΡ. ΠΕΡ. ΑΛΙΣΤΡΑΤΗΣ</t>
  </si>
  <si>
    <t>ΑΓΡ. ΠΕΡ. ΑΓΙΟΧΩΡΙΟΥ</t>
  </si>
  <si>
    <t>ΑΓΡ. ΠΕΡ. ΣΥΜΒΟΛΗΣ</t>
  </si>
  <si>
    <t>ΔΡΑΒΗΣΚΟΣ</t>
  </si>
  <si>
    <t>ΑΓΡ. ΠΕΡ. ΔΡΑΒΗΣΚΟΥ</t>
  </si>
  <si>
    <t>ΑΓΡΙΑΝΗ</t>
  </si>
  <si>
    <t>ΑΓΡ. ΠΕΡ. ΑΓΡΙΑΝΗΣ</t>
  </si>
  <si>
    <t>ΠΕΘΕΛΙΝΟΣ</t>
  </si>
  <si>
    <t>ΑΓΡ. ΠΕΡ. ΠΕΘΕΛΙΝΟΥ</t>
  </si>
  <si>
    <t>ΓΑΖΩΡΟΣ</t>
  </si>
  <si>
    <t>ΑΓΡΟΤΙΚΗ ΠΕΡΙΟΧΗ ΓΑΖΩΡΟΥ</t>
  </si>
  <si>
    <t>15:34</t>
  </si>
  <si>
    <t>ΧΑΛΚΙΔΙΚΗΣ</t>
  </si>
  <si>
    <t>ΜΕΤΑΜΟΡΦΩΣΗ</t>
  </si>
  <si>
    <t>ΒΡΑΧΟΣ</t>
  </si>
  <si>
    <t>15:31</t>
  </si>
  <si>
    <t>11:47</t>
  </si>
  <si>
    <t>ΤΑΞΙΑΡΧΗΣ</t>
  </si>
  <si>
    <t>12:51</t>
  </si>
  <si>
    <t>12:41</t>
  </si>
  <si>
    <t>09:13</t>
  </si>
  <si>
    <t>ΚΑΡΥΕΣ</t>
  </si>
  <si>
    <t>09:36</t>
  </si>
  <si>
    <t>Π.Κ. ΝΕΟΥ ΜΑΡΜΑΡΑ</t>
  </si>
  <si>
    <t>Δ. ΣΙΘΩΝΙΑΣ</t>
  </si>
  <si>
    <t>ΤΟΡΩΝΗ</t>
  </si>
  <si>
    <t>ΣΥΚΙΑ</t>
  </si>
  <si>
    <t>ΠΑΡΘΕΝΩΝΑΣ</t>
  </si>
  <si>
    <t>ΠΕΡΙΟΧΗ ΝΗΜΑΤΑ</t>
  </si>
  <si>
    <t>ΤΡΑΝΗ ΑΜΜΟΥΔΑ</t>
  </si>
  <si>
    <t>12:36</t>
  </si>
  <si>
    <t>ΤΡΙΠΟΤΑΜΟΣ ΝΕΟΣ ΜΑΡΜΑΡΑΣ</t>
  </si>
  <si>
    <t>ΜΕΤΑΓΓΙΤΣΙ</t>
  </si>
  <si>
    <t>ΑΓ.ΝΙΚΟΛΑΟΣ</t>
  </si>
  <si>
    <t>ΑΓ. ΝΙΚΟΛΑΟΣ</t>
  </si>
  <si>
    <t>23:44</t>
  </si>
  <si>
    <t>"ΛΥΚΟΠΟΛΙΑΝΑ" Ν.ΜΑΡΜΑΡΑ</t>
  </si>
  <si>
    <t>ΝΙΚΗΤΕΣ</t>
  </si>
  <si>
    <t>Ανω χωριο Νικητη</t>
  </si>
  <si>
    <t>21:33</t>
  </si>
  <si>
    <t>01:03</t>
  </si>
  <si>
    <t>ΝΗΜΑΤΑ ΠΑΡΘΕΝΩΝΑ</t>
  </si>
  <si>
    <t>ΠΑΛΙΟΜΥΛΟΣ -ΠΑΡΘΕΝΩΝΑ</t>
  </si>
  <si>
    <t>ΠΟΡΤΟ ΚΑΡΡΑΣ</t>
  </si>
  <si>
    <t>ΚΟΡΥΦΗ ΚΩΣΤΑ</t>
  </si>
  <si>
    <t>10:45</t>
  </si>
  <si>
    <t>ΚΑΡΒΟΥΝΑΣ</t>
  </si>
  <si>
    <t>ΚΑΣΤΑΜΟΝΙΤΗ ΠΑΡΘΕΝΩΝΑ</t>
  </si>
  <si>
    <t>ΖΩΝΗ ΠΡΙΟΝΙΑ</t>
  </si>
  <si>
    <t>ΑΜΠΕΛΙΑ - ΚΑΡΡΑΣ</t>
  </si>
  <si>
    <t>ΜΕΤΟΧΙ ΚΑΣΤΑΝΟΝΙΤΗ ΜΑΡΜΑΡΑ</t>
  </si>
  <si>
    <t>ΣΑΡΤΗ</t>
  </si>
  <si>
    <t>ΜΟΥΡΙΕΣ</t>
  </si>
  <si>
    <t>Π.Κ. ΚΑΣΣΑΝΔΡΑΣ</t>
  </si>
  <si>
    <t>Δ. ΚΑΣΣΑΝΔΡΑΣ</t>
  </si>
  <si>
    <t>ΝΕΑ ΦΩΚΑΙΑ</t>
  </si>
  <si>
    <t>22:18</t>
  </si>
  <si>
    <t>23:21</t>
  </si>
  <si>
    <t>09:49</t>
  </si>
  <si>
    <t>19:19</t>
  </si>
  <si>
    <t>Π.Υ. ΣΤΑΓΕΙΡΩΝ (ΙΕΡΙΣΣΟΥ)</t>
  </si>
  <si>
    <t>Δ. ΑΡΙΣΤΟΤΕΛΗ</t>
  </si>
  <si>
    <t>ΓΟΜΑΤΙΟ</t>
  </si>
  <si>
    <t>ΜΕΤΕΡΙΖΙΑ ΓΟΜΑΤΙΟΥ</t>
  </si>
  <si>
    <t>ΠΕΡΙΟΧΗ ΔΕΒΕΛΙΚΙ</t>
  </si>
  <si>
    <t>Π.Κ. ΑΡΝΑΙΑΣ</t>
  </si>
  <si>
    <t>ΣΤΑΝΟΣ</t>
  </si>
  <si>
    <t>Τ.Κ. ΣΤΑΝΟΥ</t>
  </si>
  <si>
    <t>20:43</t>
  </si>
  <si>
    <t>ΒΑΡΒΑΡΑ</t>
  </si>
  <si>
    <t>Τ.Κ. ΒΑΡΒΑΡΑΣ</t>
  </si>
  <si>
    <t>Π.Υ. ΚΙΛΚΙΣ</t>
  </si>
  <si>
    <t>ΚΙΛΚΙΣ</t>
  </si>
  <si>
    <t>Δ. ΚΙΛΚΙΣ</t>
  </si>
  <si>
    <t>ΑΓΡ. ΠΕΡ. ΑΝΩ ΑΠΟΣΤΟΛΩΝ</t>
  </si>
  <si>
    <t>ΑΓΡ. ΠΕΡ. ΚΡΗΣΤΩΝΗΣ</t>
  </si>
  <si>
    <t>ΑΓΡ. ΠΕΡ. Π. ΓΥΝΑΙΚΟΚΑΣΤΡΟΥ</t>
  </si>
  <si>
    <t>ΑΓΡ. ΠΕΡ. ΚΑΜΠΑΝΗ</t>
  </si>
  <si>
    <t>Δ. ΠΑΙΟΝΙΑΣ</t>
  </si>
  <si>
    <t>ΑΓΡ. ΠΕΡ. ΠΟΛΥΚΑΣΤΡΟΥ</t>
  </si>
  <si>
    <t>ΝΕΑ ΚΑΒΑΛΑ</t>
  </si>
  <si>
    <t>ΕΛΛΗΝΙΚΟ</t>
  </si>
  <si>
    <t>20:27</t>
  </si>
  <si>
    <t>ΘΕΟΔΟΣΙΑ</t>
  </si>
  <si>
    <t>ΑΓΡ. ΠΕΡ. ΘΕΟΔΟΣΙΑ</t>
  </si>
  <si>
    <t>07:14</t>
  </si>
  <si>
    <t>ΠΟΛΥΚΑΣΤΡΟ</t>
  </si>
  <si>
    <t>ΑΓΡ. ΠΕΡ. ΠΟΛΥΚΑΣΤΡΟ</t>
  </si>
  <si>
    <t>ΑΓΡ. ΠΕΡ. ΝΕΑΣ ΚΑΒΑΛΑΣ</t>
  </si>
  <si>
    <t>ΠΑΛΙΟ ΑΓΙΟΝΕΡΙ</t>
  </si>
  <si>
    <t>ΑΓΡ. ΠΕΡ. ΠΑΛΑΙΟ ΑΓΙΟΝΕΡΙ</t>
  </si>
  <si>
    <t>ΝΕΟ ΑΓΙΟΝΕΡΙ</t>
  </si>
  <si>
    <t>ΑΓΡ. ΠΕΡ. ΝΕΟ ΑΓΙΟΝΕΡΙ</t>
  </si>
  <si>
    <t>Ε.Ο ΚΙΛΚΙΣ Α. ΠΟΤΑΜΙΑΣ</t>
  </si>
  <si>
    <t>ΑΓΡ/ΔΑΣ  ΠΕΡ. ΘΕΟΔΟΣΙΑ</t>
  </si>
  <si>
    <t>ΑΓΡ. ΠΕΡ. ΑΡΓΥΡΟΥΠΟΛΗΣ</t>
  </si>
  <si>
    <t>ΓΑΛΛΙΚΟΣ</t>
  </si>
  <si>
    <t>ΑΓΡ. ΠΕΡ. ΓΑΛΛΙΚΟΥ</t>
  </si>
  <si>
    <t>ΛΙΜΝΟΤΟΠΟΣ</t>
  </si>
  <si>
    <t>Ε.Ο ΚΙΛΚΙΣ - ΜΑΥΡΟΝΕΡΙ</t>
  </si>
  <si>
    <t>ΑΓΡ. ΠΕΡ. ΜΕΤΑΛΛΙΚΟΥ</t>
  </si>
  <si>
    <t>ΑΓΡ. ΠΕΡ. ΘΕΟΔΟΣΙΩΝ</t>
  </si>
  <si>
    <t>ΑΓΡ. ΠΕΡ. ΑΝΑΒΡΥΤΟΥ</t>
  </si>
  <si>
    <t>ΑΓΡ. ΠΕΡ. ΦΥΣΚΑΣ</t>
  </si>
  <si>
    <t>ΔΑΣ. ΠΕΡ. ΚΙΛΚΙΣ</t>
  </si>
  <si>
    <t>ΑΓΡ. ΠΕΡ. ΧΩΡΥΓΙΟΥ</t>
  </si>
  <si>
    <t>ΑΓΡ. ΠΕΡ. ΒΑΘΗΣ</t>
  </si>
  <si>
    <t>ΑΓΡ. ΠΕΡ. ΖΑΧΑΡΑΤΟΥ</t>
  </si>
  <si>
    <t>ΑΓΡ. ΠΕΡ. ΜΕΛΙΣΣΟΥΡΓΕΙΟ</t>
  </si>
  <si>
    <t>13:07</t>
  </si>
  <si>
    <t>Ε.Ο ΤΕΡΠΥΛΛΟΥ - ΚΟΚΚΙΝΙΑΣ</t>
  </si>
  <si>
    <t>ΑΓΡ. ΠΕΡ. ΑΡΓΥΡΟΥΠΟΛΗ</t>
  </si>
  <si>
    <t>ΚΑΜΠΑΝΗΣ</t>
  </si>
  <si>
    <t>ΑΓΡ. ΠΕΡ. ΠΑΡΟΧΘΙΟ</t>
  </si>
  <si>
    <t>ΚΡΗΣΤΩΝΗ</t>
  </si>
  <si>
    <t>ΑΓΡ. ΠΕΡ. ΠΛΥΚΑΣΤΡΟΥ</t>
  </si>
  <si>
    <t>ΑΝΑΒΡΥΤΟ</t>
  </si>
  <si>
    <t>ΑΓΡ. ΠΕΡ. ΑΝΑΒΡΥΤΟ</t>
  </si>
  <si>
    <t>ΒΑΘΗ</t>
  </si>
  <si>
    <t>Μ. ΑΠΟΣΤΟΛΟΙ</t>
  </si>
  <si>
    <t>ΔΑΣ. ΠΕΡ. ΠΟΝΤΟΚΕΡΑΣΙΑΣ</t>
  </si>
  <si>
    <t>ΑΓΡ. ΠΕΡ. ΚΙΛΚΙΣ</t>
  </si>
  <si>
    <t>ΑΝΩ ΣΟΥΡΜΕΝΑ</t>
  </si>
  <si>
    <t>ΑΓΡ. ΠΕΡ. Ν. ΚΑΒΑΛΑΣ</t>
  </si>
  <si>
    <t>ΜΕΤΑΞΟΧΩΡΙ ΚΙΛΚΙΣ</t>
  </si>
  <si>
    <t>ΑΓΡΟΤΙΚΗ ΠΕΡΙΟΧΗ ΖΑΧΑΡΑΤΟΥ</t>
  </si>
  <si>
    <t>ΑΓΡΟΤΙΚΗ ΠΕΡΙΟΧΗ ΑΚΡΟΠΟΤΑΜΙΑΣ</t>
  </si>
  <si>
    <t>ΑΓΡΟΤΙΚΗ ΠΕΡΙΟΧΗ ΚΡΗΣΤΩΝΗΣ</t>
  </si>
  <si>
    <t>ΑΓΡΟΤΙΚΗ ΠΕΡΙΟΧΗ ΚΙΛΚΙΣ</t>
  </si>
  <si>
    <t>ΑΓΡΟΤΙΚΗ ΠΕΡΙΟΧΗ ΕΛΛΗΝΙΚΟΥ</t>
  </si>
  <si>
    <t>20:54</t>
  </si>
  <si>
    <t>ΑΓΡΟΤΙΚΗ ΠΕΡΙΟΧΗ ΠΛΑΤΑΝΙΑΣ</t>
  </si>
  <si>
    <t>ΑΓΡΟΤΙΚΗ ΠΕΡΙΟΧΗ ΝΕΑΣ ΚΑΒΑΛΑΣ</t>
  </si>
  <si>
    <t>ΑΓΡΟΤΙΚΗ ΠΕΡΙΟΧΗ ΜΟΝΟΛΙΘΙΟΥ</t>
  </si>
  <si>
    <t>ΑΓΡ. ΠΕΡ. ΠΑΝΤΕΛΕΗΜΟΝΑ</t>
  </si>
  <si>
    <t>ΑΓΡ. ΠΕΡ. ΚΟΡΟΜΗΛΙΑΣ</t>
  </si>
  <si>
    <t>12:54</t>
  </si>
  <si>
    <t>ΑΓΡΟΤΙΚΗ ΠΕΡΙΟΧΗ ΠΕΡΙΣΤΕΡΙΟΥ</t>
  </si>
  <si>
    <t>ΔΑΣ. ΠΕΡ. ΞΗΡΟΒΡΥΣΗΣ</t>
  </si>
  <si>
    <t>ΑΓΡ. ΠΕΡ. ΛΕΒΕΝΤΟΧΩΡΙΟΥ</t>
  </si>
  <si>
    <t>ΜΑΥΡΟΝΕΡΙ</t>
  </si>
  <si>
    <t>ΑΓΡ. ΠΕΡ. ΜΑΥΡΟΝΕΡΙΟΥ</t>
  </si>
  <si>
    <t>07:50</t>
  </si>
  <si>
    <t>ΛΟΦΟΣ ΑΓ. ΓΕΩΡΓΙΟΥ</t>
  </si>
  <si>
    <t>ΑΓΡ. ΠΕΡ. Π. ΑΓΙΟΝΕΡΙ</t>
  </si>
  <si>
    <t>ΜΑΝΔΡΕΣ</t>
  </si>
  <si>
    <t>ΑΓΡ. ΠΕΡ. ΜΑΝΔΡΕΣ</t>
  </si>
  <si>
    <t>09:06</t>
  </si>
  <si>
    <t>ΑΓΡ. ΠΕΡ. ΛΑΟΔΙΚΗΝΟ</t>
  </si>
  <si>
    <t>ΤΕΡΠΥΛΛΟΣ</t>
  </si>
  <si>
    <t>ΑΓΡ. ΠΕΡ. ΤΕΡΠΥΛΛΟΥ</t>
  </si>
  <si>
    <t>11:26</t>
  </si>
  <si>
    <t>ΜΙΚΡΟΚΑΜΠΟΣ</t>
  </si>
  <si>
    <t>ΑΓΡ. ΠΕΡ. ΜΙΚΡΟΚΑΜΠΟΣ</t>
  </si>
  <si>
    <t>04:43</t>
  </si>
  <si>
    <t>AΓΡΟΤΙΚΗ ΠΕΡΙΟΧΗ ΜΙΚΡΟΚΑΜΠΟΥ ΚΙΛΚΙΣ</t>
  </si>
  <si>
    <t>ΑΓΡ. ΠΕΡ. Ν. ΑΓΙΟΝΕΡΙΟΥ</t>
  </si>
  <si>
    <t>ΑΓΡ. ΠΕΡ ΕΠΤΑΛΟΦΟΥ</t>
  </si>
  <si>
    <t>ΑΓΡ. ΠΕΡ. Π.ΑΓΙΟΝΕΡΙΟΥ</t>
  </si>
  <si>
    <t>23:05</t>
  </si>
  <si>
    <t>ΑΓΡ. ΠΕΡ. ΛΙΜΝΟΤΟΠΟΥ</t>
  </si>
  <si>
    <t>ΑΓΡ. ΠΕΡ. ΚΑΤΩ ΑΠΟΣΤΟΛΟΙ</t>
  </si>
  <si>
    <t>ΑΓΡ. ΠΕΡ. ΣΙΤΑΡΙΑΣ</t>
  </si>
  <si>
    <t>ΑΓΡ. ΠΕΡ. ΝΕΑ ΚΑΒΑΛΑ</t>
  </si>
  <si>
    <t>11:04</t>
  </si>
  <si>
    <t>ΚΑΤΩ ΠΟΤΑΜΙΑ</t>
  </si>
  <si>
    <t>16:46</t>
  </si>
  <si>
    <t>ΑΓΡ. ΠΕΡ. Π[ΟΛΥΚΑΣΤΡΟΥ</t>
  </si>
  <si>
    <t>ΑΓΡ. ΠΕΡ. ΠΙΚΡΟΛΙΜΝΗΣ</t>
  </si>
  <si>
    <t>ΑΓΡ. ΠΕΡ. ΧΕΡΣΟΤΟΠΟΥ</t>
  </si>
  <si>
    <t>ΑΓΡ. ΠΕΡ. ΒΑΦΕΙΟΧΩΡΙΟΥ</t>
  </si>
  <si>
    <t>ΑΓΡ. ΠΕΡ. ΧΕΡΣΟΤΟΠΙ</t>
  </si>
  <si>
    <t>22:23</t>
  </si>
  <si>
    <t>02:26</t>
  </si>
  <si>
    <t>ΑΓΡ. ΠΕΡ. ΞΗΡΟΛΑΚΟΣ</t>
  </si>
  <si>
    <t>08:18</t>
  </si>
  <si>
    <t>ΑΓΡ. ΠΕΡ. ΜΠΑΚΑΙΙΚΑ</t>
  </si>
  <si>
    <t>ΑΓΡ. ΠΕΡ. ΣΠΟΥΡΓΙΤΗΣ</t>
  </si>
  <si>
    <t>ΠΛΑΓΙΑ</t>
  </si>
  <si>
    <t>ΑΓΡ. ΠΕΡ. ΚΟΛΧΙΔΑΣ</t>
  </si>
  <si>
    <t>ΑΡΓΥΡΟΥΠΟΛΗ ΚΙΛΚΙΣ</t>
  </si>
  <si>
    <t>ΑΓΡ. ΠΕΡ. ΜΕΣΣΙΑΝΟΥ</t>
  </si>
  <si>
    <t>ΑΝΘΟΦΥΤΟ</t>
  </si>
  <si>
    <t>ΑΓΡ. ΠΕΡ. ΑΝΘΟΦΥΤΟΥ</t>
  </si>
  <si>
    <t>15:13</t>
  </si>
  <si>
    <t>21:56</t>
  </si>
  <si>
    <t>ΕΥΖΩΝΟΙ</t>
  </si>
  <si>
    <t>ΑΓΡ. ΠΕΡ. ΕΥΖΩΝΟΙ -ΕΙΔΟΜΕΝΗΣ</t>
  </si>
  <si>
    <t>10:07</t>
  </si>
  <si>
    <t>Δασικη περιοχη Νεας Σαντας</t>
  </si>
  <si>
    <t>ΜΟΝΟΛΙΘΙ</t>
  </si>
  <si>
    <t>ΑΓΡ. ΠΕΡ. ΑΝΩ ΠΟΤΑΜΙΑΣ</t>
  </si>
  <si>
    <t>11:09</t>
  </si>
  <si>
    <t>ΑΓΡ. ΠΕΡ. ΣΤΑΥΡΟΧΩΡΙΟΥ</t>
  </si>
  <si>
    <t>08:25</t>
  </si>
  <si>
    <t>ΛΕΒΕΝΤΟΧΩΡΙ</t>
  </si>
  <si>
    <t>ΑΓΡΟΤΙΚΗ ΠΕΡΙΟΧΗ ΣΙΤΑΡΙΑΣ</t>
  </si>
  <si>
    <t>06:30</t>
  </si>
  <si>
    <t>ΓΕΡΑΚΑΡΙ</t>
  </si>
  <si>
    <t>ΑΓΡ. ΠΕΡ. ΓΕΡΑΚΑΡΙ</t>
  </si>
  <si>
    <t>ΑΓΡΟΤΙΚΗ ΠΕΡΙΟΧΗ ΜΑΝΔΡΩΝ</t>
  </si>
  <si>
    <t>ΠΕΔΙΝΟ</t>
  </si>
  <si>
    <t>ΑΓΡΟΤΙΚΗ ΠΕΡΙΟΧΗ ΠΕΔΙΝΟΥ</t>
  </si>
  <si>
    <t>ΑΓΡ. ΠΕΡ. Ν. ΓΥΝΑΙΚΟΚΑΣΤΡΟΥ</t>
  </si>
  <si>
    <t>ΑΓΡΟΤΙΚΗ ΠΕΡΙΟΧΗ ΠΟΛΥΚΑΣΤΡΟΥ</t>
  </si>
  <si>
    <t>ΧΡΥΣΟΠΕΤΡΑ</t>
  </si>
  <si>
    <t>ΑΓΡΟΤΙΚΗ ΠΕΡΙΟΧΗ ΧΡΥΣΟΠΕΤΡΑΣ</t>
  </si>
  <si>
    <t>ΑΓΡΟΤΙΚΗ ΠΕΡΙΟΧΗ ΝΕΑΣ ΣΑΝΤΑΣ</t>
  </si>
  <si>
    <t>ΑΓΡ. ΠΕΡ. ΠΑΛΑΤΙΑΝΟΥ</t>
  </si>
  <si>
    <t>ΑΓΡ. ΠΕΡ. ΑΣΠΡΟΥ</t>
  </si>
  <si>
    <t>Π.Κ. ΜΟΥΡΙΩΝ</t>
  </si>
  <si>
    <t>ΑΚΡΙΤΑΣ</t>
  </si>
  <si>
    <t>ΑΓΡ. ΠΕΡ. ΣΟΥΡΜΕΝΑ</t>
  </si>
  <si>
    <t>ΑΓΡ. ΠΕΡ. ΜΟΥΡΙΩΝ</t>
  </si>
  <si>
    <t>21:44</t>
  </si>
  <si>
    <t>ΧΙΛΙΑ ΔΕΝΤΡΑ</t>
  </si>
  <si>
    <t>ΑΓΡ. ΠΕΡ.ΠΛΑΤΑΝΙΕΣ</t>
  </si>
  <si>
    <t>ΑΓΡ. ΠΕΡ. ΜΥΡΙΟΦΥΤΟΥ</t>
  </si>
  <si>
    <t>ΑΓΡ. ΠΕΡ. Κ. ΣΟΥΡΜΕΝΑ</t>
  </si>
  <si>
    <t>ΑΓΡ. ΠΕΡ. Σ.Σ. ΜΟΥΡΙΩΝ</t>
  </si>
  <si>
    <t>ΔΟΙΡΑΝΗ</t>
  </si>
  <si>
    <t>ΚΡΗΤΙΚΑ</t>
  </si>
  <si>
    <t>ΑΓΡ. ΠΕΡ. ΔΟΙΡΑΝΗΣ</t>
  </si>
  <si>
    <t>ΑΓΡΟΤΙΚΗ ΠΕΡΙΟΧΗ ΣΟΥΡΜΕΝΩΝ</t>
  </si>
  <si>
    <t>ΔΑΣΙΚΗ ΠΕΡ. ΚΑΒΑΛΛΑΡΙΟΥ</t>
  </si>
  <si>
    <t>ΑΓΡ. ΠΕΡ. ΔΡΟΣΑΤΟ</t>
  </si>
  <si>
    <t>ΛΙΘΩΤΟ</t>
  </si>
  <si>
    <t>ΑΓΡ. ΠΕΡ . ΜΟΥΡΙΩΝ</t>
  </si>
  <si>
    <t>ΑΓΡΟΤΙΚΗ ΠΕΡΙΟΧΗ ΛΙΘΩΤΟΥ</t>
  </si>
  <si>
    <t>ΑΓΡ. ΠΕΡ. ΑΓ. ΧΑΡΑΛΑΜΠΟΥΣ</t>
  </si>
  <si>
    <t>ΚΑΤΩ ΣΟΥΡΜΕΝΑ</t>
  </si>
  <si>
    <t>ΔΡΟΣΑΤΟ</t>
  </si>
  <si>
    <t>Π.Υ. ΒΙ.ΠΕ. ΚΙΛΚΙΣ</t>
  </si>
  <si>
    <t>ΑΓΡΟΤ.ΠΕΡ. ΛΙΜΝΗΣ ΑΡΤΖΑΝ</t>
  </si>
  <si>
    <t>ΒΑΦΙΟΧΩΡΙ</t>
  </si>
  <si>
    <t>ΑΓΡ.ΠΕΡΙΟΧΗ ΒΑΦΙΟΧΩΡΙΟΥ</t>
  </si>
  <si>
    <t>ΑΓΡΟΤΙΚΗ ΠΕΡΙΟΧΗ ΒΑΦΙΟΧΩΡΙΟΥ</t>
  </si>
  <si>
    <t>ΑΓΡΟΤΙΚΗ ΠΕΡΙΟΧΗ ΒΑΛΤΟΥΔΙ</t>
  </si>
  <si>
    <t>ΗΛΙΟΛΟΥΣΤΟ</t>
  </si>
  <si>
    <t>ΑΓΡΟΤΙΚΗ ΠΕΡΙΟΧΗ ΗΛΙΟΛΟΥΣΤΟΥ</t>
  </si>
  <si>
    <t>ΑΓΡ.ΠΕΡ. ΑΡΤΖΑΝ ΒΑΦΙΟΧΩΡΙ</t>
  </si>
  <si>
    <t>ΧΕΡΣΟ</t>
  </si>
  <si>
    <t>ΑΓΡΟΤΙΚΗ ΠΕΡΙΟΧΗ ΕΛΕΥΘΕΡΟΧΩΡΙΟΥ</t>
  </si>
  <si>
    <t>ΑΓΡΟΤΙΚΗ ΠΕΡΙΟΧΗ Τ.Κ. ΒΑΦΙΟΧΩΡΙΟΥ</t>
  </si>
  <si>
    <t>08:52</t>
  </si>
  <si>
    <t>ΑΓΡΟΤΙΚΗ ΠΕΡΙΟΧΗ ΚΑΣΤΑΝΙΕΣ</t>
  </si>
  <si>
    <t>ΑΓΡΟΤΟΔΑΣΙΚΗ ΠΕΡΙΟΧΗ Τ.Κ. ΚΑΣΤΑΝΙΕΣ</t>
  </si>
  <si>
    <t>ΑΓΡΟΤΟΔΑΣΙΚΗ ΠΡΙΟΧΗ Τ.Κ. ΗΛΙΟΛΟΥΣΤΟΥ</t>
  </si>
  <si>
    <t>ΜΕΓΑΛΗ ΣΤΕΡΝΑ</t>
  </si>
  <si>
    <t>ΑΓΡΟΤΙΚΗ ΠΕΡΙΟΧΗ ΜΙΧΑΛΙΤΣΙ</t>
  </si>
  <si>
    <t>ΚΟΡΩΝΑ</t>
  </si>
  <si>
    <t>ΑΓΡΟΤΟΔΑΣΙΚΗ ΠΕΡΙΟΧΗ ΚΟΡΩΝΑΣ</t>
  </si>
  <si>
    <t>ΑΓΡΟΤΙΚΗ ΠΕΡΙΟΧΗ ΒΑΛΤΟΥΔΙΟΥ</t>
  </si>
  <si>
    <t>ΠΟΝΤΟΗΡΑΚΛΕΙΑ</t>
  </si>
  <si>
    <t>ΑΓΡΟΤΙΚΗ ΠΕΡΙΟΧΗ ΚΑΣΤΡΟΥ</t>
  </si>
  <si>
    <t>ΑΓΡΟΤΙΚΗ ΠΕΡΙΟΧΗ ΜΕΓΑΛΗΣ</t>
  </si>
  <si>
    <t>ΚΑΛΙΝΔΡΙΑ</t>
  </si>
  <si>
    <t>ΑΓΡΟΤΙΚΗ ΠΕΡΙΟΧΗ ΧΕΡΣΟΥ</t>
  </si>
  <si>
    <t>Π.Υ. ΓΟΥΜΕΝΙΣΣΑΣ</t>
  </si>
  <si>
    <t>ΑΓΡ. ΠΕΡ. Τ.Κ ΤΟΥΜΠΑΣ</t>
  </si>
  <si>
    <t>ΔΑΣ. ΠΕΡ. ΚΑΡΠΗΣ "ΛΕΚΑ"</t>
  </si>
  <si>
    <t>ΔΑΣ. ΠΕΡ. ΚΑΣΤΑΝΕΡΗΣ</t>
  </si>
  <si>
    <t>ΑΓΡ. ΠΕΡ. ΜΕΣΣΙΑΣ</t>
  </si>
  <si>
    <t>ΑΓΡ. ΠΕΡ. ΦΙΛΥΡΙΑΣ</t>
  </si>
  <si>
    <t>ΑΓΡ. ΠΕΡ. ΓΟΥΜΕΝΙΣΣΑΣ</t>
  </si>
  <si>
    <t>ΑΓΡ. ΠΕΡ. ΚΑΜΠΟΧΩΡΙΟΥ</t>
  </si>
  <si>
    <t>23:15</t>
  </si>
  <si>
    <t>ΑΓΡ. ΠΕΡ. ΑΞΙΟΥΠΟΛΗΣ</t>
  </si>
  <si>
    <t>ΑΓΡ. ΠΕΡ. ΡΥΖΙΩΝ</t>
  </si>
  <si>
    <t>ΔΑΣ. ΠΕΡ. ΓΡΙΒΑΣ "ΙΣΒΟΡΑΚΙ"</t>
  </si>
  <si>
    <t>ΑΓΡ. ΠΕΡ. ΓΟΡΓΟΠΗΣ</t>
  </si>
  <si>
    <t>ΑΓΡ. ΠΕΡ. ΕΥΡΩΠΟΥ</t>
  </si>
  <si>
    <t>ΔΑΣ. ΠΕΡ. ΠΗΓΗΣ</t>
  </si>
  <si>
    <t>ΑΓΡ. ΠΕΡ. ΣΤΑΘΗ</t>
  </si>
  <si>
    <t>ΑΓΡ. ΠΕΡ. ΑΓ. ΠΕΤΡΟΥ</t>
  </si>
  <si>
    <t>ΑΓΡ. ΠΕΤΡΟΥ</t>
  </si>
  <si>
    <t>ΑΓΡ. ΠΕΡ. ΠΛΑΓΙΑΣ</t>
  </si>
  <si>
    <t>ΑΓΡ. ΠΕΡ. ΟΜΑΛΟΥ</t>
  </si>
  <si>
    <t>ΑΓΡ. ΠΕΡ. ΤΟΥΜΠΑΣ</t>
  </si>
  <si>
    <t>ΑΓΡΟΤΟΔΑΣΙΚΗ ΠΕΡ. ΚΑΜΠΟΧΩΡΙΟΥ</t>
  </si>
  <si>
    <t>ΒΙ.ΠΑ. ΑΞΙΟΥΠΟΛΗΣ</t>
  </si>
  <si>
    <t>ΑΓΡ. ΠΕΡ. ΚΑΡΠΗΣ</t>
  </si>
  <si>
    <t>ΔΑΣ. ΠΕΡ. ΣΚΡΑ</t>
  </si>
  <si>
    <t>ΑΡΟΤΟΔΑΣΙΚΗ ΠΕΡ. ΕΙΔΟΜΕΝΗΣ - ΠΛΗΣΙΟΝ ΣΥΝΝΟΡΩΝ</t>
  </si>
  <si>
    <t>ΔΑΣΙΚΗ ΠΕΡ. ΣΚΡΑ</t>
  </si>
  <si>
    <t>ΑΓΡ. ΠΕΡ. ΠΟΛΥΠΕΤΡΟΥ</t>
  </si>
  <si>
    <t>ΑΓΡΟΤΟΔΑΣΙΚΗ ΠΕΡ. ΑΞΙΟΥΠΟΛΗΣ</t>
  </si>
  <si>
    <t>ΔΑΣΙΚΗ ΠΕΡ. ΦΑΝΟΥ</t>
  </si>
  <si>
    <t>23:20</t>
  </si>
  <si>
    <t>Μ. ΛΙΒΑΔΙΑ (ΠΥΡΓΟΣ-ΚΕΡΑΙΕΣ)</t>
  </si>
  <si>
    <t>ΔΑΣ. ΠΕΡ. ΓΡΙΒΑΣ</t>
  </si>
  <si>
    <t>Π.Υ. ΕΔΕΣΣΑΣ</t>
  </si>
  <si>
    <t>ΠΕΛΛΑΣ</t>
  </si>
  <si>
    <t>18:01</t>
  </si>
  <si>
    <t>19:33</t>
  </si>
  <si>
    <t>Δ. ΣΚΥΔΡΑΣ</t>
  </si>
  <si>
    <t>ΑΣΠΡΟ</t>
  </si>
  <si>
    <t>Τ.Κ. ΑΣΠΡΟ</t>
  </si>
  <si>
    <t>Δ. ΕΔΕΣΣΑΣ</t>
  </si>
  <si>
    <t>ΠΛΑΤΑΝΗ</t>
  </si>
  <si>
    <t>Τ,Κ, ΠΛΑΤΑΝΗ</t>
  </si>
  <si>
    <t>Τ.Κ. ΚΕΡΑΣΙΑ</t>
  </si>
  <si>
    <t>ΜΕΣΗΜΕΡΙ</t>
  </si>
  <si>
    <t>Τ.Κ. ΜΕΣΙΜΕΡΙ</t>
  </si>
  <si>
    <t>ΑΡΝΙΣΣΑ</t>
  </si>
  <si>
    <t>ΑΝΥΔΡΟ</t>
  </si>
  <si>
    <t>Τ.Κ. ΑΝΥΔΡΟ</t>
  </si>
  <si>
    <t>17:51</t>
  </si>
  <si>
    <t>ΚΑΛΥΒΙΑ</t>
  </si>
  <si>
    <t>Τ.Κ.  ΚΑΛΥΒΙΑ</t>
  </si>
  <si>
    <t>Τ.Κ. ΚΑΛΥΒΙΑ</t>
  </si>
  <si>
    <t>Τ.Κ. ΖΕΡΒΗ</t>
  </si>
  <si>
    <t>ΝΗΣΙΟ</t>
  </si>
  <si>
    <t>Τ.Κ. ΝΗΣΙ</t>
  </si>
  <si>
    <t>ΠΡΟΦΗΤΗΣ ΗΛΙΑΣ</t>
  </si>
  <si>
    <t>Τ.Κ. ΠΡΟΦΗΤΗΣ ΗΛΙΑΣ</t>
  </si>
  <si>
    <t>Τ.Κ.ΛΙΠΟΧΩΡΙΟΥ</t>
  </si>
  <si>
    <t>12:47</t>
  </si>
  <si>
    <t>Τ.Κ. ΑΡΝΙΣΣΑΣ</t>
  </si>
  <si>
    <t>ΚΑΛΗ</t>
  </si>
  <si>
    <t>Τ.Κ. ΚΑΛΗ</t>
  </si>
  <si>
    <t>ΑΡΣΕΝΙΟ</t>
  </si>
  <si>
    <t>ΑΓΡΟΤΙΚΗ ΠΕΡΙΟΧΗ ΑΡΣΕΝΙΟΥ</t>
  </si>
  <si>
    <t>ΚΑΛΛΙΠΟΛΗ</t>
  </si>
  <si>
    <t>ΓΕΩΡΓΙΚΗ ΠΕΡΙΟΧΗ ΚΑΛΛΙΠΟΛΗΣ</t>
  </si>
  <si>
    <t>ΠΑΝΑΓΙΤΣΑ</t>
  </si>
  <si>
    <t>Τ.Κ. ΠΑΝΑΓΙΤΣΑ</t>
  </si>
  <si>
    <t>Τ.Κ. ΠΡΟΦΗΤΗ ΗΛΙΑ</t>
  </si>
  <si>
    <t>19:16</t>
  </si>
  <si>
    <t>Τ.Κ. ΚΑΛΛΙΠΟΛΗ</t>
  </si>
  <si>
    <t>Τ.Κ. ΛΙΠΟΧΩΡΙ</t>
  </si>
  <si>
    <t>Τ.Κ. ΚΑΡΥΔΙΑ</t>
  </si>
  <si>
    <t>ΕΔΕΣΣΑ</t>
  </si>
  <si>
    <t>ΣΜΑΡΕΚΑ</t>
  </si>
  <si>
    <t>14:53</t>
  </si>
  <si>
    <t>Τ.Κ. ΚΕΔΡΩΝΑΣ</t>
  </si>
  <si>
    <t>ΑΓΡΑΣ</t>
  </si>
  <si>
    <t>Τ.Κ.ΑΓΡΑΣ</t>
  </si>
  <si>
    <t>Τ.Κ.ΛΙΠΟΧΩΡΙ</t>
  </si>
  <si>
    <t>Τ.Κ.ΑΡΣΕΝΙ</t>
  </si>
  <si>
    <t>ΠΕΤΡΑΙΑ</t>
  </si>
  <si>
    <t>Τ.Κ.ΠΕΤΡΙΑ</t>
  </si>
  <si>
    <t>Τ.Κ. ΠΡ.ΗΛΙΑΣ</t>
  </si>
  <si>
    <t>Τ.Κ. ΠΑΝΑΓΙΤΣΑΣ</t>
  </si>
  <si>
    <t>ΣΚΥΔΡΑ</t>
  </si>
  <si>
    <t>ΑΓΡΟΤΙΚΗ ΠΕΡΙΟΧΗ ΣΚΥΔΡΑΣ</t>
  </si>
  <si>
    <t>Τ.Κ. ΖΕΡΒΗΣ</t>
  </si>
  <si>
    <t>ΔΥΤΙΚΑ ΑΓΙΟΥ ΑΘΑΝΑΣΙΟΥ</t>
  </si>
  <si>
    <t>21:34</t>
  </si>
  <si>
    <t>Τ.Κ. ΠΕΤΡΙΑ</t>
  </si>
  <si>
    <t>Τ.Κ.ΚΑΛΛΙΠΟΛΗ</t>
  </si>
  <si>
    <t>Τ.Κ.ΚΑΛΥΒΙΑ</t>
  </si>
  <si>
    <t>21:57</t>
  </si>
  <si>
    <t>ΑΓΡΟΤΙΚΗ ΠΕΡΙΟΧΗ ΛΟΓΓΟΣ</t>
  </si>
  <si>
    <t>ΑΓΡΟΤΙΚΟΣ ΣΥΝΕΤΑΙΡΙΣΜΟΣ ΠΡ. ΗΛΙΑ</t>
  </si>
  <si>
    <t>22:19</t>
  </si>
  <si>
    <t>Τ.Κ. ΞΑΝΘΟΓΕΙΑ</t>
  </si>
  <si>
    <t>ΛΙΜΝΗ ΒΕΓΟΡΙΤΙΔΑΣ</t>
  </si>
  <si>
    <t>Τ.Κ. ΑΡΝΙΣΣΑ</t>
  </si>
  <si>
    <t>21:52</t>
  </si>
  <si>
    <t>Τ.Κ. ΛΟΥΤΡΟΧΩΡΙ</t>
  </si>
  <si>
    <t>18:16</t>
  </si>
  <si>
    <t>Τ.Κ. ΜΑΥΡΟΒΟΥΝΙ</t>
  </si>
  <si>
    <t>Τ.Κ.ΚΕΡΑΣΙΑΣ</t>
  </si>
  <si>
    <t>Τ.Κ. ΣΕΒΑΣΤΕΙΑΝΑ</t>
  </si>
  <si>
    <t>19:42</t>
  </si>
  <si>
    <t>ΒΡΥΤΑ</t>
  </si>
  <si>
    <t>Τ.Κ. ΒΡΥΤΑ</t>
  </si>
  <si>
    <t>Τ.Κ. ΚΑΡΥΔΙΑΣ</t>
  </si>
  <si>
    <t>Τ.Κ. Κ. ΓΡΑΜΜΑΤΙΚΟ</t>
  </si>
  <si>
    <t>ΡΙΖΑΡΙΟ</t>
  </si>
  <si>
    <t>ΑΓΡΟΤΙΚΗ ΠΕΡΙΟΧΗ ΡΙΖΑΡΙΟΥ</t>
  </si>
  <si>
    <t>Τ.Κ. ΑΓ. ΑΘΑΝΑΣΙΟΥ</t>
  </si>
  <si>
    <t>23:37</t>
  </si>
  <si>
    <t>23:49</t>
  </si>
  <si>
    <t>02:19</t>
  </si>
  <si>
    <t>Τ.Κ. ΔΑΦΝΗΣ</t>
  </si>
  <si>
    <t>ΕΠ.ΟΔΟΣ ΕΔΕΣΣΑΣ-ΑΡΝΙΣΣΑΣ ΘΕΣΗ "ΑΛΥΣΙΔΑ"</t>
  </si>
  <si>
    <t>ΠΕΡΑΙΑ</t>
  </si>
  <si>
    <t>Τ.Κ. ΠΕΡΑΙΑ</t>
  </si>
  <si>
    <t>Τ.Κ. ΑΓΡΑ</t>
  </si>
  <si>
    <t>ΑΓΡΟΤΙΚΗ ΠΕΡΙΟΧΗ ΚΑΡΚΑΓΙΑ</t>
  </si>
  <si>
    <t>23:58</t>
  </si>
  <si>
    <t>Τ.Κ. ΠΛΕΥΡΩΜΑ</t>
  </si>
  <si>
    <t>23:32</t>
  </si>
  <si>
    <t>21:37</t>
  </si>
  <si>
    <t>Τ.Κ. ΛΙΠΟΧΩΡΙΟΥ</t>
  </si>
  <si>
    <t>Τ.Κ. ΑΓΡΑΣ</t>
  </si>
  <si>
    <t>Τ.Κ ΛΟΥΤΡΟΧΩΡΙΟΥ</t>
  </si>
  <si>
    <t>Τ.Κ ΠΡΟΦΗΤΗΣ ΗΛΙΑΣ</t>
  </si>
  <si>
    <t>Τ.Κ. ΑΡΣΕΝΙ</t>
  </si>
  <si>
    <t>Τ.Κ. ΚΑΛΛΙΠΟΛΗΣ</t>
  </si>
  <si>
    <t>11:56</t>
  </si>
  <si>
    <t>09:45</t>
  </si>
  <si>
    <t>Τ.Κ. ΡΙΖΑΡΙ</t>
  </si>
  <si>
    <t>Τ.Κ.ΑΝΥΔΡΟΥ</t>
  </si>
  <si>
    <t>10:29</t>
  </si>
  <si>
    <t>00:45</t>
  </si>
  <si>
    <t>Τ.Κ. ΑΓΙΟΥ ΑΘΑΝΑΣΙΟΥ</t>
  </si>
  <si>
    <t>21:29</t>
  </si>
  <si>
    <t>Τ.Κ ΑΡΣΕΝΙ</t>
  </si>
  <si>
    <t>13:26</t>
  </si>
  <si>
    <t>Τ.Κ ΑΣΠΡΟ</t>
  </si>
  <si>
    <t>Τ.Κ. ΔΑΦΝΗ</t>
  </si>
  <si>
    <t>Τ.Κ.ΣΕΒΑΣΤΕΙΑΝΩΝ</t>
  </si>
  <si>
    <t>22:07</t>
  </si>
  <si>
    <t>1ο ΧΙΛ. ΣΚΥΔΡΑΣ-ΜΑΥΡΟΒΟΥΝΙΟΥ</t>
  </si>
  <si>
    <t>Τ.Κ ΠΕΤΡΙΑΣ</t>
  </si>
  <si>
    <t>Τ.Κ ΛΙΠΟΧΩΡΙΟΥ</t>
  </si>
  <si>
    <t>Τ.Κ ΠΑΝΑΓΙΤΣΑΣ</t>
  </si>
  <si>
    <t>Τ.Κ ΡΙΖΑΡΙΟΥ</t>
  </si>
  <si>
    <t>ΑΝΑΧΩΜΑ Τ.Κ ΛΙΠΟΧΩΡΙΟΥ</t>
  </si>
  <si>
    <t>22:51</t>
  </si>
  <si>
    <t>ΑΓΡΟΤΙΚΗ ΠΕΡΙΟΧΗ ΖΕΡΒΗΣ</t>
  </si>
  <si>
    <t>07:31</t>
  </si>
  <si>
    <t>Τ.Κ. ΑΓ. ΦΩΤΕΙΝΗ</t>
  </si>
  <si>
    <t>13:01</t>
  </si>
  <si>
    <t>18:52</t>
  </si>
  <si>
    <t>ΝΕΑ ΖΩΗ</t>
  </si>
  <si>
    <t>19:24</t>
  </si>
  <si>
    <t>ΠΙΠΕΡΙΤΣΑ</t>
  </si>
  <si>
    <t>Τ.Κ. ΚΑΛΛΙ[ΠΟΛΗ</t>
  </si>
  <si>
    <t>Τ.Κ ΑΣΠΡΟΥ</t>
  </si>
  <si>
    <t>Τ.Κ ΣΕΒΑΣΤΕΙΑΝΩΝ</t>
  </si>
  <si>
    <t>Τ.Κ ΣΑΝΔΑΛΙ</t>
  </si>
  <si>
    <t>Τ.Κ ΚΑΙΣΑΡΙΑΝΩΝ</t>
  </si>
  <si>
    <t>21:47</t>
  </si>
  <si>
    <t>Τ.Κ. ΚΛΕΙΣΟΧΩΡΙ</t>
  </si>
  <si>
    <t>17:31</t>
  </si>
  <si>
    <t>14ο ΧΙΛ. Ε.Ο. ΕΔΕΣΣΑΣ-ΘΕΣ/ΝΙΚΗΣ</t>
  </si>
  <si>
    <t>21:42</t>
  </si>
  <si>
    <t>ΓΕΦΥΡΑ ΚΑΛΗΣ</t>
  </si>
  <si>
    <t>Π.Υ. ΓΙΑΝΝΙΤΣΩΝ</t>
  </si>
  <si>
    <t>Δ. ΠΕΛΛΑΣ</t>
  </si>
  <si>
    <t>ΑΓΡΟΤΙΚΗ ΠΕΡΙΟΧΗ ΑΘΥΡΩΝ</t>
  </si>
  <si>
    <t>ΠΕΛΛΑ</t>
  </si>
  <si>
    <t>ΑΓΡΟΤΙΚΗ ΠΕΡΙΟΧΗ ΠΕΛΛΑΣ</t>
  </si>
  <si>
    <t>ΑΓΡΟΤΙΚΗ ΠΕΡΙΟΧΗ ΠΕΝΤΑΠΛΑΤΑΝΟΥ</t>
  </si>
  <si>
    <t>ΑΓΡΟΤΙΚΗ ΠΕΡΙΟΧΗ ΑΓΙΟΥ ΛΟΥΚΑ</t>
  </si>
  <si>
    <t>ΑΓΡΟΤΙΚΗ ΠΕΡΙΟΧΗ ΠΛΑΓΙΑΡΙΟΥ</t>
  </si>
  <si>
    <t>ΓΙΑΝΝΙΤΣΑ</t>
  </si>
  <si>
    <t>ΑΓΡΟΤΙΚΗ ΠΕΡΙΟΧΗ ΓΙΑΝΝΙΤΣΩΝ</t>
  </si>
  <si>
    <t>ΛΑΚΚΑ</t>
  </si>
  <si>
    <t>ΑΓΡΟΤΙΚΗ ΠΕΡΙΟΧΗ ΛΑΚΚΑΣ</t>
  </si>
  <si>
    <t>ΚΡΥΑ ΒΡΥΣΗ</t>
  </si>
  <si>
    <t>ΑΓΡΟΤΙΚΗ ΠΕΡΙΟΧΗ ΚΡΥΑΣ ΒΡΥΣΗΣ</t>
  </si>
  <si>
    <t>ΕΣΩΒΑΛΤΑ</t>
  </si>
  <si>
    <t>ΑΓΡΟΤΙΚΗ ΠΕΡΙΟΧΗ ΕΣΩΒΑΛΤΩΝ</t>
  </si>
  <si>
    <t>ΛΙΠΑΡΟ</t>
  </si>
  <si>
    <t>ΑΓΡΟΤΙΚΗ ΠΕΡΙΟΧΗ ΛΙΠΑΡΟΥ</t>
  </si>
  <si>
    <t>ΚΟΥΦΑΛΙΑ</t>
  </si>
  <si>
    <t>ΑΓΡΟΤΙΚΗ ΠΕΡΙΟΧΗ ΚΟΥΦΑΛΙΩΝ</t>
  </si>
  <si>
    <t>ΚΑΡΥΩΤΙΣΣΑ</t>
  </si>
  <si>
    <t>ΑΓΡΟΤΙΚΗ ΠΕΡΙΟΧΗ ΚΑΡΥΩΤΙΣΣΑΣ</t>
  </si>
  <si>
    <t>ΑΓΡΟΤΙΚΗ ΠΕΡΙΟΧΗ ΝΕΑΣ ΠΕΛΛΑΣ</t>
  </si>
  <si>
    <t>ΜΕΛΙΣΣΙ</t>
  </si>
  <si>
    <t>ΑΓΡΟΤΙΚΗ ΠΕΡΙΟΧΗ ΜΕΛΛΙΣΙΟΥ</t>
  </si>
  <si>
    <t>ΑΓΡΟΤΙΚΗ ΠΕΡΙΟΧΗ ΜΕΛΙΣΣΙΟΥ</t>
  </si>
  <si>
    <t>ΑΓΡΟΤΙΚΗ ΠΕΡΙΟΧΗ ΑΓΙΟΥ ΓΕΩΡΓΙΟΥ</t>
  </si>
  <si>
    <t>ΑΓΡΟΤΙΚΗ ΠΕΡΙΟΧΗ ΣΤΑΥΡΟΔΡΟΜΙΟΥ</t>
  </si>
  <si>
    <t>ΑΓΡΟΤΙΚΗ ΠΕΡΙΟΧΗ ΧΑΛΚΗΔΟΝΑΣ</t>
  </si>
  <si>
    <t>ΑΓΡΟΤΙΚΗ ΠΕΡΙΟΧΗ ΛΕΠΤΟΚΑΡΥΑΣ</t>
  </si>
  <si>
    <t>15:57</t>
  </si>
  <si>
    <t>ΑΓΡΟΤΙΚΗ ΠΕΡΙΟΧΗ ΠΑΡΑΛΙΜΝΗΣ</t>
  </si>
  <si>
    <t>ΑΓΡΟΤΙΚΗ ΠΕΡΙΟΧΗ ΓΥΨΟΧΩΡΙΟΥ</t>
  </si>
  <si>
    <t>04:15</t>
  </si>
  <si>
    <t>ΑΓΡΟΤΙΚΗ ΠΕΡΙΟΧΗ ΠΑΛΑΙΦΥΤΟΥ</t>
  </si>
  <si>
    <t>ΑΓΡΟΤΙΚΗ ΠΕΡΙΟΧΗ ΓΑΛΑΤΑΔΩΝ</t>
  </si>
  <si>
    <t>10:11</t>
  </si>
  <si>
    <t>10:21</t>
  </si>
  <si>
    <t>ΑΓΡΟΤΙΚΗ ΠΕΡΙΟΧΗ Π. ΜΥΛΟΤΟΠΟΥ</t>
  </si>
  <si>
    <t>ΠΑΛΑΙΦΥΤΟ</t>
  </si>
  <si>
    <t>21:21</t>
  </si>
  <si>
    <t>23:02</t>
  </si>
  <si>
    <t>ΕΛΕΟΥΣΑ</t>
  </si>
  <si>
    <t>ΑΓΡΟΤΙΚΗ ΠΕΡΙΟΧΗ ΕΛΕΟΥΣΑΣ</t>
  </si>
  <si>
    <t>ΑΓΙΟΣ ΛΟΥΚΑΣ</t>
  </si>
  <si>
    <t>ΔΡΟΣΕΡΟ</t>
  </si>
  <si>
    <t>ΓΑΛΑΤΑΔΕΣ</t>
  </si>
  <si>
    <t>ΑΓΙΟΣ ΓΕΩΡΓΙΟΣ</t>
  </si>
  <si>
    <t>ΑΓΡΟΤΙΚΗ ΠΕΡΙΟΧΗ ΑΓ.ΓΕΩΡΓΙΟΥ</t>
  </si>
  <si>
    <t>ΑΡΑΒΗΣΣΟΣ</t>
  </si>
  <si>
    <t>ΑΓΡΟΤΙΚΗ ΠΕΡΙΟΧΗ ΑΡΑΒΗΣΣΟΥ</t>
  </si>
  <si>
    <t>ΑΓΡΟΤΙΚΗ ΠΕΡΙΟΧΗ ΑΞΟΥ</t>
  </si>
  <si>
    <t>03:10</t>
  </si>
  <si>
    <t>04:38</t>
  </si>
  <si>
    <t>ΝΕΑ ΠΕΛΛΑ</t>
  </si>
  <si>
    <t>20:49</t>
  </si>
  <si>
    <t>21:26</t>
  </si>
  <si>
    <t>15:37</t>
  </si>
  <si>
    <t>21:09</t>
  </si>
  <si>
    <t>21:43</t>
  </si>
  <si>
    <t>05:14</t>
  </si>
  <si>
    <t>06:25</t>
  </si>
  <si>
    <t>20:07</t>
  </si>
  <si>
    <t>ΑΘΥΡΑ</t>
  </si>
  <si>
    <t>ΑΓΡΟΤΙΚΗ ΠΕΡΙΧΗ ΑΘΥΡΩΝ</t>
  </si>
  <si>
    <t>22:39</t>
  </si>
  <si>
    <t>ΝΕΟΣ ΜΥΛΟΤΟΠΟΣ</t>
  </si>
  <si>
    <t>ΑΓΡΟΤΙΚΗ ΠΕΡΙΟΧΗ ΝΕΟΥ ΜΥΛΟΤΟΠΟΥ</t>
  </si>
  <si>
    <t>ΑΓΡΟΣΥΚΙΑ</t>
  </si>
  <si>
    <t>ΑΓΡΟΤΙΚΗ ΠΕΡΙΟΧΗ ΑΓΡΟΣΥΚΙΑΣ</t>
  </si>
  <si>
    <t>21:24</t>
  </si>
  <si>
    <t>09:05</t>
  </si>
  <si>
    <t>ΠΑΛΙΟΣ ΜΥΛΟΤΟΠΟΣ</t>
  </si>
  <si>
    <t>ΑΓΡΟΤΙΚΗ ΠΕΡΙΟΧΗ ΠΑΛΑΙΟΥ ΜΥΛΟΤΟΠΟΥ</t>
  </si>
  <si>
    <t>22:55</t>
  </si>
  <si>
    <t>ΧΑΛΚΗΔΩΝΑ</t>
  </si>
  <si>
    <t>ΑΓΡΟΤΙΚΗ ΠΕΡΙΟΧΗ ΧΑΛΚΗΔΩΝΑΣ</t>
  </si>
  <si>
    <t>ΑΓΡΟΤΙΚΗ ΠΕΡΙΟΧΗ ΔΡΟΣΕΡΟΥ</t>
  </si>
  <si>
    <t>ΑΞΟΣ</t>
  </si>
  <si>
    <t>ΑΚΡΟΛΙΜΝΗ</t>
  </si>
  <si>
    <t>ΑΓΡΟΤΙΚΗ ΠΕΡΙΟΧΗ ΑΚΡΟΛΙΜΝΗΣ</t>
  </si>
  <si>
    <t>19:54</t>
  </si>
  <si>
    <t>20:42</t>
  </si>
  <si>
    <t>14:56</t>
  </si>
  <si>
    <t>ΑΓΡΟΤΙΚΗ ΠΕΡΙΟΧΗ Π.ΜΥΛΟΤΟΠΟΥ</t>
  </si>
  <si>
    <t>23:54</t>
  </si>
  <si>
    <t>ΑΓΡΟΤΙΚΗ ΠΕΡΙΟΧΗ ΑΡΧΟΝΤΙΚΟΥ</t>
  </si>
  <si>
    <t>ΑΓΡΟΤΙΚΗ ΠΕΡΙΟΧΗ ΜΕΣΙΑΝΟΥ</t>
  </si>
  <si>
    <t>21:19</t>
  </si>
  <si>
    <t>05:12</t>
  </si>
  <si>
    <t>05:57</t>
  </si>
  <si>
    <t>17:11</t>
  </si>
  <si>
    <t>ΑΓΡΟΤΙΚΗ ΠΕΡΙΟΧΗ ΑΧΛΑΔΟΧΩΡΙΟΥ</t>
  </si>
  <si>
    <t>21:01</t>
  </si>
  <si>
    <t>ΔΥΤΙΚΟ</t>
  </si>
  <si>
    <t>ΑΓΡΟΤΙΚΗ ΠΕΡΙΟΧΗ ΔΥΤΙΚΟΥ</t>
  </si>
  <si>
    <t>ΑΓΡΟΤΙΚΗ ΠΕΡΙΟΧΗ ΠΑΡΑΛΙΜΗΣ</t>
  </si>
  <si>
    <t>16:16</t>
  </si>
  <si>
    <t>ΑΜΠΕΛΕΙΕΣ</t>
  </si>
  <si>
    <t>ΑΓΡΟΤΙΚΗ ΠΕΡΙΟΧΗ ΑΜΠΕΛΕΙΩΝ</t>
  </si>
  <si>
    <t>16:53</t>
  </si>
  <si>
    <t>ΠΛΑΓΙΑΡΙ</t>
  </si>
  <si>
    <t>ΕΘ.Π.Σ. Β ΤΑΞΗΣ ΚΟΥΦΑΛΙΩΝ</t>
  </si>
  <si>
    <t>ΒΑΛΤΟΧΩΡΙ</t>
  </si>
  <si>
    <t>ΑΓΡΟΤΙΚΗ ΠΕΡΙΟΧΗ ΒΑΛΤΟΧΩΡΙΟΥ</t>
  </si>
  <si>
    <t>09:09</t>
  </si>
  <si>
    <t>21:39</t>
  </si>
  <si>
    <t>ΑΓΡΟΤΤΙΚΗ ΠΕΡΙΟΧΗ ΑΔΕΝΔΡΟΥ</t>
  </si>
  <si>
    <t>ΡΑΧΩΝΑ</t>
  </si>
  <si>
    <t>ΑΓΡΟΤΙΚΗ ΠΕΡΙΟΧΗ ΡΑΧΩΝΑΣ</t>
  </si>
  <si>
    <t>06:49</t>
  </si>
  <si>
    <t>07:15</t>
  </si>
  <si>
    <t>Π.Y. ΑΡΙΔΑΙΑΣ</t>
  </si>
  <si>
    <t>Δ. ΑΛΜΩΠΙΑΣ</t>
  </si>
  <si>
    <t>ΣΩΣΑΝΔΡΑ</t>
  </si>
  <si>
    <t>Τ.Κ. ΣΩΣΑΝΔΡΑΣ</t>
  </si>
  <si>
    <t>ΝΟΤΙΑ</t>
  </si>
  <si>
    <t>Τ.Κ. ΝΟΤΙΑΣ</t>
  </si>
  <si>
    <t>2ο ΧΙΛ. ΑΡΙΔΑΙΑΣ - ΞΙΦΙΑΝΗΣ</t>
  </si>
  <si>
    <t>ΕΞΑΠΛΑΤΑΝΟΣ</t>
  </si>
  <si>
    <t>Τ.Κ. ΕΞΑΠΛΑΤΑΝΟΥ</t>
  </si>
  <si>
    <t>22:13</t>
  </si>
  <si>
    <t>ΤΣΑΚΟΙ</t>
  </si>
  <si>
    <t>ΤΚ ΧΡΥΣΑΣ</t>
  </si>
  <si>
    <t>ΔΩΡΟΘΕΑ</t>
  </si>
  <si>
    <t>ΤΚ ΔΟΡΩΘΕΑΣ</t>
  </si>
  <si>
    <t>ΒΟΡΕΙΝΟ</t>
  </si>
  <si>
    <t>ΤΚ  ΒΟΡΕΙΝΟΥ</t>
  </si>
  <si>
    <t>ΤΚ ΝΟΤΙΑΣ</t>
  </si>
  <si>
    <t>ΤΚ ΡΙΖΟΧΩΡΙΟΥ</t>
  </si>
  <si>
    <t>ΑΨΑΛΟΣ</t>
  </si>
  <si>
    <t>ΤΚ ΑΨΑΛΟΥ</t>
  </si>
  <si>
    <t>ΤΚ ΒΟΡΕΙΝΟΥ</t>
  </si>
  <si>
    <t>ΠΟΛΥΚΑΡΠΙ</t>
  </si>
  <si>
    <t>ΤΚ  ΠΟΛΥΚΑΡΠΗΣ</t>
  </si>
  <si>
    <t>ΤΚ ΔΩΡΟΘΕΑΣ</t>
  </si>
  <si>
    <t>ΛΟΥΤΡΑΚΙ</t>
  </si>
  <si>
    <t>ΤΚ ΛΟΥΤΡΑΚΙΟΥ</t>
  </si>
  <si>
    <t>ΤΚ ΕΞΑΠΛΑΤΑΝΟΥ</t>
  </si>
  <si>
    <t>ΑΡΧΑΓΓΕΛΟΣ</t>
  </si>
  <si>
    <t>ΤΚ ΑΡΧΑΓΓΕΛΟΥ</t>
  </si>
  <si>
    <t>ΑΡΙΔΑΙΑ</t>
  </si>
  <si>
    <t>ΤΚ ΑΡΙΔΑΙΑΣ</t>
  </si>
  <si>
    <t>ΧΡΥΣΗ</t>
  </si>
  <si>
    <t>ΤΚ ΧΡΥΣΗΣ</t>
  </si>
  <si>
    <t>ΤΚ ΥΔΡΑΙΑΣ</t>
  </si>
  <si>
    <t>ΠΙΠΕΡΙΕΣ</t>
  </si>
  <si>
    <t>Τ.Κ. ΠΙΠΕΡΙΑΣ</t>
  </si>
  <si>
    <t>ΑΓΡΟΤΙΚΗ ΠΕΡΙΟΧΗ ΚΑΤΩ ΡΟΔΩΝΙΑΣ</t>
  </si>
  <si>
    <t>ΤΚ ΠΟΛΥΚΑΡΠΙ</t>
  </si>
  <si>
    <t>ΤΚ ΣΩΣΑΝΔΡΑΣ</t>
  </si>
  <si>
    <t>ΤΚ ΠΙΠΕΡΙΑΣ</t>
  </si>
  <si>
    <t>Τ.Κ. ΑΡΙΔΑΙΑΣ</t>
  </si>
  <si>
    <t>02:35</t>
  </si>
  <si>
    <t>ΤΚ ΕΞΑΠΛΑΤΑΝΟΣ</t>
  </si>
  <si>
    <t>ΤΚ ΠΟΛΥΚΑΡΠΗΣ</t>
  </si>
  <si>
    <t>ΤΚ ΑΛΩΡΟΥ</t>
  </si>
  <si>
    <t>ΜΕΓΑΠΛΑΤΑΝΟΣ</t>
  </si>
  <si>
    <t>ΤΚ ΜΕΓΑΠΛΑΤΑΝΟΥ</t>
  </si>
  <si>
    <t>ΤΚ ΑΓΑΘΗΣ</t>
  </si>
  <si>
    <t>ΠΕΡΙΚΛΕΙΑ</t>
  </si>
  <si>
    <t>ΤΚ ΠΕΡΙΚΛΕΙΑΣ</t>
  </si>
  <si>
    <t>23:40</t>
  </si>
  <si>
    <t>ΤΚ ΝΕΟΧΩΡΙΟΥ</t>
  </si>
  <si>
    <t>ΑΓΡΟΤΙΚΗ ΠΕΡΙΟΧΗ ΑΡΙΔΑΙΑΣ</t>
  </si>
  <si>
    <t>Τ.Κ. ΑΓΑΘΗΣ</t>
  </si>
  <si>
    <t>Τ.Κ. ΔΩΡΟΘΕΑΣ</t>
  </si>
  <si>
    <t>17:09</t>
  </si>
  <si>
    <t>ΣΑΡΑΚΗΝΟΙ</t>
  </si>
  <si>
    <t>ΤΚ ΣΑΡΑΚΗΝΩΝ</t>
  </si>
  <si>
    <t>Τ.Κ. ΠΟΛΥΚΑΡΠΗΣ</t>
  </si>
  <si>
    <t>ΘΕΟΔΩΡΑΚΕΙΟ</t>
  </si>
  <si>
    <t>ΤΚ ΘΕΟΔΑΡΑΚΕΙΟΥ</t>
  </si>
  <si>
    <t>ΟΡΜΑ</t>
  </si>
  <si>
    <t>ΤΚ ΟΡΜΑΣ</t>
  </si>
  <si>
    <t>ΚΩΝΣΤΑΝΤΙΑ</t>
  </si>
  <si>
    <t>00:29</t>
  </si>
  <si>
    <t>Τ.Κ. ΧΡΥΣΗΣ</t>
  </si>
  <si>
    <t>23:08</t>
  </si>
  <si>
    <t>Τ.Κ. ΤΣΑΚΩΝ - ΡΟΔΩΝΙΑΣ</t>
  </si>
  <si>
    <t>ΠΡΟΜΑΧΟΙ</t>
  </si>
  <si>
    <t>ΤΚ ΠΡΟΜΑΧΩΝ</t>
  </si>
  <si>
    <t>ΞΙΦΙΑΝΗ</t>
  </si>
  <si>
    <t>Τ.Κ. ΞΙΦΙΑΝΗΣ</t>
  </si>
  <si>
    <t>Τ.Κ ΧΡΥΣΗΣ</t>
  </si>
  <si>
    <t>ΤΚ ΚΩΝΣΤΑΝΤΙΑΣ</t>
  </si>
  <si>
    <t>ΤΚ ΤΣΑΚΩΝ</t>
  </si>
  <si>
    <t>ΜΗΛΙΑ</t>
  </si>
  <si>
    <t>ΤΚ ΜΗΛΕΑΣ</t>
  </si>
  <si>
    <t>08:32</t>
  </si>
  <si>
    <t>14:38</t>
  </si>
  <si>
    <t>10:31</t>
  </si>
  <si>
    <t>ΑΛΩΡΟΣ</t>
  </si>
  <si>
    <t>Τ.Κ. ΑΛΩΡΟΥ</t>
  </si>
  <si>
    <t>23:26</t>
  </si>
  <si>
    <t>1 ΧΛΜ ΑΡΙΔΑΙΑΣ ΕΞΑΠΛΑΤΑΝΟΥ</t>
  </si>
  <si>
    <t>ΤΚ ΜΗΛΙΑΣ</t>
  </si>
  <si>
    <t>Τ.Κ. ΣΑΡΑΚΗΝΩΝ</t>
  </si>
  <si>
    <t>10:48</t>
  </si>
  <si>
    <t>Τ.Κ. ΛΟΥΤΡΑΚΙΟΥ</t>
  </si>
  <si>
    <t>ΦΙΛΩΤΕΙΑ</t>
  </si>
  <si>
    <t>ΤΚ ΦΙΛΩΤΕΙΑΣ</t>
  </si>
  <si>
    <t>Τ.Κ. ΧΡΥΣΑΣ</t>
  </si>
  <si>
    <t>03:50</t>
  </si>
  <si>
    <t>09:17</t>
  </si>
  <si>
    <t>Τ.Κ. ΑΡΧΑΓΓΕΛΟΥ</t>
  </si>
  <si>
    <t>02:05</t>
  </si>
  <si>
    <t>ΑΡΙΔΑΙΑ - ΠΟΤΑΜΟΣ</t>
  </si>
  <si>
    <t>Τ.Κ. ΑΨΑΛΟΥ</t>
  </si>
  <si>
    <t>ΠΑΡΑΠΟΤΑΜΙΑ ΠΕΡΙΟΧΗ ΑΡΙΔΑΙΑΣ</t>
  </si>
  <si>
    <t>ΤΚ ΞΙΦΙΑΝΗΣ</t>
  </si>
  <si>
    <t>ΤΚ 1 ΧΛΜ ΑΡΙΔΑΙΑΣ ΠΙΠΕΡΙΑΣ</t>
  </si>
  <si>
    <t>ΝΕΡΟΜΥΛΟΙ</t>
  </si>
  <si>
    <t>Τ.Κ ΝΕΡΟΜΥΛΩΝ</t>
  </si>
  <si>
    <t>Τ.Κ. ΥΔΡΑΙΑΣ</t>
  </si>
  <si>
    <t>04:31</t>
  </si>
  <si>
    <t>Τ.Κ. ΑΕΤΟΧΩΡΙΟΥ</t>
  </si>
  <si>
    <t>Τ.Κ. ΠΕΥΚΩΤΟΥ</t>
  </si>
  <si>
    <t>ΤΚ  ΠΕΡΙΚΛΕΙΑΣ</t>
  </si>
  <si>
    <t>Τ.Κ. ΟΡΜΑΣ</t>
  </si>
  <si>
    <t>Π.Υ. ΒΕΡΟΙΑΣ</t>
  </si>
  <si>
    <t>ΗΜΑΘΙΑΣ</t>
  </si>
  <si>
    <t>Δ. ΒΕΡΟΙΑΣ</t>
  </si>
  <si>
    <t>"ΒΡΩΜΟΠΗΓΑΔΟ", ΠΛΗΣΙΟΝ ΔΙΑΣΤΑΥΡΩΣΗΣ ΚΟΥΜΑΡΙΑΣ</t>
  </si>
  <si>
    <t>ΒΕΡΟΙΑ</t>
  </si>
  <si>
    <t>ΠΡΟΕΚΤΑΣΗ ΟΔΟΥ Α. ΚΑΡΚΑΒΙΤΣΑ</t>
  </si>
  <si>
    <t>ΑΓΡΟΤΙΚΗ ΠΕΡΙΟΧΗ Τ.Κ ΔΙΑΒΑΤΟΥ</t>
  </si>
  <si>
    <t>ΜΑΚΡΟΧΩΡΙ</t>
  </si>
  <si>
    <t>ΑΓΡΟΤΙΚΗ ΠΕΡΙΟΧΗ ΜΑΚΡΟΧΩΡΙΟΥ</t>
  </si>
  <si>
    <t>ΑΓΡΟΤΙΚΗ ΠΕΡΙΟΧΗ ΣΑΡΑΝΤΟΒΡΥΣΕΣ</t>
  </si>
  <si>
    <t>Δ. ΑΛΕΞΑΝΔΡΕΙΑΣ</t>
  </si>
  <si>
    <t>ΑΓΡΟΤΙΚΗ  ΠΕΡΙΟΧΗ  ΜΕΛΙΚΗΣ</t>
  </si>
  <si>
    <t>ΤΑΦΡΟΣ 66 ΑΓΡΟΤΙΚΗ ΠΕΡΙΟΧΗ ΑΓ. ΜΑΡΙΝΑΣ</t>
  </si>
  <si>
    <t>ΠΑΤΡΙΔΑ</t>
  </si>
  <si>
    <t>ΑΓΡΟΤΙΚΗ ΠΕΡΙΟΧΗ Τ.Κ ΠΑΤΡΙΔΑΣ</t>
  </si>
  <si>
    <t>ΠΕΡΙΟΧΗ "ΧΑΝΟΥΜ ΜΠΟΥΝΑΡ" ΒΕΡΟΙΑ</t>
  </si>
  <si>
    <t>ΔΙΑΒΑΤΑ</t>
  </si>
  <si>
    <t>ΑΓΡΟΤΙΚΗ ΠΕΡΙΟΧΗ ΔΙΑΒΑΤΟΥ "ΠΑΛΙΑΜΠΕΛΑ"</t>
  </si>
  <si>
    <t>ΚΟΥΛΟΥΡΑ</t>
  </si>
  <si>
    <t>ΑΓΡΟΤΙΚΗ ΠΕΡΙΟΧΗ ΚΟΥΛΟΥΡΑΣ</t>
  </si>
  <si>
    <t>Τ.Κ.  ΤΡΙΛΟΦΟΥ</t>
  </si>
  <si>
    <t>ΑΓΡΟΤΙΚΗ  ΠΕΡΙΟΧΗ  ΤΡΙΛΟΦΟΥ "7,5"</t>
  </si>
  <si>
    <t>ΤΑΦΡΟΣ  66, ΔΙΑΣΤΑΥΡΩΣΗ  ΝΙΚΟΜΗΔΕΙΑΣ</t>
  </si>
  <si>
    <t>ΑΓΡΟΤΙΚΗ  ΠΕΡΙΟΧΗ  ΣΤΑΥΡΟΥ</t>
  </si>
  <si>
    <t>ΑΓΡΟΤΙΚΗ  ΠΕΡΙΟΧΗ  ΤΑΓΑΡΟΧΩΡΙΟΥ</t>
  </si>
  <si>
    <t>ΑΓΡΟΤΙΚΗ  ΠΕΡΙΟΧΗ  ΠΑΛΑΤΙΤΣΙΩΝ</t>
  </si>
  <si>
    <t>ΑΓΡΟΤΙΚΗ  ΠΕΡΙΟΧΗ  ΜΑΚΡΟΧΩΡΙΟΥ</t>
  </si>
  <si>
    <t>ΞΕΧΑΣΜΕΝΗ</t>
  </si>
  <si>
    <t>269,5ο  ΧΛΜ  ΕΓΝΑΤΙΑΣ  ΟΔΟΥ</t>
  </si>
  <si>
    <t>ΑΓΡΟΤΙΚΗ  ΠΕΡΙΟΧΗ  ΝΕΑΣ  ΝΙΚΟΜΗΔΕΙΑΣ</t>
  </si>
  <si>
    <t>ΠΡΟΔΡΟΜΟΣ</t>
  </si>
  <si>
    <t>ΑΓΡΟΤΙΚΗ ΠΕΡΙΟΧΗ  Π. ΠΡΟΔΡΟΜΟΥ</t>
  </si>
  <si>
    <t>ΜΕΛΙΚΗ</t>
  </si>
  <si>
    <t>ΑΓΡΟΤΙΚΗ ΠΕΡΙΟΧΗ ΜΕΛΙΚΗΣ</t>
  </si>
  <si>
    <t>ΑΓΡΟΤΙΚΗ ΠΕΡΙΟΧΗ ΛΑΖΟΧΩΡΙΟΥ</t>
  </si>
  <si>
    <t>ΠΑΛΑΤΙΤΣΙΑ</t>
  </si>
  <si>
    <t>ΤΟΠΟΘΕΣΙΑ  " ΠΟΤΑΜΙΑ "</t>
  </si>
  <si>
    <t>ΑΓΡΟΤΙΚΗ ΠΕΡΙΟΧΗ "ΛΙΜΠΑΝΤΣΗ" ΒΕΡΟΙΑ</t>
  </si>
  <si>
    <t>ΒΕΡΓΙΝΑ</t>
  </si>
  <si>
    <t>ΠΕΡΙΟΧΗ "ΓΚΕΚΑ" ΒΕΡΓΙΝΑΣ</t>
  </si>
  <si>
    <t>ΑΓΡΟΤΙΚΗ ΠΕΡΙΟΧΗ ΒΕΡΓΙΝΑΣ "ΛΥΧΝΑΡΕΣ"</t>
  </si>
  <si>
    <t>ΤΑΦΡΟΣ 66</t>
  </si>
  <si>
    <t>Ε.Ο ΚΟΥΛΟΥΡΑΣ-ΡΑΨΩΜΑΝΙΚΗΣ</t>
  </si>
  <si>
    <t>ΑΜΜΟΣ</t>
  </si>
  <si>
    <t>ΑΓΡΟΤΙΚΗ ΠΕΡΙΟΧΗ Τ.Κ ΑΜΜΟΣ</t>
  </si>
  <si>
    <t>Τ.Κ ΛΕΥΚΟΠΕΤΡΑΣ</t>
  </si>
  <si>
    <t>ΑΓΡΟΤΙΚΗ  ΠΕΡΙΟΧΗ ΚΟΥΛΟΥΡΑΣ ΕΝΑΝΤΙ "ΑΛΜΕ"</t>
  </si>
  <si>
    <t>ΘΕΣΗ "ΠΑΠΑΒΡΥΣΗ",ΑΓΡΟΤΙΚΗ ΠΕΡΙΟΧΗ ΜΑΚΡΟΧΩΡΙΟΥ</t>
  </si>
  <si>
    <t>ΑΓΡΟΤΙΚΗ  ΠΕΡΙΟΧΗ  ΒΕΡΓΙΝΑΣ</t>
  </si>
  <si>
    <t>266ο ΧΛΜ  Η-Κ  ΕΓΝΑΤΙΑΣ  ΟΔΟΥ</t>
  </si>
  <si>
    <t>ΣΤΑΥΡΟΣ</t>
  </si>
  <si>
    <t>Τ.Κ.  ΣΤΑΥΡΟΥ</t>
  </si>
  <si>
    <t>Τ.Κ ΔΙΑΒΑΤΟΣ</t>
  </si>
  <si>
    <t>ΒΟΣΠΟΡΟΥ ΑΝΕΥ ΑΡΙΘΜΟΥ</t>
  </si>
  <si>
    <t>ΑΓΡΟΤΙΚΗ ΠΕΡΙΟΧΗ Τ.Κ Ν.ΛΥΚΟΓΙΑΝΝΗΣ</t>
  </si>
  <si>
    <t>Τ.Κ Π. ΠΡΟΔΡΟΜΟΣ</t>
  </si>
  <si>
    <t>10:06</t>
  </si>
  <si>
    <t>ΠΕΡΙΟΧΗ  ΜΕΣΗΣ</t>
  </si>
  <si>
    <t>"ΣΤΑΒΛΟΤΟΠΙΑ" ΑΓΡΟΤ. ΠΕΡ. ΠΑΛΙΑΣ ΛΥΚΟΓΙΑΝΝΗΣ</t>
  </si>
  <si>
    <t>" ΚΡΑΣΟΠΟΥΛΗΣ "</t>
  </si>
  <si>
    <t>271ο ΧΛΜ  ΕΓΝΑΤΙΑΣ  ΟΔΟΥ  Η-Κ</t>
  </si>
  <si>
    <t>ΑΓΡΟΤΙΚΗ  ΠΕΡΙΟΧΗ  ΚΟΥΛΟΥΡΑΣ</t>
  </si>
  <si>
    <t>269ο ΧΛΜ ΕΓΝΑΤΙΑΣ ΟΔΟΥ Η-Κ</t>
  </si>
  <si>
    <t>ΑΓΡΟΤΙΚΗ  ΠΕΡΙΟΧΗ  "ΕΒΡΑΙΟΣ"</t>
  </si>
  <si>
    <t>ΑΓΡΟΤΙΚΗ  ΠΕΡΙΟΧΗ  ΠΑΛΙΟΥ ΠΡΟΔΡΟΜΟΥ</t>
  </si>
  <si>
    <t>ΑΓΡΟΤΙΚΗ  ΠΕΡΙΟΧΗ ΚΟΥΛΟΥΡΑΣ</t>
  </si>
  <si>
    <t>ΑΓΡ. ΠΕΡ. ΛΑΖΟΧΩΡΙΟΥ, ΘΕΣΗ "ΚΑΤΩ ΚΟΥΚΟΥΔΙ"</t>
  </si>
  <si>
    <t>ΤΡΙΠΟΤΑΜΟΣ, ΠΛΗΣΙΟΝ  ΕΠΙΧΕΙΡΗΣΗΣ  "VENUS"</t>
  </si>
  <si>
    <t>Χ.Θ.  Κ 257  ΕΓΝΑΤΙΑΣ  ΟΔΟΥ</t>
  </si>
  <si>
    <t>Τ.Κ.  ΛΑΖΟΧΩΡΙΟΥ</t>
  </si>
  <si>
    <t>10:58</t>
  </si>
  <si>
    <t>ΣΤΡΑΤΟΠΕΔΟ  ΑΡΜΑΤΟΛΟΥ  ΚΟΚΚΙΝΟΥ</t>
  </si>
  <si>
    <t>ΑΓΡ.ΠΕΡΙΟΧΗ ΠΑΛΑΤΙΤΣΙΩΝ, ΘΕΣΗ "ΓΗΠΕΔΟ"</t>
  </si>
  <si>
    <t>ΑΓΡΟΤΙΚΗ  ΠΕΡΙΟΧΗ  ΑΓΙΑΣ  ΜΑΡΙΝΑΣ</t>
  </si>
  <si>
    <t>ΡΑΧΗ</t>
  </si>
  <si>
    <t>ΑΛΣΟΣ  ΡΑΧΙΑΣ</t>
  </si>
  <si>
    <t>ΑΓΡΟΤΙΚΗ  ΠΕΡΙΟΧΗ  ΜΕΣΗΣ</t>
  </si>
  <si>
    <t>00:42</t>
  </si>
  <si>
    <t>ΑΓΡΟΤΙΚΗ  ΠΕΡΙΟΧΗ  ΑΓΙΟΥ  ΓΕΩΡΓΙΟΥ</t>
  </si>
  <si>
    <t>Τ.Κ. ΠΑΛΙΑΣ ΛΥΚΟΓΙΑΝΝΗΣ "ΤΑΦΡΟΣ  66"</t>
  </si>
  <si>
    <t>ΑΓΡΟΤΙΚΗ  ΠΕΡΙΟΧΗ  ΞΗΡΟΛΙΒΑΔΟΥ</t>
  </si>
  <si>
    <t>ΠΕΡΙΟΧΗ  ΝΕΚΡΟΤΑΦΕΙΩΝ  ΔΙΑΒΑΤΟΥ</t>
  </si>
  <si>
    <t>ΠΕΡΙΟΧΗ  " ΜΑΥΡΟΔΕΝΔΡΙ "</t>
  </si>
  <si>
    <t>ΑΓΡΟΤΙΚΗ ΠΕΡΙΟΧΗ ΠΑΛΑΤΙΤΣΙΩΝ</t>
  </si>
  <si>
    <t>10:34</t>
  </si>
  <si>
    <t>Τ.Κ.  ΤΡΙΛΟΦΟΥ, ΘΕΣΗ  "ΜΠΑΤΑΛΙΑ"</t>
  </si>
  <si>
    <t>ΑΓΡΟΤΙΚΗ  ΠΕΡΙΟΧΗ  ΝΕΑΣ  ΛΥΚΟΓΙΑΝΝΗΣ</t>
  </si>
  <si>
    <t>ΑΓΡΟΤΙΚΗ ΠΕΡΙΟΧΗ Τ.Κ ΑΓ. ΤΡΙΑΔΑΣ</t>
  </si>
  <si>
    <t>ΕΘ.Π.Σ. ΜΑΚΕΔΟΝΙΔΟΣ</t>
  </si>
  <si>
    <t>ΣΦΗΚΙΑ</t>
  </si>
  <si>
    <t>"ΑΓΡΙΑΜΗΛΙΑ"  Τ.Κ.  ΣΦΗΚΙΑΣ</t>
  </si>
  <si>
    <t>ΡΙΖΩΜΑΤΑ</t>
  </si>
  <si>
    <t>ΘΕΣΗ  "ΛΕΥΚΑΣ", Τ.Κ.  ΡΙΖΩΜΑΤΩΝ</t>
  </si>
  <si>
    <t>00:21</t>
  </si>
  <si>
    <t>"ΑΓΡΙΟΜΗΛΕΑ"</t>
  </si>
  <si>
    <t>Π.Υ. ΝΑΟΥΣΑΣ</t>
  </si>
  <si>
    <t>Δ. ΝΑΟΥΣΑΣ</t>
  </si>
  <si>
    <t>ΝΑΟΥΣΑ</t>
  </si>
  <si>
    <t>ΒΙΟΛΟΓΙΚΟΣ ΚΑΘΑΡΙΣΜΟΣ</t>
  </si>
  <si>
    <t>ΚΟΠΑΝΟΣ</t>
  </si>
  <si>
    <t>ΘΕΣΗ ''ΤΣΑΛΙ'' Τ.Κ. ΚΟΠΑΝΟΥ</t>
  </si>
  <si>
    <t>ΧΑΡΙΕΣΣΑ</t>
  </si>
  <si>
    <t>ΘΕΣΗ ''ΠΛΑΤΑΝΙ'' Τ.Κ. ΧΑΡΙΕΣΣΑΣ</t>
  </si>
  <si>
    <t>15:17</t>
  </si>
  <si>
    <t>ΘΕΣΗ ''ΓΑΣΤΡΑ'' Δ.Κ. ΝΑΟΥΣΑΣ</t>
  </si>
  <si>
    <t>ΘΕΣΗ ''ΖΕΥΓΑΡΟΛΙΒΑΔΟ'' ΠΟΛΥΠΛΑΤΑΝΟΥ</t>
  </si>
  <si>
    <t>ΠΕΡΙΟΧΗ "ΠΛΑΚΕΝΙΑ"</t>
  </si>
  <si>
    <t>ΑΓΡΟΤΙΚΗ ΠΕΡΙΟΧΗ ΚΟΠΑΝΟΥ</t>
  </si>
  <si>
    <t>ΣΤΕΝΗΜΑΧΟΣ</t>
  </si>
  <si>
    <t>Τ.Κ. ΣΤΕΝΗΜΑΧΟΥ</t>
  </si>
  <si>
    <t>ΓΙΑΝΝΑΚΟΧΩΡΙ</t>
  </si>
  <si>
    <t>ΘΕΣΗ "ΡΑΜΝΙΣΤΑ" ΓΙΑΝΝΑΚΟΧΩΡΙΟΥ</t>
  </si>
  <si>
    <t>ΡΟΔΟΧΩΡΙ</t>
  </si>
  <si>
    <t>ΑΓΡΟΤΙΚΗ ΠΕΡΙΟΧΗ Τ.Κ. ΡΟΔΟΧΩΡΙΟΥ</t>
  </si>
  <si>
    <t>ΑΓΡΟΤΙΚΗ ΠΕΡΙΟΧΗ Τ.Κ. ΠΟΛΥΠΛΑΤΑΝΟΥ</t>
  </si>
  <si>
    <t>ΘΕΣΗ ''ΡΟΥΝΤΙΝΑ'' Τ.Κ. ΖΕΡΒΟΧΩΡΙΟΥ</t>
  </si>
  <si>
    <t>ΘΕΣΗ ''ΑΓΙΟΣ ΘΕΟΛΟΓΟΣ''</t>
  </si>
  <si>
    <t>ΘΕΣΗ ''ΓΑΣΤΡΑ''</t>
  </si>
  <si>
    <t>ΘΕΣΗ ''ΚΙΝΤΡΑ'' Τ.Κ. ΠΟΛΥΠΛΑΤΑΝΟΥ</t>
  </si>
  <si>
    <t>ΘΕΣΗ ''ΚΟΤΣΑΡ'' Τ.Κ. ΑΓΓΕΛΟΧΩΡΙΟΥ</t>
  </si>
  <si>
    <t>ΘΕΣΗ ''ΜΟΥΤΣΑΡΑ'' Τ.Κ. ΠΟΛΥΠΛΑΤΑΝΟΥ</t>
  </si>
  <si>
    <t>ΘΕΣΗ "ΚΑΨΟΥΡΕΣ" Τ.Κ. ΠΟΛΥΠΛΑΤΑΝΟΥ</t>
  </si>
  <si>
    <t>ΠΕΡΙΟΧΗ Ι.Ν. ΑΓΙΑΣ ΠΑΡΑΣΚΕΥΗΣ ΚΟΠΑΝΟΥ</t>
  </si>
  <si>
    <t>ΘΕΣΗ ''ΚΑΨΟΥΡΑ'' Τ.Κ. ΚΟΠΑΝΟΥ</t>
  </si>
  <si>
    <t>ΜΟΝΟΣΠΙΤΑ</t>
  </si>
  <si>
    <t>ΘΕΣΗ ''ΓΟΥΡΝΕΣ'' Τ.Κ. ΜΟΝΟΣΠΙΤΩΝ</t>
  </si>
  <si>
    <t>ΘΕΣΗ ''ΤΖΟΥΜΕΛΑ''</t>
  </si>
  <si>
    <t>ΘΕΣΗ ''ΠΛΑΤΑΝΙ'' Τ.Κ. ΜΟΝΟΣΠΙΤΩΝ</t>
  </si>
  <si>
    <t>23:46</t>
  </si>
  <si>
    <t>00:26</t>
  </si>
  <si>
    <t>ΘΕΣΗ ''ΑΓΙΟΣ ΝΙΚΟΛΑΟΣ'' ΚΟΠΑΝΟΥ</t>
  </si>
  <si>
    <t>ΘΕΣΗ ''ΟΡΟΣΗΜΟ-ΜΟΥΝΤΑΚΙ"</t>
  </si>
  <si>
    <t>ΘΕΣΗ ''ΜΟΥΝΤΑΚΙ-ΟΡΟΣΗΜΟ''</t>
  </si>
  <si>
    <t>6ο ΧΛΜ. ΝΑΟΥΣΑΣ - Σ.Σ.</t>
  </si>
  <si>
    <t>ΕΠΙΣΚΟΠΗ</t>
  </si>
  <si>
    <t>ΘΕΣΗ ''ΡΟΔΙΝΑ'' Τ.Κ. ΕΠΙΣΚΟΠΗΣ</t>
  </si>
  <si>
    <t>ΣΙΔΗΡΟΔΡΟΜΙΚΟΣ ΣΤΑΘΜΟΣ</t>
  </si>
  <si>
    <t>Τ.Κ. ΜΟΝΟΣΠΙΤΩΝ</t>
  </si>
  <si>
    <t>ΘΕΣΗ ''ΜΠΑΧΤΣΕΔΕΣ'' Τ.Κ. ΠΟΛΥΠΛΑΤΑΝΟΥ</t>
  </si>
  <si>
    <t>18:46</t>
  </si>
  <si>
    <t>ΘΕΣΗ ''ΟΙΚΟΠΕΔΟ'' Τ.Κ. ΧΑΡΙΕΣΣΑΣ</t>
  </si>
  <si>
    <t>ΟΡΙΑ Τ.Κ. ΜΟΝΟΣΠΙΤΩΝ-ΑΓΙΟΥ ΓΕΩΡΓΙΟΥ</t>
  </si>
  <si>
    <t>ΑΓΡΟΤΙΚΗ ΠΕΡΙΟΧΗ Τ.Κ. ΜΟΝΟΣΠΙΤΩΝ</t>
  </si>
  <si>
    <t>ΠΕΡΙΟΧΗ ''ΚΑΡΑΜΠΟΥΡΝΑΡΙ'' ΒΕΡΜΙΟΥ</t>
  </si>
  <si>
    <t>ΘΕΣΗ ''ΚΑΨΟΥΡΕΣ'' Δ.Ε. ΕΙΡΗΝΟΥΠΟΛΗΣ</t>
  </si>
  <si>
    <t>ΟΙΚΙΣΜΟΣ "ΜΕΤΑΜΟΡΦΩΣΗ"</t>
  </si>
  <si>
    <t>Τ.Κ. ΖΕΡΒΟΧΩΡΙΟΥ</t>
  </si>
  <si>
    <t>09:43</t>
  </si>
  <si>
    <t>ΑΝΩ ΣΕΛΙ</t>
  </si>
  <si>
    <t>ΑΓΡΟΤΙΚΗ ΠΕΡΙΟΧΗ ΜΟΝΟΣΠΙΤΩΝ</t>
  </si>
  <si>
    <t>ΘΕΣΗ ''ΤΣΙΓΚΕΛΙ'' Τ.Κ. ΧΑΡΙΕΣΣΑΣ</t>
  </si>
  <si>
    <t>19:51</t>
  </si>
  <si>
    <t>ΘΕΣΗ ''ΡΑΜΝΙΣΤΑ''</t>
  </si>
  <si>
    <t>Π.Υ. ΑΛΕΞΑΝΔΡΕΙΑΣ</t>
  </si>
  <si>
    <t>ΑΓΡΟΤΙΚΗ ΠΕΡΙΟΧΗ ΚΕΦΑΛΟΧΩΡΙΟΥ</t>
  </si>
  <si>
    <t>ΑΓΡΟΤΙΚΗ ΠΕΡΙΟΧΗ ΑΡΑΧΟΥ</t>
  </si>
  <si>
    <t>ΑΓΡΟΤΙΚΗ ΠΕΡΙΟΧΗ ΝΗΣΕΛΙΟΥ</t>
  </si>
  <si>
    <t>ΠΑΡΑΔΡΟΜΟΣ ΕΓΝΑΤΙΑΣ,ΝΗΣΕΛΙΟΥ-ΛΟΥΤΡΟΥ</t>
  </si>
  <si>
    <t>ΑΓΡΟΤΙΚΗ ΠΕΡΙΟΧΗ ΛΟΥΔΙΑ</t>
  </si>
  <si>
    <t>ΑΓΡΟΤΙΚΗ ΠΕΡΙΟΧΗ ΛΟΥΤΡΟΥ</t>
  </si>
  <si>
    <t>ΑΓΡΟΤΙΚΗ ΠΕΡΙΟΧΗ ΠΑΛΑΙΟΧΩΡΑΣ</t>
  </si>
  <si>
    <t>ΑΓΡΟΤΙΚΗ ΠΕΡΙΟΧΗ ΕΠΙΣΚΟΠΗΣ</t>
  </si>
  <si>
    <t>ΑΓΡΟΤΙΚΗ ΠΕΡΙΟΧΗ Μ.ΜΟΝΑΣΤΗΡΙ</t>
  </si>
  <si>
    <t>ΑΓΡΟΤΙΚΗ ΠΕΡΙΟΧΗ ΑΛΕΞΑΝΔΡΕΙΑΣ</t>
  </si>
  <si>
    <t>ΑΓΡΟΤΙΚΗ ΠΕΡΙΟΧΗ ΚΛΕΙΔΙΟΥ</t>
  </si>
  <si>
    <t>ΑΓΡΟΤΙΚΗ ΠΕΡΙΟΧΗ ΠΛΑΤΑΝΟΥ</t>
  </si>
  <si>
    <t>ΜΙΚΡΟ ΜΟΝΑΣΤΗΡΙ</t>
  </si>
  <si>
    <t>Τ.Κ. ΜΙΚΡΟΥ ΜΟΝΑΣΤΗΡΙΟΥ</t>
  </si>
  <si>
    <t>ΑΛΕΞΑΝΔΡΕΙΑ</t>
  </si>
  <si>
    <t>ΑΓΡΟΤΙΚΗ ΠΕΡΙΟΧΗ ΡΑΨΟΜΑΝΙΚΗΣ</t>
  </si>
  <si>
    <t>ΠΛΑΤΥ</t>
  </si>
  <si>
    <t>ΑΓΡΟΤΙΚΗ ΠΕΡΙΟΧΗ ΠΛΑΤΕΟΣ</t>
  </si>
  <si>
    <t>13:13</t>
  </si>
  <si>
    <t>ΠΑΛΙΟ ΣΚΥΛΛΙΤΣΙΟ</t>
  </si>
  <si>
    <t>ΑΓΡΟΤΙΚΗ ΠΕΡΙΟΧΗ Π.ΣΚΥΛΙΤΣΙΟΥ</t>
  </si>
  <si>
    <t>ΚΑΜΠΟΧΩΡΙ</t>
  </si>
  <si>
    <t>ΑΓΡΟΤΙΚΗ ΠΕΡΙΟΧΗ ΚΑΜΠΟΧΩΡΙΟΥ</t>
  </si>
  <si>
    <t>ΑΓΡΟΤΙΚΗ ΠΕΡΙΟΧΗ ΠΑΛΑΙΟΧΩΡΙΟΥ</t>
  </si>
  <si>
    <t>ΑΓΡΟΤΙΚΗ ΠΕΡΙΟΧΗ Τ.Κ.ΠΛΑΤΑΝΟΥ</t>
  </si>
  <si>
    <t>Τ.Κ.ΤΡΙΚΑΛΩΝ</t>
  </si>
  <si>
    <t>ΑΓΡΟΤΙΚΗ ΠΕΡΙΟΧΗ ΞΕΧΑΣΜΕΝΗΣ</t>
  </si>
  <si>
    <t>ΠΑΡΑΔΡΟΜΟΣ ΕΓΝΑΤΙΑΣ ΟΔΟΥ-ΥΨΟΣ ΛΟΥΤΡΟΥ</t>
  </si>
  <si>
    <t>ΑΓΡΟΤΙΚΗ ΠΕΡΙΟΧΗ ΝΗΣΕΛΙΟΥ-ΛΟΥΤΡΟΥ</t>
  </si>
  <si>
    <t>ΑΓΡΟΤΙΚΗ ΠΕΡΙΟΧΗ ΣΧΟΙΝΑ</t>
  </si>
  <si>
    <t>00:55</t>
  </si>
  <si>
    <t>ΛΟΥΤΡΟΣ</t>
  </si>
  <si>
    <t>ΑΓΡΟΤΙΚΗ ΠΕΡΙΟΧΗ ΚΟΡΥΦΗΣ</t>
  </si>
  <si>
    <t>ΑΓΡΟΤΙΚΗ ΠΕΡΙΟΧΗ ΚΥΔΩΝΙΑΣ</t>
  </si>
  <si>
    <t>ΑΓΡΟΤΙΚΗ ΠΕΡΙΟΧΗ ΒΡΥΣΑΚΙΟΥ</t>
  </si>
  <si>
    <t>ΑΓΡΟΤΙΚΗ ΠΕΡΙΟΧΗ ΑΓΚΑΘΙΑΣ</t>
  </si>
  <si>
    <t>ΑΓΡΟΤΙΚΗ-ΔΑΣΙΚΗ ΠΕΡΙΟΧΗ ΑΓΚΑΘΙΑΣ</t>
  </si>
  <si>
    <t>ΑΓΡΟΤΙΚΗ ΠΕΡΙΟΧΗ ΤΡΙΛΟΦΙΑΣ</t>
  </si>
  <si>
    <t>ΚΕΦΑΛΟΧΩΡΙ</t>
  </si>
  <si>
    <t>ΠΑΛΑΙΟ ΓΗΠΕΔΟ ΝΗΣΙΟΥ</t>
  </si>
  <si>
    <t>ΑΓΡΟΤΙΚΗ ΠΕΡΙΟΧΗ ΜΙΚΡΟΥ ΜΟΝΑΣΤΗΡΙΟΥ</t>
  </si>
  <si>
    <t>ΑΓΡΟΤΙΚΗ ΠΕΡΙΟΧΗ ΤΡΙΚΑΛΩΝ</t>
  </si>
  <si>
    <t>ΑΓΡΟΤΙΚΗ ΠΕΡΙΟΧΗ ΠΡΑΣΙΝΑΔΑΣ</t>
  </si>
  <si>
    <t>ΑΓΡΟΤΙΚΗ ΠΕΡΙΟΧΗ ΚΑΛΟΧΩΡΙΟΥ</t>
  </si>
  <si>
    <t>ΑΓΡΟΤΚΗ ΠΕΡΙΟΧΗ ΚΑΜΠΟΧΩΡΙΟΥ</t>
  </si>
  <si>
    <t>21:59</t>
  </si>
  <si>
    <t>23:03</t>
  </si>
  <si>
    <t>ΠΕΡΙΟΧΗ ΣΕΑ ΠΛΑΤΑΝΟΥ</t>
  </si>
  <si>
    <t>ΑΓΡΟΤΙΚΗ ΠΕΡΙΟΧΗ ΚΑΒΑΣΙΛΩΝ</t>
  </si>
  <si>
    <t>11:02</t>
  </si>
  <si>
    <t>01:24</t>
  </si>
  <si>
    <t>ΑΓΡΟΤΙΚΗ ΠΕΡΙΟΧΗ ΛΕΙΑΝΟΒΕΡΓΙΟΥ</t>
  </si>
  <si>
    <t>Π.Υ. ΚΑΤΕΡΙΝΗΣ</t>
  </si>
  <si>
    <t>ΠΙΕΡΙΑΣ</t>
  </si>
  <si>
    <t>11:27</t>
  </si>
  <si>
    <t>Δ. ΚΑΤΕΡΙΝΗΣ</t>
  </si>
  <si>
    <t>ΒΡΙΑ</t>
  </si>
  <si>
    <t>Τ.Κ ΒΡΙΑΣ ΤΟΠΟΘΕΣΙΑ ΑΧΛΑΔΙΑ</t>
  </si>
  <si>
    <t>09:42</t>
  </si>
  <si>
    <t>ΚΟΥΚΚΟΣ</t>
  </si>
  <si>
    <t>ΚΟΥΚΚΟΣ ΚΑΤΕΡΙΝΗ</t>
  </si>
  <si>
    <t>ΓΟΥΡΝΕΣ - ΣΒΟΡΩΝΟΣ</t>
  </si>
  <si>
    <t>'' ΚΑΨΟΥΡΑ ''</t>
  </si>
  <si>
    <t>Δ. ΔΙΟΥ-ΟΛΥΜΠΟΥ</t>
  </si>
  <si>
    <t>'' ΤΣΟΥΚΝΙΔΑ ''</t>
  </si>
  <si>
    <t>'' ΑΓΡΟΤΙΚΗ ΠΕΡΙΟΧΗ ΚΟΥΚΟΣ ''</t>
  </si>
  <si>
    <t>ΚΑΤΕΡΙΝΗ</t>
  </si>
  <si>
    <t>ΚΑΤΩ ΜΗΛΙΑ</t>
  </si>
  <si>
    <t>ΔΑΣΙΚΗ ΠΕΡΙΟΧΗ Κ.ΜΗΛΙΑΣ</t>
  </si>
  <si>
    <t>ΒΥΘΙΣΜΑ</t>
  </si>
  <si>
    <t>13:11</t>
  </si>
  <si>
    <t>ΚΟΡΙΝΟΣ</t>
  </si>
  <si>
    <t>ΠΑΡΑΛΙΑ ΚΟΡΙΝΟΥ</t>
  </si>
  <si>
    <t>ΕΠΡΧ. ΟΔΟΣ ΚΝ/ΣΣΑΣ - ΒΡΟΝΤΟΥΣ</t>
  </si>
  <si>
    <t>ΛΟΦΟΣ</t>
  </si>
  <si>
    <t>Δ.Δ.ΛΟΦΟΥ - ΑΓΡ. ΠΕΡΙΟΧΗ '' ΠΡΟΦΗΤΗΣ ΗΛΙΑΣ ''</t>
  </si>
  <si>
    <t>ΡΗΤΙΝΗ</t>
  </si>
  <si>
    <t>ΑΓΡΟΤΟΔΑΣΙΚΗ ΡΗΤΙΝΗ '' ΒΛΑΧΟΠΗΓΑΔΟ ''</t>
  </si>
  <si>
    <t>ΒΡΟΝΤΟΥ</t>
  </si>
  <si>
    <t>ΑΓΡ.ΠΕΡΙΟΧΗ ΒΡΟΝΤΟΥΣ ''ΡΟΓΓΙΑ ''</t>
  </si>
  <si>
    <t>ΟΡΙΑ ΤΡΙΛΟΦΟΥ - ΕΞΟΧΗΣ</t>
  </si>
  <si>
    <t>10:28</t>
  </si>
  <si>
    <t>ΟΛΥΜΠΙΑΚΗ ΑΚΤΗ</t>
  </si>
  <si>
    <t>ΑΓ.ΠΕΡΙΟΧΗ '' ΟΛΥΜΟΙΑΚΗΣ ΑΛΚΤΗΣ ''</t>
  </si>
  <si>
    <t>ΒΙΟΛΟΓΙΚΟΣ ΚΑΤΕΡΙΝΗΣ</t>
  </si>
  <si>
    <t>ΒΡΙΑ - ΚΑΤΕΡΙΝΗ</t>
  </si>
  <si>
    <t>ΑΓΡ.ΠΕΡΙΟΧΗ ΚΑΛΛΙΘΕΑΣ '' ΒΟΥΛΗ ''</t>
  </si>
  <si>
    <t>''ΣΑΡΑΝΤΑΚΟΥΚΙ ''</t>
  </si>
  <si>
    <t>Τ.Κ ΛΟΦΟΥ</t>
  </si>
  <si>
    <t>21:18</t>
  </si>
  <si>
    <t>ΑΡΩΝΑΣ</t>
  </si>
  <si>
    <t>Δ.Δ ΑΡΩΝΑΣ ΑΓΡ. ΠΕΡΙΟΧΗ</t>
  </si>
  <si>
    <t>Δ.Δ.ΑΡΩΝΑ</t>
  </si>
  <si>
    <t>Δ.Δ, ΜΕΛΙΑΔΗ</t>
  </si>
  <si>
    <t>ΕΞΟΧΗ ( ΧΙΛΙΟΣΤΡΕΜΜΑ )</t>
  </si>
  <si>
    <t>'' ΓΕΡΜΑΝΙΚΑ ''</t>
  </si>
  <si>
    <t>ΑΓΡ.ΠΕΡΙΟΧΗ ΛΟΦΟΥ</t>
  </si>
  <si>
    <t>ΑΓΙΑ ΤΡΙΑΔΑ ΒΡΟΝΤΟΥΣ</t>
  </si>
  <si>
    <t>Δ. ΠΥΔΝΑΣ-ΚΟΛΙΝΔΡΟΥ</t>
  </si>
  <si>
    <t>ΚΟΛΙΝΔΡΟΣ</t>
  </si>
  <si>
    <t>ΑΡΧΑΙΑ ΠΥΔΝΑ</t>
  </si>
  <si>
    <t>ΠΕΡΙΣΤΑΣΗ</t>
  </si>
  <si>
    <t>ΓΕΩΡΓΙΚΗ ΠΕΡΙΟΧΗ ΣΟΥΛΤΑΡΑ ΠΕΡΙΣΤΑΣΗΣ</t>
  </si>
  <si>
    <t>ΠΑΡΑΛΙΑ</t>
  </si>
  <si>
    <t>ΑΓ.ΑΘΑΝΑΣΙΟΣ</t>
  </si>
  <si>
    <t>ΚΟΝΤΑΡΙΩΤΙΣΣΑ</t>
  </si>
  <si>
    <t>ΞΗΡΟΛΑΚΙ ΟΧΘΕΣ ΠΟΤΑΜΟΥ ΠΡΑΝΕΣ</t>
  </si>
  <si>
    <t>ΑΓΡ ΠΕΡΙΟΧΗ ΠΕΡΙΣΤΑΣΗΣ</t>
  </si>
  <si>
    <t>ΑΓ.ΠΕΡΕΙΟΧΗ Ν. ΕΦΕΣΣΟΥ -ΘΕΣΗ ΚΑΡΠΟΥΛΑ</t>
  </si>
  <si>
    <t>ΠΕΛΕΚΑΣ - ΑΘΙΓΓΑΝΟΙ</t>
  </si>
  <si>
    <t>ΑΓ.ΠΕΡΙΟΧΗ ΒΑΡΙΚΟΥ</t>
  </si>
  <si>
    <t>ΚΟΡΙΝΟΣ ΠΕΡΙΟΧΗ ΒΙΟΛΟΓΙΚΟΥ</t>
  </si>
  <si>
    <t>ΑΓ.ΠΕΡΙΟΧΗ ΚΟΡΙΝΟΣ ΠΡΟΣ ΘΑΛΑΣΣΑ</t>
  </si>
  <si>
    <t>`ΒΑΡΙΚΟ ΘΕΣΗ ΒΛΑΧΑ</t>
  </si>
  <si>
    <t>ΓΑΝΟΧΩΡΑ</t>
  </si>
  <si>
    <t>ΓΑΝΟΧΩΡΑ ΚΑΡΑΓΑΤΣΙ</t>
  </si>
  <si>
    <t>08:09</t>
  </si>
  <si>
    <t>ΚΙΤΡΟΣ</t>
  </si>
  <si>
    <t>ΑΛΥΚΕΣ ΚΙΤΡΟΥΣ</t>
  </si>
  <si>
    <t>ΤΟΠΙΚΗ ΚΟΙΝΟΤΗΤΑ ΟΛΥΜΠΙΑΚΗΣ ΑΚΤΗΣ</t>
  </si>
  <si>
    <t>ΠΑΛΙΟ ΚΕΡΑΜΙΔΙ</t>
  </si>
  <si>
    <t>ΑΓ.ΠΕΡΙΟΧΗ ΠΑΛΑΙΟΥ ΚΕΡΑΜΙΔΙΟΥ</t>
  </si>
  <si>
    <t>09:24</t>
  </si>
  <si>
    <t>ΒΑΡΙΚΟ - ΤΑΜΠΑΡΙ</t>
  </si>
  <si>
    <t>ΑΓ.ΠΕΡΙΟΧΗ ΠΑΡΑΛΙΑΣ</t>
  </si>
  <si>
    <t>'' ΣΩΛΗΝΑΡΙ'' ΠΕΡΙΣΤΑΣΗ</t>
  </si>
  <si>
    <t>'' ΑΓΙΟΣ ΑΘΑΝΑΣΙΟΣ ' ΠΕΡΙΣΤΑΣΗ</t>
  </si>
  <si>
    <t>ΑΓ.ΠΕΡΙΟΧΗ ΣΤΑΘΜΟΥ ΓΕΡΜΑΝΙΚΑ</t>
  </si>
  <si>
    <t>ΑΓ.ΠΕΡΙΟΧΗ ΟΛΥΜΠΙΑΚΗΣ ΑΚΤΗΣ</t>
  </si>
  <si>
    <t>ΣΒΟΡΩΝΟΣ</t>
  </si>
  <si>
    <t>ΑΓΡ.ΠΕΡΙΟΧΗ ΣΒΟΡΩΝΟΣ</t>
  </si>
  <si>
    <t>ΑΓ.ΠΕΡΙΟΧΗ ΣΒΟΡΩΝΟΥ</t>
  </si>
  <si>
    <t>ΑΓΡ.ΠΡΕΡΙΟΧΗ ΜΑΝΤΑΛΙΔΙ</t>
  </si>
  <si>
    <t>ΛΑΓΟΡΡΑΧΗ</t>
  </si>
  <si>
    <t>ΛΑΓΟΡΑΧΗ</t>
  </si>
  <si>
    <t>ΜΕΓΑΛΟ ΚΟΥΛΟΥΡΙ</t>
  </si>
  <si>
    <t>00:17</t>
  </si>
  <si>
    <t>ΜΕΓΑΛΟ ΚΟΥΛΟΡΙ - Φ 100</t>
  </si>
  <si>
    <t>ΒΑΡΙΚΟ - ΒΙΟΛΟΓΙΚΟΣ</t>
  </si>
  <si>
    <t>ΚΤΕΟ ( ΡΟΜΑ )</t>
  </si>
  <si>
    <t>ΑΓ.ΠΕΡΙΟΧΗ Ν.ΕΦΕΣΣΟΥΒΑΡΙΚΟ</t>
  </si>
  <si>
    <t>Δ.Δ. ΠΕΡΙΣΤΑΣΗ ΑΓ.ΠΕΡΙΟΧΗ '' ΠΑΝΑΓΙΑ ''</t>
  </si>
  <si>
    <t>ΝΕΦΕΣΣΟΣ</t>
  </si>
  <si>
    <t>Π.ΚΕΡΑΜΙΔΙ - ΜΙΚΡΗ ΡΑΧΗ</t>
  </si>
  <si>
    <t>ΣΒΟΡΩΝΟΥ Α ΠΕΡ.,</t>
  </si>
  <si>
    <t>ΑΓ.ΠΕΡΙΟΧΗ Ν.ΕΦΕΣΣΟΥ</t>
  </si>
  <si>
    <t>ΑΛΥΚΕΣ</t>
  </si>
  <si>
    <t>ΠΕΤΡΑ ΟΛΥΜΠΟΥ</t>
  </si>
  <si>
    <t>ΚΑΤΩ ΑΓΙΟΣ ΙΩΑΝΝΗΣ</t>
  </si>
  <si>
    <t>ΒΑΡΙΚΟ</t>
  </si>
  <si>
    <t>08:12</t>
  </si>
  <si>
    <t>09:12</t>
  </si>
  <si>
    <t>ΠΕΡΙΣΤΑΣΗ ΠΑΝΑΓΙΑ</t>
  </si>
  <si>
    <t>ΜΕΘΩΝΗ</t>
  </si>
  <si>
    <t>ΑΓ.ΠΕΡΙΟΧΗ ΜΕΘΩΝΗ - ΜΑΚΡΥΓΙΑΛΟΣ</t>
  </si>
  <si>
    <t>19:48</t>
  </si>
  <si>
    <t>ΒΡΙΑ ( ΜΟΝΑΧΟ ΝΕΡΟ )</t>
  </si>
  <si>
    <t>ΒΡΡΙΚΟΥ</t>
  </si>
  <si>
    <t>ΑΓ.ΠΕΡΙΟΧΗ ΓΑΝΟΧΩΡΑΣ</t>
  </si>
  <si>
    <t>ΕΛΑΦΙΝΑ</t>
  </si>
  <si>
    <t>ΠΑΡΑΠΛΕΥΡΟΣ ΕΘΝΙΚΗΣ ΟΔΟΥ</t>
  </si>
  <si>
    <t>ΠΑΛΙΟ ΕΛΕΥΘΕΡΟΧΩΡΙ</t>
  </si>
  <si>
    <t>Π.ΕΛΕΥΘΕΡΟΧΩΡΙ</t>
  </si>
  <si>
    <t>ΑΓ.ΠΕΡΙΟΙΧΗ ΚΟΡΙΝΟΥ</t>
  </si>
  <si>
    <t>ΚΑΡΙΔΙΕΣ</t>
  </si>
  <si>
    <t>ΒΘΘΙΣΜΑ</t>
  </si>
  <si>
    <t>ΝΕΑ ΕΦΕΣΟΣ</t>
  </si>
  <si>
    <t>ΝΕΑ ΕΦΕΣΣΟΣ</t>
  </si>
  <si>
    <t>ΑΓ.ΠΕΡΙΟΧΗ Ν.ΕΦΕΣΣΟΣ ΒΙΟΛΟΓΙΚΟΣ</t>
  </si>
  <si>
    <t>ΑΓ.ΠΕΡΙΟΧΗ ΚΟΡΙΝΟΥ</t>
  </si>
  <si>
    <t>ΑΓ.ΠΕΡΙΟΧΗ ΒΑΡΙΚΟΥ ΒΛΑΧΑ ΠΟΤΑΜΙΑ</t>
  </si>
  <si>
    <t>ΠΕΡΙΑΣΤΑΣΗ</t>
  </si>
  <si>
    <t>ΑΓ.ΠΕΡΙΟΧΗ ΠΑΡΑΛΙΑ ΘΕΣΗ ΚΟΚΚΑΛΟ</t>
  </si>
  <si>
    <t>ΑΓ.ΠΕΡΙΟΧΗ ΚΑΤΕΡΙΝΗΣ</t>
  </si>
  <si>
    <t>ΝΕΑ ΧΡΑΝΗ</t>
  </si>
  <si>
    <t>ΝΕΑ ΤΡΑΠΕΖΟΥΣ</t>
  </si>
  <si>
    <t>ΝΕΑ ΤΡΑΠΕΖΟΥΝΤΑ</t>
  </si>
  <si>
    <t>23:14</t>
  </si>
  <si>
    <t>ΠΑΡΑΛΙΑ ΚΑΤΕΡΙΝΗΣ</t>
  </si>
  <si>
    <t>ΕΞΟΧΗ ΑΓΙΟΣ ΝΙΚΟΛΑΣ</t>
  </si>
  <si>
    <t>ΕΞΟΧΗ ΑΓΙΟΣ ΝΙΚΟΛΑΟΣ</t>
  </si>
  <si>
    <t>ΑΛΩΝΙΑ</t>
  </si>
  <si>
    <t>04:30</t>
  </si>
  <si>
    <t>06:15</t>
  </si>
  <si>
    <t>ΕΛΑΦΟΣ</t>
  </si>
  <si>
    <t>ΕΛΑΦΟΣ-ΓΗΠΕΔΟ</t>
  </si>
  <si>
    <t>ΠΑΡΑΛΙΑ-ΜΕΤΑΞΑ</t>
  </si>
  <si>
    <t>ΑΓ.ΠΕΡΙΟΧΗ ΕΞΟΧΗΣ</t>
  </si>
  <si>
    <t>Π.Κ. ΚΟΛΙΝΔΡΟΥ</t>
  </si>
  <si>
    <t>ΚΑΤΑΧΑΣ</t>
  </si>
  <si>
    <t>Τ.Κ. ΚΑΤΑΧΑ '' ΑΓΙΟΣ ΓΕΩΡΓΙΟΣ ''</t>
  </si>
  <si>
    <t>Τ.Κ. ΣΦΕΝΔΑΜΗ</t>
  </si>
  <si>
    <t>ΡΥΑΚΙΑ</t>
  </si>
  <si>
    <t>'' ΞΗΡΟΒΡΥΣΗ ''</t>
  </si>
  <si>
    <t>ΣΦΕΝΔΑΜΙΟ</t>
  </si>
  <si>
    <t>' ΠΡΟΦΗΤΗΣ ΗΛΙΑΣ ''</t>
  </si>
  <si>
    <t>ΑΙΓΙΝΙΟ</t>
  </si>
  <si>
    <t>'' ΠΡΙΠΟΡΑΣ ''</t>
  </si>
  <si>
    <t>ΑΓΙΑ ΑΝΝΑ ΚΟΛΙΝΔΡΟΥ</t>
  </si>
  <si>
    <t>Τ.Δ ΑΙΓΙΝΙΟΥ</t>
  </si>
  <si>
    <t>'' ΜΠΑΣΙΟΥΡΑ ''</t>
  </si>
  <si>
    <t>ΝΕΑ ΑΓΑΘΟΥΠΟΛΗ</t>
  </si>
  <si>
    <t>ΑΓΡ.ΠΕΡΙΟΧΗ ΑΓ.ΑΘΑΝΑΣΙΟΥ</t>
  </si>
  <si>
    <t>Δ.Δ. ΠΑΛΙΑΜΠΕΛΑ</t>
  </si>
  <si>
    <t>ΑΓΡΤ.ΠΕΡΙΟΧΗ ΑΙΓΙΝΙΟΥ</t>
  </si>
  <si>
    <t>ΦΙΝΙΤΣΑ'' ΜΑΥΡΟΝΕΡΙ ΠΑΛΙΑΜΠΕΛΑ</t>
  </si>
  <si>
    <t>ΑΓ.ΠΕΡΙΟΧΗ ΑΙΓΙΝΙΟΥ</t>
  </si>
  <si>
    <t>ΛΙΒΑΔΙ</t>
  </si>
  <si>
    <t>ΤΡΑΝΟΣ ΛΑΚΚΟΣ - ΛΙΒΑΔΙ</t>
  </si>
  <si>
    <t>ΑΓΡ.ΠΕΡΙΟΧΗ ΣΦΕΝΔΑΜΗ</t>
  </si>
  <si>
    <t>ΜΕΘΩΝΗ-ΚΟΥΤΣΟΥΡΟ</t>
  </si>
  <si>
    <t>13:14</t>
  </si>
  <si>
    <t>ΚΑΡΙΤΣΑ</t>
  </si>
  <si>
    <t>Π.Υ. ΚΟΖΑΝΗΣ</t>
  </si>
  <si>
    <t>ΚΟΖΑΝΗΣ</t>
  </si>
  <si>
    <t>Δ. ΚΟΖΑΝΗΣ</t>
  </si>
  <si>
    <t>ΡΥΜΝΙΟ ΚΟΖΑΝΗΣ</t>
  </si>
  <si>
    <t>Δ. ΒΟΪΟΥ</t>
  </si>
  <si>
    <t>ΠΑΛΑΙΟΚΑΣΤΡΟ</t>
  </si>
  <si>
    <t>ΑΓΙΑ ΠΑΡΑΣΚΕΥΗ</t>
  </si>
  <si>
    <t>ΒΟΣΚΟΧΩΡΙ</t>
  </si>
  <si>
    <t>ΔΡΕΠΑΝΟ</t>
  </si>
  <si>
    <t>ΑΝΩ ΚΩΜΗ</t>
  </si>
  <si>
    <t>ΖΕΠ ΚΟΖΑΝΗΣ</t>
  </si>
  <si>
    <t>ΠΕΤΡΑΝΑ</t>
  </si>
  <si>
    <t>ΠΟΛΥΜΥΛΟΣ</t>
  </si>
  <si>
    <t>ΠΟΛΥΜΗΛΟΣ</t>
  </si>
  <si>
    <t>ΡΥΜΝΙΟ</t>
  </si>
  <si>
    <t>07:45</t>
  </si>
  <si>
    <t>ΑΝΑΤΟΛΗ</t>
  </si>
  <si>
    <t>ΑΓΡΟΤΙΚΗ ΠΕΡΙΟΧΗ ΑΓΙΟΥ ΔΗΜΗΤΡΙΟΥ</t>
  </si>
  <si>
    <t>ΑΚΡΙΝΗ</t>
  </si>
  <si>
    <t>ΑΓΙΑ ΚΥΡΙΑΚΗ ΚΟΖΑΝΗΣ</t>
  </si>
  <si>
    <t>ΑΚΡΙΝΗ ΚΟΖΑΝΗΣ</t>
  </si>
  <si>
    <t>ΚΡΟΚΟΣ</t>
  </si>
  <si>
    <t>ΠΡΩΤΟΧΩΡΙ</t>
  </si>
  <si>
    <t>ΖΩΟΔΟΧΟ ΠΗΓΗ</t>
  </si>
  <si>
    <t>ΑΙΑΝΗ</t>
  </si>
  <si>
    <t>ΒΑΤΕΡΟ</t>
  </si>
  <si>
    <t>ΚΑΙΣΑΡΕΙΑ</t>
  </si>
  <si>
    <t>ΠΑΝΑΓΕΙΑ ΚΑΙΣΑΡΕΙΑΣ</t>
  </si>
  <si>
    <t>ΣΙΟΠΟΤΟ</t>
  </si>
  <si>
    <t>ΜΗΛΕΑ</t>
  </si>
  <si>
    <t>Π.Κ. ΝΕΑΠΟΛΗΣ (ΚΟΖΑΝΗΣ)</t>
  </si>
  <si>
    <t>ΑΣΠΡΟΥΛΑ ΒΟΙΟΥ</t>
  </si>
  <si>
    <t>ΠΕΛΕΚΑΝΟΣ</t>
  </si>
  <si>
    <t>ΟΜΑΛΗ</t>
  </si>
  <si>
    <t>ΠΥΛΩΡΙΟΥ</t>
  </si>
  <si>
    <t>ΖΩΝΗΣ</t>
  </si>
  <si>
    <t>21:54</t>
  </si>
  <si>
    <t>ΜΟΛΟΧΑΣ</t>
  </si>
  <si>
    <t>ΑΛΙΑΚΜΩΝΑΣ</t>
  </si>
  <si>
    <t>ΝΑΜΑΤΑ</t>
  </si>
  <si>
    <t>ΑΝΘΟΥΣΑ</t>
  </si>
  <si>
    <t>ΠΛΑΤΑΝΙΑΣ</t>
  </si>
  <si>
    <t>ΕΡΑΤΥΡΑ</t>
  </si>
  <si>
    <t>ΝΕΑΠΟΛΗ</t>
  </si>
  <si>
    <t>Μ.Α.Β.Ι.Ζ.</t>
  </si>
  <si>
    <t>ΣΗΜΑΝΤΡΟ</t>
  </si>
  <si>
    <t>ΑΓΙΟΙ ΑΝΑΡΓΥΡΟΙ</t>
  </si>
  <si>
    <t>ΜΟΡΦΗ</t>
  </si>
  <si>
    <t>ΔΑΜΑΣΚΗΝΙΑ</t>
  </si>
  <si>
    <t>09:39</t>
  </si>
  <si>
    <t>ΑΓΙΑ ΤΡΙΑΔΑ</t>
  </si>
  <si>
    <t>ΤΣΟΤΥΛΙ</t>
  </si>
  <si>
    <t>ΣΙΣΑΝΙ</t>
  </si>
  <si>
    <t>ΠΕΝΤΑΛΟΦΟΣ</t>
  </si>
  <si>
    <t>ΚΑΛΟΝΕΡΙ</t>
  </si>
  <si>
    <t>ΓΑΛΑΤΙΝΗ</t>
  </si>
  <si>
    <t>Π.Κ. ΣΕΡΒΙΩΝ</t>
  </si>
  <si>
    <t>Δ. ΣΕΡΒΙΩΝ</t>
  </si>
  <si>
    <t>ΠΛΑΤΑΝΟΡΡΕΜΑ</t>
  </si>
  <si>
    <t>ΠΛΑΤΑΝΟΡΕΥΜΑ</t>
  </si>
  <si>
    <t>ΤΡΑΝΟΒΑΛΤΟ</t>
  </si>
  <si>
    <t>20:03</t>
  </si>
  <si>
    <t>Π.Υ. ΠΤΟΛΕΜΑΙΔΑΣ</t>
  </si>
  <si>
    <t>Δ. ΕΟΡΔΑΙΑΣ</t>
  </si>
  <si>
    <t>Δ.Δ. ΠΤΟΛΕΜΑΙΔΑΣ - ΜΠΟΔΟΣΑΚΕΙΟ</t>
  </si>
  <si>
    <t>ΒΑΛΤΟΝΕΡΑ Ν.ΦΛΩΡΙΝΑΣ</t>
  </si>
  <si>
    <t>Τ.Κ ΦΑΡΑΓΚΙ Δ.Δ ΦΙΛΩΤΑ Ν.ΦΛΩΡΙΝΑΣ</t>
  </si>
  <si>
    <t>Τ.Κ ΠΕΤΡΩΝ Δ.ΑΜΥΝΤΑΙΟΥ Ν ΦΛΩΡΙΝΑΣ</t>
  </si>
  <si>
    <t>Τ.Κ ΑΓΙΟΥ ΠΑΝΤΕΛΕΗΜΩΝ Δ ΑΜΥΝΤΑΙΟΥ Ν ΦΛΩΡΙΝΑΣ</t>
  </si>
  <si>
    <t>Τ.Κ ΦΙΛΩΤΑ Ν ΦΛΩΡΙΝΑΣ</t>
  </si>
  <si>
    <t>Τ.Κ ΠΕΤΡΩΝ Δ ΑΜΥΝΤΑΙΟΥ Ν ΦΛΩΡΙΝΑΣ</t>
  </si>
  <si>
    <t>Τ.Κ ΝΥΜΦΑΙΟΥ Ν.ΦΛΩΡΙΝΑΣ</t>
  </si>
  <si>
    <t>ΤΚ ΒΑΛΤΟΝΕΡΑ Δ ΑΜΥΝΤΑΙΟΥ Ν ΦΛΩΡΙΝΑΣ</t>
  </si>
  <si>
    <t>ΚΟΥΡΙ ΠΤΟΛΕΜΑΙΔΑΣ</t>
  </si>
  <si>
    <t>ΤΚ ΑΝΑΤΟΛΙΚΟ ΠΑΛΙΟΙ ΑΜΠΕΛΩΝΕΣ</t>
  </si>
  <si>
    <t>ΤΚ ΛΕΧΟΒΟΥ</t>
  </si>
  <si>
    <t>ΤΚ ΑΓΙΟΣ ΧΡΙΣΤΟΦΟΡΟΣ</t>
  </si>
  <si>
    <t>ΤΚ ΕΡΜΑΚΙΑΣ Δ ΕΟΡΔΑΙΑΣ</t>
  </si>
  <si>
    <t>ΤΚ ΑΡΔΑΣΣΑΣ ΠΛΗΣΙΟΝ ΘΕΣΗΣ ΜΟΥΡΙΕΣ</t>
  </si>
  <si>
    <t>ΤΚ ΕΡΜΑΚΙΑΣ (ΤΡΙΚΟΡΦΟ)</t>
  </si>
  <si>
    <t>ΤΚ ΜΗΛΟΧΩΡΙΟΥ</t>
  </si>
  <si>
    <t>ΚΑΤΑΥΛΙΣΜΟΣ ΡΟΜΑ ΠΤΟΛΕΜΑΙΔΑ</t>
  </si>
  <si>
    <t>ΤΚ ΠΡΟΑΣΤΙΟΥ Δ ΕΟΡΔΑΙΑΣ</t>
  </si>
  <si>
    <t>ΠΤΟΛΕΜΑΙΔΑ</t>
  </si>
  <si>
    <t>ΤΚ ΚΑΡΔΙΑΣ ΠΤΟΛΕΜΑΙΔΑ</t>
  </si>
  <si>
    <t>ΛΙΒΕΡΑ</t>
  </si>
  <si>
    <t>ΤΚ ΛΙΒΕΡΑ Δ. ΚΟΖΑΝΗΣ</t>
  </si>
  <si>
    <t>ΤΚ ΛΕΒΑΙΑΣ Δ.ΑΜΥΝΤΑΙΟΥ</t>
  </si>
  <si>
    <t>ΤΚ ΞΙΝΟ ΝΕΡΟ -ΑΜΥΝΤΑΙΟ</t>
  </si>
  <si>
    <t>12:07</t>
  </si>
  <si>
    <t>ΤΚ ΞΙΝΟ ΝΕΡΟ(ΚΟΚΚΙΝΟΧΩΜΑ)-ΑΜΥΝΤΑΙΟΥ</t>
  </si>
  <si>
    <t>ΤΚ ΒΕΓΟΡΑΣ Δ ΑΜΥΝΤΑΙΟΥ Ν ΦΛΩΡΙΝΑΣ</t>
  </si>
  <si>
    <t>ΤΚ ΜΕΣΟΒΟΥΝΟΥ Δ ΕΟΡΔΑΙΑΣ</t>
  </si>
  <si>
    <t>ΤΚ ΡΟΔΩΝΑΣ (ΑΜΜΟΡΥΧΕΙΩΝ)-Δ ΑΜΥΝΤΑΙΟΥ</t>
  </si>
  <si>
    <t>ΤΚ ΠΕΤΡΩΝ (ΛΙΜΝΗ ΠΕΤΡΩΝ)</t>
  </si>
  <si>
    <t>05:50</t>
  </si>
  <si>
    <t>ΤΚ ΠΕΤΡΩΝ-ΠΑΡΑΚΤΙΑ ΠΕΡΙΟΧΗ ΒΕΓΟΡΙΤΙΔΑΣ</t>
  </si>
  <si>
    <t>Π.Υ. ΦΛΩΡΙΝΑΣ</t>
  </si>
  <si>
    <t>ΦΛΩΡΙΝΑΣ</t>
  </si>
  <si>
    <t>Δ. ΦΛΩΡΙΝΑΣ</t>
  </si>
  <si>
    <t>Τ.Κ. ΛΟΦΩΝ</t>
  </si>
  <si>
    <t>Τ.Κ. ΠΑΠΑΓΙΑΝΝΗ</t>
  </si>
  <si>
    <t>Δ. ΠΡΕΣΠΩΝ</t>
  </si>
  <si>
    <t>Τ.Κ. ΤΡΙΑΝΑΤΦΥΛΛΙΑΣ</t>
  </si>
  <si>
    <t>Τ.Κ. ΑΓΙΟΥ ΒΑΡΘΟΛΟΜΑΙΟΥ</t>
  </si>
  <si>
    <t>Τ.Κ. ΑΧΛΑΔΑΣ</t>
  </si>
  <si>
    <t>Σ. Σ. ΙΩΑΝΝΙΔΗ</t>
  </si>
  <si>
    <t>ΕΠΑΡΧ. Ο. ΚΑΤΩ ΥΔΡΟΥΣΑ ΠΡΟΣ ΔΡΟΣΟΠΗΓΗ</t>
  </si>
  <si>
    <t>Τ.Κ. ΛΕΠΤΟΚΑΡΥΑΣ</t>
  </si>
  <si>
    <t>Τ.Κ. ΑΝΩ ΥΔΡΟΥΣΑΣ</t>
  </si>
  <si>
    <t>Τ.Κ. ΑΡΜΕΝΟΧΩΡΙΟΥ</t>
  </si>
  <si>
    <t>Τ.Κ. ΤΡΟΠΑΙΟΥΧΟΥ</t>
  </si>
  <si>
    <t>Τ.Κ. ΜΙΚΡΟΛΙΜΝΗΣ</t>
  </si>
  <si>
    <t>ΠΕΡΙΟΧΗ ΒΙΟΛΟΓΙΚΟΥ ΚΑΘΑΡΙΣΜΟΥ</t>
  </si>
  <si>
    <t>Τ.Κ. ΚΑΤΩ ΚΛΕΙΝΩΝ</t>
  </si>
  <si>
    <t>Τ.Κ. ΑΜΜΟΧΩΡΙΟΥ</t>
  </si>
  <si>
    <t>Τ.Κ. ΑΚΡΙΤΑ</t>
  </si>
  <si>
    <t>Τ.Κ. ΚΛΕΙΔΙΟΥ</t>
  </si>
  <si>
    <t>07:00</t>
  </si>
  <si>
    <t>Τ.Κ. ΜΕΛΙΤΗΣ</t>
  </si>
  <si>
    <t>Τ.Κ. ΛΑΙΜΟΥ</t>
  </si>
  <si>
    <t>ΔΙΑΣΤΑΥΡΩΣΗ ΚΟΥΛΑΣ ΠΡΕΣΠΩΝ</t>
  </si>
  <si>
    <t>ΤΡΟΠΑΙΟΥΧΟΣ</t>
  </si>
  <si>
    <t>ΔΗΜΟΣ ΦΛΩΡΙΝΑΣ</t>
  </si>
  <si>
    <t>Τ.Κ. ΠΛΑΤΥ</t>
  </si>
  <si>
    <t>Τ.Κ. ΚΟΛΧΙΚΗΣ</t>
  </si>
  <si>
    <t>ΦΛΩΡΙΝΑ</t>
  </si>
  <si>
    <t>Τ.Κ. ΙΤΕΑΣ</t>
  </si>
  <si>
    <t>Τ.Κ. ΣΙΤΑΡΙΑΣ</t>
  </si>
  <si>
    <t>Π.Υ. ΚΑΣΤΟΡΙΑΣ</t>
  </si>
  <si>
    <t>ΚΑΣΤΟΡΙΑΣ</t>
  </si>
  <si>
    <t>Δ. ΚΑΣΤΟΡΙΑΣ</t>
  </si>
  <si>
    <t>ΜΑΥΡΟΧΩΡΙ</t>
  </si>
  <si>
    <t>Τ.Κ. ΜΑΥΡΟΧΩΡΙΟΥ</t>
  </si>
  <si>
    <t>Τ.Κ. ΛΕΥΚΗΣ</t>
  </si>
  <si>
    <t>Τ.Κ. ΚΑΛΟΧΩΡΙΟΥ</t>
  </si>
  <si>
    <t>ΑΥΓΗ</t>
  </si>
  <si>
    <t>Τ.Κ. ΑΥΓΗΣ</t>
  </si>
  <si>
    <t>ΚΛΕΙΣΟΥΡΑ</t>
  </si>
  <si>
    <t>Τ.Κ. ΚΛΕΙΣΟΥΡΑΣ</t>
  </si>
  <si>
    <t>Τ.Κ. ΚΟΛΟΚΥΝΘΟΥΣ</t>
  </si>
  <si>
    <t>Τ.Κ. ΜΕΣΟΠΟΤΑΜΙΑΣ</t>
  </si>
  <si>
    <t>Τ.Κ. ΥΨΗΛΟΥ</t>
  </si>
  <si>
    <t>ΠΟΛΥΚΑΡΠΗ</t>
  </si>
  <si>
    <t>Τ.Κ. ΠΟΛΥΚΑΡΠΗ</t>
  </si>
  <si>
    <t>ΧΑΛΑΡΑ</t>
  </si>
  <si>
    <t>Τ.Κ. ΧΑΛΑΡΑΣ</t>
  </si>
  <si>
    <t>Τ.Κ. ΒΕΡΓΑΣ</t>
  </si>
  <si>
    <t>ΒΑΣΙΛΕΙΑΣ</t>
  </si>
  <si>
    <t>Τ.Κ. ΒΑΣΙΛΕΙΑΔΑΣ</t>
  </si>
  <si>
    <t>Τ.Κ. ΜΕΤΑΜΟΡΦΩΣΗ</t>
  </si>
  <si>
    <t>ΑΓΙΟΣ ΑΝΤΩΝΙΟΣ</t>
  </si>
  <si>
    <t>Τ.Κ. ΑΓΙΟΥ ΑΝΤΩΝΙΟΥ</t>
  </si>
  <si>
    <t>ΜΑΥΡΟΚΑΜΠΟΣ</t>
  </si>
  <si>
    <t>Τ.Κ. ΚΟΡΕΣΤΕΙΩΝ</t>
  </si>
  <si>
    <t>09:54</t>
  </si>
  <si>
    <t>ΠΕΝΤΑΒΡΥΣΟ</t>
  </si>
  <si>
    <t>Δ.Δ. ΠΕΝΤΑΒΡΥΣΟΥ</t>
  </si>
  <si>
    <t>Τ.Κ. ΠΟΛΥΚΕΡΑΣΟΥ</t>
  </si>
  <si>
    <t>.Κ. ΠΟΛΥΚΕΡΑΣΟΥ</t>
  </si>
  <si>
    <t>ΚΟΡΟΜΗΛΕΑ</t>
  </si>
  <si>
    <t>Τ.Κ. ΚΟΡΟΜΗΛΙΑΣ</t>
  </si>
  <si>
    <t>Τ.Κ. ΙΕΡΟΠΗΓΗΣ</t>
  </si>
  <si>
    <t>Τ.Κ. ΜΑΚΡΟΧΩΡΙΟΥ</t>
  </si>
  <si>
    <t>Τ.Κ. ΑΓΙΑ ΚΥΡΙΑΚΗ</t>
  </si>
  <si>
    <t>Π.Κ. ΝΕΣΤΟΡΙΟΥ</t>
  </si>
  <si>
    <t>Δ. ΝΕΣΤΟΡΙΟΥ</t>
  </si>
  <si>
    <t>Τ.Κ. ΚΟΜΝΗΝΑΔΕΣ</t>
  </si>
  <si>
    <t>Τ.Κ. ΚΡΑΝΟΧΩΡΙΟΥ</t>
  </si>
  <si>
    <t>ΝΕΣΤΟΡΙΟ</t>
  </si>
  <si>
    <t>4ο χλμ ΝΕΣΤΟΡΙΟΥ- ΚΑΣΤΟΡΙΑΣ</t>
  </si>
  <si>
    <t>05:46</t>
  </si>
  <si>
    <t>Τ.Κ. ΚΟΜΝHΝΑΔΕΣ</t>
  </si>
  <si>
    <t>Τ.Κ. ΠΕΥΚΟΦΥΤΟ</t>
  </si>
  <si>
    <t>ΠΟΛΥΑΝΕΜΟ</t>
  </si>
  <si>
    <t>Τ.Κ. ΠΟΛΥΑΝΕΜΟΣ</t>
  </si>
  <si>
    <t>ΑΡΡΕΝΕΣ- ΓΡΑΜΜΟΣ</t>
  </si>
  <si>
    <t>Τ.Κ. ΠΕΥΚΟ</t>
  </si>
  <si>
    <t>Τ.Κ. ΚΟΤΥΛΗΣ</t>
  </si>
  <si>
    <t>Τ.Κ. ΠΕΥΚΟΥ</t>
  </si>
  <si>
    <t>Τ.Κ. ΝΕΣΤΟΡΙΟΥ</t>
  </si>
  <si>
    <t>Τ.Κ. ΔΙΠΟΤΑΜΙΑΣ</t>
  </si>
  <si>
    <t>Τ.Κ. ΠΕΥΚΟΥ- ΜΟΝΟΠΥΛΟ</t>
  </si>
  <si>
    <t>Τ.Κ. ΠΟΛΥΑΝΕΜΟ</t>
  </si>
  <si>
    <t>Π.Κ. ΑΡΓΟΥΣ ΟΡΕΣΤΙΚΟΥ</t>
  </si>
  <si>
    <t>Δ. ΟΡΕΣΤΙΔΟΣ</t>
  </si>
  <si>
    <t>ΑΓΡΟΤΙΚΗ ΠΕΡΙΟΧΗ ΚΡΕΜΑΣΤΟ</t>
  </si>
  <si>
    <t>Τ.Κ. ΛΑΧΑΝΟΚΗΠΩΝ</t>
  </si>
  <si>
    <t>ΚΩΣΤΑΡΑΖΙΟ</t>
  </si>
  <si>
    <t>Τ.Κ. ΚΩΣΤΑΡΑΖΙΟΥ</t>
  </si>
  <si>
    <t>ΑΣΠΡΟΚΚΛΗΣΙΑ</t>
  </si>
  <si>
    <t>Τ.Κ. ΑΣΠΡΟΚΛΗΣΙΑΣ</t>
  </si>
  <si>
    <t>Τ.Κ. ΑΜΠΕΛΟΚΗΠΩΝ</t>
  </si>
  <si>
    <t>ΜΕΛΑΝΘΙ</t>
  </si>
  <si>
    <t>Τ.Κ. ΜΕΛΑΝΘΙΟΥ</t>
  </si>
  <si>
    <t>ΑΜΜΟΥΔΑΡΑ</t>
  </si>
  <si>
    <t>Τ.Κ. ΑΜΜΟΥΔΑΡΑΣ</t>
  </si>
  <si>
    <t>ΔΙΑΛΕΚΤΟ</t>
  </si>
  <si>
    <t>Τ.Κ. ΔΙΑΛΕΧΤΟΥ</t>
  </si>
  <si>
    <t>ΒΟΓΑΤΣΙΚΟ</t>
  </si>
  <si>
    <t>Τ.Κ. ΒΟΓΑΤΣΙΚΟΥ</t>
  </si>
  <si>
    <t>Τ.Κ. ΑΝΘΗΡΟΥ</t>
  </si>
  <si>
    <t>Τ.Κ. ΖΕΥΓΟΣΤΑΣΙΟΥ</t>
  </si>
  <si>
    <t>ΜΗΛΙΤΣΑ</t>
  </si>
  <si>
    <t>Τ.Κ. ΜΗΛΙΤΣΑΣ</t>
  </si>
  <si>
    <t>ΝΟΣΤΙΜΟ</t>
  </si>
  <si>
    <t>Τ.Κ. ΝΟΣΤΙΜΟΥ</t>
  </si>
  <si>
    <t>ΑΡΓΟΣ ΟΡΕΣΤΙΚΟ</t>
  </si>
  <si>
    <t>Τ.Κ. ΑΡΓΟΥΣ ΟΡΕΣΤΙΚΟΥ</t>
  </si>
  <si>
    <t>Τ.Κ ΑΜΠΕΛΟΚΗΠΩΝ</t>
  </si>
  <si>
    <t>Τ.Κ. ΑΣΠΡΟΚΚΛΗΣΙΑΣ</t>
  </si>
  <si>
    <t>ΛΑΓΚΑ</t>
  </si>
  <si>
    <t>Τ.Κ. ΛΑΓΚΑΣ</t>
  </si>
  <si>
    <t>Π.Υ. ΓΡΕΒΕΝΩΝ</t>
  </si>
  <si>
    <t>ΓΡΕΒΕΝΩΝ</t>
  </si>
  <si>
    <t>Δ. ΓΡΕΒΕΝΩΝ</t>
  </si>
  <si>
    <t>Τ.Κ. ΚΙΒΩΤΟΥ</t>
  </si>
  <si>
    <t>Τ.Κ. ΜΕΓΑΡΟΥ ΘΕΣΗ ΛΙΝΤΙΒΟ</t>
  </si>
  <si>
    <t>"ΓΕΦΥΡΙ ΠΑΣΣΑ" ΓΡΕΒΕΝΩΝ</t>
  </si>
  <si>
    <t>Τ.Κ. ΑΓΙΟΥ ΓΕΩΡΓΙΟΥ</t>
  </si>
  <si>
    <t>Τ.Κ. ΚΥΡΑΚΑΛΗΣ</t>
  </si>
  <si>
    <t>Τ.Κ. ΠΗΓΑΔΙΤΣΑΣ</t>
  </si>
  <si>
    <t>ΜΕΓΑ ΣΕΙΡΗΝΙΟ</t>
  </si>
  <si>
    <t>Τ.Κ. ΜΕΓΑΛΟ ΣΕΙΡΗΝΙ</t>
  </si>
  <si>
    <t>ΕΛΑΤΟΣ</t>
  </si>
  <si>
    <t>Τ.Κ ΕΛΑΤΟΥ-ΚΑΣΤΡΟΥ</t>
  </si>
  <si>
    <t>Τ.Κ. ΡΟΔΙΑΣ</t>
  </si>
  <si>
    <t>ΓΡΕΒΕΝΑ "ΠΗΓΑΔΙ ΗΜΙΝ"</t>
  </si>
  <si>
    <t>T.K. ΑΗΔΟΝΙΩΝ - ΟΙΚΙΣΜΟΣ ΔΑΣΑΚΙ</t>
  </si>
  <si>
    <t>"ΠΟΥΡΤΣΑΛΙ" ΓΡΕΒΕΝΩΝ</t>
  </si>
  <si>
    <t>Τ.Κ. ΜΑΥΡΑΝΑΙΩΝ</t>
  </si>
  <si>
    <t>ΓΕΦΥΡΑ ΣΠΑΝΟΥ</t>
  </si>
  <si>
    <t>Τ.Κ. ΚΗΠΟΥΡΕΙΟΥ ΘΕΣΗ ΛΑΓΚΑΔΙΑ</t>
  </si>
  <si>
    <t>Τ.Κ. ΑΜΥΓΔΑΛΙΩΝ- ΟΙΚΙΣΜΟΣ ΚΡΙΘΑΡΑΚΙΑ</t>
  </si>
  <si>
    <t>Τ.Κ. ΕΛΕΥΘΕΡΟΥ Α</t>
  </si>
  <si>
    <t>21:46</t>
  </si>
  <si>
    <t>Τ.Κ. ΜΕΓΑΛΟΥ ΣΕΙΡΗΝΙΟΥ</t>
  </si>
  <si>
    <t>"ΗΜΙΝ ΠΗΓΑΔΙ"</t>
  </si>
  <si>
    <t>Τ.Κ. ΠΡΙΟΝΙΩΝ</t>
  </si>
  <si>
    <t>15o χλμ ΓΡΕΒΕΝΩΝ-Τ.Κ. ΠΗΓΑΔΙΤΣΑΣ</t>
  </si>
  <si>
    <t>Τ.Κ. ΚΑΛΟΧΙΟΥ</t>
  </si>
  <si>
    <t>Τ.Κ. ΠΟΝΤΙΝΗΣ</t>
  </si>
  <si>
    <t>07:36</t>
  </si>
  <si>
    <t>Τ.Κ. ΚΛΙΜΑΤΑΚΙ</t>
  </si>
  <si>
    <t>Τ.Κ. ΑΝΑΒΡΥΤΩΝ</t>
  </si>
  <si>
    <t>22:36</t>
  </si>
  <si>
    <t>Τ.Κ. ΤΑΞΙΑΡΧΗ "ΧΤΕΝΙ ΠΗΓΑΔΙ"</t>
  </si>
  <si>
    <t>Τ.Κ. ΠΡΟΣΒΟΡΟΥ</t>
  </si>
  <si>
    <t>Τ.Κ. ΦΙΛΙΠΠΑΙΩΝ "ΣΤΑΥΡΟΣ"</t>
  </si>
  <si>
    <t>ΣΟΡΟΣ</t>
  </si>
  <si>
    <t>Τ.Κ. ΜΑΥΡΑΝΑΙΩΝ "ΠΛΟΤΣΑΡΙ"</t>
  </si>
  <si>
    <t>Τ.Κ. ΠΟΛΥΝΕΡΙΟΥ "ΟΜΟΡΦΗ ΡΑΧΗ"</t>
  </si>
  <si>
    <t>Τ.Κ. ΣΑΜΑΡΙΝΑΣ "ΓΟΜΑΡΑ"</t>
  </si>
  <si>
    <t>Τ.Κ. ΣΜΙΞΗ "ΒΑΣΙΛΙΤΣΑ"</t>
  </si>
  <si>
    <t>Τ.Κ. ΣΑΜΑΡΙΝΑΣ</t>
  </si>
  <si>
    <t>Τ.Κ. ΑΓΙΟΥ ΓΕΩΡΓΙΟΥ "ΓΕΩΦΡΑΓΜΑ"</t>
  </si>
  <si>
    <t>Τ.Κ. ΣΑΜΑΡΙΝΑΣ "ΑΓΙΟΣ ΜΑΜΑΣ"</t>
  </si>
  <si>
    <t>Τ.Κ. ΠΕΡΙΒΟΛΙΟΥ "ΑΝΗΛΙΟ"</t>
  </si>
  <si>
    <t>Τ.Κ. ΠΕΡΙΒΟΛΙΟΥ"ΠΑΛΙΟΜΟΝΑΣΤΙΡΟ"</t>
  </si>
  <si>
    <t>Τ.Κ. ΚΑΛΗΡΑΧΗΣ</t>
  </si>
  <si>
    <t>Τ.Κ. ΠΕΡΙΒΟΛΙΟΥ (ΒΛΙΑ ΚΑΛΝΤΑ)</t>
  </si>
  <si>
    <t>Τ.Κ. ΜΑΥΡΑΝΑΙΩΝ "ΠΟΛΙΤΣΑΡΙ"</t>
  </si>
  <si>
    <t>Π.Κ. ΔΕΣΚΑΤΗΣ</t>
  </si>
  <si>
    <t>Δ. ΔΕΣΚΑΤΗΣ</t>
  </si>
  <si>
    <t>"ΤΡΕΤΙΜΟΣ"</t>
  </si>
  <si>
    <t>Τ.Κ. ΠΑΛΙΟΥΡΙΑΣ "ΒΟΥΝΑΣΑ"</t>
  </si>
  <si>
    <t>Τ.Κ. ΚΑΤΑΚΑΛΗΣ</t>
  </si>
  <si>
    <t>ΔΕΣΚΑΤΗ</t>
  </si>
  <si>
    <t>Τ.Κ. ΔΕΣΚΑΤΗΣ</t>
  </si>
  <si>
    <t>ΚΑΤΑΚΑΛΗ</t>
  </si>
  <si>
    <t>Τ.Κ. ΚΑΤΑΚΑΛΗΣ - ΣΟΥΤΣΑ</t>
  </si>
  <si>
    <t>Τ.Κ ΔΑΣΟΧΩΡΙΟΥ</t>
  </si>
  <si>
    <t>Δ.Κ. ΔΕΣΚΑΤΗΣ "ΚΑΛΥΒΑ"</t>
  </si>
  <si>
    <t>T.K. ΣΑΡΑΚΗΝΑΣ</t>
  </si>
  <si>
    <t>02:48</t>
  </si>
  <si>
    <t>Τ.Κ. ΚΕΝΤΡΟΥ</t>
  </si>
  <si>
    <t>Τ.Κ. ΚΑΡΠΕΡΟΥ ΠΛΗΣΙΟΝ ΓΗΠΕΔΟΥ</t>
  </si>
  <si>
    <t>Τ.Κ. ΣΑΡΑΚΙΝΑΣ -ΟΙΚΙΣΜΟΣ ΝΕΟΧΩΡΙΟΥ</t>
  </si>
  <si>
    <t>ΚΟΙΝΟΤΗΤΑ ΚΑΡΠΕΡΟΥ</t>
  </si>
  <si>
    <t>ΚΟΙΝΟΤΗΤΑ ΚΑΡΠΕΡΟΥ - ΤΚ ΔΗΜΗΤΡΑ "ΒΑΡΚΟ"</t>
  </si>
  <si>
    <t>07:04</t>
  </si>
  <si>
    <t>Τ.Κ. ΣΑΡΑΚΗΝΑΣ</t>
  </si>
  <si>
    <t>Τ.Κ. ΤΡΙΚΟΚΚΙΑΣ</t>
  </si>
  <si>
    <t>Τ.Κ. ΚΑΡΠΕΡΟΥ  "ΑΧΥΡΩΝΑΣ"</t>
  </si>
  <si>
    <t>00:15</t>
  </si>
  <si>
    <t>Τ.Κ. ΠΑΛΑΙΟΧΩΡΙΟΥ "ΧΑΜΗΛΗ ΡΑΧΗ"</t>
  </si>
  <si>
    <t>1ος  Π.Σ. ΙΩΑΝΝΙΝΩΝ</t>
  </si>
  <si>
    <t>ΙΩΑΝΝΙΝΩΝ</t>
  </si>
  <si>
    <t>Δ. ΜΕΤΣΟΒΟΥ</t>
  </si>
  <si>
    <t>Τ.Κ. ΜΠΑΛΝΤΟΥΜΑΣ</t>
  </si>
  <si>
    <t>Δ. ΙΩΑΝΝΙΤΩΝ</t>
  </si>
  <si>
    <t>ΑΣΒΕΣΤΟΧΩΡΙ</t>
  </si>
  <si>
    <t>Τ.Κ. ΚΑΣΤΡΙΤΣΑΣ</t>
  </si>
  <si>
    <t>ΔΡΟΣΟΧΩΡΙ</t>
  </si>
  <si>
    <t>Τ.Κ. ΔΡΟΣΟΧΩΡΙΟΥ</t>
  </si>
  <si>
    <t>ΚΟΣΜΗΡΑ</t>
  </si>
  <si>
    <t>Τ.Κ. ΚΟΣΜΗΡΑΣ</t>
  </si>
  <si>
    <t>Δ.Κ. ΚΑΤΣΙΚΑ</t>
  </si>
  <si>
    <t>ΚΑΤΣΙΚΑΣ</t>
  </si>
  <si>
    <t>Τ.Κ. ΚΑΤΣΙΚΑΣ</t>
  </si>
  <si>
    <t>Τ.Κ. ΑΜΠΕΛΙΑΣ</t>
  </si>
  <si>
    <t>Δ. ΔΩΔΩΝΗΣ</t>
  </si>
  <si>
    <t>ΚΟΥΤΣΕΛΙΟ</t>
  </si>
  <si>
    <t>ΠΕΣΤΑ</t>
  </si>
  <si>
    <t>ΚΑΣΤΡΙΤΣΑ</t>
  </si>
  <si>
    <t>22:11</t>
  </si>
  <si>
    <t>Τ.Κ. ΝΕΟΚΑΙΣΑΡΕΙΑΣ</t>
  </si>
  <si>
    <t>Τ.Κ. ΚΟΝΤΣΙΚΑΣ</t>
  </si>
  <si>
    <t>ΑΜΠΕΛΙΑ</t>
  </si>
  <si>
    <t>ΒΑΡΛΑΑΜ</t>
  </si>
  <si>
    <t>βαρλααμ</t>
  </si>
  <si>
    <t>ΔΩΔΩΝΗ</t>
  </si>
  <si>
    <t>ΙΩΑΝΝΙΝΑ</t>
  </si>
  <si>
    <t>ΝΕΟΧΩΡΟΠΟΥΛΟ</t>
  </si>
  <si>
    <t>ΕΠΙΣΚΟΠΙΚΟ</t>
  </si>
  <si>
    <t>9ο ΧΛΜ ΙΩΑΝΝΙΝΩΝ-ΑΘΗΝΩΝ</t>
  </si>
  <si>
    <t>ΚΟΥΤΣΕΛΙ</t>
  </si>
  <si>
    <t>Τ.Κ. ΚΟΥΤΣΕΛΙΟ</t>
  </si>
  <si>
    <t>Π.Κ. ΜΕΤΣΟΒΟΥ</t>
  </si>
  <si>
    <t>ΑΝΗΛΙΟ</t>
  </si>
  <si>
    <t>Τ.Κ. ΑΝΗΛΙΟΥ</t>
  </si>
  <si>
    <t>Π.Κ. ΜΗΛΙΩΤΑΔΩΝ</t>
  </si>
  <si>
    <t>Δ. ΖΑΓΟΡΙΟΥ</t>
  </si>
  <si>
    <t>ΒΟΒΟΥΣΑ</t>
  </si>
  <si>
    <t>Τ.Κ. ΒΟΒΟΥΣΑΣ</t>
  </si>
  <si>
    <t>Τ.Κ. ΚΑΛΟΥΤΑ</t>
  </si>
  <si>
    <t>2ος  Π.Σ. ΙΩΑΝΝΙΝΩΝ</t>
  </si>
  <si>
    <t>Τ.Κ. ΑΜΦΙΘΕΑΣ</t>
  </si>
  <si>
    <t>Τ.Κ. ΑΓ. ΜΑΡΙΝΑΣ</t>
  </si>
  <si>
    <t>Δ.Κ. ΕΛΕΟΥΣΑΣ</t>
  </si>
  <si>
    <t>00:10</t>
  </si>
  <si>
    <t>Δ.Κ. ΠΕΡΑΜΑΤΟΣ</t>
  </si>
  <si>
    <t>00:13</t>
  </si>
  <si>
    <t>Τ.Κ. ΚΡΥΟΒΡΥΣΗΣ</t>
  </si>
  <si>
    <t>Τ.Κ. ΤΣΕΠΕΛΟΒΟΥ</t>
  </si>
  <si>
    <t>Τ.Κ. .Κ. ΛΑΨΙΣΤΑΣ</t>
  </si>
  <si>
    <t>Π.Κ. ΔΕΛΒΙΝΑΚΙΟΥ</t>
  </si>
  <si>
    <t>Δ. ΠΩΓΩΝΙΟΥ</t>
  </si>
  <si>
    <t>Τ.Κ. Κ. ΜΕΡΟΠΗ</t>
  </si>
  <si>
    <t>Τ.Κ. ΠΑΡΑΚΑΛΑΜΟΥ</t>
  </si>
  <si>
    <t>Τ.Κ. ΠΟΝΤΙΚΑΤΕΣ</t>
  </si>
  <si>
    <t>Τ.Κ. ΜΑΥΡΟΝΟΡΟΣ</t>
  </si>
  <si>
    <t>Τ.Κ. ΠΩΓΩΝΙΑΝΗΣ</t>
  </si>
  <si>
    <t>Τ.Κ. ΤΕΡΙΑΧΙ</t>
  </si>
  <si>
    <t>Τ.Κ. ΑΡΓΥΡΟΧΩΡΙΟΥ-Τ.Κ. ΟΡΕΙΝΟΥ</t>
  </si>
  <si>
    <t>Τ.Κ. ΚΟΥΚΛΙΩΝ</t>
  </si>
  <si>
    <t>10:52</t>
  </si>
  <si>
    <t>Τ.Κ. ΒΗΣΣΑΝΗΣ</t>
  </si>
  <si>
    <t>Κ.ΖΑΓΟΡΙ</t>
  </si>
  <si>
    <t>Τ.Κ. ΔΟΛΟΥ</t>
  </si>
  <si>
    <t>Π.Κ. ΒΟΥΤΣΑΡΟΥ</t>
  </si>
  <si>
    <t>Τ.Κ. ΛΕΠΤΟΚΑΡΥΑΣ ΦΙΛΙΑΤΩΝ</t>
  </si>
  <si>
    <t>Δ. ΖΙΤΣΑΣ</t>
  </si>
  <si>
    <t>Τ.Κ. ΓΙΟΥΡΓΑΝΙΣΤΑΣ</t>
  </si>
  <si>
    <t>Τ.Κ. ΑΓΙΑΣ ΜΑΡΙΝΑΣ ΦΙΛΑΤΩΝ</t>
  </si>
  <si>
    <t>Τ.Κ. ΔΕΣΠΟΤΙΚΟΥ</t>
  </si>
  <si>
    <t>Τ.Κ. ΛΙΘΙΝΟΥ</t>
  </si>
  <si>
    <t>Τ.Κ. ΒΟΥΤΣΑΡΑ</t>
  </si>
  <si>
    <t>Τ.Κ. ΠΟΛΥΔΡΟΣΟΥ</t>
  </si>
  <si>
    <t>09:22</t>
  </si>
  <si>
    <t>Τ.Κ. ΚΛΗΜΑΤΙΑΣ</t>
  </si>
  <si>
    <t>3ος Π.Σ. (ΒΙ.ΠΕ.) ΙΩΑΝΝΙΝΩΝ</t>
  </si>
  <si>
    <t>Τ.Κ ΡΟΔΟΤΟΠΙΟΥ</t>
  </si>
  <si>
    <t>Τ/Κ ΡΟΔΟΤΟΠΙΟΥ</t>
  </si>
  <si>
    <t>Π.Υ. ΚΟΝΙΤΣΑΣ</t>
  </si>
  <si>
    <t>Δ. ΚΟΝΙΤΣΑΣ</t>
  </si>
  <si>
    <t>ΚΟΝΙΤΣΑ</t>
  </si>
  <si>
    <t>"72χμ Ε.Ο ΙΩΑΝΝΙΝΩΝ - ΚΟΖΑΝΗΣ"</t>
  </si>
  <si>
    <t>ΚΕΦΑΛΟΒΡΥΣΟ</t>
  </si>
  <si>
    <t>Τ.Κ. ΚΕΦΑΛΟΒΡΥΣΟΥ</t>
  </si>
  <si>
    <t>ΑΗΔΟΝΟΧΩΡΙ</t>
  </si>
  <si>
    <t>ΜΠΟΥΡΑΖΑΝΙ</t>
  </si>
  <si>
    <t>01:31</t>
  </si>
  <si>
    <t>Τ.Κ. ΠΛΑΓΙΑΣ</t>
  </si>
  <si>
    <t>ΠΑΠΙΓΚΟ</t>
  </si>
  <si>
    <t>"Τ.Κ ΠΑΠΙΓΚΟΥ"</t>
  </si>
  <si>
    <t>"Τ.Κ. ΑΓΙΑΣ ΠΑΡΑΣΚΕΥΗΣ"</t>
  </si>
  <si>
    <t>"Τ.Κ ΚΕΦΑΛΟΧΩΡΙΟΥ"</t>
  </si>
  <si>
    <t>ΠΑΔΕΣ</t>
  </si>
  <si>
    <t>"Τ.Κ. ΠΑΔΩΝ"</t>
  </si>
  <si>
    <t>ΠΥΡΣΟΓΙΑΝΝΗ</t>
  </si>
  <si>
    <t>"Τ.Κ. ΠΥΡΣΟΓΙΑΝΝΗΣ"</t>
  </si>
  <si>
    <t>"Τ.Κ. ΚΕΦΑΛΟΧΩΡΙΟΥ"</t>
  </si>
  <si>
    <t>10:32</t>
  </si>
  <si>
    <t>ΦΟΥΡΚΑ</t>
  </si>
  <si>
    <t>"Τ.Κ. ΦΟΥΡΚΑΣ"</t>
  </si>
  <si>
    <t>00:46</t>
  </si>
  <si>
    <t>"Τ.Κ. ΦΟΥΡΚΑΣ "</t>
  </si>
  <si>
    <t>ΠΛΗΚΑΤΙΟ</t>
  </si>
  <si>
    <t>"Τ.Κ. ΠΛΗΚΑΤΙΟΥ"</t>
  </si>
  <si>
    <t>"Τ.Κ. ΚΕΦΑΛΟΒΡΥΣΟΥ"</t>
  </si>
  <si>
    <t>ΓΟΡΓΟΠΟΤΑΜΟΣ</t>
  </si>
  <si>
    <t>"ΚΟΙΝΟΤΗΤΑ ΓΟΡΓΟΠΟΤΑΜΟΥ"</t>
  </si>
  <si>
    <t>ΝΙΚΑΝΩΡΑΣ</t>
  </si>
  <si>
    <t>"Τ.Κ.. ΝΙΚΑΝΩΡΑ"</t>
  </si>
  <si>
    <t>Π.Υ. ΗΓΟΥΜΕΝΙΤΣΑΣ</t>
  </si>
  <si>
    <t>ΘΕΣΠΡΩΤΙΑΣ</t>
  </si>
  <si>
    <t>Δ. ΦΙΛΙΑΤΩΝ</t>
  </si>
  <si>
    <t>Τ.Κ. ΚΕΣΤΡΙΝΗΣ</t>
  </si>
  <si>
    <t>Δ. ΗΓΟΥΜΕΝΙΤΣΑΣ</t>
  </si>
  <si>
    <t>Τ.Κ.ΡΑΙΟΥ</t>
  </si>
  <si>
    <t>Τ.Κ.ΚΕΣΤΡΙΝΗΣ</t>
  </si>
  <si>
    <t>Τ.Κ. ΚΑΣΤΡΙΟΥ</t>
  </si>
  <si>
    <t>Τ.Κ. ΜΑΥΡΟΥΔΙΟΥ</t>
  </si>
  <si>
    <t>07:05</t>
  </si>
  <si>
    <t>09:18</t>
  </si>
  <si>
    <t>ΑΛΣΟΣ ΗΓΟΥΜΕΝΙΤΣΑΣ</t>
  </si>
  <si>
    <t>Τ.Κ. ΡΑΙΟΥ</t>
  </si>
  <si>
    <t>Τ.Κ. ΝΕΑ ΣΕΛΕΥΚΕΙΑ</t>
  </si>
  <si>
    <t>ΚΕΣΤΡΙΝΗ</t>
  </si>
  <si>
    <t>Τ.Κ ΚΕΣΤΡΙΝΗΣ</t>
  </si>
  <si>
    <t>Τ.Κ. ΓΡΑΙΚΟΧΩΡΙΟΥ (ΛΑΚΚΑ)</t>
  </si>
  <si>
    <t>Π.Κ. ΠΑΡΑΜΥΘΙΑΣ</t>
  </si>
  <si>
    <t>Δ. ΣΟΥΛΙΟΥ</t>
  </si>
  <si>
    <t>ΣΚΑΝΔΑΛΟ</t>
  </si>
  <si>
    <t>Τ.Κ ΣΚΑΝΔΑΛΟΥ</t>
  </si>
  <si>
    <t>Τ.Κ ΓΚΡΙΚΑΣ</t>
  </si>
  <si>
    <t>ΤΚ ΠΕΝΤΕ ΕΚΚΛΗΣΙΕΣ</t>
  </si>
  <si>
    <t>Τ.Κ. ΣΚΑΝΔΑΛΟΥ</t>
  </si>
  <si>
    <t>Τ.Κ ΚΟΥΚΛΙΟΥΣ</t>
  </si>
  <si>
    <t>Τ.Κ ΚΑΡΒΟΥΝΑΡΙΟΥ</t>
  </si>
  <si>
    <t>ΤΚ ΝΕΡΑΙΔΑΣ</t>
  </si>
  <si>
    <t>ΤΚ. ΖΕΡΒΟΧΩΡΙΟΥ</t>
  </si>
  <si>
    <t>ΓΑΡΔΙΚΙ</t>
  </si>
  <si>
    <t>ΤΚ ΓΑΡΔΙΚΙΟΥ</t>
  </si>
  <si>
    <t>Π.Κ. ΦΙΛΙΑΤΩΝ</t>
  </si>
  <si>
    <t>ΤΚ ΤΡΙΚΟΡΥΦΟΥ</t>
  </si>
  <si>
    <t>ΦΟΙΝΙΚΙΟ</t>
  </si>
  <si>
    <t>ΤΚ ΦΟΙΝΙΚΙΟΥ</t>
  </si>
  <si>
    <t>ΑΕΤΟΣ</t>
  </si>
  <si>
    <t>Π.Υ. ΑΡΤΑΣ</t>
  </si>
  <si>
    <t>ΑΡΤΑΣ</t>
  </si>
  <si>
    <t>Δ. ΑΡΤΑΙΩΝ</t>
  </si>
  <si>
    <t>ΓΑΒΡΙΑ</t>
  </si>
  <si>
    <t>16:22</t>
  </si>
  <si>
    <t>Δ. ΝΙΚΟΛΑΟΥ ΣΚΟΥΦΑ</t>
  </si>
  <si>
    <t>ΠΑΧΥΚΑΛΑΜΟΣ</t>
  </si>
  <si>
    <t>ΚΟΡΩΝΗΣΙΑ</t>
  </si>
  <si>
    <t>ΑΓΙΟΣ ΣΠΥΡΙΔΩΝΑΣ</t>
  </si>
  <si>
    <t>ΚΥΡΑΤΣΑ</t>
  </si>
  <si>
    <t>ΠΟΛΥΔΡΟΣΟ</t>
  </si>
  <si>
    <t>ΠΕΡΑΝΘΗ</t>
  </si>
  <si>
    <t>ΚΟΜΠΟΤΙ</t>
  </si>
  <si>
    <t>ΒΙΓΛΑ</t>
  </si>
  <si>
    <t>ΚΑΛΟΒΑΤΟΣ</t>
  </si>
  <si>
    <t>ΠΑΡΟΔΟΣ ΙΟΝΙΑΣ ΟΔΟΥ</t>
  </si>
  <si>
    <t>ΚΕΡΑΜΑΤΕΣ</t>
  </si>
  <si>
    <t>ΣΤΡΟΓΓΥΛΗ</t>
  </si>
  <si>
    <t>ΜΕΓΑΡΧΗ</t>
  </si>
  <si>
    <t>ΚΩΣΤΑΚΙΟΙ</t>
  </si>
  <si>
    <t>ΝΕΟΧΩΡΑΚΙ</t>
  </si>
  <si>
    <t>ΓΡΑΜΜΕΝΙΤΣΑ</t>
  </si>
  <si>
    <t>ΚΑΛΑΜΙΑ</t>
  </si>
  <si>
    <t>ΣΥΚΙΕΣ</t>
  </si>
  <si>
    <t>ΑΝΕΖΑ</t>
  </si>
  <si>
    <t>ΒΛΑΧΕΡΝΑ</t>
  </si>
  <si>
    <t>ΣΥΚΟΥΛΑ ΑΙΤΩΛΟΑΚΑΡΝΑΝΙΑΣ</t>
  </si>
  <si>
    <t>ΑΚΡΟΠΟΤΑΜΙΑ</t>
  </si>
  <si>
    <t>ΛΟΥΤΡΟΤΟΠΟΣ</t>
  </si>
  <si>
    <t>02:10</t>
  </si>
  <si>
    <t>02:34</t>
  </si>
  <si>
    <t>ΝΕΟΧΩΡΙ-ΠΛΑΤΑΝΑΚΙΑ</t>
  </si>
  <si>
    <t>ΠΑΡΟΔΟΣ ΙΟΝΙΑΣ ΟΔΟΥ ΧΑΛΚΙΑΔΕΣ</t>
  </si>
  <si>
    <t>12:08</t>
  </si>
  <si>
    <t>ΚΟΡΩΝΗΣΙΑ ΑΡΤΑΣ</t>
  </si>
  <si>
    <t>ΚΟΡΦΟΒΟΥΝΙ</t>
  </si>
  <si>
    <t>04:51</t>
  </si>
  <si>
    <t>05:02</t>
  </si>
  <si>
    <t>ΠΑΡΑΠΟΤΑΜΙΟ ΠΑΡΚΟ</t>
  </si>
  <si>
    <t>05:29</t>
  </si>
  <si>
    <t>00:50</t>
  </si>
  <si>
    <t>ΑΝΘΟΤΟΠΟΣ</t>
  </si>
  <si>
    <t>08:27</t>
  </si>
  <si>
    <t>ΨΑΘΟΤΟΠΙ</t>
  </si>
  <si>
    <t>ΚΟΛΟΜΟΔΙΑ</t>
  </si>
  <si>
    <t>ΚΑΛΟΓΕΡΙΚΟ</t>
  </si>
  <si>
    <t>ΚΟΠΡΑΙΝΑ</t>
  </si>
  <si>
    <t>ΓΡΙΜΠΟΒΟ</t>
  </si>
  <si>
    <t>ΚΟΜΜΕΝΟ</t>
  </si>
  <si>
    <t>ΣΥΚΟΥΛΑ</t>
  </si>
  <si>
    <t>00:19</t>
  </si>
  <si>
    <t>02:18</t>
  </si>
  <si>
    <t>ΣΚΟΥΠΑ</t>
  </si>
  <si>
    <t>ΑΠΟΜΕΡΟ</t>
  </si>
  <si>
    <t>ΣΑΛΑΩΡΑ</t>
  </si>
  <si>
    <t>ΡΟΚΑ</t>
  </si>
  <si>
    <t>ΑΚΡΟΠΟΤΑ,ΙΑ</t>
  </si>
  <si>
    <t>09:21</t>
  </si>
  <si>
    <t>ΦΩΤΕΙΝΟ</t>
  </si>
  <si>
    <t>ΜΕΝΙΔΙ ΑΜΦΙΛΟΧΙΑΣ</t>
  </si>
  <si>
    <t>Π.Κ. ΑΣΤΡΟΧΩΡΙΟΥ</t>
  </si>
  <si>
    <t>Δ. ΓΕΩΡΓΙΟΥ ΚΑΡΑΙΣΚΑΚΗ</t>
  </si>
  <si>
    <t>ΑΝΩ ΚΑΛΕΝΤΙΝΗ</t>
  </si>
  <si>
    <t>ΣΚΟΥΛΗΚΑΡΙΑ</t>
  </si>
  <si>
    <t>ΠΗΓΕΣ</t>
  </si>
  <si>
    <t>ΓΑΒΡΟΓΟ</t>
  </si>
  <si>
    <t>Π.Κ. ΑΝΩ ΑΘΑΜΑΝΙΟΥ</t>
  </si>
  <si>
    <t>Δ. ΚΕΝΤΡΙΚΩΝ ΤΖΟΥΜΕΡΚΩΝ</t>
  </si>
  <si>
    <t>ΟΜΑΛΗ ΒΟΥΛΓΑΡΕΛΙΟΥ</t>
  </si>
  <si>
    <t>ΚΑΝΑΛΙΑ</t>
  </si>
  <si>
    <t>ΤΕΤΡΑΚΩΜΟ</t>
  </si>
  <si>
    <t>ΦΡΟΥΣΙΑ</t>
  </si>
  <si>
    <t>ΤΑΥΛΑ</t>
  </si>
  <si>
    <t>ΑΘΑΜΑΝΙΟ</t>
  </si>
  <si>
    <t>07:56</t>
  </si>
  <si>
    <t>Π.Υ. ΠΡΕΒΕΖΑΣ</t>
  </si>
  <si>
    <t>ΠΡΕΒΕΖΗΣ</t>
  </si>
  <si>
    <t>Δ. ΠΡΕΒΕΖΑΣ</t>
  </si>
  <si>
    <t>ΚΑΝΑΛΙ</t>
  </si>
  <si>
    <t>ΝΕΑ ΣΑΜΨΟΥΣ</t>
  </si>
  <si>
    <t>ΣΑΜΨΟΥΝΤΑΣ</t>
  </si>
  <si>
    <t>ΠΡΕΒΕΖΑ</t>
  </si>
  <si>
    <t>18:11</t>
  </si>
  <si>
    <t>ΛΟΥΡΟΣ</t>
  </si>
  <si>
    <t>ΩΡΩΠΟΣ</t>
  </si>
  <si>
    <t>ΧΕΙΜΑΔΙΟ</t>
  </si>
  <si>
    <t>ΜΥΡΣΙΝΗ</t>
  </si>
  <si>
    <t>ΦΑΡΟΣ</t>
  </si>
  <si>
    <t>ΔΕΣΠΟΤΙΚΑ</t>
  </si>
  <si>
    <t>ΚΑΜΑΡΙΝΑ</t>
  </si>
  <si>
    <t>ΒΑΛΑΝΙΔΟΥΣΑ</t>
  </si>
  <si>
    <t>Ν.ΣΑΜΨΟΥΝΤΑ</t>
  </si>
  <si>
    <t>ΣΑΜΨΟΥΝΤΑ</t>
  </si>
  <si>
    <t>03:18</t>
  </si>
  <si>
    <t>ΒΙΠΕ</t>
  </si>
  <si>
    <t>ΜΙΧΑΛΙΤΣΙ</t>
  </si>
  <si>
    <t>Α.ΚΟΤΣΑΝΟΠΟΥΛΟ</t>
  </si>
  <si>
    <t>ΚΟΥΚΟΣ ΜΙΧΑΛΙΤΣΙ</t>
  </si>
  <si>
    <t>06:48</t>
  </si>
  <si>
    <t>ΝΙΚΟΠΟΛΗ</t>
  </si>
  <si>
    <t>Π.Υ. ΦΙΛΛΙΠΙΑΔΑΣ</t>
  </si>
  <si>
    <t>Δ. ΖΗΡΟΥ</t>
  </si>
  <si>
    <t>ΝΕΑ ΚΕΡΑΣΟΥΣ</t>
  </si>
  <si>
    <t>Τ.Κ ΚΕΡΑΣΟΥΝΤΑΣ</t>
  </si>
  <si>
    <t>Π.Υ. ΠΑΡΓΑΣ</t>
  </si>
  <si>
    <t>Τ.Κ. ΜΟΡΦΑΤΙΟΥ</t>
  </si>
  <si>
    <t>08:49</t>
  </si>
  <si>
    <t>ΛΟΥΤΣΑ</t>
  </si>
  <si>
    <t>ΛΑΡΙΣΑΣ</t>
  </si>
  <si>
    <t>Δ. ΑΓΙΑΣ</t>
  </si>
  <si>
    <t>Δ. ΚΙΛΕΛΕΡ</t>
  </si>
  <si>
    <t>Π.Κ. ΦΑΡΣΑΛΩΝ</t>
  </si>
  <si>
    <t>Δ. ΦΑΡΣΑΛΩΝ</t>
  </si>
  <si>
    <t>ΤΚ ΑΧΙΛΛΕΙΟ ΔΙΛΟΦΟ</t>
  </si>
  <si>
    <t>ΒΑΣΙΛΙ ΦΑΡΣΑΛΩΝ</t>
  </si>
  <si>
    <t>10:41</t>
  </si>
  <si>
    <t>ΚΡΗΝΗ</t>
  </si>
  <si>
    <t>Κρηνη Φαρσαλων</t>
  </si>
  <si>
    <t>Τ.Κ.ΠΥΡΓΑΚΙΑ</t>
  </si>
  <si>
    <t>ΒΑΜΒΑΚΟΥ</t>
  </si>
  <si>
    <t>T.K BAMBAKOY</t>
  </si>
  <si>
    <t>τ.κ πυργακια</t>
  </si>
  <si>
    <t>ΑΧΙΛΛΕΙΟ</t>
  </si>
  <si>
    <t>Τ.Κ ΑΧΙΛΕΙΟ ΦΑΡΣΑΛΩΝ</t>
  </si>
  <si>
    <t>τ.κ.Αχιλλειου</t>
  </si>
  <si>
    <t>ΑΜΠΕΛΕΙΑ</t>
  </si>
  <si>
    <t>8ο χλμ Ε.Ο ΦΑΡΣΑΛΩΝ-ΒΟΛΟΥ</t>
  </si>
  <si>
    <t>Τ.Κ ΒΑΜΒΑΚΟΥ ΦΑΡΣΑΛΩΝ</t>
  </si>
  <si>
    <t>ΦΑΡΣΑΛΑ</t>
  </si>
  <si>
    <t>επ.οδ.φαρσαλων-βολου</t>
  </si>
  <si>
    <t>ΠΟΛΥΝΕΡΙ</t>
  </si>
  <si>
    <t>Τ.Κ.ΠΟΛΥΝΕΡΙΟΥ</t>
  </si>
  <si>
    <t>ΒΑΣΙΛΙ</t>
  </si>
  <si>
    <t>ΣΤΑΥΡΟΣ-ΦΑΡΣΑΛΩΝ</t>
  </si>
  <si>
    <t>Δ.Δ. ΑΝΩΧΩΡΙΟΥ</t>
  </si>
  <si>
    <t>Δ.Δ. ΧΑΛΚΙΑΔΩΝ</t>
  </si>
  <si>
    <t>ΣΤΑΥΡΟΣ ΦΑΡΣΑΛΩΝ</t>
  </si>
  <si>
    <t>ΠΟΛΥΔΑΜΕΙΟ</t>
  </si>
  <si>
    <t>ΤΚ ΠΟΛΥΔΑΜΕΙΟ</t>
  </si>
  <si>
    <t>ΥΠΕΡΕΙΑ</t>
  </si>
  <si>
    <t>ΤΚ ΥΠΕΡΕΙΑ</t>
  </si>
  <si>
    <t>02:25</t>
  </si>
  <si>
    <t>ΔΙΛΟΦΟ</t>
  </si>
  <si>
    <t>προς Κιτικι</t>
  </si>
  <si>
    <t>ΤΚ ΑΓΙΟΣ ΧΑΡΑΛΑΜΠΟΣ</t>
  </si>
  <si>
    <t>Βασιλι</t>
  </si>
  <si>
    <t>ΠΕΡΙΦΕΡΕΙΑΚΟΣ ΦΑΡΣΑΛΩΝ</t>
  </si>
  <si>
    <t>ΤΚ ΣΤΑΥΡΟΥ</t>
  </si>
  <si>
    <t>Διασταυρωση Βασιλι</t>
  </si>
  <si>
    <t>Αγιος Γεωργιος</t>
  </si>
  <si>
    <t>07:26</t>
  </si>
  <si>
    <t>ΑΛΣΥΛΙΟ ΦΑΡΣΑΛΩΝ</t>
  </si>
  <si>
    <t>Δ.Δ Αχιλλειου</t>
  </si>
  <si>
    <t>20:26</t>
  </si>
  <si>
    <t>Οικισμος Κιτικη Δ.Δ Διλοφου</t>
  </si>
  <si>
    <t>Ανωχωρι προς Ευυδριο</t>
  </si>
  <si>
    <t>Δ.Δ Διλοφου</t>
  </si>
  <si>
    <t>ΒΡΥΣΙΑ</t>
  </si>
  <si>
    <t>Τ.Κ Βρυσων</t>
  </si>
  <si>
    <t>ΤΚ ΚΡΗΝΗ-ΤΚ ΑΥΡΑ</t>
  </si>
  <si>
    <t>ΤΚ ΒΡΥΣΙΑ</t>
  </si>
  <si>
    <t>Περιοχη Αμπελιας</t>
  </si>
  <si>
    <t>Ενιπεας ποταμος - Βαμβακου</t>
  </si>
  <si>
    <t>Τ.Κ ΕΛΛΗΝΙΚΟ</t>
  </si>
  <si>
    <t>Καστρακι Φαρσαλων</t>
  </si>
  <si>
    <t>ΝΑΡΘΑΚΙ</t>
  </si>
  <si>
    <t>Τ.Κ Ναρθακι</t>
  </si>
  <si>
    <t>Δ.Δ Πολυνερι</t>
  </si>
  <si>
    <t>Πολυνερι-Λευκη</t>
  </si>
  <si>
    <t>Τ.Κ Αχιλλειο</t>
  </si>
  <si>
    <t>22:37</t>
  </si>
  <si>
    <t>ΖΩΟΔΟΧΟΣ ΠΗΓΗ</t>
  </si>
  <si>
    <t>Τ.Κ Πολυδαμειο</t>
  </si>
  <si>
    <t>Τ.Κ Κρηνης</t>
  </si>
  <si>
    <t>Τ.Κ Λοφου</t>
  </si>
  <si>
    <t>ΣΙΤΟΧΩΡΟ</t>
  </si>
  <si>
    <t>Περιοχη Σιτοχωρου</t>
  </si>
  <si>
    <t>Περιοχη Χαλκιαδων</t>
  </si>
  <si>
    <t>05:10</t>
  </si>
  <si>
    <t>ΣΚΟΤΟΥΣΣΑ</t>
  </si>
  <si>
    <t>Τ.Κ Σκοτουσσας</t>
  </si>
  <si>
    <t>Ανω Χαλκιαδες</t>
  </si>
  <si>
    <t>4ο χλμ. Φαρσαλων Λαρισας</t>
  </si>
  <si>
    <t>Περιοχη Κρηνης</t>
  </si>
  <si>
    <t>Τ.Κ ΘΕΤΙΔΙΟ</t>
  </si>
  <si>
    <t>Τ.Κ ΚΡΗΝΗΣ</t>
  </si>
  <si>
    <t>Σταθμος Φαρσαλων</t>
  </si>
  <si>
    <t>Τ.Κ ΡΥΖΙ</t>
  </si>
  <si>
    <t>Τ.Κ ΠΟΛΥΔΑΜΕΙΟ</t>
  </si>
  <si>
    <t>Τ.Κ ΝΑΡΘΑΚΙ-ΚΑΣΤΡΑΚΙ</t>
  </si>
  <si>
    <t>ΤΚ ΚΑΤΩΧΩΡΙ-ΕΛΛΗΝΙΚΟΥ</t>
  </si>
  <si>
    <t>Τ.Κ ΖΩΟΔΟΧΟΣ ΠΗΓΗ</t>
  </si>
  <si>
    <t>Τ.Κ Ρυζι</t>
  </si>
  <si>
    <t>Προφητης Ηλιας</t>
  </si>
  <si>
    <t>Δ. ΤΕΜΠΩΝ</t>
  </si>
  <si>
    <t>1ος  Π.Σ. ΛΑΡΙΣΑΣ</t>
  </si>
  <si>
    <t>Δ. ΛΑΡΙΣΑΙΩΝ</t>
  </si>
  <si>
    <t>ΑΜΥΓΔΑΛΕΑ</t>
  </si>
  <si>
    <t>Δ. ΤΥΡΝΑΒΟΥ</t>
  </si>
  <si>
    <t>ΡΟΔΙΑ</t>
  </si>
  <si>
    <t>ΚΟΥΛΟΥΡΙ</t>
  </si>
  <si>
    <t>ΛΑΡΙΣΑ</t>
  </si>
  <si>
    <t>ΟΠΙΣΘΕΝ  JUMBO</t>
  </si>
  <si>
    <t>ΨΥΧΙΚΟ</t>
  </si>
  <si>
    <t>ΑΡΜΕΝΙΟ</t>
  </si>
  <si>
    <t>ΔΕΛΕΡΙΑ</t>
  </si>
  <si>
    <t>ΔΡΟΜΟΣ ΑΜΠΕΛΩΝΑ-ΔΕΛΕΡΙΑ</t>
  </si>
  <si>
    <t>ΤΥΡΝΑΒΟΣ</t>
  </si>
  <si>
    <t>ΟΜΟΡΦΟΧΩΡΙ</t>
  </si>
  <si>
    <t>ΚΟΥΤΣΟΧΕΡΟ</t>
  </si>
  <si>
    <t>επαρχιακη οδο τυρναβοθ δελεριων</t>
  </si>
  <si>
    <t>ΚΑΡΑΙΚΙΑ ΠΛΑΤΥΚΑΜΠΟΥ</t>
  </si>
  <si>
    <t>ΒΡΥΟΤΟΠΟΣ</t>
  </si>
  <si>
    <t>ΒΡΥΟΤΟΠΟΣ ΡΟΔΙΑ</t>
  </si>
  <si>
    <t>ΚΟΥΤΣΟΧΕΡΟ -ΚΑΣΤΡΟ</t>
  </si>
  <si>
    <t>ΚΥΠΑΡΙΣΣΟΣ</t>
  </si>
  <si>
    <t>ΧΑΡΑ</t>
  </si>
  <si>
    <t>ΑΓΙΑ ΠΑΡΑΣΚΕΥΗΣ</t>
  </si>
  <si>
    <t>ΦΑΛΑΝΗΣ</t>
  </si>
  <si>
    <t>ΧΑΛΚΗ</t>
  </si>
  <si>
    <t>ΠΛΗΣΙΩΝ ΦΥΛΑΚΩΝ ΛΑΡΙΣΑΣ</t>
  </si>
  <si>
    <t>ΦΑΛΑΝΗ</t>
  </si>
  <si>
    <t>ΑΜΠΕΛΩΝΑ</t>
  </si>
  <si>
    <t>ΚΟΚΚΙΝΕΣ</t>
  </si>
  <si>
    <t>ΕΛΕΥΘΕΡΙΟ</t>
  </si>
  <si>
    <t>ΚΙΛΕΛΕΡ</t>
  </si>
  <si>
    <t>ΜΕΛΙΣΣΑ</t>
  </si>
  <si>
    <t>ΝΕΑ ΛΕΥΚΗ</t>
  </si>
  <si>
    <t>Νεα Λευκη</t>
  </si>
  <si>
    <t>ΚΟΙΛΑΔΑ</t>
  </si>
  <si>
    <t>02:40</t>
  </si>
  <si>
    <t>ΤΕΡΨΙΘΕΑ</t>
  </si>
  <si>
    <t>Δ.Δ ΤΥΡΝΑΒΟΥ</t>
  </si>
  <si>
    <t>ΚΑΛΟ ΝΕΡΟ - ΣΚΟΤΟΥΣΑ -ΟΡΟΣ ΚΑΡΑΝΤΑΟΥ</t>
  </si>
  <si>
    <t>ΡΑΧΟΥΛΑ</t>
  </si>
  <si>
    <t>ΡΑΧΟΥΛΑΣ</t>
  </si>
  <si>
    <t>ΓΥΡΤΩΝΗ</t>
  </si>
  <si>
    <t>ΠΕΡΑ ΧΩΡΑ</t>
  </si>
  <si>
    <t>ΓΥΦΤΙΚΑ ΤΥΡΝΑΒΟΣ</t>
  </si>
  <si>
    <t>23:29</t>
  </si>
  <si>
    <t>ΔΟΞΑΡΑΣ</t>
  </si>
  <si>
    <t>ΠΛΑΤΥΚΑΜΠΟΣ</t>
  </si>
  <si>
    <t>ΝΕΟ ΠΕΡΙΒΟΛΙ</t>
  </si>
  <si>
    <t>ΝΕΟ ΠΕΡΙΒΟΛΙ ΠΡΟΣ ΜΥΡΑ</t>
  </si>
  <si>
    <t>ΜΕΓΑΛΟ ΜΟΝΑΣΤΗΡΙ</t>
  </si>
  <si>
    <t>ΚΟΙΛΑΔΑ ΛΑΡΙΣΑΙΩΝ</t>
  </si>
  <si>
    <t>ΜΟΔΕΣΤΟΣ</t>
  </si>
  <si>
    <t>ΚΡΑΝΝΩΝΑΣ</t>
  </si>
  <si>
    <t>ΚΡΑΝΝΩΝΑ ΛΑΡΙΣΑΣ</t>
  </si>
  <si>
    <t>ΑΓΡΟΤΙΚΗ ΠΕΡΙΟΧΗ ΓΙΑΝΝΟΥΛΗΣ</t>
  </si>
  <si>
    <t>ΑΓΡΟΤΙΚΗ ΠΕΡΙΟΧΗ ΤΥΡΝΑΒΟΥ</t>
  </si>
  <si>
    <t>ΜΙΚΡΟ ΒΟΥΝΟ</t>
  </si>
  <si>
    <t>ΑΓΡΟΤΙΚΗ ΠΕΡΙΟΧΗ ΕΛΕΥΘΕΡΕ</t>
  </si>
  <si>
    <t>ΚΑΛΟ ΝΕΡΟ</t>
  </si>
  <si>
    <t>ΜΕΓΑ ΜΟΝΑΣΤΗΡΙ</t>
  </si>
  <si>
    <t>Μεγαλο Μοναστηρι</t>
  </si>
  <si>
    <t>Αρμενιο</t>
  </si>
  <si>
    <t>00:51</t>
  </si>
  <si>
    <t>ΓΙΑΝΝΟΥΛΗ</t>
  </si>
  <si>
    <t>ΠΕΡΙΟΧΗ ΕΛΕΥΘΕΡΑΙ</t>
  </si>
  <si>
    <t>ΕΛΕΥΘΕΡΕ</t>
  </si>
  <si>
    <t>ΔΕΝΔΡΑ</t>
  </si>
  <si>
    <t>ΠΕΡΑΧΩΡΑ</t>
  </si>
  <si>
    <t>ΠΙΣΩ ΑΠΟ ΤΟ ΠΑΛΙΟ ΝΤΑΜΑΡΙ</t>
  </si>
  <si>
    <t>Νταμαρι-Τυρναβος</t>
  </si>
  <si>
    <t>ΑΓΡΟΤΙΚΗ ΠΕΡΙΟΧΗ</t>
  </si>
  <si>
    <t>11:14</t>
  </si>
  <si>
    <t>ΚΤΕΛ-ΤΕΡΨΙΘΕΑ</t>
  </si>
  <si>
    <t>2ο ΧΙΛΙΟΜΕΤΡΟ ΝΙΚΑΙΑ-ΑΓΙΟΙ ΑΝΑΡΓΥΡΟΙ</t>
  </si>
  <si>
    <t>02:38</t>
  </si>
  <si>
    <t>03:53</t>
  </si>
  <si>
    <t>ΑΡΓΥΡΟΜΥΛΛΟΙ</t>
  </si>
  <si>
    <t>ΑΓ. ΑΝΑΡΓΥΡΟΙ</t>
  </si>
  <si>
    <t>ΚΛΙΝΙΚΗ ΝΙΚΗΤΑΣ</t>
  </si>
  <si>
    <t>ΜΥΡΑ</t>
  </si>
  <si>
    <t>ΔΕΝΤΡΑ ΤΥΡΝΑΒΟΥ</t>
  </si>
  <si>
    <t>ΦΑΛΑΝΝΑ</t>
  </si>
  <si>
    <t>ΑΓΙΑ ΣΟΦΙΑ</t>
  </si>
  <si>
    <t>ΝΙΚΑΙΑ ΣΟΦΟ</t>
  </si>
  <si>
    <t>ΦΑΛΑΝΑ (ΠΙΣΩ ΑΠΟ ΤΟ ΕΛΒΑΚ)</t>
  </si>
  <si>
    <t>ΑΜΥΓΔΑΛΙΑ</t>
  </si>
  <si>
    <t>ΜΟΣΧΟΧΩΡΙ</t>
  </si>
  <si>
    <t>ΓΥΡΤΩΝΗ-ΒΡΥΟΤΟΠΟΣ</t>
  </si>
  <si>
    <t>ΜΥΡΩΜΕΝΟ-ΣΤΑΥΡΟΠΟΤΙ</t>
  </si>
  <si>
    <t>ΜΕΛΙΑ</t>
  </si>
  <si>
    <t>10:24</t>
  </si>
  <si>
    <t>ΠΕΟ.ΠΙΣΩ ΑΠΟΤΗΝ ΑΝΤΙΠΡΟΣΩΠΕΙΑ ΑΔΑΜΟΣ CITROEN</t>
  </si>
  <si>
    <t>Δ.Δ ΓΛΑΥΚΗΣ-ΝΑΜΑΤΑ</t>
  </si>
  <si>
    <t>Μεσοραχη</t>
  </si>
  <si>
    <t>ΘΕΣΗ ΠΟΥΡΝΑΡΙ</t>
  </si>
  <si>
    <t>00:59</t>
  </si>
  <si>
    <t>ΖΑΠΠΕΙΟ</t>
  </si>
  <si>
    <t>ΟΜΟΡΦΩΧΩΡΙ</t>
  </si>
  <si>
    <t>ΝΙΚΑΙΑ-ΝΕΑ ΛΕΥΚΗ</t>
  </si>
  <si>
    <t>ΕΥΡΥΤΕΡΗ ΠΕΡΙΟΧΗ ΜΙΚΡΟΥ ΒΟΥΝΟΥ</t>
  </si>
  <si>
    <t>ΔΙΛΟΦΟ   ΟΠΙΣΘΕΝ ΤΗΣ ΕΚΚΛΗΣΙΑΣ</t>
  </si>
  <si>
    <t>ΜΕΣΟΡΑΧΗ</t>
  </si>
  <si>
    <t>03:45</t>
  </si>
  <si>
    <t>ΠΑΝ.ΝΟΣΟΚ.ΛΑΡΙΣΑΣ</t>
  </si>
  <si>
    <t>ΔΟΞΑΡΑ</t>
  </si>
  <si>
    <t>3ος Π.Σ. (ΒΙ.ΠΕ.) ΛΑΡΙΣΑΣ</t>
  </si>
  <si>
    <t>ΓΟΝΝΟΙ</t>
  </si>
  <si>
    <t>ΣΤΟΜΙΟ</t>
  </si>
  <si>
    <t>ΧΕΙΜΑΔΙ</t>
  </si>
  <si>
    <t>ΟΜΟΛΙΟ</t>
  </si>
  <si>
    <t>ΜΑΚΡΥΧΩΡΙ</t>
  </si>
  <si>
    <t>ΚΑΛΙΠΕΥΚΗ</t>
  </si>
  <si>
    <t>ΝΕΣΣΩΝΑΣ</t>
  </si>
  <si>
    <t>09:16</t>
  </si>
  <si>
    <t>ΚΥΨΕΛΟΧΩΡΙ</t>
  </si>
  <si>
    <t>ΠΑΡΑΠΠΟΤΑΜΟΣ</t>
  </si>
  <si>
    <t>ΠΑΡΑΔΡ.ΠΑΘΕ ΠΡΟΣ ΑΓ.ΡΑΦΑΗΛ</t>
  </si>
  <si>
    <t>Ε.Ο ΜΑΚΡΥΧΩΡΙ-ΓΥΡΤΩΝΗ</t>
  </si>
  <si>
    <t>ΚΑΛΟΧΩΡΙ ΝΕΣΣΩΝΟΣ</t>
  </si>
  <si>
    <t>ΓΥΡΤΩΝΗ-ΜΑΚΡΥΧΩΡΙ</t>
  </si>
  <si>
    <t>ΑΛΣΟΣ ΠΑΛΑΙΟΠΥΡΓΟΥ</t>
  </si>
  <si>
    <t>ΠΑΛΑΙΟΠΥΡΓΟΣ</t>
  </si>
  <si>
    <t>02:28</t>
  </si>
  <si>
    <t>ΜΑΓΟΥΛΑ ΓΟΝΝΩΝ</t>
  </si>
  <si>
    <t>ΕΝΤΟΣ ΒΙΠΕ ENANTI ΕΡΓΟΣΤΑΣΙΟ BETTINA</t>
  </si>
  <si>
    <t>08:51</t>
  </si>
  <si>
    <t>ΚΑΛΟΧΩΡΙ</t>
  </si>
  <si>
    <t>06:59</t>
  </si>
  <si>
    <t>13:12</t>
  </si>
  <si>
    <t>ΠΑΡΑΠΟΤΑΜΟΣ</t>
  </si>
  <si>
    <t>ΚΑΛΟΧΩΡΙ - ΝΕΣΣΩΝΟΣ</t>
  </si>
  <si>
    <t>ΕΝΑΝΤΙ ΣΟΥΚΟ</t>
  </si>
  <si>
    <t>ΠΑΡΑΔΡΟΜΟΣ ΓΥΡΤΩΝΗΣ</t>
  </si>
  <si>
    <t>ΟΛΥΜΠΟΣ ΕΡΓΟΣΤΑΣΙΟ ΒΙΠΕ</t>
  </si>
  <si>
    <t>ΠΑΡΑΠΛΕΥΡΟΣ ΠΑΘΕ</t>
  </si>
  <si>
    <t>Π.Υ. ΕΛΑΣΣΟΝΑΣ</t>
  </si>
  <si>
    <t>Δ. ΕΛΑΣΣΟΝΑΣ</t>
  </si>
  <si>
    <t>Τ/Κ ΔΟΜΕΝΙΚΟΥ</t>
  </si>
  <si>
    <t>Τ/Κ ΓΑΛΑΝΟΒΡΥΣΗΣ</t>
  </si>
  <si>
    <t>Τ/Κ ΒΕΡΔΙΚΟΥΣΙΑΣ</t>
  </si>
  <si>
    <t>Τ/Κ ΕΥΑΓΓΕΛΙΣΜΟΥ</t>
  </si>
  <si>
    <t>Τ/Κ ΠΡΑΙΤΩΡΙΟΥ</t>
  </si>
  <si>
    <t>Τ/Κ ΚΑΡΥΑΣ</t>
  </si>
  <si>
    <t>Τ/Κ ΔΡΥΜΟΥ</t>
  </si>
  <si>
    <t>Τ/Κ ΣΥΚΕΑΣ</t>
  </si>
  <si>
    <t>Τ/Κ ΑΖΩΡΟΥ</t>
  </si>
  <si>
    <t>Τ/Κ ΚΕΦΑΛΟΒΡΥΣΟΥ</t>
  </si>
  <si>
    <t>Δ/Κ ΒΕΡΔΙΚΟΥΣΙΑΣ</t>
  </si>
  <si>
    <t>Τ/Κ ΑΚΡΗΣ</t>
  </si>
  <si>
    <t>Δ/Κ ΛΙΒΑΔΙΟΥ</t>
  </si>
  <si>
    <t>22:16</t>
  </si>
  <si>
    <t>ΒΕΡΔΙΚΟΥΣΣΑ</t>
  </si>
  <si>
    <t>25 ΧΛΜ ΕΛΑΣΣΟΝΑΣ ΒΕΡΔΙΚΟΥΣΙΑΣ</t>
  </si>
  <si>
    <t>Τ/Κ ΚΑΛΛΙΘΕΑΣ</t>
  </si>
  <si>
    <t>Δ/Κ ΒΛΑΧΟΓΙΑΝΝΙΟΥ</t>
  </si>
  <si>
    <t>Τ/Κ ΚΑΛΥΒΙΩΝ</t>
  </si>
  <si>
    <t>Τ/Κ ΒΛΑΧΟΓΙΑΝΝΙΟΥ</t>
  </si>
  <si>
    <t>Τ.Κ. ΔΟΛΙΧΗΣ</t>
  </si>
  <si>
    <t>Τ/Κ ΜΗΛΕΑΣ</t>
  </si>
  <si>
    <t>ΓΕΡΑΝΙΑ</t>
  </si>
  <si>
    <t>Τ/Κ ΓΕΡΑΝΕΙΑΣ</t>
  </si>
  <si>
    <t>Δ.ΕΛΑΣΣΟΝΑΣ</t>
  </si>
  <si>
    <t>Τ/Κ ΣΑΡΑΝΤΑΠΟΡΟΥ</t>
  </si>
  <si>
    <t>ΟΙΚΙΣΜΟΣ ΑΓΙΟΝΕΡΙΟΥ</t>
  </si>
  <si>
    <t>T/K ΜΕΣΟΧΩΡΙΟΥ-ΕΛΑΣΣΟΝΑΣ</t>
  </si>
  <si>
    <t>Τ/Κ ΒΑΛΑΝΙΔΑΣ</t>
  </si>
  <si>
    <t>ΒΟΔΙΑΝΑ - ΕΛΑΣΣΟΝΑΣ</t>
  </si>
  <si>
    <t>Τ/Κ ΦΛΑΜΠΟΥΡΟΥ</t>
  </si>
  <si>
    <t>Δ/Κ ΕΛΑΣΣΟΝΑΣ - ΒΟΔΙΑΝΑ</t>
  </si>
  <si>
    <t>Τ/Κ ΣΠΑΡΜΟΥ</t>
  </si>
  <si>
    <t>Τ/Κ ΚΡΑΝΕΑΣ</t>
  </si>
  <si>
    <t>Δ/Κ ΕΛΑΣΣΟΝΑΣ</t>
  </si>
  <si>
    <t>10:23</t>
  </si>
  <si>
    <t>Τ/Κ ΑΜΟΥΡΙΟΥ</t>
  </si>
  <si>
    <t>Τ/Κ ΣΑΡΑΝΤΑΠΟΡΟΥ ΘΕΣΗ ΜΙΚΡΗ ΝΤΟΥΒΡΑ</t>
  </si>
  <si>
    <t>ΟΙΚΙΣΜΟΣ  ΚΛΕΙΣΟΥΡΑ ΕΛΑΣΣΟΝΑΣ</t>
  </si>
  <si>
    <t>Τ/Κ ΜΙΚΡΟΥ ΕΛΕΥΘΕΡΟΧΩΡΙΟΥ</t>
  </si>
  <si>
    <t>08:13</t>
  </si>
  <si>
    <t>Τ/Κ ΣΠΑΡΜΟΥ ΕΛΑΣΣΟΝΑΣ</t>
  </si>
  <si>
    <t>ΟΙΚΙΣΜΟΣ ΑΓΙΟΝΕΡΙΟΥ Δ/Κ ΕΛΑΣΣΟΝΑΣ</t>
  </si>
  <si>
    <t>Τ/Κ ΒΑΛΑΝΙΔΑΣ ΕΛΑΣΣΟΝΑΣ</t>
  </si>
  <si>
    <t>ΔΟΜΕΝΙΚΟ</t>
  </si>
  <si>
    <t>ΔΟΛΙΧΗ</t>
  </si>
  <si>
    <t>Τ/Κ ΔΟΛΙΧΗΣ</t>
  </si>
  <si>
    <t>Τ/Κ ΔΡΥΜΟΥ ΕΛΑΣΣΟΝΑΣ</t>
  </si>
  <si>
    <t>Τ/Κ ΣΤΕΦΑΝΟΒΟΥΝΟΥ</t>
  </si>
  <si>
    <t>Π.Υ. ΒΟΛΟΥ</t>
  </si>
  <si>
    <t>ΜΑΓΝΗΣΙΑΣ</t>
  </si>
  <si>
    <t>Δ. ΖΑΓΟΡΑΣ-ΜΟΥΡΕΣΙΟΥ</t>
  </si>
  <si>
    <t>Δ. ΒΟΛΟΥ</t>
  </si>
  <si>
    <t>ΝΕΑ ΑΓΧΙΑΛΟΣ</t>
  </si>
  <si>
    <t>Ν.ΑΓΧΙΑΛΟΥ - ΠΡΟΦΗΤΗΣ ΗΛΙΑΣ</t>
  </si>
  <si>
    <t>ΚΑΤΩΧΩΡΙ</t>
  </si>
  <si>
    <t>ΠΑΛΙΟΜΑΝΤΡΙΝΙΑ ΚΑΤΗΧΩΡΙΟΥ</t>
  </si>
  <si>
    <t>15:56</t>
  </si>
  <si>
    <t>ΔΡΑΚΕΙΑ</t>
  </si>
  <si>
    <t>ΔΗΜΗΤΡΙΑΔΑ ΑΓΧΙΑΛΟΥ</t>
  </si>
  <si>
    <t>ΑΝΩ ΜΑΡΑΘΟΣ</t>
  </si>
  <si>
    <t>ΖΑΓΟΡΑ</t>
  </si>
  <si>
    <t>ΑΓ.ΔΗΜΗΤΡΙΟΣ</t>
  </si>
  <si>
    <t>Δ. ΝΟΤΙΟΥ ΠΗΛΙΟΥ</t>
  </si>
  <si>
    <t>ΣΥΚΗ</t>
  </si>
  <si>
    <t>ΚΟΚΚΙΝΑΡΙ ΣΥΚΗΣ</t>
  </si>
  <si>
    <t>03:03</t>
  </si>
  <si>
    <t>ΚΙΣΣΟΣ</t>
  </si>
  <si>
    <t>ΠΟΤΟΚΙ ΣΥΚΗΣ</t>
  </si>
  <si>
    <t>05:40</t>
  </si>
  <si>
    <t>ΜΑΛΑΚΙ</t>
  </si>
  <si>
    <t>ΑΓΙΟΣ ΛΑΥΡΕΝΤΙΟΣ</t>
  </si>
  <si>
    <t>ΑΓ.ΛΑΥΡΕΝΤΙΟΣ</t>
  </si>
  <si>
    <t>ΚΑΤΩ ΛΕΧΩΝΙΑ</t>
  </si>
  <si>
    <t>ΚΑΡΝΑΓΙΟ ΚΑΤΩ ΛΕΧΩΝΙΑ</t>
  </si>
  <si>
    <t>ΜΗΛΙΕΣ</t>
  </si>
  <si>
    <t>Ν.ΑΓΧΙΑΛΟΣ</t>
  </si>
  <si>
    <t>ΠΛΑΓΙΑ ΣΑΡΑΚΗΝΟΥ</t>
  </si>
  <si>
    <t>ΒΟΛΟΣ</t>
  </si>
  <si>
    <t>ΛΟΦΟΣ ΓΟΡΙΤΣΑΣ</t>
  </si>
  <si>
    <t>ΔΙΜΗΝΙ</t>
  </si>
  <si>
    <t>ΑΙΣΩΝΙΑ</t>
  </si>
  <si>
    <t>ΣΕΣΚΛΟ</t>
  </si>
  <si>
    <t>ΠΑΛΙΟ ΛΑΤΟΜΕΙΟ ΣΕΣΚΛΟΥ</t>
  </si>
  <si>
    <t>ΑΜΠΕΛΑΚΙΑ ΑΛΥΚΩΝ</t>
  </si>
  <si>
    <t>ΜΠΟΥΧΑΡΑ-ΑΛΙΒΕΡΙ</t>
  </si>
  <si>
    <t>ΕΙΣΟΔΟΣ ΣΤΡΑΤΙΩΤΙΚΟΥ ΑΕΡΟΔΡΟΜΙΟΥ</t>
  </si>
  <si>
    <t>Α' ΒΙ.ΠΕ ΒΟΛΟΥ</t>
  </si>
  <si>
    <t>ΠΑΛΙΟΥΡΙ</t>
  </si>
  <si>
    <t>ΒΙΟΤΕΧΝΙΚΟ ΠΑΡΚΟ Α'ΒΙ.ΠΕ.</t>
  </si>
  <si>
    <t>"ΣΤΟΥΠΙ" Ν.ΑΓΧΙΑΛΟΥ</t>
  </si>
  <si>
    <t>07:39</t>
  </si>
  <si>
    <t>08:33</t>
  </si>
  <si>
    <t>ΦΥΤΟΚΟ</t>
  </si>
  <si>
    <t>ΜΙΚΡΟΘΗΒΕΣ</t>
  </si>
  <si>
    <t>ΚΑΙΝΟΥΡΓΙΟ-ΑΓ.ΠΑΝΤΕΛΕΗΜΩΝ ΑΓΧΙΑΛΟΥ</t>
  </si>
  <si>
    <t>ΚΟΥΚΟΥΡΑΒΑ</t>
  </si>
  <si>
    <t>ΑΓΙΟΣ ΡΑΦΑΗΛ (ΑΓΧΙΑΛΟΣ)</t>
  </si>
  <si>
    <t>Π.Κ. ΑΛΜΥΡΟΥ</t>
  </si>
  <si>
    <t>Δ. ΑΛΜΥΡΟΥ</t>
  </si>
  <si>
    <t>ΠΛΑΤΑΝΟΣ</t>
  </si>
  <si>
    <t>ΠΛΑΤΑΝΟΣ ΑΛΜΥΡΟΥ</t>
  </si>
  <si>
    <t>ΔΡΥΜΩΝΑΣ</t>
  </si>
  <si>
    <t>Β.Ι.Π.Ε ΑΛΜΥΡΟΥ - ΒΑΛΤΟΣ</t>
  </si>
  <si>
    <t>Α.Ε.ΣΟΒΕΛ</t>
  </si>
  <si>
    <t>ΣΟΥΡΠΗ</t>
  </si>
  <si>
    <t>ΕΠΑΡΧΙΑΚΗ ΟΔΟΣ ΑΛΜΥΡΟΥ ΣΟΥΡΠΗ</t>
  </si>
  <si>
    <t>ΠΤΕΛΕΟΣ</t>
  </si>
  <si>
    <t>ΑΓ.ΑΠΟΣΤΟΛΟΣ ΛΟΥΤΡΟ ΠΤΕΛΕΟΥ</t>
  </si>
  <si>
    <t>ΚΕΦΑΛΩΣΗ ΒΑΛΤΟΣ</t>
  </si>
  <si>
    <t>ΠΑΡΑΛΙΑ ΑΓ.ΙΩΑΝΝΗ ΑΛΜΥΡΟΥ</t>
  </si>
  <si>
    <t>ΝΗΕΣ ΣΟΥΡΠΗΣ</t>
  </si>
  <si>
    <t>ΑΛΜΥΡΟΣ</t>
  </si>
  <si>
    <t>ΑΓΕΤ ΒΑΛΤΟΣ ΑΛΜΥΡΟΥ</t>
  </si>
  <si>
    <t>ΑΜΑΛΙΑΠΟΛΗ</t>
  </si>
  <si>
    <t>ΣΤΟΜΙΟ ΑΜΑΛΙΑΠΟΛΗΣ</t>
  </si>
  <si>
    <t>22:32</t>
  </si>
  <si>
    <t>ΛΕΙΧΟΥΡΑ ΠΤΕΛΕΟΥ</t>
  </si>
  <si>
    <t>ΤΣΙΓΓΕΛΙ</t>
  </si>
  <si>
    <t>ΚΕΦΑΛΩΣΗ ΠΛΑΤΑΝΟΥ</t>
  </si>
  <si>
    <t>ΚΕΦΑΛΩΣΗ</t>
  </si>
  <si>
    <t>ΠΑΡΑΛΙΑ ΑΛΜΥΡΟΥ (ΚΑΡΑΓΚΕΛΗ)</t>
  </si>
  <si>
    <t>268ο ΧΛΜ ΠΡΟΣ ΑΘΗΝΑ</t>
  </si>
  <si>
    <t>ΚΟΜΒΟΣ ΜΙΚΡΟΘΗΒΩΝ</t>
  </si>
  <si>
    <t>ΚΟΥΛΙΟΥΡΑ</t>
  </si>
  <si>
    <t>ΠΤΕΛΕΟΣ ΜΑΓΝΗΣΙΑΣ</t>
  </si>
  <si>
    <t>00:20</t>
  </si>
  <si>
    <t>ΕΥΞΕΙΝΟΥΠΟΛΗ</t>
  </si>
  <si>
    <t>ΚΟΥΡΙ</t>
  </si>
  <si>
    <t>Δ.Δ ΑΝΘΟΤΟΠΟΣ</t>
  </si>
  <si>
    <t>08:20</t>
  </si>
  <si>
    <t>ΚΡΟΚΙΟ</t>
  </si>
  <si>
    <t>ΑΓΙΟΣ ΑΘΑΝΑΣΙΟΣ ΚΡΟΚΙΟΥ</t>
  </si>
  <si>
    <t>09:56</t>
  </si>
  <si>
    <t>ΧΟΛΟΡΕΜΑ</t>
  </si>
  <si>
    <t>ΕΥΞΗΝΟΥΠΟΛΗ "ΡΕΜΑ ΞΗΡΙΑ"</t>
  </si>
  <si>
    <t>ΚΡΟΚΙΟ ΑΛΜΥΡΟΥ</t>
  </si>
  <si>
    <t>ΚΑΡΑΓΓΕΛΙ ΑΛΜΥΡΟΥ</t>
  </si>
  <si>
    <t>ΜΠΑΚΛΑΛΙ ΑΛΜΥΡΟΥ</t>
  </si>
  <si>
    <t>01:49</t>
  </si>
  <si>
    <t xml:space="preserve"> ΚΟΥΡΙ ΑΛΜΥΡΟΥ</t>
  </si>
  <si>
    <t>ΔΑΣΟΣ ΚΟΥΡΙ</t>
  </si>
  <si>
    <t>ΑΓΙΟΣ ΧΑΡΑΛΑΜΠΟΣ ΦΑΡΣΑΛΩΝ</t>
  </si>
  <si>
    <t>ΧΟΡΟΣΤΑΣΙ ΠΛΑΤΑΝΟΥ</t>
  </si>
  <si>
    <t>ΦΥΛΑΚΗ</t>
  </si>
  <si>
    <t>ΠΕΡΔΙΚΑ-ΓΚΟΥΤΖΑΛΑΚΑ</t>
  </si>
  <si>
    <t>ΚΑΡΑΓΑΤΣΙ ΑΛΜΥΡΟΥ</t>
  </si>
  <si>
    <t>ΒΡΥΝΑΙΝΑ</t>
  </si>
  <si>
    <t>ΚΟΚΚΩΤΟΙ</t>
  </si>
  <si>
    <t>ΚΟΚΚΩΤΟΙ ΑΛΜΥΡΟΥ</t>
  </si>
  <si>
    <t>ΑΓΡΟΚΗΠΙΟ ΑΛΜΥΡΟΥ</t>
  </si>
  <si>
    <t>ΚΩΦΟΙ</t>
  </si>
  <si>
    <t>ΚΩΦΟΙ ΑΛΜΥΡΟΥ</t>
  </si>
  <si>
    <t>ΚΕΦΑΛΩΣΗ ΠΛΑΤΑΝΟΣ ΑΛΜΥΡΟΥ</t>
  </si>
  <si>
    <t>ΠΥΛΗ ΑΓΧΙΑΛΟΥ</t>
  </si>
  <si>
    <t>08:14</t>
  </si>
  <si>
    <t>09:11</t>
  </si>
  <si>
    <t>ΣΟΥΡΠΗ-ΑΛΜΥΡΟΥ</t>
  </si>
  <si>
    <t>ΑΡΓΥΛΟΧΩΡΙ ΑΛΜΥΡΟΥ</t>
  </si>
  <si>
    <t>ΠΛΑΤΑΝΟΣ-ΑΛΜΥΡΟΥ</t>
  </si>
  <si>
    <t>ΚΑΤΩ ΜΑΥΡΟΛΟΦΟΣ"ΜΑΜΑΛΕΙΚΑ"</t>
  </si>
  <si>
    <t>ΚΑΡΑΓΚΙΟΛΗ-ΑΛΜΥΡΟΥ</t>
  </si>
  <si>
    <t>ΧΑΝΤΑΚΑΣ ΑΛΜΥΡΟΥ</t>
  </si>
  <si>
    <t>ΚΑΡΑΓΚΙΟΛΙ ΑΛΜΥΡΟΥ</t>
  </si>
  <si>
    <t>ΤΡΙΑ ΚΑΡΤΕΡΙΑ ΑΛΜΥΡΟΥ</t>
  </si>
  <si>
    <t>ΑΓΙΟΣ ΣΠΥΡΙΔΩΝΑΣ ΑΛΜΥΡΟΥ</t>
  </si>
  <si>
    <t>Δ.Δ.ΣΟΥΡΠΗΣ ΑΛΜΥΡΟΥ</t>
  </si>
  <si>
    <t>ΠΕΤΡΟΚΑΝΑΛΟ(ΝΕΡΟΣΠΗΛΙΑ)ΚΟΚΚΩΤΩΝ</t>
  </si>
  <si>
    <t>ΠΛΑΤΑΝΟΥ ΒΑΛΤΟΙ-ΚΕΦΑΛΩΣΗ</t>
  </si>
  <si>
    <t>ΣΟΥΡΠΗ-ΠΗΓΗ ΦΑΤΣΟΥ</t>
  </si>
  <si>
    <t>ΚΑΡΑΤΣΑΝΤΑΛΙ-ΕΥΞΕΙΝΟΥΠΟΛΗ</t>
  </si>
  <si>
    <t>01:22</t>
  </si>
  <si>
    <t>ΕΠΑΡΧΙΑΚΗ ΟΔΟΣ ΑΛΜΥΡΟΥ-ΚΡΟΚΙΟΥ</t>
  </si>
  <si>
    <t>ΑΓ.ΙΩΑΝΝΗΣ-ΒΡΥΝΑΙΝΑΣ</t>
  </si>
  <si>
    <t>ΓΑΥΡΙΑΝΗ ΑΛΜΥΡΟΥ</t>
  </si>
  <si>
    <t>Π.Κ. ΣΚΟΠΕΛΟΥ</t>
  </si>
  <si>
    <t>Δ. ΣΚΟΠΕΛΟΥ</t>
  </si>
  <si>
    <t>ΓΛΩΣΣΑ</t>
  </si>
  <si>
    <t>ΑΓ.ΡΗΓΙΝΟΣ ΓΛΩΣΣΑ ΣΚΟΠΕΛΟΥ</t>
  </si>
  <si>
    <t>ΠΑΣΟΥ ΓΛΩΣΣΑ ΣΚΟΠΕΛΟΥ</t>
  </si>
  <si>
    <t>ΚΛΗΜΑ</t>
  </si>
  <si>
    <t>ΘΩΜΑ ΛΑΚΑ-ΣΤΡΑΒΟΞΥΛΟ</t>
  </si>
  <si>
    <t>ΠΟΥΝΤΑ-ΓΛΩΣΣΗΣ</t>
  </si>
  <si>
    <t>Π.Κ. ΣΚΙΑΘΟΥ</t>
  </si>
  <si>
    <t>Δ. ΣΚΙΑΘΟΥ</t>
  </si>
  <si>
    <t>ΑΓΙΑ ΠΑΡΑΣΚΕΥΗ ΣΚΙΑΘΟΥ</t>
  </si>
  <si>
    <t>ΚΕΧΡΙΑ ΣΚΙΑΘΟΥ ΑΧΙΛΑ ΠΗΓΑΔΙ</t>
  </si>
  <si>
    <t>ΣΚΙΑΘΟΣ</t>
  </si>
  <si>
    <t>ΚΑΛΥΒΙΑ-ΒΙΓΛΕΣ</t>
  </si>
  <si>
    <t>Π.Κ. ΑΡΓΑΛΑΣΤΗΣ</t>
  </si>
  <si>
    <t>ΑΡΓΑΛΑΣΤΗ</t>
  </si>
  <si>
    <t>ΚΑΛΑΜΟΣ ΑΡΓΑΛΑΣΤΗΣ</t>
  </si>
  <si>
    <t>ΜΕΛΑΝΗ ΑΡΓΑΛΑΣΤΗΣ</t>
  </si>
  <si>
    <t>ΒΑΡΑΓΓΑ, ΒΡΩΜΟΝΕΡΙ ΠΡΟΜΥΡΙΟΥ</t>
  </si>
  <si>
    <t>ΧΟΡΤΟ ΑΡΓΑΛΑΣΤΗΣ</t>
  </si>
  <si>
    <t>ΠΡΟΜΥΡΙΟ</t>
  </si>
  <si>
    <t>ΤΡΟΧΑΛΑ</t>
  </si>
  <si>
    <t>ΜΗΛΙΝΑ</t>
  </si>
  <si>
    <t>ΒΑΘΙΑ ΣΠΗΛΙΑ - ΜΗΛΙΝΑ</t>
  </si>
  <si>
    <t>ΛΑΥΚΟΣ</t>
  </si>
  <si>
    <t>ΜΙΚΡΟ</t>
  </si>
  <si>
    <t>Π.Υ. ΒΙ.ΠΕ.ΒΟΛΟΥ</t>
  </si>
  <si>
    <t>Δ. ΡΗΓΑ ΦΕΡΑΙΟΥ</t>
  </si>
  <si>
    <t>ΑΝΩ ΚΕΡΑΣΙΑ</t>
  </si>
  <si>
    <t>ΑΕΡΙΝΟ</t>
  </si>
  <si>
    <t>ΣΚΑΦΙΔΕΣ ΑΓ. ΓΕΩΡΓΙΟΥ</t>
  </si>
  <si>
    <t>ΠΕΡΙΒΛΕΠΤΟ</t>
  </si>
  <si>
    <t>ΡΙΖΟΜΥΛΟΣ</t>
  </si>
  <si>
    <t>ΣΤΕΦΑΝΟΒΙΚΕΙΟ</t>
  </si>
  <si>
    <t>ΕΛΕΥΘΕΡΟΧΩΡΙ</t>
  </si>
  <si>
    <t>ΠΕΛΥΖΕΙΚΑ ΑΕΡΙΝΟΥ</t>
  </si>
  <si>
    <t>ΨΙΛΟΡΑΧΗ ΑΓ. ΔΗΜΗΤΡΙΟΥ</t>
  </si>
  <si>
    <t>ΡΟΔΙΕΣ ΑΓ. ΓΕΩΡΓΙΟΥ</t>
  </si>
  <si>
    <t>Π.Υ. ΤΡΙΚΑΛΩΝ</t>
  </si>
  <si>
    <t>ΤΡΙΚΑΛΩΝ</t>
  </si>
  <si>
    <t>Δ. ΤΡΙΚΚΑΙΩΝ</t>
  </si>
  <si>
    <t>λΕΠΤΟΚΑΡΥΑ</t>
  </si>
  <si>
    <t>ΛΕΠΤΟΚΑΡΥΑ</t>
  </si>
  <si>
    <t>Τ.Κ. ΡΙΖΩΜΑΤΟΣ</t>
  </si>
  <si>
    <t>ΟΙΚΙΣΜΟΣ ΚΗΠΑΚΙ</t>
  </si>
  <si>
    <t>Τ.Κ. ΚΡΗΝΙΤΣΑΣ</t>
  </si>
  <si>
    <t>Δ. ΠΥΛΗΣ</t>
  </si>
  <si>
    <t>Τ.Κ. ΜΟΥΡΙΑΣ</t>
  </si>
  <si>
    <t>Τ.Κ. ΠΑΛΑΙΟΚΑΣΤΡΟΥ</t>
  </si>
  <si>
    <t>Τ.Κ. ΜΕΓΑΡΧΗΣ</t>
  </si>
  <si>
    <t>Τ.Κ. ΑΡΔΑΝΙΟΥ</t>
  </si>
  <si>
    <t>Τ.Κ. ΕΛΕΥΘΕΡΟΧΩΡΙΟΥ</t>
  </si>
  <si>
    <t>Τ.Κ ΡΙΖΩΜΑ</t>
  </si>
  <si>
    <t>Τ.Κ. ΔΙΠΟΤΑΜΟΣ</t>
  </si>
  <si>
    <t>Τ.Κ. ΛΥΓΑΡΙΑΣ</t>
  </si>
  <si>
    <t>Τ.Κ. ΓΛΙΝΟΣ</t>
  </si>
  <si>
    <t xml:space="preserve"> 4Ο Χ.Λ.Μ. ΕΘΝ. ΟΔΟΥ ΤΡΙΚΑΛΩΝ ΑΡΤΑΣ</t>
  </si>
  <si>
    <t>Τ.Κ. ΠΗΓΗΣ</t>
  </si>
  <si>
    <t>Τ.Κ. ΜΕΓΑΛΟΧΩΡΙΟΥ</t>
  </si>
  <si>
    <t>22:21</t>
  </si>
  <si>
    <t>ΤΑΞΙΑΡΧΕΣ</t>
  </si>
  <si>
    <t>Τ.Κ. ΔΙΑΛΕΚΤΟΥ</t>
  </si>
  <si>
    <t>Τ.Κ. ΜΕΓΑΛΟ ΚΕΦΑΛΟΒΡΥΣΟ</t>
  </si>
  <si>
    <t>Δ. ΦΑΡΚΑΔΟΝΑΣ</t>
  </si>
  <si>
    <t>Τ.Κ. ΝΟΜΗΣ</t>
  </si>
  <si>
    <t>ΑΝΤΑΛΛΑΞΙΜΑ</t>
  </si>
  <si>
    <t>Τ.Κ. ΠΡΙΝΟΥΣ</t>
  </si>
  <si>
    <t>Τ.Κ. ΔΕΝΔΡΟΧΩΡΙΟΥ</t>
  </si>
  <si>
    <t>ΒΑΛΤΙΝΟ</t>
  </si>
  <si>
    <t>ΓΛΙΝΟΣ</t>
  </si>
  <si>
    <t>Τ.Κ. ΓΕΝΕΣΙΟΥ</t>
  </si>
  <si>
    <t>Τ.Κ. ΠΑΤΟΥΛΙΑΣ</t>
  </si>
  <si>
    <t>ΡΙΖΩΜΑ</t>
  </si>
  <si>
    <t>ΣΕΡΒΩΤΑ</t>
  </si>
  <si>
    <t>Μ. ΚΑΛΥΒΙΑ</t>
  </si>
  <si>
    <t>ΜΠΑΛΚΟΥΡΑ</t>
  </si>
  <si>
    <t>Τ.Κ. ΑΧΛΑΔΟΧΩΡΙΟΥ</t>
  </si>
  <si>
    <t>Τ.Κ. ΧΡΥΣΑΥΓΗΣ</t>
  </si>
  <si>
    <t>Τ.Κ. ΜΕΓΑΛΟΧΩΡΙ</t>
  </si>
  <si>
    <t>ΖΗΛΕΥΤΗ</t>
  </si>
  <si>
    <t>ΣΩΤΗΡΑ</t>
  </si>
  <si>
    <t>ΦΛΑΜΟΥΛΙ</t>
  </si>
  <si>
    <t>ΚΟΥΜΑΡΙΑ</t>
  </si>
  <si>
    <t>Τ.Κ. ΛΑΓΓΑΔΙΑΣ</t>
  </si>
  <si>
    <t>ΠΑΝΑΧΡΑΝΤΟΥ Α.Α</t>
  </si>
  <si>
    <t>Τ.Κ. ΠΡΙΝΟΣ</t>
  </si>
  <si>
    <t>ΜΕΓΑΛΑ ΚΑΛΥΒΙΑ</t>
  </si>
  <si>
    <t>ΚΟΜΒΟΣ ΤΡΙΚΑΛΩΝ</t>
  </si>
  <si>
    <t>6ο ΧΛΜ. Ε.Ο. ΤΡΙΚΑΛΩΝ -ΙΩΑΝΝΙΝΩΝ</t>
  </si>
  <si>
    <t>ΚΛΕΙΔΟΝΟΠΟΥΛΟΥ Α.Α</t>
  </si>
  <si>
    <t>Τ.Κ. ΦΩΤΑΔΑΣ</t>
  </si>
  <si>
    <t>12ο ΧΛΜ. Ε.Ο. ΤΡΙΚΑΛΩΝ -ΚΑΡΔΙΤΣΗΣ</t>
  </si>
  <si>
    <t>ΟΙΚΙΣΜΟΣ ΠΥΡΓΟΥ</t>
  </si>
  <si>
    <t>Ε.Ο. ΤΡΙΚΑΛΩΝ -ΠΥΛΗΣ</t>
  </si>
  <si>
    <t>Τ.Κ. ΦΑΝΕΡΩΜΕΝΗΣ</t>
  </si>
  <si>
    <t>ΛΥΓΑΡΙΑ</t>
  </si>
  <si>
    <t>Τ.Κ. ΓΛΙΝΟΥΣ</t>
  </si>
  <si>
    <t>ΟΙΚΙΣΜΟΣ ΛΙΛΗ</t>
  </si>
  <si>
    <t>ΠΡΙΝΟΣ</t>
  </si>
  <si>
    <t>ΡΑΞΑ</t>
  </si>
  <si>
    <t>Τ.Κ. ΒΑΛΟΜΑΝΔΡΙΟΥ</t>
  </si>
  <si>
    <t>Τ.Κ ΠΙΑΛΕΙΑΣ</t>
  </si>
  <si>
    <t>ΠΑΤΟΥΛΙΑΣ ΤΕΡΜΑ</t>
  </si>
  <si>
    <t>ΛΟΓΓΟΣ</t>
  </si>
  <si>
    <t>Τ.Κ. ΛΟΓΓΟΥ</t>
  </si>
  <si>
    <t>ΠΕΡΙΦ. ΟΔΟΣ ΤΡΙΚΑΛΩΝ -ΠΥΛΗΣ</t>
  </si>
  <si>
    <t>ΠΑΤΟΥΛΙΑ</t>
  </si>
  <si>
    <t>ΓΟΡΓΟΓΥΡΙΟ</t>
  </si>
  <si>
    <t>Τ.Κ. ΓΟΡΓΟΓΥΡΙΟΥ</t>
  </si>
  <si>
    <t>Τ.Κ. ΤΑΞΙΑΡΧΩΝ</t>
  </si>
  <si>
    <t>Τ.Κ. ΡΟΓΓΙΩΝ</t>
  </si>
  <si>
    <t>09:23</t>
  </si>
  <si>
    <t>ΔΙΠΟΤΑΜΟΣ</t>
  </si>
  <si>
    <t>Τ.Κ. ΔΙΠΟΤΑΜΟΥ</t>
  </si>
  <si>
    <t>ΡΟΓΓΙΑ</t>
  </si>
  <si>
    <t>Τ.Κ ΡΟΓΓΙΩΝ</t>
  </si>
  <si>
    <t>ΛΙΛΗ</t>
  </si>
  <si>
    <t>ΦΩΤΑΔΑ</t>
  </si>
  <si>
    <t>Τ.Κ. ΜΕΓΑΛΩΝ ΚΑΛΥΒΙΩΝ</t>
  </si>
  <si>
    <t>ΚΗΠΑΚΙ</t>
  </si>
  <si>
    <t>ΜΕΓΑΛΟΧΩΡΙ</t>
  </si>
  <si>
    <t>ΔΕΛΤΑ ΚΑΛΑΜΠΑΚΑΣ</t>
  </si>
  <si>
    <t>ΠΙΑΛΕΙΑ</t>
  </si>
  <si>
    <t>Τ.Κ ΦΗΚΗΣ</t>
  </si>
  <si>
    <t>Τ.Κ. ΖΗΛΕΥΤΗΣ -Τ.Κ. ΜΕΓΑΛΟΧΩΡΙΟΥ</t>
  </si>
  <si>
    <t>ΒΑΛΟΜΑΝΔΡΙ</t>
  </si>
  <si>
    <t>ΦΑΝΕΡΩΜΕΝΗ</t>
  </si>
  <si>
    <t>Π.Κ. ΟΙΧΑΛΙΑΣ</t>
  </si>
  <si>
    <t>ΦΑΡΚΑΔΟΝΑ</t>
  </si>
  <si>
    <t>Τ.Κ. ΠΕΤΡΩΤΟΥ</t>
  </si>
  <si>
    <t>22:42</t>
  </si>
  <si>
    <t>ΟΙΧΑΛΙΑ</t>
  </si>
  <si>
    <t>Δ.Κ. ΟΙΧΑΛΙΑΣ</t>
  </si>
  <si>
    <t>Τ.Κ. ΓΡΙΖΑΝΟΥ</t>
  </si>
  <si>
    <t>Τ.Κ. ΖΑΡΚΟΥ</t>
  </si>
  <si>
    <t>Τ.Κ ΠΕΤΡΩΤΟΥ</t>
  </si>
  <si>
    <t>22:56</t>
  </si>
  <si>
    <t>Τ.Κ. ΓΕΩΡΓΑΝΑΔΕΣ</t>
  </si>
  <si>
    <t>ΦΑΡΚΑΔΩΝΑΣ</t>
  </si>
  <si>
    <t>Τ.Κ. ΚΛΟΚΩΤΟΥ</t>
  </si>
  <si>
    <t>ΓΕΩΡΓΑΝΑΔΕΣ</t>
  </si>
  <si>
    <t>Τ.Κ. ΓΕΩΡΓΑΝΑΔΩΝ</t>
  </si>
  <si>
    <t>Τ.Κ. ΟΙΧΑΛΙΑΣ</t>
  </si>
  <si>
    <t>Τ.Κ ΚΛΟΚΩΤΟΥ</t>
  </si>
  <si>
    <t>Τ.Κ. ΖΑΡΚΟ</t>
  </si>
  <si>
    <t>Π.Κ. ΠΥΛΗΣ</t>
  </si>
  <si>
    <t>Τ.Κ. ΠΑΛΑΙΟΜΟΝΑΣΤΗΡΟΥ</t>
  </si>
  <si>
    <t>Τ.Κ. ΑΓ. ΒΗΣΣΑΡΙΩΝΑ</t>
  </si>
  <si>
    <t>Τ.Κ. ΠΥΛΗΣ</t>
  </si>
  <si>
    <t>ΠΥΛΗ</t>
  </si>
  <si>
    <t>Τ.Κ. ΦΗΚΗΣ</t>
  </si>
  <si>
    <t>ΓΟΜΦΟΙ</t>
  </si>
  <si>
    <t>Τ.Κ. ΦΙΛΥΡΑΣ</t>
  </si>
  <si>
    <t>Τ.Κ. ΣΤΟΥΡΝΑΡΕΙΚΩΝ</t>
  </si>
  <si>
    <t>ΑΓΙΟΣ ΠΡΟΚΟΠΙΟΣ</t>
  </si>
  <si>
    <t>Τ.Κ. ΑΓΙΟΥ ΠΡΟΚΟΠΙΟΥ</t>
  </si>
  <si>
    <t>ΚΟΤΡΩΝΙΟ</t>
  </si>
  <si>
    <t>Τ.Κ. ΚΟΤΡΩΝΙΟΥ</t>
  </si>
  <si>
    <t>Δ.Δ. ΣΤΟΥΡΝΑΡΕΙΚΑ</t>
  </si>
  <si>
    <t>ΠΑΛΑΙΟΧΩΡΙ - ΚΑΡΑΓΙΑΝΝΕΙΚΑ</t>
  </si>
  <si>
    <t>Τ.Κ. ΓΟΜΦΩΝ</t>
  </si>
  <si>
    <t>Τ.Κ. ΣΤΟΥΡΝΑΡΕΙΚΑ</t>
  </si>
  <si>
    <t>Π.Υ  ΚΑΛΑΜΠΑΚΑΣ</t>
  </si>
  <si>
    <t>Δ. ΜΕΤΕΩΡΩΝ</t>
  </si>
  <si>
    <t>5 ΧΙΛ ΚΑΛΑΜΠΑΚΑΣ ΑΜΠΕΛΙΩΝ</t>
  </si>
  <si>
    <t>ΤΚ ΜΕΓΑΛΗΣ ΚΕΡΑΣΙΑΣ</t>
  </si>
  <si>
    <t>Τ.Κ ΟΞΥΝΕΙΑΣ</t>
  </si>
  <si>
    <t>ΤΚ ΣΠΑΘΑΔΩΝ</t>
  </si>
  <si>
    <t>Τ.Κ ΣΠΑΘΑΔΩΝ</t>
  </si>
  <si>
    <t>ΣΑΡΑΚΗΝΑ</t>
  </si>
  <si>
    <t>Τ.Κ ΣΑΡΑΚΙΝΑΣ</t>
  </si>
  <si>
    <t>ΤΖΕΡΤΖΗ ΚΑΛΑΜΠΑΚΑ</t>
  </si>
  <si>
    <t>11:38</t>
  </si>
  <si>
    <t>ΤΖΕΡΤΖΗ ΚΑΛΑΜΠΑΚΑΣ</t>
  </si>
  <si>
    <t>ΧΡΥΣΟΜΗΛΙΑ</t>
  </si>
  <si>
    <t>Τ/Κ ΧΡΥΣΟΜΗΛΙΑΣ</t>
  </si>
  <si>
    <t>Τ/Κ ΣΑΡΑΚΙΝΑΣ</t>
  </si>
  <si>
    <t>Τ/Κ ΕΛΑΦΙΟΥ</t>
  </si>
  <si>
    <t>23:16</t>
  </si>
  <si>
    <t>ΤΚ ΚΑΛΟΧΩΡΙΟΥ</t>
  </si>
  <si>
    <t>ΒΛΑΧΑΒΑ</t>
  </si>
  <si>
    <t>ΤΚ ΒΛΑΧΑΒΑΣ</t>
  </si>
  <si>
    <t>ΤΚ ΧΑΛΙΚΙ ΑΣΠΡΟΠΟΤΑΜΟΥ</t>
  </si>
  <si>
    <t>ΠΕΥΚΗ</t>
  </si>
  <si>
    <t>ΤΚ ΠΕΥΚΗΣ</t>
  </si>
  <si>
    <t>ΘΕΟΠΕΤΡΑ</t>
  </si>
  <si>
    <t>ΤΚ ΘΕΟΠΕΤΡΑΣ</t>
  </si>
  <si>
    <t>ΤΚ ΤΥΜΦΑΙΩΝ</t>
  </si>
  <si>
    <t>Τ.Κ ΚΑΛΟΓΡΙΑΝΗΣ</t>
  </si>
  <si>
    <t>Τ.Κ ΒΛΑΧΑΒΑΣ</t>
  </si>
  <si>
    <t>ΚΑΣΤΡΑΚΙ</t>
  </si>
  <si>
    <t>ΤΚ ΚΑΣΤΡΑΚΙΟΥ</t>
  </si>
  <si>
    <t>ΛΟΓΓΑ</t>
  </si>
  <si>
    <t>ΛΟΓΓΑΣ ΘΕΣΗ (ΒΡΥΣΗ ΠΕΘΑΜΕΝΟΥ)</t>
  </si>
  <si>
    <t>ΤΚ ΧΡΥΣΟΜΗΛΙΑΣ</t>
  </si>
  <si>
    <t>ΚΛΕΙΝΟ</t>
  </si>
  <si>
    <t>Τ.Κ ΚΛΕΙΝΟΒΟΥ</t>
  </si>
  <si>
    <t>Τ.Κ ΑΣΠΡΟΚΛΗΣΙΑΣ</t>
  </si>
  <si>
    <t>Τ.Κ ΧΑΛΙΚΙΟΥ ΜΕΤΕΩΡΩΝ</t>
  </si>
  <si>
    <t>ΒΑΣΙΛΙΚΗ</t>
  </si>
  <si>
    <t>Τ.Κ. ΒΑΣΙΛΙΚΗΣ ΚΑΛΑΜΠΑΚΑΣ</t>
  </si>
  <si>
    <t>Τ.Κ. ΒΛΑΧΑΒΑΣ</t>
  </si>
  <si>
    <t>Τ.Κ. ΔΙΑΒΑΣ ΚΑΛΑΜΠΑΚΑΣ</t>
  </si>
  <si>
    <t>ΚΑΛΑΜΠΑΚΑ</t>
  </si>
  <si>
    <t>Τ.Κ ΞΗΡΟΚΑΜΠΟΥ</t>
  </si>
  <si>
    <t>Τ.Κ. ΞΗΡΟΚΑΜΠΟΥ</t>
  </si>
  <si>
    <t>ΚΑΡΔΙΤΣΑΣ</t>
  </si>
  <si>
    <t>Δ. ΜΟΥΖΑΚΙΟΥ</t>
  </si>
  <si>
    <t>ΜΟΥΖΑΚΙ</t>
  </si>
  <si>
    <t>22:09</t>
  </si>
  <si>
    <t>Δ. ΣΟΦΑΔΩΝ</t>
  </si>
  <si>
    <t>01:10</t>
  </si>
  <si>
    <t>Τ.Κ. ΜΑΓΟΥΛΑΣ</t>
  </si>
  <si>
    <t>Π.Υ. ΣΟΦΑΔΩΝ</t>
  </si>
  <si>
    <t>ΤΚ ΦΙΛΙΑΣ</t>
  </si>
  <si>
    <t>Δ.Δ. ΣΟΦΑΔΩΝ</t>
  </si>
  <si>
    <t>ΤΚ ΝΕΟΥ ΙΚΟΝΙΟΥ</t>
  </si>
  <si>
    <t>ΤΚ ΛΕΟΝΤΑΡΙΟΥ</t>
  </si>
  <si>
    <t>ΤΚ ΜΑΤΑΡΑΓΚΑΣ</t>
  </si>
  <si>
    <t>ΣΟΦΑΔΕΣ</t>
  </si>
  <si>
    <t>ΠΑΛΑΙΟΣ ΟΙΚΙΣΜΟΣ ΑΘΙΓΓΑΝΩΝ</t>
  </si>
  <si>
    <t>ΝΕΑ ΖΩΗ ΣΟΦΑΔΩΝ</t>
  </si>
  <si>
    <t>Δ.Δ.ΣΟΦΑΔΩΝ</t>
  </si>
  <si>
    <t>ΤΚ ΜΑΣΧΟΛΟΥΡΙΟΥ</t>
  </si>
  <si>
    <t>ΤΚ ΚΑΠΠΑΔΟΚΙΚΟΥ</t>
  </si>
  <si>
    <t>ΤΚ ΚΥΨΕΛΗΣ</t>
  </si>
  <si>
    <t>ΕΠ ΟΔ ΣΟΦΑΔΩΝ ΚΥΨΕΛΗΣ</t>
  </si>
  <si>
    <t>ΤΚ ΠΑΣΧΑΛΙΤΣΑΣ</t>
  </si>
  <si>
    <t>ΤΚ ΠΥΡΓΟΥ ΚΙΕΡΙΟΥ</t>
  </si>
  <si>
    <t>08:45</t>
  </si>
  <si>
    <t>ΤΚ ΑΜΠΕΛΟΥ</t>
  </si>
  <si>
    <t>ΝΕΟΣ ΟΙΚΙΣΜΟΣ ΑΘΙΓΓΑΝΩΝ</t>
  </si>
  <si>
    <t>ΤΚ ΑΓΙΑΣ ΠΑΡΑΚΕΥΗΣ</t>
  </si>
  <si>
    <t>ΤΚ ΑΓΙΑΣ ΠΑΡΑΣΚΕΥΗΣ</t>
  </si>
  <si>
    <t>Δ.Δ ΤΑΜΑΣΙΟΥ</t>
  </si>
  <si>
    <t>00:43</t>
  </si>
  <si>
    <t>ΤΚ ΑΓΙΟΥΒΗΣΣΑΡΙΟΥ</t>
  </si>
  <si>
    <t>ΜΑΣΧΟΛΟΥΡΙΟ</t>
  </si>
  <si>
    <t>Τ.Κ. ΜΑΣΧΟΛΟΥΡΙΟΥ</t>
  </si>
  <si>
    <t>Ε.Ο. ΣΩΦΑΔΩΝ-ΚΑΡΔΙΤΣΑΣ</t>
  </si>
  <si>
    <t>ΚΥΨΕΛΗ</t>
  </si>
  <si>
    <t>Τ.Κ. ΚΥΨΕΛΗΣ</t>
  </si>
  <si>
    <t>ΠΥΡΓΟΣ</t>
  </si>
  <si>
    <t>Τ.Κ. ΠΥΡΓΟΥ ΚΙΕΡΙΟΥ</t>
  </si>
  <si>
    <t>ΑΜΠΕΛΟΣ</t>
  </si>
  <si>
    <t>Τ.Κ.ΑΜΠΕΛΟΥ</t>
  </si>
  <si>
    <t>ΑΓΙΟΣ ΒΗΣΣΑΡΙΟΣ</t>
  </si>
  <si>
    <t>Τ.Κ. ΑΓΙΟΥ ΒΗΣΣΑΡΙΟΥ</t>
  </si>
  <si>
    <t>ΠΑΛΑΙΟΣ ΟΙΚΙΣΜΟΣ ΡΟΜΑ</t>
  </si>
  <si>
    <t>01:55</t>
  </si>
  <si>
    <t>ΑΝΩΓΕΙΟ</t>
  </si>
  <si>
    <t>Τ.Κ. ΑΝΩΓΕΙΟΥ</t>
  </si>
  <si>
    <t>Τ.Κ. ΔΑΣΟΧΩΡΙΟΥ</t>
  </si>
  <si>
    <t>ΜΑΤΑΡΑΓΚΑ</t>
  </si>
  <si>
    <t>Τ.Κ. ΜΑΤΑΡΑΓΚΑΣ</t>
  </si>
  <si>
    <t>Τ.Κ. ΝΕΟΥ ΙΚΟΝΙΟΥ</t>
  </si>
  <si>
    <t>ΤΚ ΑΝΑΒΡΑΣ</t>
  </si>
  <si>
    <t>ΤΚ ΑΧΛΑΔΙΑΣ</t>
  </si>
  <si>
    <t>ΣΟΦΑΔΕΣ-ΑΓΙΑ ΠΑΡΑΣΚΕΥΗ</t>
  </si>
  <si>
    <t>Π.Υ. ΜΟΥΖΑΚΙΟΥ</t>
  </si>
  <si>
    <t>ΧΑΡΜΑ</t>
  </si>
  <si>
    <t>ΤΚ ΧΑΡΜΑ</t>
  </si>
  <si>
    <t>Τ.Κ. ΧΑΡΜΑΤΟΣ</t>
  </si>
  <si>
    <t>ΓΕΛΑΝΘΗ</t>
  </si>
  <si>
    <t>ΤΚ ΓΕΛΑΝΘΗΣ</t>
  </si>
  <si>
    <t>Τ.Κ. ΓΕΛΑΝΘΗΣ</t>
  </si>
  <si>
    <t>ΒΑΤΣΟΥΝΙΑ</t>
  </si>
  <si>
    <t>Τ.Κ. ΒΑΤΣΟΥΝΙΑΣ</t>
  </si>
  <si>
    <t>Τ.Κ.ΓΕΛΑΝΘΗΣ</t>
  </si>
  <si>
    <t>ΚΑΠΠΑ</t>
  </si>
  <si>
    <t>ΜΑΓΟΥΛΙΤΣΑ</t>
  </si>
  <si>
    <t>Τ.Κ.ΜΑΓΟΥΛΙΤΣΑΣ</t>
  </si>
  <si>
    <t>Τ.Κ. ΧΑΡΜΑ</t>
  </si>
  <si>
    <t>ΚΑΠΠΑΣ</t>
  </si>
  <si>
    <t>Τ.Κ. ΚΑΠΠΑ</t>
  </si>
  <si>
    <t>ΛΑΖΑΡΙΝΑ</t>
  </si>
  <si>
    <t>Τ.Κ. ΛΑΖΑΡΙΝΑΣ</t>
  </si>
  <si>
    <t>ΑΓΙΟΣ ΑΚΑΚΙΟΣ</t>
  </si>
  <si>
    <t>ΜΑΥΡΟΜΜΑΤΙ</t>
  </si>
  <si>
    <t>ΕΠ. ΟΔΟΣ ΜΑΥΡΟΜΜΑΤΙΟΥ- ΜΟΥΖΑΚΙΟΥ</t>
  </si>
  <si>
    <t>ΕΠ.ΟΔΟΣ ΜΟΥΖΑΚΙΟΥ-ΜΕΓΑΛΩΝ ΚΑΛΥΒΙΩΝ</t>
  </si>
  <si>
    <t>ΤΚ ΧΑΡΜΑΤΟΣ</t>
  </si>
  <si>
    <t>ΤΚ ΛΑΖΑΡΙΝΑΣ</t>
  </si>
  <si>
    <t>5ο ΧΛΜ ΜΟΥΖΑΚΙΟΥ-ΚΑΡΔΙΤΣΑΣ</t>
  </si>
  <si>
    <t>ΕΠΑΡΧΙΑΚΗ ΟΔΟΣ ΛΑΖΑΡΙΝΑΣ - ΜΕΓ. ΚΑΛΥΒΙΩΝ</t>
  </si>
  <si>
    <t>ΤΚ ΜΟΥΖΑΚΙΟΥ</t>
  </si>
  <si>
    <t>ΤΚ ΜΑΓΟΥΛΙΤΣΑΣ</t>
  </si>
  <si>
    <t>23:47</t>
  </si>
  <si>
    <t>ΠΕΥΚΟΦΥΤΟ</t>
  </si>
  <si>
    <t>ΤΚ ΠΕΥΚΟΦΥΤΟΥ</t>
  </si>
  <si>
    <t>01:57</t>
  </si>
  <si>
    <t>02:16</t>
  </si>
  <si>
    <t>Τ.Κ. ΜΑΥΡΑΜΜΑΤΙΟΥ</t>
  </si>
  <si>
    <t>Δ. ΑΡΓΙΘΕΑΣ</t>
  </si>
  <si>
    <t>ΜΕΣΟΒΟΥΝΙ</t>
  </si>
  <si>
    <t>Τ.Κ. ΜΕΣΟΒΟΥΝΙΟΥ</t>
  </si>
  <si>
    <t>ΑΜΥΓΔΑΛΗ</t>
  </si>
  <si>
    <t>ΤΚ ΑΜΥΓΔΑΛΗΣ</t>
  </si>
  <si>
    <t>Τ.Κ. ΚΑΠΠΑΣ</t>
  </si>
  <si>
    <t>Τ.Κ. ΜΑΓΟΥΛΙΤΣΑΣ- ΘΕΣΗ "ΤΟΠΑΝΙΑ"</t>
  </si>
  <si>
    <t>ΔΡΑΚΟΤΡΥΠΑ</t>
  </si>
  <si>
    <t>ΤΚ ΔΡΑΚΟΤΡΥΠΑΣ '' ΛΙΘΑΡΑΚΙΑ''</t>
  </si>
  <si>
    <t>ΕΛΛΗΝΟΠΥΡΓΟΣ</t>
  </si>
  <si>
    <t>Τ.Κ. ΕΛΛΗΝΟΠΥΡΓΟΥ "ΖΩΓΡΑΦΙΑ"</t>
  </si>
  <si>
    <t>ΤΚ ΜΑΥΡΟΜΜΑΤΙΟΥ</t>
  </si>
  <si>
    <t>EΠ. ΟΔΟΣ ΛΑΖΑΡΙΝΑΣ - ΜΟΥΡΙΑΣ</t>
  </si>
  <si>
    <t>ΤΚ ΑΡΓΙΘΕΑΣ</t>
  </si>
  <si>
    <t>21:13</t>
  </si>
  <si>
    <t>23:13</t>
  </si>
  <si>
    <t>03:05</t>
  </si>
  <si>
    <t>ΛΙΒΑΔΙΑ</t>
  </si>
  <si>
    <t>09:44</t>
  </si>
  <si>
    <t>Π.Κ. ΧΑΛΑΝΔΡΙΤΣΑΣ</t>
  </si>
  <si>
    <t>ΑΧΑΙΑΣ</t>
  </si>
  <si>
    <t>Δ. ΕΡΥΜΑΝΘΟΥ</t>
  </si>
  <si>
    <t>ΑΝΩ ΜΑΖΑΡΑΚΙ</t>
  </si>
  <si>
    <t>ΤΚ ΑΓΙΑ ΕΛΕΟΥΣΑ</t>
  </si>
  <si>
    <t>ΦΑΡΡΕΣ</t>
  </si>
  <si>
    <t>Τ.Κ. ΔΡΟΣΙΑΣ</t>
  </si>
  <si>
    <t>Τ.Κ. Αστεριου</t>
  </si>
  <si>
    <t>Δ. ΠΑΤΡΕΩΝ</t>
  </si>
  <si>
    <t>ΚΥΔΩΝΙΕΣ</t>
  </si>
  <si>
    <t>Τ.Κ. ΕΡΥΜΑΝΘΕΙΑ</t>
  </si>
  <si>
    <t>ΜΟΙΡΑ</t>
  </si>
  <si>
    <t>ΘΑΝΑ/ΠΡΟΦΗΤΗΣ ΗΛΙΑΣ</t>
  </si>
  <si>
    <t>ΜΠΑΤΖΕΙΚΑ/ΑΓΙΑ ΜΑΡΙΝΑ</t>
  </si>
  <si>
    <t>Τ.Κ ΔΙΑΣΕΛΟΥ</t>
  </si>
  <si>
    <t>χιονα</t>
  </si>
  <si>
    <t>ΠΡΕΒΕΔΟΣ ΤΚ ΦΑΡΡΩΝ</t>
  </si>
  <si>
    <t>Τ.Κ. ΠΛΑΤΑΝΟΒΡΥΣΗΣ</t>
  </si>
  <si>
    <t>07:12</t>
  </si>
  <si>
    <t>Τ.Κ.ΒΑΣΙΛΙΚΟΥ</t>
  </si>
  <si>
    <t>Τ.Κ. ΒΑΣΙΛΙΚΟ</t>
  </si>
  <si>
    <t>Τ.Κ. ΧΙΟΝΑ</t>
  </si>
  <si>
    <t>Τ.Κ. ΜΑΝΕΣΙΟΥ</t>
  </si>
  <si>
    <t>ΚΑΛΦΑΣ</t>
  </si>
  <si>
    <t>Τ.Κ ΚΑΛΦΑ ΔΗΜΟΥ ΕΡΥΜΑΝΘΟΥ</t>
  </si>
  <si>
    <t>Τ.Κ. ΠΛΑΤΑΝΟΒΡΥΣΗ</t>
  </si>
  <si>
    <t>Τ.Κ ΛΑΚΚΩΜΑΤΑ</t>
  </si>
  <si>
    <t>1ος  Π.Σ. ΠΑΤΡΩΝ</t>
  </si>
  <si>
    <t>ΠΛΑΤΑΝΙ ΑΓΙΑ ΠΑΡΑΣΚΕΥΗ</t>
  </si>
  <si>
    <t>ΒΡΑΧΝΕΙΚΑ</t>
  </si>
  <si>
    <t>ΜΠΑΛΑ</t>
  </si>
  <si>
    <t>ΠΑΝΑΧΑΙΚΟ</t>
  </si>
  <si>
    <t>ΕΓΝΑΤΙΑΣ - ΡΙΟ</t>
  </si>
  <si>
    <t>ΤΣΙΓΚΑ ΠΑΝΑΧΑΙΚΟ</t>
  </si>
  <si>
    <t>ΠΛΑΤΑΝΙ</t>
  </si>
  <si>
    <t>ΔΗΜΟΤΙΚΗ ΕΝΟΤΗΤΑ ΡΙΟΥ</t>
  </si>
  <si>
    <t>ΜΑΓΟΥΛΑ</t>
  </si>
  <si>
    <t>ΠΑΡΑΛΙΑ ΔΡΕΠΑΝΟΥ</t>
  </si>
  <si>
    <t>ΘΕΑ - ΡΟΔΙΣΤΡΑ</t>
  </si>
  <si>
    <t>ΑΝΩ ΚΑΛΛΙΘΕΑ</t>
  </si>
  <si>
    <t>ΚΑΤΩ ΟΒΡΥΑ</t>
  </si>
  <si>
    <t>ΦΙΛΟΘΕΗ</t>
  </si>
  <si>
    <t>ΑΡΓΥΡΑ</t>
  </si>
  <si>
    <t>ΕΛΕΚΙΣΤΡΑ</t>
  </si>
  <si>
    <t>ΑΓΙΑ ΠΑΡΑΣΚΕΥΗ (ΤΟΠΟΛΟΒΑ)</t>
  </si>
  <si>
    <t>07:10</t>
  </si>
  <si>
    <t>ΠΛΑΖ</t>
  </si>
  <si>
    <t>Π.Υ. ΒΙ.ΠΕ. ΠΑΤΡΩΝ</t>
  </si>
  <si>
    <t>Δ. ΔΥΤΙΚΗΣ ΑΧΑΪΑΣ</t>
  </si>
  <si>
    <t>ΣΠΑΤΑ</t>
  </si>
  <si>
    <t>ΝΙΦΟΡΕΙΚΑ</t>
  </si>
  <si>
    <t>ΚΑΤΩ ΑΧΑΙΑ</t>
  </si>
  <si>
    <t>ΡΙΟΛΟΣ</t>
  </si>
  <si>
    <t>ΠΕΤΑ</t>
  </si>
  <si>
    <t>05:47</t>
  </si>
  <si>
    <t>ΚΑΤΩ ΑΧΑΙΑΣ</t>
  </si>
  <si>
    <t>ΚΡΙΝΟΣ</t>
  </si>
  <si>
    <t>ΑΡΑΞΟΣ</t>
  </si>
  <si>
    <t>09:53</t>
  </si>
  <si>
    <t>ΣΑΓΑΙΙΚΑ</t>
  </si>
  <si>
    <t>ΠΟΡΤΕΣ</t>
  </si>
  <si>
    <t>ΑΠΟΣΤΟΛΟΙ</t>
  </si>
  <si>
    <t>09:41</t>
  </si>
  <si>
    <t>01:45</t>
  </si>
  <si>
    <t>23:53</t>
  </si>
  <si>
    <t>04:20</t>
  </si>
  <si>
    <t>ΧΑΡΑΥΓΗ</t>
  </si>
  <si>
    <t>ΛΑΠΠΑ</t>
  </si>
  <si>
    <t>Π.Υ. ΑΙΓΙΟΥ</t>
  </si>
  <si>
    <t>Δ. ΑΙΓΙΑΛΕΙΑΣ</t>
  </si>
  <si>
    <t>ΜΠΟΥΚΑ ΚΑΜΑΡΩΝ</t>
  </si>
  <si>
    <t>ΜΕΛΙΣΣΙΑ</t>
  </si>
  <si>
    <t>Τ.Κ. ΠΑΡΑΣΚΕΥΗΣ</t>
  </si>
  <si>
    <t>ΑΓΙΟΣ ΙΩΑΝΝΗΣ</t>
  </si>
  <si>
    <t>ΝΙΚΟΛΕΪΚΑ</t>
  </si>
  <si>
    <t>ΑΛΣΟΣ - ΔΟΥΚΑΝΕΪΚΑ</t>
  </si>
  <si>
    <t>ΜΑΜΟΥΣΙΑ</t>
  </si>
  <si>
    <t>ΑΧΛΑΔΙΑΣ</t>
  </si>
  <si>
    <t>ΔΟΥΚΑΝΕΪΚΑ</t>
  </si>
  <si>
    <t>ΡΕΜΑ ΜΙΛΙΑΓΚΟΥ</t>
  </si>
  <si>
    <t>ΑΙΓΙΟ</t>
  </si>
  <si>
    <t>ΚΑΜΑΡΕΣ</t>
  </si>
  <si>
    <t>ΒΙΓΛΕΣ ΖΗΡΙΑΣ</t>
  </si>
  <si>
    <t>ΝΕΟΣ ΕΡΙΝΕΟΣ</t>
  </si>
  <si>
    <t>ΑΓΙΑ ΑΝΝΑ</t>
  </si>
  <si>
    <t>ΔΙΑΚΟΠΤΟ</t>
  </si>
  <si>
    <t>ΕΛΙΚΗ</t>
  </si>
  <si>
    <t>ΠΕΤΡΟΒΟΥΝΙ</t>
  </si>
  <si>
    <t>ΒΑΛΙΜΙΤΙΚΑ</t>
  </si>
  <si>
    <t>ΠΑΛΙΑ ΚΟΥΛΟΥΡΑ</t>
  </si>
  <si>
    <t>ΣΕΛΙΝΟΥΝΤΑΣ</t>
  </si>
  <si>
    <t>ΡΟΔΙΝΗ</t>
  </si>
  <si>
    <t>00:38</t>
  </si>
  <si>
    <t>ΣΥΝΑΝΙΑ</t>
  </si>
  <si>
    <t>ΡΟΔΟΔΑΦΝΗ</t>
  </si>
  <si>
    <t>ΚΡΟΚΟΒΑ</t>
  </si>
  <si>
    <t>ΟΘΩΝΟΣ</t>
  </si>
  <si>
    <t>ΖΗΡΙΑ</t>
  </si>
  <si>
    <t>ΡΕΜΑ ΒΡΥΣΗΣ - Τ.Κ. ΖΗΡΙΑΣ</t>
  </si>
  <si>
    <t>06:23</t>
  </si>
  <si>
    <t>ΑΝΔΡΑΓΟΥΣΑ</t>
  </si>
  <si>
    <t>Τ.Κ. ΑΡΡΑΒΩΝΙΤΣΑΣ</t>
  </si>
  <si>
    <t>ΠΑΛΑΙΑ ΚΟΥΛΟΥΡΑ</t>
  </si>
  <si>
    <t>ΒΟΥΛΩΜΕΝΟ</t>
  </si>
  <si>
    <t>ΠΤΕΡΗ</t>
  </si>
  <si>
    <t>ΜΥΡΤΙΑ</t>
  </si>
  <si>
    <t>ΜΑΥΡΙΚΙ</t>
  </si>
  <si>
    <t>Τ.Κ. ΖΗΡΙΑΣ</t>
  </si>
  <si>
    <t>Τ.Κ. ΕΡΙΝΕΟΥ</t>
  </si>
  <si>
    <t>ΠΟΤΑΜΟ ΜΕΓΑΝΙΤΗ</t>
  </si>
  <si>
    <t>ΖΑΧΛΩΡΙΤΙΚΑ</t>
  </si>
  <si>
    <t>ΡΙΖΟΜΥΛΟ</t>
  </si>
  <si>
    <t>ΔΙΚΟΠΤΟ</t>
  </si>
  <si>
    <t>Π.Κ. ΑΚΡΑΤΑΣ</t>
  </si>
  <si>
    <t>ΒΑΛΙΜΗ</t>
  </si>
  <si>
    <t>ΑΙΓΕΣ</t>
  </si>
  <si>
    <t>Τ.Κ. ΒΕΛΑΣ</t>
  </si>
  <si>
    <t>ΚΡΑΘΙΟ</t>
  </si>
  <si>
    <t>Δ.Ε. ΜΟΝΑΣΤΗΡΙΟΥ</t>
  </si>
  <si>
    <t>Τ.Κ ΠΕΡΙΣΤΕΡΑΣ</t>
  </si>
  <si>
    <t>Π.Υ. ΚΑΛΑΒΡΥΤΩΝ</t>
  </si>
  <si>
    <t>Δ. ΚΑΛΑΒΡΥΤΩΝ</t>
  </si>
  <si>
    <t>Τ.Κ.ΚΑΤΩ ΒΛΑΣΣΙΑΣ</t>
  </si>
  <si>
    <t>Τ.Κ.Κατω Βλασσιας</t>
  </si>
  <si>
    <t>Παγκρατι Καλαβρυτων</t>
  </si>
  <si>
    <t>Τ.κ.Κλειτοριας</t>
  </si>
  <si>
    <t>Τ.κ. Παγκρατιου Καλαβρυτων</t>
  </si>
  <si>
    <t>Τ.Κ.ΔΑΦΝΗΣ</t>
  </si>
  <si>
    <t>Τ.Κ.ΦΙΛΙΑ</t>
  </si>
  <si>
    <t>T.K.ΚΑΛΑΒΡΥΤΩΝ</t>
  </si>
  <si>
    <t>09:52</t>
  </si>
  <si>
    <t>Τ.Κ. ΣΚΕΠΑΣΤΟΥ</t>
  </si>
  <si>
    <t>25ο χλμ Επ.Οδου Καλαβρυτων Πατρων</t>
  </si>
  <si>
    <t>ΑΝΩ ΔΡΥΜΟΣ ΚΑΛΑΒΡΥΤΩΝ</t>
  </si>
  <si>
    <t>02:01</t>
  </si>
  <si>
    <t>Τ.Κ. ΠΛΑΚΑ ΚΑΛΑΒΡΥΤΩΝ</t>
  </si>
  <si>
    <t>21:06</t>
  </si>
  <si>
    <t>Τ.Κ.ΠΛΑΚΑΣ ΚΑΛΑΒΡΥΤΩΝ</t>
  </si>
  <si>
    <t>Τ.Κ.ΚΡΑΣΤΙΚΟΙ ΚΑΛΑΒΡΥΤΩΝ</t>
  </si>
  <si>
    <t>Τ.Κ. ΠΡΙΟΛΙΘΟΣ</t>
  </si>
  <si>
    <t>Τ.Κ.ΠΑΓΚΡΑΤΙ</t>
  </si>
  <si>
    <t>Τ.Κ. Τριποταμα</t>
  </si>
  <si>
    <t>Τ.Κ.ΛΟΥΣΩΝ</t>
  </si>
  <si>
    <t>Τ.Κ.ΨΩΦΙΔΑ</t>
  </si>
  <si>
    <t>Τ.Κ. ΚΑΛΑΒΡΥΤΩΝ\</t>
  </si>
  <si>
    <t>Π.Υ. ΜΕΣΟΛΟΓΓΙΟΥ</t>
  </si>
  <si>
    <t>ΑΙΤΩΛΟΑΚΑΡΝΑΝΙΑΣ</t>
  </si>
  <si>
    <t>Δ. ΙΕΡΑΣ ΠΟΛΗΣ ΜΕΣΟΛΟΓΓΙΟΥ</t>
  </si>
  <si>
    <t>Τ.Κ ΧΑΛΙΚΙΟΥ</t>
  </si>
  <si>
    <t>52ο ΧΛΜ ΑΝΤΙΡΡΙΟΥ-ΙΩΑΝΝΙΝΩΝ</t>
  </si>
  <si>
    <t>01:37</t>
  </si>
  <si>
    <t>ΜΕΣΟΛΟΓΓΙ</t>
  </si>
  <si>
    <t>ΒΙΟΛΟΓΙΚΟΣ ΜΕΣΟΛΟΓΓΙΟΥ-ΣΚΙΑΔΙ</t>
  </si>
  <si>
    <t>ΑΓΙΟΣ ΣΥΜΕΩΝ</t>
  </si>
  <si>
    <t>ΕΥΗΝΟΧΩΡΙ</t>
  </si>
  <si>
    <t>Τ.Κ ΓΕΩΡΓΙΟΥ</t>
  </si>
  <si>
    <t>Τ.Κ ΚΑΤΟΧΗΣ ΟΧΘΗ ΠΟΤΑΜΟΥ ΑΧςΛΩΟΥ</t>
  </si>
  <si>
    <t>Δ.Κ ΝΕΟΧΩΡΙΟΥ</t>
  </si>
  <si>
    <t>Δ.Κ ΕΥΗΝΟΧΩΡΙΟΥ</t>
  </si>
  <si>
    <t>Δ. ΝΑΥΠΑΚΤΙΑΣ</t>
  </si>
  <si>
    <t>Τ.Κ ΚΡΥΟΝΕΡΙΟΥ</t>
  </si>
  <si>
    <t>ΒΑΛΤΙ Τ.Κ ΛΕΣΙΝΙΟΥ</t>
  </si>
  <si>
    <t>52ο ΧΛΜ ΙΟΝΙΑΣ ΟΔΟΥ</t>
  </si>
  <si>
    <t>ΠΑΝΑΓΙΑ ΛΕΣΙΝΙΩΤΙΣΣΑ</t>
  </si>
  <si>
    <t>ΑΓΙΟΣ ΙΩΑΝΝΗΣ ΜΕΣΟΛΟΓΓΙΟΥ</t>
  </si>
  <si>
    <t>Τ.Ε.Ι ΜΕΣΟΛΟΓΓΙ</t>
  </si>
  <si>
    <t>ΤΟΥΡΛΙΔΑ ΜΕΣΟΛΟΓΓΙΟΥ</t>
  </si>
  <si>
    <t>ΚΟΥΤΣΟΥΧΕΡΙ ΑΓΙΟΣ ΓΕΩΡΓΙΟΣ</t>
  </si>
  <si>
    <t>ΜΠΟΥΖΑ Δ.Κ ΑΙΤΩΛΙΚΟΥ</t>
  </si>
  <si>
    <t>Τ.Κ ΚΕΦΑΛΟΒΡΥΣΟΥ</t>
  </si>
  <si>
    <t>ΑΓΙΟΣ ΘΩΜΑΣ</t>
  </si>
  <si>
    <t>Δ. Κ ΕΥΗΝΟΧΩΡΙΟΥ</t>
  </si>
  <si>
    <t>ΤΡΕΑΛΑΓΚΑΘΑ ΜΕΣΟΛΟΓΓΙΟΥ</t>
  </si>
  <si>
    <t>Τ.Κ ΓΑΛΑΤΑΣ</t>
  </si>
  <si>
    <t>ΜΑΓΟΥΛΑ Δ.Κ ΝΕΟΧΩΡΙΟΥ</t>
  </si>
  <si>
    <t>Τ.Κ ΣΤΑΜΝΑΣ</t>
  </si>
  <si>
    <t>ΣΚΙΑΔΙ -ΒΙΟΛΟΓΙΚΟΣ ΜΕΣΟΛΟΓΓΙΟΥ</t>
  </si>
  <si>
    <t>ΑΣΤΡΟΒΙΤΣΑ ΑΙΤΩΛΙΚΟΥ</t>
  </si>
  <si>
    <t>ΦΡΑΞΟΣ Τ.Κ ΛΕΣΙΝΙΟΥ</t>
  </si>
  <si>
    <t>Τ.Κ ΛΕΣΙΝΙΟΥ</t>
  </si>
  <si>
    <t>Δ.Κ ΝΕΟΧΩΡΙΟΥ - ΕΚΒΟΛΕΣ ΑΧΕΛΩΟΥ</t>
  </si>
  <si>
    <t>Τ.Ε.Ι ΜΕΣΟΛΟΓΓΙΟΥ</t>
  </si>
  <si>
    <t>Τ.Κ ΣΤΑΜΝΑΣ - ΙΟΝΙΑΣ ΟΔΟΥ</t>
  </si>
  <si>
    <t>Δ. ΞΗΡΟΜΕΡΟΥ</t>
  </si>
  <si>
    <t>ΣΑΓΡΙ Τ.Κ ΠΑΛΙΑΟΜΑΝΙΝΑΣ</t>
  </si>
  <si>
    <t>Δ.Κ ΑΙΤΩΛΙΚΟΥ</t>
  </si>
  <si>
    <t>Τ.Κ ΓΑΤΑΛΑΣ</t>
  </si>
  <si>
    <t>Τ.Κ ΠΑΛΑΙΟΜΑΝΙΝΑΣ</t>
  </si>
  <si>
    <t>ΤΙΤΙΜΠΙΛΙ ΜΕΣΟΛΟΓΓΙΟΥ</t>
  </si>
  <si>
    <t>ΑΓΙΑ ΤΡΙΑΔΑ Δ.Κ ΑΙΤΩΛΙΚΟΥ</t>
  </si>
  <si>
    <t>ΚΟΡΑΚΕΙΚΑ ΜΕΣΟΛΟΓΓΙ</t>
  </si>
  <si>
    <t>ΔΙΠΛΕΣ ΛΟΥΡΤΑΓΑ</t>
  </si>
  <si>
    <t>ΣΚΙΑΔΙ ΜΕΣΟΛΟΓΓΙΟΥ</t>
  </si>
  <si>
    <t>ΠΕΤΡΙΝΑ Δ.Κ ΑΙΤΩΛΙΚΟΥ</t>
  </si>
  <si>
    <t>25ο ΧΛΜ Ε.Ο ΑΝΤΙΡΡΙΟΥ-ΙΩΑΝΝΙΝΩΝ</t>
  </si>
  <si>
    <t>45ο ΧΛΜ ΙΟΝΙΑΣ ΟΔΟΥ ΑΝΤΙΡΡΙΟΥ-ΙΩΑΝΝΙΝΩΝ</t>
  </si>
  <si>
    <t>Τ.Κ  ΣΤΡΟΥΓΓΥΛΟΒΟΥΝΙΟΥ</t>
  </si>
  <si>
    <t>Δ.Κ ΕΥΗΝΟΧΩΡΙΟΥ ( ΜΠΟΥΚΑ)</t>
  </si>
  <si>
    <t>ΜΑΡΙΝΑ ΜΕΣΟΛΟΓΓΙΟΥ</t>
  </si>
  <si>
    <t>11:12</t>
  </si>
  <si>
    <t>Τ.Κ ΜΑΣΤΡΟΥ</t>
  </si>
  <si>
    <t>ΘΕΣΗ ΒΙΓΛΑ</t>
  </si>
  <si>
    <t>03:30</t>
  </si>
  <si>
    <t>Δ.Κ ΑΥΗΝΟΧΩΡΙΟΥ</t>
  </si>
  <si>
    <t>Δ.Κ ΑΣΤΑΚΟΥ</t>
  </si>
  <si>
    <t>Τ.Κ ΓΟΥΡΙΑΣ</t>
  </si>
  <si>
    <t>ΠΕΔΙΟ ΒΟΛΗΣ ΜΕΣΟΛΟΓΓΙ</t>
  </si>
  <si>
    <t>ΣΦΑΓΕΙΑ ΑΙΤΩΛΙΚΟΥ</t>
  </si>
  <si>
    <t>32ο ΖΛΜ Π.Ε.Ο</t>
  </si>
  <si>
    <t>ΜΕΣΑ ΠΗΓΑΔΙ  ΦΟΙΝΙΚΙΑ</t>
  </si>
  <si>
    <t>ΟΙΝΙΑΔΕΣ - Τ.Κ ΚΑΤΟΧΗΣ</t>
  </si>
  <si>
    <t>ΑΓΙΟΙ ΤΑΞΙΑΡΧΕΣ  Τ.Κ ΓΟΥΡΙΑΣ</t>
  </si>
  <si>
    <t xml:space="preserve"> Τ.Κ ΛΕΣΙΝΙΟΥ - ΒΑΛΤΙ</t>
  </si>
  <si>
    <t>ΑΓΡΙΛΙΑ ΜΕΣΟΛΟΓΓΙΟΥ</t>
  </si>
  <si>
    <t>Τ.Ε. Ι ΜΕΣΟΛΟΓΓΙΟΥ</t>
  </si>
  <si>
    <t>Τ.Κ ΛΕΣΙΝΙΟΥ - ΘΕΣΗ ΓΚΡΙΝΙΑΣ</t>
  </si>
  <si>
    <t>Τ.Ε.Ι  ΜΕΣΟΛΟΓΓΙΟΥ</t>
  </si>
  <si>
    <t>ΚΤΗΜΑ ΠΕΤΟΥΝΙ ΜΕΣΟΛΟΓΓΙ</t>
  </si>
  <si>
    <t>ΟΙΝΙΑΔΩΝ Τ.Κ ΚΑΤΟΧΗ</t>
  </si>
  <si>
    <t>Τ.Κ ΑΓΙΟΣ ΗΛΙΑΣ ΣΤΑΜΝΑΣ</t>
  </si>
  <si>
    <t>ΑΣΤΡΟΒΙΤΣΑ Δ.Κ ΑΙΤΩΛΙΚΟΥ</t>
  </si>
  <si>
    <t>ΚΤΗΜΑ ΠΕΤΟΥΝΙ</t>
  </si>
  <si>
    <t>ΑΓΙΟΣ ΗΛΙΑΣ</t>
  </si>
  <si>
    <t>ΖΕΣΤΗ  Τ.Ε.Ι ΜΕΣΟΛΟΓΓΙΟΥ</t>
  </si>
  <si>
    <t>22:43</t>
  </si>
  <si>
    <t>Τ.Κ ΠΑΛΑΙΟΜΑΝΙΝΑΣ - ΣΤΡΟΓΓΥΛΟΒΟΥΝΙ</t>
  </si>
  <si>
    <t>00:41</t>
  </si>
  <si>
    <t>ΒΙΟΛΟΓΙΚΟΣ ΜΕΣΟΛΟΓΓΙΟΥ</t>
  </si>
  <si>
    <t>Δ.Κ ΑΙΤΩΛΙΚΟΥ ΚΟΥΝΔΟΡΟΣ</t>
  </si>
  <si>
    <t>ΜΠΟΥΖΑ - Δ.Κ ΑΙΤΩΛΙΚΟΥ</t>
  </si>
  <si>
    <t>Τ.Κ ΓΑΛΑΤΑΣ - ΘΕΣΗ ΚΑΒΟΥΡΟΤΡΥΠΑ</t>
  </si>
  <si>
    <t>ΑΓΙΟΣ ΘΩΜΑΣ ΜΕΣΟΛΟΓΓΙΟΥ</t>
  </si>
  <si>
    <t>23:59</t>
  </si>
  <si>
    <t>Τ.Κ ΚΑΤΟΧΗΣ</t>
  </si>
  <si>
    <t>Δ.Κ ΑΣΤΑΚΟΥ- ΛΕΣΙΝΙΟΥ ( ΒΑΜΒΑΚΕΣ)</t>
  </si>
  <si>
    <t>ΑΓΙΟΣ ΓΕΩΡΓΙΟΣ ΜΕΣΟΛΟΓΓΙΟΥ</t>
  </si>
  <si>
    <t>ΖΕΣΤΗ ΜΕΣΟΛΟΓΓΙΟΥ</t>
  </si>
  <si>
    <t>Τ.Κ ΛΕΣΙΝΙΟΥ ΠΑΝΑΓΙΑ ΛΕΣΙΝΙΩΤΙΣΑ</t>
  </si>
  <si>
    <t>Τ.Κ ΓΑΛΑΤΑ ΚΑΒΟΥΡΟΤΡΥΠΑ</t>
  </si>
  <si>
    <t>ΑΓΙΟΣ ΔΗΜΗΤΡΙΟΣ Τ.Κ ΛΕΣΙΝΙΟΥ</t>
  </si>
  <si>
    <t>ΠΑΛΙΟΠΟΤΑΜΟΣ  ΛΟΥΡΟΣ Δ.Κ ΝΕΟΧΩΡΙΟΥ</t>
  </si>
  <si>
    <t>ΑΡΧΑΙΟ ΘΕΑΤΡΟ ΟΙΝΙΑΔΩΝ</t>
  </si>
  <si>
    <t>Δ.Κ ΝΕΟΨΩΡΙΟΥ ΟΙΝΙΑΔΩΝ</t>
  </si>
  <si>
    <t>ΠΑΡΑΛΙΑ ΑΓΙΟΥ ΗΛΙΑ ΣΤΑΜΝΑΣ</t>
  </si>
  <si>
    <t>ΑΓΙΟΣ ΔΗΜΗΤΡΙΟΣ ΛΕΣΙΝΙΟΥ</t>
  </si>
  <si>
    <t>Τ.Κ ΠΕΝΤΑΛΟΦΟΥ</t>
  </si>
  <si>
    <t>ΑΓΡΛΙΑ ΜΕΣΟΛΟΓΓΙΟΥ</t>
  </si>
  <si>
    <t>.Κ ΛΕΣΙΝΙΟΥ</t>
  </si>
  <si>
    <t>ΚΛΕΙΣΟΒΑ ΜΕΣΟΛΟΓΓΙΟΥ</t>
  </si>
  <si>
    <t>ΛΥΟΜΕΝΑ ΜΕΣΟΛΟΓΓΙΟΥ</t>
  </si>
  <si>
    <t>ΟΙΝΙΑΔΕΣ ΔΙΟΝΙ</t>
  </si>
  <si>
    <t>ΟΙΝΙΑΔΩΝ ΔΙΟΝΙ</t>
  </si>
  <si>
    <t>ΔΙΟΝΙ Δ.Κ ΝΕΟΧΩΡΙΟΥ</t>
  </si>
  <si>
    <t>ΔΙΟΝΙ Τ.Κ ΚΑΤΟΧΗΣ</t>
  </si>
  <si>
    <t>ΜΕΣΟΛΟΓΓΙΟΥ</t>
  </si>
  <si>
    <t>Τ.Κ ΚΕΦΑΛΟΒΡΥΣΟΥ - ΧΑΛΙΚΙ</t>
  </si>
  <si>
    <t>ΑΛΜΥΡΑΚΙ ΜΕΣΟΛΟΓΓΙΟΥ</t>
  </si>
  <si>
    <t>ΑΝΩ  ΚΕΡΑΣΟΒΟ ΜΕΣΟΛΟΓΓΙΟΥ</t>
  </si>
  <si>
    <t>Τ.Κ ΛΕΣΙΝΙ</t>
  </si>
  <si>
    <t>07:33</t>
  </si>
  <si>
    <t>Χ.Υ.Τ.Α ΜΕΣΟΛΟΓΓΙΟΥ</t>
  </si>
  <si>
    <t>ΠΗΓΑΔΙΑ Δ.Κ ΑΣΤΑΚΟΥ</t>
  </si>
  <si>
    <t>ΠΕΡΑΣΤΑ Δ.Κ ΝΕΟΧΩΡΙΟΥ</t>
  </si>
  <si>
    <t>ΑΓΙΟΣ ΝΙΚΟΛΑΟΣ Τ.Κ ΚΑΤΟΧΗΣ</t>
  </si>
  <si>
    <t>03:09</t>
  </si>
  <si>
    <t>21:51</t>
  </si>
  <si>
    <t>ΚΤΗΜΑ ΠΕΤΟΥΝΗ</t>
  </si>
  <si>
    <t>01:16</t>
  </si>
  <si>
    <t>03:14</t>
  </si>
  <si>
    <t>ΑΓΙΟΣ ΔΗΜΗΤΡΙΟΣ Δ.Κ ΑΣΤΑΚΟΥ</t>
  </si>
  <si>
    <t>ΑΓ. ΘΩΜΑΣ Χ.Υ.Τ.Α</t>
  </si>
  <si>
    <t>ΠΑΡΑΛΙΑ Τ.Κ ΣΤΑΜΝΑΣ</t>
  </si>
  <si>
    <t>Τ.Κ ΜΑΓΟΥΛΑ - Δ.Κ ΝΕΟΧΩΡΙΟΥ</t>
  </si>
  <si>
    <t>ΟΙΝΙΑΔΕΣ - ΒΑΛΤΙ ΝΕΟΣΩΡΙΟΥ</t>
  </si>
  <si>
    <t>ΓΥΡΑ ΜΑΚΡΗ ΜΕΣΟΛΟΓΓΓΙΟΥ</t>
  </si>
  <si>
    <t>ΛΟΥΡΟΣ - Δ.Κ ΝΕΟΧΩΡΙΟΥ</t>
  </si>
  <si>
    <t>ΚΑΜΠΟΣ ΕΥΗΝΟΧΩΡΙΟΥ</t>
  </si>
  <si>
    <t>51ο ΧΛΜ ΙΟΝΙΑΣ ΟΔΟΥ</t>
  </si>
  <si>
    <t>Τ,Κ ΛΕΣΙΝΙΟΥ</t>
  </si>
  <si>
    <t>ΓΥΡΑ ΜΑΚΡΗ</t>
  </si>
  <si>
    <t>ΧΑΛΑΖΕΙΚΑ ΜΕΣΟΛΟΓΓΙ</t>
  </si>
  <si>
    <t>ΦΟΙΝΙΚΙΑ ΜΕΣΟΛΟΓΓΙΟΥ</t>
  </si>
  <si>
    <t>Π.Υ. ΑΓΡΙΝΙΟΥ</t>
  </si>
  <si>
    <t>Δ. ΑΓΡΙΝΙΟΥ</t>
  </si>
  <si>
    <t>ΑΓΡΙΝΙΟ</t>
  </si>
  <si>
    <t>ΣΤΡΑΤΟΣ-ΑΛΟΓΟΚΕΦΑΛΑ</t>
  </si>
  <si>
    <t>78.5ο ΧΙΛ. ΙΟΝΙΑΣ ΟΔΟΥ ΑΝΤΙΡΙΟΥ-ΙΩΑΝΝΙΝΩΝ</t>
  </si>
  <si>
    <t>ΚΑΛΥΒΙΑ-ΑΓΓΕΛΟΚΑΣΤΡΟ</t>
  </si>
  <si>
    <t>ΣΚΟΥΤΕΡΑ</t>
  </si>
  <si>
    <t>"ΣΤΡΑΤΟΠΕΔΟ" Τ.Κ. ΚΥΨΕΛΗΣ</t>
  </si>
  <si>
    <t>ΚΑΤΣΙΚΗΣ</t>
  </si>
  <si>
    <t>ΣΑΜΩΤΗ(ΘΕΣΗ ΚΑΤΣΙΚΗ)</t>
  </si>
  <si>
    <t>ΛΕΥΚΑ</t>
  </si>
  <si>
    <t>ΣΑΜΩΤΗ</t>
  </si>
  <si>
    <t>ΠΛΑΤΑΝΟΣ ΚΑΛΥΒΙΩΝ</t>
  </si>
  <si>
    <t>ΓΙΑΝΟΥΖΙ</t>
  </si>
  <si>
    <t>ΠΥΡΓΙ</t>
  </si>
  <si>
    <t>ΚΑΜΑΡΟΥΛΑ</t>
  </si>
  <si>
    <t>Δ.Δ. ΚΑΜΑΡΟΥΛΑΣ</t>
  </si>
  <si>
    <t>ΦΥΤΕΙΕΣ ΔΗΜΟΥ ΞΗΡΟΜΕΡΟΥ</t>
  </si>
  <si>
    <t>Ε.Ο. ΑΓΡΙΝΙΟΥ-ΑΝΤΙΡΙΟΥ</t>
  </si>
  <si>
    <t>Δ.Δ. ΤΡΙΑΝΤΕ"Ι"ΚΑ-ΡΕΜΑ ΑΥΓΟΥΛΗ</t>
  </si>
  <si>
    <t>Δ.Δ. ΝΕΑΠΟΛΗΣ-ΧΑΛΙΑΔΙΑ</t>
  </si>
  <si>
    <t>ΑΒΩΡΑΝΗ-ΣΦΗΝΑ</t>
  </si>
  <si>
    <t>ΑΓΙΟΙ ΠΑΝΤΕΣ</t>
  </si>
  <si>
    <t>ΠΑΖΑΡΑΚΙΑ</t>
  </si>
  <si>
    <t>ΜΑΥΡΙΚΑΣ</t>
  </si>
  <si>
    <t>ΑΜΠΑΡΙΑ ΚΑΙΝΟΥΡΙΟΥ</t>
  </si>
  <si>
    <t>ΑΓΙΟΣ ΚΩΝΣΤΑΝΤΙΝΟΣ(ΕΠΛ)</t>
  </si>
  <si>
    <t>73ο ΧΛΜ. ΙΟΝΙΑΣ ΟΔΟΥ(ΒΑΡΙΑΣ)</t>
  </si>
  <si>
    <t>ΣΤΑΘΜΟΣ ΑΓΓΕΛΟΚΑΣΤΡΟΥ</t>
  </si>
  <si>
    <t>ΜΠΟΥΖΙ-ΓΚΙΩΝΗ</t>
  </si>
  <si>
    <t>ΣΤΡΑΤΟΣ</t>
  </si>
  <si>
    <t>ΠΛΗΣΙΟΝ 73ου ΧΛΜ. ΙΟΝΙΑΣ ΟΔΟΥ</t>
  </si>
  <si>
    <t>ΛΥΣΙΜΑΧΙΑ</t>
  </si>
  <si>
    <t>Τ.Κ. ΜΕΓΑΛΗΣ ΧΩΡΑΣ</t>
  </si>
  <si>
    <t>ΔΟΚΙΜΙΟ</t>
  </si>
  <si>
    <t>ΔΟΚΙΜΙ</t>
  </si>
  <si>
    <t>ΑΓ. ΓΕΩΡΓΙΟΣ ΚΑΛΥΒΙΑ(ΓΕΦΥΡΑ ΑΧΕΛΩΟΥ)</t>
  </si>
  <si>
    <t>ΑΓΓΕΛΟΚΑΣΤΡΟ(ΠΟΤΑΜΟΣ ΔΗΜΙΚΟΣ)</t>
  </si>
  <si>
    <t>Τ.Κ. ΔΟΚΙΜΙΟΥ(ΠΟΛΕΜΙΚΟ ΑΕΡΟΔΡΟΜΙΟ)</t>
  </si>
  <si>
    <t>Δ.Δ. ΚΑΛΥΒΙΩΝ</t>
  </si>
  <si>
    <t>ΜΕΓΑΛΗ ΧΩΡΑ</t>
  </si>
  <si>
    <t>Δ.Δ. ΣΤΡΑΤΟΥ</t>
  </si>
  <si>
    <t>ΠΛΑΤΑΝΟΣ(ΠΙΠΙΝΕΡΗ)</t>
  </si>
  <si>
    <t>ΚΥΨΕΛΗ-ΣΤΡΑΤΟΣ</t>
  </si>
  <si>
    <t>ΣΚΑΛΙΝΙΚΟΥ</t>
  </si>
  <si>
    <t>ΠΑΝΑΙΤΩΛΙΟ</t>
  </si>
  <si>
    <t>ΡΙΓΑΝΗ</t>
  </si>
  <si>
    <t>Δ.Δ. ΡΙΓΑΝΗΣ</t>
  </si>
  <si>
    <t>Δ.Δ. ΔΟΚΙΜΙΟΥ</t>
  </si>
  <si>
    <t>22:12</t>
  </si>
  <si>
    <t>ΤΡΑΓΑΝΑ ΔΟΚΙΜΙΟΥ</t>
  </si>
  <si>
    <t>ΚΑΤΣΙΚΗΣ(ΠΛΗΣΙΟΝ ΙΟΝΙΟΣ ΑΝΑΚ.)</t>
  </si>
  <si>
    <t>ΑΓΓΕΛΟΚΑΣΤΡΟ</t>
  </si>
  <si>
    <t>ΑΛΑΜΠΕΗ ΓΕΦΥΡΙΑ</t>
  </si>
  <si>
    <t>ΜΑΥΡΙΚΑΣ(ΦΤΕΡΕΣ)</t>
  </si>
  <si>
    <t>ΠΑΤΙΛΙΑ</t>
  </si>
  <si>
    <t>ΠΑΡΑΒΟΛΑ(ΠΗΓΟΥΛΕΣ)</t>
  </si>
  <si>
    <t>Τ.Κ. ΚΑΣΤΑΝΟΥΛΑΣ</t>
  </si>
  <si>
    <t>ΤΡΑΓΑΝΑ</t>
  </si>
  <si>
    <t>ΣΤΡΑΤΙΩΤΙΚΟ ΑΕΡΟΔΡΟΜΙΟ</t>
  </si>
  <si>
    <t>ΖΑΠΑΝΤΙ</t>
  </si>
  <si>
    <t>ΒΑΡΙΑ-ΟΧΘΙΑ</t>
  </si>
  <si>
    <t>ΝΕΑ ΑΒΟΡΑΝΗ-ΚΥΛΑΦΕ"Ι"ΚΑ</t>
  </si>
  <si>
    <t>ΟΧΘΙΑ</t>
  </si>
  <si>
    <t>ΒΕΛΟΥΧΙ</t>
  </si>
  <si>
    <t>"ΠΑΛΟΥΚΙ" Τ.Κ. ΣΤΡΑΤΟΥ</t>
  </si>
  <si>
    <t>ΝΕΑΠΟΛΗ-ΜΗΤΣΑΙ"Ι"ΚΑ</t>
  </si>
  <si>
    <t>ΔΑΚ ΑΓΡΙΝΙΟΥ</t>
  </si>
  <si>
    <t>04:27</t>
  </si>
  <si>
    <t>60ο ΧΙΛ. Ε.Ο. ΑΓΡΙΝΙΟΥ-ΑΝΤΙΡΙΟΥ</t>
  </si>
  <si>
    <t>"ΚΟΥΤΣΠΟΛΑΚΑ" ΑΒΟΡΑΝΗΣ</t>
  </si>
  <si>
    <t>ΝΕΑ ΑΒΟΡΑΝΗ</t>
  </si>
  <si>
    <t>ΞΕΛΑΚΩΜΑ</t>
  </si>
  <si>
    <t>ΧΟΥΝΗ</t>
  </si>
  <si>
    <t>ΝΕΑΠΟΛΗ ΑΓΡΙΝΙΟΥ</t>
  </si>
  <si>
    <t>ΜΑΤΑΚΙ</t>
  </si>
  <si>
    <t>ΛΑΓΚΑΔΙΑ</t>
  </si>
  <si>
    <t>ΔΟΚΙΜΙ(ΕΜΙΛΕΟΝ)</t>
  </si>
  <si>
    <t>ΑΓ. ΓΕΩΡΓΙΟΣ ΚΑΛΥΒΙΩΝ</t>
  </si>
  <si>
    <t>ΣΤΑΔΙΟ</t>
  </si>
  <si>
    <t>ΑΛ ΜΠΕΗ ΓΕΦΥΡΙΑ</t>
  </si>
  <si>
    <t>ΑΓ. ΙΩΑΝΝΗΣ ΡΗΓΑΝΑΣ</t>
  </si>
  <si>
    <t>ΠΑΤΛΙΑ</t>
  </si>
  <si>
    <t>ΕΡΜΙΤΣΑ</t>
  </si>
  <si>
    <t>Δ.Δ. ΓΟΥΡΙΩΤΙΣΣΑΣ</t>
  </si>
  <si>
    <t>ΨΗΛΟΓΕΦΥΡΟ</t>
  </si>
  <si>
    <t>"ΠΑΤΙΛΙΑ" ΠΛΑΤΑΝΟΥ</t>
  </si>
  <si>
    <t>"ΨΑΘΙ" ΔΟΚΙΜΙΟΥ</t>
  </si>
  <si>
    <t>"ΑΛΑΜΠΙ ΤΑ ΓΙΟΦΥΡΙΑ"</t>
  </si>
  <si>
    <t>"ΚΑΜΑΡΕΣ" ΔΟΚΙΜΙΟΥ</t>
  </si>
  <si>
    <t>"ΙΤΟΥΛΕΣ" ΚΑΛΥΒΙΩΝ</t>
  </si>
  <si>
    <t>"ΑΜΠΑΡΗ"(8ο ΧΛΜ. Ε.Ο. ΑΓΡΙΝΙΟΥ-ΑΝΤΙΡΙΟΥ)</t>
  </si>
  <si>
    <t>"ΛΙΒΑΔΙ" ΚΥΨΕΛΗΣ</t>
  </si>
  <si>
    <t>ΔΙΩΡΥΓΑ-ΖΕΥΓΑΡΑΚΙ</t>
  </si>
  <si>
    <t>ΛΕΠΕΝΟΥ</t>
  </si>
  <si>
    <t>ΥΨΗΛΗ ΠΑΝΑΓΙΑ</t>
  </si>
  <si>
    <t>10ο ΧΛΜ. Ε.Ο. ΑΓΡΙΝΙΟΥ-ΑΝΤΙΡΙΟΥ</t>
  </si>
  <si>
    <t>ΓΕΦΥΡΙΑ ΑΛΑΜΠΕΗ</t>
  </si>
  <si>
    <t>"ΣΥΚΙΑ" ΖΕΥΓΑΡΑΚΙ ΜΑΚΡΥΝΕΙΑΣ</t>
  </si>
  <si>
    <t>ΠΑΡΑΠΟΤΑΜΟΣ "ΕΡΜΙΤΣΑ"</t>
  </si>
  <si>
    <t>ΕΜΙΛΕΟΝ</t>
  </si>
  <si>
    <t>ΑΓ. ΣΩΤΗΡΑ ΠΑΝΑΙΤΩΛΙΟΥ</t>
  </si>
  <si>
    <t>ΠΑΡΑΛΙΜΝΙΑ-ΛΙΜΝΗ ΛΥΣΙΜΑΧΙΑ</t>
  </si>
  <si>
    <t>ΠΕΡΙΟΧΗ ΚΑΤΣΙΚΙ</t>
  </si>
  <si>
    <t>'ΑΓΙΟΣ ΓΕΩΡΓΙΟΣ ΚΑΛΥΒΙΩΝ</t>
  </si>
  <si>
    <t>ΛΟΓΓΟΣ ΠΛΑΤΑΝΟΣ</t>
  </si>
  <si>
    <t>ΚΑΜΠΟΣ ΠΑΝΑΙΤΩΛΙΟΥ</t>
  </si>
  <si>
    <t>Ν. ΑΒΩΡΑΝΗ-ΜΑΥΡΟΜΑΤΗ</t>
  </si>
  <si>
    <t>ΚΑΝΑΤΑ</t>
  </si>
  <si>
    <t>6ο ΧΛΜ. Ε.Ο. ΑΓΡΙΝΙΟΥ-ΑΝΤΙΡΙΟΥ(ΠΛΗΣΙΟΝ ΒΙΟΜΕΣ</t>
  </si>
  <si>
    <t>ΔΟΚΙΜΙ-ΑΓΚΑΘΙΑ</t>
  </si>
  <si>
    <t>'ΑΜΜΟΣ</t>
  </si>
  <si>
    <t>ΑΓΡΙΛΑΚΙ ΓΟΥΡΙΩΤΙΣΣΑΣ</t>
  </si>
  <si>
    <t>ΠΟΛΕΜΙΚΟ ΑΕΡΟΔΡΟΜΙΟ ΔΟΚΙΜΙΟΥ</t>
  </si>
  <si>
    <t>ΑΒΩΡΑΝΗ</t>
  </si>
  <si>
    <t>ΜΠΟΥΖΙ</t>
  </si>
  <si>
    <t>AUTOVISION(ΜΑΥΡΙΚΑΣ)</t>
  </si>
  <si>
    <t>Π.Κ. ΘΕΡΜΟΥ</t>
  </si>
  <si>
    <t>Τ/Κ ΜΕΣΑΡΙΣΤΑΣ-ΘΕΣΗ ΚΑΖΑΝΕ"Ι"ΚΑ</t>
  </si>
  <si>
    <t>ΛΟΥΣΤΡΑ-Τ.Κ. ΚΑΛΛΙΘΕΑΣ</t>
  </si>
  <si>
    <t>Δ. ΘΕΡΜΟΥ</t>
  </si>
  <si>
    <t>ΘΕΡΜΟ</t>
  </si>
  <si>
    <t>Τ.Κ. ΤΑΞΙΑΡΧΗΣ</t>
  </si>
  <si>
    <t>ΑΕΤΟΠΕΤΡΑ</t>
  </si>
  <si>
    <t>Τ.Κ. ΑΕΤΟΠΕΤΡΑΣ</t>
  </si>
  <si>
    <t>ΑΝΩ ΒΛΟΧΟΣ</t>
  </si>
  <si>
    <t>ΒΑΡΚΟ ΜΕΤΑΞΑ-Τ.Κ. ΑΝΩ ΜΑΚΡΥΝΟΥΣ</t>
  </si>
  <si>
    <t>ΓΟΥΛΙ-ΘΕΡΜΟ</t>
  </si>
  <si>
    <t>Τ.Κ. ΚΑΤΩ ΜΑΚΡΥΝΟΥΣ</t>
  </si>
  <si>
    <t>ΔΡΥΜΩΝΑ</t>
  </si>
  <si>
    <t>ΚΑΤΩ ΧΡΥΣΟΒΙΤΣΑ</t>
  </si>
  <si>
    <t>Τ.Κ. ΚΑΤΩ ΧΡΥΣΟΒΙΤΣΑ-ΔΙΑΣΕΛΟ</t>
  </si>
  <si>
    <t>ΠΑΡΑΔΕΙΣΙ</t>
  </si>
  <si>
    <t>ΛΟΥΤΡΑ Κ. ΜΥΡΤΙΑΣ</t>
  </si>
  <si>
    <t>'ΑΝΩ ΜΑΚΡΥΝΟΥ</t>
  </si>
  <si>
    <t>ΑΡΑΧΩΒΑ ΝΑΥΠΑΚΤΙΑΣ-ΘΕΣΗ ΠΑΓΚΑΚΙ</t>
  </si>
  <si>
    <t>Τ.Κ. ΑΓ. ΣΟΦΙΑ-ΚΑΜΙΝΙΑ</t>
  </si>
  <si>
    <t>ΕΘ.Π.Σ. Β ΤΑΞΗΣ ΠΑΡΑΒΟΛΑΣ</t>
  </si>
  <si>
    <t>ΠΑΡΑΒΟΛΑ-ΑΦΡΑΤΟ</t>
  </si>
  <si>
    <t>ΠΑΛΑΙΟΚΑΡΥΑ</t>
  </si>
  <si>
    <t>ΚΑΙΝΟΥΡΓΙΟ(ΧΑΡΑΥΓΗ)</t>
  </si>
  <si>
    <t>ΠΑΡΑΒΟΛΑ</t>
  </si>
  <si>
    <t>ΚΑΙΝΟΥΡΓΙΟ</t>
  </si>
  <si>
    <t>ΕΘ.Π.Σ. Β ΤΑΞΗΣ ΓΑΒΑΛΟΥ</t>
  </si>
  <si>
    <t>Τ.Κ. ΖΕΥΓΑΡΑΚΙΟΥ ΜΑΚΡΥΝΕΙΑΣ-ΘΕΣΗ ΠΕΡΙΒΟΛΙΑ</t>
  </si>
  <si>
    <t>ΚΑΤΩ ΖΕΥΓΑΡΑΚΙ</t>
  </si>
  <si>
    <t>ΚΕΡΑΣΟΒΟ</t>
  </si>
  <si>
    <t>Δ.Δ. ΓΑΒΑΛΟΥΣ(ΜΕΤΩΧΗ)</t>
  </si>
  <si>
    <t>ΔΑΦΝΙΑΣ ΜΑΚΡΥΝΕΙΑΣ</t>
  </si>
  <si>
    <t>'ΑΝΩ ΚΕΡΑΣΟΒΟ</t>
  </si>
  <si>
    <t>ΤΡΙΧΩΝΙΟ ΜΑΚΡΥΝΕΙΑΣ</t>
  </si>
  <si>
    <t>Π.Υ. ΝΑΥΠΑΚΤΟΥ</t>
  </si>
  <si>
    <t>10:14</t>
  </si>
  <si>
    <t>ΤΡΙΚΟΡΦΟ ΝΑΥΠΑΚΤΙΑΣ</t>
  </si>
  <si>
    <t>10:44</t>
  </si>
  <si>
    <t>Π.Υ. ΑΜΦΙΛΟΧΙΑΣ</t>
  </si>
  <si>
    <t>Δ. ΑΜΦΙΛΟΧΙΑΣ</t>
  </si>
  <si>
    <t>Δ.Ε. ΑΜΦΙΛΟΧΙΑΣ -"ΠΛΑΤΟΣ"</t>
  </si>
  <si>
    <t>Τ.Κ. ΣΑΡΔΙΝΙΩΝ</t>
  </si>
  <si>
    <t>Τ.Κ. ΣΑΡΔΙΝΙΩΝ - "ΦΑΛΑΚΙΑ"</t>
  </si>
  <si>
    <t>Δ. ΑΚΤΙΟΥ - ΒΟΝΙΤΣΑΣ</t>
  </si>
  <si>
    <t>Τ.Κ. ΘΥΡΡΙΟΥ -"ΦΡΑΞΑΣ"</t>
  </si>
  <si>
    <t>Τ.Κ. ΔΡΥΜΟΥ -"ΠΟΤΑΜΙ ΚΟΥΛΙΑΣ"</t>
  </si>
  <si>
    <t>Δ.Δ. ΑΜΦΙΛΟΧΙΑΣ -"ΜΠΟΥΚΑ-ΑΓΡΙΛΟΒΟΥΝΗ"</t>
  </si>
  <si>
    <t>Τ.Κ. ΦΥΤΕΙΩΝ</t>
  </si>
  <si>
    <t>Τ.Κ. ΔΡΟΜΟΥ -"ΚΑΘΗΔΕΡΟ"</t>
  </si>
  <si>
    <t>Τ.Κ. ΘΥΡΙΟΥ</t>
  </si>
  <si>
    <t>Τ.Κ. ΔΡΥΜΟΥ</t>
  </si>
  <si>
    <t>Τ.Κ. ΦΥΤΕΙΩΝ -"ΠΑΝΑΓΙΑ ΠΑΡΑΠΟΥΝΙ"</t>
  </si>
  <si>
    <t>Τ.Κ. ΚΟΝΟΠΙΝΑ</t>
  </si>
  <si>
    <t>Τ.Κ. ΑΝΟΙΞΙΑΤΙΚΟΥ</t>
  </si>
  <si>
    <t>00:22</t>
  </si>
  <si>
    <t>Τ.Κ. ΜΑΧΑΙΡΑ</t>
  </si>
  <si>
    <t>Τ.Κ. ΠΑΠΠΑΔΑΤΟΥ- "ΑΓΙΟΣ ΣΤΕΦΑΝΟΣ"</t>
  </si>
  <si>
    <t>Τ.Κ. ΑΝΟΙΞΙΑΤΙΚΟΥ-"ΠΡΟΦΗΤΗΣ ΗΛΙΑΣ"</t>
  </si>
  <si>
    <t>Δ.Δ.ΑΜΦΙΛΟΧΙΑΣ - "Κ.Α.Φ.Κ.Α"</t>
  </si>
  <si>
    <t>Τ.Κ. ΠΑΠΠΑΔΑΤΟΥ-"ΑΓ. ΣΤΕΦΑΝΟΣ"</t>
  </si>
  <si>
    <t>Τ.Κ. ΛΟΥΤΡΟΥ</t>
  </si>
  <si>
    <t>Τ.Κ. ΚΑΤΟΥΝΑΣ -"ΒΑΛΤΟΣ"</t>
  </si>
  <si>
    <t>Τ.Κ. ΔΡΥΜΟΥ -"ΠΑΛΙΟΝΗΣΙ"</t>
  </si>
  <si>
    <t>Τ.Κ. ΑΜΟΡΓΙΑΝΩΝ -"ΧΑΜΟΡΙΚΙ"</t>
  </si>
  <si>
    <t>Τ.Κ. ΣΠΑΡΤΟΥ -"ΚΟΥΛΟΥΡΙ"</t>
  </si>
  <si>
    <t>Τ.Κ. ΣΚΟΥΡΤΟΥ</t>
  </si>
  <si>
    <t>Τ.Κ. ΣΤΑΝΟΥ -"ΚΟΥΤΡΟΥΛΗ"</t>
  </si>
  <si>
    <t>Δ.Δ. ΑΜΦΙΛΟΧΙΑΣ -"ΜΠΟΥΚΑ"</t>
  </si>
  <si>
    <t>Τ.Κ. ΕΜΠΕΣΣΟΥ -"ΠΑΛΙΑΡΓΙΑ"</t>
  </si>
  <si>
    <t>07:07</t>
  </si>
  <si>
    <t>5ο ΧΛΜ. Ε.Ο. ΑΜΦΙΛΟΧΙΑΣ-ΒΟΝΙΤΣΑΣ</t>
  </si>
  <si>
    <t>Τ.Κ. ΦΥΤΕΙΩΝ-"ΓΑΖΗ"</t>
  </si>
  <si>
    <t>Τ.Κ. ΣΑΡΔΙΝΙΩΝ - "ΦΑΛΑΓΓΙΑΣ"</t>
  </si>
  <si>
    <t>Δ.Δ. ΑΜΦΙΛΟΧΙΑΣ - ΚΕΡΑΜΙΔΙ</t>
  </si>
  <si>
    <t>Π.Υ. ΠΥΡΓΟΥ</t>
  </si>
  <si>
    <t>ΗΛΕΙΑΣ</t>
  </si>
  <si>
    <t>Δ. ΠΥΡΓΟΥ</t>
  </si>
  <si>
    <t>ΛΑΜΠΕΤΙ</t>
  </si>
  <si>
    <t>ΑΓΙΑ ΒΑΡΒΑΡΑ</t>
  </si>
  <si>
    <t>ΑΛΦΕΙΟΥΣΑ</t>
  </si>
  <si>
    <t>ΤΡΑΓΑΝΟ</t>
  </si>
  <si>
    <t>Δ. ΑΡΧΑΙΑΣ ΟΛΥΜΠΙΑΣ</t>
  </si>
  <si>
    <t>ΩΛΕΝΑ</t>
  </si>
  <si>
    <t>ΙΑΡΔΑΝΟΣ</t>
  </si>
  <si>
    <t>ΒΡΟΧΙΤΣΑ</t>
  </si>
  <si>
    <t>ΚΑΤΣΑΡΟΥ</t>
  </si>
  <si>
    <t>ΠΥΡΓΟΥ</t>
  </si>
  <si>
    <t>Δ. ΠΗΝΕΙΟΥ</t>
  </si>
  <si>
    <t>ΝΤΟΜΠΡΙΝΟ</t>
  </si>
  <si>
    <t>ΚΟΡΥΦΗ</t>
  </si>
  <si>
    <t>10:16</t>
  </si>
  <si>
    <t>ΕΛΑΙΩΝΑΣ</t>
  </si>
  <si>
    <t>Δ. ΑΝΔΡΙΤΣΑΙΝΑΣ - ΚΡΕΣΤΕΝΩΝ</t>
  </si>
  <si>
    <t>ΡΑΧΕΣ</t>
  </si>
  <si>
    <t>Π.Κ. ΟΛΥΜΠΙΑΣ</t>
  </si>
  <si>
    <t>ΚΡΥΟΒΡΥΣΗ</t>
  </si>
  <si>
    <t>ΑΧΛΑΔΙΝΗ</t>
  </si>
  <si>
    <t>ΣΤΡΕΦΙ</t>
  </si>
  <si>
    <t>ΚΑΚΟΤΑΡΙ</t>
  </si>
  <si>
    <t>ΑΣΠΡΑ ΣΠΙΤΙΑ</t>
  </si>
  <si>
    <t>ΦΛΟΚΑ</t>
  </si>
  <si>
    <t>21:23</t>
  </si>
  <si>
    <t>ΚΑΡΥΑ</t>
  </si>
  <si>
    <t>Π.Κ. ΚΡΕΣΤΑΙΝΩΝ</t>
  </si>
  <si>
    <t>Δ. ΖΑΧΑΡΩΣ</t>
  </si>
  <si>
    <t>ΚΑΛΥΒΑΚΙΑ</t>
  </si>
  <si>
    <t>11:32</t>
  </si>
  <si>
    <t>ΑΡΗΝΗ</t>
  </si>
  <si>
    <t>ΠΛΟΥΤΟΧΩΡΙ</t>
  </si>
  <si>
    <t>ΣΑΜΙΚΟ</t>
  </si>
  <si>
    <t>ΣΧΙΝΟΙ</t>
  </si>
  <si>
    <t>ΑΝΩ ΑΜΥΓΔΑΛΙΕΣ</t>
  </si>
  <si>
    <t>ΣΜΕΡΝΑ</t>
  </si>
  <si>
    <t>ΠΑΡΑΛΙΑ - ΘΟΛΟ</t>
  </si>
  <si>
    <t>Π.Υ. ΑΜΑΛΙΑΔΑΣ</t>
  </si>
  <si>
    <t>Δ. ΗΛΙΔΑΣ</t>
  </si>
  <si>
    <t>ΔΑΦΝΙΩΤΙΣΣΑ</t>
  </si>
  <si>
    <t>ΒΑΡΘΟΛΟΜΙΟ</t>
  </si>
  <si>
    <t>ΓΕΡΑΚΙ</t>
  </si>
  <si>
    <t>ΑΓΙΑ-ΤΡΙΑΔΑ</t>
  </si>
  <si>
    <t>ΑΝΘΩΝΑΣ</t>
  </si>
  <si>
    <t>ΑΓΝΑΝΤΑ</t>
  </si>
  <si>
    <t>ΑΣΤΕΡΑΙΙΚΑ</t>
  </si>
  <si>
    <t>Π.Υ. ΛΕΧΑΙΝΩΝ</t>
  </si>
  <si>
    <t>Π. ΒΟΥΠΡΑΣΙΟ</t>
  </si>
  <si>
    <t>Δ. ΑΝΔΡΑΒΙΔΑΣ - ΚΥΛΛΗΝΗΣ</t>
  </si>
  <si>
    <t>ΝΕΑ ΜΑΝΟΛΑΔΑ</t>
  </si>
  <si>
    <t>ΝΕΑ ΜΑΝΟΛΑΔΑ- ΛΑΜΙΑ</t>
  </si>
  <si>
    <t>ΣΙΜΙΖΑ</t>
  </si>
  <si>
    <t>ΛΥΓΙΑΣ</t>
  </si>
  <si>
    <t>ΛΥΓΕΙΑ</t>
  </si>
  <si>
    <t>ΑΠΙΔΕΩΝΑΣ</t>
  </si>
  <si>
    <t>ΒΟΥΠΡΑΣΙΟ</t>
  </si>
  <si>
    <t>ΜΑΝΟΛΑΣ</t>
  </si>
  <si>
    <t>ΚΑΡΔΙΑΚΑΥΤΙ</t>
  </si>
  <si>
    <t>ΔΗΜΗΤΡΑ</t>
  </si>
  <si>
    <t>ΚΑΒΑΣΙΛΑΣ</t>
  </si>
  <si>
    <t>ΚΑΒΑΣΙΛΑ</t>
  </si>
  <si>
    <t>ΓΛΥΦΑ</t>
  </si>
  <si>
    <t>ΒΑΡΔΑ</t>
  </si>
  <si>
    <t>ΠΑΠΑΔΟΠΟΥΛΕΙΚΑ-ΚΑΡΑΦΩΤΙΑ</t>
  </si>
  <si>
    <t>ΣΤΡΟΥΣΙΟ</t>
  </si>
  <si>
    <t>ΣΤΡΟΥΣΙ</t>
  </si>
  <si>
    <t>ΛΕΧΑΙΝΑ</t>
  </si>
  <si>
    <t>ΔΡΟΣΕΛΗ</t>
  </si>
  <si>
    <t>ΜΑΓΟΥΛΑ -ΤΣΟΥΔΕΙΚΑ</t>
  </si>
  <si>
    <t>ΑΡΚΟΥΔΙ</t>
  </si>
  <si>
    <t>ΛΥΓΙΑ</t>
  </si>
  <si>
    <t>ΑΝΔΡΑΒΙΔΑ</t>
  </si>
  <si>
    <t>ΑΡΕΤΗ</t>
  </si>
  <si>
    <t>ΒΡΑΝΑΣ</t>
  </si>
  <si>
    <t>ΚΑΣΤΡΟ</t>
  </si>
  <si>
    <t>ΚΑΣΤΡΟ-ΠΕΤΡΕΛΑΙΑ</t>
  </si>
  <si>
    <t>ΚΥΛΛΗΝΗ</t>
  </si>
  <si>
    <t>ΚΑΤΩ ΠΑΝΑΓΙΑ</t>
  </si>
  <si>
    <t>ΟΛΓΑ ΤΡΑΓΑΝΟΥ</t>
  </si>
  <si>
    <t>ΝΕΑ ΜΑΝΩΛΑΔΑ-ΜΑΓΟΥΛΑ</t>
  </si>
  <si>
    <t>ΣΤΑΦΙΔΟΚΑΜΠΟΣ</t>
  </si>
  <si>
    <t>ΚΑΠΕΛΕΤΟ</t>
  </si>
  <si>
    <t>ΛΟΥΤΡΑ ΚΥΛΛΗΝΗΣ</t>
  </si>
  <si>
    <t>ΠΕΤΑΣ</t>
  </si>
  <si>
    <t>ΜΙΧΟΙΟ</t>
  </si>
  <si>
    <t>ΒΕΛΙΤΣΕΣ</t>
  </si>
  <si>
    <t>ΑΓ.ΠΑΝΤΕΛΕΙΜΩΝ ΛΕΧΑΙΝΑ</t>
  </si>
  <si>
    <t>ΚΟΜΗ</t>
  </si>
  <si>
    <t>ΜΠΡΙΝΙΑ</t>
  </si>
  <si>
    <t>ΑΡΕΤΗ-ΔΡΟΣΕΛΗ</t>
  </si>
  <si>
    <t>ΟΛΓΑ</t>
  </si>
  <si>
    <t>ΚΑΓΚΑΔΙΟ</t>
  </si>
  <si>
    <t>ΚΑΤΩ ΒΕΛΙΤΣΕΣ</t>
  </si>
  <si>
    <t>ΘΙΝΕΣ ΒΑΡΘΟΛΟΜΙΟΥ</t>
  </si>
  <si>
    <t>ΑΓΙΟΣ ΝΙΚΟΛΑΟΣ</t>
  </si>
  <si>
    <t>ΜΑΝΟΛΑΔΑ -ΜΠΡΙΝΙΑΣ</t>
  </si>
  <si>
    <t>ΜΥΡΣΙΝΗ -ΣΤΡΟΥΣΙ</t>
  </si>
  <si>
    <t>ΔΡΟΣΕΛΙ-ΛΕΧΑΙΝΑ</t>
  </si>
  <si>
    <t>ΟΛΓΑ-ΤΡΑΓΑΝΟΥ</t>
  </si>
  <si>
    <t>Ν.Ε.Ο.59 ΛΕΧΑΙΝΑ-ΑΝΔΡΑΒΙΔΑ</t>
  </si>
  <si>
    <t>23:31</t>
  </si>
  <si>
    <t>ΚΟΥΡΤΕΣΙ</t>
  </si>
  <si>
    <t>ΠΑΠΑΔΟΠΟΥΛΕΙΚΑ-ΚΟΤΥΧΙ</t>
  </si>
  <si>
    <t>ΜΕΤΟΧΙ</t>
  </si>
  <si>
    <t>ΠΑΛΑΙΟ ΒΟΥΠΡΑΣΙΟ</t>
  </si>
  <si>
    <t>ΠΑΡΑΛΙΑ ΛΕΧΑΙΝΩΝ</t>
  </si>
  <si>
    <t>ΘΙΝΕΣ</t>
  </si>
  <si>
    <t>ΜΠΟΡΣΙΟ</t>
  </si>
  <si>
    <t>ΜΠΟΡΣΙ</t>
  </si>
  <si>
    <t>01:11</t>
  </si>
  <si>
    <t>ΒΡΑΝΑ</t>
  </si>
  <si>
    <t>Π.ΜΑΝΩΛΑΔΑ</t>
  </si>
  <si>
    <t>ΨΑΡΙ</t>
  </si>
  <si>
    <t>ΑΠΙΔΕΩΝΑ</t>
  </si>
  <si>
    <t>ΜΑΡΜΑΡΑ</t>
  </si>
  <si>
    <t>ΝΙΟΧΩΡΙ-ΔΙΑΣΠΟΡΑ</t>
  </si>
  <si>
    <t>ΝΕΑ ΜΑΝΩΛΑΔΑ</t>
  </si>
  <si>
    <t>ΑΠΙΔΕΩΝΑ -ΚΟΚΚΙΝΟΠΟΡΟ</t>
  </si>
  <si>
    <t>ΚΟΤΥΧΙ</t>
  </si>
  <si>
    <t>ΑΛΥΚΕΣ ΛΕΧΑΙΝΩΝ</t>
  </si>
  <si>
    <t>ΔΡΟΣΕΛΙ</t>
  </si>
  <si>
    <t>ΔΡΟΣΕΛΗ -ΛΕΧΑΙΝΑ</t>
  </si>
  <si>
    <t>ΜΑΝΩΛΑΔΑ</t>
  </si>
  <si>
    <t>ΒΟΥΠΡΑΣΙΟ-ΑΠΙΔΕΩΝΑ</t>
  </si>
  <si>
    <t>08:59</t>
  </si>
  <si>
    <t>ΣΥΡΜΠΑΝΙ</t>
  </si>
  <si>
    <t>60.ΧΙΛ ΝΕΟ ΠΑΤΡΑ-ΠΥΡΓΟΣ</t>
  </si>
  <si>
    <t>03:32</t>
  </si>
  <si>
    <t>ΝΕΑ ΜΑΝΟΛΑΔΑ- ΜΑΓΟΥΛΑ</t>
  </si>
  <si>
    <t>ΝΕΑ ΜΑΝΟΛΑΔΑ - ΜΑΡΜΑΡΑ</t>
  </si>
  <si>
    <t>00:28</t>
  </si>
  <si>
    <t>ΝΕΟ ΒΟΥΠΡΑΣΙΟ</t>
  </si>
  <si>
    <t>ΜΠΡΙΝΙΑΣ</t>
  </si>
  <si>
    <t>ΜΑΝΟΛΑΔΑ</t>
  </si>
  <si>
    <t>ΑΓΙΑ ΜΑΥΡΑ</t>
  </si>
  <si>
    <t>ΤΡΑΓΑΝΟ -ΑΓΙΑ ΜΑΥΡΑ</t>
  </si>
  <si>
    <t>ΜΟΣΧΟΝΕΡΙ-ΔΡΟΣΕΛΙ</t>
  </si>
  <si>
    <t>ΣΕΡΜΠΑΝΙ-ΒΑΡΔΑΣ</t>
  </si>
  <si>
    <t>ΝΕΑ ΜΑΝΟΛΑΔΑ-ΑΡΒΑΝΙΤΑΚΕΙΚΑ</t>
  </si>
  <si>
    <t>00:06</t>
  </si>
  <si>
    <t>ΝΕΑ ΜΑΝΟΛΑΔΑ-ΞΗΡΟΠΟΤΑΜΟΣ</t>
  </si>
  <si>
    <t>ΜΟΣΧΟΝΕΡΙ</t>
  </si>
  <si>
    <t>01:07</t>
  </si>
  <si>
    <t>ΛΑΠΑ</t>
  </si>
  <si>
    <t>ΜΑΝΟΛΑΔΑ-ΜΠΡΙΝΙΑΣ</t>
  </si>
  <si>
    <t>ΚΑΝΔΑΛΟΣ</t>
  </si>
  <si>
    <t>ΒΟΥΠΡΑΣΙΟ-ΛΑΜΙΑ</t>
  </si>
  <si>
    <t>ΚΕΦΑΛΑΙΚΑ</t>
  </si>
  <si>
    <t>ΣΥΡΜΠΑΝΙ-ΒΑΡΔΑ</t>
  </si>
  <si>
    <t>ΚΟΥΡΤΕΣΙ-ΚΕΡΑΙΕΣ</t>
  </si>
  <si>
    <t>07:59</t>
  </si>
  <si>
    <t>ΤΡΑΓΑΝΟ -ΛΙΜΝΗ ΗΡΕΜΙΑΣ</t>
  </si>
  <si>
    <t>01:35</t>
  </si>
  <si>
    <t>ΠΛΗΣΙΟΝ Κ.Υ. ΒΑΡΔΑΣ</t>
  </si>
  <si>
    <t>ΤΣΟΥΔΕΙΚΑ</t>
  </si>
  <si>
    <t>ΓΕΚΑΠ-ΛΕΧΑΙΝΑ</t>
  </si>
  <si>
    <t>23:51</t>
  </si>
  <si>
    <t>ΑΝΩ ΒΕΛΙΤΣΕΣ</t>
  </si>
  <si>
    <t>Π.Υ. ΤΡΙΠΟΛΗΣ</t>
  </si>
  <si>
    <t>ΑΡΚΑΔΙΑΣ</t>
  </si>
  <si>
    <t>Δ. ΤΡΙΠΟΛΗΣ</t>
  </si>
  <si>
    <t>ΚΑΨΙΑ</t>
  </si>
  <si>
    <t>ΑΛΕΠΟΧΩΡΙ</t>
  </si>
  <si>
    <t>Τ.Κ. ΚΑΜΑΡΙΟΥ</t>
  </si>
  <si>
    <t>ΠΙΚΕΡΝΙ</t>
  </si>
  <si>
    <t>ΚΑΤΩ ΑΣΕΑ</t>
  </si>
  <si>
    <t>ΑΓΡΙΑΚΟΝΑ</t>
  </si>
  <si>
    <t>ΠΑΡΘΕΝΙ</t>
  </si>
  <si>
    <t>9 ΧΛΜ ΤΡΙΠΟΛΗΣ - ΝΕΣΤΑΝΗΣ</t>
  </si>
  <si>
    <t>ΣΤΕΝΟ</t>
  </si>
  <si>
    <t>ΠΕΛΑΓΟΣ</t>
  </si>
  <si>
    <t>Τ.Κ. ΖΕΥΓΟΛΑΤΙΟΥ</t>
  </si>
  <si>
    <t>ΖΕΥΖΟΛΑΤΙΟ</t>
  </si>
  <si>
    <t>Τ.Κ. ΠΕΡΠΑΤΑΡΙΟΤΥ</t>
  </si>
  <si>
    <t>Τ.Κ. ΜΗΛΙΑΣ</t>
  </si>
  <si>
    <t>Τ.Κ. ΚΕΡΑΣΤΑΡΙΟΥ</t>
  </si>
  <si>
    <t>ΚΟΜΒΟΣ ΑΘΗΝΑΙΟΥ</t>
  </si>
  <si>
    <t>Τ.Κ. ΘΑΝΑ</t>
  </si>
  <si>
    <t>Τ.Κ. ΜΑΚΡΗΣ</t>
  </si>
  <si>
    <t>Τ.Κ. ΚΑΤΩ ΑΣΕΑΣ</t>
  </si>
  <si>
    <t>ΠΛΑΤΩΜΑ</t>
  </si>
  <si>
    <t>Τ.Κ. ΜΑΙΝΑΛΟΥ</t>
  </si>
  <si>
    <t>Τ.Κ. ΑΓΙΩΡΓΙΤΙΚΩΝ</t>
  </si>
  <si>
    <t>Τ.Κ. ΠΑΡΘΕΝΙ</t>
  </si>
  <si>
    <t>Τ.Κ. ΠΑΡΘΕΝΙΟΥ</t>
  </si>
  <si>
    <t>Ε.Ο. ΑΘΗΝΩΝ - ΚΑΛΑΜΑΤΑΣ Α153</t>
  </si>
  <si>
    <t>ΟΙΚΙΣΜΟΣ ΠΑΡΟΡΙ</t>
  </si>
  <si>
    <t>ΓΙΟΚΑΡΕΙΚΑ</t>
  </si>
  <si>
    <t>Τ.Κ. ΣΤΑΔΙΟΥ</t>
  </si>
  <si>
    <t>ΚΥΡΑ ΠΗΓΑΔΙ</t>
  </si>
  <si>
    <t>Τ.Κ. ΠΑΛΛΑΝΤΙΟΥ</t>
  </si>
  <si>
    <t>Τ.Κ. ΕΠΙΣΚΟΠΗΣ</t>
  </si>
  <si>
    <t>Τ.Κ. ΑΓΡΙΑΚΟΝΑΣ</t>
  </si>
  <si>
    <t>ΤΡΙΠΟΛΗ</t>
  </si>
  <si>
    <t>ΑΣΕΑ</t>
  </si>
  <si>
    <t>Κ.ΑΓΙΩΡΓΙΤΙΚΩΝ</t>
  </si>
  <si>
    <t>Τ.Κ. ΛΕΩΝΙΔΙΟΥ</t>
  </si>
  <si>
    <t>Τ.Κ. ΛΟΥΚΑ</t>
  </si>
  <si>
    <t>Τ.Κ. ΑΡΤΕΜΙΣΙΟΥ</t>
  </si>
  <si>
    <t>ΑΓΙΑ ΑΝΝΑ Τ.Κ. ΜΑΝΘΥΡΕΑΣ</t>
  </si>
  <si>
    <t>ΑΓΙΟΡΓΙΤΙΚΑ</t>
  </si>
  <si>
    <t>T.Κ. ΠΑΡΘΕΝΙΟΥ ΘΕΣΗ ΛΙΜΝΑ</t>
  </si>
  <si>
    <t>ΠΑΝΑΓΙΑ ΦΤΕΡΗ</t>
  </si>
  <si>
    <t>ΜΑΝΘΥΡΕΑ</t>
  </si>
  <si>
    <t>ΘΕΣΗ ΑΓΙΑ ΑΝΝΑ</t>
  </si>
  <si>
    <t>ΛΙΘΟΒΟΥΝΙΑ</t>
  </si>
  <si>
    <t>Τ.Κ. ΑΚΡΑΣ</t>
  </si>
  <si>
    <t>Τ.Κ. ΑΛΕΠΟΧΩΡΙΟΥ</t>
  </si>
  <si>
    <t>Τ.Κ. ΠΑΠΑΡΗ</t>
  </si>
  <si>
    <t>Τ.Κ. ΓΑΡΕΑΣ</t>
  </si>
  <si>
    <t>Τ.Κ. ΤΖΙΒΑ</t>
  </si>
  <si>
    <t>Τ.Κ. ΑΛΕΑΣ</t>
  </si>
  <si>
    <t>Τ.Κ.ΑΓΙΟΥ ΒΑΣΙΛΕΙΟΥ</t>
  </si>
  <si>
    <t>ΑΘΗΝΑΙΟ</t>
  </si>
  <si>
    <t>Π.Κ. ΑΣΤΡΟΥΣ</t>
  </si>
  <si>
    <t>Δ. ΒΟΡΕΙΑΣ ΚΥΝΟΥΡΙΑΣ</t>
  </si>
  <si>
    <t>ΚΑΡΕΛΑ</t>
  </si>
  <si>
    <t>ΖΥΓΟΣ</t>
  </si>
  <si>
    <t>Τ.Κ. ΜΕΛΙΓΟΥΣ</t>
  </si>
  <si>
    <t>Τ.Κ. ΑΣΤΡΟΥΣ</t>
  </si>
  <si>
    <t>Τ.Κ. ΚΟΥΤΡΟΥΦΩΝ</t>
  </si>
  <si>
    <t>ΞΗΡΟΠΟΤΑΜΟΣ ΤΑΝΟΣ</t>
  </si>
  <si>
    <t>ΠΑΡΑΛΙΟΥ ΑΣΤΡΟΥΣ</t>
  </si>
  <si>
    <t>ΑΣΤΡΟΣ</t>
  </si>
  <si>
    <t>Κ. ΑΣΤΡΟΥΣ</t>
  </si>
  <si>
    <t>''ΤΑΝΟΣ'' Δ.Κ. ΑΣΤΡΟΥΣ</t>
  </si>
  <si>
    <t>Τ.Κ. ΣΤΟΛΟΥ</t>
  </si>
  <si>
    <t>ΘΕΣΗ ΡΟΥΣΙΕΣ</t>
  </si>
  <si>
    <t>ΘΕΣΗ ΠΑΛΑΙΟ ΜΑΝΤΡΙ</t>
  </si>
  <si>
    <t>ΚΟΚΚΙΝΟ ΛΙΘΑΡΙ Τ.Κ. ΚΑΤΩ ΔΟΛΙΑΝΩΝ</t>
  </si>
  <si>
    <t>Δ.Κ. ΑΣΤΡΟΥΣ ΘΕΣΗ ΡΟΥΣΣΙΕΣ</t>
  </si>
  <si>
    <t>Τ.Κ. ΚΑΤΩ ΔΟΛΙΑΝΩΝ</t>
  </si>
  <si>
    <t>Τ.Κ. ΑΓΙΟΣ ΙΩΑΝΝΗΣ</t>
  </si>
  <si>
    <t>ΜΟΥΣΤΟΣ</t>
  </si>
  <si>
    <t>Π.Κ. ΒΥΤΙΝΑΣ</t>
  </si>
  <si>
    <t>ΑΛΩΝΙΣΤΑΙΝΑ</t>
  </si>
  <si>
    <t>Δ. ΓΟΡΤΥΝΙΑΣ</t>
  </si>
  <si>
    <t>ΧΩΡΑ</t>
  </si>
  <si>
    <t>ΤΟΥΜΠΙΤΣΙ</t>
  </si>
  <si>
    <t>Τ.Κ. ΚΟΚΚΟΡΑ</t>
  </si>
  <si>
    <t>ΝΤΕΛΑΛΙ ΧΩΡΑΣ</t>
  </si>
  <si>
    <t>Τ.Κ. ΚΑΡΔΑΡΑ</t>
  </si>
  <si>
    <t>Τ.Κ. ΜΑΝΤΗΝΙΑΣ ΘΕΣΗ ΠΑΝΑΓΙΤΣΑ</t>
  </si>
  <si>
    <t>Τ.Κ.ΔΑΡΑ ΘΕΣΗ ΚΑΜΠΟΣ</t>
  </si>
  <si>
    <t>ΘΕΟΚΤΙΣΤΟ</t>
  </si>
  <si>
    <t>Τ.Κ. ΘΕΟΚΤΙΣΤΟ</t>
  </si>
  <si>
    <t>ΚΑΜΕΝΙΤΣΑ</t>
  </si>
  <si>
    <t>ΚΑΜΠΟΣ</t>
  </si>
  <si>
    <t>Τ.Κ. ΒΛΑΧΕΡΝΑΣ</t>
  </si>
  <si>
    <t>Π.Κ. ΛΕΩΝΙΔΙΟΥ</t>
  </si>
  <si>
    <t>Δ. ΝΟΤΙΑΣ ΚΥΝΟΥΡΙΑΣ</t>
  </si>
  <si>
    <t>ΛΕΩΝΙΔΙΟ</t>
  </si>
  <si>
    <t>Τ.Κ. ΜΕΛΑΝΩΝ</t>
  </si>
  <si>
    <t>'ΔΕΞΑΜΕΝΗ" Δ.Κ. ΛΕΩΝΙΔΙΟΥ</t>
  </si>
  <si>
    <t>Τ.Κ.ΣΑΜΠΑΤΙΚΗΣ</t>
  </si>
  <si>
    <t>Δ.Κ ΛΕΩΝΙΔΙΟΥ</t>
  </si>
  <si>
    <t>ΦΟΥΡΝΑΚΑ</t>
  </si>
  <si>
    <t>ΤΡΕΙΣ ΜΥΛΟΙ</t>
  </si>
  <si>
    <t>ΠΕΤΣΙΝΑ</t>
  </si>
  <si>
    <t>ΑΛΕΞΟΠΟΥΛΟΣ</t>
  </si>
  <si>
    <t>ΓΗΡΟΚΟΜΕΙΟ</t>
  </si>
  <si>
    <t>ΔΕΞΑΜΕΝΗ</t>
  </si>
  <si>
    <t>ΧΑΤΖΑΛΙΟΥ</t>
  </si>
  <si>
    <t>ΕΝΤΟΣ ΛΕΩΝΙΔΙΟΥ</t>
  </si>
  <si>
    <t>Τ.Κ. ΠΕΛΕΤΩΝ</t>
  </si>
  <si>
    <t>Τ.Κ. ΚΟΣΜΑ</t>
  </si>
  <si>
    <t>ΟΙΚΙΣΜΟΣ ΒΑΣΚΙΝΑΣ</t>
  </si>
  <si>
    <t>Π.Υ. ΜΕΓΑΛΟΠΟΛΗΣ</t>
  </si>
  <si>
    <t>Δ. ΜΕΓΑΛΟΠΟΛΗΣ</t>
  </si>
  <si>
    <t>ΧΡΑΝΟΙ</t>
  </si>
  <si>
    <t>ΧΡΑΝΟΙ Δ. ΜΕΓΑΛΟΠΟΛΗΣ</t>
  </si>
  <si>
    <t>ΒΑΓΓΟΥ</t>
  </si>
  <si>
    <t>Ε.Ο ΛΕΟΝΤΑΡΙΟΥ</t>
  </si>
  <si>
    <t>ΚΑΡΥΤΑΙΝΑ</t>
  </si>
  <si>
    <t>ΚΑΤΩ ΚΑΡΥΕΣ</t>
  </si>
  <si>
    <t>ΤΡΙΠΟΤΑΜΟ</t>
  </si>
  <si>
    <t>ΤΡΙΠΟΤΑΜΟΣ</t>
  </si>
  <si>
    <t>ΧΙΡΑΔΕΣ</t>
  </si>
  <si>
    <t>ΒΕΛΙΓΟΣΤΗ</t>
  </si>
  <si>
    <t>ΚΥΠΑΡΙΣΣΙΑ</t>
  </si>
  <si>
    <t>ΛΟΥΤΡΑ</t>
  </si>
  <si>
    <t>ΛΟΥΤΡΑ ΗΡΑΙΑΣ</t>
  </si>
  <si>
    <t>ΣΚΟΡΤΣΙΝΟΣ</t>
  </si>
  <si>
    <t>ΛΟΥΤΡΑ ΓΟΡΤΥΝΙΑΣ</t>
  </si>
  <si>
    <t>ΜΑΛΛΩΤΑ</t>
  </si>
  <si>
    <t>ΛΕΟΝΤΑΡΙ</t>
  </si>
  <si>
    <t>5η ΜΟΝΑΔΑ ΔΕΗ</t>
  </si>
  <si>
    <t>ΛΥΚΟΧΙΑ ΘΕΣΗ ΝΤΟΜΠΡΙΤΣΑ</t>
  </si>
  <si>
    <t>ΚΡΥΟΝΕΡΟ</t>
  </si>
  <si>
    <t>ΠΕΤΡΙΝΑ</t>
  </si>
  <si>
    <t>ΠΕΡΙΒΟΛΙΑ</t>
  </si>
  <si>
    <t>08:04</t>
  </si>
  <si>
    <t>ΚΑΛΥΒΙΑ ΛΕΟΝΤΑΡΙΟΥ</t>
  </si>
  <si>
    <t>Π.Κ. ΤΡΟΠΑΙΩΝ</t>
  </si>
  <si>
    <t>ΚΑΚΟΡΑΧΗ</t>
  </si>
  <si>
    <t>ΧΩΡΑ ΓΟΡΤΥΝΙΑΣ</t>
  </si>
  <si>
    <t>Π.Υ. ΚΑΛΑΜΑΤΑΣ</t>
  </si>
  <si>
    <t>ΜΕΣΣΗΝΙΑΣ</t>
  </si>
  <si>
    <t>Δ. ΜΕΣΣΗΝΗΣ</t>
  </si>
  <si>
    <t>ΜΕΣΣΗΝΗ</t>
  </si>
  <si>
    <t>ΜΠΙΡΜΠΙΤΑ</t>
  </si>
  <si>
    <t>Δ. ΔΥΤΙΚΗΣ ΜΑΝΗΣ</t>
  </si>
  <si>
    <t>ΑΒΙΑ</t>
  </si>
  <si>
    <t>ΠΑΛΑΙΟΧΩΡΑ ΑΒΙΑΣ</t>
  </si>
  <si>
    <t>Δ. ΚΑΛΑΜΑΤΑΣ</t>
  </si>
  <si>
    <t>ΘΕΣΗ ΡΙΝΑ</t>
  </si>
  <si>
    <t>ΣΠΕΡΧΟΓΕΙΑ</t>
  </si>
  <si>
    <t>Τ.Κ. ΣΠΕΡΧΟΓΕΙΑΣ</t>
  </si>
  <si>
    <t>ΜΙΚΡΟΜΑΝΗ</t>
  </si>
  <si>
    <t>ΓΙΑΝΝΙΤΣΑΝΙΚΑ</t>
  </si>
  <si>
    <t>ΓΗΠΕΔΟ - ΑΣΠΡΟΧΩΜΑΤΟΣ</t>
  </si>
  <si>
    <t>ΡΙΖΑΝΑ</t>
  </si>
  <si>
    <t>ΠΛΗΣΙΟΝ Α/Δ ΠΥΡΟΜΑΧΙΚΑ</t>
  </si>
  <si>
    <t>ΑΚΟΒΙΤΙΚΑ</t>
  </si>
  <si>
    <t>ΔΡΑΚΟΝΕΡΙ</t>
  </si>
  <si>
    <t>ΔΥΤΙΚΗ ΠΑΡΑΛΙΑ</t>
  </si>
  <si>
    <t>ΑΡΙΣΤΟΔΗΜΕΙΟ</t>
  </si>
  <si>
    <t>ΜΠΟΥΚΑ</t>
  </si>
  <si>
    <t>ΠΛΗΣΙΟΝ ΠΟΤΑΜΟΥ ΠΑΜΙΣΟΥ ΠΥΡΟΜΑΧΙΚΑ</t>
  </si>
  <si>
    <t>Τ.Κ. ΑΙΘΑΙΑ</t>
  </si>
  <si>
    <t>ΠΛΗΣΙΟΝ ΠΥΡΟΜΑΧΙΚΩΝ Α/Δ</t>
  </si>
  <si>
    <t>ΤΡΙΟΔΟΣ</t>
  </si>
  <si>
    <t>ΜΑΥΡΟΜΑΤΙ ΠΑΜΙΣΟΥ</t>
  </si>
  <si>
    <t>ΝΕΔΟΥΣΑ</t>
  </si>
  <si>
    <t>ΠΗΔΗΜΑ</t>
  </si>
  <si>
    <t>ΑΝΑΓΝΩΣΤΑΡΑ</t>
  </si>
  <si>
    <t>ΑΡΦΑΡΑ</t>
  </si>
  <si>
    <t>ΜΕΣΣΗΝΗ (ΠΕΡΙΟΧΗ ΚΥΔΩΝΙΤΣΑ)</t>
  </si>
  <si>
    <t>ΑΝΔΡΟΥΣΑ</t>
  </si>
  <si>
    <t>ΑΣΠΡΟΠΟΥΛΙΑ</t>
  </si>
  <si>
    <t>ΑΝΤΙΚΑΛΑΜΟΣ</t>
  </si>
  <si>
    <t>ΑΡΙΟΣ</t>
  </si>
  <si>
    <t>ΑΡΙΣΤΟΜΕΝΗ</t>
  </si>
  <si>
    <t>ΜΑΔΑΙΝΑ</t>
  </si>
  <si>
    <t>ΚΑΡΤΕΡΟΛΙ</t>
  </si>
  <si>
    <t>ΚΟΛΟΚΑΣΙΑ</t>
  </si>
  <si>
    <t>ΚΑΛΑΜΑΡΑΣ</t>
  </si>
  <si>
    <t>ΛΥΚΟΤΡΑΦΟΥ</t>
  </si>
  <si>
    <t>ΠΥΡΟΜΑΧΙΚΑ</t>
  </si>
  <si>
    <t>ΜΑΥΡΟΜΑΤΙ</t>
  </si>
  <si>
    <t>ΚΟΡΟΜΗΛΙΑ</t>
  </si>
  <si>
    <t>ΑΡΙΟΧΩΡΙ</t>
  </si>
  <si>
    <t>ΒΙΠΕ ΣΠΕΡΧΟΓΕΙΑΣ</t>
  </si>
  <si>
    <t>ΜΑΚΑΡΙΑ</t>
  </si>
  <si>
    <t>ΒΟΡΕΙΟΔΥΤΙΚΑ ΑΕΡΟΔΡΟΜΙΟΥ</t>
  </si>
  <si>
    <t>ΝΕΡΟΜΥΛΟΣ</t>
  </si>
  <si>
    <t>ΠΡΟΣΗΛΙΟ</t>
  </si>
  <si>
    <t>ΠΕΝΤΕ ΑΛΩΝΙΑ</t>
  </si>
  <si>
    <t>ΑΡΙΣ</t>
  </si>
  <si>
    <t>ΕΘΝΙΚΗΣ ΟΔΟΣ ΚΑΛΑΜΑΤΑΣ ΜΕΣΣΗΝΗΣ</t>
  </si>
  <si>
    <t>ΚΑΛΑΜΑΤΑ</t>
  </si>
  <si>
    <t>ΠΑΝΑΓΑΚΙΑ</t>
  </si>
  <si>
    <t>ΠΑΝΙΠΕΡΙ</t>
  </si>
  <si>
    <t>ΕΛΑΙΟΧΩΡΙ</t>
  </si>
  <si>
    <t>ΠΗΔΗΜΑΤΟΣ</t>
  </si>
  <si>
    <t>ΜΕΣΣΗΝΗΣ</t>
  </si>
  <si>
    <t>ΣΑΝΤΟΒΑ</t>
  </si>
  <si>
    <t>ΒΕΛΙΚΑ</t>
  </si>
  <si>
    <t>ΘΕΣΗ ΚΑΦΟΥΣΗ</t>
  </si>
  <si>
    <t>ΛΕΥΚΟΧΩΡΑ</t>
  </si>
  <si>
    <t>00:11</t>
  </si>
  <si>
    <t>Ε.Ο. ΣΠΑΡΤΗΣ</t>
  </si>
  <si>
    <t>ΡΙΓΚΛΙΑ</t>
  </si>
  <si>
    <t>ΑΝΩ ΡΙΓΚΛΙΑ</t>
  </si>
  <si>
    <t>ΠΟΛΙΤΙΚΟ ΑΕΡΟΔΡΟΜΙΟ</t>
  </si>
  <si>
    <t>ΠΙΣΤΑ ΚΑΡΤ-ΔΥΤΙΚΗ ΠΑΡΑΛΙΑ</t>
  </si>
  <si>
    <t>ΜΑΓΓΑΝΙΑΚΟΣ</t>
  </si>
  <si>
    <t>ΔΙΟΔΙΑ</t>
  </si>
  <si>
    <t>Ε.Ο ΚΑΛΑΜΑΤΑΣ -ΜΕΣΣΗΝΗΣ</t>
  </si>
  <si>
    <t>23:06</t>
  </si>
  <si>
    <t>ΑΝΕΜΟΜΥΛΟΣ</t>
  </si>
  <si>
    <t>ΑΕΡΟΔΡΟΜΙΟ</t>
  </si>
  <si>
    <t>RHNH</t>
  </si>
  <si>
    <t>Δ. ΠΥΛΟΥ-ΝΕΣΤΟΡΟΣ</t>
  </si>
  <si>
    <t>ΥΑΜΕΙΑ</t>
  </si>
  <si>
    <t>ΠΑΜΙΣΟΣ</t>
  </si>
  <si>
    <t>ΠΕΡΙΟΧΗ ΛΙΝΤΛ</t>
  </si>
  <si>
    <t>ΝΕΟΧΩΡΙΟ</t>
  </si>
  <si>
    <t>ΚΑΛΑΜΙ</t>
  </si>
  <si>
    <t>ΑΡΤΕΜΙΔΟΣ</t>
  </si>
  <si>
    <t>ΒΕΡΓΑ</t>
  </si>
  <si>
    <t>ΧΑΡΟΚΟΠΙΟ</t>
  </si>
  <si>
    <t>Ε.Ο ΚΑΛΑΜΑΤΑΣ-ΜΕΣΣΗΝΗΣ</t>
  </si>
  <si>
    <t>ΣΙΛΙΜΠΟΒΕΣ</t>
  </si>
  <si>
    <t>ΤΖΑΝΕ</t>
  </si>
  <si>
    <t>ΕΙΚΟΝΟΣΤΑΣΙ</t>
  </si>
  <si>
    <t>23:04</t>
  </si>
  <si>
    <t>ΧΑΡΟΚΟΠΙΟ-ΑΓΙΑ ΠΑΡΑΣΚΕΥΗ</t>
  </si>
  <si>
    <t>ΡΙΝΑ</t>
  </si>
  <si>
    <t>ΔΥΤΙΚΗ ΠΑΡΑΛΙΑ-ΚΑΡΤ</t>
  </si>
  <si>
    <t>ΒΑΤΟΛΑΚΑ</t>
  </si>
  <si>
    <t>ΕΝΑΝΤΙ PRACTIKER</t>
  </si>
  <si>
    <t>ΠΕΤΑΛΙΔΙ</t>
  </si>
  <si>
    <t>ΦΑΛΑΝΘΗ</t>
  </si>
  <si>
    <t>ΚΑΤΩ ΑΜΦΕΙΑ</t>
  </si>
  <si>
    <t>ΕΝΑΝΤΙ ΠΟΛΕΜΙΚΟΥ ΑΕΡΟΔΡΟΜΙΟΥ</t>
  </si>
  <si>
    <t>ΚΟΡΩΝΗ</t>
  </si>
  <si>
    <t>23:52</t>
  </si>
  <si>
    <t>ΠΛΗΣΙΟΝ ΚΑΡΤ</t>
  </si>
  <si>
    <t>ΛΙΜΕΝΙΚΑ</t>
  </si>
  <si>
    <t>ΚΟΡΔΙΑΣ ΔΥΤΙΚΗ ΠΑΡΑΛΙΑ</t>
  </si>
  <si>
    <t>ΠΛΗΣΙΟΝ ΒΙΟΛΟΓΙΚΟΥ</t>
  </si>
  <si>
    <t>ΠΛΗΣΙΟΝ ΣΧΟΛΙΚΟ ΣΥΓΚΡΟΤΗΜΑ ΘΟΥΡΙΑΣ</t>
  </si>
  <si>
    <t>ΘΟΥΡΙΑ-ΑΓΙΑ ΠΑΡΑΣΚΕΥΗ</t>
  </si>
  <si>
    <t>ΘΟΥΡΙΑ</t>
  </si>
  <si>
    <t>ΠΗΓΑΔΙΑ</t>
  </si>
  <si>
    <t>ΕΥΑ</t>
  </si>
  <si>
    <t>01:09</t>
  </si>
  <si>
    <t>02:04</t>
  </si>
  <si>
    <t>KART-MPOYRNIAS</t>
  </si>
  <si>
    <t>08:58</t>
  </si>
  <si>
    <t>ΠΑΡΑΛΙΑ ΒΕΛΙΚΑΣ</t>
  </si>
  <si>
    <t>ΑΝΩ ΔΟΛΟΙ</t>
  </si>
  <si>
    <t>Ε.Ο. ΜΕΣΣΗΝΗΣ-ΜΕΛΙΓΑΛΑ</t>
  </si>
  <si>
    <t>ΑΝΑΤΟΛΙΚΑ ΠΑΜΙΣΟΥ</t>
  </si>
  <si>
    <t>ΑΛΤΟΜΥΡΑ</t>
  </si>
  <si>
    <t>ΠΑΡΑΛΙΑ ΑΝΑΛΗΨΗΣ</t>
  </si>
  <si>
    <t>ΑΓΙΟΣ ΝΙΚΟΛΑΟΣ-ΠΑΜΙΣΟΣ</t>
  </si>
  <si>
    <t>ΑΜΦΙΘΕΑ</t>
  </si>
  <si>
    <t>ΑΝΘΕΙΑ</t>
  </si>
  <si>
    <t>ΚΑΝΕΛΕΙΚΑ</t>
  </si>
  <si>
    <t>ΑΓΙΟΣ ΦΛΩΡΟΣ</t>
  </si>
  <si>
    <t>MPIRMPITA</t>
  </si>
  <si>
    <t>01:44</t>
  </si>
  <si>
    <t>ΑΓΙΟΣ ΝΙΚΟΛΑΟΣ-ΜΠΟΥΚΑ</t>
  </si>
  <si>
    <t>ΤΣΑΠΙ</t>
  </si>
  <si>
    <t>ΚΑΦΟΥ</t>
  </si>
  <si>
    <t>23:41</t>
  </si>
  <si>
    <t>ΧΑΡΟΚΟΠΙΟ-ΠΟΤΑΜΙΑ</t>
  </si>
  <si>
    <t>ΧΑΡΑΚΟΠΙΟ</t>
  </si>
  <si>
    <t>ΚΟΥΤΙΦΑΡΗ</t>
  </si>
  <si>
    <t>ΠΛΗΣΙΟΝ ΠΟΛΙΤΗ-ΚΑΛΑΜΑΤΑ</t>
  </si>
  <si>
    <t>ΚΑΤΩ ΑΝΘΕΙΑ</t>
  </si>
  <si>
    <t>ARIOXVRI</t>
  </si>
  <si>
    <t>ΒΕΛΙΚΑ ΠΑΡΑΛΙΑ</t>
  </si>
  <si>
    <t>ΒΑΣΙΛΙΤΣΙ</t>
  </si>
  <si>
    <t>ΒΑΣΙΛΙΤΣΙ-ΛΙΒΑΔΑΚΙΑ</t>
  </si>
  <si>
    <t>02:13</t>
  </si>
  <si>
    <t>02:47</t>
  </si>
  <si>
    <t>ΠΑΛΙΑΜΠΕΛΑ</t>
  </si>
  <si>
    <t>ΕΝΑΝΤΙ ΑΕΡΟΔΡΟΜΙΟΥ 120 ΠΕΑ</t>
  </si>
  <si>
    <t>ΜΠΟΥΚΑ-ΑΓΙΟΣ ΝΙΚΟΛΑΟΣ</t>
  </si>
  <si>
    <t>ΠΛΗΣΙΟΝ ΠΟΛΕΜΙΚΟΥ ΑΕΡΟΔΡΟΜΙΟΥ</t>
  </si>
  <si>
    <t>ΑΓΙΟΣ ΝΙΚΟΛΑΟΣ ΜΠΟΥΚΑ</t>
  </si>
  <si>
    <t>Δ.Ε ΜΕΣΣΗΝΗΣ</t>
  </si>
  <si>
    <t>ΠΑΝΑΓΑΚΙΑ-ΑΣΠΡΟΧΩΜΑ</t>
  </si>
  <si>
    <t>ΠΑΝΑΓΑΚΙΙΑ</t>
  </si>
  <si>
    <t>ΠΛΗΣΙΟΝ ΜΠΙΡΜΠΙΤΑΣ</t>
  </si>
  <si>
    <t>227ΧΙΛ ΕΘ.ΟΔ.ΚΑΛΑΜΑΤΑΣ-ΑΘΗΝΑΣ</t>
  </si>
  <si>
    <t>ΚΑΡΤ</t>
  </si>
  <si>
    <t>AKOBITIKA</t>
  </si>
  <si>
    <t>23:42</t>
  </si>
  <si>
    <t>ΕΛΛΗΝΟΚΛΗΣΙΑ</t>
  </si>
  <si>
    <t>ΑΝΤΙΚΑΛΑΜΟΑΣ</t>
  </si>
  <si>
    <t>ΠΕΛΕΚΑΝΑΔΑ</t>
  </si>
  <si>
    <t>Π.Κ. ΜΕΛΙΓΑΛΑ</t>
  </si>
  <si>
    <t>Δ. ΟΙΧΑΛΙΑΣ</t>
  </si>
  <si>
    <t>ΚΕΝΤΡΙΚΟ</t>
  </si>
  <si>
    <t>ΔΕΣΥΛΛΑΣ</t>
  </si>
  <si>
    <t>ΔΕΣΥΛΛΑ</t>
  </si>
  <si>
    <t>ΠΕΥΚΟ</t>
  </si>
  <si>
    <t>ΚΑΤΩ ΜΕΛΠΕΙΑ</t>
  </si>
  <si>
    <t>ΔΙΜΑΝΤΡΑ</t>
  </si>
  <si>
    <t>ΣΚΑΛΑ</t>
  </si>
  <si>
    <t>ΖΕΡΜΠΙΣΙΑ</t>
  </si>
  <si>
    <t>ΑΓΙΟΣ ΓΕΡΓΙΟΣ ΔΩΡΙΟΥ</t>
  </si>
  <si>
    <t>ΖΕΥΓΟΛΑΤΙΟ</t>
  </si>
  <si>
    <t>ΧΡΙΣΤΟΦΙΛΕΙΚΑ</t>
  </si>
  <si>
    <t>ΛΟΥΤΡΟ</t>
  </si>
  <si>
    <t>ΚΕΦΑΛΗΝΟΥ</t>
  </si>
  <si>
    <t>ΒΑΣΙΛΙΚΟ</t>
  </si>
  <si>
    <t>ΒΑΛΥΡΑ</t>
  </si>
  <si>
    <t>ΜΕΡΟΠΗ</t>
  </si>
  <si>
    <t>ΜΕΡΟΠΗ-ΜΟΥΣΤΑ</t>
  </si>
  <si>
    <t>ΚΑΡΝΑΣΙΟ</t>
  </si>
  <si>
    <t>ΚΑΡΝΑΣΙ</t>
  </si>
  <si>
    <t>ΔΙΑΒΟΛΙΤΣΙ</t>
  </si>
  <si>
    <t>Δ. ΤΡΙΦΥΛΛΙΑΣ</t>
  </si>
  <si>
    <t>ΣΟΛΑΚΙΟ</t>
  </si>
  <si>
    <t>ΣΟΛΑΚΙ</t>
  </si>
  <si>
    <t>ΑΓ. ΦΛΩΡΟΣ</t>
  </si>
  <si>
    <t>ΚΟΚΛΑΣ</t>
  </si>
  <si>
    <t>ΚΟΚΛΑ</t>
  </si>
  <si>
    <t>ΣΚΑΛΑΣ</t>
  </si>
  <si>
    <t>ΠΑΡΑΠΟΥΓΚΙΟ</t>
  </si>
  <si>
    <t>ΠΑΡΑΠΟΥΓΚΙ</t>
  </si>
  <si>
    <t>ΟΙΧΑΛΙΑΣ</t>
  </si>
  <si>
    <t>ΛΟΥΤΡΟΥ</t>
  </si>
  <si>
    <t>ΦΙΛΙΑ</t>
  </si>
  <si>
    <t>ΚΑΛΛΙΡΡΟΗ</t>
  </si>
  <si>
    <t>ΚΟΙΝ. ΜΕΛΠΕΙΑΣ</t>
  </si>
  <si>
    <t>ΔΩΡΙΟ</t>
  </si>
  <si>
    <t>08:56</t>
  </si>
  <si>
    <t>ΜΑΝΤΖΑΡΙΟ</t>
  </si>
  <si>
    <t>ΜΑΤΖΑΡΙ</t>
  </si>
  <si>
    <t>ΒΑΛΥΡΑ ΠΕΡΙΟΧΗ ΚΑΤΣΙΛΙΕΡΑ</t>
  </si>
  <si>
    <t>Τ.Κ. ΠΑΡΑΠΟΥΓΚΙ</t>
  </si>
  <si>
    <t>08:57</t>
  </si>
  <si>
    <t>Τ.Κ. ΜΑΛΤΑΣ</t>
  </si>
  <si>
    <t>ΟΙΧΑΛΙΑ-ΑΝΔΑΝΙΑ</t>
  </si>
  <si>
    <t>Τ.Κ. ΣΚΑΛΑΣ</t>
  </si>
  <si>
    <t>Τ.Κ.ΜΕΡΟΠΗΣ</t>
  </si>
  <si>
    <t>Τ.Κ.ΒΑΛΥΡΑΣ</t>
  </si>
  <si>
    <t>Τ.Κ.ΜΑΥΡΟΜΑΤΙ</t>
  </si>
  <si>
    <t>Τ.Κ.ΔΩΡΙΟΥ</t>
  </si>
  <si>
    <t>Τ.Κ.ΟΙΧΑΛΙΑΣ</t>
  </si>
  <si>
    <t>Τ.Κ.ΚΑΤΣΑΡΟΥ</t>
  </si>
  <si>
    <t>Τ.Κ. ΖΕΥΓΟΛΑΤΙΟ</t>
  </si>
  <si>
    <t>Τ.Κ. ΜΕΛΙΓΑΛΑ</t>
  </si>
  <si>
    <t>ΕΘ.Π.Κ. ΠΕΤΑΛΙΔΙΟΥ</t>
  </si>
  <si>
    <t>ΜΑΘΙΑ</t>
  </si>
  <si>
    <t>Τ.Κ. ΜΑΘΙΑΣ</t>
  </si>
  <si>
    <t>Τ.Κ. ΤΖΑΝΕ</t>
  </si>
  <si>
    <t>Τ.Κ.ΝΕΡΟΜΥΛΟΥ</t>
  </si>
  <si>
    <t>ΚΑΚΟΡΕΜΑ</t>
  </si>
  <si>
    <t>ΑΧΛΑΔΟΧΩΡΙ</t>
  </si>
  <si>
    <t>ΚΟΜΠΟΥΣ</t>
  </si>
  <si>
    <t>ΑΓΙΟΣ ΣΩΤΗΡΟΣ</t>
  </si>
  <si>
    <t>ΔΡΟΣΙΑ</t>
  </si>
  <si>
    <t>ΑΒΡΑΜΙΟΥ</t>
  </si>
  <si>
    <t>ΔΑΡΑ</t>
  </si>
  <si>
    <t>ΑΝΔΡΙΑΝΗ</t>
  </si>
  <si>
    <t>ΦΟΡΟΙ</t>
  </si>
  <si>
    <t>ΑΔΡΙΑΝΗ</t>
  </si>
  <si>
    <t>Π.Υ. ΓΑΡΓΑΛΙΑΝΩΝ</t>
  </si>
  <si>
    <t>ΑΓΡΙΛΟΣ</t>
  </si>
  <si>
    <t>ΜΑΡΑΘΟΥΠΟΛΗ</t>
  </si>
  <si>
    <t>ΦΙΛΙΑΤΡΑ</t>
  </si>
  <si>
    <t>ΓΑΡΓΑΛΙΑΝΟΙ</t>
  </si>
  <si>
    <t>ΛΑΓΚΟΥΒΑΡΔΟ</t>
  </si>
  <si>
    <t>ΠΥΡΓΑΚΙ ΤΡΙΦΥΛΙΑΣΣ</t>
  </si>
  <si>
    <t>ΜΕΡΣΥΝΟΧΩΡΙ</t>
  </si>
  <si>
    <t>ΒΛΑΧΟΠΟΥΛΟ</t>
  </si>
  <si>
    <t>ΜΥΡΣΙΝΟΧΩΡΙ</t>
  </si>
  <si>
    <t>ΚΟΡΥΦΑΣΙΟ</t>
  </si>
  <si>
    <t>ΧΟΧΛΑΣΤΗ</t>
  </si>
  <si>
    <t>ΠΛΑΤΑΝΟΒΡΥΣΗ</t>
  </si>
  <si>
    <t>22:41</t>
  </si>
  <si>
    <t>ΣΤΥΛΙΑΝΟΣ</t>
  </si>
  <si>
    <t>ΠΥΡΓΑΚΙ</t>
  </si>
  <si>
    <t>ΚΕΦΑΛΟΒΡΥΣΟ ΧΩΡΑΣ</t>
  </si>
  <si>
    <t>ΒΑΛΤΑ ΔΕΞΑΜΕΝΗ</t>
  </si>
  <si>
    <t>ΠΕΤΡΟΧΩΡΙ</t>
  </si>
  <si>
    <t>ΕΓΚΛΙΑΝΟΣ ΧΩΡΑ</t>
  </si>
  <si>
    <t>ΒΛΑΣΗ</t>
  </si>
  <si>
    <t>ΠΕΤΡΙΤΣΙ</t>
  </si>
  <si>
    <t>ΚΑΖΑΡΜΑ</t>
  </si>
  <si>
    <t>ΣΤΥΛΙΑΝΟΥ</t>
  </si>
  <si>
    <t>ΓΙΑΝΙΤΣΑ</t>
  </si>
  <si>
    <t>ΡΙΚΙΑ ΓΑΡΓΑΛΙΑΝΩΝ</t>
  </si>
  <si>
    <t>ΒΡΩΜΟΝΕΡΙ</t>
  </si>
  <si>
    <t>ΒΟΥΦΡΑΔΩΝ</t>
  </si>
  <si>
    <t>01:36</t>
  </si>
  <si>
    <t>ΡΩΜΑΝΟΥ</t>
  </si>
  <si>
    <t>ΤΚ ΧΑΛΑΖΩΝΙ</t>
  </si>
  <si>
    <t>22:02</t>
  </si>
  <si>
    <t>ΜΑΓΚΛΑΒΑΣ</t>
  </si>
  <si>
    <t>07:17</t>
  </si>
  <si>
    <t>ΒΑΛΤΑ</t>
  </si>
  <si>
    <t>ΓΛΥΦΑΔΑ</t>
  </si>
  <si>
    <t>ΣΠΗΛΙΕΣ</t>
  </si>
  <si>
    <t>Τ.Δ. ΒΑΛΤΑΣ</t>
  </si>
  <si>
    <t>ΠΛΑΓΙΕΣ</t>
  </si>
  <si>
    <t>ΧΟΧΛΑΣΤΗ ΓΑΡΓΑΛΙΑΝΟΙ</t>
  </si>
  <si>
    <t>Π.Κ. ΚΥΠΑΡΙΣΣΙΑΣ</t>
  </si>
  <si>
    <t>ΜΥΡΟ</t>
  </si>
  <si>
    <t>ΜΥΡΑΙΙΚΑ</t>
  </si>
  <si>
    <t>ΦΟΝΙΣΣΑ</t>
  </si>
  <si>
    <t>ΡΟΝΤΑΚΙ</t>
  </si>
  <si>
    <t>ΜΕΤΑΛΛΕΙΟ</t>
  </si>
  <si>
    <t>ΒΛΑΣΣΑΔΑ</t>
  </si>
  <si>
    <t>ΒΑΘΥ</t>
  </si>
  <si>
    <t>ΑΓΙΑΝΝΑΚΗΣ</t>
  </si>
  <si>
    <t>ΑΥΛΩΝΑΣ</t>
  </si>
  <si>
    <t>ΤΖΑΦΕΡΗ</t>
  </si>
  <si>
    <t>ΠΛΕΤΣΕΙΚΑ ΚΥΠΑΡΙΣΣΙΑ</t>
  </si>
  <si>
    <t>Τ.Κ ΚΑΡΥΩΝ-ΦΟΝΙΣΣΑ</t>
  </si>
  <si>
    <t>KAKKABA</t>
  </si>
  <si>
    <t>ΒΡΥΣΕΣ</t>
  </si>
  <si>
    <t>ΜΕΜΙ ΚΥΠΑΡΙΣΣΙΑΣ</t>
  </si>
  <si>
    <t>ΚΑΜΑΡΙ</t>
  </si>
  <si>
    <t>ΣΑΝΙ</t>
  </si>
  <si>
    <t>ΚΑΛΟ ΝΕΡΟΝ</t>
  </si>
  <si>
    <t>ΚΑΛΟΝΕΡΟ</t>
  </si>
  <si>
    <t>ΣΠΗΛΙΑ</t>
  </si>
  <si>
    <t>ΜΥΛΟΙ</t>
  </si>
  <si>
    <t>ΡΟΝΤΑΚΙ ΚΥΠΑΡΙΣΣΙΑΣ</t>
  </si>
  <si>
    <t>ΚΟΠΑΝΑΚΙ</t>
  </si>
  <si>
    <t>Π.Κ. ΠΥΛΟΥ</t>
  </si>
  <si>
    <t>Τ.Κ. ΕΥΑΓΓΕΛΙΣΜΟΥ</t>
  </si>
  <si>
    <t>ΟΙΚΣΜΟΣ ΑΡΑΠΟΛΑΚΑ</t>
  </si>
  <si>
    <t>ΚΡΕΜΜΥΔΙΑ</t>
  </si>
  <si>
    <t>ΧΑΝΔΡΙΝΟΥ</t>
  </si>
  <si>
    <t>ΓΙΑΛΟΒΑ - ΒΑΛΤΟΣ</t>
  </si>
  <si>
    <t>ΧΩΜΑΤΑΔΑ</t>
  </si>
  <si>
    <t>Ε.Ο. ΠΥΛΟΥ- ΚΑΛΑΜΑΤΑΣ 21οΧΛΜ</t>
  </si>
  <si>
    <t>ΙΚΛΑΙΝΑ</t>
  </si>
  <si>
    <t>Τ.Κ. ΙΚΛΑΙΝΑΣ</t>
  </si>
  <si>
    <t>ΚΑΜΑΡΙΑ</t>
  </si>
  <si>
    <t>Τ.Κ. ΚΡΕΜΜΥΔΙΩΝ</t>
  </si>
  <si>
    <t>ΤΑΠΙΑ- ΑΓΙΑ ΖΩΝΗ</t>
  </si>
  <si>
    <t>ΚΟΥΚΟΥΝΑΡΑ - ΞΕΡΟΚΑΜΠΟΣ</t>
  </si>
  <si>
    <t>ΚΥΝΗΓΟΥ- ΒΟΖΙΚΕΙΚΑ</t>
  </si>
  <si>
    <t>ΚΑΛΛΙΘΕΑ- ΑΜΠΕΛΑΚΙΑ</t>
  </si>
  <si>
    <t>ΧΩΜΑΤΑΔΑ - ΚΡΙΘΑΡΙΑ</t>
  </si>
  <si>
    <t>ΚΥΝΗΓΟΥ</t>
  </si>
  <si>
    <t>ΚΟΥΚΟΥΝΑΡΑ</t>
  </si>
  <si>
    <t>ΠΗΔΑΣΟΣ</t>
  </si>
  <si>
    <t>ΑΓ. ΠΑΡΑΣΚΕΥΗ</t>
  </si>
  <si>
    <t>ΓΚΡΙΖΟΚΑΜΠΟΣ</t>
  </si>
  <si>
    <t>ΡΙΠΑΙΝΑ</t>
  </si>
  <si>
    <t>9ο ΧΛΜ ΠΥΛΟΥ - ΜΕΘΩΝΗΣ ΓΗΠΕΔΟ</t>
  </si>
  <si>
    <t>ΦΟΙΝΙΚΟΥΝΤΑ</t>
  </si>
  <si>
    <t>ΜΕΘΩΝΗ - ΚΑΛΑΦΑΤΗ</t>
  </si>
  <si>
    <t>Τ.Κ. ΚΥΝΗΓΟΥ</t>
  </si>
  <si>
    <t>2ο ΧΛΜ ΠΥΛΟΥ- ΜΕΘΩΝΗΣ</t>
  </si>
  <si>
    <t>5ο ΧΛΜ ΠΥΛΟΥ - ΜΕΘΩΝΗΣ</t>
  </si>
  <si>
    <t>Τ.Κ ΣΤΕΝΩΣΙΑΣ ΒΡΥΣΗ</t>
  </si>
  <si>
    <t>ΜΕΘΩΝΗ ΒΑΡΚΑ</t>
  </si>
  <si>
    <t>ΚΟΡΥΦΑΣΙ</t>
  </si>
  <si>
    <t>ΕΠ. ΟΔΟΣ ΚΟΡΥΦΑΣΙΟΥ- ΚΡΕΜΜΥΔΙΩΝ</t>
  </si>
  <si>
    <t>ΠΥΛΑ</t>
  </si>
  <si>
    <t>Τ.Κ. ΚΟΡΥΦΑΣΙΟΥ</t>
  </si>
  <si>
    <t>Π.Υ. ΣΠΑΡΤΗΣ</t>
  </si>
  <si>
    <t>ΛΑΚΩΝΙΑΣ</t>
  </si>
  <si>
    <t>Δ. ΣΠΑΡΤΗΣ</t>
  </si>
  <si>
    <t>Δ. ΕΥΡΩΤΑ</t>
  </si>
  <si>
    <t>Τ/Κ ΞΗΡΟΚΑΜΠΙΟΥ</t>
  </si>
  <si>
    <t>Τ/Κ ΒΕΡΙΩΝ - ΒΑΣΣΑΡΑ</t>
  </si>
  <si>
    <t>06:39</t>
  </si>
  <si>
    <t>Τ/Κ ΠΟΛΥΔΡΟΣΟΥ</t>
  </si>
  <si>
    <t>Τ/Κ ΑΜΥΚΛΩΝ</t>
  </si>
  <si>
    <t>Π.Υ. ΓΥΘΕΙΟΥ</t>
  </si>
  <si>
    <t>Δ. ΑΝΑΤΟΛΙΚΗΣ ΜΑΝΗΣ</t>
  </si>
  <si>
    <t>ΛΙΜΝΗ</t>
  </si>
  <si>
    <t>ΣΙΝΑ</t>
  </si>
  <si>
    <t>ΨΑΘΑΚΙΑ</t>
  </si>
  <si>
    <t>ΜΑΡΑΘΕΑ</t>
  </si>
  <si>
    <t>ΓΥΘΕΙΟ</t>
  </si>
  <si>
    <t>ΣΕΛΙΝΙΤΣΑ</t>
  </si>
  <si>
    <t>ΔΙΧΟΒΑ</t>
  </si>
  <si>
    <t>ΤΡΙΝΗΣΑ</t>
  </si>
  <si>
    <t>ΑΓΙΟΣ ΕΥΣΤΡΑΤΙΟΣ</t>
  </si>
  <si>
    <t>ΑΡΧΟΝΤΙΚΟ</t>
  </si>
  <si>
    <t>ΑΣΗΜΙ</t>
  </si>
  <si>
    <t>11:36</t>
  </si>
  <si>
    <t>ΣΙΔΗΡΟΚΑΣΤΡΟ</t>
  </si>
  <si>
    <t>ΠΑΝ ΓΙΑΤΡΙΣΣΑ</t>
  </si>
  <si>
    <t>ΜΕΛΙΤΙΝΗ</t>
  </si>
  <si>
    <t>ΒΑΣΙΛΑΚΙΟ</t>
  </si>
  <si>
    <t>Π.Κ. ΚΥΘΗΡΩΝ</t>
  </si>
  <si>
    <t>Δ. ΚΥΘΗΡΩΝ</t>
  </si>
  <si>
    <t>Αγιος Θεολογος/ Αγκιναρα</t>
  </si>
  <si>
    <t>ΛΟΥΡΑΝΤΙΑΝΙΚΑ</t>
  </si>
  <si>
    <t>ΑΓΙΑ ΑΝΑΣΤΑΣΙΑ</t>
  </si>
  <si>
    <t>ΧΩΡΑ ΚΥΘΗΡΩΝ</t>
  </si>
  <si>
    <t>ΠΑΛΑΙΟΠΟΛΗ</t>
  </si>
  <si>
    <t>ΚΑΤΟΧΩΡΙΑ ΚΟΝΤΟΛΙΑΝΙΚΩΝ</t>
  </si>
  <si>
    <t>ΖΑΓΛΑΝΙΚΙΑΝΙΚΑ</t>
  </si>
  <si>
    <t>ΚΑΛΑΔΙ ΤΚ ΜΗΤΑΤΩΝ</t>
  </si>
  <si>
    <t>ΠΙΤΣΙΝΑΔΕΣ</t>
  </si>
  <si>
    <t>ΠΟΤΑΜΟΣ</t>
  </si>
  <si>
    <t>ΦΡΙΛΙΓΚΙΑΝΙΚΑ</t>
  </si>
  <si>
    <t>ΦΡΑΤΣΙΑ</t>
  </si>
  <si>
    <t>ΟΡΘΟΛΙΘΟΣ ΤΚ ΛΟΓΟΘΕΤΙΑΝΙΚΩΝ</t>
  </si>
  <si>
    <t>ΕΘ.Π.Σ. Β ΤΑΞΗΣ ΕΥΡΩΤΑ</t>
  </si>
  <si>
    <t>ΕΛΟΣ</t>
  </si>
  <si>
    <t>ΒΑΣΙΛΟΠΟΤΑΜΟΣ</t>
  </si>
  <si>
    <t>ΣΟΥΛΙ</t>
  </si>
  <si>
    <t>ΛΕΗΜΟΝΑΣ</t>
  </si>
  <si>
    <t>ΑΣΤΕΡΙ</t>
  </si>
  <si>
    <t>ΕΘ.Π.Σ. Β ΤΑΞΗΣ ΠΕΤΡΙΝΑΣ</t>
  </si>
  <si>
    <t>Π.Υ. ΜΟΛΑΩΝ</t>
  </si>
  <si>
    <t>ΚΟΚΚΙΝΙΑ Τ.Κ. ΓΛΥΚΟΒΡΥΣΗΣ</t>
  </si>
  <si>
    <t>ΒΙΒΑΡΙ</t>
  </si>
  <si>
    <t>ΒΛΑΧΙΩΤΗ</t>
  </si>
  <si>
    <t>Δ. ΜΟΝΕΜΒΑΣΙΑΣ</t>
  </si>
  <si>
    <t>ΡΕΙΧΕΑ</t>
  </si>
  <si>
    <t>ΖΑΡΑΚΑΣ- ΡΕΙΧΕΑ</t>
  </si>
  <si>
    <t>ΜΟΛΑΟΙ</t>
  </si>
  <si>
    <t>5ο ΧΙΛΙΟΜΕΤΡΟ ΕΘΝ. ΟΔΟΥ ΜΟΛΑΩΝ - ΜΟΝΕΜΒΑΣΙΑΣ</t>
  </si>
  <si>
    <t>ΓΚΑΓΚΑΝΙΑ Δ. ΜΟΝΕΜΒΑΣΙΑΣ</t>
  </si>
  <si>
    <t>ΚΛΗΡΟΝΟΜΕΙΚΑ</t>
  </si>
  <si>
    <t>Τ.Δ. ΜΕΤΑΜΟΡΦΩΣΗΣ</t>
  </si>
  <si>
    <t>Τ.Δ. ΚΑΣΤΕΛΑΣ</t>
  </si>
  <si>
    <t>Τ.Κ. ΝΙΑΤΩΝ</t>
  </si>
  <si>
    <t>ΝΙΑΤΑ</t>
  </si>
  <si>
    <t>ΝΙΑΤΑ Δ. ΕΥΡΩΤΑ</t>
  </si>
  <si>
    <t>ΙΕΡΑΚΑΣ</t>
  </si>
  <si>
    <t>Τ.Κ. ΙΕΡΑΚΑ</t>
  </si>
  <si>
    <t>Τ.Κ. ΜΕΣΟΧΩΡΙΟΥ</t>
  </si>
  <si>
    <t>Τ.Κ. ΠΑΚΙΑ</t>
  </si>
  <si>
    <t>Τ.Δ. ΜΟΛΑΩΝ</t>
  </si>
  <si>
    <t>ΦΟΥΤΙΑ</t>
  </si>
  <si>
    <t>ΠΑΚΙΑ</t>
  </si>
  <si>
    <t>Τ.Κ. ΠΑΚΙΩΝ ΑΓ. ΝΕΚΤΑΡΙΟΣ</t>
  </si>
  <si>
    <t>ΑΓΓΕΛΩΝΑ</t>
  </si>
  <si>
    <t>Τ.Κ. ΑΓΓΕΛΩΝΑΣ</t>
  </si>
  <si>
    <t>ΑΓ. ΙΩΑΝΝΗΣ ΧΡΑΝΑΠΑ</t>
  </si>
  <si>
    <t>ΑΠΙΔΕΑ</t>
  </si>
  <si>
    <t>ΑΠΙΔΕΑ ΑΓ. ΔΗΜΗΤΡΙΟΣ</t>
  </si>
  <si>
    <t>ΚΡΕΜΑΣΤΗ</t>
  </si>
  <si>
    <t>ΚΡΕΜΑΣΤΗ ΤΟΥΜΠΑΛΗ</t>
  </si>
  <si>
    <t>ΒΟΥΒΙΑ - ΚΟΥΡΚΟΥΛΑ</t>
  </si>
  <si>
    <t>Π.Κ. ΝΕΑΠΟΛΗΣ (ΜΟΛΑΩΝ)</t>
  </si>
  <si>
    <t>08:11</t>
  </si>
  <si>
    <t>Δ. ΕΛΑΦΟΝΗΣΟΥ</t>
  </si>
  <si>
    <t>ΕΛΑΦΟΝΗΣΟΣ</t>
  </si>
  <si>
    <t>Τ.Κ. ΠΑΝΤΑΝΑΣΣΑΣ</t>
  </si>
  <si>
    <t>ΠΑΝΤΑΝΑΣΣΑ</t>
  </si>
  <si>
    <t>ΛΙΡΑ</t>
  </si>
  <si>
    <t>Τ.Κ. ΛΙΡΩΝ</t>
  </si>
  <si>
    <t>Τ.Κ. ΛΑΧΙΟΥ</t>
  </si>
  <si>
    <t>Τ.Κ. ΑΓ. ΑΠΟΣΤΟΛΩΝ - ΜΑΝΩΛΑΡΙΑΝΙΚΑ</t>
  </si>
  <si>
    <t>ΜΕΣΟΧΩΡΙ</t>
  </si>
  <si>
    <t>ΚΑΝΑΡΙ Τ.Κ. ΜΕΣΟΧΩΡΙΟΥ</t>
  </si>
  <si>
    <t>ΜΟΝΕΜΒΑΣΙΑΣ ΚΟΙΝ. ΠΑΝΤΑΝΑΣΣΑΣ</t>
  </si>
  <si>
    <t>Τ.Κ. ΑΓ. ΝΙΚΟΛΑΟΥ</t>
  </si>
  <si>
    <t>ΜΑΝΩΛΑΡΙΑΝΙΚΑ</t>
  </si>
  <si>
    <t>Π.Υ. ΑΡΕΟΠΟΛΕΩΣ</t>
  </si>
  <si>
    <t>ΣΠΑΡΤΕΑ</t>
  </si>
  <si>
    <t>ΧΑΛΙΚΙΑ ΒΑΤΑ</t>
  </si>
  <si>
    <t>ΚΕΛΕΦΑ</t>
  </si>
  <si>
    <t>καλαποθαριανικα</t>
  </si>
  <si>
    <t>ΕΞΩ ΝΥΜΦΙΟ</t>
  </si>
  <si>
    <t>ΚΟΤΡΩΝΑΣ - ΣΚΟΠΑ</t>
  </si>
  <si>
    <t>ΦΑΝΕΡΟΜΕΝΗ - ΑΡΤΣΗ</t>
  </si>
  <si>
    <t>ΠΥΡΡΙΧΟΣ</t>
  </si>
  <si>
    <t>ΣΑΡΑΝΤΑΡΙΑ</t>
  </si>
  <si>
    <t>ΧΑΡΟΥΔΑ</t>
  </si>
  <si>
    <t>ΓΑΛΑΡΙΑΝΙΚΑ</t>
  </si>
  <si>
    <t>ΛΟΥΚΑΔΙΚΑ</t>
  </si>
  <si>
    <t>ΑΡΕΟΠΟΛΗ</t>
  </si>
  <si>
    <t>ΑΝΩ ΞΙΦΑΡΙΑΝΙΚΑ</t>
  </si>
  <si>
    <t>08:28</t>
  </si>
  <si>
    <t>ΓΕΡΜΑ-ΚΑΡΕΑ</t>
  </si>
  <si>
    <t>ΚΑΡΥΟΥΠΟΛΗ</t>
  </si>
  <si>
    <t>ΔΡΥΑΛΙΑ</t>
  </si>
  <si>
    <t>ΔΡΥΑΛΙΑ - ΑΡΕΟΠΟΛΗ</t>
  </si>
  <si>
    <t>ΞΙΦΑΡΙΑΝΙΚΑ</t>
  </si>
  <si>
    <t>ΤΣΙΚΑΛΙΑ</t>
  </si>
  <si>
    <t>ΛΑΓΙΑ</t>
  </si>
  <si>
    <t>ΑΛΙΚΑ</t>
  </si>
  <si>
    <t>ΚΟΚΚΑΛΑ</t>
  </si>
  <si>
    <t>ΜΟΝΗ ΔΕΚΟΥΛΟΥ - ΟΙΤΥΛΟ</t>
  </si>
  <si>
    <t>ΒΑΧΟΣ</t>
  </si>
  <si>
    <t>ΚΟΤΡΑΦΟΣ</t>
  </si>
  <si>
    <t>03:22</t>
  </si>
  <si>
    <t>ΦΑΝΕΡΟΜΕΝΗ</t>
  </si>
  <si>
    <t>ΚΟΤΡΩΝΑΣ</t>
  </si>
  <si>
    <t>ΤΣΟΠΑΚΑΣ</t>
  </si>
  <si>
    <t>ΓΥΑΛΙΑ</t>
  </si>
  <si>
    <t>ΦΑΝΕΡΟΜΕΝΗ-ΑΡΤΣΗ</t>
  </si>
  <si>
    <t>ΑΧΙΛΕΙΟΝ</t>
  </si>
  <si>
    <t>ΜΙΑΝΕΣ</t>
  </si>
  <si>
    <t>ΜΟΝΗ ΤΣΙΓΚΟΥ</t>
  </si>
  <si>
    <t>ΝΥΦΙ</t>
  </si>
  <si>
    <t>ΑΡΓΟΛΙΔΟΣ</t>
  </si>
  <si>
    <t>Π.Κ. ΚΡΑΝΙΔΙΟΥ</t>
  </si>
  <si>
    <t>Δ. ΕΡΜΙΟΝΙΔΑΣ</t>
  </si>
  <si>
    <t>ΚΟΣΤΑ ΑΓΙΟΣ ΑΙΜΙΛΙΑΝΟΣ</t>
  </si>
  <si>
    <t>ΛΑΜΠΑΓΙΑΝΝΑ ΚΟΙΛΑΔΑΣ</t>
  </si>
  <si>
    <t>ΛΑΜΠΑΓΙΑΝΝΑ</t>
  </si>
  <si>
    <t>ΠΛΕΠΙ-ΕΡΜΙΟΝΙΔΑΣ</t>
  </si>
  <si>
    <t>Π.Κ. ΤΡΟΙΖΗΝΑΣ</t>
  </si>
  <si>
    <t>Δ. ΤΡΟΙΖΗΝΙΑΣ</t>
  </si>
  <si>
    <t>Δ. ΥΔΡΑΣ</t>
  </si>
  <si>
    <t>ΑΓΙΟΣ ΓΕΩΡΓΙΟΣ-ΜΕΘΑΝΩΝ</t>
  </si>
  <si>
    <t>ΕΘ.Π.Κ. ΥΔΡΑΣ</t>
  </si>
  <si>
    <t>ΚΡΙΤΑΜΙ-ΥΔΡΑΣ</t>
  </si>
  <si>
    <t>ΠΟΡΟΣ</t>
  </si>
  <si>
    <t>Π.Υ. ΚΟΡΙΝΘΟΥ</t>
  </si>
  <si>
    <t>ΚΟΡΙΝΘΙΑΣ</t>
  </si>
  <si>
    <t>Δ. ΒΕΛΟΥ-ΒΟΧΑΣ</t>
  </si>
  <si>
    <t>ΚΑΛΕΤΖΙ</t>
  </si>
  <si>
    <t>Δ. ΝΕΜΕΑΣ</t>
  </si>
  <si>
    <t>ΔΑΦΝΗ  ΝΕΜΕΑΣ</t>
  </si>
  <si>
    <t>Δ. ΚΟΡΙΝΘΙΩΝ</t>
  </si>
  <si>
    <t>ΚΟΡΙΝΘΟΣ</t>
  </si>
  <si>
    <t>ΓΑΛΟΤΑ -ΙΣΘΜΟΣ</t>
  </si>
  <si>
    <t>ΔΑΦΝΗ ΝΕΜΕΑΣ</t>
  </si>
  <si>
    <t>ΑΜΟΝΙ ΣΟΦΙΚΟΥ</t>
  </si>
  <si>
    <t>ΠΕΡΙΓΙΑΛΙ</t>
  </si>
  <si>
    <t>ΒΡΑΧΑΤΙ</t>
  </si>
  <si>
    <t>ΒΡΑΧΑΤΙ ΚΟΡΙΝΘΙΑΣ</t>
  </si>
  <si>
    <t>ΑΡΧΑΙΑ ΝΕΜΕΑ</t>
  </si>
  <si>
    <t>ΧΙΛΙΟΜΟΔΙ</t>
  </si>
  <si>
    <t>ΕΞΑΜΙΛΙΑ</t>
  </si>
  <si>
    <t>ΣΠΑΘΟΒΟΥΝΙ</t>
  </si>
  <si>
    <t>ΑΡΑΜΑΤΣΙ  ΣΟΦΙΚΟΥ</t>
  </si>
  <si>
    <t>ΧΙΛΙΟΜΟΔΙ  ΚΟΡΙΝΘΙΑΣ</t>
  </si>
  <si>
    <t>ΣΟΦΙΚΟ</t>
  </si>
  <si>
    <t>ΠΕΡΙΓΙΑΛΙ - ΠΟΤΑΜΙ</t>
  </si>
  <si>
    <t>ΑΡΧΑΙΑ ΝΕΜΕΑ (ΘΕΣΗ ΒΑΜΠΙΚΙ)</t>
  </si>
  <si>
    <t>ΣΠΑΘΟΒΟΥΝΙ (ΘΕΣΗ ΜΠΟΥΣΠΑΡΔΗ)</t>
  </si>
  <si>
    <t>ΚΑΜΠΟΣ ΝΕΜΕΑΣ</t>
  </si>
  <si>
    <t>ΝΕΜΕΑ</t>
  </si>
  <si>
    <t>ΝΕΜΕΑ ΠΡΟΣ ΦΡΑΓΜΑ ΑΣΩΠΟΥ</t>
  </si>
  <si>
    <t>ΝΤΡΑΣΣΑ ΓΑΛΑΤΑΚΙΟΥ</t>
  </si>
  <si>
    <t>ΑΓ. ΙΩΑΝΝΗΣ ΚΟΡΙΝΘΙΑΣ</t>
  </si>
  <si>
    <t>ΣΕΛΟΝΤΑ  ΣΟΦΙΚΟΥ</t>
  </si>
  <si>
    <t>ΓΚΑ ΑΘΙΚΙΩΝ</t>
  </si>
  <si>
    <t>ΑΘΙΚΙΑ ΚΟΡΙΝΘΙΑΣ</t>
  </si>
  <si>
    <t>ΚΙΟΥΡΚΑΤΙ  ΣΟΦΙΚΟΥ</t>
  </si>
  <si>
    <t>ΛΕΧΑΙΟ ΑΕΡΟΔΡΟΜΙΟ</t>
  </si>
  <si>
    <t>ΒΟΧΑΙΚΟ</t>
  </si>
  <si>
    <t>ΑΗΔΟΝΙΑ  ΝΕΜΕΑΣ</t>
  </si>
  <si>
    <t>ΑΘΙΚΙΑ</t>
  </si>
  <si>
    <t>ΣΟΛΟΜΟΣ</t>
  </si>
  <si>
    <t>ΑΓ. ΒΑΣΙΛΕΙΟΣ</t>
  </si>
  <si>
    <t>92οΧΛΜ(ΠΑΡΑΔΡΟΜΟΣ)Ν.Ε.Ο.Α.Π.(ΛΕΧΑΙΟ)</t>
  </si>
  <si>
    <t>ΚΟΥΤΣΙ ΝΕΜΕΑΣ</t>
  </si>
  <si>
    <t>ΔΕΡΒΕΝΑΚΙΑ ΠΕΡΙΟΧΗ "ΛΥΓΚΑΙΙΚΑ"</t>
  </si>
  <si>
    <t>ΚΟΜΒΟΣ ΝΕΜΕΑΣ</t>
  </si>
  <si>
    <t>ΧΑΛΚΙ</t>
  </si>
  <si>
    <t>ΕΥΑΓΓΕΛΙΣΤΡΙΑ</t>
  </si>
  <si>
    <t>ΚΡΗΤΙΚΑ  ΑΡΧ. ΚΟΡΙΝΘΟΥ</t>
  </si>
  <si>
    <t>ΧΙΛΙΟΜΟΔΙ ΚΟΡΙΝΘΙΑΣ</t>
  </si>
  <si>
    <t>ΑΡΧΑΙΑ ΚΟΡΙΝΘΟΣ</t>
  </si>
  <si>
    <t>ΠΑΤΗΜΑ ΜΑΨΟΥ</t>
  </si>
  <si>
    <t>ΚΑΤΑΚΑΛΙ "ΛΙΧΝΑΡΙ"</t>
  </si>
  <si>
    <t>ΚΑΛΕΝΤΖΙ</t>
  </si>
  <si>
    <t>ΜΑΓΟΥΛΑ -ΚΟΡΙΝΘΟΣ</t>
  </si>
  <si>
    <t>Ν.Ε.Ο. ΑΘΗΝΩΝ-ΠΑΤΡΩΝ 91,5 ΧΛΜ</t>
  </si>
  <si>
    <t>ΑΓ.ΒΑΣΙΛΕΙΟΣ</t>
  </si>
  <si>
    <t>ΑΣΣΟΣ</t>
  </si>
  <si>
    <t>ΠΩΣΕΙΔΩΝΙΑ ΚΟΡΙΝΘΟΥ</t>
  </si>
  <si>
    <t>Δ. ΛΟΥΤΡΑΚΙΟΥ-ΑΓΙΩΝ ΘΕΟΔΩΡΩ</t>
  </si>
  <si>
    <t>ΚΑΒΟΣ ΙΣΘΜΙΑΣ</t>
  </si>
  <si>
    <t>ΝΕΜΕΑ ΣΚΟΥΠΙΔΟΤΟΠΟΣ(ΗΛΙΟΠΟΥΛΕΙΚΑ)</t>
  </si>
  <si>
    <t>ΕΘΝ.Ο.ΚΟΡΙΝΘΟΥ-ΑΡΓΟΥΣ</t>
  </si>
  <si>
    <t>ΚΟΥΤΟΥΜΑΤΣΑ ΚΟΡΙΝΘΟΥ Ε.Ο.ΑΘ.-ΤΡΙΠ.</t>
  </si>
  <si>
    <t>ΑΘΙΚΙΑ  ΚΟΡΙΝΘΙΩΝ</t>
  </si>
  <si>
    <t>ΒΑΛΑΧΩΡΑΦΑ  ΝΕΜΕΑΣ</t>
  </si>
  <si>
    <t>ΠΑΠΟΥΤΣΕΙΚΑ   ΔΕΡΒΕΝΑΚΙΑ</t>
  </si>
  <si>
    <t>ΕΞΑΜΙΛΙΑ (ΟΙΚΙΣΜΟΣ ΡΟΜΑ)</t>
  </si>
  <si>
    <t>ΠΕΔΙΟ ΒΟΛΗΣ  ΚΟΡΙΝΘΟΥ</t>
  </si>
  <si>
    <t>"ΓΥΦΤΥΚΑ ΕΞΑΜΙΛΙΩΝ"</t>
  </si>
  <si>
    <t>ΣΟΥΣΑΚΙ  ΑΓ.ΘΕΟΔΩΡΩΝ</t>
  </si>
  <si>
    <t>ΖΕΥΓΟΛΑΤΙΟ Ν.Ε.Ο.ΑΘΗΝ.-ΠΑΤΡΩΝ</t>
  </si>
  <si>
    <t>ΣΕΣΙ ΑΓ.ΘΕΟΔΩΡΩΝ</t>
  </si>
  <si>
    <t>ΣΟΦΙΚΟ ΚΟΡΙΝΘΙΑΣ</t>
  </si>
  <si>
    <t>ΑΡΧ.ΛΑΤΟΜΕΙΑ  ΕΞΑΜΙΛΙΑ</t>
  </si>
  <si>
    <t>Π.Ε.Ο.ΑΘ.-ΚΟΡ. ΝΕΑΠΟΛΗ  ΗΡΑΣ</t>
  </si>
  <si>
    <t>ΒΕΚΚΑ (ΓΕΦΥΡΑ ΕΞΑΜΙΛΙΩΝ) ΚΟΡΙΝΘΟΣ</t>
  </si>
  <si>
    <t>ΚΑΛΑΜΑΚΙ (ΚΑΒΟΣ)</t>
  </si>
  <si>
    <t>ΒΑΛΤΟΣ ΑΡΧ.ΚΟΡΙΝΘΟΥ( ΠΕΡ. ΚΑΡΤΟΠΑΝΚ)</t>
  </si>
  <si>
    <t>ΠΕΡΙΓΙΑΛΙ ΚΟΡΙΝΘΙΑΣ</t>
  </si>
  <si>
    <t>ΕΞΑΜΙΛΙΑ (ΠΛΗΣΙΟΝ ΝΕΚΡΟΤΑΦΙΟΥ)</t>
  </si>
  <si>
    <t>ΑΓ.ΑΝΝΗΣ 87 ΚΟΡΙΝΘΟΣ</t>
  </si>
  <si>
    <t>ΚΑΛΛΙΘΕΑ  ΚΟΡΙΝΘΟΥ</t>
  </si>
  <si>
    <t>ΕΞΑΜΙΛΙΑ ΟΙΚΙΣΜΟΣ  ΡΟΜΑ</t>
  </si>
  <si>
    <t>ΛΥΧΝΑΡΙ ΚΟΡΙΝΘΙΑΣ</t>
  </si>
  <si>
    <t>ΖΕΥΓΟΛΑΤΙΟ ΟΙΚΙΣΜΟΣ ΡΟΜΑ</t>
  </si>
  <si>
    <t>ΒΙΟΛΟΓΙΚΟΣ  ΚΟΡΙΝΘΟΥ</t>
  </si>
  <si>
    <t>ΕΞΑΜΙΛΙΑ  ΟΙΚΙΣΜΟΣ ΡΟΜΑ</t>
  </si>
  <si>
    <t>ΑΓ.ΙΩΑΝΝΗΣ   - ΝΤΕΡΙΑ</t>
  </si>
  <si>
    <t>ΔΙΟΔΙΑ ΣΠΑΘΟΒΟΥΝΙΟΥ</t>
  </si>
  <si>
    <t>ΚΛΕΝΙΑ</t>
  </si>
  <si>
    <t>ΚΛΕΝΙΑ (ΞΕΡΟΚΑΜΠΟΣ)</t>
  </si>
  <si>
    <t>ΚΟΚΚΙΝΙΕΣ ΒΕΛΟΥ-ΒΟΧΑΣ</t>
  </si>
  <si>
    <t>ΠΑΤΗΜΑ ΕΞΑΜΙΛΙΩΝ</t>
  </si>
  <si>
    <t>ΣΚΟΥΠΙΔΟΤΟΠΟΣ ΝΕΜΕΑΣ</t>
  </si>
  <si>
    <t>ΟΙΚΙΣΜΟΣ ΑΘΙΓΓΑΝΩΝ  ΕΞΑΜΙΛΙΑ</t>
  </si>
  <si>
    <t>ΟΙΚΙΣΜΟΣ ΡΟΜΑ  ΕΞΑΜΙΛΙΑ</t>
  </si>
  <si>
    <t>ΟΙΚΙΣΜΟΣ ΡΟΜΑ ΕΞΑΜΙΛΙΑ</t>
  </si>
  <si>
    <t>ΑΘΙΚΙΑ ΠΕΡΙΟΧΗ "ΓΚΑ"(ΥΠΟΣΤΑΘΜΟΣ ΔΕΗ)</t>
  </si>
  <si>
    <t>"ΞΟΥΡΑΦΙ" ΧΙΛΙΟΜΟΔΙ ΠΡΟΣ ΑΓ. ΒΑΣΙΛΕΙΟ</t>
  </si>
  <si>
    <t>ΣΤΕΦΑΝΙΟ</t>
  </si>
  <si>
    <t>ΣΤΕΦΑΝΙ ΚΟΡΙΝΘΙΑΣ</t>
  </si>
  <si>
    <t>ΠΛΗΣΙΟΝ ΓΗΠΕΔΟΥ ΣΟΦΙΚΟΥ</t>
  </si>
  <si>
    <t>ΠΑΡΑΔΡ.Π.Ε.Ο. ΑΡΧ. ΚΟΡΙΝΘΟΥ-ΑΡΓΟΥΣ</t>
  </si>
  <si>
    <t>ΜΠΟΛΑΤΙΟ</t>
  </si>
  <si>
    <t>ΕΘΝ.ΟΔΟΣ ΚΟΡΙΝΘΟΥ-ΕΠΙΔΑΥΡΟΥ-ΓΑΛΟΤΑ</t>
  </si>
  <si>
    <t>ΑΓ. ΘΕΟΔΩΡΟΙ</t>
  </si>
  <si>
    <t>ΠΕΡ. ΚΑΚΑΒΗ  ΑΡΧ. ΚΟΡΙΝΘΟΥ</t>
  </si>
  <si>
    <t>ΑΛΑΜΑΝΟ</t>
  </si>
  <si>
    <t>ΞΟΥΡΑΦΙ   ΧΙΛΙΟΝΟΔΙΟΥ</t>
  </si>
  <si>
    <t>ΠΕΔΙΟ  ΒΟΛΗΣ ΚΟΡΙΝΘΟΥ</t>
  </si>
  <si>
    <t>01:18</t>
  </si>
  <si>
    <t>ΞΟΥΡΑΦΙ ΧΙΛΙΟΜΟΔΙΟΥ</t>
  </si>
  <si>
    <t>ΑΡΧ. ΚΟΡΙΝΘΟΣ</t>
  </si>
  <si>
    <t>ΠΡΩΗΝ ΓΗΠΕΔΟ ΣΟΛΟΜΟΥ</t>
  </si>
  <si>
    <t>ΑΝΩ ΑΛΜΥΡΗ</t>
  </si>
  <si>
    <t>ΠΕΔΙΟ ΒΟΛΗΣ-ΕΞΑΜΙΛΙΑ ΚΟΡΙΝΘΙΑΣ</t>
  </si>
  <si>
    <t>ΕΞΑΜΙΛΙΑ ΚΟΡΙΝΘΙΑΣ</t>
  </si>
  <si>
    <t>ΣΟΥΣΑΚΙ ΑΓ.  ΘΕΟΔΩΡΩΝ</t>
  </si>
  <si>
    <t>ΙΣΘΜΟΣ ΚΟΡΙΝΘΟΥ</t>
  </si>
  <si>
    <t>ΚΥΡΑ ΒΡΥΣΗ ΚΟΡΙΝΘΙΑΣ</t>
  </si>
  <si>
    <t>ΠΑΝΑΓΙΑ ΦΑΝΕΡΩΜΕΝΗ ΧΙΛΙΟΜΟΔΙ</t>
  </si>
  <si>
    <t>ΟΙΚΙΣΜΟΣ ΑΡΗ  ΙΣΘΜΙΑ</t>
  </si>
  <si>
    <t>09:03</t>
  </si>
  <si>
    <t>ΣΚΟΥΤΕΛΑ ΑΡΧ. ΚΟΡΙΝΘΟΥ</t>
  </si>
  <si>
    <t xml:space="preserve"> ΛΑΡΙΣΙ  - ΣΟΦΙΚΟ</t>
  </si>
  <si>
    <t>Κ.Ε.Υ.Α.  ΕΞΑΜΙΛΙΑ</t>
  </si>
  <si>
    <t>ΜΠΟΓΔΑΝΙ -ΑΘΙΚΙΑ</t>
  </si>
  <si>
    <t>ΚΟΡΦΟΣ</t>
  </si>
  <si>
    <t>ΚΟΡΦΟΣ  ΣΟΦΙΚΟΥ</t>
  </si>
  <si>
    <t>ΔΙΑΣΤΑΥΡΩΣΗ ΓΚΑ</t>
  </si>
  <si>
    <t>ΑΓ.ΣΩΤΗΡΑ  ΝΕΜΕΑΣ</t>
  </si>
  <si>
    <t>ΑΝΩ ΑΓΙΟΣ ΒΑΣΙΛΕΙΟΣ</t>
  </si>
  <si>
    <t>ΠΕΤΡΙΟ</t>
  </si>
  <si>
    <t>ΠΡ.ΗΛΙΑΣ -ΠΕΤΡΙ (ΕΝΑΝΤΙ ΚΕΡΑΙΩΝ ΡΑΝΤΑΡ)</t>
  </si>
  <si>
    <t>01:19</t>
  </si>
  <si>
    <t>ΓΑΛΑΤΑΚΙ</t>
  </si>
  <si>
    <t>ΚΑΛΕΝΤΖΙ ΚΟΡΙΝΘΙΑΣ</t>
  </si>
  <si>
    <t>ΦΑΝΑΡΙΑ  ΑΡΧ.ΚΟΡΙΝΘΟΥ</t>
  </si>
  <si>
    <t>ΕΞΑΜΙΛΙΑ( ΟΙΚΙΣΜΟΣ  ΡΟΜΑ)</t>
  </si>
  <si>
    <t>ΒΑΛΤΟΣ  ΝΕΜΕΑΣ</t>
  </si>
  <si>
    <t>ΛΕΧΑΙΟ</t>
  </si>
  <si>
    <t>ΛΕΧΑΙΟ ΚΟΡΙΝΘΙΑΣ</t>
  </si>
  <si>
    <t>03:36</t>
  </si>
  <si>
    <t>ΕΞΑΜΙΛΙΑ ΟΙΚΙΣΜΟΣ ΡΟΜΑ</t>
  </si>
  <si>
    <t>Π.Ε.Ο. ΚΟΡΙΝΘΟΥ-ΠΑΤΡΩΝ</t>
  </si>
  <si>
    <t>ΣΟΛΟΜΟΣ ΩΚΟΡΙΝΘΙΑΣ</t>
  </si>
  <si>
    <t>ΑΝΩ  ΑΛΜΥΡΗ</t>
  </si>
  <si>
    <t>ΚΑΣΤΡΑΚΙ  ΝΕΜΕΑΣ</t>
  </si>
  <si>
    <t>02:58</t>
  </si>
  <si>
    <t>ΖΕΥΓΟΛΑΤΙΟ ΡΑΠΤΗ ΑΓ. ΤΡΙΑΔΑ</t>
  </si>
  <si>
    <t>ΕΞΑΜΙΛΙΑ  ΚΟΡΙΝΘΙΑΣ</t>
  </si>
  <si>
    <t>ΑΓΙΟΣ ΒΑΣΙΛΕΙΟΣ ΚΟΡΙΝΘΙΑΣ</t>
  </si>
  <si>
    <t>04:05</t>
  </si>
  <si>
    <t>08:17</t>
  </si>
  <si>
    <t>ΕΠ.Ο. ΝΕΜΕΑΣ - ΛΕΟΝΤΙΟΥ</t>
  </si>
  <si>
    <t>ΑΛΜΥΡΗ</t>
  </si>
  <si>
    <t>ΑΓ.ΕΙΡΗΝΗΣ ΕΞΑΜΙΛΙΑ</t>
  </si>
  <si>
    <t>ΣΟΥΛΗΝΑΡΙ ΚΟΡΙΝΘΙΑΣ</t>
  </si>
  <si>
    <t>ΑΘΛΟΥΠΟΛΗ ΚΑΛΛΙΘΕΑΣ  ΚΟΡΙΝΘΟΣ</t>
  </si>
  <si>
    <t>ΜΙΚΡΗ ΡΑΧΗ ΑΡΧΑΙΑΣ ΚΟΡΙΝΘΟΥ</t>
  </si>
  <si>
    <t>ΚΕΧΡΙΕΣ ΚΟΡΙΝΘΙΑΣ</t>
  </si>
  <si>
    <t>ΟΙΚΙΣΜΟΣ ΑΘΙΓΓΑΝΩΝ  ΖΕΥΓΟΛΑΤΙΟ</t>
  </si>
  <si>
    <t>ΑΣΣΟΣ ΚΟΡΙΝΘΙΑΣ</t>
  </si>
  <si>
    <t>ΛΑΡΙΣΙ ΣΟΦΙΚΟΥ</t>
  </si>
  <si>
    <t>ΑΓ.ΙΩΑΝΝΗΣ</t>
  </si>
  <si>
    <t>ΜΑΨΟΣ ΚΟΡΙΝΘΙΑΣ</t>
  </si>
  <si>
    <t>ΑΡΧ.ΝΕΜΕΑ</t>
  </si>
  <si>
    <t>ΚΟΜΒΟΣ ΑΡΧΑΙΑΣ ΝΕΜΕΑΣ</t>
  </si>
  <si>
    <t>Ε.Ο. ΚΟΡΙΝΘΟΥ-ΕΠΙΔΑΥΡΟΥ</t>
  </si>
  <si>
    <t>Π.Κ. ΠΕΡΑΧΩΡΑΣ</t>
  </si>
  <si>
    <t>ΜΠΑΦΑΝΙ ΣΧΙΝΟΥ</t>
  </si>
  <si>
    <t>ΣΟΛΟΜΟΣ  ΚΟΡΙΝΘΟΥ</t>
  </si>
  <si>
    <t>Π.Υ. ΣΥΚΙΩΝΟΣ - ΚΙΑΤΟΥ</t>
  </si>
  <si>
    <t>Δ. ΣΙΚΥΩΝΙΩΝ</t>
  </si>
  <si>
    <t>ΚΛΗΜΕΝΤΙΟ</t>
  </si>
  <si>
    <t>ΚΛΗΜΕΝΤΙ</t>
  </si>
  <si>
    <t>ΒΕΛΟ</t>
  </si>
  <si>
    <t>Δ. ΞΥΛΟΚΑΣΤΡΟΥ-ΕΥΡΩΣΤΙΝΗΣ</t>
  </si>
  <si>
    <t>ΞΑΝΘΟΧΩΡΙ</t>
  </si>
  <si>
    <t>ΖΕΜΕΝΟ</t>
  </si>
  <si>
    <t>ΠΕΛΛΗΝΗ</t>
  </si>
  <si>
    <t>ΜΟΥΛΚΙΟ</t>
  </si>
  <si>
    <t>ΜΟΥΛΚΙ</t>
  </si>
  <si>
    <t>ΦΡΑΓΜΑ ΒΑΣΙΛΙΚΟΥ</t>
  </si>
  <si>
    <t>ΡΙΖΑ</t>
  </si>
  <si>
    <t>ΤΑΡΣΙΝΑ</t>
  </si>
  <si>
    <t>ΒΕΛΙΝΑ</t>
  </si>
  <si>
    <t>ΧΟΥΝΗ ΠΡΟΣ ΒΕΛΙΝΑ</t>
  </si>
  <si>
    <t>ΒΑΣΙΛΙΚΟ ΚΙΑΤΟΥ</t>
  </si>
  <si>
    <t>ΚΑΙΣΑΡΙΟ</t>
  </si>
  <si>
    <t>ΚΑΙΣΑΡΙ</t>
  </si>
  <si>
    <t>ΣΟΦΙΑΝΑ</t>
  </si>
  <si>
    <t>ΚΑΝΕΛΛΟΠΟΥΛΟΥ</t>
  </si>
  <si>
    <t>ΑΣΠΡΟΚΑΜΠΟΣ</t>
  </si>
  <si>
    <t>ΜΕΡΤΙΚΕΙΚΑ</t>
  </si>
  <si>
    <t>ΛΑΛΙΩΤΗΣ</t>
  </si>
  <si>
    <t>ΛΑΛΙΩΤΗ</t>
  </si>
  <si>
    <t>ΜΠΟΖΙΚΑΣ</t>
  </si>
  <si>
    <t>ΜΠΟΖΙΚΑ ΠΡΟΣ ΚΑΣΤΡΑΚΙ</t>
  </si>
  <si>
    <t>ΑΝΩ ΔΙΜΗΝΙΟ</t>
  </si>
  <si>
    <t>ΚΟΚΚΩΝΙΟ</t>
  </si>
  <si>
    <t>ΚΟΚΚΩΝΙ</t>
  </si>
  <si>
    <t>ΘΡΟΦΑΡΙΟ</t>
  </si>
  <si>
    <t>ΘΡΟΦΑΡΙ</t>
  </si>
  <si>
    <t>ΑΓΙΟΣ ΡΑΦΑΗΛ ΝΕΑΠΟΛΗ ΚΙΑΤΟΥ</t>
  </si>
  <si>
    <t>ΘΕΣΗ ΛΙΤΣΑΡΔΑ ΣΟΥΛΙΟΥ</t>
  </si>
  <si>
    <t>ΛΙΤΣΑΡΔΑ ΣΟΥΛΙΟΥ</t>
  </si>
  <si>
    <t>ΑΝΩ ΜΕΛΙΣΣΙ</t>
  </si>
  <si>
    <t>ΠΑΝΑΓΙΑ ΓΙΟΥΡΟΥΤΣΙ ΒΕΛΟΥ</t>
  </si>
  <si>
    <t>ΚΑΤΩ ΔΙΜΗΝΙ</t>
  </si>
  <si>
    <t>ΓΟΥΡΝΟΣΠΗΛΙΑ ΚΑΤΩ ΔΙΜΗΝΙΟ</t>
  </si>
  <si>
    <t>08:05</t>
  </si>
  <si>
    <t>ΑΝΩ ΤΡΑΓΑΝΑ</t>
  </si>
  <si>
    <t>ΞΥΛΟΚΑΣΤΡΟ</t>
  </si>
  <si>
    <t>ΑΥΡΑ ΞΥΛΟΚΑΣΤΡΟΥ</t>
  </si>
  <si>
    <t>ΠΑΝΑΡΙΤΙΟ</t>
  </si>
  <si>
    <t>ΠΑΝΑΡΙΤΙ</t>
  </si>
  <si>
    <t>ΠΟΥΛΛΙΤΣΑ</t>
  </si>
  <si>
    <t>ΠΟΥΛΙΤΣΑ</t>
  </si>
  <si>
    <t>99 ΧΛΜ ΝΕΟ ΑΘΗΝΩΝ ΠΑΤΡΩΝ</t>
  </si>
  <si>
    <t>ΛΙΤΣΑΡΔΑ ΜΟΥΛΚΙΙΟΥ</t>
  </si>
  <si>
    <t>ΤΡΑΓΑΝΑ ΚΙΑΤΟΥ</t>
  </si>
  <si>
    <t>ΑΓ. ΑΘΑΝΑΣΙΟΣ ΑΝΩ ΜΕΛΙΣΣΙΟΥ</t>
  </si>
  <si>
    <t>ΚΡΗΝΕΣ</t>
  </si>
  <si>
    <t>ΦΕΝΕΟΣ</t>
  </si>
  <si>
    <t>ΚΑΛΥΒΙΑ ΦΕΝΕΟΥ</t>
  </si>
  <si>
    <t>ΖΟΓΕΡΗ ΜΟΥΛΚΙΟΥ</t>
  </si>
  <si>
    <t>ΤΟΥΡΚΟΓΕΦΥΡΑ ΒΕΛΟΥ</t>
  </si>
  <si>
    <t>ΝΕΡΑΝΤΖΑ</t>
  </si>
  <si>
    <t>ΑΓ. ΑΘΑΝΑΣΙΟΣ ΠΟΥΛΙΤΣΑΣ</t>
  </si>
  <si>
    <t>ΣΑΙΤΕΙΚΑ ΝΕΡΑΝΤΖΑΣ</t>
  </si>
  <si>
    <t>ΣΑΙΤΕΙΚΑ ΒΕΛΟΥ</t>
  </si>
  <si>
    <t>ΚΑΜΑΡΙΟ</t>
  </si>
  <si>
    <t>ΠΕΡΙΟΧΗ ΜΑΥΡΟΒΟΥΝΙ ΦΕΝΕΟΥ</t>
  </si>
  <si>
    <t>ΤΟΥΡΚΟΓΕΦΥΡΑ ΚΙΑΤΟΥ</t>
  </si>
  <si>
    <t>122ΧΛΜ. ΝΕΟ ΑΘΗΝΩΝ - ΠΑΤΡΩΝ</t>
  </si>
  <si>
    <t>ΔΙΟΔΙΑ ΚΙΑΤΟΥ</t>
  </si>
  <si>
    <t>Π.Κ. ΕΥΡΩΣΤΙΝΗΣ</t>
  </si>
  <si>
    <t>ΛΥΚΟΠΟΡΙΑ</t>
  </si>
  <si>
    <t>ΣΑΡΑΝΤΑΠΗΧΙΩΤΙΚΑ</t>
  </si>
  <si>
    <t>ΘΕΣΗ ΣΟΥΔΑ ΠΥΡΓΟΥ</t>
  </si>
  <si>
    <t>Π.Υ. ΛΑΜΙΑΣ</t>
  </si>
  <si>
    <t>ΦΘΙΩΤΙΔΑΣ</t>
  </si>
  <si>
    <t>Δ. ΚΑΜΕΝΩΝ ΒΟΥΡΛΩΝ</t>
  </si>
  <si>
    <t>ΜΕΝΔΕΝΙΤΣΑ ΦΘΙΩΤΙΔΑΣ</t>
  </si>
  <si>
    <t>Δ. ΛΑΜΙΕΩΝ</t>
  </si>
  <si>
    <t>ΛΕΙΑΝΟΚΛΑΔΙ</t>
  </si>
  <si>
    <t>ΛΙΑΝΟΚΛΑΔΙ</t>
  </si>
  <si>
    <t>ΛΑΜΙΑ</t>
  </si>
  <si>
    <t>ΜΕΓΑΛΗ ΒΡΥΣΗ</t>
  </si>
  <si>
    <t>ΑΝΘΗΛΗ</t>
  </si>
  <si>
    <t>ΚΟΜΜΑ</t>
  </si>
  <si>
    <t>Δ. ΣΤΥΛΙΔΑΣ</t>
  </si>
  <si>
    <t>ΣΤΥΛΙΔΑ</t>
  </si>
  <si>
    <t>ΜΑΥΡΟΜΑΝΤΗΛΑ</t>
  </si>
  <si>
    <t>Δ. Δ. ΓΟΡΓΟΠΟΤΑΜΟΥ</t>
  </si>
  <si>
    <t>ΚΑΜΗΛΟΒΡΥΣΗ</t>
  </si>
  <si>
    <t>ΠΡΟΦΗΤΗΣ ΗΛΙΑΣ ΛΑΜΙΑΣ</t>
  </si>
  <si>
    <t>ΕΠΑΡΧΙΑΚΗ ΟΔΟ ΛΑΜΙΑΣ ΔΥΟ ΒΟΥΝΩΝ</t>
  </si>
  <si>
    <t>Σ.Σ. ΛΑΙΝΟΚΛΑΔΙΟΥ</t>
  </si>
  <si>
    <t>ΟΠΙΣΘΕΝ ΒΙΟΜ. ΓΑΛΑΚΤΟΣ</t>
  </si>
  <si>
    <t>04:00</t>
  </si>
  <si>
    <t>ΛΙΜΟΓΑΡΔΙ</t>
  </si>
  <si>
    <t>ΘΕΡΜΟΠΥΛΕΣ</t>
  </si>
  <si>
    <t>ΘΕΡΜΟΠΥΛΕΣ ΔΙΟΔΙΑ ΜΠΡΑΛΟΥ</t>
  </si>
  <si>
    <t>ΛΟΓΓΙΤΣΙ</t>
  </si>
  <si>
    <t>ΛΟΓΓΙΤΣΗ</t>
  </si>
  <si>
    <t>ΜΩΛΟΣ</t>
  </si>
  <si>
    <t>Ανθηλη</t>
  </si>
  <si>
    <t>ΠΡ. ΗΛΙΑ</t>
  </si>
  <si>
    <t>Π.Κ. ΑΤΑΛΑΝΤΗΣ</t>
  </si>
  <si>
    <t xml:space="preserve">Δ. ΛΟΚΡΩΝ </t>
  </si>
  <si>
    <t>KOLAKA</t>
  </si>
  <si>
    <t>Θεολογος</t>
  </si>
  <si>
    <t>MALESINA</t>
  </si>
  <si>
    <t>ΒΟΡΓΙΑΝΙΤΗΣ</t>
  </si>
  <si>
    <t>KΑΛΛΙΩΡΑ ΑΤΑΛΑΝΤΗΣ</t>
  </si>
  <si>
    <t>ΜΑΡΤΙΝΟ</t>
  </si>
  <si>
    <t>MΑΡΤΙΝΟ</t>
  </si>
  <si>
    <t>ΠΑΛΙΟ ΧΩΡΙΟ ΜΑΛΕΣΙΝΑ</t>
  </si>
  <si>
    <t>ΚΥΠΑΡΙΣΣΙ</t>
  </si>
  <si>
    <t>Δ. ΑΜΦΙΚΛΕΙΑΣ-ΕΛΑΤΕΙΑΣ</t>
  </si>
  <si>
    <t>ΖΕΛΙ</t>
  </si>
  <si>
    <t>Αταλαντη</t>
  </si>
  <si>
    <t>ΤΣΟΥΚΑ ΜΑΡΤΙΝΟΥ</t>
  </si>
  <si>
    <t>06:50</t>
  </si>
  <si>
    <t>ΚΟΛΑΚΑ</t>
  </si>
  <si>
    <t>Zελι</t>
  </si>
  <si>
    <t>ΑΣΠΡΟΧΩΜΑ ΜΑΛΕΣΙΝΑΣ</t>
  </si>
  <si>
    <t>ΛΙΒΑΝΑΤΕΣ</t>
  </si>
  <si>
    <t>ΑΤΑΛΑΝΤΗ</t>
  </si>
  <si>
    <t>ΚΑΣΤΡΟ ΒΟΙΩΤΙΑΣ</t>
  </si>
  <si>
    <t>ΘΕΟΛΟΓΟΣ</t>
  </si>
  <si>
    <t>ΡΟΔΑ ΑΤΑΛΑΝΤΗΣ</t>
  </si>
  <si>
    <t>ΧΛΩΜΟ ΚΥΡΤΩΝΗ</t>
  </si>
  <si>
    <t>00:09</t>
  </si>
  <si>
    <t>ΛΑΡΥΜΝΑ</t>
  </si>
  <si>
    <t>ΚΑΛΑΠΟΔΙ</t>
  </si>
  <si>
    <t>ΕΞΑΡΧΟΣ</t>
  </si>
  <si>
    <t>ΜΟΝΑΧΟΥ ΜΑΡΤΙΝΟΥ</t>
  </si>
  <si>
    <t>Π.Κ. ΔΟΜΟΚΟΥ</t>
  </si>
  <si>
    <t>Δ. ΔΟΜΟΚΟΥ</t>
  </si>
  <si>
    <t>Τ.Κ.Λευκας  ΘΕΣΗ "Ξηροβρυση"</t>
  </si>
  <si>
    <t>ΝΤΑΟΥΚΛΙ  Τ.Κ. ΟΜΒΡΙΑΚΗΣ</t>
  </si>
  <si>
    <t>ΝΕΟ ΜΟΝΑΣΤΗΡΙ</t>
  </si>
  <si>
    <t>ΔΕΚΑΕΦΤΑΡΙΑ   Τ.Κ. Ν. ΜΟΝΑΣΤΗΡΙΟΥ</t>
  </si>
  <si>
    <t>ΠΗΓΑΔΑΚΙΑ Τ.Κ. ΠΑΝΑΓΙΑΣ</t>
  </si>
  <si>
    <t>Τ.Κ. ΠΑΝΑΓΙΑΣ  «ΦΟΥΚΑΛΙΑ»</t>
  </si>
  <si>
    <t>ΜΑΝΤΑΣΙΑ</t>
  </si>
  <si>
    <t>Τ.Κ. ΜΑΝΤΑΣΙΑΣ  «ΚΑΖΑΛΙΑ»</t>
  </si>
  <si>
    <t>Τ.Κ. Ν. ΜΟΝΑΣΤΗΡΙΟΥ «ΧΑΣΑΠΛΗ»</t>
  </si>
  <si>
    <t>Τ.Κ ΝΕΑΣ ΜΑΚΡΙΣΗΣ   «ΛΟΓΓΟΣ»</t>
  </si>
  <si>
    <t>ΦΥΛΙΑΔΩΝΑΣ</t>
  </si>
  <si>
    <t>Τ.Κ. ΦΙΛΙΑΔΩΝΑΣ  ΘΕΣΗ  «ΑΧΛΑΔΙΑ»</t>
  </si>
  <si>
    <t>Τ.Κ. ΠΕΡΙΒΟΛΙ «ΚΕΝΤΡΑΔΙΑ»</t>
  </si>
  <si>
    <t>Π.Κ. ΑΜΦΙΚΛΕΙΑΣ</t>
  </si>
  <si>
    <t>ΕΛΑΤΕΙΑ</t>
  </si>
  <si>
    <t>Αγιοσ Γεωργιος</t>
  </si>
  <si>
    <t>ΛΕΥΤΟΒΡΥΣΗ ΕΛΑΤΕΙΑΣ</t>
  </si>
  <si>
    <t>Καμπανοστρατα</t>
  </si>
  <si>
    <t>ΑΜΦΙΚΛΕΙΑ</t>
  </si>
  <si>
    <t>ξυλικοι</t>
  </si>
  <si>
    <t>Π.Κ. ΣΤΥΛΙΔΑΣ</t>
  </si>
  <si>
    <t>ΝΤΑΜΑΡΙΑ</t>
  </si>
  <si>
    <t>ΑΧΙΝΟΣ</t>
  </si>
  <si>
    <t>ΔΡΟΣΙΑ ΚΟΥΒΕΛΑΣ</t>
  </si>
  <si>
    <t>ΑΧΛΑΔΙ</t>
  </si>
  <si>
    <t>ΚΑΝΑΛΑΚΙΑ</t>
  </si>
  <si>
    <t>ΠΕΛΑΣΓΙΑ</t>
  </si>
  <si>
    <t>Αγιος Γεωργιος-Μαραθια</t>
  </si>
  <si>
    <t>Aνυδρο</t>
  </si>
  <si>
    <t>ΚΑΡΑΒΟΜΥΛΟΣ</t>
  </si>
  <si>
    <t>ΚΟΥΒΕΛΑ</t>
  </si>
  <si>
    <t>Π.Κ. ΑΓΙΟΥ ΚΩΝΣΤΑΝΤΙΝΟΥ</t>
  </si>
  <si>
    <t>ΑΓΙΟΣ ΣΕΡΑΦΕΙΜ</t>
  </si>
  <si>
    <t>Π.Κ. ΑΡΓΥΡΟΧΩΡΙΟΥ</t>
  </si>
  <si>
    <t>ΛΟΥΤΡΑ ΥΠΑΤΗΣ</t>
  </si>
  <si>
    <t>ΒΑΡΚΑ-Λ.ΥΠΑΤΗΣ</t>
  </si>
  <si>
    <t>ΒΑΡΚΑ ΥΠΑΤΗΣ</t>
  </si>
  <si>
    <t>ΛΕΛΕΙΚΑ ΥΠΑΤΗΣ</t>
  </si>
  <si>
    <t>ΡΟΔΩΝΙΑ</t>
  </si>
  <si>
    <t>Δ.Δ. ΚΑΡΥΑΣ</t>
  </si>
  <si>
    <t>ΣΤΙΡΦΑΚΑ</t>
  </si>
  <si>
    <t>Δ.Δ. ΣΤΥΡΦΑΚΑΣ</t>
  </si>
  <si>
    <t>Δ.Δ. ΛΙΑΝΟΚΛΑΔΙΟΥ</t>
  </si>
  <si>
    <t>Δ.Δ. ΛΥΓΑΡΙΑΣ</t>
  </si>
  <si>
    <t>Δ.Δ. Λ. ΥΠΑΤΗΣ</t>
  </si>
  <si>
    <t>Δ.Δ. Λ.ΥΠΑΤΗΣ</t>
  </si>
  <si>
    <t>Δ.Δ. ΣΥΚΑΣ</t>
  </si>
  <si>
    <t>ΠΕΡΙΣΤΕΡΙ</t>
  </si>
  <si>
    <t>Δ.Δ. ΠΕΡΙΣΤΕΡΙΟΥ</t>
  </si>
  <si>
    <t>ΜΕΞΙΑΤΕΣ</t>
  </si>
  <si>
    <t>ΕΠΑΡΧ. ΟΔΟΣ ΜΕΞΙΑΤΩΝ-ΚΟΜΠΟΤΑΔΩΝ</t>
  </si>
  <si>
    <t>ΚΑΣΤΑΝΙΑ</t>
  </si>
  <si>
    <t>Δ.Δ. ΚΑΣΤΑΝΙΑΣ</t>
  </si>
  <si>
    <t>Π.Κ. ΞΥΝΙΑΔΑΣ</t>
  </si>
  <si>
    <t>ΞΥΝΙΑΣ</t>
  </si>
  <si>
    <t>ΜΑΚΡΥΡΑΧΗ ΘΕΣΗ ΛΟΥΡΙΔΕΣ</t>
  </si>
  <si>
    <t>Π.Υ. ΜΑΚΡΑΚΩΜΗΣ</t>
  </si>
  <si>
    <t>Δ. ΜΑΚΡΑΚΩΜΗΣ</t>
  </si>
  <si>
    <t>ΓΟΥΡΝΕΣ</t>
  </si>
  <si>
    <t>ΣΠΕΡΧΕΙΑΣ</t>
  </si>
  <si>
    <t>ΠΛΑΤΑΝΟΔΑΣΟΣ ΣΠΕΡΧΕΙΑΔΑΣ</t>
  </si>
  <si>
    <t>ΒΙΤΟΛΗ</t>
  </si>
  <si>
    <t>Τ.Κ.ΒΙΤΩΛΗ</t>
  </si>
  <si>
    <t>Τ.Κ.Κ ΜΑΚΡΗ</t>
  </si>
  <si>
    <t>Τ.Κ. ΜΕΣΟΠΟΤΑΜΙΑ</t>
  </si>
  <si>
    <t>Τ.Κ. ΒΙΤΩΛΗΣ</t>
  </si>
  <si>
    <t>ΡΟΒΟΛΙΑΡΙΟ</t>
  </si>
  <si>
    <t>ΤΚ ΡΟΒΟΛΙΑΡΙΟΥ</t>
  </si>
  <si>
    <t>Τ.Κ. ΒΙΤΩΛΗ</t>
  </si>
  <si>
    <t>Τ.Κ. ΚΛΩΝΙΟΥ</t>
  </si>
  <si>
    <t>ΚΟΥΡΕΛΕΙΚΑ ΓΑΡΔΙΚΙΟΥ</t>
  </si>
  <si>
    <t>Τ.Κ. ΠΑΛΑΙΑΣ ΓΙΑΝΝΙΤΣΟΥΣ</t>
  </si>
  <si>
    <t>ΓΡΑΜΜΕΝΗΣ</t>
  </si>
  <si>
    <t>Π.Υ. ΚΑΡΠΕΝΗΣΙΟΥ</t>
  </si>
  <si>
    <t>ΕΥΡΥΤΑΝΙΑΣ</t>
  </si>
  <si>
    <t>Δ. ΚΑΡΠΕΝΗΣΙΟΥ</t>
  </si>
  <si>
    <t>ΚΑΡΠΕΝΗΣΙ</t>
  </si>
  <si>
    <t>ΠΛΗΣΙΟΝ ΜΟΝΤΑΝΑ ΘΕΣΗ ΙΤΙΑ-ΣΟΥΗΛΑ</t>
  </si>
  <si>
    <t>ΛΥΚΟΥΡΕΣΗ ΚΑΡΠΕΝΗΣΙΟΥ</t>
  </si>
  <si>
    <t>Δ. ΑΓΡΑΦΩΝ</t>
  </si>
  <si>
    <t>ΜΑΡΑΘΟΣ ΑΓΡΑΦΩΝ</t>
  </si>
  <si>
    <t>ΜΕΓΑΛΑ ΛΙΒΑΔΙΑ</t>
  </si>
  <si>
    <t>ΚΑΛΛΙΘΕΑ ΚΑΡΠΕΝΗΣΙΟΥ</t>
  </si>
  <si>
    <t>ΚΟΝΤΙΒΑ-ΟΡΟΣ ΚΑΛΙΑΚΟΥΔΑ</t>
  </si>
  <si>
    <t>ΣΤΕΝΩΜΑ</t>
  </si>
  <si>
    <t>Π.Κ. ΦΟΥΡΝΑ</t>
  </si>
  <si>
    <t>ΚΛΕΙΣΤΟ</t>
  </si>
  <si>
    <t>ΟΙΚΙΣΜΟΣ ΜΑΥΡΟΛΟΓΓΟΣ</t>
  </si>
  <si>
    <t>Π.Κ. ΓΡΑΝΙΤΣΑΣ</t>
  </si>
  <si>
    <t>ΡΑΠΤΟΠΟΥΛΟ</t>
  </si>
  <si>
    <t>ΜΟΥΤΣΙΑΡΑ ΡΑΠΤΟΠΟΥΛΟΥ</t>
  </si>
  <si>
    <t>ΤΣΙΟΥΚΑ ΛΕΠΙΑΝΩΝ</t>
  </si>
  <si>
    <t>Τ.Κ. ΜΟΝΑΣΤΗΡΑΚΙ</t>
  </si>
  <si>
    <t>ΒΑΛΑΩΡΑ</t>
  </si>
  <si>
    <t>Π.Υ. ΑΜΦΙΣΣΑΣ</t>
  </si>
  <si>
    <t>ΦΩΚΙΔΟΣ</t>
  </si>
  <si>
    <t>Δ. ΔΕΛΦΩΝ</t>
  </si>
  <si>
    <t>ΑΜΦΙΣΣΑ</t>
  </si>
  <si>
    <t>ΡΕΝΤΙΜΙΑ</t>
  </si>
  <si>
    <t>ΛΥΡΙΤΣΑ ΦΩΚΙΔΑΣ</t>
  </si>
  <si>
    <t>1o XΛΜ ΑΜΦΙΣΣΑΣ ΛΑΜΙΑΣ</t>
  </si>
  <si>
    <t>ΔΕΛΦΟΙ</t>
  </si>
  <si>
    <t>ΚΡΟΚΙ ΔΕΛΦΟΥΣ</t>
  </si>
  <si>
    <t>Π.Κ. ΛΙΔΩΡΙΚΙΟΥ</t>
  </si>
  <si>
    <t>Δ. ΔΩΡΙΔΟΑΣ</t>
  </si>
  <si>
    <t>ΚΟΥΠΑΚΙ</t>
  </si>
  <si>
    <t>ΛΕΥΚΑΔΙΤΙΟ</t>
  </si>
  <si>
    <t>ΔΕΝΤΡΑΚΙΑ</t>
  </si>
  <si>
    <t>ΜΑΛΑΝΔΡΙΝΟ</t>
  </si>
  <si>
    <t>ΚΟΛΟΣΤΟΥΜΠΑ</t>
  </si>
  <si>
    <t>ΣΚΑΛΟΥΛΑ</t>
  </si>
  <si>
    <t>ΚΕΡΑΣΙΕΣ</t>
  </si>
  <si>
    <t>ΨΗΛΟ ΧΩΡΙΟ</t>
  </si>
  <si>
    <t>ΑΘΑΝΑΣΙΟΣ ΔΙΑΚΟΣ</t>
  </si>
  <si>
    <t>Π.Κ. ΠΟΛΥΔΡΟΣΟΥ</t>
  </si>
  <si>
    <t>ΓΡΑΒΙΑ</t>
  </si>
  <si>
    <t>ΚΛΟΤΣΟΤΗΡΕΣ ΓΡΑΒΙΑΣ</t>
  </si>
  <si>
    <t>Π.Υ. ΙΤΕΑΣ</t>
  </si>
  <si>
    <t>ΤΟΛΟΦΩΝΑΣ</t>
  </si>
  <si>
    <t>ΤΟΛΟΦΩΝΑ ΠΕΡΙΟΧΗ ΑΡΜΥΡΕΣ</t>
  </si>
  <si>
    <t>Δ.Ε. ΤΟΛΟΦΩΝΑΣ</t>
  </si>
  <si>
    <t>ΙΤΕΑ</t>
  </si>
  <si>
    <t>ΜΟΛΟΧΟΙ ΙΤΕΑΣ</t>
  </si>
  <si>
    <t>ΓΑΛΑΞΙΔΙ</t>
  </si>
  <si>
    <t>ΘΕΣΗ ΜΠΟΛΑΕΡΑΣ</t>
  </si>
  <si>
    <t>ΘΕΣΗ ΒΛΥΧΑ</t>
  </si>
  <si>
    <t>Π.Υ. ΛΙΒΑΔΕΙΑΣ</t>
  </si>
  <si>
    <t>ΒΟΙΩΤΙΑΣ</t>
  </si>
  <si>
    <t>Δ. ΑΛΙΑΡΤΟΥ</t>
  </si>
  <si>
    <t>ΥΨΗΛΑΝΤΗΣ</t>
  </si>
  <si>
    <t>Δ. ΛΕΒΑΔΕΩΝ</t>
  </si>
  <si>
    <t>ΠΑΡΟΡΙΟ</t>
  </si>
  <si>
    <t>Σ.Σ.ΠΑΡΑΡΙΟΥ</t>
  </si>
  <si>
    <t>Δ. ΟΡΧΟΜΕΝΟΥ</t>
  </si>
  <si>
    <t>ΟΡΧΟΜΕΝΟΣ</t>
  </si>
  <si>
    <t>ΚΗΦΙΣΣΟΥ</t>
  </si>
  <si>
    <t>ΛΕΒΑΔΕΙΑ</t>
  </si>
  <si>
    <t>ΝΤΡΙΑΝ ΜΠΕΗ</t>
  </si>
  <si>
    <t>ΑΛΙΑΡΤΟΣ</t>
  </si>
  <si>
    <t>ΚΩΠΑΙΔΑ</t>
  </si>
  <si>
    <t>ΛΕΒΕΝΤΗ</t>
  </si>
  <si>
    <t>ΚΟΤΣΑΝΟΡΑΧΗ</t>
  </si>
  <si>
    <t>Δ.Δ.ΑΝΘΟΧΩΡΙΟΥ</t>
  </si>
  <si>
    <t>ΡΩΜΑΙΙΚΟ</t>
  </si>
  <si>
    <t>Δ.Δ.ΡΩΜΑΙΙΚΟ</t>
  </si>
  <si>
    <t>ΠΑΥΛΟΣ</t>
  </si>
  <si>
    <t>ΔΙΠΟΤΙ</t>
  </si>
  <si>
    <t>ΠΕΡΙΦΕΡΙΑΚΟΣ ΟΡΧΟΜΕΝΟΥ</t>
  </si>
  <si>
    <t>ΜΑΖΙ ΑΛΙΑΡΤΟΥ</t>
  </si>
  <si>
    <t>ΑΓΙΟΣ ΒΛΑΣΙΟΣ</t>
  </si>
  <si>
    <t>Δ.Δ ΑΓΙΟΥ ΒΛΑΣΙΟΥ</t>
  </si>
  <si>
    <t>ΔΑΥΛΕΙΑ</t>
  </si>
  <si>
    <t>ΣΤΑΘΜΟΣ ΔΑΥΛΕΙΑΣ</t>
  </si>
  <si>
    <t>ΝΤΑΜΑΡΙΑ ΖΕΛΙΑΝΕΟΥ</t>
  </si>
  <si>
    <t>ΛΑΦΥΣΤΙΟ</t>
  </si>
  <si>
    <t>ΠΛΗΣΙΟΝ ΓΗΠΕΔΟΥ</t>
  </si>
  <si>
    <t>ΔΙΑΣΤΑΥΡΩΣΗ ΠΑΡΟΡΙΟΥ</t>
  </si>
  <si>
    <t>ΠΕΡΑ ΧΩΡΙΟ</t>
  </si>
  <si>
    <t>ΚΥΡΙΑΚΙΟ</t>
  </si>
  <si>
    <t>ΩΡΑΧΟΣ ΚΥΡΙΑΚΙΟΥ</t>
  </si>
  <si>
    <t>ΑΙ ΓΙΑΝΝΗΣ ΑΓΙΟΥ ΓΕΩΡΓΙΟΥ</t>
  </si>
  <si>
    <t>Δ.Δ.ΠΡΟΣΗΛΙΟΥ</t>
  </si>
  <si>
    <t>ΛΑΚΚΑ ΟΣΙΟΥ ΛΟΥΚΑ</t>
  </si>
  <si>
    <t>ΘΕΣΗ ΚΛΗΜΑΤΑΡΙΑ</t>
  </si>
  <si>
    <t>ΔΙΑΣΤΑΥΡΩΣΗ ΟΡΧΟΜΕΝΟΥ ΠΑΥΛΟΥ</t>
  </si>
  <si>
    <t>ΠΕΡΙΦΕΡΙΑΚΟΣ ΛΙΒΑΔΕΙΑΣ</t>
  </si>
  <si>
    <t>ΠΡ.ΗΛΙΑΣ  ΑΝΘΟΧΩΡΙΟΥ</t>
  </si>
  <si>
    <t>Δ. ΔΙΣΤΟΜΟΥ - ΑΡΑΧΟΒΑΣ - ΑΝΤΙΚΥΡΑΣ</t>
  </si>
  <si>
    <t>ΑΝΤΙΚΥΡΑ</t>
  </si>
  <si>
    <t>ΣΕΣΙ ΠΑΥΛΟΥ</t>
  </si>
  <si>
    <t>ΔΕΝΔΡΙ ΠΑΥΛΟΥ</t>
  </si>
  <si>
    <t>ΠΛΗΣΙΟΝ ΧΑΡΒΟΥΡΟΡΑΧΗΣ</t>
  </si>
  <si>
    <t>ΚΩΠΑΙΔΑ ΑΛΙΑΡΤΟΥ</t>
  </si>
  <si>
    <t>ΔΙΟΝΥΣΟΣ</t>
  </si>
  <si>
    <t>ΒΑΡΚΟ Τ.Κ.ΜΑΥΡΟΝΕΡΙΟΥ</t>
  </si>
  <si>
    <t>Δ Δ ΡΩΜΑΙΙΚΟ</t>
  </si>
  <si>
    <t>ΜΠΟΥΚΟΥΡΕΙΚΑ</t>
  </si>
  <si>
    <t>ΚΟΡΩΝΕΙΑ</t>
  </si>
  <si>
    <t>ΜΑΓΟΥΛΕΣ</t>
  </si>
  <si>
    <t>ΠΑΡΟΡΙ</t>
  </si>
  <si>
    <t>ΑΙ ΦΑΝΤΙΝΟΣ ΔΑΥΛΕΙΑΣ</t>
  </si>
  <si>
    <t>ΓΕΡΟΝΙΚΟΛΑΣ</t>
  </si>
  <si>
    <t>ΕΙΣΟΔΟΣ ΟΡΧΟΜΕΝΟΥ</t>
  </si>
  <si>
    <t>ΚΑΣΤΡΟ ΟΡΧΟΜΕΝΟΥ</t>
  </si>
  <si>
    <t>ΤΣΟΥΚΑ ΠΑΥΛΟΥ</t>
  </si>
  <si>
    <t>ΔΙΣΤΟΜΟ</t>
  </si>
  <si>
    <t>Ε.Ο. ΔΙΣΤΟΜΟΥ ΑΝΤΙΚΥΡΑΣ</t>
  </si>
  <si>
    <t>ΑΓΙΟΣ ΑΘΑΝΑΣΙΟΣ ΚΗΦΙΣΣΟΣ</t>
  </si>
  <si>
    <t>ΠΟΔΑ ΑΛΙΑΡΤΟΥ</t>
  </si>
  <si>
    <t>ΚΑΡΥΑ ΚΩΠΑΙΔΑ</t>
  </si>
  <si>
    <t>7ο χιλ Ε.Ο. ΑΣΠΡΩΝ ΣΠΙΤΙΩΝ ΔΙΣΤΟΜΟΥ</t>
  </si>
  <si>
    <t>7ο χιλ Ε.Ο. ΑΣΠΡΩΝ ΣΠΙΤΙΩΝ</t>
  </si>
  <si>
    <t>10ο χιλ Ε.Ο. ΑΣΠΡΩΝ ΣΠΙΤΙΩΝ ΔΙΣΤΟΜΟ</t>
  </si>
  <si>
    <t>ΕΛΑΙΟΝΑΣ ΔΙΣΤΟΜΟΥ Π.Ε.Ο.ΔΙΣΤΟΜΟΥ ΑΣΠΡΩΝ ΣΠΙ</t>
  </si>
  <si>
    <t>ΑΛΟΥΜΙΝΙΟ ΕΛΛΑΔΟΣ</t>
  </si>
  <si>
    <t>ΑΡΒΑΝΙΤΣΑ</t>
  </si>
  <si>
    <t>ΛΑΜΔΑ ΟΡΧΟΜΕΝΟΥ</t>
  </si>
  <si>
    <t>ΡΑΧΗ ΑΓΙΑΣ ΑΝΝΑΣ</t>
  </si>
  <si>
    <t>Δ.Δ.ΑΓΙΟΥ ΔΗΜΗΤΡΙΟΥ</t>
  </si>
  <si>
    <t>Π.Υ  ΘΗΒΑΣ</t>
  </si>
  <si>
    <t>ΚΑΣΤΡΟ ΓΛΑ</t>
  </si>
  <si>
    <t>ΑΚΡΑΙΦΝΙΟ</t>
  </si>
  <si>
    <t>109 ΧΛΜ Ε.Ο. ΡΕΥΜΑ ΠΡΟΣ ΑΘΗΝΑ</t>
  </si>
  <si>
    <t>ΑΣΚΡΗ ΒΟΙΩΤΙΑΣ</t>
  </si>
  <si>
    <t>108 ΧΛΜ ΕΘ.ΟΔΟΥ  ΠΡΑΝΕΣ ΟΔΟΥ</t>
  </si>
  <si>
    <t>Δ. ΘΗΒΑΙΩΝ</t>
  </si>
  <si>
    <t>ΡΕΜΑ ΚΑΝΑΒΑΡΙΟΥ</t>
  </si>
  <si>
    <t>ΣΤΡΟΒΙΚΙ</t>
  </si>
  <si>
    <t>ΤΟΥΡΛΟΓΙΑΝΝΗΣ</t>
  </si>
  <si>
    <t>ΑΚΡΑΙΦΝΙΟ ΒΟΙΩΤΙΑΣ</t>
  </si>
  <si>
    <t>ΘΗΒΑ</t>
  </si>
  <si>
    <t>ΑΜΠΕΛΟΧΩΡΙ</t>
  </si>
  <si>
    <t>ΑΣΚΡΗ</t>
  </si>
  <si>
    <t>ΚΟΙΛΑΔΑ ΜΟΥΣΩΝ</t>
  </si>
  <si>
    <t>ΚΩΠΑ"ΙΔΑ</t>
  </si>
  <si>
    <t>ΕΡΥΘΡΕΣ</t>
  </si>
  <si>
    <t>ΚΑΝΑΒΑΡΙ</t>
  </si>
  <si>
    <t>ΚΟΝΤΟΤΟ ΘΗΒΩΝ</t>
  </si>
  <si>
    <t>ΕΡΥΘΡΕΣ  -ΔΑΦΝΗ</t>
  </si>
  <si>
    <t>ΠΕΡΝΑΡΙ -ΣΤΕΝΗ ΑΛΙΑΡΤΟΥ</t>
  </si>
  <si>
    <t>ΘΕΣΠΙΩΝ ΜΑΥΡΟΜΜΑΤΙ</t>
  </si>
  <si>
    <t>ΕΛΛΟΠΙΑ</t>
  </si>
  <si>
    <t>ΕΛΛΟΠΙΑ ΘΗΒΩΝ</t>
  </si>
  <si>
    <t>ΠΛΗΣΙΟΝ ΑΕΡΟΔΡΟΜΙΟΥ SKYDIVE</t>
  </si>
  <si>
    <t>4ο ΧΛΜ ΘΗΒΩΝ ΛΙΒΑΔΕΙΑΣ</t>
  </si>
  <si>
    <t>ΜΠΟΥΓΙΑΤΙ ΒΑΓΙΩΝ</t>
  </si>
  <si>
    <t>ΠΡΟΔΡΟΜΟΣ ΒΟΙΩΤΙΑΣ</t>
  </si>
  <si>
    <t>ΚΑΝΑΒΑΡΙ ΒΟΙΩΤΙΑΣ</t>
  </si>
  <si>
    <t>ΒΙΒΑΡΙ ΘΗΒΑ</t>
  </si>
  <si>
    <t>ΑΝΤΙΟΣΤΑΣΙΟ ΜΟΡΝΟΣ ΘΗΒΑ</t>
  </si>
  <si>
    <t>10:08</t>
  </si>
  <si>
    <t>ΠΛΑΤΑΝΑΚΙ</t>
  </si>
  <si>
    <t>ΚΑΠΑΡΕΛΛΙ</t>
  </si>
  <si>
    <t>ΔΟΜΒΡΑΙΝΑ ΘΗΒΩΝ</t>
  </si>
  <si>
    <t>ΠΛΗΣΙΟΝ ΜΥΛΩΝ</t>
  </si>
  <si>
    <t>ΓΛΗΝΟΥ 20</t>
  </si>
  <si>
    <t>ΠΥΡΙ</t>
  </si>
  <si>
    <t>ΚΤΕΟ ΑΛΙΑΡΤΟΥ</t>
  </si>
  <si>
    <t>ΥΠΑΤΟ</t>
  </si>
  <si>
    <t>ΒΑΓΙΑ</t>
  </si>
  <si>
    <t>ΚΤΕΟ</t>
  </si>
  <si>
    <t>ΠΑΤΗΜΑ</t>
  </si>
  <si>
    <t>ΠΕΡΝΑΦΙ</t>
  </si>
  <si>
    <t>ΜΟΥΡΙΚΙΟ</t>
  </si>
  <si>
    <t>4ο χλμ ΘΗΒΩΝ ΜΟΥΡΙΚΙΟΥ</t>
  </si>
  <si>
    <t>ΚΑΠΑΡΕΛΛΙ ΒΟΙΩΤΙΑΣ</t>
  </si>
  <si>
    <t>ΕΛΕΩΝΑΣ</t>
  </si>
  <si>
    <t>ΣΠΙΘΑΡΙΑ</t>
  </si>
  <si>
    <t>ΠΥΡΙ ΚΑΤΑΥΛΙΣΜΟΣ</t>
  </si>
  <si>
    <t>ΚΕΦΑΛΑΡΙ</t>
  </si>
  <si>
    <t>ΜΑΝΔΡΑΣ ΕΙΔΥΛΛΙΑΣ</t>
  </si>
  <si>
    <t>ΠΥΡΙ (ΚΑΤΑΥΛΙΣΜΟΣ)</t>
  </si>
  <si>
    <t>ΠΥΡΙ (ΠΛΗΣΙΟΝ ΡΟΜΑ)</t>
  </si>
  <si>
    <t>ΞΗΡΟΝΟΜΗ</t>
  </si>
  <si>
    <t>ΑΛΥΚΗ</t>
  </si>
  <si>
    <t>ΤΟΠΟΝΥΜΙΟ ΝΗΣΟΣ</t>
  </si>
  <si>
    <t>01:02</t>
  </si>
  <si>
    <t>01:21</t>
  </si>
  <si>
    <t>ΜΑΥΡΟΤΟΠΟΣ</t>
  </si>
  <si>
    <t>ΒΑΓΙΑ ΔΑΥΛΩΣΗ</t>
  </si>
  <si>
    <t>ΠΥΡΙ (ΠΛΗΣΙΟΝ ΚΑΤΑΥΛΙΣΜΟΥ</t>
  </si>
  <si>
    <t>ΤΑΧΙ</t>
  </si>
  <si>
    <t>ΑΓ. ΘΕΟΔΩΡΟΥΣ</t>
  </si>
  <si>
    <t>06:27</t>
  </si>
  <si>
    <t>ΜΟΥΡΙΚΙ</t>
  </si>
  <si>
    <t>ΠΛΗΣΙΟΝ ΚΑΝΑΛΙ ΜΟΡΝΟΥ</t>
  </si>
  <si>
    <t>ΝΕΟΧΩΡΑΚΙ ΘΗΒΩΝ</t>
  </si>
  <si>
    <t>ΑΕΡΟΓΕΦΥΡΑ ΜΟΥΡΙΚΙΟΥ</t>
  </si>
  <si>
    <t>ΘΕΣΗ ΚΟΚΑΛΛΑ</t>
  </si>
  <si>
    <t>ΝΕΟΧΩΡΑΚΙ ΒΟΙΩΤΙΑΣ</t>
  </si>
  <si>
    <t>ΔΙΑΣΤΑΥΡΩΣΗ ΑΜΠΕΛΟΧΩΡΙΟΥ</t>
  </si>
  <si>
    <t>ΕΛΕΩΝΑΣ ΘΗΒΩΝ</t>
  </si>
  <si>
    <t>ΠΛΗΣΙΟΝ ΥΛΙΚΗΣ</t>
  </si>
  <si>
    <t>02:02</t>
  </si>
  <si>
    <t>ΘΙΣΒΗ</t>
  </si>
  <si>
    <t>ΘΙΣΒΗ - ΚΟΡΟΜΙΛΙ</t>
  </si>
  <si>
    <t>ΔΙΑΣΤΑΥΡΩΣΗ ΜΑΥΡΟΜΑΤΙΟΥ</t>
  </si>
  <si>
    <t>ΝΕΟΧΩΡΑΚΙΟ</t>
  </si>
  <si>
    <t>ΠΛΗΣΙΟΝ ΓΗΠΕΔΟΥ ΝΕΟΧΩΡΑΚΙΟΥ</t>
  </si>
  <si>
    <t>ΚΟΠΑΙΔΑ</t>
  </si>
  <si>
    <t>ΠΛΗΣΙΟΝ ΚΑΤΑΥΛΙΣΜΟΥ - ΠΥΡΙ</t>
  </si>
  <si>
    <t>ΜΑΝΔΡΑ -ΕΙΔΥΛΛΙΑΣ (ΔΑΦΝΗ)</t>
  </si>
  <si>
    <t>1ο ΧΛΜ ΚΑΣΤΡΟΥ-ΛΙΒΑΔΕΙΑΣ</t>
  </si>
  <si>
    <t>93ο ΧΛΜ.Ε.Ο ΑΘΗΝΩΝ ΘΕΣΣΑΛΟΝΙΚΗΣ</t>
  </si>
  <si>
    <t>ΛΑΨΑΝΑ</t>
  </si>
  <si>
    <t>2ο ΧΛΜ ΘΗΒΩΝ ΜΟΥΡΙΚΙΟΥ</t>
  </si>
  <si>
    <t>ΛΕΟΝΤΑΡΙΟ</t>
  </si>
  <si>
    <t>ΧΑΡΑΙΝΤΙΝΙ</t>
  </si>
  <si>
    <t>ΕΥΡΩΠΑΙΚΟ ΧΩΡΙΟ</t>
  </si>
  <si>
    <t>ΠΥΡΙ ΘΗΒΩΝ</t>
  </si>
  <si>
    <t>ΒΑΚΟΥΦΙΚΟ ΥΛΙΚΗΣ</t>
  </si>
  <si>
    <t>ΜΩΡΑΙΤΙΚΑ ΚΑΠΑΡΕΛΛΙΟΥ</t>
  </si>
  <si>
    <t>ΜΑΝΔΡΑ-ΕΙΔΥΛΙΑΣ</t>
  </si>
  <si>
    <t>ΡΕΒΕΝΙΑ-ΥΠΑΤΟ</t>
  </si>
  <si>
    <t>ΠΥΡΙ-ΘΗΒΩΝ</t>
  </si>
  <si>
    <t>ΡΟΥΜΑΝΙ-ΕΛΛΟΠΙΑ</t>
  </si>
  <si>
    <t>ζαχαρου</t>
  </si>
  <si>
    <t>ΠΑΛΙΟΧΩΡΙ</t>
  </si>
  <si>
    <t>ΚΟΚΚΙΝΑΔΑ</t>
  </si>
  <si>
    <t>ΕΡΥΘΡΕΣ   ΣΠΗΛΙΑ ΝΤΑΒΕΛΗ</t>
  </si>
  <si>
    <t>Π.Υ. ΟΙΝΟΦΥΤΩΝ</t>
  </si>
  <si>
    <t>Δ. ΤΑΝΑΓΡΑΣ</t>
  </si>
  <si>
    <t>ΟΙΝΟΦΥΤΑ</t>
  </si>
  <si>
    <t>ΜΑΡΚΟΠΟΥΛΟ ΠΛΗΣΙΟΝ ΧΩΜΑΤΕΡΗΣ</t>
  </si>
  <si>
    <t>ΝΤΡΑΖΕΖΑ ΑΥΛΩΝΑ</t>
  </si>
  <si>
    <t>ΔΗΛΕΣΙ</t>
  </si>
  <si>
    <t>45ο χλμ Ε.Ο ΜΑΛΑΚΑΣΑΣ ΩΡΩΠΟΥ</t>
  </si>
  <si>
    <t>ΚΙΟΥΛΙΑΦΙΝΙΑ ΤΚ ΑΡΜΑ</t>
  </si>
  <si>
    <t>ΤΑΝΑΓΡΑ</t>
  </si>
  <si>
    <t>ΘΕΣΗ ΚΑΠΕΖΑ ΤΑΝΑΓΡΑΣ</t>
  </si>
  <si>
    <t>ΑΥΛΩΝΑ (ΣΤΡΑΤΟΠΕΔΟ)</t>
  </si>
  <si>
    <t>ΚΑΜΠΟΣ ΟΙΝΟΦΥΤΩΝ</t>
  </si>
  <si>
    <t>"ΧΑΛΑΣΜΟΣ" ΑΣΩΠΙΑ</t>
  </si>
  <si>
    <t>Π.Κ. ΔΕΡΒΕΝΟΧΩΡΙΩΝ</t>
  </si>
  <si>
    <t>ΚΑΛΛΙΘΕΑ ΤΑΝΑΓΡΑΣ</t>
  </si>
  <si>
    <t>1ο χλμ.ΠΥΛΗΣ ΧΑΣΙΑΣ</t>
  </si>
  <si>
    <t>ΠΥΛΗ ΔΕΡΒΕΝΟΧΩΡΙΩΝ</t>
  </si>
  <si>
    <t>ΘΕΣΗ "ΜΑΖΑΡΕΙΚΑ"</t>
  </si>
  <si>
    <t>Π.Υ. ΧΑΛΚΙΔΑΣ</t>
  </si>
  <si>
    <t>ΕΥΒΟΙΑΣ</t>
  </si>
  <si>
    <t>Δ. ΕΡΕΤΡΙΑΣ</t>
  </si>
  <si>
    <t>ΕΡΕΤΡΙΑ</t>
  </si>
  <si>
    <t>"ΚΟΥΜΟΥΛΑ", ΔΚ ΕΡΕΤΡΙΑΣ</t>
  </si>
  <si>
    <t>ΤΑΜΠΑΚΑ ΔΚ ΑΜΑΡΥΝΘΟΥ</t>
  </si>
  <si>
    <t>"ΒΙΛΕΣ ΑΓΓΛΩΝ", ΜΑΛΑΚΩΝΤΑΣ ΕΡΕΤΡΙΑΣ</t>
  </si>
  <si>
    <t>Δ. ΔΙΡΦΥΩΝ - ΜΕΣΣΑΠΙΩΝ</t>
  </si>
  <si>
    <t>ΠΟΛΙΤΙΚΑ</t>
  </si>
  <si>
    <t>ΤΚ ΠΟΛΙΤΙΚΩΝ</t>
  </si>
  <si>
    <t>Δ. ΧΑΛΚΙΔΕΩΝ</t>
  </si>
  <si>
    <t>"ΒΙΓΛΑ", ΤΚ ΠΟΛΙΤΙΚΩΝ</t>
  </si>
  <si>
    <t>ΚΑΜΠΙΑ</t>
  </si>
  <si>
    <t>"ΚΑΛΟΓΕΡΙΚΟ", ΤΚ ΚΑΜΠΙΩΝ</t>
  </si>
  <si>
    <t>ΨΑΧΝΑ</t>
  </si>
  <si>
    <t>ΜΙΣΤΡΟΣ</t>
  </si>
  <si>
    <t>ΤΚ ΜΙΣΤΡΟΥ</t>
  </si>
  <si>
    <t>"ΚΑΛΠΑΚΙ", ΤΚ ΠΑΛΙΟΥΡΑ</t>
  </si>
  <si>
    <t>ΤΚ ΑΓ. ΑΘΑΝΑΣΙΟΥ</t>
  </si>
  <si>
    <t>ΝΕΡΟΤΡΙΒΙΑ</t>
  </si>
  <si>
    <t>"ΠΕΥΚΙΑΣ", ΤΚ ΝΕΡΟΤΡΙΒΙΑΣ</t>
  </si>
  <si>
    <t>ΦΥΛΛΑ</t>
  </si>
  <si>
    <t>ΑΓ. ΓΕΩΡΓΙΟΣ ΑΡΜΑΣ, ΤΚ ΦΥΛΛΩΝ</t>
  </si>
  <si>
    <t>"ΜΑΥΡΟ ΚΟΥΤΣΟΥΡΟ", ΤΚ ΛΟΥΤΣΑΣ</t>
  </si>
  <si>
    <t>"ΚΑΛΥΒΙΑ", ΤΚ ΦΥΛΛΩΝ</t>
  </si>
  <si>
    <t>"ΣΠΗΛΙΕΣ", ΔΚ ΒΑΣΙΛΙΚΟΥ</t>
  </si>
  <si>
    <t>ΤΡΙΑΔΑ</t>
  </si>
  <si>
    <t>ΤΚ ΤΡΙΑΔΑΣ</t>
  </si>
  <si>
    <t>ΔΚ ΕΡΕΤΡΙΑΣ</t>
  </si>
  <si>
    <t>ΤΚ ΦΥΛΛΩΝ</t>
  </si>
  <si>
    <t>00:56</t>
  </si>
  <si>
    <t>02:46</t>
  </si>
  <si>
    <t>ΤΚ ΠΙΣΣΩΝΑ</t>
  </si>
  <si>
    <t>ΑΦΡΑΤΙΟ</t>
  </si>
  <si>
    <t>"ΠΙΦΛΙ", ΤΚ ΑΦΡΑΤΙΟΥ</t>
  </si>
  <si>
    <t>"ΚΑΡΑΚΑ",ΔΚ ΔΡΟΣΙΑΣ</t>
  </si>
  <si>
    <t>ΣΤΕΝΗ ΔΙΡΦΥΟΣ</t>
  </si>
  <si>
    <t>ΣΚΟΥΝΤΕΡΙ, ΔΚ ΣΤΕΝΗΣ</t>
  </si>
  <si>
    <t>ΤΚ ΣΕΤΤΑΣ</t>
  </si>
  <si>
    <t>ΤΚ ΚΑΣΤΕΛΛΑΣ</t>
  </si>
  <si>
    <t>ΠΑΓΩΝΤΑΣ</t>
  </si>
  <si>
    <t>ΜΑΡΚΑΤΕΣ, Τ.Κ ΠΑΓΩΝΤΑ</t>
  </si>
  <si>
    <t>"ΠΑΛΙΟΠΑΝΑΓΙΑ - ΚΟΥΜΑΡΟΣ", Τ.Κ ΝΕΡΟΤΡΙΒΙΑΣ</t>
  </si>
  <si>
    <t>" ΑΣΑΧ ", ΒΑΣΙΛΙΚΟ</t>
  </si>
  <si>
    <t>ΚΑΣΤΕΛΛΑ</t>
  </si>
  <si>
    <t>" ΚΑΤΣΑΜΠΑ ", Τ.Κ ΚΑΣΤΕΛΛΑΣ</t>
  </si>
  <si>
    <t>" ΟΡΟΣ ΟΛΥΜΠΟΣ ", Τ.Κ  ΜΙΣΤΡΟΥ</t>
  </si>
  <si>
    <t>"ΡΙΤΣΩΝΑ", ΒΑΘΥ ΑΥΛΙΔΑΣ</t>
  </si>
  <si>
    <t>" ΦΟΥΝΤΑ ", ΤΚ ΤΡΙΑΔΑΣ</t>
  </si>
  <si>
    <t>" ΓΛΑΡΟΜΥΤΗΣ ΠΟΛΙΤΙΚΩΝ - ΘΕΣΗ ΡΑΧΗ "</t>
  </si>
  <si>
    <t>" ΒΟΥΡΛΑΣ ", ΠΟΛΙΤΙΚΑ</t>
  </si>
  <si>
    <t>ΜΥΤΙΚΑΣ</t>
  </si>
  <si>
    <t>" ΒΑΘΡΟΒΟΥΝΙ ", Τ.Κ ΜΥΤΙΚΑ</t>
  </si>
  <si>
    <t>07:28</t>
  </si>
  <si>
    <t>''ΛΟΥΤΣΕΖΑ'', Δ.Κ ΔΡΟΣΙΑΣ</t>
  </si>
  <si>
    <t xml:space="preserve"> ''ΛΟΤΣΕΖΑ'', Δ.Κ ΔΡΟΣΙΑΣ</t>
  </si>
  <si>
    <t>"ΓΚΟΥΜΕΝΑ", ΔΚ ΤΡΙΑΔΑΣ</t>
  </si>
  <si>
    <t>ΛΟΥΚΙΣΙΑ</t>
  </si>
  <si>
    <t>"ΛΟΥΤΣΕΖΣ", ΔΚ ΔΡΟΣΙΑΣ</t>
  </si>
  <si>
    <t>"ΠΕΡΙΒΟΛΑΚΙ", ΤΚ ΜΙΣΤΡΟΥ</t>
  </si>
  <si>
    <t>"ΑΣΚΑΛΟΣ", ΟΙΚ. ΠΛΑΤΑΝΑΣ, ΔΚ ΨΑΧΝΩΝ</t>
  </si>
  <si>
    <t>"ΚΟΚΚΙΝΑ", ΤΚ ΠΑΛΙΟΥΡΑ</t>
  </si>
  <si>
    <t>ΒΟΥΝΟΙ</t>
  </si>
  <si>
    <t>"ΑΓ. ΓΕΩΡΓΙΟΣ", ΤΚ ΒΟΥΝΩΝ</t>
  </si>
  <si>
    <t>ΑΜΑΡΥΝΘΟΣ</t>
  </si>
  <si>
    <t>"ΑΓ. ΠΑΡΑΣΚΕΥΗ", ΤΚ ΜΙΣΤΡΟΥ</t>
  </si>
  <si>
    <t>ΜΥΤΙΚΑΣ - ΚΟΛΟΚΟΤΡΩΝΗ</t>
  </si>
  <si>
    <t>ΜΥΤΙΚΑΣ -  ΚΟΛΟΚΟΤΡΩΝΗ</t>
  </si>
  <si>
    <t>ΞΙΝΟ, ΔΚ ΒΑΘΕΩΣ ΑΥΛΙΔΑΣ</t>
  </si>
  <si>
    <t>ΤΚ ΚΑΜΠΙΩΝ- ΞΗΡΟΒΟΥΝΙ</t>
  </si>
  <si>
    <t>"ΚΟΚΚΙΝΙΑ", ΔΚ ΒΑΣΙΛΙΚΟΥ</t>
  </si>
  <si>
    <t>ΝΕΑ ΑΡΤΑΚΗ</t>
  </si>
  <si>
    <t>ΔΥΟ ΒΟΥΝΑ</t>
  </si>
  <si>
    <t>Π.Κ. ΚΥΜΗΣ</t>
  </si>
  <si>
    <t>Δ. ΚΥΜΗΣ - ΑΛΙΒΕΡΙΟΥ</t>
  </si>
  <si>
    <t>ΜΑΛΕΤΙΑΝΟΙ</t>
  </si>
  <si>
    <t>ΚΟΙΣΕΛΙΚ ΜΑΛΕΤΙΑΝΟΙ</t>
  </si>
  <si>
    <t>ΟΡΙΟ</t>
  </si>
  <si>
    <t>ΚΟΚΚΙΝΟΕΚΛΗΣΙΕΣ ΟΡΙΟΥ</t>
  </si>
  <si>
    <t>ΜΟΝΟΔΡΥΟ</t>
  </si>
  <si>
    <t>"ΠΙΡΝΑΚΙ", ΤΚ, ΤΚ ΜΟΝΟΔΡΙΟΥ</t>
  </si>
  <si>
    <t>ΑΥΛΩΝΑΡΙ</t>
  </si>
  <si>
    <t>ΜΟΥΡΤΕΡΗ ΟΚΤΩΝΙΑΣ</t>
  </si>
  <si>
    <t>"ΛΙΒΑΔΑΚΙΑ", ΤΚ ΚΟΙΛΙΟΥ</t>
  </si>
  <si>
    <t>ΚΟΥΒΕΛΙΑ ΟΚΤΩΝΙΑΣ ΘΕΣΗ ΚΑΘΙΣΤΟΥ</t>
  </si>
  <si>
    <t>ΜΟΥΡΤΕΡΗ</t>
  </si>
  <si>
    <t>ΑΝΩ ΚΟΥΡΟΥΝΙΟ</t>
  </si>
  <si>
    <t>ΑΝΩ ΚΟΥΡΟΥΝΙ</t>
  </si>
  <si>
    <t>Τ.Κ. ΑΓΙΟΥ ΒΛΑΣΙΟΥ</t>
  </si>
  <si>
    <t>ΚΑΔΙΟ</t>
  </si>
  <si>
    <t>ΚΑΔΙ-ΠΡΟΦΗΤΗΣ ΗΛΙΑΣ</t>
  </si>
  <si>
    <t>Π.Κ. ΑΛΙΒΕΡΙΟΥ</t>
  </si>
  <si>
    <t>"ΑΠΟΚΑΛΥΨΗ", ΑΓ. ΛΟΥΚΑΣ</t>
  </si>
  <si>
    <t>Δ. ΚΑΡΥΣΤΟΥ</t>
  </si>
  <si>
    <t>ΜΕΣΟΧΩΡΙΑ</t>
  </si>
  <si>
    <t>ΑΙΟΛΙΚΟ ΠΑΡΚΟ ΜΕΣΟΧΩΡΙΩΝ</t>
  </si>
  <si>
    <t>ΛΕΠΟΥΡΑ</t>
  </si>
  <si>
    <t>Τ.Κ.ΛΕΠΟΥΡΩΝ</t>
  </si>
  <si>
    <t>ΤΡΑΧΗΛΙΟ</t>
  </si>
  <si>
    <t>"ΠΑΡΑΜΕΡΙΤΕΣ",ΤΡΑΧΗΛΙΟ</t>
  </si>
  <si>
    <t>ΚΟΣΚΙΝΑ</t>
  </si>
  <si>
    <t>"ΦΤΑΑΛΑ", ΚΟΣΚΙΝΑ</t>
  </si>
  <si>
    <t>ΚΡΙΕΖΑ</t>
  </si>
  <si>
    <t>ΒΕΛΟΣ</t>
  </si>
  <si>
    <t>"ΜΑΡΙΝΟΥ" ΒΕΛΟΥΣ</t>
  </si>
  <si>
    <t>ΑΠΟΚΑΛΥΨΗ ΑΓΙΟΣ ΛΟΥΚΑΣ</t>
  </si>
  <si>
    <t>ΜΑΝΔΡΑΚΙ</t>
  </si>
  <si>
    <t>ΣΕΤΤΑ</t>
  </si>
  <si>
    <t>ΖΑΡΑΚΕΣ ΘΕΣΗ ''ΜΑΓΟΣ''</t>
  </si>
  <si>
    <t>ΑΠΟΚΑΛΥΨΗ ΑΓΙΟΥ ΛΟΥΚΑ</t>
  </si>
  <si>
    <t>"ΛΕΩΝΙΔΑ" ΑΓΙΟΥ ΛΟΥΚΑ</t>
  </si>
  <si>
    <t>ΔΥΣΤΟΣ</t>
  </si>
  <si>
    <t>ΟΙΚΣΜΟΣ ΔΑΦΝΗ</t>
  </si>
  <si>
    <t>ΖΑΡΑΚΕΣ</t>
  </si>
  <si>
    <t>ΤΣΑΚΑΙΟΙ ΜΕΣΟΧΩΡΙΩΝ</t>
  </si>
  <si>
    <t>ΑΓΙΟΣ ΙΩΑΝΝΗΣ ΘΕΣΗ ''ΠΛΑΤΥΒΟΥΝΙ''</t>
  </si>
  <si>
    <t>Τ.Κ.ΚΡΙΕΖΩΝ ''ΓΚΟΥΜΟΥΡΑΔΕΣ''</t>
  </si>
  <si>
    <t>''ΠΡΟΦΗΤΗΣ ΗΛΙΑΣ'' Τ.Κ.ΑΓΙΟΥ ΙΩΑΝΝΗ</t>
  </si>
  <si>
    <t>ΓΥΜΝΟ</t>
  </si>
  <si>
    <t>ΤΚ ΛΕΠΟΥΡΩΝ</t>
  </si>
  <si>
    <t>Τ.Κ ΛΕΠΟΥΡΩΝ</t>
  </si>
  <si>
    <t>ΑΛΜΥΡΟΠΟΤΑΜΟΣ</t>
  </si>
  <si>
    <t>ΑΓ. ΑΡΤΕΜΙΟΣ</t>
  </si>
  <si>
    <t>ΤΚ ΚΡΙΕΖΩΝ ''ΚΑΜΠΟΣ</t>
  </si>
  <si>
    <t>ΑΓΙΟΣ ΛΟΥΚΑΣ- ΠΑΡΑΜΠΟΛΙ</t>
  </si>
  <si>
    <t>ΑΛΙΒΕΡΙ</t>
  </si>
  <si>
    <t>ΚΑΡΑΒΟΣ ΑΛΙΒΕΡΙΟΥ</t>
  </si>
  <si>
    <t>ΑΚΤΗ ΝΗΡΕΩΣ</t>
  </si>
  <si>
    <t>"ΚΑΜΠΟΣ", ΤΚ ΚΡΙΕΖΩΝ</t>
  </si>
  <si>
    <t>Τ.Κ. ΜΕΣΟΧΩΡΙΩΝ</t>
  </si>
  <si>
    <t>ΑΝΕΜΟΓΕΝΝΗΤΡΙΕΣ ΑΛΜΥΡΟΠΟΤΑΜΟΥ</t>
  </si>
  <si>
    <t>πετριες</t>
  </si>
  <si>
    <t>παρθενι</t>
  </si>
  <si>
    <t>06:29</t>
  </si>
  <si>
    <t>Κοσκινα</t>
  </si>
  <si>
    <t>Αχλαδερη</t>
  </si>
  <si>
    <t>Πετριες</t>
  </si>
  <si>
    <t>λεπουρα</t>
  </si>
  <si>
    <t>ΚΟΥΤΟΥΜΟΥΛΑ</t>
  </si>
  <si>
    <t>Π.Κ. ΚΑΡΥΣΤΟΥ</t>
  </si>
  <si>
    <t>ΜΑΡΜΑΡΙΟ</t>
  </si>
  <si>
    <t>ΠΟΡΤΟ-ΛΑΦΙΑ</t>
  </si>
  <si>
    <t>06:56</t>
  </si>
  <si>
    <t>ΚΟΜΙΤΟ</t>
  </si>
  <si>
    <t>ΘΕΣΗ ΔΥΠΟΤΑΜΑ</t>
  </si>
  <si>
    <t>ΟΜΑΛΙΕΣ</t>
  </si>
  <si>
    <t>ΤΥΡΟΚΟΜΕΙΟ ΑΓ ΙΣΙΔΩΡΟΣ ΜΑΡΜΑΡΙ</t>
  </si>
  <si>
    <t>ΜΕΛΙΣΣΩΝΑΣ</t>
  </si>
  <si>
    <t>ΠΛΑΚΩΤΑ</t>
  </si>
  <si>
    <t>ΚΑΣΤΑΝΟΛΟΓΓΟΣ</t>
  </si>
  <si>
    <t>ΘΕΣΗ ΠΑΝΑΓΙΑ Τ.Κ. ΑΓΙΟΥ ΔΗΜΗΤΡΙΟΥ</t>
  </si>
  <si>
    <t>ΤΚ ΚΑΛΥΒΙΩΝ</t>
  </si>
  <si>
    <t>ΣΦΥΡΙΔΟΥΠΟΛΗ ΤΚ ΜΑΡΜΑΡΙΟΥ</t>
  </si>
  <si>
    <t>ΠΟΛΥΠΟΤΑΜΟΣ Τ.Κ. ΠΟΛΥΠΟΤΑΜΟΥ</t>
  </si>
  <si>
    <t>ΧΑΜΗΛΟΒΟΥΝΙ Τ.Κ. ΝΕΩΝ ΣΤΥΡΩΝ</t>
  </si>
  <si>
    <t>ΚΑΡΥΣΤΟΣ</t>
  </si>
  <si>
    <t>ΚΟΝΤΟΡΕΜΑΤΑ Δ.Κ. ΚΑΡΥΣΤΟΥ</t>
  </si>
  <si>
    <t>ΚΟΥΒΕΛΕΣ Τ.Κ. ΝΕΩΝ ΣΤΥΡΩΝ</t>
  </si>
  <si>
    <t>ΘΥΜΙ Τ.Κ. ΚΑΦΗΡΕΑ</t>
  </si>
  <si>
    <t>07:01</t>
  </si>
  <si>
    <t>ΜΕΤΟΧΙ Τ.Κ. ΑΕΤΟΥ</t>
  </si>
  <si>
    <t>ΒΡΥΣΗ ΤΟΥ ΜΠΕΗ Τ.Κ. ΜΑΡΜΑΡΙΟΥ</t>
  </si>
  <si>
    <t>06:35</t>
  </si>
  <si>
    <t>ΒΡΕΣΤΗΔΕΣ</t>
  </si>
  <si>
    <t>ΣΤΥΡΑ</t>
  </si>
  <si>
    <t>ΑΓΙΟΣ ΙΩΑΝΝΗΣ ΡΟΣΣΟΣ</t>
  </si>
  <si>
    <t>ΦΥΓΙΑΣ Τ.Κ. ΜΑΡΜΑΡΙΟΥ</t>
  </si>
  <si>
    <t>ΑΓ. ΝΕΚΤΑΡΙΟΣ ΡΕΟΥΖΙΟΥ</t>
  </si>
  <si>
    <t>ΤΣΟΛΙΑΣ Τ.Κ. ΑΕΤΟΥ</t>
  </si>
  <si>
    <t>Δ.Κ ΣΤΥΡΕΩΝ - ΑΓ. ΝΕΚΤΑΡΙΟΣ</t>
  </si>
  <si>
    <t>Π.Κ. ΣΚΥΡΟΥ</t>
  </si>
  <si>
    <t>Δ. ΣΚΥΡΟΥ</t>
  </si>
  <si>
    <t>ΣΚΥΡΟΣ</t>
  </si>
  <si>
    <t>"ΝΥΦΙ", ΔΚ ΣΚΥΡΟΥ</t>
  </si>
  <si>
    <t>"ΑΓ. ΚΩΝ/ΝΟΣ", ΔΚ ΣΚΥΡΟΥ</t>
  </si>
  <si>
    <t>"ΠΟΛΙΧΡΙ", ΔΚ ΣΚΥΡΟΥ</t>
  </si>
  <si>
    <t>"ΑΒΔΕΛΕΣ", ΔΚ ΣΚΥΡΟΥ</t>
  </si>
  <si>
    <t>ΚΟΥΜΑΡΙ Δ.ΣΚΥΡΟΥ</t>
  </si>
  <si>
    <t>Π.Υ. ΙΣΤΙΑΙΑΣ</t>
  </si>
  <si>
    <t>Δ. ΙΣΤΙΑΙΑΣ - ΑΙΔΗΨΟΥ</t>
  </si>
  <si>
    <t>ΤΣΟΚΑΙΤΗ  ΩΡΕΩΝ</t>
  </si>
  <si>
    <t>ΤΣΟΚΑΙΤΗ ΩΡΕΩΝ</t>
  </si>
  <si>
    <t>ΚΟΥΠΑ</t>
  </si>
  <si>
    <t>ΑΓΡΙΟΒΟΤΑΝΟ</t>
  </si>
  <si>
    <t>ΤΣΑΠΟΥΡΝΙΑ</t>
  </si>
  <si>
    <t>ΣΙΜΙΑ</t>
  </si>
  <si>
    <t>ΣΧΟΙΝΙΑΣ - ΚΑΜΑΡΙΑ ΙΣΤΙΑΙΑΣ</t>
  </si>
  <si>
    <t>ΙΣΤΙΑΙΑ</t>
  </si>
  <si>
    <t>ΑΓΙΟΣ ΓΕΩΡΓΙΟΣ ΙΣΤΙΑΙΑΣ</t>
  </si>
  <si>
    <t>ΑΓΙΟΣ</t>
  </si>
  <si>
    <t>ΒΑΡΒΑΡΑ Τ.Κ. ΑΓΙΟΥ</t>
  </si>
  <si>
    <t>ΛΟΥΤΡΑ ΑΙΔΗΨΟΥ</t>
  </si>
  <si>
    <t>"ΛΙΘΟΣΥΡΤΗΣ" Τ.Κ. ΑΙΔΗΨΟΥ</t>
  </si>
  <si>
    <t>ΓΕΡΑΚΙΟΥ</t>
  </si>
  <si>
    <t>"ΕΛΑΦΟΧΟΡΤΟ" Τ.Κ. ΓΕΡΑΚΙΟΥ</t>
  </si>
  <si>
    <t>"ΚΑΡΒΟΥΝΟΣΤΑΘΜΟΣ" ΤΑΞΙΑΡΧΗ ΕΥΒΟΙΑΣ</t>
  </si>
  <si>
    <t>ΚΑΣΤΑΝΙΩΤΙΣΣΑ</t>
  </si>
  <si>
    <t>"ΑΜΠΕΛΙΑ" ΚΑΣΤΑΝΙΩΤΙΣΣΑΣ - ΕΥΒΟΙΑΣ</t>
  </si>
  <si>
    <t>ΚΑΡΒΟΥΝΟΣΑΘΜΟΣ ΤΑΞΙΑΡΧΗΣ</t>
  </si>
  <si>
    <t>ΛΙΧΑΔΑ</t>
  </si>
  <si>
    <t>ΝΕΟΣ ΠΥΡΓΟΣ</t>
  </si>
  <si>
    <t>"ΝΗΣΙΩΤΙΣΣΑ" Ν. ΠΥΡΓΟΣ</t>
  </si>
  <si>
    <t>ΕΝΤΟΣ ΠΟΛΕΩΣ ΙΣΤΙΑΙΑΣ</t>
  </si>
  <si>
    <t>ΑΙΔΗΨΟΣ - ΠΟΛΥΛΟΦΟΣ</t>
  </si>
  <si>
    <t>ΟΧΥΡΑ (ΕΡΓΑΤΙΚΕΣ ΚΑΤΟΙΚΙΕΣ Λ. ΑΙΔΗΨΟΥ)</t>
  </si>
  <si>
    <t>ΜΟΝΟΚΑΡΥΑ</t>
  </si>
  <si>
    <t>Π.Κ. ΛΙΜΝΗΣ</t>
  </si>
  <si>
    <t>Δ. ΜΑΝΤΟΥΔΙΟΥ - ΛΙΜΝΗΣ - ΑΓΙΑΣ ΑΝΝΑΣ</t>
  </si>
  <si>
    <t>ΚΟΥΡΚΟΥΛΟΙ</t>
  </si>
  <si>
    <t>"ΣΚΙΑ" Τ.Κ. ΚΟΥΡΚΟΥΛΩΝ</t>
  </si>
  <si>
    <t>ΡΕΤΣΙΝΟΛΑΚΟΣ ΛΙΜΝΗΣ</t>
  </si>
  <si>
    <t>ΡΟΒΙΕΣ</t>
  </si>
  <si>
    <t>ΔΡΥΜΩΝΑΣ Τ.Κ. ΡΟΒΙΩΝ Δ.Θ. "ΚΑΜΑΡΙΤΣΑ"</t>
  </si>
  <si>
    <t>"ΧΟΡΤΟΚΟΠΗ" Τ.Κ. ΛΙΜΝΗΣ</t>
  </si>
  <si>
    <t>"ΑΡΚΟΥΔΙΑ" ΛΙΜΝΗΣ</t>
  </si>
  <si>
    <t>ΜΟΥΡΤΙΑΣ</t>
  </si>
  <si>
    <t>ΛΑΚΑΚΙΑ ΔΑΦΝΗΣ</t>
  </si>
  <si>
    <t>Π.Κ. ΜΑΝΤΟΥΔΙΟΥ</t>
  </si>
  <si>
    <t>ΓΕΡΟΒΟΥΝΟ ΜΑΝΤΟΥΔΙΟΥ</t>
  </si>
  <si>
    <t>ΣΤΕΝΑ Τ.Κ. ΑΓΙΑΣ ΑΝΝΑΣ</t>
  </si>
  <si>
    <t>ΠΕΡΙΒΟΛΙΑ ΚΑΜΠΟΣ</t>
  </si>
  <si>
    <t>"ΦΑΚΕΔΟΡΕΜΑ" ΠΑΡΑΛΙΑ ΑΓ. ΑΝΝΑΣ</t>
  </si>
  <si>
    <t>ΚΕΡΑΜΕΙΑ</t>
  </si>
  <si>
    <t>'ΦΤΕΡΙΑΣ' Τ.Κ. ΚΕΡΑΜΙΑΣ</t>
  </si>
  <si>
    <t>ΠΡΟΚΟΠΙΟ</t>
  </si>
  <si>
    <t>"ΒΑΡΕΛΑΚΙ" Τ.Κ. ΠΡΟΚΟΠΙΟΥ</t>
  </si>
  <si>
    <t>ΠΗΛΙΟ</t>
  </si>
  <si>
    <t>"ΚΟΡΑΚΑΣ-ΛΙΒΑΔΑΚΙΑ" Τ.Κ. ΠΗΛΙΟΥ</t>
  </si>
  <si>
    <t>"ΒΑΜΠΑΚΙΕΣ" ΠΡΟΚΟΠΙ</t>
  </si>
  <si>
    <t>ΑΗ ΓΙΑΝΝΗΣ ΠΡΟΚΟΠΙΟΥ</t>
  </si>
  <si>
    <t>ΤΟΥΦΕΣ ΠΡΟΚΟΠΙΟΥ</t>
  </si>
  <si>
    <t>ΚΑΜΠΙΑ ΠΗΛΙΟΥ</t>
  </si>
  <si>
    <t>Π.Υ. ΕΡΜΟΥΠΟΛΗΣ</t>
  </si>
  <si>
    <t>ΚΥΚΛΑΔΩΝ</t>
  </si>
  <si>
    <t>Δ. ΚΕΑΣ</t>
  </si>
  <si>
    <t>Δ. ΜΥΚΟΝΟΥ</t>
  </si>
  <si>
    <t>Δ. ΣΥΡΟΥ-ΕΡΜΟΥΠΟΛΕΩΣ</t>
  </si>
  <si>
    <t>ΚΟΥΝΔΟΥΡΟΣ</t>
  </si>
  <si>
    <t>Δ. ΚΥΘΝΟΥ</t>
  </si>
  <si>
    <t>ΒΡΟΣΚΟΠΟΣ</t>
  </si>
  <si>
    <t>23:48</t>
  </si>
  <si>
    <t>ΠΟΠΙΣΣΕΣ, ΚΕΑ</t>
  </si>
  <si>
    <t>Δ. ΚΙΜΩΛΟΥ</t>
  </si>
  <si>
    <t>ΨΑΘΗ, ΚΙΜΩΛΟΣ</t>
  </si>
  <si>
    <t>Δ. ΙΗΤΩΝ</t>
  </si>
  <si>
    <t>ΠΟΙΣΣΕΣ, ΚΕΑ</t>
  </si>
  <si>
    <t>Δ. ΣΕΡΙΦΟΥ</t>
  </si>
  <si>
    <t>ΑΓ.ΙΩΑΝΝΗΣ, ΣΕΡΙΦΟΣ</t>
  </si>
  <si>
    <t>ΚΕΑ, ΜΥΛΟΙ</t>
  </si>
  <si>
    <t>08:34</t>
  </si>
  <si>
    <t>ΚΑΡΘΑΙΑ</t>
  </si>
  <si>
    <t>ΚΟΜΗΤΟ</t>
  </si>
  <si>
    <t>ΚΑΝΤΟΥΝΙΑ</t>
  </si>
  <si>
    <t>ΦΑΜΠΡΙΚΑ</t>
  </si>
  <si>
    <t>ΠΛΑΓΙΑ - ΓΥΦΤΙΚΑ - ΤΡΟΥΛΟΣ</t>
  </si>
  <si>
    <t>ΚΥΘΝΟΣ</t>
  </si>
  <si>
    <t>ΑΓ. ΑΝΑΡΓΥΡΟΙ - ΑΠΑΝΩ ΜΕΡΙΑ</t>
  </si>
  <si>
    <t>ΠΟΙΣΣΕΣ</t>
  </si>
  <si>
    <t>ΚΑΣΤΡΟ - ΠΕΤΑΛΙΑ</t>
  </si>
  <si>
    <t>08:31</t>
  </si>
  <si>
    <t>ΠΡΟΦΗΤΗΣ ΗΛΙΑΣ ΚΥΘΝΟΥ</t>
  </si>
  <si>
    <t>ΣΚΥΛΟΣ</t>
  </si>
  <si>
    <t>Π.Κ. ΑΝΔΡΟΥ</t>
  </si>
  <si>
    <t>Δ. ΑΝΔΡΟΥ</t>
  </si>
  <si>
    <t>ΑΓΙΑ ΘΕΚΛΗ</t>
  </si>
  <si>
    <t>ΠΙΣΩ ΜΕΡΙΑ</t>
  </si>
  <si>
    <t>ΑΡΝΑ</t>
  </si>
  <si>
    <t>ΑΡΝΗ</t>
  </si>
  <si>
    <t>ΒΟΥΡΚΩΤΗ</t>
  </si>
  <si>
    <t>ΜΟΤΣΑΡΑ</t>
  </si>
  <si>
    <t>ΠΙΤΡΟΦΟΣ</t>
  </si>
  <si>
    <t>ΚΑΤΑΚΟΙΛΟ - ΡΕΜΑΤΑ</t>
  </si>
  <si>
    <t>ΖΑΓΑΝΙΑΡΗ</t>
  </si>
  <si>
    <t>05:05</t>
  </si>
  <si>
    <t>ΦΡΑΓΚΑΚΙ - ΣΤΕΝΟ</t>
  </si>
  <si>
    <t>ΣΤΕΝΙΕΣ</t>
  </si>
  <si>
    <t>10:01</t>
  </si>
  <si>
    <t>ΚΟΡΘΙ</t>
  </si>
  <si>
    <t>ΑΗΔΟΝΙΑ, ΚΟΡΘΙ</t>
  </si>
  <si>
    <t>ΣΤΕΝΟ ΚΟΡΘΙΟΥ</t>
  </si>
  <si>
    <t>ΣΤΑΥΡΟΠΕΔΑ</t>
  </si>
  <si>
    <t>ΚΑΤΩ ΥΨΗΛΟΥ</t>
  </si>
  <si>
    <t>Π.Κ. ΠΑΡΟΥ</t>
  </si>
  <si>
    <t>Δ. ΠΑΡΟΥ</t>
  </si>
  <si>
    <t>ΛΕΥΚΕΣ</t>
  </si>
  <si>
    <t>ΠΟΥΝΤΑ</t>
  </si>
  <si>
    <t>ΦΙΚΙΑ ΝΑΟΥΣΑΣ</t>
  </si>
  <si>
    <t>04:36</t>
  </si>
  <si>
    <t>ΑΓ.ΒΛΑΣΗΣ, ΑΡΧΙΛΟΧΟΣ</t>
  </si>
  <si>
    <t>Π.Κ. ΝΑΞΟΥ</t>
  </si>
  <si>
    <t>Δ. ΝΑΞΟΥ &amp; ΜΙΚΡΩΝ ΚΥΚΛΑΔΩΝ</t>
  </si>
  <si>
    <t>ΜΑΡΑΘΟ,ΝΑΞΟΥ</t>
  </si>
  <si>
    <t>ΚΑΛΟΓΕΡΟΣ, ΑΠΟΛΛΩΝΑ</t>
  </si>
  <si>
    <t>ΜΠΟΛΙΜΠΑΣ,ΝΑΞΟΥ</t>
  </si>
  <si>
    <t>ΚΙΝΙΔΑΡΟΣ</t>
  </si>
  <si>
    <t>ΠΡΟΦΗΤΗΣ ΗΛΙΑΣ, ΜΟΝΗ ΝΑΞΟΥ</t>
  </si>
  <si>
    <t>ΜΕΛΙΝΟΣ</t>
  </si>
  <si>
    <t>ΑΥΛΙΑ ΝΑΞΟΥ</t>
  </si>
  <si>
    <t>ΣΙΦΩΝΕΣ</t>
  </si>
  <si>
    <t>ΑΦΡΕΣ ΑΠΟΛΛΩΝΑ</t>
  </si>
  <si>
    <t>ΛΟΥΚΑΚΙ ΝΑΞΟΥ</t>
  </si>
  <si>
    <t>ΑΓΙΟΣ ΘΑΛΑΛΑΙΟΣ</t>
  </si>
  <si>
    <t>ΑΜΙΤΗ, ΕΓΓΑΕΩΝ ΝΑΞΟΥ</t>
  </si>
  <si>
    <t>Δ. ΦΟΛΕΓΑΝΔΡΟΥ</t>
  </si>
  <si>
    <t>ΑΓΚΑΛΗ, ΦΟΛΕΓΑΝΔΡΟΣ</t>
  </si>
  <si>
    <t>ΓΛΙΝΑΔΟΥ ΔΗΜΟΥ ΝΑΞΟΥ</t>
  </si>
  <si>
    <t>ΜΠΙΤΣΑΣ ΚΙΝΙΔΑΡΟΥ</t>
  </si>
  <si>
    <t>ΓΑΛΑΝΑΔΟ - ΓΕΦΥΡΙ</t>
  </si>
  <si>
    <t>ΣΑΓΚΡΙ</t>
  </si>
  <si>
    <t>ΣΤΕΛΙΔΑ ΝΑΞΟΥ</t>
  </si>
  <si>
    <t>ΤΡΙΠΟΔΕΣ</t>
  </si>
  <si>
    <t>ΑΓΓΙΔΙΑ - ΑΓ. ΙΣΙΔΩΡΟΣ</t>
  </si>
  <si>
    <t>ΟΡΟΣ ΖΕΥΣ</t>
  </si>
  <si>
    <t>ΑΓΙΟΣ ΓΕΩΡΓΙΟΣ - ΧΩΡΑ ΝΑΞΟΥ</t>
  </si>
  <si>
    <t>ΚΟΥΤΣΟΥΡΑ ΑΠΕΙΡΑΘΟΥ</t>
  </si>
  <si>
    <t>23:57</t>
  </si>
  <si>
    <t>ΑΠΕΙΡΑΝΘΟΣ ΝΑΞΟΥ</t>
  </si>
  <si>
    <t>ΤΣΙΚΑΛΑΡΙΟ Τ.Κ ΧΑΛΚΕΙΟΥ ΝΑΞΟΥ</t>
  </si>
  <si>
    <t>ΟΡΥΧΕΙΑ Τ.Κ ΑΠΕΙΡΑΝΘΟΥ ΝΑΞΟΥ</t>
  </si>
  <si>
    <t>ΣΤΡΑΒΟΛΑΓΚΑΔΑ Τ.Κ ΚΟΡΩΝΟΥ ΝΑΞΟΥ</t>
  </si>
  <si>
    <t>ΠΑΡΑΤΡΕΧΟΣ ΤΚ ΓΑΛΑΝΑΔΟΥ ΝΑΞΟΥ</t>
  </si>
  <si>
    <t>ΞΗΡΟΚΑΜΠΟΣ ΧΩΡΑΣ ΝΑΞΟΥ</t>
  </si>
  <si>
    <t>ΑΓΙΟΣ ΑΡΣΕΝΙΟΣ ΝΑΞΟΥ</t>
  </si>
  <si>
    <t>ΕΓΓΑΡΕΣ  ΔΗΜΟΥ ΝΑΞΟΥ ΚΑΙ ΜΙΚΡΩΝ ΚΥΚΛΑΔΩΝ</t>
  </si>
  <si>
    <t>ΑΓΙΟΙ ΘΕΟΔΩΡΟΙ ΤΚ ΚΟΡΩΝΙΔΑΣ</t>
  </si>
  <si>
    <t>ΤΟΥΜΠΑΚΑΔΕΣ Τ.Κ ΤΡΟΠΟΔΩΝ ΝΑΞΟΥ</t>
  </si>
  <si>
    <t>ΚΑΛΟΓΕΡΟΣ ΤΚ ΜΕΣΗΣ ΔΗΜΟΥ ΝΑΞΟΥ</t>
  </si>
  <si>
    <t>ΣΤΑΥΡΟΣ Τ.Κ ΚΕΡΑΜΩΤΗΣ ΝΑΞΟΥ</t>
  </si>
  <si>
    <t>Π.Κ. ΘΗΡΑΣ</t>
  </si>
  <si>
    <t>Δ. ΘΗΡΑΣ</t>
  </si>
  <si>
    <t>ΕΞΩ ΓΩΝΙΑ</t>
  </si>
  <si>
    <t>Π.Κ. ΤΗΝΟΥ</t>
  </si>
  <si>
    <t>Δ. ΤΗΝΟΥ</t>
  </si>
  <si>
    <t>ΛΙΝΟΠΗ ΤΡΙΠΟΤΑΜΟΥ</t>
  </si>
  <si>
    <t>ΚΟΛΥΜΠΗΘΡΑ</t>
  </si>
  <si>
    <t>00:36</t>
  </si>
  <si>
    <t>ΑΓΑΠΗ</t>
  </si>
  <si>
    <t>ΚΩΜΗ</t>
  </si>
  <si>
    <t>ΛΕΙΒΑΔΙ</t>
  </si>
  <si>
    <t>ΤΡΙΑΝΤΑΡΟΣ</t>
  </si>
  <si>
    <t>ΤΗΝΟΣ</t>
  </si>
  <si>
    <t>ΣΜΑΡΔΑΚΙΤΟ</t>
  </si>
  <si>
    <t>ΠΑΝΟΡΜΟΣ</t>
  </si>
  <si>
    <t>ΑΜΠΕΛΙ ΠΑΝΟΡΜΟΥ</t>
  </si>
  <si>
    <t>ΛΥΧΝΑΦΤΙΑ</t>
  </si>
  <si>
    <t>Π.Υ. ΡΟΔΟΥ</t>
  </si>
  <si>
    <t>ΔΩΔΕΚΑΝΗΣΩΝ</t>
  </si>
  <si>
    <t>Δ. ΡΟΔΟΥ</t>
  </si>
  <si>
    <t>ΦΑΛΗΡΑΚΙ</t>
  </si>
  <si>
    <t>ΠΑΣΤΙΔΑ</t>
  </si>
  <si>
    <t>07:24</t>
  </si>
  <si>
    <t>Π.Κ. ΛΙΝΔΟΥ</t>
  </si>
  <si>
    <t>ΧΑΡΑΚΙ</t>
  </si>
  <si>
    <t>ΓΕΝΝΑΔΙΟ</t>
  </si>
  <si>
    <t>Δ.Δ ΑΣΚΛΗΠΕΙΟΥ-ΠΕΤΡΩΤΟ</t>
  </si>
  <si>
    <t>ΑΣΚΛΗΠΕΙΟ</t>
  </si>
  <si>
    <t>ΚΟΙΤΑΡΙ</t>
  </si>
  <si>
    <t>00:48</t>
  </si>
  <si>
    <t>Π.Κ. ΑΠΟΛΛΩΝΑ</t>
  </si>
  <si>
    <t>ΕΜΠΩΝΑΣ</t>
  </si>
  <si>
    <t>ΦΑΝΕΣ</t>
  </si>
  <si>
    <t>ΚΑΜΙΝΙΑ</t>
  </si>
  <si>
    <t>ΔΩΔΕΚΑΝΗΣΟΥ</t>
  </si>
  <si>
    <t>ΑΓΙΟΣ ΙΣΙΔΩΡΟΣ</t>
  </si>
  <si>
    <t>ΠΕΝΤΑΝΑΣ</t>
  </si>
  <si>
    <t>ΛΑΓΚΟΝΙΑ</t>
  </si>
  <si>
    <t>ΑΠΟΛΛΩΝΑ</t>
  </si>
  <si>
    <t>ΧΟΝΔΡΟΚΟΠΟΣ</t>
  </si>
  <si>
    <t>Π.Υ. ΚΩ</t>
  </si>
  <si>
    <t>Δ. ΚΩ</t>
  </si>
  <si>
    <t>ΛΙΜΙΩΝΑΣ</t>
  </si>
  <si>
    <t>ΠΥΛΙ - ΣΤΑΥΡΟΥ ΠΕΡΑΜΑ</t>
  </si>
  <si>
    <t>Π.Υ. ΜΥΤΙΛΗΝΗΣ</t>
  </si>
  <si>
    <t>ΛΕΣΒΟΥ</t>
  </si>
  <si>
    <t>Δ. ΜΥΤΙΛΗΝΗΣ</t>
  </si>
  <si>
    <t>ΘΕΡΜΗ ΜΥΤΙΛΗΝΗΣ</t>
  </si>
  <si>
    <t>ΜΥΤΙΛΗΝΗ</t>
  </si>
  <si>
    <t>ΚΑΡΑ ΤΕΠΕ</t>
  </si>
  <si>
    <t>ΙΠΠΕΙΟΝ</t>
  </si>
  <si>
    <t>ΠΕΡΑΜΑ ΓΕΡΑΣ</t>
  </si>
  <si>
    <t>ΠΑΜΦΙΛΑ</t>
  </si>
  <si>
    <t>ΝΤΙΠΙ</t>
  </si>
  <si>
    <t>ΑΓΙΟΣ ΦΑΝΟΥΡΙΟΣ - ΞΑΜΠΕΛΙΑ</t>
  </si>
  <si>
    <t>ΛΑΜΠΟΥ ΜΥΛΟΙ</t>
  </si>
  <si>
    <t>ΠΑΓΑΝΗ</t>
  </si>
  <si>
    <t>ΝΕΕΣ ΚΥΔΩΝΙΕΣ</t>
  </si>
  <si>
    <t>ΠΑΛΙΟΣ - ΤΟΥΚΜΑΚΙΑ</t>
  </si>
  <si>
    <t>3ο ΧΛΜ ΜΥΤΙΛΗΝΗΣ - ΚΑΛΛΟΝΗΣ</t>
  </si>
  <si>
    <t>ΛΑΡΣΟΣ</t>
  </si>
  <si>
    <t>ΛΟΦΟΣ ΠΑΝΕΠΙΣΤΗΜΙΟΥ</t>
  </si>
  <si>
    <t>ΠΗΓΗ</t>
  </si>
  <si>
    <t>ΓΗΠΕΔΟ ΠΗΓΗΣ</t>
  </si>
  <si>
    <t>ΛΟΥΤΡΟΠΟΛΗ ΘΕΡΜΗΣ</t>
  </si>
  <si>
    <t>ΑΓΙΟΙ ΑΚΙΝΔΥΝΟΙ</t>
  </si>
  <si>
    <t>ΠΑΓΑΝΗ ΜΥΤΙΛΗΝΗΣ</t>
  </si>
  <si>
    <t>ΛΕΜΟΝΟΥ</t>
  </si>
  <si>
    <t>ΘΕΡΜΑ</t>
  </si>
  <si>
    <t>ΕΡΓΑΤΙΚΕΣ ΚΑΤΟΙΚΙΕΣ</t>
  </si>
  <si>
    <t>ΔΕΗ</t>
  </si>
  <si>
    <t>ΑΦΑΛΩΝΑΣ</t>
  </si>
  <si>
    <t>ΓΑΙΔΑΡΑΝΗΦΟΡΟΣ</t>
  </si>
  <si>
    <t>ΜΟΡΙΑ</t>
  </si>
  <si>
    <t>Π.Κ. ΚΑΛΛΟΝΗΣ</t>
  </si>
  <si>
    <t>Δ. ΔΥΤΙΚΗΣ ΛΕΣΒΟΥ</t>
  </si>
  <si>
    <t>ΧΑΛΙΚΑΣ ΚΕΡΑΜΟΠΟΙΕΙΟ ΠΟΛΥΧΝΙΤΟΥ</t>
  </si>
  <si>
    <t>ΠΕΤΡΑ</t>
  </si>
  <si>
    <t>ΑΝΑΞΟΣ</t>
  </si>
  <si>
    <t>ΒΡΙΣΑ</t>
  </si>
  <si>
    <t>ΚΑΜΑΤΟΥΔΙΑ ΒΡΙΣΑΣ</t>
  </si>
  <si>
    <t>ΚΑΛΛΟΝΗ</t>
  </si>
  <si>
    <t>ΜΟΝΗ ΠΕΡΙΒΟΛΗΣ</t>
  </si>
  <si>
    <t>ΚΑΤΡΙ</t>
  </si>
  <si>
    <t>ΣΙΓΡΙΟ</t>
  </si>
  <si>
    <t>ΠΛΑΚΕΣ</t>
  </si>
  <si>
    <t>ΠΑΠΙΑΝΑ</t>
  </si>
  <si>
    <t>ΛΙΜΑΝΙ ΠΑΡΑΚΟΙΛΩΝ</t>
  </si>
  <si>
    <t>ΕΡΕΣΟΣ</t>
  </si>
  <si>
    <t>ΠΕΤΣΟΦΑΣ</t>
  </si>
  <si>
    <t>ΚΑΤΣΑΡΑΣ</t>
  </si>
  <si>
    <t>ΣΚΑΛΑ ΚΑΛΛΟΝΗΣ</t>
  </si>
  <si>
    <t>ΜΕΣΟΤΟΠΟΣ</t>
  </si>
  <si>
    <t>ΤΑΒΑΡΙ - ΠΟΔΑΡΑΣ</t>
  </si>
  <si>
    <t>ΤΑΒΑΡΙ</t>
  </si>
  <si>
    <t>3ο ΧΛΜ ΚΑΛΛΟΝΗΣ - ΦΙΛΙΑΣ</t>
  </si>
  <si>
    <t>ΓΕΦΥΡΙ ΚΡΕΜΑΣΤΗΣ</t>
  </si>
  <si>
    <t>ΔΑΦΙΑ</t>
  </si>
  <si>
    <t>ΑΝΤΙΣΣΑ</t>
  </si>
  <si>
    <t>ΤΟΥΜΠΑ</t>
  </si>
  <si>
    <t>ΧΡΟΥΣΟΣ ΤΑΒΑΡΙ</t>
  </si>
  <si>
    <t>ΠΛΗΣΙΟΝ ΝΕΚΡΟΤΑΦΕΙΟΥ</t>
  </si>
  <si>
    <t>3ο ΧΛΜ ΒΑΤΟΥΣΑΣ - ΑΝΤΙΣΣΑΣ</t>
  </si>
  <si>
    <t>ΜΑΚΑΡΑ</t>
  </si>
  <si>
    <t>03:16</t>
  </si>
  <si>
    <t>ΧΙΔΗΡΑ</t>
  </si>
  <si>
    <t>ΒΑΤΟΥΣΣΑ</t>
  </si>
  <si>
    <t>ΜΟΝΗ ΥΨΗΛΟΥ</t>
  </si>
  <si>
    <t>ΛΙΩΤΑ</t>
  </si>
  <si>
    <t>ΜΕΣΑ</t>
  </si>
  <si>
    <t>ΑΓΙΟΣ ΠΑΝΤΕΛΕΗΜΩΝ ΠΑΧΥΣ ΑΜΜΟΣ</t>
  </si>
  <si>
    <t>ΑΧΛΑΔΕΡΗ</t>
  </si>
  <si>
    <t>Π.Κ. ΑΓΙΑΣΟΥ</t>
  </si>
  <si>
    <t>ΜΑΝΕΤΑ ΒΑΣΙΛΙΚΩΝ</t>
  </si>
  <si>
    <t>ΛΑΓΚΑΔΑ</t>
  </si>
  <si>
    <t>ΑΓΙΑΣΟΣ</t>
  </si>
  <si>
    <t>ΑΓΙΑ ΣΩΤΗΡΑ</t>
  </si>
  <si>
    <t>ΠΟΛΙΧΝΙΤΟΣ</t>
  </si>
  <si>
    <t>ΑΓΙΑ ΚΥΡΙΑΚΗ ΝΥΦΙΔΑΣ</t>
  </si>
  <si>
    <t>Π.Κ. ΠΛΩΜΑΡΙΟΥ</t>
  </si>
  <si>
    <t>ΑΧΛΑΔΙΑ ΤΡΥΓΩΝΑ ΛΕΣΒΟΥ</t>
  </si>
  <si>
    <t>ΒΑΤΟΣ ΠΡΟΣΚΥΝΗΤΑΡΙ</t>
  </si>
  <si>
    <t>ΤΡΥΓΟΝΑΣ</t>
  </si>
  <si>
    <t>ΣΚΟΠΕΛΟΣ</t>
  </si>
  <si>
    <t>ΠΑΝΑΓΙΑ - ΧΑΙΔΑΡΙ</t>
  </si>
  <si>
    <t>ΠΑΛΙΟΚΗΠΟΣ</t>
  </si>
  <si>
    <t>ΝΑΠΕΣ</t>
  </si>
  <si>
    <t>ΠΑΡΑΣΠΟΡΙΑ ΝΕΟΧΩΡΙΟΥ</t>
  </si>
  <si>
    <t>ΜΑΚΡΥ ΠΑΛΑΙΟΚΗΠΟΥ</t>
  </si>
  <si>
    <t>ΠΛΩΜΑΡΙ</t>
  </si>
  <si>
    <t>ΜΕΛΙΝΤΑ ΠΛΩΜΑΡΙΟΥ</t>
  </si>
  <si>
    <t>ΒΑΤΟΣ</t>
  </si>
  <si>
    <t>ΠΛΑΚΑΔΟΣ</t>
  </si>
  <si>
    <t>ΠΕΡΓΑΜΙ</t>
  </si>
  <si>
    <t>ΤΣΙΛΙΑ</t>
  </si>
  <si>
    <t>ΠΕΡΙΣΤΕΡΙ ΓΕΡΑΣ</t>
  </si>
  <si>
    <t>ΚΑΡΑΓΑΤΣΙ</t>
  </si>
  <si>
    <t>ΣΗΜΑΝΤΗΡΙΑ</t>
  </si>
  <si>
    <t>ΑΓΛΕΘΕΡΟΣ</t>
  </si>
  <si>
    <t>ΦΤΕΛΙ</t>
  </si>
  <si>
    <t>ΜΕΣΑΓΡΟΣ</t>
  </si>
  <si>
    <t>ΤΣΙΠΟΥΡΙΑ</t>
  </si>
  <si>
    <t>ΑΜΟΥΔΕΛΙ</t>
  </si>
  <si>
    <t>Π.Υ. ΜΥΡΙΝΑΣ ΛΗΜΝΟΥ</t>
  </si>
  <si>
    <t>Δ. ΛΗΜΝΟΥ</t>
  </si>
  <si>
    <t>Βιολογικος Νεας Κουταλης</t>
  </si>
  <si>
    <t>ΚΟΡΝΟΣ</t>
  </si>
  <si>
    <t>03:25</t>
  </si>
  <si>
    <t>ΛΥΧΝΑ</t>
  </si>
  <si>
    <t>ΚΑΣΠΑΚΑΣ</t>
  </si>
  <si>
    <t>ΝΕΑ ΚΟΥΤΑΛΗ</t>
  </si>
  <si>
    <t>ΣΑΡΔΕΣ</t>
  </si>
  <si>
    <t>ΘΑΝΑΣ</t>
  </si>
  <si>
    <t>ΕΒΓΑΤΗΣ</t>
  </si>
  <si>
    <t>ΠΑΡΑΛΙΑ ΠΛΑΤΕΩΣ</t>
  </si>
  <si>
    <t>ΑΓΙΟΣ ΕΡΜΟΛΑΟΣ</t>
  </si>
  <si>
    <t>ΚΟΤΣΙΝΑΣ</t>
  </si>
  <si>
    <t>ΜΑΥΡΑ ΑΜΠΕΛΙΑ</t>
  </si>
  <si>
    <t>ΤΣΙΜΑΝΔΡΙΑ</t>
  </si>
  <si>
    <t>ΦΑΚΟΣ</t>
  </si>
  <si>
    <t>ΛΙΒΑΔΟΧΩΡΙ</t>
  </si>
  <si>
    <t>ΑΓΙΑ ΕΛΕΝΗ</t>
  </si>
  <si>
    <t>ΑΓΓΑΡΙΩΝΕΣ</t>
  </si>
  <si>
    <t>ΣΚΑΝΔΑΛΙ</t>
  </si>
  <si>
    <t>ΛΟΡΙ</t>
  </si>
  <si>
    <t>ΑΓΚΑΡΥΩΝΕΣ</t>
  </si>
  <si>
    <t>ΚΑΛΛΙΟΠΗ</t>
  </si>
  <si>
    <t>ΚΕΡΟΣ</t>
  </si>
  <si>
    <t>ΘΑΝΟΣ</t>
  </si>
  <si>
    <t>ΡΟΥΣΣΟΠΟΥΛΙ</t>
  </si>
  <si>
    <t>ΣΤΑΥΡΙ</t>
  </si>
  <si>
    <t>ΡΩΜΑΝΟΣ</t>
  </si>
  <si>
    <t>ΚΟΝΤΟΠΟΥΛΙΟ</t>
  </si>
  <si>
    <t>ΚΟΝΤΟΠΟΥΛΙ</t>
  </si>
  <si>
    <t>ΠΟΡΤΙΑΝΟ</t>
  </si>
  <si>
    <t>ΠΟΡΤΙΑΝΟΥ</t>
  </si>
  <si>
    <t>ΜΥΡΙΝΑ</t>
  </si>
  <si>
    <t>ΠΕΡΙΦΕΡΕΙΑΚΟΣ ΔΡΟΜΟΣ</t>
  </si>
  <si>
    <t>ΑΤΣΙΚΗ</t>
  </si>
  <si>
    <t>ΤΣΙΜΑΝΔΡΙΣ</t>
  </si>
  <si>
    <t>ΠΑΝΑΓΙΑ</t>
  </si>
  <si>
    <t>ΑΓΙΟΣ ΑΛΕΞΑΝΔΡΟΣ</t>
  </si>
  <si>
    <t>ΚΟΝΤΙΑΣ</t>
  </si>
  <si>
    <t>ΑΓΙΑ ΕΥΘΥΜΙΑ</t>
  </si>
  <si>
    <t>ΔΙΑΠΟΡΙ</t>
  </si>
  <si>
    <t>ΠΑΡΑΛΙΑ ΘΑΝΟΥΣ</t>
  </si>
  <si>
    <t>Π.Υ. ΧΙΟΥ</t>
  </si>
  <si>
    <t>ΧΙΟΥ</t>
  </si>
  <si>
    <t>Δ. ΧΙΟΥ</t>
  </si>
  <si>
    <t>ΘΟΛΟΠΟΤΑΜΙ</t>
  </si>
  <si>
    <t>ΝΕΝΗΤΟΥΡΙΑ ΧΙΟΥ</t>
  </si>
  <si>
    <t>ΑΓ. ΙΣΙΔΩΡΟΣ - ΔΑΦΝΩΝΑΣ</t>
  </si>
  <si>
    <t>Δ.Δ.ΣΥΚΙΑΔΑΣ-ΧΙΟΥ</t>
  </si>
  <si>
    <t>ΤΣΙΓΚΟΥΝΙΟΙ-ΔΙΕΥΧΑ</t>
  </si>
  <si>
    <t>ΕΓΡΗΓΟΡΟΣ</t>
  </si>
  <si>
    <t>Τ.Κ.ΧΑΛΚΕΙΟΣ</t>
  </si>
  <si>
    <t>ΚΥΤ ΒΙΑΛ ΧΑΛΚΕΙΟΣ</t>
  </si>
  <si>
    <t>ΚΟΡΑΚΑΡΗ</t>
  </si>
  <si>
    <t>ΚΟΦΙΝΑΣ</t>
  </si>
  <si>
    <t>Τ.Κ.ΔΑΦΝΩΝΑ-ΣΩΤΗΡΑΣ</t>
  </si>
  <si>
    <t>ΜΕΘΥΣΤΗΣ-ΧΑΛΚΕΙΟΣ</t>
  </si>
  <si>
    <t>ΑΓΙΟΣ ΙΩΑΝΝΗΣ-ΑΜΕΡΗ-ΚΑΡΔΑΜΑΔΑ</t>
  </si>
  <si>
    <t>ΒΑΒΥΛΟΙ - ΧΙΟΥ</t>
  </si>
  <si>
    <t>ΑΓΙΑ ΕΙΡΗΝΗ ΚΑΜΠΟΥ-ΚΑΡΔΑΜΑΔΑ</t>
  </si>
  <si>
    <t>ΧΑΛΚΕΙΟΣ-ΧΙΟΣ</t>
  </si>
  <si>
    <t>ΠΕΡΙΟΧΗ ΚΙΜΙΕΣ-ΑΙΠΟΣ Δ.ΟΜΗΡΟΥΠΟΛΗΣ</t>
  </si>
  <si>
    <t>ΓΙΒΑΡΙ-ΛΑΓΚΑΔΑΣ</t>
  </si>
  <si>
    <t>ΧΙΟΣ</t>
  </si>
  <si>
    <t>ΚΑΣΤΑΝΙΕΣ-ΑΝΑΒΑΤΟΣ-ΧΙΟΣ</t>
  </si>
  <si>
    <t>Δ.Κ. ΒΡΟΝΤΑΔΟΥ/Δ.Ε. ΟΜΗΡΟΥΠΟΛΗΣ</t>
  </si>
  <si>
    <t>ΚΥΤ ΒΙΑΛ-ΛΑΓΚΑΔΙΑ</t>
  </si>
  <si>
    <t>Π.Κ. ΚΑΡΔΑΜΥΛΩΝ</t>
  </si>
  <si>
    <t>ΒΙΚΙΟ</t>
  </si>
  <si>
    <t>ΒΙΚΙ</t>
  </si>
  <si>
    <t>ΦΟΡΑΔΑΣ ΚΑΜΠΟΥ-ΚΑΡΔΑΜΥΛΩΝ</t>
  </si>
  <si>
    <t>ΚΑΜΠΟΣ ΚΑΡΔΑΜΥΛΩΝ</t>
  </si>
  <si>
    <t>ΝΑΓΟΣ</t>
  </si>
  <si>
    <t>ΚΟΦΙΝΑΣ ΚΑΡΔΑΜΥΛΩΝ</t>
  </si>
  <si>
    <t>ΚΑΤΑΒΑΣΗ</t>
  </si>
  <si>
    <t>ΑΦΡΟΔΙΣΙΑ</t>
  </si>
  <si>
    <t>ΜΗΛΙΑ ΚΑΡΔΑΜΥΛΩΝ</t>
  </si>
  <si>
    <t>ΠΕΡΙΒΟΛΑ ΚΑΡΔΑΜΥΛΩΝ</t>
  </si>
  <si>
    <t>Π.Κ. ΑΡΜΟΛΙΩΝ</t>
  </si>
  <si>
    <t>ΚΟΥΡΗ - ΚΟΙΝΗΣ ΧΙΟΥ</t>
  </si>
  <si>
    <t>ΚΑΛΑΜΩΤΗ-ΚΩΜΗ</t>
  </si>
  <si>
    <t>3οΧΛΜ.ΑΡΜΟΛΙΩΝ-ΒΕΣΣΑΣ</t>
  </si>
  <si>
    <t>ΚΑΒΕΩΝΑΣ-ΡΟΥΧΟΥΝΙ - ΚΑΤΑΡΡΑΚΤΗΣ</t>
  </si>
  <si>
    <t>ΜΕΣΑ ΔΙΔΥΜΑ ΜΑΥΡΟΜΑΤΕΣ</t>
  </si>
  <si>
    <t>ΓΡΙΔΙΑ - ΤΟΥΡΛΙΑ ΝΕΝΗΤΑ</t>
  </si>
  <si>
    <t>ΛΙΛΙΚΑΣ</t>
  </si>
  <si>
    <t>ΦΡΑΓΜΑ ΚΑΤΡΑΡΗ</t>
  </si>
  <si>
    <t>ΕΠΑΡΧΙΑΚΗ ΟΔΟΣ ΧΙΟΥ-ΠΥΡΓΙΟΥ</t>
  </si>
  <si>
    <t>ΣΑΛΑΓΩΝΑ ΟΛΥΜΠΟΙ</t>
  </si>
  <si>
    <t>23:28</t>
  </si>
  <si>
    <t>ΠΕΡΙΟΧΗ ΜΑΗΣ-ΑΡΜΟΛΙΑ</t>
  </si>
  <si>
    <t>04:58</t>
  </si>
  <si>
    <t>ΜΕΡΟΒΙΓΛΙ-ΜΕΣΤΑ</t>
  </si>
  <si>
    <t>ΣΤΡΟΦΥΛΟ / δ.κ. ΠΥΡΓΙΟΥ / δ.ε. ΜΑΣΤΙΧΟΧΩΡΙΩΝ</t>
  </si>
  <si>
    <t>Π.Υ. ΣΑΜΟΥ</t>
  </si>
  <si>
    <t>ΣΑΜΟΥ</t>
  </si>
  <si>
    <t>Δ. ΑΝΑΤΟΛΙΚΗΣ ΣΑΜΟΥ</t>
  </si>
  <si>
    <t>ΤΣΑΚΑΛΑΚΙ</t>
  </si>
  <si>
    <t>ΜΥΤΙΛΗΝΙΟΙ</t>
  </si>
  <si>
    <t>ΜΕΣΟΚΑΜΠΟΣ - ΜΥΤΙΛΗΝΙΟΙ</t>
  </si>
  <si>
    <t>ΜΕΣΣΟΚΑΜΠΟΣ ΣΑΜΟΥ</t>
  </si>
  <si>
    <t>ΠΑΓΩΝΔΑΣ</t>
  </si>
  <si>
    <t>ΠΑΓΩΝΔΑΣ-ΚΥΡΙΑΚΟΥ</t>
  </si>
  <si>
    <t>ΔΡΟΣΙΑ ΑΓ.ΑΘΑΝΑΣΙΟΣ</t>
  </si>
  <si>
    <t>ΒΟΥΡΛΙΩΤΕΣ</t>
  </si>
  <si>
    <t>ΚΑΜΠΟΣ ΒΟΥΡΛΙΩΤΩΝ</t>
  </si>
  <si>
    <t>ΡΟΓΚΙΑ ΜΥΤΙΛΗΝΙΟΙ</t>
  </si>
  <si>
    <t>Δ. ΔΥΤΙΚΗΣ ΣΑΜΟΥ</t>
  </si>
  <si>
    <t>ΝΕΟ ΚΑΡΛΟΒΑΣΙ</t>
  </si>
  <si>
    <t>ΒΙΓΛΙΤΣΑ ΚΑΡΛΟΒΑΣΟΥ</t>
  </si>
  <si>
    <t>ΒΑΤΙΑΣ-ΠΑΝΔΡΟΣΟΥ</t>
  </si>
  <si>
    <t>ΝΗΣΙ-ΟΡΟΣ ΘΕΙΟΣ- ΚΑΛΟΓΗΡΟΣ</t>
  </si>
  <si>
    <t>ΣΤΑΜΑΤΑΚΗΔΕΣ</t>
  </si>
  <si>
    <t>22:01</t>
  </si>
  <si>
    <t>ΚΑΜΑΡΑ</t>
  </si>
  <si>
    <t>ΣΑΜΟΣ ΣΑΜΟΥ</t>
  </si>
  <si>
    <t>ΑΥΛΑΚΙΑ ΣΑΜΟΥ</t>
  </si>
  <si>
    <t>ΗΡΑΙΟΝ</t>
  </si>
  <si>
    <t>Π.Κ. ΑΓΙΟΥ ΚΗΡΥΚΟΥ</t>
  </si>
  <si>
    <t>Δ. ΙΚΑΡΙΑΣ</t>
  </si>
  <si>
    <t>Π.Κ. ΚΑΡΛΟΒΑΣΙΟΥ</t>
  </si>
  <si>
    <t>ΜΠΑΛΟΣ ΚΟΥΜΕΙΚΩΝ</t>
  </si>
  <si>
    <t>ΞΥΛΑΚΙ</t>
  </si>
  <si>
    <t>ΛΕΚΑ</t>
  </si>
  <si>
    <t>ΖΑΧΑΡΕΙΚΑ ΛΕΚΑ</t>
  </si>
  <si>
    <t>ΠΡΟΦΗΤΗΣ ΗΛΙΑΣ ΚΑΡΛΟΒΑΣΟΥ</t>
  </si>
  <si>
    <t>ΠΑΤΙΝΩΤΕΣ</t>
  </si>
  <si>
    <t>ΚΑΛΛΙΘΕΑ ΣΑΜΟΥ</t>
  </si>
  <si>
    <t>Π.Κ. ΡΑΧΩΝ ΙΚΑΡΙΑΣ</t>
  </si>
  <si>
    <t>ΑΓΙΟΣ ΠΟΛΥΚΑΡΠΟΣ</t>
  </si>
  <si>
    <t>Π.Κ. ΜΟΙΡΩΝ</t>
  </si>
  <si>
    <t>ΗΡΑΚΛΕΙΟΥ</t>
  </si>
  <si>
    <t>Δ. ΦΑΙΣΤΟΥ</t>
  </si>
  <si>
    <t>ΠΕΤΡΟΚΕΦΑΛΟ</t>
  </si>
  <si>
    <t>ΚΟΥΣΕΣ</t>
  </si>
  <si>
    <t>Δ. ΓΟΡΤΥΝΑΣ</t>
  </si>
  <si>
    <t>ΠΑΝΑΣΟΣ</t>
  </si>
  <si>
    <t>ΠΕΤΡΟΚΕΦΑΛΙ</t>
  </si>
  <si>
    <t>ΜΟΙΡΕΣ</t>
  </si>
  <si>
    <t>ΛΑΒΔΑ</t>
  </si>
  <si>
    <t>ΠΟΜΠΙΑ</t>
  </si>
  <si>
    <t>ΤΥΜΠΑΚΙΟ</t>
  </si>
  <si>
    <t>ΑΦΡΑΘΙΑΣ</t>
  </si>
  <si>
    <t>ΔΔ Πομπια</t>
  </si>
  <si>
    <t>ΤΥΜΠΑΚΙ</t>
  </si>
  <si>
    <t>ΖΑΡΟΣ</t>
  </si>
  <si>
    <t>ΔΔ Τυμπακι</t>
  </si>
  <si>
    <t>ΒΑΓΙΟΝΙΑ</t>
  </si>
  <si>
    <t>ΔΔ Βαγιωνια</t>
  </si>
  <si>
    <t>ΑΝΑΔΑΣΜΟΣ ΜΟΙΡΩΝ</t>
  </si>
  <si>
    <t>ΚΟΚΚΙΝΟΣ ΠΥΡΓΟΣ</t>
  </si>
  <si>
    <t>ΑΝΤΙΣΚΑΡΙ</t>
  </si>
  <si>
    <t>ΠΗΓΑΙΔΑΚΙΑ</t>
  </si>
  <si>
    <t>ΓΑΛΙΑ</t>
  </si>
  <si>
    <t>ΔΔ Ζαρος</t>
  </si>
  <si>
    <t>ΔΔ Γεργερη</t>
  </si>
  <si>
    <t>Μπετον Μεσσαρας</t>
  </si>
  <si>
    <t>ΒΟΥΡΒΟΥΛΙΤΗΣ</t>
  </si>
  <si>
    <t>ΠΛΑΤΙΑ ΠΕΡΑΜΑΤΑ</t>
  </si>
  <si>
    <t>ΒΑΓΙΩΝΙΑ</t>
  </si>
  <si>
    <t>ΑΠΟΜΑΡΜΑ</t>
  </si>
  <si>
    <t>ΓΕΡΟΠΟΤΑΜΟΣ</t>
  </si>
  <si>
    <t>ΒΑΛΗΣ</t>
  </si>
  <si>
    <t>ΛΙΒΑΔΙΑ ΒΑΛΗΣ</t>
  </si>
  <si>
    <t>ΑΝΩ ΜΟΥΛΙΑ</t>
  </si>
  <si>
    <t>ΔΔ Ανω Μουλια</t>
  </si>
  <si>
    <t>ΑΜΠΕΛΟΥΖΟΣ</t>
  </si>
  <si>
    <t>ΑΓΙΟΙ ΔΕΚΑ</t>
  </si>
  <si>
    <t>ΑΓ. ΔΕΚΑ</t>
  </si>
  <si>
    <t>ΛΙΜΝΗ ΠΟΜΠΙΑ</t>
  </si>
  <si>
    <t>ΜΟΥΛΙΑ</t>
  </si>
  <si>
    <t>ΕΠΑΡ. ΔΡΟΜΟΣ ΠΟΜΠΙΑ - ΠΗΓΑΙΔΑΚΙΑ</t>
  </si>
  <si>
    <t>ΠΕΡΙ</t>
  </si>
  <si>
    <t>Περι</t>
  </si>
  <si>
    <t>Ξεροκαμπια</t>
  </si>
  <si>
    <t>ΦΟΥΝΤΑΝΑ</t>
  </si>
  <si>
    <t xml:space="preserve">ΠΑΝΑΓΙΑ   </t>
  </si>
  <si>
    <t>ΚΟΥΡΤΕΣ - ΤΡΟΥΛΙΑ</t>
  </si>
  <si>
    <t>Γεροποταμος</t>
  </si>
  <si>
    <t>ΚΑΣΤΕΛΛΙ ΚΑΙΝΟΥΡΓΙΟΥ</t>
  </si>
  <si>
    <t>ΚΑΣΤΕΛΙ</t>
  </si>
  <si>
    <t>ΓΕΡΓΕΡΗ</t>
  </si>
  <si>
    <t>2ο ΧΛΜ ΜΟΙΡΩΝ - ΠΟΜΠΙΑΣ</t>
  </si>
  <si>
    <t>ΛΑΓΟΛΙΟ</t>
  </si>
  <si>
    <t>ΛΑΓΟΛΙΟ - ΚΑΣΤΕΛΟΣ</t>
  </si>
  <si>
    <t>ΒΩΡΟΙ</t>
  </si>
  <si>
    <t>Βωρροι</t>
  </si>
  <si>
    <t>ΛΑΡΑΝΙ</t>
  </si>
  <si>
    <t>04:39</t>
  </si>
  <si>
    <t>ΑΓ. ΙΩΑΝΝΗΣ</t>
  </si>
  <si>
    <t>Π.Κ. ΧΕΡΣΟΝΗΣΟΥ</t>
  </si>
  <si>
    <t>Δ. ΧΕΡΣΟΝΗΣΟΥ</t>
  </si>
  <si>
    <t>ΛΙΜΕΝΑΣ ΧΕΡΣΟΝΗΣΟΥ</t>
  </si>
  <si>
    <t>Λ. ΧΕΡΣΟΝΗΣΟΥ</t>
  </si>
  <si>
    <t>ΓΟΥΒΕΣ</t>
  </si>
  <si>
    <t>ΠΕΔΙΟ ΒΟΛΗΣ ΓΟΥΒΩΝ</t>
  </si>
  <si>
    <t>Δ. ΜΙΝΩΑ ΠΕΔΙΑΔΑΣ</t>
  </si>
  <si>
    <t>Δ.Δ ΝΙΠΙΔΙΤΟΣ</t>
  </si>
  <si>
    <t>Δ.Δ ΓΕΡΑΚΙ</t>
  </si>
  <si>
    <t>ΓΑΛΙΦΑ</t>
  </si>
  <si>
    <t>Δ.Δ ΓΑΛΙΦΑ</t>
  </si>
  <si>
    <t>Δ.Δ ΚΑΣΤΕΛΙΟΥ</t>
  </si>
  <si>
    <t>ΓΑΛΙΠΕ</t>
  </si>
  <si>
    <t>Δ.Δ ΓΑΛΙΠΕ</t>
  </si>
  <si>
    <t>Δ.Δ ΑΠΟΣΤΟΛΩΝ</t>
  </si>
  <si>
    <t>ΤΣΙΓΚΟΥΝΑΣ Δ.Δ ΓΕΡΑΚΙ</t>
  </si>
  <si>
    <t>ΣΜΑΡΙΟ</t>
  </si>
  <si>
    <t>ΜΟΝΗ ΚΑΛΕΡΓΗ - ΠΡΟΦΗΤΗΣ ΗΛΙΑΣ ΣΜΑΡΙ</t>
  </si>
  <si>
    <t>Δ.Δ ΚΟΞΑΡΗ</t>
  </si>
  <si>
    <t>Δ.Δ ΛΥΤΤΟΣ</t>
  </si>
  <si>
    <t>Π.Κ. ΠΥΡΓΟΥ ΜΟΝΟΦΑΤΣΙΟΥ</t>
  </si>
  <si>
    <t>ΔΕΜΑΤΙΟ</t>
  </si>
  <si>
    <t>ΔΕΜΑΤΙ</t>
  </si>
  <si>
    <t>Δ. ΑΡΧΑΝΩΝ-ΑΣΤΕΡΟΥΣΙΩΝ</t>
  </si>
  <si>
    <t>ΜΕΣΟΧΩΡΙΟ</t>
  </si>
  <si>
    <t>ΓΑΡΙΠΑ</t>
  </si>
  <si>
    <t>ΑΡΚΑΛΟΧΩΡΙ</t>
  </si>
  <si>
    <t>ΡΟΤΑΣΙ</t>
  </si>
  <si>
    <t>ΠΡΑΙΤΩΡΙΑ</t>
  </si>
  <si>
    <t>ΚΑΤΩ ΚΑΣΤΕΛΙΑΝΑ</t>
  </si>
  <si>
    <t>ΦΙΛΙΠΠΟΙ- ΚΑΣΤΕΛΙΑΝΑ</t>
  </si>
  <si>
    <t>ΠΥΡΓΟΣ ΓΕΡΟ ΚΟΛΥΜΠΟΣ</t>
  </si>
  <si>
    <t>ΙΝΙ</t>
  </si>
  <si>
    <t>ΑΓΙΑ ΣΕΜΝΗ</t>
  </si>
  <si>
    <t>ΔΡΑΠΕΤΙ</t>
  </si>
  <si>
    <t>ΣΤΙΡΟΝΑΣ</t>
  </si>
  <si>
    <t>ΦΡΑΓΜΑ ΠΑΡΤΗΡΩΝ</t>
  </si>
  <si>
    <t>ΣΟΚΑΡΑΣ</t>
  </si>
  <si>
    <t>ΤΟΥΡΛΟΤΗ</t>
  </si>
  <si>
    <t>ΠΑΡΤΙΡΑ</t>
  </si>
  <si>
    <t>ΚΕΦΑΛΑΔΟ</t>
  </si>
  <si>
    <t>ΧΑΡΑΚΙΟ</t>
  </si>
  <si>
    <t>ΑΝΩ ΠΟΥΛΙΑ</t>
  </si>
  <si>
    <t>ΚΑΤΩ ΠΟΥΛΙΕΣ</t>
  </si>
  <si>
    <t>ΚΕΦΑΛΑ  - ΑΡΚΑΛΟΧΩΡΙ</t>
  </si>
  <si>
    <t>ΠΑΤΣΙΔΕΡΟΣ</t>
  </si>
  <si>
    <t>ΤΣΙΦΟΥΤ ΚΑΣΤΕΛΙ</t>
  </si>
  <si>
    <t>ΠΥΡΓΟΣ ΜΟΝΟΦΑΤΣΙΟΥ</t>
  </si>
  <si>
    <t>ΑΤΣΙΠΑΔΕΣ</t>
  </si>
  <si>
    <t>ΠΥΡΑΘΙ</t>
  </si>
  <si>
    <t>ΣΚΙΝΙΑΣ</t>
  </si>
  <si>
    <t>ΔΑΜΑΝΙΑ</t>
  </si>
  <si>
    <t>ΓΑΡΥΠΑ</t>
  </si>
  <si>
    <t>ΛΟΥΚΙΑ</t>
  </si>
  <si>
    <t>ΤΕΦΕΛΙ</t>
  </si>
  <si>
    <t>ΜΠΑΔΙΑ</t>
  </si>
  <si>
    <t>ΜΠΑΔΙΑΣ</t>
  </si>
  <si>
    <t>ΜΕΣΣΟΧΩΡΙΟ</t>
  </si>
  <si>
    <t>ΣΤΟΛΟΙ</t>
  </si>
  <si>
    <t>ΣΤΟΛΩΝ</t>
  </si>
  <si>
    <t>ΔΕΜΑΤΙ ΗΡΑΚΛΕΙΟΥ</t>
  </si>
  <si>
    <t>ΛΟΥΡΕΣ</t>
  </si>
  <si>
    <t>ΣΤΕΡΝΕΣ</t>
  </si>
  <si>
    <t>ΑΣΗΜΙΟ</t>
  </si>
  <si>
    <t>ΑΡΓΙΟ/ΑΣΗΜΙ</t>
  </si>
  <si>
    <t>ΚΑΣΤΕΛΙΑΝΑ</t>
  </si>
  <si>
    <t>ΒΟΡΙΑΣ-ΝΟΤΙΚΟ</t>
  </si>
  <si>
    <t>ΑΣΗΜΙ-ΛΕΝΙΚΟ</t>
  </si>
  <si>
    <t>ΠΑΡΑΝΥΜΦΟΙ</t>
  </si>
  <si>
    <t>ΤΕΦΕΛΙ ΠΡΟΣ ΧΑΡΑΚΙ ΠΟΤΑΜΟΣ</t>
  </si>
  <si>
    <t>ΑΜΟΥΡΓΕΛΕΣ</t>
  </si>
  <si>
    <t>ΔΙΟΝΥΣΙ-ΣΤΑΥΓΙΕΣ</t>
  </si>
  <si>
    <t>ΜΕΤΑΞΟΧΩΡΙ</t>
  </si>
  <si>
    <t>ΣΤΕΙΡΩΝΑΣ</t>
  </si>
  <si>
    <t>Π.Κ. ΑΝΩ ΒΙΑΝΝΟΥ</t>
  </si>
  <si>
    <t>Δ. ΒΙΑΝΝΟΥ</t>
  </si>
  <si>
    <t>ΚΕΦΑΛΟΒΡΥΣΗ</t>
  </si>
  <si>
    <t>ΜΑΡΘΑ</t>
  </si>
  <si>
    <t>ΜΑΡΘΑ (ΤΣΙΚΑΛΟΥΔΙ)</t>
  </si>
  <si>
    <t>05:15</t>
  </si>
  <si>
    <t>Βαχος</t>
  </si>
  <si>
    <t>Μαρκα Βουσα</t>
  </si>
  <si>
    <t>ΑΝΩ ΒΙΑΝΝΟΣ</t>
  </si>
  <si>
    <t>ΤΕΡΤΣΑ</t>
  </si>
  <si>
    <t>ΚΕΡΑΤΙΔΙ</t>
  </si>
  <si>
    <t>ΓΥΜΝΑΣΙΟ  ΒΙΑΝΝΟΥ</t>
  </si>
  <si>
    <t>ΨΙΧΟΥΛΙ</t>
  </si>
  <si>
    <t>ΧΟΥΜΕΡΙ</t>
  </si>
  <si>
    <t>1ος  Π.Σ. ΗΡΑΚΛΕΙΟΥ</t>
  </si>
  <si>
    <t>Δ. ΜΑΛΕΒΙΖΙΟΥ</t>
  </si>
  <si>
    <t>ΚΡΟΥΣΩΝΑΣ</t>
  </si>
  <si>
    <t>Δ. ΗΡΑΚΛΕΙΟΥ</t>
  </si>
  <si>
    <t>ΣΙΛΑΜΟΣ</t>
  </si>
  <si>
    <t>ΚΑΜΑΡΑΚΙ</t>
  </si>
  <si>
    <t>ΒΑΣΙΛΕΙΕΣ</t>
  </si>
  <si>
    <t>06:51</t>
  </si>
  <si>
    <t>ΑΓΙΟΣ ΒΑΣΙΛΕΙΟΣ ΠΕΔΙΑΔΑΣ</t>
  </si>
  <si>
    <t>ΠΡ. ΗΛΙΑΣ</t>
  </si>
  <si>
    <t>ΜΑΡΑΘΟΣ</t>
  </si>
  <si>
    <t>ΗΡΑΚΛΕΙΟ</t>
  </si>
  <si>
    <t>ΚΑΛΕΣΙΑ ΚΑΤΩ</t>
  </si>
  <si>
    <t>ΚΑΛΕΣΑ</t>
  </si>
  <si>
    <t>ΚΟΡΑΚΟΒΟΥΝΙ</t>
  </si>
  <si>
    <t>ΦΟΔΕΛΕ</t>
  </si>
  <si>
    <t>ΛΟΦΟΥΠΟΛΗ</t>
  </si>
  <si>
    <t>ΓΑΖΙΟ</t>
  </si>
  <si>
    <t>ΓΑΖΙ</t>
  </si>
  <si>
    <t>ΚΥΠΑΡΡΙΣΙ</t>
  </si>
  <si>
    <t>ΒΕΝΕΡΑΤΟ ΝΈΟ</t>
  </si>
  <si>
    <t>ΚΕΡΑΣΙΑ</t>
  </si>
  <si>
    <t>ΚΟΚΚΙΝΗ ΧΑΝΙ</t>
  </si>
  <si>
    <t>ΚΟΚΚΙΝΙ ΧΑΝΙ</t>
  </si>
  <si>
    <t>ΦΟΙΝΙΚΙΑ</t>
  </si>
  <si>
    <t>ΚΑΛΟΣ</t>
  </si>
  <si>
    <t>ΑΓ. ΘΩΜΑΣ</t>
  </si>
  <si>
    <t>ΠΑΡΘΕΝΙΟ</t>
  </si>
  <si>
    <t>ΣΟΦΟΚΛΗ ΒΕΝΙΖΕΛΟΥ</t>
  </si>
  <si>
    <t>ΚΑΤΣΑΜΠΑΣ</t>
  </si>
  <si>
    <t>ΚΟΥΝΑΒΟΙ</t>
  </si>
  <si>
    <t>ΦΟΙΝΙΚΙΑ  - ΞΕΡΟΛΙΑ</t>
  </si>
  <si>
    <t>ΜΑΔΕ</t>
  </si>
  <si>
    <t>ΖΩΦΟΡΟΙ</t>
  </si>
  <si>
    <t>ΖΟΦΟΡΟΙ</t>
  </si>
  <si>
    <t>ΤΣΑΛΙΚΑΚΙ</t>
  </si>
  <si>
    <t>ΑΥΓΕΝΙΚΗ</t>
  </si>
  <si>
    <t>ΒΟΥΤΕΣ</t>
  </si>
  <si>
    <t>Ι.Τ.Ε.</t>
  </si>
  <si>
    <t>ΠΡΙΝΙΑΣ</t>
  </si>
  <si>
    <t>ΒΛΥΧΙΑ</t>
  </si>
  <si>
    <t>ΑΓΙΑ ΠΕΛΑΓΙΑ</t>
  </si>
  <si>
    <t>ΑΓ. ΠΕΛΑΓΙΑ  ΠΡΟΣ ΦΟΔΕΛΕ</t>
  </si>
  <si>
    <t>ΓΑΛΑΤΑΣ</t>
  </si>
  <si>
    <t>ΒΑΘΕΙΑ ΚΑΤΩ</t>
  </si>
  <si>
    <t>ΒΑΘΕΙΑΝΟΣ ΚΑΜΠΟΣ</t>
  </si>
  <si>
    <t>07:22</t>
  </si>
  <si>
    <t>ΚΑΤΩ ΑΣΙΤΕΣ</t>
  </si>
  <si>
    <t>ΑΗΔΟΝΟΧΩΡΙ - ΑΣΤΥΡΑΚΙ</t>
  </si>
  <si>
    <t>ΚΟΛΛΥΒΑΣ</t>
  </si>
  <si>
    <t>ΚΟΛΛΥΒΑΣ  ΓΑΖΙΟΥ</t>
  </si>
  <si>
    <t>ΝΙΠΙΔΙΤΟΣ</t>
  </si>
  <si>
    <t>ΠΡΕΒΕΛΙΑΝΑ - ΑΓ. ΒΑΡΒΑΡΑ</t>
  </si>
  <si>
    <t>ΒΟΝΗ</t>
  </si>
  <si>
    <t>ΒΟΝΗ - ΣΑΜΠΑΣ</t>
  </si>
  <si>
    <t>00:58</t>
  </si>
  <si>
    <t>ΜΑΛΑΔΕΣ</t>
  </si>
  <si>
    <t>ΖΕΡΒΟΥ  ΜΕΤΟΧΙ</t>
  </si>
  <si>
    <t>ΚΑΤΩ ΚΑΛΕΣΙΑ</t>
  </si>
  <si>
    <t>ΚΑΤΩ ΚΑΛΕΣΑ</t>
  </si>
  <si>
    <t>ΠΕΖΑ</t>
  </si>
  <si>
    <t>ΣΙΒΑ</t>
  </si>
  <si>
    <t>ΑΓ. ΒΑΡΒΑΡΑ ΠΡΟΣ ΑΓ. ΘΩΜΑΣ</t>
  </si>
  <si>
    <t>ΚΕΡΑΜΟΥΤΣΙ</t>
  </si>
  <si>
    <t>00:23</t>
  </si>
  <si>
    <t>ΒΑΘΥΠΕΤΡΟ</t>
  </si>
  <si>
    <t>ΣΤΑΥΡΑΚΙΑ</t>
  </si>
  <si>
    <t>ΑΓΙΟΣ ΒΛΑΣΣΗΣ</t>
  </si>
  <si>
    <t>ΒΕΝΕΡΑΤΟ</t>
  </si>
  <si>
    <t>ΤΣΑΓΚΑΡΑΚΗ ΜΕΤΟΧΙ</t>
  </si>
  <si>
    <t>ΑΝΩΠΟΛΗ</t>
  </si>
  <si>
    <t>ΣΚΑΦΙΔΑΡΑΣ</t>
  </si>
  <si>
    <t>ΓΑΛΙΦΑ ΠΕΔΙΑΔΟΣ</t>
  </si>
  <si>
    <t>ΘΡΑΨΑΝΟ</t>
  </si>
  <si>
    <t>ΤΥΛΙΣΟΣ</t>
  </si>
  <si>
    <t>ΒΡΟΝΤΑΣ</t>
  </si>
  <si>
    <t>ΛΙΝΟΠΕΡΑΜΑΤΑ</t>
  </si>
  <si>
    <t>ΚΕΡΙ</t>
  </si>
  <si>
    <t>ΠΑΛΙΑΝΗ</t>
  </si>
  <si>
    <t>ΑΧΛΑΔΑ</t>
  </si>
  <si>
    <t>ΕΠΙΣΚΟΠΗ ΧΕΡΣΟΝΗΣΟΥ</t>
  </si>
  <si>
    <t>ΔΑΦΝΕΣ</t>
  </si>
  <si>
    <t>Π.Υ. ΒΡΥΣΣΩΝ</t>
  </si>
  <si>
    <t>ΧΑΝΙΩΝ</t>
  </si>
  <si>
    <t>Δ. ΑΠΟΚΟΡΩΝΟΥ</t>
  </si>
  <si>
    <t>ΒΑΜΟΣ</t>
  </si>
  <si>
    <t>Δ. ΠΛΑΤΑΝΙΑ</t>
  </si>
  <si>
    <t>Δ. ΚΑΝΤΑΝΟΥ-ΣΕΛΙΝΟΥ</t>
  </si>
  <si>
    <t>ΑΓΙΑ ΕΙΡΗΝΗ</t>
  </si>
  <si>
    <t>ΓΕΡΑΝΙ</t>
  </si>
  <si>
    <t>Π.Υ. ΚΑΣΤΕΛΛΙΟΥ (ΚΙΣΣΑΜΟΥ)</t>
  </si>
  <si>
    <t>Δ. ΚΙΣΣΑΜΟΥ</t>
  </si>
  <si>
    <t>ΚΑΤΣΟΜΑΤΑΔΟΣ-ΤΣΙΓΚΟΥΝΟΥΣ (Δ.Ε. ΜΥΘΗΜΝΗΣ)</t>
  </si>
  <si>
    <t>ΚΑΤΩ ΠΑΛΑΙΟΚΑΣΤΡΟ (Δ.Ε. ΚΙΣΣΑΜΟΥ)</t>
  </si>
  <si>
    <t>ΛΥΜΝΗ-ΝΤΑΜΙΑΛΗ( Δ.Ε. ΚΙΣΣΑΜΟΥ)</t>
  </si>
  <si>
    <t>ΡΟΚΚΑ</t>
  </si>
  <si>
    <t>ΡΟΚΚΑ (Δ.Ε. ΜΥΘΗΜΝΗΣ )</t>
  </si>
  <si>
    <t>ΔΑΦΝΗ (Δ.Ε. ΚΙΣΣΑΜΟΥ)</t>
  </si>
  <si>
    <t>ΑΣΠΡΑ ΝΕΡΑ (Δ.Ε. ΚΟΛΥΜΒΑΡΙΟΥ)</t>
  </si>
  <si>
    <t>ΧΑΙΡΕΘΙΑΝΑ (Δ.Ε. ΜΥΘΗΜΝΗΣ)</t>
  </si>
  <si>
    <t>06:24</t>
  </si>
  <si>
    <t>ΚΟΥΝΟΥΠΙΤΣΑ (Δ.Ε. ΚΙΣΣΑΜΟΥ)</t>
  </si>
  <si>
    <t>ΦΑΛΑΣΕΡΝΑ (Δ.Ε. ΚΙΣΣΑΜΟΥ)</t>
  </si>
  <si>
    <t>ΠΟΛΥΡΙΝΙΑ (Δ.Ε ΚΙΣΣΑΜΟΥ)</t>
  </si>
  <si>
    <t>ΠΛΑΤΑΝΟΣ (Δ.Ε. ΚΙΣΣΑΜΟΥ)</t>
  </si>
  <si>
    <t>ΛΙΜΝΗ-ΚΟΡΥΦΗ (Δ.Ε. ΙΝΝΑΧΩΡΙΟΥ)</t>
  </si>
  <si>
    <t>ΡΑΒΔΟΥΧΑ</t>
  </si>
  <si>
    <t>ΡΑΒΔΟΥΧΑΣ (Δ.Ε. ΚΟΛΥΜΒΑΡΙΟΥ)</t>
  </si>
  <si>
    <t>ΚΑΤΩ ΜΠΟΥΦΙΑΝΑ-ΚΑΡΦΙΑΝΑ</t>
  </si>
  <si>
    <t>ΛΑΡΔΑΣ (Δ.Ε. ΚΙΣΣΑΜΟΥ)</t>
  </si>
  <si>
    <t>ΓΕΡΑΚΙΑΝΑ (Δ.Ε. ΚΟΛΥΜΒΑΡΙΟΥ)</t>
  </si>
  <si>
    <t>ΑΖΩΓΙΡΑΣ (Δ.Ε. ΚΙΣΣΑΜΟΥ)</t>
  </si>
  <si>
    <t>ΦΑΛΑΣΑΡΝΑ (Δ.Ε. ΚΙΣΣΑΜΟΥ)</t>
  </si>
  <si>
    <t>ΜΟΘΙΑΝΑ (Δ.Ε. ΚΟΛΥΜΒΑΡΙΟΥ)</t>
  </si>
  <si>
    <t>ΜΕΛΛΙΣΟΥΡΓΕΙΟ (Δ.Ε. ΚΟΛΥΜΒΑΡΙΟΥ)</t>
  </si>
  <si>
    <t>ΑΣΤΡΙΚΑΣ-ΜΟΥΤΖΙΑΝΑ (Δ.Ε. ΚΟΛΥΜΒΑΡΙΟΥ)</t>
  </si>
  <si>
    <t>ΚΑΡΕΦΥΛΙΑΝΑ-ΛΑΓΓΟΣ (Δ.Ε. ΚΙΣΣΑΜΟΥ)</t>
  </si>
  <si>
    <t>ΚΟΣΤΑΔΙΑΝΑ (Δ.Ε. ΜΥΘΗΜΝΗΣ)</t>
  </si>
  <si>
    <t>ΚΑΛΑΘΕΝΕΣ</t>
  </si>
  <si>
    <t>ΚΑΛΑΘΕΝΕΣ (Δ.Ε. ΚΙΣΣΑΜΟΥ)</t>
  </si>
  <si>
    <t>ΛΟΥΣΑΚΙΕΣ</t>
  </si>
  <si>
    <t>ΛΟΥΣΑΚΙΕΣ (Δ.Ε. ΚΙΣΣΑΜΟΥ)</t>
  </si>
  <si>
    <t>ΡΟΓΔΙΑ (Δ.Ε. ΜΥΘΗΜΝΗΣ)</t>
  </si>
  <si>
    <t>ΡΑΒΔΟΥΧΑ (Δ.Ε. ΚΟΛΥΜΒΑΡΙΟΥ)</t>
  </si>
  <si>
    <t>ΠΛΑΤΑΝΟΣ - ΑΡΜΙ (Δ.Ε. ΚΙΣΣΑΜΟΥ)</t>
  </si>
  <si>
    <t>ΡΑΠΑΝΙΑΝΑ (Δ.Ε. ΚΟΛΥΜΒΑΡΙΟΥ)</t>
  </si>
  <si>
    <t>ΜΑΡΑΚΙΑΝΑ (Δ.Ε. ΙΝΑΧΩΡΙΟΥ)</t>
  </si>
  <si>
    <t>ΚΕΡΑΜΟΤΗ (Δ.Ε. ΚΙΣΣΑΜΟΥ)</t>
  </si>
  <si>
    <t>ΔΡΑΚΟΝΑ</t>
  </si>
  <si>
    <t>ΔΡΑΚΟΝΑ (Δ.Ε. ΚΟΛΥΜΒΑΡΙΟΥ)</t>
  </si>
  <si>
    <t>ΑΝΩ ΔΡΑΠΑΝΙΑΣ (Δ.Ε. ΜΥΘΗΜΝΗΣ)</t>
  </si>
  <si>
    <t>ΠΟΤΑΜΙΔΑ</t>
  </si>
  <si>
    <t>ΠΟΤΑΜΙΔΑ (Δ.Ε. ΜΥΘΗΜΝΗΣ)</t>
  </si>
  <si>
    <t>ΣΤΡΟΒΛΕΣ</t>
  </si>
  <si>
    <t>ΣΤΡΟΒΛΕΣ-ΚΑΡΒΟΥΝΟΛΑΚΟΙ (Δ.Ε. ΙΝΝΑΧΩΡΙΟΥ)</t>
  </si>
  <si>
    <t>04:10</t>
  </si>
  <si>
    <t>ΣΚΟΥΤΕΛΟΝΑΣ (Δ.Ε. ΚΟΛΥΜΒΑΡΙΟΥ)</t>
  </si>
  <si>
    <t>ΔΡΑΚΟΝΑ (Δ.Ε.ΚΟΛΥΜΒΑΡΙΟΥ)</t>
  </si>
  <si>
    <t>ΜΑΚΡΩΝΑΣ (Δ.Ε. ΜΥΘΗΜΝΗΣ)</t>
  </si>
  <si>
    <t>ΚΟΛΕΝΙ (Δ.Ε. ΜΥΘΗΜΝΗΣ)</t>
  </si>
  <si>
    <t>ΛΙΒΑΔΙΑ (Δ.Ε. ΚΙΣΣΑΜΟΥ)</t>
  </si>
  <si>
    <t>02:14</t>
  </si>
  <si>
    <t>ΑΣΤΡΙΚΑΣ (Δ.Ε. ΚΟΛΥΜΒΑΡΙΟΥ)</t>
  </si>
  <si>
    <t>05:49</t>
  </si>
  <si>
    <t>ΑΝΩΣΚΕΛΗ</t>
  </si>
  <si>
    <t>ΑΝΩΣΚΕΛΗ (Δ.Ε. ΚΟΛΥΜΒΑΡΙΟΥ)</t>
  </si>
  <si>
    <t>08:39</t>
  </si>
  <si>
    <t>ΠΟΛΥΡΗΝΙΑ (Δ.Ε. ΚΙΣΣΑΜΟΥ)</t>
  </si>
  <si>
    <t>ΠΛΑΚΑΛΩΝΑ (Δ.Ε.ΚΟΛΥΜΒΑΡΙΟΥ)</t>
  </si>
  <si>
    <t>ΠΥΡΓΟΣ (Δ.Ε. ΚΙΣΣΑΜΟΥ)</t>
  </si>
  <si>
    <t>ΣΑΣΣΑΛΟΣ</t>
  </si>
  <si>
    <t>ΝΕΡΑΤΖΙΑ (Δ.Ε. ΒΟΥΚΟΛΙΩΝ)</t>
  </si>
  <si>
    <t>ΚΑΒΟΥΣΙ (Δ.Ε. ΚΙΣΣΑΜΟΥ)</t>
  </si>
  <si>
    <t>23:39</t>
  </si>
  <si>
    <t>ΔΕΛΙΑΝΑ</t>
  </si>
  <si>
    <t>ΔΕΛΙΑΝΑ (Δ.Ε. ΚΟΛΥΜΒΑΡΙΟΥ)</t>
  </si>
  <si>
    <t>ΚΑΜΠΟΣ (Δ.Ε. ΚΙΣΣΑΜΟΥ)</t>
  </si>
  <si>
    <t>ΜΕΛΙΣΣΙΑ (Δ.Ε. ΚΙΣΣΑΜΟΥ)</t>
  </si>
  <si>
    <t>ΣΠΗΛΙΑ (Δ.Ε. ΚΟΛΥΜΒΑΡΙΟΥ)</t>
  </si>
  <si>
    <t>ΑΓ.ΓΕΩΡΓΙΟΣ (Δ.Ε. ΚΙΣΣΑΜΟΥ)</t>
  </si>
  <si>
    <t>ΝΙΟ ΧΩΡΙΟ (Δ.Ε. ΚΙΣΣΑΜΟΥ)</t>
  </si>
  <si>
    <t>Π.Κ. ΚΑΝΤΑΝΟΥ</t>
  </si>
  <si>
    <t>ΚΕΧΡΕΣ (Δ.Ε. ΒΟΥΚΟΛΙΩΝ)</t>
  </si>
  <si>
    <t>ΒΑΜΒΑΚΑΔΕΣ (Δ.Ε. ΚΑΝΤΑΝΟΥ)</t>
  </si>
  <si>
    <t>ΑΝΙΣΑΡΑΚΙ (Δ.Ε. ΚΑΝΤΑΝΟΥ)</t>
  </si>
  <si>
    <t>ΜΕΣΑΥΛΙΑ (Δ.Ε. ΒΟΥΚΟΛΙΩΝ)</t>
  </si>
  <si>
    <t>ΚΑΔΡΟΣ (Δ.Ε. ΚΑΝΤΑΝΟΥ)</t>
  </si>
  <si>
    <t>ΑΝΑΒΟΣ (Δ.Ε. ΚΑΝΤΑΝΟΥ)</t>
  </si>
  <si>
    <t>ΠΛΕΜΕΝΙΑΝΑ-ΜΑΝΩΛΙΑΝΑ (Δ.Ε. ΚΑΝΤΑΝΟΥ)</t>
  </si>
  <si>
    <t>ΑΝΩΣΚΕΛΗ ΒΟΥΚΟΛΙΕΣ (Δ.Ε. ΒΟΥΚΟΛΙΩΝ)</t>
  </si>
  <si>
    <t>ΜΕΣΑΥΛΙΑ. (Δ.Ε. ΒΟΥΚΟΛΙΩΝ)</t>
  </si>
  <si>
    <t>ΒΑΜΒΑΚΑΔΟ- ΚΑΝΝΤΑΝΟΣ (Δ.Ε. ΚΑΝΤΑΝΟΥ)</t>
  </si>
  <si>
    <t>ΤΕΜΕΝΙΑ (Δ.Ε. ΑΝΑΤΟΛΙΚΟΥ ΣΕΛΙΝΟΥ)</t>
  </si>
  <si>
    <t>ΣΤΡΟΒΛΕΣ- ΑΝΩ ΣΤΡΟΒΛΕΣ (Δ.Ε. ΙΝΝΑΧΩΡΙΟΥ)</t>
  </si>
  <si>
    <t>ΦΑΛΕΡΙΑΝΑ (Δ.Ε. ΚΑΝΤΑΝΟΥ)</t>
  </si>
  <si>
    <t>ΑΓ. ΓΕΩΡΓΙΟΣ</t>
  </si>
  <si>
    <t>ΑΝΥΔΡΟΙ (Δ.Ε. ΠΕΛΕΚΑΝΟΥ)</t>
  </si>
  <si>
    <t>ΔΡΥΣ- ΔΕΣΠΟΤΙΚΟ (Δ.Ε. ΚΑΝΤΑΝΟΥ)</t>
  </si>
  <si>
    <t>ΤΡΑΧΙΝΙΑΚΟΣ (Δ.Ε. ΚΑΝΤΑΝΟΥ)</t>
  </si>
  <si>
    <t>ΚΑΚΟΔΙΚΙΟ</t>
  </si>
  <si>
    <t>ΚΑΚΟΔΙΚΙ (Δ.Ε. ΚΑΝΤΑΝΟΥ)</t>
  </si>
  <si>
    <t>ΚΟΥΝΤΟΥΡΑ (Δ.Ε. ΠΕΛΕΚΑΝΟΥ)</t>
  </si>
  <si>
    <t>ΑΛΙΓΟΙ (Δ.Ε.ΙΝΝΑΧΩΡΙΟΥ)</t>
  </si>
  <si>
    <t>ΧΑΤΖΟΥΔΙΑΝΑ (Δ.Ε. ΚΑΝΤΑΝΟΥ)</t>
  </si>
  <si>
    <t>ΒΛΙΘΙΑΣ (Δ.Ε.ΠΕΛΕΚΑΝΟΥ)</t>
  </si>
  <si>
    <t>ΓΡΑΜΕΝΟ-ΞΕΡΟΚΑΜΠΟΣ</t>
  </si>
  <si>
    <t>ΜΠΑΜΠΑΚΑΔΟΣ (Δ.Ε. ΚΑΝΤΑΝΟΥ)</t>
  </si>
  <si>
    <t>ΚΑΚΟΔΙΚΙ (Δ.Ε.ΚΑΝΤΑΝΟΥ)</t>
  </si>
  <si>
    <t>ΣΑΡΑΚΙΝΑ (Δ.Ε.</t>
  </si>
  <si>
    <t>Π.Υ. ΡΕΘΥΜΝΗΣ</t>
  </si>
  <si>
    <t>ΡΕΘΥΜΝΟΥ</t>
  </si>
  <si>
    <t>Δ. ΡΕΘΥΜΝΗΣ</t>
  </si>
  <si>
    <t>ΑΔΕΛΙΑΝΟΣ ΚΑΜΠΟΣ</t>
  </si>
  <si>
    <t>ΑΡΣΑΝΙ ΡΕΘΥΜΝΟΥ</t>
  </si>
  <si>
    <t>ΚΑΣΤΕΛΟΣ ΡΕΘΥΜΝΟΥ</t>
  </si>
  <si>
    <t>ΕΣΤΑΥΡΩΜΕΝΟΣ ΡΕΘΥΜΝΟΥ</t>
  </si>
  <si>
    <t>ΑΔΕΛΕ</t>
  </si>
  <si>
    <t>ΑΡΜΕΝΟΙ</t>
  </si>
  <si>
    <t>ΠΙΚΡΗΣ</t>
  </si>
  <si>
    <t>Τ.Κ. ΧΡΩΜΟΝΑΣΤΗΡΙΟΥ</t>
  </si>
  <si>
    <t>ΜΥΡΘΙΟΣ</t>
  </si>
  <si>
    <t>Δ. ΑΓΙΟΥ ΒΑΣΙΛΕΙΟΥ</t>
  </si>
  <si>
    <t>ΚΟΞΑΡΕ</t>
  </si>
  <si>
    <t>Δ/Δ ΓΕΡΑΝΙ</t>
  </si>
  <si>
    <t>Δ/Δ ΑΔΕΛΕ</t>
  </si>
  <si>
    <t>Δ/Δ ΓΕΡΑΝΙ- ΘΕΣΗ ΚΑΜΑΡΙ</t>
  </si>
  <si>
    <t>ΒΕΔΕΡΟΙ ΡΕΘΥΜΝΟΥ</t>
  </si>
  <si>
    <t>ΚΑΒΟΥΣΙ</t>
  </si>
  <si>
    <t>ΣΕΛΛΙΟ</t>
  </si>
  <si>
    <t>ΣΕΛΛΙ</t>
  </si>
  <si>
    <t>ΚΟΥΜΟΙ</t>
  </si>
  <si>
    <t>Δ/Δ ΚΟΥΜΟΙ</t>
  </si>
  <si>
    <t>ΑΡΜΕΝΟΙ-ΠΑΛΙΟ ΚΤΕΟ</t>
  </si>
  <si>
    <t>04:12</t>
  </si>
  <si>
    <t>05:23</t>
  </si>
  <si>
    <t>ΡΟΥΣΣΟΣΠΙΤΙΟ</t>
  </si>
  <si>
    <t>Δ/Δ ΓΙΑΝΟΥΔΙ</t>
  </si>
  <si>
    <t>Δ. ΑΜΑΡΙΟΥ</t>
  </si>
  <si>
    <t>ΒΩΛΕΩΝΕΣ</t>
  </si>
  <si>
    <t>ΒΟΛΙΩΝΕΣ</t>
  </si>
  <si>
    <t>ΧΡΟΜΟΝΑΣΤΗΡΙ</t>
  </si>
  <si>
    <t>ΑΜΠΕΛΑΚΙ</t>
  </si>
  <si>
    <t>Π.Κ. ΣΠΗΛΙΟΥ</t>
  </si>
  <si>
    <t>ΚΕΡΑΜΕΣ</t>
  </si>
  <si>
    <t>ΚΕΡΑΜΕ</t>
  </si>
  <si>
    <t>ΣΠΗΛΙ</t>
  </si>
  <si>
    <t>ΠΛΑΚΙΑΣ</t>
  </si>
  <si>
    <t>ΔΡΙΜΙΣΚΟΣ</t>
  </si>
  <si>
    <t>ΑΜΜΟΥΔΙ</t>
  </si>
  <si>
    <t>03:31</t>
  </si>
  <si>
    <t>ΣΠΗΛΙΟ</t>
  </si>
  <si>
    <t>Δ/Δ ΣΠΗΛΙΟΥ</t>
  </si>
  <si>
    <t>ΑΚΟΥΜΙΑ</t>
  </si>
  <si>
    <t>AKOYMIA</t>
  </si>
  <si>
    <t>ΛΑΚΚΟΣ -ΣΠΗΛΙΟΥ</t>
  </si>
  <si>
    <t>ΚΑΡΙΝΕΣ</t>
  </si>
  <si>
    <t>Δ/Δ ΚΑΡΙΝΕΣ</t>
  </si>
  <si>
    <t>ΤΡΙΟΠΕΤΡΑ-ΑΓΙΟΣ ΠΑΥΛΟΣ</t>
  </si>
  <si>
    <t>ΦΩΤΕΙΝΟΥ</t>
  </si>
  <si>
    <t>ΦΡΑΤΙ</t>
  </si>
  <si>
    <t>ΚΕΝΤΡΟΧΩΡΙ</t>
  </si>
  <si>
    <t>ΚΕΝΤΡΟΧΩΡΙ- ΠΕΡΙΟΧΗ ΣΥΚΟΛΑΚΟΣ</t>
  </si>
  <si>
    <t>Π.Κ. ΓΑΡΑΖΟΥ</t>
  </si>
  <si>
    <t>Δ. ΜΥΛΟΠΟΤΑΜΟΥ</t>
  </si>
  <si>
    <t>ΚΑΛΥΒΟΣ</t>
  </si>
  <si>
    <t>ΔΟΞΑΡΟ</t>
  </si>
  <si>
    <t>Δ//Δ ΔΟΞΑΡΟΥ-ΧΕΛΙΑΝΑ</t>
  </si>
  <si>
    <t>ΒΕΝΙΟ</t>
  </si>
  <si>
    <t>Δ/Δ ΒΕΝΙ</t>
  </si>
  <si>
    <t>Π.Κ. ΠΕΡΑΜΑΤΟΣ</t>
  </si>
  <si>
    <t>ΣΙΣΕΣ</t>
  </si>
  <si>
    <t>ΣΙΣΣΕΣ</t>
  </si>
  <si>
    <t>ΜΠΑΛΙ</t>
  </si>
  <si>
    <t>ΡΟΥΜΕΛΗ</t>
  </si>
  <si>
    <t>ΣΙΡΙΠΙΔΙΑΝΑ</t>
  </si>
  <si>
    <t>ΡΟΥΜΕΛΙ</t>
  </si>
  <si>
    <t xml:space="preserve"> ΜΠΡΑΧΙΜΟ</t>
  </si>
  <si>
    <t>ΣΚΕΠΑΣΤΗ</t>
  </si>
  <si>
    <t>Ν.Ε.Ο. ΡΕΘΥΜΝΟΥ ΗΡΑΚΛΕΙΟΥ</t>
  </si>
  <si>
    <t>ΚΑΛΑΝΔΑΡΕ</t>
  </si>
  <si>
    <t>ΚΕΡΑΜΩΤΑ</t>
  </si>
  <si>
    <t>ΣΑΝΑΤΟΡΙΟ</t>
  </si>
  <si>
    <t>Π.Κ. ΑΓ. ΦΩΤΕΙΝΗΣ</t>
  </si>
  <si>
    <t>ΜΥΡΘΙΟ ΡΕΘΥΜΝΟΥ</t>
  </si>
  <si>
    <t>Δ/Δ ΚΑΛΟΓΕΡΟΥ</t>
  </si>
  <si>
    <t>ΠΑΤΣΟΣ</t>
  </si>
  <si>
    <t>Τ.Κ. ΒΥΖΑΡΙΟΥ</t>
  </si>
  <si>
    <t>ΤΚ ΠΑΤΣΟΥ</t>
  </si>
  <si>
    <t>Τ.Κ. ΠΛΑΤΑΝΟΥ</t>
  </si>
  <si>
    <t>Δ/Δ ΓΕΡΑΚΑΡΙΟΥ</t>
  </si>
  <si>
    <t>Τ.Κ. ΓΕΡΑΚΑΡΙΟΥ</t>
  </si>
  <si>
    <t>ΓΕΝΝΑ-ΠΕΡΙΟΧΗ ΑΓΙΑ ΠΑΡΑΣΚΕΥΗ</t>
  </si>
  <si>
    <t>ΤΚ ΑΠΟΣΤΟΛΩΝ-ΠΕΡΙΟΧΗ ΤΖΙΓΚΑΣ</t>
  </si>
  <si>
    <t>Τ.Κ. ΑΠΟΣΤΟΛΩΝ</t>
  </si>
  <si>
    <t>Π.Κ. ΕΠΙΣΚΟΠΗΣ</t>
  </si>
  <si>
    <t>ΜΥΡΙΟΚΕΦΑΛΑ ΡΕΘΥΜΝΟΥ</t>
  </si>
  <si>
    <t>ΚΑΤΩ ΜΑΛΑΚΙ ΡΕΘΥΜΝΟΥ</t>
  </si>
  <si>
    <t>ΠΕΤΡΕΣ</t>
  </si>
  <si>
    <t>ΦΑΡΑΓΓΙ ΚΟΤΣΥΦΟΥ</t>
  </si>
  <si>
    <t>Δ/Δ ΜΑΡΟΥΛΟΥ</t>
  </si>
  <si>
    <t>ΓΩΝΙΑ ΡΕΘΥΜΝΟΥ</t>
  </si>
  <si>
    <t>ΚΑΡΩΤΗ</t>
  </si>
  <si>
    <t>ΠΑΡΑΛΙΑ ΕΠΙΣΚΟΠΗΣ</t>
  </si>
  <si>
    <t>Π.Κ. ΑΝΩΓΕΙΩΝ</t>
  </si>
  <si>
    <t>Δ. ΑΝΩΓΕΙΩΝ</t>
  </si>
  <si>
    <t>ΚΡΑΝΑ</t>
  </si>
  <si>
    <t>ΑΝΩΓΕΙΑ</t>
  </si>
  <si>
    <t>Π.Υ. ΑΓ.ΝΙΚΟΛΑΟΥ</t>
  </si>
  <si>
    <t>ΛΑΣΙΘΙΟΥ</t>
  </si>
  <si>
    <t>Δ. ΑΓΙΟΥ ΝΙΚΟΛΑΟΥ</t>
  </si>
  <si>
    <t>ΠΡΙΝΑ</t>
  </si>
  <si>
    <t>ΛΙΝΤΛ ΑΓΙΟΣ ΝΙΚΟΛΑΟΣ</t>
  </si>
  <si>
    <t>ΛΑΤΣΙΔΑ</t>
  </si>
  <si>
    <t>ΠΡΙΝΑ ΚΑΛΟΥ ΧΩΡΙΟΥ</t>
  </si>
  <si>
    <t>ΖΕΝΙΑ</t>
  </si>
  <si>
    <t>ΜΙΛΑΤΟΣ</t>
  </si>
  <si>
    <t>ΠΑΡΑΛΙΑ ΜΙΛΑΤΟΥ ΑΓΙΟΝΙΚΟΛΑΟΣ</t>
  </si>
  <si>
    <t>ΕΛΟΥΝΤΑ</t>
  </si>
  <si>
    <t>ΣΚΟΙΝΙΑΣ</t>
  </si>
  <si>
    <t>22:31</t>
  </si>
  <si>
    <t>ΚΕΦΑΛΑ ΕΛΟΥΝΤΑΣ</t>
  </si>
  <si>
    <t>ΛΑΚΟΙ ΒΡΥΣΣΕΣ</t>
  </si>
  <si>
    <t>ΛΙΜΝΕΣ</t>
  </si>
  <si>
    <t>ΦΡΑΡΩ ΝΕΑΠΟΛΗΣ</t>
  </si>
  <si>
    <t>ΦΡΑΡΩ ΝΕΑΠΟΛΕΩΣ</t>
  </si>
  <si>
    <t>ΑΓΙΑ ΒΑΡΒΑΡΑ  ΚΑΛΟΥ ΧΩΡΙΟΥ</t>
  </si>
  <si>
    <t>ΚΑΛΟ ΧΩΡΙΟ-ΙΣΤΡΟΝ</t>
  </si>
  <si>
    <t>ΚΑΣΤΕΛΙ-ΣΦΟΥΓΓΟΜΑΛΙ</t>
  </si>
  <si>
    <t>22:33</t>
  </si>
  <si>
    <t>ΚΑΣΤΕΛΙ ΦΟΥΡΝΗΣ</t>
  </si>
  <si>
    <t>ΠΕΡΙΟΧΗ ΘΥΜΙΟΣ ΑΓΙΟΥ ΝΙΚΟΛΑΟΥ</t>
  </si>
  <si>
    <t>ΧΥΤΑ ΑΓΙΟΥ ΝΙΚΟΛΑΟΥ</t>
  </si>
  <si>
    <t>ΣΕΛΙ ΠΡΙΝΑΣ</t>
  </si>
  <si>
    <t>ΠΕΡΟΝΙΔΕΣ</t>
  </si>
  <si>
    <t>ΦΟΡΤΕΤΣΑ ΚΡΟΥΣΤΑΣ</t>
  </si>
  <si>
    <t>ΚΕΦΑΛΑ Δ/Δ/ ΚΡΙΤΣΑΣ</t>
  </si>
  <si>
    <t>ΝΟΦΑΛΙΑΣ</t>
  </si>
  <si>
    <t>ΚΑΘΑΡΟ</t>
  </si>
  <si>
    <t>Δ.Δ. ΑΓΙΟΥ ΚΩΝΣΤΑΝΤΙΝΟΥ</t>
  </si>
  <si>
    <t>Π.Κ. ΤΖΕΡΜΙΑΔΟΥ</t>
  </si>
  <si>
    <t>ΚΡΟΥΣΤΑΛΕΝΙΑ</t>
  </si>
  <si>
    <t>Δ. ΟΡΟΠΕΔΙΟΥ ΛΑΣΙΘΙΟΥ</t>
  </si>
  <si>
    <t>ΚΑΣΤΑΜΟΝΙΤΣΑ</t>
  </si>
  <si>
    <t>ΚΑΤΩ ΜΕΤΟΧΙ</t>
  </si>
  <si>
    <t>ΠΑΡΑΣΥΡΤΑ</t>
  </si>
  <si>
    <t>ΑΣΤΟΙΒΙΔΟΚΕΦΑΛΟ ΚΑΤΩ ΜΕΤΟΧΙ</t>
  </si>
  <si>
    <t>07:09</t>
  </si>
  <si>
    <t>ΑΜΠΕΛΟΣ ΚΕΡΑ</t>
  </si>
  <si>
    <t>ΡΟΥΣΑΠΙΔΙΑ-ΑΡΓΥΡΟ ΝΕΡΟ</t>
  </si>
  <si>
    <t>Π.Κ. ΘΥΝΑΛΙΩΝ</t>
  </si>
  <si>
    <t>ΚΕΡΚΥΡΑΣ</t>
  </si>
  <si>
    <t>Δ. ΒΟΡΕΙΑΣ ΚΕΡΚΥΡΑΣ</t>
  </si>
  <si>
    <t>ΚΑΤΟΥΝΕΣ ΣΑΝΤΑ</t>
  </si>
  <si>
    <t>ΑΥΛΙΩΤΕΣ</t>
  </si>
  <si>
    <t>Δ. ΚΕΝΤΡΙΚΗΣ ΚΕΡΚΥΡΑΣ &amp; ΔΙΑΠΟΝΤΙΩΝ ΝΗΣΩΝ</t>
  </si>
  <si>
    <t>Αριλας</t>
  </si>
  <si>
    <t>Π.Κ. ΓΑΙΟΥ ΠΑΞΩΝ</t>
  </si>
  <si>
    <t>Δ. ΠΑΞΩΝ</t>
  </si>
  <si>
    <t>Μποικατικα</t>
  </si>
  <si>
    <t>ΜΑΓΑΖΙΑ</t>
  </si>
  <si>
    <t>Γαιος</t>
  </si>
  <si>
    <t>Μανεσατικα</t>
  </si>
  <si>
    <t>1ος  Π.Σ. ΚΕΡΚΥΡΑΣ</t>
  </si>
  <si>
    <t>Βασιλικα Αγιος Ιωαννης</t>
  </si>
  <si>
    <t>Λιβαδι Ροπα</t>
  </si>
  <si>
    <t>ΒΡΥΩΝΗ</t>
  </si>
  <si>
    <t>Π.Υ. ΛΕΥΚΑΔΑΣ</t>
  </si>
  <si>
    <t>ΛΕΥΚΑΔΟΣ</t>
  </si>
  <si>
    <t>Δ. ΛΕΥΚΑΔΟΣ</t>
  </si>
  <si>
    <t>ΧΑΡΑΔΙΑΤΙΚΑ</t>
  </si>
  <si>
    <t>ΑΛΑΤΡΟ</t>
  </si>
  <si>
    <t>ΠΟΥΝΤΑ-ΒΑΣΙΛΙΚΟ</t>
  </si>
  <si>
    <t>ΒΑΡΙΔΙ</t>
  </si>
  <si>
    <t>ΚΑΤΟΥΝΑ</t>
  </si>
  <si>
    <t>ΣΥΒΡΟΣ</t>
  </si>
  <si>
    <t>ΑΚΤΙΟ</t>
  </si>
  <si>
    <t>ΝΥΔΡΙΟ</t>
  </si>
  <si>
    <t>ΝΥΔΡΙ</t>
  </si>
  <si>
    <t>Ε. Ο. ΑΓΙΟΥ ΝΙΚΗΤΑ ΚΑΛΑΜΙΤΣΙΟΥ</t>
  </si>
  <si>
    <t>ΑΓΙΟΣ  ΝΙΚΟΛΑΟΣ</t>
  </si>
  <si>
    <t>ΚΑΜΠΟΥΡΑ</t>
  </si>
  <si>
    <t>ΠΑΛΙΟΒΟΥΡΟΥΣ</t>
  </si>
  <si>
    <t>ΑΓΙΟΣ   ΓΕΩΡΓΙΟΣ</t>
  </si>
  <si>
    <t>ΚΑΛΑΜΙΤΣΙ</t>
  </si>
  <si>
    <t>Π.Κ. ΒΑΣΙΛΙΚΗΣ</t>
  </si>
  <si>
    <t>ΦΡΑΓΚΟΒΑΣΙΛΑΙΚΑ</t>
  </si>
  <si>
    <t>ΑΘΑΝΙΟ</t>
  </si>
  <si>
    <t>ΑΘΑΝΙ</t>
  </si>
  <si>
    <t>ΔΡΑΓΑΝΟ</t>
  </si>
  <si>
    <t>ΑΒΡΟΒΑΛΙΑ</t>
  </si>
  <si>
    <t>ΒΑΡΚΑ</t>
  </si>
  <si>
    <t>ΜΑΡΑΝΤΟΧΩΡΙ</t>
  </si>
  <si>
    <t>AMMOYΣΩ</t>
  </si>
  <si>
    <t>Π.Υ. ΑΡΓΟΣΤΟΛΙΟΥ</t>
  </si>
  <si>
    <t>ΚΕΦΑΛΛΟΝΙΑΣ</t>
  </si>
  <si>
    <t>Δ. ΑΡΓΟΣΤΟΛΙΟΥ</t>
  </si>
  <si>
    <t>ΣΚΑΛΑ Δ. ΕΝ. ΕΛΕΙΟΥ ΠΡΟΝΝΩΝ</t>
  </si>
  <si>
    <t>ΛΑΚΗΘΡΑ</t>
  </si>
  <si>
    <t>ΠΛΗΣΙΟΝ ΟΙΚΙΣΜΟΥ ΣΚΑΛΑ</t>
  </si>
  <si>
    <t>ΔΙΛΙΝΑΤΑ</t>
  </si>
  <si>
    <t>ΧΙΟΝΑΤΑ</t>
  </si>
  <si>
    <t>ΚΟΥΝΤΟΥΡΑΤΑ</t>
  </si>
  <si>
    <t>ΠΕΡΑΤΑΤΑ</t>
  </si>
  <si>
    <t>ΜΟΥΝΤΑ</t>
  </si>
  <si>
    <t>ΣΚΑΛΑ Δ. ΚΕΦΑΛΟΝΙΑΣ</t>
  </si>
  <si>
    <t>ΒΑΛΕΡΙΑΝΟ</t>
  </si>
  <si>
    <t>ΠΕΣΣΑΔΑ</t>
  </si>
  <si>
    <t>ΔΙΛΙΝΑΤΑ - ΜΕΣΑΡΑΤΑ</t>
  </si>
  <si>
    <t>ΚΑΡΟΥΖΑ</t>
  </si>
  <si>
    <t>ΒΛΑΧΑΤΑ</t>
  </si>
  <si>
    <t>ΛΑΣΣΗ ΑΡΓΟΣΤΟΛΙΟΥ</t>
  </si>
  <si>
    <t>ΣΠΑΡΤΙΑ - ΘΕΣΗ ΛΙΑΚΑΣ</t>
  </si>
  <si>
    <t>ΠΛΗΣΙΟΝ ΟΙΚΙΣΜΟΥ ΑΓΚΩΝΑ</t>
  </si>
  <si>
    <t>ΚΛΕΙΣΜΑΤΑ</t>
  </si>
  <si>
    <t>ΣΠΑΡΤΙΑ</t>
  </si>
  <si>
    <t>ΤΡΩΙΑΝΑΤΑ</t>
  </si>
  <si>
    <t>ΚΡΑΝΙΑ ΑΡΓΟΣΤΟΛΙΟΥ</t>
  </si>
  <si>
    <t>ΡΑΖΑΤΑ ΚΕΦΑΛΟΝΙΑΣ</t>
  </si>
  <si>
    <t>ΑΗ ΧΕΛΗΣ Δ. ΛΕΙΒΑΘΟΥΣ</t>
  </si>
  <si>
    <t>00:08</t>
  </si>
  <si>
    <t>ΦΑΡΣΑ</t>
  </si>
  <si>
    <t>ΖΟΛΑ ΚΕΦΑΛΟΝΙΑΣ</t>
  </si>
  <si>
    <t>ΒΑΛΣΑΜΑΤΑ</t>
  </si>
  <si>
    <t>ΚΑΡΑΒΑΔΟΣ</t>
  </si>
  <si>
    <t>ΘΗΝΙΑ ΑΡΓΟΣΤΟΛΙΟΥ</t>
  </si>
  <si>
    <t>ΚΑΛΙΓΑΤΑ</t>
  </si>
  <si>
    <t>ΔΕΜΟΥΤΣΑΝΤΑΤΑ</t>
  </si>
  <si>
    <t>ΚΟΚΚΥΛΙΑ</t>
  </si>
  <si>
    <t>ΑΓΚΩΝΑΣ</t>
  </si>
  <si>
    <t>ΤΡΑΥΛΙΑΤΑ</t>
  </si>
  <si>
    <t>04:56</t>
  </si>
  <si>
    <t>ΛΟΥΡΔΑΣ</t>
  </si>
  <si>
    <t>ΦΑΓΙΑΣ - ΜΟΥΣΑΤΑ</t>
  </si>
  <si>
    <t>Π.Κ. ΣΑΜΗΣ</t>
  </si>
  <si>
    <t>Δ. ΣΑΜΗΣ</t>
  </si>
  <si>
    <t>ΑΝΩΜΕΡΙΑ ΠΥΛΑΡΟΥ</t>
  </si>
  <si>
    <t>ΔΕΞΑΜΕΝΗ ΚΑΜΠΙΤΣΑΤΑ</t>
  </si>
  <si>
    <t>ΣΠΗΛΙΕΣ ΠΥΡΓΙ</t>
  </si>
  <si>
    <t>ΠΟΤΑΜΙΑΝΑΤΑ ΠΥΛΑΡΟΥ</t>
  </si>
  <si>
    <t>ΦΙΣΚΑΡΔΟ ΕΡΙΣΟΥ</t>
  </si>
  <si>
    <t>ΑΓΙΑ ΕΥΦΗΜΙΑ</t>
  </si>
  <si>
    <t>ΤΖΑΝΕΤΑΤΑ</t>
  </si>
  <si>
    <t>ΠΑΛΙΑ ΒΛΑΧΑΤΑ</t>
  </si>
  <si>
    <t>ΓΡΑΔΟΥ ΕΛΕΙΟΥ ΠΡΟΝΩΝ</t>
  </si>
  <si>
    <t>ΞΕΝΟΠΟΥΛΟ- ΚΑΜΠΙΤΣΑΤΑ</t>
  </si>
  <si>
    <t>ΓΡΙΖΑΤΑ</t>
  </si>
  <si>
    <t>04:19</t>
  </si>
  <si>
    <t>ΑΣΩΜΑΤΟΣ ΓΡΙΖΑΤΩΝ</t>
  </si>
  <si>
    <t>ΑΣΠΡΟΓΕΡΑΚΑΣ</t>
  </si>
  <si>
    <t>ΑΝΩ ΜΕΡΙΑ ΠΥΛΑΡΟΥ</t>
  </si>
  <si>
    <t>Π.Κ. ΙΘΑΚΗΣ</t>
  </si>
  <si>
    <t>Δ. ΙΘΑΚΗΣ</t>
  </si>
  <si>
    <t>ΚΙΟΝΙ</t>
  </si>
  <si>
    <t>ΣΤΑΥΡΟΣ (ΔΡΟΜΟΣ ΑΝΩΓΗΣ ΔΕΞΑΜΕΝΕΣ)</t>
  </si>
  <si>
    <t>ΚΑΒΕΛΑΡΗΣ (ΠΡΟΠΟΔΕΣ ΕΞΩΓΗΣ)</t>
  </si>
  <si>
    <t>Π.Κ. ΛΗΞΟΥΡΙΟΥ</t>
  </si>
  <si>
    <t>Δ. ΛΗΞΟΥΡΙΟΥ</t>
  </si>
  <si>
    <t>ΛΑΜΙΑ  ΧΑΒΡΙΑΤΩΝ</t>
  </si>
  <si>
    <t>ΚΑΜΙΝΙΑ ΛΗΞΟΥΡΙΟΥ</t>
  </si>
  <si>
    <t>ΛΗΞΟΥΡΙ ΚΟΙΜΗΤΗΡΙΟ</t>
  </si>
  <si>
    <t>ΛΙΒΑΔΙ ΛΗΞΟΥΡΙΟΥ</t>
  </si>
  <si>
    <t>ΔΑΜΟΥΛΙΑΝΑΤΑ</t>
  </si>
  <si>
    <t>ΛΑΜΙΑ ΧΑΒΡΙΑΤΩΝ</t>
  </si>
  <si>
    <t>ΚΕΧΡΙΩΝΑΣ ΛΗΞΟΥΡΙΟΥ</t>
  </si>
  <si>
    <t>ΚΟΥΝΟΠΕΤΡΑ</t>
  </si>
  <si>
    <t>ΠΛΑΤΕΙΣ ΣΤΡΑΤΕΣ ΑΝΩΓΗΣ</t>
  </si>
  <si>
    <t>ΑΓΙΟΣ ΝΙΚΟΛΑΟΣ ΚΑΤΩΓΗΣ</t>
  </si>
  <si>
    <t>ΜΑΣΠΑΛΙ ΞΙ</t>
  </si>
  <si>
    <t>ΚΑΜΙΝΑΡΑΤΑ</t>
  </si>
  <si>
    <t>ΛΟΥΚΕΡΑΤΑ</t>
  </si>
  <si>
    <t>ΜΙΧΑΛΙΤΣΑΤΑ</t>
  </si>
  <si>
    <t>ΒΟΥΤΣΙΝΙΧΑ</t>
  </si>
  <si>
    <t>ΑΓΙΟΣ ΑΝΤΩΝΙΟΣ- ΠΕΡΙΦΕΡΕΙΑΚΟΣ</t>
  </si>
  <si>
    <t>02:06</t>
  </si>
  <si>
    <t>ΜΑΝΙΑ-ΚΟΥΝΟΠΕΤΡΑ</t>
  </si>
  <si>
    <t>ΧΑΒΔΑΤΑ</t>
  </si>
  <si>
    <t>ΜΕΓΑΣ ΛΑΚΟΣ-ΣΟΥΛΛΑΡΟΙ</t>
  </si>
  <si>
    <t>ΚΟΥΝΟΠΕΤΡΑ-ΜΑΝΙΑ</t>
  </si>
  <si>
    <t>ΧΑΒΡΙΑΤΑ ΛΑΜΙΑ</t>
  </si>
  <si>
    <t>ΡΙΦΙ</t>
  </si>
  <si>
    <t>ΠΛΑΤΕΙΕΣ ΣΤΡΑΤΕΣ</t>
  </si>
  <si>
    <t>ΔΕΛΛΑΠΟΡΤΑΤΑ</t>
  </si>
  <si>
    <t>ΚΟΥΒΑΛΑΤΑ</t>
  </si>
  <si>
    <t>ΜΟΝΟΠΩΛΑΤΑ</t>
  </si>
  <si>
    <t>ΒΙΛΛΑΤΩΡΙΑ</t>
  </si>
  <si>
    <t>ΒΛΗΧΑΤΑ</t>
  </si>
  <si>
    <t>ΔΑΜΟΥΛΙΑΝΑΤΑ ΛΗΞΟΥΡΙΟΥ</t>
  </si>
  <si>
    <t>Π.Υ. ΖΑΚΥΝΘΟΥ</t>
  </si>
  <si>
    <t>ΖΑΚΥΝΘΟΥ</t>
  </si>
  <si>
    <t>Δ. ΖΑΚΥΝΘΟΥ</t>
  </si>
  <si>
    <t>Τ.Κ.ΑΡΓΑΣΙΟΥ</t>
  </si>
  <si>
    <t>ΚΟΙΛΙΩΜΕΝΟΣ</t>
  </si>
  <si>
    <t>ΑΓΑΛΑΣ</t>
  </si>
  <si>
    <t>ΜΑΚΡΥΚΑΜΠΟΣ</t>
  </si>
  <si>
    <t>ΠΑΛΑΙΟΧΩΡΑ</t>
  </si>
  <si>
    <t>ΥΠΕΡΑΓΑΘΟΣ</t>
  </si>
  <si>
    <t>ΛΑΓΟΠΟΔΟ</t>
  </si>
  <si>
    <t>Τ.Κ. ΚΕΡΙΟΥ</t>
  </si>
  <si>
    <t>Τ.Κ. ΤΡΑΓΑΚΙΟΥ</t>
  </si>
  <si>
    <t>ΑΓΑΛΑΣ-ΤΡΑΓΟΛΩΗ</t>
  </si>
  <si>
    <t>ΠΑΝΤΟΚΡΑΤΩΡΑΣ</t>
  </si>
  <si>
    <t>ΛΙΜΝΗ ΚΕΡΙΟΥ</t>
  </si>
  <si>
    <t>ΡΟΜΙΡΙ</t>
  </si>
  <si>
    <t>Τ.Κ. ΠΗΓΑΔΑΚΙΩΝ</t>
  </si>
  <si>
    <t>Τ.Κ. ΜΑΧΑΙΡΑΔΟΥ</t>
  </si>
  <si>
    <t>Τ.Κ. ΑΡΤΕΜΙΣΙΩΝ</t>
  </si>
  <si>
    <t>Τ.Κ. ΑΡΓΑΣΙΟΥ</t>
  </si>
  <si>
    <t>ΛΥΚΟΥΔΙ</t>
  </si>
  <si>
    <t>05:26</t>
  </si>
  <si>
    <t>Τ.Κ. ΜΟΥΖΑΚΙΟΥ</t>
  </si>
  <si>
    <t>Τ.Κ.ΛΑΓΩΠΟΔΟΥ</t>
  </si>
  <si>
    <t>Τ.Κ. ΛΑΓΑΝΑ</t>
  </si>
  <si>
    <t>Τ.Κ. ΚΟΙΛΙΩΜΕΝΟΥ</t>
  </si>
  <si>
    <t>ΑΚΡΩΤΗΡΙ</t>
  </si>
  <si>
    <t>Τ.Κ. ΒΑΣΙΛΙΚΟΥ</t>
  </si>
  <si>
    <t>06:22</t>
  </si>
  <si>
    <t>Τ.Κ. ΠΑΝΤΟΚΡΑΤΩΡΑ</t>
  </si>
  <si>
    <t>Τ.Κ. ΑΓΑΛΑ</t>
  </si>
  <si>
    <t>Τ.Κ. ΛΙΘΑΚΙΑΣ</t>
  </si>
  <si>
    <t>Π.Κ. ΕΛΑΤΙΩΝ</t>
  </si>
  <si>
    <t>Τ.Κ. ΒΟΛΙΜΩΝ</t>
  </si>
  <si>
    <t>Τ.Κ. ΟΡΘΟΝΙΩΝ</t>
  </si>
  <si>
    <t>ΚΟΡΩΝΙ</t>
  </si>
  <si>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</si>
  <si>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</si>
  <si>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</si>
  <si>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</si>
  <si>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</si>
  <si>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</si>
  <si>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</si>
  <si>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</si>
  <si>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</si>
  <si>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</si>
  <si>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</si>
  <si>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</si>
  <si>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</si>
  <si>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</si>
  <si>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</si>
  <si>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</si>
  <si>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</si>
  <si>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</si>
  <si>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</si>
  <si>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</si>
  <si>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</si>
  <si>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</si>
  <si>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</si>
  <si>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</si>
  <si>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</si>
  <si>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</si>
  <si>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</si>
  <si>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</si>
  <si>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</si>
  <si>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</si>
  <si>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</si>
  <si>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</si>
  <si>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</si>
  <si>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</si>
  <si>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</si>
  <si>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</si>
  <si>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</si>
  <si>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</si>
  <si>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</si>
  <si>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</si>
  <si>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</si>
  <si>
    <t>ΗΜΕΡΑ &amp; ΩΡΑ ΕΝΑΡΞΗΣ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</si>
  <si>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</si>
  <si>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</si>
  <si>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</si>
  <si>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</si>
  <si>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</si>
  <si>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</si>
  <si>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</si>
  <si>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</si>
  <si>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</si>
  <si>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</si>
  <si>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</si>
  <si>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</si>
  <si>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</si>
  <si>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</si>
  <si>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</si>
  <si>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Μήνας</t>
  </si>
  <si>
    <t>Χειμώνας</t>
  </si>
  <si>
    <t>Άνοιξη</t>
  </si>
  <si>
    <t>Καλοκαίρι</t>
  </si>
  <si>
    <t>Φθινόπωρο</t>
  </si>
  <si>
    <t xml:space="preserve"> 1ος Π.Σ. ΑΘΗΝΩΝ</t>
  </si>
  <si>
    <t xml:space="preserve"> 4ος Π.Σ. ΑΘΗΝΩΝ</t>
  </si>
  <si>
    <t xml:space="preserve"> 7ος Π.Σ. ΑΘΗΝΩΝ</t>
  </si>
  <si>
    <t>12ος Π.Σ. ΑΘΗΝΩΝ</t>
  </si>
  <si>
    <t>Π.Κ. ΣΑΜΟΘΡΑΚΗΣ</t>
  </si>
  <si>
    <t>1ος  Π.Σ. ΘΕΣΣΑΛΟΝΙΚΗΣ</t>
  </si>
  <si>
    <t>Π.Κ. ΝΙΓΡΙΤΑΣ</t>
  </si>
  <si>
    <t>Π.Υ. ΠΟΛΥΓΥΡΟΥ</t>
  </si>
  <si>
    <t>Π.Υ. ΛΙΤΟΧΩΡΟΥ</t>
  </si>
  <si>
    <t>Π.Κ. ΕΠΤΑΧΩΡΙΟΥ</t>
  </si>
  <si>
    <t>Π.Κ. ΚΡΑΝΙΑΣ</t>
  </si>
  <si>
    <t>ΕΘ.Π.Κ. ΣΑΓΙΑΔΑΣ</t>
  </si>
  <si>
    <t>Π.Κ. ΑΓΙΑΣ</t>
  </si>
  <si>
    <t>Π.Κ. ΑΛΟΝΝΗΣΟΥ</t>
  </si>
  <si>
    <t>Π.Υ. ΚΑΡΔΙΤΣΑΣ</t>
  </si>
  <si>
    <t>Π.Υ. ΠΑΛΑΜΑ</t>
  </si>
  <si>
    <t>6η Ε.Μ.Α.Κ. ΠΑΤΡΩΝ</t>
  </si>
  <si>
    <t>Π.Υ. ΑΡΓΟΥΣ</t>
  </si>
  <si>
    <t>Π.Κ. ΚΑΡΠΑΘΟΥ</t>
  </si>
  <si>
    <t>Π.Κ. ΚΑΜΠΑΝΟΥ</t>
  </si>
  <si>
    <t>1ος  Π.Σ. ΧΑΝΙΩΝ</t>
  </si>
  <si>
    <t>Π.Κ. ΣΗΤΕΙΑΣ</t>
  </si>
  <si>
    <t>Π.Κ. ΑΡΓΥΡΑΔΩΝ</t>
  </si>
  <si>
    <t>Π.Υ. ΝΑΥΠΛΙΟΥ</t>
  </si>
  <si>
    <t>Π.Κ. ΠΥΡΓΕΤΟΥ</t>
  </si>
  <si>
    <t>Π.Κ. ΛΕΥΚΙΜΗΣ</t>
  </si>
  <si>
    <t>ΕΘ.Π.Κ. ΚΑΛΥΜΝΟΥ</t>
  </si>
  <si>
    <t>Π.K. ΘΕΣΠΡΩΤΙΚΟΥ</t>
  </si>
  <si>
    <t>ΕΘ.Π.Κ. ΠΕΝΤΕΛΗΣ</t>
  </si>
  <si>
    <t>ΔΙΟΙΚΗΣΗ Π.Υ. ΠΑΤΡΩΝ</t>
  </si>
  <si>
    <t>ΕΘ.Π.Κ. ΝΙΣΥΡΟΥ</t>
  </si>
  <si>
    <t>Π.Υ. ΒΙ.ΠΕ. ΛΑΜΙΑΣ</t>
  </si>
  <si>
    <t>ΕΘ.Π.Κ. ΒΑΘΕΟΣ ΣΑΜΟΥ</t>
  </si>
  <si>
    <t>Π.Κ. ΣΟΦΙΚΟΥ</t>
  </si>
  <si>
    <t>Π.Υ. ΙΕΡΑΠΕΤΡΑΣ</t>
  </si>
  <si>
    <t>2ος  Π.Σ. Π/Α ΣΟΥΔΑΣ ΧΑΝΙΩΝ</t>
  </si>
  <si>
    <t>Π.Κ. ΡΙΟΥ</t>
  </si>
  <si>
    <t>Κωδικοποίηση Υπηρεσίας</t>
  </si>
  <si>
    <t>ΔΙΟΙΚΗΤΙΚΕΣ ΠΕΡΙΦΕΡΕΙΕΣ ΕΛΛΑΔΟΣ</t>
  </si>
  <si>
    <t>Κωδικός ανά Περιφέρεια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</si>
</sst>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€_-;\-* #,##0.00\ _€_-;_-* &quot;-&quot;??\ _€_-;_-@_-"/>
    <numFmt numFmtId="164" formatCode="0.0000000000000"/>
    <numFmt numFmtId="165" formatCode="[$-F400]h:mm:ss\ AM/PM"/>
    <numFmt numFmtId="166" formatCode="dd/mm/yyyy\ hh:mm"/>
    <numFmt numFmtId="167" formatCode="dd:hh:mm"/>
  </numFmts>
  <fonts count="15" x14ac:knownFonts="1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8"/>
      <color indexed="64"/>
      <name val="MS Sans Serif"/>
      <family val="2"/>
      <charset val="161"/>
    </font>
    <font>
      <b/>
      <sz val="10"/>
      <color indexed="64"/>
      <name val="Arial"/>
      <family val="2"/>
      <charset val="16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  <font>
      <b/>
      <sz val="9"/>
      <name val="Arial"/>
      <family val="2"/>
      <charset val="161"/>
    </font>
    <font>
      <sz val="8"/>
      <color indexed="64"/>
      <name val="Arial"/>
      <family val="2"/>
      <charset val="161"/>
    </font>
    <font>
      <b/>
      <sz val="8"/>
      <color indexed="64"/>
      <name val="MS Sans Serif"/>
      <charset val="161"/>
    </font>
    <font>
      <sz val="10"/>
      <color indexed="64"/>
      <name val="Arial"/>
      <charset val="1"/>
    </font>
    <font>
      <sz val="11"/>
      <color theme="1"/>
      <name val="Arial"/>
      <family val="2"/>
      <charset val="161"/>
    </font>
    <font>
      <sz val="11"/>
      <color indexed="64"/>
      <name val="Arial"/>
      <family val="2"/>
      <charset val="161"/>
    </font>
    <font>
      <sz val="10"/>
      <color indexed="64"/>
      <name val="Calibri"/>
      <family val="2"/>
      <charset val="161"/>
      <scheme val="minor"/>
    </font>
    <font>
      <sz val="11"/>
      <color indexed="64"/>
      <name val="Calibri"/>
      <family val="2"/>
      <charset val="161"/>
      <scheme val="minor"/>
    </font>
    <font>
      <b/>
      <sz val="11"/>
      <name val="Calibri"/>
      <family val="2"/>
      <charset val="16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43" fontId="9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NumberFormat="1" applyFont="1"/>
    <xf numFmtId="164" fontId="2" fillId="2" borderId="0" xfId="0" applyNumberFormat="1" applyFont="1" applyFill="1"/>
    <xf numFmtId="164" fontId="1" fillId="2" borderId="0" xfId="0" applyNumberFormat="1" applyFont="1" applyFill="1"/>
    <xf numFmtId="0" fontId="5" fillId="3" borderId="1" xfId="1" applyFont="1" applyFill="1" applyBorder="1" applyAlignment="1">
      <alignment horizontal="left" vertical="center" wrapText="1"/>
    </xf>
    <xf numFmtId="3" fontId="5" fillId="3" borderId="1" xfId="1" applyNumberFormat="1" applyFont="1" applyFill="1" applyBorder="1" applyAlignment="1">
      <alignment horizontal="left" vertical="center" wrapText="1"/>
    </xf>
    <xf numFmtId="165" fontId="6" fillId="5" borderId="7" xfId="1" applyNumberFormat="1" applyFont="1" applyFill="1" applyBorder="1" applyAlignment="1">
      <alignment horizontal="left" vertical="center" wrapText="1"/>
    </xf>
    <xf numFmtId="0" fontId="5" fillId="3" borderId="2" xfId="1" applyFont="1" applyFill="1" applyBorder="1" applyAlignment="1">
      <alignment horizontal="left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0" fillId="5" borderId="7" xfId="0" applyNumberFormat="1" applyFill="1" applyBorder="1"/>
    <xf numFmtId="166" fontId="1" fillId="5" borderId="7" xfId="0" applyNumberFormat="1" applyFont="1" applyFill="1" applyBorder="1" applyAlignment="1">
      <alignment horizontal="right"/>
    </xf>
    <xf numFmtId="0" fontId="4" fillId="0" borderId="0" xfId="0" applyNumberFormat="1" applyFont="1"/>
    <xf numFmtId="49" fontId="7" fillId="0" borderId="0" xfId="0" applyNumberFormat="1" applyFont="1"/>
    <xf numFmtId="0" fontId="5" fillId="3" borderId="4" xfId="1" applyFont="1" applyFill="1" applyBorder="1" applyAlignment="1">
      <alignment horizontal="left" vertical="center" wrapText="1"/>
    </xf>
    <xf numFmtId="0" fontId="0" fillId="6" borderId="7" xfId="0" applyNumberFormat="1" applyFill="1" applyBorder="1"/>
    <xf numFmtId="165" fontId="6" fillId="6" borderId="8" xfId="1" applyNumberFormat="1" applyFont="1" applyFill="1" applyBorder="1" applyAlignment="1">
      <alignment horizontal="right" vertical="center" wrapText="1"/>
    </xf>
    <xf numFmtId="0" fontId="0" fillId="6" borderId="8" xfId="0" applyNumberFormat="1" applyFill="1" applyBorder="1"/>
    <xf numFmtId="167" fontId="1" fillId="6" borderId="8" xfId="0" applyNumberFormat="1" applyFont="1" applyFill="1" applyBorder="1" applyAlignment="1">
      <alignment horizontal="right"/>
    </xf>
    <xf numFmtId="1" fontId="6" fillId="6" borderId="8" xfId="1" applyNumberFormat="1" applyFont="1" applyFill="1" applyBorder="1" applyAlignment="1">
      <alignment horizontal="left" vertical="center" wrapText="1"/>
    </xf>
    <xf numFmtId="1" fontId="6" fillId="6" borderId="7" xfId="1" applyNumberFormat="1" applyFont="1" applyFill="1" applyBorder="1" applyAlignment="1">
      <alignment horizontal="left" vertical="center" wrapText="1"/>
    </xf>
    <xf numFmtId="0" fontId="1" fillId="6" borderId="7" xfId="0" applyNumberFormat="1" applyFont="1" applyFill="1" applyBorder="1" applyAlignment="1">
      <alignment horizontal="right"/>
    </xf>
    <xf numFmtId="0" fontId="1" fillId="6" borderId="8" xfId="0" applyNumberFormat="1" applyFont="1" applyFill="1" applyBorder="1" applyAlignment="1">
      <alignment horizontal="right"/>
    </xf>
    <xf numFmtId="167" fontId="8" fillId="6" borderId="8" xfId="0" applyNumberFormat="1" applyFont="1" applyFill="1" applyBorder="1" applyAlignment="1">
      <alignment horizontal="right"/>
    </xf>
    <xf numFmtId="0" fontId="8" fillId="6" borderId="8" xfId="0" applyNumberFormat="1" applyFont="1" applyFill="1" applyBorder="1" applyAlignment="1">
      <alignment horizontal="right"/>
    </xf>
    <xf numFmtId="49" fontId="10" fillId="0" borderId="7" xfId="0" applyNumberFormat="1" applyFont="1" applyFill="1" applyBorder="1"/>
    <xf numFmtId="49" fontId="0" fillId="0" borderId="7" xfId="0" applyNumberFormat="1" applyFont="1" applyFill="1" applyBorder="1"/>
    <xf numFmtId="49" fontId="11" fillId="0" borderId="0" xfId="0" applyNumberFormat="1" applyFont="1" applyAlignment="1">
      <alignment horizontal="left"/>
    </xf>
    <xf numFmtId="49" fontId="4" fillId="0" borderId="7" xfId="0" applyNumberFormat="1" applyFont="1" applyFill="1" applyBorder="1"/>
    <xf numFmtId="0" fontId="0" fillId="0" borderId="7" xfId="0" applyBorder="1"/>
    <xf numFmtId="2" fontId="12" fillId="0" borderId="0" xfId="0" applyNumberFormat="1" applyFont="1"/>
    <xf numFmtId="0" fontId="0" fillId="0" borderId="0" xfId="2" applyNumberFormat="1" applyFont="1"/>
    <xf numFmtId="0" fontId="13" fillId="0" borderId="0" xfId="0" applyNumberFormat="1" applyFont="1" applyAlignment="1">
      <alignment horizontal="center"/>
    </xf>
    <xf numFmtId="0" fontId="4" fillId="3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49" fontId="11" fillId="0" borderId="0" xfId="0" applyNumberFormat="1" applyFont="1"/>
    <xf numFmtId="49" fontId="10" fillId="0" borderId="0" xfId="0" applyNumberFormat="1" applyFont="1"/>
    <xf numFmtId="1" fontId="5" fillId="0" borderId="9" xfId="1" applyNumberFormat="1" applyFont="1" applyBorder="1" applyAlignment="1">
      <alignment horizontal="left" vertical="center" wrapText="1"/>
    </xf>
    <xf numFmtId="1" fontId="7" fillId="0" borderId="0" xfId="0" applyNumberFormat="1" applyFont="1"/>
    <xf numFmtId="0" fontId="4" fillId="0" borderId="0" xfId="0" applyNumberFormat="1" applyFont="1" applyAlignment="1">
      <alignment horizontal="right"/>
    </xf>
    <xf numFmtId="0" fontId="5" fillId="3" borderId="1" xfId="1" applyFont="1" applyFill="1" applyBorder="1" applyAlignment="1">
      <alignment horizontal="right" vertical="center" wrapText="1"/>
    </xf>
    <xf numFmtId="49" fontId="7" fillId="0" borderId="0" xfId="0" applyNumberFormat="1" applyFont="1" applyAlignment="1">
      <alignment horizontal="right"/>
    </xf>
    <xf numFmtId="0" fontId="14" fillId="0" borderId="9" xfId="1" applyNumberFormat="1" applyFont="1" applyBorder="1" applyAlignment="1">
      <alignment horizontal="center" vertical="center" wrapText="1"/>
    </xf>
    <xf numFmtId="0" fontId="7" fillId="0" borderId="0" xfId="0" applyNumberFormat="1" applyFont="1" applyAlignment="1">
      <alignment horizontal="right"/>
    </xf>
    <xf numFmtId="1" fontId="14" fillId="0" borderId="9" xfId="1" applyNumberFormat="1" applyFont="1" applyBorder="1" applyAlignment="1">
      <alignment vertical="center" wrapText="1"/>
    </xf>
    <xf numFmtId="1" fontId="7" fillId="0" borderId="0" xfId="0" applyNumberFormat="1" applyFont="1" applyAlignment="1">
      <alignment horizontal="right"/>
    </xf>
    <xf numFmtId="3" fontId="5" fillId="4" borderId="2" xfId="1" applyNumberFormat="1" applyFont="1" applyFill="1" applyBorder="1" applyAlignment="1">
      <alignment horizontal="center" vertical="center"/>
    </xf>
    <xf numFmtId="3" fontId="5" fillId="4" borderId="3" xfId="1" applyNumberFormat="1" applyFont="1" applyFill="1" applyBorder="1" applyAlignment="1">
      <alignment horizontal="center" vertical="center"/>
    </xf>
    <xf numFmtId="3" fontId="5" fillId="4" borderId="4" xfId="1" applyNumberFormat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/>
    </xf>
    <xf numFmtId="0" fontId="3" fillId="4" borderId="6" xfId="1" applyFont="1" applyFill="1" applyBorder="1" applyAlignment="1">
      <alignment horizontal="center"/>
    </xf>
    <xf numFmtId="0" fontId="0" fillId="0" borderId="6" xfId="0" applyBorder="1" applyAlignment="1"/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T7106"/>
  <sheetViews>
    <sheetView tabSelected="1" zoomScale="80" zoomScaleNormal="80" workbookViewId="0">
      <selection activeCell="R3" sqref="R3"/>
    </sheetView>
  </sheetViews>
  <sheetFormatPr defaultRowHeight="12.75" x14ac:dyDescent="0.2"/>
  <cols>
    <col min="1" max="1" width="7.42578125" style="1" customWidth="1"/>
    <col min="2" max="2" width="16.42578125" style="1" bestFit="1" customWidth="1"/>
    <col min="3" max="4" width="18" style="1" bestFit="1" customWidth="1"/>
    <col min="5" max="5" width="24.140625" style="18" bestFit="1" customWidth="1"/>
    <col min="6" max="6" width="24.140625" style="18" customWidth="1"/>
    <col min="7" max="7" width="15.5703125" style="47" customWidth="1"/>
    <col min="8" max="8" width="32" style="47" customWidth="1"/>
    <col min="9" max="9" width="16.5703125" style="47" customWidth="1"/>
    <col min="10" max="10" width="11.5703125" style="1" customWidth="1"/>
    <col min="11" max="11" width="22.42578125" style="1" customWidth="1"/>
    <col min="12" max="12" width="22.42578125" style="16" customWidth="1"/>
    <col min="13" max="13" width="13.28515625" style="1" customWidth="1"/>
    <col min="14" max="14" width="22.140625" style="1" customWidth="1"/>
    <col min="15" max="15" width="22.140625" style="16" customWidth="1"/>
    <col min="16" max="17" width="24.85546875" style="23" customWidth="1"/>
    <col min="18" max="18" width="24.85546875" style="21" customWidth="1"/>
    <col min="19" max="19" width="11.7109375" style="1" customWidth="1"/>
    <col min="20" max="20" width="32.42578125" style="1" customWidth="1"/>
    <col min="21" max="21" width="19.85546875" style="1" customWidth="1"/>
    <col min="22" max="22" width="38.42578125" style="1" customWidth="1"/>
    <col min="23" max="23" width="7.42578125" style="1" customWidth="1"/>
    <col min="24" max="24" width="10.5703125" style="1" customWidth="1"/>
    <col min="25" max="25" width="7.42578125" style="1" customWidth="1"/>
    <col min="26" max="26" width="12" style="1" customWidth="1"/>
    <col min="27" max="28" width="11.28515625" style="1" customWidth="1"/>
    <col min="29" max="29" width="13.5703125" style="1" customWidth="1"/>
    <col min="30" max="30" width="10.42578125" style="1" customWidth="1"/>
    <col min="31" max="32" width="15.140625" style="1" customWidth="1"/>
    <col min="33" max="33" width="10.140625" style="1" customWidth="1"/>
    <col min="34" max="34" width="10.85546875" style="1" customWidth="1"/>
    <col min="35" max="35" width="25.42578125" style="1" customWidth="1"/>
    <col min="36" max="44" width="7.42578125" style="1" customWidth="1"/>
    <col min="45" max="45" width="9.7109375" style="1" customWidth="1"/>
    <col min="46" max="46" width="10" style="1" customWidth="1"/>
  </cols>
  <sheetData>
    <row r="1" spans="1:46" ht="13.5" thickBot="1" x14ac:dyDescent="0.25">
      <c r="W1" s="54" t="s">
        <v>7264</v>
      </c>
      <c r="X1" s="55"/>
      <c r="Y1" s="55"/>
      <c r="Z1" s="55"/>
      <c r="AA1" s="55"/>
      <c r="AB1" s="55"/>
      <c r="AC1" s="55"/>
      <c r="AD1" s="56"/>
      <c r="AE1" s="54" t="s">
        <v>7265</v>
      </c>
      <c r="AF1" s="55"/>
      <c r="AG1" s="55"/>
      <c r="AH1" s="55"/>
      <c r="AI1" s="56"/>
      <c r="AJ1" s="54" t="s">
        <v>7266</v>
      </c>
      <c r="AK1" s="55"/>
      <c r="AL1" s="55"/>
      <c r="AM1" s="56"/>
      <c r="AN1" s="57" t="s">
        <v>7267</v>
      </c>
      <c r="AO1" s="58"/>
      <c r="AP1" s="58"/>
      <c r="AQ1" s="58"/>
      <c r="AR1" s="58"/>
      <c r="AS1" s="59"/>
      <c r="AT1" s="59"/>
    </row>
    <row r="2" spans="1:46" ht="39" thickBot="1" x14ac:dyDescent="0.25">
      <c r="A2" s="11" t="s">
        <v>7268</v>
      </c>
      <c r="B2" s="11" t="s">
        <v>7269</v>
      </c>
      <c r="C2" s="11" t="s">
        <v>7270</v>
      </c>
      <c r="D2" s="11" t="s">
        <v>7271</v>
      </c>
      <c r="E2" s="11" t="s">
        <v>7272</v>
      </c>
      <c r="F2" s="45" t="s">
        <v>7363</v>
      </c>
      <c r="G2" s="48" t="s">
        <v>7273</v>
      </c>
      <c r="H2" s="50" t="s">
        <v>7364</v>
      </c>
      <c r="I2" s="52" t="s">
        <v>7365</v>
      </c>
      <c r="J2" s="11" t="s">
        <v>7274</v>
      </c>
      <c r="K2" s="14" t="s">
        <v>7275</v>
      </c>
      <c r="L2" s="13" t="s">
        <v>7305</v>
      </c>
      <c r="M2" s="15" t="s">
        <v>7276</v>
      </c>
      <c r="N2" s="14" t="s">
        <v>7277</v>
      </c>
      <c r="O2" s="13" t="s">
        <v>7305</v>
      </c>
      <c r="P2" s="22" t="s">
        <v>7306</v>
      </c>
      <c r="Q2" s="25" t="s">
        <v>7307</v>
      </c>
      <c r="R2" s="26" t="s">
        <v>7308</v>
      </c>
      <c r="S2" s="20" t="s">
        <v>7278</v>
      </c>
      <c r="T2" s="11" t="s">
        <v>7279</v>
      </c>
      <c r="U2" s="11" t="s">
        <v>7280</v>
      </c>
      <c r="V2" s="11" t="s">
        <v>7281</v>
      </c>
      <c r="W2" s="12" t="s">
        <v>7282</v>
      </c>
      <c r="X2" s="12" t="s">
        <v>7283</v>
      </c>
      <c r="Y2" s="12" t="s">
        <v>7284</v>
      </c>
      <c r="Z2" s="12" t="s">
        <v>7285</v>
      </c>
      <c r="AA2" s="12" t="s">
        <v>7286</v>
      </c>
      <c r="AB2" s="12" t="s">
        <v>7287</v>
      </c>
      <c r="AC2" s="12" t="s">
        <v>7288</v>
      </c>
      <c r="AD2" s="12" t="s">
        <v>7289</v>
      </c>
      <c r="AE2" s="12" t="s">
        <v>7290</v>
      </c>
      <c r="AF2" s="12" t="s">
        <v>7291</v>
      </c>
      <c r="AG2" s="12" t="s">
        <v>7292</v>
      </c>
      <c r="AH2" s="12" t="s">
        <v>4458</v>
      </c>
      <c r="AI2" s="12" t="s">
        <v>7293</v>
      </c>
      <c r="AJ2" s="12" t="s">
        <v>7294</v>
      </c>
      <c r="AK2" s="12" t="s">
        <v>7295</v>
      </c>
      <c r="AL2" s="12" t="s">
        <v>7296</v>
      </c>
      <c r="AM2" s="12" t="s">
        <v>7297</v>
      </c>
      <c r="AN2" s="12" t="s">
        <v>7298</v>
      </c>
      <c r="AO2" s="12" t="s">
        <v>7299</v>
      </c>
      <c r="AP2" s="12" t="s">
        <v>7300</v>
      </c>
      <c r="AQ2" s="12" t="s">
        <v>7301</v>
      </c>
      <c r="AR2" s="12" t="s">
        <v>7302</v>
      </c>
      <c r="AS2" s="12" t="s">
        <v>7303</v>
      </c>
      <c r="AT2" s="12" t="s">
        <v>7304</v>
      </c>
    </row>
    <row r="3" spans="1:46" x14ac:dyDescent="0.2">
      <c r="A3" s="2">
        <v>1646971</v>
      </c>
      <c r="B3" s="2">
        <v>835480</v>
      </c>
      <c r="C3" s="6">
        <v>23.8472444705511</v>
      </c>
      <c r="D3" s="6">
        <v>38.277190032236099</v>
      </c>
      <c r="E3" s="19" t="s">
        <v>0</v>
      </c>
      <c r="F3" s="46">
        <f>INDEX(Δεδομένα!$P:$P,MATCH('2021'!E3,Δεδομένα!$O:$O,0))</f>
        <v>240</v>
      </c>
      <c r="G3" s="49" t="s">
        <v>1</v>
      </c>
      <c r="H3" s="51" t="str">
        <f>INDEX(Δεδομένα!B$1:B$51,MATCH('2021'!G3,Δεδομένα!A$1:A$51,0))</f>
        <v>ΑΤΤΙΚΗΣ</v>
      </c>
      <c r="I3" s="53">
        <f>INDEX(Δεδομένα!E$1:E$13,MATCH('2021'!H3,Δεδομένα!D$1:D$13,0))</f>
        <v>1</v>
      </c>
      <c r="J3" s="4">
        <v>44261</v>
      </c>
      <c r="K3" s="3" t="s">
        <v>2</v>
      </c>
      <c r="L3" s="17" t="str">
        <f>_xlfn.CONCAT(TEXT(J3,"ηη/μμ/εεε")," ",TEXT(K3,"ωω:λλ"))</f>
        <v>06/03/2021 14:31</v>
      </c>
      <c r="M3" s="4">
        <v>44263</v>
      </c>
      <c r="N3" s="3" t="s">
        <v>3</v>
      </c>
      <c r="O3" s="17" t="str">
        <f>_xlfn.CONCAT(TEXT(M3,"ηη/μμ/εεε")," ",TEXT(N3,"ωω:λλ"))</f>
        <v>08/03/2021 17:22</v>
      </c>
      <c r="P3" s="29">
        <f>O3-L3</f>
        <v>2.1187500000014552</v>
      </c>
      <c r="Q3" s="30">
        <f>2*24</f>
        <v>48</v>
      </c>
      <c r="R3" s="27">
        <f>P3*(24*60)</f>
        <v>3051.0000000020955</v>
      </c>
      <c r="S3" s="3" t="s">
        <v>4</v>
      </c>
      <c r="T3" s="3" t="s">
        <v>5</v>
      </c>
      <c r="U3" s="3" t="s">
        <v>6</v>
      </c>
      <c r="V3" s="3" t="s">
        <v>7</v>
      </c>
      <c r="W3" s="5">
        <v>0</v>
      </c>
      <c r="X3" s="5">
        <v>40</v>
      </c>
      <c r="Y3" s="5">
        <v>0</v>
      </c>
      <c r="Z3" s="5">
        <v>0</v>
      </c>
      <c r="AA3" s="5">
        <v>0</v>
      </c>
      <c r="AB3" s="5">
        <v>5</v>
      </c>
      <c r="AC3" s="5">
        <v>0</v>
      </c>
      <c r="AD3" s="5">
        <v>0</v>
      </c>
      <c r="AE3" s="2">
        <v>18</v>
      </c>
      <c r="AF3" s="2">
        <v>5</v>
      </c>
      <c r="AG3" s="2">
        <v>0</v>
      </c>
      <c r="AH3" s="2">
        <v>0</v>
      </c>
      <c r="AI3" s="2">
        <v>1</v>
      </c>
      <c r="AJ3" s="2">
        <v>5</v>
      </c>
      <c r="AK3" s="2">
        <v>0</v>
      </c>
      <c r="AL3" s="2">
        <v>1</v>
      </c>
      <c r="AM3" s="2">
        <v>1</v>
      </c>
      <c r="AN3" s="2">
        <v>1</v>
      </c>
      <c r="AO3" s="2">
        <v>0</v>
      </c>
      <c r="AP3" s="2">
        <v>1</v>
      </c>
      <c r="AQ3" s="2">
        <v>0</v>
      </c>
      <c r="AR3" s="2">
        <v>0</v>
      </c>
      <c r="AS3" s="2" t="s">
        <v>4</v>
      </c>
      <c r="AT3" s="2" t="s">
        <v>4</v>
      </c>
    </row>
    <row r="4" spans="1:46" x14ac:dyDescent="0.2">
      <c r="A4" s="2">
        <v>1651160</v>
      </c>
      <c r="B4" s="2">
        <v>839772</v>
      </c>
      <c r="C4" s="2"/>
      <c r="D4" s="2"/>
      <c r="E4" s="19" t="s">
        <v>0</v>
      </c>
      <c r="F4" s="46">
        <f>INDEX(Δεδομένα!$P:$P,MATCH('2021'!E4,Δεδομένα!$O:$O,0))</f>
        <v>240</v>
      </c>
      <c r="G4" s="49" t="s">
        <v>1</v>
      </c>
      <c r="H4" s="51" t="str">
        <f>INDEX(Δεδομένα!B$1:B$51,MATCH('2021'!G4,Δεδομένα!A$1:A$51,0))</f>
        <v>ΑΤΤΙΚΗΣ</v>
      </c>
      <c r="I4" s="53">
        <f>INDEX(Δεδομένα!E$1:E$13,MATCH('2021'!H4,Δεδομένα!D$1:D$13,0))</f>
        <v>1</v>
      </c>
      <c r="J4" s="4">
        <v>44277</v>
      </c>
      <c r="K4" s="3" t="s">
        <v>8</v>
      </c>
      <c r="L4" s="17" t="str">
        <f t="shared" ref="L4:L55" si="0">_xlfn.CONCAT(TEXT(J4,"ηη/μμ/εεε")," ",TEXT(K4,"ωω:λλ"))</f>
        <v>22/03/2021 15:51</v>
      </c>
      <c r="M4" s="4">
        <v>44277</v>
      </c>
      <c r="N4" s="3" t="s">
        <v>9</v>
      </c>
      <c r="O4" s="17" t="str">
        <f t="shared" ref="O4:O55" si="1">_xlfn.CONCAT(TEXT(M4,"ηη/μμ/εεε")," ",TEXT(N4,"ωω:λλ"))</f>
        <v>22/03/2021 18:15</v>
      </c>
      <c r="P4" s="24">
        <f t="shared" ref="P4:P55" si="2">O4-L4</f>
        <v>9.9999999998544808E-2</v>
      </c>
      <c r="Q4" s="28">
        <v>0</v>
      </c>
      <c r="R4" s="27">
        <f t="shared" ref="R4:R55" si="3">P4*(24*60)</f>
        <v>143.99999999790452</v>
      </c>
      <c r="S4" s="3" t="s">
        <v>4</v>
      </c>
      <c r="T4" s="3" t="s">
        <v>5</v>
      </c>
      <c r="U4" s="3" t="s">
        <v>10</v>
      </c>
      <c r="V4" s="3" t="s">
        <v>11</v>
      </c>
      <c r="W4" s="5">
        <v>0</v>
      </c>
      <c r="X4" s="5">
        <v>1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2">
        <v>3</v>
      </c>
      <c r="AF4" s="2">
        <v>0</v>
      </c>
      <c r="AG4" s="2">
        <v>5</v>
      </c>
      <c r="AH4" s="2">
        <v>0</v>
      </c>
      <c r="AI4" s="2">
        <v>0</v>
      </c>
      <c r="AJ4" s="2">
        <v>1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 t="s">
        <v>4</v>
      </c>
      <c r="AT4" s="2" t="s">
        <v>4</v>
      </c>
    </row>
    <row r="5" spans="1:46" x14ac:dyDescent="0.2">
      <c r="A5" s="2">
        <v>1652655</v>
      </c>
      <c r="B5" s="2">
        <v>842316</v>
      </c>
      <c r="C5" s="2"/>
      <c r="D5" s="2"/>
      <c r="E5" s="19" t="s">
        <v>0</v>
      </c>
      <c r="F5" s="46">
        <f>INDEX(Δεδομένα!$P:$P,MATCH('2021'!E5,Δεδομένα!$O:$O,0))</f>
        <v>240</v>
      </c>
      <c r="G5" s="49" t="s">
        <v>1</v>
      </c>
      <c r="H5" s="51" t="str">
        <f>INDEX(Δεδομένα!B$1:B$51,MATCH('2021'!G5,Δεδομένα!A$1:A$51,0))</f>
        <v>ΑΤΤΙΚΗΣ</v>
      </c>
      <c r="I5" s="53">
        <f>INDEX(Δεδομένα!E$1:E$13,MATCH('2021'!H5,Δεδομένα!D$1:D$13,0))</f>
        <v>1</v>
      </c>
      <c r="J5" s="4">
        <v>44288</v>
      </c>
      <c r="K5" s="3" t="s">
        <v>12</v>
      </c>
      <c r="L5" s="17" t="str">
        <f t="shared" si="0"/>
        <v>02/04/2021 14:47</v>
      </c>
      <c r="M5" s="4">
        <v>44288</v>
      </c>
      <c r="N5" s="3" t="s">
        <v>13</v>
      </c>
      <c r="O5" s="17" t="str">
        <f t="shared" si="1"/>
        <v>02/04/2021 18:50</v>
      </c>
      <c r="P5" s="24">
        <f t="shared" si="2"/>
        <v>0.16874999999708962</v>
      </c>
      <c r="Q5" s="28">
        <v>0</v>
      </c>
      <c r="R5" s="27">
        <f t="shared" si="3"/>
        <v>242.99999999580905</v>
      </c>
      <c r="S5" s="3" t="s">
        <v>4</v>
      </c>
      <c r="T5" s="3" t="s">
        <v>5</v>
      </c>
      <c r="U5" s="3" t="s">
        <v>6</v>
      </c>
      <c r="V5" s="3" t="s">
        <v>14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2</v>
      </c>
      <c r="AD5" s="5">
        <v>0</v>
      </c>
      <c r="AE5" s="2">
        <v>2</v>
      </c>
      <c r="AF5" s="2">
        <v>0</v>
      </c>
      <c r="AG5" s="2">
        <v>0</v>
      </c>
      <c r="AH5" s="2">
        <v>0</v>
      </c>
      <c r="AI5" s="2">
        <v>0</v>
      </c>
      <c r="AJ5" s="2">
        <v>1</v>
      </c>
      <c r="AK5" s="2">
        <v>1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 t="s">
        <v>4</v>
      </c>
      <c r="AT5" s="2" t="s">
        <v>4</v>
      </c>
    </row>
    <row r="6" spans="1:46" x14ac:dyDescent="0.2">
      <c r="A6" s="2">
        <v>1667463</v>
      </c>
      <c r="B6" s="2">
        <v>859652</v>
      </c>
      <c r="C6" s="2"/>
      <c r="D6" s="2"/>
      <c r="E6" s="19" t="s">
        <v>0</v>
      </c>
      <c r="F6" s="46">
        <f>INDEX(Δεδομένα!$P:$P,MATCH('2021'!E6,Δεδομένα!$O:$O,0))</f>
        <v>240</v>
      </c>
      <c r="G6" s="49" t="s">
        <v>1</v>
      </c>
      <c r="H6" s="51" t="str">
        <f>INDEX(Δεδομένα!B$1:B$51,MATCH('2021'!G6,Δεδομένα!A$1:A$51,0))</f>
        <v>ΑΤΤΙΚΗΣ</v>
      </c>
      <c r="I6" s="53">
        <f>INDEX(Δεδομένα!E$1:E$13,MATCH('2021'!H6,Δεδομένα!D$1:D$13,0))</f>
        <v>1</v>
      </c>
      <c r="J6" s="4">
        <v>44354</v>
      </c>
      <c r="K6" s="3" t="s">
        <v>16</v>
      </c>
      <c r="L6" s="17" t="str">
        <f t="shared" si="0"/>
        <v>07/06/2021 16:39</v>
      </c>
      <c r="M6" s="4">
        <v>44354</v>
      </c>
      <c r="N6" s="3" t="s">
        <v>17</v>
      </c>
      <c r="O6" s="17" t="str">
        <f t="shared" si="1"/>
        <v>07/06/2021 18:00</v>
      </c>
      <c r="P6" s="24">
        <f t="shared" si="2"/>
        <v>5.6250000001455192E-2</v>
      </c>
      <c r="Q6" s="28">
        <v>0</v>
      </c>
      <c r="R6" s="27">
        <f t="shared" si="3"/>
        <v>81.000000002095476</v>
      </c>
      <c r="S6" s="3" t="s">
        <v>4</v>
      </c>
      <c r="T6" s="3" t="s">
        <v>5</v>
      </c>
      <c r="U6" s="3" t="s">
        <v>6</v>
      </c>
      <c r="V6" s="3" t="s">
        <v>18</v>
      </c>
      <c r="W6" s="5">
        <v>0</v>
      </c>
      <c r="X6" s="5">
        <v>0.02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2">
        <v>5</v>
      </c>
      <c r="AF6" s="2">
        <v>0</v>
      </c>
      <c r="AG6" s="2">
        <v>0</v>
      </c>
      <c r="AH6" s="2">
        <v>0</v>
      </c>
      <c r="AI6" s="2">
        <v>0</v>
      </c>
      <c r="AJ6" s="2">
        <v>2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 t="s">
        <v>4</v>
      </c>
      <c r="AT6" s="2" t="s">
        <v>4</v>
      </c>
    </row>
    <row r="7" spans="1:46" x14ac:dyDescent="0.2">
      <c r="A7" s="2">
        <v>1696116</v>
      </c>
      <c r="B7" s="2">
        <v>891456</v>
      </c>
      <c r="C7" s="6">
        <v>23.873954772949201</v>
      </c>
      <c r="D7" s="6">
        <v>38.288482666015597</v>
      </c>
      <c r="E7" s="19" t="s">
        <v>0</v>
      </c>
      <c r="F7" s="46">
        <f>INDEX(Δεδομένα!$P:$P,MATCH('2021'!E7,Δεδομένα!$O:$O,0))</f>
        <v>240</v>
      </c>
      <c r="G7" s="49" t="s">
        <v>1</v>
      </c>
      <c r="H7" s="51" t="str">
        <f>INDEX(Δεδομένα!B$1:B$51,MATCH('2021'!G7,Δεδομένα!A$1:A$51,0))</f>
        <v>ΑΤΤΙΚΗΣ</v>
      </c>
      <c r="I7" s="53">
        <f>INDEX(Δεδομένα!E$1:E$13,MATCH('2021'!H7,Δεδομένα!D$1:D$13,0))</f>
        <v>1</v>
      </c>
      <c r="J7" s="4">
        <v>44454</v>
      </c>
      <c r="K7" s="3" t="s">
        <v>19</v>
      </c>
      <c r="L7" s="17" t="str">
        <f t="shared" si="0"/>
        <v>15/09/2021 16:23</v>
      </c>
      <c r="M7" s="4">
        <v>44454</v>
      </c>
      <c r="N7" s="3" t="s">
        <v>20</v>
      </c>
      <c r="O7" s="17" t="str">
        <f t="shared" si="1"/>
        <v>15/09/2021 19:01</v>
      </c>
      <c r="P7" s="24">
        <f t="shared" si="2"/>
        <v>0.10972222222335404</v>
      </c>
      <c r="Q7" s="28">
        <v>0</v>
      </c>
      <c r="R7" s="27">
        <f t="shared" si="3"/>
        <v>158.00000000162981</v>
      </c>
      <c r="S7" s="3" t="s">
        <v>4</v>
      </c>
      <c r="T7" s="3" t="s">
        <v>5</v>
      </c>
      <c r="U7" s="3" t="s">
        <v>6</v>
      </c>
      <c r="V7" s="3" t="s">
        <v>21</v>
      </c>
      <c r="W7" s="5">
        <v>0</v>
      </c>
      <c r="X7" s="5">
        <v>0</v>
      </c>
      <c r="Y7" s="5">
        <v>0</v>
      </c>
      <c r="Z7" s="5">
        <v>0</v>
      </c>
      <c r="AA7" s="5">
        <v>200</v>
      </c>
      <c r="AB7" s="5">
        <v>5</v>
      </c>
      <c r="AC7" s="5">
        <v>0</v>
      </c>
      <c r="AD7" s="5">
        <v>0</v>
      </c>
      <c r="AE7" s="2">
        <v>9</v>
      </c>
      <c r="AF7" s="2">
        <v>6</v>
      </c>
      <c r="AG7" s="2">
        <v>3</v>
      </c>
      <c r="AH7" s="2">
        <v>0</v>
      </c>
      <c r="AI7" s="2">
        <v>2</v>
      </c>
      <c r="AJ7" s="2">
        <v>6</v>
      </c>
      <c r="AK7" s="2">
        <v>6</v>
      </c>
      <c r="AL7" s="2">
        <v>0</v>
      </c>
      <c r="AM7" s="2">
        <v>0</v>
      </c>
      <c r="AN7" s="2">
        <v>1</v>
      </c>
      <c r="AO7" s="2">
        <v>0</v>
      </c>
      <c r="AP7" s="2">
        <v>0</v>
      </c>
      <c r="AQ7" s="2">
        <v>2</v>
      </c>
      <c r="AR7" s="2">
        <v>0</v>
      </c>
      <c r="AS7" s="2">
        <v>0</v>
      </c>
      <c r="AT7" s="2">
        <v>0</v>
      </c>
    </row>
    <row r="8" spans="1:46" x14ac:dyDescent="0.2">
      <c r="A8" s="2">
        <v>1676334</v>
      </c>
      <c r="B8" s="2">
        <v>855833</v>
      </c>
      <c r="C8" s="2"/>
      <c r="D8" s="2"/>
      <c r="E8" s="19" t="s">
        <v>22</v>
      </c>
      <c r="F8" s="46">
        <f>INDEX(Δεδομένα!$P:$P,MATCH('2021'!E8,Δεδομένα!$O:$O,0))</f>
        <v>3</v>
      </c>
      <c r="G8" s="49" t="s">
        <v>1</v>
      </c>
      <c r="H8" s="51" t="str">
        <f>INDEX(Δεδομένα!B$1:B$51,MATCH('2021'!G8,Δεδομένα!A$1:A$51,0))</f>
        <v>ΑΤΤΙΚΗΣ</v>
      </c>
      <c r="I8" s="53">
        <f>INDEX(Δεδομένα!E$1:E$13,MATCH('2021'!H8,Δεδομένα!D$1:D$13,0))</f>
        <v>1</v>
      </c>
      <c r="J8" s="4">
        <v>44340</v>
      </c>
      <c r="K8" s="3" t="s">
        <v>31</v>
      </c>
      <c r="L8" s="17" t="str">
        <f t="shared" si="0"/>
        <v>24/05/2021 17:38</v>
      </c>
      <c r="M8" s="4">
        <v>44340</v>
      </c>
      <c r="N8" s="3" t="s">
        <v>32</v>
      </c>
      <c r="O8" s="17" t="str">
        <f t="shared" si="1"/>
        <v>24/05/2021 18:45</v>
      </c>
      <c r="P8" s="24">
        <f t="shared" si="2"/>
        <v>4.6527777776645962E-2</v>
      </c>
      <c r="Q8" s="28">
        <v>0</v>
      </c>
      <c r="R8" s="27">
        <f t="shared" si="3"/>
        <v>66.999999998370185</v>
      </c>
      <c r="S8" s="3" t="s">
        <v>4</v>
      </c>
      <c r="T8" s="3" t="s">
        <v>5</v>
      </c>
      <c r="U8" s="3" t="s">
        <v>33</v>
      </c>
      <c r="V8" s="3" t="s">
        <v>34</v>
      </c>
      <c r="W8" s="5">
        <v>0.5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2">
        <v>8</v>
      </c>
      <c r="AF8" s="2">
        <v>0</v>
      </c>
      <c r="AG8" s="2">
        <v>10</v>
      </c>
      <c r="AH8" s="2">
        <v>0</v>
      </c>
      <c r="AI8" s="2">
        <v>0</v>
      </c>
      <c r="AJ8" s="2">
        <v>3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</row>
    <row r="9" spans="1:46" x14ac:dyDescent="0.2">
      <c r="A9" s="2">
        <v>1675760</v>
      </c>
      <c r="B9" s="2">
        <v>860829</v>
      </c>
      <c r="C9" s="6">
        <v>23.688384139844</v>
      </c>
      <c r="D9" s="6">
        <v>38.142792475072802</v>
      </c>
      <c r="E9" s="19" t="s">
        <v>22</v>
      </c>
      <c r="F9" s="46">
        <f>INDEX(Δεδομένα!$P:$P,MATCH('2021'!E9,Δεδομένα!$O:$O,0))</f>
        <v>3</v>
      </c>
      <c r="G9" s="49" t="s">
        <v>1</v>
      </c>
      <c r="H9" s="51" t="str">
        <f>INDEX(Δεδομένα!B$1:B$51,MATCH('2021'!G9,Δεδομένα!A$1:A$51,0))</f>
        <v>ΑΤΤΙΚΗΣ</v>
      </c>
      <c r="I9" s="53">
        <f>INDEX(Δεδομένα!E$1:E$13,MATCH('2021'!H9,Δεδομένα!D$1:D$13,0))</f>
        <v>1</v>
      </c>
      <c r="J9" s="4">
        <v>44358</v>
      </c>
      <c r="K9" s="3" t="s">
        <v>35</v>
      </c>
      <c r="L9" s="17" t="str">
        <f t="shared" si="0"/>
        <v>11/06/2021 14:50</v>
      </c>
      <c r="M9" s="4">
        <v>44358</v>
      </c>
      <c r="N9" s="3" t="s">
        <v>36</v>
      </c>
      <c r="O9" s="17" t="str">
        <f t="shared" si="1"/>
        <v>11/06/2021 16:20</v>
      </c>
      <c r="P9" s="24">
        <f t="shared" si="2"/>
        <v>6.25E-2</v>
      </c>
      <c r="Q9" s="28">
        <v>0</v>
      </c>
      <c r="R9" s="27">
        <f t="shared" si="3"/>
        <v>90</v>
      </c>
      <c r="S9" s="3" t="s">
        <v>4</v>
      </c>
      <c r="T9" s="3" t="s">
        <v>37</v>
      </c>
      <c r="U9" s="3" t="s">
        <v>4</v>
      </c>
      <c r="V9" s="3" t="s">
        <v>38</v>
      </c>
      <c r="W9" s="5">
        <v>0</v>
      </c>
      <c r="X9" s="5">
        <v>0.02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2">
        <v>3</v>
      </c>
      <c r="AF9" s="2">
        <v>0</v>
      </c>
      <c r="AG9" s="2">
        <v>0</v>
      </c>
      <c r="AH9" s="2">
        <v>0</v>
      </c>
      <c r="AI9" s="2">
        <v>0</v>
      </c>
      <c r="AJ9" s="2">
        <v>1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</row>
    <row r="10" spans="1:46" x14ac:dyDescent="0.2">
      <c r="A10" s="2">
        <v>1670570</v>
      </c>
      <c r="B10" s="2">
        <v>861207</v>
      </c>
      <c r="C10" s="6">
        <v>23.8818884762576</v>
      </c>
      <c r="D10" s="6">
        <v>38.190783474472099</v>
      </c>
      <c r="E10" s="19" t="s">
        <v>22</v>
      </c>
      <c r="F10" s="46">
        <f>INDEX(Δεδομένα!$P:$P,MATCH('2021'!E10,Δεδομένα!$O:$O,0))</f>
        <v>3</v>
      </c>
      <c r="G10" s="49" t="s">
        <v>1</v>
      </c>
      <c r="H10" s="51" t="str">
        <f>INDEX(Δεδομένα!B$1:B$51,MATCH('2021'!G10,Δεδομένα!A$1:A$51,0))</f>
        <v>ΑΤΤΙΚΗΣ</v>
      </c>
      <c r="I10" s="53">
        <f>INDEX(Δεδομένα!E$1:E$13,MATCH('2021'!H10,Δεδομένα!D$1:D$13,0))</f>
        <v>1</v>
      </c>
      <c r="J10" s="4">
        <v>44359</v>
      </c>
      <c r="K10" s="3" t="s">
        <v>39</v>
      </c>
      <c r="L10" s="17" t="str">
        <f t="shared" si="0"/>
        <v>12/06/2021 14:40</v>
      </c>
      <c r="M10" s="4">
        <v>44359</v>
      </c>
      <c r="N10" s="3" t="s">
        <v>40</v>
      </c>
      <c r="O10" s="17" t="str">
        <f t="shared" si="1"/>
        <v>12/06/2021 16:06</v>
      </c>
      <c r="P10" s="24">
        <f t="shared" si="2"/>
        <v>5.9722222220443655E-2</v>
      </c>
      <c r="Q10" s="28">
        <v>0</v>
      </c>
      <c r="R10" s="27">
        <f t="shared" si="3"/>
        <v>85.999999997438863</v>
      </c>
      <c r="S10" s="3" t="s">
        <v>4</v>
      </c>
      <c r="T10" s="3" t="s">
        <v>5</v>
      </c>
      <c r="U10" s="3" t="s">
        <v>30</v>
      </c>
      <c r="V10" s="3" t="s">
        <v>41</v>
      </c>
      <c r="W10" s="5">
        <v>0</v>
      </c>
      <c r="X10" s="5">
        <v>7.0000000000000007E-2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2">
        <v>14</v>
      </c>
      <c r="AF10" s="2">
        <v>0</v>
      </c>
      <c r="AG10" s="2">
        <v>16</v>
      </c>
      <c r="AH10" s="2">
        <v>0</v>
      </c>
      <c r="AI10" s="2">
        <v>0</v>
      </c>
      <c r="AJ10" s="2">
        <v>7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 t="s">
        <v>4</v>
      </c>
      <c r="AT10" s="2" t="s">
        <v>4</v>
      </c>
    </row>
    <row r="11" spans="1:46" x14ac:dyDescent="0.2">
      <c r="A11" s="2">
        <v>1678177</v>
      </c>
      <c r="B11" s="2">
        <v>870656</v>
      </c>
      <c r="C11" s="2"/>
      <c r="D11" s="2"/>
      <c r="E11" s="19" t="s">
        <v>22</v>
      </c>
      <c r="F11" s="46">
        <f>INDEX(Δεδομένα!$P:$P,MATCH('2021'!E11,Δεδομένα!$O:$O,0))</f>
        <v>3</v>
      </c>
      <c r="G11" s="49" t="s">
        <v>1</v>
      </c>
      <c r="H11" s="51" t="str">
        <f>INDEX(Δεδομένα!B$1:B$51,MATCH('2021'!G11,Δεδομένα!A$1:A$51,0))</f>
        <v>ΑΤΤΙΚΗΣ</v>
      </c>
      <c r="I11" s="53">
        <f>INDEX(Δεδομένα!E$1:E$13,MATCH('2021'!H11,Δεδομένα!D$1:D$13,0))</f>
        <v>1</v>
      </c>
      <c r="J11" s="4">
        <v>44382</v>
      </c>
      <c r="K11" s="3" t="s">
        <v>42</v>
      </c>
      <c r="L11" s="17" t="str">
        <f t="shared" si="0"/>
        <v>05/07/2021 14:30</v>
      </c>
      <c r="M11" s="4">
        <v>44382</v>
      </c>
      <c r="N11" s="3" t="s">
        <v>43</v>
      </c>
      <c r="O11" s="17" t="str">
        <f t="shared" si="1"/>
        <v>05/07/2021 21:30</v>
      </c>
      <c r="P11" s="24">
        <f t="shared" si="2"/>
        <v>0.29166666667151731</v>
      </c>
      <c r="Q11" s="28">
        <v>0</v>
      </c>
      <c r="R11" s="27">
        <f t="shared" si="3"/>
        <v>420.00000000698492</v>
      </c>
      <c r="S11" s="3" t="s">
        <v>4</v>
      </c>
      <c r="T11" s="3" t="s">
        <v>24</v>
      </c>
      <c r="U11" s="3" t="s">
        <v>25</v>
      </c>
      <c r="V11" s="3" t="s">
        <v>44</v>
      </c>
      <c r="W11" s="5">
        <v>0.01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2">
        <v>4</v>
      </c>
      <c r="AF11" s="2">
        <v>0</v>
      </c>
      <c r="AG11" s="2">
        <v>4</v>
      </c>
      <c r="AH11" s="2">
        <v>0</v>
      </c>
      <c r="AI11" s="2">
        <v>0</v>
      </c>
      <c r="AJ11" s="2">
        <v>2</v>
      </c>
      <c r="AK11" s="2">
        <v>0</v>
      </c>
      <c r="AL11" s="2">
        <v>0</v>
      </c>
      <c r="AM11" s="2">
        <v>0</v>
      </c>
      <c r="AN11" s="2">
        <v>2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</row>
    <row r="12" spans="1:46" x14ac:dyDescent="0.2">
      <c r="A12" s="2">
        <v>1676876</v>
      </c>
      <c r="B12" s="2">
        <v>868290</v>
      </c>
      <c r="C12" s="6">
        <v>23.782129980570801</v>
      </c>
      <c r="D12" s="6">
        <v>38.1555793769178</v>
      </c>
      <c r="E12" s="19" t="s">
        <v>22</v>
      </c>
      <c r="F12" s="46">
        <f>INDEX(Δεδομένα!$P:$P,MATCH('2021'!E12,Δεδομένα!$O:$O,0))</f>
        <v>3</v>
      </c>
      <c r="G12" s="49" t="s">
        <v>1</v>
      </c>
      <c r="H12" s="51" t="str">
        <f>INDEX(Δεδομένα!B$1:B$51,MATCH('2021'!G12,Δεδομένα!A$1:A$51,0))</f>
        <v>ΑΤΤΙΚΗΣ</v>
      </c>
      <c r="I12" s="53">
        <f>INDEX(Δεδομένα!E$1:E$13,MATCH('2021'!H12,Δεδομένα!D$1:D$13,0))</f>
        <v>1</v>
      </c>
      <c r="J12" s="4">
        <v>44382</v>
      </c>
      <c r="K12" s="3" t="s">
        <v>45</v>
      </c>
      <c r="L12" s="17" t="str">
        <f t="shared" si="0"/>
        <v>05/07/2021 15:19</v>
      </c>
      <c r="M12" s="4">
        <v>44382</v>
      </c>
      <c r="N12" s="3" t="s">
        <v>46</v>
      </c>
      <c r="O12" s="17" t="str">
        <f t="shared" si="1"/>
        <v>05/07/2021 16:55</v>
      </c>
      <c r="P12" s="24">
        <f t="shared" si="2"/>
        <v>6.6666666665696539E-2</v>
      </c>
      <c r="Q12" s="28">
        <v>0</v>
      </c>
      <c r="R12" s="27">
        <f t="shared" si="3"/>
        <v>95.999999998603016</v>
      </c>
      <c r="S12" s="3" t="s">
        <v>4</v>
      </c>
      <c r="T12" s="3" t="s">
        <v>24</v>
      </c>
      <c r="U12" s="3" t="s">
        <v>25</v>
      </c>
      <c r="V12" s="3" t="s">
        <v>47</v>
      </c>
      <c r="W12" s="5">
        <v>0.03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2">
        <v>17</v>
      </c>
      <c r="AF12" s="2">
        <v>4</v>
      </c>
      <c r="AG12" s="2">
        <v>4</v>
      </c>
      <c r="AH12" s="2">
        <v>0</v>
      </c>
      <c r="AI12" s="2">
        <v>0</v>
      </c>
      <c r="AJ12" s="2">
        <v>7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</row>
    <row r="13" spans="1:46" x14ac:dyDescent="0.2">
      <c r="A13" s="2">
        <v>1676701</v>
      </c>
      <c r="B13" s="2">
        <v>868291</v>
      </c>
      <c r="C13" s="6">
        <v>23.737439650456</v>
      </c>
      <c r="D13" s="6">
        <v>38.143997936905798</v>
      </c>
      <c r="E13" s="19" t="s">
        <v>22</v>
      </c>
      <c r="F13" s="46">
        <f>INDEX(Δεδομένα!$P:$P,MATCH('2021'!E13,Δεδομένα!$O:$O,0))</f>
        <v>3</v>
      </c>
      <c r="G13" s="49" t="s">
        <v>1</v>
      </c>
      <c r="H13" s="51" t="str">
        <f>INDEX(Δεδομένα!B$1:B$51,MATCH('2021'!G13,Δεδομένα!A$1:A$51,0))</f>
        <v>ΑΤΤΙΚΗΣ</v>
      </c>
      <c r="I13" s="53">
        <f>INDEX(Δεδομένα!E$1:E$13,MATCH('2021'!H13,Δεδομένα!D$1:D$13,0))</f>
        <v>1</v>
      </c>
      <c r="J13" s="4">
        <v>44382</v>
      </c>
      <c r="K13" s="3" t="s">
        <v>48</v>
      </c>
      <c r="L13" s="17" t="str">
        <f t="shared" si="0"/>
        <v>05/07/2021 15:22</v>
      </c>
      <c r="M13" s="4">
        <v>44383</v>
      </c>
      <c r="N13" s="3" t="s">
        <v>49</v>
      </c>
      <c r="O13" s="17" t="str">
        <f t="shared" si="1"/>
        <v>06/07/2021 11:16</v>
      </c>
      <c r="P13" s="24">
        <f t="shared" si="2"/>
        <v>0.82916666667006211</v>
      </c>
      <c r="Q13" s="28">
        <v>0</v>
      </c>
      <c r="R13" s="27">
        <f t="shared" si="3"/>
        <v>1194.0000000048894</v>
      </c>
      <c r="S13" s="3" t="s">
        <v>4</v>
      </c>
      <c r="T13" s="3" t="s">
        <v>24</v>
      </c>
      <c r="U13" s="3" t="s">
        <v>25</v>
      </c>
      <c r="V13" s="3" t="s">
        <v>50</v>
      </c>
      <c r="W13" s="5">
        <v>0.02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2">
        <v>6</v>
      </c>
      <c r="AF13" s="2">
        <v>0</v>
      </c>
      <c r="AG13" s="2">
        <v>8</v>
      </c>
      <c r="AH13" s="2">
        <v>0</v>
      </c>
      <c r="AI13" s="2">
        <v>0</v>
      </c>
      <c r="AJ13" s="2">
        <v>30</v>
      </c>
      <c r="AK13" s="2">
        <v>0</v>
      </c>
      <c r="AL13" s="2">
        <v>0</v>
      </c>
      <c r="AM13" s="2">
        <v>0</v>
      </c>
      <c r="AN13" s="2">
        <v>1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</row>
    <row r="14" spans="1:46" x14ac:dyDescent="0.2">
      <c r="A14" s="2">
        <v>1713458</v>
      </c>
      <c r="B14" s="2">
        <v>877378</v>
      </c>
      <c r="C14" s="6">
        <v>23.8031135076589</v>
      </c>
      <c r="D14" s="6">
        <v>38.167451406425897</v>
      </c>
      <c r="E14" s="19" t="s">
        <v>22</v>
      </c>
      <c r="F14" s="46">
        <f>INDEX(Δεδομένα!$P:$P,MATCH('2021'!E14,Δεδομένα!$O:$O,0))</f>
        <v>3</v>
      </c>
      <c r="G14" s="49" t="s">
        <v>1</v>
      </c>
      <c r="H14" s="51" t="str">
        <f>INDEX(Δεδομένα!B$1:B$51,MATCH('2021'!G14,Δεδομένα!A$1:A$51,0))</f>
        <v>ΑΤΤΙΚΗΣ</v>
      </c>
      <c r="I14" s="53">
        <f>INDEX(Δεδομένα!E$1:E$13,MATCH('2021'!H14,Δεδομένα!D$1:D$13,0))</f>
        <v>1</v>
      </c>
      <c r="J14" s="4">
        <v>44411</v>
      </c>
      <c r="K14" s="3" t="s">
        <v>51</v>
      </c>
      <c r="L14" s="17" t="str">
        <f t="shared" si="0"/>
        <v>03/08/2021 13:22</v>
      </c>
      <c r="M14" s="4">
        <v>44450</v>
      </c>
      <c r="N14" s="3" t="s">
        <v>52</v>
      </c>
      <c r="O14" s="17" t="str">
        <f t="shared" si="1"/>
        <v>11/09/2021 12:28</v>
      </c>
      <c r="P14" s="29">
        <f t="shared" si="2"/>
        <v>38.962500000001455</v>
      </c>
      <c r="Q14" s="30">
        <f>7*24</f>
        <v>168</v>
      </c>
      <c r="R14" s="27">
        <f t="shared" si="3"/>
        <v>56106.000000002095</v>
      </c>
      <c r="S14" s="3" t="s">
        <v>4</v>
      </c>
      <c r="T14" s="3" t="s">
        <v>24</v>
      </c>
      <c r="U14" s="3" t="s">
        <v>25</v>
      </c>
      <c r="V14" s="3" t="s">
        <v>53</v>
      </c>
      <c r="W14" s="5">
        <v>33530</v>
      </c>
      <c r="X14" s="5">
        <v>22200</v>
      </c>
      <c r="Y14" s="5">
        <v>0</v>
      </c>
      <c r="Z14" s="5">
        <v>1800</v>
      </c>
      <c r="AA14" s="5">
        <v>0</v>
      </c>
      <c r="AB14" s="5">
        <v>26244</v>
      </c>
      <c r="AC14" s="5">
        <v>0</v>
      </c>
      <c r="AD14" s="5">
        <v>0</v>
      </c>
      <c r="AE14" s="2">
        <v>324</v>
      </c>
      <c r="AF14" s="2">
        <v>620</v>
      </c>
      <c r="AG14" s="2">
        <v>20</v>
      </c>
      <c r="AH14" s="2">
        <v>75</v>
      </c>
      <c r="AI14" s="2">
        <v>7</v>
      </c>
      <c r="AJ14" s="2">
        <v>160</v>
      </c>
      <c r="AK14" s="2">
        <v>0</v>
      </c>
      <c r="AL14" s="2">
        <v>14</v>
      </c>
      <c r="AM14" s="2">
        <v>4</v>
      </c>
      <c r="AN14" s="2">
        <v>25</v>
      </c>
      <c r="AO14" s="2">
        <v>7</v>
      </c>
      <c r="AP14" s="2">
        <v>6</v>
      </c>
      <c r="AQ14" s="2">
        <v>0</v>
      </c>
      <c r="AR14" s="2">
        <v>0</v>
      </c>
      <c r="AS14" s="2">
        <v>12</v>
      </c>
      <c r="AT14" s="2">
        <v>14</v>
      </c>
    </row>
    <row r="15" spans="1:46" x14ac:dyDescent="0.2">
      <c r="A15" s="2">
        <v>1664085</v>
      </c>
      <c r="B15" s="2">
        <v>846255</v>
      </c>
      <c r="C15" s="6">
        <v>23.7694480849879</v>
      </c>
      <c r="D15" s="6">
        <v>37.867424330956503</v>
      </c>
      <c r="E15" s="19" t="s">
        <v>54</v>
      </c>
      <c r="F15" s="46">
        <f>INDEX(Δεδομένα!$P:$P,MATCH('2021'!E15,Δεδομένα!$O:$O,0))</f>
        <v>5</v>
      </c>
      <c r="G15" s="49" t="s">
        <v>1</v>
      </c>
      <c r="H15" s="51" t="str">
        <f>INDEX(Δεδομένα!B$1:B$51,MATCH('2021'!G15,Δεδομένα!A$1:A$51,0))</f>
        <v>ΑΤΤΙΚΗΣ</v>
      </c>
      <c r="I15" s="53">
        <f>INDEX(Δεδομένα!E$1:E$13,MATCH('2021'!H15,Δεδομένα!D$1:D$13,0))</f>
        <v>1</v>
      </c>
      <c r="J15" s="4">
        <v>44302</v>
      </c>
      <c r="K15" s="3" t="s">
        <v>55</v>
      </c>
      <c r="L15" s="17" t="str">
        <f t="shared" si="0"/>
        <v>16/04/2021 18:28</v>
      </c>
      <c r="M15" s="4">
        <v>44302</v>
      </c>
      <c r="N15" s="3" t="s">
        <v>56</v>
      </c>
      <c r="O15" s="17" t="str">
        <f t="shared" si="1"/>
        <v>16/04/2021 19:56</v>
      </c>
      <c r="P15" s="24">
        <f t="shared" si="2"/>
        <v>6.1111111113859806E-2</v>
      </c>
      <c r="Q15" s="28">
        <v>0</v>
      </c>
      <c r="R15" s="27">
        <f t="shared" si="3"/>
        <v>88.000000003958121</v>
      </c>
      <c r="S15" s="3" t="s">
        <v>4</v>
      </c>
      <c r="T15" s="3" t="s">
        <v>57</v>
      </c>
      <c r="U15" s="3" t="s">
        <v>4</v>
      </c>
      <c r="V15" s="3" t="s">
        <v>58</v>
      </c>
      <c r="W15" s="5">
        <v>0</v>
      </c>
      <c r="X15" s="5">
        <v>0.5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2">
        <v>8</v>
      </c>
      <c r="AF15" s="2">
        <v>0</v>
      </c>
      <c r="AG15" s="2">
        <v>3</v>
      </c>
      <c r="AH15" s="2">
        <v>0</v>
      </c>
      <c r="AI15" s="2">
        <v>0</v>
      </c>
      <c r="AJ15" s="2">
        <v>3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 t="s">
        <v>4</v>
      </c>
      <c r="AT15" s="2" t="s">
        <v>4</v>
      </c>
    </row>
    <row r="16" spans="1:46" x14ac:dyDescent="0.2">
      <c r="A16" s="2">
        <v>1678760</v>
      </c>
      <c r="B16" s="2">
        <v>857404</v>
      </c>
      <c r="C16" s="6">
        <v>23.7581986252031</v>
      </c>
      <c r="D16" s="6">
        <v>37.905871997237803</v>
      </c>
      <c r="E16" s="19" t="s">
        <v>54</v>
      </c>
      <c r="F16" s="46">
        <f>INDEX(Δεδομένα!$P:$P,MATCH('2021'!E16,Δεδομένα!$O:$O,0))</f>
        <v>5</v>
      </c>
      <c r="G16" s="49" t="s">
        <v>1</v>
      </c>
      <c r="H16" s="51" t="str">
        <f>INDEX(Δεδομένα!B$1:B$51,MATCH('2021'!G16,Δεδομένα!A$1:A$51,0))</f>
        <v>ΑΤΤΙΚΗΣ</v>
      </c>
      <c r="I16" s="53">
        <f>INDEX(Δεδομένα!E$1:E$13,MATCH('2021'!H16,Δεδομένα!D$1:D$13,0))</f>
        <v>1</v>
      </c>
      <c r="J16" s="4">
        <v>44346</v>
      </c>
      <c r="K16" s="3" t="s">
        <v>59</v>
      </c>
      <c r="L16" s="17" t="str">
        <f t="shared" si="0"/>
        <v>30/05/2021 13:34</v>
      </c>
      <c r="M16" s="4">
        <v>44346</v>
      </c>
      <c r="N16" s="3" t="s">
        <v>60</v>
      </c>
      <c r="O16" s="17" t="str">
        <f t="shared" si="1"/>
        <v>30/05/2021 16:02</v>
      </c>
      <c r="P16" s="24">
        <f t="shared" si="2"/>
        <v>0.10277777777810115</v>
      </c>
      <c r="Q16" s="28">
        <v>0</v>
      </c>
      <c r="R16" s="27">
        <f t="shared" si="3"/>
        <v>148.00000000046566</v>
      </c>
      <c r="S16" s="3" t="s">
        <v>4</v>
      </c>
      <c r="T16" s="3" t="s">
        <v>61</v>
      </c>
      <c r="U16" s="3" t="s">
        <v>4</v>
      </c>
      <c r="V16" s="3" t="s">
        <v>62</v>
      </c>
      <c r="W16" s="5">
        <v>0</v>
      </c>
      <c r="X16" s="5">
        <v>0</v>
      </c>
      <c r="Y16" s="5">
        <v>1.5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2">
        <v>11</v>
      </c>
      <c r="AF16" s="2">
        <v>0</v>
      </c>
      <c r="AG16" s="2">
        <v>0</v>
      </c>
      <c r="AH16" s="2">
        <v>0</v>
      </c>
      <c r="AI16" s="2">
        <v>20</v>
      </c>
      <c r="AJ16" s="2">
        <v>5</v>
      </c>
      <c r="AK16" s="2">
        <v>0</v>
      </c>
      <c r="AL16" s="2">
        <v>3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</row>
    <row r="17" spans="1:46" x14ac:dyDescent="0.2">
      <c r="A17" s="2">
        <v>1684113</v>
      </c>
      <c r="B17" s="2">
        <v>870082</v>
      </c>
      <c r="C17" s="6">
        <v>23.784578416090099</v>
      </c>
      <c r="D17" s="6">
        <v>37.844310963274502</v>
      </c>
      <c r="E17" s="19" t="s">
        <v>54</v>
      </c>
      <c r="F17" s="46">
        <f>INDEX(Δεδομένα!$P:$P,MATCH('2021'!E17,Δεδομένα!$O:$O,0))</f>
        <v>5</v>
      </c>
      <c r="G17" s="49" t="s">
        <v>1</v>
      </c>
      <c r="H17" s="51" t="str">
        <f>INDEX(Δεδομένα!B$1:B$51,MATCH('2021'!G17,Δεδομένα!A$1:A$51,0))</f>
        <v>ΑΤΤΙΚΗΣ</v>
      </c>
      <c r="I17" s="53">
        <f>INDEX(Δεδομένα!E$1:E$13,MATCH('2021'!H17,Δεδομένα!D$1:D$13,0))</f>
        <v>1</v>
      </c>
      <c r="J17" s="4">
        <v>44388</v>
      </c>
      <c r="K17" s="3" t="s">
        <v>63</v>
      </c>
      <c r="L17" s="17" t="str">
        <f t="shared" si="0"/>
        <v>11/07/2021 12:31</v>
      </c>
      <c r="M17" s="4">
        <v>44389</v>
      </c>
      <c r="N17" s="3" t="s">
        <v>64</v>
      </c>
      <c r="O17" s="17" t="str">
        <f t="shared" si="1"/>
        <v>12/07/2021 09:26</v>
      </c>
      <c r="P17" s="24">
        <f t="shared" si="2"/>
        <v>0.87152777778101154</v>
      </c>
      <c r="Q17" s="28">
        <v>0</v>
      </c>
      <c r="R17" s="27">
        <f t="shared" si="3"/>
        <v>1255.0000000046566</v>
      </c>
      <c r="S17" s="3" t="s">
        <v>4</v>
      </c>
      <c r="T17" s="3" t="s">
        <v>65</v>
      </c>
      <c r="U17" s="3" t="s">
        <v>4</v>
      </c>
      <c r="V17" s="3" t="s">
        <v>66</v>
      </c>
      <c r="W17" s="5">
        <v>0</v>
      </c>
      <c r="X17" s="5">
        <v>25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2">
        <v>29</v>
      </c>
      <c r="AF17" s="2">
        <v>0</v>
      </c>
      <c r="AG17" s="2">
        <v>13</v>
      </c>
      <c r="AH17" s="2">
        <v>0</v>
      </c>
      <c r="AI17" s="2">
        <v>18</v>
      </c>
      <c r="AJ17" s="2">
        <v>7</v>
      </c>
      <c r="AK17" s="2">
        <v>11</v>
      </c>
      <c r="AL17" s="2">
        <v>0</v>
      </c>
      <c r="AM17" s="2">
        <v>0</v>
      </c>
      <c r="AN17" s="2">
        <v>2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</row>
    <row r="18" spans="1:46" x14ac:dyDescent="0.2">
      <c r="A18" s="2">
        <v>1733902</v>
      </c>
      <c r="B18" s="2">
        <v>874358</v>
      </c>
      <c r="C18" s="6">
        <v>23.793251594043301</v>
      </c>
      <c r="D18" s="6">
        <v>37.801704246527301</v>
      </c>
      <c r="E18" s="19" t="s">
        <v>54</v>
      </c>
      <c r="F18" s="46">
        <f>INDEX(Δεδομένα!$P:$P,MATCH('2021'!E18,Δεδομένα!$O:$O,0))</f>
        <v>5</v>
      </c>
      <c r="G18" s="49" t="s">
        <v>1</v>
      </c>
      <c r="H18" s="51" t="str">
        <f>INDEX(Δεδομένα!B$1:B$51,MATCH('2021'!G18,Δεδομένα!A$1:A$51,0))</f>
        <v>ΑΤΤΙΚΗΣ</v>
      </c>
      <c r="I18" s="53">
        <f>INDEX(Δεδομένα!E$1:E$13,MATCH('2021'!H18,Δεδομένα!D$1:D$13,0))</f>
        <v>1</v>
      </c>
      <c r="J18" s="4">
        <v>44402</v>
      </c>
      <c r="K18" s="3" t="s">
        <v>67</v>
      </c>
      <c r="L18" s="17" t="str">
        <f t="shared" si="0"/>
        <v>25/07/2021 13:04</v>
      </c>
      <c r="M18" s="4">
        <v>44402</v>
      </c>
      <c r="N18" s="3" t="s">
        <v>68</v>
      </c>
      <c r="O18" s="17" t="str">
        <f t="shared" si="1"/>
        <v>25/07/2021 18:06</v>
      </c>
      <c r="P18" s="24">
        <f t="shared" si="2"/>
        <v>0.20972222222189885</v>
      </c>
      <c r="Q18" s="28">
        <v>0</v>
      </c>
      <c r="R18" s="27">
        <f t="shared" si="3"/>
        <v>301.99999999953434</v>
      </c>
      <c r="S18" s="3" t="s">
        <v>4</v>
      </c>
      <c r="T18" s="3" t="s">
        <v>65</v>
      </c>
      <c r="U18" s="3" t="s">
        <v>4</v>
      </c>
      <c r="V18" s="3" t="s">
        <v>69</v>
      </c>
      <c r="W18" s="5">
        <v>0</v>
      </c>
      <c r="X18" s="5">
        <v>0</v>
      </c>
      <c r="Y18" s="5">
        <v>0</v>
      </c>
      <c r="Z18" s="5">
        <v>1</v>
      </c>
      <c r="AA18" s="5">
        <v>0</v>
      </c>
      <c r="AB18" s="5">
        <v>0</v>
      </c>
      <c r="AC18" s="5">
        <v>0</v>
      </c>
      <c r="AD18" s="5">
        <v>0</v>
      </c>
      <c r="AE18" s="2">
        <v>18</v>
      </c>
      <c r="AF18" s="2">
        <v>0</v>
      </c>
      <c r="AG18" s="2">
        <v>0</v>
      </c>
      <c r="AH18" s="2">
        <v>0</v>
      </c>
      <c r="AI18" s="2">
        <v>0</v>
      </c>
      <c r="AJ18" s="2">
        <v>7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 t="s">
        <v>4</v>
      </c>
      <c r="AT18" s="2" t="s">
        <v>4</v>
      </c>
    </row>
    <row r="19" spans="1:46" x14ac:dyDescent="0.2">
      <c r="A19" s="2">
        <v>1733904</v>
      </c>
      <c r="B19" s="2">
        <v>875227</v>
      </c>
      <c r="C19" s="6">
        <v>23.741339104857101</v>
      </c>
      <c r="D19" s="6">
        <v>37.891919477822398</v>
      </c>
      <c r="E19" s="19" t="s">
        <v>54</v>
      </c>
      <c r="F19" s="46">
        <f>INDEX(Δεδομένα!$P:$P,MATCH('2021'!E19,Δεδομένα!$O:$O,0))</f>
        <v>5</v>
      </c>
      <c r="G19" s="49" t="s">
        <v>1</v>
      </c>
      <c r="H19" s="51" t="str">
        <f>INDEX(Δεδομένα!B$1:B$51,MATCH('2021'!G19,Δεδομένα!A$1:A$51,0))</f>
        <v>ΑΤΤΙΚΗΣ</v>
      </c>
      <c r="I19" s="53">
        <f>INDEX(Δεδομένα!E$1:E$13,MATCH('2021'!H19,Δεδομένα!D$1:D$13,0))</f>
        <v>1</v>
      </c>
      <c r="J19" s="4">
        <v>44405</v>
      </c>
      <c r="K19" s="3" t="s">
        <v>70</v>
      </c>
      <c r="L19" s="17" t="str">
        <f t="shared" si="0"/>
        <v>28/07/2021 11:17</v>
      </c>
      <c r="M19" s="4">
        <v>44405</v>
      </c>
      <c r="N19" s="3" t="s">
        <v>71</v>
      </c>
      <c r="O19" s="17" t="str">
        <f t="shared" si="1"/>
        <v>28/07/2021 16:07</v>
      </c>
      <c r="P19" s="24">
        <f t="shared" si="2"/>
        <v>0.20138888889050577</v>
      </c>
      <c r="Q19" s="28">
        <v>0</v>
      </c>
      <c r="R19" s="27">
        <f t="shared" si="3"/>
        <v>290.00000000232831</v>
      </c>
      <c r="S19" s="3" t="s">
        <v>4</v>
      </c>
      <c r="T19" s="3" t="s">
        <v>61</v>
      </c>
      <c r="U19" s="3" t="s">
        <v>4</v>
      </c>
      <c r="V19" s="3" t="s">
        <v>72</v>
      </c>
      <c r="W19" s="5">
        <v>0</v>
      </c>
      <c r="X19" s="5">
        <v>0</v>
      </c>
      <c r="Y19" s="5">
        <v>10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2">
        <v>19</v>
      </c>
      <c r="AF19" s="2">
        <v>0</v>
      </c>
      <c r="AG19" s="2">
        <v>0</v>
      </c>
      <c r="AH19" s="2">
        <v>0</v>
      </c>
      <c r="AI19" s="2">
        <v>0</v>
      </c>
      <c r="AJ19" s="2">
        <v>9</v>
      </c>
      <c r="AK19" s="2">
        <v>0</v>
      </c>
      <c r="AL19" s="2">
        <v>1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 t="s">
        <v>4</v>
      </c>
      <c r="AT19" s="2" t="s">
        <v>4</v>
      </c>
    </row>
    <row r="20" spans="1:46" x14ac:dyDescent="0.2">
      <c r="A20" s="2">
        <v>1685882</v>
      </c>
      <c r="B20" s="2">
        <v>838776</v>
      </c>
      <c r="C20" s="6">
        <v>23.905891986050801</v>
      </c>
      <c r="D20" s="6">
        <v>38.133793462685901</v>
      </c>
      <c r="E20" s="19" t="s">
        <v>73</v>
      </c>
      <c r="F20" s="46">
        <f>INDEX(Δεδομένα!$P:$P,MATCH('2021'!E20,Δεδομένα!$O:$O,0))</f>
        <v>6</v>
      </c>
      <c r="G20" s="49" t="s">
        <v>1</v>
      </c>
      <c r="H20" s="51" t="str">
        <f>INDEX(Δεδομένα!B$1:B$51,MATCH('2021'!G20,Δεδομένα!A$1:A$51,0))</f>
        <v>ΑΤΤΙΚΗΣ</v>
      </c>
      <c r="I20" s="53">
        <f>INDEX(Δεδομένα!E$1:E$13,MATCH('2021'!H20,Δεδομένα!D$1:D$13,0))</f>
        <v>1</v>
      </c>
      <c r="J20" s="4">
        <v>44273</v>
      </c>
      <c r="K20" s="3" t="s">
        <v>74</v>
      </c>
      <c r="L20" s="17" t="str">
        <f t="shared" si="0"/>
        <v>18/03/2021 09:01</v>
      </c>
      <c r="M20" s="4">
        <v>44273</v>
      </c>
      <c r="N20" s="3" t="s">
        <v>75</v>
      </c>
      <c r="O20" s="17" t="str">
        <f t="shared" si="1"/>
        <v>18/03/2021 11:41</v>
      </c>
      <c r="P20" s="24">
        <f t="shared" si="2"/>
        <v>0.11111111110949423</v>
      </c>
      <c r="Q20" s="28">
        <v>0</v>
      </c>
      <c r="R20" s="27">
        <f t="shared" si="3"/>
        <v>159.99999999767169</v>
      </c>
      <c r="S20" s="3" t="s">
        <v>4</v>
      </c>
      <c r="T20" s="3" t="s">
        <v>27</v>
      </c>
      <c r="U20" s="3" t="s">
        <v>76</v>
      </c>
      <c r="V20" s="3" t="s">
        <v>77</v>
      </c>
      <c r="W20" s="5">
        <v>0</v>
      </c>
      <c r="X20" s="5">
        <v>0.5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2">
        <v>2</v>
      </c>
      <c r="AF20" s="2">
        <v>0</v>
      </c>
      <c r="AG20" s="2">
        <v>2</v>
      </c>
      <c r="AH20" s="2">
        <v>0</v>
      </c>
      <c r="AI20" s="2">
        <v>0</v>
      </c>
      <c r="AJ20" s="2">
        <v>1</v>
      </c>
      <c r="AK20" s="2">
        <v>0</v>
      </c>
      <c r="AL20" s="2">
        <v>1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</row>
    <row r="21" spans="1:46" x14ac:dyDescent="0.2">
      <c r="A21" s="2">
        <v>1721855</v>
      </c>
      <c r="B21" s="2">
        <v>845681</v>
      </c>
      <c r="C21" s="6">
        <v>23.861499786376999</v>
      </c>
      <c r="D21" s="6">
        <v>38.1643676757813</v>
      </c>
      <c r="E21" s="19" t="s">
        <v>73</v>
      </c>
      <c r="F21" s="46">
        <f>INDEX(Δεδομένα!$P:$P,MATCH('2021'!E21,Δεδομένα!$O:$O,0))</f>
        <v>6</v>
      </c>
      <c r="G21" s="49" t="s">
        <v>1</v>
      </c>
      <c r="H21" s="51" t="str">
        <f>INDEX(Δεδομένα!B$1:B$51,MATCH('2021'!G21,Δεδομένα!A$1:A$51,0))</f>
        <v>ΑΤΤΙΚΗΣ</v>
      </c>
      <c r="I21" s="53">
        <f>INDEX(Δεδομένα!E$1:E$13,MATCH('2021'!H21,Δεδομένα!D$1:D$13,0))</f>
        <v>1</v>
      </c>
      <c r="J21" s="4">
        <v>44300</v>
      </c>
      <c r="K21" s="3" t="s">
        <v>78</v>
      </c>
      <c r="L21" s="17" t="str">
        <f t="shared" si="0"/>
        <v>14/04/2021 17:27</v>
      </c>
      <c r="M21" s="4">
        <v>44300</v>
      </c>
      <c r="N21" s="3" t="s">
        <v>79</v>
      </c>
      <c r="O21" s="17" t="str">
        <f t="shared" si="1"/>
        <v>14/04/2021 19:10</v>
      </c>
      <c r="P21" s="24">
        <f t="shared" si="2"/>
        <v>7.1527777778101154E-2</v>
      </c>
      <c r="Q21" s="28">
        <v>0</v>
      </c>
      <c r="R21" s="27">
        <f t="shared" si="3"/>
        <v>103.00000000046566</v>
      </c>
      <c r="S21" s="3" t="s">
        <v>4</v>
      </c>
      <c r="T21" s="3" t="s">
        <v>5</v>
      </c>
      <c r="U21" s="3" t="s">
        <v>4</v>
      </c>
      <c r="V21" s="3" t="s">
        <v>80</v>
      </c>
      <c r="W21" s="5">
        <v>0</v>
      </c>
      <c r="X21" s="5">
        <v>0.1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2">
        <v>9</v>
      </c>
      <c r="AF21" s="2">
        <v>0</v>
      </c>
      <c r="AG21" s="2">
        <v>16</v>
      </c>
      <c r="AH21" s="2">
        <v>0</v>
      </c>
      <c r="AI21" s="2">
        <v>0</v>
      </c>
      <c r="AJ21" s="2">
        <v>8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</row>
    <row r="22" spans="1:46" x14ac:dyDescent="0.2">
      <c r="A22" s="2">
        <v>1722905</v>
      </c>
      <c r="B22" s="2">
        <v>846189</v>
      </c>
      <c r="C22" s="2"/>
      <c r="D22" s="2"/>
      <c r="E22" s="19" t="s">
        <v>73</v>
      </c>
      <c r="F22" s="46">
        <f>INDEX(Δεδομένα!$P:$P,MATCH('2021'!E22,Δεδομένα!$O:$O,0))</f>
        <v>6</v>
      </c>
      <c r="G22" s="49" t="s">
        <v>1</v>
      </c>
      <c r="H22" s="51" t="str">
        <f>INDEX(Δεδομένα!B$1:B$51,MATCH('2021'!G22,Δεδομένα!A$1:A$51,0))</f>
        <v>ΑΤΤΙΚΗΣ</v>
      </c>
      <c r="I22" s="53">
        <f>INDEX(Δεδομένα!E$1:E$13,MATCH('2021'!H22,Δεδομένα!D$1:D$13,0))</f>
        <v>1</v>
      </c>
      <c r="J22" s="4">
        <v>44302</v>
      </c>
      <c r="K22" s="3" t="s">
        <v>81</v>
      </c>
      <c r="L22" s="17" t="str">
        <f t="shared" si="0"/>
        <v>16/04/2021 14:07</v>
      </c>
      <c r="M22" s="4">
        <v>44302</v>
      </c>
      <c r="N22" s="3" t="s">
        <v>82</v>
      </c>
      <c r="O22" s="17" t="str">
        <f t="shared" si="1"/>
        <v>16/04/2021 15:23</v>
      </c>
      <c r="P22" s="24">
        <f t="shared" si="2"/>
        <v>5.2777777782466728E-2</v>
      </c>
      <c r="Q22" s="28">
        <v>0</v>
      </c>
      <c r="R22" s="27">
        <f t="shared" si="3"/>
        <v>76.000000006752089</v>
      </c>
      <c r="S22" s="3" t="s">
        <v>4</v>
      </c>
      <c r="T22" s="3" t="s">
        <v>27</v>
      </c>
      <c r="U22" s="3" t="s">
        <v>4</v>
      </c>
      <c r="V22" s="3" t="s">
        <v>83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2">
        <v>7</v>
      </c>
      <c r="AF22" s="2">
        <v>0</v>
      </c>
      <c r="AG22" s="2">
        <v>11</v>
      </c>
      <c r="AH22" s="2">
        <v>0</v>
      </c>
      <c r="AI22" s="2">
        <v>1</v>
      </c>
      <c r="AJ22" s="2">
        <v>3</v>
      </c>
      <c r="AK22" s="2">
        <v>0</v>
      </c>
      <c r="AL22" s="2">
        <v>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</row>
    <row r="23" spans="1:46" x14ac:dyDescent="0.2">
      <c r="A23" s="2">
        <v>1685797</v>
      </c>
      <c r="B23" s="2">
        <v>875831</v>
      </c>
      <c r="C23" s="6">
        <v>23.8271523041793</v>
      </c>
      <c r="D23" s="6">
        <v>38.081529679679001</v>
      </c>
      <c r="E23" s="19" t="s">
        <v>73</v>
      </c>
      <c r="F23" s="46">
        <f>INDEX(Δεδομένα!$P:$P,MATCH('2021'!E23,Δεδομένα!$O:$O,0))</f>
        <v>6</v>
      </c>
      <c r="G23" s="49" t="s">
        <v>1</v>
      </c>
      <c r="H23" s="51" t="str">
        <f>INDEX(Δεδομένα!B$1:B$51,MATCH('2021'!G23,Δεδομένα!A$1:A$51,0))</f>
        <v>ΑΤΤΙΚΗΣ</v>
      </c>
      <c r="I23" s="53">
        <f>INDEX(Δεδομένα!E$1:E$13,MATCH('2021'!H23,Δεδομένα!D$1:D$13,0))</f>
        <v>1</v>
      </c>
      <c r="J23" s="4">
        <v>44407</v>
      </c>
      <c r="K23" s="3" t="s">
        <v>87</v>
      </c>
      <c r="L23" s="17" t="str">
        <f t="shared" si="0"/>
        <v>30/07/2021 07:35</v>
      </c>
      <c r="M23" s="4">
        <v>44407</v>
      </c>
      <c r="N23" s="3" t="s">
        <v>88</v>
      </c>
      <c r="O23" s="17" t="str">
        <f t="shared" si="1"/>
        <v>30/07/2021 10:30</v>
      </c>
      <c r="P23" s="24">
        <f t="shared" si="2"/>
        <v>0.12152777778101154</v>
      </c>
      <c r="Q23" s="28">
        <v>0</v>
      </c>
      <c r="R23" s="27">
        <f t="shared" si="3"/>
        <v>175.00000000465661</v>
      </c>
      <c r="S23" s="3" t="s">
        <v>4</v>
      </c>
      <c r="T23" s="3" t="s">
        <v>89</v>
      </c>
      <c r="U23" s="3" t="s">
        <v>90</v>
      </c>
      <c r="V23" s="3" t="s">
        <v>91</v>
      </c>
      <c r="W23" s="5">
        <v>0</v>
      </c>
      <c r="X23" s="5">
        <v>0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2">
        <v>5</v>
      </c>
      <c r="AF23" s="2">
        <v>0</v>
      </c>
      <c r="AG23" s="2">
        <v>1</v>
      </c>
      <c r="AH23" s="2">
        <v>0</v>
      </c>
      <c r="AI23" s="2">
        <v>5</v>
      </c>
      <c r="AJ23" s="2">
        <v>2</v>
      </c>
      <c r="AK23" s="2">
        <v>0</v>
      </c>
      <c r="AL23" s="2">
        <v>2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</row>
    <row r="24" spans="1:46" x14ac:dyDescent="0.2">
      <c r="A24" s="2">
        <v>1628667</v>
      </c>
      <c r="B24" s="2">
        <v>817576</v>
      </c>
      <c r="C24" s="2"/>
      <c r="D24" s="2"/>
      <c r="E24" s="19" t="s">
        <v>92</v>
      </c>
      <c r="F24" s="46">
        <f>INDEX(Δεδομένα!$P:$P,MATCH('2021'!E24,Δεδομένα!$O:$O,0))</f>
        <v>7</v>
      </c>
      <c r="G24" s="49" t="s">
        <v>1</v>
      </c>
      <c r="H24" s="51" t="str">
        <f>INDEX(Δεδομένα!B$1:B$51,MATCH('2021'!G24,Δεδομένα!A$1:A$51,0))</f>
        <v>ΑΤΤΙΚΗΣ</v>
      </c>
      <c r="I24" s="53">
        <f>INDEX(Δεδομένα!E$1:E$13,MATCH('2021'!H24,Δεδομένα!D$1:D$13,0))</f>
        <v>1</v>
      </c>
      <c r="J24" s="4">
        <v>44207</v>
      </c>
      <c r="K24" s="3" t="s">
        <v>93</v>
      </c>
      <c r="L24" s="17" t="str">
        <f t="shared" si="0"/>
        <v>11/01/2021 17:12</v>
      </c>
      <c r="M24" s="4">
        <v>44207</v>
      </c>
      <c r="N24" s="3" t="s">
        <v>94</v>
      </c>
      <c r="O24" s="17" t="str">
        <f t="shared" si="1"/>
        <v>11/01/2021 17:28</v>
      </c>
      <c r="P24" s="24">
        <f t="shared" si="2"/>
        <v>1.1111111110949423E-2</v>
      </c>
      <c r="Q24" s="28">
        <v>0</v>
      </c>
      <c r="R24" s="27">
        <f t="shared" si="3"/>
        <v>15.999999999767169</v>
      </c>
      <c r="S24" s="3" t="s">
        <v>4</v>
      </c>
      <c r="T24" s="3" t="s">
        <v>37</v>
      </c>
      <c r="U24" s="3" t="s">
        <v>4</v>
      </c>
      <c r="V24" s="3" t="s">
        <v>95</v>
      </c>
      <c r="W24" s="5">
        <v>0</v>
      </c>
      <c r="X24" s="5">
        <v>0</v>
      </c>
      <c r="Y24" s="5">
        <v>0</v>
      </c>
      <c r="Z24" s="5">
        <v>0.1</v>
      </c>
      <c r="AA24" s="5">
        <v>0</v>
      </c>
      <c r="AB24" s="5">
        <v>0</v>
      </c>
      <c r="AC24" s="5">
        <v>0</v>
      </c>
      <c r="AD24" s="5">
        <v>0</v>
      </c>
      <c r="AE24" s="2">
        <v>3</v>
      </c>
      <c r="AF24" s="2">
        <v>0</v>
      </c>
      <c r="AG24" s="2">
        <v>0</v>
      </c>
      <c r="AH24" s="2">
        <v>0</v>
      </c>
      <c r="AI24" s="2">
        <v>0</v>
      </c>
      <c r="AJ24" s="2">
        <v>1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 t="s">
        <v>4</v>
      </c>
      <c r="AT24" s="2" t="s">
        <v>4</v>
      </c>
    </row>
    <row r="25" spans="1:46" x14ac:dyDescent="0.2">
      <c r="A25" s="2">
        <v>1674375</v>
      </c>
      <c r="B25" s="2">
        <v>866314</v>
      </c>
      <c r="C25" s="2"/>
      <c r="D25" s="2"/>
      <c r="E25" s="19" t="s">
        <v>92</v>
      </c>
      <c r="F25" s="46">
        <f>INDEX(Δεδομένα!$P:$P,MATCH('2021'!E25,Δεδομένα!$O:$O,0))</f>
        <v>7</v>
      </c>
      <c r="G25" s="49" t="s">
        <v>1</v>
      </c>
      <c r="H25" s="51" t="str">
        <f>INDEX(Δεδομένα!B$1:B$51,MATCH('2021'!G25,Δεδομένα!A$1:A$51,0))</f>
        <v>ΑΤΤΙΚΗΣ</v>
      </c>
      <c r="I25" s="53">
        <f>INDEX(Δεδομένα!E$1:E$13,MATCH('2021'!H25,Δεδομένα!D$1:D$13,0))</f>
        <v>1</v>
      </c>
      <c r="J25" s="4">
        <v>44376</v>
      </c>
      <c r="K25" s="3" t="s">
        <v>96</v>
      </c>
      <c r="L25" s="17" t="str">
        <f t="shared" si="0"/>
        <v>29/06/2021 20:55</v>
      </c>
      <c r="M25" s="4">
        <v>44376</v>
      </c>
      <c r="N25" s="3" t="s">
        <v>97</v>
      </c>
      <c r="O25" s="17" t="str">
        <f t="shared" si="1"/>
        <v>29/06/2021 22:30</v>
      </c>
      <c r="P25" s="24">
        <f t="shared" si="2"/>
        <v>6.5972222218988463E-2</v>
      </c>
      <c r="Q25" s="28">
        <v>0</v>
      </c>
      <c r="R25" s="27">
        <f t="shared" si="3"/>
        <v>94.999999995343387</v>
      </c>
      <c r="S25" s="3" t="s">
        <v>4</v>
      </c>
      <c r="T25" s="3" t="s">
        <v>98</v>
      </c>
      <c r="U25" s="3" t="s">
        <v>99</v>
      </c>
      <c r="V25" s="3" t="s">
        <v>100</v>
      </c>
      <c r="W25" s="5">
        <v>0</v>
      </c>
      <c r="X25" s="5">
        <v>0.2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2">
        <v>6</v>
      </c>
      <c r="AF25" s="2">
        <v>0</v>
      </c>
      <c r="AG25" s="2">
        <v>0</v>
      </c>
      <c r="AH25" s="2">
        <v>0</v>
      </c>
      <c r="AI25" s="2">
        <v>2</v>
      </c>
      <c r="AJ25" s="2">
        <v>2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 t="s">
        <v>4</v>
      </c>
      <c r="AT25" s="2" t="s">
        <v>4</v>
      </c>
    </row>
    <row r="26" spans="1:46" x14ac:dyDescent="0.2">
      <c r="A26" s="2">
        <v>1697325</v>
      </c>
      <c r="B26" s="2">
        <v>868856</v>
      </c>
      <c r="C26" s="6">
        <v>23.651546371438101</v>
      </c>
      <c r="D26" s="6">
        <v>38.095558700219001</v>
      </c>
      <c r="E26" s="19" t="s">
        <v>92</v>
      </c>
      <c r="F26" s="46">
        <f>INDEX(Δεδομένα!$P:$P,MATCH('2021'!E26,Δεδομένα!$O:$O,0))</f>
        <v>7</v>
      </c>
      <c r="G26" s="49" t="s">
        <v>1</v>
      </c>
      <c r="H26" s="51" t="str">
        <f>INDEX(Δεδομένα!B$1:B$51,MATCH('2021'!G26,Δεδομένα!A$1:A$51,0))</f>
        <v>ΑΤΤΙΚΗΣ</v>
      </c>
      <c r="I26" s="53">
        <f>INDEX(Δεδομένα!E$1:E$13,MATCH('2021'!H26,Δεδομένα!D$1:D$13,0))</f>
        <v>1</v>
      </c>
      <c r="J26" s="4">
        <v>44384</v>
      </c>
      <c r="K26" s="3" t="s">
        <v>101</v>
      </c>
      <c r="L26" s="17" t="str">
        <f t="shared" si="0"/>
        <v>07/07/2021 13:28</v>
      </c>
      <c r="M26" s="4">
        <v>44389</v>
      </c>
      <c r="N26" s="3" t="s">
        <v>102</v>
      </c>
      <c r="O26" s="17" t="str">
        <f t="shared" si="1"/>
        <v>12/07/2021 18:35</v>
      </c>
      <c r="P26" s="29">
        <f t="shared" si="2"/>
        <v>5.2131944444408873</v>
      </c>
      <c r="Q26" s="30">
        <f>5*24</f>
        <v>120</v>
      </c>
      <c r="R26" s="27">
        <f t="shared" si="3"/>
        <v>7506.9999999948777</v>
      </c>
      <c r="S26" s="3" t="s">
        <v>4</v>
      </c>
      <c r="T26" s="3" t="s">
        <v>37</v>
      </c>
      <c r="U26" s="3" t="s">
        <v>103</v>
      </c>
      <c r="V26" s="3" t="s">
        <v>104</v>
      </c>
      <c r="W26" s="5">
        <v>0</v>
      </c>
      <c r="X26" s="5">
        <v>0</v>
      </c>
      <c r="Y26" s="5">
        <v>0</v>
      </c>
      <c r="Z26" s="5">
        <v>50</v>
      </c>
      <c r="AA26" s="5">
        <v>0</v>
      </c>
      <c r="AB26" s="5">
        <v>0</v>
      </c>
      <c r="AC26" s="5">
        <v>0</v>
      </c>
      <c r="AD26" s="5">
        <v>0</v>
      </c>
      <c r="AE26" s="2">
        <v>14</v>
      </c>
      <c r="AF26" s="2">
        <v>27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3</v>
      </c>
      <c r="AM26" s="2">
        <v>2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0</v>
      </c>
    </row>
    <row r="27" spans="1:46" x14ac:dyDescent="0.2">
      <c r="A27" s="2">
        <v>1691085</v>
      </c>
      <c r="B27" s="2">
        <v>870447</v>
      </c>
      <c r="C27" s="6">
        <v>23.684520047964899</v>
      </c>
      <c r="D27" s="6">
        <v>38.100443082800901</v>
      </c>
      <c r="E27" s="19" t="s">
        <v>92</v>
      </c>
      <c r="F27" s="46">
        <f>INDEX(Δεδομένα!$P:$P,MATCH('2021'!E27,Δεδομένα!$O:$O,0))</f>
        <v>7</v>
      </c>
      <c r="G27" s="49" t="s">
        <v>1</v>
      </c>
      <c r="H27" s="51" t="str">
        <f>INDEX(Δεδομένα!B$1:B$51,MATCH('2021'!G27,Δεδομένα!A$1:A$51,0))</f>
        <v>ΑΤΤΙΚΗΣ</v>
      </c>
      <c r="I27" s="53">
        <f>INDEX(Δεδομένα!E$1:E$13,MATCH('2021'!H27,Δεδομένα!D$1:D$13,0))</f>
        <v>1</v>
      </c>
      <c r="J27" s="4">
        <v>44389</v>
      </c>
      <c r="K27" s="3" t="s">
        <v>105</v>
      </c>
      <c r="L27" s="17" t="str">
        <f t="shared" si="0"/>
        <v>12/07/2021 18:43</v>
      </c>
      <c r="M27" s="4">
        <v>44391</v>
      </c>
      <c r="N27" s="3" t="s">
        <v>106</v>
      </c>
      <c r="O27" s="17" t="str">
        <f t="shared" si="1"/>
        <v>14/07/2021 21:41</v>
      </c>
      <c r="P27" s="29">
        <f t="shared" si="2"/>
        <v>2.1236111111065838</v>
      </c>
      <c r="Q27" s="30">
        <f>2*24</f>
        <v>48</v>
      </c>
      <c r="R27" s="27">
        <f t="shared" si="3"/>
        <v>3057.9999999934807</v>
      </c>
      <c r="S27" s="3" t="s">
        <v>4</v>
      </c>
      <c r="T27" s="3" t="s">
        <v>37</v>
      </c>
      <c r="U27" s="3" t="s">
        <v>107</v>
      </c>
      <c r="V27" s="3" t="s">
        <v>108</v>
      </c>
      <c r="W27" s="5">
        <v>0</v>
      </c>
      <c r="X27" s="5">
        <v>10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2">
        <v>26</v>
      </c>
      <c r="AF27" s="2">
        <v>10</v>
      </c>
      <c r="AG27" s="2">
        <v>6</v>
      </c>
      <c r="AH27" s="2">
        <v>0</v>
      </c>
      <c r="AI27" s="2">
        <v>0</v>
      </c>
      <c r="AJ27" s="2">
        <v>6</v>
      </c>
      <c r="AK27" s="2">
        <v>2</v>
      </c>
      <c r="AL27" s="2">
        <v>3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</row>
    <row r="28" spans="1:46" x14ac:dyDescent="0.2">
      <c r="A28" s="2">
        <v>1691088</v>
      </c>
      <c r="B28" s="2">
        <v>876379</v>
      </c>
      <c r="C28" s="6">
        <v>23.687173263626701</v>
      </c>
      <c r="D28" s="6">
        <v>38.091837241233698</v>
      </c>
      <c r="E28" s="19" t="s">
        <v>92</v>
      </c>
      <c r="F28" s="46">
        <f>INDEX(Δεδομένα!$P:$P,MATCH('2021'!E28,Δεδομένα!$O:$O,0))</f>
        <v>7</v>
      </c>
      <c r="G28" s="49" t="s">
        <v>1</v>
      </c>
      <c r="H28" s="51" t="str">
        <f>INDEX(Δεδομένα!B$1:B$51,MATCH('2021'!G28,Δεδομένα!A$1:A$51,0))</f>
        <v>ΑΤΤΙΚΗΣ</v>
      </c>
      <c r="I28" s="53">
        <f>INDEX(Δεδομένα!E$1:E$13,MATCH('2021'!H28,Δεδομένα!D$1:D$13,0))</f>
        <v>1</v>
      </c>
      <c r="J28" s="4">
        <v>44408</v>
      </c>
      <c r="K28" s="3" t="s">
        <v>110</v>
      </c>
      <c r="L28" s="17" t="str">
        <f t="shared" si="0"/>
        <v>31/07/2021 17:24</v>
      </c>
      <c r="M28" s="4">
        <v>44409</v>
      </c>
      <c r="N28" s="3" t="s">
        <v>111</v>
      </c>
      <c r="O28" s="17" t="str">
        <f t="shared" si="1"/>
        <v>01/08/2021 19:20</v>
      </c>
      <c r="P28" s="29">
        <f t="shared" si="2"/>
        <v>1.0805555555562023</v>
      </c>
      <c r="Q28" s="30">
        <f>1*24</f>
        <v>24</v>
      </c>
      <c r="R28" s="27">
        <f t="shared" si="3"/>
        <v>1556.0000000009313</v>
      </c>
      <c r="S28" s="3" t="s">
        <v>4</v>
      </c>
      <c r="T28" s="3" t="s">
        <v>37</v>
      </c>
      <c r="U28" s="3" t="s">
        <v>107</v>
      </c>
      <c r="V28" s="3" t="s">
        <v>112</v>
      </c>
      <c r="W28" s="5">
        <v>0</v>
      </c>
      <c r="X28" s="5">
        <v>5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2">
        <v>8</v>
      </c>
      <c r="AF28" s="2">
        <v>0</v>
      </c>
      <c r="AG28" s="2">
        <v>0</v>
      </c>
      <c r="AH28" s="2">
        <v>0</v>
      </c>
      <c r="AI28" s="2">
        <v>8</v>
      </c>
      <c r="AJ28" s="2">
        <v>3</v>
      </c>
      <c r="AK28" s="2">
        <v>0</v>
      </c>
      <c r="AL28" s="2">
        <v>4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</row>
    <row r="29" spans="1:46" x14ac:dyDescent="0.2">
      <c r="A29" s="2">
        <v>1691061</v>
      </c>
      <c r="B29" s="2">
        <v>876834</v>
      </c>
      <c r="C29" s="2"/>
      <c r="D29" s="2"/>
      <c r="E29" s="19" t="s">
        <v>92</v>
      </c>
      <c r="F29" s="46">
        <f>INDEX(Δεδομένα!$P:$P,MATCH('2021'!E29,Δεδομένα!$O:$O,0))</f>
        <v>7</v>
      </c>
      <c r="G29" s="49" t="s">
        <v>1</v>
      </c>
      <c r="H29" s="51" t="str">
        <f>INDEX(Δεδομένα!B$1:B$51,MATCH('2021'!G29,Δεδομένα!A$1:A$51,0))</f>
        <v>ΑΤΤΙΚΗΣ</v>
      </c>
      <c r="I29" s="53">
        <f>INDEX(Δεδομένα!E$1:E$13,MATCH('2021'!H29,Δεδομένα!D$1:D$13,0))</f>
        <v>1</v>
      </c>
      <c r="J29" s="4">
        <v>44409</v>
      </c>
      <c r="K29" s="3" t="s">
        <v>113</v>
      </c>
      <c r="L29" s="17" t="str">
        <f t="shared" si="0"/>
        <v>01/08/2021 21:17</v>
      </c>
      <c r="M29" s="4">
        <v>44410</v>
      </c>
      <c r="N29" s="3" t="s">
        <v>114</v>
      </c>
      <c r="O29" s="17" t="str">
        <f t="shared" si="1"/>
        <v>02/08/2021 12:06</v>
      </c>
      <c r="P29" s="24">
        <f t="shared" si="2"/>
        <v>0.61736111110803904</v>
      </c>
      <c r="Q29" s="28">
        <v>0</v>
      </c>
      <c r="R29" s="27">
        <f t="shared" si="3"/>
        <v>888.99999999557622</v>
      </c>
      <c r="S29" s="3" t="s">
        <v>4</v>
      </c>
      <c r="T29" s="3" t="s">
        <v>115</v>
      </c>
      <c r="U29" s="3" t="s">
        <v>116</v>
      </c>
      <c r="V29" s="3" t="s">
        <v>117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2">
        <v>9</v>
      </c>
      <c r="AF29" s="2">
        <v>0</v>
      </c>
      <c r="AG29" s="2">
        <v>0</v>
      </c>
      <c r="AH29" s="2">
        <v>0</v>
      </c>
      <c r="AI29" s="2">
        <v>6</v>
      </c>
      <c r="AJ29" s="2">
        <v>3</v>
      </c>
      <c r="AK29" s="2">
        <v>0</v>
      </c>
      <c r="AL29" s="2">
        <v>3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</row>
    <row r="30" spans="1:46" x14ac:dyDescent="0.2">
      <c r="A30" s="2">
        <v>1698933</v>
      </c>
      <c r="B30" s="2">
        <v>879512</v>
      </c>
      <c r="C30" s="6">
        <v>23.6640633328917</v>
      </c>
      <c r="D30" s="6">
        <v>38.065561322333899</v>
      </c>
      <c r="E30" s="19" t="s">
        <v>92</v>
      </c>
      <c r="F30" s="46">
        <f>INDEX(Δεδομένα!$P:$P,MATCH('2021'!E30,Δεδομένα!$O:$O,0))</f>
        <v>7</v>
      </c>
      <c r="G30" s="49" t="s">
        <v>1</v>
      </c>
      <c r="H30" s="51" t="str">
        <f>INDEX(Δεδομένα!B$1:B$51,MATCH('2021'!G30,Δεδομένα!A$1:A$51,0))</f>
        <v>ΑΤΤΙΚΗΣ</v>
      </c>
      <c r="I30" s="53">
        <f>INDEX(Δεδομένα!E$1:E$13,MATCH('2021'!H30,Δεδομένα!D$1:D$13,0))</f>
        <v>1</v>
      </c>
      <c r="J30" s="4">
        <v>44414</v>
      </c>
      <c r="K30" s="3" t="s">
        <v>118</v>
      </c>
      <c r="L30" s="17" t="str">
        <f t="shared" si="0"/>
        <v>06/08/2021 15:24</v>
      </c>
      <c r="M30" s="4">
        <v>44420</v>
      </c>
      <c r="N30" s="3" t="s">
        <v>119</v>
      </c>
      <c r="O30" s="17" t="str">
        <f t="shared" si="1"/>
        <v>12/08/2021 12:25</v>
      </c>
      <c r="P30" s="29">
        <f t="shared" si="2"/>
        <v>5.8756944444394321</v>
      </c>
      <c r="Q30" s="30">
        <f>5*24</f>
        <v>120</v>
      </c>
      <c r="R30" s="27">
        <f t="shared" si="3"/>
        <v>8460.9999999927823</v>
      </c>
      <c r="S30" s="3" t="s">
        <v>4</v>
      </c>
      <c r="T30" s="3" t="s">
        <v>37</v>
      </c>
      <c r="U30" s="3" t="s">
        <v>107</v>
      </c>
      <c r="V30" s="3" t="s">
        <v>120</v>
      </c>
      <c r="W30" s="5">
        <v>0</v>
      </c>
      <c r="X30" s="5">
        <v>200</v>
      </c>
      <c r="Y30" s="5">
        <v>0</v>
      </c>
      <c r="Z30" s="5">
        <v>800</v>
      </c>
      <c r="AA30" s="5">
        <v>0</v>
      </c>
      <c r="AB30" s="5">
        <v>0</v>
      </c>
      <c r="AC30" s="5">
        <v>0</v>
      </c>
      <c r="AD30" s="5">
        <v>0</v>
      </c>
      <c r="AE30" s="2">
        <v>29</v>
      </c>
      <c r="AF30" s="2">
        <v>0</v>
      </c>
      <c r="AG30" s="2">
        <v>0</v>
      </c>
      <c r="AH30" s="2">
        <v>0</v>
      </c>
      <c r="AI30" s="2">
        <v>22</v>
      </c>
      <c r="AJ30" s="2">
        <v>12</v>
      </c>
      <c r="AK30" s="2">
        <v>0</v>
      </c>
      <c r="AL30" s="2">
        <v>11</v>
      </c>
      <c r="AM30" s="2">
        <v>0</v>
      </c>
      <c r="AN30" s="2">
        <v>4</v>
      </c>
      <c r="AO30" s="2">
        <v>1</v>
      </c>
      <c r="AP30" s="2">
        <v>0</v>
      </c>
      <c r="AQ30" s="2">
        <v>1</v>
      </c>
      <c r="AR30" s="2">
        <v>0</v>
      </c>
      <c r="AS30" s="2">
        <v>1</v>
      </c>
      <c r="AT30" s="2">
        <v>1</v>
      </c>
    </row>
    <row r="31" spans="1:46" x14ac:dyDescent="0.2">
      <c r="A31" s="2">
        <v>1701405</v>
      </c>
      <c r="B31" s="2">
        <v>892027</v>
      </c>
      <c r="C31" s="6">
        <v>23.6968280657827</v>
      </c>
      <c r="D31" s="6">
        <v>38.111263799217397</v>
      </c>
      <c r="E31" s="19" t="s">
        <v>92</v>
      </c>
      <c r="F31" s="46">
        <f>INDEX(Δεδομένα!$P:$P,MATCH('2021'!E31,Δεδομένα!$O:$O,0))</f>
        <v>7</v>
      </c>
      <c r="G31" s="49" t="s">
        <v>1</v>
      </c>
      <c r="H31" s="51" t="str">
        <f>INDEX(Δεδομένα!B$1:B$51,MATCH('2021'!G31,Δεδομένα!A$1:A$51,0))</f>
        <v>ΑΤΤΙΚΗΣ</v>
      </c>
      <c r="I31" s="53">
        <f>INDEX(Δεδομένα!E$1:E$13,MATCH('2021'!H31,Δεδομένα!D$1:D$13,0))</f>
        <v>1</v>
      </c>
      <c r="J31" s="4">
        <v>44456</v>
      </c>
      <c r="K31" s="3" t="s">
        <v>121</v>
      </c>
      <c r="L31" s="17" t="str">
        <f t="shared" si="0"/>
        <v>17/09/2021 19:43</v>
      </c>
      <c r="M31" s="4">
        <v>44459</v>
      </c>
      <c r="N31" s="3" t="s">
        <v>122</v>
      </c>
      <c r="O31" s="17" t="str">
        <f t="shared" si="1"/>
        <v>20/09/2021 19:22</v>
      </c>
      <c r="P31" s="29">
        <f t="shared" si="2"/>
        <v>2.9854166666627862</v>
      </c>
      <c r="Q31" s="30">
        <f>2*24</f>
        <v>48</v>
      </c>
      <c r="R31" s="27">
        <f t="shared" si="3"/>
        <v>4298.9999999944121</v>
      </c>
      <c r="S31" s="3" t="s">
        <v>4</v>
      </c>
      <c r="T31" s="3" t="s">
        <v>37</v>
      </c>
      <c r="U31" s="3" t="s">
        <v>123</v>
      </c>
      <c r="V31" s="3" t="s">
        <v>124</v>
      </c>
      <c r="W31" s="5">
        <v>1.5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2">
        <v>40</v>
      </c>
      <c r="AF31" s="2">
        <v>15</v>
      </c>
      <c r="AG31" s="2">
        <v>12</v>
      </c>
      <c r="AH31" s="2">
        <v>0</v>
      </c>
      <c r="AI31" s="2">
        <v>2</v>
      </c>
      <c r="AJ31" s="2">
        <v>10</v>
      </c>
      <c r="AK31" s="2">
        <v>0</v>
      </c>
      <c r="AL31" s="2">
        <v>2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</row>
    <row r="32" spans="1:46" x14ac:dyDescent="0.2">
      <c r="A32" s="2">
        <v>1697257</v>
      </c>
      <c r="B32" s="2">
        <v>892264</v>
      </c>
      <c r="C32" s="2"/>
      <c r="D32" s="2"/>
      <c r="E32" s="19" t="s">
        <v>92</v>
      </c>
      <c r="F32" s="46">
        <f>INDEX(Δεδομένα!$P:$P,MATCH('2021'!E32,Δεδομένα!$O:$O,0))</f>
        <v>7</v>
      </c>
      <c r="G32" s="49" t="s">
        <v>1</v>
      </c>
      <c r="H32" s="51" t="str">
        <f>INDEX(Δεδομένα!B$1:B$51,MATCH('2021'!G32,Δεδομένα!A$1:A$51,0))</f>
        <v>ΑΤΤΙΚΗΣ</v>
      </c>
      <c r="I32" s="53">
        <f>INDEX(Δεδομένα!E$1:E$13,MATCH('2021'!H32,Δεδομένα!D$1:D$13,0))</f>
        <v>1</v>
      </c>
      <c r="J32" s="4">
        <v>44457</v>
      </c>
      <c r="K32" s="3" t="s">
        <v>19</v>
      </c>
      <c r="L32" s="17" t="str">
        <f t="shared" si="0"/>
        <v>18/09/2021 16:23</v>
      </c>
      <c r="M32" s="4">
        <v>44457</v>
      </c>
      <c r="N32" s="3" t="s">
        <v>125</v>
      </c>
      <c r="O32" s="17" t="str">
        <f t="shared" si="1"/>
        <v>18/09/2021 20:30</v>
      </c>
      <c r="P32" s="24">
        <f t="shared" si="2"/>
        <v>0.17152777777664596</v>
      </c>
      <c r="Q32" s="28">
        <v>0</v>
      </c>
      <c r="R32" s="27">
        <f t="shared" si="3"/>
        <v>246.99999999837019</v>
      </c>
      <c r="S32" s="3" t="s">
        <v>4</v>
      </c>
      <c r="T32" s="3" t="s">
        <v>37</v>
      </c>
      <c r="U32" s="3" t="s">
        <v>107</v>
      </c>
      <c r="V32" s="3" t="s">
        <v>126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2">
        <v>5</v>
      </c>
      <c r="AF32" s="2">
        <v>0</v>
      </c>
      <c r="AG32" s="2">
        <v>0</v>
      </c>
      <c r="AH32" s="2">
        <v>0</v>
      </c>
      <c r="AI32" s="2">
        <v>8</v>
      </c>
      <c r="AJ32" s="2">
        <v>2</v>
      </c>
      <c r="AK32" s="2">
        <v>0</v>
      </c>
      <c r="AL32" s="2">
        <v>4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</row>
    <row r="33" spans="1:46" x14ac:dyDescent="0.2">
      <c r="A33" s="2">
        <v>1698944</v>
      </c>
      <c r="B33" s="2">
        <v>892482</v>
      </c>
      <c r="C33" s="6">
        <v>23.646970748901399</v>
      </c>
      <c r="D33" s="6">
        <v>38.095462799072301</v>
      </c>
      <c r="E33" s="19" t="s">
        <v>92</v>
      </c>
      <c r="F33" s="46">
        <f>INDEX(Δεδομένα!$P:$P,MATCH('2021'!E33,Δεδομένα!$O:$O,0))</f>
        <v>7</v>
      </c>
      <c r="G33" s="49" t="s">
        <v>1</v>
      </c>
      <c r="H33" s="51" t="str">
        <f>INDEX(Δεδομένα!B$1:B$51,MATCH('2021'!G33,Δεδομένα!A$1:A$51,0))</f>
        <v>ΑΤΤΙΚΗΣ</v>
      </c>
      <c r="I33" s="53">
        <f>INDEX(Δεδομένα!E$1:E$13,MATCH('2021'!H33,Δεδομένα!D$1:D$13,0))</f>
        <v>1</v>
      </c>
      <c r="J33" s="4">
        <v>44458</v>
      </c>
      <c r="K33" s="3" t="s">
        <v>127</v>
      </c>
      <c r="L33" s="17" t="str">
        <f t="shared" si="0"/>
        <v>19/09/2021 11:40</v>
      </c>
      <c r="M33" s="4">
        <v>44460</v>
      </c>
      <c r="N33" s="3" t="s">
        <v>128</v>
      </c>
      <c r="O33" s="17" t="str">
        <f t="shared" si="1"/>
        <v>21/09/2021 08:23</v>
      </c>
      <c r="P33" s="29">
        <f t="shared" si="2"/>
        <v>1.8631944444496185</v>
      </c>
      <c r="Q33" s="30">
        <f>1*24</f>
        <v>24</v>
      </c>
      <c r="R33" s="27">
        <f t="shared" si="3"/>
        <v>2683.0000000074506</v>
      </c>
      <c r="S33" s="3" t="s">
        <v>4</v>
      </c>
      <c r="T33" s="3" t="s">
        <v>37</v>
      </c>
      <c r="U33" s="3" t="s">
        <v>103</v>
      </c>
      <c r="V33" s="3" t="s">
        <v>129</v>
      </c>
      <c r="W33" s="5">
        <v>0</v>
      </c>
      <c r="X33" s="5">
        <v>0</v>
      </c>
      <c r="Y33" s="5">
        <v>0</v>
      </c>
      <c r="Z33" s="5">
        <v>10</v>
      </c>
      <c r="AA33" s="5">
        <v>0</v>
      </c>
      <c r="AB33" s="5">
        <v>0</v>
      </c>
      <c r="AC33" s="5">
        <v>0</v>
      </c>
      <c r="AD33" s="5">
        <v>0</v>
      </c>
      <c r="AE33" s="2">
        <v>19</v>
      </c>
      <c r="AF33" s="2">
        <v>14</v>
      </c>
      <c r="AG33" s="2">
        <v>8</v>
      </c>
      <c r="AH33" s="2">
        <v>0</v>
      </c>
      <c r="AI33" s="2">
        <v>3</v>
      </c>
      <c r="AJ33" s="2">
        <v>6</v>
      </c>
      <c r="AK33" s="2">
        <v>1</v>
      </c>
      <c r="AL33" s="2">
        <v>3</v>
      </c>
      <c r="AM33" s="2">
        <v>1</v>
      </c>
      <c r="AN33" s="2">
        <v>1</v>
      </c>
      <c r="AO33" s="2">
        <v>0</v>
      </c>
      <c r="AP33" s="2">
        <v>0</v>
      </c>
      <c r="AQ33" s="2">
        <v>0</v>
      </c>
      <c r="AR33" s="2">
        <v>0</v>
      </c>
      <c r="AS33" s="2">
        <v>1</v>
      </c>
      <c r="AT33" s="2">
        <v>2</v>
      </c>
    </row>
    <row r="34" spans="1:46" x14ac:dyDescent="0.2">
      <c r="A34" s="2">
        <v>1665846</v>
      </c>
      <c r="B34" s="2">
        <v>855223</v>
      </c>
      <c r="C34" s="2"/>
      <c r="D34" s="2"/>
      <c r="E34" s="19" t="s">
        <v>130</v>
      </c>
      <c r="F34" s="46">
        <f>INDEX(Δεδομένα!$P:$P,MATCH('2021'!E34,Δεδομένα!$O:$O,0))</f>
        <v>9</v>
      </c>
      <c r="G34" s="49" t="s">
        <v>1</v>
      </c>
      <c r="H34" s="51" t="str">
        <f>INDEX(Δεδομένα!B$1:B$51,MATCH('2021'!G34,Δεδομένα!A$1:A$51,0))</f>
        <v>ΑΤΤΙΚΗΣ</v>
      </c>
      <c r="I34" s="53">
        <f>INDEX(Δεδομένα!E$1:E$13,MATCH('2021'!H34,Δεδομένα!D$1:D$13,0))</f>
        <v>1</v>
      </c>
      <c r="J34" s="4">
        <v>44338</v>
      </c>
      <c r="K34" s="3" t="s">
        <v>131</v>
      </c>
      <c r="L34" s="17" t="str">
        <f t="shared" si="0"/>
        <v>22/05/2021 19:15</v>
      </c>
      <c r="M34" s="4">
        <v>44339</v>
      </c>
      <c r="N34" s="3" t="s">
        <v>132</v>
      </c>
      <c r="O34" s="17" t="str">
        <f t="shared" si="1"/>
        <v>23/05/2021 07:42</v>
      </c>
      <c r="P34" s="24">
        <f t="shared" si="2"/>
        <v>0.51874999999563443</v>
      </c>
      <c r="Q34" s="28">
        <v>0</v>
      </c>
      <c r="R34" s="27">
        <f t="shared" si="3"/>
        <v>746.99999999371357</v>
      </c>
      <c r="S34" s="3" t="s">
        <v>4</v>
      </c>
      <c r="T34" s="3" t="s">
        <v>133</v>
      </c>
      <c r="U34" s="3" t="s">
        <v>134</v>
      </c>
      <c r="V34" s="3" t="s">
        <v>135</v>
      </c>
      <c r="W34" s="5">
        <v>0</v>
      </c>
      <c r="X34" s="5">
        <v>0</v>
      </c>
      <c r="Y34" s="5">
        <v>0</v>
      </c>
      <c r="Z34" s="5">
        <v>3.5</v>
      </c>
      <c r="AA34" s="5">
        <v>0</v>
      </c>
      <c r="AB34" s="5">
        <v>0</v>
      </c>
      <c r="AC34" s="5">
        <v>0</v>
      </c>
      <c r="AD34" s="5">
        <v>0</v>
      </c>
      <c r="AE34" s="2">
        <v>21</v>
      </c>
      <c r="AF34" s="2">
        <v>0</v>
      </c>
      <c r="AG34" s="2">
        <v>4</v>
      </c>
      <c r="AH34" s="2">
        <v>8</v>
      </c>
      <c r="AI34" s="2">
        <v>0</v>
      </c>
      <c r="AJ34" s="2">
        <v>8</v>
      </c>
      <c r="AK34" s="2">
        <v>0</v>
      </c>
      <c r="AL34" s="2">
        <v>0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0</v>
      </c>
      <c r="AS34" s="2" t="s">
        <v>4</v>
      </c>
      <c r="AT34" s="2" t="s">
        <v>4</v>
      </c>
    </row>
    <row r="35" spans="1:46" x14ac:dyDescent="0.2">
      <c r="A35" s="2">
        <v>1678525</v>
      </c>
      <c r="B35" s="2">
        <v>866902</v>
      </c>
      <c r="C35" s="6">
        <v>23.489359110342701</v>
      </c>
      <c r="D35" s="6">
        <v>37.975435425357396</v>
      </c>
      <c r="E35" s="19" t="s">
        <v>130</v>
      </c>
      <c r="F35" s="46">
        <f>INDEX(Δεδομένα!$P:$P,MATCH('2021'!E35,Δεδομένα!$O:$O,0))</f>
        <v>9</v>
      </c>
      <c r="G35" s="49" t="s">
        <v>1</v>
      </c>
      <c r="H35" s="51" t="str">
        <f>INDEX(Δεδομένα!B$1:B$51,MATCH('2021'!G35,Δεδομένα!A$1:A$51,0))</f>
        <v>ΑΤΤΙΚΗΣ</v>
      </c>
      <c r="I35" s="53">
        <f>INDEX(Δεδομένα!E$1:E$13,MATCH('2021'!H35,Δεδομένα!D$1:D$13,0))</f>
        <v>1</v>
      </c>
      <c r="J35" s="4">
        <v>44378</v>
      </c>
      <c r="K35" s="3" t="s">
        <v>136</v>
      </c>
      <c r="L35" s="17" t="str">
        <f t="shared" si="0"/>
        <v>01/07/2021 15:27</v>
      </c>
      <c r="M35" s="4">
        <v>44379</v>
      </c>
      <c r="N35" s="3" t="s">
        <v>137</v>
      </c>
      <c r="O35" s="17" t="str">
        <f t="shared" si="1"/>
        <v>02/07/2021 12:09</v>
      </c>
      <c r="P35" s="24">
        <f t="shared" si="2"/>
        <v>0.86249999999563443</v>
      </c>
      <c r="Q35" s="28">
        <v>0</v>
      </c>
      <c r="R35" s="27">
        <f t="shared" si="3"/>
        <v>1241.9999999937136</v>
      </c>
      <c r="S35" s="3" t="s">
        <v>4</v>
      </c>
      <c r="T35" s="3" t="s">
        <v>133</v>
      </c>
      <c r="U35" s="3" t="s">
        <v>123</v>
      </c>
      <c r="V35" s="3" t="s">
        <v>138</v>
      </c>
      <c r="W35" s="5">
        <v>0</v>
      </c>
      <c r="X35" s="5">
        <v>0</v>
      </c>
      <c r="Y35" s="5">
        <v>0</v>
      </c>
      <c r="Z35" s="5">
        <v>12</v>
      </c>
      <c r="AA35" s="5">
        <v>0</v>
      </c>
      <c r="AB35" s="5">
        <v>0</v>
      </c>
      <c r="AC35" s="5">
        <v>0</v>
      </c>
      <c r="AD35" s="5">
        <v>0</v>
      </c>
      <c r="AE35" s="2">
        <v>18</v>
      </c>
      <c r="AF35" s="2">
        <v>0</v>
      </c>
      <c r="AG35" s="2">
        <v>2</v>
      </c>
      <c r="AH35" s="2">
        <v>0</v>
      </c>
      <c r="AI35" s="2">
        <v>2</v>
      </c>
      <c r="AJ35" s="2">
        <v>10</v>
      </c>
      <c r="AK35" s="2">
        <v>0</v>
      </c>
      <c r="AL35" s="2">
        <v>2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</v>
      </c>
      <c r="AT35" s="2">
        <v>3</v>
      </c>
    </row>
    <row r="36" spans="1:46" x14ac:dyDescent="0.2">
      <c r="A36" s="2">
        <v>1692913</v>
      </c>
      <c r="B36" s="2">
        <v>871489</v>
      </c>
      <c r="C36" s="6">
        <v>23.515771468582098</v>
      </c>
      <c r="D36" s="6">
        <v>37.962479550282303</v>
      </c>
      <c r="E36" s="19" t="s">
        <v>130</v>
      </c>
      <c r="F36" s="46">
        <f>INDEX(Δεδομένα!$P:$P,MATCH('2021'!E36,Δεδομένα!$O:$O,0))</f>
        <v>9</v>
      </c>
      <c r="G36" s="49" t="s">
        <v>1</v>
      </c>
      <c r="H36" s="51" t="str">
        <f>INDEX(Δεδομένα!B$1:B$51,MATCH('2021'!G36,Δεδομένα!A$1:A$51,0))</f>
        <v>ΑΤΤΙΚΗΣ</v>
      </c>
      <c r="I36" s="53">
        <f>INDEX(Δεδομένα!E$1:E$13,MATCH('2021'!H36,Δεδομένα!D$1:D$13,0))</f>
        <v>1</v>
      </c>
      <c r="J36" s="4">
        <v>44392</v>
      </c>
      <c r="K36" s="3" t="s">
        <v>139</v>
      </c>
      <c r="L36" s="17" t="str">
        <f t="shared" si="0"/>
        <v>15/07/2021 20:32</v>
      </c>
      <c r="M36" s="4">
        <v>44393</v>
      </c>
      <c r="N36" s="3" t="s">
        <v>140</v>
      </c>
      <c r="O36" s="17" t="str">
        <f t="shared" si="1"/>
        <v>16/07/2021 12:21</v>
      </c>
      <c r="P36" s="24">
        <f t="shared" si="2"/>
        <v>0.65902777777228039</v>
      </c>
      <c r="Q36" s="28">
        <v>0</v>
      </c>
      <c r="R36" s="27">
        <f t="shared" si="3"/>
        <v>948.99999999208376</v>
      </c>
      <c r="S36" s="3" t="s">
        <v>4</v>
      </c>
      <c r="T36" s="3" t="s">
        <v>133</v>
      </c>
      <c r="U36" s="3" t="s">
        <v>134</v>
      </c>
      <c r="V36" s="3" t="s">
        <v>141</v>
      </c>
      <c r="W36" s="5">
        <v>0</v>
      </c>
      <c r="X36" s="5">
        <v>0</v>
      </c>
      <c r="Y36" s="5">
        <v>0</v>
      </c>
      <c r="Z36" s="5">
        <v>12</v>
      </c>
      <c r="AA36" s="5">
        <v>0</v>
      </c>
      <c r="AB36" s="5">
        <v>0</v>
      </c>
      <c r="AC36" s="5">
        <v>0</v>
      </c>
      <c r="AD36" s="5">
        <v>0</v>
      </c>
      <c r="AE36" s="2">
        <v>30</v>
      </c>
      <c r="AF36" s="2">
        <v>15</v>
      </c>
      <c r="AG36" s="2">
        <v>2</v>
      </c>
      <c r="AH36" s="2">
        <v>0</v>
      </c>
      <c r="AI36" s="2">
        <v>2</v>
      </c>
      <c r="AJ36" s="2">
        <v>18</v>
      </c>
      <c r="AK36" s="2">
        <v>0</v>
      </c>
      <c r="AL36" s="2">
        <v>2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</row>
    <row r="37" spans="1:46" x14ac:dyDescent="0.2">
      <c r="A37" s="2">
        <v>1682610</v>
      </c>
      <c r="B37" s="2">
        <v>874375</v>
      </c>
      <c r="C37" s="6">
        <v>23.484055378329501</v>
      </c>
      <c r="D37" s="6">
        <v>37.9636725728746</v>
      </c>
      <c r="E37" s="19" t="s">
        <v>130</v>
      </c>
      <c r="F37" s="46">
        <f>INDEX(Δεδομένα!$P:$P,MATCH('2021'!E37,Δεδομένα!$O:$O,0))</f>
        <v>9</v>
      </c>
      <c r="G37" s="49" t="s">
        <v>1</v>
      </c>
      <c r="H37" s="51" t="str">
        <f>INDEX(Δεδομένα!B$1:B$51,MATCH('2021'!G37,Δεδομένα!A$1:A$51,0))</f>
        <v>ΑΤΤΙΚΗΣ</v>
      </c>
      <c r="I37" s="53">
        <f>INDEX(Δεδομένα!E$1:E$13,MATCH('2021'!H37,Δεδομένα!D$1:D$13,0))</f>
        <v>1</v>
      </c>
      <c r="J37" s="4">
        <v>44402</v>
      </c>
      <c r="K37" s="3" t="s">
        <v>142</v>
      </c>
      <c r="L37" s="17" t="str">
        <f t="shared" si="0"/>
        <v>25/07/2021 13:49</v>
      </c>
      <c r="M37" s="4">
        <v>44404</v>
      </c>
      <c r="N37" s="3" t="s">
        <v>143</v>
      </c>
      <c r="O37" s="17" t="str">
        <f t="shared" si="1"/>
        <v>27/07/2021 16:27</v>
      </c>
      <c r="P37" s="29">
        <f t="shared" si="2"/>
        <v>2.109722222223354</v>
      </c>
      <c r="Q37" s="30">
        <f>2*24</f>
        <v>48</v>
      </c>
      <c r="R37" s="27">
        <f t="shared" si="3"/>
        <v>3038.0000000016298</v>
      </c>
      <c r="S37" s="3" t="s">
        <v>4</v>
      </c>
      <c r="T37" s="3" t="s">
        <v>133</v>
      </c>
      <c r="U37" s="3" t="s">
        <v>4</v>
      </c>
      <c r="V37" s="3" t="s">
        <v>144</v>
      </c>
      <c r="W37" s="5">
        <v>0</v>
      </c>
      <c r="X37" s="5">
        <v>200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2">
        <v>32</v>
      </c>
      <c r="AF37" s="2">
        <v>0</v>
      </c>
      <c r="AG37" s="2">
        <v>2</v>
      </c>
      <c r="AH37" s="2">
        <v>0</v>
      </c>
      <c r="AI37" s="2">
        <v>4</v>
      </c>
      <c r="AJ37" s="2">
        <v>12</v>
      </c>
      <c r="AK37" s="2">
        <v>0</v>
      </c>
      <c r="AL37" s="2">
        <v>2</v>
      </c>
      <c r="AM37" s="2">
        <v>0</v>
      </c>
      <c r="AN37" s="2">
        <v>0</v>
      </c>
      <c r="AO37" s="2">
        <v>4</v>
      </c>
      <c r="AP37" s="2">
        <v>0</v>
      </c>
      <c r="AQ37" s="2">
        <v>0</v>
      </c>
      <c r="AR37" s="2">
        <v>0</v>
      </c>
      <c r="AS37" s="2">
        <v>3</v>
      </c>
      <c r="AT37" s="2">
        <v>4</v>
      </c>
    </row>
    <row r="38" spans="1:46" x14ac:dyDescent="0.2">
      <c r="A38" s="2">
        <v>1678014</v>
      </c>
      <c r="B38" s="2">
        <v>857973</v>
      </c>
      <c r="C38" s="6">
        <v>23.4535761056217</v>
      </c>
      <c r="D38" s="6">
        <v>37.725955084635899</v>
      </c>
      <c r="E38" s="19" t="s">
        <v>145</v>
      </c>
      <c r="F38" s="46">
        <f>INDEX(Δεδομένα!$P:$P,MATCH('2021'!E38,Δεδομένα!$O:$O,0))</f>
        <v>11</v>
      </c>
      <c r="G38" s="49" t="s">
        <v>1</v>
      </c>
      <c r="H38" s="51" t="str">
        <f>INDEX(Δεδομένα!B$1:B$51,MATCH('2021'!G38,Δεδομένα!A$1:A$51,0))</f>
        <v>ΑΤΤΙΚΗΣ</v>
      </c>
      <c r="I38" s="53">
        <f>INDEX(Δεδομένα!E$1:E$13,MATCH('2021'!H38,Δεδομένα!D$1:D$13,0))</f>
        <v>1</v>
      </c>
      <c r="J38" s="4">
        <v>44348</v>
      </c>
      <c r="K38" s="3" t="s">
        <v>146</v>
      </c>
      <c r="L38" s="17" t="str">
        <f t="shared" si="0"/>
        <v>01/06/2021 16:30</v>
      </c>
      <c r="M38" s="4">
        <v>44349</v>
      </c>
      <c r="N38" s="3" t="s">
        <v>147</v>
      </c>
      <c r="O38" s="17" t="str">
        <f t="shared" si="1"/>
        <v>02/06/2021 20:00</v>
      </c>
      <c r="P38" s="29">
        <f t="shared" si="2"/>
        <v>1.1458333333357587</v>
      </c>
      <c r="Q38" s="30">
        <f>1*24</f>
        <v>24</v>
      </c>
      <c r="R38" s="27">
        <f t="shared" si="3"/>
        <v>1650.0000000034925</v>
      </c>
      <c r="S38" s="3" t="s">
        <v>4</v>
      </c>
      <c r="T38" s="3" t="s">
        <v>148</v>
      </c>
      <c r="U38" s="3" t="s">
        <v>4</v>
      </c>
      <c r="V38" s="3" t="s">
        <v>149</v>
      </c>
      <c r="W38" s="5">
        <v>0</v>
      </c>
      <c r="X38" s="5">
        <v>5</v>
      </c>
      <c r="Y38" s="5">
        <v>0</v>
      </c>
      <c r="Z38" s="5">
        <v>0</v>
      </c>
      <c r="AA38" s="5">
        <v>0</v>
      </c>
      <c r="AB38" s="5">
        <v>55</v>
      </c>
      <c r="AC38" s="5">
        <v>0</v>
      </c>
      <c r="AD38" s="5">
        <v>0</v>
      </c>
      <c r="AE38" s="2">
        <v>37</v>
      </c>
      <c r="AF38" s="2">
        <v>8</v>
      </c>
      <c r="AG38" s="2">
        <v>0</v>
      </c>
      <c r="AH38" s="2">
        <v>0</v>
      </c>
      <c r="AI38" s="2">
        <v>2</v>
      </c>
      <c r="AJ38" s="2">
        <v>15</v>
      </c>
      <c r="AK38" s="2">
        <v>0</v>
      </c>
      <c r="AL38" s="2">
        <v>2</v>
      </c>
      <c r="AM38" s="2">
        <v>0</v>
      </c>
      <c r="AN38" s="2">
        <v>0</v>
      </c>
      <c r="AO38" s="2">
        <v>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</row>
    <row r="39" spans="1:46" x14ac:dyDescent="0.2">
      <c r="A39" s="2">
        <v>1688381</v>
      </c>
      <c r="B39" s="2">
        <v>881799</v>
      </c>
      <c r="C39" s="2"/>
      <c r="D39" s="2"/>
      <c r="E39" s="19" t="s">
        <v>145</v>
      </c>
      <c r="F39" s="46">
        <f>INDEX(Δεδομένα!$P:$P,MATCH('2021'!E39,Δεδομένα!$O:$O,0))</f>
        <v>11</v>
      </c>
      <c r="G39" s="49" t="s">
        <v>1</v>
      </c>
      <c r="H39" s="51" t="str">
        <f>INDEX(Δεδομένα!B$1:B$51,MATCH('2021'!G39,Δεδομένα!A$1:A$51,0))</f>
        <v>ΑΤΤΙΚΗΣ</v>
      </c>
      <c r="I39" s="53">
        <f>INDEX(Δεδομένα!E$1:E$13,MATCH('2021'!H39,Δεδομένα!D$1:D$13,0))</f>
        <v>1</v>
      </c>
      <c r="J39" s="4">
        <v>44419</v>
      </c>
      <c r="K39" s="3" t="s">
        <v>150</v>
      </c>
      <c r="L39" s="17" t="str">
        <f t="shared" si="0"/>
        <v>11/08/2021 19:00</v>
      </c>
      <c r="M39" s="4">
        <v>44420</v>
      </c>
      <c r="N39" s="3" t="s">
        <v>150</v>
      </c>
      <c r="O39" s="17" t="str">
        <f t="shared" si="1"/>
        <v>12/08/2021 19:00</v>
      </c>
      <c r="P39" s="29">
        <f t="shared" si="2"/>
        <v>1</v>
      </c>
      <c r="Q39" s="30">
        <f>1*24</f>
        <v>24</v>
      </c>
      <c r="R39" s="27">
        <f t="shared" si="3"/>
        <v>1440</v>
      </c>
      <c r="S39" s="3" t="s">
        <v>4</v>
      </c>
      <c r="T39" s="3" t="s">
        <v>148</v>
      </c>
      <c r="U39" s="3" t="s">
        <v>4</v>
      </c>
      <c r="V39" s="3" t="s">
        <v>151</v>
      </c>
      <c r="W39" s="5">
        <v>50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2">
        <v>12</v>
      </c>
      <c r="AF39" s="2">
        <v>0</v>
      </c>
      <c r="AG39" s="2">
        <v>0</v>
      </c>
      <c r="AH39" s="2">
        <v>0</v>
      </c>
      <c r="AI39" s="2">
        <v>2</v>
      </c>
      <c r="AJ39" s="2">
        <v>6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</row>
    <row r="40" spans="1:46" x14ac:dyDescent="0.2">
      <c r="A40" s="2">
        <v>1648943</v>
      </c>
      <c r="B40" s="2">
        <v>837756</v>
      </c>
      <c r="C40" s="2"/>
      <c r="D40" s="2"/>
      <c r="E40" s="19" t="s">
        <v>152</v>
      </c>
      <c r="F40" s="46">
        <f>INDEX(Δεδομένα!$P:$P,MATCH('2021'!E40,Δεδομένα!$O:$O,0))</f>
        <v>10</v>
      </c>
      <c r="G40" s="49" t="s">
        <v>1</v>
      </c>
      <c r="H40" s="51" t="str">
        <f>INDEX(Δεδομένα!B$1:B$51,MATCH('2021'!G40,Δεδομένα!A$1:A$51,0))</f>
        <v>ΑΤΤΙΚΗΣ</v>
      </c>
      <c r="I40" s="53">
        <f>INDEX(Δεδομένα!E$1:E$13,MATCH('2021'!H40,Δεδομένα!D$1:D$13,0))</f>
        <v>1</v>
      </c>
      <c r="J40" s="4">
        <v>44270</v>
      </c>
      <c r="K40" s="3" t="s">
        <v>153</v>
      </c>
      <c r="L40" s="17" t="str">
        <f t="shared" si="0"/>
        <v>15/03/2021 12:32</v>
      </c>
      <c r="M40" s="4">
        <v>44270</v>
      </c>
      <c r="N40" s="3" t="s">
        <v>154</v>
      </c>
      <c r="O40" s="17" t="str">
        <f t="shared" si="1"/>
        <v>15/03/2021 13:20</v>
      </c>
      <c r="P40" s="24">
        <f t="shared" si="2"/>
        <v>3.3333333332848269E-2</v>
      </c>
      <c r="Q40" s="28">
        <v>0</v>
      </c>
      <c r="R40" s="27">
        <f t="shared" si="3"/>
        <v>47.999999999301508</v>
      </c>
      <c r="S40" s="3" t="s">
        <v>4</v>
      </c>
      <c r="T40" s="3" t="s">
        <v>155</v>
      </c>
      <c r="U40" s="3" t="s">
        <v>4</v>
      </c>
      <c r="V40" s="3" t="s">
        <v>156</v>
      </c>
      <c r="W40" s="5">
        <v>0</v>
      </c>
      <c r="X40" s="5">
        <v>0</v>
      </c>
      <c r="Y40" s="5">
        <v>0</v>
      </c>
      <c r="Z40" s="5">
        <v>0.1</v>
      </c>
      <c r="AA40" s="5">
        <v>0</v>
      </c>
      <c r="AB40" s="5">
        <v>0</v>
      </c>
      <c r="AC40" s="5">
        <v>0</v>
      </c>
      <c r="AD40" s="5">
        <v>0</v>
      </c>
      <c r="AE40" s="2">
        <v>2</v>
      </c>
      <c r="AF40" s="2">
        <v>0</v>
      </c>
      <c r="AG40" s="2">
        <v>0</v>
      </c>
      <c r="AH40" s="2">
        <v>0</v>
      </c>
      <c r="AI40" s="2">
        <v>0</v>
      </c>
      <c r="AJ40" s="2">
        <v>1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 t="s">
        <v>4</v>
      </c>
      <c r="AT40" s="2" t="s">
        <v>4</v>
      </c>
    </row>
    <row r="41" spans="1:46" x14ac:dyDescent="0.2">
      <c r="A41" s="2">
        <v>1648952</v>
      </c>
      <c r="B41" s="2">
        <v>837783</v>
      </c>
      <c r="C41" s="2"/>
      <c r="D41" s="2"/>
      <c r="E41" s="19" t="s">
        <v>152</v>
      </c>
      <c r="F41" s="46">
        <f>INDEX(Δεδομένα!$P:$P,MATCH('2021'!E41,Δεδομένα!$O:$O,0))</f>
        <v>10</v>
      </c>
      <c r="G41" s="49" t="s">
        <v>1</v>
      </c>
      <c r="H41" s="51" t="str">
        <f>INDEX(Δεδομένα!B$1:B$51,MATCH('2021'!G41,Δεδομένα!A$1:A$51,0))</f>
        <v>ΑΤΤΙΚΗΣ</v>
      </c>
      <c r="I41" s="53">
        <f>INDEX(Δεδομένα!E$1:E$13,MATCH('2021'!H41,Δεδομένα!D$1:D$13,0))</f>
        <v>1</v>
      </c>
      <c r="J41" s="4">
        <v>44270</v>
      </c>
      <c r="K41" s="3" t="s">
        <v>157</v>
      </c>
      <c r="L41" s="17" t="str">
        <f t="shared" si="0"/>
        <v>15/03/2021 13:55</v>
      </c>
      <c r="M41" s="4">
        <v>44270</v>
      </c>
      <c r="N41" s="3" t="s">
        <v>109</v>
      </c>
      <c r="O41" s="17" t="str">
        <f t="shared" si="1"/>
        <v>15/03/2021 15:50</v>
      </c>
      <c r="P41" s="24">
        <f t="shared" si="2"/>
        <v>7.9861111109494232E-2</v>
      </c>
      <c r="Q41" s="28">
        <v>0</v>
      </c>
      <c r="R41" s="27">
        <f t="shared" si="3"/>
        <v>114.99999999767169</v>
      </c>
      <c r="S41" s="3" t="s">
        <v>4</v>
      </c>
      <c r="T41" s="3" t="s">
        <v>158</v>
      </c>
      <c r="U41" s="3" t="s">
        <v>4</v>
      </c>
      <c r="V41" s="3" t="s">
        <v>159</v>
      </c>
      <c r="W41" s="5">
        <v>0</v>
      </c>
      <c r="X41" s="5">
        <v>0</v>
      </c>
      <c r="Y41" s="5">
        <v>0</v>
      </c>
      <c r="Z41" s="5">
        <v>2</v>
      </c>
      <c r="AA41" s="5">
        <v>0</v>
      </c>
      <c r="AB41" s="5">
        <v>0</v>
      </c>
      <c r="AC41" s="5">
        <v>0</v>
      </c>
      <c r="AD41" s="5">
        <v>0</v>
      </c>
      <c r="AE41" s="2">
        <v>6</v>
      </c>
      <c r="AF41" s="2">
        <v>0</v>
      </c>
      <c r="AG41" s="2">
        <v>0</v>
      </c>
      <c r="AH41" s="2">
        <v>0</v>
      </c>
      <c r="AI41" s="2">
        <v>0</v>
      </c>
      <c r="AJ41" s="2">
        <v>3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 t="s">
        <v>4</v>
      </c>
      <c r="AT41" s="2" t="s">
        <v>4</v>
      </c>
    </row>
    <row r="42" spans="1:46" x14ac:dyDescent="0.2">
      <c r="A42" s="2">
        <v>1664840</v>
      </c>
      <c r="B42" s="2">
        <v>852532</v>
      </c>
      <c r="C42" s="6">
        <v>23.5823628162331</v>
      </c>
      <c r="D42" s="6">
        <v>37.9711493000529</v>
      </c>
      <c r="E42" s="19" t="s">
        <v>152</v>
      </c>
      <c r="F42" s="46">
        <f>INDEX(Δεδομένα!$P:$P,MATCH('2021'!E42,Δεδομένα!$O:$O,0))</f>
        <v>10</v>
      </c>
      <c r="G42" s="49" t="s">
        <v>1</v>
      </c>
      <c r="H42" s="51" t="str">
        <f>INDEX(Δεδομένα!B$1:B$51,MATCH('2021'!G42,Δεδομένα!A$1:A$51,0))</f>
        <v>ΑΤΤΙΚΗΣ</v>
      </c>
      <c r="I42" s="53">
        <f>INDEX(Δεδομένα!E$1:E$13,MATCH('2021'!H42,Δεδομένα!D$1:D$13,0))</f>
        <v>1</v>
      </c>
      <c r="J42" s="4">
        <v>44328</v>
      </c>
      <c r="K42" s="3" t="s">
        <v>160</v>
      </c>
      <c r="L42" s="17" t="str">
        <f t="shared" si="0"/>
        <v>12/05/2021 09:38</v>
      </c>
      <c r="M42" s="4">
        <v>44328</v>
      </c>
      <c r="N42" s="3" t="s">
        <v>161</v>
      </c>
      <c r="O42" s="17" t="str">
        <f t="shared" si="1"/>
        <v>12/05/2021 15:00</v>
      </c>
      <c r="P42" s="24">
        <f t="shared" si="2"/>
        <v>0.22361111111240461</v>
      </c>
      <c r="Q42" s="28">
        <v>0</v>
      </c>
      <c r="R42" s="27">
        <f t="shared" si="3"/>
        <v>322.00000000186265</v>
      </c>
      <c r="S42" s="3" t="s">
        <v>4</v>
      </c>
      <c r="T42" s="3" t="s">
        <v>158</v>
      </c>
      <c r="U42" s="3" t="s">
        <v>162</v>
      </c>
      <c r="V42" s="3" t="s">
        <v>163</v>
      </c>
      <c r="W42" s="5">
        <v>0</v>
      </c>
      <c r="X42" s="5">
        <v>0.3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2">
        <v>10</v>
      </c>
      <c r="AF42" s="2">
        <v>0</v>
      </c>
      <c r="AG42" s="2">
        <v>1</v>
      </c>
      <c r="AH42" s="2">
        <v>0</v>
      </c>
      <c r="AI42" s="2">
        <v>0</v>
      </c>
      <c r="AJ42" s="2">
        <v>3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 t="s">
        <v>4</v>
      </c>
      <c r="AT42" s="2" t="s">
        <v>4</v>
      </c>
    </row>
    <row r="43" spans="1:46" x14ac:dyDescent="0.2">
      <c r="A43" s="2">
        <v>1666095</v>
      </c>
      <c r="B43" s="2">
        <v>856899</v>
      </c>
      <c r="C43" s="2"/>
      <c r="D43" s="2"/>
      <c r="E43" s="19" t="s">
        <v>152</v>
      </c>
      <c r="F43" s="46">
        <f>INDEX(Δεδομένα!$P:$P,MATCH('2021'!E43,Δεδομένα!$O:$O,0))</f>
        <v>10</v>
      </c>
      <c r="G43" s="49" t="s">
        <v>1</v>
      </c>
      <c r="H43" s="51" t="str">
        <f>INDEX(Δεδομένα!B$1:B$51,MATCH('2021'!G43,Δεδομένα!A$1:A$51,0))</f>
        <v>ΑΤΤΙΚΗΣ</v>
      </c>
      <c r="I43" s="53">
        <f>INDEX(Δεδομένα!E$1:E$13,MATCH('2021'!H43,Δεδομένα!D$1:D$13,0))</f>
        <v>1</v>
      </c>
      <c r="J43" s="4">
        <v>44344</v>
      </c>
      <c r="K43" s="3" t="s">
        <v>55</v>
      </c>
      <c r="L43" s="17" t="str">
        <f t="shared" si="0"/>
        <v>28/05/2021 18:28</v>
      </c>
      <c r="M43" s="4">
        <v>44344</v>
      </c>
      <c r="N43" s="3" t="s">
        <v>164</v>
      </c>
      <c r="O43" s="17" t="str">
        <f t="shared" si="1"/>
        <v>28/05/2021 19:13</v>
      </c>
      <c r="P43" s="24">
        <f t="shared" si="2"/>
        <v>3.125E-2</v>
      </c>
      <c r="Q43" s="28">
        <v>0</v>
      </c>
      <c r="R43" s="27">
        <f t="shared" si="3"/>
        <v>45</v>
      </c>
      <c r="S43" s="3" t="s">
        <v>4</v>
      </c>
      <c r="T43" s="3" t="s">
        <v>158</v>
      </c>
      <c r="U43" s="3" t="s">
        <v>4</v>
      </c>
      <c r="V43" s="3" t="s">
        <v>165</v>
      </c>
      <c r="W43" s="5">
        <v>0</v>
      </c>
      <c r="X43" s="5">
        <v>0.15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2">
        <v>5</v>
      </c>
      <c r="AF43" s="2">
        <v>0</v>
      </c>
      <c r="AG43" s="2">
        <v>0</v>
      </c>
      <c r="AH43" s="2">
        <v>0</v>
      </c>
      <c r="AI43" s="2">
        <v>0</v>
      </c>
      <c r="AJ43" s="2">
        <v>2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 t="s">
        <v>4</v>
      </c>
      <c r="AT43" s="2" t="s">
        <v>4</v>
      </c>
    </row>
    <row r="44" spans="1:46" x14ac:dyDescent="0.2">
      <c r="A44" s="2">
        <v>1666143</v>
      </c>
      <c r="B44" s="2">
        <v>857517</v>
      </c>
      <c r="C44" s="6">
        <v>23.6288871625813</v>
      </c>
      <c r="D44" s="6">
        <v>37.989308564516499</v>
      </c>
      <c r="E44" s="19" t="s">
        <v>152</v>
      </c>
      <c r="F44" s="46">
        <f>INDEX(Δεδομένα!$P:$P,MATCH('2021'!E44,Δεδομένα!$O:$O,0))</f>
        <v>10</v>
      </c>
      <c r="G44" s="49" t="s">
        <v>1</v>
      </c>
      <c r="H44" s="51" t="str">
        <f>INDEX(Δεδομένα!B$1:B$51,MATCH('2021'!G44,Δεδομένα!A$1:A$51,0))</f>
        <v>ΑΤΤΙΚΗΣ</v>
      </c>
      <c r="I44" s="53">
        <f>INDEX(Δεδομένα!E$1:E$13,MATCH('2021'!H44,Δεδομένα!D$1:D$13,0))</f>
        <v>1</v>
      </c>
      <c r="J44" s="4">
        <v>44346</v>
      </c>
      <c r="K44" s="3" t="s">
        <v>166</v>
      </c>
      <c r="L44" s="17" t="str">
        <f t="shared" si="0"/>
        <v>30/05/2021 20:25</v>
      </c>
      <c r="M44" s="4">
        <v>44347</v>
      </c>
      <c r="N44" s="3" t="s">
        <v>167</v>
      </c>
      <c r="O44" s="17" t="str">
        <f t="shared" si="1"/>
        <v>31/05/2021 10:35</v>
      </c>
      <c r="P44" s="24">
        <f t="shared" si="2"/>
        <v>0.59027777777373558</v>
      </c>
      <c r="Q44" s="28">
        <v>0</v>
      </c>
      <c r="R44" s="27">
        <f t="shared" si="3"/>
        <v>849.99999999417923</v>
      </c>
      <c r="S44" s="3" t="s">
        <v>4</v>
      </c>
      <c r="T44" s="3" t="s">
        <v>168</v>
      </c>
      <c r="U44" s="3" t="s">
        <v>169</v>
      </c>
      <c r="V44" s="3" t="s">
        <v>169</v>
      </c>
      <c r="W44" s="5">
        <v>0</v>
      </c>
      <c r="X44" s="5">
        <v>15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2">
        <v>26</v>
      </c>
      <c r="AF44" s="2">
        <v>5</v>
      </c>
      <c r="AG44" s="2">
        <v>0</v>
      </c>
      <c r="AH44" s="2">
        <v>0</v>
      </c>
      <c r="AI44" s="2">
        <v>8</v>
      </c>
      <c r="AJ44" s="2">
        <v>11</v>
      </c>
      <c r="AK44" s="2">
        <v>2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 t="s">
        <v>4</v>
      </c>
      <c r="AT44" s="2" t="s">
        <v>4</v>
      </c>
    </row>
    <row r="45" spans="1:46" x14ac:dyDescent="0.2">
      <c r="A45" s="2">
        <v>1674669</v>
      </c>
      <c r="B45" s="2">
        <v>866432</v>
      </c>
      <c r="C45" s="2"/>
      <c r="D45" s="2"/>
      <c r="E45" s="19" t="s">
        <v>152</v>
      </c>
      <c r="F45" s="46">
        <f>INDEX(Δεδομένα!$P:$P,MATCH('2021'!E45,Δεδομένα!$O:$O,0))</f>
        <v>10</v>
      </c>
      <c r="G45" s="49" t="s">
        <v>1</v>
      </c>
      <c r="H45" s="51" t="str">
        <f>INDEX(Δεδομένα!B$1:B$51,MATCH('2021'!G45,Δεδομένα!A$1:A$51,0))</f>
        <v>ΑΤΤΙΚΗΣ</v>
      </c>
      <c r="I45" s="53">
        <f>INDEX(Δεδομένα!E$1:E$13,MATCH('2021'!H45,Δεδομένα!D$1:D$13,0))</f>
        <v>1</v>
      </c>
      <c r="J45" s="4">
        <v>44377</v>
      </c>
      <c r="K45" s="3" t="s">
        <v>170</v>
      </c>
      <c r="L45" s="17" t="str">
        <f t="shared" si="0"/>
        <v>30/06/2021 10:27</v>
      </c>
      <c r="M45" s="4">
        <v>44377</v>
      </c>
      <c r="N45" s="3" t="s">
        <v>171</v>
      </c>
      <c r="O45" s="17" t="str">
        <f t="shared" si="1"/>
        <v>30/06/2021 11:52</v>
      </c>
      <c r="P45" s="24">
        <f t="shared" si="2"/>
        <v>5.9027777773735579E-2</v>
      </c>
      <c r="Q45" s="28">
        <v>0</v>
      </c>
      <c r="R45" s="27">
        <f t="shared" si="3"/>
        <v>84.999999994179234</v>
      </c>
      <c r="S45" s="3" t="s">
        <v>4</v>
      </c>
      <c r="T45" s="3" t="s">
        <v>155</v>
      </c>
      <c r="U45" s="3" t="s">
        <v>172</v>
      </c>
      <c r="V45" s="3" t="s">
        <v>173</v>
      </c>
      <c r="W45" s="5">
        <v>0</v>
      </c>
      <c r="X45" s="5">
        <v>5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2">
        <v>12</v>
      </c>
      <c r="AF45" s="2">
        <v>0</v>
      </c>
      <c r="AG45" s="2">
        <v>0</v>
      </c>
      <c r="AH45" s="2">
        <v>0</v>
      </c>
      <c r="AI45" s="2">
        <v>2</v>
      </c>
      <c r="AJ45" s="2">
        <v>5</v>
      </c>
      <c r="AK45" s="2">
        <v>0</v>
      </c>
      <c r="AL45" s="2">
        <v>2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</row>
    <row r="46" spans="1:46" x14ac:dyDescent="0.2">
      <c r="A46" s="2">
        <v>1692083</v>
      </c>
      <c r="B46" s="2">
        <v>881759</v>
      </c>
      <c r="C46" s="2"/>
      <c r="D46" s="2"/>
      <c r="E46" s="19" t="s">
        <v>152</v>
      </c>
      <c r="F46" s="46">
        <f>INDEX(Δεδομένα!$P:$P,MATCH('2021'!E46,Δεδομένα!$O:$O,0))</f>
        <v>10</v>
      </c>
      <c r="G46" s="49" t="s">
        <v>1</v>
      </c>
      <c r="H46" s="51" t="str">
        <f>INDEX(Δεδομένα!B$1:B$51,MATCH('2021'!G46,Δεδομένα!A$1:A$51,0))</f>
        <v>ΑΤΤΙΚΗΣ</v>
      </c>
      <c r="I46" s="53">
        <f>INDEX(Δεδομένα!E$1:E$13,MATCH('2021'!H46,Δεδομένα!D$1:D$13,0))</f>
        <v>1</v>
      </c>
      <c r="J46" s="4">
        <v>44419</v>
      </c>
      <c r="K46" s="3" t="s">
        <v>9</v>
      </c>
      <c r="L46" s="17" t="str">
        <f t="shared" si="0"/>
        <v>11/08/2021 18:15</v>
      </c>
      <c r="M46" s="4">
        <v>44421</v>
      </c>
      <c r="N46" s="3" t="s">
        <v>174</v>
      </c>
      <c r="O46" s="17" t="str">
        <f t="shared" si="1"/>
        <v>13/08/2021 09:19</v>
      </c>
      <c r="P46" s="29">
        <f t="shared" si="2"/>
        <v>1.6277777777795563</v>
      </c>
      <c r="Q46" s="30">
        <f>1*24</f>
        <v>24</v>
      </c>
      <c r="R46" s="27">
        <f t="shared" si="3"/>
        <v>2344.0000000025611</v>
      </c>
      <c r="S46" s="3" t="s">
        <v>4</v>
      </c>
      <c r="T46" s="3" t="s">
        <v>175</v>
      </c>
      <c r="U46" s="3" t="s">
        <v>176</v>
      </c>
      <c r="V46" s="3" t="s">
        <v>177</v>
      </c>
      <c r="W46" s="5">
        <v>0</v>
      </c>
      <c r="X46" s="5">
        <v>3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2">
        <v>17</v>
      </c>
      <c r="AF46" s="2">
        <v>0</v>
      </c>
      <c r="AG46" s="2">
        <v>0</v>
      </c>
      <c r="AH46" s="2">
        <v>0</v>
      </c>
      <c r="AI46" s="2">
        <v>2</v>
      </c>
      <c r="AJ46" s="2">
        <v>9</v>
      </c>
      <c r="AK46" s="2">
        <v>0</v>
      </c>
      <c r="AL46" s="2">
        <v>2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</row>
    <row r="47" spans="1:46" x14ac:dyDescent="0.2">
      <c r="A47" s="2">
        <v>1692084</v>
      </c>
      <c r="B47" s="2">
        <v>882448</v>
      </c>
      <c r="C47" s="2"/>
      <c r="D47" s="2"/>
      <c r="E47" s="19" t="s">
        <v>152</v>
      </c>
      <c r="F47" s="46">
        <f>INDEX(Δεδομένα!$P:$P,MATCH('2021'!E47,Δεδομένα!$O:$O,0))</f>
        <v>10</v>
      </c>
      <c r="G47" s="49" t="s">
        <v>1</v>
      </c>
      <c r="H47" s="51" t="str">
        <f>INDEX(Δεδομένα!B$1:B$51,MATCH('2021'!G47,Δεδομένα!A$1:A$51,0))</f>
        <v>ΑΤΤΙΚΗΣ</v>
      </c>
      <c r="I47" s="53">
        <f>INDEX(Δεδομένα!E$1:E$13,MATCH('2021'!H47,Δεδομένα!D$1:D$13,0))</f>
        <v>1</v>
      </c>
      <c r="J47" s="4">
        <v>44421</v>
      </c>
      <c r="K47" s="3" t="s">
        <v>178</v>
      </c>
      <c r="L47" s="17" t="str">
        <f t="shared" si="0"/>
        <v>13/08/2021 01:32</v>
      </c>
      <c r="M47" s="4">
        <v>44421</v>
      </c>
      <c r="N47" s="3" t="s">
        <v>179</v>
      </c>
      <c r="O47" s="17" t="str">
        <f t="shared" si="1"/>
        <v>13/08/2021 13:33</v>
      </c>
      <c r="P47" s="24">
        <f t="shared" si="2"/>
        <v>0.50069444444670808</v>
      </c>
      <c r="Q47" s="28">
        <v>0</v>
      </c>
      <c r="R47" s="27">
        <f t="shared" si="3"/>
        <v>721.00000000325963</v>
      </c>
      <c r="S47" s="3" t="s">
        <v>4</v>
      </c>
      <c r="T47" s="3" t="s">
        <v>158</v>
      </c>
      <c r="U47" s="3" t="s">
        <v>162</v>
      </c>
      <c r="V47" s="3" t="s">
        <v>180</v>
      </c>
      <c r="W47" s="5">
        <v>0</v>
      </c>
      <c r="X47" s="5">
        <v>0</v>
      </c>
      <c r="Y47" s="5">
        <v>0</v>
      </c>
      <c r="Z47" s="5">
        <v>10</v>
      </c>
      <c r="AA47" s="5">
        <v>0</v>
      </c>
      <c r="AB47" s="5">
        <v>0</v>
      </c>
      <c r="AC47" s="5">
        <v>0</v>
      </c>
      <c r="AD47" s="5">
        <v>0</v>
      </c>
      <c r="AE47" s="2">
        <v>39</v>
      </c>
      <c r="AF47" s="2">
        <v>8</v>
      </c>
      <c r="AG47" s="2">
        <v>0</v>
      </c>
      <c r="AH47" s="2">
        <v>0</v>
      </c>
      <c r="AI47" s="2">
        <v>1</v>
      </c>
      <c r="AJ47" s="2">
        <v>14</v>
      </c>
      <c r="AK47" s="2">
        <v>5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</row>
    <row r="48" spans="1:46" x14ac:dyDescent="0.2">
      <c r="A48" s="2">
        <v>1692969</v>
      </c>
      <c r="B48" s="2">
        <v>882648</v>
      </c>
      <c r="C48" s="2"/>
      <c r="D48" s="2"/>
      <c r="E48" s="19" t="s">
        <v>152</v>
      </c>
      <c r="F48" s="46">
        <f>INDEX(Δεδομένα!$P:$P,MATCH('2021'!E48,Δεδομένα!$O:$O,0))</f>
        <v>10</v>
      </c>
      <c r="G48" s="49" t="s">
        <v>1</v>
      </c>
      <c r="H48" s="51" t="str">
        <f>INDEX(Δεδομένα!B$1:B$51,MATCH('2021'!G48,Δεδομένα!A$1:A$51,0))</f>
        <v>ΑΤΤΙΚΗΣ</v>
      </c>
      <c r="I48" s="53">
        <f>INDEX(Δεδομένα!E$1:E$13,MATCH('2021'!H48,Δεδομένα!D$1:D$13,0))</f>
        <v>1</v>
      </c>
      <c r="J48" s="4">
        <v>44421</v>
      </c>
      <c r="K48" s="3" t="s">
        <v>181</v>
      </c>
      <c r="L48" s="17" t="str">
        <f t="shared" si="0"/>
        <v>13/08/2021 17:37</v>
      </c>
      <c r="M48" s="4">
        <v>44422</v>
      </c>
      <c r="N48" s="3" t="s">
        <v>182</v>
      </c>
      <c r="O48" s="17" t="str">
        <f t="shared" si="1"/>
        <v>14/08/2021 09:40</v>
      </c>
      <c r="P48" s="24">
        <f t="shared" si="2"/>
        <v>0.66875000000436557</v>
      </c>
      <c r="Q48" s="28">
        <v>0</v>
      </c>
      <c r="R48" s="27">
        <f t="shared" si="3"/>
        <v>963.00000000628643</v>
      </c>
      <c r="S48" s="3" t="s">
        <v>4</v>
      </c>
      <c r="T48" s="3" t="s">
        <v>158</v>
      </c>
      <c r="U48" s="3" t="s">
        <v>4</v>
      </c>
      <c r="V48" s="3" t="s">
        <v>177</v>
      </c>
      <c r="W48" s="5">
        <v>0</v>
      </c>
      <c r="X48" s="5">
        <v>0</v>
      </c>
      <c r="Y48" s="5">
        <v>0</v>
      </c>
      <c r="Z48" s="5">
        <v>3</v>
      </c>
      <c r="AA48" s="5">
        <v>0</v>
      </c>
      <c r="AB48" s="5">
        <v>0</v>
      </c>
      <c r="AC48" s="5">
        <v>0</v>
      </c>
      <c r="AD48" s="5">
        <v>0</v>
      </c>
      <c r="AE48" s="2">
        <v>17</v>
      </c>
      <c r="AF48" s="2">
        <v>8</v>
      </c>
      <c r="AG48" s="2">
        <v>0</v>
      </c>
      <c r="AH48" s="2">
        <v>0</v>
      </c>
      <c r="AI48" s="2">
        <v>1</v>
      </c>
      <c r="AJ48" s="2">
        <v>9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</row>
    <row r="49" spans="1:46" x14ac:dyDescent="0.2">
      <c r="A49" s="2">
        <v>1737176</v>
      </c>
      <c r="B49" s="2">
        <v>869687</v>
      </c>
      <c r="C49" s="6">
        <v>23.551084882035099</v>
      </c>
      <c r="D49" s="6">
        <v>38.100780199225802</v>
      </c>
      <c r="E49" s="19" t="s">
        <v>183</v>
      </c>
      <c r="F49" s="46">
        <f>INDEX(Δεδομένα!$P:$P,MATCH('2021'!E49,Δεδομένα!$O:$O,0))</f>
        <v>12</v>
      </c>
      <c r="G49" s="49" t="s">
        <v>1</v>
      </c>
      <c r="H49" s="51" t="str">
        <f>INDEX(Δεδομένα!B$1:B$51,MATCH('2021'!G49,Δεδομένα!A$1:A$51,0))</f>
        <v>ΑΤΤΙΚΗΣ</v>
      </c>
      <c r="I49" s="53">
        <f>INDEX(Δεδομένα!E$1:E$13,MATCH('2021'!H49,Δεδομένα!D$1:D$13,0))</f>
        <v>1</v>
      </c>
      <c r="J49" s="4">
        <v>44387</v>
      </c>
      <c r="K49" s="3" t="s">
        <v>88</v>
      </c>
      <c r="L49" s="17" t="str">
        <f t="shared" si="0"/>
        <v>10/07/2021 10:30</v>
      </c>
      <c r="M49" s="4">
        <v>44391</v>
      </c>
      <c r="N49" s="3" t="s">
        <v>189</v>
      </c>
      <c r="O49" s="17" t="str">
        <f t="shared" si="1"/>
        <v>14/07/2021 07:18</v>
      </c>
      <c r="P49" s="29">
        <f t="shared" si="2"/>
        <v>3.8666666666686069</v>
      </c>
      <c r="Q49" s="30">
        <f>3*24</f>
        <v>72</v>
      </c>
      <c r="R49" s="27">
        <f t="shared" si="3"/>
        <v>5568.000000002794</v>
      </c>
      <c r="S49" s="3" t="s">
        <v>4</v>
      </c>
      <c r="T49" s="3" t="s">
        <v>188</v>
      </c>
      <c r="U49" s="3" t="s">
        <v>190</v>
      </c>
      <c r="V49" s="3" t="s">
        <v>191</v>
      </c>
      <c r="W49" s="5">
        <v>0</v>
      </c>
      <c r="X49" s="5">
        <v>50</v>
      </c>
      <c r="Y49" s="5">
        <v>0</v>
      </c>
      <c r="Z49" s="5">
        <v>150</v>
      </c>
      <c r="AA49" s="5">
        <v>0</v>
      </c>
      <c r="AB49" s="5">
        <v>0</v>
      </c>
      <c r="AC49" s="5">
        <v>0</v>
      </c>
      <c r="AD49" s="5">
        <v>0</v>
      </c>
      <c r="AE49" s="2">
        <v>42</v>
      </c>
      <c r="AF49" s="2">
        <v>8</v>
      </c>
      <c r="AG49" s="2">
        <v>0</v>
      </c>
      <c r="AH49" s="2">
        <v>0</v>
      </c>
      <c r="AI49" s="2">
        <v>1</v>
      </c>
      <c r="AJ49" s="2">
        <v>33</v>
      </c>
      <c r="AK49" s="2">
        <v>0</v>
      </c>
      <c r="AL49" s="2">
        <v>1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 t="s">
        <v>4</v>
      </c>
      <c r="AT49" s="2" t="s">
        <v>4</v>
      </c>
    </row>
    <row r="50" spans="1:46" x14ac:dyDescent="0.2">
      <c r="A50" s="2">
        <v>1644235</v>
      </c>
      <c r="B50" s="2">
        <v>836112</v>
      </c>
      <c r="D50" s="2"/>
      <c r="E50" s="19" t="s">
        <v>192</v>
      </c>
      <c r="F50" s="46">
        <f>INDEX(Δεδομένα!$P:$P,MATCH('2021'!E50,Δεδομένα!$O:$O,0))</f>
        <v>13</v>
      </c>
      <c r="G50" s="49" t="s">
        <v>1</v>
      </c>
      <c r="H50" s="51" t="str">
        <f>INDEX(Δεδομένα!B$1:B$51,MATCH('2021'!G50,Δεδομένα!A$1:A$51,0))</f>
        <v>ΑΤΤΙΚΗΣ</v>
      </c>
      <c r="I50" s="53">
        <f>INDEX(Δεδομένα!E$1:E$13,MATCH('2021'!H50,Δεδομένα!D$1:D$13,0))</f>
        <v>1</v>
      </c>
      <c r="J50" s="4">
        <v>44263</v>
      </c>
      <c r="K50" s="3" t="s">
        <v>193</v>
      </c>
      <c r="L50" s="17" t="str">
        <f t="shared" si="0"/>
        <v>08/03/2021 18:53</v>
      </c>
      <c r="M50" s="4">
        <v>44263</v>
      </c>
      <c r="N50" s="3" t="s">
        <v>97</v>
      </c>
      <c r="O50" s="17" t="str">
        <f t="shared" si="1"/>
        <v>08/03/2021 22:30</v>
      </c>
      <c r="P50" s="24">
        <f t="shared" si="2"/>
        <v>0.15069444444088731</v>
      </c>
      <c r="Q50" s="28">
        <v>0</v>
      </c>
      <c r="R50" s="27">
        <f t="shared" si="3"/>
        <v>216.99999999487773</v>
      </c>
      <c r="S50" s="3" t="s">
        <v>4</v>
      </c>
      <c r="T50" s="3" t="s">
        <v>194</v>
      </c>
      <c r="U50" s="3" t="s">
        <v>4</v>
      </c>
      <c r="V50" s="3" t="s">
        <v>195</v>
      </c>
      <c r="W50" s="5">
        <v>0</v>
      </c>
      <c r="X50" s="5">
        <v>0.1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2">
        <v>6</v>
      </c>
      <c r="AF50" s="2">
        <v>0</v>
      </c>
      <c r="AG50" s="2">
        <v>0</v>
      </c>
      <c r="AH50" s="2">
        <v>0</v>
      </c>
      <c r="AI50" s="2">
        <v>0</v>
      </c>
      <c r="AJ50" s="2">
        <v>3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 t="s">
        <v>4</v>
      </c>
      <c r="AT50" s="2" t="s">
        <v>4</v>
      </c>
    </row>
    <row r="51" spans="1:46" x14ac:dyDescent="0.2">
      <c r="A51" s="2">
        <v>1649921</v>
      </c>
      <c r="B51" s="2">
        <v>840404</v>
      </c>
      <c r="C51" s="6">
        <v>23.169780227547498</v>
      </c>
      <c r="D51" s="6">
        <v>38.036731675466399</v>
      </c>
      <c r="E51" s="19" t="s">
        <v>192</v>
      </c>
      <c r="F51" s="46">
        <f>INDEX(Δεδομένα!$P:$P,MATCH('2021'!E51,Δεδομένα!$O:$O,0))</f>
        <v>13</v>
      </c>
      <c r="G51" s="49" t="s">
        <v>1</v>
      </c>
      <c r="H51" s="51" t="str">
        <f>INDEX(Δεδομένα!B$1:B$51,MATCH('2021'!G51,Δεδομένα!A$1:A$51,0))</f>
        <v>ΑΤΤΙΚΗΣ</v>
      </c>
      <c r="I51" s="53">
        <f>INDEX(Δεδομένα!E$1:E$13,MATCH('2021'!H51,Δεδομένα!D$1:D$13,0))</f>
        <v>1</v>
      </c>
      <c r="J51" s="4">
        <v>44281</v>
      </c>
      <c r="K51" s="3" t="s">
        <v>196</v>
      </c>
      <c r="L51" s="17" t="str">
        <f t="shared" si="0"/>
        <v>26/03/2021 14:15</v>
      </c>
      <c r="M51" s="4">
        <v>44281</v>
      </c>
      <c r="N51" s="3" t="s">
        <v>197</v>
      </c>
      <c r="O51" s="17" t="str">
        <f t="shared" si="1"/>
        <v>26/03/2021 15:30</v>
      </c>
      <c r="P51" s="24">
        <f t="shared" si="2"/>
        <v>5.2083333335758653E-2</v>
      </c>
      <c r="Q51" s="28">
        <v>0</v>
      </c>
      <c r="R51" s="27">
        <f t="shared" si="3"/>
        <v>75.00000000349246</v>
      </c>
      <c r="S51" s="3" t="s">
        <v>4</v>
      </c>
      <c r="T51" s="3" t="s">
        <v>194</v>
      </c>
      <c r="U51" s="3" t="s">
        <v>198</v>
      </c>
      <c r="V51" s="3" t="s">
        <v>199</v>
      </c>
      <c r="W51" s="5">
        <v>15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2">
        <v>5</v>
      </c>
      <c r="AF51" s="2">
        <v>0</v>
      </c>
      <c r="AG51" s="2">
        <v>0</v>
      </c>
      <c r="AH51" s="2">
        <v>0</v>
      </c>
      <c r="AI51" s="2">
        <v>0</v>
      </c>
      <c r="AJ51" s="2">
        <v>2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 t="s">
        <v>4</v>
      </c>
      <c r="AT51" s="2" t="s">
        <v>4</v>
      </c>
    </row>
    <row r="52" spans="1:46" x14ac:dyDescent="0.2">
      <c r="A52" s="2">
        <v>1654387</v>
      </c>
      <c r="B52" s="2">
        <v>845366</v>
      </c>
      <c r="D52" s="2"/>
      <c r="E52" s="19" t="s">
        <v>192</v>
      </c>
      <c r="F52" s="46">
        <f>INDEX(Δεδομένα!$P:$P,MATCH('2021'!E52,Δεδομένα!$O:$O,0))</f>
        <v>13</v>
      </c>
      <c r="G52" s="49" t="s">
        <v>1</v>
      </c>
      <c r="H52" s="51" t="str">
        <f>INDEX(Δεδομένα!B$1:B$51,MATCH('2021'!G52,Δεδομένα!A$1:A$51,0))</f>
        <v>ΑΤΤΙΚΗΣ</v>
      </c>
      <c r="I52" s="53">
        <f>INDEX(Δεδομένα!E$1:E$13,MATCH('2021'!H52,Δεδομένα!D$1:D$13,0))</f>
        <v>1</v>
      </c>
      <c r="J52" s="4">
        <v>44299</v>
      </c>
      <c r="K52" s="3" t="s">
        <v>201</v>
      </c>
      <c r="L52" s="17" t="str">
        <f t="shared" si="0"/>
        <v>13/04/2021 15:26</v>
      </c>
      <c r="M52" s="4">
        <v>44299</v>
      </c>
      <c r="N52" s="3" t="s">
        <v>202</v>
      </c>
      <c r="O52" s="17" t="str">
        <f t="shared" si="1"/>
        <v>13/04/2021 16:33</v>
      </c>
      <c r="P52" s="24">
        <f t="shared" si="2"/>
        <v>4.6527777776645962E-2</v>
      </c>
      <c r="Q52" s="28">
        <v>0</v>
      </c>
      <c r="R52" s="27">
        <f t="shared" si="3"/>
        <v>66.999999998370185</v>
      </c>
      <c r="S52" s="3" t="s">
        <v>4</v>
      </c>
      <c r="T52" s="3" t="s">
        <v>194</v>
      </c>
      <c r="U52" s="3" t="s">
        <v>198</v>
      </c>
      <c r="V52" s="3" t="s">
        <v>203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0.2</v>
      </c>
      <c r="AC52" s="5">
        <v>0</v>
      </c>
      <c r="AD52" s="5">
        <v>0</v>
      </c>
      <c r="AE52" s="2">
        <v>2</v>
      </c>
      <c r="AF52" s="2">
        <v>0</v>
      </c>
      <c r="AG52" s="2">
        <v>0</v>
      </c>
      <c r="AH52" s="2">
        <v>0</v>
      </c>
      <c r="AI52" s="2">
        <v>0</v>
      </c>
      <c r="AJ52" s="2">
        <v>1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 t="s">
        <v>4</v>
      </c>
      <c r="AT52" s="2" t="s">
        <v>4</v>
      </c>
    </row>
    <row r="53" spans="1:46" x14ac:dyDescent="0.2">
      <c r="A53" s="2">
        <v>1661579</v>
      </c>
      <c r="B53" s="2">
        <v>852070</v>
      </c>
      <c r="D53" s="2"/>
      <c r="E53" s="19" t="s">
        <v>192</v>
      </c>
      <c r="F53" s="46">
        <f>INDEX(Δεδομένα!$P:$P,MATCH('2021'!E53,Δεδομένα!$O:$O,0))</f>
        <v>13</v>
      </c>
      <c r="G53" s="49" t="s">
        <v>1</v>
      </c>
      <c r="H53" s="51" t="str">
        <f>INDEX(Δεδομένα!B$1:B$51,MATCH('2021'!G53,Δεδομένα!A$1:A$51,0))</f>
        <v>ΑΤΤΙΚΗΣ</v>
      </c>
      <c r="I53" s="53">
        <f>INDEX(Δεδομένα!E$1:E$13,MATCH('2021'!H53,Δεδομένα!D$1:D$13,0))</f>
        <v>1</v>
      </c>
      <c r="J53" s="4">
        <v>44326</v>
      </c>
      <c r="K53" s="3" t="s">
        <v>204</v>
      </c>
      <c r="L53" s="17" t="str">
        <f t="shared" si="0"/>
        <v>10/05/2021 05:34</v>
      </c>
      <c r="M53" s="4">
        <v>44326</v>
      </c>
      <c r="N53" s="3" t="s">
        <v>205</v>
      </c>
      <c r="O53" s="17" t="str">
        <f t="shared" si="1"/>
        <v>10/05/2021 11:54</v>
      </c>
      <c r="P53" s="24">
        <f t="shared" si="2"/>
        <v>0.26388888889050577</v>
      </c>
      <c r="Q53" s="28">
        <v>0</v>
      </c>
      <c r="R53" s="27">
        <f t="shared" si="3"/>
        <v>380.00000000232831</v>
      </c>
      <c r="S53" s="3" t="s">
        <v>4</v>
      </c>
      <c r="T53" s="3" t="s">
        <v>194</v>
      </c>
      <c r="U53" s="3" t="s">
        <v>4</v>
      </c>
      <c r="V53" s="3" t="s">
        <v>206</v>
      </c>
      <c r="W53" s="5">
        <v>0</v>
      </c>
      <c r="X53" s="5">
        <v>0</v>
      </c>
      <c r="Y53" s="5">
        <v>0</v>
      </c>
      <c r="Z53" s="5">
        <v>0.01</v>
      </c>
      <c r="AA53" s="5">
        <v>0</v>
      </c>
      <c r="AB53" s="5">
        <v>0</v>
      </c>
      <c r="AC53" s="5">
        <v>0</v>
      </c>
      <c r="AD53" s="5">
        <v>0</v>
      </c>
      <c r="AE53" s="2">
        <v>4</v>
      </c>
      <c r="AF53" s="2">
        <v>0</v>
      </c>
      <c r="AG53" s="2">
        <v>0</v>
      </c>
      <c r="AH53" s="2">
        <v>0</v>
      </c>
      <c r="AI53" s="2">
        <v>0</v>
      </c>
      <c r="AJ53" s="2">
        <v>2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 t="s">
        <v>4</v>
      </c>
      <c r="AT53" s="2" t="s">
        <v>4</v>
      </c>
    </row>
    <row r="54" spans="1:46" x14ac:dyDescent="0.2">
      <c r="A54" s="2">
        <v>1662369</v>
      </c>
      <c r="B54" s="2">
        <v>853625</v>
      </c>
      <c r="C54" s="6">
        <v>23.437553423900599</v>
      </c>
      <c r="D54" s="6">
        <v>38.033275700409298</v>
      </c>
      <c r="E54" s="19" t="s">
        <v>192</v>
      </c>
      <c r="F54" s="46">
        <f>INDEX(Δεδομένα!$P:$P,MATCH('2021'!E54,Δεδομένα!$O:$O,0))</f>
        <v>13</v>
      </c>
      <c r="G54" s="49" t="s">
        <v>1</v>
      </c>
      <c r="H54" s="51" t="str">
        <f>INDEX(Δεδομένα!B$1:B$51,MATCH('2021'!G54,Δεδομένα!A$1:A$51,0))</f>
        <v>ΑΤΤΙΚΗΣ</v>
      </c>
      <c r="I54" s="53">
        <f>INDEX(Δεδομένα!E$1:E$13,MATCH('2021'!H54,Δεδομένα!D$1:D$13,0))</f>
        <v>1</v>
      </c>
      <c r="J54" s="4">
        <v>44332</v>
      </c>
      <c r="K54" s="3" t="s">
        <v>207</v>
      </c>
      <c r="L54" s="17" t="str">
        <f t="shared" si="0"/>
        <v>16/05/2021 18:27</v>
      </c>
      <c r="M54" s="4">
        <v>44333</v>
      </c>
      <c r="N54" s="3" t="s">
        <v>208</v>
      </c>
      <c r="O54" s="17" t="str">
        <f t="shared" si="1"/>
        <v>17/05/2021 21:16</v>
      </c>
      <c r="P54" s="29">
        <f t="shared" si="2"/>
        <v>1.117361111108039</v>
      </c>
      <c r="Q54" s="30">
        <f>1*24</f>
        <v>24</v>
      </c>
      <c r="R54" s="27">
        <f t="shared" si="3"/>
        <v>1608.9999999955762</v>
      </c>
      <c r="S54" s="3" t="s">
        <v>4</v>
      </c>
      <c r="T54" s="3" t="s">
        <v>194</v>
      </c>
      <c r="U54" s="3" t="s">
        <v>4</v>
      </c>
      <c r="V54" s="3" t="s">
        <v>209</v>
      </c>
      <c r="W54" s="5">
        <v>0</v>
      </c>
      <c r="X54" s="5">
        <v>15</v>
      </c>
      <c r="Y54" s="5">
        <v>0</v>
      </c>
      <c r="Z54" s="5">
        <v>15</v>
      </c>
      <c r="AA54" s="5">
        <v>0</v>
      </c>
      <c r="AB54" s="5">
        <v>0</v>
      </c>
      <c r="AC54" s="5">
        <v>0</v>
      </c>
      <c r="AD54" s="5">
        <v>0</v>
      </c>
      <c r="AE54" s="2">
        <v>21</v>
      </c>
      <c r="AF54" s="2">
        <v>2</v>
      </c>
      <c r="AG54" s="2">
        <v>2</v>
      </c>
      <c r="AH54" s="2">
        <v>0</v>
      </c>
      <c r="AI54" s="2">
        <v>0</v>
      </c>
      <c r="AJ54" s="2">
        <v>11</v>
      </c>
      <c r="AK54" s="2">
        <v>0</v>
      </c>
      <c r="AL54" s="2">
        <v>1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0</v>
      </c>
      <c r="AS54" s="2" t="s">
        <v>4</v>
      </c>
      <c r="AT54" s="2" t="s">
        <v>4</v>
      </c>
    </row>
    <row r="55" spans="1:46" x14ac:dyDescent="0.2">
      <c r="A55" s="2">
        <v>1670340</v>
      </c>
      <c r="B55" s="2">
        <v>858192</v>
      </c>
      <c r="C55" s="6">
        <v>23.313443040013102</v>
      </c>
      <c r="D55" s="6">
        <v>38.075139705601501</v>
      </c>
      <c r="E55" s="19" t="s">
        <v>192</v>
      </c>
      <c r="F55" s="46">
        <f>INDEX(Δεδομένα!$P:$P,MATCH('2021'!E55,Δεδομένα!$O:$O,0))</f>
        <v>13</v>
      </c>
      <c r="G55" s="49" t="s">
        <v>1</v>
      </c>
      <c r="H55" s="51" t="str">
        <f>INDEX(Δεδομένα!B$1:B$51,MATCH('2021'!G55,Δεδομένα!A$1:A$51,0))</f>
        <v>ΑΤΤΙΚΗΣ</v>
      </c>
      <c r="I55" s="53">
        <f>INDEX(Δεδομένα!E$1:E$13,MATCH('2021'!H55,Δεδομένα!D$1:D$13,0))</f>
        <v>1</v>
      </c>
      <c r="J55" s="4">
        <v>44349</v>
      </c>
      <c r="K55" s="3" t="s">
        <v>210</v>
      </c>
      <c r="L55" s="17" t="str">
        <f t="shared" si="0"/>
        <v>02/06/2021 12:43</v>
      </c>
      <c r="M55" s="4">
        <v>44350</v>
      </c>
      <c r="N55" s="3" t="s">
        <v>150</v>
      </c>
      <c r="O55" s="17" t="str">
        <f t="shared" si="1"/>
        <v>03/06/2021 19:00</v>
      </c>
      <c r="P55" s="29">
        <f t="shared" si="2"/>
        <v>1.2618055555503815</v>
      </c>
      <c r="Q55" s="30">
        <f>1*24</f>
        <v>24</v>
      </c>
      <c r="R55" s="27">
        <f t="shared" si="3"/>
        <v>1816.9999999925494</v>
      </c>
      <c r="S55" s="3" t="s">
        <v>4</v>
      </c>
      <c r="T55" s="3" t="s">
        <v>194</v>
      </c>
      <c r="U55" s="3" t="s">
        <v>198</v>
      </c>
      <c r="V55" s="3" t="s">
        <v>211</v>
      </c>
      <c r="W55" s="5">
        <v>40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2">
        <v>40</v>
      </c>
      <c r="AF55" s="2">
        <v>22</v>
      </c>
      <c r="AG55" s="2">
        <v>5</v>
      </c>
      <c r="AH55" s="2">
        <v>0</v>
      </c>
      <c r="AI55" s="2">
        <v>0</v>
      </c>
      <c r="AJ55" s="2">
        <v>11</v>
      </c>
      <c r="AK55" s="2">
        <v>11</v>
      </c>
      <c r="AL55" s="2">
        <v>2</v>
      </c>
      <c r="AM55" s="2">
        <v>0</v>
      </c>
      <c r="AN55" s="2">
        <v>0</v>
      </c>
      <c r="AO55" s="2">
        <v>0</v>
      </c>
      <c r="AP55" s="2">
        <v>2</v>
      </c>
      <c r="AQ55" s="2">
        <v>0</v>
      </c>
      <c r="AR55" s="2">
        <v>0</v>
      </c>
      <c r="AS55" s="2" t="s">
        <v>4</v>
      </c>
      <c r="AT55" s="2" t="s">
        <v>4</v>
      </c>
    </row>
    <row r="56" spans="1:46" x14ac:dyDescent="0.2">
      <c r="A56" s="2">
        <v>1666842</v>
      </c>
      <c r="B56" s="2">
        <v>859007</v>
      </c>
      <c r="C56" s="6">
        <v>23.317674466552401</v>
      </c>
      <c r="D56" s="6">
        <v>38.074984386764001</v>
      </c>
      <c r="E56" s="19" t="s">
        <v>192</v>
      </c>
      <c r="F56" s="46">
        <f>INDEX(Δεδομένα!$P:$P,MATCH('2021'!E56,Δεδομένα!$O:$O,0))</f>
        <v>13</v>
      </c>
      <c r="G56" s="49" t="s">
        <v>1</v>
      </c>
      <c r="H56" s="51" t="str">
        <f>INDEX(Δεδομένα!B$1:B$51,MATCH('2021'!G56,Δεδομένα!A$1:A$51,0))</f>
        <v>ΑΤΤΙΚΗΣ</v>
      </c>
      <c r="I56" s="53">
        <f>INDEX(Δεδομένα!E$1:E$13,MATCH('2021'!H56,Δεδομένα!D$1:D$13,0))</f>
        <v>1</v>
      </c>
      <c r="J56" s="4">
        <v>44352</v>
      </c>
      <c r="K56" s="3" t="s">
        <v>212</v>
      </c>
      <c r="L56" s="17" t="str">
        <f t="shared" ref="L56:L115" si="4">_xlfn.CONCAT(TEXT(J56,"ηη/μμ/εεε")," ",TEXT(K56,"ωω:λλ"))</f>
        <v>05/06/2021 12:53</v>
      </c>
      <c r="M56" s="4">
        <v>44352</v>
      </c>
      <c r="N56" s="3" t="s">
        <v>147</v>
      </c>
      <c r="O56" s="17" t="str">
        <f t="shared" ref="O56:O115" si="5">_xlfn.CONCAT(TEXT(M56,"ηη/μμ/εεε")," ",TEXT(N56,"ωω:λλ"))</f>
        <v>05/06/2021 20:00</v>
      </c>
      <c r="P56" s="24">
        <f t="shared" ref="P56:P115" si="6">O56-L56</f>
        <v>0.29652777777664596</v>
      </c>
      <c r="Q56" s="28">
        <v>0</v>
      </c>
      <c r="R56" s="27">
        <f t="shared" ref="R56:R115" si="7">P56*(24*60)</f>
        <v>426.99999999837019</v>
      </c>
      <c r="S56" s="3" t="s">
        <v>4</v>
      </c>
      <c r="T56" s="3" t="s">
        <v>194</v>
      </c>
      <c r="U56" s="3" t="s">
        <v>198</v>
      </c>
      <c r="V56" s="3" t="s">
        <v>213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2">
        <v>12</v>
      </c>
      <c r="AF56" s="2">
        <v>0</v>
      </c>
      <c r="AG56" s="2">
        <v>0</v>
      </c>
      <c r="AH56" s="2">
        <v>0</v>
      </c>
      <c r="AI56" s="2">
        <v>2</v>
      </c>
      <c r="AJ56" s="2">
        <v>5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 t="s">
        <v>4</v>
      </c>
      <c r="AT56" s="2" t="s">
        <v>4</v>
      </c>
    </row>
    <row r="57" spans="1:46" x14ac:dyDescent="0.2">
      <c r="A57" s="2">
        <v>1724617</v>
      </c>
      <c r="B57" s="2">
        <v>873784</v>
      </c>
      <c r="C57" s="2"/>
      <c r="D57" s="2"/>
      <c r="E57" s="19" t="s">
        <v>192</v>
      </c>
      <c r="F57" s="46">
        <f>INDEX(Δεδομένα!$P:$P,MATCH('2021'!E57,Δεδομένα!$O:$O,0))</f>
        <v>13</v>
      </c>
      <c r="G57" s="49" t="s">
        <v>1</v>
      </c>
      <c r="H57" s="51" t="str">
        <f>INDEX(Δεδομένα!B$1:B$51,MATCH('2021'!G57,Δεδομένα!A$1:A$51,0))</f>
        <v>ΑΤΤΙΚΗΣ</v>
      </c>
      <c r="I57" s="53">
        <f>INDEX(Δεδομένα!E$1:E$13,MATCH('2021'!H57,Δεδομένα!D$1:D$13,0))</f>
        <v>1</v>
      </c>
      <c r="J57" s="4">
        <v>44400</v>
      </c>
      <c r="K57" s="3" t="s">
        <v>214</v>
      </c>
      <c r="L57" s="17" t="str">
        <f t="shared" si="4"/>
        <v>23/07/2021 12:00</v>
      </c>
      <c r="M57" s="4">
        <v>44400</v>
      </c>
      <c r="N57" s="3" t="s">
        <v>215</v>
      </c>
      <c r="O57" s="17" t="str">
        <f t="shared" si="5"/>
        <v>23/07/2021 13:16</v>
      </c>
      <c r="P57" s="24">
        <f t="shared" si="6"/>
        <v>5.2777777775190771E-2</v>
      </c>
      <c r="Q57" s="28">
        <v>0</v>
      </c>
      <c r="R57" s="27">
        <f t="shared" si="7"/>
        <v>75.99999999627471</v>
      </c>
      <c r="S57" s="3" t="s">
        <v>4</v>
      </c>
      <c r="T57" s="3" t="s">
        <v>194</v>
      </c>
      <c r="U57" s="3" t="s">
        <v>198</v>
      </c>
      <c r="V57" s="3" t="s">
        <v>216</v>
      </c>
      <c r="W57" s="5">
        <v>1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2">
        <v>4</v>
      </c>
      <c r="AF57" s="2">
        <v>0</v>
      </c>
      <c r="AG57" s="2">
        <v>0</v>
      </c>
      <c r="AH57" s="2">
        <v>0</v>
      </c>
      <c r="AI57" s="2">
        <v>0</v>
      </c>
      <c r="AJ57" s="2">
        <v>2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 t="s">
        <v>4</v>
      </c>
      <c r="AT57" s="2" t="s">
        <v>4</v>
      </c>
    </row>
    <row r="58" spans="1:46" x14ac:dyDescent="0.2">
      <c r="A58" s="2">
        <v>1686794</v>
      </c>
      <c r="B58" s="2">
        <v>881633</v>
      </c>
      <c r="C58" s="6">
        <v>23.1953123364632</v>
      </c>
      <c r="D58" s="6">
        <v>38.078439906515101</v>
      </c>
      <c r="E58" s="19" t="s">
        <v>192</v>
      </c>
      <c r="F58" s="46">
        <f>INDEX(Δεδομένα!$P:$P,MATCH('2021'!E58,Δεδομένα!$O:$O,0))</f>
        <v>13</v>
      </c>
      <c r="G58" s="49" t="s">
        <v>1</v>
      </c>
      <c r="H58" s="51" t="str">
        <f>INDEX(Δεδομένα!B$1:B$51,MATCH('2021'!G58,Δεδομένα!A$1:A$51,0))</f>
        <v>ΑΤΤΙΚΗΣ</v>
      </c>
      <c r="I58" s="53">
        <f>INDEX(Δεδομένα!E$1:E$13,MATCH('2021'!H58,Δεδομένα!D$1:D$13,0))</f>
        <v>1</v>
      </c>
      <c r="J58" s="4">
        <v>44419</v>
      </c>
      <c r="K58" s="3" t="s">
        <v>217</v>
      </c>
      <c r="L58" s="17" t="str">
        <f t="shared" si="4"/>
        <v>11/08/2021 12:16</v>
      </c>
      <c r="M58" s="4">
        <v>44420</v>
      </c>
      <c r="N58" s="3" t="s">
        <v>218</v>
      </c>
      <c r="O58" s="17" t="str">
        <f t="shared" si="5"/>
        <v>12/08/2021 15:01</v>
      </c>
      <c r="P58" s="29">
        <f t="shared" si="6"/>
        <v>1.1145833333357587</v>
      </c>
      <c r="Q58" s="30">
        <f>1*24</f>
        <v>24</v>
      </c>
      <c r="R58" s="27">
        <f t="shared" si="7"/>
        <v>1605.0000000034925</v>
      </c>
      <c r="S58" s="3" t="s">
        <v>4</v>
      </c>
      <c r="T58" s="3" t="s">
        <v>194</v>
      </c>
      <c r="U58" s="3" t="s">
        <v>4</v>
      </c>
      <c r="V58" s="3" t="s">
        <v>219</v>
      </c>
      <c r="W58" s="5">
        <v>0</v>
      </c>
      <c r="X58" s="5">
        <v>5</v>
      </c>
      <c r="Y58" s="5">
        <v>0</v>
      </c>
      <c r="Z58" s="5">
        <v>15</v>
      </c>
      <c r="AA58" s="5">
        <v>0</v>
      </c>
      <c r="AB58" s="5">
        <v>0</v>
      </c>
      <c r="AC58" s="5">
        <v>0</v>
      </c>
      <c r="AD58" s="5">
        <v>0</v>
      </c>
      <c r="AE58" s="2">
        <v>20</v>
      </c>
      <c r="AF58" s="2">
        <v>0</v>
      </c>
      <c r="AG58" s="2">
        <v>0</v>
      </c>
      <c r="AH58" s="2">
        <v>0</v>
      </c>
      <c r="AI58" s="2">
        <v>0</v>
      </c>
      <c r="AJ58" s="2">
        <v>8</v>
      </c>
      <c r="AK58" s="2">
        <v>0</v>
      </c>
      <c r="AL58" s="2">
        <v>2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</v>
      </c>
      <c r="AT58" s="2">
        <v>0</v>
      </c>
    </row>
    <row r="59" spans="1:46" x14ac:dyDescent="0.2">
      <c r="A59" s="2">
        <v>1713781</v>
      </c>
      <c r="B59" s="2">
        <v>910366</v>
      </c>
      <c r="C59" s="2"/>
      <c r="D59" s="2"/>
      <c r="E59" s="19" t="s">
        <v>192</v>
      </c>
      <c r="F59" s="46">
        <f>INDEX(Δεδομένα!$P:$P,MATCH('2021'!E59,Δεδομένα!$O:$O,0))</f>
        <v>13</v>
      </c>
      <c r="G59" s="49" t="s">
        <v>1</v>
      </c>
      <c r="H59" s="51" t="str">
        <f>INDEX(Δεδομένα!B$1:B$51,MATCH('2021'!G59,Δεδομένα!A$1:A$51,0))</f>
        <v>ΑΤΤΙΚΗΣ</v>
      </c>
      <c r="I59" s="53">
        <f>INDEX(Δεδομένα!E$1:E$13,MATCH('2021'!H59,Δεδομένα!D$1:D$13,0))</f>
        <v>1</v>
      </c>
      <c r="J59" s="4">
        <v>44520</v>
      </c>
      <c r="K59" s="3" t="s">
        <v>220</v>
      </c>
      <c r="L59" s="17" t="str">
        <f t="shared" si="4"/>
        <v>20/11/2021 15:06</v>
      </c>
      <c r="M59" s="4">
        <v>44520</v>
      </c>
      <c r="N59" s="3" t="s">
        <v>221</v>
      </c>
      <c r="O59" s="17" t="str">
        <f t="shared" si="5"/>
        <v>20/11/2021 16:15</v>
      </c>
      <c r="P59" s="24">
        <f t="shared" si="6"/>
        <v>4.7916666670062114E-2</v>
      </c>
      <c r="Q59" s="28">
        <v>0</v>
      </c>
      <c r="R59" s="27">
        <f t="shared" si="7"/>
        <v>69.000000004889444</v>
      </c>
      <c r="S59" s="3" t="s">
        <v>4</v>
      </c>
      <c r="T59" s="3" t="s">
        <v>194</v>
      </c>
      <c r="U59" s="3" t="s">
        <v>198</v>
      </c>
      <c r="V59" s="3" t="s">
        <v>222</v>
      </c>
      <c r="W59" s="5">
        <v>0.3</v>
      </c>
      <c r="X59" s="5">
        <v>0.3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2">
        <v>7</v>
      </c>
      <c r="AF59" s="2">
        <v>0</v>
      </c>
      <c r="AG59" s="2">
        <v>0</v>
      </c>
      <c r="AH59" s="2">
        <v>0</v>
      </c>
      <c r="AI59" s="2">
        <v>0</v>
      </c>
      <c r="AJ59" s="2">
        <v>3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</row>
    <row r="60" spans="1:46" x14ac:dyDescent="0.2">
      <c r="A60" s="2">
        <v>1716503</v>
      </c>
      <c r="B60" s="2">
        <v>913462</v>
      </c>
      <c r="C60" s="2"/>
      <c r="D60" s="2"/>
      <c r="E60" s="19" t="s">
        <v>192</v>
      </c>
      <c r="F60" s="46">
        <f>INDEX(Δεδομένα!$P:$P,MATCH('2021'!E60,Δεδομένα!$O:$O,0))</f>
        <v>13</v>
      </c>
      <c r="G60" s="49" t="s">
        <v>1</v>
      </c>
      <c r="H60" s="51" t="str">
        <f>INDEX(Δεδομένα!B$1:B$51,MATCH('2021'!G60,Δεδομένα!A$1:A$51,0))</f>
        <v>ΑΤΤΙΚΗΣ</v>
      </c>
      <c r="I60" s="53">
        <f>INDEX(Δεδομένα!E$1:E$13,MATCH('2021'!H60,Δεδομένα!D$1:D$13,0))</f>
        <v>1</v>
      </c>
      <c r="J60" s="4">
        <v>44530</v>
      </c>
      <c r="K60" s="3" t="s">
        <v>223</v>
      </c>
      <c r="L60" s="17" t="str">
        <f t="shared" si="4"/>
        <v>30/11/2021 12:20</v>
      </c>
      <c r="M60" s="4">
        <v>44530</v>
      </c>
      <c r="N60" s="3" t="s">
        <v>224</v>
      </c>
      <c r="O60" s="17" t="str">
        <f t="shared" si="5"/>
        <v>30/11/2021 13:38</v>
      </c>
      <c r="P60" s="24">
        <f t="shared" si="6"/>
        <v>5.4166666668606922E-2</v>
      </c>
      <c r="Q60" s="28">
        <v>0</v>
      </c>
      <c r="R60" s="27">
        <f t="shared" si="7"/>
        <v>78.000000002793968</v>
      </c>
      <c r="S60" s="3" t="s">
        <v>4</v>
      </c>
      <c r="T60" s="3" t="s">
        <v>194</v>
      </c>
      <c r="U60" s="3" t="s">
        <v>4</v>
      </c>
      <c r="V60" s="3" t="s">
        <v>225</v>
      </c>
      <c r="W60" s="5">
        <v>0</v>
      </c>
      <c r="X60" s="5">
        <v>0.05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2">
        <v>2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</row>
    <row r="61" spans="1:46" x14ac:dyDescent="0.2">
      <c r="A61" s="2">
        <v>1686857</v>
      </c>
      <c r="B61" s="2">
        <v>881746</v>
      </c>
      <c r="C61" s="6">
        <v>23.235153070924401</v>
      </c>
      <c r="D61" s="6">
        <v>38.138776363112697</v>
      </c>
      <c r="E61" s="19" t="s">
        <v>226</v>
      </c>
      <c r="F61" s="46">
        <f>INDEX(Δεδομένα!$P:$P,MATCH('2021'!E61,Δεδομένα!$O:$O,0))</f>
        <v>14</v>
      </c>
      <c r="G61" s="49" t="s">
        <v>1</v>
      </c>
      <c r="H61" s="51" t="str">
        <f>INDEX(Δεδομένα!B$1:B$51,MATCH('2021'!G61,Δεδομένα!A$1:A$51,0))</f>
        <v>ΑΤΤΙΚΗΣ</v>
      </c>
      <c r="I61" s="53">
        <f>INDEX(Δεδομένα!E$1:E$13,MATCH('2021'!H61,Δεδομένα!D$1:D$13,0))</f>
        <v>1</v>
      </c>
      <c r="J61" s="4">
        <v>44419</v>
      </c>
      <c r="K61" s="3" t="s">
        <v>227</v>
      </c>
      <c r="L61" s="17" t="str">
        <f t="shared" si="4"/>
        <v>11/08/2021 17:54</v>
      </c>
      <c r="M61" s="4">
        <v>44420</v>
      </c>
      <c r="N61" s="3" t="s">
        <v>228</v>
      </c>
      <c r="O61" s="17" t="str">
        <f t="shared" si="5"/>
        <v>12/08/2021 18:58</v>
      </c>
      <c r="P61" s="29">
        <f t="shared" si="6"/>
        <v>1.0444444444437977</v>
      </c>
      <c r="Q61" s="30">
        <f>1*24</f>
        <v>24</v>
      </c>
      <c r="R61" s="27">
        <f t="shared" si="7"/>
        <v>1503.9999999990687</v>
      </c>
      <c r="S61" s="3" t="s">
        <v>4</v>
      </c>
      <c r="T61" s="3" t="s">
        <v>185</v>
      </c>
      <c r="U61" s="3" t="s">
        <v>229</v>
      </c>
      <c r="V61" s="3" t="s">
        <v>230</v>
      </c>
      <c r="W61" s="5">
        <v>0</v>
      </c>
      <c r="X61" s="5">
        <v>0.5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2">
        <v>4</v>
      </c>
      <c r="AF61" s="2">
        <v>10</v>
      </c>
      <c r="AG61" s="2">
        <v>0</v>
      </c>
      <c r="AH61" s="2">
        <v>0</v>
      </c>
      <c r="AI61" s="2">
        <v>0</v>
      </c>
      <c r="AJ61" s="2">
        <v>2</v>
      </c>
      <c r="AK61" s="2">
        <v>0</v>
      </c>
      <c r="AL61" s="2">
        <v>1</v>
      </c>
      <c r="AM61" s="2">
        <v>0</v>
      </c>
      <c r="AN61" s="2">
        <v>2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</row>
    <row r="62" spans="1:46" x14ac:dyDescent="0.2">
      <c r="A62" s="2">
        <v>1686859</v>
      </c>
      <c r="B62" s="2">
        <v>881751</v>
      </c>
      <c r="D62" s="2"/>
      <c r="E62" s="19" t="s">
        <v>226</v>
      </c>
      <c r="F62" s="46">
        <f>INDEX(Δεδομένα!$P:$P,MATCH('2021'!E62,Δεδομένα!$O:$O,0))</f>
        <v>14</v>
      </c>
      <c r="G62" s="49" t="s">
        <v>1</v>
      </c>
      <c r="H62" s="51" t="str">
        <f>INDEX(Δεδομένα!B$1:B$51,MATCH('2021'!G62,Δεδομένα!A$1:A$51,0))</f>
        <v>ΑΤΤΙΚΗΣ</v>
      </c>
      <c r="I62" s="53">
        <f>INDEX(Δεδομένα!E$1:E$13,MATCH('2021'!H62,Δεδομένα!D$1:D$13,0))</f>
        <v>1</v>
      </c>
      <c r="J62" s="4">
        <v>44419</v>
      </c>
      <c r="K62" s="3" t="s">
        <v>231</v>
      </c>
      <c r="L62" s="17" t="str">
        <f t="shared" si="4"/>
        <v>11/08/2021 18:03</v>
      </c>
      <c r="M62" s="4">
        <v>44419</v>
      </c>
      <c r="N62" s="3" t="s">
        <v>125</v>
      </c>
      <c r="O62" s="17" t="str">
        <f t="shared" si="5"/>
        <v>11/08/2021 20:30</v>
      </c>
      <c r="P62" s="24">
        <f t="shared" si="6"/>
        <v>0.10208333333139308</v>
      </c>
      <c r="Q62" s="28">
        <v>0</v>
      </c>
      <c r="R62" s="27">
        <f t="shared" si="7"/>
        <v>146.99999999720603</v>
      </c>
      <c r="S62" s="3" t="s">
        <v>4</v>
      </c>
      <c r="T62" s="3" t="s">
        <v>185</v>
      </c>
      <c r="U62" s="3" t="s">
        <v>232</v>
      </c>
      <c r="V62" s="3" t="s">
        <v>233</v>
      </c>
      <c r="W62" s="5">
        <v>0</v>
      </c>
      <c r="X62" s="5">
        <v>0.1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2">
        <v>4</v>
      </c>
      <c r="AF62" s="2">
        <v>0</v>
      </c>
      <c r="AG62" s="2">
        <v>0</v>
      </c>
      <c r="AH62" s="2">
        <v>0</v>
      </c>
      <c r="AI62" s="2">
        <v>0</v>
      </c>
      <c r="AJ62" s="2">
        <v>2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</row>
    <row r="63" spans="1:46" ht="9" customHeight="1" x14ac:dyDescent="0.2">
      <c r="A63" s="2">
        <v>1686861</v>
      </c>
      <c r="B63" s="2">
        <v>881778</v>
      </c>
      <c r="C63" s="6">
        <v>23.267272633696301</v>
      </c>
      <c r="D63" s="6">
        <v>38.151289487436003</v>
      </c>
      <c r="E63" s="19" t="s">
        <v>226</v>
      </c>
      <c r="F63" s="46">
        <f>INDEX(Δεδομένα!$P:$P,MATCH('2021'!E63,Δεδομένα!$O:$O,0))</f>
        <v>14</v>
      </c>
      <c r="G63" s="49" t="s">
        <v>1</v>
      </c>
      <c r="H63" s="51" t="str">
        <f>INDEX(Δεδομένα!B$1:B$51,MATCH('2021'!G63,Δεδομένα!A$1:A$51,0))</f>
        <v>ΑΤΤΙΚΗΣ</v>
      </c>
      <c r="I63" s="53">
        <f>INDEX(Δεδομένα!E$1:E$13,MATCH('2021'!H63,Δεδομένα!D$1:D$13,0))</f>
        <v>1</v>
      </c>
      <c r="J63" s="4">
        <v>44419</v>
      </c>
      <c r="K63" s="3" t="s">
        <v>234</v>
      </c>
      <c r="L63" s="17" t="str">
        <f t="shared" si="4"/>
        <v>11/08/2021 18:39</v>
      </c>
      <c r="M63" s="4">
        <v>44419</v>
      </c>
      <c r="N63" s="3" t="s">
        <v>235</v>
      </c>
      <c r="O63" s="17" t="str">
        <f t="shared" si="5"/>
        <v>11/08/2021 21:08</v>
      </c>
      <c r="P63" s="24">
        <f t="shared" si="6"/>
        <v>0.10347222222480923</v>
      </c>
      <c r="Q63" s="28">
        <v>0</v>
      </c>
      <c r="R63" s="27">
        <f t="shared" si="7"/>
        <v>149.00000000372529</v>
      </c>
      <c r="S63" s="3" t="s">
        <v>4</v>
      </c>
      <c r="T63" s="3" t="s">
        <v>185</v>
      </c>
      <c r="U63" s="3" t="s">
        <v>229</v>
      </c>
      <c r="V63" s="3" t="s">
        <v>236</v>
      </c>
      <c r="W63" s="5">
        <v>0</v>
      </c>
      <c r="X63" s="5">
        <v>0.1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2">
        <v>4</v>
      </c>
      <c r="AF63" s="2">
        <v>10</v>
      </c>
      <c r="AG63" s="2">
        <v>0</v>
      </c>
      <c r="AH63" s="2">
        <v>0</v>
      </c>
      <c r="AI63" s="2">
        <v>0</v>
      </c>
      <c r="AJ63" s="2">
        <v>2</v>
      </c>
      <c r="AK63" s="2">
        <v>0</v>
      </c>
      <c r="AL63" s="2">
        <v>1</v>
      </c>
      <c r="AM63" s="2">
        <v>0</v>
      </c>
      <c r="AN63" s="2">
        <v>2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</row>
    <row r="64" spans="1:46" x14ac:dyDescent="0.2">
      <c r="A64" s="2">
        <v>1657870</v>
      </c>
      <c r="B64" s="2">
        <v>844705</v>
      </c>
      <c r="D64" s="2"/>
      <c r="E64" s="19" t="s">
        <v>239</v>
      </c>
      <c r="F64" s="46">
        <f>INDEX(Δεδομένα!$P:$P,MATCH('2021'!E64,Δεδομένα!$O:$O,0))</f>
        <v>15</v>
      </c>
      <c r="G64" s="49" t="s">
        <v>1</v>
      </c>
      <c r="H64" s="51" t="str">
        <f>INDEX(Δεδομένα!B$1:B$51,MATCH('2021'!G64,Δεδομένα!A$1:A$51,0))</f>
        <v>ΑΤΤΙΚΗΣ</v>
      </c>
      <c r="I64" s="53">
        <f>INDEX(Δεδομένα!E$1:E$13,MATCH('2021'!H64,Δεδομένα!D$1:D$13,0))</f>
        <v>1</v>
      </c>
      <c r="J64" s="4">
        <v>44297</v>
      </c>
      <c r="K64" s="3" t="s">
        <v>240</v>
      </c>
      <c r="L64" s="17" t="str">
        <f t="shared" si="4"/>
        <v>11/04/2021 12:26</v>
      </c>
      <c r="M64" s="4">
        <v>44297</v>
      </c>
      <c r="N64" s="3" t="s">
        <v>241</v>
      </c>
      <c r="O64" s="17" t="str">
        <f t="shared" si="5"/>
        <v>11/04/2021 13:15</v>
      </c>
      <c r="P64" s="24">
        <f t="shared" si="6"/>
        <v>3.4027777779556345E-2</v>
      </c>
      <c r="Q64" s="28">
        <v>0</v>
      </c>
      <c r="R64" s="27">
        <f t="shared" si="7"/>
        <v>49.000000002561137</v>
      </c>
      <c r="S64" s="3" t="s">
        <v>4</v>
      </c>
      <c r="T64" s="3" t="s">
        <v>242</v>
      </c>
      <c r="U64" s="3" t="s">
        <v>243</v>
      </c>
      <c r="V64" s="3" t="s">
        <v>244</v>
      </c>
      <c r="W64" s="5">
        <v>0</v>
      </c>
      <c r="X64" s="5">
        <v>0</v>
      </c>
      <c r="Y64" s="5">
        <v>0</v>
      </c>
      <c r="Z64" s="5">
        <v>0.3</v>
      </c>
      <c r="AA64" s="5">
        <v>0</v>
      </c>
      <c r="AB64" s="5">
        <v>0</v>
      </c>
      <c r="AC64" s="5">
        <v>0</v>
      </c>
      <c r="AD64" s="5">
        <v>0</v>
      </c>
      <c r="AE64" s="2">
        <v>5</v>
      </c>
      <c r="AF64" s="2">
        <v>0</v>
      </c>
      <c r="AG64" s="2">
        <v>0</v>
      </c>
      <c r="AH64" s="2">
        <v>0</v>
      </c>
      <c r="AI64" s="2">
        <v>0</v>
      </c>
      <c r="AJ64" s="2">
        <v>2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 t="s">
        <v>4</v>
      </c>
      <c r="AT64" s="2" t="s">
        <v>4</v>
      </c>
    </row>
    <row r="65" spans="1:46" x14ac:dyDescent="0.2">
      <c r="A65" s="2">
        <v>1661896</v>
      </c>
      <c r="B65" s="2">
        <v>849501</v>
      </c>
      <c r="C65" s="6">
        <v>24.000848280912699</v>
      </c>
      <c r="D65" s="6">
        <v>37.726571490709297</v>
      </c>
      <c r="E65" s="19" t="s">
        <v>239</v>
      </c>
      <c r="F65" s="46">
        <f>INDEX(Δεδομένα!$P:$P,MATCH('2021'!E65,Δεδομένα!$O:$O,0))</f>
        <v>15</v>
      </c>
      <c r="G65" s="49" t="s">
        <v>1</v>
      </c>
      <c r="H65" s="51" t="str">
        <f>INDEX(Δεδομένα!B$1:B$51,MATCH('2021'!G65,Δεδομένα!A$1:A$51,0))</f>
        <v>ΑΤΤΙΚΗΣ</v>
      </c>
      <c r="I65" s="53">
        <f>INDEX(Δεδομένα!E$1:E$13,MATCH('2021'!H65,Δεδομένα!D$1:D$13,0))</f>
        <v>1</v>
      </c>
      <c r="J65" s="4">
        <v>44316</v>
      </c>
      <c r="K65" s="3" t="s">
        <v>245</v>
      </c>
      <c r="L65" s="17" t="str">
        <f t="shared" si="4"/>
        <v>30/04/2021 17:33</v>
      </c>
      <c r="M65" s="4">
        <v>44317</v>
      </c>
      <c r="N65" s="3" t="s">
        <v>147</v>
      </c>
      <c r="O65" s="17" t="str">
        <f t="shared" si="5"/>
        <v>01/05/2021 20:00</v>
      </c>
      <c r="P65" s="29">
        <f t="shared" si="6"/>
        <v>1.102083333338669</v>
      </c>
      <c r="Q65" s="30">
        <f>1*24</f>
        <v>24</v>
      </c>
      <c r="R65" s="27">
        <f t="shared" si="7"/>
        <v>1587.0000000076834</v>
      </c>
      <c r="S65" s="3" t="s">
        <v>4</v>
      </c>
      <c r="T65" s="3" t="s">
        <v>242</v>
      </c>
      <c r="U65" s="3" t="s">
        <v>246</v>
      </c>
      <c r="V65" s="3" t="s">
        <v>247</v>
      </c>
      <c r="W65" s="5">
        <v>12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2">
        <v>0</v>
      </c>
      <c r="AF65" s="2">
        <v>0</v>
      </c>
      <c r="AG65" s="2">
        <v>0</v>
      </c>
      <c r="AH65" s="2">
        <v>0</v>
      </c>
      <c r="AI65" s="2">
        <v>4</v>
      </c>
      <c r="AJ65" s="2">
        <v>5</v>
      </c>
      <c r="AK65" s="2">
        <v>0</v>
      </c>
      <c r="AL65" s="2">
        <v>0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 t="s">
        <v>4</v>
      </c>
      <c r="AT65" s="2" t="s">
        <v>4</v>
      </c>
    </row>
    <row r="66" spans="1:46" x14ac:dyDescent="0.2">
      <c r="A66" s="2">
        <v>1661892</v>
      </c>
      <c r="B66" s="2">
        <v>849860</v>
      </c>
      <c r="D66" s="2"/>
      <c r="E66" s="19" t="s">
        <v>239</v>
      </c>
      <c r="F66" s="46">
        <f>INDEX(Δεδομένα!$P:$P,MATCH('2021'!E66,Δεδομένα!$O:$O,0))</f>
        <v>15</v>
      </c>
      <c r="G66" s="49" t="s">
        <v>1</v>
      </c>
      <c r="H66" s="51" t="str">
        <f>INDEX(Δεδομένα!B$1:B$51,MATCH('2021'!G66,Δεδομένα!A$1:A$51,0))</f>
        <v>ΑΤΤΙΚΗΣ</v>
      </c>
      <c r="I66" s="53">
        <f>INDEX(Δεδομένα!E$1:E$13,MATCH('2021'!H66,Δεδομένα!D$1:D$13,0))</f>
        <v>1</v>
      </c>
      <c r="J66" s="4">
        <v>44317</v>
      </c>
      <c r="K66" s="3" t="s">
        <v>248</v>
      </c>
      <c r="L66" s="17" t="str">
        <f t="shared" si="4"/>
        <v>01/05/2021 21:27</v>
      </c>
      <c r="M66" s="4">
        <v>44317</v>
      </c>
      <c r="N66" s="3" t="s">
        <v>249</v>
      </c>
      <c r="O66" s="17" t="str">
        <f t="shared" si="5"/>
        <v>01/05/2021 22:44</v>
      </c>
      <c r="P66" s="24">
        <f t="shared" si="6"/>
        <v>5.3472222221898846E-2</v>
      </c>
      <c r="Q66" s="28">
        <v>0</v>
      </c>
      <c r="R66" s="27">
        <f t="shared" si="7"/>
        <v>76.999999999534339</v>
      </c>
      <c r="S66" s="3" t="s">
        <v>4</v>
      </c>
      <c r="T66" s="3" t="s">
        <v>242</v>
      </c>
      <c r="U66" s="3" t="s">
        <v>243</v>
      </c>
      <c r="V66" s="3" t="s">
        <v>250</v>
      </c>
      <c r="W66" s="5">
        <v>0</v>
      </c>
      <c r="X66" s="5">
        <v>0.3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3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 t="s">
        <v>4</v>
      </c>
      <c r="AT66" s="2" t="s">
        <v>4</v>
      </c>
    </row>
    <row r="67" spans="1:46" x14ac:dyDescent="0.2">
      <c r="A67" s="2">
        <v>1661900</v>
      </c>
      <c r="B67" s="2">
        <v>850931</v>
      </c>
      <c r="C67" s="2"/>
      <c r="D67" s="2"/>
      <c r="E67" s="19" t="s">
        <v>239</v>
      </c>
      <c r="F67" s="46">
        <f>INDEX(Δεδομένα!$P:$P,MATCH('2021'!E67,Δεδομένα!$O:$O,0))</f>
        <v>15</v>
      </c>
      <c r="G67" s="49" t="s">
        <v>1</v>
      </c>
      <c r="H67" s="51" t="str">
        <f>INDEX(Δεδομένα!B$1:B$51,MATCH('2021'!G67,Δεδομένα!A$1:A$51,0))</f>
        <v>ΑΤΤΙΚΗΣ</v>
      </c>
      <c r="I67" s="53">
        <f>INDEX(Δεδομένα!E$1:E$13,MATCH('2021'!H67,Δεδομένα!D$1:D$13,0))</f>
        <v>1</v>
      </c>
      <c r="J67" s="4">
        <v>44321</v>
      </c>
      <c r="K67" s="3" t="s">
        <v>251</v>
      </c>
      <c r="L67" s="17" t="str">
        <f t="shared" si="4"/>
        <v>05/05/2021 14:46</v>
      </c>
      <c r="M67" s="4">
        <v>44321</v>
      </c>
      <c r="N67" s="3" t="s">
        <v>252</v>
      </c>
      <c r="O67" s="17" t="str">
        <f t="shared" si="5"/>
        <v>05/05/2021 15:08</v>
      </c>
      <c r="P67" s="24">
        <f t="shared" si="6"/>
        <v>1.527777778392192E-2</v>
      </c>
      <c r="Q67" s="28">
        <v>0</v>
      </c>
      <c r="R67" s="27">
        <f t="shared" si="7"/>
        <v>22.000000008847564</v>
      </c>
      <c r="S67" s="3" t="s">
        <v>4</v>
      </c>
      <c r="T67" s="3" t="s">
        <v>242</v>
      </c>
      <c r="U67" s="3" t="s">
        <v>253</v>
      </c>
      <c r="V67" s="3" t="s">
        <v>254</v>
      </c>
      <c r="W67" s="5">
        <v>0</v>
      </c>
      <c r="X67" s="5">
        <v>0</v>
      </c>
      <c r="Y67" s="5">
        <v>0</v>
      </c>
      <c r="Z67" s="5">
        <v>0.2</v>
      </c>
      <c r="AA67" s="5">
        <v>0</v>
      </c>
      <c r="AB67" s="5">
        <v>0</v>
      </c>
      <c r="AC67" s="5">
        <v>0</v>
      </c>
      <c r="AD67" s="5">
        <v>0</v>
      </c>
      <c r="AE67" s="2">
        <v>7</v>
      </c>
      <c r="AF67" s="2">
        <v>0</v>
      </c>
      <c r="AG67" s="2">
        <v>0</v>
      </c>
      <c r="AH67" s="2">
        <v>0</v>
      </c>
      <c r="AI67" s="2">
        <v>0</v>
      </c>
      <c r="AJ67" s="2">
        <v>3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 t="s">
        <v>4</v>
      </c>
      <c r="AT67" s="2" t="s">
        <v>4</v>
      </c>
    </row>
    <row r="68" spans="1:46" x14ac:dyDescent="0.2">
      <c r="A68" s="2">
        <v>1670736</v>
      </c>
      <c r="B68" s="2">
        <v>855874</v>
      </c>
      <c r="D68" s="2"/>
      <c r="E68" s="19" t="s">
        <v>239</v>
      </c>
      <c r="F68" s="46">
        <f>INDEX(Δεδομένα!$P:$P,MATCH('2021'!E68,Δεδομένα!$O:$O,0))</f>
        <v>15</v>
      </c>
      <c r="G68" s="49" t="s">
        <v>1</v>
      </c>
      <c r="H68" s="51" t="str">
        <f>INDEX(Δεδομένα!B$1:B$51,MATCH('2021'!G68,Δεδομένα!A$1:A$51,0))</f>
        <v>ΑΤΤΙΚΗΣ</v>
      </c>
      <c r="I68" s="53">
        <f>INDEX(Δεδομένα!E$1:E$13,MATCH('2021'!H68,Δεδομένα!D$1:D$13,0))</f>
        <v>1</v>
      </c>
      <c r="J68" s="4">
        <v>44340</v>
      </c>
      <c r="K68" s="3" t="s">
        <v>255</v>
      </c>
      <c r="L68" s="17" t="str">
        <f t="shared" si="4"/>
        <v>24/05/2021 19:40</v>
      </c>
      <c r="M68" s="4">
        <v>44340</v>
      </c>
      <c r="N68" s="3" t="s">
        <v>256</v>
      </c>
      <c r="O68" s="17" t="str">
        <f t="shared" si="5"/>
        <v>24/05/2021 20:15</v>
      </c>
      <c r="P68" s="24">
        <f t="shared" si="6"/>
        <v>2.4305555554747116E-2</v>
      </c>
      <c r="Q68" s="28">
        <v>0</v>
      </c>
      <c r="R68" s="27">
        <f t="shared" si="7"/>
        <v>34.999999998835847</v>
      </c>
      <c r="S68" s="3" t="s">
        <v>4</v>
      </c>
      <c r="T68" s="3" t="s">
        <v>257</v>
      </c>
      <c r="U68" s="3" t="s">
        <v>258</v>
      </c>
      <c r="V68" s="3" t="s">
        <v>259</v>
      </c>
      <c r="W68" s="5">
        <v>0</v>
      </c>
      <c r="X68" s="5">
        <v>0.1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2">
        <v>3</v>
      </c>
      <c r="AF68" s="2">
        <v>0</v>
      </c>
      <c r="AG68" s="2">
        <v>0</v>
      </c>
      <c r="AH68" s="2">
        <v>0</v>
      </c>
      <c r="AI68" s="2">
        <v>0</v>
      </c>
      <c r="AJ68" s="2">
        <v>1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 t="s">
        <v>4</v>
      </c>
      <c r="AT68" s="2" t="s">
        <v>4</v>
      </c>
    </row>
    <row r="69" spans="1:46" x14ac:dyDescent="0.2">
      <c r="A69" s="2">
        <v>1670793</v>
      </c>
      <c r="B69" s="2">
        <v>856503</v>
      </c>
      <c r="C69" s="6">
        <v>24.054369239788901</v>
      </c>
      <c r="D69" s="6">
        <v>37.774372204760901</v>
      </c>
      <c r="E69" s="19" t="s">
        <v>239</v>
      </c>
      <c r="F69" s="46">
        <f>INDEX(Δεδομένα!$P:$P,MATCH('2021'!E69,Δεδομένα!$O:$O,0))</f>
        <v>15</v>
      </c>
      <c r="G69" s="49" t="s">
        <v>1</v>
      </c>
      <c r="H69" s="51" t="str">
        <f>INDEX(Δεδομένα!B$1:B$51,MATCH('2021'!G69,Δεδομένα!A$1:A$51,0))</f>
        <v>ΑΤΤΙΚΗΣ</v>
      </c>
      <c r="I69" s="53">
        <f>INDEX(Δεδομένα!E$1:E$13,MATCH('2021'!H69,Δεδομένα!D$1:D$13,0))</f>
        <v>1</v>
      </c>
      <c r="J69" s="4">
        <v>44343</v>
      </c>
      <c r="K69" s="3" t="s">
        <v>260</v>
      </c>
      <c r="L69" s="17" t="str">
        <f t="shared" si="4"/>
        <v>27/05/2021 10:57</v>
      </c>
      <c r="M69" s="4">
        <v>44345</v>
      </c>
      <c r="N69" s="3" t="s">
        <v>261</v>
      </c>
      <c r="O69" s="17" t="str">
        <f t="shared" si="5"/>
        <v>29/05/2021 18:25</v>
      </c>
      <c r="P69" s="29">
        <f t="shared" si="6"/>
        <v>2.3111111111065838</v>
      </c>
      <c r="Q69" s="30">
        <f>2*24</f>
        <v>48</v>
      </c>
      <c r="R69" s="27">
        <f t="shared" si="7"/>
        <v>3327.9999999934807</v>
      </c>
      <c r="S69" s="3" t="s">
        <v>4</v>
      </c>
      <c r="T69" s="3" t="s">
        <v>242</v>
      </c>
      <c r="U69" s="3" t="s">
        <v>243</v>
      </c>
      <c r="V69" s="3" t="s">
        <v>262</v>
      </c>
      <c r="W69" s="5">
        <v>0</v>
      </c>
      <c r="X69" s="5">
        <v>0</v>
      </c>
      <c r="Y69" s="5">
        <v>0</v>
      </c>
      <c r="Z69" s="5">
        <v>10.5</v>
      </c>
      <c r="AA69" s="5">
        <v>0</v>
      </c>
      <c r="AB69" s="5">
        <v>0</v>
      </c>
      <c r="AC69" s="5">
        <v>0</v>
      </c>
      <c r="AD69" s="5">
        <v>0</v>
      </c>
      <c r="AE69" s="2">
        <v>32</v>
      </c>
      <c r="AF69" s="2">
        <v>0</v>
      </c>
      <c r="AG69" s="2">
        <v>0</v>
      </c>
      <c r="AH69" s="2">
        <v>0</v>
      </c>
      <c r="AI69" s="2">
        <v>7</v>
      </c>
      <c r="AJ69" s="2">
        <v>14</v>
      </c>
      <c r="AK69" s="2">
        <v>5</v>
      </c>
      <c r="AL69" s="2">
        <v>0</v>
      </c>
      <c r="AM69" s="2">
        <v>0</v>
      </c>
      <c r="AN69" s="2">
        <v>1</v>
      </c>
      <c r="AO69" s="2">
        <v>2</v>
      </c>
      <c r="AP69" s="2">
        <v>0</v>
      </c>
      <c r="AQ69" s="2">
        <v>0</v>
      </c>
      <c r="AR69" s="2">
        <v>0</v>
      </c>
      <c r="AS69" s="2" t="s">
        <v>4</v>
      </c>
      <c r="AT69" s="2" t="s">
        <v>4</v>
      </c>
    </row>
    <row r="70" spans="1:46" x14ac:dyDescent="0.2">
      <c r="A70" s="2">
        <v>1676802</v>
      </c>
      <c r="B70" s="2">
        <v>858077</v>
      </c>
      <c r="D70" s="2"/>
      <c r="E70" s="19" t="s">
        <v>239</v>
      </c>
      <c r="F70" s="46">
        <f>INDEX(Δεδομένα!$P:$P,MATCH('2021'!E70,Δεδομένα!$O:$O,0))</f>
        <v>15</v>
      </c>
      <c r="G70" s="49" t="s">
        <v>1</v>
      </c>
      <c r="H70" s="51" t="str">
        <f>INDEX(Δεδομένα!B$1:B$51,MATCH('2021'!G70,Δεδομένα!A$1:A$51,0))</f>
        <v>ΑΤΤΙΚΗΣ</v>
      </c>
      <c r="I70" s="53">
        <f>INDEX(Δεδομένα!E$1:E$13,MATCH('2021'!H70,Δεδομένα!D$1:D$13,0))</f>
        <v>1</v>
      </c>
      <c r="J70" s="4">
        <v>44348</v>
      </c>
      <c r="K70" s="3" t="s">
        <v>263</v>
      </c>
      <c r="L70" s="17" t="str">
        <f t="shared" si="4"/>
        <v>01/06/2021 22:08</v>
      </c>
      <c r="M70" s="4">
        <v>44349</v>
      </c>
      <c r="N70" s="3" t="s">
        <v>264</v>
      </c>
      <c r="O70" s="17" t="str">
        <f t="shared" si="5"/>
        <v>02/06/2021 07:34</v>
      </c>
      <c r="P70" s="24">
        <f t="shared" si="6"/>
        <v>0.39305555555620231</v>
      </c>
      <c r="Q70" s="28">
        <v>0</v>
      </c>
      <c r="R70" s="27">
        <f t="shared" si="7"/>
        <v>566.00000000093132</v>
      </c>
      <c r="S70" s="3" t="s">
        <v>4</v>
      </c>
      <c r="T70" s="3" t="s">
        <v>242</v>
      </c>
      <c r="U70" s="3" t="s">
        <v>243</v>
      </c>
      <c r="V70" s="3" t="s">
        <v>265</v>
      </c>
      <c r="W70" s="5">
        <v>0</v>
      </c>
      <c r="X70" s="5">
        <v>0</v>
      </c>
      <c r="Y70" s="5">
        <v>0</v>
      </c>
      <c r="Z70" s="5">
        <v>1</v>
      </c>
      <c r="AA70" s="5">
        <v>0</v>
      </c>
      <c r="AB70" s="5">
        <v>0</v>
      </c>
      <c r="AC70" s="5">
        <v>0</v>
      </c>
      <c r="AD70" s="5">
        <v>0</v>
      </c>
      <c r="AE70" s="2">
        <v>11</v>
      </c>
      <c r="AF70" s="2">
        <v>0</v>
      </c>
      <c r="AG70" s="2">
        <v>0</v>
      </c>
      <c r="AH70" s="2">
        <v>0</v>
      </c>
      <c r="AI70" s="2">
        <v>4</v>
      </c>
      <c r="AJ70" s="2">
        <v>7</v>
      </c>
      <c r="AK70" s="2">
        <v>2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</row>
    <row r="71" spans="1:46" x14ac:dyDescent="0.2">
      <c r="A71" s="2">
        <v>1676808</v>
      </c>
      <c r="B71" s="2">
        <v>861199</v>
      </c>
      <c r="C71" s="6">
        <v>24.046456468023401</v>
      </c>
      <c r="D71" s="6">
        <v>37.755580825035402</v>
      </c>
      <c r="E71" s="19" t="s">
        <v>239</v>
      </c>
      <c r="F71" s="46">
        <f>INDEX(Δεδομένα!$P:$P,MATCH('2021'!E71,Δεδομένα!$O:$O,0))</f>
        <v>15</v>
      </c>
      <c r="G71" s="49" t="s">
        <v>1</v>
      </c>
      <c r="H71" s="51" t="str">
        <f>INDEX(Δεδομένα!B$1:B$51,MATCH('2021'!G71,Δεδομένα!A$1:A$51,0))</f>
        <v>ΑΤΤΙΚΗΣ</v>
      </c>
      <c r="I71" s="53">
        <f>INDEX(Δεδομένα!E$1:E$13,MATCH('2021'!H71,Δεδομένα!D$1:D$13,0))</f>
        <v>1</v>
      </c>
      <c r="J71" s="4">
        <v>44359</v>
      </c>
      <c r="K71" s="3" t="s">
        <v>266</v>
      </c>
      <c r="L71" s="17" t="str">
        <f t="shared" si="4"/>
        <v>12/06/2021 14:24</v>
      </c>
      <c r="M71" s="4">
        <v>44359</v>
      </c>
      <c r="N71" s="3" t="s">
        <v>267</v>
      </c>
      <c r="O71" s="17" t="str">
        <f t="shared" si="5"/>
        <v>12/06/2021 17:30</v>
      </c>
      <c r="P71" s="24">
        <f t="shared" si="6"/>
        <v>0.12916666666569654</v>
      </c>
      <c r="Q71" s="28">
        <v>0</v>
      </c>
      <c r="R71" s="27">
        <f t="shared" si="7"/>
        <v>185.99999999860302</v>
      </c>
      <c r="S71" s="3" t="s">
        <v>4</v>
      </c>
      <c r="T71" s="3" t="s">
        <v>242</v>
      </c>
      <c r="U71" s="3" t="s">
        <v>243</v>
      </c>
      <c r="V71" s="3" t="s">
        <v>268</v>
      </c>
      <c r="W71" s="5">
        <v>0</v>
      </c>
      <c r="X71" s="5">
        <v>0.1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2">
        <v>15</v>
      </c>
      <c r="AF71" s="2">
        <v>0</v>
      </c>
      <c r="AG71" s="2">
        <v>0</v>
      </c>
      <c r="AH71" s="2">
        <v>0</v>
      </c>
      <c r="AI71" s="2">
        <v>8</v>
      </c>
      <c r="AJ71" s="2">
        <v>5</v>
      </c>
      <c r="AK71" s="2">
        <v>4</v>
      </c>
      <c r="AL71" s="2">
        <v>1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</row>
    <row r="72" spans="1:46" x14ac:dyDescent="0.2">
      <c r="A72" s="2">
        <v>1676804</v>
      </c>
      <c r="B72" s="2">
        <v>0</v>
      </c>
      <c r="C72" s="1">
        <v>0</v>
      </c>
      <c r="D72" s="2">
        <v>0</v>
      </c>
      <c r="E72" s="19" t="s">
        <v>239</v>
      </c>
      <c r="F72" s="46">
        <f>INDEX(Δεδομένα!$P:$P,MATCH('2021'!E72,Δεδομένα!$O:$O,0))</f>
        <v>15</v>
      </c>
      <c r="G72" s="49" t="s">
        <v>1</v>
      </c>
      <c r="H72" s="51" t="str">
        <f>INDEX(Δεδομένα!B$1:B$51,MATCH('2021'!G72,Δεδομένα!A$1:A$51,0))</f>
        <v>ΑΤΤΙΚΗΣ</v>
      </c>
      <c r="I72" s="53">
        <f>INDEX(Δεδομένα!E$1:E$13,MATCH('2021'!H72,Δεδομένα!D$1:D$13,0))</f>
        <v>1</v>
      </c>
      <c r="J72" s="4">
        <v>44363</v>
      </c>
      <c r="K72" s="3" t="s">
        <v>269</v>
      </c>
      <c r="L72" s="17" t="str">
        <f t="shared" si="4"/>
        <v>16/06/2021 18:19</v>
      </c>
      <c r="M72" s="4">
        <v>44363</v>
      </c>
      <c r="N72" s="3" t="s">
        <v>111</v>
      </c>
      <c r="O72" s="17" t="str">
        <f t="shared" si="5"/>
        <v>16/06/2021 19:20</v>
      </c>
      <c r="P72" s="24">
        <f t="shared" si="6"/>
        <v>4.2361111110949423E-2</v>
      </c>
      <c r="Q72" s="28">
        <v>0</v>
      </c>
      <c r="R72" s="27">
        <f t="shared" si="7"/>
        <v>60.999999999767169</v>
      </c>
      <c r="S72" s="3" t="s">
        <v>4</v>
      </c>
      <c r="T72" s="3" t="s">
        <v>257</v>
      </c>
      <c r="U72" s="3" t="s">
        <v>270</v>
      </c>
      <c r="V72" s="3" t="s">
        <v>271</v>
      </c>
      <c r="W72" s="5">
        <v>0</v>
      </c>
      <c r="X72" s="5">
        <v>0</v>
      </c>
      <c r="Y72" s="5">
        <v>0</v>
      </c>
      <c r="Z72" s="5">
        <v>0.04</v>
      </c>
      <c r="AA72" s="5">
        <v>0</v>
      </c>
      <c r="AB72" s="5">
        <v>0</v>
      </c>
      <c r="AC72" s="5">
        <v>0</v>
      </c>
      <c r="AD72" s="5">
        <v>0</v>
      </c>
      <c r="AE72" s="2">
        <v>2</v>
      </c>
      <c r="AF72" s="2">
        <v>0</v>
      </c>
      <c r="AG72" s="2">
        <v>0</v>
      </c>
      <c r="AH72" s="2">
        <v>0</v>
      </c>
      <c r="AI72" s="2">
        <v>1</v>
      </c>
      <c r="AJ72" s="2">
        <v>1</v>
      </c>
      <c r="AK72" s="2">
        <v>1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</row>
    <row r="73" spans="1:46" x14ac:dyDescent="0.2">
      <c r="A73" s="2">
        <v>1676814</v>
      </c>
      <c r="B73" s="2">
        <v>866268</v>
      </c>
      <c r="C73" s="2"/>
      <c r="D73" s="2"/>
      <c r="E73" s="19" t="s">
        <v>239</v>
      </c>
      <c r="F73" s="46">
        <f>INDEX(Δεδομένα!$P:$P,MATCH('2021'!E73,Δεδομένα!$O:$O,0))</f>
        <v>15</v>
      </c>
      <c r="G73" s="49" t="s">
        <v>1</v>
      </c>
      <c r="H73" s="51" t="str">
        <f>INDEX(Δεδομένα!B$1:B$51,MATCH('2021'!G73,Δεδομένα!A$1:A$51,0))</f>
        <v>ΑΤΤΙΚΗΣ</v>
      </c>
      <c r="I73" s="53">
        <f>INDEX(Δεδομένα!E$1:E$13,MATCH('2021'!H73,Δεδομένα!D$1:D$13,0))</f>
        <v>1</v>
      </c>
      <c r="J73" s="4">
        <v>44376</v>
      </c>
      <c r="K73" s="3" t="s">
        <v>234</v>
      </c>
      <c r="L73" s="17" t="str">
        <f t="shared" si="4"/>
        <v>29/06/2021 18:39</v>
      </c>
      <c r="M73" s="4">
        <v>44378</v>
      </c>
      <c r="N73" s="3" t="s">
        <v>272</v>
      </c>
      <c r="O73" s="17" t="str">
        <f t="shared" si="5"/>
        <v>01/07/2021 09:00</v>
      </c>
      <c r="P73" s="29">
        <f t="shared" si="6"/>
        <v>1.5979166666656965</v>
      </c>
      <c r="Q73" s="30">
        <f>1*24</f>
        <v>24</v>
      </c>
      <c r="R73" s="27">
        <f t="shared" si="7"/>
        <v>2300.999999998603</v>
      </c>
      <c r="S73" s="3" t="s">
        <v>4</v>
      </c>
      <c r="T73" s="3" t="s">
        <v>242</v>
      </c>
      <c r="U73" s="3" t="s">
        <v>243</v>
      </c>
      <c r="V73" s="3" t="s">
        <v>250</v>
      </c>
      <c r="W73" s="5">
        <v>0</v>
      </c>
      <c r="X73" s="5">
        <v>0</v>
      </c>
      <c r="Y73" s="5">
        <v>0</v>
      </c>
      <c r="Z73" s="5">
        <v>2</v>
      </c>
      <c r="AA73" s="5">
        <v>0</v>
      </c>
      <c r="AB73" s="5">
        <v>0</v>
      </c>
      <c r="AC73" s="5">
        <v>0</v>
      </c>
      <c r="AD73" s="5">
        <v>0</v>
      </c>
      <c r="AE73" s="2">
        <v>23</v>
      </c>
      <c r="AF73" s="2">
        <v>0</v>
      </c>
      <c r="AG73" s="2">
        <v>0</v>
      </c>
      <c r="AH73" s="2">
        <v>0</v>
      </c>
      <c r="AI73" s="2">
        <v>5</v>
      </c>
      <c r="AJ73" s="2">
        <v>6</v>
      </c>
      <c r="AK73" s="2">
        <v>2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</row>
    <row r="74" spans="1:46" x14ac:dyDescent="0.2">
      <c r="A74" s="2">
        <v>1676812</v>
      </c>
      <c r="B74" s="2">
        <v>866423</v>
      </c>
      <c r="C74" s="2"/>
      <c r="D74" s="2"/>
      <c r="E74" s="19" t="s">
        <v>239</v>
      </c>
      <c r="F74" s="46">
        <f>INDEX(Δεδομένα!$P:$P,MATCH('2021'!E74,Δεδομένα!$O:$O,0))</f>
        <v>15</v>
      </c>
      <c r="G74" s="49" t="s">
        <v>1</v>
      </c>
      <c r="H74" s="51" t="str">
        <f>INDEX(Δεδομένα!B$1:B$51,MATCH('2021'!G74,Δεδομένα!A$1:A$51,0))</f>
        <v>ΑΤΤΙΚΗΣ</v>
      </c>
      <c r="I74" s="53">
        <f>INDEX(Δεδομένα!E$1:E$13,MATCH('2021'!H74,Δεδομένα!D$1:D$13,0))</f>
        <v>1</v>
      </c>
      <c r="J74" s="4">
        <v>44377</v>
      </c>
      <c r="K74" s="3" t="s">
        <v>273</v>
      </c>
      <c r="L74" s="17" t="str">
        <f t="shared" si="4"/>
        <v>30/06/2021 09:50</v>
      </c>
      <c r="M74" s="4">
        <v>44377</v>
      </c>
      <c r="N74" s="3" t="s">
        <v>17</v>
      </c>
      <c r="O74" s="17" t="str">
        <f t="shared" si="5"/>
        <v>30/06/2021 18:00</v>
      </c>
      <c r="P74" s="24">
        <f t="shared" si="6"/>
        <v>0.34027777778101154</v>
      </c>
      <c r="Q74" s="28">
        <v>0</v>
      </c>
      <c r="R74" s="27">
        <f t="shared" si="7"/>
        <v>490.00000000465661</v>
      </c>
      <c r="S74" s="3" t="s">
        <v>4</v>
      </c>
      <c r="T74" s="3" t="s">
        <v>242</v>
      </c>
      <c r="U74" s="3" t="s">
        <v>243</v>
      </c>
      <c r="V74" s="3" t="s">
        <v>274</v>
      </c>
      <c r="W74" s="5">
        <v>0</v>
      </c>
      <c r="X74" s="5">
        <v>0</v>
      </c>
      <c r="Y74" s="5">
        <v>0</v>
      </c>
      <c r="Z74" s="5">
        <v>2</v>
      </c>
      <c r="AA74" s="5">
        <v>0</v>
      </c>
      <c r="AB74" s="5">
        <v>0</v>
      </c>
      <c r="AC74" s="5">
        <v>0</v>
      </c>
      <c r="AD74" s="5">
        <v>0</v>
      </c>
      <c r="AE74" s="2">
        <v>11</v>
      </c>
      <c r="AF74" s="2">
        <v>0</v>
      </c>
      <c r="AG74" s="2">
        <v>0</v>
      </c>
      <c r="AH74" s="2">
        <v>0</v>
      </c>
      <c r="AI74" s="2">
        <v>5</v>
      </c>
      <c r="AJ74" s="2">
        <v>5</v>
      </c>
      <c r="AK74" s="2">
        <v>0</v>
      </c>
      <c r="AL74" s="2">
        <v>1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</row>
    <row r="75" spans="1:46" x14ac:dyDescent="0.2">
      <c r="A75" s="2">
        <v>1676809</v>
      </c>
      <c r="B75" s="2">
        <v>866523</v>
      </c>
      <c r="C75" s="2"/>
      <c r="D75" s="2"/>
      <c r="E75" s="19" t="s">
        <v>239</v>
      </c>
      <c r="F75" s="46">
        <f>INDEX(Δεδομένα!$P:$P,MATCH('2021'!E75,Δεδομένα!$O:$O,0))</f>
        <v>15</v>
      </c>
      <c r="G75" s="49" t="s">
        <v>1</v>
      </c>
      <c r="H75" s="51" t="str">
        <f>INDEX(Δεδομένα!B$1:B$51,MATCH('2021'!G75,Δεδομένα!A$1:A$51,0))</f>
        <v>ΑΤΤΙΚΗΣ</v>
      </c>
      <c r="I75" s="53">
        <f>INDEX(Δεδομένα!E$1:E$13,MATCH('2021'!H75,Δεδομένα!D$1:D$13,0))</f>
        <v>1</v>
      </c>
      <c r="J75" s="4">
        <v>44377</v>
      </c>
      <c r="K75" s="3" t="s">
        <v>275</v>
      </c>
      <c r="L75" s="17" t="str">
        <f t="shared" si="4"/>
        <v>30/06/2021 15:18</v>
      </c>
      <c r="M75" s="4">
        <v>44377</v>
      </c>
      <c r="N75" s="3" t="s">
        <v>276</v>
      </c>
      <c r="O75" s="17" t="str">
        <f t="shared" si="5"/>
        <v>30/06/2021 15:42</v>
      </c>
      <c r="P75" s="24">
        <f t="shared" si="6"/>
        <v>1.6666666670062114E-2</v>
      </c>
      <c r="Q75" s="28">
        <v>0</v>
      </c>
      <c r="R75" s="27">
        <f t="shared" si="7"/>
        <v>24.000000004889444</v>
      </c>
      <c r="S75" s="3" t="s">
        <v>4</v>
      </c>
      <c r="T75" s="3" t="s">
        <v>242</v>
      </c>
      <c r="U75" s="3" t="s">
        <v>243</v>
      </c>
      <c r="V75" s="3" t="s">
        <v>277</v>
      </c>
      <c r="W75" s="5">
        <v>0</v>
      </c>
      <c r="X75" s="5">
        <v>0</v>
      </c>
      <c r="Y75" s="5">
        <v>0</v>
      </c>
      <c r="Z75" s="5">
        <v>0.04</v>
      </c>
      <c r="AA75" s="5">
        <v>0</v>
      </c>
      <c r="AB75" s="5">
        <v>0</v>
      </c>
      <c r="AC75" s="5">
        <v>0</v>
      </c>
      <c r="AD75" s="5">
        <v>0</v>
      </c>
      <c r="AE75" s="2">
        <v>3</v>
      </c>
      <c r="AF75" s="2">
        <v>0</v>
      </c>
      <c r="AG75" s="2">
        <v>0</v>
      </c>
      <c r="AH75" s="2">
        <v>0</v>
      </c>
      <c r="AI75" s="2">
        <v>1</v>
      </c>
      <c r="AJ75" s="2">
        <v>1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</row>
    <row r="76" spans="1:46" x14ac:dyDescent="0.2">
      <c r="A76" s="2">
        <v>1702375</v>
      </c>
      <c r="B76" s="2">
        <v>869255</v>
      </c>
      <c r="C76" s="2"/>
      <c r="D76" s="2"/>
      <c r="E76" s="19" t="s">
        <v>239</v>
      </c>
      <c r="F76" s="46">
        <f>INDEX(Δεδομένα!$P:$P,MATCH('2021'!E76,Δεδομένα!$O:$O,0))</f>
        <v>15</v>
      </c>
      <c r="G76" s="49" t="s">
        <v>1</v>
      </c>
      <c r="H76" s="51" t="str">
        <f>INDEX(Δεδομένα!B$1:B$51,MATCH('2021'!G76,Δεδομένα!A$1:A$51,0))</f>
        <v>ΑΤΤΙΚΗΣ</v>
      </c>
      <c r="I76" s="53">
        <f>INDEX(Δεδομένα!E$1:E$13,MATCH('2021'!H76,Δεδομένα!D$1:D$13,0))</f>
        <v>1</v>
      </c>
      <c r="J76" s="4">
        <v>44385</v>
      </c>
      <c r="K76" s="3" t="s">
        <v>278</v>
      </c>
      <c r="L76" s="17" t="str">
        <f t="shared" si="4"/>
        <v>08/07/2021 19:26</v>
      </c>
      <c r="M76" s="4">
        <v>44386</v>
      </c>
      <c r="N76" s="3" t="s">
        <v>279</v>
      </c>
      <c r="O76" s="17" t="str">
        <f t="shared" si="5"/>
        <v>09/07/2021 11:18</v>
      </c>
      <c r="P76" s="24">
        <f t="shared" si="6"/>
        <v>0.66111111111240461</v>
      </c>
      <c r="Q76" s="28">
        <v>0</v>
      </c>
      <c r="R76" s="27">
        <f t="shared" si="7"/>
        <v>952.00000000186265</v>
      </c>
      <c r="S76" s="3" t="s">
        <v>4</v>
      </c>
      <c r="T76" s="3" t="s">
        <v>242</v>
      </c>
      <c r="U76" s="3" t="s">
        <v>243</v>
      </c>
      <c r="V76" s="3" t="s">
        <v>280</v>
      </c>
      <c r="W76" s="5">
        <v>0</v>
      </c>
      <c r="X76" s="5">
        <v>0</v>
      </c>
      <c r="Y76" s="5">
        <v>0</v>
      </c>
      <c r="Z76" s="5">
        <v>4.5999999999999996</v>
      </c>
      <c r="AA76" s="5">
        <v>0</v>
      </c>
      <c r="AB76" s="5">
        <v>0</v>
      </c>
      <c r="AC76" s="5">
        <v>0</v>
      </c>
      <c r="AD76" s="5">
        <v>0</v>
      </c>
      <c r="AE76" s="2">
        <v>16</v>
      </c>
      <c r="AF76" s="2">
        <v>0</v>
      </c>
      <c r="AG76" s="2">
        <v>0</v>
      </c>
      <c r="AH76" s="2">
        <v>0</v>
      </c>
      <c r="AI76" s="2">
        <v>0</v>
      </c>
      <c r="AJ76" s="2">
        <v>6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</row>
    <row r="77" spans="1:46" x14ac:dyDescent="0.2">
      <c r="A77" s="2">
        <v>1702361</v>
      </c>
      <c r="B77" s="2">
        <v>869544</v>
      </c>
      <c r="C77" s="6">
        <v>23.975153538058301</v>
      </c>
      <c r="D77" s="6">
        <v>37.728049530203997</v>
      </c>
      <c r="E77" s="19" t="s">
        <v>239</v>
      </c>
      <c r="F77" s="46">
        <f>INDEX(Δεδομένα!$P:$P,MATCH('2021'!E77,Δεδομένα!$O:$O,0))</f>
        <v>15</v>
      </c>
      <c r="G77" s="49" t="s">
        <v>1</v>
      </c>
      <c r="H77" s="51" t="str">
        <f>INDEX(Δεδομένα!B$1:B$51,MATCH('2021'!G77,Δεδομένα!A$1:A$51,0))</f>
        <v>ΑΤΤΙΚΗΣ</v>
      </c>
      <c r="I77" s="53">
        <f>INDEX(Δεδομένα!E$1:E$13,MATCH('2021'!H77,Δεδομένα!D$1:D$13,0))</f>
        <v>1</v>
      </c>
      <c r="J77" s="4">
        <v>44386</v>
      </c>
      <c r="K77" s="3" t="s">
        <v>281</v>
      </c>
      <c r="L77" s="17" t="str">
        <f t="shared" si="4"/>
        <v>09/07/2021 19:18</v>
      </c>
      <c r="M77" s="4">
        <v>44390</v>
      </c>
      <c r="N77" s="3" t="s">
        <v>282</v>
      </c>
      <c r="O77" s="17" t="str">
        <f t="shared" si="5"/>
        <v>13/07/2021 07:40</v>
      </c>
      <c r="P77" s="29">
        <f t="shared" si="6"/>
        <v>3.515277777776646</v>
      </c>
      <c r="Q77" s="30">
        <f>3*24</f>
        <v>72</v>
      </c>
      <c r="R77" s="27">
        <f t="shared" si="7"/>
        <v>5061.9999999983702</v>
      </c>
      <c r="S77" s="3" t="s">
        <v>4</v>
      </c>
      <c r="T77" s="3" t="s">
        <v>257</v>
      </c>
      <c r="U77" s="3" t="s">
        <v>4</v>
      </c>
      <c r="V77" s="3" t="s">
        <v>283</v>
      </c>
      <c r="W77" s="5">
        <v>0</v>
      </c>
      <c r="X77" s="5">
        <v>99</v>
      </c>
      <c r="Y77" s="5">
        <v>0</v>
      </c>
      <c r="Z77" s="5">
        <v>0</v>
      </c>
      <c r="AA77" s="5">
        <v>0</v>
      </c>
      <c r="AB77" s="5">
        <v>1</v>
      </c>
      <c r="AC77" s="5">
        <v>0</v>
      </c>
      <c r="AD77" s="5">
        <v>0</v>
      </c>
      <c r="AE77" s="2">
        <v>34</v>
      </c>
      <c r="AF77" s="2">
        <v>22</v>
      </c>
      <c r="AG77" s="2">
        <v>0</v>
      </c>
      <c r="AH77" s="2">
        <v>0</v>
      </c>
      <c r="AI77" s="2">
        <v>0</v>
      </c>
      <c r="AJ77" s="2">
        <v>11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</row>
    <row r="78" spans="1:46" x14ac:dyDescent="0.2">
      <c r="A78" s="2">
        <v>1702372</v>
      </c>
      <c r="B78" s="2">
        <v>875121</v>
      </c>
      <c r="C78" s="2"/>
      <c r="D78" s="2"/>
      <c r="E78" s="19" t="s">
        <v>239</v>
      </c>
      <c r="F78" s="46">
        <f>INDEX(Δεδομένα!$P:$P,MATCH('2021'!E78,Δεδομένα!$O:$O,0))</f>
        <v>15</v>
      </c>
      <c r="G78" s="49" t="s">
        <v>1</v>
      </c>
      <c r="H78" s="51" t="str">
        <f>INDEX(Δεδομένα!B$1:B$51,MATCH('2021'!G78,Δεδομένα!A$1:A$51,0))</f>
        <v>ΑΤΤΙΚΗΣ</v>
      </c>
      <c r="I78" s="53">
        <f>INDEX(Δεδομένα!E$1:E$13,MATCH('2021'!H78,Δεδομένα!D$1:D$13,0))</f>
        <v>1</v>
      </c>
      <c r="J78" s="4">
        <v>44405</v>
      </c>
      <c r="K78" s="3" t="s">
        <v>284</v>
      </c>
      <c r="L78" s="17" t="str">
        <f t="shared" si="4"/>
        <v>28/07/2021 00:01</v>
      </c>
      <c r="M78" s="4">
        <v>44405</v>
      </c>
      <c r="N78" s="3" t="s">
        <v>285</v>
      </c>
      <c r="O78" s="17" t="str">
        <f t="shared" si="5"/>
        <v>28/07/2021 03:28</v>
      </c>
      <c r="P78" s="24">
        <f t="shared" si="6"/>
        <v>0.14374999999563443</v>
      </c>
      <c r="Q78" s="28">
        <v>0</v>
      </c>
      <c r="R78" s="27">
        <f t="shared" si="7"/>
        <v>206.99999999371357</v>
      </c>
      <c r="S78" s="3" t="s">
        <v>4</v>
      </c>
      <c r="T78" s="3" t="s">
        <v>242</v>
      </c>
      <c r="U78" s="3" t="s">
        <v>243</v>
      </c>
      <c r="V78" s="3" t="s">
        <v>286</v>
      </c>
      <c r="W78" s="5">
        <v>0</v>
      </c>
      <c r="X78" s="5">
        <v>0</v>
      </c>
      <c r="Y78" s="5">
        <v>0</v>
      </c>
      <c r="Z78" s="5">
        <v>2</v>
      </c>
      <c r="AA78" s="5">
        <v>0</v>
      </c>
      <c r="AB78" s="5">
        <v>0</v>
      </c>
      <c r="AC78" s="5">
        <v>0</v>
      </c>
      <c r="AD78" s="5">
        <v>0</v>
      </c>
      <c r="AE78" s="2">
        <v>8</v>
      </c>
      <c r="AF78" s="2">
        <v>0</v>
      </c>
      <c r="AG78" s="2">
        <v>0</v>
      </c>
      <c r="AH78" s="2">
        <v>0</v>
      </c>
      <c r="AI78" s="2">
        <v>0</v>
      </c>
      <c r="AJ78" s="2">
        <v>4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</row>
    <row r="79" spans="1:46" x14ac:dyDescent="0.2">
      <c r="A79" s="2">
        <v>1703191</v>
      </c>
      <c r="B79" s="2">
        <v>879605</v>
      </c>
      <c r="C79" s="6">
        <v>24.018849179226599</v>
      </c>
      <c r="D79" s="6">
        <v>37.662100296474698</v>
      </c>
      <c r="E79" s="19" t="s">
        <v>239</v>
      </c>
      <c r="F79" s="46">
        <f>INDEX(Δεδομένα!$P:$P,MATCH('2021'!E79,Δεδομένα!$O:$O,0))</f>
        <v>15</v>
      </c>
      <c r="G79" s="49" t="s">
        <v>1</v>
      </c>
      <c r="H79" s="51" t="str">
        <f>INDEX(Δεδομένα!B$1:B$51,MATCH('2021'!G79,Δεδομένα!A$1:A$51,0))</f>
        <v>ΑΤΤΙΚΗΣ</v>
      </c>
      <c r="I79" s="53">
        <f>INDEX(Δεδομένα!E$1:E$13,MATCH('2021'!H79,Δεδομένα!D$1:D$13,0))</f>
        <v>1</v>
      </c>
      <c r="J79" s="4">
        <v>44414</v>
      </c>
      <c r="K79" s="3" t="s">
        <v>287</v>
      </c>
      <c r="L79" s="17" t="str">
        <f t="shared" si="4"/>
        <v>06/08/2021 17:06</v>
      </c>
      <c r="M79" s="4">
        <v>44420</v>
      </c>
      <c r="N79" s="3" t="s">
        <v>288</v>
      </c>
      <c r="O79" s="17" t="str">
        <f t="shared" si="5"/>
        <v>12/08/2021 13:02</v>
      </c>
      <c r="P79" s="29">
        <f t="shared" si="6"/>
        <v>5.8305555555562023</v>
      </c>
      <c r="Q79" s="30">
        <f>5*24</f>
        <v>120</v>
      </c>
      <c r="R79" s="27">
        <f t="shared" si="7"/>
        <v>8396.0000000009313</v>
      </c>
      <c r="S79" s="3" t="s">
        <v>4</v>
      </c>
      <c r="T79" s="3" t="s">
        <v>242</v>
      </c>
      <c r="U79" s="3" t="s">
        <v>4</v>
      </c>
      <c r="V79" s="3" t="s">
        <v>289</v>
      </c>
      <c r="W79" s="5">
        <v>0</v>
      </c>
      <c r="X79" s="5">
        <v>100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2">
        <v>28</v>
      </c>
      <c r="AF79" s="2">
        <v>6</v>
      </c>
      <c r="AG79" s="2">
        <v>1</v>
      </c>
      <c r="AH79" s="2">
        <v>0</v>
      </c>
      <c r="AI79" s="2">
        <v>23</v>
      </c>
      <c r="AJ79" s="2">
        <v>10</v>
      </c>
      <c r="AK79" s="2">
        <v>0</v>
      </c>
      <c r="AL79" s="2">
        <v>3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</row>
    <row r="80" spans="1:46" x14ac:dyDescent="0.2">
      <c r="A80" s="2">
        <v>1703331</v>
      </c>
      <c r="B80" s="2">
        <v>883407</v>
      </c>
      <c r="C80" s="6">
        <v>24.026360348583701</v>
      </c>
      <c r="D80" s="6">
        <v>37.752417243867697</v>
      </c>
      <c r="E80" s="19" t="s">
        <v>239</v>
      </c>
      <c r="F80" s="46">
        <f>INDEX(Δεδομένα!$P:$P,MATCH('2021'!E80,Δεδομένα!$O:$O,0))</f>
        <v>15</v>
      </c>
      <c r="G80" s="49" t="s">
        <v>1</v>
      </c>
      <c r="H80" s="51" t="str">
        <f>INDEX(Δεδομένα!B$1:B$51,MATCH('2021'!G80,Δεδομένα!A$1:A$51,0))</f>
        <v>ΑΤΤΙΚΗΣ</v>
      </c>
      <c r="I80" s="53">
        <f>INDEX(Δεδομένα!E$1:E$13,MATCH('2021'!H80,Δεδομένα!D$1:D$13,0))</f>
        <v>1</v>
      </c>
      <c r="J80" s="4">
        <v>44424</v>
      </c>
      <c r="K80" s="3" t="s">
        <v>170</v>
      </c>
      <c r="L80" s="17" t="str">
        <f t="shared" si="4"/>
        <v>16/08/2021 10:27</v>
      </c>
      <c r="M80" s="4">
        <v>44448</v>
      </c>
      <c r="N80" s="3" t="s">
        <v>290</v>
      </c>
      <c r="O80" s="17" t="str">
        <f t="shared" si="5"/>
        <v>09/09/2021 12:24</v>
      </c>
      <c r="P80" s="29">
        <f t="shared" si="6"/>
        <v>24.08125000000291</v>
      </c>
      <c r="Q80" s="30">
        <f>24*24</f>
        <v>576</v>
      </c>
      <c r="R80" s="27">
        <f t="shared" si="7"/>
        <v>34677.000000004191</v>
      </c>
      <c r="S80" s="3" t="s">
        <v>4</v>
      </c>
      <c r="T80" s="3" t="s">
        <v>242</v>
      </c>
      <c r="U80" s="3" t="s">
        <v>243</v>
      </c>
      <c r="V80" s="3" t="s">
        <v>291</v>
      </c>
      <c r="W80" s="5">
        <v>1930</v>
      </c>
      <c r="X80" s="5">
        <v>1500</v>
      </c>
      <c r="Y80" s="5">
        <v>0</v>
      </c>
      <c r="Z80" s="5">
        <v>1000</v>
      </c>
      <c r="AA80" s="5">
        <v>0</v>
      </c>
      <c r="AB80" s="5">
        <v>200</v>
      </c>
      <c r="AC80" s="5">
        <v>0</v>
      </c>
      <c r="AD80" s="5">
        <v>0</v>
      </c>
      <c r="AE80" s="2">
        <v>101</v>
      </c>
      <c r="AF80" s="2">
        <v>45</v>
      </c>
      <c r="AG80" s="2">
        <v>0</v>
      </c>
      <c r="AH80" s="2">
        <v>0</v>
      </c>
      <c r="AI80" s="2">
        <v>32</v>
      </c>
      <c r="AJ80" s="2">
        <v>36</v>
      </c>
      <c r="AK80" s="2">
        <v>0</v>
      </c>
      <c r="AL80" s="2">
        <v>0</v>
      </c>
      <c r="AM80" s="2">
        <v>0</v>
      </c>
      <c r="AN80" s="2">
        <v>12</v>
      </c>
      <c r="AO80" s="2">
        <v>5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</row>
    <row r="81" spans="1:46" x14ac:dyDescent="0.2">
      <c r="A81" s="2">
        <v>1703200</v>
      </c>
      <c r="B81" s="2">
        <v>884461</v>
      </c>
      <c r="C81" s="6">
        <v>24.046205366494799</v>
      </c>
      <c r="D81" s="6">
        <v>37.817004529092202</v>
      </c>
      <c r="E81" s="19" t="s">
        <v>239</v>
      </c>
      <c r="F81" s="46">
        <f>INDEX(Δεδομένα!$P:$P,MATCH('2021'!E81,Δεδομένα!$O:$O,0))</f>
        <v>15</v>
      </c>
      <c r="G81" s="49" t="s">
        <v>1</v>
      </c>
      <c r="H81" s="51" t="str">
        <f>INDEX(Δεδομένα!B$1:B$51,MATCH('2021'!G81,Δεδομένα!A$1:A$51,0))</f>
        <v>ΑΤΤΙΚΗΣ</v>
      </c>
      <c r="I81" s="53">
        <f>INDEX(Δεδομένα!E$1:E$13,MATCH('2021'!H81,Δεδομένα!D$1:D$13,0))</f>
        <v>1</v>
      </c>
      <c r="J81" s="4">
        <v>44428</v>
      </c>
      <c r="K81" s="3" t="s">
        <v>292</v>
      </c>
      <c r="L81" s="17" t="str">
        <f t="shared" si="4"/>
        <v>20/08/2021 02:00</v>
      </c>
      <c r="M81" s="4">
        <v>44430</v>
      </c>
      <c r="N81" s="3" t="s">
        <v>293</v>
      </c>
      <c r="O81" s="17" t="str">
        <f t="shared" si="5"/>
        <v>22/08/2021 08:10</v>
      </c>
      <c r="P81" s="29">
        <f t="shared" si="6"/>
        <v>2.2569444444452529</v>
      </c>
      <c r="Q81" s="30">
        <f>2*24</f>
        <v>48</v>
      </c>
      <c r="R81" s="27">
        <f t="shared" si="7"/>
        <v>3250.0000000011642</v>
      </c>
      <c r="S81" s="3" t="s">
        <v>4</v>
      </c>
      <c r="T81" s="3" t="s">
        <v>242</v>
      </c>
      <c r="U81" s="3" t="s">
        <v>253</v>
      </c>
      <c r="V81" s="3" t="s">
        <v>294</v>
      </c>
      <c r="W81" s="5">
        <v>0</v>
      </c>
      <c r="X81" s="5">
        <v>0</v>
      </c>
      <c r="Y81" s="5">
        <v>0</v>
      </c>
      <c r="Z81" s="5">
        <v>38</v>
      </c>
      <c r="AA81" s="5">
        <v>0</v>
      </c>
      <c r="AB81" s="5">
        <v>0</v>
      </c>
      <c r="AC81" s="5">
        <v>0</v>
      </c>
      <c r="AD81" s="5">
        <v>0</v>
      </c>
      <c r="AE81" s="2">
        <v>36</v>
      </c>
      <c r="AF81" s="2">
        <v>0</v>
      </c>
      <c r="AG81" s="2">
        <v>0</v>
      </c>
      <c r="AH81" s="2">
        <v>0</v>
      </c>
      <c r="AI81" s="2">
        <v>22</v>
      </c>
      <c r="AJ81" s="2">
        <v>12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</row>
    <row r="82" spans="1:46" x14ac:dyDescent="0.2">
      <c r="A82" s="2">
        <v>1703240</v>
      </c>
      <c r="B82" s="2">
        <v>886564</v>
      </c>
      <c r="C82" s="6">
        <v>23.9923213166471</v>
      </c>
      <c r="D82" s="6">
        <v>37.774188357217398</v>
      </c>
      <c r="E82" s="19" t="s">
        <v>239</v>
      </c>
      <c r="F82" s="46">
        <f>INDEX(Δεδομένα!$P:$P,MATCH('2021'!E82,Δεδομένα!$O:$O,0))</f>
        <v>15</v>
      </c>
      <c r="G82" s="49" t="s">
        <v>1</v>
      </c>
      <c r="H82" s="51" t="str">
        <f>INDEX(Δεδομένα!B$1:B$51,MATCH('2021'!G82,Δεδομένα!A$1:A$51,0))</f>
        <v>ΑΤΤΙΚΗΣ</v>
      </c>
      <c r="I82" s="53">
        <f>INDEX(Δεδομένα!E$1:E$13,MATCH('2021'!H82,Δεδομένα!D$1:D$13,0))</f>
        <v>1</v>
      </c>
      <c r="J82" s="4">
        <v>44435</v>
      </c>
      <c r="K82" s="3" t="s">
        <v>214</v>
      </c>
      <c r="L82" s="17" t="str">
        <f t="shared" si="4"/>
        <v>27/08/2021 12:00</v>
      </c>
      <c r="M82" s="4">
        <v>44435</v>
      </c>
      <c r="N82" s="3" t="s">
        <v>295</v>
      </c>
      <c r="O82" s="17" t="str">
        <f t="shared" si="5"/>
        <v>27/08/2021 18:54</v>
      </c>
      <c r="P82" s="24">
        <f t="shared" si="6"/>
        <v>0.28749999999854481</v>
      </c>
      <c r="Q82" s="28">
        <v>0</v>
      </c>
      <c r="R82" s="27">
        <f t="shared" si="7"/>
        <v>413.99999999790452</v>
      </c>
      <c r="S82" s="3" t="s">
        <v>4</v>
      </c>
      <c r="T82" s="3" t="s">
        <v>242</v>
      </c>
      <c r="U82" s="3" t="s">
        <v>243</v>
      </c>
      <c r="V82" s="3" t="s">
        <v>296</v>
      </c>
      <c r="W82" s="5">
        <v>0</v>
      </c>
      <c r="X82" s="5">
        <v>0</v>
      </c>
      <c r="Y82" s="5">
        <v>0</v>
      </c>
      <c r="Z82" s="5">
        <v>3</v>
      </c>
      <c r="AA82" s="5">
        <v>0</v>
      </c>
      <c r="AB82" s="5">
        <v>0</v>
      </c>
      <c r="AC82" s="5">
        <v>0</v>
      </c>
      <c r="AD82" s="5">
        <v>0</v>
      </c>
      <c r="AE82" s="2">
        <v>16</v>
      </c>
      <c r="AF82" s="2">
        <v>0</v>
      </c>
      <c r="AG82" s="2">
        <v>0</v>
      </c>
      <c r="AH82" s="2">
        <v>0</v>
      </c>
      <c r="AI82" s="2">
        <v>10</v>
      </c>
      <c r="AJ82" s="2">
        <v>7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</row>
    <row r="83" spans="1:46" x14ac:dyDescent="0.2">
      <c r="A83" s="2">
        <v>1703278</v>
      </c>
      <c r="B83" s="2">
        <v>889450</v>
      </c>
      <c r="C83" s="2"/>
      <c r="D83" s="2"/>
      <c r="E83" s="19" t="s">
        <v>239</v>
      </c>
      <c r="F83" s="46">
        <f>INDEX(Δεδομένα!$P:$P,MATCH('2021'!E83,Δεδομένα!$O:$O,0))</f>
        <v>15</v>
      </c>
      <c r="G83" s="49" t="s">
        <v>1</v>
      </c>
      <c r="H83" s="51" t="str">
        <f>INDEX(Δεδομένα!B$1:B$51,MATCH('2021'!G83,Δεδομένα!A$1:A$51,0))</f>
        <v>ΑΤΤΙΚΗΣ</v>
      </c>
      <c r="I83" s="53">
        <f>INDEX(Δεδομένα!E$1:E$13,MATCH('2021'!H83,Δεδομένα!D$1:D$13,0))</f>
        <v>1</v>
      </c>
      <c r="J83" s="4">
        <v>44446</v>
      </c>
      <c r="K83" s="3" t="s">
        <v>153</v>
      </c>
      <c r="L83" s="17" t="str">
        <f t="shared" si="4"/>
        <v>07/09/2021 12:32</v>
      </c>
      <c r="M83" s="4">
        <v>44446</v>
      </c>
      <c r="N83" s="3" t="s">
        <v>297</v>
      </c>
      <c r="O83" s="17" t="str">
        <f t="shared" si="5"/>
        <v>07/09/2021 12:55</v>
      </c>
      <c r="P83" s="24">
        <f t="shared" si="6"/>
        <v>1.5972222223354038E-2</v>
      </c>
      <c r="Q83" s="28">
        <v>0</v>
      </c>
      <c r="R83" s="27">
        <f t="shared" si="7"/>
        <v>23.000000001629815</v>
      </c>
      <c r="S83" s="3" t="s">
        <v>4</v>
      </c>
      <c r="T83" s="3" t="s">
        <v>242</v>
      </c>
      <c r="U83" s="3" t="s">
        <v>243</v>
      </c>
      <c r="V83" s="3" t="s">
        <v>250</v>
      </c>
      <c r="W83" s="5">
        <v>0</v>
      </c>
      <c r="X83" s="5">
        <v>0.05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2">
        <v>10</v>
      </c>
      <c r="AF83" s="2">
        <v>0</v>
      </c>
      <c r="AG83" s="2">
        <v>6</v>
      </c>
      <c r="AH83" s="2">
        <v>0</v>
      </c>
      <c r="AI83" s="2">
        <v>0</v>
      </c>
      <c r="AJ83" s="2">
        <v>1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</row>
    <row r="84" spans="1:46" x14ac:dyDescent="0.2">
      <c r="A84" s="2">
        <v>1703284</v>
      </c>
      <c r="B84" s="2">
        <v>0</v>
      </c>
      <c r="C84" s="2">
        <v>0</v>
      </c>
      <c r="D84" s="2">
        <v>0</v>
      </c>
      <c r="E84" s="19" t="s">
        <v>239</v>
      </c>
      <c r="F84" s="46">
        <f>INDEX(Δεδομένα!$P:$P,MATCH('2021'!E84,Δεδομένα!$O:$O,0))</f>
        <v>15</v>
      </c>
      <c r="G84" s="49" t="s">
        <v>1</v>
      </c>
      <c r="H84" s="51" t="str">
        <f>INDEX(Δεδομένα!B$1:B$51,MATCH('2021'!G84,Δεδομένα!A$1:A$51,0))</f>
        <v>ΑΤΤΙΚΗΣ</v>
      </c>
      <c r="I84" s="53">
        <f>INDEX(Δεδομένα!E$1:E$13,MATCH('2021'!H84,Δεδομένα!D$1:D$13,0))</f>
        <v>1</v>
      </c>
      <c r="J84" s="4">
        <v>44446</v>
      </c>
      <c r="K84" s="3" t="s">
        <v>298</v>
      </c>
      <c r="L84" s="17" t="str">
        <f t="shared" si="4"/>
        <v>07/09/2021 12:35</v>
      </c>
      <c r="M84" s="4">
        <v>44446</v>
      </c>
      <c r="N84" s="3" t="s">
        <v>299</v>
      </c>
      <c r="O84" s="17" t="str">
        <f t="shared" si="5"/>
        <v>07/09/2021 13:10</v>
      </c>
      <c r="P84" s="24">
        <f t="shared" si="6"/>
        <v>2.4305555554747116E-2</v>
      </c>
      <c r="Q84" s="28">
        <v>0</v>
      </c>
      <c r="R84" s="27">
        <f t="shared" si="7"/>
        <v>34.999999998835847</v>
      </c>
      <c r="S84" s="3" t="s">
        <v>4</v>
      </c>
      <c r="T84" s="3" t="s">
        <v>242</v>
      </c>
      <c r="U84" s="3" t="s">
        <v>253</v>
      </c>
      <c r="V84" s="3" t="s">
        <v>300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0.1</v>
      </c>
      <c r="AC84" s="5">
        <v>0</v>
      </c>
      <c r="AD84" s="5">
        <v>0</v>
      </c>
      <c r="AE84" s="2">
        <v>3</v>
      </c>
      <c r="AF84" s="2">
        <v>0</v>
      </c>
      <c r="AG84" s="2">
        <v>0</v>
      </c>
      <c r="AH84" s="2">
        <v>0</v>
      </c>
      <c r="AI84" s="2">
        <v>0</v>
      </c>
      <c r="AJ84" s="2">
        <v>1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</row>
    <row r="85" spans="1:46" x14ac:dyDescent="0.2">
      <c r="A85" s="2">
        <v>1703249</v>
      </c>
      <c r="B85" s="2">
        <v>891351</v>
      </c>
      <c r="C85" s="6">
        <v>23.916476969839898</v>
      </c>
      <c r="D85" s="6">
        <v>37.720774375327302</v>
      </c>
      <c r="E85" s="19" t="s">
        <v>239</v>
      </c>
      <c r="F85" s="46">
        <f>INDEX(Δεδομένα!$P:$P,MATCH('2021'!E85,Δεδομένα!$O:$O,0))</f>
        <v>15</v>
      </c>
      <c r="G85" s="49" t="s">
        <v>1</v>
      </c>
      <c r="H85" s="51" t="str">
        <f>INDEX(Δεδομένα!B$1:B$51,MATCH('2021'!G85,Δεδομένα!A$1:A$51,0))</f>
        <v>ΑΤΤΙΚΗΣ</v>
      </c>
      <c r="I85" s="53">
        <f>INDEX(Δεδομένα!E$1:E$13,MATCH('2021'!H85,Δεδομένα!D$1:D$13,0))</f>
        <v>1</v>
      </c>
      <c r="J85" s="4">
        <v>44454</v>
      </c>
      <c r="K85" s="3" t="s">
        <v>301</v>
      </c>
      <c r="L85" s="17" t="str">
        <f t="shared" si="4"/>
        <v>15/09/2021 09:28</v>
      </c>
      <c r="M85" s="4">
        <v>44454</v>
      </c>
      <c r="N85" s="3" t="s">
        <v>302</v>
      </c>
      <c r="O85" s="17" t="str">
        <f t="shared" si="5"/>
        <v>15/09/2021 20:23</v>
      </c>
      <c r="P85" s="24">
        <f t="shared" si="6"/>
        <v>0.45486111111677019</v>
      </c>
      <c r="Q85" s="28">
        <v>0</v>
      </c>
      <c r="R85" s="27">
        <f t="shared" si="7"/>
        <v>655.00000000814907</v>
      </c>
      <c r="S85" s="3" t="s">
        <v>4</v>
      </c>
      <c r="T85" s="3" t="s">
        <v>257</v>
      </c>
      <c r="U85" s="3" t="s">
        <v>270</v>
      </c>
      <c r="V85" s="3" t="s">
        <v>303</v>
      </c>
      <c r="W85" s="5">
        <v>0</v>
      </c>
      <c r="X85" s="5">
        <v>2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2">
        <v>13</v>
      </c>
      <c r="AF85" s="2">
        <v>0</v>
      </c>
      <c r="AG85" s="2">
        <v>0</v>
      </c>
      <c r="AH85" s="2">
        <v>0</v>
      </c>
      <c r="AI85" s="2">
        <v>0</v>
      </c>
      <c r="AJ85" s="2">
        <v>6</v>
      </c>
      <c r="AK85" s="2">
        <v>6</v>
      </c>
      <c r="AL85" s="2">
        <v>0</v>
      </c>
      <c r="AM85" s="2">
        <v>0</v>
      </c>
      <c r="AN85" s="2">
        <v>1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</row>
    <row r="86" spans="1:46" x14ac:dyDescent="0.2">
      <c r="A86" s="2">
        <v>1723044</v>
      </c>
      <c r="B86" s="2">
        <v>897296</v>
      </c>
      <c r="C86" s="2"/>
      <c r="D86" s="2"/>
      <c r="E86" s="19" t="s">
        <v>239</v>
      </c>
      <c r="F86" s="46">
        <f>INDEX(Δεδομένα!$P:$P,MATCH('2021'!E86,Δεδομένα!$O:$O,0))</f>
        <v>15</v>
      </c>
      <c r="G86" s="49" t="s">
        <v>1</v>
      </c>
      <c r="H86" s="51" t="str">
        <f>INDEX(Δεδομένα!B$1:B$51,MATCH('2021'!G86,Δεδομένα!A$1:A$51,0))</f>
        <v>ΑΤΤΙΚΗΣ</v>
      </c>
      <c r="I86" s="53">
        <f>INDEX(Δεδομένα!E$1:E$13,MATCH('2021'!H86,Δεδομένα!D$1:D$13,0))</f>
        <v>1</v>
      </c>
      <c r="J86" s="4">
        <v>44476</v>
      </c>
      <c r="K86" s="3" t="s">
        <v>304</v>
      </c>
      <c r="L86" s="17" t="str">
        <f t="shared" si="4"/>
        <v>07/10/2021 05:24</v>
      </c>
      <c r="M86" s="4">
        <v>44477</v>
      </c>
      <c r="N86" s="3" t="s">
        <v>305</v>
      </c>
      <c r="O86" s="17" t="str">
        <f t="shared" si="5"/>
        <v>08/10/2021 06:55</v>
      </c>
      <c r="P86" s="29">
        <f t="shared" si="6"/>
        <v>1.0631944444467081</v>
      </c>
      <c r="Q86" s="30">
        <f>1*24</f>
        <v>24</v>
      </c>
      <c r="R86" s="27">
        <f t="shared" si="7"/>
        <v>1531.0000000032596</v>
      </c>
      <c r="S86" s="3" t="s">
        <v>4</v>
      </c>
      <c r="T86" s="3" t="s">
        <v>242</v>
      </c>
      <c r="U86" s="3" t="s">
        <v>243</v>
      </c>
      <c r="V86" s="3" t="s">
        <v>306</v>
      </c>
      <c r="W86" s="5">
        <v>0</v>
      </c>
      <c r="X86" s="5">
        <v>0</v>
      </c>
      <c r="Y86" s="5">
        <v>0</v>
      </c>
      <c r="Z86" s="5">
        <v>5</v>
      </c>
      <c r="AA86" s="5">
        <v>0</v>
      </c>
      <c r="AB86" s="5">
        <v>0</v>
      </c>
      <c r="AC86" s="5">
        <v>0</v>
      </c>
      <c r="AD86" s="5">
        <v>0</v>
      </c>
      <c r="AE86" s="2">
        <v>13</v>
      </c>
      <c r="AF86" s="2">
        <v>0</v>
      </c>
      <c r="AG86" s="2">
        <v>0</v>
      </c>
      <c r="AH86" s="2">
        <v>0</v>
      </c>
      <c r="AI86" s="2">
        <v>0</v>
      </c>
      <c r="AJ86" s="2">
        <v>4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</row>
    <row r="87" spans="1:46" x14ac:dyDescent="0.2">
      <c r="A87" s="2">
        <v>1723040</v>
      </c>
      <c r="B87" s="2">
        <v>897607</v>
      </c>
      <c r="C87" s="2"/>
      <c r="D87" s="2"/>
      <c r="E87" s="19" t="s">
        <v>239</v>
      </c>
      <c r="F87" s="46">
        <f>INDEX(Δεδομένα!$P:$P,MATCH('2021'!E87,Δεδομένα!$O:$O,0))</f>
        <v>15</v>
      </c>
      <c r="G87" s="49" t="s">
        <v>1</v>
      </c>
      <c r="H87" s="51" t="str">
        <f>INDEX(Δεδομένα!B$1:B$51,MATCH('2021'!G87,Δεδομένα!A$1:A$51,0))</f>
        <v>ΑΤΤΙΚΗΣ</v>
      </c>
      <c r="I87" s="53">
        <f>INDEX(Δεδομένα!E$1:E$13,MATCH('2021'!H87,Δεδομένα!D$1:D$13,0))</f>
        <v>1</v>
      </c>
      <c r="J87" s="4">
        <v>44477</v>
      </c>
      <c r="K87" s="3" t="s">
        <v>307</v>
      </c>
      <c r="L87" s="17" t="str">
        <f t="shared" si="4"/>
        <v>08/10/2021 04:48</v>
      </c>
      <c r="M87" s="4">
        <v>44477</v>
      </c>
      <c r="N87" s="3" t="s">
        <v>308</v>
      </c>
      <c r="O87" s="17" t="str">
        <f t="shared" si="5"/>
        <v>08/10/2021 05:33</v>
      </c>
      <c r="P87" s="24">
        <f t="shared" si="6"/>
        <v>3.125E-2</v>
      </c>
      <c r="Q87" s="28">
        <v>0</v>
      </c>
      <c r="R87" s="27">
        <f t="shared" si="7"/>
        <v>45</v>
      </c>
      <c r="S87" s="3" t="s">
        <v>4</v>
      </c>
      <c r="T87" s="3" t="s">
        <v>242</v>
      </c>
      <c r="U87" s="3" t="s">
        <v>243</v>
      </c>
      <c r="V87" s="3" t="s">
        <v>309</v>
      </c>
      <c r="W87" s="5">
        <v>0</v>
      </c>
      <c r="X87" s="5">
        <v>0</v>
      </c>
      <c r="Y87" s="5">
        <v>0</v>
      </c>
      <c r="Z87" s="5">
        <v>0.4</v>
      </c>
      <c r="AA87" s="5">
        <v>0</v>
      </c>
      <c r="AB87" s="5">
        <v>0</v>
      </c>
      <c r="AC87" s="5">
        <v>0</v>
      </c>
      <c r="AD87" s="5">
        <v>0</v>
      </c>
      <c r="AE87" s="2">
        <v>3</v>
      </c>
      <c r="AF87" s="2">
        <v>0</v>
      </c>
      <c r="AG87" s="2">
        <v>0</v>
      </c>
      <c r="AH87" s="2">
        <v>0</v>
      </c>
      <c r="AI87" s="2">
        <v>0</v>
      </c>
      <c r="AJ87" s="2">
        <v>2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</row>
    <row r="88" spans="1:46" x14ac:dyDescent="0.2">
      <c r="A88" s="2">
        <v>1723577</v>
      </c>
      <c r="B88" s="2">
        <v>907545</v>
      </c>
      <c r="C88" s="2"/>
      <c r="D88" s="2"/>
      <c r="E88" s="19" t="s">
        <v>239</v>
      </c>
      <c r="F88" s="46">
        <f>INDEX(Δεδομένα!$P:$P,MATCH('2021'!E88,Δεδομένα!$O:$O,0))</f>
        <v>15</v>
      </c>
      <c r="G88" s="49" t="s">
        <v>1</v>
      </c>
      <c r="H88" s="51" t="str">
        <f>INDEX(Δεδομένα!B$1:B$51,MATCH('2021'!G88,Δεδομένα!A$1:A$51,0))</f>
        <v>ΑΤΤΙΚΗΣ</v>
      </c>
      <c r="I88" s="53">
        <f>INDEX(Δεδομένα!E$1:E$13,MATCH('2021'!H88,Δεδομένα!D$1:D$13,0))</f>
        <v>1</v>
      </c>
      <c r="J88" s="4">
        <v>44508</v>
      </c>
      <c r="K88" s="3" t="s">
        <v>310</v>
      </c>
      <c r="L88" s="17" t="str">
        <f t="shared" si="4"/>
        <v>08/11/2021 15:05</v>
      </c>
      <c r="M88" s="4">
        <v>44508</v>
      </c>
      <c r="N88" s="3" t="s">
        <v>146</v>
      </c>
      <c r="O88" s="17" t="str">
        <f t="shared" si="5"/>
        <v>08/11/2021 16:30</v>
      </c>
      <c r="P88" s="24">
        <f t="shared" si="6"/>
        <v>5.9027777781011537E-2</v>
      </c>
      <c r="Q88" s="28">
        <v>0</v>
      </c>
      <c r="R88" s="27">
        <f t="shared" si="7"/>
        <v>85.000000004656613</v>
      </c>
      <c r="S88" s="3" t="s">
        <v>4</v>
      </c>
      <c r="T88" s="3" t="s">
        <v>242</v>
      </c>
      <c r="U88" s="3" t="s">
        <v>243</v>
      </c>
      <c r="V88" s="3" t="s">
        <v>311</v>
      </c>
      <c r="W88" s="5">
        <v>0</v>
      </c>
      <c r="X88" s="5">
        <v>0</v>
      </c>
      <c r="Y88" s="5">
        <v>0</v>
      </c>
      <c r="Z88" s="5">
        <v>0</v>
      </c>
      <c r="AA88" s="5">
        <v>0.05</v>
      </c>
      <c r="AB88" s="5">
        <v>0.05</v>
      </c>
      <c r="AC88" s="5">
        <v>0</v>
      </c>
      <c r="AD88" s="5">
        <v>0</v>
      </c>
      <c r="AE88" s="2">
        <v>5</v>
      </c>
      <c r="AF88" s="2">
        <v>0</v>
      </c>
      <c r="AG88" s="2">
        <v>0</v>
      </c>
      <c r="AH88" s="2">
        <v>0</v>
      </c>
      <c r="AI88" s="2">
        <v>0</v>
      </c>
      <c r="AJ88" s="2">
        <v>2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</row>
    <row r="89" spans="1:46" x14ac:dyDescent="0.2">
      <c r="A89" s="2">
        <v>1650967</v>
      </c>
      <c r="B89" s="2">
        <v>832894</v>
      </c>
      <c r="C89" s="6">
        <v>24.0049733973072</v>
      </c>
      <c r="D89" s="6">
        <v>38.232730579930902</v>
      </c>
      <c r="E89" s="19" t="s">
        <v>312</v>
      </c>
      <c r="F89" s="46">
        <f>INDEX(Δεδομένα!$P:$P,MATCH('2021'!E89,Δεδομένα!$O:$O,0))</f>
        <v>16</v>
      </c>
      <c r="G89" s="49" t="s">
        <v>1</v>
      </c>
      <c r="H89" s="51" t="str">
        <f>INDEX(Δεδομένα!B$1:B$51,MATCH('2021'!G89,Δεδομένα!A$1:A$51,0))</f>
        <v>ΑΤΤΙΚΗΣ</v>
      </c>
      <c r="I89" s="53">
        <f>INDEX(Δεδομένα!E$1:E$13,MATCH('2021'!H89,Δεδομένα!D$1:D$13,0))</f>
        <v>1</v>
      </c>
      <c r="J89" s="4">
        <v>44253</v>
      </c>
      <c r="K89" s="3" t="s">
        <v>313</v>
      </c>
      <c r="L89" s="17" t="str">
        <f t="shared" si="4"/>
        <v>26/02/2021 12:39</v>
      </c>
      <c r="M89" s="4">
        <v>44253</v>
      </c>
      <c r="N89" s="3" t="s">
        <v>314</v>
      </c>
      <c r="O89" s="17" t="str">
        <f t="shared" si="5"/>
        <v>26/02/2021 19:27</v>
      </c>
      <c r="P89" s="24">
        <f t="shared" si="6"/>
        <v>0.28333333333284827</v>
      </c>
      <c r="Q89" s="28">
        <v>0</v>
      </c>
      <c r="R89" s="27">
        <f t="shared" si="7"/>
        <v>407.99999999930151</v>
      </c>
      <c r="S89" s="3" t="s">
        <v>4</v>
      </c>
      <c r="T89" s="3" t="s">
        <v>315</v>
      </c>
      <c r="U89" s="3" t="s">
        <v>4</v>
      </c>
      <c r="V89" s="3" t="s">
        <v>316</v>
      </c>
      <c r="W89" s="5">
        <v>0</v>
      </c>
      <c r="X89" s="5">
        <v>0.5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2">
        <v>19</v>
      </c>
      <c r="AF89" s="2">
        <v>0</v>
      </c>
      <c r="AG89" s="2">
        <v>12</v>
      </c>
      <c r="AH89" s="2">
        <v>0</v>
      </c>
      <c r="AI89" s="2">
        <v>0</v>
      </c>
      <c r="AJ89" s="2">
        <v>6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 t="s">
        <v>4</v>
      </c>
      <c r="AT89" s="2" t="s">
        <v>4</v>
      </c>
    </row>
    <row r="90" spans="1:46" x14ac:dyDescent="0.2">
      <c r="A90" s="2">
        <v>1704994</v>
      </c>
      <c r="B90" s="2">
        <v>869698</v>
      </c>
      <c r="C90" s="6">
        <v>23.9267261428346</v>
      </c>
      <c r="D90" s="6">
        <v>38.216147031825201</v>
      </c>
      <c r="E90" s="19" t="s">
        <v>312</v>
      </c>
      <c r="F90" s="46">
        <f>INDEX(Δεδομένα!$P:$P,MATCH('2021'!E90,Δεδομένα!$O:$O,0))</f>
        <v>16</v>
      </c>
      <c r="G90" s="49" t="s">
        <v>1</v>
      </c>
      <c r="H90" s="51" t="str">
        <f>INDEX(Δεδομένα!B$1:B$51,MATCH('2021'!G90,Δεδομένα!A$1:A$51,0))</f>
        <v>ΑΤΤΙΚΗΣ</v>
      </c>
      <c r="I90" s="53">
        <f>INDEX(Δεδομένα!E$1:E$13,MATCH('2021'!H90,Δεδομένα!D$1:D$13,0))</f>
        <v>1</v>
      </c>
      <c r="J90" s="4">
        <v>44387</v>
      </c>
      <c r="K90" s="3" t="s">
        <v>317</v>
      </c>
      <c r="L90" s="17" t="str">
        <f t="shared" si="4"/>
        <v>10/07/2021 11:05</v>
      </c>
      <c r="M90" s="4">
        <v>44387</v>
      </c>
      <c r="N90" s="3" t="s">
        <v>318</v>
      </c>
      <c r="O90" s="17" t="str">
        <f t="shared" si="5"/>
        <v>10/07/2021 20:47</v>
      </c>
      <c r="P90" s="24">
        <f t="shared" si="6"/>
        <v>0.40416666666715173</v>
      </c>
      <c r="Q90" s="28">
        <v>0</v>
      </c>
      <c r="R90" s="27">
        <f t="shared" si="7"/>
        <v>582.00000000069849</v>
      </c>
      <c r="S90" s="3" t="s">
        <v>4</v>
      </c>
      <c r="T90" s="3" t="s">
        <v>315</v>
      </c>
      <c r="U90" s="3" t="s">
        <v>4</v>
      </c>
      <c r="V90" s="3" t="s">
        <v>319</v>
      </c>
      <c r="W90" s="5">
        <v>0</v>
      </c>
      <c r="X90" s="5">
        <v>200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2">
        <v>128</v>
      </c>
      <c r="AF90" s="2">
        <v>21</v>
      </c>
      <c r="AG90" s="2">
        <v>0</v>
      </c>
      <c r="AH90" s="2">
        <v>0</v>
      </c>
      <c r="AI90" s="2">
        <v>0</v>
      </c>
      <c r="AJ90" s="2">
        <v>38</v>
      </c>
      <c r="AK90" s="2">
        <v>0</v>
      </c>
      <c r="AL90" s="2">
        <v>1</v>
      </c>
      <c r="AM90" s="2">
        <v>0</v>
      </c>
      <c r="AN90" s="2">
        <v>3</v>
      </c>
      <c r="AO90" s="2">
        <v>2</v>
      </c>
      <c r="AP90" s="2">
        <v>1</v>
      </c>
      <c r="AQ90" s="2">
        <v>0</v>
      </c>
      <c r="AR90" s="2">
        <v>0</v>
      </c>
      <c r="AS90" s="2">
        <v>0</v>
      </c>
      <c r="AT90" s="2">
        <v>0</v>
      </c>
    </row>
    <row r="91" spans="1:46" x14ac:dyDescent="0.2">
      <c r="A91" s="2">
        <v>1710790</v>
      </c>
      <c r="B91" s="2">
        <v>892413</v>
      </c>
      <c r="C91" s="6">
        <v>24.018348693847699</v>
      </c>
      <c r="D91" s="6">
        <v>38.2024955749512</v>
      </c>
      <c r="E91" s="19" t="s">
        <v>312</v>
      </c>
      <c r="F91" s="46">
        <f>INDEX(Δεδομένα!$P:$P,MATCH('2021'!E91,Δεδομένα!$O:$O,0))</f>
        <v>16</v>
      </c>
      <c r="G91" s="49" t="s">
        <v>1</v>
      </c>
      <c r="H91" s="51" t="str">
        <f>INDEX(Δεδομένα!B$1:B$51,MATCH('2021'!G91,Δεδομένα!A$1:A$51,0))</f>
        <v>ΑΤΤΙΚΗΣ</v>
      </c>
      <c r="I91" s="53">
        <f>INDEX(Δεδομένα!E$1:E$13,MATCH('2021'!H91,Δεδομένα!D$1:D$13,0))</f>
        <v>1</v>
      </c>
      <c r="J91" s="4">
        <v>44458</v>
      </c>
      <c r="K91" s="3" t="s">
        <v>320</v>
      </c>
      <c r="L91" s="17" t="str">
        <f t="shared" si="4"/>
        <v>19/09/2021 02:15</v>
      </c>
      <c r="M91" s="4">
        <v>44462</v>
      </c>
      <c r="N91" s="3" t="s">
        <v>321</v>
      </c>
      <c r="O91" s="17" t="str">
        <f t="shared" si="5"/>
        <v>23/09/2021 10:17</v>
      </c>
      <c r="P91" s="29">
        <f t="shared" si="6"/>
        <v>4.3347222222218988</v>
      </c>
      <c r="Q91" s="30">
        <f>4*24</f>
        <v>96</v>
      </c>
      <c r="R91" s="27">
        <f t="shared" si="7"/>
        <v>6241.9999999995343</v>
      </c>
      <c r="S91" s="3" t="s">
        <v>4</v>
      </c>
      <c r="T91" s="3" t="s">
        <v>315</v>
      </c>
      <c r="U91" s="3" t="s">
        <v>4</v>
      </c>
      <c r="V91" s="3" t="s">
        <v>322</v>
      </c>
      <c r="W91" s="5">
        <v>0</v>
      </c>
      <c r="X91" s="5">
        <v>20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2">
        <v>55</v>
      </c>
      <c r="AF91" s="2">
        <v>45</v>
      </c>
      <c r="AG91" s="2">
        <v>0</v>
      </c>
      <c r="AH91" s="2">
        <v>0</v>
      </c>
      <c r="AI91" s="2">
        <v>0</v>
      </c>
      <c r="AJ91" s="2">
        <v>22</v>
      </c>
      <c r="AK91" s="2">
        <v>0</v>
      </c>
      <c r="AL91" s="2">
        <v>6</v>
      </c>
      <c r="AM91" s="2">
        <v>0</v>
      </c>
      <c r="AN91" s="2">
        <v>2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</row>
    <row r="92" spans="1:46" x14ac:dyDescent="0.2">
      <c r="A92" s="2">
        <v>1739095</v>
      </c>
      <c r="B92" s="2">
        <v>892927</v>
      </c>
      <c r="C92" s="6">
        <v>23.955431221829901</v>
      </c>
      <c r="D92" s="6">
        <v>38.073648693580701</v>
      </c>
      <c r="E92" s="19" t="s">
        <v>312</v>
      </c>
      <c r="F92" s="46">
        <f>INDEX(Δεδομένα!$P:$P,MATCH('2021'!E92,Δεδομένα!$O:$O,0))</f>
        <v>16</v>
      </c>
      <c r="G92" s="49" t="s">
        <v>1</v>
      </c>
      <c r="H92" s="51" t="str">
        <f>INDEX(Δεδομένα!B$1:B$51,MATCH('2021'!G92,Δεδομένα!A$1:A$51,0))</f>
        <v>ΑΤΤΙΚΗΣ</v>
      </c>
      <c r="I92" s="53">
        <f>INDEX(Δεδομένα!E$1:E$13,MATCH('2021'!H92,Δεδομένα!D$1:D$13,0))</f>
        <v>1</v>
      </c>
      <c r="J92" s="4">
        <v>44459</v>
      </c>
      <c r="K92" s="3" t="s">
        <v>323</v>
      </c>
      <c r="L92" s="17" t="str">
        <f t="shared" si="4"/>
        <v>20/09/2021 22:35</v>
      </c>
      <c r="M92" s="4">
        <v>44465</v>
      </c>
      <c r="N92" s="3" t="s">
        <v>324</v>
      </c>
      <c r="O92" s="17" t="str">
        <f t="shared" si="5"/>
        <v>26/09/2021 10:00</v>
      </c>
      <c r="P92" s="29">
        <f t="shared" si="6"/>
        <v>5.4756944444452529</v>
      </c>
      <c r="Q92" s="30">
        <f>5*24</f>
        <v>120</v>
      </c>
      <c r="R92" s="27">
        <f t="shared" si="7"/>
        <v>7885.0000000011642</v>
      </c>
      <c r="S92" s="3" t="s">
        <v>4</v>
      </c>
      <c r="T92" s="3" t="s">
        <v>315</v>
      </c>
      <c r="U92" s="3" t="s">
        <v>4</v>
      </c>
      <c r="V92" s="3" t="s">
        <v>325</v>
      </c>
      <c r="W92" s="5">
        <v>0</v>
      </c>
      <c r="X92" s="5">
        <v>100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2">
        <v>101</v>
      </c>
      <c r="AF92" s="2">
        <v>15</v>
      </c>
      <c r="AG92" s="2">
        <v>20</v>
      </c>
      <c r="AH92" s="2">
        <v>0</v>
      </c>
      <c r="AI92" s="2">
        <v>9</v>
      </c>
      <c r="AJ92" s="2">
        <v>22</v>
      </c>
      <c r="AK92" s="2">
        <v>0</v>
      </c>
      <c r="AL92" s="2">
        <v>10</v>
      </c>
      <c r="AM92" s="2">
        <v>0</v>
      </c>
      <c r="AN92" s="2">
        <v>2</v>
      </c>
      <c r="AO92" s="2">
        <v>0</v>
      </c>
      <c r="AP92" s="2">
        <v>0</v>
      </c>
      <c r="AQ92" s="2">
        <v>0</v>
      </c>
      <c r="AR92" s="2">
        <v>0</v>
      </c>
      <c r="AS92" s="2" t="s">
        <v>4</v>
      </c>
      <c r="AT92" s="2" t="s">
        <v>4</v>
      </c>
    </row>
    <row r="93" spans="1:46" x14ac:dyDescent="0.2">
      <c r="A93" s="2">
        <v>1710747</v>
      </c>
      <c r="B93" s="2">
        <v>895526</v>
      </c>
      <c r="C93" s="6">
        <v>23.986066922685801</v>
      </c>
      <c r="D93" s="6">
        <v>38.2150205257282</v>
      </c>
      <c r="E93" s="19" t="s">
        <v>312</v>
      </c>
      <c r="F93" s="46">
        <f>INDEX(Δεδομένα!$P:$P,MATCH('2021'!E93,Δεδομένα!$O:$O,0))</f>
        <v>16</v>
      </c>
      <c r="G93" s="49" t="s">
        <v>1</v>
      </c>
      <c r="H93" s="51" t="str">
        <f>INDEX(Δεδομένα!B$1:B$51,MATCH('2021'!G93,Δεδομένα!A$1:A$51,0))</f>
        <v>ΑΤΤΙΚΗΣ</v>
      </c>
      <c r="I93" s="53">
        <f>INDEX(Δεδομένα!E$1:E$13,MATCH('2021'!H93,Δεδομένα!D$1:D$13,0))</f>
        <v>1</v>
      </c>
      <c r="J93" s="4">
        <v>44469</v>
      </c>
      <c r="K93" s="3" t="s">
        <v>326</v>
      </c>
      <c r="L93" s="17" t="str">
        <f t="shared" si="4"/>
        <v>30/09/2021 21:03</v>
      </c>
      <c r="M93" s="4">
        <v>44473</v>
      </c>
      <c r="N93" s="3" t="s">
        <v>327</v>
      </c>
      <c r="O93" s="17" t="str">
        <f t="shared" si="5"/>
        <v>04/10/2021 10:59</v>
      </c>
      <c r="P93" s="29">
        <f t="shared" si="6"/>
        <v>3.5805555555562023</v>
      </c>
      <c r="Q93" s="30">
        <f>3*24</f>
        <v>72</v>
      </c>
      <c r="R93" s="27">
        <f t="shared" si="7"/>
        <v>5156.0000000009313</v>
      </c>
      <c r="S93" s="3" t="s">
        <v>4</v>
      </c>
      <c r="T93" s="3" t="s">
        <v>315</v>
      </c>
      <c r="U93" s="3" t="s">
        <v>4</v>
      </c>
      <c r="V93" s="3" t="s">
        <v>322</v>
      </c>
      <c r="W93" s="5">
        <v>0</v>
      </c>
      <c r="X93" s="5">
        <v>30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2">
        <v>38</v>
      </c>
      <c r="AF93" s="2">
        <v>29</v>
      </c>
      <c r="AG93" s="2">
        <v>10</v>
      </c>
      <c r="AH93" s="2">
        <v>0</v>
      </c>
      <c r="AI93" s="2">
        <v>0</v>
      </c>
      <c r="AJ93" s="2">
        <v>17</v>
      </c>
      <c r="AK93" s="2">
        <v>0</v>
      </c>
      <c r="AL93" s="2">
        <v>3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</row>
    <row r="94" spans="1:46" x14ac:dyDescent="0.2">
      <c r="A94" s="2">
        <v>1710833</v>
      </c>
      <c r="B94" s="2">
        <v>897560</v>
      </c>
      <c r="C94" s="6">
        <v>24.0070646316703</v>
      </c>
      <c r="D94" s="6">
        <v>38.2284446170123</v>
      </c>
      <c r="E94" s="19" t="s">
        <v>312</v>
      </c>
      <c r="F94" s="46">
        <f>INDEX(Δεδομένα!$P:$P,MATCH('2021'!E94,Δεδομένα!$O:$O,0))</f>
        <v>16</v>
      </c>
      <c r="G94" s="49" t="s">
        <v>1</v>
      </c>
      <c r="H94" s="51" t="str">
        <f>INDEX(Δεδομένα!B$1:B$51,MATCH('2021'!G94,Δεδομένα!A$1:A$51,0))</f>
        <v>ΑΤΤΙΚΗΣ</v>
      </c>
      <c r="I94" s="53">
        <f>INDEX(Δεδομένα!E$1:E$13,MATCH('2021'!H94,Δεδομένα!D$1:D$13,0))</f>
        <v>1</v>
      </c>
      <c r="J94" s="4">
        <v>44476</v>
      </c>
      <c r="K94" s="3" t="s">
        <v>328</v>
      </c>
      <c r="L94" s="17" t="str">
        <f t="shared" si="4"/>
        <v>07/10/2021 22:04</v>
      </c>
      <c r="M94" s="4">
        <v>44476</v>
      </c>
      <c r="N94" s="3" t="s">
        <v>329</v>
      </c>
      <c r="O94" s="17" t="str">
        <f t="shared" si="5"/>
        <v>07/10/2021 22:46</v>
      </c>
      <c r="P94" s="24">
        <f t="shared" si="6"/>
        <v>2.9166666667151731E-2</v>
      </c>
      <c r="Q94" s="28">
        <v>0</v>
      </c>
      <c r="R94" s="27">
        <f t="shared" si="7"/>
        <v>42.000000000698492</v>
      </c>
      <c r="S94" s="3" t="s">
        <v>4</v>
      </c>
      <c r="T94" s="3" t="s">
        <v>315</v>
      </c>
      <c r="U94" s="3" t="s">
        <v>4</v>
      </c>
      <c r="V94" s="3" t="s">
        <v>316</v>
      </c>
      <c r="W94" s="5">
        <v>0</v>
      </c>
      <c r="X94" s="5">
        <v>1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2">
        <v>13</v>
      </c>
      <c r="AF94" s="2">
        <v>0</v>
      </c>
      <c r="AG94" s="2">
        <v>0</v>
      </c>
      <c r="AH94" s="2">
        <v>0</v>
      </c>
      <c r="AI94" s="2">
        <v>0</v>
      </c>
      <c r="AJ94" s="2">
        <v>7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</row>
    <row r="95" spans="1:46" x14ac:dyDescent="0.2">
      <c r="A95" s="2">
        <v>1646186</v>
      </c>
      <c r="B95" s="2">
        <v>835070</v>
      </c>
      <c r="D95" s="2"/>
      <c r="E95" s="19" t="s">
        <v>330</v>
      </c>
      <c r="F95" s="46">
        <f>INDEX(Δεδομένα!$P:$P,MATCH('2021'!E95,Δεδομένα!$O:$O,0))</f>
        <v>17</v>
      </c>
      <c r="G95" s="49" t="s">
        <v>1</v>
      </c>
      <c r="H95" s="51" t="str">
        <f>INDEX(Δεδομένα!B$1:B$51,MATCH('2021'!G95,Δεδομένα!A$1:A$51,0))</f>
        <v>ΑΤΤΙΚΗΣ</v>
      </c>
      <c r="I95" s="53">
        <f>INDEX(Δεδομένα!E$1:E$13,MATCH('2021'!H95,Δεδομένα!D$1:D$13,0))</f>
        <v>1</v>
      </c>
      <c r="J95" s="4">
        <v>44260</v>
      </c>
      <c r="K95" s="3" t="s">
        <v>331</v>
      </c>
      <c r="L95" s="17" t="str">
        <f t="shared" si="4"/>
        <v>05/03/2021 12:15</v>
      </c>
      <c r="M95" s="4">
        <v>44260</v>
      </c>
      <c r="N95" s="3" t="s">
        <v>196</v>
      </c>
      <c r="O95" s="17" t="str">
        <f t="shared" si="5"/>
        <v>05/03/2021 14:15</v>
      </c>
      <c r="P95" s="24">
        <f t="shared" si="6"/>
        <v>8.3333333335758653E-2</v>
      </c>
      <c r="Q95" s="28">
        <v>0</v>
      </c>
      <c r="R95" s="27">
        <f t="shared" si="7"/>
        <v>120.00000000349246</v>
      </c>
      <c r="S95" s="3" t="s">
        <v>4</v>
      </c>
      <c r="T95" s="3" t="s">
        <v>332</v>
      </c>
      <c r="U95" s="3" t="s">
        <v>4</v>
      </c>
      <c r="V95" s="3" t="s">
        <v>333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50</v>
      </c>
      <c r="AC95" s="5">
        <v>0</v>
      </c>
      <c r="AD95" s="5">
        <v>0</v>
      </c>
      <c r="AE95" s="2">
        <v>10</v>
      </c>
      <c r="AF95" s="2">
        <v>0</v>
      </c>
      <c r="AG95" s="2">
        <v>2</v>
      </c>
      <c r="AH95" s="2">
        <v>0</v>
      </c>
      <c r="AI95" s="2">
        <v>0</v>
      </c>
      <c r="AJ95" s="2">
        <v>5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 t="s">
        <v>4</v>
      </c>
      <c r="AT95" s="2" t="s">
        <v>4</v>
      </c>
    </row>
    <row r="96" spans="1:46" x14ac:dyDescent="0.2">
      <c r="A96" s="2">
        <v>1654078</v>
      </c>
      <c r="B96" s="2">
        <v>845021</v>
      </c>
      <c r="D96" s="2"/>
      <c r="E96" s="19" t="s">
        <v>330</v>
      </c>
      <c r="F96" s="46">
        <f>INDEX(Δεδομένα!$P:$P,MATCH('2021'!E96,Δεδομένα!$O:$O,0))</f>
        <v>17</v>
      </c>
      <c r="G96" s="49" t="s">
        <v>1</v>
      </c>
      <c r="H96" s="51" t="str">
        <f>INDEX(Δεδομένα!B$1:B$51,MATCH('2021'!G96,Δεδομένα!A$1:A$51,0))</f>
        <v>ΑΤΤΙΚΗΣ</v>
      </c>
      <c r="I96" s="53">
        <f>INDEX(Δεδομένα!E$1:E$13,MATCH('2021'!H96,Δεδομένα!D$1:D$13,0))</f>
        <v>1</v>
      </c>
      <c r="J96" s="4">
        <v>44298</v>
      </c>
      <c r="K96" s="3" t="s">
        <v>334</v>
      </c>
      <c r="L96" s="17" t="str">
        <f t="shared" si="4"/>
        <v>12/04/2021 11:28</v>
      </c>
      <c r="M96" s="4">
        <v>44298</v>
      </c>
      <c r="N96" s="3" t="s">
        <v>299</v>
      </c>
      <c r="O96" s="17" t="str">
        <f t="shared" si="5"/>
        <v>12/04/2021 13:10</v>
      </c>
      <c r="P96" s="24">
        <f t="shared" si="6"/>
        <v>7.0833333331393078E-2</v>
      </c>
      <c r="Q96" s="28">
        <v>0</v>
      </c>
      <c r="R96" s="27">
        <f t="shared" si="7"/>
        <v>101.99999999720603</v>
      </c>
      <c r="S96" s="3" t="s">
        <v>4</v>
      </c>
      <c r="T96" s="3" t="s">
        <v>335</v>
      </c>
      <c r="U96" s="3" t="s">
        <v>4</v>
      </c>
      <c r="V96" s="3" t="s">
        <v>336</v>
      </c>
      <c r="W96" s="5">
        <v>0</v>
      </c>
      <c r="X96" s="5">
        <v>0.5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2">
        <v>4</v>
      </c>
      <c r="AF96" s="2">
        <v>0</v>
      </c>
      <c r="AG96" s="2">
        <v>0</v>
      </c>
      <c r="AH96" s="2">
        <v>0</v>
      </c>
      <c r="AI96" s="2">
        <v>0</v>
      </c>
      <c r="AJ96" s="2">
        <v>2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 t="s">
        <v>4</v>
      </c>
      <c r="AT96" s="2" t="s">
        <v>4</v>
      </c>
    </row>
    <row r="97" spans="1:46" x14ac:dyDescent="0.2">
      <c r="A97" s="2">
        <v>1661473</v>
      </c>
      <c r="B97" s="2">
        <v>852191</v>
      </c>
      <c r="C97" s="6">
        <v>23.8536136934732</v>
      </c>
      <c r="D97" s="6">
        <v>37.814257417093501</v>
      </c>
      <c r="E97" s="19" t="s">
        <v>330</v>
      </c>
      <c r="F97" s="46">
        <f>INDEX(Δεδομένα!$P:$P,MATCH('2021'!E97,Δεδομένα!$O:$O,0))</f>
        <v>17</v>
      </c>
      <c r="G97" s="49" t="s">
        <v>1</v>
      </c>
      <c r="H97" s="51" t="str">
        <f>INDEX(Δεδομένα!B$1:B$51,MATCH('2021'!G97,Δεδομένα!A$1:A$51,0))</f>
        <v>ΑΤΤΙΚΗΣ</v>
      </c>
      <c r="I97" s="53">
        <f>INDEX(Δεδομένα!E$1:E$13,MATCH('2021'!H97,Δεδομένα!D$1:D$13,0))</f>
        <v>1</v>
      </c>
      <c r="J97" s="4">
        <v>44326</v>
      </c>
      <c r="K97" s="3" t="s">
        <v>337</v>
      </c>
      <c r="L97" s="17" t="str">
        <f t="shared" si="4"/>
        <v>10/05/2021 16:58</v>
      </c>
      <c r="M97" s="4">
        <v>44328</v>
      </c>
      <c r="N97" s="3" t="s">
        <v>338</v>
      </c>
      <c r="O97" s="17" t="str">
        <f t="shared" si="5"/>
        <v>12/05/2021 11:00</v>
      </c>
      <c r="P97" s="29">
        <f t="shared" si="6"/>
        <v>1.7513888888934162</v>
      </c>
      <c r="Q97" s="30">
        <f>1*24</f>
        <v>24</v>
      </c>
      <c r="R97" s="27">
        <f t="shared" si="7"/>
        <v>2522.0000000065193</v>
      </c>
      <c r="S97" s="3" t="s">
        <v>4</v>
      </c>
      <c r="T97" s="3" t="s">
        <v>339</v>
      </c>
      <c r="U97" s="3" t="s">
        <v>4</v>
      </c>
      <c r="V97" s="3" t="s">
        <v>340</v>
      </c>
      <c r="W97" s="5">
        <v>100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2">
        <v>40</v>
      </c>
      <c r="AF97" s="2">
        <v>0</v>
      </c>
      <c r="AG97" s="2">
        <v>0</v>
      </c>
      <c r="AH97" s="2">
        <v>0</v>
      </c>
      <c r="AI97" s="2">
        <v>0</v>
      </c>
      <c r="AJ97" s="2">
        <v>8</v>
      </c>
      <c r="AK97" s="2">
        <v>5</v>
      </c>
      <c r="AL97" s="2">
        <v>0</v>
      </c>
      <c r="AM97" s="2">
        <v>0</v>
      </c>
      <c r="AN97" s="2">
        <v>2</v>
      </c>
      <c r="AO97" s="2">
        <v>0</v>
      </c>
      <c r="AP97" s="2">
        <v>0</v>
      </c>
      <c r="AQ97" s="2">
        <v>0</v>
      </c>
      <c r="AR97" s="2">
        <v>0</v>
      </c>
      <c r="AS97" s="2" t="s">
        <v>4</v>
      </c>
      <c r="AT97" s="2" t="s">
        <v>4</v>
      </c>
    </row>
    <row r="98" spans="1:46" x14ac:dyDescent="0.2">
      <c r="A98" s="2">
        <v>1671725</v>
      </c>
      <c r="B98" s="2">
        <v>863376</v>
      </c>
      <c r="C98" s="2"/>
      <c r="D98" s="2"/>
      <c r="E98" s="19" t="s">
        <v>330</v>
      </c>
      <c r="F98" s="46">
        <f>INDEX(Δεδομένα!$P:$P,MATCH('2021'!E98,Δεδομένα!$O:$O,0))</f>
        <v>17</v>
      </c>
      <c r="G98" s="49" t="s">
        <v>1</v>
      </c>
      <c r="H98" s="51" t="str">
        <f>INDEX(Δεδομένα!B$1:B$51,MATCH('2021'!G98,Δεδομένα!A$1:A$51,0))</f>
        <v>ΑΤΤΙΚΗΣ</v>
      </c>
      <c r="I98" s="53">
        <f>INDEX(Δεδομένα!E$1:E$13,MATCH('2021'!H98,Δεδομένα!D$1:D$13,0))</f>
        <v>1</v>
      </c>
      <c r="J98" s="4">
        <v>44367</v>
      </c>
      <c r="K98" s="3" t="s">
        <v>341</v>
      </c>
      <c r="L98" s="17" t="str">
        <f t="shared" si="4"/>
        <v>20/06/2021 17:55</v>
      </c>
      <c r="M98" s="4">
        <v>44367</v>
      </c>
      <c r="N98" s="3" t="s">
        <v>342</v>
      </c>
      <c r="O98" s="17" t="str">
        <f t="shared" si="5"/>
        <v>20/06/2021 19:07</v>
      </c>
      <c r="P98" s="24">
        <f t="shared" si="6"/>
        <v>4.9999999995634425E-2</v>
      </c>
      <c r="Q98" s="28">
        <v>0</v>
      </c>
      <c r="R98" s="27">
        <f t="shared" si="7"/>
        <v>71.999999993713573</v>
      </c>
      <c r="S98" s="3" t="s">
        <v>4</v>
      </c>
      <c r="T98" s="3" t="s">
        <v>339</v>
      </c>
      <c r="U98" s="3" t="s">
        <v>4</v>
      </c>
      <c r="V98" s="3" t="s">
        <v>343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1</v>
      </c>
      <c r="AC98" s="5">
        <v>0</v>
      </c>
      <c r="AD98" s="5">
        <v>0</v>
      </c>
      <c r="AE98" s="2">
        <v>10</v>
      </c>
      <c r="AF98" s="2">
        <v>0</v>
      </c>
      <c r="AG98" s="2">
        <v>0</v>
      </c>
      <c r="AH98" s="2">
        <v>0</v>
      </c>
      <c r="AI98" s="2">
        <v>0</v>
      </c>
      <c r="AJ98" s="2">
        <v>4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 t="s">
        <v>4</v>
      </c>
      <c r="AT98" s="2" t="s">
        <v>4</v>
      </c>
    </row>
    <row r="99" spans="1:46" x14ac:dyDescent="0.2">
      <c r="A99" s="2">
        <v>1672246</v>
      </c>
      <c r="B99" s="2">
        <v>864471</v>
      </c>
      <c r="C99" s="2"/>
      <c r="D99" s="2"/>
      <c r="E99" s="19" t="s">
        <v>330</v>
      </c>
      <c r="F99" s="46">
        <f>INDEX(Δεδομένα!$P:$P,MATCH('2021'!E99,Δεδομένα!$O:$O,0))</f>
        <v>17</v>
      </c>
      <c r="G99" s="49" t="s">
        <v>1</v>
      </c>
      <c r="H99" s="51" t="str">
        <f>INDEX(Δεδομένα!B$1:B$51,MATCH('2021'!G99,Δεδομένα!A$1:A$51,0))</f>
        <v>ΑΤΤΙΚΗΣ</v>
      </c>
      <c r="I99" s="53">
        <f>INDEX(Δεδομένα!E$1:E$13,MATCH('2021'!H99,Δεδομένα!D$1:D$13,0))</f>
        <v>1</v>
      </c>
      <c r="J99" s="4">
        <v>44371</v>
      </c>
      <c r="K99" s="3" t="s">
        <v>344</v>
      </c>
      <c r="L99" s="17" t="str">
        <f t="shared" si="4"/>
        <v>24/06/2021 11:06</v>
      </c>
      <c r="M99" s="4">
        <v>44371</v>
      </c>
      <c r="N99" s="3" t="s">
        <v>345</v>
      </c>
      <c r="O99" s="17" t="str">
        <f t="shared" si="5"/>
        <v>24/06/2021 12:10</v>
      </c>
      <c r="P99" s="24">
        <f t="shared" si="6"/>
        <v>4.4444444443797693E-2</v>
      </c>
      <c r="Q99" s="28">
        <v>0</v>
      </c>
      <c r="R99" s="27">
        <f t="shared" si="7"/>
        <v>63.999999999068677</v>
      </c>
      <c r="S99" s="3" t="s">
        <v>4</v>
      </c>
      <c r="T99" s="3" t="s">
        <v>339</v>
      </c>
      <c r="U99" s="3" t="s">
        <v>4</v>
      </c>
      <c r="V99" s="3" t="s">
        <v>346</v>
      </c>
      <c r="W99" s="5">
        <v>0</v>
      </c>
      <c r="X99" s="5">
        <v>0</v>
      </c>
      <c r="Y99" s="5">
        <v>0</v>
      </c>
      <c r="Z99" s="5">
        <v>2</v>
      </c>
      <c r="AA99" s="5">
        <v>0</v>
      </c>
      <c r="AB99" s="5">
        <v>0</v>
      </c>
      <c r="AC99" s="5">
        <v>0</v>
      </c>
      <c r="AD99" s="5">
        <v>0</v>
      </c>
      <c r="AE99" s="2">
        <v>8</v>
      </c>
      <c r="AF99" s="2">
        <v>0</v>
      </c>
      <c r="AG99" s="2">
        <v>0</v>
      </c>
      <c r="AH99" s="2">
        <v>0</v>
      </c>
      <c r="AI99" s="2">
        <v>0</v>
      </c>
      <c r="AJ99" s="2">
        <v>5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 t="s">
        <v>4</v>
      </c>
      <c r="AT99" s="2" t="s">
        <v>4</v>
      </c>
    </row>
    <row r="100" spans="1:46" x14ac:dyDescent="0.2">
      <c r="A100" s="2">
        <v>1679680</v>
      </c>
      <c r="B100" s="2">
        <v>871362</v>
      </c>
      <c r="C100" s="6">
        <v>23.8891127326755</v>
      </c>
      <c r="D100" s="6">
        <v>37.907337478236897</v>
      </c>
      <c r="E100" s="19" t="s">
        <v>330</v>
      </c>
      <c r="F100" s="46">
        <f>INDEX(Δεδομένα!$P:$P,MATCH('2021'!E100,Δεδομένα!$O:$O,0))</f>
        <v>17</v>
      </c>
      <c r="G100" s="49" t="s">
        <v>1</v>
      </c>
      <c r="H100" s="51" t="str">
        <f>INDEX(Δεδομένα!B$1:B$51,MATCH('2021'!G100,Δεδομένα!A$1:A$51,0))</f>
        <v>ΑΤΤΙΚΗΣ</v>
      </c>
      <c r="I100" s="53">
        <f>INDEX(Δεδομένα!E$1:E$13,MATCH('2021'!H100,Δεδομένα!D$1:D$13,0))</f>
        <v>1</v>
      </c>
      <c r="J100" s="4">
        <v>44392</v>
      </c>
      <c r="K100" s="3" t="s">
        <v>347</v>
      </c>
      <c r="L100" s="17" t="str">
        <f t="shared" si="4"/>
        <v>15/07/2021 14:08</v>
      </c>
      <c r="M100" s="4">
        <v>44392</v>
      </c>
      <c r="N100" s="3" t="s">
        <v>348</v>
      </c>
      <c r="O100" s="17" t="str">
        <f t="shared" si="5"/>
        <v>15/07/2021 20:33</v>
      </c>
      <c r="P100" s="24">
        <f t="shared" si="6"/>
        <v>0.26736111110949423</v>
      </c>
      <c r="Q100" s="28">
        <v>0</v>
      </c>
      <c r="R100" s="27">
        <f t="shared" si="7"/>
        <v>384.99999999767169</v>
      </c>
      <c r="S100" s="3" t="s">
        <v>4</v>
      </c>
      <c r="T100" s="3" t="s">
        <v>339</v>
      </c>
      <c r="U100" s="3" t="s">
        <v>4</v>
      </c>
      <c r="V100" s="3" t="s">
        <v>349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15</v>
      </c>
      <c r="AC100" s="5">
        <v>0</v>
      </c>
      <c r="AD100" s="5">
        <v>0</v>
      </c>
      <c r="AE100" s="2">
        <v>38</v>
      </c>
      <c r="AF100" s="2">
        <v>0</v>
      </c>
      <c r="AG100" s="2">
        <v>0</v>
      </c>
      <c r="AH100" s="2">
        <v>0</v>
      </c>
      <c r="AI100" s="2">
        <v>0</v>
      </c>
      <c r="AJ100" s="2">
        <v>15</v>
      </c>
      <c r="AK100" s="2">
        <v>0</v>
      </c>
      <c r="AL100" s="2">
        <v>0</v>
      </c>
      <c r="AM100" s="2">
        <v>0</v>
      </c>
      <c r="AN100" s="2">
        <v>1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</row>
    <row r="101" spans="1:46" x14ac:dyDescent="0.2">
      <c r="A101" s="2">
        <v>1629337</v>
      </c>
      <c r="B101" s="2">
        <v>818297</v>
      </c>
      <c r="D101" s="2"/>
      <c r="E101" s="19" t="s">
        <v>350</v>
      </c>
      <c r="F101" s="46">
        <f>INDEX(Δεδομένα!$P:$P,MATCH('2021'!E101,Δεδομένα!$O:$O,0))</f>
        <v>18</v>
      </c>
      <c r="G101" s="49" t="s">
        <v>1</v>
      </c>
      <c r="H101" s="51" t="str">
        <f>INDEX(Δεδομένα!B$1:B$51,MATCH('2021'!G101,Δεδομένα!A$1:A$51,0))</f>
        <v>ΑΤΤΙΚΗΣ</v>
      </c>
      <c r="I101" s="53">
        <f>INDEX(Δεδομένα!E$1:E$13,MATCH('2021'!H101,Δεδομένα!D$1:D$13,0))</f>
        <v>1</v>
      </c>
      <c r="J101" s="4">
        <v>44210</v>
      </c>
      <c r="K101" s="3" t="s">
        <v>223</v>
      </c>
      <c r="L101" s="17" t="str">
        <f t="shared" si="4"/>
        <v>14/01/2021 12:20</v>
      </c>
      <c r="M101" s="4">
        <v>44210</v>
      </c>
      <c r="N101" s="3" t="s">
        <v>351</v>
      </c>
      <c r="O101" s="17" t="str">
        <f t="shared" si="5"/>
        <v>14/01/2021 13:25</v>
      </c>
      <c r="P101" s="24">
        <f t="shared" si="6"/>
        <v>4.5138888890505768E-2</v>
      </c>
      <c r="Q101" s="28">
        <v>0</v>
      </c>
      <c r="R101" s="27">
        <f t="shared" si="7"/>
        <v>65.000000002328306</v>
      </c>
      <c r="S101" s="3" t="s">
        <v>4</v>
      </c>
      <c r="T101" s="3" t="s">
        <v>257</v>
      </c>
      <c r="U101" s="3" t="s">
        <v>352</v>
      </c>
      <c r="V101" s="3" t="s">
        <v>353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0.1</v>
      </c>
      <c r="AC101" s="5">
        <v>0</v>
      </c>
      <c r="AD101" s="5">
        <v>0</v>
      </c>
      <c r="AE101" s="2">
        <v>1</v>
      </c>
      <c r="AF101" s="2">
        <v>0</v>
      </c>
      <c r="AG101" s="2">
        <v>0</v>
      </c>
      <c r="AH101" s="2">
        <v>0</v>
      </c>
      <c r="AI101" s="2">
        <v>0</v>
      </c>
      <c r="AJ101" s="2">
        <v>1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 t="s">
        <v>4</v>
      </c>
      <c r="AT101" s="2" t="s">
        <v>4</v>
      </c>
    </row>
    <row r="102" spans="1:46" x14ac:dyDescent="0.2">
      <c r="A102" s="2">
        <v>1653110</v>
      </c>
      <c r="B102" s="2">
        <v>827120</v>
      </c>
      <c r="D102" s="2"/>
      <c r="E102" s="19" t="s">
        <v>350</v>
      </c>
      <c r="F102" s="46">
        <f>INDEX(Δεδομένα!$P:$P,MATCH('2021'!E102,Δεδομένα!$O:$O,0))</f>
        <v>18</v>
      </c>
      <c r="G102" s="49" t="s">
        <v>1</v>
      </c>
      <c r="H102" s="51" t="str">
        <f>INDEX(Δεδομένα!B$1:B$51,MATCH('2021'!G102,Δεδομένα!A$1:A$51,0))</f>
        <v>ΑΤΤΙΚΗΣ</v>
      </c>
      <c r="I102" s="53">
        <f>INDEX(Δεδομένα!E$1:E$13,MATCH('2021'!H102,Δεδομένα!D$1:D$13,0))</f>
        <v>1</v>
      </c>
      <c r="J102" s="4">
        <v>44267</v>
      </c>
      <c r="K102" s="3" t="s">
        <v>357</v>
      </c>
      <c r="L102" s="17" t="str">
        <f t="shared" si="4"/>
        <v>12/03/2021 18:09</v>
      </c>
      <c r="M102" s="4">
        <v>44267</v>
      </c>
      <c r="N102" s="3" t="s">
        <v>358</v>
      </c>
      <c r="O102" s="17" t="str">
        <f t="shared" si="5"/>
        <v>12/03/2021 18:55</v>
      </c>
      <c r="P102" s="24">
        <f t="shared" si="6"/>
        <v>3.1944444446708076E-2</v>
      </c>
      <c r="Q102" s="28">
        <v>0</v>
      </c>
      <c r="R102" s="27">
        <f t="shared" si="7"/>
        <v>46.000000003259629</v>
      </c>
      <c r="S102" s="3" t="s">
        <v>4</v>
      </c>
      <c r="T102" s="3" t="s">
        <v>257</v>
      </c>
      <c r="U102" s="3" t="s">
        <v>4</v>
      </c>
      <c r="V102" s="3" t="s">
        <v>359</v>
      </c>
      <c r="W102" s="5">
        <v>0</v>
      </c>
      <c r="X102" s="5">
        <v>0</v>
      </c>
      <c r="Y102" s="5">
        <v>0</v>
      </c>
      <c r="Z102" s="5">
        <v>0</v>
      </c>
      <c r="AA102" s="5">
        <v>0.05</v>
      </c>
      <c r="AB102" s="5">
        <v>0</v>
      </c>
      <c r="AC102" s="5">
        <v>0</v>
      </c>
      <c r="AD102" s="5">
        <v>0</v>
      </c>
      <c r="AE102" s="2">
        <v>4</v>
      </c>
      <c r="AF102" s="2">
        <v>0</v>
      </c>
      <c r="AG102" s="2">
        <v>0</v>
      </c>
      <c r="AH102" s="2">
        <v>0</v>
      </c>
      <c r="AI102" s="2">
        <v>0</v>
      </c>
      <c r="AJ102" s="2">
        <v>2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 t="s">
        <v>4</v>
      </c>
      <c r="AT102" s="2" t="s">
        <v>4</v>
      </c>
    </row>
    <row r="103" spans="1:46" x14ac:dyDescent="0.2">
      <c r="A103" s="2">
        <v>1653121</v>
      </c>
      <c r="B103" s="2">
        <v>843067</v>
      </c>
      <c r="C103" s="2"/>
      <c r="D103" s="2"/>
      <c r="E103" s="19" t="s">
        <v>350</v>
      </c>
      <c r="F103" s="46">
        <f>INDEX(Δεδομένα!$P:$P,MATCH('2021'!E103,Δεδομένα!$O:$O,0))</f>
        <v>18</v>
      </c>
      <c r="G103" s="49" t="s">
        <v>1</v>
      </c>
      <c r="H103" s="51" t="str">
        <f>INDEX(Δεδομένα!B$1:B$51,MATCH('2021'!G103,Δεδομένα!A$1:A$51,0))</f>
        <v>ΑΤΤΙΚΗΣ</v>
      </c>
      <c r="I103" s="53">
        <f>INDEX(Δεδομένα!E$1:E$13,MATCH('2021'!H103,Δεδομένα!D$1:D$13,0))</f>
        <v>1</v>
      </c>
      <c r="J103" s="4">
        <v>44291</v>
      </c>
      <c r="K103" s="3" t="s">
        <v>360</v>
      </c>
      <c r="L103" s="17" t="str">
        <f t="shared" si="4"/>
        <v>05/04/2021 11:57</v>
      </c>
      <c r="M103" s="4">
        <v>44291</v>
      </c>
      <c r="N103" s="3" t="s">
        <v>297</v>
      </c>
      <c r="O103" s="17" t="str">
        <f t="shared" si="5"/>
        <v>05/04/2021 12:55</v>
      </c>
      <c r="P103" s="24">
        <f t="shared" si="6"/>
        <v>4.0277777778101154E-2</v>
      </c>
      <c r="Q103" s="28">
        <v>0</v>
      </c>
      <c r="R103" s="27">
        <f t="shared" si="7"/>
        <v>58.000000000465661</v>
      </c>
      <c r="S103" s="3" t="s">
        <v>4</v>
      </c>
      <c r="T103" s="3" t="s">
        <v>355</v>
      </c>
      <c r="U103" s="3" t="s">
        <v>4</v>
      </c>
      <c r="V103" s="3" t="s">
        <v>361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0.75</v>
      </c>
      <c r="AD103" s="5">
        <v>0</v>
      </c>
      <c r="AE103" s="2">
        <v>2</v>
      </c>
      <c r="AF103" s="2">
        <v>0</v>
      </c>
      <c r="AG103" s="2">
        <v>0</v>
      </c>
      <c r="AH103" s="2">
        <v>0</v>
      </c>
      <c r="AI103" s="2">
        <v>0</v>
      </c>
      <c r="AJ103" s="2">
        <v>1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 t="s">
        <v>4</v>
      </c>
      <c r="AT103" s="2" t="s">
        <v>4</v>
      </c>
    </row>
    <row r="104" spans="1:46" x14ac:dyDescent="0.2">
      <c r="A104" s="2">
        <v>1717845</v>
      </c>
      <c r="B104" s="2">
        <v>851438</v>
      </c>
      <c r="C104" s="2"/>
      <c r="D104" s="2"/>
      <c r="E104" s="19" t="s">
        <v>350</v>
      </c>
      <c r="F104" s="46">
        <f>INDEX(Δεδομένα!$P:$P,MATCH('2021'!E104,Δεδομένα!$O:$O,0))</f>
        <v>18</v>
      </c>
      <c r="G104" s="49" t="s">
        <v>1</v>
      </c>
      <c r="H104" s="51" t="str">
        <f>INDEX(Δεδομένα!B$1:B$51,MATCH('2021'!G104,Δεδομένα!A$1:A$51,0))</f>
        <v>ΑΤΤΙΚΗΣ</v>
      </c>
      <c r="I104" s="53">
        <f>INDEX(Δεδομένα!E$1:E$13,MATCH('2021'!H104,Δεδομένα!D$1:D$13,0))</f>
        <v>1</v>
      </c>
      <c r="J104" s="4">
        <v>44323</v>
      </c>
      <c r="K104" s="3" t="s">
        <v>362</v>
      </c>
      <c r="L104" s="17" t="str">
        <f t="shared" si="4"/>
        <v>07/05/2021 15:20</v>
      </c>
      <c r="M104" s="4">
        <v>44323</v>
      </c>
      <c r="N104" s="3" t="s">
        <v>363</v>
      </c>
      <c r="O104" s="17" t="str">
        <f t="shared" si="5"/>
        <v>07/05/2021 16:24</v>
      </c>
      <c r="P104" s="24">
        <f t="shared" si="6"/>
        <v>4.4444444443797693E-2</v>
      </c>
      <c r="Q104" s="28">
        <v>0</v>
      </c>
      <c r="R104" s="27">
        <f t="shared" si="7"/>
        <v>63.999999999068677</v>
      </c>
      <c r="S104" s="3" t="s">
        <v>4</v>
      </c>
      <c r="T104" s="3" t="s">
        <v>355</v>
      </c>
      <c r="U104" s="3" t="s">
        <v>4</v>
      </c>
      <c r="V104" s="3" t="s">
        <v>364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2</v>
      </c>
      <c r="AC104" s="5">
        <v>0</v>
      </c>
      <c r="AD104" s="5">
        <v>0</v>
      </c>
      <c r="AE104" s="2">
        <v>12</v>
      </c>
      <c r="AF104" s="2">
        <v>0</v>
      </c>
      <c r="AG104" s="2">
        <v>0</v>
      </c>
      <c r="AH104" s="2">
        <v>0</v>
      </c>
      <c r="AI104" s="2">
        <v>0</v>
      </c>
      <c r="AJ104" s="2">
        <v>4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</row>
    <row r="105" spans="1:46" x14ac:dyDescent="0.2">
      <c r="A105" s="2">
        <v>1717842</v>
      </c>
      <c r="B105" s="2">
        <v>861193</v>
      </c>
      <c r="C105" s="2"/>
      <c r="D105" s="2"/>
      <c r="E105" s="19" t="s">
        <v>350</v>
      </c>
      <c r="F105" s="46">
        <f>INDEX(Δεδομένα!$P:$P,MATCH('2021'!E105,Δεδομένα!$O:$O,0))</f>
        <v>18</v>
      </c>
      <c r="G105" s="49" t="s">
        <v>1</v>
      </c>
      <c r="H105" s="51" t="str">
        <f>INDEX(Δεδομένα!B$1:B$51,MATCH('2021'!G105,Δεδομένα!A$1:A$51,0))</f>
        <v>ΑΤΤΙΚΗΣ</v>
      </c>
      <c r="I105" s="53">
        <f>INDEX(Δεδομένα!E$1:E$13,MATCH('2021'!H105,Δεδομένα!D$1:D$13,0))</f>
        <v>1</v>
      </c>
      <c r="J105" s="4">
        <v>44359</v>
      </c>
      <c r="K105" s="3" t="s">
        <v>365</v>
      </c>
      <c r="L105" s="17" t="str">
        <f t="shared" si="4"/>
        <v>12/06/2021 13:50</v>
      </c>
      <c r="M105" s="4">
        <v>44359</v>
      </c>
      <c r="N105" s="3" t="s">
        <v>136</v>
      </c>
      <c r="O105" s="17" t="str">
        <f t="shared" si="5"/>
        <v>12/06/2021 15:27</v>
      </c>
      <c r="P105" s="24">
        <f t="shared" si="6"/>
        <v>6.7361111112404615E-2</v>
      </c>
      <c r="Q105" s="28">
        <v>0</v>
      </c>
      <c r="R105" s="27">
        <f t="shared" si="7"/>
        <v>97.000000001862645</v>
      </c>
      <c r="S105" s="3" t="s">
        <v>4</v>
      </c>
      <c r="T105" s="3" t="s">
        <v>257</v>
      </c>
      <c r="U105" s="3" t="s">
        <v>4</v>
      </c>
      <c r="V105" s="3" t="s">
        <v>366</v>
      </c>
      <c r="W105" s="5">
        <v>0</v>
      </c>
      <c r="X105" s="5">
        <v>0</v>
      </c>
      <c r="Y105" s="5">
        <v>0</v>
      </c>
      <c r="Z105" s="5">
        <v>500</v>
      </c>
      <c r="AA105" s="5">
        <v>0</v>
      </c>
      <c r="AB105" s="5">
        <v>0</v>
      </c>
      <c r="AC105" s="5">
        <v>0</v>
      </c>
      <c r="AD105" s="5">
        <v>0</v>
      </c>
      <c r="AE105" s="2">
        <v>7</v>
      </c>
      <c r="AF105" s="2">
        <v>0</v>
      </c>
      <c r="AG105" s="2">
        <v>0</v>
      </c>
      <c r="AH105" s="2">
        <v>0</v>
      </c>
      <c r="AI105" s="2">
        <v>0</v>
      </c>
      <c r="AJ105" s="2">
        <v>3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</row>
    <row r="106" spans="1:46" x14ac:dyDescent="0.2">
      <c r="A106" s="2">
        <v>1675772</v>
      </c>
      <c r="B106" s="2">
        <v>865291</v>
      </c>
      <c r="C106" s="2"/>
      <c r="D106" s="2"/>
      <c r="E106" s="19" t="s">
        <v>350</v>
      </c>
      <c r="F106" s="46">
        <f>INDEX(Δεδομένα!$P:$P,MATCH('2021'!E106,Δεδομένα!$O:$O,0))</f>
        <v>18</v>
      </c>
      <c r="G106" s="49" t="s">
        <v>1</v>
      </c>
      <c r="H106" s="51" t="str">
        <f>INDEX(Δεδομένα!B$1:B$51,MATCH('2021'!G106,Δεδομένα!A$1:A$51,0))</f>
        <v>ΑΤΤΙΚΗΣ</v>
      </c>
      <c r="I106" s="53">
        <f>INDEX(Δεδομένα!E$1:E$13,MATCH('2021'!H106,Δεδομένα!D$1:D$13,0))</f>
        <v>1</v>
      </c>
      <c r="J106" s="4">
        <v>44373</v>
      </c>
      <c r="K106" s="3" t="s">
        <v>367</v>
      </c>
      <c r="L106" s="17" t="str">
        <f t="shared" si="4"/>
        <v>26/06/2021 18:59</v>
      </c>
      <c r="M106" s="4">
        <v>44373</v>
      </c>
      <c r="N106" s="3" t="s">
        <v>255</v>
      </c>
      <c r="O106" s="17" t="str">
        <f t="shared" si="5"/>
        <v>26/06/2021 19:40</v>
      </c>
      <c r="P106" s="24">
        <f t="shared" si="6"/>
        <v>2.8472222220443655E-2</v>
      </c>
      <c r="Q106" s="28">
        <v>0</v>
      </c>
      <c r="R106" s="27">
        <f t="shared" si="7"/>
        <v>40.999999997438863</v>
      </c>
      <c r="S106" s="3" t="s">
        <v>4</v>
      </c>
      <c r="T106" s="3" t="s">
        <v>355</v>
      </c>
      <c r="U106" s="3" t="s">
        <v>4</v>
      </c>
      <c r="V106" s="3" t="s">
        <v>368</v>
      </c>
      <c r="W106" s="5">
        <v>0</v>
      </c>
      <c r="X106" s="5">
        <v>0</v>
      </c>
      <c r="Y106" s="5">
        <v>0</v>
      </c>
      <c r="Z106" s="5">
        <v>0</v>
      </c>
      <c r="AA106" s="5">
        <v>1.5</v>
      </c>
      <c r="AB106" s="5">
        <v>0</v>
      </c>
      <c r="AC106" s="5">
        <v>0</v>
      </c>
      <c r="AD106" s="5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 t="s">
        <v>4</v>
      </c>
      <c r="AT106" s="2" t="s">
        <v>4</v>
      </c>
    </row>
    <row r="107" spans="1:46" x14ac:dyDescent="0.2">
      <c r="A107" s="2">
        <v>1675763</v>
      </c>
      <c r="B107" s="2">
        <v>865565</v>
      </c>
      <c r="C107" s="6">
        <v>23.985240320216</v>
      </c>
      <c r="D107" s="6">
        <v>37.9207329191619</v>
      </c>
      <c r="E107" s="19" t="s">
        <v>350</v>
      </c>
      <c r="F107" s="46">
        <f>INDEX(Δεδομένα!$P:$P,MATCH('2021'!E107,Δεδομένα!$O:$O,0))</f>
        <v>18</v>
      </c>
      <c r="G107" s="49" t="s">
        <v>1</v>
      </c>
      <c r="H107" s="51" t="str">
        <f>INDEX(Δεδομένα!B$1:B$51,MATCH('2021'!G107,Δεδομένα!A$1:A$51,0))</f>
        <v>ΑΤΤΙΚΗΣ</v>
      </c>
      <c r="I107" s="53">
        <f>INDEX(Δεδομένα!E$1:E$13,MATCH('2021'!H107,Δεδομένα!D$1:D$13,0))</f>
        <v>1</v>
      </c>
      <c r="J107" s="4">
        <v>44374</v>
      </c>
      <c r="K107" s="3" t="s">
        <v>251</v>
      </c>
      <c r="L107" s="17" t="str">
        <f t="shared" si="4"/>
        <v>27/06/2021 14:46</v>
      </c>
      <c r="M107" s="4">
        <v>44374</v>
      </c>
      <c r="N107" s="3" t="s">
        <v>106</v>
      </c>
      <c r="O107" s="17" t="str">
        <f t="shared" si="5"/>
        <v>27/06/2021 21:41</v>
      </c>
      <c r="P107" s="24">
        <f t="shared" si="6"/>
        <v>0.28819444444525288</v>
      </c>
      <c r="Q107" s="28">
        <v>0</v>
      </c>
      <c r="R107" s="27">
        <f t="shared" si="7"/>
        <v>415.00000000116415</v>
      </c>
      <c r="S107" s="3" t="s">
        <v>4</v>
      </c>
      <c r="T107" s="3" t="s">
        <v>355</v>
      </c>
      <c r="U107" s="3" t="s">
        <v>4</v>
      </c>
      <c r="V107" s="3" t="s">
        <v>369</v>
      </c>
      <c r="W107" s="5">
        <v>18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2">
        <v>22</v>
      </c>
      <c r="AF107" s="2">
        <v>0</v>
      </c>
      <c r="AG107" s="2">
        <v>0</v>
      </c>
      <c r="AH107" s="2">
        <v>0</v>
      </c>
      <c r="AI107" s="2">
        <v>0</v>
      </c>
      <c r="AJ107" s="2">
        <v>7</v>
      </c>
      <c r="AK107" s="2">
        <v>0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0</v>
      </c>
      <c r="AS107" s="2" t="s">
        <v>4</v>
      </c>
      <c r="AT107" s="2" t="s">
        <v>4</v>
      </c>
    </row>
    <row r="108" spans="1:46" x14ac:dyDescent="0.2">
      <c r="A108" s="2">
        <v>1718156</v>
      </c>
      <c r="B108" s="2">
        <v>865933</v>
      </c>
      <c r="C108" s="2"/>
      <c r="D108" s="2"/>
      <c r="E108" s="19" t="s">
        <v>350</v>
      </c>
      <c r="F108" s="46">
        <f>INDEX(Δεδομένα!$P:$P,MATCH('2021'!E108,Δεδομένα!$O:$O,0))</f>
        <v>18</v>
      </c>
      <c r="G108" s="49" t="s">
        <v>1</v>
      </c>
      <c r="H108" s="51" t="str">
        <f>INDEX(Δεδομένα!B$1:B$51,MATCH('2021'!G108,Δεδομένα!A$1:A$51,0))</f>
        <v>ΑΤΤΙΚΗΣ</v>
      </c>
      <c r="I108" s="53">
        <f>INDEX(Δεδομένα!E$1:E$13,MATCH('2021'!H108,Δεδομένα!D$1:D$13,0))</f>
        <v>1</v>
      </c>
      <c r="J108" s="4">
        <v>44375</v>
      </c>
      <c r="K108" s="3" t="s">
        <v>370</v>
      </c>
      <c r="L108" s="17" t="str">
        <f t="shared" si="4"/>
        <v>28/06/2021 17:45</v>
      </c>
      <c r="M108" s="4">
        <v>44375</v>
      </c>
      <c r="N108" s="3" t="s">
        <v>371</v>
      </c>
      <c r="O108" s="17" t="str">
        <f t="shared" si="5"/>
        <v>28/06/2021 18:12</v>
      </c>
      <c r="P108" s="24">
        <f t="shared" si="6"/>
        <v>1.8749999995634425E-2</v>
      </c>
      <c r="Q108" s="28">
        <v>0</v>
      </c>
      <c r="R108" s="27">
        <f t="shared" si="7"/>
        <v>26.999999993713573</v>
      </c>
      <c r="S108" s="3" t="s">
        <v>4</v>
      </c>
      <c r="T108" s="3" t="s">
        <v>355</v>
      </c>
      <c r="U108" s="3" t="s">
        <v>4</v>
      </c>
      <c r="V108" s="3" t="s">
        <v>372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0.5</v>
      </c>
      <c r="AC108" s="5">
        <v>0</v>
      </c>
      <c r="AD108" s="5">
        <v>0</v>
      </c>
      <c r="AE108" s="2">
        <v>4</v>
      </c>
      <c r="AF108" s="2">
        <v>0</v>
      </c>
      <c r="AG108" s="2">
        <v>0</v>
      </c>
      <c r="AH108" s="2">
        <v>0</v>
      </c>
      <c r="AI108" s="2">
        <v>0</v>
      </c>
      <c r="AJ108" s="2">
        <v>1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</row>
    <row r="109" spans="1:46" x14ac:dyDescent="0.2">
      <c r="A109" s="2">
        <v>1689515</v>
      </c>
      <c r="B109" s="2">
        <v>868546</v>
      </c>
      <c r="C109" s="2"/>
      <c r="D109" s="2"/>
      <c r="E109" s="19" t="s">
        <v>350</v>
      </c>
      <c r="F109" s="46">
        <f>INDEX(Δεδομένα!$P:$P,MATCH('2021'!E109,Δεδομένα!$O:$O,0))</f>
        <v>18</v>
      </c>
      <c r="G109" s="49" t="s">
        <v>1</v>
      </c>
      <c r="H109" s="51" t="str">
        <f>INDEX(Δεδομένα!B$1:B$51,MATCH('2021'!G109,Δεδομένα!A$1:A$51,0))</f>
        <v>ΑΤΤΙΚΗΣ</v>
      </c>
      <c r="I109" s="53">
        <f>INDEX(Δεδομένα!E$1:E$13,MATCH('2021'!H109,Δεδομένα!D$1:D$13,0))</f>
        <v>1</v>
      </c>
      <c r="J109" s="4">
        <v>44383</v>
      </c>
      <c r="K109" s="3" t="s">
        <v>373</v>
      </c>
      <c r="L109" s="17" t="str">
        <f t="shared" si="4"/>
        <v>06/07/2021 13:19</v>
      </c>
      <c r="M109" s="4">
        <v>44383</v>
      </c>
      <c r="N109" s="3" t="s">
        <v>310</v>
      </c>
      <c r="O109" s="17" t="str">
        <f t="shared" si="5"/>
        <v>06/07/2021 15:05</v>
      </c>
      <c r="P109" s="24">
        <f t="shared" si="6"/>
        <v>7.3611111110949423E-2</v>
      </c>
      <c r="Q109" s="28">
        <v>0</v>
      </c>
      <c r="R109" s="27">
        <f t="shared" si="7"/>
        <v>105.99999999976717</v>
      </c>
      <c r="S109" s="3" t="s">
        <v>4</v>
      </c>
      <c r="T109" s="3" t="s">
        <v>355</v>
      </c>
      <c r="U109" s="3" t="s">
        <v>4</v>
      </c>
      <c r="V109" s="3" t="s">
        <v>374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1.5</v>
      </c>
      <c r="AC109" s="5">
        <v>0</v>
      </c>
      <c r="AD109" s="5">
        <v>0</v>
      </c>
      <c r="AE109" s="2">
        <v>6</v>
      </c>
      <c r="AF109" s="2">
        <v>0</v>
      </c>
      <c r="AG109" s="2">
        <v>0</v>
      </c>
      <c r="AH109" s="2">
        <v>0</v>
      </c>
      <c r="AI109" s="2">
        <v>0</v>
      </c>
      <c r="AJ109" s="2">
        <v>8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</row>
    <row r="110" spans="1:46" x14ac:dyDescent="0.2">
      <c r="A110" s="2">
        <v>1689516</v>
      </c>
      <c r="B110" s="2">
        <v>869066</v>
      </c>
      <c r="C110" s="2"/>
      <c r="D110" s="2"/>
      <c r="E110" s="19" t="s">
        <v>350</v>
      </c>
      <c r="F110" s="46">
        <f>INDEX(Δεδομένα!$P:$P,MATCH('2021'!E110,Δεδομένα!$O:$O,0))</f>
        <v>18</v>
      </c>
      <c r="G110" s="49" t="s">
        <v>1</v>
      </c>
      <c r="H110" s="51" t="str">
        <f>INDEX(Δεδομένα!B$1:B$51,MATCH('2021'!G110,Δεδομένα!A$1:A$51,0))</f>
        <v>ΑΤΤΙΚΗΣ</v>
      </c>
      <c r="I110" s="53">
        <f>INDEX(Δεδομένα!E$1:E$13,MATCH('2021'!H110,Δεδομένα!D$1:D$13,0))</f>
        <v>1</v>
      </c>
      <c r="J110" s="4">
        <v>44385</v>
      </c>
      <c r="K110" s="3" t="s">
        <v>375</v>
      </c>
      <c r="L110" s="17" t="str">
        <f t="shared" si="4"/>
        <v>08/07/2021 04:50</v>
      </c>
      <c r="M110" s="4">
        <v>44385</v>
      </c>
      <c r="N110" s="3" t="s">
        <v>376</v>
      </c>
      <c r="O110" s="17" t="str">
        <f t="shared" si="5"/>
        <v>08/07/2021 07:44</v>
      </c>
      <c r="P110" s="24">
        <f t="shared" si="6"/>
        <v>0.12083333333430346</v>
      </c>
      <c r="Q110" s="28">
        <v>0</v>
      </c>
      <c r="R110" s="27">
        <f t="shared" si="7"/>
        <v>174.00000000139698</v>
      </c>
      <c r="S110" s="3" t="s">
        <v>4</v>
      </c>
      <c r="T110" s="3" t="s">
        <v>242</v>
      </c>
      <c r="U110" s="3" t="s">
        <v>4</v>
      </c>
      <c r="V110" s="3" t="s">
        <v>377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3</v>
      </c>
      <c r="AC110" s="5">
        <v>0</v>
      </c>
      <c r="AD110" s="5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 t="s">
        <v>4</v>
      </c>
      <c r="AT110" s="2" t="s">
        <v>4</v>
      </c>
    </row>
    <row r="111" spans="1:46" x14ac:dyDescent="0.2">
      <c r="A111" s="2">
        <v>1689535</v>
      </c>
      <c r="B111" s="2">
        <v>871273</v>
      </c>
      <c r="C111" s="6">
        <v>23.959899996322701</v>
      </c>
      <c r="D111" s="6">
        <v>37.825318080163903</v>
      </c>
      <c r="E111" s="19" t="s">
        <v>350</v>
      </c>
      <c r="F111" s="46">
        <f>INDEX(Δεδομένα!$P:$P,MATCH('2021'!E111,Δεδομένα!$O:$O,0))</f>
        <v>18</v>
      </c>
      <c r="G111" s="49" t="s">
        <v>1</v>
      </c>
      <c r="H111" s="51" t="str">
        <f>INDEX(Δεδομένα!B$1:B$51,MATCH('2021'!G111,Δεδομένα!A$1:A$51,0))</f>
        <v>ΑΤΤΙΚΗΣ</v>
      </c>
      <c r="I111" s="53">
        <f>INDEX(Δεδομένα!E$1:E$13,MATCH('2021'!H111,Δεδομένα!D$1:D$13,0))</f>
        <v>1</v>
      </c>
      <c r="J111" s="4">
        <v>44392</v>
      </c>
      <c r="K111" s="3" t="s">
        <v>378</v>
      </c>
      <c r="L111" s="17" t="str">
        <f t="shared" si="4"/>
        <v>15/07/2021 11:21</v>
      </c>
      <c r="M111" s="4">
        <v>44392</v>
      </c>
      <c r="N111" s="3" t="s">
        <v>214</v>
      </c>
      <c r="O111" s="17" t="str">
        <f t="shared" si="5"/>
        <v>15/07/2021 12:00</v>
      </c>
      <c r="P111" s="24">
        <f t="shared" si="6"/>
        <v>2.7083333334303461E-2</v>
      </c>
      <c r="Q111" s="28">
        <v>0</v>
      </c>
      <c r="R111" s="27">
        <f t="shared" si="7"/>
        <v>39.000000001396984</v>
      </c>
      <c r="S111" s="3" t="s">
        <v>4</v>
      </c>
      <c r="T111" s="3" t="s">
        <v>242</v>
      </c>
      <c r="U111" s="3" t="s">
        <v>4</v>
      </c>
      <c r="V111" s="3" t="s">
        <v>379</v>
      </c>
      <c r="W111" s="5">
        <v>0</v>
      </c>
      <c r="X111" s="5">
        <v>0</v>
      </c>
      <c r="Y111" s="5">
        <v>0</v>
      </c>
      <c r="Z111" s="5">
        <v>0</v>
      </c>
      <c r="AA111" s="5">
        <v>0.5</v>
      </c>
      <c r="AB111" s="5">
        <v>0</v>
      </c>
      <c r="AC111" s="5">
        <v>0</v>
      </c>
      <c r="AD111" s="5">
        <v>0</v>
      </c>
      <c r="AE111" s="2">
        <v>6</v>
      </c>
      <c r="AF111" s="2">
        <v>0</v>
      </c>
      <c r="AG111" s="2">
        <v>0</v>
      </c>
      <c r="AH111" s="2">
        <v>0</v>
      </c>
      <c r="AI111" s="2">
        <v>0</v>
      </c>
      <c r="AJ111" s="2">
        <v>3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</row>
    <row r="112" spans="1:46" x14ac:dyDescent="0.2">
      <c r="A112" s="2">
        <v>1708176</v>
      </c>
      <c r="B112" s="2">
        <v>885260</v>
      </c>
      <c r="C112" s="2"/>
      <c r="D112" s="2"/>
      <c r="E112" s="19" t="s">
        <v>350</v>
      </c>
      <c r="F112" s="46">
        <f>INDEX(Δεδομένα!$P:$P,MATCH('2021'!E112,Δεδομένα!$O:$O,0))</f>
        <v>18</v>
      </c>
      <c r="G112" s="49" t="s">
        <v>1</v>
      </c>
      <c r="H112" s="51" t="str">
        <f>INDEX(Δεδομένα!B$1:B$51,MATCH('2021'!G112,Δεδομένα!A$1:A$51,0))</f>
        <v>ΑΤΤΙΚΗΣ</v>
      </c>
      <c r="I112" s="53">
        <f>INDEX(Δεδομένα!E$1:E$13,MATCH('2021'!H112,Δεδομένα!D$1:D$13,0))</f>
        <v>1</v>
      </c>
      <c r="J112" s="4">
        <v>44431</v>
      </c>
      <c r="K112" s="3" t="s">
        <v>380</v>
      </c>
      <c r="L112" s="17" t="str">
        <f t="shared" si="4"/>
        <v>23/08/2021 03:17</v>
      </c>
      <c r="M112" s="4">
        <v>44431</v>
      </c>
      <c r="N112" s="3" t="s">
        <v>381</v>
      </c>
      <c r="O112" s="17" t="str">
        <f t="shared" si="5"/>
        <v>23/08/2021 05:38</v>
      </c>
      <c r="P112" s="24">
        <f t="shared" si="6"/>
        <v>9.7916666665696539E-2</v>
      </c>
      <c r="Q112" s="28">
        <v>0</v>
      </c>
      <c r="R112" s="27">
        <f t="shared" si="7"/>
        <v>140.99999999860302</v>
      </c>
      <c r="S112" s="3" t="s">
        <v>4</v>
      </c>
      <c r="T112" s="3" t="s">
        <v>355</v>
      </c>
      <c r="U112" s="3" t="s">
        <v>4</v>
      </c>
      <c r="V112" s="3" t="s">
        <v>382</v>
      </c>
      <c r="W112" s="5">
        <v>0</v>
      </c>
      <c r="X112" s="5">
        <v>0</v>
      </c>
      <c r="Y112" s="5">
        <v>0</v>
      </c>
      <c r="Z112" s="5">
        <v>5</v>
      </c>
      <c r="AA112" s="5">
        <v>0</v>
      </c>
      <c r="AB112" s="5">
        <v>0</v>
      </c>
      <c r="AC112" s="5">
        <v>0</v>
      </c>
      <c r="AD112" s="5">
        <v>0</v>
      </c>
      <c r="AE112" s="2">
        <v>7</v>
      </c>
      <c r="AF112" s="2">
        <v>0</v>
      </c>
      <c r="AG112" s="2">
        <v>0</v>
      </c>
      <c r="AH112" s="2">
        <v>0</v>
      </c>
      <c r="AI112" s="2">
        <v>0</v>
      </c>
      <c r="AJ112" s="2">
        <v>2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</row>
    <row r="113" spans="1:46" x14ac:dyDescent="0.2">
      <c r="A113" s="2">
        <v>1708127</v>
      </c>
      <c r="B113" s="2">
        <v>890009</v>
      </c>
      <c r="C113" s="2"/>
      <c r="D113" s="2"/>
      <c r="E113" s="19" t="s">
        <v>350</v>
      </c>
      <c r="F113" s="46">
        <f>INDEX(Δεδομένα!$P:$P,MATCH('2021'!E113,Δεδομένα!$O:$O,0))</f>
        <v>18</v>
      </c>
      <c r="G113" s="49" t="s">
        <v>1</v>
      </c>
      <c r="H113" s="51" t="str">
        <f>INDEX(Δεδομένα!B$1:B$51,MATCH('2021'!G113,Δεδομένα!A$1:A$51,0))</f>
        <v>ΑΤΤΙΚΗΣ</v>
      </c>
      <c r="I113" s="53">
        <f>INDEX(Δεδομένα!E$1:E$13,MATCH('2021'!H113,Δεδομένα!D$1:D$13,0))</f>
        <v>1</v>
      </c>
      <c r="J113" s="4">
        <v>44448</v>
      </c>
      <c r="K113" s="3" t="s">
        <v>383</v>
      </c>
      <c r="L113" s="17" t="str">
        <f t="shared" si="4"/>
        <v>09/09/2021 15:36</v>
      </c>
      <c r="M113" s="4">
        <v>44448</v>
      </c>
      <c r="N113" s="3" t="s">
        <v>287</v>
      </c>
      <c r="O113" s="17" t="str">
        <f t="shared" si="5"/>
        <v>09/09/2021 17:06</v>
      </c>
      <c r="P113" s="24">
        <f t="shared" si="6"/>
        <v>6.25E-2</v>
      </c>
      <c r="Q113" s="28">
        <v>0</v>
      </c>
      <c r="R113" s="27">
        <f t="shared" si="7"/>
        <v>90</v>
      </c>
      <c r="S113" s="3" t="s">
        <v>4</v>
      </c>
      <c r="T113" s="3" t="s">
        <v>355</v>
      </c>
      <c r="U113" s="3" t="s">
        <v>4</v>
      </c>
      <c r="V113" s="3" t="s">
        <v>384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2</v>
      </c>
      <c r="AC113" s="5">
        <v>0</v>
      </c>
      <c r="AD113" s="5">
        <v>0</v>
      </c>
      <c r="AE113" s="2">
        <v>14</v>
      </c>
      <c r="AF113" s="2">
        <v>0</v>
      </c>
      <c r="AG113" s="2">
        <v>0</v>
      </c>
      <c r="AH113" s="2">
        <v>0</v>
      </c>
      <c r="AI113" s="2">
        <v>0</v>
      </c>
      <c r="AJ113" s="2">
        <v>5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</row>
    <row r="114" spans="1:46" x14ac:dyDescent="0.2">
      <c r="A114" s="2">
        <v>1708187</v>
      </c>
      <c r="B114" s="2">
        <v>891076</v>
      </c>
      <c r="C114" s="6">
        <v>24.041292429849499</v>
      </c>
      <c r="D114" s="6">
        <v>37.832831030113702</v>
      </c>
      <c r="E114" s="19" t="s">
        <v>350</v>
      </c>
      <c r="F114" s="46">
        <f>INDEX(Δεδομένα!$P:$P,MATCH('2021'!E114,Δεδομένα!$O:$O,0))</f>
        <v>18</v>
      </c>
      <c r="G114" s="49" t="s">
        <v>1</v>
      </c>
      <c r="H114" s="51" t="str">
        <f>INDEX(Δεδομένα!B$1:B$51,MATCH('2021'!G114,Δεδομένα!A$1:A$51,0))</f>
        <v>ΑΤΤΙΚΗΣ</v>
      </c>
      <c r="I114" s="53">
        <f>INDEX(Δεδομένα!E$1:E$13,MATCH('2021'!H114,Δεδομένα!D$1:D$13,0))</f>
        <v>1</v>
      </c>
      <c r="J114" s="4">
        <v>44453</v>
      </c>
      <c r="K114" s="3" t="s">
        <v>385</v>
      </c>
      <c r="L114" s="17" t="str">
        <f t="shared" si="4"/>
        <v>14/09/2021 14:00</v>
      </c>
      <c r="M114" s="4">
        <v>44455</v>
      </c>
      <c r="N114" s="3" t="s">
        <v>150</v>
      </c>
      <c r="O114" s="17" t="str">
        <f t="shared" si="5"/>
        <v>16/09/2021 19:00</v>
      </c>
      <c r="P114" s="29">
        <f t="shared" si="6"/>
        <v>2.2083333333284827</v>
      </c>
      <c r="Q114" s="30">
        <f>2*24</f>
        <v>48</v>
      </c>
      <c r="R114" s="27">
        <f t="shared" si="7"/>
        <v>3179.9999999930151</v>
      </c>
      <c r="S114" s="3" t="s">
        <v>4</v>
      </c>
      <c r="T114" s="3" t="s">
        <v>242</v>
      </c>
      <c r="U114" s="3" t="s">
        <v>4</v>
      </c>
      <c r="V114" s="3" t="s">
        <v>386</v>
      </c>
      <c r="W114" s="5">
        <v>0</v>
      </c>
      <c r="X114" s="5">
        <v>19</v>
      </c>
      <c r="Y114" s="5">
        <v>0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2">
        <v>26</v>
      </c>
      <c r="AF114" s="2">
        <v>2</v>
      </c>
      <c r="AG114" s="2">
        <v>0</v>
      </c>
      <c r="AH114" s="2">
        <v>0</v>
      </c>
      <c r="AI114" s="2">
        <v>2</v>
      </c>
      <c r="AJ114" s="2">
        <v>13</v>
      </c>
      <c r="AK114" s="2">
        <v>0</v>
      </c>
      <c r="AL114" s="2">
        <v>0</v>
      </c>
      <c r="AM114" s="2">
        <v>0</v>
      </c>
      <c r="AN114" s="2">
        <v>4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</row>
    <row r="115" spans="1:46" x14ac:dyDescent="0.2">
      <c r="A115" s="2">
        <v>1708142</v>
      </c>
      <c r="B115" s="2">
        <v>891731</v>
      </c>
      <c r="C115" s="2"/>
      <c r="D115" s="2"/>
      <c r="E115" s="19" t="s">
        <v>350</v>
      </c>
      <c r="F115" s="46">
        <f>INDEX(Δεδομένα!$P:$P,MATCH('2021'!E115,Δεδομένα!$O:$O,0))</f>
        <v>18</v>
      </c>
      <c r="G115" s="49" t="s">
        <v>1</v>
      </c>
      <c r="H115" s="51" t="str">
        <f>INDEX(Δεδομένα!B$1:B$51,MATCH('2021'!G115,Δεδομένα!A$1:A$51,0))</f>
        <v>ΑΤΤΙΚΗΣ</v>
      </c>
      <c r="I115" s="53">
        <f>INDEX(Δεδομένα!E$1:E$13,MATCH('2021'!H115,Δεδομένα!D$1:D$13,0))</f>
        <v>1</v>
      </c>
      <c r="J115" s="4">
        <v>44455</v>
      </c>
      <c r="K115" s="3" t="s">
        <v>387</v>
      </c>
      <c r="L115" s="17" t="str">
        <f t="shared" si="4"/>
        <v>16/09/2021 15:58</v>
      </c>
      <c r="M115" s="4">
        <v>44455</v>
      </c>
      <c r="N115" s="3" t="s">
        <v>388</v>
      </c>
      <c r="O115" s="17" t="str">
        <f t="shared" si="5"/>
        <v>16/09/2021 17:07</v>
      </c>
      <c r="P115" s="24">
        <f t="shared" si="6"/>
        <v>4.7916666662786156E-2</v>
      </c>
      <c r="Q115" s="28">
        <v>0</v>
      </c>
      <c r="R115" s="27">
        <f t="shared" si="7"/>
        <v>68.999999994412065</v>
      </c>
      <c r="S115" s="3" t="s">
        <v>4</v>
      </c>
      <c r="T115" s="3" t="s">
        <v>355</v>
      </c>
      <c r="U115" s="3" t="s">
        <v>4</v>
      </c>
      <c r="V115" s="3" t="s">
        <v>389</v>
      </c>
      <c r="W115" s="5">
        <v>0</v>
      </c>
      <c r="X115" s="5">
        <v>0</v>
      </c>
      <c r="Y115" s="5">
        <v>0</v>
      </c>
      <c r="Z115" s="5">
        <v>1</v>
      </c>
      <c r="AA115" s="5">
        <v>0</v>
      </c>
      <c r="AB115" s="5">
        <v>0</v>
      </c>
      <c r="AC115" s="5">
        <v>0</v>
      </c>
      <c r="AD115" s="5">
        <v>0</v>
      </c>
      <c r="AE115" s="2">
        <v>7</v>
      </c>
      <c r="AF115" s="2">
        <v>0</v>
      </c>
      <c r="AG115" s="2">
        <v>0</v>
      </c>
      <c r="AH115" s="2">
        <v>0</v>
      </c>
      <c r="AI115" s="2">
        <v>0</v>
      </c>
      <c r="AJ115" s="2">
        <v>3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</row>
    <row r="116" spans="1:46" x14ac:dyDescent="0.2">
      <c r="A116" s="2">
        <v>1708155</v>
      </c>
      <c r="B116" s="2">
        <v>895433</v>
      </c>
      <c r="C116" s="2"/>
      <c r="D116" s="2"/>
      <c r="E116" s="19" t="s">
        <v>350</v>
      </c>
      <c r="F116" s="46">
        <f>INDEX(Δεδομένα!$P:$P,MATCH('2021'!E116,Δεδομένα!$O:$O,0))</f>
        <v>18</v>
      </c>
      <c r="G116" s="49" t="s">
        <v>1</v>
      </c>
      <c r="H116" s="51" t="str">
        <f>INDEX(Δεδομένα!B$1:B$51,MATCH('2021'!G116,Δεδομένα!A$1:A$51,0))</f>
        <v>ΑΤΤΙΚΗΣ</v>
      </c>
      <c r="I116" s="53">
        <f>INDEX(Δεδομένα!E$1:E$13,MATCH('2021'!H116,Δεδομένα!D$1:D$13,0))</f>
        <v>1</v>
      </c>
      <c r="J116" s="4">
        <v>44469</v>
      </c>
      <c r="K116" s="3" t="s">
        <v>390</v>
      </c>
      <c r="L116" s="17" t="str">
        <f t="shared" ref="L116:L177" si="8">_xlfn.CONCAT(TEXT(J116,"ηη/μμ/εεε")," ",TEXT(K116,"ωω:λλ"))</f>
        <v>30/09/2021 14:34</v>
      </c>
      <c r="M116" s="4">
        <v>44469</v>
      </c>
      <c r="N116" s="3" t="s">
        <v>391</v>
      </c>
      <c r="O116" s="17" t="str">
        <f t="shared" ref="O116:O177" si="9">_xlfn.CONCAT(TEXT(M116,"ηη/μμ/εεε")," ",TEXT(N116,"ωω:λλ"))</f>
        <v>30/09/2021 20:11</v>
      </c>
      <c r="P116" s="24">
        <f t="shared" ref="P116:P177" si="10">O116-L116</f>
        <v>0.23402777777664596</v>
      </c>
      <c r="Q116" s="28">
        <v>0</v>
      </c>
      <c r="R116" s="27">
        <f t="shared" ref="R116:R177" si="11">P116*(24*60)</f>
        <v>336.99999999837019</v>
      </c>
      <c r="S116" s="3" t="s">
        <v>4</v>
      </c>
      <c r="T116" s="3" t="s">
        <v>355</v>
      </c>
      <c r="U116" s="3" t="s">
        <v>4</v>
      </c>
      <c r="V116" s="3" t="s">
        <v>392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1.5</v>
      </c>
      <c r="AC116" s="5">
        <v>0</v>
      </c>
      <c r="AD116" s="5">
        <v>0</v>
      </c>
      <c r="AE116" s="2">
        <v>16</v>
      </c>
      <c r="AF116" s="2">
        <v>0</v>
      </c>
      <c r="AG116" s="2">
        <v>0</v>
      </c>
      <c r="AH116" s="2">
        <v>0</v>
      </c>
      <c r="AI116" s="2">
        <v>0</v>
      </c>
      <c r="AJ116" s="2">
        <v>6</v>
      </c>
      <c r="AK116" s="2">
        <v>0</v>
      </c>
      <c r="AL116" s="2">
        <v>1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</row>
    <row r="117" spans="1:46" x14ac:dyDescent="0.2">
      <c r="A117" s="2">
        <v>1709811</v>
      </c>
      <c r="B117" s="2">
        <v>902999</v>
      </c>
      <c r="C117" s="2"/>
      <c r="D117" s="2"/>
      <c r="E117" s="19" t="s">
        <v>350</v>
      </c>
      <c r="F117" s="46">
        <f>INDEX(Δεδομένα!$P:$P,MATCH('2021'!E117,Δεδομένα!$O:$O,0))</f>
        <v>18</v>
      </c>
      <c r="G117" s="49" t="s">
        <v>1</v>
      </c>
      <c r="H117" s="51" t="str">
        <f>INDEX(Δεδομένα!B$1:B$51,MATCH('2021'!G117,Δεδομένα!A$1:A$51,0))</f>
        <v>ΑΤΤΙΚΗΣ</v>
      </c>
      <c r="I117" s="53">
        <f>INDEX(Δεδομένα!E$1:E$13,MATCH('2021'!H117,Δεδομένα!D$1:D$13,0))</f>
        <v>1</v>
      </c>
      <c r="J117" s="4">
        <v>44490</v>
      </c>
      <c r="K117" s="3" t="s">
        <v>393</v>
      </c>
      <c r="L117" s="17" t="str">
        <f t="shared" si="8"/>
        <v>21/10/2021 12:37</v>
      </c>
      <c r="M117" s="4">
        <v>44490</v>
      </c>
      <c r="N117" s="3" t="s">
        <v>394</v>
      </c>
      <c r="O117" s="17" t="str">
        <f t="shared" si="9"/>
        <v>21/10/2021 14:12</v>
      </c>
      <c r="P117" s="24">
        <f t="shared" si="10"/>
        <v>6.5972222226264421E-2</v>
      </c>
      <c r="Q117" s="28">
        <v>0</v>
      </c>
      <c r="R117" s="27">
        <f t="shared" si="11"/>
        <v>95.000000005820766</v>
      </c>
      <c r="S117" s="3" t="s">
        <v>4</v>
      </c>
      <c r="T117" s="3" t="s">
        <v>242</v>
      </c>
      <c r="U117" s="3" t="s">
        <v>4</v>
      </c>
      <c r="V117" s="3" t="s">
        <v>395</v>
      </c>
      <c r="W117" s="5">
        <v>0</v>
      </c>
      <c r="X117" s="5">
        <v>0.3</v>
      </c>
      <c r="Y117" s="5">
        <v>0</v>
      </c>
      <c r="Z117" s="5">
        <v>0.2</v>
      </c>
      <c r="AA117" s="5">
        <v>0</v>
      </c>
      <c r="AB117" s="5">
        <v>0</v>
      </c>
      <c r="AC117" s="5">
        <v>0</v>
      </c>
      <c r="AD117" s="5">
        <v>0</v>
      </c>
      <c r="AE117" s="2">
        <v>20</v>
      </c>
      <c r="AF117" s="2">
        <v>0</v>
      </c>
      <c r="AG117" s="2">
        <v>0</v>
      </c>
      <c r="AH117" s="2">
        <v>0</v>
      </c>
      <c r="AI117" s="2">
        <v>0</v>
      </c>
      <c r="AJ117" s="2">
        <v>8</v>
      </c>
      <c r="AK117" s="2">
        <v>0</v>
      </c>
      <c r="AL117" s="2">
        <v>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</row>
    <row r="118" spans="1:46" x14ac:dyDescent="0.2">
      <c r="A118" s="2">
        <v>1716562</v>
      </c>
      <c r="B118" s="2">
        <v>910622</v>
      </c>
      <c r="C118" s="2"/>
      <c r="D118" s="2"/>
      <c r="E118" s="19" t="s">
        <v>350</v>
      </c>
      <c r="F118" s="46">
        <f>INDEX(Δεδομένα!$P:$P,MATCH('2021'!E118,Δεδομένα!$O:$O,0))</f>
        <v>18</v>
      </c>
      <c r="G118" s="49" t="s">
        <v>1</v>
      </c>
      <c r="H118" s="51" t="str">
        <f>INDEX(Δεδομένα!B$1:B$51,MATCH('2021'!G118,Δεδομένα!A$1:A$51,0))</f>
        <v>ΑΤΤΙΚΗΣ</v>
      </c>
      <c r="I118" s="53">
        <f>INDEX(Δεδομένα!E$1:E$13,MATCH('2021'!H118,Δεδομένα!D$1:D$13,0))</f>
        <v>1</v>
      </c>
      <c r="J118" s="4">
        <v>44521</v>
      </c>
      <c r="K118" s="3" t="s">
        <v>396</v>
      </c>
      <c r="L118" s="17" t="str">
        <f t="shared" si="8"/>
        <v>21/11/2021 16:44</v>
      </c>
      <c r="M118" s="4">
        <v>44521</v>
      </c>
      <c r="N118" s="3" t="s">
        <v>397</v>
      </c>
      <c r="O118" s="17" t="str">
        <f t="shared" si="9"/>
        <v>21/11/2021 17:47</v>
      </c>
      <c r="P118" s="24">
        <f t="shared" si="10"/>
        <v>4.3749999997089617E-2</v>
      </c>
      <c r="Q118" s="28">
        <v>0</v>
      </c>
      <c r="R118" s="27">
        <f t="shared" si="11"/>
        <v>62.999999995809048</v>
      </c>
      <c r="S118" s="3" t="s">
        <v>4</v>
      </c>
      <c r="T118" s="3" t="s">
        <v>355</v>
      </c>
      <c r="U118" s="3" t="s">
        <v>4</v>
      </c>
      <c r="V118" s="3" t="s">
        <v>398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0.03</v>
      </c>
      <c r="AC118" s="5">
        <v>0</v>
      </c>
      <c r="AD118" s="5">
        <v>0</v>
      </c>
      <c r="AE118" s="2">
        <v>2</v>
      </c>
      <c r="AF118" s="2">
        <v>0</v>
      </c>
      <c r="AG118" s="2">
        <v>0</v>
      </c>
      <c r="AH118" s="2">
        <v>0</v>
      </c>
      <c r="AI118" s="2">
        <v>0</v>
      </c>
      <c r="AJ118" s="2">
        <v>1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</row>
    <row r="119" spans="1:46" x14ac:dyDescent="0.2">
      <c r="A119" s="2">
        <v>1643892</v>
      </c>
      <c r="B119" s="2">
        <v>832094</v>
      </c>
      <c r="C119" s="6">
        <v>25.425355117149198</v>
      </c>
      <c r="D119" s="6">
        <v>41.097065310969803</v>
      </c>
      <c r="E119" s="19" t="s">
        <v>399</v>
      </c>
      <c r="F119" s="46">
        <f>INDEX(Δεδομένα!$P:$P,MATCH('2021'!E119,Δεδομένα!$O:$O,0))</f>
        <v>19</v>
      </c>
      <c r="G119" s="49" t="s">
        <v>400</v>
      </c>
      <c r="H119" s="51" t="str">
        <f>INDEX(Δεδομένα!B$1:B$51,MATCH('2021'!G119,Δεδομένα!A$1:A$51,0))</f>
        <v>ΑΝΑΤΟΛΙΚΗΣ ΜΑΚΕΔΟΝΙΑΣ ΚΑΙ ΘΡΑΚΗΣ</v>
      </c>
      <c r="I119" s="53">
        <f>INDEX(Δεδομένα!E$1:E$13,MATCH('2021'!H119,Δεδομένα!D$1:D$13,0))</f>
        <v>2</v>
      </c>
      <c r="J119" s="4">
        <v>44250</v>
      </c>
      <c r="K119" s="3" t="s">
        <v>371</v>
      </c>
      <c r="L119" s="17" t="str">
        <f t="shared" si="8"/>
        <v>23/02/2021 18:12</v>
      </c>
      <c r="M119" s="4">
        <v>44250</v>
      </c>
      <c r="N119" s="3" t="s">
        <v>234</v>
      </c>
      <c r="O119" s="17" t="str">
        <f t="shared" si="9"/>
        <v>23/02/2021 18:39</v>
      </c>
      <c r="P119" s="24">
        <f t="shared" si="10"/>
        <v>1.8750000002910383E-2</v>
      </c>
      <c r="Q119" s="28">
        <v>0</v>
      </c>
      <c r="R119" s="27">
        <f t="shared" si="11"/>
        <v>27.000000004190952</v>
      </c>
      <c r="S119" s="3" t="s">
        <v>4</v>
      </c>
      <c r="T119" s="3" t="s">
        <v>401</v>
      </c>
      <c r="U119" s="3" t="s">
        <v>4</v>
      </c>
      <c r="V119" s="3" t="s">
        <v>402</v>
      </c>
      <c r="W119" s="5">
        <v>0</v>
      </c>
      <c r="X119" s="5">
        <v>0</v>
      </c>
      <c r="Y119" s="5">
        <v>0</v>
      </c>
      <c r="Z119" s="5">
        <v>0.02</v>
      </c>
      <c r="AA119" s="5">
        <v>0</v>
      </c>
      <c r="AB119" s="5">
        <v>0</v>
      </c>
      <c r="AC119" s="5">
        <v>0</v>
      </c>
      <c r="AD119" s="5">
        <v>0</v>
      </c>
      <c r="AE119" s="2">
        <v>2</v>
      </c>
      <c r="AF119" s="2">
        <v>0</v>
      </c>
      <c r="AG119" s="2">
        <v>0</v>
      </c>
      <c r="AH119" s="2">
        <v>0</v>
      </c>
      <c r="AI119" s="2">
        <v>0</v>
      </c>
      <c r="AJ119" s="2">
        <v>1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 t="s">
        <v>4</v>
      </c>
      <c r="AT119" s="2" t="s">
        <v>4</v>
      </c>
    </row>
    <row r="120" spans="1:46" x14ac:dyDescent="0.2">
      <c r="A120" s="2">
        <v>1644166</v>
      </c>
      <c r="B120" s="2">
        <v>833648</v>
      </c>
      <c r="C120" s="6">
        <v>25.284034727566699</v>
      </c>
      <c r="D120" s="6">
        <v>41.105697146134602</v>
      </c>
      <c r="E120" s="19" t="s">
        <v>399</v>
      </c>
      <c r="F120" s="46">
        <f>INDEX(Δεδομένα!$P:$P,MATCH('2021'!E120,Δεδομένα!$O:$O,0))</f>
        <v>19</v>
      </c>
      <c r="G120" s="49" t="s">
        <v>400</v>
      </c>
      <c r="H120" s="51" t="str">
        <f>INDEX(Δεδομένα!B$1:B$51,MATCH('2021'!G120,Δεδομένα!A$1:A$51,0))</f>
        <v>ΑΝΑΤΟΛΙΚΗΣ ΜΑΚΕΔΟΝΙΑΣ ΚΑΙ ΘΡΑΚΗΣ</v>
      </c>
      <c r="I120" s="53">
        <f>INDEX(Δεδομένα!E$1:E$13,MATCH('2021'!H120,Δεδομένα!D$1:D$13,0))</f>
        <v>2</v>
      </c>
      <c r="J120" s="4">
        <v>44255</v>
      </c>
      <c r="K120" s="3" t="s">
        <v>207</v>
      </c>
      <c r="L120" s="17" t="str">
        <f t="shared" si="8"/>
        <v>28/02/2021 18:27</v>
      </c>
      <c r="M120" s="4">
        <v>44255</v>
      </c>
      <c r="N120" s="3" t="s">
        <v>314</v>
      </c>
      <c r="O120" s="17" t="str">
        <f t="shared" si="9"/>
        <v>28/02/2021 19:27</v>
      </c>
      <c r="P120" s="24">
        <f t="shared" si="10"/>
        <v>4.1666666664241347E-2</v>
      </c>
      <c r="Q120" s="28">
        <v>0</v>
      </c>
      <c r="R120" s="27">
        <f t="shared" si="11"/>
        <v>59.99999999650754</v>
      </c>
      <c r="S120" s="3" t="s">
        <v>4</v>
      </c>
      <c r="T120" s="3" t="s">
        <v>401</v>
      </c>
      <c r="U120" s="3" t="s">
        <v>4</v>
      </c>
      <c r="V120" s="3" t="s">
        <v>403</v>
      </c>
      <c r="W120" s="5">
        <v>0</v>
      </c>
      <c r="X120" s="5">
        <v>0</v>
      </c>
      <c r="Y120" s="5">
        <v>0</v>
      </c>
      <c r="Z120" s="5">
        <v>0</v>
      </c>
      <c r="AA120" s="5">
        <v>4</v>
      </c>
      <c r="AB120" s="5">
        <v>0</v>
      </c>
      <c r="AC120" s="5">
        <v>0</v>
      </c>
      <c r="AD120" s="5">
        <v>0</v>
      </c>
      <c r="AE120" s="2">
        <v>4</v>
      </c>
      <c r="AF120" s="2">
        <v>0</v>
      </c>
      <c r="AG120" s="2">
        <v>0</v>
      </c>
      <c r="AH120" s="2">
        <v>0</v>
      </c>
      <c r="AI120" s="2">
        <v>0</v>
      </c>
      <c r="AJ120" s="2">
        <v>2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 t="s">
        <v>4</v>
      </c>
      <c r="AT120" s="2" t="s">
        <v>4</v>
      </c>
    </row>
    <row r="121" spans="1:46" x14ac:dyDescent="0.2">
      <c r="A121" s="2">
        <v>1644423</v>
      </c>
      <c r="B121" s="2">
        <v>834191</v>
      </c>
      <c r="C121" s="6">
        <v>25.415843790353399</v>
      </c>
      <c r="D121" s="6">
        <v>41.025648450917302</v>
      </c>
      <c r="E121" s="19" t="s">
        <v>399</v>
      </c>
      <c r="F121" s="46">
        <f>INDEX(Δεδομένα!$P:$P,MATCH('2021'!E121,Δεδομένα!$O:$O,0))</f>
        <v>19</v>
      </c>
      <c r="G121" s="49" t="s">
        <v>400</v>
      </c>
      <c r="H121" s="51" t="str">
        <f>INDEX(Δεδομένα!B$1:B$51,MATCH('2021'!G121,Δεδομένα!A$1:A$51,0))</f>
        <v>ΑΝΑΤΟΛΙΚΗΣ ΜΑΚΕΔΟΝΙΑΣ ΚΑΙ ΘΡΑΚΗΣ</v>
      </c>
      <c r="I121" s="53">
        <f>INDEX(Δεδομένα!E$1:E$13,MATCH('2021'!H121,Δεδομένα!D$1:D$13,0))</f>
        <v>2</v>
      </c>
      <c r="J121" s="4">
        <v>44257</v>
      </c>
      <c r="K121" s="3" t="s">
        <v>404</v>
      </c>
      <c r="L121" s="17" t="str">
        <f t="shared" si="8"/>
        <v>02/03/2021 18:05</v>
      </c>
      <c r="M121" s="4">
        <v>44257</v>
      </c>
      <c r="N121" s="3" t="s">
        <v>405</v>
      </c>
      <c r="O121" s="17" t="str">
        <f t="shared" si="9"/>
        <v>02/03/2021 18:32</v>
      </c>
      <c r="P121" s="24">
        <f t="shared" si="10"/>
        <v>1.8750000002910383E-2</v>
      </c>
      <c r="Q121" s="28">
        <v>0</v>
      </c>
      <c r="R121" s="27">
        <f t="shared" si="11"/>
        <v>27.000000004190952</v>
      </c>
      <c r="S121" s="3" t="s">
        <v>4</v>
      </c>
      <c r="T121" s="3" t="s">
        <v>401</v>
      </c>
      <c r="U121" s="3" t="s">
        <v>4</v>
      </c>
      <c r="V121" s="3" t="s">
        <v>406</v>
      </c>
      <c r="W121" s="5">
        <v>0</v>
      </c>
      <c r="X121" s="5">
        <v>0</v>
      </c>
      <c r="Y121" s="5">
        <v>0</v>
      </c>
      <c r="Z121" s="5">
        <v>0.03</v>
      </c>
      <c r="AA121" s="5">
        <v>0</v>
      </c>
      <c r="AB121" s="5">
        <v>0</v>
      </c>
      <c r="AC121" s="5">
        <v>0</v>
      </c>
      <c r="AD121" s="5">
        <v>0</v>
      </c>
      <c r="AE121" s="2">
        <v>2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 t="s">
        <v>4</v>
      </c>
      <c r="AT121" s="2" t="s">
        <v>4</v>
      </c>
    </row>
    <row r="122" spans="1:46" x14ac:dyDescent="0.2">
      <c r="A122" s="2">
        <v>1644746</v>
      </c>
      <c r="B122" s="2">
        <v>834821</v>
      </c>
      <c r="C122" s="6">
        <v>25.432949062184999</v>
      </c>
      <c r="D122" s="6">
        <v>41.144258965417201</v>
      </c>
      <c r="E122" s="19" t="s">
        <v>399</v>
      </c>
      <c r="F122" s="46">
        <f>INDEX(Δεδομένα!$P:$P,MATCH('2021'!E122,Δεδομένα!$O:$O,0))</f>
        <v>19</v>
      </c>
      <c r="G122" s="49" t="s">
        <v>400</v>
      </c>
      <c r="H122" s="51" t="str">
        <f>INDEX(Δεδομένα!B$1:B$51,MATCH('2021'!G122,Δεδομένα!A$1:A$51,0))</f>
        <v>ΑΝΑΤΟΛΙΚΗΣ ΜΑΚΕΔΟΝΙΑΣ ΚΑΙ ΘΡΑΚΗΣ</v>
      </c>
      <c r="I122" s="53">
        <f>INDEX(Δεδομένα!E$1:E$13,MATCH('2021'!H122,Δεδομένα!D$1:D$13,0))</f>
        <v>2</v>
      </c>
      <c r="J122" s="4">
        <v>44259</v>
      </c>
      <c r="K122" s="3" t="s">
        <v>407</v>
      </c>
      <c r="L122" s="17" t="str">
        <f t="shared" si="8"/>
        <v>04/03/2021 15:40</v>
      </c>
      <c r="M122" s="4">
        <v>44259</v>
      </c>
      <c r="N122" s="3" t="s">
        <v>221</v>
      </c>
      <c r="O122" s="17" t="str">
        <f t="shared" si="9"/>
        <v>04/03/2021 16:15</v>
      </c>
      <c r="P122" s="24">
        <f t="shared" si="10"/>
        <v>2.4305555554747116E-2</v>
      </c>
      <c r="Q122" s="28">
        <v>0</v>
      </c>
      <c r="R122" s="27">
        <f t="shared" si="11"/>
        <v>34.999999998835847</v>
      </c>
      <c r="S122" s="3" t="s">
        <v>4</v>
      </c>
      <c r="T122" s="3" t="s">
        <v>401</v>
      </c>
      <c r="U122" s="3" t="s">
        <v>4</v>
      </c>
      <c r="V122" s="3" t="s">
        <v>408</v>
      </c>
      <c r="W122" s="5">
        <v>0</v>
      </c>
      <c r="X122" s="5">
        <v>0</v>
      </c>
      <c r="Y122" s="5">
        <v>0</v>
      </c>
      <c r="Z122" s="5">
        <v>0.5</v>
      </c>
      <c r="AA122" s="5">
        <v>0</v>
      </c>
      <c r="AB122" s="5">
        <v>0</v>
      </c>
      <c r="AC122" s="5">
        <v>0</v>
      </c>
      <c r="AD122" s="5">
        <v>0</v>
      </c>
      <c r="AE122" s="2">
        <v>2</v>
      </c>
      <c r="AF122" s="2">
        <v>0</v>
      </c>
      <c r="AG122" s="2">
        <v>0</v>
      </c>
      <c r="AH122" s="2">
        <v>0</v>
      </c>
      <c r="AI122" s="2">
        <v>0</v>
      </c>
      <c r="AJ122" s="2">
        <v>1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 t="s">
        <v>4</v>
      </c>
      <c r="AT122" s="2" t="s">
        <v>4</v>
      </c>
    </row>
    <row r="123" spans="1:46" x14ac:dyDescent="0.2">
      <c r="A123" s="2">
        <v>1645674</v>
      </c>
      <c r="B123" s="2">
        <v>836331</v>
      </c>
      <c r="C123" s="6">
        <v>25.328341519491101</v>
      </c>
      <c r="D123" s="6">
        <v>41.095609010197599</v>
      </c>
      <c r="E123" s="19" t="s">
        <v>399</v>
      </c>
      <c r="F123" s="46">
        <f>INDEX(Δεδομένα!$P:$P,MATCH('2021'!E123,Δεδομένα!$O:$O,0))</f>
        <v>19</v>
      </c>
      <c r="G123" s="49" t="s">
        <v>400</v>
      </c>
      <c r="H123" s="51" t="str">
        <f>INDEX(Δεδομένα!B$1:B$51,MATCH('2021'!G123,Δεδομένα!A$1:A$51,0))</f>
        <v>ΑΝΑΤΟΛΙΚΗΣ ΜΑΚΕΔΟΝΙΑΣ ΚΑΙ ΘΡΑΚΗΣ</v>
      </c>
      <c r="I123" s="53">
        <f>INDEX(Δεδομένα!E$1:E$13,MATCH('2021'!H123,Δεδομένα!D$1:D$13,0))</f>
        <v>2</v>
      </c>
      <c r="J123" s="4">
        <v>44264</v>
      </c>
      <c r="K123" s="3" t="s">
        <v>143</v>
      </c>
      <c r="L123" s="17" t="str">
        <f t="shared" si="8"/>
        <v>09/03/2021 16:27</v>
      </c>
      <c r="M123" s="4">
        <v>44264</v>
      </c>
      <c r="N123" s="3" t="s">
        <v>411</v>
      </c>
      <c r="O123" s="17" t="str">
        <f t="shared" si="9"/>
        <v>09/03/2021 17:10</v>
      </c>
      <c r="P123" s="24">
        <f t="shared" si="10"/>
        <v>2.9861111113859806E-2</v>
      </c>
      <c r="Q123" s="28">
        <v>0</v>
      </c>
      <c r="R123" s="27">
        <f t="shared" si="11"/>
        <v>43.000000003958121</v>
      </c>
      <c r="S123" s="3" t="s">
        <v>4</v>
      </c>
      <c r="T123" s="3" t="s">
        <v>401</v>
      </c>
      <c r="U123" s="3" t="s">
        <v>412</v>
      </c>
      <c r="V123" s="3" t="s">
        <v>413</v>
      </c>
      <c r="W123" s="5">
        <v>0</v>
      </c>
      <c r="X123" s="5">
        <v>0</v>
      </c>
      <c r="Y123" s="5">
        <v>0</v>
      </c>
      <c r="Z123" s="5">
        <v>4</v>
      </c>
      <c r="AA123" s="5">
        <v>0</v>
      </c>
      <c r="AB123" s="5">
        <v>0</v>
      </c>
      <c r="AC123" s="5">
        <v>0</v>
      </c>
      <c r="AD123" s="5">
        <v>0</v>
      </c>
      <c r="AE123" s="2">
        <v>3</v>
      </c>
      <c r="AF123" s="2">
        <v>0</v>
      </c>
      <c r="AG123" s="2">
        <v>0</v>
      </c>
      <c r="AH123" s="2">
        <v>0</v>
      </c>
      <c r="AI123" s="2">
        <v>0</v>
      </c>
      <c r="AJ123" s="2">
        <v>2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 t="s">
        <v>4</v>
      </c>
      <c r="AT123" s="2" t="s">
        <v>4</v>
      </c>
    </row>
    <row r="124" spans="1:46" x14ac:dyDescent="0.2">
      <c r="A124" s="2">
        <v>1648856</v>
      </c>
      <c r="B124" s="2">
        <v>837012</v>
      </c>
      <c r="C124" s="6">
        <v>25.4042037367931</v>
      </c>
      <c r="D124" s="6">
        <v>41.096277328474599</v>
      </c>
      <c r="E124" s="19" t="s">
        <v>399</v>
      </c>
      <c r="F124" s="46">
        <f>INDEX(Δεδομένα!$P:$P,MATCH('2021'!E124,Δεδομένα!$O:$O,0))</f>
        <v>19</v>
      </c>
      <c r="G124" s="49" t="s">
        <v>400</v>
      </c>
      <c r="H124" s="51" t="str">
        <f>INDEX(Δεδομένα!B$1:B$51,MATCH('2021'!G124,Δεδομένα!A$1:A$51,0))</f>
        <v>ΑΝΑΤΟΛΙΚΗΣ ΜΑΚΕΔΟΝΙΑΣ ΚΑΙ ΘΡΑΚΗΣ</v>
      </c>
      <c r="I124" s="53">
        <f>INDEX(Δεδομένα!E$1:E$13,MATCH('2021'!H124,Δεδομένα!D$1:D$13,0))</f>
        <v>2</v>
      </c>
      <c r="J124" s="4">
        <v>44267</v>
      </c>
      <c r="K124" s="3" t="s">
        <v>240</v>
      </c>
      <c r="L124" s="17" t="str">
        <f t="shared" si="8"/>
        <v>12/03/2021 12:26</v>
      </c>
      <c r="M124" s="4">
        <v>44267</v>
      </c>
      <c r="N124" s="3" t="s">
        <v>210</v>
      </c>
      <c r="O124" s="17" t="str">
        <f t="shared" si="9"/>
        <v>12/03/2021 12:43</v>
      </c>
      <c r="P124" s="24">
        <f t="shared" si="10"/>
        <v>1.1805555557657499E-2</v>
      </c>
      <c r="Q124" s="28">
        <v>0</v>
      </c>
      <c r="R124" s="27">
        <f t="shared" si="11"/>
        <v>17.000000003026798</v>
      </c>
      <c r="S124" s="3" t="s">
        <v>4</v>
      </c>
      <c r="T124" s="3" t="s">
        <v>401</v>
      </c>
      <c r="U124" s="3" t="s">
        <v>4</v>
      </c>
      <c r="V124" s="3" t="s">
        <v>414</v>
      </c>
      <c r="W124" s="5">
        <v>0</v>
      </c>
      <c r="X124" s="5">
        <v>0</v>
      </c>
      <c r="Y124" s="5">
        <v>0</v>
      </c>
      <c r="Z124" s="5">
        <v>0.01</v>
      </c>
      <c r="AA124" s="5">
        <v>0</v>
      </c>
      <c r="AB124" s="5">
        <v>0</v>
      </c>
      <c r="AC124" s="5">
        <v>0</v>
      </c>
      <c r="AD124" s="5">
        <v>0</v>
      </c>
      <c r="AE124" s="2">
        <v>2</v>
      </c>
      <c r="AF124" s="2">
        <v>0</v>
      </c>
      <c r="AG124" s="2">
        <v>0</v>
      </c>
      <c r="AH124" s="2">
        <v>0</v>
      </c>
      <c r="AI124" s="2">
        <v>0</v>
      </c>
      <c r="AJ124" s="2">
        <v>1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 t="s">
        <v>4</v>
      </c>
      <c r="AT124" s="2" t="s">
        <v>4</v>
      </c>
    </row>
    <row r="125" spans="1:46" x14ac:dyDescent="0.2">
      <c r="A125" s="2">
        <v>1648904</v>
      </c>
      <c r="B125" s="2">
        <v>837072</v>
      </c>
      <c r="C125" s="6">
        <v>25.368938906737199</v>
      </c>
      <c r="D125" s="6">
        <v>41.135077217231803</v>
      </c>
      <c r="E125" s="19" t="s">
        <v>399</v>
      </c>
      <c r="F125" s="46">
        <f>INDEX(Δεδομένα!$P:$P,MATCH('2021'!E125,Δεδομένα!$O:$O,0))</f>
        <v>19</v>
      </c>
      <c r="G125" s="49" t="s">
        <v>400</v>
      </c>
      <c r="H125" s="51" t="str">
        <f>INDEX(Δεδομένα!B$1:B$51,MATCH('2021'!G125,Δεδομένα!A$1:A$51,0))</f>
        <v>ΑΝΑΤΟΛΙΚΗΣ ΜΑΚΕΔΟΝΙΑΣ ΚΑΙ ΘΡΑΚΗΣ</v>
      </c>
      <c r="I125" s="53">
        <f>INDEX(Δεδομένα!E$1:E$13,MATCH('2021'!H125,Δεδομένα!D$1:D$13,0))</f>
        <v>2</v>
      </c>
      <c r="J125" s="4">
        <v>44267</v>
      </c>
      <c r="K125" s="3" t="s">
        <v>201</v>
      </c>
      <c r="L125" s="17" t="str">
        <f t="shared" si="8"/>
        <v>12/03/2021 15:26</v>
      </c>
      <c r="M125" s="4">
        <v>44267</v>
      </c>
      <c r="N125" s="3" t="s">
        <v>415</v>
      </c>
      <c r="O125" s="17" t="str">
        <f t="shared" si="9"/>
        <v>12/03/2021 16:40</v>
      </c>
      <c r="P125" s="24">
        <f t="shared" si="10"/>
        <v>5.1388888889050577E-2</v>
      </c>
      <c r="Q125" s="28">
        <v>0</v>
      </c>
      <c r="R125" s="27">
        <f t="shared" si="11"/>
        <v>74.000000000232831</v>
      </c>
      <c r="S125" s="3" t="s">
        <v>4</v>
      </c>
      <c r="T125" s="3" t="s">
        <v>416</v>
      </c>
      <c r="U125" s="3" t="s">
        <v>4</v>
      </c>
      <c r="V125" s="3" t="s">
        <v>417</v>
      </c>
      <c r="W125" s="5">
        <v>0</v>
      </c>
      <c r="X125" s="5">
        <v>0</v>
      </c>
      <c r="Y125" s="5">
        <v>0</v>
      </c>
      <c r="Z125" s="5">
        <v>1</v>
      </c>
      <c r="AA125" s="5">
        <v>1</v>
      </c>
      <c r="AB125" s="5">
        <v>0</v>
      </c>
      <c r="AC125" s="5">
        <v>1</v>
      </c>
      <c r="AD125" s="5">
        <v>0</v>
      </c>
      <c r="AE125" s="2">
        <v>20</v>
      </c>
      <c r="AF125" s="2">
        <v>0</v>
      </c>
      <c r="AG125" s="2">
        <v>0</v>
      </c>
      <c r="AH125" s="2">
        <v>0</v>
      </c>
      <c r="AI125" s="2">
        <v>0</v>
      </c>
      <c r="AJ125" s="2">
        <v>1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 t="s">
        <v>4</v>
      </c>
      <c r="AT125" s="2" t="s">
        <v>4</v>
      </c>
    </row>
    <row r="126" spans="1:46" x14ac:dyDescent="0.2">
      <c r="A126" s="2">
        <v>1650737</v>
      </c>
      <c r="B126" s="2">
        <v>841135</v>
      </c>
      <c r="D126" s="2"/>
      <c r="E126" s="19" t="s">
        <v>399</v>
      </c>
      <c r="F126" s="46">
        <f>INDEX(Δεδομένα!$P:$P,MATCH('2021'!E126,Δεδομένα!$O:$O,0))</f>
        <v>19</v>
      </c>
      <c r="G126" s="49" t="s">
        <v>400</v>
      </c>
      <c r="H126" s="51" t="str">
        <f>INDEX(Δεδομένα!B$1:B$51,MATCH('2021'!G126,Δεδομένα!A$1:A$51,0))</f>
        <v>ΑΝΑΤΟΛΙΚΗΣ ΜΑΚΕΔΟΝΙΑΣ ΚΑΙ ΘΡΑΚΗΣ</v>
      </c>
      <c r="I126" s="53">
        <f>INDEX(Δεδομένα!E$1:E$13,MATCH('2021'!H126,Δεδομένα!D$1:D$13,0))</f>
        <v>2</v>
      </c>
      <c r="J126" s="4">
        <v>44283</v>
      </c>
      <c r="K126" s="3" t="s">
        <v>418</v>
      </c>
      <c r="L126" s="17" t="str">
        <f t="shared" si="8"/>
        <v>28/03/2021 20:34</v>
      </c>
      <c r="M126" s="4">
        <v>44283</v>
      </c>
      <c r="N126" s="3" t="s">
        <v>43</v>
      </c>
      <c r="O126" s="17" t="str">
        <f t="shared" si="9"/>
        <v>28/03/2021 21:30</v>
      </c>
      <c r="P126" s="24">
        <f t="shared" si="10"/>
        <v>3.888888889196096E-2</v>
      </c>
      <c r="Q126" s="28">
        <v>0</v>
      </c>
      <c r="R126" s="27">
        <f t="shared" si="11"/>
        <v>56.000000004423782</v>
      </c>
      <c r="S126" s="3" t="s">
        <v>4</v>
      </c>
      <c r="T126" s="3" t="s">
        <v>419</v>
      </c>
      <c r="U126" s="3" t="s">
        <v>4</v>
      </c>
      <c r="V126" s="3" t="s">
        <v>420</v>
      </c>
      <c r="W126" s="5">
        <v>0</v>
      </c>
      <c r="X126" s="5">
        <v>0</v>
      </c>
      <c r="Y126" s="5">
        <v>0</v>
      </c>
      <c r="Z126" s="5">
        <v>0.3</v>
      </c>
      <c r="AA126" s="5">
        <v>0</v>
      </c>
      <c r="AB126" s="5">
        <v>0</v>
      </c>
      <c r="AC126" s="5">
        <v>0</v>
      </c>
      <c r="AD126" s="5">
        <v>0</v>
      </c>
      <c r="AE126" s="2">
        <v>2</v>
      </c>
      <c r="AF126" s="2">
        <v>0</v>
      </c>
      <c r="AG126" s="2">
        <v>0</v>
      </c>
      <c r="AH126" s="2">
        <v>0</v>
      </c>
      <c r="AI126" s="2">
        <v>0</v>
      </c>
      <c r="AJ126" s="2">
        <v>1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 t="s">
        <v>4</v>
      </c>
      <c r="AT126" s="2" t="s">
        <v>4</v>
      </c>
    </row>
    <row r="127" spans="1:46" x14ac:dyDescent="0.2">
      <c r="A127" s="2">
        <v>1650929</v>
      </c>
      <c r="B127" s="2">
        <v>841600</v>
      </c>
      <c r="C127" s="6">
        <v>25.402007042830601</v>
      </c>
      <c r="D127" s="6">
        <v>41.094062554819999</v>
      </c>
      <c r="E127" s="19" t="s">
        <v>399</v>
      </c>
      <c r="F127" s="46">
        <f>INDEX(Δεδομένα!$P:$P,MATCH('2021'!E127,Δεδομένα!$O:$O,0))</f>
        <v>19</v>
      </c>
      <c r="G127" s="49" t="s">
        <v>400</v>
      </c>
      <c r="H127" s="51" t="str">
        <f>INDEX(Δεδομένα!B$1:B$51,MATCH('2021'!G127,Δεδομένα!A$1:A$51,0))</f>
        <v>ΑΝΑΤΟΛΙΚΗΣ ΜΑΚΕΔΟΝΙΑΣ ΚΑΙ ΘΡΑΚΗΣ</v>
      </c>
      <c r="I127" s="53">
        <f>INDEX(Δεδομένα!E$1:E$13,MATCH('2021'!H127,Δεδομένα!D$1:D$13,0))</f>
        <v>2</v>
      </c>
      <c r="J127" s="4">
        <v>44285</v>
      </c>
      <c r="K127" s="3" t="s">
        <v>17</v>
      </c>
      <c r="L127" s="17" t="str">
        <f t="shared" si="8"/>
        <v>30/03/2021 18:00</v>
      </c>
      <c r="M127" s="4">
        <v>44285</v>
      </c>
      <c r="N127" s="3" t="s">
        <v>421</v>
      </c>
      <c r="O127" s="17" t="str">
        <f t="shared" si="9"/>
        <v>30/03/2021 18:37</v>
      </c>
      <c r="P127" s="24">
        <f t="shared" si="10"/>
        <v>2.569444444088731E-2</v>
      </c>
      <c r="Q127" s="28">
        <v>0</v>
      </c>
      <c r="R127" s="27">
        <f t="shared" si="11"/>
        <v>36.999999994877726</v>
      </c>
      <c r="S127" s="3" t="s">
        <v>4</v>
      </c>
      <c r="T127" s="3" t="s">
        <v>401</v>
      </c>
      <c r="U127" s="3" t="s">
        <v>4</v>
      </c>
      <c r="V127" s="3" t="s">
        <v>402</v>
      </c>
      <c r="W127" s="5">
        <v>0</v>
      </c>
      <c r="X127" s="5">
        <v>0</v>
      </c>
      <c r="Y127" s="5">
        <v>0</v>
      </c>
      <c r="Z127" s="5">
        <v>0.5</v>
      </c>
      <c r="AA127" s="5">
        <v>0</v>
      </c>
      <c r="AB127" s="5">
        <v>0</v>
      </c>
      <c r="AC127" s="5">
        <v>0</v>
      </c>
      <c r="AD127" s="5">
        <v>0</v>
      </c>
      <c r="AE127" s="2">
        <v>2</v>
      </c>
      <c r="AF127" s="2">
        <v>0</v>
      </c>
      <c r="AG127" s="2">
        <v>0</v>
      </c>
      <c r="AH127" s="2">
        <v>0</v>
      </c>
      <c r="AI127" s="2">
        <v>0</v>
      </c>
      <c r="AJ127" s="2">
        <v>1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 t="s">
        <v>4</v>
      </c>
      <c r="AT127" s="2" t="s">
        <v>4</v>
      </c>
    </row>
    <row r="128" spans="1:46" x14ac:dyDescent="0.2">
      <c r="A128" s="2">
        <v>1650934</v>
      </c>
      <c r="B128" s="2">
        <v>841614</v>
      </c>
      <c r="C128" s="6">
        <v>25.406523888615801</v>
      </c>
      <c r="D128" s="6">
        <v>41.092245806934599</v>
      </c>
      <c r="E128" s="19" t="s">
        <v>399</v>
      </c>
      <c r="F128" s="46">
        <f>INDEX(Δεδομένα!$P:$P,MATCH('2021'!E128,Δεδομένα!$O:$O,0))</f>
        <v>19</v>
      </c>
      <c r="G128" s="49" t="s">
        <v>400</v>
      </c>
      <c r="H128" s="51" t="str">
        <f>INDEX(Δεδομένα!B$1:B$51,MATCH('2021'!G128,Δεδομένα!A$1:A$51,0))</f>
        <v>ΑΝΑΤΟΛΙΚΗΣ ΜΑΚΕΔΟΝΙΑΣ ΚΑΙ ΘΡΑΚΗΣ</v>
      </c>
      <c r="I128" s="53">
        <f>INDEX(Δεδομένα!E$1:E$13,MATCH('2021'!H128,Δεδομένα!D$1:D$13,0))</f>
        <v>2</v>
      </c>
      <c r="J128" s="4">
        <v>44285</v>
      </c>
      <c r="K128" s="3" t="s">
        <v>422</v>
      </c>
      <c r="L128" s="17" t="str">
        <f t="shared" si="8"/>
        <v>30/03/2021 18:34</v>
      </c>
      <c r="M128" s="4">
        <v>44285</v>
      </c>
      <c r="N128" s="3" t="s">
        <v>421</v>
      </c>
      <c r="O128" s="17" t="str">
        <f t="shared" si="9"/>
        <v>30/03/2021 18:37</v>
      </c>
      <c r="P128" s="24">
        <f t="shared" si="10"/>
        <v>2.0833333328482695E-3</v>
      </c>
      <c r="Q128" s="28">
        <v>0</v>
      </c>
      <c r="R128" s="27">
        <f t="shared" si="11"/>
        <v>2.9999999993015081</v>
      </c>
      <c r="S128" s="3" t="s">
        <v>4</v>
      </c>
      <c r="T128" s="3" t="s">
        <v>401</v>
      </c>
      <c r="U128" s="3" t="s">
        <v>4</v>
      </c>
      <c r="V128" s="3" t="s">
        <v>423</v>
      </c>
      <c r="W128" s="5">
        <v>0</v>
      </c>
      <c r="X128" s="5">
        <v>0</v>
      </c>
      <c r="Y128" s="5">
        <v>0</v>
      </c>
      <c r="Z128" s="5">
        <v>0.02</v>
      </c>
      <c r="AA128" s="5">
        <v>0</v>
      </c>
      <c r="AB128" s="5">
        <v>0</v>
      </c>
      <c r="AC128" s="5">
        <v>0</v>
      </c>
      <c r="AD128" s="5">
        <v>0</v>
      </c>
      <c r="AE128" s="2">
        <v>2</v>
      </c>
      <c r="AF128" s="2">
        <v>0</v>
      </c>
      <c r="AG128" s="2">
        <v>0</v>
      </c>
      <c r="AH128" s="2">
        <v>0</v>
      </c>
      <c r="AI128" s="2">
        <v>0</v>
      </c>
      <c r="AJ128" s="2">
        <v>1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 t="s">
        <v>4</v>
      </c>
      <c r="AT128" s="2" t="s">
        <v>4</v>
      </c>
    </row>
    <row r="129" spans="1:46" x14ac:dyDescent="0.2">
      <c r="A129" s="2">
        <v>1650940</v>
      </c>
      <c r="B129" s="2">
        <v>841649</v>
      </c>
      <c r="C129" s="6">
        <v>25.430126488154698</v>
      </c>
      <c r="D129" s="6">
        <v>40.969567197015103</v>
      </c>
      <c r="E129" s="19" t="s">
        <v>399</v>
      </c>
      <c r="F129" s="46">
        <f>INDEX(Δεδομένα!$P:$P,MATCH('2021'!E129,Δεδομένα!$O:$O,0))</f>
        <v>19</v>
      </c>
      <c r="G129" s="49" t="s">
        <v>400</v>
      </c>
      <c r="H129" s="51" t="str">
        <f>INDEX(Δεδομένα!B$1:B$51,MATCH('2021'!G129,Δεδομένα!A$1:A$51,0))</f>
        <v>ΑΝΑΤΟΛΙΚΗΣ ΜΑΚΕΔΟΝΙΑΣ ΚΑΙ ΘΡΑΚΗΣ</v>
      </c>
      <c r="I129" s="53">
        <f>INDEX(Δεδομένα!E$1:E$13,MATCH('2021'!H129,Δεδομένα!D$1:D$13,0))</f>
        <v>2</v>
      </c>
      <c r="J129" s="4">
        <v>44285</v>
      </c>
      <c r="K129" s="3" t="s">
        <v>424</v>
      </c>
      <c r="L129" s="17" t="str">
        <f t="shared" si="8"/>
        <v>30/03/2021 20:10</v>
      </c>
      <c r="M129" s="4">
        <v>44285</v>
      </c>
      <c r="N129" s="3" t="s">
        <v>425</v>
      </c>
      <c r="O129" s="17" t="str">
        <f t="shared" si="9"/>
        <v>30/03/2021 20:58</v>
      </c>
      <c r="P129" s="24">
        <f t="shared" si="10"/>
        <v>3.3333333332848269E-2</v>
      </c>
      <c r="Q129" s="28">
        <v>0</v>
      </c>
      <c r="R129" s="27">
        <f t="shared" si="11"/>
        <v>47.999999999301508</v>
      </c>
      <c r="S129" s="3" t="s">
        <v>4</v>
      </c>
      <c r="T129" s="3" t="s">
        <v>419</v>
      </c>
      <c r="U129" s="3" t="s">
        <v>4</v>
      </c>
      <c r="V129" s="3" t="s">
        <v>426</v>
      </c>
      <c r="W129" s="5">
        <v>0</v>
      </c>
      <c r="X129" s="5">
        <v>0</v>
      </c>
      <c r="Y129" s="5">
        <v>0</v>
      </c>
      <c r="Z129" s="5">
        <v>1.5</v>
      </c>
      <c r="AA129" s="5">
        <v>0</v>
      </c>
      <c r="AB129" s="5">
        <v>0</v>
      </c>
      <c r="AC129" s="5">
        <v>0</v>
      </c>
      <c r="AD129" s="5">
        <v>0</v>
      </c>
      <c r="AE129" s="2">
        <v>2</v>
      </c>
      <c r="AF129" s="2">
        <v>0</v>
      </c>
      <c r="AG129" s="2">
        <v>0</v>
      </c>
      <c r="AH129" s="2">
        <v>0</v>
      </c>
      <c r="AI129" s="2">
        <v>0</v>
      </c>
      <c r="AJ129" s="2">
        <v>1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 t="s">
        <v>4</v>
      </c>
      <c r="AT129" s="2" t="s">
        <v>4</v>
      </c>
    </row>
    <row r="130" spans="1:46" x14ac:dyDescent="0.2">
      <c r="A130" s="2">
        <v>1650954</v>
      </c>
      <c r="B130" s="2">
        <v>841665</v>
      </c>
      <c r="C130" s="6">
        <v>25.341776577090499</v>
      </c>
      <c r="D130" s="6">
        <v>41.135697182452503</v>
      </c>
      <c r="E130" s="19" t="s">
        <v>399</v>
      </c>
      <c r="F130" s="46">
        <f>INDEX(Δεδομένα!$P:$P,MATCH('2021'!E130,Δεδομένα!$O:$O,0))</f>
        <v>19</v>
      </c>
      <c r="G130" s="49" t="s">
        <v>400</v>
      </c>
      <c r="H130" s="51" t="str">
        <f>INDEX(Δεδομένα!B$1:B$51,MATCH('2021'!G130,Δεδομένα!A$1:A$51,0))</f>
        <v>ΑΝΑΤΟΛΙΚΗΣ ΜΑΚΕΔΟΝΙΑΣ ΚΑΙ ΘΡΑΚΗΣ</v>
      </c>
      <c r="I130" s="53">
        <f>INDEX(Δεδομένα!E$1:E$13,MATCH('2021'!H130,Δεδομένα!D$1:D$13,0))</f>
        <v>2</v>
      </c>
      <c r="J130" s="4">
        <v>44285</v>
      </c>
      <c r="K130" s="3" t="s">
        <v>318</v>
      </c>
      <c r="L130" s="17" t="str">
        <f t="shared" si="8"/>
        <v>30/03/2021 20:47</v>
      </c>
      <c r="M130" s="4">
        <v>44285</v>
      </c>
      <c r="N130" s="3" t="s">
        <v>427</v>
      </c>
      <c r="O130" s="17" t="str">
        <f t="shared" si="9"/>
        <v>30/03/2021 21:20</v>
      </c>
      <c r="P130" s="24">
        <f t="shared" si="10"/>
        <v>2.2916666668606922E-2</v>
      </c>
      <c r="Q130" s="28">
        <v>0</v>
      </c>
      <c r="R130" s="27">
        <f t="shared" si="11"/>
        <v>33.000000002793968</v>
      </c>
      <c r="S130" s="3" t="s">
        <v>4</v>
      </c>
      <c r="T130" s="3" t="s">
        <v>416</v>
      </c>
      <c r="U130" s="3" t="s">
        <v>4</v>
      </c>
      <c r="V130" s="3" t="s">
        <v>417</v>
      </c>
      <c r="W130" s="5">
        <v>0</v>
      </c>
      <c r="X130" s="5">
        <v>0</v>
      </c>
      <c r="Y130" s="5">
        <v>0</v>
      </c>
      <c r="Z130" s="5">
        <v>0.5</v>
      </c>
      <c r="AA130" s="5">
        <v>0</v>
      </c>
      <c r="AB130" s="5">
        <v>0</v>
      </c>
      <c r="AC130" s="5">
        <v>0</v>
      </c>
      <c r="AD130" s="5">
        <v>0</v>
      </c>
      <c r="AE130" s="2">
        <v>2</v>
      </c>
      <c r="AF130" s="2">
        <v>0</v>
      </c>
      <c r="AG130" s="2">
        <v>0</v>
      </c>
      <c r="AH130" s="2">
        <v>0</v>
      </c>
      <c r="AI130" s="2">
        <v>0</v>
      </c>
      <c r="AJ130" s="2">
        <v>1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 t="s">
        <v>4</v>
      </c>
      <c r="AT130" s="2" t="s">
        <v>4</v>
      </c>
    </row>
    <row r="131" spans="1:46" x14ac:dyDescent="0.2">
      <c r="A131" s="2">
        <v>1651798</v>
      </c>
      <c r="B131" s="2">
        <v>842259</v>
      </c>
      <c r="C131" s="6">
        <v>25.383253131286502</v>
      </c>
      <c r="D131" s="6">
        <v>41.123373153483797</v>
      </c>
      <c r="E131" s="19" t="s">
        <v>399</v>
      </c>
      <c r="F131" s="46">
        <f>INDEX(Δεδομένα!$P:$P,MATCH('2021'!E131,Δεδομένα!$O:$O,0))</f>
        <v>19</v>
      </c>
      <c r="G131" s="49" t="s">
        <v>400</v>
      </c>
      <c r="H131" s="51" t="str">
        <f>INDEX(Δεδομένα!B$1:B$51,MATCH('2021'!G131,Δεδομένα!A$1:A$51,0))</f>
        <v>ΑΝΑΤΟΛΙΚΗΣ ΜΑΚΕΔΟΝΙΑΣ ΚΑΙ ΘΡΑΚΗΣ</v>
      </c>
      <c r="I131" s="53">
        <f>INDEX(Δεδομένα!E$1:E$13,MATCH('2021'!H131,Δεδομένα!D$1:D$13,0))</f>
        <v>2</v>
      </c>
      <c r="J131" s="4">
        <v>44288</v>
      </c>
      <c r="K131" s="3" t="s">
        <v>428</v>
      </c>
      <c r="L131" s="17" t="str">
        <f t="shared" si="8"/>
        <v>02/04/2021 10:20</v>
      </c>
      <c r="M131" s="4">
        <v>44288</v>
      </c>
      <c r="N131" s="3" t="s">
        <v>429</v>
      </c>
      <c r="O131" s="17" t="str">
        <f t="shared" si="9"/>
        <v>02/04/2021 10:43</v>
      </c>
      <c r="P131" s="24">
        <f t="shared" si="10"/>
        <v>1.5972222223354038E-2</v>
      </c>
      <c r="Q131" s="28">
        <v>0</v>
      </c>
      <c r="R131" s="27">
        <f t="shared" si="11"/>
        <v>23.000000001629815</v>
      </c>
      <c r="S131" s="3" t="s">
        <v>4</v>
      </c>
      <c r="T131" s="3" t="s">
        <v>401</v>
      </c>
      <c r="U131" s="3" t="s">
        <v>4</v>
      </c>
      <c r="V131" s="3" t="s">
        <v>430</v>
      </c>
      <c r="W131" s="5">
        <v>0</v>
      </c>
      <c r="X131" s="5">
        <v>0</v>
      </c>
      <c r="Y131" s="5">
        <v>0</v>
      </c>
      <c r="Z131" s="5">
        <v>0.02</v>
      </c>
      <c r="AA131" s="5">
        <v>0</v>
      </c>
      <c r="AB131" s="5">
        <v>0</v>
      </c>
      <c r="AC131" s="5">
        <v>0</v>
      </c>
      <c r="AD131" s="5">
        <v>0</v>
      </c>
      <c r="AE131" s="2">
        <v>2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 t="s">
        <v>4</v>
      </c>
      <c r="AT131" s="2" t="s">
        <v>4</v>
      </c>
    </row>
    <row r="132" spans="1:46" x14ac:dyDescent="0.2">
      <c r="A132" s="2">
        <v>1651811</v>
      </c>
      <c r="B132" s="2">
        <v>842328</v>
      </c>
      <c r="C132" s="6">
        <v>25.504884959180998</v>
      </c>
      <c r="D132" s="6">
        <v>40.8989446173671</v>
      </c>
      <c r="E132" s="19" t="s">
        <v>399</v>
      </c>
      <c r="F132" s="46">
        <f>INDEX(Δεδομένα!$P:$P,MATCH('2021'!E132,Δεδομένα!$O:$O,0))</f>
        <v>19</v>
      </c>
      <c r="G132" s="49" t="s">
        <v>400</v>
      </c>
      <c r="H132" s="51" t="str">
        <f>INDEX(Δεδομένα!B$1:B$51,MATCH('2021'!G132,Δεδομένα!A$1:A$51,0))</f>
        <v>ΑΝΑΤΟΛΙΚΗΣ ΜΑΚΕΔΟΝΙΑΣ ΚΑΙ ΘΡΑΚΗΣ</v>
      </c>
      <c r="I132" s="53">
        <f>INDEX(Δεδομένα!E$1:E$13,MATCH('2021'!H132,Δεδομένα!D$1:D$13,0))</f>
        <v>2</v>
      </c>
      <c r="J132" s="4">
        <v>44288</v>
      </c>
      <c r="K132" s="3" t="s">
        <v>431</v>
      </c>
      <c r="L132" s="17" t="str">
        <f t="shared" si="8"/>
        <v>02/04/2021 15:33</v>
      </c>
      <c r="M132" s="4">
        <v>44288</v>
      </c>
      <c r="N132" s="3" t="s">
        <v>146</v>
      </c>
      <c r="O132" s="17" t="str">
        <f t="shared" si="9"/>
        <v>02/04/2021 16:30</v>
      </c>
      <c r="P132" s="24">
        <f t="shared" si="10"/>
        <v>3.9583333331393078E-2</v>
      </c>
      <c r="Q132" s="28">
        <v>0</v>
      </c>
      <c r="R132" s="27">
        <f t="shared" si="11"/>
        <v>56.999999997206032</v>
      </c>
      <c r="S132" s="3" t="s">
        <v>4</v>
      </c>
      <c r="T132" s="3" t="s">
        <v>419</v>
      </c>
      <c r="U132" s="3" t="s">
        <v>4</v>
      </c>
      <c r="V132" s="3" t="s">
        <v>432</v>
      </c>
      <c r="W132" s="5">
        <v>0</v>
      </c>
      <c r="X132" s="5">
        <v>0.1</v>
      </c>
      <c r="Y132" s="5">
        <v>0</v>
      </c>
      <c r="Z132" s="5">
        <v>0.2</v>
      </c>
      <c r="AA132" s="5">
        <v>0</v>
      </c>
      <c r="AB132" s="5">
        <v>0</v>
      </c>
      <c r="AC132" s="5">
        <v>0</v>
      </c>
      <c r="AD132" s="5">
        <v>0</v>
      </c>
      <c r="AE132" s="2">
        <v>2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 t="s">
        <v>4</v>
      </c>
      <c r="AT132" s="2" t="s">
        <v>4</v>
      </c>
    </row>
    <row r="133" spans="1:46" x14ac:dyDescent="0.2">
      <c r="A133" s="2">
        <v>1651829</v>
      </c>
      <c r="B133" s="2">
        <v>842359</v>
      </c>
      <c r="C133" s="6">
        <v>25.237284764400499</v>
      </c>
      <c r="D133" s="6">
        <v>41.071044159791199</v>
      </c>
      <c r="E133" s="19" t="s">
        <v>399</v>
      </c>
      <c r="F133" s="46">
        <f>INDEX(Δεδομένα!$P:$P,MATCH('2021'!E133,Δεδομένα!$O:$O,0))</f>
        <v>19</v>
      </c>
      <c r="G133" s="49" t="s">
        <v>400</v>
      </c>
      <c r="H133" s="51" t="str">
        <f>INDEX(Δεδομένα!B$1:B$51,MATCH('2021'!G133,Δεδομένα!A$1:A$51,0))</f>
        <v>ΑΝΑΤΟΛΙΚΗΣ ΜΑΚΕΔΟΝΙΑΣ ΚΑΙ ΘΡΑΚΗΣ</v>
      </c>
      <c r="I133" s="53">
        <f>INDEX(Δεδομένα!E$1:E$13,MATCH('2021'!H133,Δεδομένα!D$1:D$13,0))</f>
        <v>2</v>
      </c>
      <c r="J133" s="4">
        <v>44288</v>
      </c>
      <c r="K133" s="3" t="s">
        <v>433</v>
      </c>
      <c r="L133" s="17" t="str">
        <f t="shared" si="8"/>
        <v>02/04/2021 17:25</v>
      </c>
      <c r="M133" s="4">
        <v>44288</v>
      </c>
      <c r="N133" s="3" t="s">
        <v>434</v>
      </c>
      <c r="O133" s="17" t="str">
        <f t="shared" si="9"/>
        <v>02/04/2021 17:48</v>
      </c>
      <c r="P133" s="24">
        <f t="shared" si="10"/>
        <v>1.5972222223354038E-2</v>
      </c>
      <c r="Q133" s="28">
        <v>0</v>
      </c>
      <c r="R133" s="27">
        <f t="shared" si="11"/>
        <v>23.000000001629815</v>
      </c>
      <c r="S133" s="3" t="s">
        <v>4</v>
      </c>
      <c r="T133" s="3" t="s">
        <v>416</v>
      </c>
      <c r="U133" s="3" t="s">
        <v>4</v>
      </c>
      <c r="V133" s="3" t="s">
        <v>435</v>
      </c>
      <c r="W133" s="5">
        <v>0</v>
      </c>
      <c r="X133" s="5">
        <v>0</v>
      </c>
      <c r="Y133" s="5">
        <v>0</v>
      </c>
      <c r="Z133" s="5">
        <v>0.5</v>
      </c>
      <c r="AA133" s="5">
        <v>0.5</v>
      </c>
      <c r="AB133" s="5">
        <v>0</v>
      </c>
      <c r="AC133" s="5">
        <v>0</v>
      </c>
      <c r="AD133" s="5">
        <v>0</v>
      </c>
      <c r="AE133" s="2">
        <v>2</v>
      </c>
      <c r="AF133" s="2">
        <v>0</v>
      </c>
      <c r="AG133" s="2">
        <v>0</v>
      </c>
      <c r="AH133" s="2">
        <v>0</v>
      </c>
      <c r="AI133" s="2">
        <v>0</v>
      </c>
      <c r="AJ133" s="2">
        <v>1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 t="s">
        <v>4</v>
      </c>
      <c r="AT133" s="2" t="s">
        <v>4</v>
      </c>
    </row>
    <row r="134" spans="1:46" x14ac:dyDescent="0.2">
      <c r="A134" s="2">
        <v>1653816</v>
      </c>
      <c r="B134" s="2">
        <v>844319</v>
      </c>
      <c r="C134" s="6">
        <v>25.430576324462901</v>
      </c>
      <c r="D134" s="6">
        <v>41.110481262207003</v>
      </c>
      <c r="E134" s="19" t="s">
        <v>399</v>
      </c>
      <c r="F134" s="46">
        <f>INDEX(Δεδομένα!$P:$P,MATCH('2021'!E134,Δεδομένα!$O:$O,0))</f>
        <v>19</v>
      </c>
      <c r="G134" s="49" t="s">
        <v>400</v>
      </c>
      <c r="H134" s="51" t="str">
        <f>INDEX(Δεδομένα!B$1:B$51,MATCH('2021'!G134,Δεδομένα!A$1:A$51,0))</f>
        <v>ΑΝΑΤΟΛΙΚΗΣ ΜΑΚΕΔΟΝΙΑΣ ΚΑΙ ΘΡΑΚΗΣ</v>
      </c>
      <c r="I134" s="53">
        <f>INDEX(Δεδομένα!E$1:E$13,MATCH('2021'!H134,Δεδομένα!D$1:D$13,0))</f>
        <v>2</v>
      </c>
      <c r="J134" s="4">
        <v>44296</v>
      </c>
      <c r="K134" s="3" t="s">
        <v>438</v>
      </c>
      <c r="L134" s="17" t="str">
        <f t="shared" si="8"/>
        <v>10/04/2021 09:59</v>
      </c>
      <c r="M134" s="4">
        <v>44296</v>
      </c>
      <c r="N134" s="3" t="s">
        <v>29</v>
      </c>
      <c r="O134" s="17" t="str">
        <f t="shared" si="9"/>
        <v>10/04/2021 10:25</v>
      </c>
      <c r="P134" s="24">
        <f t="shared" si="10"/>
        <v>1.8055555556202307E-2</v>
      </c>
      <c r="Q134" s="28">
        <v>0</v>
      </c>
      <c r="R134" s="27">
        <f t="shared" si="11"/>
        <v>26.000000000931323</v>
      </c>
      <c r="S134" s="3" t="s">
        <v>4</v>
      </c>
      <c r="T134" s="3" t="s">
        <v>401</v>
      </c>
      <c r="U134" s="3" t="s">
        <v>4</v>
      </c>
      <c r="V134" s="3" t="s">
        <v>439</v>
      </c>
      <c r="W134" s="5">
        <v>0</v>
      </c>
      <c r="X134" s="5">
        <v>0</v>
      </c>
      <c r="Y134" s="5">
        <v>0</v>
      </c>
      <c r="Z134" s="5">
        <v>0.05</v>
      </c>
      <c r="AA134" s="5">
        <v>0</v>
      </c>
      <c r="AB134" s="5">
        <v>0</v>
      </c>
      <c r="AC134" s="5">
        <v>0</v>
      </c>
      <c r="AD134" s="5">
        <v>0</v>
      </c>
      <c r="AE134" s="2">
        <v>2</v>
      </c>
      <c r="AF134" s="2">
        <v>0</v>
      </c>
      <c r="AG134" s="2">
        <v>0</v>
      </c>
      <c r="AH134" s="2">
        <v>0</v>
      </c>
      <c r="AI134" s="2">
        <v>0</v>
      </c>
      <c r="AJ134" s="2">
        <v>1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 t="s">
        <v>4</v>
      </c>
      <c r="AT134" s="2" t="s">
        <v>4</v>
      </c>
    </row>
    <row r="135" spans="1:46" x14ac:dyDescent="0.2">
      <c r="A135" s="2">
        <v>1653818</v>
      </c>
      <c r="B135" s="2">
        <v>844687</v>
      </c>
      <c r="C135" s="6">
        <v>25.369303171416298</v>
      </c>
      <c r="D135" s="6">
        <v>41.135182622603999</v>
      </c>
      <c r="E135" s="19" t="s">
        <v>399</v>
      </c>
      <c r="F135" s="46">
        <f>INDEX(Δεδομένα!$P:$P,MATCH('2021'!E135,Δεδομένα!$O:$O,0))</f>
        <v>19</v>
      </c>
      <c r="G135" s="49" t="s">
        <v>400</v>
      </c>
      <c r="H135" s="51" t="str">
        <f>INDEX(Δεδομένα!B$1:B$51,MATCH('2021'!G135,Δεδομένα!A$1:A$51,0))</f>
        <v>ΑΝΑΤΟΛΙΚΗΣ ΜΑΚΕΔΟΝΙΑΣ ΚΑΙ ΘΡΑΚΗΣ</v>
      </c>
      <c r="I135" s="53">
        <f>INDEX(Δεδομένα!E$1:E$13,MATCH('2021'!H135,Δεδομένα!D$1:D$13,0))</f>
        <v>2</v>
      </c>
      <c r="J135" s="4">
        <v>44297</v>
      </c>
      <c r="K135" s="3" t="s">
        <v>440</v>
      </c>
      <c r="L135" s="17" t="str">
        <f t="shared" si="8"/>
        <v>11/04/2021 11:49</v>
      </c>
      <c r="M135" s="4">
        <v>44297</v>
      </c>
      <c r="N135" s="3" t="s">
        <v>441</v>
      </c>
      <c r="O135" s="17" t="str">
        <f t="shared" si="9"/>
        <v>11/04/2021 12:34</v>
      </c>
      <c r="P135" s="24">
        <f t="shared" si="10"/>
        <v>3.125E-2</v>
      </c>
      <c r="Q135" s="28">
        <v>0</v>
      </c>
      <c r="R135" s="27">
        <f t="shared" si="11"/>
        <v>45</v>
      </c>
      <c r="S135" s="3" t="s">
        <v>4</v>
      </c>
      <c r="T135" s="3" t="s">
        <v>416</v>
      </c>
      <c r="U135" s="3" t="s">
        <v>4</v>
      </c>
      <c r="V135" s="3" t="s">
        <v>442</v>
      </c>
      <c r="W135" s="5">
        <v>0</v>
      </c>
      <c r="X135" s="5">
        <v>0</v>
      </c>
      <c r="Y135" s="5">
        <v>0</v>
      </c>
      <c r="Z135" s="5">
        <v>1</v>
      </c>
      <c r="AA135" s="5">
        <v>0</v>
      </c>
      <c r="AB135" s="5">
        <v>0</v>
      </c>
      <c r="AC135" s="5">
        <v>0</v>
      </c>
      <c r="AD135" s="5">
        <v>0</v>
      </c>
      <c r="AE135" s="2">
        <v>2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 t="s">
        <v>4</v>
      </c>
      <c r="AT135" s="2" t="s">
        <v>4</v>
      </c>
    </row>
    <row r="136" spans="1:46" x14ac:dyDescent="0.2">
      <c r="A136" s="2">
        <v>1657743</v>
      </c>
      <c r="B136" s="2">
        <v>847432</v>
      </c>
      <c r="C136" s="6">
        <v>25.308468217284599</v>
      </c>
      <c r="D136" s="6">
        <v>41.123517828410698</v>
      </c>
      <c r="E136" s="19" t="s">
        <v>399</v>
      </c>
      <c r="F136" s="46">
        <f>INDEX(Δεδομένα!$P:$P,MATCH('2021'!E136,Δεδομένα!$O:$O,0))</f>
        <v>19</v>
      </c>
      <c r="G136" s="49" t="s">
        <v>400</v>
      </c>
      <c r="H136" s="51" t="str">
        <f>INDEX(Δεδομένα!B$1:B$51,MATCH('2021'!G136,Δεδομένα!A$1:A$51,0))</f>
        <v>ΑΝΑΤΟΛΙΚΗΣ ΜΑΚΕΔΟΝΙΑΣ ΚΑΙ ΘΡΑΚΗΣ</v>
      </c>
      <c r="I136" s="53">
        <f>INDEX(Δεδομένα!E$1:E$13,MATCH('2021'!H136,Δεδομένα!D$1:D$13,0))</f>
        <v>2</v>
      </c>
      <c r="J136" s="4">
        <v>44307</v>
      </c>
      <c r="K136" s="3" t="s">
        <v>68</v>
      </c>
      <c r="L136" s="17" t="str">
        <f t="shared" si="8"/>
        <v>21/04/2021 18:06</v>
      </c>
      <c r="M136" s="4">
        <v>44307</v>
      </c>
      <c r="N136" s="3" t="s">
        <v>207</v>
      </c>
      <c r="O136" s="17" t="str">
        <f t="shared" si="9"/>
        <v>21/04/2021 18:27</v>
      </c>
      <c r="P136" s="24">
        <f t="shared" si="10"/>
        <v>1.4583333337213844E-2</v>
      </c>
      <c r="Q136" s="28">
        <v>0</v>
      </c>
      <c r="R136" s="27">
        <f t="shared" si="11"/>
        <v>21.000000005587935</v>
      </c>
      <c r="S136" s="3" t="s">
        <v>4</v>
      </c>
      <c r="T136" s="3" t="s">
        <v>416</v>
      </c>
      <c r="U136" s="3" t="s">
        <v>4</v>
      </c>
      <c r="V136" s="3" t="s">
        <v>437</v>
      </c>
      <c r="W136" s="5">
        <v>0</v>
      </c>
      <c r="X136" s="5">
        <v>0</v>
      </c>
      <c r="Y136" s="5">
        <v>0</v>
      </c>
      <c r="Z136" s="5">
        <v>0.01</v>
      </c>
      <c r="AA136" s="5">
        <v>0</v>
      </c>
      <c r="AB136" s="5">
        <v>0</v>
      </c>
      <c r="AC136" s="5">
        <v>0</v>
      </c>
      <c r="AD136" s="5">
        <v>0</v>
      </c>
      <c r="AE136" s="2">
        <v>2</v>
      </c>
      <c r="AF136" s="2">
        <v>0</v>
      </c>
      <c r="AG136" s="2">
        <v>0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 t="s">
        <v>4</v>
      </c>
      <c r="AT136" s="2" t="s">
        <v>4</v>
      </c>
    </row>
    <row r="137" spans="1:46" x14ac:dyDescent="0.2">
      <c r="A137" s="2">
        <v>1657750</v>
      </c>
      <c r="B137" s="2">
        <v>847986</v>
      </c>
      <c r="C137" s="6">
        <v>25.5056707424318</v>
      </c>
      <c r="D137" s="6">
        <v>40.8952437342774</v>
      </c>
      <c r="E137" s="19" t="s">
        <v>399</v>
      </c>
      <c r="F137" s="46">
        <f>INDEX(Δεδομένα!$P:$P,MATCH('2021'!E137,Δεδομένα!$O:$O,0))</f>
        <v>19</v>
      </c>
      <c r="G137" s="49" t="s">
        <v>400</v>
      </c>
      <c r="H137" s="51" t="str">
        <f>INDEX(Δεδομένα!B$1:B$51,MATCH('2021'!G137,Δεδομένα!A$1:A$51,0))</f>
        <v>ΑΝΑΤΟΛΙΚΗΣ ΜΑΚΕΔΟΝΙΑΣ ΚΑΙ ΘΡΑΚΗΣ</v>
      </c>
      <c r="I137" s="53">
        <f>INDEX(Δεδομένα!E$1:E$13,MATCH('2021'!H137,Δεδομένα!D$1:D$13,0))</f>
        <v>2</v>
      </c>
      <c r="J137" s="4">
        <v>44309</v>
      </c>
      <c r="K137" s="3" t="s">
        <v>443</v>
      </c>
      <c r="L137" s="17" t="str">
        <f t="shared" si="8"/>
        <v>23/04/2021 22:40</v>
      </c>
      <c r="M137" s="4">
        <v>44310</v>
      </c>
      <c r="N137" s="3" t="s">
        <v>444</v>
      </c>
      <c r="O137" s="17" t="str">
        <f t="shared" si="9"/>
        <v>24/04/2021 00:35</v>
      </c>
      <c r="P137" s="24">
        <f t="shared" si="10"/>
        <v>7.9861111109494232E-2</v>
      </c>
      <c r="Q137" s="28">
        <v>0</v>
      </c>
      <c r="R137" s="27">
        <f t="shared" si="11"/>
        <v>114.99999999767169</v>
      </c>
      <c r="S137" s="3" t="s">
        <v>4</v>
      </c>
      <c r="T137" s="3" t="s">
        <v>419</v>
      </c>
      <c r="U137" s="3" t="s">
        <v>4</v>
      </c>
      <c r="V137" s="3" t="s">
        <v>445</v>
      </c>
      <c r="W137" s="5">
        <v>0</v>
      </c>
      <c r="X137" s="5">
        <v>0</v>
      </c>
      <c r="Y137" s="5">
        <v>0</v>
      </c>
      <c r="Z137" s="5">
        <v>0.02</v>
      </c>
      <c r="AA137" s="5">
        <v>0</v>
      </c>
      <c r="AB137" s="5">
        <v>0</v>
      </c>
      <c r="AC137" s="5">
        <v>0</v>
      </c>
      <c r="AD137" s="5">
        <v>0</v>
      </c>
      <c r="AE137" s="2">
        <v>2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 t="s">
        <v>4</v>
      </c>
      <c r="AT137" s="2" t="s">
        <v>4</v>
      </c>
    </row>
    <row r="138" spans="1:46" x14ac:dyDescent="0.2">
      <c r="A138" s="2">
        <v>1657804</v>
      </c>
      <c r="B138" s="2">
        <v>848464</v>
      </c>
      <c r="C138" s="6">
        <v>25.350766367296401</v>
      </c>
      <c r="D138" s="6">
        <v>41.094048016154503</v>
      </c>
      <c r="E138" s="19" t="s">
        <v>399</v>
      </c>
      <c r="F138" s="46">
        <f>INDEX(Δεδομένα!$P:$P,MATCH('2021'!E138,Δεδομένα!$O:$O,0))</f>
        <v>19</v>
      </c>
      <c r="G138" s="49" t="s">
        <v>400</v>
      </c>
      <c r="H138" s="51" t="str">
        <f>INDEX(Δεδομένα!B$1:B$51,MATCH('2021'!G138,Δεδομένα!A$1:A$51,0))</f>
        <v>ΑΝΑΤΟΛΙΚΗΣ ΜΑΚΕΔΟΝΙΑΣ ΚΑΙ ΘΡΑΚΗΣ</v>
      </c>
      <c r="I138" s="53">
        <f>INDEX(Δεδομένα!E$1:E$13,MATCH('2021'!H138,Δεδομένα!D$1:D$13,0))</f>
        <v>2</v>
      </c>
      <c r="J138" s="4">
        <v>44312</v>
      </c>
      <c r="K138" s="3" t="s">
        <v>446</v>
      </c>
      <c r="L138" s="17" t="str">
        <f t="shared" si="8"/>
        <v>26/04/2021 13:05</v>
      </c>
      <c r="M138" s="4">
        <v>44312</v>
      </c>
      <c r="N138" s="3" t="s">
        <v>447</v>
      </c>
      <c r="O138" s="17" t="str">
        <f t="shared" si="9"/>
        <v>26/04/2021 13:40</v>
      </c>
      <c r="P138" s="24">
        <f t="shared" si="10"/>
        <v>2.4305555554747116E-2</v>
      </c>
      <c r="Q138" s="28">
        <v>0</v>
      </c>
      <c r="R138" s="27">
        <f t="shared" si="11"/>
        <v>34.999999998835847</v>
      </c>
      <c r="S138" s="3" t="s">
        <v>4</v>
      </c>
      <c r="T138" s="3" t="s">
        <v>401</v>
      </c>
      <c r="U138" s="3" t="s">
        <v>4</v>
      </c>
      <c r="V138" s="3" t="s">
        <v>448</v>
      </c>
      <c r="W138" s="5">
        <v>0</v>
      </c>
      <c r="X138" s="5">
        <v>0</v>
      </c>
      <c r="Y138" s="5">
        <v>0</v>
      </c>
      <c r="Z138" s="5">
        <v>0.15</v>
      </c>
      <c r="AA138" s="5">
        <v>0</v>
      </c>
      <c r="AB138" s="5">
        <v>0</v>
      </c>
      <c r="AC138" s="5">
        <v>0</v>
      </c>
      <c r="AD138" s="5">
        <v>0</v>
      </c>
      <c r="AE138" s="2">
        <v>2</v>
      </c>
      <c r="AF138" s="2">
        <v>0</v>
      </c>
      <c r="AG138" s="2">
        <v>0</v>
      </c>
      <c r="AH138" s="2">
        <v>0</v>
      </c>
      <c r="AI138" s="2">
        <v>0</v>
      </c>
      <c r="AJ138" s="2">
        <v>1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 t="s">
        <v>4</v>
      </c>
      <c r="AT138" s="2" t="s">
        <v>4</v>
      </c>
    </row>
    <row r="139" spans="1:46" x14ac:dyDescent="0.2">
      <c r="A139" s="2">
        <v>1657812</v>
      </c>
      <c r="B139" s="2">
        <v>848542</v>
      </c>
      <c r="C139" s="6">
        <v>25.3365266471354</v>
      </c>
      <c r="D139" s="6">
        <v>41.156081240513302</v>
      </c>
      <c r="E139" s="19" t="s">
        <v>399</v>
      </c>
      <c r="F139" s="46">
        <f>INDEX(Δεδομένα!$P:$P,MATCH('2021'!E139,Δεδομένα!$O:$O,0))</f>
        <v>19</v>
      </c>
      <c r="G139" s="49" t="s">
        <v>400</v>
      </c>
      <c r="H139" s="51" t="str">
        <f>INDEX(Δεδομένα!B$1:B$51,MATCH('2021'!G139,Δεδομένα!A$1:A$51,0))</f>
        <v>ΑΝΑΤΟΛΙΚΗΣ ΜΑΚΕΔΟΝΙΑΣ ΚΑΙ ΘΡΑΚΗΣ</v>
      </c>
      <c r="I139" s="53">
        <f>INDEX(Δεδομένα!E$1:E$13,MATCH('2021'!H139,Δεδομένα!D$1:D$13,0))</f>
        <v>2</v>
      </c>
      <c r="J139" s="4">
        <v>44312</v>
      </c>
      <c r="K139" s="3" t="s">
        <v>449</v>
      </c>
      <c r="L139" s="17" t="str">
        <f t="shared" si="8"/>
        <v>26/04/2021 19:38</v>
      </c>
      <c r="M139" s="4">
        <v>44312</v>
      </c>
      <c r="N139" s="3" t="s">
        <v>450</v>
      </c>
      <c r="O139" s="17" t="str">
        <f t="shared" si="9"/>
        <v>26/04/2021 20:50</v>
      </c>
      <c r="P139" s="24">
        <f t="shared" si="10"/>
        <v>4.9999999995634425E-2</v>
      </c>
      <c r="Q139" s="28">
        <v>0</v>
      </c>
      <c r="R139" s="27">
        <f t="shared" si="11"/>
        <v>71.999999993713573</v>
      </c>
      <c r="S139" s="3" t="s">
        <v>4</v>
      </c>
      <c r="T139" s="3" t="s">
        <v>401</v>
      </c>
      <c r="U139" s="3" t="s">
        <v>4</v>
      </c>
      <c r="V139" s="3" t="s">
        <v>417</v>
      </c>
      <c r="W139" s="5">
        <v>0</v>
      </c>
      <c r="X139" s="5">
        <v>0</v>
      </c>
      <c r="Y139" s="5">
        <v>0</v>
      </c>
      <c r="Z139" s="5">
        <v>0.1</v>
      </c>
      <c r="AA139" s="5">
        <v>0</v>
      </c>
      <c r="AB139" s="5">
        <v>0</v>
      </c>
      <c r="AC139" s="5">
        <v>0</v>
      </c>
      <c r="AD139" s="5">
        <v>0</v>
      </c>
      <c r="AE139" s="2">
        <v>2</v>
      </c>
      <c r="AF139" s="2">
        <v>0</v>
      </c>
      <c r="AG139" s="2">
        <v>0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 t="s">
        <v>4</v>
      </c>
      <c r="AT139" s="2" t="s">
        <v>4</v>
      </c>
    </row>
    <row r="140" spans="1:46" x14ac:dyDescent="0.2">
      <c r="A140" s="2">
        <v>1657995</v>
      </c>
      <c r="B140" s="2">
        <v>848963</v>
      </c>
      <c r="C140" s="6">
        <v>25.432660562172099</v>
      </c>
      <c r="D140" s="6">
        <v>40.965098274491297</v>
      </c>
      <c r="E140" s="19" t="s">
        <v>399</v>
      </c>
      <c r="F140" s="46">
        <f>INDEX(Δεδομένα!$P:$P,MATCH('2021'!E140,Δεδομένα!$O:$O,0))</f>
        <v>19</v>
      </c>
      <c r="G140" s="49" t="s">
        <v>400</v>
      </c>
      <c r="H140" s="51" t="str">
        <f>INDEX(Δεδομένα!B$1:B$51,MATCH('2021'!G140,Δεδομένα!A$1:A$51,0))</f>
        <v>ΑΝΑΤΟΛΙΚΗΣ ΜΑΚΕΔΟΝΙΑΣ ΚΑΙ ΘΡΑΚΗΣ</v>
      </c>
      <c r="I140" s="53">
        <f>INDEX(Δεδομένα!E$1:E$13,MATCH('2021'!H140,Δεδομένα!D$1:D$13,0))</f>
        <v>2</v>
      </c>
      <c r="J140" s="4">
        <v>44314</v>
      </c>
      <c r="K140" s="3" t="s">
        <v>451</v>
      </c>
      <c r="L140" s="17" t="str">
        <f t="shared" si="8"/>
        <v>28/04/2021 14:44</v>
      </c>
      <c r="M140" s="4">
        <v>44314</v>
      </c>
      <c r="N140" s="3" t="s">
        <v>452</v>
      </c>
      <c r="O140" s="17" t="str">
        <f t="shared" si="9"/>
        <v>28/04/2021 15:52</v>
      </c>
      <c r="P140" s="24">
        <f t="shared" si="10"/>
        <v>4.7222222223354038E-2</v>
      </c>
      <c r="Q140" s="28">
        <v>0</v>
      </c>
      <c r="R140" s="27">
        <f t="shared" si="11"/>
        <v>68.000000001629815</v>
      </c>
      <c r="S140" s="3" t="s">
        <v>4</v>
      </c>
      <c r="T140" s="3" t="s">
        <v>419</v>
      </c>
      <c r="U140" s="3" t="s">
        <v>4</v>
      </c>
      <c r="V140" s="3" t="s">
        <v>426</v>
      </c>
      <c r="W140" s="5">
        <v>0</v>
      </c>
      <c r="X140" s="5">
        <v>0</v>
      </c>
      <c r="Y140" s="5">
        <v>0</v>
      </c>
      <c r="Z140" s="5">
        <v>0.1</v>
      </c>
      <c r="AA140" s="5">
        <v>0</v>
      </c>
      <c r="AB140" s="5">
        <v>0</v>
      </c>
      <c r="AC140" s="5">
        <v>0</v>
      </c>
      <c r="AD140" s="5">
        <v>0</v>
      </c>
      <c r="AE140" s="2">
        <v>2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 t="s">
        <v>4</v>
      </c>
      <c r="AT140" s="2" t="s">
        <v>4</v>
      </c>
    </row>
    <row r="141" spans="1:46" x14ac:dyDescent="0.2">
      <c r="A141" s="2">
        <v>1658562</v>
      </c>
      <c r="B141" s="2">
        <v>849595</v>
      </c>
      <c r="C141" s="6">
        <v>25.432687919166501</v>
      </c>
      <c r="D141" s="6">
        <v>41.120391593220297</v>
      </c>
      <c r="E141" s="19" t="s">
        <v>399</v>
      </c>
      <c r="F141" s="46">
        <f>INDEX(Δεδομένα!$P:$P,MATCH('2021'!E141,Δεδομένα!$O:$O,0))</f>
        <v>19</v>
      </c>
      <c r="G141" s="49" t="s">
        <v>400</v>
      </c>
      <c r="H141" s="51" t="str">
        <f>INDEX(Δεδομένα!B$1:B$51,MATCH('2021'!G141,Δεδομένα!A$1:A$51,0))</f>
        <v>ΑΝΑΤΟΛΙΚΗΣ ΜΑΚΕΔΟΝΙΑΣ ΚΑΙ ΘΡΑΚΗΣ</v>
      </c>
      <c r="I141" s="53">
        <f>INDEX(Δεδομένα!E$1:E$13,MATCH('2021'!H141,Δεδομένα!D$1:D$13,0))</f>
        <v>2</v>
      </c>
      <c r="J141" s="4">
        <v>44316</v>
      </c>
      <c r="K141" s="3" t="s">
        <v>97</v>
      </c>
      <c r="L141" s="17" t="str">
        <f t="shared" si="8"/>
        <v>30/04/2021 22:30</v>
      </c>
      <c r="M141" s="4">
        <v>44316</v>
      </c>
      <c r="N141" s="3" t="s">
        <v>453</v>
      </c>
      <c r="O141" s="17" t="str">
        <f t="shared" si="9"/>
        <v>30/04/2021 22:58</v>
      </c>
      <c r="P141" s="24">
        <f t="shared" si="10"/>
        <v>1.9444444442342501E-2</v>
      </c>
      <c r="Q141" s="28">
        <v>0</v>
      </c>
      <c r="R141" s="27">
        <f t="shared" si="11"/>
        <v>27.999999996973202</v>
      </c>
      <c r="S141" s="3" t="s">
        <v>4</v>
      </c>
      <c r="T141" s="3" t="s">
        <v>401</v>
      </c>
      <c r="U141" s="3" t="s">
        <v>4</v>
      </c>
      <c r="V141" s="3" t="s">
        <v>454</v>
      </c>
      <c r="W141" s="5">
        <v>0</v>
      </c>
      <c r="X141" s="5">
        <v>0</v>
      </c>
      <c r="Y141" s="5">
        <v>0</v>
      </c>
      <c r="Z141" s="5">
        <v>0.1</v>
      </c>
      <c r="AA141" s="5">
        <v>0</v>
      </c>
      <c r="AB141" s="5">
        <v>0</v>
      </c>
      <c r="AC141" s="5">
        <v>0</v>
      </c>
      <c r="AD141" s="5">
        <v>0</v>
      </c>
      <c r="AE141" s="2">
        <v>2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 t="s">
        <v>4</v>
      </c>
      <c r="AT141" s="2" t="s">
        <v>4</v>
      </c>
    </row>
    <row r="142" spans="1:46" x14ac:dyDescent="0.2">
      <c r="A142" s="2">
        <v>1659886</v>
      </c>
      <c r="B142" s="2">
        <v>850670</v>
      </c>
      <c r="C142" s="6">
        <v>25.439772812339399</v>
      </c>
      <c r="D142" s="6">
        <v>40.903602271952998</v>
      </c>
      <c r="E142" s="19" t="s">
        <v>399</v>
      </c>
      <c r="F142" s="46">
        <f>INDEX(Δεδομένα!$P:$P,MATCH('2021'!E142,Δεδομένα!$O:$O,0))</f>
        <v>19</v>
      </c>
      <c r="G142" s="49" t="s">
        <v>400</v>
      </c>
      <c r="H142" s="51" t="str">
        <f>INDEX(Δεδομένα!B$1:B$51,MATCH('2021'!G142,Δεδομένα!A$1:A$51,0))</f>
        <v>ΑΝΑΤΟΛΙΚΗΣ ΜΑΚΕΔΟΝΙΑΣ ΚΑΙ ΘΡΑΚΗΣ</v>
      </c>
      <c r="I142" s="53">
        <f>INDEX(Δεδομένα!E$1:E$13,MATCH('2021'!H142,Δεδομένα!D$1:D$13,0))</f>
        <v>2</v>
      </c>
      <c r="J142" s="4">
        <v>44320</v>
      </c>
      <c r="K142" s="3" t="s">
        <v>241</v>
      </c>
      <c r="L142" s="17" t="str">
        <f t="shared" si="8"/>
        <v>04/05/2021 13:15</v>
      </c>
      <c r="M142" s="4">
        <v>44320</v>
      </c>
      <c r="N142" s="3" t="s">
        <v>455</v>
      </c>
      <c r="O142" s="17" t="str">
        <f t="shared" si="9"/>
        <v>04/05/2021 14:22</v>
      </c>
      <c r="P142" s="24">
        <f t="shared" si="10"/>
        <v>4.6527777776645962E-2</v>
      </c>
      <c r="Q142" s="28">
        <v>0</v>
      </c>
      <c r="R142" s="27">
        <f t="shared" si="11"/>
        <v>66.999999998370185</v>
      </c>
      <c r="S142" s="3" t="s">
        <v>4</v>
      </c>
      <c r="T142" s="3" t="s">
        <v>419</v>
      </c>
      <c r="U142" s="3" t="s">
        <v>4</v>
      </c>
      <c r="V142" s="3" t="s">
        <v>456</v>
      </c>
      <c r="W142" s="5">
        <v>0</v>
      </c>
      <c r="X142" s="5">
        <v>0</v>
      </c>
      <c r="Y142" s="5">
        <v>0</v>
      </c>
      <c r="Z142" s="5">
        <v>5</v>
      </c>
      <c r="AA142" s="5">
        <v>0</v>
      </c>
      <c r="AB142" s="5">
        <v>0</v>
      </c>
      <c r="AC142" s="5">
        <v>0</v>
      </c>
      <c r="AD142" s="5">
        <v>0</v>
      </c>
      <c r="AE142" s="2">
        <v>2</v>
      </c>
      <c r="AF142" s="2">
        <v>0</v>
      </c>
      <c r="AG142" s="2">
        <v>0</v>
      </c>
      <c r="AH142" s="2">
        <v>0</v>
      </c>
      <c r="AI142" s="2">
        <v>0</v>
      </c>
      <c r="AJ142" s="2">
        <v>1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 t="s">
        <v>4</v>
      </c>
      <c r="AT142" s="2" t="s">
        <v>4</v>
      </c>
    </row>
    <row r="143" spans="1:46" x14ac:dyDescent="0.2">
      <c r="A143" s="2">
        <v>1659887</v>
      </c>
      <c r="B143" s="2">
        <v>850923</v>
      </c>
      <c r="C143" s="6">
        <v>25.389904376722399</v>
      </c>
      <c r="D143" s="6">
        <v>41.128762725912601</v>
      </c>
      <c r="E143" s="19" t="s">
        <v>399</v>
      </c>
      <c r="F143" s="46">
        <f>INDEX(Δεδομένα!$P:$P,MATCH('2021'!E143,Δεδομένα!$O:$O,0))</f>
        <v>19</v>
      </c>
      <c r="G143" s="49" t="s">
        <v>400</v>
      </c>
      <c r="H143" s="51" t="str">
        <f>INDEX(Δεδομένα!B$1:B$51,MATCH('2021'!G143,Δεδομένα!A$1:A$51,0))</f>
        <v>ΑΝΑΤΟΛΙΚΗΣ ΜΑΚΕΔΟΝΙΑΣ ΚΑΙ ΘΡΑΚΗΣ</v>
      </c>
      <c r="I143" s="53">
        <f>INDEX(Δεδομένα!E$1:E$13,MATCH('2021'!H143,Δεδομένα!D$1:D$13,0))</f>
        <v>2</v>
      </c>
      <c r="J143" s="4">
        <v>44321</v>
      </c>
      <c r="K143" s="3" t="s">
        <v>42</v>
      </c>
      <c r="L143" s="17" t="str">
        <f t="shared" si="8"/>
        <v>05/05/2021 14:30</v>
      </c>
      <c r="M143" s="4">
        <v>44321</v>
      </c>
      <c r="N143" s="3" t="s">
        <v>39</v>
      </c>
      <c r="O143" s="17" t="str">
        <f t="shared" si="9"/>
        <v>05/05/2021 14:40</v>
      </c>
      <c r="P143" s="24">
        <f t="shared" si="10"/>
        <v>6.9444444452528842E-3</v>
      </c>
      <c r="Q143" s="28">
        <v>0</v>
      </c>
      <c r="R143" s="27">
        <f t="shared" si="11"/>
        <v>10.000000001164153</v>
      </c>
      <c r="S143" s="3" t="s">
        <v>4</v>
      </c>
      <c r="T143" s="3" t="s">
        <v>401</v>
      </c>
      <c r="U143" s="3" t="s">
        <v>4</v>
      </c>
      <c r="V143" s="3" t="s">
        <v>402</v>
      </c>
      <c r="W143" s="5">
        <v>0</v>
      </c>
      <c r="X143" s="5">
        <v>0</v>
      </c>
      <c r="Y143" s="5">
        <v>0</v>
      </c>
      <c r="Z143" s="5">
        <v>0.03</v>
      </c>
      <c r="AA143" s="5">
        <v>0</v>
      </c>
      <c r="AB143" s="5">
        <v>0</v>
      </c>
      <c r="AC143" s="5">
        <v>0</v>
      </c>
      <c r="AD143" s="5">
        <v>0</v>
      </c>
      <c r="AE143" s="2">
        <v>2</v>
      </c>
      <c r="AF143" s="2">
        <v>0</v>
      </c>
      <c r="AG143" s="2">
        <v>0</v>
      </c>
      <c r="AH143" s="2">
        <v>0</v>
      </c>
      <c r="AI143" s="2">
        <v>0</v>
      </c>
      <c r="AJ143" s="2">
        <v>1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 t="s">
        <v>4</v>
      </c>
      <c r="AT143" s="2" t="s">
        <v>4</v>
      </c>
    </row>
    <row r="144" spans="1:46" x14ac:dyDescent="0.2">
      <c r="A144" s="2">
        <v>1659891</v>
      </c>
      <c r="B144" s="2">
        <v>850984</v>
      </c>
      <c r="C144" s="6">
        <v>25.343854278630101</v>
      </c>
      <c r="D144" s="6">
        <v>41.108438373969399</v>
      </c>
      <c r="E144" s="19" t="s">
        <v>399</v>
      </c>
      <c r="F144" s="46">
        <f>INDEX(Δεδομένα!$P:$P,MATCH('2021'!E144,Δεδομένα!$O:$O,0))</f>
        <v>19</v>
      </c>
      <c r="G144" s="49" t="s">
        <v>400</v>
      </c>
      <c r="H144" s="51" t="str">
        <f>INDEX(Δεδομένα!B$1:B$51,MATCH('2021'!G144,Δεδομένα!A$1:A$51,0))</f>
        <v>ΑΝΑΤΟΛΙΚΗΣ ΜΑΚΕΔΟΝΙΑΣ ΚΑΙ ΘΡΑΚΗΣ</v>
      </c>
      <c r="I144" s="53">
        <f>INDEX(Δεδομένα!E$1:E$13,MATCH('2021'!H144,Δεδομένα!D$1:D$13,0))</f>
        <v>2</v>
      </c>
      <c r="J144" s="4">
        <v>44321</v>
      </c>
      <c r="K144" s="3" t="s">
        <v>32</v>
      </c>
      <c r="L144" s="17" t="str">
        <f t="shared" si="8"/>
        <v>05/05/2021 18:45</v>
      </c>
      <c r="M144" s="4">
        <v>44321</v>
      </c>
      <c r="N144" s="3" t="s">
        <v>358</v>
      </c>
      <c r="O144" s="17" t="str">
        <f t="shared" si="9"/>
        <v>05/05/2021 18:55</v>
      </c>
      <c r="P144" s="24">
        <f t="shared" si="10"/>
        <v>6.9444444452528842E-3</v>
      </c>
      <c r="Q144" s="28">
        <v>0</v>
      </c>
      <c r="R144" s="27">
        <f t="shared" si="11"/>
        <v>10.000000001164153</v>
      </c>
      <c r="S144" s="3" t="s">
        <v>4</v>
      </c>
      <c r="T144" s="3" t="s">
        <v>401</v>
      </c>
      <c r="U144" s="3" t="s">
        <v>412</v>
      </c>
      <c r="V144" s="3" t="s">
        <v>402</v>
      </c>
      <c r="W144" s="5">
        <v>0</v>
      </c>
      <c r="X144" s="5">
        <v>0</v>
      </c>
      <c r="Y144" s="5">
        <v>0</v>
      </c>
      <c r="Z144" s="5">
        <v>0.03</v>
      </c>
      <c r="AA144" s="5">
        <v>0</v>
      </c>
      <c r="AB144" s="5">
        <v>0</v>
      </c>
      <c r="AC144" s="5">
        <v>0</v>
      </c>
      <c r="AD144" s="5">
        <v>0</v>
      </c>
      <c r="AE144" s="2">
        <v>2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 t="s">
        <v>4</v>
      </c>
      <c r="AT144" s="2" t="s">
        <v>4</v>
      </c>
    </row>
    <row r="145" spans="1:46" x14ac:dyDescent="0.2">
      <c r="A145" s="2">
        <v>1659892</v>
      </c>
      <c r="B145" s="2">
        <v>850990</v>
      </c>
      <c r="C145" s="6">
        <v>25.4611613797831</v>
      </c>
      <c r="D145" s="6">
        <v>41.101767086909298</v>
      </c>
      <c r="E145" s="19" t="s">
        <v>399</v>
      </c>
      <c r="F145" s="46">
        <f>INDEX(Δεδομένα!$P:$P,MATCH('2021'!E145,Δεδομένα!$O:$O,0))</f>
        <v>19</v>
      </c>
      <c r="G145" s="49" t="s">
        <v>400</v>
      </c>
      <c r="H145" s="51" t="str">
        <f>INDEX(Δεδομένα!B$1:B$51,MATCH('2021'!G145,Δεδομένα!A$1:A$51,0))</f>
        <v>ΑΝΑΤΟΛΙΚΗΣ ΜΑΚΕΔΟΝΙΑΣ ΚΑΙ ΘΡΑΚΗΣ</v>
      </c>
      <c r="I145" s="53">
        <f>INDEX(Δεδομένα!E$1:E$13,MATCH('2021'!H145,Δεδομένα!D$1:D$13,0))</f>
        <v>2</v>
      </c>
      <c r="J145" s="4">
        <v>44321</v>
      </c>
      <c r="K145" s="3" t="s">
        <v>150</v>
      </c>
      <c r="L145" s="17" t="str">
        <f t="shared" si="8"/>
        <v>05/05/2021 19:00</v>
      </c>
      <c r="M145" s="4">
        <v>44321</v>
      </c>
      <c r="N145" s="3" t="s">
        <v>111</v>
      </c>
      <c r="O145" s="17" t="str">
        <f t="shared" si="9"/>
        <v>05/05/2021 19:20</v>
      </c>
      <c r="P145" s="24">
        <f t="shared" si="10"/>
        <v>1.3888888890505768E-2</v>
      </c>
      <c r="Q145" s="28">
        <v>0</v>
      </c>
      <c r="R145" s="27">
        <f t="shared" si="11"/>
        <v>20.000000002328306</v>
      </c>
      <c r="S145" s="3" t="s">
        <v>4</v>
      </c>
      <c r="T145" s="3" t="s">
        <v>401</v>
      </c>
      <c r="U145" s="3" t="s">
        <v>4</v>
      </c>
      <c r="V145" s="3" t="s">
        <v>457</v>
      </c>
      <c r="W145" s="5">
        <v>0</v>
      </c>
      <c r="X145" s="5">
        <v>0</v>
      </c>
      <c r="Y145" s="5">
        <v>0</v>
      </c>
      <c r="Z145" s="5">
        <v>0.01</v>
      </c>
      <c r="AA145" s="5">
        <v>0</v>
      </c>
      <c r="AB145" s="5">
        <v>0</v>
      </c>
      <c r="AC145" s="5">
        <v>0</v>
      </c>
      <c r="AD145" s="5">
        <v>0</v>
      </c>
      <c r="AE145" s="2">
        <v>2</v>
      </c>
      <c r="AF145" s="2">
        <v>0</v>
      </c>
      <c r="AG145" s="2">
        <v>0</v>
      </c>
      <c r="AH145" s="2">
        <v>0</v>
      </c>
      <c r="AI145" s="2">
        <v>0</v>
      </c>
      <c r="AJ145" s="2">
        <v>1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 t="s">
        <v>4</v>
      </c>
      <c r="AT145" s="2" t="s">
        <v>4</v>
      </c>
    </row>
    <row r="146" spans="1:46" x14ac:dyDescent="0.2">
      <c r="A146" s="2">
        <v>1659893</v>
      </c>
      <c r="B146" s="2">
        <v>851001</v>
      </c>
      <c r="C146" s="6">
        <v>25.341125834922501</v>
      </c>
      <c r="D146" s="6">
        <v>41.108993242003002</v>
      </c>
      <c r="E146" s="19" t="s">
        <v>399</v>
      </c>
      <c r="F146" s="46">
        <f>INDEX(Δεδομένα!$P:$P,MATCH('2021'!E146,Δεδομένα!$O:$O,0))</f>
        <v>19</v>
      </c>
      <c r="G146" s="49" t="s">
        <v>400</v>
      </c>
      <c r="H146" s="51" t="str">
        <f>INDEX(Δεδομένα!B$1:B$51,MATCH('2021'!G146,Δεδομένα!A$1:A$51,0))</f>
        <v>ΑΝΑΤΟΛΙΚΗΣ ΜΑΚΕΔΟΝΙΑΣ ΚΑΙ ΘΡΑΚΗΣ</v>
      </c>
      <c r="I146" s="53">
        <f>INDEX(Δεδομένα!E$1:E$13,MATCH('2021'!H146,Δεδομένα!D$1:D$13,0))</f>
        <v>2</v>
      </c>
      <c r="J146" s="4">
        <v>44321</v>
      </c>
      <c r="K146" s="3" t="s">
        <v>458</v>
      </c>
      <c r="L146" s="17" t="str">
        <f t="shared" si="8"/>
        <v>05/05/2021 19:50</v>
      </c>
      <c r="M146" s="4">
        <v>44321</v>
      </c>
      <c r="N146" s="3" t="s">
        <v>459</v>
      </c>
      <c r="O146" s="17" t="str">
        <f t="shared" si="9"/>
        <v>05/05/2021 20:05</v>
      </c>
      <c r="P146" s="24">
        <f t="shared" si="10"/>
        <v>1.0416666664241347E-2</v>
      </c>
      <c r="Q146" s="28">
        <v>0</v>
      </c>
      <c r="R146" s="27">
        <f t="shared" si="11"/>
        <v>14.99999999650754</v>
      </c>
      <c r="S146" s="3" t="s">
        <v>4</v>
      </c>
      <c r="T146" s="3" t="s">
        <v>401</v>
      </c>
      <c r="U146" s="3" t="s">
        <v>4</v>
      </c>
      <c r="V146" s="3" t="s">
        <v>460</v>
      </c>
      <c r="W146" s="5">
        <v>0</v>
      </c>
      <c r="X146" s="5">
        <v>0</v>
      </c>
      <c r="Y146" s="5">
        <v>0</v>
      </c>
      <c r="Z146" s="5">
        <v>0.02</v>
      </c>
      <c r="AA146" s="5">
        <v>0</v>
      </c>
      <c r="AB146" s="5">
        <v>0</v>
      </c>
      <c r="AC146" s="5">
        <v>0</v>
      </c>
      <c r="AD146" s="5">
        <v>0</v>
      </c>
      <c r="AE146" s="2">
        <v>2</v>
      </c>
      <c r="AF146" s="2">
        <v>0</v>
      </c>
      <c r="AG146" s="2">
        <v>0</v>
      </c>
      <c r="AH146" s="2">
        <v>0</v>
      </c>
      <c r="AI146" s="2">
        <v>0</v>
      </c>
      <c r="AJ146" s="2">
        <v>1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 t="s">
        <v>4</v>
      </c>
      <c r="AT146" s="2" t="s">
        <v>4</v>
      </c>
    </row>
    <row r="147" spans="1:46" x14ac:dyDescent="0.2">
      <c r="A147" s="2">
        <v>1659894</v>
      </c>
      <c r="B147" s="2">
        <v>851206</v>
      </c>
      <c r="C147" s="6">
        <v>25.387141716435401</v>
      </c>
      <c r="D147" s="6">
        <v>41.147129508939798</v>
      </c>
      <c r="E147" s="19" t="s">
        <v>399</v>
      </c>
      <c r="F147" s="46">
        <f>INDEX(Δεδομένα!$P:$P,MATCH('2021'!E147,Δεδομένα!$O:$O,0))</f>
        <v>19</v>
      </c>
      <c r="G147" s="49" t="s">
        <v>400</v>
      </c>
      <c r="H147" s="51" t="str">
        <f>INDEX(Δεδομένα!B$1:B$51,MATCH('2021'!G147,Δεδομένα!A$1:A$51,0))</f>
        <v>ΑΝΑΤΟΛΙΚΗΣ ΜΑΚΕΔΟΝΙΑΣ ΚΑΙ ΘΡΑΚΗΣ</v>
      </c>
      <c r="I147" s="53">
        <f>INDEX(Δεδομένα!E$1:E$13,MATCH('2021'!H147,Δεδομένα!D$1:D$13,0))</f>
        <v>2</v>
      </c>
      <c r="J147" s="4">
        <v>44322</v>
      </c>
      <c r="K147" s="3" t="s">
        <v>461</v>
      </c>
      <c r="L147" s="17" t="str">
        <f t="shared" si="8"/>
        <v>06/05/2021 17:00</v>
      </c>
      <c r="M147" s="4">
        <v>44322</v>
      </c>
      <c r="N147" s="3" t="s">
        <v>462</v>
      </c>
      <c r="O147" s="17" t="str">
        <f t="shared" si="9"/>
        <v>06/05/2021 17:50</v>
      </c>
      <c r="P147" s="24">
        <f t="shared" si="10"/>
        <v>3.4722222218988463E-2</v>
      </c>
      <c r="Q147" s="28">
        <v>0</v>
      </c>
      <c r="R147" s="27">
        <f t="shared" si="11"/>
        <v>49.999999995343387</v>
      </c>
      <c r="S147" s="3" t="s">
        <v>4</v>
      </c>
      <c r="T147" s="3" t="s">
        <v>416</v>
      </c>
      <c r="U147" s="3" t="s">
        <v>4</v>
      </c>
      <c r="V147" s="3" t="s">
        <v>463</v>
      </c>
      <c r="W147" s="5">
        <v>0</v>
      </c>
      <c r="X147" s="5">
        <v>0</v>
      </c>
      <c r="Y147" s="5">
        <v>0</v>
      </c>
      <c r="Z147" s="5">
        <v>0.2</v>
      </c>
      <c r="AA147" s="5">
        <v>0</v>
      </c>
      <c r="AB147" s="5">
        <v>0</v>
      </c>
      <c r="AC147" s="5">
        <v>0</v>
      </c>
      <c r="AD147" s="5">
        <v>0</v>
      </c>
      <c r="AE147" s="2">
        <v>2</v>
      </c>
      <c r="AF147" s="2">
        <v>0</v>
      </c>
      <c r="AG147" s="2">
        <v>0</v>
      </c>
      <c r="AH147" s="2">
        <v>0</v>
      </c>
      <c r="AI147" s="2">
        <v>0</v>
      </c>
      <c r="AJ147" s="2">
        <v>1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 t="s">
        <v>4</v>
      </c>
      <c r="AT147" s="2" t="s">
        <v>4</v>
      </c>
    </row>
    <row r="148" spans="1:46" x14ac:dyDescent="0.2">
      <c r="A148" s="2">
        <v>1663704</v>
      </c>
      <c r="B148" s="2">
        <v>854683</v>
      </c>
      <c r="C148" s="6">
        <v>25.455870276253801</v>
      </c>
      <c r="D148" s="6">
        <v>41.106447683664001</v>
      </c>
      <c r="E148" s="19" t="s">
        <v>399</v>
      </c>
      <c r="F148" s="46">
        <f>INDEX(Δεδομένα!$P:$P,MATCH('2021'!E148,Δεδομένα!$O:$O,0))</f>
        <v>19</v>
      </c>
      <c r="G148" s="49" t="s">
        <v>400</v>
      </c>
      <c r="H148" s="51" t="str">
        <f>INDEX(Δεδομένα!B$1:B$51,MATCH('2021'!G148,Δεδομένα!A$1:A$51,0))</f>
        <v>ΑΝΑΤΟΛΙΚΗΣ ΜΑΚΕΔΟΝΙΑΣ ΚΑΙ ΘΡΑΚΗΣ</v>
      </c>
      <c r="I148" s="53">
        <f>INDEX(Δεδομένα!E$1:E$13,MATCH('2021'!H148,Δεδομένα!D$1:D$13,0))</f>
        <v>2</v>
      </c>
      <c r="J148" s="4">
        <v>44336</v>
      </c>
      <c r="K148" s="3" t="s">
        <v>370</v>
      </c>
      <c r="L148" s="17" t="str">
        <f t="shared" si="8"/>
        <v>20/05/2021 17:45</v>
      </c>
      <c r="M148" s="4">
        <v>44336</v>
      </c>
      <c r="N148" s="3" t="s">
        <v>32</v>
      </c>
      <c r="O148" s="17" t="str">
        <f t="shared" si="9"/>
        <v>20/05/2021 18:45</v>
      </c>
      <c r="P148" s="24">
        <f t="shared" si="10"/>
        <v>4.1666666664241347E-2</v>
      </c>
      <c r="Q148" s="28">
        <v>0</v>
      </c>
      <c r="R148" s="27">
        <f t="shared" si="11"/>
        <v>59.99999999650754</v>
      </c>
      <c r="S148" s="3" t="s">
        <v>4</v>
      </c>
      <c r="T148" s="3" t="s">
        <v>401</v>
      </c>
      <c r="U148" s="3" t="s">
        <v>4</v>
      </c>
      <c r="V148" s="3" t="s">
        <v>402</v>
      </c>
      <c r="W148" s="5">
        <v>0</v>
      </c>
      <c r="X148" s="5">
        <v>0</v>
      </c>
      <c r="Y148" s="5">
        <v>0</v>
      </c>
      <c r="Z148" s="5">
        <v>0.5</v>
      </c>
      <c r="AA148" s="5">
        <v>0</v>
      </c>
      <c r="AB148" s="5">
        <v>1</v>
      </c>
      <c r="AC148" s="5">
        <v>0</v>
      </c>
      <c r="AD148" s="5">
        <v>0</v>
      </c>
      <c r="AE148" s="2">
        <v>2</v>
      </c>
      <c r="AF148" s="2">
        <v>0</v>
      </c>
      <c r="AG148" s="2">
        <v>0</v>
      </c>
      <c r="AH148" s="2">
        <v>0</v>
      </c>
      <c r="AI148" s="2">
        <v>0</v>
      </c>
      <c r="AJ148" s="2">
        <v>1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 t="s">
        <v>4</v>
      </c>
      <c r="AT148" s="2" t="s">
        <v>4</v>
      </c>
    </row>
    <row r="149" spans="1:46" x14ac:dyDescent="0.2">
      <c r="A149" s="2">
        <v>1666223</v>
      </c>
      <c r="B149" s="2">
        <v>855807</v>
      </c>
      <c r="C149" s="6">
        <v>25.4199023281999</v>
      </c>
      <c r="D149" s="6">
        <v>40.984493383230401</v>
      </c>
      <c r="E149" s="19" t="s">
        <v>399</v>
      </c>
      <c r="F149" s="46">
        <f>INDEX(Δεδομένα!$P:$P,MATCH('2021'!E149,Δεδομένα!$O:$O,0))</f>
        <v>19</v>
      </c>
      <c r="G149" s="49" t="s">
        <v>400</v>
      </c>
      <c r="H149" s="51" t="str">
        <f>INDEX(Δεδομένα!B$1:B$51,MATCH('2021'!G149,Δεδομένα!A$1:A$51,0))</f>
        <v>ΑΝΑΤΟΛΙΚΗΣ ΜΑΚΕΔΟΝΙΑΣ ΚΑΙ ΘΡΑΚΗΣ</v>
      </c>
      <c r="I149" s="53">
        <f>INDEX(Δεδομένα!E$1:E$13,MATCH('2021'!H149,Δεδομένα!D$1:D$13,0))</f>
        <v>2</v>
      </c>
      <c r="J149" s="4">
        <v>44340</v>
      </c>
      <c r="K149" s="3" t="s">
        <v>36</v>
      </c>
      <c r="L149" s="17" t="str">
        <f t="shared" si="8"/>
        <v>24/05/2021 16:20</v>
      </c>
      <c r="M149" s="4">
        <v>44340</v>
      </c>
      <c r="N149" s="3" t="s">
        <v>464</v>
      </c>
      <c r="O149" s="17" t="str">
        <f t="shared" si="9"/>
        <v>24/05/2021 18:20</v>
      </c>
      <c r="P149" s="24">
        <f t="shared" si="10"/>
        <v>8.3333333335758653E-2</v>
      </c>
      <c r="Q149" s="28">
        <v>0</v>
      </c>
      <c r="R149" s="27">
        <f t="shared" si="11"/>
        <v>120.00000000349246</v>
      </c>
      <c r="S149" s="3" t="s">
        <v>4</v>
      </c>
      <c r="T149" s="3" t="s">
        <v>419</v>
      </c>
      <c r="U149" s="3" t="s">
        <v>465</v>
      </c>
      <c r="V149" s="3" t="s">
        <v>426</v>
      </c>
      <c r="W149" s="5">
        <v>0</v>
      </c>
      <c r="X149" s="5">
        <v>0</v>
      </c>
      <c r="Y149" s="5">
        <v>0</v>
      </c>
      <c r="Z149" s="5">
        <v>0.05</v>
      </c>
      <c r="AA149" s="5">
        <v>0</v>
      </c>
      <c r="AB149" s="5">
        <v>0</v>
      </c>
      <c r="AC149" s="5">
        <v>0</v>
      </c>
      <c r="AD149" s="5">
        <v>0</v>
      </c>
      <c r="AE149" s="2">
        <v>2</v>
      </c>
      <c r="AF149" s="2">
        <v>0</v>
      </c>
      <c r="AG149" s="2">
        <v>0</v>
      </c>
      <c r="AH149" s="2">
        <v>0</v>
      </c>
      <c r="AI149" s="2">
        <v>0</v>
      </c>
      <c r="AJ149" s="2">
        <v>1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 t="s">
        <v>4</v>
      </c>
      <c r="AT149" s="2" t="s">
        <v>4</v>
      </c>
    </row>
    <row r="150" spans="1:46" x14ac:dyDescent="0.2">
      <c r="A150" s="2">
        <v>1666422</v>
      </c>
      <c r="B150" s="2">
        <v>856151</v>
      </c>
      <c r="C150" s="6">
        <v>25.472203256388902</v>
      </c>
      <c r="D150" s="6">
        <v>41.131215727239201</v>
      </c>
      <c r="E150" s="19" t="s">
        <v>399</v>
      </c>
      <c r="F150" s="46">
        <f>INDEX(Δεδομένα!$P:$P,MATCH('2021'!E150,Δεδομένα!$O:$O,0))</f>
        <v>19</v>
      </c>
      <c r="G150" s="49" t="s">
        <v>400</v>
      </c>
      <c r="H150" s="51" t="str">
        <f>INDEX(Δεδομένα!B$1:B$51,MATCH('2021'!G150,Δεδομένα!A$1:A$51,0))</f>
        <v>ΑΝΑΤΟΛΙΚΗΣ ΜΑΚΕΔΟΝΙΑΣ ΚΑΙ ΘΡΑΚΗΣ</v>
      </c>
      <c r="I150" s="53">
        <f>INDEX(Δεδομένα!E$1:E$13,MATCH('2021'!H150,Δεδομένα!D$1:D$13,0))</f>
        <v>2</v>
      </c>
      <c r="J150" s="4">
        <v>44341</v>
      </c>
      <c r="K150" s="3" t="s">
        <v>466</v>
      </c>
      <c r="L150" s="17" t="str">
        <f t="shared" si="8"/>
        <v>25/05/2021 21:14</v>
      </c>
      <c r="M150" s="4">
        <v>44341</v>
      </c>
      <c r="N150" s="3" t="s">
        <v>467</v>
      </c>
      <c r="O150" s="17" t="str">
        <f t="shared" si="9"/>
        <v>25/05/2021 21:45</v>
      </c>
      <c r="P150" s="24">
        <f t="shared" si="10"/>
        <v>2.1527777775190771E-2</v>
      </c>
      <c r="Q150" s="28">
        <v>0</v>
      </c>
      <c r="R150" s="27">
        <f t="shared" si="11"/>
        <v>30.99999999627471</v>
      </c>
      <c r="S150" s="3" t="s">
        <v>4</v>
      </c>
      <c r="T150" s="3" t="s">
        <v>401</v>
      </c>
      <c r="U150" s="3" t="s">
        <v>4</v>
      </c>
      <c r="V150" s="3" t="s">
        <v>468</v>
      </c>
      <c r="W150" s="5">
        <v>0</v>
      </c>
      <c r="X150" s="5">
        <v>0</v>
      </c>
      <c r="Y150" s="5">
        <v>0</v>
      </c>
      <c r="Z150" s="5">
        <v>0.05</v>
      </c>
      <c r="AA150" s="5">
        <v>0</v>
      </c>
      <c r="AB150" s="5">
        <v>0</v>
      </c>
      <c r="AC150" s="5">
        <v>0</v>
      </c>
      <c r="AD150" s="5">
        <v>0</v>
      </c>
      <c r="AE150" s="2">
        <v>2</v>
      </c>
      <c r="AF150" s="2">
        <v>0</v>
      </c>
      <c r="AG150" s="2">
        <v>0</v>
      </c>
      <c r="AH150" s="2">
        <v>0</v>
      </c>
      <c r="AI150" s="2">
        <v>0</v>
      </c>
      <c r="AJ150" s="2">
        <v>1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 t="s">
        <v>4</v>
      </c>
      <c r="AT150" s="2" t="s">
        <v>4</v>
      </c>
    </row>
    <row r="151" spans="1:46" x14ac:dyDescent="0.2">
      <c r="A151" s="2">
        <v>1666440</v>
      </c>
      <c r="B151" s="2">
        <v>857330</v>
      </c>
      <c r="C151" s="6">
        <v>25.432430853087901</v>
      </c>
      <c r="D151" s="6">
        <v>41.120482398497899</v>
      </c>
      <c r="E151" s="19" t="s">
        <v>399</v>
      </c>
      <c r="F151" s="46">
        <f>INDEX(Δεδομένα!$P:$P,MATCH('2021'!E151,Δεδομένα!$O:$O,0))</f>
        <v>19</v>
      </c>
      <c r="G151" s="49" t="s">
        <v>400</v>
      </c>
      <c r="H151" s="51" t="str">
        <f>INDEX(Δεδομένα!B$1:B$51,MATCH('2021'!G151,Δεδομένα!A$1:A$51,0))</f>
        <v>ΑΝΑΤΟΛΙΚΗΣ ΜΑΚΕΔΟΝΙΑΣ ΚΑΙ ΘΡΑΚΗΣ</v>
      </c>
      <c r="I151" s="53">
        <f>INDEX(Δεδομένα!E$1:E$13,MATCH('2021'!H151,Δεδομένα!D$1:D$13,0))</f>
        <v>2</v>
      </c>
      <c r="J151" s="4">
        <v>44346</v>
      </c>
      <c r="K151" s="3" t="s">
        <v>469</v>
      </c>
      <c r="L151" s="17" t="str">
        <f t="shared" si="8"/>
        <v>30/05/2021 08:29</v>
      </c>
      <c r="M151" s="4">
        <v>44346</v>
      </c>
      <c r="N151" s="3" t="s">
        <v>272</v>
      </c>
      <c r="O151" s="17" t="str">
        <f t="shared" si="9"/>
        <v>30/05/2021 09:00</v>
      </c>
      <c r="P151" s="24">
        <f t="shared" si="10"/>
        <v>2.1527777775190771E-2</v>
      </c>
      <c r="Q151" s="28">
        <v>0</v>
      </c>
      <c r="R151" s="27">
        <f t="shared" si="11"/>
        <v>30.99999999627471</v>
      </c>
      <c r="S151" s="3" t="s">
        <v>4</v>
      </c>
      <c r="T151" s="3" t="s">
        <v>401</v>
      </c>
      <c r="U151" s="3" t="s">
        <v>470</v>
      </c>
      <c r="V151" s="3" t="s">
        <v>439</v>
      </c>
      <c r="W151" s="5">
        <v>0</v>
      </c>
      <c r="X151" s="5">
        <v>0</v>
      </c>
      <c r="Y151" s="5">
        <v>0</v>
      </c>
      <c r="Z151" s="5">
        <v>0.05</v>
      </c>
      <c r="AA151" s="5">
        <v>0</v>
      </c>
      <c r="AB151" s="5">
        <v>0</v>
      </c>
      <c r="AC151" s="5">
        <v>0</v>
      </c>
      <c r="AD151" s="5">
        <v>0</v>
      </c>
      <c r="AE151" s="2">
        <v>2</v>
      </c>
      <c r="AF151" s="2">
        <v>0</v>
      </c>
      <c r="AG151" s="2">
        <v>0</v>
      </c>
      <c r="AH151" s="2">
        <v>0</v>
      </c>
      <c r="AI151" s="2">
        <v>0</v>
      </c>
      <c r="AJ151" s="2">
        <v>1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 t="s">
        <v>4</v>
      </c>
      <c r="AT151" s="2" t="s">
        <v>4</v>
      </c>
    </row>
    <row r="152" spans="1:46" x14ac:dyDescent="0.2">
      <c r="A152" s="2">
        <v>1673091</v>
      </c>
      <c r="B152" s="2">
        <v>864487</v>
      </c>
      <c r="C152" s="6">
        <v>25.384834748502598</v>
      </c>
      <c r="D152" s="6">
        <v>41.036302651450399</v>
      </c>
      <c r="E152" s="19" t="s">
        <v>399</v>
      </c>
      <c r="F152" s="46">
        <f>INDEX(Δεδομένα!$P:$P,MATCH('2021'!E152,Δεδομένα!$O:$O,0))</f>
        <v>19</v>
      </c>
      <c r="G152" s="49" t="s">
        <v>400</v>
      </c>
      <c r="H152" s="51" t="str">
        <f>INDEX(Δεδομένα!B$1:B$51,MATCH('2021'!G152,Δεδομένα!A$1:A$51,0))</f>
        <v>ΑΝΑΤΟΛΙΚΗΣ ΜΑΚΕΔΟΝΙΑΣ ΚΑΙ ΘΡΑΚΗΣ</v>
      </c>
      <c r="I152" s="53">
        <f>INDEX(Δεδομένα!E$1:E$13,MATCH('2021'!H152,Δεδομένα!D$1:D$13,0))</f>
        <v>2</v>
      </c>
      <c r="J152" s="4">
        <v>44371</v>
      </c>
      <c r="K152" s="3" t="s">
        <v>471</v>
      </c>
      <c r="L152" s="17" t="str">
        <f t="shared" si="8"/>
        <v>24/06/2021 11:37</v>
      </c>
      <c r="M152" s="4">
        <v>44371</v>
      </c>
      <c r="N152" s="3" t="s">
        <v>385</v>
      </c>
      <c r="O152" s="17" t="str">
        <f t="shared" si="9"/>
        <v>24/06/2021 14:00</v>
      </c>
      <c r="P152" s="24">
        <f t="shared" si="10"/>
        <v>9.930555555911269E-2</v>
      </c>
      <c r="Q152" s="28">
        <v>0</v>
      </c>
      <c r="R152" s="27">
        <f t="shared" si="11"/>
        <v>143.00000000512227</v>
      </c>
      <c r="S152" s="3" t="s">
        <v>4</v>
      </c>
      <c r="T152" s="3" t="s">
        <v>401</v>
      </c>
      <c r="U152" s="3" t="s">
        <v>472</v>
      </c>
      <c r="V152" s="3" t="s">
        <v>406</v>
      </c>
      <c r="W152" s="5">
        <v>0</v>
      </c>
      <c r="X152" s="5">
        <v>0</v>
      </c>
      <c r="Y152" s="5">
        <v>0</v>
      </c>
      <c r="Z152" s="5">
        <v>1</v>
      </c>
      <c r="AA152" s="5">
        <v>0</v>
      </c>
      <c r="AB152" s="5">
        <v>0</v>
      </c>
      <c r="AC152" s="5">
        <v>0</v>
      </c>
      <c r="AD152" s="5">
        <v>0</v>
      </c>
      <c r="AE152" s="2">
        <v>3</v>
      </c>
      <c r="AF152" s="2">
        <v>0</v>
      </c>
      <c r="AG152" s="2">
        <v>0</v>
      </c>
      <c r="AH152" s="2">
        <v>0</v>
      </c>
      <c r="AI152" s="2">
        <v>0</v>
      </c>
      <c r="AJ152" s="2">
        <v>1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 t="s">
        <v>4</v>
      </c>
      <c r="AT152" s="2" t="s">
        <v>4</v>
      </c>
    </row>
    <row r="153" spans="1:46" x14ac:dyDescent="0.2">
      <c r="A153" s="2">
        <v>1673102</v>
      </c>
      <c r="B153" s="2">
        <v>864552</v>
      </c>
      <c r="C153" s="6">
        <v>25.408849013312899</v>
      </c>
      <c r="D153" s="6">
        <v>40.965812502697702</v>
      </c>
      <c r="E153" s="19" t="s">
        <v>399</v>
      </c>
      <c r="F153" s="46">
        <f>INDEX(Δεδομένα!$P:$P,MATCH('2021'!E153,Δεδομένα!$O:$O,0))</f>
        <v>19</v>
      </c>
      <c r="G153" s="49" t="s">
        <v>400</v>
      </c>
      <c r="H153" s="51" t="str">
        <f>INDEX(Δεδομένα!B$1:B$51,MATCH('2021'!G153,Δεδομένα!A$1:A$51,0))</f>
        <v>ΑΝΑΤΟΛΙΚΗΣ ΜΑΚΕΔΟΝΙΑΣ ΚΑΙ ΘΡΑΚΗΣ</v>
      </c>
      <c r="I153" s="53">
        <f>INDEX(Δεδομένα!E$1:E$13,MATCH('2021'!H153,Δεδομένα!D$1:D$13,0))</f>
        <v>2</v>
      </c>
      <c r="J153" s="4">
        <v>44371</v>
      </c>
      <c r="K153" s="3" t="s">
        <v>473</v>
      </c>
      <c r="L153" s="17" t="str">
        <f t="shared" si="8"/>
        <v>24/06/2021 14:52</v>
      </c>
      <c r="M153" s="4">
        <v>44371</v>
      </c>
      <c r="N153" s="3" t="s">
        <v>474</v>
      </c>
      <c r="O153" s="17" t="str">
        <f t="shared" si="9"/>
        <v>24/06/2021 16:50</v>
      </c>
      <c r="P153" s="24">
        <f t="shared" si="10"/>
        <v>8.1944444449618459E-2</v>
      </c>
      <c r="Q153" s="28">
        <v>0</v>
      </c>
      <c r="R153" s="27">
        <f t="shared" si="11"/>
        <v>118.00000000745058</v>
      </c>
      <c r="S153" s="3" t="s">
        <v>4</v>
      </c>
      <c r="T153" s="3" t="s">
        <v>419</v>
      </c>
      <c r="U153" s="3" t="s">
        <v>465</v>
      </c>
      <c r="V153" s="3" t="s">
        <v>426</v>
      </c>
      <c r="W153" s="5">
        <v>0</v>
      </c>
      <c r="X153" s="5">
        <v>0</v>
      </c>
      <c r="Y153" s="5">
        <v>0</v>
      </c>
      <c r="Z153" s="5">
        <v>1</v>
      </c>
      <c r="AA153" s="5">
        <v>0</v>
      </c>
      <c r="AB153" s="5">
        <v>0</v>
      </c>
      <c r="AC153" s="5">
        <v>0</v>
      </c>
      <c r="AD153" s="5">
        <v>0</v>
      </c>
      <c r="AE153" s="2">
        <v>6</v>
      </c>
      <c r="AF153" s="2">
        <v>0</v>
      </c>
      <c r="AG153" s="2">
        <v>0</v>
      </c>
      <c r="AH153" s="2">
        <v>0</v>
      </c>
      <c r="AI153" s="2">
        <v>0</v>
      </c>
      <c r="AJ153" s="2">
        <v>3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 t="s">
        <v>4</v>
      </c>
      <c r="AT153" s="2" t="s">
        <v>4</v>
      </c>
    </row>
    <row r="154" spans="1:46" x14ac:dyDescent="0.2">
      <c r="A154" s="2">
        <v>1675033</v>
      </c>
      <c r="B154" s="2">
        <v>867199</v>
      </c>
      <c r="C154" s="6">
        <v>25.329505688989201</v>
      </c>
      <c r="D154" s="6">
        <v>41.041480629967403</v>
      </c>
      <c r="E154" s="19" t="s">
        <v>399</v>
      </c>
      <c r="F154" s="46">
        <f>INDEX(Δεδομένα!$P:$P,MATCH('2021'!E154,Δεδομένα!$O:$O,0))</f>
        <v>19</v>
      </c>
      <c r="G154" s="49" t="s">
        <v>400</v>
      </c>
      <c r="H154" s="51" t="str">
        <f>INDEX(Δεδομένα!B$1:B$51,MATCH('2021'!G154,Δεδομένα!A$1:A$51,0))</f>
        <v>ΑΝΑΤΟΛΙΚΗΣ ΜΑΚΕΔΟΝΙΑΣ ΚΑΙ ΘΡΑΚΗΣ</v>
      </c>
      <c r="I154" s="53">
        <f>INDEX(Δεδομένα!E$1:E$13,MATCH('2021'!H154,Δεδομένα!D$1:D$13,0))</f>
        <v>2</v>
      </c>
      <c r="J154" s="4">
        <v>44379</v>
      </c>
      <c r="K154" s="3" t="s">
        <v>475</v>
      </c>
      <c r="L154" s="17" t="str">
        <f t="shared" si="8"/>
        <v>02/07/2021 10:53</v>
      </c>
      <c r="M154" s="4">
        <v>44379</v>
      </c>
      <c r="N154" s="3" t="s">
        <v>212</v>
      </c>
      <c r="O154" s="17" t="str">
        <f t="shared" si="9"/>
        <v>02/07/2021 12:53</v>
      </c>
      <c r="P154" s="24">
        <f t="shared" si="10"/>
        <v>8.3333333335758653E-2</v>
      </c>
      <c r="Q154" s="28">
        <v>0</v>
      </c>
      <c r="R154" s="27">
        <f t="shared" si="11"/>
        <v>120.00000000349246</v>
      </c>
      <c r="S154" s="3" t="s">
        <v>4</v>
      </c>
      <c r="T154" s="3" t="s">
        <v>401</v>
      </c>
      <c r="U154" s="3" t="s">
        <v>4</v>
      </c>
      <c r="V154" s="3" t="s">
        <v>476</v>
      </c>
      <c r="W154" s="5">
        <v>0</v>
      </c>
      <c r="X154" s="5">
        <v>0</v>
      </c>
      <c r="Y154" s="5">
        <v>0</v>
      </c>
      <c r="Z154" s="5">
        <v>1</v>
      </c>
      <c r="AA154" s="5">
        <v>0</v>
      </c>
      <c r="AB154" s="5">
        <v>0</v>
      </c>
      <c r="AC154" s="5">
        <v>0</v>
      </c>
      <c r="AD154" s="5">
        <v>0</v>
      </c>
      <c r="AE154" s="2">
        <v>8</v>
      </c>
      <c r="AF154" s="2">
        <v>0</v>
      </c>
      <c r="AG154" s="2">
        <v>0</v>
      </c>
      <c r="AH154" s="2">
        <v>0</v>
      </c>
      <c r="AI154" s="2">
        <v>0</v>
      </c>
      <c r="AJ154" s="2">
        <v>4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</row>
    <row r="155" spans="1:46" x14ac:dyDescent="0.2">
      <c r="A155" s="2">
        <v>1675333</v>
      </c>
      <c r="B155" s="2">
        <v>867643</v>
      </c>
      <c r="C155" s="6">
        <v>25.432960854099399</v>
      </c>
      <c r="D155" s="6">
        <v>41.119254979250897</v>
      </c>
      <c r="E155" s="19" t="s">
        <v>399</v>
      </c>
      <c r="F155" s="46">
        <f>INDEX(Δεδομένα!$P:$P,MATCH('2021'!E155,Δεδομένα!$O:$O,0))</f>
        <v>19</v>
      </c>
      <c r="G155" s="49" t="s">
        <v>400</v>
      </c>
      <c r="H155" s="51" t="str">
        <f>INDEX(Δεδομένα!B$1:B$51,MATCH('2021'!G155,Δεδομένα!A$1:A$51,0))</f>
        <v>ΑΝΑΤΟΛΙΚΗΣ ΜΑΚΕΔΟΝΙΑΣ ΚΑΙ ΘΡΑΚΗΣ</v>
      </c>
      <c r="I155" s="53">
        <f>INDEX(Δεδομένα!E$1:E$13,MATCH('2021'!H155,Δεδομένα!D$1:D$13,0))</f>
        <v>2</v>
      </c>
      <c r="J155" s="4">
        <v>44380</v>
      </c>
      <c r="K155" s="3" t="s">
        <v>477</v>
      </c>
      <c r="L155" s="17" t="str">
        <f t="shared" si="8"/>
        <v>03/07/2021 13:18</v>
      </c>
      <c r="M155" s="4">
        <v>44380</v>
      </c>
      <c r="N155" s="3" t="s">
        <v>59</v>
      </c>
      <c r="O155" s="17" t="str">
        <f t="shared" si="9"/>
        <v>03/07/2021 13:34</v>
      </c>
      <c r="P155" s="24">
        <f t="shared" si="10"/>
        <v>1.1111111110949423E-2</v>
      </c>
      <c r="Q155" s="28">
        <v>0</v>
      </c>
      <c r="R155" s="27">
        <f t="shared" si="11"/>
        <v>15.999999999767169</v>
      </c>
      <c r="S155" s="3" t="s">
        <v>4</v>
      </c>
      <c r="T155" s="3" t="s">
        <v>401</v>
      </c>
      <c r="U155" s="3" t="s">
        <v>470</v>
      </c>
      <c r="V155" s="3" t="s">
        <v>439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3.5</v>
      </c>
      <c r="AC155" s="5">
        <v>0</v>
      </c>
      <c r="AD155" s="5">
        <v>0</v>
      </c>
      <c r="AE155" s="2">
        <v>2</v>
      </c>
      <c r="AF155" s="2">
        <v>0</v>
      </c>
      <c r="AG155" s="2">
        <v>0</v>
      </c>
      <c r="AH155" s="2">
        <v>0</v>
      </c>
      <c r="AI155" s="2">
        <v>0</v>
      </c>
      <c r="AJ155" s="2">
        <v>1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</row>
    <row r="156" spans="1:46" x14ac:dyDescent="0.2">
      <c r="A156" s="2">
        <v>1675375</v>
      </c>
      <c r="B156" s="2">
        <v>867695</v>
      </c>
      <c r="C156" s="6">
        <v>25.497848397538</v>
      </c>
      <c r="D156" s="6">
        <v>40.947230832527097</v>
      </c>
      <c r="E156" s="19" t="s">
        <v>399</v>
      </c>
      <c r="F156" s="46">
        <f>INDEX(Δεδομένα!$P:$P,MATCH('2021'!E156,Δεδομένα!$O:$O,0))</f>
        <v>19</v>
      </c>
      <c r="G156" s="49" t="s">
        <v>400</v>
      </c>
      <c r="H156" s="51" t="str">
        <f>INDEX(Δεδομένα!B$1:B$51,MATCH('2021'!G156,Δεδομένα!A$1:A$51,0))</f>
        <v>ΑΝΑΤΟΛΙΚΗΣ ΜΑΚΕΔΟΝΙΑΣ ΚΑΙ ΘΡΑΚΗΣ</v>
      </c>
      <c r="I156" s="53">
        <f>INDEX(Δεδομένα!E$1:E$13,MATCH('2021'!H156,Δεδομένα!D$1:D$13,0))</f>
        <v>2</v>
      </c>
      <c r="J156" s="4">
        <v>44380</v>
      </c>
      <c r="K156" s="3" t="s">
        <v>36</v>
      </c>
      <c r="L156" s="17" t="str">
        <f t="shared" si="8"/>
        <v>03/07/2021 16:20</v>
      </c>
      <c r="M156" s="4">
        <v>44380</v>
      </c>
      <c r="N156" s="3" t="s">
        <v>478</v>
      </c>
      <c r="O156" s="17" t="str">
        <f t="shared" si="9"/>
        <v>03/07/2021 16:57</v>
      </c>
      <c r="P156" s="24">
        <f t="shared" si="10"/>
        <v>2.5694444448163267E-2</v>
      </c>
      <c r="Q156" s="28">
        <v>0</v>
      </c>
      <c r="R156" s="27">
        <f t="shared" si="11"/>
        <v>37.000000005355105</v>
      </c>
      <c r="S156" s="3" t="s">
        <v>4</v>
      </c>
      <c r="T156" s="3" t="s">
        <v>419</v>
      </c>
      <c r="U156" s="3" t="s">
        <v>479</v>
      </c>
      <c r="V156" s="3" t="s">
        <v>480</v>
      </c>
      <c r="W156" s="5">
        <v>0</v>
      </c>
      <c r="X156" s="5">
        <v>0</v>
      </c>
      <c r="Y156" s="5">
        <v>0</v>
      </c>
      <c r="Z156" s="5">
        <v>0.02</v>
      </c>
      <c r="AA156" s="5">
        <v>0</v>
      </c>
      <c r="AB156" s="5">
        <v>0</v>
      </c>
      <c r="AC156" s="5">
        <v>0</v>
      </c>
      <c r="AD156" s="5">
        <v>0</v>
      </c>
      <c r="AE156" s="2">
        <v>2</v>
      </c>
      <c r="AF156" s="2">
        <v>0</v>
      </c>
      <c r="AG156" s="2">
        <v>0</v>
      </c>
      <c r="AH156" s="2">
        <v>0</v>
      </c>
      <c r="AI156" s="2">
        <v>0</v>
      </c>
      <c r="AJ156" s="2">
        <v>1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</row>
    <row r="157" spans="1:46" x14ac:dyDescent="0.2">
      <c r="A157" s="2">
        <v>1676297</v>
      </c>
      <c r="B157" s="2">
        <v>868881</v>
      </c>
      <c r="C157" s="6">
        <v>25.252598708298901</v>
      </c>
      <c r="D157" s="6">
        <v>41.077353367378599</v>
      </c>
      <c r="E157" s="19" t="s">
        <v>399</v>
      </c>
      <c r="F157" s="46">
        <f>INDEX(Δεδομένα!$P:$P,MATCH('2021'!E157,Δεδομένα!$O:$O,0))</f>
        <v>19</v>
      </c>
      <c r="G157" s="49" t="s">
        <v>400</v>
      </c>
      <c r="H157" s="51" t="str">
        <f>INDEX(Δεδομένα!B$1:B$51,MATCH('2021'!G157,Δεδομένα!A$1:A$51,0))</f>
        <v>ΑΝΑΤΟΛΙΚΗΣ ΜΑΚΕΔΟΝΙΑΣ ΚΑΙ ΘΡΑΚΗΣ</v>
      </c>
      <c r="I157" s="53">
        <f>INDEX(Δεδομένα!E$1:E$13,MATCH('2021'!H157,Δεδομένα!D$1:D$13,0))</f>
        <v>2</v>
      </c>
      <c r="J157" s="4">
        <v>44384</v>
      </c>
      <c r="K157" s="3" t="s">
        <v>481</v>
      </c>
      <c r="L157" s="17" t="str">
        <f t="shared" si="8"/>
        <v>07/07/2021 14:20</v>
      </c>
      <c r="M157" s="4">
        <v>44384</v>
      </c>
      <c r="N157" s="3" t="s">
        <v>82</v>
      </c>
      <c r="O157" s="17" t="str">
        <f t="shared" si="9"/>
        <v>07/07/2021 15:23</v>
      </c>
      <c r="P157" s="24">
        <f t="shared" si="10"/>
        <v>4.3750000004365575E-2</v>
      </c>
      <c r="Q157" s="28">
        <v>0</v>
      </c>
      <c r="R157" s="27">
        <f t="shared" si="11"/>
        <v>63.000000006286427</v>
      </c>
      <c r="S157" s="3" t="s">
        <v>4</v>
      </c>
      <c r="T157" s="3" t="s">
        <v>401</v>
      </c>
      <c r="U157" s="3" t="s">
        <v>482</v>
      </c>
      <c r="V157" s="3" t="s">
        <v>435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3</v>
      </c>
      <c r="AD157" s="5">
        <v>0</v>
      </c>
      <c r="AE157" s="2">
        <v>8</v>
      </c>
      <c r="AF157" s="2">
        <v>0</v>
      </c>
      <c r="AG157" s="2">
        <v>0</v>
      </c>
      <c r="AH157" s="2">
        <v>0</v>
      </c>
      <c r="AI157" s="2">
        <v>0</v>
      </c>
      <c r="AJ157" s="2">
        <v>4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</row>
    <row r="158" spans="1:46" x14ac:dyDescent="0.2">
      <c r="A158" s="2">
        <v>1676319</v>
      </c>
      <c r="B158" s="2">
        <v>868944</v>
      </c>
      <c r="C158" s="6">
        <v>25.278556823730501</v>
      </c>
      <c r="D158" s="6">
        <v>41.0733032226563</v>
      </c>
      <c r="E158" s="19" t="s">
        <v>399</v>
      </c>
      <c r="F158" s="46">
        <f>INDEX(Δεδομένα!$P:$P,MATCH('2021'!E158,Δεδομένα!$O:$O,0))</f>
        <v>19</v>
      </c>
      <c r="G158" s="49" t="s">
        <v>400</v>
      </c>
      <c r="H158" s="51" t="str">
        <f>INDEX(Δεδομένα!B$1:B$51,MATCH('2021'!G158,Δεδομένα!A$1:A$51,0))</f>
        <v>ΑΝΑΤΟΛΙΚΗΣ ΜΑΚΕΔΟΝΙΑΣ ΚΑΙ ΘΡΑΚΗΣ</v>
      </c>
      <c r="I158" s="53">
        <f>INDEX(Δεδομένα!E$1:E$13,MATCH('2021'!H158,Δεδομένα!D$1:D$13,0))</f>
        <v>2</v>
      </c>
      <c r="J158" s="4">
        <v>44384</v>
      </c>
      <c r="K158" s="3" t="s">
        <v>483</v>
      </c>
      <c r="L158" s="17" t="str">
        <f t="shared" si="8"/>
        <v>07/07/2021 18:10</v>
      </c>
      <c r="M158" s="4">
        <v>44384</v>
      </c>
      <c r="N158" s="3" t="s">
        <v>255</v>
      </c>
      <c r="O158" s="17" t="str">
        <f t="shared" si="9"/>
        <v>07/07/2021 19:40</v>
      </c>
      <c r="P158" s="24">
        <f t="shared" si="10"/>
        <v>6.25E-2</v>
      </c>
      <c r="Q158" s="28">
        <v>0</v>
      </c>
      <c r="R158" s="27">
        <f t="shared" si="11"/>
        <v>90</v>
      </c>
      <c r="S158" s="3" t="s">
        <v>4</v>
      </c>
      <c r="T158" s="3" t="s">
        <v>401</v>
      </c>
      <c r="U158" s="3" t="s">
        <v>482</v>
      </c>
      <c r="V158" s="3" t="s">
        <v>435</v>
      </c>
      <c r="W158" s="5">
        <v>0</v>
      </c>
      <c r="X158" s="5">
        <v>1</v>
      </c>
      <c r="Y158" s="5">
        <v>0</v>
      </c>
      <c r="Z158" s="5">
        <v>3</v>
      </c>
      <c r="AA158" s="5">
        <v>0</v>
      </c>
      <c r="AB158" s="5">
        <v>0</v>
      </c>
      <c r="AC158" s="5">
        <v>20</v>
      </c>
      <c r="AD158" s="5">
        <v>0</v>
      </c>
      <c r="AE158" s="2">
        <v>5</v>
      </c>
      <c r="AF158" s="2">
        <v>0</v>
      </c>
      <c r="AG158" s="2">
        <v>0</v>
      </c>
      <c r="AH158" s="2">
        <v>0</v>
      </c>
      <c r="AI158" s="2">
        <v>0</v>
      </c>
      <c r="AJ158" s="2">
        <v>3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</row>
    <row r="159" spans="1:46" x14ac:dyDescent="0.2">
      <c r="A159" s="2">
        <v>1677994</v>
      </c>
      <c r="B159" s="2">
        <v>869447</v>
      </c>
      <c r="C159" s="6">
        <v>25.382962955955399</v>
      </c>
      <c r="D159" s="6">
        <v>41.126792422453001</v>
      </c>
      <c r="E159" s="19" t="s">
        <v>399</v>
      </c>
      <c r="F159" s="46">
        <f>INDEX(Δεδομένα!$P:$P,MATCH('2021'!E159,Δεδομένα!$O:$O,0))</f>
        <v>19</v>
      </c>
      <c r="G159" s="49" t="s">
        <v>400</v>
      </c>
      <c r="H159" s="51" t="str">
        <f>INDEX(Δεδομένα!B$1:B$51,MATCH('2021'!G159,Δεδομένα!A$1:A$51,0))</f>
        <v>ΑΝΑΤΟΛΙΚΗΣ ΜΑΚΕΔΟΝΙΑΣ ΚΑΙ ΘΡΑΚΗΣ</v>
      </c>
      <c r="I159" s="53">
        <f>INDEX(Δεδομένα!E$1:E$13,MATCH('2021'!H159,Δεδομένα!D$1:D$13,0))</f>
        <v>2</v>
      </c>
      <c r="J159" s="4">
        <v>44386</v>
      </c>
      <c r="K159" s="3" t="s">
        <v>484</v>
      </c>
      <c r="L159" s="17" t="str">
        <f t="shared" si="8"/>
        <v>09/07/2021 12:40</v>
      </c>
      <c r="M159" s="4">
        <v>44386</v>
      </c>
      <c r="N159" s="3" t="s">
        <v>365</v>
      </c>
      <c r="O159" s="17" t="str">
        <f t="shared" si="9"/>
        <v>09/07/2021 13:50</v>
      </c>
      <c r="P159" s="24">
        <f t="shared" si="10"/>
        <v>4.8611111109494232E-2</v>
      </c>
      <c r="Q159" s="28">
        <v>0</v>
      </c>
      <c r="R159" s="27">
        <f t="shared" si="11"/>
        <v>69.999999997671694</v>
      </c>
      <c r="S159" s="3" t="s">
        <v>4</v>
      </c>
      <c r="T159" s="3" t="s">
        <v>401</v>
      </c>
      <c r="U159" s="3" t="s">
        <v>4</v>
      </c>
      <c r="V159" s="3" t="s">
        <v>485</v>
      </c>
      <c r="W159" s="5">
        <v>0</v>
      </c>
      <c r="X159" s="5">
        <v>0</v>
      </c>
      <c r="Y159" s="5">
        <v>0</v>
      </c>
      <c r="Z159" s="5">
        <v>1.5</v>
      </c>
      <c r="AA159" s="5">
        <v>0</v>
      </c>
      <c r="AB159" s="5">
        <v>0</v>
      </c>
      <c r="AC159" s="5">
        <v>0</v>
      </c>
      <c r="AD159" s="5">
        <v>0</v>
      </c>
      <c r="AE159" s="2">
        <v>10</v>
      </c>
      <c r="AF159" s="2">
        <v>0</v>
      </c>
      <c r="AG159" s="2">
        <v>0</v>
      </c>
      <c r="AH159" s="2">
        <v>0</v>
      </c>
      <c r="AI159" s="2">
        <v>0</v>
      </c>
      <c r="AJ159" s="2">
        <v>6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</row>
    <row r="160" spans="1:46" x14ac:dyDescent="0.2">
      <c r="A160" s="2">
        <v>1677995</v>
      </c>
      <c r="B160" s="2">
        <v>869461</v>
      </c>
      <c r="C160" s="6">
        <v>25.336670905908399</v>
      </c>
      <c r="D160" s="6">
        <v>41.155969023143903</v>
      </c>
      <c r="E160" s="19" t="s">
        <v>399</v>
      </c>
      <c r="F160" s="46">
        <f>INDEX(Δεδομένα!$P:$P,MATCH('2021'!E160,Δεδομένα!$O:$O,0))</f>
        <v>19</v>
      </c>
      <c r="G160" s="49" t="s">
        <v>400</v>
      </c>
      <c r="H160" s="51" t="str">
        <f>INDEX(Δεδομένα!B$1:B$51,MATCH('2021'!G160,Δεδομένα!A$1:A$51,0))</f>
        <v>ΑΝΑΤΟΛΙΚΗΣ ΜΑΚΕΔΟΝΙΑΣ ΚΑΙ ΘΡΑΚΗΣ</v>
      </c>
      <c r="I160" s="53">
        <f>INDEX(Δεδομένα!E$1:E$13,MATCH('2021'!H160,Δεδομένα!D$1:D$13,0))</f>
        <v>2</v>
      </c>
      <c r="J160" s="4">
        <v>44386</v>
      </c>
      <c r="K160" s="3" t="s">
        <v>486</v>
      </c>
      <c r="L160" s="17" t="str">
        <f t="shared" si="8"/>
        <v>09/07/2021 13:45</v>
      </c>
      <c r="M160" s="4">
        <v>44386</v>
      </c>
      <c r="N160" s="3" t="s">
        <v>221</v>
      </c>
      <c r="O160" s="17" t="str">
        <f t="shared" si="9"/>
        <v>09/07/2021 16:15</v>
      </c>
      <c r="P160" s="24">
        <f t="shared" si="10"/>
        <v>0.10416666667151731</v>
      </c>
      <c r="Q160" s="28">
        <v>0</v>
      </c>
      <c r="R160" s="27">
        <f t="shared" si="11"/>
        <v>150.00000000698492</v>
      </c>
      <c r="S160" s="3" t="s">
        <v>4</v>
      </c>
      <c r="T160" s="3" t="s">
        <v>416</v>
      </c>
      <c r="U160" s="3" t="s">
        <v>487</v>
      </c>
      <c r="V160" s="3" t="s">
        <v>417</v>
      </c>
      <c r="W160" s="5">
        <v>0</v>
      </c>
      <c r="X160" s="5">
        <v>0</v>
      </c>
      <c r="Y160" s="5">
        <v>0</v>
      </c>
      <c r="Z160" s="5">
        <v>2</v>
      </c>
      <c r="AA160" s="5">
        <v>0</v>
      </c>
      <c r="AB160" s="5">
        <v>0</v>
      </c>
      <c r="AC160" s="5">
        <v>0</v>
      </c>
      <c r="AD160" s="5">
        <v>0</v>
      </c>
      <c r="AE160" s="2">
        <v>8</v>
      </c>
      <c r="AF160" s="2">
        <v>0</v>
      </c>
      <c r="AG160" s="2">
        <v>0</v>
      </c>
      <c r="AH160" s="2">
        <v>0</v>
      </c>
      <c r="AI160" s="2">
        <v>0</v>
      </c>
      <c r="AJ160" s="2">
        <v>4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</row>
    <row r="161" spans="1:46" x14ac:dyDescent="0.2">
      <c r="A161" s="2">
        <v>1678102</v>
      </c>
      <c r="B161" s="2">
        <v>869758</v>
      </c>
      <c r="C161" s="6">
        <v>25.488675227758701</v>
      </c>
      <c r="D161" s="6">
        <v>41.151651822846503</v>
      </c>
      <c r="E161" s="19" t="s">
        <v>399</v>
      </c>
      <c r="F161" s="46">
        <f>INDEX(Δεδομένα!$P:$P,MATCH('2021'!E161,Δεδομένα!$O:$O,0))</f>
        <v>19</v>
      </c>
      <c r="G161" s="49" t="s">
        <v>400</v>
      </c>
      <c r="H161" s="51" t="str">
        <f>INDEX(Δεδομένα!B$1:B$51,MATCH('2021'!G161,Δεδομένα!A$1:A$51,0))</f>
        <v>ΑΝΑΤΟΛΙΚΗΣ ΜΑΚΕΔΟΝΙΑΣ ΚΑΙ ΘΡΑΚΗΣ</v>
      </c>
      <c r="I161" s="53">
        <f>INDEX(Δεδομένα!E$1:E$13,MATCH('2021'!H161,Δεδομένα!D$1:D$13,0))</f>
        <v>2</v>
      </c>
      <c r="J161" s="4">
        <v>44387</v>
      </c>
      <c r="K161" s="3" t="s">
        <v>488</v>
      </c>
      <c r="L161" s="17" t="str">
        <f t="shared" si="8"/>
        <v>10/07/2021 13:48</v>
      </c>
      <c r="M161" s="4">
        <v>44387</v>
      </c>
      <c r="N161" s="3" t="s">
        <v>451</v>
      </c>
      <c r="O161" s="17" t="str">
        <f t="shared" si="9"/>
        <v>10/07/2021 14:44</v>
      </c>
      <c r="P161" s="24">
        <f t="shared" si="10"/>
        <v>3.888888889196096E-2</v>
      </c>
      <c r="Q161" s="28">
        <v>0</v>
      </c>
      <c r="R161" s="27">
        <f t="shared" si="11"/>
        <v>56.000000004423782</v>
      </c>
      <c r="S161" s="3" t="s">
        <v>4</v>
      </c>
      <c r="T161" s="3" t="s">
        <v>401</v>
      </c>
      <c r="U161" s="3" t="s">
        <v>4</v>
      </c>
      <c r="V161" s="3" t="s">
        <v>489</v>
      </c>
      <c r="W161" s="5">
        <v>0</v>
      </c>
      <c r="X161" s="5">
        <v>0</v>
      </c>
      <c r="Y161" s="5">
        <v>0</v>
      </c>
      <c r="Z161" s="5">
        <v>1</v>
      </c>
      <c r="AA161" s="5">
        <v>0</v>
      </c>
      <c r="AB161" s="5">
        <v>2</v>
      </c>
      <c r="AC161" s="5">
        <v>0</v>
      </c>
      <c r="AD161" s="5">
        <v>0</v>
      </c>
      <c r="AE161" s="2">
        <v>5</v>
      </c>
      <c r="AF161" s="2">
        <v>0</v>
      </c>
      <c r="AG161" s="2">
        <v>0</v>
      </c>
      <c r="AH161" s="2">
        <v>0</v>
      </c>
      <c r="AI161" s="2">
        <v>0</v>
      </c>
      <c r="AJ161" s="2">
        <v>3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</row>
    <row r="162" spans="1:46" x14ac:dyDescent="0.2">
      <c r="A162" s="2">
        <v>1678128</v>
      </c>
      <c r="B162" s="2">
        <v>870114</v>
      </c>
      <c r="C162" s="6">
        <v>25.3052206830925</v>
      </c>
      <c r="D162" s="6">
        <v>41.018972271197903</v>
      </c>
      <c r="E162" s="19" t="s">
        <v>399</v>
      </c>
      <c r="F162" s="46">
        <f>INDEX(Δεδομένα!$P:$P,MATCH('2021'!E162,Δεδομένα!$O:$O,0))</f>
        <v>19</v>
      </c>
      <c r="G162" s="49" t="s">
        <v>400</v>
      </c>
      <c r="H162" s="51" t="str">
        <f>INDEX(Δεδομένα!B$1:B$51,MATCH('2021'!G162,Δεδομένα!A$1:A$51,0))</f>
        <v>ΑΝΑΤΟΛΙΚΗΣ ΜΑΚΕΔΟΝΙΑΣ ΚΑΙ ΘΡΑΚΗΣ</v>
      </c>
      <c r="I162" s="53">
        <f>INDEX(Δεδομένα!E$1:E$13,MATCH('2021'!H162,Δεδομένα!D$1:D$13,0))</f>
        <v>2</v>
      </c>
      <c r="J162" s="4">
        <v>44388</v>
      </c>
      <c r="K162" s="3" t="s">
        <v>394</v>
      </c>
      <c r="L162" s="17" t="str">
        <f t="shared" si="8"/>
        <v>11/07/2021 14:12</v>
      </c>
      <c r="M162" s="4">
        <v>44388</v>
      </c>
      <c r="N162" s="3" t="s">
        <v>490</v>
      </c>
      <c r="O162" s="17" t="str">
        <f t="shared" si="9"/>
        <v>11/07/2021 16:00</v>
      </c>
      <c r="P162" s="24">
        <f t="shared" si="10"/>
        <v>7.4999999997089617E-2</v>
      </c>
      <c r="Q162" s="28">
        <v>0</v>
      </c>
      <c r="R162" s="27">
        <f t="shared" si="11"/>
        <v>107.99999999580905</v>
      </c>
      <c r="S162" s="3" t="s">
        <v>4</v>
      </c>
      <c r="T162" s="3" t="s">
        <v>401</v>
      </c>
      <c r="U162" s="3" t="s">
        <v>491</v>
      </c>
      <c r="V162" s="3" t="s">
        <v>492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10</v>
      </c>
      <c r="AD162" s="5">
        <v>0</v>
      </c>
      <c r="AE162" s="2">
        <v>6</v>
      </c>
      <c r="AF162" s="2">
        <v>0</v>
      </c>
      <c r="AG162" s="2">
        <v>0</v>
      </c>
      <c r="AH162" s="2">
        <v>0</v>
      </c>
      <c r="AI162" s="2">
        <v>0</v>
      </c>
      <c r="AJ162" s="2">
        <v>3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</row>
    <row r="163" spans="1:46" x14ac:dyDescent="0.2">
      <c r="A163" s="2">
        <v>1678428</v>
      </c>
      <c r="B163" s="2">
        <v>871145</v>
      </c>
      <c r="C163" s="6">
        <v>25.3921457717836</v>
      </c>
      <c r="D163" s="6">
        <v>41.130103338705403</v>
      </c>
      <c r="E163" s="19" t="s">
        <v>399</v>
      </c>
      <c r="F163" s="46">
        <f>INDEX(Δεδομένα!$P:$P,MATCH('2021'!E163,Δεδομένα!$O:$O,0))</f>
        <v>19</v>
      </c>
      <c r="G163" s="49" t="s">
        <v>400</v>
      </c>
      <c r="H163" s="51" t="str">
        <f>INDEX(Δεδομένα!B$1:B$51,MATCH('2021'!G163,Δεδομένα!A$1:A$51,0))</f>
        <v>ΑΝΑΤΟΛΙΚΗΣ ΜΑΚΕΔΟΝΙΑΣ ΚΑΙ ΘΡΑΚΗΣ</v>
      </c>
      <c r="I163" s="53">
        <f>INDEX(Δεδομένα!E$1:E$13,MATCH('2021'!H163,Δεδομένα!D$1:D$13,0))</f>
        <v>2</v>
      </c>
      <c r="J163" s="4">
        <v>44391</v>
      </c>
      <c r="K163" s="3" t="s">
        <v>96</v>
      </c>
      <c r="L163" s="17" t="str">
        <f t="shared" si="8"/>
        <v>14/07/2021 20:55</v>
      </c>
      <c r="M163" s="4">
        <v>44391</v>
      </c>
      <c r="N163" s="3" t="s">
        <v>493</v>
      </c>
      <c r="O163" s="17" t="str">
        <f t="shared" si="9"/>
        <v>14/07/2021 21:10</v>
      </c>
      <c r="P163" s="24">
        <f t="shared" si="10"/>
        <v>1.0416666664241347E-2</v>
      </c>
      <c r="Q163" s="28">
        <v>0</v>
      </c>
      <c r="R163" s="27">
        <f t="shared" si="11"/>
        <v>14.99999999650754</v>
      </c>
      <c r="S163" s="3" t="s">
        <v>4</v>
      </c>
      <c r="T163" s="3" t="s">
        <v>401</v>
      </c>
      <c r="U163" s="3" t="s">
        <v>412</v>
      </c>
      <c r="V163" s="3" t="s">
        <v>402</v>
      </c>
      <c r="W163" s="5">
        <v>0</v>
      </c>
      <c r="X163" s="5">
        <v>0</v>
      </c>
      <c r="Y163" s="5">
        <v>0</v>
      </c>
      <c r="Z163" s="5">
        <v>0.05</v>
      </c>
      <c r="AA163" s="5">
        <v>0</v>
      </c>
      <c r="AB163" s="5">
        <v>0</v>
      </c>
      <c r="AC163" s="5">
        <v>0</v>
      </c>
      <c r="AD163" s="5">
        <v>0</v>
      </c>
      <c r="AE163" s="2">
        <v>2</v>
      </c>
      <c r="AF163" s="2">
        <v>0</v>
      </c>
      <c r="AG163" s="2">
        <v>0</v>
      </c>
      <c r="AH163" s="2">
        <v>0</v>
      </c>
      <c r="AI163" s="2">
        <v>0</v>
      </c>
      <c r="AJ163" s="2">
        <v>1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</row>
    <row r="164" spans="1:46" x14ac:dyDescent="0.2">
      <c r="A164" s="2">
        <v>1681231</v>
      </c>
      <c r="B164" s="2">
        <v>871925</v>
      </c>
      <c r="C164" s="6">
        <v>25.2052304227036</v>
      </c>
      <c r="D164" s="6">
        <v>41.025128438219298</v>
      </c>
      <c r="E164" s="19" t="s">
        <v>399</v>
      </c>
      <c r="F164" s="46">
        <f>INDEX(Δεδομένα!$P:$P,MATCH('2021'!E164,Δεδομένα!$O:$O,0))</f>
        <v>19</v>
      </c>
      <c r="G164" s="49" t="s">
        <v>400</v>
      </c>
      <c r="H164" s="51" t="str">
        <f>INDEX(Δεδομένα!B$1:B$51,MATCH('2021'!G164,Δεδομένα!A$1:A$51,0))</f>
        <v>ΑΝΑΤΟΛΙΚΗΣ ΜΑΚΕΔΟΝΙΑΣ ΚΑΙ ΘΡΑΚΗΣ</v>
      </c>
      <c r="I164" s="53">
        <f>INDEX(Δεδομένα!E$1:E$13,MATCH('2021'!H164,Δεδομένα!D$1:D$13,0))</f>
        <v>2</v>
      </c>
      <c r="J164" s="4">
        <v>44394</v>
      </c>
      <c r="K164" s="3" t="s">
        <v>494</v>
      </c>
      <c r="L164" s="17" t="str">
        <f t="shared" si="8"/>
        <v>17/07/2021 08:07</v>
      </c>
      <c r="M164" s="4">
        <v>44394</v>
      </c>
      <c r="N164" s="3" t="s">
        <v>495</v>
      </c>
      <c r="O164" s="17" t="str">
        <f t="shared" si="9"/>
        <v>17/07/2021 08:50</v>
      </c>
      <c r="P164" s="24">
        <f t="shared" si="10"/>
        <v>2.9861111113859806E-2</v>
      </c>
      <c r="Q164" s="28">
        <v>0</v>
      </c>
      <c r="R164" s="27">
        <f t="shared" si="11"/>
        <v>43.000000003958121</v>
      </c>
      <c r="S164" s="3" t="s">
        <v>4</v>
      </c>
      <c r="T164" s="3" t="s">
        <v>401</v>
      </c>
      <c r="U164" s="3" t="s">
        <v>4</v>
      </c>
      <c r="V164" s="3" t="s">
        <v>496</v>
      </c>
      <c r="W164" s="5">
        <v>0</v>
      </c>
      <c r="X164" s="5">
        <v>0</v>
      </c>
      <c r="Y164" s="5">
        <v>0</v>
      </c>
      <c r="Z164" s="5">
        <v>3</v>
      </c>
      <c r="AA164" s="5">
        <v>0</v>
      </c>
      <c r="AB164" s="5">
        <v>0</v>
      </c>
      <c r="AC164" s="5">
        <v>2</v>
      </c>
      <c r="AD164" s="5">
        <v>0</v>
      </c>
      <c r="AE164" s="2">
        <v>4</v>
      </c>
      <c r="AF164" s="2">
        <v>0</v>
      </c>
      <c r="AG164" s="2">
        <v>0</v>
      </c>
      <c r="AH164" s="2">
        <v>0</v>
      </c>
      <c r="AI164" s="2">
        <v>0</v>
      </c>
      <c r="AJ164" s="2">
        <v>2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</row>
    <row r="165" spans="1:46" x14ac:dyDescent="0.2">
      <c r="A165" s="2">
        <v>1681235</v>
      </c>
      <c r="B165" s="2">
        <v>872143</v>
      </c>
      <c r="C165" s="6">
        <v>25.388551730160899</v>
      </c>
      <c r="D165" s="6">
        <v>41.1356275484668</v>
      </c>
      <c r="E165" s="19" t="s">
        <v>399</v>
      </c>
      <c r="F165" s="46">
        <f>INDEX(Δεδομένα!$P:$P,MATCH('2021'!E165,Δεδομένα!$O:$O,0))</f>
        <v>19</v>
      </c>
      <c r="G165" s="49" t="s">
        <v>400</v>
      </c>
      <c r="H165" s="51" t="str">
        <f>INDEX(Δεδομένα!B$1:B$51,MATCH('2021'!G165,Δεδομένα!A$1:A$51,0))</f>
        <v>ΑΝΑΤΟΛΙΚΗΣ ΜΑΚΕΔΟΝΙΑΣ ΚΑΙ ΘΡΑΚΗΣ</v>
      </c>
      <c r="I165" s="53">
        <f>INDEX(Δεδομένα!E$1:E$13,MATCH('2021'!H165,Δεδομένα!D$1:D$13,0))</f>
        <v>2</v>
      </c>
      <c r="J165" s="4">
        <v>44394</v>
      </c>
      <c r="K165" s="3" t="s">
        <v>256</v>
      </c>
      <c r="L165" s="17" t="str">
        <f t="shared" si="8"/>
        <v>17/07/2021 20:15</v>
      </c>
      <c r="M165" s="4">
        <v>44394</v>
      </c>
      <c r="N165" s="3" t="s">
        <v>497</v>
      </c>
      <c r="O165" s="17" t="str">
        <f t="shared" si="9"/>
        <v>17/07/2021 21:00</v>
      </c>
      <c r="P165" s="24">
        <f t="shared" si="10"/>
        <v>3.125E-2</v>
      </c>
      <c r="Q165" s="28">
        <v>0</v>
      </c>
      <c r="R165" s="27">
        <f t="shared" si="11"/>
        <v>45</v>
      </c>
      <c r="S165" s="3" t="s">
        <v>4</v>
      </c>
      <c r="T165" s="3" t="s">
        <v>401</v>
      </c>
      <c r="U165" s="3" t="s">
        <v>4</v>
      </c>
      <c r="V165" s="3" t="s">
        <v>485</v>
      </c>
      <c r="W165" s="5">
        <v>0</v>
      </c>
      <c r="X165" s="5">
        <v>0</v>
      </c>
      <c r="Y165" s="5">
        <v>0</v>
      </c>
      <c r="Z165" s="5">
        <v>1</v>
      </c>
      <c r="AA165" s="5">
        <v>0</v>
      </c>
      <c r="AB165" s="5">
        <v>0</v>
      </c>
      <c r="AC165" s="5">
        <v>0</v>
      </c>
      <c r="AD165" s="5">
        <v>0</v>
      </c>
      <c r="AE165" s="2">
        <v>2</v>
      </c>
      <c r="AF165" s="2">
        <v>0</v>
      </c>
      <c r="AG165" s="2">
        <v>0</v>
      </c>
      <c r="AH165" s="2">
        <v>0</v>
      </c>
      <c r="AI165" s="2">
        <v>0</v>
      </c>
      <c r="AJ165" s="2">
        <v>1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</row>
    <row r="166" spans="1:46" x14ac:dyDescent="0.2">
      <c r="A166" s="2">
        <v>1681544</v>
      </c>
      <c r="B166" s="2">
        <v>872316</v>
      </c>
      <c r="C166" s="6">
        <v>25.5713518950459</v>
      </c>
      <c r="D166" s="6">
        <v>41.124583428890404</v>
      </c>
      <c r="E166" s="19" t="s">
        <v>399</v>
      </c>
      <c r="F166" s="46">
        <f>INDEX(Δεδομένα!$P:$P,MATCH('2021'!E166,Δεδομένα!$O:$O,0))</f>
        <v>19</v>
      </c>
      <c r="G166" s="49" t="s">
        <v>400</v>
      </c>
      <c r="H166" s="51" t="str">
        <f>INDEX(Δεδομένα!B$1:B$51,MATCH('2021'!G166,Δεδομένα!A$1:A$51,0))</f>
        <v>ΑΝΑΤΟΛΙΚΗΣ ΜΑΚΕΔΟΝΙΑΣ ΚΑΙ ΘΡΑΚΗΣ</v>
      </c>
      <c r="I166" s="53">
        <f>INDEX(Δεδομένα!E$1:E$13,MATCH('2021'!H166,Δεδομένα!D$1:D$13,0))</f>
        <v>2</v>
      </c>
      <c r="J166" s="4">
        <v>44395</v>
      </c>
      <c r="K166" s="3" t="s">
        <v>498</v>
      </c>
      <c r="L166" s="17" t="str">
        <f t="shared" si="8"/>
        <v>18/07/2021 13:35</v>
      </c>
      <c r="M166" s="4">
        <v>44395</v>
      </c>
      <c r="N166" s="3" t="s">
        <v>499</v>
      </c>
      <c r="O166" s="17" t="str">
        <f t="shared" si="9"/>
        <v>18/07/2021 15:10</v>
      </c>
      <c r="P166" s="24">
        <f t="shared" si="10"/>
        <v>6.5972222226264421E-2</v>
      </c>
      <c r="Q166" s="28">
        <v>0</v>
      </c>
      <c r="R166" s="27">
        <f t="shared" si="11"/>
        <v>95.000000005820766</v>
      </c>
      <c r="S166" s="3" t="s">
        <v>4</v>
      </c>
      <c r="T166" s="3" t="s">
        <v>500</v>
      </c>
      <c r="U166" s="3" t="s">
        <v>4</v>
      </c>
      <c r="V166" s="3" t="s">
        <v>501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2.5</v>
      </c>
      <c r="AC166" s="5">
        <v>7.5</v>
      </c>
      <c r="AD166" s="5">
        <v>0</v>
      </c>
      <c r="AE166" s="2">
        <v>2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</row>
    <row r="167" spans="1:46" x14ac:dyDescent="0.2">
      <c r="A167" s="2">
        <v>1681545</v>
      </c>
      <c r="B167" s="2">
        <v>872397</v>
      </c>
      <c r="C167" s="6">
        <v>25.380484247663301</v>
      </c>
      <c r="D167" s="6">
        <v>41.107813901631502</v>
      </c>
      <c r="E167" s="19" t="s">
        <v>399</v>
      </c>
      <c r="F167" s="46">
        <f>INDEX(Δεδομένα!$P:$P,MATCH('2021'!E167,Δεδομένα!$O:$O,0))</f>
        <v>19</v>
      </c>
      <c r="G167" s="49" t="s">
        <v>400</v>
      </c>
      <c r="H167" s="51" t="str">
        <f>INDEX(Δεδομένα!B$1:B$51,MATCH('2021'!G167,Δεδομένα!A$1:A$51,0))</f>
        <v>ΑΝΑΤΟΛΙΚΗΣ ΜΑΚΕΔΟΝΙΑΣ ΚΑΙ ΘΡΑΚΗΣ</v>
      </c>
      <c r="I167" s="53">
        <f>INDEX(Δεδομένα!E$1:E$13,MATCH('2021'!H167,Δεδομένα!D$1:D$13,0))</f>
        <v>2</v>
      </c>
      <c r="J167" s="4">
        <v>44395</v>
      </c>
      <c r="K167" s="3" t="s">
        <v>17</v>
      </c>
      <c r="L167" s="17" t="str">
        <f t="shared" si="8"/>
        <v>18/07/2021 18:00</v>
      </c>
      <c r="M167" s="4">
        <v>44395</v>
      </c>
      <c r="N167" s="3" t="s">
        <v>32</v>
      </c>
      <c r="O167" s="17" t="str">
        <f t="shared" si="9"/>
        <v>18/07/2021 18:45</v>
      </c>
      <c r="P167" s="24">
        <f t="shared" si="10"/>
        <v>3.125E-2</v>
      </c>
      <c r="Q167" s="28">
        <v>0</v>
      </c>
      <c r="R167" s="27">
        <f t="shared" si="11"/>
        <v>45</v>
      </c>
      <c r="S167" s="3" t="s">
        <v>4</v>
      </c>
      <c r="T167" s="3" t="s">
        <v>401</v>
      </c>
      <c r="U167" s="3" t="s">
        <v>412</v>
      </c>
      <c r="V167" s="3" t="s">
        <v>402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6</v>
      </c>
      <c r="AD167" s="5">
        <v>0</v>
      </c>
      <c r="AE167" s="2">
        <v>4</v>
      </c>
      <c r="AF167" s="2">
        <v>0</v>
      </c>
      <c r="AG167" s="2">
        <v>0</v>
      </c>
      <c r="AH167" s="2">
        <v>0</v>
      </c>
      <c r="AI167" s="2">
        <v>0</v>
      </c>
      <c r="AJ167" s="2">
        <v>2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</row>
    <row r="168" spans="1:46" x14ac:dyDescent="0.2">
      <c r="A168" s="2">
        <v>1681552</v>
      </c>
      <c r="B168" s="2">
        <v>873039</v>
      </c>
      <c r="C168" s="6">
        <v>25.341371248983201</v>
      </c>
      <c r="D168" s="6">
        <v>41.128563800520503</v>
      </c>
      <c r="E168" s="19" t="s">
        <v>399</v>
      </c>
      <c r="F168" s="46">
        <f>INDEX(Δεδομένα!$P:$P,MATCH('2021'!E168,Δεδομένα!$O:$O,0))</f>
        <v>19</v>
      </c>
      <c r="G168" s="49" t="s">
        <v>400</v>
      </c>
      <c r="H168" s="51" t="str">
        <f>INDEX(Δεδομένα!B$1:B$51,MATCH('2021'!G168,Δεδομένα!A$1:A$51,0))</f>
        <v>ΑΝΑΤΟΛΙΚΗΣ ΜΑΚΕΔΟΝΙΑΣ ΚΑΙ ΘΡΑΚΗΣ</v>
      </c>
      <c r="I168" s="53">
        <f>INDEX(Δεδομένα!E$1:E$13,MATCH('2021'!H168,Δεδομένα!D$1:D$13,0))</f>
        <v>2</v>
      </c>
      <c r="J168" s="4">
        <v>44397</v>
      </c>
      <c r="K168" s="3" t="s">
        <v>502</v>
      </c>
      <c r="L168" s="17" t="str">
        <f t="shared" si="8"/>
        <v>20/07/2021 19:30</v>
      </c>
      <c r="M168" s="4">
        <v>44397</v>
      </c>
      <c r="N168" s="3" t="s">
        <v>503</v>
      </c>
      <c r="O168" s="17" t="str">
        <f t="shared" si="9"/>
        <v>20/07/2021 20:18</v>
      </c>
      <c r="P168" s="24">
        <f t="shared" si="10"/>
        <v>3.3333333332848269E-2</v>
      </c>
      <c r="Q168" s="28">
        <v>0</v>
      </c>
      <c r="R168" s="27">
        <f t="shared" si="11"/>
        <v>47.999999999301508</v>
      </c>
      <c r="S168" s="3" t="s">
        <v>4</v>
      </c>
      <c r="T168" s="3" t="s">
        <v>416</v>
      </c>
      <c r="U168" s="3" t="s">
        <v>487</v>
      </c>
      <c r="V168" s="3" t="s">
        <v>417</v>
      </c>
      <c r="W168" s="5">
        <v>0</v>
      </c>
      <c r="X168" s="5">
        <v>0</v>
      </c>
      <c r="Y168" s="5">
        <v>0</v>
      </c>
      <c r="Z168" s="5">
        <v>0.5</v>
      </c>
      <c r="AA168" s="5">
        <v>0</v>
      </c>
      <c r="AB168" s="5">
        <v>0</v>
      </c>
      <c r="AC168" s="5">
        <v>0</v>
      </c>
      <c r="AD168" s="5">
        <v>0</v>
      </c>
      <c r="AE168" s="2">
        <v>6</v>
      </c>
      <c r="AF168" s="2">
        <v>0</v>
      </c>
      <c r="AG168" s="2">
        <v>0</v>
      </c>
      <c r="AH168" s="2">
        <v>0</v>
      </c>
      <c r="AI168" s="2">
        <v>0</v>
      </c>
      <c r="AJ168" s="2">
        <v>3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</row>
    <row r="169" spans="1:46" x14ac:dyDescent="0.2">
      <c r="A169" s="2">
        <v>1681555</v>
      </c>
      <c r="B169" s="2">
        <v>873455</v>
      </c>
      <c r="C169" s="6">
        <v>25.3542008929305</v>
      </c>
      <c r="D169" s="6">
        <v>40.962851356430903</v>
      </c>
      <c r="E169" s="19" t="s">
        <v>399</v>
      </c>
      <c r="F169" s="46">
        <f>INDEX(Δεδομένα!$P:$P,MATCH('2021'!E169,Δεδομένα!$O:$O,0))</f>
        <v>19</v>
      </c>
      <c r="G169" s="49" t="s">
        <v>400</v>
      </c>
      <c r="H169" s="51" t="str">
        <f>INDEX(Δεδομένα!B$1:B$51,MATCH('2021'!G169,Δεδομένα!A$1:A$51,0))</f>
        <v>ΑΝΑΤΟΛΙΚΗΣ ΜΑΚΕΔΟΝΙΑΣ ΚΑΙ ΘΡΑΚΗΣ</v>
      </c>
      <c r="I169" s="53">
        <f>INDEX(Δεδομένα!E$1:E$13,MATCH('2021'!H169,Δεδομένα!D$1:D$13,0))</f>
        <v>2</v>
      </c>
      <c r="J169" s="4">
        <v>44399</v>
      </c>
      <c r="K169" s="3" t="s">
        <v>504</v>
      </c>
      <c r="L169" s="17" t="str">
        <f t="shared" si="8"/>
        <v>22/07/2021 08:40</v>
      </c>
      <c r="M169" s="4">
        <v>44399</v>
      </c>
      <c r="N169" s="3" t="s">
        <v>321</v>
      </c>
      <c r="O169" s="17" t="str">
        <f t="shared" si="9"/>
        <v>22/07/2021 10:17</v>
      </c>
      <c r="P169" s="24">
        <f t="shared" si="10"/>
        <v>6.7361111112404615E-2</v>
      </c>
      <c r="Q169" s="28">
        <v>0</v>
      </c>
      <c r="R169" s="27">
        <f t="shared" si="11"/>
        <v>97.000000001862645</v>
      </c>
      <c r="S169" s="3" t="s">
        <v>4</v>
      </c>
      <c r="T169" s="3" t="s">
        <v>419</v>
      </c>
      <c r="U169" s="3" t="s">
        <v>505</v>
      </c>
      <c r="V169" s="3" t="s">
        <v>506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3</v>
      </c>
      <c r="AD169" s="5">
        <v>0</v>
      </c>
      <c r="AE169" s="2">
        <v>5</v>
      </c>
      <c r="AF169" s="2">
        <v>0</v>
      </c>
      <c r="AG169" s="2">
        <v>0</v>
      </c>
      <c r="AH169" s="2">
        <v>0</v>
      </c>
      <c r="AI169" s="2">
        <v>0</v>
      </c>
      <c r="AJ169" s="2">
        <v>3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</row>
    <row r="170" spans="1:46" x14ac:dyDescent="0.2">
      <c r="A170" s="2">
        <v>1681557</v>
      </c>
      <c r="B170" s="2">
        <v>873486</v>
      </c>
      <c r="C170" s="6">
        <v>25.440355290528501</v>
      </c>
      <c r="D170" s="6">
        <v>41.179119513017099</v>
      </c>
      <c r="E170" s="19" t="s">
        <v>399</v>
      </c>
      <c r="F170" s="46">
        <f>INDEX(Δεδομένα!$P:$P,MATCH('2021'!E170,Δεδομένα!$O:$O,0))</f>
        <v>19</v>
      </c>
      <c r="G170" s="49" t="s">
        <v>400</v>
      </c>
      <c r="H170" s="51" t="str">
        <f>INDEX(Δεδομένα!B$1:B$51,MATCH('2021'!G170,Δεδομένα!A$1:A$51,0))</f>
        <v>ΑΝΑΤΟΛΙΚΗΣ ΜΑΚΕΔΟΝΙΑΣ ΚΑΙ ΘΡΑΚΗΣ</v>
      </c>
      <c r="I170" s="53">
        <f>INDEX(Δεδομένα!E$1:E$13,MATCH('2021'!H170,Δεδομένα!D$1:D$13,0))</f>
        <v>2</v>
      </c>
      <c r="J170" s="4">
        <v>44399</v>
      </c>
      <c r="K170" s="3" t="s">
        <v>317</v>
      </c>
      <c r="L170" s="17" t="str">
        <f t="shared" si="8"/>
        <v>22/07/2021 11:05</v>
      </c>
      <c r="M170" s="4">
        <v>44399</v>
      </c>
      <c r="N170" s="3" t="s">
        <v>493</v>
      </c>
      <c r="O170" s="17" t="str">
        <f t="shared" si="9"/>
        <v>22/07/2021 21:10</v>
      </c>
      <c r="P170" s="24">
        <f t="shared" si="10"/>
        <v>0.42013888889050577</v>
      </c>
      <c r="Q170" s="28">
        <v>0</v>
      </c>
      <c r="R170" s="27">
        <f t="shared" si="11"/>
        <v>605.00000000232831</v>
      </c>
      <c r="S170" s="3" t="s">
        <v>4</v>
      </c>
      <c r="T170" s="3" t="s">
        <v>401</v>
      </c>
      <c r="U170" s="3" t="s">
        <v>507</v>
      </c>
      <c r="V170" s="3" t="s">
        <v>508</v>
      </c>
      <c r="W170" s="5">
        <v>0</v>
      </c>
      <c r="X170" s="5">
        <v>4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2">
        <v>19</v>
      </c>
      <c r="AF170" s="2">
        <v>0</v>
      </c>
      <c r="AG170" s="2">
        <v>2</v>
      </c>
      <c r="AH170" s="2">
        <v>0</v>
      </c>
      <c r="AI170" s="2">
        <v>2</v>
      </c>
      <c r="AJ170" s="2">
        <v>10</v>
      </c>
      <c r="AK170" s="2">
        <v>0</v>
      </c>
      <c r="AL170" s="2">
        <v>0</v>
      </c>
      <c r="AM170" s="2">
        <v>1</v>
      </c>
      <c r="AN170" s="2">
        <v>0</v>
      </c>
      <c r="AO170" s="2">
        <v>0</v>
      </c>
      <c r="AP170" s="2">
        <v>0</v>
      </c>
      <c r="AQ170" s="2">
        <v>2</v>
      </c>
      <c r="AR170" s="2">
        <v>0</v>
      </c>
      <c r="AS170" s="2">
        <v>0</v>
      </c>
      <c r="AT170" s="2">
        <v>0</v>
      </c>
    </row>
    <row r="171" spans="1:46" x14ac:dyDescent="0.2">
      <c r="A171" s="2">
        <v>1681558</v>
      </c>
      <c r="B171" s="2">
        <v>873557</v>
      </c>
      <c r="C171" s="6">
        <v>25.3099919125426</v>
      </c>
      <c r="D171" s="6">
        <v>41.154778853983402</v>
      </c>
      <c r="E171" s="19" t="s">
        <v>399</v>
      </c>
      <c r="F171" s="46">
        <f>INDEX(Δεδομένα!$P:$P,MATCH('2021'!E171,Δεδομένα!$O:$O,0))</f>
        <v>19</v>
      </c>
      <c r="G171" s="49" t="s">
        <v>400</v>
      </c>
      <c r="H171" s="51" t="str">
        <f>INDEX(Δεδομένα!B$1:B$51,MATCH('2021'!G171,Δεδομένα!A$1:A$51,0))</f>
        <v>ΑΝΑΤΟΛΙΚΗΣ ΜΑΚΕΔΟΝΙΑΣ ΚΑΙ ΘΡΑΚΗΣ</v>
      </c>
      <c r="I171" s="53">
        <f>INDEX(Δεδομένα!E$1:E$13,MATCH('2021'!H171,Δεδομένα!D$1:D$13,0))</f>
        <v>2</v>
      </c>
      <c r="J171" s="4">
        <v>44399</v>
      </c>
      <c r="K171" s="3" t="s">
        <v>509</v>
      </c>
      <c r="L171" s="17" t="str">
        <f t="shared" si="8"/>
        <v>22/07/2021 15:55</v>
      </c>
      <c r="M171" s="4">
        <v>44399</v>
      </c>
      <c r="N171" s="3" t="s">
        <v>510</v>
      </c>
      <c r="O171" s="17" t="str">
        <f t="shared" si="9"/>
        <v>22/07/2021 17:20</v>
      </c>
      <c r="P171" s="24">
        <f t="shared" si="10"/>
        <v>5.9027777773735579E-2</v>
      </c>
      <c r="Q171" s="28">
        <v>0</v>
      </c>
      <c r="R171" s="27">
        <f t="shared" si="11"/>
        <v>84.999999994179234</v>
      </c>
      <c r="S171" s="3" t="s">
        <v>4</v>
      </c>
      <c r="T171" s="3" t="s">
        <v>416</v>
      </c>
      <c r="U171" s="3" t="s">
        <v>511</v>
      </c>
      <c r="V171" s="3" t="s">
        <v>512</v>
      </c>
      <c r="W171" s="5">
        <v>0.4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2">
        <v>8</v>
      </c>
      <c r="AF171" s="2">
        <v>0</v>
      </c>
      <c r="AG171" s="2">
        <v>0</v>
      </c>
      <c r="AH171" s="2">
        <v>0</v>
      </c>
      <c r="AI171" s="2">
        <v>0</v>
      </c>
      <c r="AJ171" s="2">
        <v>4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</row>
    <row r="172" spans="1:46" x14ac:dyDescent="0.2">
      <c r="A172" s="2">
        <v>1681559</v>
      </c>
      <c r="B172" s="2">
        <v>873619</v>
      </c>
      <c r="C172" s="6">
        <v>25.226688385009801</v>
      </c>
      <c r="D172" s="6">
        <v>40.999011993408203</v>
      </c>
      <c r="E172" s="19" t="s">
        <v>399</v>
      </c>
      <c r="F172" s="46">
        <f>INDEX(Δεδομένα!$P:$P,MATCH('2021'!E172,Δεδομένα!$O:$O,0))</f>
        <v>19</v>
      </c>
      <c r="G172" s="49" t="s">
        <v>400</v>
      </c>
      <c r="H172" s="51" t="str">
        <f>INDEX(Δεδομένα!B$1:B$51,MATCH('2021'!G172,Δεδομένα!A$1:A$51,0))</f>
        <v>ΑΝΑΤΟΛΙΚΗΣ ΜΑΚΕΔΟΝΙΑΣ ΚΑΙ ΘΡΑΚΗΣ</v>
      </c>
      <c r="I172" s="53">
        <f>INDEX(Δεδομένα!E$1:E$13,MATCH('2021'!H172,Δεδομένα!D$1:D$13,0))</f>
        <v>2</v>
      </c>
      <c r="J172" s="4">
        <v>44399</v>
      </c>
      <c r="K172" s="3" t="s">
        <v>111</v>
      </c>
      <c r="L172" s="17" t="str">
        <f t="shared" si="8"/>
        <v>22/07/2021 19:20</v>
      </c>
      <c r="M172" s="4">
        <v>44400</v>
      </c>
      <c r="N172" s="3" t="s">
        <v>513</v>
      </c>
      <c r="O172" s="17" t="str">
        <f t="shared" si="9"/>
        <v>23/07/2021 01:05</v>
      </c>
      <c r="P172" s="24">
        <f t="shared" si="10"/>
        <v>0.23958333333575865</v>
      </c>
      <c r="Q172" s="28">
        <v>0</v>
      </c>
      <c r="R172" s="27">
        <f t="shared" si="11"/>
        <v>345.00000000349246</v>
      </c>
      <c r="S172" s="3" t="s">
        <v>4</v>
      </c>
      <c r="T172" s="3" t="s">
        <v>401</v>
      </c>
      <c r="U172" s="3" t="s">
        <v>514</v>
      </c>
      <c r="V172" s="3" t="s">
        <v>515</v>
      </c>
      <c r="W172" s="5">
        <v>0</v>
      </c>
      <c r="X172" s="5">
        <v>0</v>
      </c>
      <c r="Y172" s="5">
        <v>0</v>
      </c>
      <c r="Z172" s="5">
        <v>5</v>
      </c>
      <c r="AA172" s="5">
        <v>0</v>
      </c>
      <c r="AB172" s="5">
        <v>0</v>
      </c>
      <c r="AC172" s="5">
        <v>0</v>
      </c>
      <c r="AD172" s="5">
        <v>0</v>
      </c>
      <c r="AE172" s="2">
        <v>7</v>
      </c>
      <c r="AF172" s="2">
        <v>0</v>
      </c>
      <c r="AG172" s="2">
        <v>0</v>
      </c>
      <c r="AH172" s="2">
        <v>0</v>
      </c>
      <c r="AI172" s="2">
        <v>0</v>
      </c>
      <c r="AJ172" s="2">
        <v>4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</row>
    <row r="173" spans="1:46" x14ac:dyDescent="0.2">
      <c r="A173" s="2">
        <v>1681958</v>
      </c>
      <c r="B173" s="2">
        <v>873762</v>
      </c>
      <c r="C173" s="6">
        <v>25.3247568575222</v>
      </c>
      <c r="D173" s="6">
        <v>41.158956646285297</v>
      </c>
      <c r="E173" s="19" t="s">
        <v>399</v>
      </c>
      <c r="F173" s="46">
        <f>INDEX(Δεδομένα!$P:$P,MATCH('2021'!E173,Δεδομένα!$O:$O,0))</f>
        <v>19</v>
      </c>
      <c r="G173" s="49" t="s">
        <v>400</v>
      </c>
      <c r="H173" s="51" t="str">
        <f>INDEX(Δεδομένα!B$1:B$51,MATCH('2021'!G173,Δεδομένα!A$1:A$51,0))</f>
        <v>ΑΝΑΤΟΛΙΚΗΣ ΜΑΚΕΔΟΝΙΑΣ ΚΑΙ ΘΡΑΚΗΣ</v>
      </c>
      <c r="I173" s="53">
        <f>INDEX(Δεδομένα!E$1:E$13,MATCH('2021'!H173,Δεδομένα!D$1:D$13,0))</f>
        <v>2</v>
      </c>
      <c r="J173" s="4">
        <v>44400</v>
      </c>
      <c r="K173" s="3" t="s">
        <v>516</v>
      </c>
      <c r="L173" s="17" t="str">
        <f t="shared" si="8"/>
        <v>23/07/2021 10:13</v>
      </c>
      <c r="M173" s="4">
        <v>44404</v>
      </c>
      <c r="N173" s="3" t="s">
        <v>473</v>
      </c>
      <c r="O173" s="17" t="str">
        <f t="shared" si="9"/>
        <v>27/07/2021 14:52</v>
      </c>
      <c r="P173" s="29">
        <f t="shared" si="10"/>
        <v>4.1937499999985448</v>
      </c>
      <c r="Q173" s="30">
        <f>4*24</f>
        <v>96</v>
      </c>
      <c r="R173" s="27">
        <f t="shared" si="11"/>
        <v>6038.9999999979045</v>
      </c>
      <c r="S173" s="3" t="s">
        <v>4</v>
      </c>
      <c r="T173" s="3" t="s">
        <v>401</v>
      </c>
      <c r="U173" s="3" t="s">
        <v>4</v>
      </c>
      <c r="V173" s="3" t="s">
        <v>512</v>
      </c>
      <c r="W173" s="5">
        <v>0</v>
      </c>
      <c r="X173" s="5">
        <v>9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2">
        <v>30</v>
      </c>
      <c r="AF173" s="2">
        <v>14</v>
      </c>
      <c r="AG173" s="2">
        <v>12</v>
      </c>
      <c r="AH173" s="2">
        <v>0</v>
      </c>
      <c r="AI173" s="2">
        <v>0</v>
      </c>
      <c r="AJ173" s="2">
        <v>13</v>
      </c>
      <c r="AK173" s="2">
        <v>0</v>
      </c>
      <c r="AL173" s="2">
        <v>0</v>
      </c>
      <c r="AM173" s="2">
        <v>0</v>
      </c>
      <c r="AN173" s="2">
        <v>2</v>
      </c>
      <c r="AO173" s="2">
        <v>0</v>
      </c>
      <c r="AP173" s="2">
        <v>0</v>
      </c>
      <c r="AQ173" s="2">
        <v>1</v>
      </c>
      <c r="AR173" s="2">
        <v>0</v>
      </c>
      <c r="AS173" s="2">
        <v>0</v>
      </c>
      <c r="AT173" s="2">
        <v>0</v>
      </c>
    </row>
    <row r="174" spans="1:46" x14ac:dyDescent="0.2">
      <c r="A174" s="2">
        <v>1681965</v>
      </c>
      <c r="B174" s="2">
        <v>873973</v>
      </c>
      <c r="C174" s="6">
        <v>25.344541712790001</v>
      </c>
      <c r="D174" s="6">
        <v>41.094550417549002</v>
      </c>
      <c r="E174" s="19" t="s">
        <v>399</v>
      </c>
      <c r="F174" s="46">
        <f>INDEX(Δεδομένα!$P:$P,MATCH('2021'!E174,Δεδομένα!$O:$O,0))</f>
        <v>19</v>
      </c>
      <c r="G174" s="49" t="s">
        <v>400</v>
      </c>
      <c r="H174" s="51" t="str">
        <f>INDEX(Δεδομένα!B$1:B$51,MATCH('2021'!G174,Δεδομένα!A$1:A$51,0))</f>
        <v>ΑΝΑΤΟΛΙΚΗΣ ΜΑΚΕΔΟΝΙΑΣ ΚΑΙ ΘΡΑΚΗΣ</v>
      </c>
      <c r="I174" s="53">
        <f>INDEX(Δεδομένα!E$1:E$13,MATCH('2021'!H174,Δεδομένα!D$1:D$13,0))</f>
        <v>2</v>
      </c>
      <c r="J174" s="4">
        <v>44401</v>
      </c>
      <c r="K174" s="3" t="s">
        <v>517</v>
      </c>
      <c r="L174" s="17" t="str">
        <f t="shared" si="8"/>
        <v>24/07/2021 00:04</v>
      </c>
      <c r="M174" s="4">
        <v>44401</v>
      </c>
      <c r="N174" s="3" t="s">
        <v>518</v>
      </c>
      <c r="O174" s="17" t="str">
        <f t="shared" si="9"/>
        <v>24/07/2021 01:50</v>
      </c>
      <c r="P174" s="24">
        <f t="shared" si="10"/>
        <v>7.3611111110949423E-2</v>
      </c>
      <c r="Q174" s="28">
        <v>0</v>
      </c>
      <c r="R174" s="27">
        <f t="shared" si="11"/>
        <v>105.99999999976717</v>
      </c>
      <c r="S174" s="3" t="s">
        <v>4</v>
      </c>
      <c r="T174" s="3" t="s">
        <v>401</v>
      </c>
      <c r="U174" s="3" t="s">
        <v>4</v>
      </c>
      <c r="V174" s="3" t="s">
        <v>448</v>
      </c>
      <c r="W174" s="5">
        <v>0</v>
      </c>
      <c r="X174" s="5">
        <v>0</v>
      </c>
      <c r="Y174" s="5">
        <v>0</v>
      </c>
      <c r="Z174" s="5">
        <v>0.3</v>
      </c>
      <c r="AA174" s="5">
        <v>0</v>
      </c>
      <c r="AB174" s="5">
        <v>0</v>
      </c>
      <c r="AC174" s="5">
        <v>0</v>
      </c>
      <c r="AD174" s="5">
        <v>0</v>
      </c>
      <c r="AE174" s="2">
        <v>2</v>
      </c>
      <c r="AF174" s="2">
        <v>0</v>
      </c>
      <c r="AG174" s="2">
        <v>0</v>
      </c>
      <c r="AH174" s="2">
        <v>0</v>
      </c>
      <c r="AI174" s="2">
        <v>0</v>
      </c>
      <c r="AJ174" s="2">
        <v>1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</row>
    <row r="175" spans="1:46" x14ac:dyDescent="0.2">
      <c r="A175" s="2">
        <v>1682207</v>
      </c>
      <c r="B175" s="2">
        <v>874291</v>
      </c>
      <c r="C175" s="6">
        <v>25.393065009232402</v>
      </c>
      <c r="D175" s="6">
        <v>41.041420533658901</v>
      </c>
      <c r="E175" s="19" t="s">
        <v>399</v>
      </c>
      <c r="F175" s="46">
        <f>INDEX(Δεδομένα!$P:$P,MATCH('2021'!E175,Δεδομένα!$O:$O,0))</f>
        <v>19</v>
      </c>
      <c r="G175" s="49" t="s">
        <v>400</v>
      </c>
      <c r="H175" s="51" t="str">
        <f>INDEX(Δεδομένα!B$1:B$51,MATCH('2021'!G175,Δεδομένα!A$1:A$51,0))</f>
        <v>ΑΝΑΤΟΛΙΚΗΣ ΜΑΚΕΔΟΝΙΑΣ ΚΑΙ ΘΡΑΚΗΣ</v>
      </c>
      <c r="I175" s="53">
        <f>INDEX(Δεδομένα!E$1:E$13,MATCH('2021'!H175,Δεδομένα!D$1:D$13,0))</f>
        <v>2</v>
      </c>
      <c r="J175" s="4">
        <v>44402</v>
      </c>
      <c r="K175" s="3" t="s">
        <v>519</v>
      </c>
      <c r="L175" s="17" t="str">
        <f t="shared" si="8"/>
        <v>25/07/2021 08:30</v>
      </c>
      <c r="M175" s="4">
        <v>44402</v>
      </c>
      <c r="N175" s="3" t="s">
        <v>520</v>
      </c>
      <c r="O175" s="17" t="str">
        <f t="shared" si="9"/>
        <v>25/07/2021 12:33</v>
      </c>
      <c r="P175" s="24">
        <f t="shared" si="10"/>
        <v>0.16875000000436557</v>
      </c>
      <c r="Q175" s="28">
        <v>0</v>
      </c>
      <c r="R175" s="27">
        <f t="shared" si="11"/>
        <v>243.00000000628643</v>
      </c>
      <c r="S175" s="3" t="s">
        <v>4</v>
      </c>
      <c r="T175" s="3" t="s">
        <v>401</v>
      </c>
      <c r="U175" s="3" t="s">
        <v>472</v>
      </c>
      <c r="V175" s="3" t="s">
        <v>406</v>
      </c>
      <c r="W175" s="5">
        <v>0</v>
      </c>
      <c r="X175" s="5">
        <v>0</v>
      </c>
      <c r="Y175" s="5">
        <v>0</v>
      </c>
      <c r="Z175" s="5">
        <v>6</v>
      </c>
      <c r="AA175" s="5">
        <v>0</v>
      </c>
      <c r="AB175" s="5">
        <v>0</v>
      </c>
      <c r="AC175" s="5">
        <v>0</v>
      </c>
      <c r="AD175" s="5">
        <v>0</v>
      </c>
      <c r="AE175" s="2">
        <v>11</v>
      </c>
      <c r="AF175" s="2">
        <v>0</v>
      </c>
      <c r="AG175" s="2">
        <v>0</v>
      </c>
      <c r="AH175" s="2">
        <v>0</v>
      </c>
      <c r="AI175" s="2">
        <v>0</v>
      </c>
      <c r="AJ175" s="2">
        <v>6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</row>
    <row r="176" spans="1:46" x14ac:dyDescent="0.2">
      <c r="A176" s="2">
        <v>1683787</v>
      </c>
      <c r="B176" s="2">
        <v>875751</v>
      </c>
      <c r="C176" s="6">
        <v>25.2303791046143</v>
      </c>
      <c r="D176" s="6">
        <v>41.042190551757798</v>
      </c>
      <c r="E176" s="19" t="s">
        <v>399</v>
      </c>
      <c r="F176" s="46">
        <f>INDEX(Δεδομένα!$P:$P,MATCH('2021'!E176,Δεδομένα!$O:$O,0))</f>
        <v>19</v>
      </c>
      <c r="G176" s="49" t="s">
        <v>400</v>
      </c>
      <c r="H176" s="51" t="str">
        <f>INDEX(Δεδομένα!B$1:B$51,MATCH('2021'!G176,Δεδομένα!A$1:A$51,0))</f>
        <v>ΑΝΑΤΟΛΙΚΗΣ ΜΑΚΕΔΟΝΙΑΣ ΚΑΙ ΘΡΑΚΗΣ</v>
      </c>
      <c r="I176" s="53">
        <f>INDEX(Δεδομένα!E$1:E$13,MATCH('2021'!H176,Δεδομένα!D$1:D$13,0))</f>
        <v>2</v>
      </c>
      <c r="J176" s="4">
        <v>44406</v>
      </c>
      <c r="K176" s="3" t="s">
        <v>497</v>
      </c>
      <c r="L176" s="17" t="str">
        <f t="shared" si="8"/>
        <v>29/07/2021 21:00</v>
      </c>
      <c r="M176" s="4">
        <v>44406</v>
      </c>
      <c r="N176" s="3" t="s">
        <v>521</v>
      </c>
      <c r="O176" s="17" t="str">
        <f t="shared" si="9"/>
        <v>29/07/2021 22:00</v>
      </c>
      <c r="P176" s="24">
        <f t="shared" si="10"/>
        <v>4.1666666664241347E-2</v>
      </c>
      <c r="Q176" s="28">
        <v>0</v>
      </c>
      <c r="R176" s="27">
        <f t="shared" si="11"/>
        <v>59.99999999650754</v>
      </c>
      <c r="S176" s="3" t="s">
        <v>4</v>
      </c>
      <c r="T176" s="3" t="s">
        <v>401</v>
      </c>
      <c r="U176" s="3" t="s">
        <v>4</v>
      </c>
      <c r="V176" s="3" t="s">
        <v>496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0.3</v>
      </c>
      <c r="AD176" s="5">
        <v>0</v>
      </c>
      <c r="AE176" s="2">
        <v>2</v>
      </c>
      <c r="AF176" s="2">
        <v>0</v>
      </c>
      <c r="AG176" s="2">
        <v>0</v>
      </c>
      <c r="AH176" s="2">
        <v>0</v>
      </c>
      <c r="AI176" s="2">
        <v>0</v>
      </c>
      <c r="AJ176" s="2">
        <v>1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</row>
    <row r="177" spans="1:46" x14ac:dyDescent="0.2">
      <c r="A177" s="2">
        <v>1683795</v>
      </c>
      <c r="B177" s="2">
        <v>875932</v>
      </c>
      <c r="C177" s="6">
        <v>25.310735293304301</v>
      </c>
      <c r="D177" s="6">
        <v>41.003068408666003</v>
      </c>
      <c r="E177" s="19" t="s">
        <v>399</v>
      </c>
      <c r="F177" s="46">
        <f>INDEX(Δεδομένα!$P:$P,MATCH('2021'!E177,Δεδομένα!$O:$O,0))</f>
        <v>19</v>
      </c>
      <c r="G177" s="49" t="s">
        <v>400</v>
      </c>
      <c r="H177" s="51" t="str">
        <f>INDEX(Δεδομένα!B$1:B$51,MATCH('2021'!G177,Δεδομένα!A$1:A$51,0))</f>
        <v>ΑΝΑΤΟΛΙΚΗΣ ΜΑΚΕΔΟΝΙΑΣ ΚΑΙ ΘΡΑΚΗΣ</v>
      </c>
      <c r="I177" s="53">
        <f>INDEX(Δεδομένα!E$1:E$13,MATCH('2021'!H177,Δεδομένα!D$1:D$13,0))</f>
        <v>2</v>
      </c>
      <c r="J177" s="4">
        <v>44407</v>
      </c>
      <c r="K177" s="3" t="s">
        <v>385</v>
      </c>
      <c r="L177" s="17" t="str">
        <f t="shared" si="8"/>
        <v>30/07/2021 14:00</v>
      </c>
      <c r="M177" s="4">
        <v>44407</v>
      </c>
      <c r="N177" s="3" t="s">
        <v>522</v>
      </c>
      <c r="O177" s="17" t="str">
        <f t="shared" si="9"/>
        <v>30/07/2021 15:15</v>
      </c>
      <c r="P177" s="24">
        <f t="shared" si="10"/>
        <v>5.2083333328482695E-2</v>
      </c>
      <c r="Q177" s="28">
        <v>0</v>
      </c>
      <c r="R177" s="27">
        <f t="shared" si="11"/>
        <v>74.999999993015081</v>
      </c>
      <c r="S177" s="3" t="s">
        <v>4</v>
      </c>
      <c r="T177" s="3" t="s">
        <v>401</v>
      </c>
      <c r="U177" s="3" t="s">
        <v>491</v>
      </c>
      <c r="V177" s="3" t="s">
        <v>492</v>
      </c>
      <c r="W177" s="5">
        <v>0</v>
      </c>
      <c r="X177" s="5">
        <v>0</v>
      </c>
      <c r="Y177" s="5">
        <v>0</v>
      </c>
      <c r="Z177" s="5">
        <v>1</v>
      </c>
      <c r="AA177" s="5">
        <v>0</v>
      </c>
      <c r="AB177" s="5">
        <v>0</v>
      </c>
      <c r="AC177" s="5">
        <v>24</v>
      </c>
      <c r="AD177" s="5">
        <v>0</v>
      </c>
      <c r="AE177" s="2">
        <v>15</v>
      </c>
      <c r="AF177" s="2">
        <v>0</v>
      </c>
      <c r="AG177" s="2">
        <v>0</v>
      </c>
      <c r="AH177" s="2">
        <v>0</v>
      </c>
      <c r="AI177" s="2">
        <v>0</v>
      </c>
      <c r="AJ177" s="2">
        <v>8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</row>
    <row r="178" spans="1:46" x14ac:dyDescent="0.2">
      <c r="A178" s="2">
        <v>1684325</v>
      </c>
      <c r="B178" s="2">
        <v>877137</v>
      </c>
      <c r="C178" s="6">
        <v>25.344930604184601</v>
      </c>
      <c r="D178" s="6">
        <v>41.129921039856399</v>
      </c>
      <c r="E178" s="19" t="s">
        <v>399</v>
      </c>
      <c r="F178" s="46">
        <f>INDEX(Δεδομένα!$P:$P,MATCH('2021'!E178,Δεδομένα!$O:$O,0))</f>
        <v>19</v>
      </c>
      <c r="G178" s="49" t="s">
        <v>400</v>
      </c>
      <c r="H178" s="51" t="str">
        <f>INDEX(Δεδομένα!B$1:B$51,MATCH('2021'!G178,Δεδομένα!A$1:A$51,0))</f>
        <v>ΑΝΑΤΟΛΙΚΗΣ ΜΑΚΕΔΟΝΙΑΣ ΚΑΙ ΘΡΑΚΗΣ</v>
      </c>
      <c r="I178" s="53">
        <f>INDEX(Δεδομένα!E$1:E$13,MATCH('2021'!H178,Δεδομένα!D$1:D$13,0))</f>
        <v>2</v>
      </c>
      <c r="J178" s="4">
        <v>44410</v>
      </c>
      <c r="K178" s="3" t="s">
        <v>523</v>
      </c>
      <c r="L178" s="17" t="str">
        <f t="shared" ref="L178:L240" si="12">_xlfn.CONCAT(TEXT(J178,"ηη/μμ/εεε")," ",TEXT(K178,"ωω:λλ"))</f>
        <v>02/08/2021 20:08</v>
      </c>
      <c r="M178" s="4">
        <v>44410</v>
      </c>
      <c r="N178" s="3" t="s">
        <v>524</v>
      </c>
      <c r="O178" s="17" t="str">
        <f t="shared" ref="O178:O240" si="13">_xlfn.CONCAT(TEXT(M178,"ηη/μμ/εεε")," ",TEXT(N178,"ωω:λλ"))</f>
        <v>02/08/2021 20:40</v>
      </c>
      <c r="P178" s="24">
        <f t="shared" ref="P178:P240" si="14">O178-L178</f>
        <v>2.2222222221898846E-2</v>
      </c>
      <c r="Q178" s="28">
        <v>0</v>
      </c>
      <c r="R178" s="27">
        <f t="shared" ref="R178:R240" si="15">P178*(24*60)</f>
        <v>31.999999999534339</v>
      </c>
      <c r="S178" s="3" t="s">
        <v>4</v>
      </c>
      <c r="T178" s="3" t="s">
        <v>416</v>
      </c>
      <c r="U178" s="3" t="s">
        <v>4</v>
      </c>
      <c r="V178" s="3" t="s">
        <v>525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0.5</v>
      </c>
      <c r="AD178" s="5">
        <v>0</v>
      </c>
      <c r="AE178" s="2">
        <v>4</v>
      </c>
      <c r="AF178" s="2">
        <v>0</v>
      </c>
      <c r="AG178" s="2">
        <v>0</v>
      </c>
      <c r="AH178" s="2">
        <v>0</v>
      </c>
      <c r="AI178" s="2">
        <v>0</v>
      </c>
      <c r="AJ178" s="2">
        <v>2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</row>
    <row r="179" spans="1:46" x14ac:dyDescent="0.2">
      <c r="A179" s="2">
        <v>1684328</v>
      </c>
      <c r="B179" s="2">
        <v>877658</v>
      </c>
      <c r="C179" s="6">
        <v>25.228101629397599</v>
      </c>
      <c r="D179" s="6">
        <v>40.999334147375301</v>
      </c>
      <c r="E179" s="19" t="s">
        <v>399</v>
      </c>
      <c r="F179" s="46">
        <f>INDEX(Δεδομένα!$P:$P,MATCH('2021'!E179,Δεδομένα!$O:$O,0))</f>
        <v>19</v>
      </c>
      <c r="G179" s="49" t="s">
        <v>400</v>
      </c>
      <c r="H179" s="51" t="str">
        <f>INDEX(Δεδομένα!B$1:B$51,MATCH('2021'!G179,Δεδομένα!A$1:A$51,0))</f>
        <v>ΑΝΑΤΟΛΙΚΗΣ ΜΑΚΕΔΟΝΙΑΣ ΚΑΙ ΘΡΑΚΗΣ</v>
      </c>
      <c r="I179" s="53">
        <f>INDEX(Δεδομένα!E$1:E$13,MATCH('2021'!H179,Δεδομένα!D$1:D$13,0))</f>
        <v>2</v>
      </c>
      <c r="J179" s="4">
        <v>44411</v>
      </c>
      <c r="K179" s="3" t="s">
        <v>13</v>
      </c>
      <c r="L179" s="17" t="str">
        <f t="shared" si="12"/>
        <v>03/08/2021 18:50</v>
      </c>
      <c r="M179" s="4">
        <v>44411</v>
      </c>
      <c r="N179" s="3" t="s">
        <v>255</v>
      </c>
      <c r="O179" s="17" t="str">
        <f t="shared" si="13"/>
        <v>03/08/2021 19:40</v>
      </c>
      <c r="P179" s="24">
        <f t="shared" si="14"/>
        <v>3.4722222226264421E-2</v>
      </c>
      <c r="Q179" s="28">
        <v>0</v>
      </c>
      <c r="R179" s="27">
        <f t="shared" si="15"/>
        <v>50.000000005820766</v>
      </c>
      <c r="S179" s="3" t="s">
        <v>4</v>
      </c>
      <c r="T179" s="3" t="s">
        <v>401</v>
      </c>
      <c r="U179" s="3" t="s">
        <v>4</v>
      </c>
      <c r="V179" s="3" t="s">
        <v>515</v>
      </c>
      <c r="W179" s="5">
        <v>0</v>
      </c>
      <c r="X179" s="5">
        <v>0</v>
      </c>
      <c r="Y179" s="5">
        <v>0</v>
      </c>
      <c r="Z179" s="5">
        <v>0.15</v>
      </c>
      <c r="AA179" s="5">
        <v>0</v>
      </c>
      <c r="AB179" s="5">
        <v>0</v>
      </c>
      <c r="AC179" s="5">
        <v>0</v>
      </c>
      <c r="AD179" s="5">
        <v>0</v>
      </c>
      <c r="AE179" s="2">
        <v>4</v>
      </c>
      <c r="AF179" s="2">
        <v>0</v>
      </c>
      <c r="AG179" s="2">
        <v>0</v>
      </c>
      <c r="AH179" s="2">
        <v>0</v>
      </c>
      <c r="AI179" s="2">
        <v>0</v>
      </c>
      <c r="AJ179" s="2">
        <v>2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</row>
    <row r="180" spans="1:46" x14ac:dyDescent="0.2">
      <c r="A180" s="2">
        <v>1684332</v>
      </c>
      <c r="B180" s="2">
        <v>878828</v>
      </c>
      <c r="C180" s="6">
        <v>25.281234301810201</v>
      </c>
      <c r="D180" s="6">
        <v>41.022356048765602</v>
      </c>
      <c r="E180" s="19" t="s">
        <v>399</v>
      </c>
      <c r="F180" s="46">
        <f>INDEX(Δεδομένα!$P:$P,MATCH('2021'!E180,Δεδομένα!$O:$O,0))</f>
        <v>19</v>
      </c>
      <c r="G180" s="49" t="s">
        <v>400</v>
      </c>
      <c r="H180" s="51" t="str">
        <f>INDEX(Δεδομένα!B$1:B$51,MATCH('2021'!G180,Δεδομένα!A$1:A$51,0))</f>
        <v>ΑΝΑΤΟΛΙΚΗΣ ΜΑΚΕΔΟΝΙΑΣ ΚΑΙ ΘΡΑΚΗΣ</v>
      </c>
      <c r="I180" s="53">
        <f>INDEX(Δεδομένα!E$1:E$13,MATCH('2021'!H180,Δεδομένα!D$1:D$13,0))</f>
        <v>2</v>
      </c>
      <c r="J180" s="4">
        <v>44413</v>
      </c>
      <c r="K180" s="3" t="s">
        <v>526</v>
      </c>
      <c r="L180" s="17" t="str">
        <f t="shared" si="12"/>
        <v>05/08/2021 17:05</v>
      </c>
      <c r="M180" s="4">
        <v>44413</v>
      </c>
      <c r="N180" s="3" t="s">
        <v>94</v>
      </c>
      <c r="O180" s="17" t="str">
        <f t="shared" si="13"/>
        <v>05/08/2021 17:28</v>
      </c>
      <c r="P180" s="24">
        <f t="shared" si="14"/>
        <v>1.5972222223354038E-2</v>
      </c>
      <c r="Q180" s="28">
        <v>0</v>
      </c>
      <c r="R180" s="27">
        <f t="shared" si="15"/>
        <v>23.000000001629815</v>
      </c>
      <c r="S180" s="3" t="s">
        <v>4</v>
      </c>
      <c r="T180" s="3" t="s">
        <v>401</v>
      </c>
      <c r="U180" s="3" t="s">
        <v>4</v>
      </c>
      <c r="V180" s="3" t="s">
        <v>515</v>
      </c>
      <c r="W180" s="5">
        <v>0</v>
      </c>
      <c r="X180" s="5">
        <v>0</v>
      </c>
      <c r="Y180" s="5">
        <v>0</v>
      </c>
      <c r="Z180" s="5">
        <v>0.02</v>
      </c>
      <c r="AA180" s="5">
        <v>0</v>
      </c>
      <c r="AB180" s="5">
        <v>0</v>
      </c>
      <c r="AC180" s="5">
        <v>0</v>
      </c>
      <c r="AD180" s="5">
        <v>0</v>
      </c>
      <c r="AE180" s="2">
        <v>6</v>
      </c>
      <c r="AF180" s="2">
        <v>0</v>
      </c>
      <c r="AG180" s="2">
        <v>0</v>
      </c>
      <c r="AH180" s="2">
        <v>0</v>
      </c>
      <c r="AI180" s="2">
        <v>0</v>
      </c>
      <c r="AJ180" s="2">
        <v>3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</row>
    <row r="181" spans="1:46" x14ac:dyDescent="0.2">
      <c r="A181" s="2">
        <v>1686792</v>
      </c>
      <c r="B181" s="2">
        <v>880684</v>
      </c>
      <c r="C181" s="6">
        <v>25.434206660578202</v>
      </c>
      <c r="D181" s="6">
        <v>41.1366063483933</v>
      </c>
      <c r="E181" s="19" t="s">
        <v>399</v>
      </c>
      <c r="F181" s="46">
        <f>INDEX(Δεδομένα!$P:$P,MATCH('2021'!E181,Δεδομένα!$O:$O,0))</f>
        <v>19</v>
      </c>
      <c r="G181" s="49" t="s">
        <v>400</v>
      </c>
      <c r="H181" s="51" t="str">
        <f>INDEX(Δεδομένα!B$1:B$51,MATCH('2021'!G181,Δεδομένα!A$1:A$51,0))</f>
        <v>ΑΝΑΤΟΛΙΚΗΣ ΜΑΚΕΔΟΝΙΑΣ ΚΑΙ ΘΡΑΚΗΣ</v>
      </c>
      <c r="I181" s="53">
        <f>INDEX(Δεδομένα!E$1:E$13,MATCH('2021'!H181,Δεδομένα!D$1:D$13,0))</f>
        <v>2</v>
      </c>
      <c r="J181" s="4">
        <v>44416</v>
      </c>
      <c r="K181" s="3" t="s">
        <v>527</v>
      </c>
      <c r="L181" s="17" t="str">
        <f t="shared" si="12"/>
        <v>08/08/2021 11:20</v>
      </c>
      <c r="M181" s="4">
        <v>44416</v>
      </c>
      <c r="N181" s="3" t="s">
        <v>171</v>
      </c>
      <c r="O181" s="17" t="str">
        <f t="shared" si="13"/>
        <v>08/08/2021 11:52</v>
      </c>
      <c r="P181" s="24">
        <f t="shared" si="14"/>
        <v>2.2222222221898846E-2</v>
      </c>
      <c r="Q181" s="28">
        <v>0</v>
      </c>
      <c r="R181" s="27">
        <f t="shared" si="15"/>
        <v>31.999999999534339</v>
      </c>
      <c r="S181" s="3" t="s">
        <v>4</v>
      </c>
      <c r="T181" s="3" t="s">
        <v>401</v>
      </c>
      <c r="U181" s="3" t="s">
        <v>528</v>
      </c>
      <c r="V181" s="3" t="s">
        <v>408</v>
      </c>
      <c r="W181" s="5">
        <v>0</v>
      </c>
      <c r="X181" s="5">
        <v>0</v>
      </c>
      <c r="Y181" s="5">
        <v>0</v>
      </c>
      <c r="Z181" s="5">
        <v>2</v>
      </c>
      <c r="AA181" s="5">
        <v>0</v>
      </c>
      <c r="AB181" s="5">
        <v>0</v>
      </c>
      <c r="AC181" s="5">
        <v>0</v>
      </c>
      <c r="AD181" s="5">
        <v>0</v>
      </c>
      <c r="AE181" s="2">
        <v>4</v>
      </c>
      <c r="AF181" s="2">
        <v>0</v>
      </c>
      <c r="AG181" s="2">
        <v>0</v>
      </c>
      <c r="AH181" s="2">
        <v>0</v>
      </c>
      <c r="AI181" s="2">
        <v>0</v>
      </c>
      <c r="AJ181" s="2">
        <v>2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</row>
    <row r="182" spans="1:46" x14ac:dyDescent="0.2">
      <c r="A182" s="2">
        <v>1686795</v>
      </c>
      <c r="B182" s="2">
        <v>881022</v>
      </c>
      <c r="C182" s="6">
        <v>25.274144756301101</v>
      </c>
      <c r="D182" s="6">
        <v>41.086742787670197</v>
      </c>
      <c r="E182" s="19" t="s">
        <v>399</v>
      </c>
      <c r="F182" s="46">
        <f>INDEX(Δεδομένα!$P:$P,MATCH('2021'!E182,Δεδομένα!$O:$O,0))</f>
        <v>19</v>
      </c>
      <c r="G182" s="49" t="s">
        <v>400</v>
      </c>
      <c r="H182" s="51" t="str">
        <f>INDEX(Δεδομένα!B$1:B$51,MATCH('2021'!G182,Δεδομένα!A$1:A$51,0))</f>
        <v>ΑΝΑΤΟΛΙΚΗΣ ΜΑΚΕΔΟΝΙΑΣ ΚΑΙ ΘΡΑΚΗΣ</v>
      </c>
      <c r="I182" s="53">
        <f>INDEX(Δεδομένα!E$1:E$13,MATCH('2021'!H182,Δεδομένα!D$1:D$13,0))</f>
        <v>2</v>
      </c>
      <c r="J182" s="4">
        <v>44417</v>
      </c>
      <c r="K182" s="3" t="s">
        <v>529</v>
      </c>
      <c r="L182" s="17" t="str">
        <f t="shared" si="12"/>
        <v>09/08/2021 14:05</v>
      </c>
      <c r="M182" s="4">
        <v>44417</v>
      </c>
      <c r="N182" s="3" t="s">
        <v>530</v>
      </c>
      <c r="O182" s="17" t="str">
        <f t="shared" si="13"/>
        <v>09/08/2021 16:05</v>
      </c>
      <c r="P182" s="24">
        <f t="shared" si="14"/>
        <v>8.3333333335758653E-2</v>
      </c>
      <c r="Q182" s="28">
        <v>0</v>
      </c>
      <c r="R182" s="27">
        <f t="shared" si="15"/>
        <v>120.00000000349246</v>
      </c>
      <c r="S182" s="3" t="s">
        <v>4</v>
      </c>
      <c r="T182" s="3" t="s">
        <v>401</v>
      </c>
      <c r="U182" s="3" t="s">
        <v>482</v>
      </c>
      <c r="V182" s="3" t="s">
        <v>435</v>
      </c>
      <c r="W182" s="5">
        <v>0</v>
      </c>
      <c r="X182" s="5">
        <v>0</v>
      </c>
      <c r="Y182" s="5">
        <v>0</v>
      </c>
      <c r="Z182" s="5">
        <v>7</v>
      </c>
      <c r="AA182" s="5">
        <v>0</v>
      </c>
      <c r="AB182" s="5">
        <v>0</v>
      </c>
      <c r="AC182" s="5">
        <v>0</v>
      </c>
      <c r="AD182" s="5">
        <v>0</v>
      </c>
      <c r="AE182" s="2">
        <v>8</v>
      </c>
      <c r="AF182" s="2">
        <v>0</v>
      </c>
      <c r="AG182" s="2">
        <v>0</v>
      </c>
      <c r="AH182" s="2">
        <v>0</v>
      </c>
      <c r="AI182" s="2">
        <v>0</v>
      </c>
      <c r="AJ182" s="2">
        <v>4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</row>
    <row r="183" spans="1:46" x14ac:dyDescent="0.2">
      <c r="A183" s="2">
        <v>1686799</v>
      </c>
      <c r="B183" s="2">
        <v>881024</v>
      </c>
      <c r="C183" s="6">
        <v>25.348773340686801</v>
      </c>
      <c r="D183" s="6">
        <v>41.1047362782097</v>
      </c>
      <c r="E183" s="19" t="s">
        <v>399</v>
      </c>
      <c r="F183" s="46">
        <f>INDEX(Δεδομένα!$P:$P,MATCH('2021'!E183,Δεδομένα!$O:$O,0))</f>
        <v>19</v>
      </c>
      <c r="G183" s="49" t="s">
        <v>400</v>
      </c>
      <c r="H183" s="51" t="str">
        <f>INDEX(Δεδομένα!B$1:B$51,MATCH('2021'!G183,Δεδομένα!A$1:A$51,0))</f>
        <v>ΑΝΑΤΟΛΙΚΗΣ ΜΑΚΕΔΟΝΙΑΣ ΚΑΙ ΘΡΑΚΗΣ</v>
      </c>
      <c r="I183" s="53">
        <f>INDEX(Δεδομένα!E$1:E$13,MATCH('2021'!H183,Δεδομένα!D$1:D$13,0))</f>
        <v>2</v>
      </c>
      <c r="J183" s="4">
        <v>44417</v>
      </c>
      <c r="K183" s="3" t="s">
        <v>531</v>
      </c>
      <c r="L183" s="17" t="str">
        <f t="shared" si="12"/>
        <v>09/08/2021 14:10</v>
      </c>
      <c r="M183" s="4">
        <v>44417</v>
      </c>
      <c r="N183" s="3" t="s">
        <v>362</v>
      </c>
      <c r="O183" s="17" t="str">
        <f t="shared" si="13"/>
        <v>09/08/2021 15:20</v>
      </c>
      <c r="P183" s="24">
        <f t="shared" si="14"/>
        <v>4.8611111109494232E-2</v>
      </c>
      <c r="Q183" s="28">
        <v>0</v>
      </c>
      <c r="R183" s="27">
        <f t="shared" si="15"/>
        <v>69.999999997671694</v>
      </c>
      <c r="S183" s="3" t="s">
        <v>4</v>
      </c>
      <c r="T183" s="3" t="s">
        <v>401</v>
      </c>
      <c r="U183" s="3" t="s">
        <v>4</v>
      </c>
      <c r="V183" s="3" t="s">
        <v>532</v>
      </c>
      <c r="W183" s="5">
        <v>0</v>
      </c>
      <c r="X183" s="5">
        <v>0</v>
      </c>
      <c r="Y183" s="5">
        <v>0</v>
      </c>
      <c r="Z183" s="5">
        <v>0.5</v>
      </c>
      <c r="AA183" s="5">
        <v>0</v>
      </c>
      <c r="AB183" s="5">
        <v>0</v>
      </c>
      <c r="AC183" s="5">
        <v>0</v>
      </c>
      <c r="AD183" s="5">
        <v>0</v>
      </c>
      <c r="AE183" s="2">
        <v>4</v>
      </c>
      <c r="AF183" s="2">
        <v>0</v>
      </c>
      <c r="AG183" s="2">
        <v>0</v>
      </c>
      <c r="AH183" s="2">
        <v>0</v>
      </c>
      <c r="AI183" s="2">
        <v>0</v>
      </c>
      <c r="AJ183" s="2">
        <v>2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</row>
    <row r="184" spans="1:46" x14ac:dyDescent="0.2">
      <c r="A184" s="2">
        <v>1686889</v>
      </c>
      <c r="B184" s="2">
        <v>881036</v>
      </c>
      <c r="C184" s="6">
        <v>25.380934515637801</v>
      </c>
      <c r="D184" s="6">
        <v>41.123552950703299</v>
      </c>
      <c r="E184" s="19" t="s">
        <v>399</v>
      </c>
      <c r="F184" s="46">
        <f>INDEX(Δεδομένα!$P:$P,MATCH('2021'!E184,Δεδομένα!$O:$O,0))</f>
        <v>19</v>
      </c>
      <c r="G184" s="49" t="s">
        <v>400</v>
      </c>
      <c r="H184" s="51" t="str">
        <f>INDEX(Δεδομένα!B$1:B$51,MATCH('2021'!G184,Δεδομένα!A$1:A$51,0))</f>
        <v>ΑΝΑΤΟΛΙΚΗΣ ΜΑΚΕΔΟΝΙΑΣ ΚΑΙ ΘΡΑΚΗΣ</v>
      </c>
      <c r="I184" s="53">
        <f>INDEX(Δεδομένα!E$1:E$13,MATCH('2021'!H184,Δεδομένα!D$1:D$13,0))</f>
        <v>2</v>
      </c>
      <c r="J184" s="4">
        <v>44417</v>
      </c>
      <c r="K184" s="3" t="s">
        <v>533</v>
      </c>
      <c r="L184" s="17" t="str">
        <f t="shared" si="12"/>
        <v>09/08/2021 14:51</v>
      </c>
      <c r="M184" s="4">
        <v>44417</v>
      </c>
      <c r="N184" s="3" t="s">
        <v>310</v>
      </c>
      <c r="O184" s="17" t="str">
        <f t="shared" si="13"/>
        <v>09/08/2021 15:05</v>
      </c>
      <c r="P184" s="24">
        <f t="shared" si="14"/>
        <v>9.7222222175332718E-3</v>
      </c>
      <c r="Q184" s="28">
        <v>0</v>
      </c>
      <c r="R184" s="27">
        <f t="shared" si="15"/>
        <v>13.999999993247911</v>
      </c>
      <c r="S184" s="3" t="s">
        <v>4</v>
      </c>
      <c r="T184" s="3" t="s">
        <v>401</v>
      </c>
      <c r="U184" s="3" t="s">
        <v>412</v>
      </c>
      <c r="V184" s="3" t="s">
        <v>402</v>
      </c>
      <c r="W184" s="5">
        <v>0</v>
      </c>
      <c r="X184" s="5">
        <v>0</v>
      </c>
      <c r="Y184" s="5">
        <v>0</v>
      </c>
      <c r="Z184" s="5">
        <v>0.01</v>
      </c>
      <c r="AA184" s="5">
        <v>0</v>
      </c>
      <c r="AB184" s="5">
        <v>0</v>
      </c>
      <c r="AC184" s="5">
        <v>0</v>
      </c>
      <c r="AD184" s="5">
        <v>0</v>
      </c>
      <c r="AE184" s="2">
        <v>2</v>
      </c>
      <c r="AF184" s="2">
        <v>0</v>
      </c>
      <c r="AG184" s="2">
        <v>0</v>
      </c>
      <c r="AH184" s="2">
        <v>0</v>
      </c>
      <c r="AI184" s="2">
        <v>0</v>
      </c>
      <c r="AJ184" s="2">
        <v>1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</row>
    <row r="185" spans="1:46" x14ac:dyDescent="0.2">
      <c r="A185" s="2">
        <v>1686891</v>
      </c>
      <c r="B185" s="2">
        <v>881138</v>
      </c>
      <c r="C185" s="6">
        <v>25.2269748408333</v>
      </c>
      <c r="D185" s="6">
        <v>40.999330578352897</v>
      </c>
      <c r="E185" s="19" t="s">
        <v>399</v>
      </c>
      <c r="F185" s="46">
        <f>INDEX(Δεδομένα!$P:$P,MATCH('2021'!E185,Δεδομένα!$O:$O,0))</f>
        <v>19</v>
      </c>
      <c r="G185" s="49" t="s">
        <v>400</v>
      </c>
      <c r="H185" s="51" t="str">
        <f>INDEX(Δεδομένα!B$1:B$51,MATCH('2021'!G185,Δεδομένα!A$1:A$51,0))</f>
        <v>ΑΝΑΤΟΛΙΚΗΣ ΜΑΚΕΔΟΝΙΑΣ ΚΑΙ ΘΡΑΚΗΣ</v>
      </c>
      <c r="I185" s="53">
        <f>INDEX(Δεδομένα!E$1:E$13,MATCH('2021'!H185,Δεδομένα!D$1:D$13,0))</f>
        <v>2</v>
      </c>
      <c r="J185" s="4">
        <v>44417</v>
      </c>
      <c r="K185" s="3" t="s">
        <v>534</v>
      </c>
      <c r="L185" s="17" t="str">
        <f t="shared" si="12"/>
        <v>09/08/2021 20:45</v>
      </c>
      <c r="M185" s="4">
        <v>44417</v>
      </c>
      <c r="N185" s="3" t="s">
        <v>323</v>
      </c>
      <c r="O185" s="17" t="str">
        <f t="shared" si="13"/>
        <v>09/08/2021 22:35</v>
      </c>
      <c r="P185" s="24">
        <f t="shared" si="14"/>
        <v>7.6388888883229811E-2</v>
      </c>
      <c r="Q185" s="28">
        <v>0</v>
      </c>
      <c r="R185" s="27">
        <f t="shared" si="15"/>
        <v>109.99999999185093</v>
      </c>
      <c r="S185" s="3" t="s">
        <v>4</v>
      </c>
      <c r="T185" s="3" t="s">
        <v>401</v>
      </c>
      <c r="U185" s="3" t="s">
        <v>514</v>
      </c>
      <c r="V185" s="3" t="s">
        <v>515</v>
      </c>
      <c r="W185" s="5">
        <v>0</v>
      </c>
      <c r="X185" s="5">
        <v>0</v>
      </c>
      <c r="Y185" s="5">
        <v>0</v>
      </c>
      <c r="Z185" s="5">
        <v>0.03</v>
      </c>
      <c r="AA185" s="5">
        <v>0</v>
      </c>
      <c r="AB185" s="5">
        <v>0</v>
      </c>
      <c r="AC185" s="5">
        <v>0</v>
      </c>
      <c r="AD185" s="5">
        <v>0</v>
      </c>
      <c r="AE185" s="2">
        <v>6</v>
      </c>
      <c r="AF185" s="2">
        <v>0</v>
      </c>
      <c r="AG185" s="2">
        <v>0</v>
      </c>
      <c r="AH185" s="2">
        <v>0</v>
      </c>
      <c r="AI185" s="2">
        <v>0</v>
      </c>
      <c r="AJ185" s="2">
        <v>3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</row>
    <row r="186" spans="1:46" x14ac:dyDescent="0.2">
      <c r="A186" s="2">
        <v>1686894</v>
      </c>
      <c r="B186" s="2">
        <v>881251</v>
      </c>
      <c r="C186" s="6">
        <v>25.385184823368899</v>
      </c>
      <c r="D186" s="6">
        <v>41.133991883946599</v>
      </c>
      <c r="E186" s="19" t="s">
        <v>399</v>
      </c>
      <c r="F186" s="46">
        <f>INDEX(Δεδομένα!$P:$P,MATCH('2021'!E186,Δεδομένα!$O:$O,0))</f>
        <v>19</v>
      </c>
      <c r="G186" s="49" t="s">
        <v>400</v>
      </c>
      <c r="H186" s="51" t="str">
        <f>INDEX(Δεδομένα!B$1:B$51,MATCH('2021'!G186,Δεδομένα!A$1:A$51,0))</f>
        <v>ΑΝΑΤΟΛΙΚΗΣ ΜΑΚΕΔΟΝΙΑΣ ΚΑΙ ΘΡΑΚΗΣ</v>
      </c>
      <c r="I186" s="53">
        <f>INDEX(Δεδομένα!E$1:E$13,MATCH('2021'!H186,Δεδομένα!D$1:D$13,0))</f>
        <v>2</v>
      </c>
      <c r="J186" s="4">
        <v>44418</v>
      </c>
      <c r="K186" s="3" t="s">
        <v>535</v>
      </c>
      <c r="L186" s="17" t="str">
        <f t="shared" si="12"/>
        <v>10/08/2021 09:30</v>
      </c>
      <c r="M186" s="4">
        <v>44418</v>
      </c>
      <c r="N186" s="3" t="s">
        <v>475</v>
      </c>
      <c r="O186" s="17" t="str">
        <f t="shared" si="13"/>
        <v>10/08/2021 10:53</v>
      </c>
      <c r="P186" s="24">
        <f t="shared" si="14"/>
        <v>5.7638888887595385E-2</v>
      </c>
      <c r="Q186" s="28">
        <v>0</v>
      </c>
      <c r="R186" s="27">
        <f t="shared" si="15"/>
        <v>82.999999998137355</v>
      </c>
      <c r="S186" s="3" t="s">
        <v>4</v>
      </c>
      <c r="T186" s="3" t="s">
        <v>401</v>
      </c>
      <c r="U186" s="3" t="s">
        <v>4</v>
      </c>
      <c r="V186" s="3" t="s">
        <v>485</v>
      </c>
      <c r="W186" s="5">
        <v>0</v>
      </c>
      <c r="X186" s="5">
        <v>0</v>
      </c>
      <c r="Y186" s="5">
        <v>0</v>
      </c>
      <c r="Z186" s="5">
        <v>0.1</v>
      </c>
      <c r="AA186" s="5">
        <v>0</v>
      </c>
      <c r="AB186" s="5">
        <v>0</v>
      </c>
      <c r="AC186" s="5">
        <v>0</v>
      </c>
      <c r="AD186" s="5">
        <v>0</v>
      </c>
      <c r="AE186" s="2">
        <v>4</v>
      </c>
      <c r="AF186" s="2">
        <v>0</v>
      </c>
      <c r="AG186" s="2">
        <v>0</v>
      </c>
      <c r="AH186" s="2">
        <v>0</v>
      </c>
      <c r="AI186" s="2">
        <v>0</v>
      </c>
      <c r="AJ186" s="2">
        <v>2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</row>
    <row r="187" spans="1:46" x14ac:dyDescent="0.2">
      <c r="A187" s="2">
        <v>1686901</v>
      </c>
      <c r="B187" s="2">
        <v>881345</v>
      </c>
      <c r="C187" s="6">
        <v>25.384878042471801</v>
      </c>
      <c r="D187" s="6">
        <v>41.1327982539934</v>
      </c>
      <c r="E187" s="19" t="s">
        <v>399</v>
      </c>
      <c r="F187" s="46">
        <f>INDEX(Δεδομένα!$P:$P,MATCH('2021'!E187,Δεδομένα!$O:$O,0))</f>
        <v>19</v>
      </c>
      <c r="G187" s="49" t="s">
        <v>400</v>
      </c>
      <c r="H187" s="51" t="str">
        <f>INDEX(Δεδομένα!B$1:B$51,MATCH('2021'!G187,Δεδομένα!A$1:A$51,0))</f>
        <v>ΑΝΑΤΟΛΙΚΗΣ ΜΑΚΕΔΟΝΙΑΣ ΚΑΙ ΘΡΑΚΗΣ</v>
      </c>
      <c r="I187" s="53">
        <f>INDEX(Δεδομένα!E$1:E$13,MATCH('2021'!H187,Δεδομένα!D$1:D$13,0))</f>
        <v>2</v>
      </c>
      <c r="J187" s="4">
        <v>44418</v>
      </c>
      <c r="K187" s="3" t="s">
        <v>35</v>
      </c>
      <c r="L187" s="17" t="str">
        <f t="shared" si="12"/>
        <v>10/08/2021 14:50</v>
      </c>
      <c r="M187" s="4">
        <v>44418</v>
      </c>
      <c r="N187" s="3" t="s">
        <v>201</v>
      </c>
      <c r="O187" s="17" t="str">
        <f t="shared" si="13"/>
        <v>10/08/2021 15:26</v>
      </c>
      <c r="P187" s="24">
        <f t="shared" si="14"/>
        <v>2.5000000001455192E-2</v>
      </c>
      <c r="Q187" s="28">
        <v>0</v>
      </c>
      <c r="R187" s="27">
        <f t="shared" si="15"/>
        <v>36.000000002095476</v>
      </c>
      <c r="S187" s="3" t="s">
        <v>4</v>
      </c>
      <c r="T187" s="3" t="s">
        <v>401</v>
      </c>
      <c r="U187" s="3" t="s">
        <v>4</v>
      </c>
      <c r="V187" s="3" t="s">
        <v>485</v>
      </c>
      <c r="W187" s="5">
        <v>0</v>
      </c>
      <c r="X187" s="5">
        <v>0</v>
      </c>
      <c r="Y187" s="5">
        <v>0</v>
      </c>
      <c r="Z187" s="5">
        <v>0.1</v>
      </c>
      <c r="AA187" s="5">
        <v>0</v>
      </c>
      <c r="AB187" s="5">
        <v>0</v>
      </c>
      <c r="AC187" s="5">
        <v>0</v>
      </c>
      <c r="AD187" s="5">
        <v>0</v>
      </c>
      <c r="AE187" s="2">
        <v>2</v>
      </c>
      <c r="AF187" s="2">
        <v>0</v>
      </c>
      <c r="AG187" s="2">
        <v>0</v>
      </c>
      <c r="AH187" s="2">
        <v>0</v>
      </c>
      <c r="AI187" s="2">
        <v>0</v>
      </c>
      <c r="AJ187" s="2">
        <v>1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</row>
    <row r="188" spans="1:46" x14ac:dyDescent="0.2">
      <c r="A188" s="2">
        <v>1687153</v>
      </c>
      <c r="B188" s="2">
        <v>882823</v>
      </c>
      <c r="C188" s="6">
        <v>25.313460347851802</v>
      </c>
      <c r="D188" s="6">
        <v>41.007451961942998</v>
      </c>
      <c r="E188" s="19" t="s">
        <v>399</v>
      </c>
      <c r="F188" s="46">
        <f>INDEX(Δεδομένα!$P:$P,MATCH('2021'!E188,Δεδομένα!$O:$O,0))</f>
        <v>19</v>
      </c>
      <c r="G188" s="49" t="s">
        <v>400</v>
      </c>
      <c r="H188" s="51" t="str">
        <f>INDEX(Δεδομένα!B$1:B$51,MATCH('2021'!G188,Δεδομένα!A$1:A$51,0))</f>
        <v>ΑΝΑΤΟΛΙΚΗΣ ΜΑΚΕΔΟΝΙΑΣ ΚΑΙ ΘΡΑΚΗΣ</v>
      </c>
      <c r="I188" s="53">
        <f>INDEX(Δεδομένα!E$1:E$13,MATCH('2021'!H188,Δεδομένα!D$1:D$13,0))</f>
        <v>2</v>
      </c>
      <c r="J188" s="4">
        <v>44422</v>
      </c>
      <c r="K188" s="3" t="s">
        <v>536</v>
      </c>
      <c r="L188" s="17" t="str">
        <f t="shared" si="12"/>
        <v>14/08/2021 09:47</v>
      </c>
      <c r="M188" s="4">
        <v>44422</v>
      </c>
      <c r="N188" s="3" t="s">
        <v>385</v>
      </c>
      <c r="O188" s="17" t="str">
        <f t="shared" si="13"/>
        <v>14/08/2021 14:00</v>
      </c>
      <c r="P188" s="24">
        <f t="shared" si="14"/>
        <v>0.17569444444961846</v>
      </c>
      <c r="Q188" s="28">
        <v>0</v>
      </c>
      <c r="R188" s="27">
        <f t="shared" si="15"/>
        <v>253.00000000745058</v>
      </c>
      <c r="S188" s="3" t="s">
        <v>4</v>
      </c>
      <c r="T188" s="3" t="s">
        <v>401</v>
      </c>
      <c r="U188" s="3" t="s">
        <v>491</v>
      </c>
      <c r="V188" s="3" t="s">
        <v>492</v>
      </c>
      <c r="W188" s="5">
        <v>0</v>
      </c>
      <c r="X188" s="5">
        <v>0</v>
      </c>
      <c r="Y188" s="5">
        <v>0</v>
      </c>
      <c r="Z188" s="5">
        <v>6</v>
      </c>
      <c r="AA188" s="5">
        <v>0</v>
      </c>
      <c r="AB188" s="5">
        <v>0</v>
      </c>
      <c r="AC188" s="5">
        <v>0</v>
      </c>
      <c r="AD188" s="5">
        <v>0</v>
      </c>
      <c r="AE188" s="2">
        <v>8</v>
      </c>
      <c r="AF188" s="2">
        <v>0</v>
      </c>
      <c r="AG188" s="2">
        <v>0</v>
      </c>
      <c r="AH188" s="2">
        <v>0</v>
      </c>
      <c r="AI188" s="2">
        <v>0</v>
      </c>
      <c r="AJ188" s="2">
        <v>5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</row>
    <row r="189" spans="1:46" x14ac:dyDescent="0.2">
      <c r="A189" s="2">
        <v>1693195</v>
      </c>
      <c r="B189" s="2">
        <v>883197</v>
      </c>
      <c r="C189" s="6">
        <v>25.4344188318032</v>
      </c>
      <c r="D189" s="6">
        <v>41.162269621669999</v>
      </c>
      <c r="E189" s="19" t="s">
        <v>399</v>
      </c>
      <c r="F189" s="46">
        <f>INDEX(Δεδομένα!$P:$P,MATCH('2021'!E189,Δεδομένα!$O:$O,0))</f>
        <v>19</v>
      </c>
      <c r="G189" s="49" t="s">
        <v>400</v>
      </c>
      <c r="H189" s="51" t="str">
        <f>INDEX(Δεδομένα!B$1:B$51,MATCH('2021'!G189,Δεδομένα!A$1:A$51,0))</f>
        <v>ΑΝΑΤΟΛΙΚΗΣ ΜΑΚΕΔΟΝΙΑΣ ΚΑΙ ΘΡΑΚΗΣ</v>
      </c>
      <c r="I189" s="53">
        <f>INDEX(Δεδομένα!E$1:E$13,MATCH('2021'!H189,Δεδομένα!D$1:D$13,0))</f>
        <v>2</v>
      </c>
      <c r="J189" s="4">
        <v>44423</v>
      </c>
      <c r="K189" s="3" t="s">
        <v>537</v>
      </c>
      <c r="L189" s="17" t="str">
        <f t="shared" si="12"/>
        <v>15/08/2021 14:02</v>
      </c>
      <c r="M189" s="4">
        <v>44429</v>
      </c>
      <c r="N189" s="3" t="s">
        <v>282</v>
      </c>
      <c r="O189" s="17" t="str">
        <f t="shared" si="13"/>
        <v>21/08/2021 07:40</v>
      </c>
      <c r="P189" s="29">
        <f t="shared" si="14"/>
        <v>5.734722222223354</v>
      </c>
      <c r="Q189" s="30">
        <f>5*24</f>
        <v>120</v>
      </c>
      <c r="R189" s="27">
        <f t="shared" si="15"/>
        <v>8258.0000000016298</v>
      </c>
      <c r="S189" s="3" t="s">
        <v>4</v>
      </c>
      <c r="T189" s="3" t="s">
        <v>401</v>
      </c>
      <c r="U189" s="3" t="s">
        <v>412</v>
      </c>
      <c r="V189" s="3" t="s">
        <v>538</v>
      </c>
      <c r="W189" s="5">
        <v>0</v>
      </c>
      <c r="X189" s="5">
        <v>85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2">
        <v>80</v>
      </c>
      <c r="AF189" s="2">
        <v>0</v>
      </c>
      <c r="AG189" s="2">
        <v>0</v>
      </c>
      <c r="AH189" s="2">
        <v>0</v>
      </c>
      <c r="AI189" s="2">
        <v>0</v>
      </c>
      <c r="AJ189" s="2">
        <v>30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</row>
    <row r="190" spans="1:46" x14ac:dyDescent="0.2">
      <c r="A190" s="2">
        <v>1688200</v>
      </c>
      <c r="B190" s="2">
        <v>883438</v>
      </c>
      <c r="C190" s="6">
        <v>25.360343056109901</v>
      </c>
      <c r="D190" s="6">
        <v>41.114443745491101</v>
      </c>
      <c r="E190" s="19" t="s">
        <v>399</v>
      </c>
      <c r="F190" s="46">
        <f>INDEX(Δεδομένα!$P:$P,MATCH('2021'!E190,Δεδομένα!$O:$O,0))</f>
        <v>19</v>
      </c>
      <c r="G190" s="49" t="s">
        <v>400</v>
      </c>
      <c r="H190" s="51" t="str">
        <f>INDEX(Δεδομένα!B$1:B$51,MATCH('2021'!G190,Δεδομένα!A$1:A$51,0))</f>
        <v>ΑΝΑΤΟΛΙΚΗΣ ΜΑΚΕΔΟΝΙΑΣ ΚΑΙ ΘΡΑΚΗΣ</v>
      </c>
      <c r="I190" s="53">
        <f>INDEX(Δεδομένα!E$1:E$13,MATCH('2021'!H190,Δεδομένα!D$1:D$13,0))</f>
        <v>2</v>
      </c>
      <c r="J190" s="4">
        <v>44424</v>
      </c>
      <c r="K190" s="3" t="s">
        <v>299</v>
      </c>
      <c r="L190" s="17" t="str">
        <f t="shared" si="12"/>
        <v>16/08/2021 13:10</v>
      </c>
      <c r="M190" s="4">
        <v>44424</v>
      </c>
      <c r="N190" s="3" t="s">
        <v>407</v>
      </c>
      <c r="O190" s="17" t="str">
        <f t="shared" si="13"/>
        <v>16/08/2021 15:40</v>
      </c>
      <c r="P190" s="24">
        <f t="shared" si="14"/>
        <v>0.10416666667151731</v>
      </c>
      <c r="Q190" s="28">
        <v>0</v>
      </c>
      <c r="R190" s="27">
        <f t="shared" si="15"/>
        <v>150.00000000698492</v>
      </c>
      <c r="S190" s="3" t="s">
        <v>4</v>
      </c>
      <c r="T190" s="3" t="s">
        <v>401</v>
      </c>
      <c r="U190" s="3" t="s">
        <v>4</v>
      </c>
      <c r="V190" s="3" t="s">
        <v>539</v>
      </c>
      <c r="W190" s="5">
        <v>0</v>
      </c>
      <c r="X190" s="5">
        <v>0</v>
      </c>
      <c r="Y190" s="5">
        <v>0</v>
      </c>
      <c r="Z190" s="5">
        <v>2</v>
      </c>
      <c r="AA190" s="5">
        <v>0</v>
      </c>
      <c r="AB190" s="5">
        <v>0</v>
      </c>
      <c r="AC190" s="5">
        <v>0</v>
      </c>
      <c r="AD190" s="5">
        <v>0</v>
      </c>
      <c r="AE190" s="2">
        <v>9</v>
      </c>
      <c r="AF190" s="2">
        <v>0</v>
      </c>
      <c r="AG190" s="2">
        <v>0</v>
      </c>
      <c r="AH190" s="2">
        <v>0</v>
      </c>
      <c r="AI190" s="2">
        <v>0</v>
      </c>
      <c r="AJ190" s="2">
        <v>5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</row>
    <row r="191" spans="1:46" x14ac:dyDescent="0.2">
      <c r="A191" s="2">
        <v>1689009</v>
      </c>
      <c r="B191" s="2">
        <v>883891</v>
      </c>
      <c r="C191" s="6">
        <v>25.179323892111402</v>
      </c>
      <c r="D191" s="6">
        <v>40.970918428719202</v>
      </c>
      <c r="E191" s="19" t="s">
        <v>399</v>
      </c>
      <c r="F191" s="46">
        <f>INDEX(Δεδομένα!$P:$P,MATCH('2021'!E191,Δεδομένα!$O:$O,0))</f>
        <v>19</v>
      </c>
      <c r="G191" s="49" t="s">
        <v>400</v>
      </c>
      <c r="H191" s="51" t="str">
        <f>INDEX(Δεδομένα!B$1:B$51,MATCH('2021'!G191,Δεδομένα!A$1:A$51,0))</f>
        <v>ΑΝΑΤΟΛΙΚΗΣ ΜΑΚΕΔΟΝΙΑΣ ΚΑΙ ΘΡΑΚΗΣ</v>
      </c>
      <c r="I191" s="53">
        <f>INDEX(Δεδομένα!E$1:E$13,MATCH('2021'!H191,Δεδομένα!D$1:D$13,0))</f>
        <v>2</v>
      </c>
      <c r="J191" s="4">
        <v>44426</v>
      </c>
      <c r="K191" s="3" t="s">
        <v>540</v>
      </c>
      <c r="L191" s="17" t="str">
        <f t="shared" si="12"/>
        <v>18/08/2021 02:20</v>
      </c>
      <c r="M191" s="4">
        <v>44426</v>
      </c>
      <c r="N191" s="3" t="s">
        <v>541</v>
      </c>
      <c r="O191" s="17" t="str">
        <f t="shared" si="13"/>
        <v>18/08/2021 03:20</v>
      </c>
      <c r="P191" s="24">
        <f t="shared" si="14"/>
        <v>4.1666666671517305E-2</v>
      </c>
      <c r="Q191" s="28">
        <v>0</v>
      </c>
      <c r="R191" s="27">
        <f t="shared" si="15"/>
        <v>60.000000006984919</v>
      </c>
      <c r="S191" s="3" t="s">
        <v>4</v>
      </c>
      <c r="T191" s="3" t="s">
        <v>401</v>
      </c>
      <c r="U191" s="3" t="s">
        <v>542</v>
      </c>
      <c r="V191" s="3" t="s">
        <v>543</v>
      </c>
      <c r="W191" s="5">
        <v>0</v>
      </c>
      <c r="X191" s="5">
        <v>0</v>
      </c>
      <c r="Y191" s="5">
        <v>0</v>
      </c>
      <c r="Z191" s="5">
        <v>1</v>
      </c>
      <c r="AA191" s="5">
        <v>0</v>
      </c>
      <c r="AB191" s="5">
        <v>0</v>
      </c>
      <c r="AC191" s="5">
        <v>0</v>
      </c>
      <c r="AD191" s="5">
        <v>0</v>
      </c>
      <c r="AE191" s="2">
        <v>4</v>
      </c>
      <c r="AF191" s="2">
        <v>0</v>
      </c>
      <c r="AG191" s="2">
        <v>0</v>
      </c>
      <c r="AH191" s="2">
        <v>0</v>
      </c>
      <c r="AI191" s="2">
        <v>0</v>
      </c>
      <c r="AJ191" s="2">
        <v>2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</row>
    <row r="192" spans="1:46" x14ac:dyDescent="0.2">
      <c r="A192" s="2">
        <v>1689011</v>
      </c>
      <c r="B192" s="2">
        <v>884263</v>
      </c>
      <c r="C192" s="6">
        <v>25.180096364597699</v>
      </c>
      <c r="D192" s="6">
        <v>40.970287820075598</v>
      </c>
      <c r="E192" s="19" t="s">
        <v>399</v>
      </c>
      <c r="F192" s="46">
        <f>INDEX(Δεδομένα!$P:$P,MATCH('2021'!E192,Δεδομένα!$O:$O,0))</f>
        <v>19</v>
      </c>
      <c r="G192" s="49" t="s">
        <v>400</v>
      </c>
      <c r="H192" s="51" t="str">
        <f>INDEX(Δεδομένα!B$1:B$51,MATCH('2021'!G192,Δεδομένα!A$1:A$51,0))</f>
        <v>ΑΝΑΤΟΛΙΚΗΣ ΜΑΚΕΔΟΝΙΑΣ ΚΑΙ ΘΡΑΚΗΣ</v>
      </c>
      <c r="I192" s="53">
        <f>INDEX(Δεδομένα!E$1:E$13,MATCH('2021'!H192,Δεδομένα!D$1:D$13,0))</f>
        <v>2</v>
      </c>
      <c r="J192" s="4">
        <v>44427</v>
      </c>
      <c r="K192" s="3" t="s">
        <v>544</v>
      </c>
      <c r="L192" s="17" t="str">
        <f t="shared" si="12"/>
        <v>19/08/2021 11:50</v>
      </c>
      <c r="M192" s="4">
        <v>44427</v>
      </c>
      <c r="N192" s="3" t="s">
        <v>298</v>
      </c>
      <c r="O192" s="17" t="str">
        <f t="shared" si="13"/>
        <v>19/08/2021 12:35</v>
      </c>
      <c r="P192" s="24">
        <f t="shared" si="14"/>
        <v>3.125E-2</v>
      </c>
      <c r="Q192" s="28">
        <v>0</v>
      </c>
      <c r="R192" s="27">
        <f t="shared" si="15"/>
        <v>45</v>
      </c>
      <c r="S192" s="3" t="s">
        <v>4</v>
      </c>
      <c r="T192" s="3" t="s">
        <v>401</v>
      </c>
      <c r="U192" s="3" t="s">
        <v>542</v>
      </c>
      <c r="V192" s="3" t="s">
        <v>543</v>
      </c>
      <c r="W192" s="5">
        <v>0</v>
      </c>
      <c r="X192" s="5">
        <v>0</v>
      </c>
      <c r="Y192" s="5">
        <v>0</v>
      </c>
      <c r="Z192" s="5">
        <v>0.5</v>
      </c>
      <c r="AA192" s="5">
        <v>0</v>
      </c>
      <c r="AB192" s="5">
        <v>0</v>
      </c>
      <c r="AC192" s="5">
        <v>0</v>
      </c>
      <c r="AD192" s="5">
        <v>0</v>
      </c>
      <c r="AE192" s="2">
        <v>2</v>
      </c>
      <c r="AF192" s="2">
        <v>0</v>
      </c>
      <c r="AG192" s="2">
        <v>0</v>
      </c>
      <c r="AH192" s="2">
        <v>0</v>
      </c>
      <c r="AI192" s="2">
        <v>0</v>
      </c>
      <c r="AJ192" s="2">
        <v>1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</row>
    <row r="193" spans="1:46" x14ac:dyDescent="0.2">
      <c r="A193" s="2">
        <v>1693197</v>
      </c>
      <c r="B193" s="2">
        <v>884880</v>
      </c>
      <c r="C193" s="6">
        <v>25.383555191409201</v>
      </c>
      <c r="D193" s="6">
        <v>41.131757733846101</v>
      </c>
      <c r="E193" s="19" t="s">
        <v>399</v>
      </c>
      <c r="F193" s="46">
        <f>INDEX(Δεδομένα!$P:$P,MATCH('2021'!E193,Δεδομένα!$O:$O,0))</f>
        <v>19</v>
      </c>
      <c r="G193" s="49" t="s">
        <v>400</v>
      </c>
      <c r="H193" s="51" t="str">
        <f>INDEX(Δεδομένα!B$1:B$51,MATCH('2021'!G193,Δεδομένα!A$1:A$51,0))</f>
        <v>ΑΝΑΤΟΛΙΚΗΣ ΜΑΚΕΔΟΝΙΑΣ ΚΑΙ ΘΡΑΚΗΣ</v>
      </c>
      <c r="I193" s="53">
        <f>INDEX(Δεδομένα!E$1:E$13,MATCH('2021'!H193,Δεδομένα!D$1:D$13,0))</f>
        <v>2</v>
      </c>
      <c r="J193" s="4">
        <v>44429</v>
      </c>
      <c r="K193" s="3" t="s">
        <v>522</v>
      </c>
      <c r="L193" s="17" t="str">
        <f t="shared" si="12"/>
        <v>21/08/2021 15:15</v>
      </c>
      <c r="M193" s="4">
        <v>44429</v>
      </c>
      <c r="N193" s="3" t="s">
        <v>545</v>
      </c>
      <c r="O193" s="17" t="str">
        <f t="shared" si="13"/>
        <v>21/08/2021 16:10</v>
      </c>
      <c r="P193" s="24">
        <f t="shared" si="14"/>
        <v>3.8194444445252884E-2</v>
      </c>
      <c r="Q193" s="28">
        <v>0</v>
      </c>
      <c r="R193" s="27">
        <f t="shared" si="15"/>
        <v>55.000000001164153</v>
      </c>
      <c r="S193" s="3" t="s">
        <v>4</v>
      </c>
      <c r="T193" s="3" t="s">
        <v>401</v>
      </c>
      <c r="U193" s="3" t="s">
        <v>412</v>
      </c>
      <c r="V193" s="3" t="s">
        <v>485</v>
      </c>
      <c r="W193" s="5">
        <v>0</v>
      </c>
      <c r="X193" s="5">
        <v>0</v>
      </c>
      <c r="Y193" s="5">
        <v>0</v>
      </c>
      <c r="Z193" s="5">
        <v>2</v>
      </c>
      <c r="AA193" s="5">
        <v>0</v>
      </c>
      <c r="AB193" s="5">
        <v>0</v>
      </c>
      <c r="AC193" s="5">
        <v>0</v>
      </c>
      <c r="AD193" s="5">
        <v>0</v>
      </c>
      <c r="AE193" s="2">
        <v>8</v>
      </c>
      <c r="AF193" s="2">
        <v>0</v>
      </c>
      <c r="AG193" s="2">
        <v>0</v>
      </c>
      <c r="AH193" s="2">
        <v>0</v>
      </c>
      <c r="AI193" s="2">
        <v>0</v>
      </c>
      <c r="AJ193" s="2">
        <v>4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</row>
    <row r="194" spans="1:46" x14ac:dyDescent="0.2">
      <c r="A194" s="2">
        <v>1693464</v>
      </c>
      <c r="B194" s="2">
        <v>885263</v>
      </c>
      <c r="C194" s="6">
        <v>25.431843098502799</v>
      </c>
      <c r="D194" s="6">
        <v>41.120558129785799</v>
      </c>
      <c r="E194" s="19" t="s">
        <v>399</v>
      </c>
      <c r="F194" s="46">
        <f>INDEX(Δεδομένα!$P:$P,MATCH('2021'!E194,Δεδομένα!$O:$O,0))</f>
        <v>19</v>
      </c>
      <c r="G194" s="49" t="s">
        <v>400</v>
      </c>
      <c r="H194" s="51" t="str">
        <f>INDEX(Δεδομένα!B$1:B$51,MATCH('2021'!G194,Δεδομένα!A$1:A$51,0))</f>
        <v>ΑΝΑΤΟΛΙΚΗΣ ΜΑΚΕΔΟΝΙΑΣ ΚΑΙ ΘΡΑΚΗΣ</v>
      </c>
      <c r="I194" s="53">
        <f>INDEX(Δεδομένα!E$1:E$13,MATCH('2021'!H194,Δεδομένα!D$1:D$13,0))</f>
        <v>2</v>
      </c>
      <c r="J194" s="4">
        <v>44431</v>
      </c>
      <c r="K194" s="3" t="s">
        <v>546</v>
      </c>
      <c r="L194" s="17" t="str">
        <f t="shared" si="12"/>
        <v>23/08/2021 04:03</v>
      </c>
      <c r="M194" s="4">
        <v>44431</v>
      </c>
      <c r="N194" s="3" t="s">
        <v>547</v>
      </c>
      <c r="O194" s="17" t="str">
        <f t="shared" si="13"/>
        <v>23/08/2021 05:01</v>
      </c>
      <c r="P194" s="24">
        <f t="shared" si="14"/>
        <v>4.0277777778101154E-2</v>
      </c>
      <c r="Q194" s="28">
        <v>0</v>
      </c>
      <c r="R194" s="27">
        <f t="shared" si="15"/>
        <v>58.000000000465661</v>
      </c>
      <c r="S194" s="3" t="s">
        <v>4</v>
      </c>
      <c r="T194" s="3" t="s">
        <v>401</v>
      </c>
      <c r="U194" s="3" t="s">
        <v>412</v>
      </c>
      <c r="V194" s="3" t="s">
        <v>548</v>
      </c>
      <c r="W194" s="5">
        <v>0</v>
      </c>
      <c r="X194" s="5">
        <v>0</v>
      </c>
      <c r="Y194" s="5">
        <v>0</v>
      </c>
      <c r="Z194" s="5">
        <v>0.3</v>
      </c>
      <c r="AA194" s="5">
        <v>0</v>
      </c>
      <c r="AB194" s="5">
        <v>0</v>
      </c>
      <c r="AC194" s="5">
        <v>0</v>
      </c>
      <c r="AD194" s="5">
        <v>0</v>
      </c>
      <c r="AE194" s="2">
        <v>4</v>
      </c>
      <c r="AF194" s="2">
        <v>0</v>
      </c>
      <c r="AG194" s="2">
        <v>0</v>
      </c>
      <c r="AH194" s="2">
        <v>0</v>
      </c>
      <c r="AI194" s="2">
        <v>0</v>
      </c>
      <c r="AJ194" s="2">
        <v>2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</row>
    <row r="195" spans="1:46" x14ac:dyDescent="0.2">
      <c r="A195" s="2">
        <v>1693940</v>
      </c>
      <c r="B195" s="2">
        <v>887370</v>
      </c>
      <c r="C195" s="6">
        <v>25.3208007276755</v>
      </c>
      <c r="D195" s="6">
        <v>41.1183385259163</v>
      </c>
      <c r="E195" s="19" t="s">
        <v>399</v>
      </c>
      <c r="F195" s="46">
        <f>INDEX(Δεδομένα!$P:$P,MATCH('2021'!E195,Δεδομένα!$O:$O,0))</f>
        <v>19</v>
      </c>
      <c r="G195" s="49" t="s">
        <v>400</v>
      </c>
      <c r="H195" s="51" t="str">
        <f>INDEX(Δεδομένα!B$1:B$51,MATCH('2021'!G195,Δεδομένα!A$1:A$51,0))</f>
        <v>ΑΝΑΤΟΛΙΚΗΣ ΜΑΚΕΔΟΝΙΑΣ ΚΑΙ ΘΡΑΚΗΣ</v>
      </c>
      <c r="I195" s="53">
        <f>INDEX(Δεδομένα!E$1:E$13,MATCH('2021'!H195,Δεδομένα!D$1:D$13,0))</f>
        <v>2</v>
      </c>
      <c r="J195" s="4">
        <v>44438</v>
      </c>
      <c r="K195" s="3" t="s">
        <v>385</v>
      </c>
      <c r="L195" s="17" t="str">
        <f t="shared" si="12"/>
        <v>30/08/2021 14:00</v>
      </c>
      <c r="M195" s="4">
        <v>44438</v>
      </c>
      <c r="N195" s="3" t="s">
        <v>522</v>
      </c>
      <c r="O195" s="17" t="str">
        <f t="shared" si="13"/>
        <v>30/08/2021 15:15</v>
      </c>
      <c r="P195" s="24">
        <f t="shared" si="14"/>
        <v>5.2083333328482695E-2</v>
      </c>
      <c r="Q195" s="28">
        <v>0</v>
      </c>
      <c r="R195" s="27">
        <f t="shared" si="15"/>
        <v>74.999999993015081</v>
      </c>
      <c r="S195" s="3" t="s">
        <v>4</v>
      </c>
      <c r="T195" s="3" t="s">
        <v>401</v>
      </c>
      <c r="U195" s="3" t="s">
        <v>412</v>
      </c>
      <c r="V195" s="3" t="s">
        <v>402</v>
      </c>
      <c r="W195" s="5">
        <v>0</v>
      </c>
      <c r="X195" s="5">
        <v>0</v>
      </c>
      <c r="Y195" s="5">
        <v>0</v>
      </c>
      <c r="Z195" s="5">
        <v>4</v>
      </c>
      <c r="AA195" s="5">
        <v>0</v>
      </c>
      <c r="AB195" s="5">
        <v>0</v>
      </c>
      <c r="AC195" s="5">
        <v>0</v>
      </c>
      <c r="AD195" s="5">
        <v>0</v>
      </c>
      <c r="AE195" s="2">
        <v>8</v>
      </c>
      <c r="AF195" s="2">
        <v>0</v>
      </c>
      <c r="AG195" s="2">
        <v>0</v>
      </c>
      <c r="AH195" s="2">
        <v>0</v>
      </c>
      <c r="AI195" s="2">
        <v>0</v>
      </c>
      <c r="AJ195" s="2">
        <v>4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</row>
    <row r="196" spans="1:46" x14ac:dyDescent="0.2">
      <c r="A196" s="2">
        <v>1693948</v>
      </c>
      <c r="B196" s="2">
        <v>887604</v>
      </c>
      <c r="C196" s="6">
        <v>25.385933480806099</v>
      </c>
      <c r="D196" s="6">
        <v>41.129415881744698</v>
      </c>
      <c r="E196" s="19" t="s">
        <v>399</v>
      </c>
      <c r="F196" s="46">
        <f>INDEX(Δεδομένα!$P:$P,MATCH('2021'!E196,Δεδομένα!$O:$O,0))</f>
        <v>19</v>
      </c>
      <c r="G196" s="49" t="s">
        <v>400</v>
      </c>
      <c r="H196" s="51" t="str">
        <f>INDEX(Δεδομένα!B$1:B$51,MATCH('2021'!G196,Δεδομένα!A$1:A$51,0))</f>
        <v>ΑΝΑΤΟΛΙΚΗΣ ΜΑΚΕΔΟΝΙΑΣ ΚΑΙ ΘΡΑΚΗΣ</v>
      </c>
      <c r="I196" s="53">
        <f>INDEX(Δεδομένα!E$1:E$13,MATCH('2021'!H196,Δεδομένα!D$1:D$13,0))</f>
        <v>2</v>
      </c>
      <c r="J196" s="4">
        <v>44439</v>
      </c>
      <c r="K196" s="3" t="s">
        <v>549</v>
      </c>
      <c r="L196" s="17" t="str">
        <f t="shared" si="12"/>
        <v>31/08/2021 12:27</v>
      </c>
      <c r="M196" s="4">
        <v>44439</v>
      </c>
      <c r="N196" s="3" t="s">
        <v>441</v>
      </c>
      <c r="O196" s="17" t="str">
        <f t="shared" si="13"/>
        <v>31/08/2021 12:34</v>
      </c>
      <c r="P196" s="24">
        <f t="shared" si="14"/>
        <v>4.8611111051286571E-3</v>
      </c>
      <c r="Q196" s="28">
        <v>0</v>
      </c>
      <c r="R196" s="27">
        <f t="shared" si="15"/>
        <v>6.9999999913852662</v>
      </c>
      <c r="S196" s="3" t="s">
        <v>4</v>
      </c>
      <c r="T196" s="3" t="s">
        <v>401</v>
      </c>
      <c r="U196" s="3" t="s">
        <v>4</v>
      </c>
      <c r="V196" s="3" t="s">
        <v>485</v>
      </c>
      <c r="W196" s="5">
        <v>0</v>
      </c>
      <c r="X196" s="5">
        <v>0</v>
      </c>
      <c r="Y196" s="5">
        <v>0</v>
      </c>
      <c r="Z196" s="5">
        <v>0.01</v>
      </c>
      <c r="AA196" s="5">
        <v>0</v>
      </c>
      <c r="AB196" s="5">
        <v>0</v>
      </c>
      <c r="AC196" s="5">
        <v>0</v>
      </c>
      <c r="AD196" s="5">
        <v>0</v>
      </c>
      <c r="AE196" s="2">
        <v>2</v>
      </c>
      <c r="AF196" s="2">
        <v>0</v>
      </c>
      <c r="AG196" s="2">
        <v>0</v>
      </c>
      <c r="AH196" s="2">
        <v>0</v>
      </c>
      <c r="AI196" s="2">
        <v>0</v>
      </c>
      <c r="AJ196" s="2">
        <v>1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</row>
    <row r="197" spans="1:46" x14ac:dyDescent="0.2">
      <c r="A197" s="2">
        <v>1695487</v>
      </c>
      <c r="B197" s="2">
        <v>888054</v>
      </c>
      <c r="C197" s="6">
        <v>25.390290509927599</v>
      </c>
      <c r="D197" s="6">
        <v>41.1378987347126</v>
      </c>
      <c r="E197" s="19" t="s">
        <v>399</v>
      </c>
      <c r="F197" s="46">
        <f>INDEX(Δεδομένα!$P:$P,MATCH('2021'!E197,Δεδομένα!$O:$O,0))</f>
        <v>19</v>
      </c>
      <c r="G197" s="49" t="s">
        <v>400</v>
      </c>
      <c r="H197" s="51" t="str">
        <f>INDEX(Δεδομένα!B$1:B$51,MATCH('2021'!G197,Δεδομένα!A$1:A$51,0))</f>
        <v>ΑΝΑΤΟΛΙΚΗΣ ΜΑΚΕΔΟΝΙΑΣ ΚΑΙ ΘΡΑΚΗΣ</v>
      </c>
      <c r="I197" s="53">
        <f>INDEX(Δεδομένα!E$1:E$13,MATCH('2021'!H197,Δεδομένα!D$1:D$13,0))</f>
        <v>2</v>
      </c>
      <c r="J197" s="4">
        <v>44441</v>
      </c>
      <c r="K197" s="3" t="s">
        <v>29</v>
      </c>
      <c r="L197" s="17" t="str">
        <f t="shared" si="12"/>
        <v>02/09/2021 10:25</v>
      </c>
      <c r="M197" s="4">
        <v>44441</v>
      </c>
      <c r="N197" s="3" t="s">
        <v>550</v>
      </c>
      <c r="O197" s="17" t="str">
        <f t="shared" si="13"/>
        <v>02/09/2021 10:47</v>
      </c>
      <c r="P197" s="24">
        <f t="shared" si="14"/>
        <v>1.5277777776645962E-2</v>
      </c>
      <c r="Q197" s="28">
        <v>0</v>
      </c>
      <c r="R197" s="27">
        <f t="shared" si="15"/>
        <v>21.999999998370185</v>
      </c>
      <c r="S197" s="3" t="s">
        <v>4</v>
      </c>
      <c r="T197" s="3" t="s">
        <v>401</v>
      </c>
      <c r="U197" s="3" t="s">
        <v>4</v>
      </c>
      <c r="V197" s="3" t="s">
        <v>551</v>
      </c>
      <c r="W197" s="5">
        <v>0</v>
      </c>
      <c r="X197" s="5">
        <v>0</v>
      </c>
      <c r="Y197" s="5">
        <v>0</v>
      </c>
      <c r="Z197" s="5">
        <v>0.02</v>
      </c>
      <c r="AA197" s="5">
        <v>0</v>
      </c>
      <c r="AB197" s="5">
        <v>0</v>
      </c>
      <c r="AC197" s="5">
        <v>0</v>
      </c>
      <c r="AD197" s="5">
        <v>0</v>
      </c>
      <c r="AE197" s="2">
        <v>2</v>
      </c>
      <c r="AF197" s="2">
        <v>0</v>
      </c>
      <c r="AG197" s="2">
        <v>0</v>
      </c>
      <c r="AH197" s="2">
        <v>0</v>
      </c>
      <c r="AI197" s="2">
        <v>0</v>
      </c>
      <c r="AJ197" s="2">
        <v>1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</row>
    <row r="198" spans="1:46" x14ac:dyDescent="0.2">
      <c r="A198" s="2">
        <v>1695489</v>
      </c>
      <c r="B198" s="2">
        <v>888088</v>
      </c>
      <c r="C198" s="6">
        <v>25.458443433756202</v>
      </c>
      <c r="D198" s="6">
        <v>40.897583083432501</v>
      </c>
      <c r="E198" s="19" t="s">
        <v>399</v>
      </c>
      <c r="F198" s="46">
        <f>INDEX(Δεδομένα!$P:$P,MATCH('2021'!E198,Δεδομένα!$O:$O,0))</f>
        <v>19</v>
      </c>
      <c r="G198" s="49" t="s">
        <v>400</v>
      </c>
      <c r="H198" s="51" t="str">
        <f>INDEX(Δεδομένα!B$1:B$51,MATCH('2021'!G198,Δεδομένα!A$1:A$51,0))</f>
        <v>ΑΝΑΤΟΛΙΚΗΣ ΜΑΚΕΔΟΝΙΑΣ ΚΑΙ ΘΡΑΚΗΣ</v>
      </c>
      <c r="I198" s="53">
        <f>INDEX(Δεδομένα!E$1:E$13,MATCH('2021'!H198,Δεδομένα!D$1:D$13,0))</f>
        <v>2</v>
      </c>
      <c r="J198" s="4">
        <v>44441</v>
      </c>
      <c r="K198" s="3" t="s">
        <v>240</v>
      </c>
      <c r="L198" s="17" t="str">
        <f t="shared" si="12"/>
        <v>02/09/2021 12:26</v>
      </c>
      <c r="M198" s="4">
        <v>44441</v>
      </c>
      <c r="N198" s="3" t="s">
        <v>552</v>
      </c>
      <c r="O198" s="17" t="str">
        <f t="shared" si="13"/>
        <v>02/09/2021 13:00</v>
      </c>
      <c r="P198" s="24">
        <f t="shared" si="14"/>
        <v>2.361111110803904E-2</v>
      </c>
      <c r="Q198" s="28">
        <v>0</v>
      </c>
      <c r="R198" s="27">
        <f t="shared" si="15"/>
        <v>33.999999995576218</v>
      </c>
      <c r="S198" s="3" t="s">
        <v>4</v>
      </c>
      <c r="T198" s="3" t="s">
        <v>419</v>
      </c>
      <c r="U198" s="3" t="s">
        <v>4</v>
      </c>
      <c r="V198" s="3" t="s">
        <v>480</v>
      </c>
      <c r="W198" s="5">
        <v>0</v>
      </c>
      <c r="X198" s="5">
        <v>0</v>
      </c>
      <c r="Y198" s="5">
        <v>0</v>
      </c>
      <c r="Z198" s="5">
        <v>0.03</v>
      </c>
      <c r="AA198" s="5">
        <v>0</v>
      </c>
      <c r="AB198" s="5">
        <v>0</v>
      </c>
      <c r="AC198" s="5">
        <v>0</v>
      </c>
      <c r="AD198" s="5">
        <v>0</v>
      </c>
      <c r="AE198" s="2">
        <v>4</v>
      </c>
      <c r="AF198" s="2">
        <v>0</v>
      </c>
      <c r="AG198" s="2">
        <v>0</v>
      </c>
      <c r="AH198" s="2">
        <v>0</v>
      </c>
      <c r="AI198" s="2">
        <v>0</v>
      </c>
      <c r="AJ198" s="2">
        <v>2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</row>
    <row r="199" spans="1:46" x14ac:dyDescent="0.2">
      <c r="A199" s="2">
        <v>1695494</v>
      </c>
      <c r="B199" s="2">
        <v>888138</v>
      </c>
      <c r="C199" s="6">
        <v>25.354976662184299</v>
      </c>
      <c r="D199" s="6">
        <v>40.956455405332399</v>
      </c>
      <c r="E199" s="19" t="s">
        <v>399</v>
      </c>
      <c r="F199" s="46">
        <f>INDEX(Δεδομένα!$P:$P,MATCH('2021'!E199,Δεδομένα!$O:$O,0))</f>
        <v>19</v>
      </c>
      <c r="G199" s="49" t="s">
        <v>400</v>
      </c>
      <c r="H199" s="51" t="str">
        <f>INDEX(Δεδομένα!B$1:B$51,MATCH('2021'!G199,Δεδομένα!A$1:A$51,0))</f>
        <v>ΑΝΑΤΟΛΙΚΗΣ ΜΑΚΕΔΟΝΙΑΣ ΚΑΙ ΘΡΑΚΗΣ</v>
      </c>
      <c r="I199" s="53">
        <f>INDEX(Δεδομένα!E$1:E$13,MATCH('2021'!H199,Δεδομένα!D$1:D$13,0))</f>
        <v>2</v>
      </c>
      <c r="J199" s="4">
        <v>44441</v>
      </c>
      <c r="K199" s="3" t="s">
        <v>490</v>
      </c>
      <c r="L199" s="17" t="str">
        <f t="shared" si="12"/>
        <v>02/09/2021 16:00</v>
      </c>
      <c r="M199" s="4">
        <v>44441</v>
      </c>
      <c r="N199" s="3" t="s">
        <v>461</v>
      </c>
      <c r="O199" s="17" t="str">
        <f t="shared" si="13"/>
        <v>02/09/2021 17:00</v>
      </c>
      <c r="P199" s="24">
        <f t="shared" si="14"/>
        <v>4.1666666671517305E-2</v>
      </c>
      <c r="Q199" s="28">
        <v>0</v>
      </c>
      <c r="R199" s="27">
        <f t="shared" si="15"/>
        <v>60.000000006984919</v>
      </c>
      <c r="S199" s="3" t="s">
        <v>4</v>
      </c>
      <c r="T199" s="3" t="s">
        <v>419</v>
      </c>
      <c r="U199" s="3" t="s">
        <v>505</v>
      </c>
      <c r="V199" s="3" t="s">
        <v>506</v>
      </c>
      <c r="W199" s="5">
        <v>0</v>
      </c>
      <c r="X199" s="5">
        <v>0</v>
      </c>
      <c r="Y199" s="5">
        <v>0</v>
      </c>
      <c r="Z199" s="5">
        <v>3</v>
      </c>
      <c r="AA199" s="5">
        <v>0</v>
      </c>
      <c r="AB199" s="5">
        <v>0</v>
      </c>
      <c r="AC199" s="5">
        <v>0</v>
      </c>
      <c r="AD199" s="5">
        <v>0</v>
      </c>
      <c r="AE199" s="2">
        <v>11</v>
      </c>
      <c r="AF199" s="2">
        <v>0</v>
      </c>
      <c r="AG199" s="2">
        <v>0</v>
      </c>
      <c r="AH199" s="2">
        <v>0</v>
      </c>
      <c r="AI199" s="2">
        <v>0</v>
      </c>
      <c r="AJ199" s="2">
        <v>5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</row>
    <row r="200" spans="1:46" x14ac:dyDescent="0.2">
      <c r="A200" s="2">
        <v>1695802</v>
      </c>
      <c r="B200" s="2">
        <v>888548</v>
      </c>
      <c r="C200" s="6">
        <v>25.391012900894498</v>
      </c>
      <c r="D200" s="6">
        <v>41.108769258148399</v>
      </c>
      <c r="E200" s="19" t="s">
        <v>399</v>
      </c>
      <c r="F200" s="46">
        <f>INDEX(Δεδομένα!$P:$P,MATCH('2021'!E200,Δεδομένα!$O:$O,0))</f>
        <v>19</v>
      </c>
      <c r="G200" s="49" t="s">
        <v>400</v>
      </c>
      <c r="H200" s="51" t="str">
        <f>INDEX(Δεδομένα!B$1:B$51,MATCH('2021'!G200,Δεδομένα!A$1:A$51,0))</f>
        <v>ΑΝΑΤΟΛΙΚΗΣ ΜΑΚΕΔΟΝΙΑΣ ΚΑΙ ΘΡΑΚΗΣ</v>
      </c>
      <c r="I200" s="53">
        <f>INDEX(Δεδομένα!E$1:E$13,MATCH('2021'!H200,Δεδομένα!D$1:D$13,0))</f>
        <v>2</v>
      </c>
      <c r="J200" s="4">
        <v>44443</v>
      </c>
      <c r="K200" s="3" t="s">
        <v>553</v>
      </c>
      <c r="L200" s="17" t="str">
        <f t="shared" si="12"/>
        <v>04/09/2021 05:00</v>
      </c>
      <c r="M200" s="4">
        <v>44443</v>
      </c>
      <c r="N200" s="3" t="s">
        <v>554</v>
      </c>
      <c r="O200" s="17" t="str">
        <f t="shared" si="13"/>
        <v>04/09/2021 05:30</v>
      </c>
      <c r="P200" s="24">
        <f t="shared" si="14"/>
        <v>2.0833333328482695E-2</v>
      </c>
      <c r="Q200" s="28">
        <v>0</v>
      </c>
      <c r="R200" s="27">
        <f t="shared" si="15"/>
        <v>29.999999993015081</v>
      </c>
      <c r="S200" s="3" t="s">
        <v>4</v>
      </c>
      <c r="T200" s="3" t="s">
        <v>401</v>
      </c>
      <c r="U200" s="3" t="s">
        <v>412</v>
      </c>
      <c r="V200" s="3" t="s">
        <v>402</v>
      </c>
      <c r="W200" s="5">
        <v>0</v>
      </c>
      <c r="X200" s="5">
        <v>0</v>
      </c>
      <c r="Y200" s="5">
        <v>0</v>
      </c>
      <c r="Z200" s="5">
        <v>0.03</v>
      </c>
      <c r="AA200" s="5">
        <v>0</v>
      </c>
      <c r="AB200" s="5">
        <v>0</v>
      </c>
      <c r="AC200" s="5">
        <v>0</v>
      </c>
      <c r="AD200" s="5">
        <v>0</v>
      </c>
      <c r="AE200" s="2">
        <v>2</v>
      </c>
      <c r="AF200" s="2">
        <v>0</v>
      </c>
      <c r="AG200" s="2">
        <v>0</v>
      </c>
      <c r="AH200" s="2">
        <v>0</v>
      </c>
      <c r="AI200" s="2">
        <v>0</v>
      </c>
      <c r="AJ200" s="2">
        <v>1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</row>
    <row r="201" spans="1:46" x14ac:dyDescent="0.2">
      <c r="A201" s="2">
        <v>1695835</v>
      </c>
      <c r="B201" s="2">
        <v>888885</v>
      </c>
      <c r="C201" s="6">
        <v>25.3895751715696</v>
      </c>
      <c r="D201" s="6">
        <v>41.109970261442903</v>
      </c>
      <c r="E201" s="19" t="s">
        <v>399</v>
      </c>
      <c r="F201" s="46">
        <f>INDEX(Δεδομένα!$P:$P,MATCH('2021'!E201,Δεδομένα!$O:$O,0))</f>
        <v>19</v>
      </c>
      <c r="G201" s="49" t="s">
        <v>400</v>
      </c>
      <c r="H201" s="51" t="str">
        <f>INDEX(Δεδομένα!B$1:B$51,MATCH('2021'!G201,Δεδομένα!A$1:A$51,0))</f>
        <v>ΑΝΑΤΟΛΙΚΗΣ ΜΑΚΕΔΟΝΙΑΣ ΚΑΙ ΘΡΑΚΗΣ</v>
      </c>
      <c r="I201" s="53">
        <f>INDEX(Δεδομένα!E$1:E$13,MATCH('2021'!H201,Δεδομένα!D$1:D$13,0))</f>
        <v>2</v>
      </c>
      <c r="J201" s="4">
        <v>44444</v>
      </c>
      <c r="K201" s="3" t="s">
        <v>555</v>
      </c>
      <c r="L201" s="17" t="str">
        <f t="shared" si="12"/>
        <v>05/09/2021 13:30</v>
      </c>
      <c r="M201" s="4">
        <v>44444</v>
      </c>
      <c r="N201" s="3" t="s">
        <v>266</v>
      </c>
      <c r="O201" s="17" t="str">
        <f t="shared" si="13"/>
        <v>05/09/2021 14:24</v>
      </c>
      <c r="P201" s="24">
        <f t="shared" si="14"/>
        <v>3.7499999998544808E-2</v>
      </c>
      <c r="Q201" s="28">
        <v>0</v>
      </c>
      <c r="R201" s="27">
        <f t="shared" si="15"/>
        <v>53.999999997904524</v>
      </c>
      <c r="S201" s="3" t="s">
        <v>4</v>
      </c>
      <c r="T201" s="3" t="s">
        <v>401</v>
      </c>
      <c r="U201" s="3" t="s">
        <v>412</v>
      </c>
      <c r="V201" s="3" t="s">
        <v>402</v>
      </c>
      <c r="W201" s="5">
        <v>0</v>
      </c>
      <c r="X201" s="5">
        <v>0</v>
      </c>
      <c r="Y201" s="5">
        <v>0</v>
      </c>
      <c r="Z201" s="5">
        <v>1</v>
      </c>
      <c r="AA201" s="5">
        <v>0</v>
      </c>
      <c r="AB201" s="5">
        <v>0</v>
      </c>
      <c r="AC201" s="5">
        <v>0</v>
      </c>
      <c r="AD201" s="5">
        <v>0</v>
      </c>
      <c r="AE201" s="2">
        <v>4</v>
      </c>
      <c r="AF201" s="2">
        <v>0</v>
      </c>
      <c r="AG201" s="2">
        <v>0</v>
      </c>
      <c r="AH201" s="2">
        <v>0</v>
      </c>
      <c r="AI201" s="2">
        <v>0</v>
      </c>
      <c r="AJ201" s="2">
        <v>2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</row>
    <row r="202" spans="1:46" x14ac:dyDescent="0.2">
      <c r="A202" s="2">
        <v>1697283</v>
      </c>
      <c r="B202" s="2">
        <v>890386</v>
      </c>
      <c r="C202" s="6">
        <v>25.373268811831998</v>
      </c>
      <c r="D202" s="6">
        <v>41.116304738622603</v>
      </c>
      <c r="E202" s="19" t="s">
        <v>399</v>
      </c>
      <c r="F202" s="46">
        <f>INDEX(Δεδομένα!$P:$P,MATCH('2021'!E202,Δεδομένα!$O:$O,0))</f>
        <v>19</v>
      </c>
      <c r="G202" s="49" t="s">
        <v>400</v>
      </c>
      <c r="H202" s="51" t="str">
        <f>INDEX(Δεδομένα!B$1:B$51,MATCH('2021'!G202,Δεδομένα!A$1:A$51,0))</f>
        <v>ΑΝΑΤΟΛΙΚΗΣ ΜΑΚΕΔΟΝΙΑΣ ΚΑΙ ΘΡΑΚΗΣ</v>
      </c>
      <c r="I202" s="53">
        <f>INDEX(Δεδομένα!E$1:E$13,MATCH('2021'!H202,Δεδομένα!D$1:D$13,0))</f>
        <v>2</v>
      </c>
      <c r="J202" s="4">
        <v>44450</v>
      </c>
      <c r="K202" s="3" t="s">
        <v>556</v>
      </c>
      <c r="L202" s="17" t="str">
        <f t="shared" si="12"/>
        <v>11/09/2021 09:33</v>
      </c>
      <c r="M202" s="4">
        <v>44450</v>
      </c>
      <c r="N202" s="3" t="s">
        <v>557</v>
      </c>
      <c r="O202" s="17" t="str">
        <f t="shared" si="13"/>
        <v>11/09/2021 10:12</v>
      </c>
      <c r="P202" s="24">
        <f t="shared" si="14"/>
        <v>2.7083333334303461E-2</v>
      </c>
      <c r="Q202" s="28">
        <v>0</v>
      </c>
      <c r="R202" s="27">
        <f t="shared" si="15"/>
        <v>39.000000001396984</v>
      </c>
      <c r="S202" s="3" t="s">
        <v>4</v>
      </c>
      <c r="T202" s="3" t="s">
        <v>401</v>
      </c>
      <c r="U202" s="3" t="s">
        <v>4</v>
      </c>
      <c r="V202" s="3" t="s">
        <v>539</v>
      </c>
      <c r="W202" s="5">
        <v>0</v>
      </c>
      <c r="X202" s="5">
        <v>0</v>
      </c>
      <c r="Y202" s="5">
        <v>0</v>
      </c>
      <c r="Z202" s="5">
        <v>0.02</v>
      </c>
      <c r="AA202" s="5">
        <v>0</v>
      </c>
      <c r="AB202" s="5">
        <v>0</v>
      </c>
      <c r="AC202" s="5">
        <v>0</v>
      </c>
      <c r="AD202" s="5">
        <v>0</v>
      </c>
      <c r="AE202" s="2">
        <v>4</v>
      </c>
      <c r="AF202" s="2">
        <v>0</v>
      </c>
      <c r="AG202" s="2">
        <v>0</v>
      </c>
      <c r="AH202" s="2">
        <v>0</v>
      </c>
      <c r="AI202" s="2">
        <v>0</v>
      </c>
      <c r="AJ202" s="2">
        <v>2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</row>
    <row r="203" spans="1:46" x14ac:dyDescent="0.2">
      <c r="A203" s="2">
        <v>1697615</v>
      </c>
      <c r="B203" s="2">
        <v>892450</v>
      </c>
      <c r="C203" s="6">
        <v>25.433143615722699</v>
      </c>
      <c r="D203" s="6">
        <v>40.964809417724602</v>
      </c>
      <c r="E203" s="19" t="s">
        <v>399</v>
      </c>
      <c r="F203" s="46">
        <f>INDEX(Δεδομένα!$P:$P,MATCH('2021'!E203,Δεδομένα!$O:$O,0))</f>
        <v>19</v>
      </c>
      <c r="G203" s="49" t="s">
        <v>400</v>
      </c>
      <c r="H203" s="51" t="str">
        <f>INDEX(Δεδομένα!B$1:B$51,MATCH('2021'!G203,Δεδομένα!A$1:A$51,0))</f>
        <v>ΑΝΑΤΟΛΙΚΗΣ ΜΑΚΕΔΟΝΙΑΣ ΚΑΙ ΘΡΑΚΗΣ</v>
      </c>
      <c r="I203" s="53">
        <f>INDEX(Δεδομένα!E$1:E$13,MATCH('2021'!H203,Δεδομένα!D$1:D$13,0))</f>
        <v>2</v>
      </c>
      <c r="J203" s="4">
        <v>44458</v>
      </c>
      <c r="K203" s="3" t="s">
        <v>272</v>
      </c>
      <c r="L203" s="17" t="str">
        <f t="shared" si="12"/>
        <v>19/09/2021 09:00</v>
      </c>
      <c r="M203" s="4">
        <v>44458</v>
      </c>
      <c r="N203" s="3" t="s">
        <v>273</v>
      </c>
      <c r="O203" s="17" t="str">
        <f t="shared" si="13"/>
        <v>19/09/2021 09:50</v>
      </c>
      <c r="P203" s="24">
        <f t="shared" si="14"/>
        <v>3.4722222218988463E-2</v>
      </c>
      <c r="Q203" s="28">
        <v>0</v>
      </c>
      <c r="R203" s="27">
        <f t="shared" si="15"/>
        <v>49.999999995343387</v>
      </c>
      <c r="S203" s="3" t="s">
        <v>4</v>
      </c>
      <c r="T203" s="3" t="s">
        <v>419</v>
      </c>
      <c r="U203" s="3" t="s">
        <v>465</v>
      </c>
      <c r="V203" s="3" t="s">
        <v>426</v>
      </c>
      <c r="W203" s="5">
        <v>0</v>
      </c>
      <c r="X203" s="5">
        <v>0</v>
      </c>
      <c r="Y203" s="5">
        <v>0</v>
      </c>
      <c r="Z203" s="5">
        <v>0.02</v>
      </c>
      <c r="AA203" s="5">
        <v>0</v>
      </c>
      <c r="AB203" s="5">
        <v>0</v>
      </c>
      <c r="AC203" s="5">
        <v>0</v>
      </c>
      <c r="AD203" s="5">
        <v>0</v>
      </c>
      <c r="AE203" s="2">
        <v>2</v>
      </c>
      <c r="AF203" s="2">
        <v>0</v>
      </c>
      <c r="AG203" s="2">
        <v>0</v>
      </c>
      <c r="AH203" s="2">
        <v>0</v>
      </c>
      <c r="AI203" s="2">
        <v>0</v>
      </c>
      <c r="AJ203" s="2">
        <v>1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</row>
    <row r="204" spans="1:46" x14ac:dyDescent="0.2">
      <c r="A204" s="2">
        <v>1697637</v>
      </c>
      <c r="B204" s="2">
        <v>892762</v>
      </c>
      <c r="C204" s="6">
        <v>25.372232973139301</v>
      </c>
      <c r="D204" s="6">
        <v>41.112765229889199</v>
      </c>
      <c r="E204" s="19" t="s">
        <v>399</v>
      </c>
      <c r="F204" s="46">
        <f>INDEX(Δεδομένα!$P:$P,MATCH('2021'!E204,Δεδομένα!$O:$O,0))</f>
        <v>19</v>
      </c>
      <c r="G204" s="49" t="s">
        <v>400</v>
      </c>
      <c r="H204" s="51" t="str">
        <f>INDEX(Δεδομένα!B$1:B$51,MATCH('2021'!G204,Δεδομένα!A$1:A$51,0))</f>
        <v>ΑΝΑΤΟΛΙΚΗΣ ΜΑΚΕΔΟΝΙΑΣ ΚΑΙ ΘΡΑΚΗΣ</v>
      </c>
      <c r="I204" s="53">
        <f>INDEX(Δεδομένα!E$1:E$13,MATCH('2021'!H204,Δεδομένα!D$1:D$13,0))</f>
        <v>2</v>
      </c>
      <c r="J204" s="4">
        <v>44459</v>
      </c>
      <c r="K204" s="3" t="s">
        <v>549</v>
      </c>
      <c r="L204" s="17" t="str">
        <f t="shared" si="12"/>
        <v>20/09/2021 12:27</v>
      </c>
      <c r="M204" s="4">
        <v>44459</v>
      </c>
      <c r="N204" s="3" t="s">
        <v>299</v>
      </c>
      <c r="O204" s="17" t="str">
        <f t="shared" si="13"/>
        <v>20/09/2021 13:10</v>
      </c>
      <c r="P204" s="24">
        <f t="shared" si="14"/>
        <v>2.9861111106583849E-2</v>
      </c>
      <c r="Q204" s="28">
        <v>0</v>
      </c>
      <c r="R204" s="27">
        <f t="shared" si="15"/>
        <v>42.999999993480742</v>
      </c>
      <c r="S204" s="3" t="s">
        <v>4</v>
      </c>
      <c r="T204" s="3" t="s">
        <v>401</v>
      </c>
      <c r="U204" s="3" t="s">
        <v>4</v>
      </c>
      <c r="V204" s="3" t="s">
        <v>539</v>
      </c>
      <c r="W204" s="5">
        <v>0</v>
      </c>
      <c r="X204" s="5">
        <v>0</v>
      </c>
      <c r="Y204" s="5">
        <v>0</v>
      </c>
      <c r="Z204" s="5">
        <v>0.1</v>
      </c>
      <c r="AA204" s="5">
        <v>0</v>
      </c>
      <c r="AB204" s="5">
        <v>0</v>
      </c>
      <c r="AC204" s="5">
        <v>0</v>
      </c>
      <c r="AD204" s="5">
        <v>0</v>
      </c>
      <c r="AE204" s="2">
        <v>6</v>
      </c>
      <c r="AF204" s="2">
        <v>0</v>
      </c>
      <c r="AG204" s="2">
        <v>0</v>
      </c>
      <c r="AH204" s="2">
        <v>0</v>
      </c>
      <c r="AI204" s="2">
        <v>0</v>
      </c>
      <c r="AJ204" s="2">
        <v>3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</row>
    <row r="205" spans="1:46" x14ac:dyDescent="0.2">
      <c r="A205" s="2">
        <v>1698310</v>
      </c>
      <c r="B205" s="2">
        <v>893668</v>
      </c>
      <c r="C205" s="6">
        <v>25.4315193126859</v>
      </c>
      <c r="D205" s="6">
        <v>41.124067872368997</v>
      </c>
      <c r="E205" s="19" t="s">
        <v>399</v>
      </c>
      <c r="F205" s="46">
        <f>INDEX(Δεδομένα!$P:$P,MATCH('2021'!E205,Δεδομένα!$O:$O,0))</f>
        <v>19</v>
      </c>
      <c r="G205" s="49" t="s">
        <v>400</v>
      </c>
      <c r="H205" s="51" t="str">
        <f>INDEX(Δεδομένα!B$1:B$51,MATCH('2021'!G205,Δεδομένα!A$1:A$51,0))</f>
        <v>ΑΝΑΤΟΛΙΚΗΣ ΜΑΚΕΔΟΝΙΑΣ ΚΑΙ ΘΡΑΚΗΣ</v>
      </c>
      <c r="I205" s="53">
        <f>INDEX(Δεδομένα!E$1:E$13,MATCH('2021'!H205,Δεδομένα!D$1:D$13,0))</f>
        <v>2</v>
      </c>
      <c r="J205" s="4">
        <v>44462</v>
      </c>
      <c r="K205" s="3" t="s">
        <v>166</v>
      </c>
      <c r="L205" s="17" t="str">
        <f t="shared" si="12"/>
        <v>23/09/2021 20:25</v>
      </c>
      <c r="M205" s="4">
        <v>44462</v>
      </c>
      <c r="N205" s="3" t="s">
        <v>561</v>
      </c>
      <c r="O205" s="17" t="str">
        <f t="shared" si="13"/>
        <v>23/09/2021 20:52</v>
      </c>
      <c r="P205" s="24">
        <f t="shared" si="14"/>
        <v>1.8749999995634425E-2</v>
      </c>
      <c r="Q205" s="28">
        <v>0</v>
      </c>
      <c r="R205" s="27">
        <f t="shared" si="15"/>
        <v>26.999999993713573</v>
      </c>
      <c r="S205" s="3" t="s">
        <v>4</v>
      </c>
      <c r="T205" s="3" t="s">
        <v>401</v>
      </c>
      <c r="U205" s="3" t="s">
        <v>470</v>
      </c>
      <c r="V205" s="3" t="s">
        <v>439</v>
      </c>
      <c r="W205" s="5">
        <v>0</v>
      </c>
      <c r="X205" s="5">
        <v>0</v>
      </c>
      <c r="Y205" s="5">
        <v>0</v>
      </c>
      <c r="Z205" s="5">
        <v>0.05</v>
      </c>
      <c r="AA205" s="5">
        <v>0</v>
      </c>
      <c r="AB205" s="5">
        <v>0</v>
      </c>
      <c r="AC205" s="5">
        <v>0</v>
      </c>
      <c r="AD205" s="5">
        <v>0</v>
      </c>
      <c r="AE205" s="2">
        <v>2</v>
      </c>
      <c r="AF205" s="2">
        <v>0</v>
      </c>
      <c r="AG205" s="2">
        <v>0</v>
      </c>
      <c r="AH205" s="2">
        <v>0</v>
      </c>
      <c r="AI205" s="2">
        <v>0</v>
      </c>
      <c r="AJ205" s="2">
        <v>1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</row>
    <row r="206" spans="1:46" x14ac:dyDescent="0.2">
      <c r="A206" s="2">
        <v>1698657</v>
      </c>
      <c r="B206" s="2">
        <v>894439</v>
      </c>
      <c r="C206" s="6">
        <v>25.314190981034699</v>
      </c>
      <c r="D206" s="6">
        <v>41.068473278915199</v>
      </c>
      <c r="E206" s="19" t="s">
        <v>399</v>
      </c>
      <c r="F206" s="46">
        <f>INDEX(Δεδομένα!$P:$P,MATCH('2021'!E206,Δεδομένα!$O:$O,0))</f>
        <v>19</v>
      </c>
      <c r="G206" s="49" t="s">
        <v>400</v>
      </c>
      <c r="H206" s="51" t="str">
        <f>INDEX(Δεδομένα!B$1:B$51,MATCH('2021'!G206,Δεδομένα!A$1:A$51,0))</f>
        <v>ΑΝΑΤΟΛΙΚΗΣ ΜΑΚΕΔΟΝΙΑΣ ΚΑΙ ΘΡΑΚΗΣ</v>
      </c>
      <c r="I206" s="53">
        <f>INDEX(Δεδομένα!E$1:E$13,MATCH('2021'!H206,Δεδομένα!D$1:D$13,0))</f>
        <v>2</v>
      </c>
      <c r="J206" s="4">
        <v>44465</v>
      </c>
      <c r="K206" s="3" t="s">
        <v>197</v>
      </c>
      <c r="L206" s="17" t="str">
        <f t="shared" si="12"/>
        <v>26/09/2021 15:30</v>
      </c>
      <c r="M206" s="4">
        <v>44465</v>
      </c>
      <c r="N206" s="3" t="s">
        <v>526</v>
      </c>
      <c r="O206" s="17" t="str">
        <f t="shared" si="13"/>
        <v>26/09/2021 17:05</v>
      </c>
      <c r="P206" s="24">
        <f t="shared" si="14"/>
        <v>6.5972222218988463E-2</v>
      </c>
      <c r="Q206" s="28">
        <v>0</v>
      </c>
      <c r="R206" s="27">
        <f t="shared" si="15"/>
        <v>94.999999995343387</v>
      </c>
      <c r="S206" s="3" t="s">
        <v>4</v>
      </c>
      <c r="T206" s="3" t="s">
        <v>401</v>
      </c>
      <c r="U206" s="3" t="s">
        <v>4</v>
      </c>
      <c r="V206" s="3" t="s">
        <v>532</v>
      </c>
      <c r="W206" s="5">
        <v>0</v>
      </c>
      <c r="X206" s="5">
        <v>0</v>
      </c>
      <c r="Y206" s="5">
        <v>0</v>
      </c>
      <c r="Z206" s="5">
        <v>100</v>
      </c>
      <c r="AA206" s="5">
        <v>0</v>
      </c>
      <c r="AB206" s="5">
        <v>0</v>
      </c>
      <c r="AC206" s="5">
        <v>0</v>
      </c>
      <c r="AD206" s="5">
        <v>0</v>
      </c>
      <c r="AE206" s="2">
        <v>2</v>
      </c>
      <c r="AF206" s="2">
        <v>0</v>
      </c>
      <c r="AG206" s="2">
        <v>0</v>
      </c>
      <c r="AH206" s="2">
        <v>0</v>
      </c>
      <c r="AI206" s="2">
        <v>0</v>
      </c>
      <c r="AJ206" s="2">
        <v>1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</row>
    <row r="207" spans="1:46" x14ac:dyDescent="0.2">
      <c r="A207" s="2">
        <v>1698901</v>
      </c>
      <c r="B207" s="2">
        <v>894694</v>
      </c>
      <c r="C207" s="6">
        <v>25.162150634750699</v>
      </c>
      <c r="D207" s="6">
        <v>40.988403456248903</v>
      </c>
      <c r="E207" s="19" t="s">
        <v>399</v>
      </c>
      <c r="F207" s="46">
        <f>INDEX(Δεδομένα!$P:$P,MATCH('2021'!E207,Δεδομένα!$O:$O,0))</f>
        <v>19</v>
      </c>
      <c r="G207" s="49" t="s">
        <v>400</v>
      </c>
      <c r="H207" s="51" t="str">
        <f>INDEX(Δεδομένα!B$1:B$51,MATCH('2021'!G207,Δεδομένα!A$1:A$51,0))</f>
        <v>ΑΝΑΤΟΛΙΚΗΣ ΜΑΚΕΔΟΝΙΑΣ ΚΑΙ ΘΡΑΚΗΣ</v>
      </c>
      <c r="I207" s="53">
        <f>INDEX(Δεδομένα!E$1:E$13,MATCH('2021'!H207,Δεδομένα!D$1:D$13,0))</f>
        <v>2</v>
      </c>
      <c r="J207" s="4">
        <v>44466</v>
      </c>
      <c r="K207" s="3" t="s">
        <v>42</v>
      </c>
      <c r="L207" s="17" t="str">
        <f t="shared" si="12"/>
        <v>27/09/2021 14:30</v>
      </c>
      <c r="M207" s="4">
        <v>44466</v>
      </c>
      <c r="N207" s="3" t="s">
        <v>562</v>
      </c>
      <c r="O207" s="17" t="str">
        <f t="shared" si="13"/>
        <v>27/09/2021 15:45</v>
      </c>
      <c r="P207" s="24">
        <f t="shared" si="14"/>
        <v>5.2083333335758653E-2</v>
      </c>
      <c r="Q207" s="28">
        <v>0</v>
      </c>
      <c r="R207" s="27">
        <f t="shared" si="15"/>
        <v>75.00000000349246</v>
      </c>
      <c r="S207" s="3" t="s">
        <v>4</v>
      </c>
      <c r="T207" s="3" t="s">
        <v>401</v>
      </c>
      <c r="U207" s="3" t="s">
        <v>559</v>
      </c>
      <c r="V207" s="3" t="s">
        <v>560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2</v>
      </c>
      <c r="AD207" s="5">
        <v>0</v>
      </c>
      <c r="AE207" s="2">
        <v>4</v>
      </c>
      <c r="AF207" s="2">
        <v>0</v>
      </c>
      <c r="AG207" s="2">
        <v>0</v>
      </c>
      <c r="AH207" s="2">
        <v>0</v>
      </c>
      <c r="AI207" s="2">
        <v>0</v>
      </c>
      <c r="AJ207" s="2">
        <v>2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</row>
    <row r="208" spans="1:46" x14ac:dyDescent="0.2">
      <c r="A208" s="2">
        <v>1699507</v>
      </c>
      <c r="B208" s="2">
        <v>895236</v>
      </c>
      <c r="C208" s="6">
        <v>25.3847787510167</v>
      </c>
      <c r="D208" s="6">
        <v>41.135159486977201</v>
      </c>
      <c r="E208" s="19" t="s">
        <v>399</v>
      </c>
      <c r="F208" s="46">
        <f>INDEX(Δεδομένα!$P:$P,MATCH('2021'!E208,Δεδομένα!$O:$O,0))</f>
        <v>19</v>
      </c>
      <c r="G208" s="49" t="s">
        <v>400</v>
      </c>
      <c r="H208" s="51" t="str">
        <f>INDEX(Δεδομένα!B$1:B$51,MATCH('2021'!G208,Δεδομένα!A$1:A$51,0))</f>
        <v>ΑΝΑΤΟΛΙΚΗΣ ΜΑΚΕΔΟΝΙΑΣ ΚΑΙ ΘΡΑΚΗΣ</v>
      </c>
      <c r="I208" s="53">
        <f>INDEX(Δεδομένα!E$1:E$13,MATCH('2021'!H208,Δεδομένα!D$1:D$13,0))</f>
        <v>2</v>
      </c>
      <c r="J208" s="4">
        <v>44468</v>
      </c>
      <c r="K208" s="3" t="s">
        <v>563</v>
      </c>
      <c r="L208" s="17" t="str">
        <f t="shared" si="12"/>
        <v>29/09/2021 17:15</v>
      </c>
      <c r="M208" s="4">
        <v>44468</v>
      </c>
      <c r="N208" s="3" t="s">
        <v>564</v>
      </c>
      <c r="O208" s="17" t="str">
        <f t="shared" si="13"/>
        <v>29/09/2021 17:52</v>
      </c>
      <c r="P208" s="24">
        <f t="shared" si="14"/>
        <v>2.569444444088731E-2</v>
      </c>
      <c r="Q208" s="28">
        <v>0</v>
      </c>
      <c r="R208" s="27">
        <f t="shared" si="15"/>
        <v>36.999999994877726</v>
      </c>
      <c r="S208" s="3" t="s">
        <v>4</v>
      </c>
      <c r="T208" s="3" t="s">
        <v>401</v>
      </c>
      <c r="U208" s="3" t="s">
        <v>4</v>
      </c>
      <c r="V208" s="3" t="s">
        <v>485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3</v>
      </c>
      <c r="AD208" s="5">
        <v>0</v>
      </c>
      <c r="AE208" s="2">
        <v>2</v>
      </c>
      <c r="AF208" s="2">
        <v>0</v>
      </c>
      <c r="AG208" s="2">
        <v>0</v>
      </c>
      <c r="AH208" s="2">
        <v>0</v>
      </c>
      <c r="AI208" s="2">
        <v>0</v>
      </c>
      <c r="AJ208" s="2">
        <v>1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</row>
    <row r="209" spans="1:46" x14ac:dyDescent="0.2">
      <c r="A209" s="2">
        <v>1700000</v>
      </c>
      <c r="B209" s="2">
        <v>895404</v>
      </c>
      <c r="C209" s="6">
        <v>25.244749452832799</v>
      </c>
      <c r="D209" s="6">
        <v>40.977403312499298</v>
      </c>
      <c r="E209" s="19" t="s">
        <v>399</v>
      </c>
      <c r="F209" s="46">
        <f>INDEX(Δεδομένα!$P:$P,MATCH('2021'!E209,Δεδομένα!$O:$O,0))</f>
        <v>19</v>
      </c>
      <c r="G209" s="49" t="s">
        <v>400</v>
      </c>
      <c r="H209" s="51" t="str">
        <f>INDEX(Δεδομένα!B$1:B$51,MATCH('2021'!G209,Δεδομένα!A$1:A$51,0))</f>
        <v>ΑΝΑΤΟΛΙΚΗΣ ΜΑΚΕΔΟΝΙΑΣ ΚΑΙ ΘΡΑΚΗΣ</v>
      </c>
      <c r="I209" s="53">
        <f>INDEX(Δεδομένα!E$1:E$13,MATCH('2021'!H209,Δεδομένα!D$1:D$13,0))</f>
        <v>2</v>
      </c>
      <c r="J209" s="4">
        <v>44469</v>
      </c>
      <c r="K209" s="3" t="s">
        <v>484</v>
      </c>
      <c r="L209" s="17" t="str">
        <f t="shared" si="12"/>
        <v>30/09/2021 12:40</v>
      </c>
      <c r="M209" s="4">
        <v>44469</v>
      </c>
      <c r="N209" s="3" t="s">
        <v>486</v>
      </c>
      <c r="O209" s="17" t="str">
        <f t="shared" si="13"/>
        <v>30/09/2021 13:45</v>
      </c>
      <c r="P209" s="24">
        <f t="shared" si="14"/>
        <v>4.5138888883229811E-2</v>
      </c>
      <c r="Q209" s="28">
        <v>0</v>
      </c>
      <c r="R209" s="27">
        <f t="shared" si="15"/>
        <v>64.999999991850927</v>
      </c>
      <c r="S209" s="3" t="s">
        <v>4</v>
      </c>
      <c r="T209" s="3" t="s">
        <v>401</v>
      </c>
      <c r="U209" s="3" t="s">
        <v>4</v>
      </c>
      <c r="V209" s="3" t="s">
        <v>565</v>
      </c>
      <c r="W209" s="5">
        <v>0</v>
      </c>
      <c r="X209" s="5">
        <v>0</v>
      </c>
      <c r="Y209" s="5">
        <v>0</v>
      </c>
      <c r="Z209" s="5">
        <v>0.5</v>
      </c>
      <c r="AA209" s="5">
        <v>0</v>
      </c>
      <c r="AB209" s="5">
        <v>0</v>
      </c>
      <c r="AC209" s="5">
        <v>0</v>
      </c>
      <c r="AD209" s="5">
        <v>0</v>
      </c>
      <c r="AE209" s="2">
        <v>8</v>
      </c>
      <c r="AF209" s="2">
        <v>0</v>
      </c>
      <c r="AG209" s="2">
        <v>0</v>
      </c>
      <c r="AH209" s="2">
        <v>0</v>
      </c>
      <c r="AI209" s="2">
        <v>0</v>
      </c>
      <c r="AJ209" s="2">
        <v>4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</row>
    <row r="210" spans="1:46" x14ac:dyDescent="0.2">
      <c r="A210" s="2">
        <v>1703495</v>
      </c>
      <c r="B210" s="2">
        <v>895475</v>
      </c>
      <c r="C210" s="6">
        <v>25.356828047047198</v>
      </c>
      <c r="D210" s="6">
        <v>40.956471968163903</v>
      </c>
      <c r="E210" s="19" t="s">
        <v>399</v>
      </c>
      <c r="F210" s="46">
        <f>INDEX(Δεδομένα!$P:$P,MATCH('2021'!E210,Δεδομένα!$O:$O,0))</f>
        <v>19</v>
      </c>
      <c r="G210" s="49" t="s">
        <v>400</v>
      </c>
      <c r="H210" s="51" t="str">
        <f>INDEX(Δεδομένα!B$1:B$51,MATCH('2021'!G210,Δεδομένα!A$1:A$51,0))</f>
        <v>ΑΝΑΤΟΛΙΚΗΣ ΜΑΚΕΔΟΝΙΑΣ ΚΑΙ ΘΡΑΚΗΣ</v>
      </c>
      <c r="I210" s="53">
        <f>INDEX(Δεδομένα!E$1:E$13,MATCH('2021'!H210,Δεδομένα!D$1:D$13,0))</f>
        <v>2</v>
      </c>
      <c r="J210" s="4">
        <v>44469</v>
      </c>
      <c r="K210" s="3" t="s">
        <v>563</v>
      </c>
      <c r="L210" s="17" t="str">
        <f t="shared" si="12"/>
        <v>30/09/2021 17:15</v>
      </c>
      <c r="M210" s="4">
        <v>44469</v>
      </c>
      <c r="N210" s="3" t="s">
        <v>502</v>
      </c>
      <c r="O210" s="17" t="str">
        <f t="shared" si="13"/>
        <v>30/09/2021 19:30</v>
      </c>
      <c r="P210" s="24">
        <f t="shared" si="14"/>
        <v>9.375E-2</v>
      </c>
      <c r="Q210" s="28">
        <v>0</v>
      </c>
      <c r="R210" s="27">
        <f t="shared" si="15"/>
        <v>135</v>
      </c>
      <c r="S210" s="3" t="s">
        <v>4</v>
      </c>
      <c r="T210" s="3" t="s">
        <v>419</v>
      </c>
      <c r="U210" s="3" t="s">
        <v>505</v>
      </c>
      <c r="V210" s="3" t="s">
        <v>506</v>
      </c>
      <c r="W210" s="5">
        <v>0</v>
      </c>
      <c r="X210" s="5">
        <v>0</v>
      </c>
      <c r="Y210" s="5">
        <v>0</v>
      </c>
      <c r="Z210" s="5">
        <v>0</v>
      </c>
      <c r="AA210" s="5">
        <v>1.5</v>
      </c>
      <c r="AB210" s="5">
        <v>0</v>
      </c>
      <c r="AC210" s="5">
        <v>0</v>
      </c>
      <c r="AD210" s="5">
        <v>0</v>
      </c>
      <c r="AE210" s="2">
        <v>4</v>
      </c>
      <c r="AF210" s="2">
        <v>0</v>
      </c>
      <c r="AG210" s="2">
        <v>0</v>
      </c>
      <c r="AH210" s="2">
        <v>0</v>
      </c>
      <c r="AI210" s="2">
        <v>0</v>
      </c>
      <c r="AJ210" s="2">
        <v>2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</row>
    <row r="211" spans="1:46" x14ac:dyDescent="0.2">
      <c r="A211" s="2">
        <v>1703504</v>
      </c>
      <c r="B211" s="2">
        <v>895481</v>
      </c>
      <c r="C211" s="6">
        <v>25.3367573006336</v>
      </c>
      <c r="D211" s="6">
        <v>41.024159448133602</v>
      </c>
      <c r="E211" s="19" t="s">
        <v>399</v>
      </c>
      <c r="F211" s="46">
        <f>INDEX(Δεδομένα!$P:$P,MATCH('2021'!E211,Δεδομένα!$O:$O,0))</f>
        <v>19</v>
      </c>
      <c r="G211" s="49" t="s">
        <v>400</v>
      </c>
      <c r="H211" s="51" t="str">
        <f>INDEX(Δεδομένα!B$1:B$51,MATCH('2021'!G211,Δεδομένα!A$1:A$51,0))</f>
        <v>ΑΝΑΤΟΛΙΚΗΣ ΜΑΚΕΔΟΝΙΑΣ ΚΑΙ ΘΡΑΚΗΣ</v>
      </c>
      <c r="I211" s="53">
        <f>INDEX(Δεδομένα!E$1:E$13,MATCH('2021'!H211,Δεδομένα!D$1:D$13,0))</f>
        <v>2</v>
      </c>
      <c r="J211" s="4">
        <v>44469</v>
      </c>
      <c r="K211" s="3" t="s">
        <v>462</v>
      </c>
      <c r="L211" s="17" t="str">
        <f t="shared" si="12"/>
        <v>30/09/2021 17:50</v>
      </c>
      <c r="M211" s="4">
        <v>44469</v>
      </c>
      <c r="N211" s="3" t="s">
        <v>566</v>
      </c>
      <c r="O211" s="17" t="str">
        <f t="shared" si="13"/>
        <v>30/09/2021 18:40</v>
      </c>
      <c r="P211" s="24">
        <f t="shared" si="14"/>
        <v>3.4722222226264421E-2</v>
      </c>
      <c r="Q211" s="28">
        <v>0</v>
      </c>
      <c r="R211" s="27">
        <f t="shared" si="15"/>
        <v>50.000000005820766</v>
      </c>
      <c r="S211" s="3" t="s">
        <v>4</v>
      </c>
      <c r="T211" s="3" t="s">
        <v>401</v>
      </c>
      <c r="U211" s="3" t="s">
        <v>4</v>
      </c>
      <c r="V211" s="3" t="s">
        <v>567</v>
      </c>
      <c r="W211" s="5">
        <v>0</v>
      </c>
      <c r="X211" s="5">
        <v>0</v>
      </c>
      <c r="Y211" s="5">
        <v>0</v>
      </c>
      <c r="Z211" s="5">
        <v>6</v>
      </c>
      <c r="AA211" s="5">
        <v>0</v>
      </c>
      <c r="AB211" s="5">
        <v>0</v>
      </c>
      <c r="AC211" s="5">
        <v>1</v>
      </c>
      <c r="AD211" s="5">
        <v>0</v>
      </c>
      <c r="AE211" s="2">
        <v>2</v>
      </c>
      <c r="AF211" s="2">
        <v>0</v>
      </c>
      <c r="AG211" s="2">
        <v>0</v>
      </c>
      <c r="AH211" s="2">
        <v>0</v>
      </c>
      <c r="AI211" s="2">
        <v>0</v>
      </c>
      <c r="AJ211" s="2">
        <v>1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</row>
    <row r="212" spans="1:46" x14ac:dyDescent="0.2">
      <c r="A212" s="2">
        <v>1705238</v>
      </c>
      <c r="B212" s="2">
        <v>895564</v>
      </c>
      <c r="C212" s="6">
        <v>25.4226275531983</v>
      </c>
      <c r="D212" s="6">
        <v>41.161582791210201</v>
      </c>
      <c r="E212" s="19" t="s">
        <v>399</v>
      </c>
      <c r="F212" s="46">
        <f>INDEX(Δεδομένα!$P:$P,MATCH('2021'!E212,Δεδομένα!$O:$O,0))</f>
        <v>19</v>
      </c>
      <c r="G212" s="49" t="s">
        <v>400</v>
      </c>
      <c r="H212" s="51" t="str">
        <f>INDEX(Δεδομένα!B$1:B$51,MATCH('2021'!G212,Δεδομένα!A$1:A$51,0))</f>
        <v>ΑΝΑΤΟΛΙΚΗΣ ΜΑΚΕΔΟΝΙΑΣ ΚΑΙ ΘΡΑΚΗΣ</v>
      </c>
      <c r="I212" s="53">
        <f>INDEX(Δεδομένα!E$1:E$13,MATCH('2021'!H212,Δεδομένα!D$1:D$13,0))</f>
        <v>2</v>
      </c>
      <c r="J212" s="4">
        <v>44470</v>
      </c>
      <c r="K212" s="3" t="s">
        <v>568</v>
      </c>
      <c r="L212" s="17" t="str">
        <f t="shared" si="12"/>
        <v>01/10/2021 04:13</v>
      </c>
      <c r="M212" s="4">
        <v>44470</v>
      </c>
      <c r="N212" s="3" t="s">
        <v>302</v>
      </c>
      <c r="O212" s="17" t="str">
        <f t="shared" si="13"/>
        <v>01/10/2021 20:23</v>
      </c>
      <c r="P212" s="24">
        <f t="shared" si="14"/>
        <v>0.67361111111677019</v>
      </c>
      <c r="Q212" s="28">
        <v>0</v>
      </c>
      <c r="R212" s="27">
        <f t="shared" si="15"/>
        <v>970.00000000814907</v>
      </c>
      <c r="S212" s="3" t="s">
        <v>4</v>
      </c>
      <c r="T212" s="3" t="s">
        <v>401</v>
      </c>
      <c r="U212" s="3" t="s">
        <v>412</v>
      </c>
      <c r="V212" s="3" t="s">
        <v>569</v>
      </c>
      <c r="W212" s="5">
        <v>2.5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2">
        <v>15</v>
      </c>
      <c r="AF212" s="2">
        <v>13</v>
      </c>
      <c r="AG212" s="2">
        <v>0</v>
      </c>
      <c r="AH212" s="2">
        <v>0</v>
      </c>
      <c r="AI212" s="2">
        <v>0</v>
      </c>
      <c r="AJ212" s="2">
        <v>6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</row>
    <row r="213" spans="1:46" x14ac:dyDescent="0.2">
      <c r="A213" s="2">
        <v>1705245</v>
      </c>
      <c r="B213" s="2">
        <v>895567</v>
      </c>
      <c r="C213" s="6">
        <v>25.554696526631499</v>
      </c>
      <c r="D213" s="6">
        <v>41.135553986686801</v>
      </c>
      <c r="E213" s="19" t="s">
        <v>399</v>
      </c>
      <c r="F213" s="46">
        <f>INDEX(Δεδομένα!$P:$P,MATCH('2021'!E213,Δεδομένα!$O:$O,0))</f>
        <v>19</v>
      </c>
      <c r="G213" s="49" t="s">
        <v>400</v>
      </c>
      <c r="H213" s="51" t="str">
        <f>INDEX(Δεδομένα!B$1:B$51,MATCH('2021'!G213,Δεδομένα!A$1:A$51,0))</f>
        <v>ΑΝΑΤΟΛΙΚΗΣ ΜΑΚΕΔΟΝΙΑΣ ΚΑΙ ΘΡΑΚΗΣ</v>
      </c>
      <c r="I213" s="53">
        <f>INDEX(Δεδομένα!E$1:E$13,MATCH('2021'!H213,Δεδομένα!D$1:D$13,0))</f>
        <v>2</v>
      </c>
      <c r="J213" s="4">
        <v>44470</v>
      </c>
      <c r="K213" s="3" t="s">
        <v>570</v>
      </c>
      <c r="L213" s="17" t="str">
        <f t="shared" si="12"/>
        <v>01/10/2021 05:27</v>
      </c>
      <c r="M213" s="4">
        <v>44470</v>
      </c>
      <c r="N213" s="3" t="s">
        <v>571</v>
      </c>
      <c r="O213" s="17" t="str">
        <f t="shared" si="13"/>
        <v>01/10/2021 06:05</v>
      </c>
      <c r="P213" s="24">
        <f t="shared" si="14"/>
        <v>2.6388888887595385E-2</v>
      </c>
      <c r="Q213" s="28">
        <v>0</v>
      </c>
      <c r="R213" s="27">
        <f t="shared" si="15"/>
        <v>37.999999998137355</v>
      </c>
      <c r="S213" s="3" t="s">
        <v>4</v>
      </c>
      <c r="T213" s="3" t="s">
        <v>500</v>
      </c>
      <c r="U213" s="3" t="s">
        <v>572</v>
      </c>
      <c r="V213" s="3" t="s">
        <v>573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10</v>
      </c>
      <c r="AD213" s="5">
        <v>0</v>
      </c>
      <c r="AE213" s="2">
        <v>2</v>
      </c>
      <c r="AF213" s="2">
        <v>0</v>
      </c>
      <c r="AG213" s="2">
        <v>0</v>
      </c>
      <c r="AH213" s="2">
        <v>0</v>
      </c>
      <c r="AI213" s="2">
        <v>0</v>
      </c>
      <c r="AJ213" s="2">
        <v>1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</row>
    <row r="214" spans="1:46" x14ac:dyDescent="0.2">
      <c r="A214" s="2">
        <v>1705747</v>
      </c>
      <c r="B214" s="2">
        <v>896014</v>
      </c>
      <c r="C214" s="6">
        <v>25.313498960743701</v>
      </c>
      <c r="D214" s="6">
        <v>41.042746634112099</v>
      </c>
      <c r="E214" s="19" t="s">
        <v>399</v>
      </c>
      <c r="F214" s="46">
        <f>INDEX(Δεδομένα!$P:$P,MATCH('2021'!E214,Δεδομένα!$O:$O,0))</f>
        <v>19</v>
      </c>
      <c r="G214" s="49" t="s">
        <v>400</v>
      </c>
      <c r="H214" s="51" t="str">
        <f>INDEX(Δεδομένα!B$1:B$51,MATCH('2021'!G214,Δεδομένα!A$1:A$51,0))</f>
        <v>ΑΝΑΤΟΛΙΚΗΣ ΜΑΚΕΔΟΝΙΑΣ ΚΑΙ ΘΡΑΚΗΣ</v>
      </c>
      <c r="I214" s="53">
        <f>INDEX(Δεδομένα!E$1:E$13,MATCH('2021'!H214,Δεδομένα!D$1:D$13,0))</f>
        <v>2</v>
      </c>
      <c r="J214" s="4">
        <v>44471</v>
      </c>
      <c r="K214" s="3" t="s">
        <v>459</v>
      </c>
      <c r="L214" s="17" t="str">
        <f t="shared" si="12"/>
        <v>02/10/2021 20:05</v>
      </c>
      <c r="M214" s="4">
        <v>44471</v>
      </c>
      <c r="N214" s="3" t="s">
        <v>427</v>
      </c>
      <c r="O214" s="17" t="str">
        <f t="shared" si="13"/>
        <v>02/10/2021 21:20</v>
      </c>
      <c r="P214" s="24">
        <f t="shared" si="14"/>
        <v>5.2083333335758653E-2</v>
      </c>
      <c r="Q214" s="28">
        <v>0</v>
      </c>
      <c r="R214" s="27">
        <f t="shared" si="15"/>
        <v>75.00000000349246</v>
      </c>
      <c r="S214" s="3" t="s">
        <v>4</v>
      </c>
      <c r="T214" s="3" t="s">
        <v>401</v>
      </c>
      <c r="U214" s="3" t="s">
        <v>4</v>
      </c>
      <c r="V214" s="3" t="s">
        <v>574</v>
      </c>
      <c r="W214" s="5">
        <v>0</v>
      </c>
      <c r="X214" s="5">
        <v>0</v>
      </c>
      <c r="Y214" s="5">
        <v>0</v>
      </c>
      <c r="Z214" s="5">
        <v>50</v>
      </c>
      <c r="AA214" s="5">
        <v>0</v>
      </c>
      <c r="AB214" s="5">
        <v>0</v>
      </c>
      <c r="AC214" s="5">
        <v>0</v>
      </c>
      <c r="AD214" s="5">
        <v>0</v>
      </c>
      <c r="AE214" s="2">
        <v>6</v>
      </c>
      <c r="AF214" s="2">
        <v>0</v>
      </c>
      <c r="AG214" s="2">
        <v>0</v>
      </c>
      <c r="AH214" s="2">
        <v>0</v>
      </c>
      <c r="AI214" s="2">
        <v>0</v>
      </c>
      <c r="AJ214" s="2">
        <v>3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</row>
    <row r="215" spans="1:46" x14ac:dyDescent="0.2">
      <c r="A215" s="2">
        <v>1705785</v>
      </c>
      <c r="B215" s="2">
        <v>896262</v>
      </c>
      <c r="C215" s="6">
        <v>25.354362645819101</v>
      </c>
      <c r="D215" s="6">
        <v>40.960500752580202</v>
      </c>
      <c r="E215" s="19" t="s">
        <v>399</v>
      </c>
      <c r="F215" s="46">
        <f>INDEX(Δεδομένα!$P:$P,MATCH('2021'!E215,Δεδομένα!$O:$O,0))</f>
        <v>19</v>
      </c>
      <c r="G215" s="49" t="s">
        <v>400</v>
      </c>
      <c r="H215" s="51" t="str">
        <f>INDEX(Δεδομένα!B$1:B$51,MATCH('2021'!G215,Δεδομένα!A$1:A$51,0))</f>
        <v>ΑΝΑΤΟΛΙΚΗΣ ΜΑΚΕΔΟΝΙΑΣ ΚΑΙ ΘΡΑΚΗΣ</v>
      </c>
      <c r="I215" s="53">
        <f>INDEX(Δεδομένα!E$1:E$13,MATCH('2021'!H215,Δεδομένα!D$1:D$13,0))</f>
        <v>2</v>
      </c>
      <c r="J215" s="4">
        <v>44472</v>
      </c>
      <c r="K215" s="3" t="s">
        <v>221</v>
      </c>
      <c r="L215" s="17" t="str">
        <f t="shared" si="12"/>
        <v>03/10/2021 16:15</v>
      </c>
      <c r="M215" s="4">
        <v>44472</v>
      </c>
      <c r="N215" s="3" t="s">
        <v>13</v>
      </c>
      <c r="O215" s="17" t="str">
        <f t="shared" si="13"/>
        <v>03/10/2021 18:50</v>
      </c>
      <c r="P215" s="24">
        <f t="shared" si="14"/>
        <v>0.10763888888322981</v>
      </c>
      <c r="Q215" s="28">
        <v>0</v>
      </c>
      <c r="R215" s="27">
        <f t="shared" si="15"/>
        <v>154.99999999185093</v>
      </c>
      <c r="S215" s="3" t="s">
        <v>4</v>
      </c>
      <c r="T215" s="3" t="s">
        <v>419</v>
      </c>
      <c r="U215" s="3" t="s">
        <v>505</v>
      </c>
      <c r="V215" s="3" t="s">
        <v>506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5</v>
      </c>
      <c r="AC215" s="5">
        <v>0</v>
      </c>
      <c r="AD215" s="5">
        <v>0</v>
      </c>
      <c r="AE215" s="2">
        <v>4</v>
      </c>
      <c r="AF215" s="2">
        <v>0</v>
      </c>
      <c r="AG215" s="2">
        <v>0</v>
      </c>
      <c r="AH215" s="2">
        <v>0</v>
      </c>
      <c r="AI215" s="2">
        <v>0</v>
      </c>
      <c r="AJ215" s="2">
        <v>2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</row>
    <row r="216" spans="1:46" x14ac:dyDescent="0.2">
      <c r="A216" s="2">
        <v>1705797</v>
      </c>
      <c r="B216" s="2">
        <v>896290</v>
      </c>
      <c r="E216" s="19" t="s">
        <v>399</v>
      </c>
      <c r="F216" s="46">
        <f>INDEX(Δεδομένα!$P:$P,MATCH('2021'!E216,Δεδομένα!$O:$O,0))</f>
        <v>19</v>
      </c>
      <c r="G216" s="49" t="s">
        <v>400</v>
      </c>
      <c r="H216" s="51" t="str">
        <f>INDEX(Δεδομένα!B$1:B$51,MATCH('2021'!G216,Δεδομένα!A$1:A$51,0))</f>
        <v>ΑΝΑΤΟΛΙΚΗΣ ΜΑΚΕΔΟΝΙΑΣ ΚΑΙ ΘΡΑΚΗΣ</v>
      </c>
      <c r="I216" s="53">
        <f>INDEX(Δεδομένα!E$1:E$13,MATCH('2021'!H216,Δεδομένα!D$1:D$13,0))</f>
        <v>2</v>
      </c>
      <c r="J216" s="4">
        <v>44472</v>
      </c>
      <c r="K216" s="3" t="s">
        <v>575</v>
      </c>
      <c r="L216" s="17" t="str">
        <f t="shared" si="12"/>
        <v>03/10/2021 17:42</v>
      </c>
      <c r="M216" s="4">
        <v>44472</v>
      </c>
      <c r="N216" s="3" t="s">
        <v>576</v>
      </c>
      <c r="O216" s="17" t="str">
        <f t="shared" si="13"/>
        <v>03/10/2021 18:42</v>
      </c>
      <c r="P216" s="24">
        <f t="shared" si="14"/>
        <v>4.1666666664241347E-2</v>
      </c>
      <c r="Q216" s="28">
        <v>0</v>
      </c>
      <c r="R216" s="27">
        <f t="shared" si="15"/>
        <v>59.99999999650754</v>
      </c>
      <c r="S216" s="3" t="s">
        <v>4</v>
      </c>
      <c r="T216" s="3" t="s">
        <v>419</v>
      </c>
      <c r="U216" s="3" t="s">
        <v>465</v>
      </c>
      <c r="V216" s="3" t="s">
        <v>426</v>
      </c>
      <c r="W216" s="5">
        <v>0</v>
      </c>
      <c r="X216" s="5">
        <v>0</v>
      </c>
      <c r="Y216" s="5">
        <v>0</v>
      </c>
      <c r="Z216" s="5">
        <v>0.01</v>
      </c>
      <c r="AA216" s="5">
        <v>0</v>
      </c>
      <c r="AB216" s="5">
        <v>0</v>
      </c>
      <c r="AC216" s="5">
        <v>0</v>
      </c>
      <c r="AD216" s="5">
        <v>0</v>
      </c>
      <c r="AE216" s="2">
        <v>4</v>
      </c>
      <c r="AF216" s="2">
        <v>0</v>
      </c>
      <c r="AG216" s="2">
        <v>0</v>
      </c>
      <c r="AH216" s="2">
        <v>0</v>
      </c>
      <c r="AI216" s="2">
        <v>0</v>
      </c>
      <c r="AJ216" s="2">
        <v>2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</row>
    <row r="217" spans="1:46" x14ac:dyDescent="0.2">
      <c r="A217" s="2">
        <v>1705814</v>
      </c>
      <c r="B217" s="2">
        <v>896325</v>
      </c>
      <c r="C217" s="6">
        <v>25.305853933979801</v>
      </c>
      <c r="D217" s="6">
        <v>41.054008757029798</v>
      </c>
      <c r="E217" s="19" t="s">
        <v>399</v>
      </c>
      <c r="F217" s="46">
        <f>INDEX(Δεδομένα!$P:$P,MATCH('2021'!E217,Δεδομένα!$O:$O,0))</f>
        <v>19</v>
      </c>
      <c r="G217" s="49" t="s">
        <v>400</v>
      </c>
      <c r="H217" s="51" t="str">
        <f>INDEX(Δεδομένα!B$1:B$51,MATCH('2021'!G217,Δεδομένα!A$1:A$51,0))</f>
        <v>ΑΝΑΤΟΛΙΚΗΣ ΜΑΚΕΔΟΝΙΑΣ ΚΑΙ ΘΡΑΚΗΣ</v>
      </c>
      <c r="I217" s="53">
        <f>INDEX(Δεδομένα!E$1:E$13,MATCH('2021'!H217,Δεδομένα!D$1:D$13,0))</f>
        <v>2</v>
      </c>
      <c r="J217" s="4">
        <v>44472</v>
      </c>
      <c r="K217" s="3" t="s">
        <v>314</v>
      </c>
      <c r="L217" s="17" t="str">
        <f t="shared" si="12"/>
        <v>03/10/2021 19:27</v>
      </c>
      <c r="M217" s="4">
        <v>44472</v>
      </c>
      <c r="N217" s="3" t="s">
        <v>577</v>
      </c>
      <c r="O217" s="17" t="str">
        <f t="shared" si="13"/>
        <v>03/10/2021 20:09</v>
      </c>
      <c r="P217" s="24">
        <f t="shared" si="14"/>
        <v>2.9166666667151731E-2</v>
      </c>
      <c r="Q217" s="28">
        <v>0</v>
      </c>
      <c r="R217" s="27">
        <f t="shared" si="15"/>
        <v>42.000000000698492</v>
      </c>
      <c r="S217" s="3" t="s">
        <v>4</v>
      </c>
      <c r="T217" s="3" t="s">
        <v>401</v>
      </c>
      <c r="U217" s="3" t="s">
        <v>4</v>
      </c>
      <c r="V217" s="3" t="s">
        <v>574</v>
      </c>
      <c r="W217" s="5">
        <v>0</v>
      </c>
      <c r="X217" s="5">
        <v>0</v>
      </c>
      <c r="Y217" s="5">
        <v>0</v>
      </c>
      <c r="Z217" s="5">
        <v>2</v>
      </c>
      <c r="AA217" s="5">
        <v>0</v>
      </c>
      <c r="AB217" s="5">
        <v>0</v>
      </c>
      <c r="AC217" s="5">
        <v>0</v>
      </c>
      <c r="AD217" s="5">
        <v>0</v>
      </c>
      <c r="AE217" s="2">
        <v>2</v>
      </c>
      <c r="AF217" s="2">
        <v>0</v>
      </c>
      <c r="AG217" s="2">
        <v>0</v>
      </c>
      <c r="AH217" s="2">
        <v>0</v>
      </c>
      <c r="AI217" s="2">
        <v>0</v>
      </c>
      <c r="AJ217" s="2">
        <v>1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</row>
    <row r="218" spans="1:46" x14ac:dyDescent="0.2">
      <c r="A218" s="2">
        <v>1705817</v>
      </c>
      <c r="B218" s="2">
        <v>896349</v>
      </c>
      <c r="C218" s="6">
        <v>25.291308707382001</v>
      </c>
      <c r="D218" s="6">
        <v>41.043467737661899</v>
      </c>
      <c r="E218" s="19" t="s">
        <v>399</v>
      </c>
      <c r="F218" s="46">
        <f>INDEX(Δεδομένα!$P:$P,MATCH('2021'!E218,Δεδομένα!$O:$O,0))</f>
        <v>19</v>
      </c>
      <c r="G218" s="49" t="s">
        <v>400</v>
      </c>
      <c r="H218" s="51" t="str">
        <f>INDEX(Δεδομένα!B$1:B$51,MATCH('2021'!G218,Δεδομένα!A$1:A$51,0))</f>
        <v>ΑΝΑΤΟΛΙΚΗΣ ΜΑΚΕΔΟΝΙΑΣ ΚΑΙ ΘΡΑΚΗΣ</v>
      </c>
      <c r="I218" s="53">
        <f>INDEX(Δεδομένα!E$1:E$13,MATCH('2021'!H218,Δεδομένα!D$1:D$13,0))</f>
        <v>2</v>
      </c>
      <c r="J218" s="4">
        <v>44472</v>
      </c>
      <c r="K218" s="3" t="s">
        <v>450</v>
      </c>
      <c r="L218" s="17" t="str">
        <f t="shared" si="12"/>
        <v>03/10/2021 20:50</v>
      </c>
      <c r="M218" s="4">
        <v>44472</v>
      </c>
      <c r="N218" s="3" t="s">
        <v>427</v>
      </c>
      <c r="O218" s="17" t="str">
        <f t="shared" si="13"/>
        <v>03/10/2021 21:20</v>
      </c>
      <c r="P218" s="24">
        <f t="shared" si="14"/>
        <v>2.0833333335758653E-2</v>
      </c>
      <c r="Q218" s="28">
        <v>0</v>
      </c>
      <c r="R218" s="27">
        <f t="shared" si="15"/>
        <v>30.00000000349246</v>
      </c>
      <c r="S218" s="3" t="s">
        <v>4</v>
      </c>
      <c r="T218" s="3" t="s">
        <v>401</v>
      </c>
      <c r="U218" s="3" t="s">
        <v>4</v>
      </c>
      <c r="V218" s="3" t="s">
        <v>567</v>
      </c>
      <c r="W218" s="5">
        <v>0</v>
      </c>
      <c r="X218" s="5">
        <v>0</v>
      </c>
      <c r="Y218" s="5">
        <v>0</v>
      </c>
      <c r="Z218" s="5">
        <v>10</v>
      </c>
      <c r="AA218" s="5">
        <v>0</v>
      </c>
      <c r="AB218" s="5">
        <v>0</v>
      </c>
      <c r="AC218" s="5">
        <v>0</v>
      </c>
      <c r="AD218" s="5">
        <v>0</v>
      </c>
      <c r="AE218" s="2">
        <v>2</v>
      </c>
      <c r="AF218" s="2">
        <v>0</v>
      </c>
      <c r="AG218" s="2">
        <v>0</v>
      </c>
      <c r="AH218" s="2">
        <v>0</v>
      </c>
      <c r="AI218" s="2">
        <v>0</v>
      </c>
      <c r="AJ218" s="2">
        <v>1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</row>
    <row r="219" spans="1:46" x14ac:dyDescent="0.2">
      <c r="A219" s="2">
        <v>1706347</v>
      </c>
      <c r="B219" s="2">
        <v>896457</v>
      </c>
      <c r="C219" s="6">
        <v>25.430380779967699</v>
      </c>
      <c r="D219" s="6">
        <v>41.124927931148399</v>
      </c>
      <c r="E219" s="19" t="s">
        <v>399</v>
      </c>
      <c r="F219" s="46">
        <f>INDEX(Δεδομένα!$P:$P,MATCH('2021'!E219,Δεδομένα!$O:$O,0))</f>
        <v>19</v>
      </c>
      <c r="G219" s="49" t="s">
        <v>400</v>
      </c>
      <c r="H219" s="51" t="str">
        <f>INDEX(Δεδομένα!B$1:B$51,MATCH('2021'!G219,Δεδομένα!A$1:A$51,0))</f>
        <v>ΑΝΑΤΟΛΙΚΗΣ ΜΑΚΕΔΟΝΙΑΣ ΚΑΙ ΘΡΑΚΗΣ</v>
      </c>
      <c r="I219" s="53">
        <f>INDEX(Δεδομένα!E$1:E$13,MATCH('2021'!H219,Δεδομένα!D$1:D$13,0))</f>
        <v>2</v>
      </c>
      <c r="J219" s="4">
        <v>44473</v>
      </c>
      <c r="K219" s="3" t="s">
        <v>578</v>
      </c>
      <c r="L219" s="17" t="str">
        <f t="shared" si="12"/>
        <v>04/10/2021 11:07</v>
      </c>
      <c r="M219" s="4">
        <v>44473</v>
      </c>
      <c r="N219" s="3" t="s">
        <v>186</v>
      </c>
      <c r="O219" s="17" t="str">
        <f t="shared" si="13"/>
        <v>04/10/2021 11:42</v>
      </c>
      <c r="P219" s="24">
        <f t="shared" si="14"/>
        <v>2.4305555562023073E-2</v>
      </c>
      <c r="Q219" s="28">
        <v>0</v>
      </c>
      <c r="R219" s="27">
        <f t="shared" si="15"/>
        <v>35.000000009313226</v>
      </c>
      <c r="S219" s="3" t="s">
        <v>4</v>
      </c>
      <c r="T219" s="3" t="s">
        <v>401</v>
      </c>
      <c r="U219" s="3" t="s">
        <v>412</v>
      </c>
      <c r="V219" s="3" t="s">
        <v>402</v>
      </c>
      <c r="W219" s="5">
        <v>0</v>
      </c>
      <c r="X219" s="5">
        <v>0</v>
      </c>
      <c r="Y219" s="5">
        <v>0</v>
      </c>
      <c r="Z219" s="5">
        <v>0.2</v>
      </c>
      <c r="AA219" s="5">
        <v>0</v>
      </c>
      <c r="AB219" s="5">
        <v>0</v>
      </c>
      <c r="AC219" s="5">
        <v>0</v>
      </c>
      <c r="AD219" s="5">
        <v>0</v>
      </c>
      <c r="AE219" s="2">
        <v>6</v>
      </c>
      <c r="AF219" s="2">
        <v>0</v>
      </c>
      <c r="AG219" s="2">
        <v>0</v>
      </c>
      <c r="AH219" s="2">
        <v>0</v>
      </c>
      <c r="AI219" s="2">
        <v>0</v>
      </c>
      <c r="AJ219" s="2">
        <v>3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</row>
    <row r="220" spans="1:46" x14ac:dyDescent="0.2">
      <c r="A220" s="2">
        <v>1706349</v>
      </c>
      <c r="B220" s="2">
        <v>896477</v>
      </c>
      <c r="C220" s="6">
        <v>25.333726982457001</v>
      </c>
      <c r="D220" s="6">
        <v>40.976117166581901</v>
      </c>
      <c r="E220" s="19" t="s">
        <v>399</v>
      </c>
      <c r="F220" s="46">
        <f>INDEX(Δεδομένα!$P:$P,MATCH('2021'!E220,Δεδομένα!$O:$O,0))</f>
        <v>19</v>
      </c>
      <c r="G220" s="49" t="s">
        <v>400</v>
      </c>
      <c r="H220" s="51" t="str">
        <f>INDEX(Δεδομένα!B$1:B$51,MATCH('2021'!G220,Δεδομένα!A$1:A$51,0))</f>
        <v>ΑΝΑΤΟΛΙΚΗΣ ΜΑΚΕΔΟΝΙΑΣ ΚΑΙ ΘΡΑΚΗΣ</v>
      </c>
      <c r="I220" s="53">
        <f>INDEX(Δεδομένα!E$1:E$13,MATCH('2021'!H220,Δεδομένα!D$1:D$13,0))</f>
        <v>2</v>
      </c>
      <c r="J220" s="4">
        <v>44473</v>
      </c>
      <c r="K220" s="3" t="s">
        <v>237</v>
      </c>
      <c r="L220" s="17" t="str">
        <f t="shared" si="12"/>
        <v>04/10/2021 12:30</v>
      </c>
      <c r="M220" s="4">
        <v>44473</v>
      </c>
      <c r="N220" s="3" t="s">
        <v>241</v>
      </c>
      <c r="O220" s="17" t="str">
        <f t="shared" si="13"/>
        <v>04/10/2021 13:15</v>
      </c>
      <c r="P220" s="24">
        <f t="shared" si="14"/>
        <v>3.125E-2</v>
      </c>
      <c r="Q220" s="28">
        <v>0</v>
      </c>
      <c r="R220" s="27">
        <f t="shared" si="15"/>
        <v>45</v>
      </c>
      <c r="S220" s="3" t="s">
        <v>4</v>
      </c>
      <c r="T220" s="3" t="s">
        <v>401</v>
      </c>
      <c r="U220" s="3" t="s">
        <v>4</v>
      </c>
      <c r="V220" s="3" t="s">
        <v>567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0.2</v>
      </c>
      <c r="AD220" s="5">
        <v>0</v>
      </c>
      <c r="AE220" s="2">
        <v>4</v>
      </c>
      <c r="AF220" s="2">
        <v>0</v>
      </c>
      <c r="AG220" s="2">
        <v>0</v>
      </c>
      <c r="AH220" s="2">
        <v>0</v>
      </c>
      <c r="AI220" s="2">
        <v>0</v>
      </c>
      <c r="AJ220" s="2">
        <v>2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</row>
    <row r="221" spans="1:46" x14ac:dyDescent="0.2">
      <c r="A221" s="2">
        <v>1706564</v>
      </c>
      <c r="B221" s="2">
        <v>897115</v>
      </c>
      <c r="C221" s="6">
        <v>25.3904572676356</v>
      </c>
      <c r="D221" s="6">
        <v>41.101532962664002</v>
      </c>
      <c r="E221" s="19" t="s">
        <v>399</v>
      </c>
      <c r="F221" s="46">
        <f>INDEX(Δεδομένα!$P:$P,MATCH('2021'!E221,Δεδομένα!$O:$O,0))</f>
        <v>19</v>
      </c>
      <c r="G221" s="49" t="s">
        <v>400</v>
      </c>
      <c r="H221" s="51" t="str">
        <f>INDEX(Δεδομένα!B$1:B$51,MATCH('2021'!G221,Δεδομένα!A$1:A$51,0))</f>
        <v>ΑΝΑΤΟΛΙΚΗΣ ΜΑΚΕΔΟΝΙΑΣ ΚΑΙ ΘΡΑΚΗΣ</v>
      </c>
      <c r="I221" s="53">
        <f>INDEX(Δεδομένα!E$1:E$13,MATCH('2021'!H221,Δεδομένα!D$1:D$13,0))</f>
        <v>2</v>
      </c>
      <c r="J221" s="4">
        <v>44475</v>
      </c>
      <c r="K221" s="3" t="s">
        <v>579</v>
      </c>
      <c r="L221" s="17" t="str">
        <f t="shared" si="12"/>
        <v>06/10/2021 15:54</v>
      </c>
      <c r="M221" s="4">
        <v>44475</v>
      </c>
      <c r="N221" s="3" t="s">
        <v>202</v>
      </c>
      <c r="O221" s="17" t="str">
        <f t="shared" si="13"/>
        <v>06/10/2021 16:33</v>
      </c>
      <c r="P221" s="24">
        <f t="shared" si="14"/>
        <v>2.7083333334303461E-2</v>
      </c>
      <c r="Q221" s="28">
        <v>0</v>
      </c>
      <c r="R221" s="27">
        <f t="shared" si="15"/>
        <v>39.000000001396984</v>
      </c>
      <c r="S221" s="3" t="s">
        <v>4</v>
      </c>
      <c r="T221" s="3" t="s">
        <v>401</v>
      </c>
      <c r="U221" s="3" t="s">
        <v>412</v>
      </c>
      <c r="V221" s="3" t="s">
        <v>402</v>
      </c>
      <c r="W221" s="5">
        <v>0</v>
      </c>
      <c r="X221" s="5">
        <v>0</v>
      </c>
      <c r="Y221" s="5">
        <v>0</v>
      </c>
      <c r="Z221" s="5">
        <v>0.4</v>
      </c>
      <c r="AA221" s="5">
        <v>0</v>
      </c>
      <c r="AB221" s="5">
        <v>0</v>
      </c>
      <c r="AC221" s="5">
        <v>0</v>
      </c>
      <c r="AD221" s="5">
        <v>0</v>
      </c>
      <c r="AE221" s="2">
        <v>2</v>
      </c>
      <c r="AF221" s="2">
        <v>0</v>
      </c>
      <c r="AG221" s="2">
        <v>0</v>
      </c>
      <c r="AH221" s="2">
        <v>0</v>
      </c>
      <c r="AI221" s="2">
        <v>0</v>
      </c>
      <c r="AJ221" s="2">
        <v>1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</row>
    <row r="222" spans="1:46" x14ac:dyDescent="0.2">
      <c r="A222" s="2">
        <v>1706587</v>
      </c>
      <c r="B222" s="2">
        <v>897251</v>
      </c>
      <c r="C222" s="6">
        <v>25.399144439998398</v>
      </c>
      <c r="D222" s="6">
        <v>41.070524324589002</v>
      </c>
      <c r="E222" s="19" t="s">
        <v>399</v>
      </c>
      <c r="F222" s="46">
        <f>INDEX(Δεδομένα!$P:$P,MATCH('2021'!E222,Δεδομένα!$O:$O,0))</f>
        <v>19</v>
      </c>
      <c r="G222" s="49" t="s">
        <v>400</v>
      </c>
      <c r="H222" s="51" t="str">
        <f>INDEX(Δεδομένα!B$1:B$51,MATCH('2021'!G222,Δεδομένα!A$1:A$51,0))</f>
        <v>ΑΝΑΤΟΛΙΚΗΣ ΜΑΚΕΔΟΝΙΑΣ ΚΑΙ ΘΡΑΚΗΣ</v>
      </c>
      <c r="I222" s="53">
        <f>INDEX(Δεδομένα!E$1:E$13,MATCH('2021'!H222,Δεδομένα!D$1:D$13,0))</f>
        <v>2</v>
      </c>
      <c r="J222" s="4">
        <v>44475</v>
      </c>
      <c r="K222" s="3" t="s">
        <v>85</v>
      </c>
      <c r="L222" s="17" t="str">
        <f t="shared" si="12"/>
        <v>06/10/2021 21:48</v>
      </c>
      <c r="M222" s="4">
        <v>44475</v>
      </c>
      <c r="N222" s="3" t="s">
        <v>97</v>
      </c>
      <c r="O222" s="17" t="str">
        <f t="shared" si="13"/>
        <v>06/10/2021 22:30</v>
      </c>
      <c r="P222" s="24">
        <f t="shared" si="14"/>
        <v>2.9166666667151731E-2</v>
      </c>
      <c r="Q222" s="28">
        <v>0</v>
      </c>
      <c r="R222" s="27">
        <f t="shared" si="15"/>
        <v>42.000000000698492</v>
      </c>
      <c r="S222" s="3" t="s">
        <v>4</v>
      </c>
      <c r="T222" s="3" t="s">
        <v>401</v>
      </c>
      <c r="U222" s="3" t="s">
        <v>580</v>
      </c>
      <c r="V222" s="3" t="s">
        <v>581</v>
      </c>
      <c r="W222" s="5">
        <v>0</v>
      </c>
      <c r="X222" s="5">
        <v>0</v>
      </c>
      <c r="Y222" s="5">
        <v>0</v>
      </c>
      <c r="Z222" s="5">
        <v>10</v>
      </c>
      <c r="AA222" s="5">
        <v>0</v>
      </c>
      <c r="AB222" s="5">
        <v>0</v>
      </c>
      <c r="AC222" s="5">
        <v>0</v>
      </c>
      <c r="AD222" s="5">
        <v>0</v>
      </c>
      <c r="AE222" s="2">
        <v>2</v>
      </c>
      <c r="AF222" s="2">
        <v>0</v>
      </c>
      <c r="AG222" s="2">
        <v>0</v>
      </c>
      <c r="AH222" s="2">
        <v>0</v>
      </c>
      <c r="AI222" s="2">
        <v>0</v>
      </c>
      <c r="AJ222" s="2">
        <v>1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</row>
    <row r="223" spans="1:46" x14ac:dyDescent="0.2">
      <c r="A223" s="2">
        <v>1706603</v>
      </c>
      <c r="B223" s="2">
        <v>897437</v>
      </c>
      <c r="C223" s="6">
        <v>25.353868484497099</v>
      </c>
      <c r="D223" s="6">
        <v>40.9608345031738</v>
      </c>
      <c r="E223" s="19" t="s">
        <v>399</v>
      </c>
      <c r="F223" s="46">
        <f>INDEX(Δεδομένα!$P:$P,MATCH('2021'!E223,Δεδομένα!$O:$O,0))</f>
        <v>19</v>
      </c>
      <c r="G223" s="49" t="s">
        <v>400</v>
      </c>
      <c r="H223" s="51" t="str">
        <f>INDEX(Δεδομένα!B$1:B$51,MATCH('2021'!G223,Δεδομένα!A$1:A$51,0))</f>
        <v>ΑΝΑΤΟΛΙΚΗΣ ΜΑΚΕΔΟΝΙΑΣ ΚΑΙ ΘΡΑΚΗΣ</v>
      </c>
      <c r="I223" s="53">
        <f>INDEX(Δεδομένα!E$1:E$13,MATCH('2021'!H223,Δεδομένα!D$1:D$13,0))</f>
        <v>2</v>
      </c>
      <c r="J223" s="4">
        <v>44476</v>
      </c>
      <c r="K223" s="3" t="s">
        <v>310</v>
      </c>
      <c r="L223" s="17" t="str">
        <f t="shared" si="12"/>
        <v>07/10/2021 15:05</v>
      </c>
      <c r="M223" s="4">
        <v>44476</v>
      </c>
      <c r="N223" s="3" t="s">
        <v>530</v>
      </c>
      <c r="O223" s="17" t="str">
        <f t="shared" si="13"/>
        <v>07/10/2021 16:05</v>
      </c>
      <c r="P223" s="24">
        <f t="shared" si="14"/>
        <v>4.1666666671517305E-2</v>
      </c>
      <c r="Q223" s="28">
        <v>0</v>
      </c>
      <c r="R223" s="27">
        <f t="shared" si="15"/>
        <v>60.000000006984919</v>
      </c>
      <c r="S223" s="3" t="s">
        <v>4</v>
      </c>
      <c r="T223" s="3" t="s">
        <v>419</v>
      </c>
      <c r="U223" s="3" t="s">
        <v>505</v>
      </c>
      <c r="V223" s="3" t="s">
        <v>506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2</v>
      </c>
      <c r="AD223" s="5">
        <v>0</v>
      </c>
      <c r="AE223" s="2">
        <v>4</v>
      </c>
      <c r="AF223" s="2">
        <v>0</v>
      </c>
      <c r="AG223" s="2">
        <v>0</v>
      </c>
      <c r="AH223" s="2">
        <v>0</v>
      </c>
      <c r="AI223" s="2">
        <v>0</v>
      </c>
      <c r="AJ223" s="2">
        <v>2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</row>
    <row r="224" spans="1:46" x14ac:dyDescent="0.2">
      <c r="A224" s="2">
        <v>1706619</v>
      </c>
      <c r="B224" s="2">
        <v>898020</v>
      </c>
      <c r="C224" s="6">
        <v>25.300190879064399</v>
      </c>
      <c r="D224" s="6">
        <v>41.151216700980399</v>
      </c>
      <c r="E224" s="19" t="s">
        <v>399</v>
      </c>
      <c r="F224" s="46">
        <f>INDEX(Δεδομένα!$P:$P,MATCH('2021'!E224,Δεδομένα!$O:$O,0))</f>
        <v>19</v>
      </c>
      <c r="G224" s="49" t="s">
        <v>400</v>
      </c>
      <c r="H224" s="51" t="str">
        <f>INDEX(Δεδομένα!B$1:B$51,MATCH('2021'!G224,Δεδομένα!A$1:A$51,0))</f>
        <v>ΑΝΑΤΟΛΙΚΗΣ ΜΑΚΕΔΟΝΙΑΣ ΚΑΙ ΘΡΑΚΗΣ</v>
      </c>
      <c r="I224" s="53">
        <f>INDEX(Δεδομένα!E$1:E$13,MATCH('2021'!H224,Δεδομένα!D$1:D$13,0))</f>
        <v>2</v>
      </c>
      <c r="J224" s="4">
        <v>44478</v>
      </c>
      <c r="K224" s="3" t="s">
        <v>582</v>
      </c>
      <c r="L224" s="17" t="str">
        <f t="shared" si="12"/>
        <v>09/10/2021 10:33</v>
      </c>
      <c r="M224" s="4">
        <v>44478</v>
      </c>
      <c r="N224" s="3" t="s">
        <v>583</v>
      </c>
      <c r="O224" s="17" t="str">
        <f t="shared" si="13"/>
        <v>09/10/2021 11:48</v>
      </c>
      <c r="P224" s="24">
        <f t="shared" si="14"/>
        <v>5.2083333335758653E-2</v>
      </c>
      <c r="Q224" s="28">
        <v>0</v>
      </c>
      <c r="R224" s="27">
        <f t="shared" si="15"/>
        <v>75.00000000349246</v>
      </c>
      <c r="S224" s="3" t="s">
        <v>4</v>
      </c>
      <c r="T224" s="3" t="s">
        <v>416</v>
      </c>
      <c r="U224" s="3" t="s">
        <v>4</v>
      </c>
      <c r="V224" s="3" t="s">
        <v>584</v>
      </c>
      <c r="W224" s="5">
        <v>0.03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2">
        <v>4</v>
      </c>
      <c r="AF224" s="2">
        <v>0</v>
      </c>
      <c r="AG224" s="2">
        <v>0</v>
      </c>
      <c r="AH224" s="2">
        <v>0</v>
      </c>
      <c r="AI224" s="2">
        <v>0</v>
      </c>
      <c r="AJ224" s="2">
        <v>2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</row>
    <row r="225" spans="1:46" x14ac:dyDescent="0.2">
      <c r="A225" s="2">
        <v>1706948</v>
      </c>
      <c r="B225" s="2">
        <v>899292</v>
      </c>
      <c r="C225" s="6">
        <v>25.5295060114656</v>
      </c>
      <c r="D225" s="6">
        <v>41.141448245742602</v>
      </c>
      <c r="E225" s="19" t="s">
        <v>399</v>
      </c>
      <c r="F225" s="46">
        <f>INDEX(Δεδομένα!$P:$P,MATCH('2021'!E225,Δεδομένα!$O:$O,0))</f>
        <v>19</v>
      </c>
      <c r="G225" s="49" t="s">
        <v>400</v>
      </c>
      <c r="H225" s="51" t="str">
        <f>INDEX(Δεδομένα!B$1:B$51,MATCH('2021'!G225,Δεδομένα!A$1:A$51,0))</f>
        <v>ΑΝΑΤΟΛΙΚΗΣ ΜΑΚΕΔΟΝΙΑΣ ΚΑΙ ΘΡΑΚΗΣ</v>
      </c>
      <c r="I225" s="53">
        <f>INDEX(Δεδομένα!E$1:E$13,MATCH('2021'!H225,Δεδομένα!D$1:D$13,0))</f>
        <v>2</v>
      </c>
      <c r="J225" s="4">
        <v>44482</v>
      </c>
      <c r="K225" s="3" t="s">
        <v>411</v>
      </c>
      <c r="L225" s="17" t="str">
        <f t="shared" si="12"/>
        <v>13/10/2021 17:10</v>
      </c>
      <c r="M225" s="4">
        <v>44482</v>
      </c>
      <c r="N225" s="3" t="s">
        <v>575</v>
      </c>
      <c r="O225" s="17" t="str">
        <f t="shared" si="13"/>
        <v>13/10/2021 17:42</v>
      </c>
      <c r="P225" s="24">
        <f t="shared" si="14"/>
        <v>2.2222222221898846E-2</v>
      </c>
      <c r="Q225" s="28">
        <v>0</v>
      </c>
      <c r="R225" s="27">
        <f t="shared" si="15"/>
        <v>31.999999999534339</v>
      </c>
      <c r="S225" s="3" t="s">
        <v>4</v>
      </c>
      <c r="T225" s="3" t="s">
        <v>401</v>
      </c>
      <c r="U225" s="3" t="s">
        <v>4</v>
      </c>
      <c r="V225" s="3" t="s">
        <v>585</v>
      </c>
      <c r="W225" s="5">
        <v>0</v>
      </c>
      <c r="X225" s="5">
        <v>0</v>
      </c>
      <c r="Y225" s="5">
        <v>0</v>
      </c>
      <c r="Z225" s="5">
        <v>0.01</v>
      </c>
      <c r="AA225" s="5">
        <v>0</v>
      </c>
      <c r="AB225" s="5">
        <v>0</v>
      </c>
      <c r="AC225" s="5">
        <v>0</v>
      </c>
      <c r="AD225" s="5">
        <v>0</v>
      </c>
      <c r="AE225" s="2">
        <v>2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</row>
    <row r="226" spans="1:46" x14ac:dyDescent="0.2">
      <c r="A226" s="2">
        <v>1707229</v>
      </c>
      <c r="B226" s="2">
        <v>901508</v>
      </c>
      <c r="C226" s="6">
        <v>25.304228508830199</v>
      </c>
      <c r="D226" s="6">
        <v>41.155817256088</v>
      </c>
      <c r="E226" s="19" t="s">
        <v>399</v>
      </c>
      <c r="F226" s="46">
        <f>INDEX(Δεδομένα!$P:$P,MATCH('2021'!E226,Δεδομένα!$O:$O,0))</f>
        <v>19</v>
      </c>
      <c r="G226" s="49" t="s">
        <v>400</v>
      </c>
      <c r="H226" s="51" t="str">
        <f>INDEX(Δεδομένα!B$1:B$51,MATCH('2021'!G226,Δεδομένα!A$1:A$51,0))</f>
        <v>ΑΝΑΤΟΛΙΚΗΣ ΜΑΚΕΔΟΝΙΑΣ ΚΑΙ ΘΡΑΚΗΣ</v>
      </c>
      <c r="I226" s="53">
        <f>INDEX(Δεδομένα!E$1:E$13,MATCH('2021'!H226,Δεδομένα!D$1:D$13,0))</f>
        <v>2</v>
      </c>
      <c r="J226" s="4">
        <v>44485</v>
      </c>
      <c r="K226" s="3" t="s">
        <v>586</v>
      </c>
      <c r="L226" s="17" t="str">
        <f t="shared" si="12"/>
        <v>16/10/2021 09:02</v>
      </c>
      <c r="M226" s="4">
        <v>44485</v>
      </c>
      <c r="N226" s="3" t="s">
        <v>338</v>
      </c>
      <c r="O226" s="17" t="str">
        <f t="shared" si="13"/>
        <v>16/10/2021 11:00</v>
      </c>
      <c r="P226" s="24">
        <f t="shared" si="14"/>
        <v>8.1944444449618459E-2</v>
      </c>
      <c r="Q226" s="28">
        <v>0</v>
      </c>
      <c r="R226" s="27">
        <f t="shared" si="15"/>
        <v>118.00000000745058</v>
      </c>
      <c r="S226" s="3" t="s">
        <v>4</v>
      </c>
      <c r="T226" s="3" t="s">
        <v>401</v>
      </c>
      <c r="U226" s="3" t="s">
        <v>4</v>
      </c>
      <c r="V226" s="3" t="s">
        <v>587</v>
      </c>
      <c r="W226" s="5">
        <v>0.04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2">
        <v>2</v>
      </c>
      <c r="AF226" s="2">
        <v>0</v>
      </c>
      <c r="AG226" s="2">
        <v>0</v>
      </c>
      <c r="AH226" s="2">
        <v>0</v>
      </c>
      <c r="AI226" s="2">
        <v>0</v>
      </c>
      <c r="AJ226" s="2">
        <v>1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</row>
    <row r="227" spans="1:46" x14ac:dyDescent="0.2">
      <c r="A227" s="2">
        <v>1708380</v>
      </c>
      <c r="B227" s="2">
        <v>904581</v>
      </c>
      <c r="C227" s="6">
        <v>25.2272137387714</v>
      </c>
      <c r="D227" s="6">
        <v>40.999640981004298</v>
      </c>
      <c r="E227" s="19" t="s">
        <v>399</v>
      </c>
      <c r="F227" s="46">
        <f>INDEX(Δεδομένα!$P:$P,MATCH('2021'!E227,Δεδομένα!$O:$O,0))</f>
        <v>19</v>
      </c>
      <c r="G227" s="49" t="s">
        <v>400</v>
      </c>
      <c r="H227" s="51" t="str">
        <f>INDEX(Δεδομένα!B$1:B$51,MATCH('2021'!G227,Δεδομένα!A$1:A$51,0))</f>
        <v>ΑΝΑΤΟΛΙΚΗΣ ΜΑΚΕΔΟΝΙΑΣ ΚΑΙ ΘΡΑΚΗΣ</v>
      </c>
      <c r="I227" s="53">
        <f>INDEX(Δεδομένα!E$1:E$13,MATCH('2021'!H227,Δεδομένα!D$1:D$13,0))</f>
        <v>2</v>
      </c>
      <c r="J227" s="4">
        <v>44496</v>
      </c>
      <c r="K227" s="3" t="s">
        <v>588</v>
      </c>
      <c r="L227" s="17" t="str">
        <f t="shared" si="12"/>
        <v>27/10/2021 07:37</v>
      </c>
      <c r="M227" s="4">
        <v>44496</v>
      </c>
      <c r="N227" s="3" t="s">
        <v>273</v>
      </c>
      <c r="O227" s="17" t="str">
        <f t="shared" si="13"/>
        <v>27/10/2021 09:50</v>
      </c>
      <c r="P227" s="24">
        <f t="shared" si="14"/>
        <v>9.2361111106583849E-2</v>
      </c>
      <c r="Q227" s="28">
        <v>0</v>
      </c>
      <c r="R227" s="27">
        <f t="shared" si="15"/>
        <v>132.99999999348074</v>
      </c>
      <c r="S227" s="3" t="s">
        <v>4</v>
      </c>
      <c r="T227" s="3" t="s">
        <v>401</v>
      </c>
      <c r="U227" s="3" t="s">
        <v>514</v>
      </c>
      <c r="V227" s="3" t="s">
        <v>515</v>
      </c>
      <c r="W227" s="5">
        <v>0</v>
      </c>
      <c r="X227" s="5">
        <v>0</v>
      </c>
      <c r="Y227" s="5">
        <v>0</v>
      </c>
      <c r="Z227" s="5">
        <v>0.3</v>
      </c>
      <c r="AA227" s="5">
        <v>0</v>
      </c>
      <c r="AB227" s="5">
        <v>0</v>
      </c>
      <c r="AC227" s="5">
        <v>0</v>
      </c>
      <c r="AD227" s="5">
        <v>0</v>
      </c>
      <c r="AE227" s="2">
        <v>2</v>
      </c>
      <c r="AF227" s="2">
        <v>0</v>
      </c>
      <c r="AG227" s="2">
        <v>0</v>
      </c>
      <c r="AH227" s="2">
        <v>0</v>
      </c>
      <c r="AI227" s="2">
        <v>0</v>
      </c>
      <c r="AJ227" s="2">
        <v>1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</row>
    <row r="228" spans="1:46" x14ac:dyDescent="0.2">
      <c r="A228" s="2">
        <v>1708795</v>
      </c>
      <c r="B228" s="2">
        <v>905707</v>
      </c>
      <c r="C228" s="6">
        <v>25.361421195621698</v>
      </c>
      <c r="D228" s="6">
        <v>41.158740709230102</v>
      </c>
      <c r="E228" s="19" t="s">
        <v>399</v>
      </c>
      <c r="F228" s="46">
        <f>INDEX(Δεδομένα!$P:$P,MATCH('2021'!E228,Δεδομένα!$O:$O,0))</f>
        <v>19</v>
      </c>
      <c r="G228" s="49" t="s">
        <v>400</v>
      </c>
      <c r="H228" s="51" t="str">
        <f>INDEX(Δεδομένα!B$1:B$51,MATCH('2021'!G228,Δεδομένα!A$1:A$51,0))</f>
        <v>ΑΝΑΤΟΛΙΚΗΣ ΜΑΚΕΔΟΝΙΑΣ ΚΑΙ ΘΡΑΚΗΣ</v>
      </c>
      <c r="I228" s="53">
        <f>INDEX(Δεδομένα!E$1:E$13,MATCH('2021'!H228,Δεδομένα!D$1:D$13,0))</f>
        <v>2</v>
      </c>
      <c r="J228" s="4">
        <v>44500</v>
      </c>
      <c r="K228" s="3" t="s">
        <v>483</v>
      </c>
      <c r="L228" s="17" t="str">
        <f t="shared" si="12"/>
        <v>31/10/2021 18:10</v>
      </c>
      <c r="M228" s="4">
        <v>44500</v>
      </c>
      <c r="N228" s="3" t="s">
        <v>131</v>
      </c>
      <c r="O228" s="17" t="str">
        <f t="shared" si="13"/>
        <v>31/10/2021 19:15</v>
      </c>
      <c r="P228" s="24">
        <f t="shared" si="14"/>
        <v>4.5138888890505768E-2</v>
      </c>
      <c r="Q228" s="28">
        <v>0</v>
      </c>
      <c r="R228" s="27">
        <f t="shared" si="15"/>
        <v>65.000000002328306</v>
      </c>
      <c r="S228" s="3" t="s">
        <v>4</v>
      </c>
      <c r="T228" s="3" t="s">
        <v>416</v>
      </c>
      <c r="U228" s="3" t="s">
        <v>4</v>
      </c>
      <c r="V228" s="3" t="s">
        <v>589</v>
      </c>
      <c r="W228" s="5">
        <v>0</v>
      </c>
      <c r="X228" s="5">
        <v>0</v>
      </c>
      <c r="Y228" s="5">
        <v>0</v>
      </c>
      <c r="Z228" s="5">
        <v>0.05</v>
      </c>
      <c r="AA228" s="5">
        <v>0</v>
      </c>
      <c r="AB228" s="5">
        <v>0</v>
      </c>
      <c r="AC228" s="5">
        <v>0</v>
      </c>
      <c r="AD228" s="5">
        <v>0</v>
      </c>
      <c r="AE228" s="2">
        <v>2</v>
      </c>
      <c r="AF228" s="2">
        <v>0</v>
      </c>
      <c r="AG228" s="2">
        <v>0</v>
      </c>
      <c r="AH228" s="2">
        <v>0</v>
      </c>
      <c r="AI228" s="2">
        <v>0</v>
      </c>
      <c r="AJ228" s="2">
        <v>1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</row>
    <row r="229" spans="1:46" x14ac:dyDescent="0.2">
      <c r="A229" s="2">
        <v>1713519</v>
      </c>
      <c r="B229" s="2">
        <v>907556</v>
      </c>
      <c r="C229" s="6">
        <v>25.191774509728699</v>
      </c>
      <c r="D229" s="6">
        <v>41.019788056967798</v>
      </c>
      <c r="E229" s="19" t="s">
        <v>399</v>
      </c>
      <c r="F229" s="46">
        <f>INDEX(Δεδομένα!$P:$P,MATCH('2021'!E229,Δεδομένα!$O:$O,0))</f>
        <v>19</v>
      </c>
      <c r="G229" s="49" t="s">
        <v>400</v>
      </c>
      <c r="H229" s="51" t="str">
        <f>INDEX(Δεδομένα!B$1:B$51,MATCH('2021'!G229,Δεδομένα!A$1:A$51,0))</f>
        <v>ΑΝΑΤΟΛΙΚΗΣ ΜΑΚΕΔΟΝΙΑΣ ΚΑΙ ΘΡΑΚΗΣ</v>
      </c>
      <c r="I229" s="53">
        <f>INDEX(Δεδομένα!E$1:E$13,MATCH('2021'!H229,Δεδομένα!D$1:D$13,0))</f>
        <v>2</v>
      </c>
      <c r="J229" s="4">
        <v>44508</v>
      </c>
      <c r="K229" s="3" t="s">
        <v>590</v>
      </c>
      <c r="L229" s="17" t="str">
        <f t="shared" si="12"/>
        <v>08/11/2021 15:25</v>
      </c>
      <c r="M229" s="4">
        <v>44508</v>
      </c>
      <c r="N229" s="3" t="s">
        <v>591</v>
      </c>
      <c r="O229" s="17" t="str">
        <f t="shared" si="13"/>
        <v>08/11/2021 16:19</v>
      </c>
      <c r="P229" s="24">
        <f t="shared" si="14"/>
        <v>3.7499999998544808E-2</v>
      </c>
      <c r="Q229" s="28">
        <v>0</v>
      </c>
      <c r="R229" s="27">
        <f t="shared" si="15"/>
        <v>53.999999997904524</v>
      </c>
      <c r="S229" s="3" t="s">
        <v>4</v>
      </c>
      <c r="T229" s="3" t="s">
        <v>401</v>
      </c>
      <c r="U229" s="3" t="s">
        <v>4</v>
      </c>
      <c r="V229" s="3" t="s">
        <v>592</v>
      </c>
      <c r="W229" s="5">
        <v>0</v>
      </c>
      <c r="X229" s="5">
        <v>0</v>
      </c>
      <c r="Y229" s="5">
        <v>0</v>
      </c>
      <c r="Z229" s="5">
        <v>0.1</v>
      </c>
      <c r="AA229" s="5">
        <v>0</v>
      </c>
      <c r="AB229" s="5">
        <v>0</v>
      </c>
      <c r="AC229" s="5">
        <v>0</v>
      </c>
      <c r="AD229" s="5">
        <v>0</v>
      </c>
      <c r="AE229" s="2">
        <v>2</v>
      </c>
      <c r="AF229" s="2">
        <v>0</v>
      </c>
      <c r="AG229" s="2">
        <v>0</v>
      </c>
      <c r="AH229" s="2">
        <v>0</v>
      </c>
      <c r="AI229" s="2">
        <v>0</v>
      </c>
      <c r="AJ229" s="2">
        <v>1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</row>
    <row r="230" spans="1:46" x14ac:dyDescent="0.2">
      <c r="A230" s="2">
        <v>1714443</v>
      </c>
      <c r="B230" s="2">
        <v>908698</v>
      </c>
      <c r="C230" s="6">
        <v>25.321323911979501</v>
      </c>
      <c r="D230" s="6">
        <v>41.146677148440297</v>
      </c>
      <c r="E230" s="19" t="s">
        <v>399</v>
      </c>
      <c r="F230" s="46">
        <f>INDEX(Δεδομένα!$P:$P,MATCH('2021'!E230,Δεδομένα!$O:$O,0))</f>
        <v>19</v>
      </c>
      <c r="G230" s="49" t="s">
        <v>400</v>
      </c>
      <c r="H230" s="51" t="str">
        <f>INDEX(Δεδομένα!B$1:B$51,MATCH('2021'!G230,Δεδομένα!A$1:A$51,0))</f>
        <v>ΑΝΑΤΟΛΙΚΗΣ ΜΑΚΕΔΟΝΙΑΣ ΚΑΙ ΘΡΑΚΗΣ</v>
      </c>
      <c r="I230" s="53">
        <f>INDEX(Δεδομένα!E$1:E$13,MATCH('2021'!H230,Δεδομένα!D$1:D$13,0))</f>
        <v>2</v>
      </c>
      <c r="J230" s="4">
        <v>44513</v>
      </c>
      <c r="K230" s="3" t="s">
        <v>544</v>
      </c>
      <c r="L230" s="17" t="str">
        <f t="shared" si="12"/>
        <v>13/11/2021 11:50</v>
      </c>
      <c r="M230" s="4">
        <v>44513</v>
      </c>
      <c r="N230" s="3" t="s">
        <v>210</v>
      </c>
      <c r="O230" s="17" t="str">
        <f t="shared" si="13"/>
        <v>13/11/2021 12:43</v>
      </c>
      <c r="P230" s="24">
        <f t="shared" si="14"/>
        <v>3.680555555911269E-2</v>
      </c>
      <c r="Q230" s="28">
        <v>0</v>
      </c>
      <c r="R230" s="27">
        <f t="shared" si="15"/>
        <v>53.000000005122274</v>
      </c>
      <c r="S230" s="3" t="s">
        <v>4</v>
      </c>
      <c r="T230" s="3" t="s">
        <v>416</v>
      </c>
      <c r="U230" s="3" t="s">
        <v>511</v>
      </c>
      <c r="V230" s="3" t="s">
        <v>442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0.05</v>
      </c>
      <c r="AD230" s="5">
        <v>0</v>
      </c>
      <c r="AE230" s="2">
        <v>4</v>
      </c>
      <c r="AF230" s="2">
        <v>0</v>
      </c>
      <c r="AG230" s="2">
        <v>0</v>
      </c>
      <c r="AH230" s="2">
        <v>0</v>
      </c>
      <c r="AI230" s="2">
        <v>0</v>
      </c>
      <c r="AJ230" s="2">
        <v>2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</row>
    <row r="231" spans="1:46" x14ac:dyDescent="0.2">
      <c r="A231" s="2">
        <v>1714472</v>
      </c>
      <c r="B231" s="2">
        <v>909523</v>
      </c>
      <c r="C231" s="6">
        <v>25.2643850890293</v>
      </c>
      <c r="D231" s="6">
        <v>41.101840081829401</v>
      </c>
      <c r="E231" s="19" t="s">
        <v>399</v>
      </c>
      <c r="F231" s="46">
        <f>INDEX(Δεδομένα!$P:$P,MATCH('2021'!E231,Δεδομένα!$O:$O,0))</f>
        <v>19</v>
      </c>
      <c r="G231" s="49" t="s">
        <v>400</v>
      </c>
      <c r="H231" s="51" t="str">
        <f>INDEX(Δεδομένα!B$1:B$51,MATCH('2021'!G231,Δεδομένα!A$1:A$51,0))</f>
        <v>ΑΝΑΤΟΛΙΚΗΣ ΜΑΚΕΔΟΝΙΑΣ ΚΑΙ ΘΡΑΚΗΣ</v>
      </c>
      <c r="I231" s="53">
        <f>INDEX(Δεδομένα!E$1:E$13,MATCH('2021'!H231,Δεδομένα!D$1:D$13,0))</f>
        <v>2</v>
      </c>
      <c r="J231" s="4">
        <v>44516</v>
      </c>
      <c r="K231" s="3" t="s">
        <v>109</v>
      </c>
      <c r="L231" s="17" t="str">
        <f t="shared" si="12"/>
        <v>16/11/2021 15:50</v>
      </c>
      <c r="M231" s="4">
        <v>44516</v>
      </c>
      <c r="N231" s="3" t="s">
        <v>404</v>
      </c>
      <c r="O231" s="17" t="str">
        <f t="shared" si="13"/>
        <v>16/11/2021 18:05</v>
      </c>
      <c r="P231" s="24">
        <f t="shared" si="14"/>
        <v>9.375E-2</v>
      </c>
      <c r="Q231" s="28">
        <v>0</v>
      </c>
      <c r="R231" s="27">
        <f t="shared" si="15"/>
        <v>135</v>
      </c>
      <c r="S231" s="3" t="s">
        <v>4</v>
      </c>
      <c r="T231" s="3" t="s">
        <v>416</v>
      </c>
      <c r="U231" s="3" t="s">
        <v>4</v>
      </c>
      <c r="V231" s="3" t="s">
        <v>403</v>
      </c>
      <c r="W231" s="5">
        <v>0</v>
      </c>
      <c r="X231" s="5">
        <v>0</v>
      </c>
      <c r="Y231" s="5">
        <v>0</v>
      </c>
      <c r="Z231" s="5">
        <v>5</v>
      </c>
      <c r="AA231" s="5">
        <v>1</v>
      </c>
      <c r="AB231" s="5">
        <v>0</v>
      </c>
      <c r="AC231" s="5">
        <v>0</v>
      </c>
      <c r="AD231" s="5">
        <v>0</v>
      </c>
      <c r="AE231" s="2">
        <v>8</v>
      </c>
      <c r="AF231" s="2">
        <v>0</v>
      </c>
      <c r="AG231" s="2">
        <v>0</v>
      </c>
      <c r="AH231" s="2">
        <v>0</v>
      </c>
      <c r="AI231" s="2">
        <v>0</v>
      </c>
      <c r="AJ231" s="2">
        <v>4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</row>
    <row r="232" spans="1:46" x14ac:dyDescent="0.2">
      <c r="A232" s="2">
        <v>1714992</v>
      </c>
      <c r="B232" s="2">
        <v>910119</v>
      </c>
      <c r="C232" s="6">
        <v>25.299053124279201</v>
      </c>
      <c r="D232" s="6">
        <v>41.101420788066399</v>
      </c>
      <c r="E232" s="19" t="s">
        <v>399</v>
      </c>
      <c r="F232" s="46">
        <f>INDEX(Δεδομένα!$P:$P,MATCH('2021'!E232,Δεδομένα!$O:$O,0))</f>
        <v>19</v>
      </c>
      <c r="G232" s="49" t="s">
        <v>400</v>
      </c>
      <c r="H232" s="51" t="str">
        <f>INDEX(Δεδομένα!B$1:B$51,MATCH('2021'!G232,Δεδομένα!A$1:A$51,0))</f>
        <v>ΑΝΑΤΟΛΙΚΗΣ ΜΑΚΕΔΟΝΙΑΣ ΚΑΙ ΘΡΑΚΗΣ</v>
      </c>
      <c r="I232" s="53">
        <f>INDEX(Δεδομένα!E$1:E$13,MATCH('2021'!H232,Δεδομένα!D$1:D$13,0))</f>
        <v>2</v>
      </c>
      <c r="J232" s="4">
        <v>44519</v>
      </c>
      <c r="K232" s="3" t="s">
        <v>593</v>
      </c>
      <c r="L232" s="17" t="str">
        <f t="shared" si="12"/>
        <v>19/11/2021 11:44</v>
      </c>
      <c r="M232" s="4">
        <v>44519</v>
      </c>
      <c r="N232" s="3" t="s">
        <v>331</v>
      </c>
      <c r="O232" s="17" t="str">
        <f t="shared" si="13"/>
        <v>19/11/2021 12:15</v>
      </c>
      <c r="P232" s="24">
        <f t="shared" si="14"/>
        <v>2.1527777775190771E-2</v>
      </c>
      <c r="Q232" s="28">
        <v>0</v>
      </c>
      <c r="R232" s="27">
        <f t="shared" si="15"/>
        <v>30.99999999627471</v>
      </c>
      <c r="S232" s="3" t="s">
        <v>4</v>
      </c>
      <c r="T232" s="3" t="s">
        <v>401</v>
      </c>
      <c r="U232" s="3" t="s">
        <v>594</v>
      </c>
      <c r="V232" s="3" t="s">
        <v>403</v>
      </c>
      <c r="W232" s="5">
        <v>0</v>
      </c>
      <c r="X232" s="5">
        <v>0</v>
      </c>
      <c r="Y232" s="5">
        <v>0</v>
      </c>
      <c r="Z232" s="5">
        <v>0.05</v>
      </c>
      <c r="AA232" s="5">
        <v>0</v>
      </c>
      <c r="AB232" s="5">
        <v>0</v>
      </c>
      <c r="AC232" s="5">
        <v>0</v>
      </c>
      <c r="AD232" s="5">
        <v>0</v>
      </c>
      <c r="AE232" s="2">
        <v>4</v>
      </c>
      <c r="AF232" s="2">
        <v>0</v>
      </c>
      <c r="AG232" s="2">
        <v>0</v>
      </c>
      <c r="AH232" s="2">
        <v>0</v>
      </c>
      <c r="AI232" s="2">
        <v>0</v>
      </c>
      <c r="AJ232" s="2">
        <v>2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</row>
    <row r="233" spans="1:46" x14ac:dyDescent="0.2">
      <c r="A233" s="2">
        <v>1715014</v>
      </c>
      <c r="B233" s="2">
        <v>910598</v>
      </c>
      <c r="C233" s="6">
        <v>25.274357612950801</v>
      </c>
      <c r="D233" s="6">
        <v>41.095170854867703</v>
      </c>
      <c r="E233" s="19" t="s">
        <v>399</v>
      </c>
      <c r="F233" s="46">
        <f>INDEX(Δεδομένα!$P:$P,MATCH('2021'!E233,Δεδομένα!$O:$O,0))</f>
        <v>19</v>
      </c>
      <c r="G233" s="49" t="s">
        <v>400</v>
      </c>
      <c r="H233" s="51" t="str">
        <f>INDEX(Δεδομένα!B$1:B$51,MATCH('2021'!G233,Δεδομένα!A$1:A$51,0))</f>
        <v>ΑΝΑΤΟΛΙΚΗΣ ΜΑΚΕΔΟΝΙΑΣ ΚΑΙ ΘΡΑΚΗΣ</v>
      </c>
      <c r="I233" s="53">
        <f>INDEX(Δεδομένα!E$1:E$13,MATCH('2021'!H233,Δεδομένα!D$1:D$13,0))</f>
        <v>2</v>
      </c>
      <c r="J233" s="4">
        <v>44521</v>
      </c>
      <c r="K233" s="3" t="s">
        <v>39</v>
      </c>
      <c r="L233" s="17" t="str">
        <f t="shared" si="12"/>
        <v>21/11/2021 14:40</v>
      </c>
      <c r="M233" s="4">
        <v>44521</v>
      </c>
      <c r="N233" s="3" t="s">
        <v>136</v>
      </c>
      <c r="O233" s="17" t="str">
        <f t="shared" si="13"/>
        <v>21/11/2021 15:27</v>
      </c>
      <c r="P233" s="24">
        <f t="shared" si="14"/>
        <v>3.2638888893416151E-2</v>
      </c>
      <c r="Q233" s="28">
        <v>0</v>
      </c>
      <c r="R233" s="27">
        <f t="shared" si="15"/>
        <v>47.000000006519258</v>
      </c>
      <c r="S233" s="3" t="s">
        <v>4</v>
      </c>
      <c r="T233" s="3" t="s">
        <v>401</v>
      </c>
      <c r="U233" s="3" t="s">
        <v>482</v>
      </c>
      <c r="V233" s="3" t="s">
        <v>435</v>
      </c>
      <c r="W233" s="5">
        <v>0</v>
      </c>
      <c r="X233" s="5">
        <v>0</v>
      </c>
      <c r="Y233" s="5">
        <v>0</v>
      </c>
      <c r="Z233" s="5">
        <v>0.01</v>
      </c>
      <c r="AA233" s="5">
        <v>0</v>
      </c>
      <c r="AB233" s="5">
        <v>0</v>
      </c>
      <c r="AC233" s="5">
        <v>0</v>
      </c>
      <c r="AD233" s="5">
        <v>0</v>
      </c>
      <c r="AE233" s="2">
        <v>2</v>
      </c>
      <c r="AF233" s="2">
        <v>0</v>
      </c>
      <c r="AG233" s="2">
        <v>0</v>
      </c>
      <c r="AH233" s="2">
        <v>0</v>
      </c>
      <c r="AI233" s="2">
        <v>0</v>
      </c>
      <c r="AJ233" s="2">
        <v>1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</row>
    <row r="234" spans="1:46" x14ac:dyDescent="0.2">
      <c r="A234" s="2">
        <v>1715036</v>
      </c>
      <c r="B234" s="2">
        <v>910647</v>
      </c>
      <c r="C234" s="6">
        <v>25.384633112807599</v>
      </c>
      <c r="D234" s="6">
        <v>41.113178433144498</v>
      </c>
      <c r="E234" s="19" t="s">
        <v>399</v>
      </c>
      <c r="F234" s="46">
        <f>INDEX(Δεδομένα!$P:$P,MATCH('2021'!E234,Δεδομένα!$O:$O,0))</f>
        <v>19</v>
      </c>
      <c r="G234" s="49" t="s">
        <v>400</v>
      </c>
      <c r="H234" s="51" t="str">
        <f>INDEX(Δεδομένα!B$1:B$51,MATCH('2021'!G234,Δεδομένα!A$1:A$51,0))</f>
        <v>ΑΝΑΤΟΛΙΚΗΣ ΜΑΚΕΔΟΝΙΑΣ ΚΑΙ ΘΡΑΚΗΣ</v>
      </c>
      <c r="I234" s="53">
        <f>INDEX(Δεδομένα!E$1:E$13,MATCH('2021'!H234,Δεδομένα!D$1:D$13,0))</f>
        <v>2</v>
      </c>
      <c r="J234" s="4">
        <v>44521</v>
      </c>
      <c r="K234" s="3" t="s">
        <v>341</v>
      </c>
      <c r="L234" s="17" t="str">
        <f t="shared" si="12"/>
        <v>21/11/2021 17:55</v>
      </c>
      <c r="M234" s="4">
        <v>44521</v>
      </c>
      <c r="N234" s="3" t="s">
        <v>464</v>
      </c>
      <c r="O234" s="17" t="str">
        <f t="shared" si="13"/>
        <v>21/11/2021 18:20</v>
      </c>
      <c r="P234" s="24">
        <f t="shared" si="14"/>
        <v>1.7361111109494232E-2</v>
      </c>
      <c r="Q234" s="28">
        <v>0</v>
      </c>
      <c r="R234" s="27">
        <f t="shared" si="15"/>
        <v>24.999999997671694</v>
      </c>
      <c r="S234" s="3" t="s">
        <v>4</v>
      </c>
      <c r="T234" s="3" t="s">
        <v>401</v>
      </c>
      <c r="U234" s="3" t="s">
        <v>412</v>
      </c>
      <c r="V234" s="3" t="s">
        <v>595</v>
      </c>
      <c r="W234" s="5">
        <v>0</v>
      </c>
      <c r="X234" s="5">
        <v>0</v>
      </c>
      <c r="Y234" s="5">
        <v>0</v>
      </c>
      <c r="Z234" s="5">
        <v>0.01</v>
      </c>
      <c r="AA234" s="5">
        <v>0</v>
      </c>
      <c r="AB234" s="5">
        <v>0</v>
      </c>
      <c r="AC234" s="5">
        <v>0</v>
      </c>
      <c r="AD234" s="5">
        <v>0</v>
      </c>
      <c r="AE234" s="2">
        <v>2</v>
      </c>
      <c r="AF234" s="2">
        <v>0</v>
      </c>
      <c r="AG234" s="2">
        <v>0</v>
      </c>
      <c r="AH234" s="2">
        <v>0</v>
      </c>
      <c r="AI234" s="2">
        <v>0</v>
      </c>
      <c r="AJ234" s="2">
        <v>1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</row>
    <row r="235" spans="1:46" x14ac:dyDescent="0.2">
      <c r="A235" s="2">
        <v>1715461</v>
      </c>
      <c r="B235" s="2">
        <v>911589</v>
      </c>
      <c r="C235" s="6">
        <v>25.428326621320601</v>
      </c>
      <c r="D235" s="6">
        <v>41.130449679278598</v>
      </c>
      <c r="E235" s="19" t="s">
        <v>399</v>
      </c>
      <c r="F235" s="46">
        <f>INDEX(Δεδομένα!$P:$P,MATCH('2021'!E235,Δεδομένα!$O:$O,0))</f>
        <v>19</v>
      </c>
      <c r="G235" s="49" t="s">
        <v>400</v>
      </c>
      <c r="H235" s="51" t="str">
        <f>INDEX(Δεδομένα!B$1:B$51,MATCH('2021'!G235,Δεδομένα!A$1:A$51,0))</f>
        <v>ΑΝΑΤΟΛΙΚΗΣ ΜΑΚΕΔΟΝΙΑΣ ΚΑΙ ΘΡΑΚΗΣ</v>
      </c>
      <c r="I235" s="53">
        <f>INDEX(Δεδομένα!E$1:E$13,MATCH('2021'!H235,Δεδομένα!D$1:D$13,0))</f>
        <v>2</v>
      </c>
      <c r="J235" s="4">
        <v>44525</v>
      </c>
      <c r="K235" s="3" t="s">
        <v>596</v>
      </c>
      <c r="L235" s="17" t="str">
        <f t="shared" si="12"/>
        <v>25/11/2021 15:44</v>
      </c>
      <c r="M235" s="4">
        <v>44525</v>
      </c>
      <c r="N235" s="3" t="s">
        <v>597</v>
      </c>
      <c r="O235" s="17" t="str">
        <f t="shared" si="13"/>
        <v>25/11/2021 16:12</v>
      </c>
      <c r="P235" s="24">
        <f t="shared" si="14"/>
        <v>1.9444444449618459E-2</v>
      </c>
      <c r="Q235" s="28">
        <v>0</v>
      </c>
      <c r="R235" s="27">
        <f t="shared" si="15"/>
        <v>28.000000007450581</v>
      </c>
      <c r="S235" s="3" t="s">
        <v>4</v>
      </c>
      <c r="T235" s="3" t="s">
        <v>401</v>
      </c>
      <c r="U235" s="3" t="s">
        <v>412</v>
      </c>
      <c r="V235" s="3" t="s">
        <v>402</v>
      </c>
      <c r="W235" s="5">
        <v>0</v>
      </c>
      <c r="X235" s="5">
        <v>0</v>
      </c>
      <c r="Y235" s="5">
        <v>0</v>
      </c>
      <c r="Z235" s="5">
        <v>0.02</v>
      </c>
      <c r="AA235" s="5">
        <v>0</v>
      </c>
      <c r="AB235" s="5">
        <v>0</v>
      </c>
      <c r="AC235" s="5">
        <v>0</v>
      </c>
      <c r="AD235" s="5">
        <v>0</v>
      </c>
      <c r="AE235" s="2">
        <v>2</v>
      </c>
      <c r="AF235" s="2">
        <v>0</v>
      </c>
      <c r="AG235" s="2">
        <v>0</v>
      </c>
      <c r="AH235" s="2">
        <v>0</v>
      </c>
      <c r="AI235" s="2">
        <v>0</v>
      </c>
      <c r="AJ235" s="2">
        <v>1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</row>
    <row r="236" spans="1:46" x14ac:dyDescent="0.2">
      <c r="A236" s="2">
        <v>1715485</v>
      </c>
      <c r="B236" s="2">
        <v>911653</v>
      </c>
      <c r="C236" s="6">
        <v>25.399765957468599</v>
      </c>
      <c r="D236" s="6">
        <v>41.108180684459299</v>
      </c>
      <c r="E236" s="19" t="s">
        <v>399</v>
      </c>
      <c r="F236" s="46">
        <f>INDEX(Δεδομένα!$P:$P,MATCH('2021'!E236,Δεδομένα!$O:$O,0))</f>
        <v>19</v>
      </c>
      <c r="G236" s="49" t="s">
        <v>400</v>
      </c>
      <c r="H236" s="51" t="str">
        <f>INDEX(Δεδομένα!B$1:B$51,MATCH('2021'!G236,Δεδομένα!A$1:A$51,0))</f>
        <v>ΑΝΑΤΟΛΙΚΗΣ ΜΑΚΕΔΟΝΙΑΣ ΚΑΙ ΘΡΑΚΗΣ</v>
      </c>
      <c r="I236" s="53">
        <f>INDEX(Δεδομένα!E$1:E$13,MATCH('2021'!H236,Δεδομένα!D$1:D$13,0))</f>
        <v>2</v>
      </c>
      <c r="J236" s="4">
        <v>44525</v>
      </c>
      <c r="K236" s="3" t="s">
        <v>43</v>
      </c>
      <c r="L236" s="17" t="str">
        <f t="shared" si="12"/>
        <v>25/11/2021 21:30</v>
      </c>
      <c r="M236" s="4">
        <v>44525</v>
      </c>
      <c r="N236" s="3" t="s">
        <v>598</v>
      </c>
      <c r="O236" s="17" t="str">
        <f t="shared" si="13"/>
        <v>25/11/2021 21:58</v>
      </c>
      <c r="P236" s="24">
        <f t="shared" si="14"/>
        <v>1.9444444442342501E-2</v>
      </c>
      <c r="Q236" s="28">
        <v>0</v>
      </c>
      <c r="R236" s="27">
        <f t="shared" si="15"/>
        <v>27.999999996973202</v>
      </c>
      <c r="S236" s="3" t="s">
        <v>4</v>
      </c>
      <c r="T236" s="3" t="s">
        <v>401</v>
      </c>
      <c r="U236" s="3" t="s">
        <v>412</v>
      </c>
      <c r="V236" s="3" t="s">
        <v>402</v>
      </c>
      <c r="W236" s="5">
        <v>0</v>
      </c>
      <c r="X236" s="5">
        <v>0</v>
      </c>
      <c r="Y236" s="5">
        <v>0</v>
      </c>
      <c r="Z236" s="5">
        <v>0.05</v>
      </c>
      <c r="AA236" s="5">
        <v>0</v>
      </c>
      <c r="AB236" s="5">
        <v>0</v>
      </c>
      <c r="AC236" s="5">
        <v>0</v>
      </c>
      <c r="AD236" s="5">
        <v>0</v>
      </c>
      <c r="AE236" s="2">
        <v>2</v>
      </c>
      <c r="AF236" s="2">
        <v>0</v>
      </c>
      <c r="AG236" s="2">
        <v>0</v>
      </c>
      <c r="AH236" s="2">
        <v>0</v>
      </c>
      <c r="AI236" s="2">
        <v>0</v>
      </c>
      <c r="AJ236" s="2">
        <v>1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</row>
    <row r="237" spans="1:46" x14ac:dyDescent="0.2">
      <c r="A237" s="2">
        <v>1715488</v>
      </c>
      <c r="B237" s="2">
        <v>911664</v>
      </c>
      <c r="C237" s="6">
        <v>25.3866006900681</v>
      </c>
      <c r="D237" s="6">
        <v>41.132271753383002</v>
      </c>
      <c r="E237" s="19" t="s">
        <v>399</v>
      </c>
      <c r="F237" s="46">
        <f>INDEX(Δεδομένα!$P:$P,MATCH('2021'!E237,Δεδομένα!$O:$O,0))</f>
        <v>19</v>
      </c>
      <c r="G237" s="49" t="s">
        <v>400</v>
      </c>
      <c r="H237" s="51" t="str">
        <f>INDEX(Δεδομένα!B$1:B$51,MATCH('2021'!G237,Δεδομένα!A$1:A$51,0))</f>
        <v>ΑΝΑΤΟΛΙΚΗΣ ΜΑΚΕΔΟΝΙΑΣ ΚΑΙ ΘΡΑΚΗΣ</v>
      </c>
      <c r="I237" s="53">
        <f>INDEX(Δεδομένα!E$1:E$13,MATCH('2021'!H237,Δεδομένα!D$1:D$13,0))</f>
        <v>2</v>
      </c>
      <c r="J237" s="4">
        <v>44525</v>
      </c>
      <c r="K237" s="3" t="s">
        <v>599</v>
      </c>
      <c r="L237" s="17" t="str">
        <f t="shared" si="12"/>
        <v>25/11/2021 22:50</v>
      </c>
      <c r="M237" s="4">
        <v>44525</v>
      </c>
      <c r="N237" s="3" t="s">
        <v>600</v>
      </c>
      <c r="O237" s="17" t="str">
        <f t="shared" si="13"/>
        <v>25/11/2021 23:22</v>
      </c>
      <c r="P237" s="24">
        <f t="shared" si="14"/>
        <v>2.2222222221898846E-2</v>
      </c>
      <c r="Q237" s="28">
        <v>0</v>
      </c>
      <c r="R237" s="27">
        <f t="shared" si="15"/>
        <v>31.999999999534339</v>
      </c>
      <c r="S237" s="3" t="s">
        <v>4</v>
      </c>
      <c r="T237" s="3" t="s">
        <v>401</v>
      </c>
      <c r="U237" s="3" t="s">
        <v>4</v>
      </c>
      <c r="V237" s="3" t="s">
        <v>485</v>
      </c>
      <c r="W237" s="5">
        <v>0</v>
      </c>
      <c r="X237" s="5">
        <v>0</v>
      </c>
      <c r="Y237" s="5">
        <v>0</v>
      </c>
      <c r="Z237" s="5">
        <v>0.05</v>
      </c>
      <c r="AA237" s="5">
        <v>0</v>
      </c>
      <c r="AB237" s="5">
        <v>0</v>
      </c>
      <c r="AC237" s="5">
        <v>0</v>
      </c>
      <c r="AD237" s="5">
        <v>0</v>
      </c>
      <c r="AE237" s="2">
        <v>2</v>
      </c>
      <c r="AF237" s="2">
        <v>0</v>
      </c>
      <c r="AG237" s="2">
        <v>0</v>
      </c>
      <c r="AH237" s="2">
        <v>0</v>
      </c>
      <c r="AI237" s="2">
        <v>0</v>
      </c>
      <c r="AJ237" s="2">
        <v>1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</row>
    <row r="238" spans="1:46" x14ac:dyDescent="0.2">
      <c r="A238" s="2">
        <v>1717869</v>
      </c>
      <c r="B238" s="2">
        <v>914025</v>
      </c>
      <c r="C238" s="6">
        <v>25.384681189428601</v>
      </c>
      <c r="D238" s="6">
        <v>41.126336605717199</v>
      </c>
      <c r="E238" s="19" t="s">
        <v>399</v>
      </c>
      <c r="F238" s="46">
        <f>INDEX(Δεδομένα!$P:$P,MATCH('2021'!E238,Δεδομένα!$O:$O,0))</f>
        <v>19</v>
      </c>
      <c r="G238" s="49" t="s">
        <v>400</v>
      </c>
      <c r="H238" s="51" t="str">
        <f>INDEX(Δεδομένα!B$1:B$51,MATCH('2021'!G238,Δεδομένα!A$1:A$51,0))</f>
        <v>ΑΝΑΤΟΛΙΚΗΣ ΜΑΚΕΔΟΝΙΑΣ ΚΑΙ ΘΡΑΚΗΣ</v>
      </c>
      <c r="I238" s="53">
        <f>INDEX(Δεδομένα!E$1:E$13,MATCH('2021'!H238,Δεδομένα!D$1:D$13,0))</f>
        <v>2</v>
      </c>
      <c r="J238" s="4">
        <v>44532</v>
      </c>
      <c r="K238" s="3" t="s">
        <v>42</v>
      </c>
      <c r="L238" s="17" t="str">
        <f t="shared" si="12"/>
        <v>02/12/2021 14:30</v>
      </c>
      <c r="M238" s="4">
        <v>44532</v>
      </c>
      <c r="N238" s="3" t="s">
        <v>601</v>
      </c>
      <c r="O238" s="17" t="str">
        <f t="shared" si="13"/>
        <v>02/12/2021 14:58</v>
      </c>
      <c r="P238" s="24">
        <f t="shared" si="14"/>
        <v>1.9444444449618459E-2</v>
      </c>
      <c r="Q238" s="28">
        <v>0</v>
      </c>
      <c r="R238" s="27">
        <f t="shared" si="15"/>
        <v>28.000000007450581</v>
      </c>
      <c r="S238" s="3" t="s">
        <v>4</v>
      </c>
      <c r="T238" s="3" t="s">
        <v>401</v>
      </c>
      <c r="U238" s="3" t="s">
        <v>412</v>
      </c>
      <c r="V238" s="3" t="s">
        <v>402</v>
      </c>
      <c r="W238" s="5">
        <v>0</v>
      </c>
      <c r="X238" s="5">
        <v>0</v>
      </c>
      <c r="Y238" s="5">
        <v>0</v>
      </c>
      <c r="Z238" s="5">
        <v>0.5</v>
      </c>
      <c r="AA238" s="5">
        <v>0</v>
      </c>
      <c r="AB238" s="5">
        <v>0</v>
      </c>
      <c r="AC238" s="5">
        <v>0</v>
      </c>
      <c r="AD238" s="5">
        <v>0</v>
      </c>
      <c r="AE238" s="2">
        <v>2</v>
      </c>
      <c r="AF238" s="2">
        <v>0</v>
      </c>
      <c r="AG238" s="2">
        <v>0</v>
      </c>
      <c r="AH238" s="2">
        <v>0</v>
      </c>
      <c r="AI238" s="2">
        <v>0</v>
      </c>
      <c r="AJ238" s="2">
        <v>1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</row>
    <row r="239" spans="1:46" x14ac:dyDescent="0.2">
      <c r="A239" s="2">
        <v>1639631</v>
      </c>
      <c r="B239" s="2">
        <v>820438</v>
      </c>
      <c r="C239" s="6">
        <v>25.641181910769198</v>
      </c>
      <c r="D239" s="6">
        <v>40.9779918357493</v>
      </c>
      <c r="E239" s="19" t="s">
        <v>602</v>
      </c>
      <c r="F239" s="46">
        <f>INDEX(Δεδομένα!$P:$P,MATCH('2021'!E239,Δεδομένα!$O:$O,0))</f>
        <v>20</v>
      </c>
      <c r="G239" s="49" t="s">
        <v>400</v>
      </c>
      <c r="H239" s="51" t="str">
        <f>INDEX(Δεδομένα!B$1:B$51,MATCH('2021'!G239,Δεδομένα!A$1:A$51,0))</f>
        <v>ΑΝΑΤΟΛΙΚΗΣ ΜΑΚΕΔΟΝΙΑΣ ΚΑΙ ΘΡΑΚΗΣ</v>
      </c>
      <c r="I239" s="53">
        <f>INDEX(Δεδομένα!E$1:E$13,MATCH('2021'!H239,Δεδομένα!D$1:D$13,0))</f>
        <v>2</v>
      </c>
      <c r="J239" s="4">
        <v>44219</v>
      </c>
      <c r="K239" s="3" t="s">
        <v>603</v>
      </c>
      <c r="L239" s="17" t="str">
        <f t="shared" si="12"/>
        <v>23/01/2021 17:56</v>
      </c>
      <c r="M239" s="4">
        <v>44219</v>
      </c>
      <c r="N239" s="3" t="s">
        <v>604</v>
      </c>
      <c r="O239" s="17" t="str">
        <f t="shared" si="13"/>
        <v>23/01/2021 18:07</v>
      </c>
      <c r="P239" s="24">
        <f t="shared" si="14"/>
        <v>7.6388888919609599E-3</v>
      </c>
      <c r="Q239" s="28">
        <v>0</v>
      </c>
      <c r="R239" s="27">
        <f t="shared" si="15"/>
        <v>11.000000004423782</v>
      </c>
      <c r="S239" s="3" t="s">
        <v>4</v>
      </c>
      <c r="T239" s="3" t="s">
        <v>419</v>
      </c>
      <c r="U239" s="3" t="s">
        <v>605</v>
      </c>
      <c r="V239" s="3" t="s">
        <v>606</v>
      </c>
      <c r="W239" s="5">
        <v>0</v>
      </c>
      <c r="X239" s="5">
        <v>0</v>
      </c>
      <c r="Y239" s="5">
        <v>0</v>
      </c>
      <c r="Z239" s="5">
        <v>0.1</v>
      </c>
      <c r="AA239" s="5">
        <v>0</v>
      </c>
      <c r="AB239" s="5">
        <v>0</v>
      </c>
      <c r="AC239" s="5">
        <v>0</v>
      </c>
      <c r="AD239" s="5">
        <v>0</v>
      </c>
      <c r="AE239" s="2">
        <v>2</v>
      </c>
      <c r="AF239" s="2">
        <v>0</v>
      </c>
      <c r="AG239" s="2">
        <v>0</v>
      </c>
      <c r="AH239" s="2">
        <v>0</v>
      </c>
      <c r="AI239" s="2">
        <v>0</v>
      </c>
      <c r="AJ239" s="2">
        <v>1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 t="s">
        <v>4</v>
      </c>
      <c r="AT239" s="2" t="s">
        <v>4</v>
      </c>
    </row>
    <row r="240" spans="1:46" x14ac:dyDescent="0.2">
      <c r="A240" s="2">
        <v>1639650</v>
      </c>
      <c r="B240" s="2">
        <v>820920</v>
      </c>
      <c r="D240" s="2"/>
      <c r="E240" s="19" t="s">
        <v>602</v>
      </c>
      <c r="F240" s="46">
        <f>INDEX(Δεδομένα!$P:$P,MATCH('2021'!E240,Δεδομένα!$O:$O,0))</f>
        <v>20</v>
      </c>
      <c r="G240" s="49" t="s">
        <v>400</v>
      </c>
      <c r="H240" s="51" t="str">
        <f>INDEX(Δεδομένα!B$1:B$51,MATCH('2021'!G240,Δεδομένα!A$1:A$51,0))</f>
        <v>ΑΝΑΤΟΛΙΚΗΣ ΜΑΚΕΔΟΝΙΑΣ ΚΑΙ ΘΡΑΚΗΣ</v>
      </c>
      <c r="I240" s="53">
        <f>INDEX(Δεδομένα!E$1:E$13,MATCH('2021'!H240,Δεδομένα!D$1:D$13,0))</f>
        <v>2</v>
      </c>
      <c r="J240" s="4">
        <v>44221</v>
      </c>
      <c r="K240" s="3" t="s">
        <v>607</v>
      </c>
      <c r="L240" s="17" t="str">
        <f t="shared" si="12"/>
        <v>25/01/2021 18:33</v>
      </c>
      <c r="M240" s="4">
        <v>44221</v>
      </c>
      <c r="N240" s="3" t="s">
        <v>358</v>
      </c>
      <c r="O240" s="17" t="str">
        <f t="shared" si="13"/>
        <v>25/01/2021 18:55</v>
      </c>
      <c r="P240" s="24">
        <f t="shared" si="14"/>
        <v>1.5277777776645962E-2</v>
      </c>
      <c r="Q240" s="28">
        <v>0</v>
      </c>
      <c r="R240" s="27">
        <f t="shared" si="15"/>
        <v>21.999999998370185</v>
      </c>
      <c r="S240" s="3" t="s">
        <v>4</v>
      </c>
      <c r="T240" s="3" t="s">
        <v>419</v>
      </c>
      <c r="U240" s="3" t="s">
        <v>605</v>
      </c>
      <c r="V240" s="3" t="s">
        <v>608</v>
      </c>
      <c r="W240" s="5">
        <v>0</v>
      </c>
      <c r="X240" s="5">
        <v>0</v>
      </c>
      <c r="Y240" s="5">
        <v>0</v>
      </c>
      <c r="Z240" s="5">
        <v>0.1</v>
      </c>
      <c r="AA240" s="5">
        <v>0</v>
      </c>
      <c r="AB240" s="5">
        <v>0</v>
      </c>
      <c r="AC240" s="5">
        <v>0</v>
      </c>
      <c r="AD240" s="5">
        <v>0</v>
      </c>
      <c r="AE240" s="2">
        <v>2</v>
      </c>
      <c r="AF240" s="2">
        <v>0</v>
      </c>
      <c r="AG240" s="2">
        <v>0</v>
      </c>
      <c r="AH240" s="2">
        <v>0</v>
      </c>
      <c r="AI240" s="2">
        <v>0</v>
      </c>
      <c r="AJ240" s="2">
        <v>1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 t="s">
        <v>4</v>
      </c>
      <c r="AT240" s="2" t="s">
        <v>4</v>
      </c>
    </row>
    <row r="241" spans="1:46" x14ac:dyDescent="0.2">
      <c r="A241" s="2">
        <v>1649622</v>
      </c>
      <c r="B241" s="2">
        <v>834110</v>
      </c>
      <c r="D241" s="2"/>
      <c r="E241" s="19" t="s">
        <v>602</v>
      </c>
      <c r="F241" s="46">
        <f>INDEX(Δεδομένα!$P:$P,MATCH('2021'!E241,Δεδομένα!$O:$O,0))</f>
        <v>20</v>
      </c>
      <c r="G241" s="49" t="s">
        <v>400</v>
      </c>
      <c r="H241" s="51" t="str">
        <f>INDEX(Δεδομένα!B$1:B$51,MATCH('2021'!G241,Δεδομένα!A$1:A$51,0))</f>
        <v>ΑΝΑΤΟΛΙΚΗΣ ΜΑΚΕΔΟΝΙΑΣ ΚΑΙ ΘΡΑΚΗΣ</v>
      </c>
      <c r="I241" s="53">
        <f>INDEX(Δεδομένα!E$1:E$13,MATCH('2021'!H241,Δεδομένα!D$1:D$13,0))</f>
        <v>2</v>
      </c>
      <c r="J241" s="4">
        <v>44257</v>
      </c>
      <c r="K241" s="3" t="s">
        <v>609</v>
      </c>
      <c r="L241" s="17" t="str">
        <f t="shared" ref="L241:L300" si="16">_xlfn.CONCAT(TEXT(J241,"ηη/μμ/εεε")," ",TEXT(K241,"ωω:λλ"))</f>
        <v>02/03/2021 13:41</v>
      </c>
      <c r="M241" s="4">
        <v>44257</v>
      </c>
      <c r="N241" s="3" t="s">
        <v>481</v>
      </c>
      <c r="O241" s="17" t="str">
        <f t="shared" ref="O241:O300" si="17">_xlfn.CONCAT(TEXT(M241,"ηη/μμ/εεε")," ",TEXT(N241,"ωω:λλ"))</f>
        <v>02/03/2021 14:20</v>
      </c>
      <c r="P241" s="24">
        <f t="shared" ref="P241:P300" si="18">O241-L241</f>
        <v>2.7083333327027503E-2</v>
      </c>
      <c r="Q241" s="28">
        <v>0</v>
      </c>
      <c r="R241" s="27">
        <f t="shared" ref="R241:R300" si="19">P241*(24*60)</f>
        <v>38.999999990919605</v>
      </c>
      <c r="S241" s="3" t="s">
        <v>4</v>
      </c>
      <c r="T241" s="3" t="s">
        <v>419</v>
      </c>
      <c r="U241" s="3" t="s">
        <v>610</v>
      </c>
      <c r="V241" s="3" t="s">
        <v>611</v>
      </c>
      <c r="W241" s="5">
        <v>0</v>
      </c>
      <c r="X241" s="5">
        <v>0</v>
      </c>
      <c r="Y241" s="5">
        <v>0</v>
      </c>
      <c r="Z241" s="5">
        <v>0.01</v>
      </c>
      <c r="AA241" s="5">
        <v>0</v>
      </c>
      <c r="AB241" s="5">
        <v>0</v>
      </c>
      <c r="AC241" s="5">
        <v>0</v>
      </c>
      <c r="AD241" s="5">
        <v>0</v>
      </c>
      <c r="AE241" s="2">
        <v>2</v>
      </c>
      <c r="AF241" s="2">
        <v>0</v>
      </c>
      <c r="AG241" s="2">
        <v>0</v>
      </c>
      <c r="AH241" s="2">
        <v>0</v>
      </c>
      <c r="AI241" s="2">
        <v>0</v>
      </c>
      <c r="AJ241" s="2">
        <v>1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 t="s">
        <v>4</v>
      </c>
      <c r="AT241" s="2" t="s">
        <v>4</v>
      </c>
    </row>
    <row r="242" spans="1:46" x14ac:dyDescent="0.2">
      <c r="A242" s="2">
        <v>1673415</v>
      </c>
      <c r="B242" s="2">
        <v>850916</v>
      </c>
      <c r="C242" s="6">
        <v>25.688285514195702</v>
      </c>
      <c r="D242" s="6">
        <v>41.083353532702297</v>
      </c>
      <c r="E242" s="19" t="s">
        <v>602</v>
      </c>
      <c r="F242" s="46">
        <f>INDEX(Δεδομένα!$P:$P,MATCH('2021'!E242,Δεδομένα!$O:$O,0))</f>
        <v>20</v>
      </c>
      <c r="G242" s="49" t="s">
        <v>400</v>
      </c>
      <c r="H242" s="51" t="str">
        <f>INDEX(Δεδομένα!B$1:B$51,MATCH('2021'!G242,Δεδομένα!A$1:A$51,0))</f>
        <v>ΑΝΑΤΟΛΙΚΗΣ ΜΑΚΕΔΟΝΙΑΣ ΚΑΙ ΘΡΑΚΗΣ</v>
      </c>
      <c r="I242" s="53">
        <f>INDEX(Δεδομένα!E$1:E$13,MATCH('2021'!H242,Δεδομένα!D$1:D$13,0))</f>
        <v>2</v>
      </c>
      <c r="J242" s="4">
        <v>44321</v>
      </c>
      <c r="K242" s="3" t="s">
        <v>612</v>
      </c>
      <c r="L242" s="17" t="str">
        <f t="shared" si="16"/>
        <v>05/05/2021 13:51</v>
      </c>
      <c r="M242" s="4">
        <v>44321</v>
      </c>
      <c r="N242" s="3" t="s">
        <v>481</v>
      </c>
      <c r="O242" s="17" t="str">
        <f t="shared" si="17"/>
        <v>05/05/2021 14:20</v>
      </c>
      <c r="P242" s="24">
        <f t="shared" si="18"/>
        <v>2.0138888889050577E-2</v>
      </c>
      <c r="Q242" s="28">
        <v>0</v>
      </c>
      <c r="R242" s="27">
        <f t="shared" si="19"/>
        <v>29.000000000232831</v>
      </c>
      <c r="S242" s="3" t="s">
        <v>4</v>
      </c>
      <c r="T242" s="3" t="s">
        <v>500</v>
      </c>
      <c r="U242" s="3" t="s">
        <v>572</v>
      </c>
      <c r="V242" s="3" t="s">
        <v>572</v>
      </c>
      <c r="W242" s="5">
        <v>0</v>
      </c>
      <c r="X242" s="5">
        <v>0</v>
      </c>
      <c r="Y242" s="5">
        <v>0</v>
      </c>
      <c r="Z242" s="5">
        <v>0.01</v>
      </c>
      <c r="AA242" s="5">
        <v>0</v>
      </c>
      <c r="AB242" s="5">
        <v>0</v>
      </c>
      <c r="AC242" s="5">
        <v>0</v>
      </c>
      <c r="AD242" s="5">
        <v>0</v>
      </c>
      <c r="AE242" s="2">
        <v>2</v>
      </c>
      <c r="AF242" s="2">
        <v>0</v>
      </c>
      <c r="AG242" s="2">
        <v>0</v>
      </c>
      <c r="AH242" s="2">
        <v>0</v>
      </c>
      <c r="AI242" s="2">
        <v>0</v>
      </c>
      <c r="AJ242" s="2">
        <v>1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 t="s">
        <v>4</v>
      </c>
      <c r="AT242" s="2" t="s">
        <v>4</v>
      </c>
    </row>
    <row r="243" spans="1:46" x14ac:dyDescent="0.2">
      <c r="A243" s="2">
        <v>1697878</v>
      </c>
      <c r="B243" s="2">
        <v>864505</v>
      </c>
      <c r="C243" s="6">
        <v>25.607339616056802</v>
      </c>
      <c r="D243" s="6">
        <v>40.900860700911998</v>
      </c>
      <c r="E243" s="19" t="s">
        <v>602</v>
      </c>
      <c r="F243" s="46">
        <f>INDEX(Δεδομένα!$P:$P,MATCH('2021'!E243,Δεδομένα!$O:$O,0))</f>
        <v>20</v>
      </c>
      <c r="G243" s="49" t="s">
        <v>400</v>
      </c>
      <c r="H243" s="51" t="str">
        <f>INDEX(Δεδομένα!B$1:B$51,MATCH('2021'!G243,Δεδομένα!A$1:A$51,0))</f>
        <v>ΑΝΑΤΟΛΙΚΗΣ ΜΑΚΕΔΟΝΙΑΣ ΚΑΙ ΘΡΑΚΗΣ</v>
      </c>
      <c r="I243" s="53">
        <f>INDEX(Δεδομένα!E$1:E$13,MATCH('2021'!H243,Δεδομένα!D$1:D$13,0))</f>
        <v>2</v>
      </c>
      <c r="J243" s="4">
        <v>44371</v>
      </c>
      <c r="K243" s="3" t="s">
        <v>613</v>
      </c>
      <c r="L243" s="17" t="str">
        <f t="shared" si="16"/>
        <v>24/06/2021 12:17</v>
      </c>
      <c r="M243" s="4">
        <v>44371</v>
      </c>
      <c r="N243" s="3" t="s">
        <v>614</v>
      </c>
      <c r="O243" s="17" t="str">
        <f t="shared" si="17"/>
        <v>24/06/2021 16:17</v>
      </c>
      <c r="P243" s="24">
        <f t="shared" si="18"/>
        <v>0.16666666666424135</v>
      </c>
      <c r="Q243" s="28">
        <v>0</v>
      </c>
      <c r="R243" s="27">
        <f t="shared" si="19"/>
        <v>239.99999999650754</v>
      </c>
      <c r="S243" s="3" t="s">
        <v>4</v>
      </c>
      <c r="T243" s="3" t="s">
        <v>419</v>
      </c>
      <c r="U243" s="3" t="s">
        <v>123</v>
      </c>
      <c r="V243" s="3" t="s">
        <v>615</v>
      </c>
      <c r="W243" s="5">
        <v>0</v>
      </c>
      <c r="X243" s="5">
        <v>0</v>
      </c>
      <c r="Y243" s="5">
        <v>0</v>
      </c>
      <c r="Z243" s="5">
        <v>10</v>
      </c>
      <c r="AA243" s="5">
        <v>0</v>
      </c>
      <c r="AB243" s="5">
        <v>0</v>
      </c>
      <c r="AC243" s="5">
        <v>0</v>
      </c>
      <c r="AD243" s="5">
        <v>0</v>
      </c>
      <c r="AE243" s="2">
        <v>16</v>
      </c>
      <c r="AF243" s="2">
        <v>0</v>
      </c>
      <c r="AG243" s="2">
        <v>0</v>
      </c>
      <c r="AH243" s="2">
        <v>0</v>
      </c>
      <c r="AI243" s="2">
        <v>0</v>
      </c>
      <c r="AJ243" s="2">
        <v>9</v>
      </c>
      <c r="AK243" s="2">
        <v>2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</v>
      </c>
      <c r="AR243" s="2">
        <v>0</v>
      </c>
      <c r="AS243" s="2">
        <v>0</v>
      </c>
      <c r="AT243" s="2">
        <v>0</v>
      </c>
    </row>
    <row r="244" spans="1:46" x14ac:dyDescent="0.2">
      <c r="A244" s="2">
        <v>1697907</v>
      </c>
      <c r="B244" s="2">
        <v>866349</v>
      </c>
      <c r="D244" s="2"/>
      <c r="E244" s="19" t="s">
        <v>602</v>
      </c>
      <c r="F244" s="46">
        <f>INDEX(Δεδομένα!$P:$P,MATCH('2021'!E244,Δεδομένα!$O:$O,0))</f>
        <v>20</v>
      </c>
      <c r="G244" s="49" t="s">
        <v>400</v>
      </c>
      <c r="H244" s="51" t="str">
        <f>INDEX(Δεδομένα!B$1:B$51,MATCH('2021'!G244,Δεδομένα!A$1:A$51,0))</f>
        <v>ΑΝΑΤΟΛΙΚΗΣ ΜΑΚΕΔΟΝΙΑΣ ΚΑΙ ΘΡΑΚΗΣ</v>
      </c>
      <c r="I244" s="53">
        <f>INDEX(Δεδομένα!E$1:E$13,MATCH('2021'!H244,Δεδομένα!D$1:D$13,0))</f>
        <v>2</v>
      </c>
      <c r="J244" s="4">
        <v>44376</v>
      </c>
      <c r="K244" s="3" t="s">
        <v>616</v>
      </c>
      <c r="L244" s="17" t="str">
        <f t="shared" si="16"/>
        <v>29/06/2021 22:47</v>
      </c>
      <c r="M244" s="4">
        <v>44376</v>
      </c>
      <c r="N244" s="3" t="s">
        <v>617</v>
      </c>
      <c r="O244" s="17" t="str">
        <f t="shared" si="17"/>
        <v>29/06/2021 23:24</v>
      </c>
      <c r="P244" s="24">
        <f t="shared" si="18"/>
        <v>2.569444444088731E-2</v>
      </c>
      <c r="Q244" s="28">
        <v>0</v>
      </c>
      <c r="R244" s="27">
        <f t="shared" si="19"/>
        <v>36.999999994877726</v>
      </c>
      <c r="S244" s="3" t="s">
        <v>4</v>
      </c>
      <c r="T244" s="3" t="s">
        <v>419</v>
      </c>
      <c r="U244" s="3" t="s">
        <v>123</v>
      </c>
      <c r="V244" s="3" t="s">
        <v>618</v>
      </c>
      <c r="W244" s="5">
        <v>0</v>
      </c>
      <c r="X244" s="5">
        <v>0</v>
      </c>
      <c r="Y244" s="5">
        <v>0</v>
      </c>
      <c r="Z244" s="5">
        <v>0.1</v>
      </c>
      <c r="AA244" s="5">
        <v>0</v>
      </c>
      <c r="AB244" s="5">
        <v>0</v>
      </c>
      <c r="AC244" s="5">
        <v>0</v>
      </c>
      <c r="AD244" s="5">
        <v>0</v>
      </c>
      <c r="AE244" s="2">
        <v>3</v>
      </c>
      <c r="AF244" s="2">
        <v>0</v>
      </c>
      <c r="AG244" s="2">
        <v>0</v>
      </c>
      <c r="AH244" s="2">
        <v>0</v>
      </c>
      <c r="AI244" s="2">
        <v>0</v>
      </c>
      <c r="AJ244" s="2">
        <v>1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</row>
    <row r="245" spans="1:46" x14ac:dyDescent="0.2">
      <c r="A245" s="2">
        <v>1703427</v>
      </c>
      <c r="B245" s="2">
        <v>867957</v>
      </c>
      <c r="C245" s="6">
        <v>25.579689025878899</v>
      </c>
      <c r="D245" s="6">
        <v>41.031723022460902</v>
      </c>
      <c r="E245" s="19" t="s">
        <v>602</v>
      </c>
      <c r="F245" s="46">
        <f>INDEX(Δεδομένα!$P:$P,MATCH('2021'!E245,Δεδομένα!$O:$O,0))</f>
        <v>20</v>
      </c>
      <c r="G245" s="49" t="s">
        <v>400</v>
      </c>
      <c r="H245" s="51" t="str">
        <f>INDEX(Δεδομένα!B$1:B$51,MATCH('2021'!G245,Δεδομένα!A$1:A$51,0))</f>
        <v>ΑΝΑΤΟΛΙΚΗΣ ΜΑΚΕΔΟΝΙΑΣ ΚΑΙ ΘΡΑΚΗΣ</v>
      </c>
      <c r="I245" s="53">
        <f>INDEX(Δεδομένα!E$1:E$13,MATCH('2021'!H245,Δεδομένα!D$1:D$13,0))</f>
        <v>2</v>
      </c>
      <c r="J245" s="4">
        <v>44381</v>
      </c>
      <c r="K245" s="3" t="s">
        <v>619</v>
      </c>
      <c r="L245" s="17" t="str">
        <f t="shared" si="16"/>
        <v>04/07/2021 14:13</v>
      </c>
      <c r="M245" s="4">
        <v>44381</v>
      </c>
      <c r="N245" s="3" t="s">
        <v>39</v>
      </c>
      <c r="O245" s="17" t="str">
        <f t="shared" si="17"/>
        <v>04/07/2021 14:40</v>
      </c>
      <c r="P245" s="24">
        <f t="shared" si="18"/>
        <v>1.8749999995634425E-2</v>
      </c>
      <c r="Q245" s="28">
        <v>0</v>
      </c>
      <c r="R245" s="27">
        <f t="shared" si="19"/>
        <v>26.999999993713573</v>
      </c>
      <c r="S245" s="3" t="s">
        <v>4</v>
      </c>
      <c r="T245" s="3" t="s">
        <v>419</v>
      </c>
      <c r="U245" s="3" t="s">
        <v>620</v>
      </c>
      <c r="V245" s="3" t="s">
        <v>621</v>
      </c>
      <c r="W245" s="5">
        <v>0</v>
      </c>
      <c r="X245" s="5">
        <v>0</v>
      </c>
      <c r="Y245" s="5">
        <v>0</v>
      </c>
      <c r="Z245" s="5">
        <v>0.1</v>
      </c>
      <c r="AA245" s="5">
        <v>0</v>
      </c>
      <c r="AB245" s="5">
        <v>0</v>
      </c>
      <c r="AC245" s="5">
        <v>0</v>
      </c>
      <c r="AD245" s="5">
        <v>0</v>
      </c>
      <c r="AE245" s="2">
        <v>2</v>
      </c>
      <c r="AF245" s="2">
        <v>0</v>
      </c>
      <c r="AG245" s="2">
        <v>0</v>
      </c>
      <c r="AH245" s="2">
        <v>0</v>
      </c>
      <c r="AI245" s="2">
        <v>0</v>
      </c>
      <c r="AJ245" s="2">
        <v>1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</row>
    <row r="246" spans="1:46" x14ac:dyDescent="0.2">
      <c r="A246" s="2">
        <v>1703511</v>
      </c>
      <c r="B246" s="2">
        <v>872106</v>
      </c>
      <c r="C246" s="6">
        <v>25.695950546505301</v>
      </c>
      <c r="D246" s="6">
        <v>41.088168279645799</v>
      </c>
      <c r="E246" s="19" t="s">
        <v>602</v>
      </c>
      <c r="F246" s="46">
        <f>INDEX(Δεδομένα!$P:$P,MATCH('2021'!E246,Δεδομένα!$O:$O,0))</f>
        <v>20</v>
      </c>
      <c r="G246" s="49" t="s">
        <v>400</v>
      </c>
      <c r="H246" s="51" t="str">
        <f>INDEX(Δεδομένα!B$1:B$51,MATCH('2021'!G246,Δεδομένα!A$1:A$51,0))</f>
        <v>ΑΝΑΤΟΛΙΚΗΣ ΜΑΚΕΔΟΝΙΑΣ ΚΑΙ ΘΡΑΚΗΣ</v>
      </c>
      <c r="I246" s="53">
        <f>INDEX(Δεδομένα!E$1:E$13,MATCH('2021'!H246,Δεδομένα!D$1:D$13,0))</f>
        <v>2</v>
      </c>
      <c r="J246" s="4">
        <v>44394</v>
      </c>
      <c r="K246" s="3" t="s">
        <v>622</v>
      </c>
      <c r="L246" s="17" t="str">
        <f t="shared" si="16"/>
        <v>17/07/2021 18:41</v>
      </c>
      <c r="M246" s="4">
        <v>44394</v>
      </c>
      <c r="N246" s="3" t="s">
        <v>367</v>
      </c>
      <c r="O246" s="17" t="str">
        <f t="shared" si="17"/>
        <v>17/07/2021 18:59</v>
      </c>
      <c r="P246" s="24">
        <f t="shared" si="18"/>
        <v>1.2500000004365575E-2</v>
      </c>
      <c r="Q246" s="28">
        <v>0</v>
      </c>
      <c r="R246" s="27">
        <f t="shared" si="19"/>
        <v>18.000000006286427</v>
      </c>
      <c r="S246" s="3" t="s">
        <v>4</v>
      </c>
      <c r="T246" s="3" t="s">
        <v>500</v>
      </c>
      <c r="U246" s="3" t="s">
        <v>623</v>
      </c>
      <c r="V246" s="3" t="s">
        <v>624</v>
      </c>
      <c r="W246" s="5">
        <v>0</v>
      </c>
      <c r="X246" s="5">
        <v>0</v>
      </c>
      <c r="Y246" s="5">
        <v>0</v>
      </c>
      <c r="Z246" s="5">
        <v>2</v>
      </c>
      <c r="AA246" s="5">
        <v>0</v>
      </c>
      <c r="AB246" s="5">
        <v>0</v>
      </c>
      <c r="AC246" s="5">
        <v>0</v>
      </c>
      <c r="AD246" s="5">
        <v>0</v>
      </c>
      <c r="AE246" s="2">
        <v>2</v>
      </c>
      <c r="AF246" s="2">
        <v>0</v>
      </c>
      <c r="AG246" s="2">
        <v>0</v>
      </c>
      <c r="AH246" s="2">
        <v>0</v>
      </c>
      <c r="AI246" s="2">
        <v>0</v>
      </c>
      <c r="AJ246" s="2">
        <v>1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</row>
    <row r="247" spans="1:46" x14ac:dyDescent="0.2">
      <c r="A247" s="2">
        <v>1703520</v>
      </c>
      <c r="B247" s="2">
        <v>873777</v>
      </c>
      <c r="C247" s="6">
        <v>25.6245802632939</v>
      </c>
      <c r="D247" s="6">
        <v>41.083930867249897</v>
      </c>
      <c r="E247" s="19" t="s">
        <v>602</v>
      </c>
      <c r="F247" s="46">
        <f>INDEX(Δεδομένα!$P:$P,MATCH('2021'!E247,Δεδομένα!$O:$O,0))</f>
        <v>20</v>
      </c>
      <c r="G247" s="49" t="s">
        <v>400</v>
      </c>
      <c r="H247" s="51" t="str">
        <f>INDEX(Δεδομένα!B$1:B$51,MATCH('2021'!G247,Δεδομένα!A$1:A$51,0))</f>
        <v>ΑΝΑΤΟΛΙΚΗΣ ΜΑΚΕΔΟΝΙΑΣ ΚΑΙ ΘΡΑΚΗΣ</v>
      </c>
      <c r="I247" s="53">
        <f>INDEX(Δεδομένα!E$1:E$13,MATCH('2021'!H247,Δεδομένα!D$1:D$13,0))</f>
        <v>2</v>
      </c>
      <c r="J247" s="4">
        <v>44400</v>
      </c>
      <c r="K247" s="3" t="s">
        <v>527</v>
      </c>
      <c r="L247" s="17" t="str">
        <f t="shared" si="16"/>
        <v>23/07/2021 11:20</v>
      </c>
      <c r="M247" s="4">
        <v>44400</v>
      </c>
      <c r="N247" s="3" t="s">
        <v>625</v>
      </c>
      <c r="O247" s="17" t="str">
        <f t="shared" si="17"/>
        <v>23/07/2021 12:19</v>
      </c>
      <c r="P247" s="24">
        <f t="shared" si="18"/>
        <v>4.0972222224809229E-2</v>
      </c>
      <c r="Q247" s="28">
        <v>0</v>
      </c>
      <c r="R247" s="27">
        <f t="shared" si="19"/>
        <v>59.00000000372529</v>
      </c>
      <c r="S247" s="3" t="s">
        <v>4</v>
      </c>
      <c r="T247" s="3" t="s">
        <v>419</v>
      </c>
      <c r="U247" s="3" t="s">
        <v>626</v>
      </c>
      <c r="V247" s="3" t="s">
        <v>627</v>
      </c>
      <c r="W247" s="5">
        <v>0</v>
      </c>
      <c r="X247" s="5">
        <v>0</v>
      </c>
      <c r="Y247" s="5">
        <v>0</v>
      </c>
      <c r="Z247" s="5">
        <v>1</v>
      </c>
      <c r="AA247" s="5">
        <v>0</v>
      </c>
      <c r="AB247" s="5">
        <v>0.5</v>
      </c>
      <c r="AC247" s="5">
        <v>5</v>
      </c>
      <c r="AD247" s="5">
        <v>0</v>
      </c>
      <c r="AE247" s="2">
        <v>3</v>
      </c>
      <c r="AF247" s="2">
        <v>0</v>
      </c>
      <c r="AG247" s="2">
        <v>0</v>
      </c>
      <c r="AH247" s="2">
        <v>0</v>
      </c>
      <c r="AI247" s="2">
        <v>0</v>
      </c>
      <c r="AJ247" s="2">
        <v>1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</row>
    <row r="248" spans="1:46" x14ac:dyDescent="0.2">
      <c r="A248" s="2">
        <v>1703523</v>
      </c>
      <c r="B248" s="2">
        <v>873841</v>
      </c>
      <c r="C248" s="6">
        <v>25.6831558005448</v>
      </c>
      <c r="D248" s="6">
        <v>41.138182737360502</v>
      </c>
      <c r="E248" s="19" t="s">
        <v>602</v>
      </c>
      <c r="F248" s="46">
        <f>INDEX(Δεδομένα!$P:$P,MATCH('2021'!E248,Δεδομένα!$O:$O,0))</f>
        <v>20</v>
      </c>
      <c r="G248" s="49" t="s">
        <v>400</v>
      </c>
      <c r="H248" s="51" t="str">
        <f>INDEX(Δεδομένα!B$1:B$51,MATCH('2021'!G248,Δεδομένα!A$1:A$51,0))</f>
        <v>ΑΝΑΤΟΛΙΚΗΣ ΜΑΚΕΔΟΝΙΑΣ ΚΑΙ ΘΡΑΚΗΣ</v>
      </c>
      <c r="I248" s="53">
        <f>INDEX(Δεδομένα!E$1:E$13,MATCH('2021'!H248,Δεδομένα!D$1:D$13,0))</f>
        <v>2</v>
      </c>
      <c r="J248" s="4">
        <v>44400</v>
      </c>
      <c r="K248" s="3" t="s">
        <v>201</v>
      </c>
      <c r="L248" s="17" t="str">
        <f t="shared" si="16"/>
        <v>23/07/2021 15:26</v>
      </c>
      <c r="M248" s="4">
        <v>44400</v>
      </c>
      <c r="N248" s="3" t="s">
        <v>201</v>
      </c>
      <c r="O248" s="17" t="str">
        <f t="shared" si="17"/>
        <v>23/07/2021 15:26</v>
      </c>
      <c r="P248" s="24">
        <f t="shared" si="18"/>
        <v>0</v>
      </c>
      <c r="Q248" s="28">
        <v>0</v>
      </c>
      <c r="R248" s="27">
        <f t="shared" si="19"/>
        <v>0</v>
      </c>
      <c r="S248" s="3" t="s">
        <v>4</v>
      </c>
      <c r="T248" s="3" t="s">
        <v>500</v>
      </c>
      <c r="U248" s="3" t="s">
        <v>628</v>
      </c>
      <c r="V248" s="3" t="s">
        <v>629</v>
      </c>
      <c r="W248" s="5">
        <v>1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7</v>
      </c>
      <c r="AD248" s="5">
        <v>0</v>
      </c>
      <c r="AE248" s="2">
        <v>7</v>
      </c>
      <c r="AF248" s="2">
        <v>0</v>
      </c>
      <c r="AG248" s="2">
        <v>0</v>
      </c>
      <c r="AH248" s="2">
        <v>0</v>
      </c>
      <c r="AI248" s="2">
        <v>2</v>
      </c>
      <c r="AJ248" s="2">
        <v>2</v>
      </c>
      <c r="AK248" s="2">
        <v>1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</row>
    <row r="249" spans="1:46" x14ac:dyDescent="0.2">
      <c r="A249" s="2">
        <v>1703536</v>
      </c>
      <c r="B249" s="2">
        <v>875542</v>
      </c>
      <c r="C249" s="6">
        <v>25.848230967263699</v>
      </c>
      <c r="D249" s="6">
        <v>41.178676466932203</v>
      </c>
      <c r="E249" s="19" t="s">
        <v>602</v>
      </c>
      <c r="F249" s="46">
        <f>INDEX(Δεδομένα!$P:$P,MATCH('2021'!E249,Δεδομένα!$O:$O,0))</f>
        <v>20</v>
      </c>
      <c r="G249" s="49" t="s">
        <v>400</v>
      </c>
      <c r="H249" s="51" t="str">
        <f>INDEX(Δεδομένα!B$1:B$51,MATCH('2021'!G249,Δεδομένα!A$1:A$51,0))</f>
        <v>ΑΝΑΤΟΛΙΚΗΣ ΜΑΚΕΔΟΝΙΑΣ ΚΑΙ ΘΡΑΚΗΣ</v>
      </c>
      <c r="I249" s="53">
        <f>INDEX(Δεδομένα!E$1:E$13,MATCH('2021'!H249,Δεδομένα!D$1:D$13,0))</f>
        <v>2</v>
      </c>
      <c r="J249" s="4">
        <v>44406</v>
      </c>
      <c r="K249" s="3" t="s">
        <v>630</v>
      </c>
      <c r="L249" s="17" t="str">
        <f t="shared" si="16"/>
        <v>29/07/2021 08:54</v>
      </c>
      <c r="M249" s="4">
        <v>44406</v>
      </c>
      <c r="N249" s="3" t="s">
        <v>334</v>
      </c>
      <c r="O249" s="17" t="str">
        <f t="shared" si="17"/>
        <v>29/07/2021 11:28</v>
      </c>
      <c r="P249" s="24">
        <f t="shared" si="18"/>
        <v>0.10694444444379769</v>
      </c>
      <c r="Q249" s="28">
        <v>0</v>
      </c>
      <c r="R249" s="27">
        <f t="shared" si="19"/>
        <v>153.99999999906868</v>
      </c>
      <c r="S249" s="3" t="s">
        <v>4</v>
      </c>
      <c r="T249" s="3" t="s">
        <v>500</v>
      </c>
      <c r="U249" s="3" t="s">
        <v>631</v>
      </c>
      <c r="V249" s="3" t="s">
        <v>631</v>
      </c>
      <c r="W249" s="5">
        <v>0.5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2">
        <v>10</v>
      </c>
      <c r="AF249" s="2">
        <v>0</v>
      </c>
      <c r="AG249" s="2">
        <v>0</v>
      </c>
      <c r="AH249" s="2">
        <v>0</v>
      </c>
      <c r="AI249" s="2">
        <v>0</v>
      </c>
      <c r="AJ249" s="2">
        <v>5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</row>
    <row r="250" spans="1:46" x14ac:dyDescent="0.2">
      <c r="A250" s="2">
        <v>1714195</v>
      </c>
      <c r="B250" s="2">
        <v>887882</v>
      </c>
      <c r="C250" s="6">
        <v>25.682054519653299</v>
      </c>
      <c r="D250" s="6">
        <v>41.143283843994098</v>
      </c>
      <c r="E250" s="19" t="s">
        <v>602</v>
      </c>
      <c r="F250" s="46">
        <f>INDEX(Δεδομένα!$P:$P,MATCH('2021'!E250,Δεδομένα!$O:$O,0))</f>
        <v>20</v>
      </c>
      <c r="G250" s="49" t="s">
        <v>400</v>
      </c>
      <c r="H250" s="51" t="str">
        <f>INDEX(Δεδομένα!B$1:B$51,MATCH('2021'!G250,Δεδομένα!A$1:A$51,0))</f>
        <v>ΑΝΑΤΟΛΙΚΗΣ ΜΑΚΕΔΟΝΙΑΣ ΚΑΙ ΘΡΑΚΗΣ</v>
      </c>
      <c r="I250" s="53">
        <f>INDEX(Δεδομένα!E$1:E$13,MATCH('2021'!H250,Δεδομένα!D$1:D$13,0))</f>
        <v>2</v>
      </c>
      <c r="J250" s="4">
        <v>44440</v>
      </c>
      <c r="K250" s="3" t="s">
        <v>45</v>
      </c>
      <c r="L250" s="17" t="str">
        <f t="shared" si="16"/>
        <v>01/09/2021 15:19</v>
      </c>
      <c r="M250" s="4">
        <v>44440</v>
      </c>
      <c r="N250" s="3" t="s">
        <v>632</v>
      </c>
      <c r="O250" s="17" t="str">
        <f t="shared" si="17"/>
        <v>01/09/2021 15:43</v>
      </c>
      <c r="P250" s="24">
        <f t="shared" si="18"/>
        <v>1.6666666670062114E-2</v>
      </c>
      <c r="Q250" s="28">
        <v>0</v>
      </c>
      <c r="R250" s="27">
        <f t="shared" si="19"/>
        <v>24.000000004889444</v>
      </c>
      <c r="S250" s="3" t="s">
        <v>4</v>
      </c>
      <c r="T250" s="3" t="s">
        <v>500</v>
      </c>
      <c r="U250" s="3" t="s">
        <v>628</v>
      </c>
      <c r="V250" s="3" t="s">
        <v>628</v>
      </c>
      <c r="W250" s="5">
        <v>0</v>
      </c>
      <c r="X250" s="5">
        <v>0</v>
      </c>
      <c r="Y250" s="5">
        <v>0</v>
      </c>
      <c r="Z250" s="5">
        <v>0.02</v>
      </c>
      <c r="AA250" s="5">
        <v>0</v>
      </c>
      <c r="AB250" s="5">
        <v>0</v>
      </c>
      <c r="AC250" s="5">
        <v>0</v>
      </c>
      <c r="AD250" s="5">
        <v>0</v>
      </c>
      <c r="AE250" s="2">
        <v>6</v>
      </c>
      <c r="AF250" s="2">
        <v>0</v>
      </c>
      <c r="AG250" s="2">
        <v>0</v>
      </c>
      <c r="AH250" s="2">
        <v>0</v>
      </c>
      <c r="AI250" s="2">
        <v>0</v>
      </c>
      <c r="AJ250" s="2">
        <v>2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</row>
    <row r="251" spans="1:46" x14ac:dyDescent="0.2">
      <c r="A251" s="2">
        <v>1721173</v>
      </c>
      <c r="B251" s="2">
        <v>892749</v>
      </c>
      <c r="C251" s="6">
        <v>25.578611962334602</v>
      </c>
      <c r="D251" s="6">
        <v>41.030697133262699</v>
      </c>
      <c r="E251" s="19" t="s">
        <v>602</v>
      </c>
      <c r="F251" s="46">
        <f>INDEX(Δεδομένα!$P:$P,MATCH('2021'!E251,Δεδομένα!$O:$O,0))</f>
        <v>20</v>
      </c>
      <c r="G251" s="49" t="s">
        <v>400</v>
      </c>
      <c r="H251" s="51" t="str">
        <f>INDEX(Δεδομένα!B$1:B$51,MATCH('2021'!G251,Δεδομένα!A$1:A$51,0))</f>
        <v>ΑΝΑΤΟΛΙΚΗΣ ΜΑΚΕΔΟΝΙΑΣ ΚΑΙ ΘΡΑΚΗΣ</v>
      </c>
      <c r="I251" s="53">
        <f>INDEX(Δεδομένα!E$1:E$13,MATCH('2021'!H251,Δεδομένα!D$1:D$13,0))</f>
        <v>2</v>
      </c>
      <c r="J251" s="4">
        <v>44459</v>
      </c>
      <c r="K251" s="3" t="s">
        <v>114</v>
      </c>
      <c r="L251" s="17" t="str">
        <f t="shared" si="16"/>
        <v>20/09/2021 12:06</v>
      </c>
      <c r="M251" s="4">
        <v>44459</v>
      </c>
      <c r="N251" s="3" t="s">
        <v>299</v>
      </c>
      <c r="O251" s="17" t="str">
        <f t="shared" si="17"/>
        <v>20/09/2021 13:10</v>
      </c>
      <c r="P251" s="24">
        <f t="shared" si="18"/>
        <v>4.4444444443797693E-2</v>
      </c>
      <c r="Q251" s="28">
        <v>0</v>
      </c>
      <c r="R251" s="27">
        <f t="shared" si="19"/>
        <v>63.999999999068677</v>
      </c>
      <c r="S251" s="3" t="s">
        <v>4</v>
      </c>
      <c r="T251" s="3" t="s">
        <v>419</v>
      </c>
      <c r="U251" s="3" t="s">
        <v>620</v>
      </c>
      <c r="V251" s="3" t="s">
        <v>621</v>
      </c>
      <c r="W251" s="5">
        <v>0</v>
      </c>
      <c r="X251" s="5">
        <v>0</v>
      </c>
      <c r="Y251" s="5">
        <v>0</v>
      </c>
      <c r="Z251" s="5">
        <v>4</v>
      </c>
      <c r="AA251" s="5">
        <v>0</v>
      </c>
      <c r="AB251" s="5">
        <v>0</v>
      </c>
      <c r="AC251" s="5">
        <v>0</v>
      </c>
      <c r="AD251" s="5">
        <v>0</v>
      </c>
      <c r="AE251" s="2">
        <v>2</v>
      </c>
      <c r="AF251" s="2">
        <v>0</v>
      </c>
      <c r="AG251" s="2">
        <v>0</v>
      </c>
      <c r="AH251" s="2">
        <v>0</v>
      </c>
      <c r="AI251" s="2">
        <v>0</v>
      </c>
      <c r="AJ251" s="2">
        <v>1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</row>
    <row r="252" spans="1:46" x14ac:dyDescent="0.2">
      <c r="A252" s="2">
        <v>1722422</v>
      </c>
      <c r="B252" s="2">
        <v>895574</v>
      </c>
      <c r="C252" s="6">
        <v>25.544340741090402</v>
      </c>
      <c r="D252" s="6">
        <v>40.997360947935498</v>
      </c>
      <c r="E252" s="19" t="s">
        <v>602</v>
      </c>
      <c r="F252" s="46">
        <f>INDEX(Δεδομένα!$P:$P,MATCH('2021'!E252,Δεδομένα!$O:$O,0))</f>
        <v>20</v>
      </c>
      <c r="G252" s="49" t="s">
        <v>400</v>
      </c>
      <c r="H252" s="51" t="str">
        <f>INDEX(Δεδομένα!B$1:B$51,MATCH('2021'!G252,Δεδομένα!A$1:A$51,0))</f>
        <v>ΑΝΑΤΟΛΙΚΗΣ ΜΑΚΕΔΟΝΙΑΣ ΚΑΙ ΘΡΑΚΗΣ</v>
      </c>
      <c r="I252" s="53">
        <f>INDEX(Δεδομένα!E$1:E$13,MATCH('2021'!H252,Δεδομένα!D$1:D$13,0))</f>
        <v>2</v>
      </c>
      <c r="J252" s="4">
        <v>44470</v>
      </c>
      <c r="K252" s="3" t="s">
        <v>635</v>
      </c>
      <c r="L252" s="17" t="str">
        <f t="shared" si="16"/>
        <v>01/10/2021 08:02</v>
      </c>
      <c r="M252" s="4">
        <v>44470</v>
      </c>
      <c r="N252" s="3" t="s">
        <v>636</v>
      </c>
      <c r="O252" s="17" t="str">
        <f t="shared" si="17"/>
        <v>01/10/2021 08:48</v>
      </c>
      <c r="P252" s="24">
        <f t="shared" si="18"/>
        <v>3.1944444446708076E-2</v>
      </c>
      <c r="Q252" s="28">
        <v>0</v>
      </c>
      <c r="R252" s="27">
        <f t="shared" si="19"/>
        <v>46.000000003259629</v>
      </c>
      <c r="S252" s="3" t="s">
        <v>4</v>
      </c>
      <c r="T252" s="3" t="s">
        <v>419</v>
      </c>
      <c r="U252" s="3" t="s">
        <v>637</v>
      </c>
      <c r="V252" s="3" t="s">
        <v>637</v>
      </c>
      <c r="W252" s="5">
        <v>0</v>
      </c>
      <c r="X252" s="5">
        <v>0</v>
      </c>
      <c r="Y252" s="5">
        <v>0</v>
      </c>
      <c r="Z252" s="5">
        <v>0.5</v>
      </c>
      <c r="AA252" s="5">
        <v>0</v>
      </c>
      <c r="AB252" s="5">
        <v>0</v>
      </c>
      <c r="AC252" s="5">
        <v>0</v>
      </c>
      <c r="AD252" s="5">
        <v>0</v>
      </c>
      <c r="AE252" s="2">
        <v>2</v>
      </c>
      <c r="AF252" s="2">
        <v>0</v>
      </c>
      <c r="AG252" s="2">
        <v>0</v>
      </c>
      <c r="AH252" s="2">
        <v>0</v>
      </c>
      <c r="AI252" s="2">
        <v>0</v>
      </c>
      <c r="AJ252" s="2">
        <v>1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</row>
    <row r="253" spans="1:46" x14ac:dyDescent="0.2">
      <c r="A253" s="2">
        <v>1722432</v>
      </c>
      <c r="B253" s="2">
        <v>895872</v>
      </c>
      <c r="C253" s="6">
        <v>25.668506942534702</v>
      </c>
      <c r="D253" s="6">
        <v>41.073565323545701</v>
      </c>
      <c r="E253" s="19" t="s">
        <v>602</v>
      </c>
      <c r="F253" s="46">
        <f>INDEX(Δεδομένα!$P:$P,MATCH('2021'!E253,Δεδομένα!$O:$O,0))</f>
        <v>20</v>
      </c>
      <c r="G253" s="49" t="s">
        <v>400</v>
      </c>
      <c r="H253" s="51" t="str">
        <f>INDEX(Δεδομένα!B$1:B$51,MATCH('2021'!G253,Δεδομένα!A$1:A$51,0))</f>
        <v>ΑΝΑΤΟΛΙΚΗΣ ΜΑΚΕΔΟΝΙΑΣ ΚΑΙ ΘΡΑΚΗΣ</v>
      </c>
      <c r="I253" s="53">
        <f>INDEX(Δεδομένα!E$1:E$13,MATCH('2021'!H253,Δεδομένα!D$1:D$13,0))</f>
        <v>2</v>
      </c>
      <c r="J253" s="4">
        <v>44471</v>
      </c>
      <c r="K253" s="3" t="s">
        <v>638</v>
      </c>
      <c r="L253" s="17" t="str">
        <f t="shared" si="16"/>
        <v>02/10/2021 12:11</v>
      </c>
      <c r="M253" s="4">
        <v>44471</v>
      </c>
      <c r="N253" s="3" t="s">
        <v>632</v>
      </c>
      <c r="O253" s="17" t="str">
        <f t="shared" si="17"/>
        <v>02/10/2021 15:43</v>
      </c>
      <c r="P253" s="24">
        <f t="shared" si="18"/>
        <v>0.14722222222189885</v>
      </c>
      <c r="Q253" s="28">
        <v>0</v>
      </c>
      <c r="R253" s="27">
        <f t="shared" si="19"/>
        <v>211.99999999953434</v>
      </c>
      <c r="S253" s="3" t="s">
        <v>4</v>
      </c>
      <c r="T253" s="3" t="s">
        <v>419</v>
      </c>
      <c r="U253" s="3" t="s">
        <v>123</v>
      </c>
      <c r="V253" s="3" t="s">
        <v>639</v>
      </c>
      <c r="W253" s="5">
        <v>0</v>
      </c>
      <c r="X253" s="5">
        <v>0</v>
      </c>
      <c r="Y253" s="5">
        <v>0</v>
      </c>
      <c r="Z253" s="5">
        <v>4</v>
      </c>
      <c r="AA253" s="5">
        <v>0</v>
      </c>
      <c r="AB253" s="5">
        <v>1</v>
      </c>
      <c r="AC253" s="5">
        <v>2</v>
      </c>
      <c r="AD253" s="5">
        <v>0</v>
      </c>
      <c r="AE253" s="2">
        <v>6</v>
      </c>
      <c r="AF253" s="2">
        <v>0</v>
      </c>
      <c r="AG253" s="2">
        <v>0</v>
      </c>
      <c r="AH253" s="2">
        <v>0</v>
      </c>
      <c r="AI253" s="2">
        <v>0</v>
      </c>
      <c r="AJ253" s="2">
        <v>3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</row>
    <row r="254" spans="1:46" x14ac:dyDescent="0.2">
      <c r="A254" s="2">
        <v>1722462</v>
      </c>
      <c r="B254" s="2">
        <v>896234</v>
      </c>
      <c r="C254" s="6">
        <v>25.595962663004102</v>
      </c>
      <c r="D254" s="6">
        <v>41.084161675490698</v>
      </c>
      <c r="E254" s="19" t="s">
        <v>602</v>
      </c>
      <c r="F254" s="46">
        <f>INDEX(Δεδομένα!$P:$P,MATCH('2021'!E254,Δεδομένα!$O:$O,0))</f>
        <v>20</v>
      </c>
      <c r="G254" s="49" t="s">
        <v>400</v>
      </c>
      <c r="H254" s="51" t="str">
        <f>INDEX(Δεδομένα!B$1:B$51,MATCH('2021'!G254,Δεδομένα!A$1:A$51,0))</f>
        <v>ΑΝΑΤΟΛΙΚΗΣ ΜΑΚΕΔΟΝΙΑΣ ΚΑΙ ΘΡΑΚΗΣ</v>
      </c>
      <c r="I254" s="53">
        <f>INDEX(Δεδομένα!E$1:E$13,MATCH('2021'!H254,Δεδομένα!D$1:D$13,0))</f>
        <v>2</v>
      </c>
      <c r="J254" s="4">
        <v>44472</v>
      </c>
      <c r="K254" s="3" t="s">
        <v>640</v>
      </c>
      <c r="L254" s="17" t="str">
        <f t="shared" si="16"/>
        <v>03/10/2021 15:14</v>
      </c>
      <c r="M254" s="4">
        <v>44472</v>
      </c>
      <c r="N254" s="3" t="s">
        <v>640</v>
      </c>
      <c r="O254" s="17" t="str">
        <f t="shared" si="17"/>
        <v>03/10/2021 15:14</v>
      </c>
      <c r="P254" s="24">
        <f t="shared" si="18"/>
        <v>0</v>
      </c>
      <c r="Q254" s="28">
        <v>0</v>
      </c>
      <c r="R254" s="27">
        <f t="shared" si="19"/>
        <v>0</v>
      </c>
      <c r="S254" s="3" t="s">
        <v>4</v>
      </c>
      <c r="T254" s="3" t="s">
        <v>419</v>
      </c>
      <c r="U254" s="3" t="s">
        <v>4</v>
      </c>
      <c r="V254" s="3" t="s">
        <v>639</v>
      </c>
      <c r="W254" s="5">
        <v>0</v>
      </c>
      <c r="X254" s="5">
        <v>0</v>
      </c>
      <c r="Y254" s="5">
        <v>0</v>
      </c>
      <c r="Z254" s="5">
        <v>1</v>
      </c>
      <c r="AA254" s="5">
        <v>0</v>
      </c>
      <c r="AB254" s="5">
        <v>0</v>
      </c>
      <c r="AC254" s="5">
        <v>0</v>
      </c>
      <c r="AD254" s="5">
        <v>0</v>
      </c>
      <c r="AE254" s="2">
        <v>4</v>
      </c>
      <c r="AF254" s="2">
        <v>0</v>
      </c>
      <c r="AG254" s="2">
        <v>0</v>
      </c>
      <c r="AH254" s="2">
        <v>0</v>
      </c>
      <c r="AI254" s="2">
        <v>0</v>
      </c>
      <c r="AJ254" s="2">
        <v>2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</row>
    <row r="255" spans="1:46" x14ac:dyDescent="0.2">
      <c r="A255" s="2">
        <v>1722511</v>
      </c>
      <c r="B255" s="2">
        <v>896265</v>
      </c>
      <c r="C255" s="6">
        <v>25.654379003376398</v>
      </c>
      <c r="D255" s="6">
        <v>41.033170909924102</v>
      </c>
      <c r="E255" s="19" t="s">
        <v>602</v>
      </c>
      <c r="F255" s="46">
        <f>INDEX(Δεδομένα!$P:$P,MATCH('2021'!E255,Δεδομένα!$O:$O,0))</f>
        <v>20</v>
      </c>
      <c r="G255" s="49" t="s">
        <v>400</v>
      </c>
      <c r="H255" s="51" t="str">
        <f>INDEX(Δεδομένα!B$1:B$51,MATCH('2021'!G255,Δεδομένα!A$1:A$51,0))</f>
        <v>ΑΝΑΤΟΛΙΚΗΣ ΜΑΚΕΔΟΝΙΑΣ ΚΑΙ ΘΡΑΚΗΣ</v>
      </c>
      <c r="I255" s="53">
        <f>INDEX(Δεδομένα!E$1:E$13,MATCH('2021'!H255,Δεδομένα!D$1:D$13,0))</f>
        <v>2</v>
      </c>
      <c r="J255" s="4">
        <v>44472</v>
      </c>
      <c r="K255" s="3" t="s">
        <v>641</v>
      </c>
      <c r="L255" s="17" t="str">
        <f t="shared" si="16"/>
        <v>03/10/2021 16:25</v>
      </c>
      <c r="M255" s="4">
        <v>44472</v>
      </c>
      <c r="N255" s="3" t="s">
        <v>642</v>
      </c>
      <c r="O255" s="17" t="str">
        <f t="shared" si="17"/>
        <v>03/10/2021 16:49</v>
      </c>
      <c r="P255" s="24">
        <f t="shared" si="18"/>
        <v>1.6666666662786156E-2</v>
      </c>
      <c r="Q255" s="28">
        <v>0</v>
      </c>
      <c r="R255" s="27">
        <f t="shared" si="19"/>
        <v>23.999999994412065</v>
      </c>
      <c r="S255" s="3" t="s">
        <v>4</v>
      </c>
      <c r="T255" s="3" t="s">
        <v>419</v>
      </c>
      <c r="U255" s="3" t="s">
        <v>605</v>
      </c>
      <c r="V255" s="3" t="s">
        <v>643</v>
      </c>
      <c r="W255" s="5">
        <v>0</v>
      </c>
      <c r="X255" s="5">
        <v>0</v>
      </c>
      <c r="Y255" s="5">
        <v>0</v>
      </c>
      <c r="Z255" s="5">
        <v>0.02</v>
      </c>
      <c r="AA255" s="5">
        <v>0</v>
      </c>
      <c r="AB255" s="5">
        <v>0</v>
      </c>
      <c r="AC255" s="5">
        <v>0</v>
      </c>
      <c r="AD255" s="5">
        <v>0</v>
      </c>
      <c r="AE255" s="2">
        <v>2</v>
      </c>
      <c r="AF255" s="2">
        <v>0</v>
      </c>
      <c r="AG255" s="2">
        <v>0</v>
      </c>
      <c r="AH255" s="2">
        <v>0</v>
      </c>
      <c r="AI255" s="2">
        <v>0</v>
      </c>
      <c r="AJ255" s="2">
        <v>1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</row>
    <row r="256" spans="1:46" x14ac:dyDescent="0.2">
      <c r="A256" s="2">
        <v>1722572</v>
      </c>
      <c r="B256" s="2">
        <v>896642</v>
      </c>
      <c r="C256" s="6">
        <v>25.622278213501001</v>
      </c>
      <c r="D256" s="6">
        <v>41.058223724365199</v>
      </c>
      <c r="E256" s="19" t="s">
        <v>602</v>
      </c>
      <c r="F256" s="46">
        <f>INDEX(Δεδομένα!$P:$P,MATCH('2021'!E256,Δεδομένα!$O:$O,0))</f>
        <v>20</v>
      </c>
      <c r="G256" s="49" t="s">
        <v>400</v>
      </c>
      <c r="H256" s="51" t="str">
        <f>INDEX(Δεδομένα!B$1:B$51,MATCH('2021'!G256,Δεδομένα!A$1:A$51,0))</f>
        <v>ΑΝΑΤΟΛΙΚΗΣ ΜΑΚΕΔΟΝΙΑΣ ΚΑΙ ΘΡΑΚΗΣ</v>
      </c>
      <c r="I256" s="53">
        <f>INDEX(Δεδομένα!E$1:E$13,MATCH('2021'!H256,Δεδομένα!D$1:D$13,0))</f>
        <v>2</v>
      </c>
      <c r="J256" s="4">
        <v>44473</v>
      </c>
      <c r="K256" s="3" t="s">
        <v>644</v>
      </c>
      <c r="L256" s="17" t="str">
        <f t="shared" si="16"/>
        <v>04/10/2021 20:57</v>
      </c>
      <c r="M256" s="4">
        <v>44473</v>
      </c>
      <c r="N256" s="3" t="s">
        <v>645</v>
      </c>
      <c r="O256" s="17" t="str">
        <f t="shared" si="17"/>
        <v>04/10/2021 21:38</v>
      </c>
      <c r="P256" s="24">
        <f t="shared" si="18"/>
        <v>2.8472222220443655E-2</v>
      </c>
      <c r="Q256" s="28">
        <v>0</v>
      </c>
      <c r="R256" s="27">
        <f t="shared" si="19"/>
        <v>40.999999997438863</v>
      </c>
      <c r="S256" s="3" t="s">
        <v>4</v>
      </c>
      <c r="T256" s="3" t="s">
        <v>419</v>
      </c>
      <c r="U256" s="3" t="s">
        <v>4</v>
      </c>
      <c r="V256" s="3" t="s">
        <v>633</v>
      </c>
      <c r="W256" s="5">
        <v>0</v>
      </c>
      <c r="X256" s="5">
        <v>0</v>
      </c>
      <c r="Y256" s="5">
        <v>0</v>
      </c>
      <c r="Z256" s="5">
        <v>0.5</v>
      </c>
      <c r="AA256" s="5">
        <v>2</v>
      </c>
      <c r="AB256" s="5">
        <v>0.5</v>
      </c>
      <c r="AC256" s="5">
        <v>0</v>
      </c>
      <c r="AD256" s="5">
        <v>0</v>
      </c>
      <c r="AE256" s="2">
        <v>2</v>
      </c>
      <c r="AF256" s="2">
        <v>0</v>
      </c>
      <c r="AG256" s="2">
        <v>0</v>
      </c>
      <c r="AH256" s="2">
        <v>0</v>
      </c>
      <c r="AI256" s="2">
        <v>0</v>
      </c>
      <c r="AJ256" s="2">
        <v>1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</row>
    <row r="257" spans="1:46" x14ac:dyDescent="0.2">
      <c r="A257" s="2">
        <v>1722661</v>
      </c>
      <c r="B257" s="2">
        <v>904884</v>
      </c>
      <c r="C257" s="6">
        <v>25.5693686961542</v>
      </c>
      <c r="D257" s="6">
        <v>40.965833343002103</v>
      </c>
      <c r="E257" s="19" t="s">
        <v>602</v>
      </c>
      <c r="F257" s="46">
        <f>INDEX(Δεδομένα!$P:$P,MATCH('2021'!E257,Δεδομένα!$O:$O,0))</f>
        <v>20</v>
      </c>
      <c r="G257" s="49" t="s">
        <v>400</v>
      </c>
      <c r="H257" s="51" t="str">
        <f>INDEX(Δεδομένα!B$1:B$51,MATCH('2021'!G257,Δεδομένα!A$1:A$51,0))</f>
        <v>ΑΝΑΤΟΛΙΚΗΣ ΜΑΚΕΔΟΝΙΑΣ ΚΑΙ ΘΡΑΚΗΣ</v>
      </c>
      <c r="I257" s="53">
        <f>INDEX(Δεδομένα!E$1:E$13,MATCH('2021'!H257,Δεδομένα!D$1:D$13,0))</f>
        <v>2</v>
      </c>
      <c r="J257" s="4">
        <v>44497</v>
      </c>
      <c r="K257" s="3" t="s">
        <v>157</v>
      </c>
      <c r="L257" s="17" t="str">
        <f t="shared" si="16"/>
        <v>28/10/2021 13:55</v>
      </c>
      <c r="M257" s="4">
        <v>44497</v>
      </c>
      <c r="N257" s="3" t="s">
        <v>646</v>
      </c>
      <c r="O257" s="17" t="str">
        <f t="shared" si="17"/>
        <v>28/10/2021 14:16</v>
      </c>
      <c r="P257" s="24">
        <f t="shared" si="18"/>
        <v>1.4583333337213844E-2</v>
      </c>
      <c r="Q257" s="28">
        <v>0</v>
      </c>
      <c r="R257" s="27">
        <f t="shared" si="19"/>
        <v>21.000000005587935</v>
      </c>
      <c r="S257" s="3" t="s">
        <v>4</v>
      </c>
      <c r="T257" s="3" t="s">
        <v>419</v>
      </c>
      <c r="U257" s="3" t="s">
        <v>4</v>
      </c>
      <c r="V257" s="3" t="s">
        <v>647</v>
      </c>
      <c r="W257" s="5">
        <v>0</v>
      </c>
      <c r="X257" s="5">
        <v>0</v>
      </c>
      <c r="Y257" s="5">
        <v>0</v>
      </c>
      <c r="Z257" s="5">
        <v>0.01</v>
      </c>
      <c r="AA257" s="5">
        <v>0</v>
      </c>
      <c r="AB257" s="5">
        <v>0</v>
      </c>
      <c r="AC257" s="5">
        <v>0</v>
      </c>
      <c r="AD257" s="5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</row>
    <row r="258" spans="1:46" x14ac:dyDescent="0.2">
      <c r="A258" s="2">
        <v>1722663</v>
      </c>
      <c r="B258" s="2">
        <v>904927</v>
      </c>
      <c r="C258" s="6">
        <v>25.6714746215997</v>
      </c>
      <c r="D258" s="6">
        <v>41.028256401715801</v>
      </c>
      <c r="E258" s="19" t="s">
        <v>602</v>
      </c>
      <c r="F258" s="46">
        <f>INDEX(Δεδομένα!$P:$P,MATCH('2021'!E258,Δεδομένα!$O:$O,0))</f>
        <v>20</v>
      </c>
      <c r="G258" s="49" t="s">
        <v>400</v>
      </c>
      <c r="H258" s="51" t="str">
        <f>INDEX(Δεδομένα!B$1:B$51,MATCH('2021'!G258,Δεδομένα!A$1:A$51,0))</f>
        <v>ΑΝΑΤΟΛΙΚΗΣ ΜΑΚΕΔΟΝΙΑΣ ΚΑΙ ΘΡΑΚΗΣ</v>
      </c>
      <c r="I258" s="53">
        <f>INDEX(Δεδομένα!E$1:E$13,MATCH('2021'!H258,Δεδομένα!D$1:D$13,0))</f>
        <v>2</v>
      </c>
      <c r="J258" s="4">
        <v>44497</v>
      </c>
      <c r="K258" s="3" t="s">
        <v>575</v>
      </c>
      <c r="L258" s="17" t="str">
        <f t="shared" si="16"/>
        <v>28/10/2021 17:42</v>
      </c>
      <c r="M258" s="4">
        <v>44497</v>
      </c>
      <c r="N258" s="3" t="s">
        <v>648</v>
      </c>
      <c r="O258" s="17" t="str">
        <f t="shared" si="17"/>
        <v>28/10/2021 18:26</v>
      </c>
      <c r="P258" s="24">
        <f t="shared" si="18"/>
        <v>3.0555555553291924E-2</v>
      </c>
      <c r="Q258" s="28">
        <v>0</v>
      </c>
      <c r="R258" s="27">
        <f t="shared" si="19"/>
        <v>43.999999996740371</v>
      </c>
      <c r="S258" s="3" t="s">
        <v>4</v>
      </c>
      <c r="T258" s="3" t="s">
        <v>419</v>
      </c>
      <c r="U258" s="3" t="s">
        <v>4</v>
      </c>
      <c r="V258" s="3" t="s">
        <v>605</v>
      </c>
      <c r="W258" s="5">
        <v>0</v>
      </c>
      <c r="X258" s="5">
        <v>0</v>
      </c>
      <c r="Y258" s="5">
        <v>0</v>
      </c>
      <c r="Z258" s="5">
        <v>0.05</v>
      </c>
      <c r="AA258" s="5">
        <v>0</v>
      </c>
      <c r="AB258" s="5">
        <v>0</v>
      </c>
      <c r="AC258" s="5">
        <v>0</v>
      </c>
      <c r="AD258" s="5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</row>
    <row r="259" spans="1:46" x14ac:dyDescent="0.2">
      <c r="A259" s="2">
        <v>1724704</v>
      </c>
      <c r="B259" s="2">
        <v>906504</v>
      </c>
      <c r="C259" s="6">
        <v>25.819473485817699</v>
      </c>
      <c r="D259" s="6">
        <v>41.117706772622697</v>
      </c>
      <c r="E259" s="19" t="s">
        <v>602</v>
      </c>
      <c r="F259" s="46">
        <f>INDEX(Δεδομένα!$P:$P,MATCH('2021'!E259,Δεδομένα!$O:$O,0))</f>
        <v>20</v>
      </c>
      <c r="G259" s="49" t="s">
        <v>400</v>
      </c>
      <c r="H259" s="51" t="str">
        <f>INDEX(Δεδομένα!B$1:B$51,MATCH('2021'!G259,Δεδομένα!A$1:A$51,0))</f>
        <v>ΑΝΑΤΟΛΙΚΗΣ ΜΑΚΕΔΟΝΙΑΣ ΚΑΙ ΘΡΑΚΗΣ</v>
      </c>
      <c r="I259" s="53">
        <f>INDEX(Δεδομένα!E$1:E$13,MATCH('2021'!H259,Δεδομένα!D$1:D$13,0))</f>
        <v>2</v>
      </c>
      <c r="J259" s="4">
        <v>44504</v>
      </c>
      <c r="K259" s="3" t="s">
        <v>649</v>
      </c>
      <c r="L259" s="17" t="str">
        <f t="shared" si="16"/>
        <v>04/11/2021 11:08</v>
      </c>
      <c r="M259" s="4">
        <v>44504</v>
      </c>
      <c r="N259" s="3" t="s">
        <v>649</v>
      </c>
      <c r="O259" s="17" t="str">
        <f t="shared" si="17"/>
        <v>04/11/2021 11:08</v>
      </c>
      <c r="P259" s="24">
        <f t="shared" si="18"/>
        <v>0</v>
      </c>
      <c r="Q259" s="28">
        <v>0</v>
      </c>
      <c r="R259" s="27">
        <f t="shared" si="19"/>
        <v>0</v>
      </c>
      <c r="S259" s="3" t="s">
        <v>4</v>
      </c>
      <c r="T259" s="3" t="s">
        <v>419</v>
      </c>
      <c r="U259" s="3" t="s">
        <v>610</v>
      </c>
      <c r="V259" s="3" t="s">
        <v>610</v>
      </c>
      <c r="W259" s="5">
        <v>0</v>
      </c>
      <c r="X259" s="5">
        <v>0</v>
      </c>
      <c r="Y259" s="5">
        <v>0</v>
      </c>
      <c r="Z259" s="5">
        <v>0.1</v>
      </c>
      <c r="AA259" s="5">
        <v>0</v>
      </c>
      <c r="AB259" s="5">
        <v>0</v>
      </c>
      <c r="AC259" s="5">
        <v>0</v>
      </c>
      <c r="AD259" s="5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 t="s">
        <v>4</v>
      </c>
      <c r="AT259" s="2" t="s">
        <v>4</v>
      </c>
    </row>
    <row r="260" spans="1:46" x14ac:dyDescent="0.2">
      <c r="A260" s="2">
        <v>1724723</v>
      </c>
      <c r="B260" s="2">
        <v>909264</v>
      </c>
      <c r="C260" s="6">
        <v>25.567600250244102</v>
      </c>
      <c r="D260" s="6">
        <v>40.986026763916001</v>
      </c>
      <c r="E260" s="19" t="s">
        <v>602</v>
      </c>
      <c r="F260" s="46">
        <f>INDEX(Δεδομένα!$P:$P,MATCH('2021'!E260,Δεδομένα!$O:$O,0))</f>
        <v>20</v>
      </c>
      <c r="G260" s="49" t="s">
        <v>400</v>
      </c>
      <c r="H260" s="51" t="str">
        <f>INDEX(Δεδομένα!B$1:B$51,MATCH('2021'!G260,Δεδομένα!A$1:A$51,0))</f>
        <v>ΑΝΑΤΟΛΙΚΗΣ ΜΑΚΕΔΟΝΙΑΣ ΚΑΙ ΘΡΑΚΗΣ</v>
      </c>
      <c r="I260" s="53">
        <f>INDEX(Δεδομένα!E$1:E$13,MATCH('2021'!H260,Δεδομένα!D$1:D$13,0))</f>
        <v>2</v>
      </c>
      <c r="J260" s="4">
        <v>44515</v>
      </c>
      <c r="K260" s="3" t="s">
        <v>650</v>
      </c>
      <c r="L260" s="17" t="str">
        <f t="shared" si="16"/>
        <v>15/11/2021 14:43</v>
      </c>
      <c r="M260" s="4">
        <v>44515</v>
      </c>
      <c r="N260" s="3" t="s">
        <v>651</v>
      </c>
      <c r="O260" s="17" t="str">
        <f t="shared" si="17"/>
        <v>15/11/2021 15:04</v>
      </c>
      <c r="P260" s="24">
        <f t="shared" si="18"/>
        <v>1.4583333337213844E-2</v>
      </c>
      <c r="Q260" s="28">
        <v>0</v>
      </c>
      <c r="R260" s="27">
        <f t="shared" si="19"/>
        <v>21.000000005587935</v>
      </c>
      <c r="S260" s="3" t="s">
        <v>4</v>
      </c>
      <c r="T260" s="3" t="s">
        <v>419</v>
      </c>
      <c r="U260" s="3" t="s">
        <v>4</v>
      </c>
      <c r="V260" s="3" t="s">
        <v>652</v>
      </c>
      <c r="W260" s="5">
        <v>0</v>
      </c>
      <c r="X260" s="5">
        <v>0</v>
      </c>
      <c r="Y260" s="5">
        <v>0</v>
      </c>
      <c r="Z260" s="5">
        <v>0.1</v>
      </c>
      <c r="AA260" s="5">
        <v>0</v>
      </c>
      <c r="AB260" s="5">
        <v>0</v>
      </c>
      <c r="AC260" s="5">
        <v>0</v>
      </c>
      <c r="AD260" s="5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 t="s">
        <v>4</v>
      </c>
      <c r="AT260" s="2" t="s">
        <v>4</v>
      </c>
    </row>
    <row r="261" spans="1:46" x14ac:dyDescent="0.2">
      <c r="A261" s="2">
        <v>1724725</v>
      </c>
      <c r="B261" s="2">
        <v>909281</v>
      </c>
      <c r="C261" s="6">
        <v>25.561103820800799</v>
      </c>
      <c r="D261" s="6">
        <v>40.984813690185497</v>
      </c>
      <c r="E261" s="19" t="s">
        <v>602</v>
      </c>
      <c r="F261" s="46">
        <f>INDEX(Δεδομένα!$P:$P,MATCH('2021'!E261,Δεδομένα!$O:$O,0))</f>
        <v>20</v>
      </c>
      <c r="G261" s="49" t="s">
        <v>400</v>
      </c>
      <c r="H261" s="51" t="str">
        <f>INDEX(Δεδομένα!B$1:B$51,MATCH('2021'!G261,Δεδομένα!A$1:A$51,0))</f>
        <v>ΑΝΑΤΟΛΙΚΗΣ ΜΑΚΕΔΟΝΙΑΣ ΚΑΙ ΘΡΑΚΗΣ</v>
      </c>
      <c r="I261" s="53">
        <f>INDEX(Δεδομένα!E$1:E$13,MATCH('2021'!H261,Δεδομένα!D$1:D$13,0))</f>
        <v>2</v>
      </c>
      <c r="J261" s="4">
        <v>44515</v>
      </c>
      <c r="K261" s="3" t="s">
        <v>653</v>
      </c>
      <c r="L261" s="17" t="str">
        <f t="shared" si="16"/>
        <v>15/11/2021 15:38</v>
      </c>
      <c r="M261" s="4">
        <v>44515</v>
      </c>
      <c r="N261" s="3" t="s">
        <v>415</v>
      </c>
      <c r="O261" s="17" t="str">
        <f t="shared" si="17"/>
        <v>15/11/2021 16:40</v>
      </c>
      <c r="P261" s="24">
        <f t="shared" si="18"/>
        <v>4.3055555557657499E-2</v>
      </c>
      <c r="Q261" s="28">
        <v>0</v>
      </c>
      <c r="R261" s="27">
        <f t="shared" si="19"/>
        <v>62.000000003026798</v>
      </c>
      <c r="S261" s="3" t="s">
        <v>4</v>
      </c>
      <c r="T261" s="3" t="s">
        <v>419</v>
      </c>
      <c r="U261" s="3" t="s">
        <v>4</v>
      </c>
      <c r="V261" s="3" t="s">
        <v>654</v>
      </c>
      <c r="W261" s="5">
        <v>0</v>
      </c>
      <c r="X261" s="5">
        <v>0</v>
      </c>
      <c r="Y261" s="5">
        <v>0</v>
      </c>
      <c r="Z261" s="5">
        <v>0.1</v>
      </c>
      <c r="AA261" s="5">
        <v>0</v>
      </c>
      <c r="AB261" s="5">
        <v>0</v>
      </c>
      <c r="AC261" s="5">
        <v>0</v>
      </c>
      <c r="AD261" s="5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 t="s">
        <v>4</v>
      </c>
      <c r="AT261" s="2" t="s">
        <v>4</v>
      </c>
    </row>
    <row r="262" spans="1:46" x14ac:dyDescent="0.2">
      <c r="A262" s="2">
        <v>1724730</v>
      </c>
      <c r="B262" s="2">
        <v>910828</v>
      </c>
      <c r="C262" s="6">
        <v>25.5433092919634</v>
      </c>
      <c r="D262" s="6">
        <v>40.983695567148096</v>
      </c>
      <c r="E262" s="19" t="s">
        <v>602</v>
      </c>
      <c r="F262" s="46">
        <f>INDEX(Δεδομένα!$P:$P,MATCH('2021'!E262,Δεδομένα!$O:$O,0))</f>
        <v>20</v>
      </c>
      <c r="G262" s="49" t="s">
        <v>400</v>
      </c>
      <c r="H262" s="51" t="str">
        <f>INDEX(Δεδομένα!B$1:B$51,MATCH('2021'!G262,Δεδομένα!A$1:A$51,0))</f>
        <v>ΑΝΑΤΟΛΙΚΗΣ ΜΑΚΕΔΟΝΙΑΣ ΚΑΙ ΘΡΑΚΗΣ</v>
      </c>
      <c r="I262" s="53">
        <f>INDEX(Δεδομένα!E$1:E$13,MATCH('2021'!H262,Δεδομένα!D$1:D$13,0))</f>
        <v>2</v>
      </c>
      <c r="J262" s="4">
        <v>44522</v>
      </c>
      <c r="K262" s="3" t="s">
        <v>655</v>
      </c>
      <c r="L262" s="17" t="str">
        <f t="shared" si="16"/>
        <v>22/11/2021 14:06</v>
      </c>
      <c r="M262" s="4">
        <v>44522</v>
      </c>
      <c r="N262" s="3" t="s">
        <v>656</v>
      </c>
      <c r="O262" s="17" t="str">
        <f t="shared" si="17"/>
        <v>22/11/2021 14:55</v>
      </c>
      <c r="P262" s="24">
        <f t="shared" si="18"/>
        <v>3.4027777779556345E-2</v>
      </c>
      <c r="Q262" s="28">
        <v>0</v>
      </c>
      <c r="R262" s="27">
        <f t="shared" si="19"/>
        <v>49.000000002561137</v>
      </c>
      <c r="S262" s="3" t="s">
        <v>4</v>
      </c>
      <c r="T262" s="3" t="s">
        <v>419</v>
      </c>
      <c r="U262" s="3" t="s">
        <v>4</v>
      </c>
      <c r="V262" s="3" t="s">
        <v>637</v>
      </c>
      <c r="W262" s="5">
        <v>0</v>
      </c>
      <c r="X262" s="5">
        <v>0</v>
      </c>
      <c r="Y262" s="5">
        <v>0</v>
      </c>
      <c r="Z262" s="5">
        <v>0.2</v>
      </c>
      <c r="AA262" s="5">
        <v>0</v>
      </c>
      <c r="AB262" s="5">
        <v>0</v>
      </c>
      <c r="AC262" s="5">
        <v>0</v>
      </c>
      <c r="AD262" s="5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 t="s">
        <v>4</v>
      </c>
      <c r="AT262" s="2" t="s">
        <v>4</v>
      </c>
    </row>
    <row r="263" spans="1:46" x14ac:dyDescent="0.2">
      <c r="A263" s="2">
        <v>1638241</v>
      </c>
      <c r="B263" s="2">
        <v>828002</v>
      </c>
      <c r="C263" s="7">
        <v>25.201147538629002</v>
      </c>
      <c r="D263" s="7">
        <v>41.118988892717702</v>
      </c>
      <c r="E263" s="19" t="s">
        <v>657</v>
      </c>
      <c r="F263" s="46">
        <f>INDEX(Δεδομένα!$P:$P,MATCH('2021'!E263,Δεδομένα!$O:$O,0))</f>
        <v>21</v>
      </c>
      <c r="G263" s="49" t="s">
        <v>400</v>
      </c>
      <c r="H263" s="51" t="str">
        <f>INDEX(Δεδομένα!B$1:B$51,MATCH('2021'!G263,Δεδομένα!A$1:A$51,0))</f>
        <v>ΑΝΑΤΟΛΙΚΗΣ ΜΑΚΕΔΟΝΙΑΣ ΚΑΙ ΘΡΑΚΗΣ</v>
      </c>
      <c r="I263" s="53">
        <f>INDEX(Δεδομένα!E$1:E$13,MATCH('2021'!H263,Δεδομένα!D$1:D$13,0))</f>
        <v>2</v>
      </c>
      <c r="J263" s="4">
        <v>44243</v>
      </c>
      <c r="K263" s="3" t="s">
        <v>464</v>
      </c>
      <c r="L263" s="17" t="str">
        <f t="shared" si="16"/>
        <v>16/02/2021 18:20</v>
      </c>
      <c r="M263" s="4">
        <v>44243</v>
      </c>
      <c r="N263" s="3" t="s">
        <v>102</v>
      </c>
      <c r="O263" s="17" t="str">
        <f t="shared" si="17"/>
        <v>16/02/2021 18:35</v>
      </c>
      <c r="P263" s="24">
        <f t="shared" si="18"/>
        <v>1.0416666664241347E-2</v>
      </c>
      <c r="Q263" s="28">
        <v>0</v>
      </c>
      <c r="R263" s="27">
        <f t="shared" si="19"/>
        <v>14.99999999650754</v>
      </c>
      <c r="S263" s="3" t="s">
        <v>4</v>
      </c>
      <c r="T263" s="3" t="s">
        <v>416</v>
      </c>
      <c r="U263" s="3" t="s">
        <v>4</v>
      </c>
      <c r="V263" s="3" t="s">
        <v>525</v>
      </c>
      <c r="W263" s="5">
        <v>0</v>
      </c>
      <c r="X263" s="5">
        <v>0</v>
      </c>
      <c r="Y263" s="5">
        <v>0</v>
      </c>
      <c r="Z263" s="5">
        <v>0</v>
      </c>
      <c r="AA263" s="5">
        <v>0.3</v>
      </c>
      <c r="AB263" s="5">
        <v>1</v>
      </c>
      <c r="AC263" s="5">
        <v>0</v>
      </c>
      <c r="AD263" s="5">
        <v>0</v>
      </c>
      <c r="AE263" s="2">
        <v>2</v>
      </c>
      <c r="AF263" s="2">
        <v>0</v>
      </c>
      <c r="AG263" s="2">
        <v>0</v>
      </c>
      <c r="AH263" s="2">
        <v>0</v>
      </c>
      <c r="AI263" s="2">
        <v>0</v>
      </c>
      <c r="AJ263" s="2">
        <v>1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 t="s">
        <v>4</v>
      </c>
      <c r="AT263" s="2" t="s">
        <v>4</v>
      </c>
    </row>
    <row r="264" spans="1:46" x14ac:dyDescent="0.2">
      <c r="A264" s="2">
        <v>1640684</v>
      </c>
      <c r="B264" s="2">
        <v>831271</v>
      </c>
      <c r="C264" s="7">
        <v>25.193521713728799</v>
      </c>
      <c r="D264" s="7">
        <v>41.086656678232799</v>
      </c>
      <c r="E264" s="19" t="s">
        <v>657</v>
      </c>
      <c r="F264" s="46">
        <f>INDEX(Δεδομένα!$P:$P,MATCH('2021'!E264,Δεδομένα!$O:$O,0))</f>
        <v>21</v>
      </c>
      <c r="G264" s="49" t="s">
        <v>400</v>
      </c>
      <c r="H264" s="51" t="str">
        <f>INDEX(Δεδομένα!B$1:B$51,MATCH('2021'!G264,Δεδομένα!A$1:A$51,0))</f>
        <v>ΑΝΑΤΟΛΙΚΗΣ ΜΑΚΕΔΟΝΙΑΣ ΚΑΙ ΘΡΑΚΗΣ</v>
      </c>
      <c r="I264" s="53">
        <f>INDEX(Δεδομένα!E$1:E$13,MATCH('2021'!H264,Δεδομένα!D$1:D$13,0))</f>
        <v>2</v>
      </c>
      <c r="J264" s="4">
        <v>44249</v>
      </c>
      <c r="K264" s="3" t="s">
        <v>75</v>
      </c>
      <c r="L264" s="17" t="str">
        <f t="shared" si="16"/>
        <v>22/02/2021 11:41</v>
      </c>
      <c r="M264" s="4">
        <v>44249</v>
      </c>
      <c r="N264" s="3" t="s">
        <v>658</v>
      </c>
      <c r="O264" s="17" t="str">
        <f t="shared" si="17"/>
        <v>22/02/2021 12:49</v>
      </c>
      <c r="P264" s="24">
        <f t="shared" si="18"/>
        <v>4.7222222223354038E-2</v>
      </c>
      <c r="Q264" s="28">
        <v>0</v>
      </c>
      <c r="R264" s="27">
        <f t="shared" si="19"/>
        <v>68.000000001629815</v>
      </c>
      <c r="S264" s="3" t="s">
        <v>4</v>
      </c>
      <c r="T264" s="3" t="s">
        <v>416</v>
      </c>
      <c r="U264" s="3" t="s">
        <v>4</v>
      </c>
      <c r="V264" s="3" t="s">
        <v>659</v>
      </c>
      <c r="W264" s="5">
        <v>0</v>
      </c>
      <c r="X264" s="5">
        <v>0</v>
      </c>
      <c r="Y264" s="5">
        <v>0</v>
      </c>
      <c r="Z264" s="5">
        <v>0</v>
      </c>
      <c r="AA264" s="5">
        <v>1.5</v>
      </c>
      <c r="AB264" s="5">
        <v>0</v>
      </c>
      <c r="AC264" s="5">
        <v>0</v>
      </c>
      <c r="AD264" s="5">
        <v>0</v>
      </c>
      <c r="AE264" s="2">
        <v>3</v>
      </c>
      <c r="AF264" s="2">
        <v>0</v>
      </c>
      <c r="AG264" s="2">
        <v>0</v>
      </c>
      <c r="AH264" s="2">
        <v>0</v>
      </c>
      <c r="AI264" s="2">
        <v>0</v>
      </c>
      <c r="AJ264" s="2">
        <v>2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 t="s">
        <v>4</v>
      </c>
      <c r="AT264" s="2" t="s">
        <v>4</v>
      </c>
    </row>
    <row r="265" spans="1:46" x14ac:dyDescent="0.2">
      <c r="A265" s="2">
        <v>1640685</v>
      </c>
      <c r="B265" s="2">
        <v>832008</v>
      </c>
      <c r="C265" s="7">
        <v>25.19765498892</v>
      </c>
      <c r="D265" s="7">
        <v>41.133489239267597</v>
      </c>
      <c r="E265" s="19" t="s">
        <v>657</v>
      </c>
      <c r="F265" s="46">
        <f>INDEX(Δεδομένα!$P:$P,MATCH('2021'!E265,Δεδομένα!$O:$O,0))</f>
        <v>21</v>
      </c>
      <c r="G265" s="49" t="s">
        <v>400</v>
      </c>
      <c r="H265" s="51" t="str">
        <f>INDEX(Δεδομένα!B$1:B$51,MATCH('2021'!G265,Δεδομένα!A$1:A$51,0))</f>
        <v>ΑΝΑΤΟΛΙΚΗΣ ΜΑΚΕΔΟΝΙΑΣ ΚΑΙ ΘΡΑΚΗΣ</v>
      </c>
      <c r="I265" s="53">
        <f>INDEX(Δεδομένα!E$1:E$13,MATCH('2021'!H265,Δεδομένα!D$1:D$13,0))</f>
        <v>2</v>
      </c>
      <c r="J265" s="4">
        <v>44250</v>
      </c>
      <c r="K265" s="3" t="s">
        <v>660</v>
      </c>
      <c r="L265" s="17" t="str">
        <f t="shared" si="16"/>
        <v>23/02/2021 16:11</v>
      </c>
      <c r="M265" s="4">
        <v>44250</v>
      </c>
      <c r="N265" s="3" t="s">
        <v>661</v>
      </c>
      <c r="O265" s="17" t="str">
        <f t="shared" si="17"/>
        <v>23/02/2021 16:32</v>
      </c>
      <c r="P265" s="24">
        <f t="shared" si="18"/>
        <v>1.4583333329937886E-2</v>
      </c>
      <c r="Q265" s="28">
        <v>0</v>
      </c>
      <c r="R265" s="27">
        <f t="shared" si="19"/>
        <v>20.999999995110556</v>
      </c>
      <c r="S265" s="3" t="s">
        <v>4</v>
      </c>
      <c r="T265" s="3" t="s">
        <v>416</v>
      </c>
      <c r="U265" s="3" t="s">
        <v>662</v>
      </c>
      <c r="V265" s="3" t="s">
        <v>663</v>
      </c>
      <c r="W265" s="5">
        <v>0</v>
      </c>
      <c r="X265" s="5">
        <v>0</v>
      </c>
      <c r="Y265" s="5">
        <v>0</v>
      </c>
      <c r="Z265" s="5">
        <v>0.05</v>
      </c>
      <c r="AA265" s="5">
        <v>0</v>
      </c>
      <c r="AB265" s="5">
        <v>0</v>
      </c>
      <c r="AC265" s="5">
        <v>0</v>
      </c>
      <c r="AD265" s="5">
        <v>0</v>
      </c>
      <c r="AE265" s="2">
        <v>2</v>
      </c>
      <c r="AF265" s="2">
        <v>0</v>
      </c>
      <c r="AG265" s="2">
        <v>0</v>
      </c>
      <c r="AH265" s="2">
        <v>0</v>
      </c>
      <c r="AI265" s="2">
        <v>0</v>
      </c>
      <c r="AJ265" s="2">
        <v>1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 t="s">
        <v>4</v>
      </c>
      <c r="AT265" s="2" t="s">
        <v>4</v>
      </c>
    </row>
    <row r="266" spans="1:46" x14ac:dyDescent="0.2">
      <c r="A266" s="2">
        <v>1640686</v>
      </c>
      <c r="B266" s="2">
        <v>832408</v>
      </c>
      <c r="C266" s="7">
        <v>25.154947776053501</v>
      </c>
      <c r="D266" s="7">
        <v>41.0852495217921</v>
      </c>
      <c r="E266" s="19" t="s">
        <v>657</v>
      </c>
      <c r="F266" s="46">
        <f>INDEX(Δεδομένα!$P:$P,MATCH('2021'!E266,Δεδομένα!$O:$O,0))</f>
        <v>21</v>
      </c>
      <c r="G266" s="49" t="s">
        <v>400</v>
      </c>
      <c r="H266" s="51" t="str">
        <f>INDEX(Δεδομένα!B$1:B$51,MATCH('2021'!G266,Δεδομένα!A$1:A$51,0))</f>
        <v>ΑΝΑΤΟΛΙΚΗΣ ΜΑΚΕΔΟΝΙΑΣ ΚΑΙ ΘΡΑΚΗΣ</v>
      </c>
      <c r="I266" s="53">
        <f>INDEX(Δεδομένα!E$1:E$13,MATCH('2021'!H266,Δεδομένα!D$1:D$13,0))</f>
        <v>2</v>
      </c>
      <c r="J266" s="4">
        <v>44251</v>
      </c>
      <c r="K266" s="3" t="s">
        <v>433</v>
      </c>
      <c r="L266" s="17" t="str">
        <f t="shared" si="16"/>
        <v>24/02/2021 17:25</v>
      </c>
      <c r="M266" s="4">
        <v>44251</v>
      </c>
      <c r="N266" s="3" t="s">
        <v>603</v>
      </c>
      <c r="O266" s="17" t="str">
        <f t="shared" si="17"/>
        <v>24/02/2021 17:56</v>
      </c>
      <c r="P266" s="24">
        <f t="shared" si="18"/>
        <v>2.1527777775190771E-2</v>
      </c>
      <c r="Q266" s="28">
        <v>0</v>
      </c>
      <c r="R266" s="27">
        <f t="shared" si="19"/>
        <v>30.99999999627471</v>
      </c>
      <c r="S266" s="3" t="s">
        <v>4</v>
      </c>
      <c r="T266" s="3" t="s">
        <v>416</v>
      </c>
      <c r="U266" s="3" t="s">
        <v>4</v>
      </c>
      <c r="V266" s="3" t="s">
        <v>664</v>
      </c>
      <c r="W266" s="5">
        <v>0</v>
      </c>
      <c r="X266" s="5">
        <v>0</v>
      </c>
      <c r="Y266" s="5">
        <v>0</v>
      </c>
      <c r="Z266" s="5">
        <v>0</v>
      </c>
      <c r="AA266" s="5">
        <v>0.1</v>
      </c>
      <c r="AB266" s="5">
        <v>0</v>
      </c>
      <c r="AC266" s="5">
        <v>0</v>
      </c>
      <c r="AD266" s="5">
        <v>0</v>
      </c>
      <c r="AE266" s="2">
        <v>2</v>
      </c>
      <c r="AF266" s="2">
        <v>0</v>
      </c>
      <c r="AG266" s="2">
        <v>0</v>
      </c>
      <c r="AH266" s="2">
        <v>0</v>
      </c>
      <c r="AI266" s="2">
        <v>0</v>
      </c>
      <c r="AJ266" s="2">
        <v>1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 t="s">
        <v>4</v>
      </c>
      <c r="AT266" s="2" t="s">
        <v>4</v>
      </c>
    </row>
    <row r="267" spans="1:46" x14ac:dyDescent="0.2">
      <c r="A267" s="2">
        <v>1647598</v>
      </c>
      <c r="B267" s="2">
        <v>833042</v>
      </c>
      <c r="C267" s="7">
        <v>25.2455616764077</v>
      </c>
      <c r="D267" s="7">
        <v>41.114355770019799</v>
      </c>
      <c r="E267" s="19" t="s">
        <v>657</v>
      </c>
      <c r="F267" s="46">
        <f>INDEX(Δεδομένα!$P:$P,MATCH('2021'!E267,Δεδομένα!$O:$O,0))</f>
        <v>21</v>
      </c>
      <c r="G267" s="49" t="s">
        <v>400</v>
      </c>
      <c r="H267" s="51" t="str">
        <f>INDEX(Δεδομένα!B$1:B$51,MATCH('2021'!G267,Δεδομένα!A$1:A$51,0))</f>
        <v>ΑΝΑΤΟΛΙΚΗΣ ΜΑΚΕΔΟΝΙΑΣ ΚΑΙ ΘΡΑΚΗΣ</v>
      </c>
      <c r="I267" s="53">
        <f>INDEX(Δεδομένα!E$1:E$13,MATCH('2021'!H267,Δεδομένα!D$1:D$13,0))</f>
        <v>2</v>
      </c>
      <c r="J267" s="4">
        <v>44253</v>
      </c>
      <c r="K267" s="3" t="s">
        <v>56</v>
      </c>
      <c r="L267" s="17" t="str">
        <f t="shared" si="16"/>
        <v>26/02/2021 19:56</v>
      </c>
      <c r="M267" s="4">
        <v>44253</v>
      </c>
      <c r="N267" s="3" t="s">
        <v>665</v>
      </c>
      <c r="O267" s="17" t="str">
        <f t="shared" si="17"/>
        <v>26/02/2021 20:22</v>
      </c>
      <c r="P267" s="24">
        <f t="shared" si="18"/>
        <v>1.8055555556202307E-2</v>
      </c>
      <c r="Q267" s="28">
        <v>0</v>
      </c>
      <c r="R267" s="27">
        <f t="shared" si="19"/>
        <v>26.000000000931323</v>
      </c>
      <c r="S267" s="3" t="s">
        <v>4</v>
      </c>
      <c r="T267" s="3" t="s">
        <v>416</v>
      </c>
      <c r="U267" s="3" t="s">
        <v>666</v>
      </c>
      <c r="V267" s="3" t="s">
        <v>667</v>
      </c>
      <c r="W267" s="5">
        <v>0</v>
      </c>
      <c r="X267" s="5">
        <v>0</v>
      </c>
      <c r="Y267" s="5">
        <v>0</v>
      </c>
      <c r="Z267" s="5">
        <v>0.03</v>
      </c>
      <c r="AA267" s="5">
        <v>0</v>
      </c>
      <c r="AB267" s="5">
        <v>0</v>
      </c>
      <c r="AC267" s="5">
        <v>0</v>
      </c>
      <c r="AD267" s="5">
        <v>0</v>
      </c>
      <c r="AE267" s="2">
        <v>2</v>
      </c>
      <c r="AF267" s="2">
        <v>0</v>
      </c>
      <c r="AG267" s="2">
        <v>0</v>
      </c>
      <c r="AH267" s="2">
        <v>0</v>
      </c>
      <c r="AI267" s="2">
        <v>0</v>
      </c>
      <c r="AJ267" s="2">
        <v>1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 t="s">
        <v>4</v>
      </c>
      <c r="AT267" s="2" t="s">
        <v>4</v>
      </c>
    </row>
    <row r="268" spans="1:46" x14ac:dyDescent="0.2">
      <c r="A268" s="2">
        <v>1647627</v>
      </c>
      <c r="B268" s="2">
        <v>833437</v>
      </c>
      <c r="C268" s="7">
        <v>25.1482622294698</v>
      </c>
      <c r="D268" s="7">
        <v>41.077514159128903</v>
      </c>
      <c r="E268" s="19" t="s">
        <v>657</v>
      </c>
      <c r="F268" s="46">
        <f>INDEX(Δεδομένα!$P:$P,MATCH('2021'!E268,Δεδομένα!$O:$O,0))</f>
        <v>21</v>
      </c>
      <c r="G268" s="49" t="s">
        <v>400</v>
      </c>
      <c r="H268" s="51" t="str">
        <f>INDEX(Δεδομένα!B$1:B$51,MATCH('2021'!G268,Δεδομένα!A$1:A$51,0))</f>
        <v>ΑΝΑΤΟΛΙΚΗΣ ΜΑΚΕΔΟΝΙΑΣ ΚΑΙ ΘΡΑΚΗΣ</v>
      </c>
      <c r="I268" s="53">
        <f>INDEX(Δεδομένα!E$1:E$13,MATCH('2021'!H268,Δεδομένα!D$1:D$13,0))</f>
        <v>2</v>
      </c>
      <c r="J268" s="4">
        <v>44255</v>
      </c>
      <c r="K268" s="3" t="s">
        <v>668</v>
      </c>
      <c r="L268" s="17" t="str">
        <f t="shared" si="16"/>
        <v>28/02/2021 09:37</v>
      </c>
      <c r="M268" s="4">
        <v>44255</v>
      </c>
      <c r="N268" s="3" t="s">
        <v>669</v>
      </c>
      <c r="O268" s="17" t="str">
        <f t="shared" si="17"/>
        <v>28/02/2021 09:51</v>
      </c>
      <c r="P268" s="24">
        <f t="shared" si="18"/>
        <v>9.7222222248092294E-3</v>
      </c>
      <c r="Q268" s="28">
        <v>0</v>
      </c>
      <c r="R268" s="27">
        <f t="shared" si="19"/>
        <v>14.00000000372529</v>
      </c>
      <c r="S268" s="3" t="s">
        <v>4</v>
      </c>
      <c r="T268" s="3" t="s">
        <v>416</v>
      </c>
      <c r="U268" s="3" t="s">
        <v>123</v>
      </c>
      <c r="V268" s="3" t="s">
        <v>664</v>
      </c>
      <c r="W268" s="5">
        <v>0</v>
      </c>
      <c r="X268" s="5">
        <v>0</v>
      </c>
      <c r="Y268" s="5">
        <v>0</v>
      </c>
      <c r="Z268" s="5">
        <v>1</v>
      </c>
      <c r="AA268" s="5">
        <v>0</v>
      </c>
      <c r="AB268" s="5">
        <v>0</v>
      </c>
      <c r="AC268" s="5">
        <v>0</v>
      </c>
      <c r="AD268" s="5">
        <v>0</v>
      </c>
      <c r="AE268" s="2">
        <v>2</v>
      </c>
      <c r="AF268" s="2">
        <v>0</v>
      </c>
      <c r="AG268" s="2">
        <v>0</v>
      </c>
      <c r="AH268" s="2">
        <v>0</v>
      </c>
      <c r="AI268" s="2">
        <v>0</v>
      </c>
      <c r="AJ268" s="2">
        <v>1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 t="s">
        <v>4</v>
      </c>
      <c r="AT268" s="2" t="s">
        <v>4</v>
      </c>
    </row>
    <row r="269" spans="1:46" x14ac:dyDescent="0.2">
      <c r="A269" s="2">
        <v>1647639</v>
      </c>
      <c r="B269" s="2">
        <v>833549</v>
      </c>
      <c r="C269" s="7">
        <v>25.194258530841999</v>
      </c>
      <c r="D269" s="7">
        <v>41.093224464423201</v>
      </c>
      <c r="E269" s="19" t="s">
        <v>657</v>
      </c>
      <c r="F269" s="46">
        <f>INDEX(Δεδομένα!$P:$P,MATCH('2021'!E269,Δεδομένα!$O:$O,0))</f>
        <v>21</v>
      </c>
      <c r="G269" s="49" t="s">
        <v>400</v>
      </c>
      <c r="H269" s="51" t="str">
        <f>INDEX(Δεδομένα!B$1:B$51,MATCH('2021'!G269,Δεδομένα!A$1:A$51,0))</f>
        <v>ΑΝΑΤΟΛΙΚΗΣ ΜΑΚΕΔΟΝΙΑΣ ΚΑΙ ΘΡΑΚΗΣ</v>
      </c>
      <c r="I269" s="53">
        <f>INDEX(Δεδομένα!E$1:E$13,MATCH('2021'!H269,Δεδομένα!D$1:D$13,0))</f>
        <v>2</v>
      </c>
      <c r="J269" s="4">
        <v>44255</v>
      </c>
      <c r="K269" s="3" t="s">
        <v>670</v>
      </c>
      <c r="L269" s="17" t="str">
        <f t="shared" si="16"/>
        <v>28/02/2021 14:04</v>
      </c>
      <c r="M269" s="4">
        <v>44255</v>
      </c>
      <c r="N269" s="3" t="s">
        <v>671</v>
      </c>
      <c r="O269" s="17" t="str">
        <f t="shared" si="17"/>
        <v>28/02/2021 14:36</v>
      </c>
      <c r="P269" s="24">
        <f t="shared" si="18"/>
        <v>2.2222222221898846E-2</v>
      </c>
      <c r="Q269" s="28">
        <v>0</v>
      </c>
      <c r="R269" s="27">
        <f t="shared" si="19"/>
        <v>31.999999999534339</v>
      </c>
      <c r="S269" s="3" t="s">
        <v>4</v>
      </c>
      <c r="T269" s="3" t="s">
        <v>416</v>
      </c>
      <c r="U269" s="3" t="s">
        <v>4</v>
      </c>
      <c r="V269" s="3" t="s">
        <v>659</v>
      </c>
      <c r="W269" s="5">
        <v>0</v>
      </c>
      <c r="X269" s="5">
        <v>0</v>
      </c>
      <c r="Y269" s="5">
        <v>0</v>
      </c>
      <c r="Z269" s="5">
        <v>1</v>
      </c>
      <c r="AA269" s="5">
        <v>0</v>
      </c>
      <c r="AB269" s="5">
        <v>0</v>
      </c>
      <c r="AC269" s="5">
        <v>0</v>
      </c>
      <c r="AD269" s="5">
        <v>0</v>
      </c>
      <c r="AE269" s="2">
        <v>2</v>
      </c>
      <c r="AF269" s="2">
        <v>0</v>
      </c>
      <c r="AG269" s="2">
        <v>0</v>
      </c>
      <c r="AH269" s="2">
        <v>0</v>
      </c>
      <c r="AI269" s="2">
        <v>0</v>
      </c>
      <c r="AJ269" s="2">
        <v>1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 t="s">
        <v>4</v>
      </c>
      <c r="AT269" s="2" t="s">
        <v>4</v>
      </c>
    </row>
    <row r="270" spans="1:46" x14ac:dyDescent="0.2">
      <c r="A270" s="2">
        <v>1647646</v>
      </c>
      <c r="B270" s="2">
        <v>833577</v>
      </c>
      <c r="C270" s="7">
        <v>25.183817289303001</v>
      </c>
      <c r="D270" s="7">
        <v>41.045130544064897</v>
      </c>
      <c r="E270" s="19" t="s">
        <v>657</v>
      </c>
      <c r="F270" s="46">
        <f>INDEX(Δεδομένα!$P:$P,MATCH('2021'!E270,Δεδομένα!$O:$O,0))</f>
        <v>21</v>
      </c>
      <c r="G270" s="49" t="s">
        <v>400</v>
      </c>
      <c r="H270" s="51" t="str">
        <f>INDEX(Δεδομένα!B$1:B$51,MATCH('2021'!G270,Δεδομένα!A$1:A$51,0))</f>
        <v>ΑΝΑΤΟΛΙΚΗΣ ΜΑΚΕΔΟΝΙΑΣ ΚΑΙ ΘΡΑΚΗΣ</v>
      </c>
      <c r="I270" s="53">
        <f>INDEX(Δεδομένα!E$1:E$13,MATCH('2021'!H270,Δεδομένα!D$1:D$13,0))</f>
        <v>2</v>
      </c>
      <c r="J270" s="4">
        <v>44255</v>
      </c>
      <c r="K270" s="3" t="s">
        <v>672</v>
      </c>
      <c r="L270" s="17" t="str">
        <f t="shared" si="16"/>
        <v>28/02/2021 15:21</v>
      </c>
      <c r="M270" s="4">
        <v>44255</v>
      </c>
      <c r="N270" s="3" t="s">
        <v>673</v>
      </c>
      <c r="O270" s="17" t="str">
        <f t="shared" si="17"/>
        <v>28/02/2021 15:59</v>
      </c>
      <c r="P270" s="24">
        <f t="shared" si="18"/>
        <v>2.6388888894871343E-2</v>
      </c>
      <c r="Q270" s="28">
        <v>0</v>
      </c>
      <c r="R270" s="27">
        <f t="shared" si="19"/>
        <v>38.000000008614734</v>
      </c>
      <c r="S270" s="3" t="s">
        <v>4</v>
      </c>
      <c r="T270" s="3" t="s">
        <v>416</v>
      </c>
      <c r="U270" s="3" t="s">
        <v>674</v>
      </c>
      <c r="V270" s="3" t="s">
        <v>675</v>
      </c>
      <c r="W270" s="5">
        <v>0</v>
      </c>
      <c r="X270" s="5">
        <v>0</v>
      </c>
      <c r="Y270" s="5">
        <v>0</v>
      </c>
      <c r="Z270" s="5">
        <v>1</v>
      </c>
      <c r="AA270" s="5">
        <v>0</v>
      </c>
      <c r="AB270" s="5">
        <v>0</v>
      </c>
      <c r="AC270" s="5">
        <v>0</v>
      </c>
      <c r="AD270" s="5">
        <v>0</v>
      </c>
      <c r="AE270" s="2">
        <v>2</v>
      </c>
      <c r="AF270" s="2">
        <v>0</v>
      </c>
      <c r="AG270" s="2">
        <v>0</v>
      </c>
      <c r="AH270" s="2">
        <v>0</v>
      </c>
      <c r="AI270" s="2">
        <v>0</v>
      </c>
      <c r="AJ270" s="2">
        <v>1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 t="s">
        <v>4</v>
      </c>
      <c r="AT270" s="2" t="s">
        <v>4</v>
      </c>
    </row>
    <row r="271" spans="1:46" x14ac:dyDescent="0.2">
      <c r="A271" s="2">
        <v>1647659</v>
      </c>
      <c r="B271" s="2">
        <v>833603</v>
      </c>
      <c r="C271" s="7">
        <v>25.140739267252499</v>
      </c>
      <c r="D271" s="7">
        <v>41.0884508462985</v>
      </c>
      <c r="E271" s="19" t="s">
        <v>657</v>
      </c>
      <c r="F271" s="46">
        <f>INDEX(Δεδομένα!$P:$P,MATCH('2021'!E271,Δεδομένα!$O:$O,0))</f>
        <v>21</v>
      </c>
      <c r="G271" s="49" t="s">
        <v>400</v>
      </c>
      <c r="H271" s="51" t="str">
        <f>INDEX(Δεδομένα!B$1:B$51,MATCH('2021'!G271,Δεδομένα!A$1:A$51,0))</f>
        <v>ΑΝΑΤΟΛΙΚΗΣ ΜΑΚΕΔΟΝΙΑΣ ΚΑΙ ΘΡΑΚΗΣ</v>
      </c>
      <c r="I271" s="53">
        <f>INDEX(Δεδομένα!E$1:E$13,MATCH('2021'!H271,Δεδομένα!D$1:D$13,0))</f>
        <v>2</v>
      </c>
      <c r="J271" s="4">
        <v>44255</v>
      </c>
      <c r="K271" s="3" t="s">
        <v>676</v>
      </c>
      <c r="L271" s="17" t="str">
        <f t="shared" si="16"/>
        <v>28/02/2021 16:47</v>
      </c>
      <c r="M271" s="4">
        <v>44255</v>
      </c>
      <c r="N271" s="3" t="s">
        <v>677</v>
      </c>
      <c r="O271" s="17" t="str">
        <f t="shared" si="17"/>
        <v>28/02/2021 17:13</v>
      </c>
      <c r="P271" s="24">
        <f t="shared" si="18"/>
        <v>1.8055555556202307E-2</v>
      </c>
      <c r="Q271" s="28">
        <v>0</v>
      </c>
      <c r="R271" s="27">
        <f t="shared" si="19"/>
        <v>26.000000000931323</v>
      </c>
      <c r="S271" s="3" t="s">
        <v>4</v>
      </c>
      <c r="T271" s="3" t="s">
        <v>416</v>
      </c>
      <c r="U271" s="3" t="s">
        <v>4</v>
      </c>
      <c r="V271" s="3" t="s">
        <v>678</v>
      </c>
      <c r="W271" s="5">
        <v>0</v>
      </c>
      <c r="X271" s="5">
        <v>0</v>
      </c>
      <c r="Y271" s="5">
        <v>0</v>
      </c>
      <c r="Z271" s="5">
        <v>0.5</v>
      </c>
      <c r="AA271" s="5">
        <v>0</v>
      </c>
      <c r="AB271" s="5">
        <v>0</v>
      </c>
      <c r="AC271" s="5">
        <v>0</v>
      </c>
      <c r="AD271" s="5">
        <v>0</v>
      </c>
      <c r="AE271" s="2">
        <v>2</v>
      </c>
      <c r="AF271" s="2">
        <v>0</v>
      </c>
      <c r="AG271" s="2">
        <v>0</v>
      </c>
      <c r="AH271" s="2">
        <v>0</v>
      </c>
      <c r="AI271" s="2">
        <v>0</v>
      </c>
      <c r="AJ271" s="2">
        <v>1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 t="s">
        <v>4</v>
      </c>
      <c r="AT271" s="2" t="s">
        <v>4</v>
      </c>
    </row>
    <row r="272" spans="1:46" x14ac:dyDescent="0.2">
      <c r="A272" s="2">
        <v>1647670</v>
      </c>
      <c r="B272" s="2">
        <v>833915</v>
      </c>
      <c r="C272" s="7">
        <v>25.1486935200594</v>
      </c>
      <c r="D272" s="7">
        <v>41.098891804807003</v>
      </c>
      <c r="E272" s="19" t="s">
        <v>657</v>
      </c>
      <c r="F272" s="46">
        <f>INDEX(Δεδομένα!$P:$P,MATCH('2021'!E272,Δεδομένα!$O:$O,0))</f>
        <v>21</v>
      </c>
      <c r="G272" s="49" t="s">
        <v>400</v>
      </c>
      <c r="H272" s="51" t="str">
        <f>INDEX(Δεδομένα!B$1:B$51,MATCH('2021'!G272,Δεδομένα!A$1:A$51,0))</f>
        <v>ΑΝΑΤΟΛΙΚΗΣ ΜΑΚΕΔΟΝΙΑΣ ΚΑΙ ΘΡΑΚΗΣ</v>
      </c>
      <c r="I272" s="53">
        <f>INDEX(Δεδομένα!E$1:E$13,MATCH('2021'!H272,Δεδομένα!D$1:D$13,0))</f>
        <v>2</v>
      </c>
      <c r="J272" s="4">
        <v>44256</v>
      </c>
      <c r="K272" s="3" t="s">
        <v>679</v>
      </c>
      <c r="L272" s="17" t="str">
        <f t="shared" si="16"/>
        <v>01/03/2021 18:24</v>
      </c>
      <c r="M272" s="4">
        <v>44256</v>
      </c>
      <c r="N272" s="3" t="s">
        <v>680</v>
      </c>
      <c r="O272" s="17" t="str">
        <f t="shared" si="17"/>
        <v>01/03/2021 18:51</v>
      </c>
      <c r="P272" s="24">
        <f t="shared" si="18"/>
        <v>1.8749999995634425E-2</v>
      </c>
      <c r="Q272" s="28">
        <v>0</v>
      </c>
      <c r="R272" s="27">
        <f t="shared" si="19"/>
        <v>26.999999993713573</v>
      </c>
      <c r="S272" s="3" t="s">
        <v>4</v>
      </c>
      <c r="T272" s="3" t="s">
        <v>416</v>
      </c>
      <c r="U272" s="3" t="s">
        <v>4</v>
      </c>
      <c r="V272" s="3" t="s">
        <v>678</v>
      </c>
      <c r="W272" s="5">
        <v>0</v>
      </c>
      <c r="X272" s="5">
        <v>0</v>
      </c>
      <c r="Y272" s="5">
        <v>0</v>
      </c>
      <c r="Z272" s="5">
        <v>0.2</v>
      </c>
      <c r="AA272" s="5">
        <v>0</v>
      </c>
      <c r="AB272" s="5">
        <v>0</v>
      </c>
      <c r="AC272" s="5">
        <v>0</v>
      </c>
      <c r="AD272" s="5">
        <v>0</v>
      </c>
      <c r="AE272" s="2">
        <v>2</v>
      </c>
      <c r="AF272" s="2">
        <v>0</v>
      </c>
      <c r="AG272" s="2">
        <v>0</v>
      </c>
      <c r="AH272" s="2">
        <v>0</v>
      </c>
      <c r="AI272" s="2">
        <v>0</v>
      </c>
      <c r="AJ272" s="2">
        <v>1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 t="s">
        <v>4</v>
      </c>
      <c r="AT272" s="2" t="s">
        <v>4</v>
      </c>
    </row>
    <row r="273" spans="1:46" x14ac:dyDescent="0.2">
      <c r="A273" s="2">
        <v>1647773</v>
      </c>
      <c r="B273" s="2">
        <v>834119</v>
      </c>
      <c r="C273" s="7">
        <v>25.163982391357401</v>
      </c>
      <c r="D273" s="7">
        <v>41.092254638671903</v>
      </c>
      <c r="E273" s="19" t="s">
        <v>657</v>
      </c>
      <c r="F273" s="46">
        <f>INDEX(Δεδομένα!$P:$P,MATCH('2021'!E273,Δεδομένα!$O:$O,0))</f>
        <v>21</v>
      </c>
      <c r="G273" s="49" t="s">
        <v>400</v>
      </c>
      <c r="H273" s="51" t="str">
        <f>INDEX(Δεδομένα!B$1:B$51,MATCH('2021'!G273,Δεδομένα!A$1:A$51,0))</f>
        <v>ΑΝΑΤΟΛΙΚΗΣ ΜΑΚΕΔΟΝΙΑΣ ΚΑΙ ΘΡΑΚΗΣ</v>
      </c>
      <c r="I273" s="53">
        <f>INDEX(Δεδομένα!E$1:E$13,MATCH('2021'!H273,Δεδομένα!D$1:D$13,0))</f>
        <v>2</v>
      </c>
      <c r="J273" s="4">
        <v>44257</v>
      </c>
      <c r="K273" s="3" t="s">
        <v>385</v>
      </c>
      <c r="L273" s="17" t="str">
        <f t="shared" si="16"/>
        <v>02/03/2021 14:00</v>
      </c>
      <c r="M273" s="4">
        <v>44257</v>
      </c>
      <c r="N273" s="3" t="s">
        <v>499</v>
      </c>
      <c r="O273" s="17" t="str">
        <f t="shared" si="17"/>
        <v>02/03/2021 15:10</v>
      </c>
      <c r="P273" s="24">
        <f t="shared" si="18"/>
        <v>4.8611111109494232E-2</v>
      </c>
      <c r="Q273" s="28">
        <v>0</v>
      </c>
      <c r="R273" s="27">
        <f t="shared" si="19"/>
        <v>69.999999997671694</v>
      </c>
      <c r="S273" s="3" t="s">
        <v>4</v>
      </c>
      <c r="T273" s="3" t="s">
        <v>416</v>
      </c>
      <c r="U273" s="3" t="s">
        <v>4</v>
      </c>
      <c r="V273" s="3" t="s">
        <v>664</v>
      </c>
      <c r="W273" s="5">
        <v>0</v>
      </c>
      <c r="X273" s="5">
        <v>0</v>
      </c>
      <c r="Y273" s="5">
        <v>0</v>
      </c>
      <c r="Z273" s="5">
        <v>0</v>
      </c>
      <c r="AA273" s="5">
        <v>1</v>
      </c>
      <c r="AB273" s="5">
        <v>0</v>
      </c>
      <c r="AC273" s="5">
        <v>0</v>
      </c>
      <c r="AD273" s="5">
        <v>0</v>
      </c>
      <c r="AE273" s="2">
        <v>2</v>
      </c>
      <c r="AF273" s="2">
        <v>0</v>
      </c>
      <c r="AG273" s="2">
        <v>0</v>
      </c>
      <c r="AH273" s="2">
        <v>0</v>
      </c>
      <c r="AI273" s="2">
        <v>0</v>
      </c>
      <c r="AJ273" s="2">
        <v>1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 t="s">
        <v>4</v>
      </c>
      <c r="AT273" s="2" t="s">
        <v>4</v>
      </c>
    </row>
    <row r="274" spans="1:46" x14ac:dyDescent="0.2">
      <c r="A274" s="2">
        <v>1647775</v>
      </c>
      <c r="B274" s="2">
        <v>834154</v>
      </c>
      <c r="C274" s="7">
        <v>25.183597941821599</v>
      </c>
      <c r="D274" s="7">
        <v>41.045511057620097</v>
      </c>
      <c r="E274" s="19" t="s">
        <v>657</v>
      </c>
      <c r="F274" s="46">
        <f>INDEX(Δεδομένα!$P:$P,MATCH('2021'!E274,Δεδομένα!$O:$O,0))</f>
        <v>21</v>
      </c>
      <c r="G274" s="49" t="s">
        <v>400</v>
      </c>
      <c r="H274" s="51" t="str">
        <f>INDEX(Δεδομένα!B$1:B$51,MATCH('2021'!G274,Δεδομένα!A$1:A$51,0))</f>
        <v>ΑΝΑΤΟΛΙΚΗΣ ΜΑΚΕΔΟΝΙΑΣ ΚΑΙ ΘΡΑΚΗΣ</v>
      </c>
      <c r="I274" s="53">
        <f>INDEX(Δεδομένα!E$1:E$13,MATCH('2021'!H274,Δεδομένα!D$1:D$13,0))</f>
        <v>2</v>
      </c>
      <c r="J274" s="4">
        <v>44257</v>
      </c>
      <c r="K274" s="3" t="s">
        <v>490</v>
      </c>
      <c r="L274" s="17" t="str">
        <f t="shared" si="16"/>
        <v>02/03/2021 16:00</v>
      </c>
      <c r="M274" s="4">
        <v>44257</v>
      </c>
      <c r="N274" s="3" t="s">
        <v>461</v>
      </c>
      <c r="O274" s="17" t="str">
        <f t="shared" si="17"/>
        <v>02/03/2021 17:00</v>
      </c>
      <c r="P274" s="24">
        <f t="shared" si="18"/>
        <v>4.1666666671517305E-2</v>
      </c>
      <c r="Q274" s="28">
        <v>0</v>
      </c>
      <c r="R274" s="27">
        <f t="shared" si="19"/>
        <v>60.000000006984919</v>
      </c>
      <c r="S274" s="3" t="s">
        <v>4</v>
      </c>
      <c r="T274" s="3" t="s">
        <v>416</v>
      </c>
      <c r="U274" s="3" t="s">
        <v>674</v>
      </c>
      <c r="V274" s="3" t="s">
        <v>675</v>
      </c>
      <c r="W274" s="5">
        <v>0</v>
      </c>
      <c r="X274" s="5">
        <v>0</v>
      </c>
      <c r="Y274" s="5">
        <v>0</v>
      </c>
      <c r="Z274" s="5">
        <v>2</v>
      </c>
      <c r="AA274" s="5">
        <v>0</v>
      </c>
      <c r="AB274" s="5">
        <v>0</v>
      </c>
      <c r="AC274" s="5">
        <v>0</v>
      </c>
      <c r="AD274" s="5">
        <v>0</v>
      </c>
      <c r="AE274" s="2">
        <v>2</v>
      </c>
      <c r="AF274" s="2">
        <v>0</v>
      </c>
      <c r="AG274" s="2">
        <v>0</v>
      </c>
      <c r="AH274" s="2">
        <v>0</v>
      </c>
      <c r="AI274" s="2">
        <v>0</v>
      </c>
      <c r="AJ274" s="2">
        <v>1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 t="s">
        <v>4</v>
      </c>
      <c r="AT274" s="2" t="s">
        <v>4</v>
      </c>
    </row>
    <row r="275" spans="1:46" x14ac:dyDescent="0.2">
      <c r="A275" s="2">
        <v>1647804</v>
      </c>
      <c r="B275" s="2">
        <v>836233</v>
      </c>
      <c r="C275" s="7">
        <v>25.16798456279</v>
      </c>
      <c r="D275" s="7">
        <v>41.104826178064698</v>
      </c>
      <c r="E275" s="19" t="s">
        <v>657</v>
      </c>
      <c r="F275" s="46">
        <f>INDEX(Δεδομένα!$P:$P,MATCH('2021'!E275,Δεδομένα!$O:$O,0))</f>
        <v>21</v>
      </c>
      <c r="G275" s="49" t="s">
        <v>400</v>
      </c>
      <c r="H275" s="51" t="str">
        <f>INDEX(Δεδομένα!B$1:B$51,MATCH('2021'!G275,Δεδομένα!A$1:A$51,0))</f>
        <v>ΑΝΑΤΟΛΙΚΗΣ ΜΑΚΕΔΟΝΙΑΣ ΚΑΙ ΘΡΑΚΗΣ</v>
      </c>
      <c r="I275" s="53">
        <f>INDEX(Δεδομένα!E$1:E$13,MATCH('2021'!H275,Δεδομένα!D$1:D$13,0))</f>
        <v>2</v>
      </c>
      <c r="J275" s="4">
        <v>44264</v>
      </c>
      <c r="K275" s="3" t="s">
        <v>317</v>
      </c>
      <c r="L275" s="17" t="str">
        <f t="shared" si="16"/>
        <v>09/03/2021 11:05</v>
      </c>
      <c r="M275" s="4">
        <v>44264</v>
      </c>
      <c r="N275" s="3" t="s">
        <v>681</v>
      </c>
      <c r="O275" s="17" t="str">
        <f t="shared" si="17"/>
        <v>09/03/2021 11:15</v>
      </c>
      <c r="P275" s="24">
        <f t="shared" si="18"/>
        <v>6.9444444452528842E-3</v>
      </c>
      <c r="Q275" s="28">
        <v>0</v>
      </c>
      <c r="R275" s="27">
        <f t="shared" si="19"/>
        <v>10.000000001164153</v>
      </c>
      <c r="S275" s="3" t="s">
        <v>4</v>
      </c>
      <c r="T275" s="3" t="s">
        <v>416</v>
      </c>
      <c r="U275" s="3" t="s">
        <v>4</v>
      </c>
      <c r="V275" s="3" t="s">
        <v>664</v>
      </c>
      <c r="W275" s="5">
        <v>0</v>
      </c>
      <c r="X275" s="5">
        <v>0</v>
      </c>
      <c r="Y275" s="5">
        <v>0</v>
      </c>
      <c r="Z275" s="5">
        <v>0.3</v>
      </c>
      <c r="AA275" s="5">
        <v>0</v>
      </c>
      <c r="AB275" s="5">
        <v>0</v>
      </c>
      <c r="AC275" s="5">
        <v>0</v>
      </c>
      <c r="AD275" s="5">
        <v>0</v>
      </c>
      <c r="AE275" s="2">
        <v>2</v>
      </c>
      <c r="AF275" s="2">
        <v>0</v>
      </c>
      <c r="AG275" s="2">
        <v>0</v>
      </c>
      <c r="AH275" s="2">
        <v>0</v>
      </c>
      <c r="AI275" s="2">
        <v>0</v>
      </c>
      <c r="AJ275" s="2">
        <v>1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 t="s">
        <v>4</v>
      </c>
      <c r="AT275" s="2" t="s">
        <v>4</v>
      </c>
    </row>
    <row r="276" spans="1:46" x14ac:dyDescent="0.2">
      <c r="A276" s="2">
        <v>1647805</v>
      </c>
      <c r="B276" s="2">
        <v>836354</v>
      </c>
      <c r="D276" s="2"/>
      <c r="E276" s="19" t="s">
        <v>657</v>
      </c>
      <c r="F276" s="46">
        <f>INDEX(Δεδομένα!$P:$P,MATCH('2021'!E276,Δεδομένα!$O:$O,0))</f>
        <v>21</v>
      </c>
      <c r="G276" s="49" t="s">
        <v>400</v>
      </c>
      <c r="H276" s="51" t="str">
        <f>INDEX(Δεδομένα!B$1:B$51,MATCH('2021'!G276,Δεδομένα!A$1:A$51,0))</f>
        <v>ΑΝΑΤΟΛΙΚΗΣ ΜΑΚΕΔΟΝΙΑΣ ΚΑΙ ΘΡΑΚΗΣ</v>
      </c>
      <c r="I276" s="53">
        <f>INDEX(Δεδομένα!E$1:E$13,MATCH('2021'!H276,Δεδομένα!D$1:D$13,0))</f>
        <v>2</v>
      </c>
      <c r="J276" s="4">
        <v>44264</v>
      </c>
      <c r="K276" s="3" t="s">
        <v>575</v>
      </c>
      <c r="L276" s="17" t="str">
        <f t="shared" si="16"/>
        <v>09/03/2021 17:42</v>
      </c>
      <c r="M276" s="4">
        <v>44264</v>
      </c>
      <c r="N276" s="3" t="s">
        <v>17</v>
      </c>
      <c r="O276" s="17" t="str">
        <f t="shared" si="17"/>
        <v>09/03/2021 18:00</v>
      </c>
      <c r="P276" s="24">
        <f t="shared" si="18"/>
        <v>1.2499999997089617E-2</v>
      </c>
      <c r="Q276" s="28">
        <v>0</v>
      </c>
      <c r="R276" s="27">
        <f t="shared" si="19"/>
        <v>17.999999995809048</v>
      </c>
      <c r="S276" s="3" t="s">
        <v>4</v>
      </c>
      <c r="T276" s="3" t="s">
        <v>416</v>
      </c>
      <c r="U276" s="3" t="s">
        <v>4</v>
      </c>
      <c r="V276" s="3" t="s">
        <v>682</v>
      </c>
      <c r="W276" s="5">
        <v>0</v>
      </c>
      <c r="X276" s="5">
        <v>0</v>
      </c>
      <c r="Y276" s="5">
        <v>0</v>
      </c>
      <c r="Z276" s="5">
        <v>0.6</v>
      </c>
      <c r="AA276" s="5">
        <v>0</v>
      </c>
      <c r="AB276" s="5">
        <v>0</v>
      </c>
      <c r="AC276" s="5">
        <v>0</v>
      </c>
      <c r="AD276" s="5">
        <v>0</v>
      </c>
      <c r="AE276" s="2">
        <v>2</v>
      </c>
      <c r="AF276" s="2">
        <v>0</v>
      </c>
      <c r="AG276" s="2">
        <v>0</v>
      </c>
      <c r="AH276" s="2">
        <v>0</v>
      </c>
      <c r="AI276" s="2">
        <v>0</v>
      </c>
      <c r="AJ276" s="2">
        <v>1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 t="s">
        <v>4</v>
      </c>
      <c r="AT276" s="2" t="s">
        <v>4</v>
      </c>
    </row>
    <row r="277" spans="1:46" x14ac:dyDescent="0.2">
      <c r="A277" s="2">
        <v>1648599</v>
      </c>
      <c r="B277" s="2">
        <v>837285</v>
      </c>
      <c r="C277" s="7">
        <v>25.1406950987942</v>
      </c>
      <c r="D277" s="7">
        <v>41.097580034973298</v>
      </c>
      <c r="E277" s="19" t="s">
        <v>657</v>
      </c>
      <c r="F277" s="46">
        <f>INDEX(Δεδομένα!$P:$P,MATCH('2021'!E277,Δεδομένα!$O:$O,0))</f>
        <v>21</v>
      </c>
      <c r="G277" s="49" t="s">
        <v>400</v>
      </c>
      <c r="H277" s="51" t="str">
        <f>INDEX(Δεδομένα!B$1:B$51,MATCH('2021'!G277,Δεδομένα!A$1:A$51,0))</f>
        <v>ΑΝΑΤΟΛΙΚΗΣ ΜΑΚΕΔΟΝΙΑΣ ΚΑΙ ΘΡΑΚΗΣ</v>
      </c>
      <c r="I277" s="53">
        <f>INDEX(Δεδομένα!E$1:E$13,MATCH('2021'!H277,Δεδομένα!D$1:D$13,0))</f>
        <v>2</v>
      </c>
      <c r="J277" s="4">
        <v>44268</v>
      </c>
      <c r="K277" s="3" t="s">
        <v>297</v>
      </c>
      <c r="L277" s="17" t="str">
        <f t="shared" si="16"/>
        <v>13/03/2021 12:55</v>
      </c>
      <c r="M277" s="4">
        <v>44268</v>
      </c>
      <c r="N277" s="3" t="s">
        <v>26</v>
      </c>
      <c r="O277" s="17" t="str">
        <f t="shared" si="17"/>
        <v>13/03/2021 13:09</v>
      </c>
      <c r="P277" s="24">
        <f t="shared" si="18"/>
        <v>9.7222222248092294E-3</v>
      </c>
      <c r="Q277" s="28">
        <v>0</v>
      </c>
      <c r="R277" s="27">
        <f t="shared" si="19"/>
        <v>14.00000000372529</v>
      </c>
      <c r="S277" s="3" t="s">
        <v>4</v>
      </c>
      <c r="T277" s="3" t="s">
        <v>416</v>
      </c>
      <c r="U277" s="3" t="s">
        <v>4</v>
      </c>
      <c r="V277" s="3" t="s">
        <v>678</v>
      </c>
      <c r="W277" s="5">
        <v>0</v>
      </c>
      <c r="X277" s="5">
        <v>0</v>
      </c>
      <c r="Y277" s="5">
        <v>0</v>
      </c>
      <c r="Z277" s="5">
        <v>0.5</v>
      </c>
      <c r="AA277" s="5">
        <v>0</v>
      </c>
      <c r="AB277" s="5">
        <v>0</v>
      </c>
      <c r="AC277" s="5">
        <v>0</v>
      </c>
      <c r="AD277" s="5">
        <v>0</v>
      </c>
      <c r="AE277" s="2">
        <v>2</v>
      </c>
      <c r="AF277" s="2">
        <v>0</v>
      </c>
      <c r="AG277" s="2">
        <v>0</v>
      </c>
      <c r="AH277" s="2">
        <v>0</v>
      </c>
      <c r="AI277" s="2">
        <v>0</v>
      </c>
      <c r="AJ277" s="2">
        <v>1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 t="s">
        <v>4</v>
      </c>
      <c r="AT277" s="2" t="s">
        <v>4</v>
      </c>
    </row>
    <row r="278" spans="1:46" x14ac:dyDescent="0.2">
      <c r="A278" s="2">
        <v>1648601</v>
      </c>
      <c r="B278" s="2">
        <v>837651</v>
      </c>
      <c r="C278" s="7">
        <v>25.118115307099199</v>
      </c>
      <c r="D278" s="7">
        <v>41.095459531382403</v>
      </c>
      <c r="E278" s="19" t="s">
        <v>657</v>
      </c>
      <c r="F278" s="46">
        <f>INDEX(Δεδομένα!$P:$P,MATCH('2021'!E278,Δεδομένα!$O:$O,0))</f>
        <v>21</v>
      </c>
      <c r="G278" s="49" t="s">
        <v>400</v>
      </c>
      <c r="H278" s="51" t="str">
        <f>INDEX(Δεδομένα!B$1:B$51,MATCH('2021'!G278,Δεδομένα!A$1:A$51,0))</f>
        <v>ΑΝΑΤΟΛΙΚΗΣ ΜΑΚΕΔΟΝΙΑΣ ΚΑΙ ΘΡΑΚΗΣ</v>
      </c>
      <c r="I278" s="53">
        <f>INDEX(Δεδομένα!E$1:E$13,MATCH('2021'!H278,Δεδομένα!D$1:D$13,0))</f>
        <v>2</v>
      </c>
      <c r="J278" s="4">
        <v>44269</v>
      </c>
      <c r="K278" s="3" t="s">
        <v>13</v>
      </c>
      <c r="L278" s="17" t="str">
        <f t="shared" si="16"/>
        <v>14/03/2021 18:50</v>
      </c>
      <c r="M278" s="4">
        <v>44269</v>
      </c>
      <c r="N278" s="3" t="s">
        <v>326</v>
      </c>
      <c r="O278" s="17" t="str">
        <f t="shared" si="17"/>
        <v>14/03/2021 21:03</v>
      </c>
      <c r="P278" s="24">
        <f t="shared" si="18"/>
        <v>9.2361111113859806E-2</v>
      </c>
      <c r="Q278" s="28">
        <v>0</v>
      </c>
      <c r="R278" s="27">
        <f t="shared" si="19"/>
        <v>133.00000000395812</v>
      </c>
      <c r="S278" s="3" t="s">
        <v>4</v>
      </c>
      <c r="T278" s="3" t="s">
        <v>416</v>
      </c>
      <c r="U278" s="3" t="s">
        <v>683</v>
      </c>
      <c r="V278" s="3" t="s">
        <v>684</v>
      </c>
      <c r="W278" s="5">
        <v>0</v>
      </c>
      <c r="X278" s="5">
        <v>0</v>
      </c>
      <c r="Y278" s="5">
        <v>0</v>
      </c>
      <c r="Z278" s="5">
        <v>0.5</v>
      </c>
      <c r="AA278" s="5">
        <v>0</v>
      </c>
      <c r="AB278" s="5">
        <v>0</v>
      </c>
      <c r="AC278" s="5">
        <v>0</v>
      </c>
      <c r="AD278" s="5">
        <v>0</v>
      </c>
      <c r="AE278" s="2">
        <v>2</v>
      </c>
      <c r="AF278" s="2">
        <v>0</v>
      </c>
      <c r="AG278" s="2">
        <v>0</v>
      </c>
      <c r="AH278" s="2">
        <v>0</v>
      </c>
      <c r="AI278" s="2">
        <v>0</v>
      </c>
      <c r="AJ278" s="2">
        <v>1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 t="s">
        <v>4</v>
      </c>
      <c r="AT278" s="2" t="s">
        <v>4</v>
      </c>
    </row>
    <row r="279" spans="1:46" x14ac:dyDescent="0.2">
      <c r="A279" s="2">
        <v>1655277</v>
      </c>
      <c r="B279" s="2">
        <v>841431</v>
      </c>
      <c r="C279" s="7">
        <v>25.2494458603888</v>
      </c>
      <c r="D279" s="7">
        <v>41.115012402151599</v>
      </c>
      <c r="E279" s="19" t="s">
        <v>657</v>
      </c>
      <c r="F279" s="46">
        <f>INDEX(Δεδομένα!$P:$P,MATCH('2021'!E279,Δεδομένα!$O:$O,0))</f>
        <v>21</v>
      </c>
      <c r="G279" s="49" t="s">
        <v>400</v>
      </c>
      <c r="H279" s="51" t="str">
        <f>INDEX(Δεδομένα!B$1:B$51,MATCH('2021'!G279,Δεδομένα!A$1:A$51,0))</f>
        <v>ΑΝΑΤΟΛΙΚΗΣ ΜΑΚΕΔΟΝΙΑΣ ΚΑΙ ΘΡΑΚΗΣ</v>
      </c>
      <c r="I279" s="53">
        <f>INDEX(Δεδομένα!E$1:E$13,MATCH('2021'!H279,Δεδομένα!D$1:D$13,0))</f>
        <v>2</v>
      </c>
      <c r="J279" s="4">
        <v>44285</v>
      </c>
      <c r="K279" s="3" t="s">
        <v>513</v>
      </c>
      <c r="L279" s="17" t="str">
        <f t="shared" si="16"/>
        <v>30/03/2021 01:05</v>
      </c>
      <c r="M279" s="4">
        <v>44285</v>
      </c>
      <c r="N279" s="3" t="s">
        <v>685</v>
      </c>
      <c r="O279" s="17" t="str">
        <f t="shared" si="17"/>
        <v>30/03/2021 01:40</v>
      </c>
      <c r="P279" s="24">
        <f t="shared" si="18"/>
        <v>2.4305555554747116E-2</v>
      </c>
      <c r="Q279" s="28">
        <v>0</v>
      </c>
      <c r="R279" s="27">
        <f t="shared" si="19"/>
        <v>34.999999998835847</v>
      </c>
      <c r="S279" s="3" t="s">
        <v>4</v>
      </c>
      <c r="T279" s="3" t="s">
        <v>416</v>
      </c>
      <c r="U279" s="3" t="s">
        <v>686</v>
      </c>
      <c r="V279" s="3" t="s">
        <v>687</v>
      </c>
      <c r="W279" s="5">
        <v>0</v>
      </c>
      <c r="X279" s="5">
        <v>0</v>
      </c>
      <c r="Y279" s="5">
        <v>0</v>
      </c>
      <c r="Z279" s="5">
        <v>0</v>
      </c>
      <c r="AA279" s="5">
        <v>0.1</v>
      </c>
      <c r="AB279" s="5">
        <v>0</v>
      </c>
      <c r="AC279" s="5">
        <v>0</v>
      </c>
      <c r="AD279" s="5">
        <v>0</v>
      </c>
      <c r="AE279" s="2">
        <v>2</v>
      </c>
      <c r="AF279" s="2">
        <v>0</v>
      </c>
      <c r="AG279" s="2">
        <v>0</v>
      </c>
      <c r="AH279" s="2">
        <v>0</v>
      </c>
      <c r="AI279" s="2">
        <v>0</v>
      </c>
      <c r="AJ279" s="2">
        <v>1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 t="s">
        <v>4</v>
      </c>
      <c r="AT279" s="2" t="s">
        <v>4</v>
      </c>
    </row>
    <row r="280" spans="1:46" x14ac:dyDescent="0.2">
      <c r="A280" s="2">
        <v>1655408</v>
      </c>
      <c r="B280" s="2">
        <v>842112</v>
      </c>
      <c r="C280" s="7">
        <v>25.2298774719238</v>
      </c>
      <c r="D280" s="7">
        <v>41.127048492431598</v>
      </c>
      <c r="E280" s="19" t="s">
        <v>657</v>
      </c>
      <c r="F280" s="46">
        <f>INDEX(Δεδομένα!$P:$P,MATCH('2021'!E280,Δεδομένα!$O:$O,0))</f>
        <v>21</v>
      </c>
      <c r="G280" s="49" t="s">
        <v>400</v>
      </c>
      <c r="H280" s="51" t="str">
        <f>INDEX(Δεδομένα!B$1:B$51,MATCH('2021'!G280,Δεδομένα!A$1:A$51,0))</f>
        <v>ΑΝΑΤΟΛΙΚΗΣ ΜΑΚΕΔΟΝΙΑΣ ΚΑΙ ΘΡΑΚΗΣ</v>
      </c>
      <c r="I280" s="53">
        <f>INDEX(Δεδομένα!E$1:E$13,MATCH('2021'!H280,Δεδομένα!D$1:D$13,0))</f>
        <v>2</v>
      </c>
      <c r="J280" s="4">
        <v>44287</v>
      </c>
      <c r="K280" s="3" t="s">
        <v>146</v>
      </c>
      <c r="L280" s="17" t="str">
        <f t="shared" si="16"/>
        <v>01/04/2021 16:30</v>
      </c>
      <c r="M280" s="4">
        <v>44287</v>
      </c>
      <c r="N280" s="3" t="s">
        <v>267</v>
      </c>
      <c r="O280" s="17" t="str">
        <f t="shared" si="17"/>
        <v>01/04/2021 17:30</v>
      </c>
      <c r="P280" s="24">
        <f t="shared" si="18"/>
        <v>4.1666666664241347E-2</v>
      </c>
      <c r="Q280" s="28">
        <v>0</v>
      </c>
      <c r="R280" s="27">
        <f t="shared" si="19"/>
        <v>59.99999999650754</v>
      </c>
      <c r="S280" s="3" t="s">
        <v>4</v>
      </c>
      <c r="T280" s="3" t="s">
        <v>416</v>
      </c>
      <c r="U280" s="3" t="s">
        <v>666</v>
      </c>
      <c r="V280" s="3" t="s">
        <v>688</v>
      </c>
      <c r="W280" s="5">
        <v>0</v>
      </c>
      <c r="X280" s="5">
        <v>0</v>
      </c>
      <c r="Y280" s="5">
        <v>0</v>
      </c>
      <c r="Z280" s="5">
        <v>1</v>
      </c>
      <c r="AA280" s="5">
        <v>0</v>
      </c>
      <c r="AB280" s="5">
        <v>0</v>
      </c>
      <c r="AC280" s="5">
        <v>0</v>
      </c>
      <c r="AD280" s="5">
        <v>0</v>
      </c>
      <c r="AE280" s="2">
        <v>2</v>
      </c>
      <c r="AF280" s="2">
        <v>0</v>
      </c>
      <c r="AG280" s="2">
        <v>0</v>
      </c>
      <c r="AH280" s="2">
        <v>0</v>
      </c>
      <c r="AI280" s="2">
        <v>0</v>
      </c>
      <c r="AJ280" s="2">
        <v>1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 t="s">
        <v>4</v>
      </c>
      <c r="AT280" s="2" t="s">
        <v>4</v>
      </c>
    </row>
    <row r="281" spans="1:46" x14ac:dyDescent="0.2">
      <c r="A281" s="2">
        <v>1655428</v>
      </c>
      <c r="B281" s="2">
        <v>844337</v>
      </c>
      <c r="C281" s="7">
        <v>25.1047004570067</v>
      </c>
      <c r="D281" s="7">
        <v>41.110302868178501</v>
      </c>
      <c r="E281" s="19" t="s">
        <v>657</v>
      </c>
      <c r="F281" s="46">
        <f>INDEX(Δεδομένα!$P:$P,MATCH('2021'!E281,Δεδομένα!$O:$O,0))</f>
        <v>21</v>
      </c>
      <c r="G281" s="49" t="s">
        <v>400</v>
      </c>
      <c r="H281" s="51" t="str">
        <f>INDEX(Δεδομένα!B$1:B$51,MATCH('2021'!G281,Δεδομένα!A$1:A$51,0))</f>
        <v>ΑΝΑΤΟΛΙΚΗΣ ΜΑΚΕΔΟΝΙΑΣ ΚΑΙ ΘΡΑΚΗΣ</v>
      </c>
      <c r="I281" s="53">
        <f>INDEX(Δεδομένα!E$1:E$13,MATCH('2021'!H281,Δεδομένα!D$1:D$13,0))</f>
        <v>2</v>
      </c>
      <c r="J281" s="4">
        <v>44296</v>
      </c>
      <c r="K281" s="3" t="s">
        <v>338</v>
      </c>
      <c r="L281" s="17" t="str">
        <f t="shared" si="16"/>
        <v>10/04/2021 11:00</v>
      </c>
      <c r="M281" s="4">
        <v>44296</v>
      </c>
      <c r="N281" s="3" t="s">
        <v>127</v>
      </c>
      <c r="O281" s="17" t="str">
        <f t="shared" si="17"/>
        <v>10/04/2021 11:40</v>
      </c>
      <c r="P281" s="24">
        <f t="shared" si="18"/>
        <v>2.7777777773735579E-2</v>
      </c>
      <c r="Q281" s="28">
        <v>0</v>
      </c>
      <c r="R281" s="27">
        <f t="shared" si="19"/>
        <v>39.999999994179234</v>
      </c>
      <c r="S281" s="3" t="s">
        <v>4</v>
      </c>
      <c r="T281" s="3" t="s">
        <v>416</v>
      </c>
      <c r="U281" s="3" t="s">
        <v>4</v>
      </c>
      <c r="V281" s="3" t="s">
        <v>689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2</v>
      </c>
      <c r="AC281" s="5">
        <v>0</v>
      </c>
      <c r="AD281" s="5">
        <v>0</v>
      </c>
      <c r="AE281" s="2">
        <v>2</v>
      </c>
      <c r="AF281" s="2">
        <v>0</v>
      </c>
      <c r="AG281" s="2">
        <v>0</v>
      </c>
      <c r="AH281" s="2">
        <v>0</v>
      </c>
      <c r="AI281" s="2">
        <v>0</v>
      </c>
      <c r="AJ281" s="2">
        <v>1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 t="s">
        <v>4</v>
      </c>
      <c r="AT281" s="2" t="s">
        <v>4</v>
      </c>
    </row>
    <row r="282" spans="1:46" x14ac:dyDescent="0.2">
      <c r="A282" s="2">
        <v>1655429</v>
      </c>
      <c r="B282" s="2">
        <v>844863</v>
      </c>
      <c r="C282" s="7">
        <v>25.2428469191305</v>
      </c>
      <c r="D282" s="7">
        <v>41.092846205631901</v>
      </c>
      <c r="E282" s="19" t="s">
        <v>657</v>
      </c>
      <c r="F282" s="46">
        <f>INDEX(Δεδομένα!$P:$P,MATCH('2021'!E282,Δεδομένα!$O:$O,0))</f>
        <v>21</v>
      </c>
      <c r="G282" s="49" t="s">
        <v>400</v>
      </c>
      <c r="H282" s="51" t="str">
        <f>INDEX(Δεδομένα!B$1:B$51,MATCH('2021'!G282,Δεδομένα!A$1:A$51,0))</f>
        <v>ΑΝΑΤΟΛΙΚΗΣ ΜΑΚΕΔΟΝΙΑΣ ΚΑΙ ΘΡΑΚΗΣ</v>
      </c>
      <c r="I282" s="53">
        <f>INDEX(Δεδομένα!E$1:E$13,MATCH('2021'!H282,Δεδομένα!D$1:D$13,0))</f>
        <v>2</v>
      </c>
      <c r="J282" s="4">
        <v>44297</v>
      </c>
      <c r="K282" s="3" t="s">
        <v>227</v>
      </c>
      <c r="L282" s="17" t="str">
        <f t="shared" si="16"/>
        <v>11/04/2021 17:54</v>
      </c>
      <c r="M282" s="4">
        <v>44297</v>
      </c>
      <c r="N282" s="3" t="s">
        <v>13</v>
      </c>
      <c r="O282" s="17" t="str">
        <f t="shared" si="17"/>
        <v>11/04/2021 18:50</v>
      </c>
      <c r="P282" s="24">
        <f t="shared" si="18"/>
        <v>3.8888888884685002E-2</v>
      </c>
      <c r="Q282" s="28">
        <v>0</v>
      </c>
      <c r="R282" s="27">
        <f t="shared" si="19"/>
        <v>55.999999993946403</v>
      </c>
      <c r="S282" s="3" t="s">
        <v>4</v>
      </c>
      <c r="T282" s="3" t="s">
        <v>416</v>
      </c>
      <c r="U282" s="3" t="s">
        <v>690</v>
      </c>
      <c r="V282" s="3" t="s">
        <v>691</v>
      </c>
      <c r="W282" s="5">
        <v>0</v>
      </c>
      <c r="X282" s="5">
        <v>0</v>
      </c>
      <c r="Y282" s="5">
        <v>0</v>
      </c>
      <c r="Z282" s="5">
        <v>4</v>
      </c>
      <c r="AA282" s="5">
        <v>0</v>
      </c>
      <c r="AB282" s="5">
        <v>0</v>
      </c>
      <c r="AC282" s="5">
        <v>0</v>
      </c>
      <c r="AD282" s="5">
        <v>0</v>
      </c>
      <c r="AE282" s="2">
        <v>2</v>
      </c>
      <c r="AF282" s="2">
        <v>0</v>
      </c>
      <c r="AG282" s="2">
        <v>0</v>
      </c>
      <c r="AH282" s="2">
        <v>0</v>
      </c>
      <c r="AI282" s="2">
        <v>0</v>
      </c>
      <c r="AJ282" s="2">
        <v>1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 t="s">
        <v>4</v>
      </c>
      <c r="AT282" s="2" t="s">
        <v>4</v>
      </c>
    </row>
    <row r="283" spans="1:46" x14ac:dyDescent="0.2">
      <c r="A283" s="2">
        <v>1662946</v>
      </c>
      <c r="B283" s="2">
        <v>852389</v>
      </c>
      <c r="C283" s="7">
        <v>25.2056995104839</v>
      </c>
      <c r="D283" s="7">
        <v>41.043693404468897</v>
      </c>
      <c r="E283" s="19" t="s">
        <v>657</v>
      </c>
      <c r="F283" s="46">
        <f>INDEX(Δεδομένα!$P:$P,MATCH('2021'!E283,Δεδομένα!$O:$O,0))</f>
        <v>21</v>
      </c>
      <c r="G283" s="49" t="s">
        <v>400</v>
      </c>
      <c r="H283" s="51" t="str">
        <f>INDEX(Δεδομένα!B$1:B$51,MATCH('2021'!G283,Δεδομένα!A$1:A$51,0))</f>
        <v>ΑΝΑΤΟΛΙΚΗΣ ΜΑΚΕΔΟΝΙΑΣ ΚΑΙ ΘΡΑΚΗΣ</v>
      </c>
      <c r="I283" s="53">
        <f>INDEX(Δεδομένα!E$1:E$13,MATCH('2021'!H283,Δεδομένα!D$1:D$13,0))</f>
        <v>2</v>
      </c>
      <c r="J283" s="4">
        <v>44327</v>
      </c>
      <c r="K283" s="3" t="s">
        <v>396</v>
      </c>
      <c r="L283" s="17" t="str">
        <f t="shared" si="16"/>
        <v>11/05/2021 16:44</v>
      </c>
      <c r="M283" s="4">
        <v>44327</v>
      </c>
      <c r="N283" s="3" t="s">
        <v>677</v>
      </c>
      <c r="O283" s="17" t="str">
        <f t="shared" si="17"/>
        <v>11/05/2021 17:13</v>
      </c>
      <c r="P283" s="24">
        <f t="shared" si="18"/>
        <v>2.0138888889050577E-2</v>
      </c>
      <c r="Q283" s="28">
        <v>0</v>
      </c>
      <c r="R283" s="27">
        <f t="shared" si="19"/>
        <v>29.000000000232831</v>
      </c>
      <c r="S283" s="3" t="s">
        <v>4</v>
      </c>
      <c r="T283" s="3" t="s">
        <v>416</v>
      </c>
      <c r="U283" s="3" t="s">
        <v>674</v>
      </c>
      <c r="V283" s="3" t="s">
        <v>675</v>
      </c>
      <c r="W283" s="5">
        <v>0</v>
      </c>
      <c r="X283" s="5">
        <v>0</v>
      </c>
      <c r="Y283" s="5">
        <v>0</v>
      </c>
      <c r="Z283" s="5">
        <v>0.2</v>
      </c>
      <c r="AA283" s="5">
        <v>0</v>
      </c>
      <c r="AB283" s="5">
        <v>0.2</v>
      </c>
      <c r="AC283" s="5">
        <v>0</v>
      </c>
      <c r="AD283" s="5">
        <v>0</v>
      </c>
      <c r="AE283" s="2">
        <v>4</v>
      </c>
      <c r="AF283" s="2">
        <v>0</v>
      </c>
      <c r="AG283" s="2">
        <v>0</v>
      </c>
      <c r="AH283" s="2">
        <v>0</v>
      </c>
      <c r="AI283" s="2">
        <v>0</v>
      </c>
      <c r="AJ283" s="2">
        <v>2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 t="s">
        <v>4</v>
      </c>
      <c r="AT283" s="2" t="s">
        <v>4</v>
      </c>
    </row>
    <row r="284" spans="1:46" x14ac:dyDescent="0.2">
      <c r="A284" s="2">
        <v>1663103</v>
      </c>
      <c r="B284" s="2">
        <v>853053</v>
      </c>
      <c r="C284" s="7">
        <v>25.1708591552425</v>
      </c>
      <c r="D284" s="7">
        <v>41.117145145022299</v>
      </c>
      <c r="E284" s="19" t="s">
        <v>657</v>
      </c>
      <c r="F284" s="46">
        <f>INDEX(Δεδομένα!$P:$P,MATCH('2021'!E284,Δεδομένα!$O:$O,0))</f>
        <v>21</v>
      </c>
      <c r="G284" s="49" t="s">
        <v>400</v>
      </c>
      <c r="H284" s="51" t="str">
        <f>INDEX(Δεδομένα!B$1:B$51,MATCH('2021'!G284,Δεδομένα!A$1:A$51,0))</f>
        <v>ΑΝΑΤΟΛΙΚΗΣ ΜΑΚΕΔΟΝΙΑΣ ΚΑΙ ΘΡΑΚΗΣ</v>
      </c>
      <c r="I284" s="53">
        <f>INDEX(Δεδομένα!E$1:E$13,MATCH('2021'!H284,Δεδομένα!D$1:D$13,0))</f>
        <v>2</v>
      </c>
      <c r="J284" s="4">
        <v>44330</v>
      </c>
      <c r="K284" s="3" t="s">
        <v>484</v>
      </c>
      <c r="L284" s="17" t="str">
        <f t="shared" si="16"/>
        <v>14/05/2021 12:40</v>
      </c>
      <c r="M284" s="4">
        <v>44330</v>
      </c>
      <c r="N284" s="3" t="s">
        <v>297</v>
      </c>
      <c r="O284" s="17" t="str">
        <f t="shared" si="17"/>
        <v>14/05/2021 12:55</v>
      </c>
      <c r="P284" s="24">
        <f t="shared" si="18"/>
        <v>1.0416666664241347E-2</v>
      </c>
      <c r="Q284" s="28">
        <v>0</v>
      </c>
      <c r="R284" s="27">
        <f t="shared" si="19"/>
        <v>14.99999999650754</v>
      </c>
      <c r="S284" s="3" t="s">
        <v>4</v>
      </c>
      <c r="T284" s="3" t="s">
        <v>416</v>
      </c>
      <c r="U284" s="3" t="s">
        <v>662</v>
      </c>
      <c r="V284" s="3" t="s">
        <v>525</v>
      </c>
      <c r="W284" s="5">
        <v>0</v>
      </c>
      <c r="X284" s="5">
        <v>0</v>
      </c>
      <c r="Y284" s="5">
        <v>0</v>
      </c>
      <c r="Z284" s="5">
        <v>0.06</v>
      </c>
      <c r="AA284" s="5">
        <v>0</v>
      </c>
      <c r="AB284" s="5">
        <v>0</v>
      </c>
      <c r="AC284" s="5">
        <v>0</v>
      </c>
      <c r="AD284" s="5">
        <v>0</v>
      </c>
      <c r="AE284" s="2">
        <v>2</v>
      </c>
      <c r="AF284" s="2">
        <v>0</v>
      </c>
      <c r="AG284" s="2">
        <v>0</v>
      </c>
      <c r="AH284" s="2">
        <v>0</v>
      </c>
      <c r="AI284" s="2">
        <v>0</v>
      </c>
      <c r="AJ284" s="2">
        <v>1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 t="s">
        <v>4</v>
      </c>
      <c r="AT284" s="2" t="s">
        <v>4</v>
      </c>
    </row>
    <row r="285" spans="1:46" x14ac:dyDescent="0.2">
      <c r="A285" s="2">
        <v>1672136</v>
      </c>
      <c r="B285" s="2">
        <v>863843</v>
      </c>
      <c r="C285" s="7">
        <v>25.219887480807699</v>
      </c>
      <c r="D285" s="7">
        <v>41.086470751509502</v>
      </c>
      <c r="E285" s="19" t="s">
        <v>657</v>
      </c>
      <c r="F285" s="46">
        <f>INDEX(Δεδομένα!$P:$P,MATCH('2021'!E285,Δεδομένα!$O:$O,0))</f>
        <v>21</v>
      </c>
      <c r="G285" s="49" t="s">
        <v>400</v>
      </c>
      <c r="H285" s="51" t="str">
        <f>INDEX(Δεδομένα!B$1:B$51,MATCH('2021'!G285,Δεδομένα!A$1:A$51,0))</f>
        <v>ΑΝΑΤΟΛΙΚΗΣ ΜΑΚΕΔΟΝΙΑΣ ΚΑΙ ΘΡΑΚΗΣ</v>
      </c>
      <c r="I285" s="53">
        <f>INDEX(Δεδομένα!E$1:E$13,MATCH('2021'!H285,Δεδομένα!D$1:D$13,0))</f>
        <v>2</v>
      </c>
      <c r="J285" s="4">
        <v>44369</v>
      </c>
      <c r="K285" s="3" t="s">
        <v>692</v>
      </c>
      <c r="L285" s="17" t="str">
        <f t="shared" si="16"/>
        <v>22/06/2021 10:50</v>
      </c>
      <c r="M285" s="4">
        <v>44369</v>
      </c>
      <c r="N285" s="3" t="s">
        <v>693</v>
      </c>
      <c r="O285" s="17" t="str">
        <f t="shared" si="17"/>
        <v>22/06/2021 11:01</v>
      </c>
      <c r="P285" s="24">
        <f t="shared" si="18"/>
        <v>7.6388888846850023E-3</v>
      </c>
      <c r="Q285" s="28">
        <v>0</v>
      </c>
      <c r="R285" s="27">
        <f t="shared" si="19"/>
        <v>10.999999993946403</v>
      </c>
      <c r="S285" s="3" t="s">
        <v>4</v>
      </c>
      <c r="T285" s="3" t="s">
        <v>416</v>
      </c>
      <c r="U285" s="3" t="s">
        <v>4</v>
      </c>
      <c r="V285" s="3" t="s">
        <v>682</v>
      </c>
      <c r="W285" s="5">
        <v>0</v>
      </c>
      <c r="X285" s="5">
        <v>0</v>
      </c>
      <c r="Y285" s="5">
        <v>0</v>
      </c>
      <c r="Z285" s="5">
        <v>0</v>
      </c>
      <c r="AA285" s="5">
        <v>7.0000000000000007E-2</v>
      </c>
      <c r="AB285" s="5">
        <v>0</v>
      </c>
      <c r="AC285" s="5">
        <v>0</v>
      </c>
      <c r="AD285" s="5">
        <v>0</v>
      </c>
      <c r="AE285" s="2">
        <v>2</v>
      </c>
      <c r="AF285" s="2">
        <v>0</v>
      </c>
      <c r="AG285" s="2">
        <v>0</v>
      </c>
      <c r="AH285" s="2">
        <v>0</v>
      </c>
      <c r="AI285" s="2">
        <v>0</v>
      </c>
      <c r="AJ285" s="2">
        <v>1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 t="s">
        <v>4</v>
      </c>
      <c r="AT285" s="2" t="s">
        <v>4</v>
      </c>
    </row>
    <row r="286" spans="1:46" x14ac:dyDescent="0.2">
      <c r="A286" s="2">
        <v>1673975</v>
      </c>
      <c r="B286" s="2">
        <v>865674</v>
      </c>
      <c r="C286" s="7">
        <v>25.221652984619102</v>
      </c>
      <c r="D286" s="7">
        <v>41.054286956787102</v>
      </c>
      <c r="E286" s="19" t="s">
        <v>657</v>
      </c>
      <c r="F286" s="46">
        <f>INDEX(Δεδομένα!$P:$P,MATCH('2021'!E286,Δεδομένα!$O:$O,0))</f>
        <v>21</v>
      </c>
      <c r="G286" s="49" t="s">
        <v>400</v>
      </c>
      <c r="H286" s="51" t="str">
        <f>INDEX(Δεδομένα!B$1:B$51,MATCH('2021'!G286,Δεδομένα!A$1:A$51,0))</f>
        <v>ΑΝΑΤΟΛΙΚΗΣ ΜΑΚΕΔΟΝΙΑΣ ΚΑΙ ΘΡΑΚΗΣ</v>
      </c>
      <c r="I286" s="53">
        <f>INDEX(Δεδομένα!E$1:E$13,MATCH('2021'!H286,Δεδομένα!D$1:D$13,0))</f>
        <v>2</v>
      </c>
      <c r="J286" s="4">
        <v>44374</v>
      </c>
      <c r="K286" s="3" t="s">
        <v>694</v>
      </c>
      <c r="L286" s="17" t="str">
        <f t="shared" si="16"/>
        <v>27/06/2021 20:20</v>
      </c>
      <c r="M286" s="4">
        <v>44374</v>
      </c>
      <c r="N286" s="3" t="s">
        <v>450</v>
      </c>
      <c r="O286" s="17" t="str">
        <f t="shared" si="17"/>
        <v>27/06/2021 20:50</v>
      </c>
      <c r="P286" s="24">
        <f t="shared" si="18"/>
        <v>2.0833333335758653E-2</v>
      </c>
      <c r="Q286" s="28">
        <v>0</v>
      </c>
      <c r="R286" s="27">
        <f t="shared" si="19"/>
        <v>30.00000000349246</v>
      </c>
      <c r="S286" s="3" t="s">
        <v>4</v>
      </c>
      <c r="T286" s="3" t="s">
        <v>416</v>
      </c>
      <c r="U286" s="3" t="s">
        <v>4</v>
      </c>
      <c r="V286" s="3" t="s">
        <v>695</v>
      </c>
      <c r="W286" s="5">
        <v>0</v>
      </c>
      <c r="X286" s="5">
        <v>0</v>
      </c>
      <c r="Y286" s="5">
        <v>0</v>
      </c>
      <c r="Z286" s="5">
        <v>0</v>
      </c>
      <c r="AA286" s="5">
        <v>0.5</v>
      </c>
      <c r="AB286" s="5">
        <v>0</v>
      </c>
      <c r="AC286" s="5">
        <v>0</v>
      </c>
      <c r="AD286" s="5">
        <v>0</v>
      </c>
      <c r="AE286" s="2">
        <v>2</v>
      </c>
      <c r="AF286" s="2">
        <v>0</v>
      </c>
      <c r="AG286" s="2">
        <v>0</v>
      </c>
      <c r="AH286" s="2">
        <v>0</v>
      </c>
      <c r="AI286" s="2">
        <v>0</v>
      </c>
      <c r="AJ286" s="2">
        <v>1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 t="s">
        <v>4</v>
      </c>
      <c r="AT286" s="2" t="s">
        <v>4</v>
      </c>
    </row>
    <row r="287" spans="1:46" x14ac:dyDescent="0.2">
      <c r="A287" s="2">
        <v>1678538</v>
      </c>
      <c r="B287" s="2">
        <v>869891</v>
      </c>
      <c r="C287" s="7">
        <v>25.133596059912598</v>
      </c>
      <c r="D287" s="7">
        <v>41.095272096794801</v>
      </c>
      <c r="E287" s="19" t="s">
        <v>657</v>
      </c>
      <c r="F287" s="46">
        <f>INDEX(Δεδομένα!$P:$P,MATCH('2021'!E287,Δεδομένα!$O:$O,0))</f>
        <v>21</v>
      </c>
      <c r="G287" s="49" t="s">
        <v>400</v>
      </c>
      <c r="H287" s="51" t="str">
        <f>INDEX(Δεδομένα!B$1:B$51,MATCH('2021'!G287,Δεδομένα!A$1:A$51,0))</f>
        <v>ΑΝΑΤΟΛΙΚΗΣ ΜΑΚΕΔΟΝΙΑΣ ΚΑΙ ΘΡΑΚΗΣ</v>
      </c>
      <c r="I287" s="53">
        <f>INDEX(Δεδομένα!E$1:E$13,MATCH('2021'!H287,Δεδομένα!D$1:D$13,0))</f>
        <v>2</v>
      </c>
      <c r="J287" s="4">
        <v>44387</v>
      </c>
      <c r="K287" s="3" t="s">
        <v>696</v>
      </c>
      <c r="L287" s="17" t="str">
        <f t="shared" si="16"/>
        <v>10/07/2021 19:39</v>
      </c>
      <c r="M287" s="4">
        <v>44387</v>
      </c>
      <c r="N287" s="3" t="s">
        <v>665</v>
      </c>
      <c r="O287" s="17" t="str">
        <f t="shared" si="17"/>
        <v>10/07/2021 20:22</v>
      </c>
      <c r="P287" s="24">
        <f t="shared" si="18"/>
        <v>2.9861111113859806E-2</v>
      </c>
      <c r="Q287" s="28">
        <v>0</v>
      </c>
      <c r="R287" s="27">
        <f t="shared" si="19"/>
        <v>43.000000003958121</v>
      </c>
      <c r="S287" s="3" t="s">
        <v>4</v>
      </c>
      <c r="T287" s="3" t="s">
        <v>416</v>
      </c>
      <c r="U287" s="3" t="s">
        <v>4</v>
      </c>
      <c r="V287" s="3" t="s">
        <v>678</v>
      </c>
      <c r="W287" s="5">
        <v>0</v>
      </c>
      <c r="X287" s="5">
        <v>0</v>
      </c>
      <c r="Y287" s="5">
        <v>0</v>
      </c>
      <c r="Z287" s="5">
        <v>1</v>
      </c>
      <c r="AA287" s="5">
        <v>0</v>
      </c>
      <c r="AB287" s="5">
        <v>0</v>
      </c>
      <c r="AC287" s="5">
        <v>0</v>
      </c>
      <c r="AD287" s="5">
        <v>0</v>
      </c>
      <c r="AE287" s="2">
        <v>4</v>
      </c>
      <c r="AF287" s="2">
        <v>0</v>
      </c>
      <c r="AG287" s="2">
        <v>0</v>
      </c>
      <c r="AH287" s="2">
        <v>0</v>
      </c>
      <c r="AI287" s="2">
        <v>0</v>
      </c>
      <c r="AJ287" s="2">
        <v>2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</row>
    <row r="288" spans="1:46" x14ac:dyDescent="0.2">
      <c r="A288" s="2">
        <v>1680131</v>
      </c>
      <c r="B288" s="2">
        <v>872353</v>
      </c>
      <c r="C288" s="7">
        <v>25.167239409403798</v>
      </c>
      <c r="D288" s="7">
        <v>41.076132598213199</v>
      </c>
      <c r="E288" s="19" t="s">
        <v>657</v>
      </c>
      <c r="F288" s="46">
        <f>INDEX(Δεδομένα!$P:$P,MATCH('2021'!E288,Δεδομένα!$O:$O,0))</f>
        <v>21</v>
      </c>
      <c r="G288" s="49" t="s">
        <v>400</v>
      </c>
      <c r="H288" s="51" t="str">
        <f>INDEX(Δεδομένα!B$1:B$51,MATCH('2021'!G288,Δεδομένα!A$1:A$51,0))</f>
        <v>ΑΝΑΤΟΛΙΚΗΣ ΜΑΚΕΔΟΝΙΑΣ ΚΑΙ ΘΡΑΚΗΣ</v>
      </c>
      <c r="I288" s="53">
        <f>INDEX(Δεδομένα!E$1:E$13,MATCH('2021'!H288,Δεδομένα!D$1:D$13,0))</f>
        <v>2</v>
      </c>
      <c r="J288" s="4">
        <v>44395</v>
      </c>
      <c r="K288" s="3" t="s">
        <v>362</v>
      </c>
      <c r="L288" s="17" t="str">
        <f t="shared" si="16"/>
        <v>18/07/2021 15:20</v>
      </c>
      <c r="M288" s="4">
        <v>44395</v>
      </c>
      <c r="N288" s="3" t="s">
        <v>562</v>
      </c>
      <c r="O288" s="17" t="str">
        <f t="shared" si="17"/>
        <v>18/07/2021 15:45</v>
      </c>
      <c r="P288" s="24">
        <f t="shared" si="18"/>
        <v>1.7361111109494232E-2</v>
      </c>
      <c r="Q288" s="28">
        <v>0</v>
      </c>
      <c r="R288" s="27">
        <f t="shared" si="19"/>
        <v>24.999999997671694</v>
      </c>
      <c r="S288" s="3" t="s">
        <v>4</v>
      </c>
      <c r="T288" s="3" t="s">
        <v>416</v>
      </c>
      <c r="U288" s="3" t="s">
        <v>4</v>
      </c>
      <c r="V288" s="3" t="s">
        <v>678</v>
      </c>
      <c r="W288" s="5">
        <v>0</v>
      </c>
      <c r="X288" s="5">
        <v>0</v>
      </c>
      <c r="Y288" s="5">
        <v>0</v>
      </c>
      <c r="Z288" s="5">
        <v>0.2</v>
      </c>
      <c r="AA288" s="5">
        <v>0</v>
      </c>
      <c r="AB288" s="5">
        <v>0</v>
      </c>
      <c r="AC288" s="5">
        <v>0</v>
      </c>
      <c r="AD288" s="5">
        <v>0</v>
      </c>
      <c r="AE288" s="2">
        <v>2</v>
      </c>
      <c r="AF288" s="2">
        <v>0</v>
      </c>
      <c r="AG288" s="2">
        <v>0</v>
      </c>
      <c r="AH288" s="2">
        <v>0</v>
      </c>
      <c r="AI288" s="2">
        <v>0</v>
      </c>
      <c r="AJ288" s="2">
        <v>1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</row>
    <row r="289" spans="1:46" x14ac:dyDescent="0.2">
      <c r="A289" s="2">
        <v>1681367</v>
      </c>
      <c r="B289" s="2">
        <v>873287</v>
      </c>
      <c r="C289" s="7">
        <v>25.1559531092146</v>
      </c>
      <c r="D289" s="7">
        <v>41.076153914259798</v>
      </c>
      <c r="E289" s="19" t="s">
        <v>657</v>
      </c>
      <c r="F289" s="46">
        <f>INDEX(Δεδομένα!$P:$P,MATCH('2021'!E289,Δεδομένα!$O:$O,0))</f>
        <v>21</v>
      </c>
      <c r="G289" s="49" t="s">
        <v>400</v>
      </c>
      <c r="H289" s="51" t="str">
        <f>INDEX(Δεδομένα!B$1:B$51,MATCH('2021'!G289,Δεδομένα!A$1:A$51,0))</f>
        <v>ΑΝΑΤΟΛΙΚΗΣ ΜΑΚΕΔΟΝΙΑΣ ΚΑΙ ΘΡΑΚΗΣ</v>
      </c>
      <c r="I289" s="53">
        <f>INDEX(Δεδομένα!E$1:E$13,MATCH('2021'!H289,Δεδομένα!D$1:D$13,0))</f>
        <v>2</v>
      </c>
      <c r="J289" s="4">
        <v>44398</v>
      </c>
      <c r="K289" s="3" t="s">
        <v>411</v>
      </c>
      <c r="L289" s="17" t="str">
        <f t="shared" si="16"/>
        <v>21/07/2021 17:10</v>
      </c>
      <c r="M289" s="4">
        <v>44398</v>
      </c>
      <c r="N289" s="3" t="s">
        <v>697</v>
      </c>
      <c r="O289" s="17" t="str">
        <f t="shared" si="17"/>
        <v>21/07/2021 17:40</v>
      </c>
      <c r="P289" s="24">
        <f t="shared" si="18"/>
        <v>2.0833333328482695E-2</v>
      </c>
      <c r="Q289" s="28">
        <v>0</v>
      </c>
      <c r="R289" s="27">
        <f t="shared" si="19"/>
        <v>29.999999993015081</v>
      </c>
      <c r="S289" s="3" t="s">
        <v>4</v>
      </c>
      <c r="T289" s="3" t="s">
        <v>416</v>
      </c>
      <c r="U289" s="3" t="s">
        <v>4</v>
      </c>
      <c r="V289" s="3" t="s">
        <v>664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10</v>
      </c>
      <c r="AD289" s="5">
        <v>0</v>
      </c>
      <c r="AE289" s="2">
        <v>2</v>
      </c>
      <c r="AF289" s="2">
        <v>0</v>
      </c>
      <c r="AG289" s="2">
        <v>0</v>
      </c>
      <c r="AH289" s="2">
        <v>0</v>
      </c>
      <c r="AI289" s="2">
        <v>0</v>
      </c>
      <c r="AJ289" s="2">
        <v>1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</row>
    <row r="290" spans="1:46" x14ac:dyDescent="0.2">
      <c r="A290" s="2">
        <v>1683207</v>
      </c>
      <c r="B290" s="2">
        <v>875355</v>
      </c>
      <c r="C290" s="7">
        <v>25.202750302003601</v>
      </c>
      <c r="D290" s="7">
        <v>41.100763519122196</v>
      </c>
      <c r="E290" s="19" t="s">
        <v>657</v>
      </c>
      <c r="F290" s="46">
        <f>INDEX(Δεδομένα!$P:$P,MATCH('2021'!E290,Δεδομένα!$O:$O,0))</f>
        <v>21</v>
      </c>
      <c r="G290" s="49" t="s">
        <v>400</v>
      </c>
      <c r="H290" s="51" t="str">
        <f>INDEX(Δεδομένα!B$1:B$51,MATCH('2021'!G290,Δεδομένα!A$1:A$51,0))</f>
        <v>ΑΝΑΤΟΛΙΚΗΣ ΜΑΚΕΔΟΝΙΑΣ ΚΑΙ ΘΡΑΚΗΣ</v>
      </c>
      <c r="I290" s="53">
        <f>INDEX(Δεδομένα!E$1:E$13,MATCH('2021'!H290,Δεδομένα!D$1:D$13,0))</f>
        <v>2</v>
      </c>
      <c r="J290" s="4">
        <v>44405</v>
      </c>
      <c r="K290" s="3" t="s">
        <v>698</v>
      </c>
      <c r="L290" s="17" t="str">
        <f t="shared" si="16"/>
        <v>28/07/2021 16:48</v>
      </c>
      <c r="M290" s="4">
        <v>44405</v>
      </c>
      <c r="N290" s="3" t="s">
        <v>699</v>
      </c>
      <c r="O290" s="17" t="str">
        <f t="shared" si="17"/>
        <v>28/07/2021 17:23</v>
      </c>
      <c r="P290" s="24">
        <f t="shared" si="18"/>
        <v>2.4305555562023073E-2</v>
      </c>
      <c r="Q290" s="28">
        <v>0</v>
      </c>
      <c r="R290" s="27">
        <f t="shared" si="19"/>
        <v>35.000000009313226</v>
      </c>
      <c r="S290" s="3" t="s">
        <v>4</v>
      </c>
      <c r="T290" s="3" t="s">
        <v>416</v>
      </c>
      <c r="U290" s="3" t="s">
        <v>4</v>
      </c>
      <c r="V290" s="3" t="s">
        <v>700</v>
      </c>
      <c r="W290" s="5">
        <v>0</v>
      </c>
      <c r="X290" s="5">
        <v>0</v>
      </c>
      <c r="Y290" s="5">
        <v>0</v>
      </c>
      <c r="Z290" s="5">
        <v>1</v>
      </c>
      <c r="AA290" s="5">
        <v>0</v>
      </c>
      <c r="AB290" s="5">
        <v>0</v>
      </c>
      <c r="AC290" s="5">
        <v>0</v>
      </c>
      <c r="AD290" s="5">
        <v>0</v>
      </c>
      <c r="AE290" s="2">
        <v>2</v>
      </c>
      <c r="AF290" s="2">
        <v>0</v>
      </c>
      <c r="AG290" s="2">
        <v>0</v>
      </c>
      <c r="AH290" s="2">
        <v>0</v>
      </c>
      <c r="AI290" s="2">
        <v>0</v>
      </c>
      <c r="AJ290" s="2">
        <v>1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</row>
    <row r="291" spans="1:46" x14ac:dyDescent="0.2">
      <c r="A291" s="2">
        <v>1687338</v>
      </c>
      <c r="B291" s="2">
        <v>881945</v>
      </c>
      <c r="C291" s="7">
        <v>25.184356452799999</v>
      </c>
      <c r="D291" s="7">
        <v>41.0450490014602</v>
      </c>
      <c r="E291" s="19" t="s">
        <v>657</v>
      </c>
      <c r="F291" s="46">
        <f>INDEX(Δεδομένα!$P:$P,MATCH('2021'!E291,Δεδομένα!$O:$O,0))</f>
        <v>21</v>
      </c>
      <c r="G291" s="49" t="s">
        <v>400</v>
      </c>
      <c r="H291" s="51" t="str">
        <f>INDEX(Δεδομένα!B$1:B$51,MATCH('2021'!G291,Δεδομένα!A$1:A$51,0))</f>
        <v>ΑΝΑΤΟΛΙΚΗΣ ΜΑΚΕΔΟΝΙΑΣ ΚΑΙ ΘΡΑΚΗΣ</v>
      </c>
      <c r="I291" s="53">
        <f>INDEX(Δεδομένα!E$1:E$13,MATCH('2021'!H291,Δεδομένα!D$1:D$13,0))</f>
        <v>2</v>
      </c>
      <c r="J291" s="4">
        <v>44419</v>
      </c>
      <c r="K291" s="3" t="s">
        <v>599</v>
      </c>
      <c r="L291" s="17" t="str">
        <f t="shared" si="16"/>
        <v>11/08/2021 22:50</v>
      </c>
      <c r="M291" s="4">
        <v>44420</v>
      </c>
      <c r="N291" s="3" t="s">
        <v>701</v>
      </c>
      <c r="O291" s="17" t="str">
        <f t="shared" si="17"/>
        <v>12/08/2021 00:02</v>
      </c>
      <c r="P291" s="24">
        <f t="shared" si="18"/>
        <v>4.9999999995634425E-2</v>
      </c>
      <c r="Q291" s="28">
        <v>0</v>
      </c>
      <c r="R291" s="27">
        <f t="shared" si="19"/>
        <v>71.999999993713573</v>
      </c>
      <c r="S291" s="3" t="s">
        <v>4</v>
      </c>
      <c r="T291" s="3" t="s">
        <v>416</v>
      </c>
      <c r="U291" s="3" t="s">
        <v>674</v>
      </c>
      <c r="V291" s="3" t="s">
        <v>675</v>
      </c>
      <c r="W291" s="5">
        <v>0</v>
      </c>
      <c r="X291" s="5">
        <v>0</v>
      </c>
      <c r="Y291" s="5">
        <v>0</v>
      </c>
      <c r="Z291" s="5">
        <v>2</v>
      </c>
      <c r="AA291" s="5">
        <v>0</v>
      </c>
      <c r="AB291" s="5">
        <v>0</v>
      </c>
      <c r="AC291" s="5">
        <v>0</v>
      </c>
      <c r="AD291" s="5">
        <v>0</v>
      </c>
      <c r="AE291" s="2">
        <v>5</v>
      </c>
      <c r="AF291" s="2">
        <v>0</v>
      </c>
      <c r="AG291" s="2">
        <v>0</v>
      </c>
      <c r="AH291" s="2">
        <v>0</v>
      </c>
      <c r="AI291" s="2">
        <v>0</v>
      </c>
      <c r="AJ291" s="2">
        <v>3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</row>
    <row r="292" spans="1:46" x14ac:dyDescent="0.2">
      <c r="A292" s="2">
        <v>1690919</v>
      </c>
      <c r="B292" s="2">
        <v>884918</v>
      </c>
      <c r="C292" s="7">
        <v>25.146828614917801</v>
      </c>
      <c r="D292" s="7">
        <v>41.091997026964101</v>
      </c>
      <c r="E292" s="19" t="s">
        <v>657</v>
      </c>
      <c r="F292" s="46">
        <f>INDEX(Δεδομένα!$P:$P,MATCH('2021'!E292,Δεδομένα!$O:$O,0))</f>
        <v>21</v>
      </c>
      <c r="G292" s="49" t="s">
        <v>400</v>
      </c>
      <c r="H292" s="51" t="str">
        <f>INDEX(Δεδομένα!B$1:B$51,MATCH('2021'!G292,Δεδομένα!A$1:A$51,0))</f>
        <v>ΑΝΑΤΟΛΙΚΗΣ ΜΑΚΕΔΟΝΙΑΣ ΚΑΙ ΘΡΑΚΗΣ</v>
      </c>
      <c r="I292" s="53">
        <f>INDEX(Δεδομένα!E$1:E$13,MATCH('2021'!H292,Δεδομένα!D$1:D$13,0))</f>
        <v>2</v>
      </c>
      <c r="J292" s="4">
        <v>44429</v>
      </c>
      <c r="K292" s="3" t="s">
        <v>267</v>
      </c>
      <c r="L292" s="17" t="str">
        <f t="shared" si="16"/>
        <v>21/08/2021 17:30</v>
      </c>
      <c r="M292" s="4">
        <v>44429</v>
      </c>
      <c r="N292" s="3" t="s">
        <v>17</v>
      </c>
      <c r="O292" s="17" t="str">
        <f t="shared" si="17"/>
        <v>21/08/2021 18:00</v>
      </c>
      <c r="P292" s="24">
        <f t="shared" si="18"/>
        <v>2.0833333335758653E-2</v>
      </c>
      <c r="Q292" s="28">
        <v>0</v>
      </c>
      <c r="R292" s="27">
        <f t="shared" si="19"/>
        <v>30.00000000349246</v>
      </c>
      <c r="S292" s="3" t="s">
        <v>4</v>
      </c>
      <c r="T292" s="3" t="s">
        <v>416</v>
      </c>
      <c r="U292" s="3" t="s">
        <v>4</v>
      </c>
      <c r="V292" s="3" t="s">
        <v>678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0.1</v>
      </c>
      <c r="AD292" s="5">
        <v>0</v>
      </c>
      <c r="AE292" s="2">
        <v>2</v>
      </c>
      <c r="AF292" s="2">
        <v>0</v>
      </c>
      <c r="AG292" s="2">
        <v>0</v>
      </c>
      <c r="AH292" s="2">
        <v>0</v>
      </c>
      <c r="AI292" s="2">
        <v>0</v>
      </c>
      <c r="AJ292" s="2">
        <v>1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</row>
    <row r="293" spans="1:46" x14ac:dyDescent="0.2">
      <c r="A293" s="2">
        <v>1692154</v>
      </c>
      <c r="B293" s="2">
        <v>887181</v>
      </c>
      <c r="C293" s="7">
        <v>25.1861035602371</v>
      </c>
      <c r="D293" s="7">
        <v>41.039586780457498</v>
      </c>
      <c r="E293" s="19" t="s">
        <v>657</v>
      </c>
      <c r="F293" s="46">
        <f>INDEX(Δεδομένα!$P:$P,MATCH('2021'!E293,Δεδομένα!$O:$O,0))</f>
        <v>21</v>
      </c>
      <c r="G293" s="49" t="s">
        <v>400</v>
      </c>
      <c r="H293" s="51" t="str">
        <f>INDEX(Δεδομένα!B$1:B$51,MATCH('2021'!G293,Δεδομένα!A$1:A$51,0))</f>
        <v>ΑΝΑΤΟΛΙΚΗΣ ΜΑΚΕΔΟΝΙΑΣ ΚΑΙ ΘΡΑΚΗΣ</v>
      </c>
      <c r="I293" s="53">
        <f>INDEX(Δεδομένα!E$1:E$13,MATCH('2021'!H293,Δεδομένα!D$1:D$13,0))</f>
        <v>2</v>
      </c>
      <c r="J293" s="4">
        <v>44437</v>
      </c>
      <c r="K293" s="3" t="s">
        <v>79</v>
      </c>
      <c r="L293" s="17" t="str">
        <f t="shared" si="16"/>
        <v>29/08/2021 19:10</v>
      </c>
      <c r="M293" s="4">
        <v>44437</v>
      </c>
      <c r="N293" s="3" t="s">
        <v>458</v>
      </c>
      <c r="O293" s="17" t="str">
        <f t="shared" si="17"/>
        <v>29/08/2021 19:50</v>
      </c>
      <c r="P293" s="24">
        <f t="shared" si="18"/>
        <v>2.7777777781011537E-2</v>
      </c>
      <c r="Q293" s="28">
        <v>0</v>
      </c>
      <c r="R293" s="27">
        <f t="shared" si="19"/>
        <v>40.000000004656613</v>
      </c>
      <c r="S293" s="3" t="s">
        <v>4</v>
      </c>
      <c r="T293" s="3" t="s">
        <v>416</v>
      </c>
      <c r="U293" s="3" t="s">
        <v>674</v>
      </c>
      <c r="V293" s="3" t="s">
        <v>703</v>
      </c>
      <c r="W293" s="5">
        <v>0</v>
      </c>
      <c r="X293" s="5">
        <v>0</v>
      </c>
      <c r="Y293" s="5">
        <v>0</v>
      </c>
      <c r="Z293" s="5">
        <v>1</v>
      </c>
      <c r="AA293" s="5">
        <v>0</v>
      </c>
      <c r="AB293" s="5">
        <v>0</v>
      </c>
      <c r="AC293" s="5">
        <v>0</v>
      </c>
      <c r="AD293" s="5">
        <v>0</v>
      </c>
      <c r="AE293" s="2">
        <v>5</v>
      </c>
      <c r="AF293" s="2">
        <v>0</v>
      </c>
      <c r="AG293" s="2">
        <v>0</v>
      </c>
      <c r="AH293" s="2">
        <v>0</v>
      </c>
      <c r="AI293" s="2">
        <v>0</v>
      </c>
      <c r="AJ293" s="2">
        <v>3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</row>
    <row r="294" spans="1:46" x14ac:dyDescent="0.2">
      <c r="A294" s="2">
        <v>1700319</v>
      </c>
      <c r="B294" s="2">
        <v>887837</v>
      </c>
      <c r="C294" s="7">
        <v>25.132352828979499</v>
      </c>
      <c r="D294" s="7">
        <v>41.1185913085938</v>
      </c>
      <c r="E294" s="19" t="s">
        <v>657</v>
      </c>
      <c r="F294" s="46">
        <f>INDEX(Δεδομένα!$P:$P,MATCH('2021'!E294,Δεδομένα!$O:$O,0))</f>
        <v>21</v>
      </c>
      <c r="G294" s="49" t="s">
        <v>400</v>
      </c>
      <c r="H294" s="51" t="str">
        <f>INDEX(Δεδομένα!B$1:B$51,MATCH('2021'!G294,Δεδομένα!A$1:A$51,0))</f>
        <v>ΑΝΑΤΟΛΙΚΗΣ ΜΑΚΕΔΟΝΙΑΣ ΚΑΙ ΘΡΑΚΗΣ</v>
      </c>
      <c r="I294" s="53">
        <f>INDEX(Δεδομένα!E$1:E$13,MATCH('2021'!H294,Δεδομένα!D$1:D$13,0))</f>
        <v>2</v>
      </c>
      <c r="J294" s="4">
        <v>44440</v>
      </c>
      <c r="K294" s="3" t="s">
        <v>704</v>
      </c>
      <c r="L294" s="17" t="str">
        <f t="shared" si="16"/>
        <v>01/09/2021 13:06</v>
      </c>
      <c r="M294" s="4">
        <v>44441</v>
      </c>
      <c r="N294" s="3" t="s">
        <v>705</v>
      </c>
      <c r="O294" s="17" t="str">
        <f t="shared" si="17"/>
        <v>02/09/2021 20:13</v>
      </c>
      <c r="P294" s="29">
        <f t="shared" si="18"/>
        <v>1.2965277777839219</v>
      </c>
      <c r="Q294" s="30">
        <f>1*24</f>
        <v>24</v>
      </c>
      <c r="R294" s="27">
        <f t="shared" si="19"/>
        <v>1867.0000000088476</v>
      </c>
      <c r="S294" s="3" t="s">
        <v>4</v>
      </c>
      <c r="T294" s="3" t="s">
        <v>416</v>
      </c>
      <c r="U294" s="3" t="s">
        <v>4</v>
      </c>
      <c r="V294" s="3" t="s">
        <v>706</v>
      </c>
      <c r="W294" s="5">
        <v>0</v>
      </c>
      <c r="X294" s="5">
        <v>22.7</v>
      </c>
      <c r="Y294" s="5">
        <v>0</v>
      </c>
      <c r="Z294" s="5">
        <v>1</v>
      </c>
      <c r="AA294" s="5">
        <v>0</v>
      </c>
      <c r="AB294" s="5">
        <v>0</v>
      </c>
      <c r="AC294" s="5">
        <v>0</v>
      </c>
      <c r="AD294" s="5">
        <v>0</v>
      </c>
      <c r="AE294" s="2">
        <v>26</v>
      </c>
      <c r="AF294" s="2">
        <v>10</v>
      </c>
      <c r="AG294" s="2">
        <v>0</v>
      </c>
      <c r="AH294" s="2">
        <v>6</v>
      </c>
      <c r="AI294" s="2">
        <v>3</v>
      </c>
      <c r="AJ294" s="2">
        <v>15</v>
      </c>
      <c r="AK294" s="2">
        <v>0</v>
      </c>
      <c r="AL294" s="2">
        <v>0</v>
      </c>
      <c r="AM294" s="2">
        <v>2</v>
      </c>
      <c r="AN294" s="2">
        <v>2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</row>
    <row r="295" spans="1:46" x14ac:dyDescent="0.2">
      <c r="A295" s="2">
        <v>1700413</v>
      </c>
      <c r="B295" s="2">
        <v>889888</v>
      </c>
      <c r="C295" s="7">
        <v>25.1862689075327</v>
      </c>
      <c r="D295" s="7">
        <v>41.0345336934678</v>
      </c>
      <c r="E295" s="19" t="s">
        <v>657</v>
      </c>
      <c r="F295" s="46">
        <f>INDEX(Δεδομένα!$P:$P,MATCH('2021'!E295,Δεδομένα!$O:$O,0))</f>
        <v>21</v>
      </c>
      <c r="G295" s="49" t="s">
        <v>400</v>
      </c>
      <c r="H295" s="51" t="str">
        <f>INDEX(Δεδομένα!B$1:B$51,MATCH('2021'!G295,Δεδομένα!A$1:A$51,0))</f>
        <v>ΑΝΑΤΟΛΙΚΗΣ ΜΑΚΕΔΟΝΙΑΣ ΚΑΙ ΘΡΑΚΗΣ</v>
      </c>
      <c r="I295" s="53">
        <f>INDEX(Δεδομένα!E$1:E$13,MATCH('2021'!H295,Δεδομένα!D$1:D$13,0))</f>
        <v>2</v>
      </c>
      <c r="J295" s="4">
        <v>44448</v>
      </c>
      <c r="K295" s="3" t="s">
        <v>707</v>
      </c>
      <c r="L295" s="17" t="str">
        <f t="shared" si="16"/>
        <v>09/09/2021 06:40</v>
      </c>
      <c r="M295" s="4">
        <v>44448</v>
      </c>
      <c r="N295" s="3" t="s">
        <v>708</v>
      </c>
      <c r="O295" s="17" t="str">
        <f t="shared" si="17"/>
        <v>09/09/2021 08:01</v>
      </c>
      <c r="P295" s="24">
        <f t="shared" si="18"/>
        <v>5.6249999994179234E-2</v>
      </c>
      <c r="Q295" s="28">
        <v>0</v>
      </c>
      <c r="R295" s="27">
        <f t="shared" si="19"/>
        <v>80.999999991618097</v>
      </c>
      <c r="S295" s="3" t="s">
        <v>4</v>
      </c>
      <c r="T295" s="3" t="s">
        <v>416</v>
      </c>
      <c r="U295" s="3" t="s">
        <v>674</v>
      </c>
      <c r="V295" s="3" t="s">
        <v>675</v>
      </c>
      <c r="W295" s="5">
        <v>0</v>
      </c>
      <c r="X295" s="5">
        <v>0</v>
      </c>
      <c r="Y295" s="5">
        <v>0</v>
      </c>
      <c r="Z295" s="5">
        <v>3</v>
      </c>
      <c r="AA295" s="5">
        <v>1</v>
      </c>
      <c r="AB295" s="5">
        <v>0</v>
      </c>
      <c r="AC295" s="5">
        <v>0</v>
      </c>
      <c r="AD295" s="5">
        <v>0</v>
      </c>
      <c r="AE295" s="2">
        <v>2</v>
      </c>
      <c r="AF295" s="2">
        <v>0</v>
      </c>
      <c r="AG295" s="2">
        <v>0</v>
      </c>
      <c r="AH295" s="2">
        <v>0</v>
      </c>
      <c r="AI295" s="2">
        <v>0</v>
      </c>
      <c r="AJ295" s="2">
        <v>1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</row>
    <row r="296" spans="1:46" x14ac:dyDescent="0.2">
      <c r="A296" s="2">
        <v>1700432</v>
      </c>
      <c r="B296" s="2">
        <v>889899</v>
      </c>
      <c r="C296" s="7">
        <v>25.1296149483987</v>
      </c>
      <c r="D296" s="7">
        <v>41.083363252164403</v>
      </c>
      <c r="E296" s="19" t="s">
        <v>657</v>
      </c>
      <c r="F296" s="46">
        <f>INDEX(Δεδομένα!$P:$P,MATCH('2021'!E296,Δεδομένα!$O:$O,0))</f>
        <v>21</v>
      </c>
      <c r="G296" s="49" t="s">
        <v>400</v>
      </c>
      <c r="H296" s="51" t="str">
        <f>INDEX(Δεδομένα!B$1:B$51,MATCH('2021'!G296,Δεδομένα!A$1:A$51,0))</f>
        <v>ΑΝΑΤΟΛΙΚΗΣ ΜΑΚΕΔΟΝΙΑΣ ΚΑΙ ΘΡΑΚΗΣ</v>
      </c>
      <c r="I296" s="53">
        <f>INDEX(Δεδομένα!E$1:E$13,MATCH('2021'!H296,Δεδομένα!D$1:D$13,0))</f>
        <v>2</v>
      </c>
      <c r="J296" s="4">
        <v>44448</v>
      </c>
      <c r="K296" s="3" t="s">
        <v>293</v>
      </c>
      <c r="L296" s="17" t="str">
        <f t="shared" si="16"/>
        <v>09/09/2021 08:10</v>
      </c>
      <c r="M296" s="4">
        <v>44448</v>
      </c>
      <c r="N296" s="3" t="s">
        <v>709</v>
      </c>
      <c r="O296" s="17" t="str">
        <f t="shared" si="17"/>
        <v>09/09/2021 10:18</v>
      </c>
      <c r="P296" s="24">
        <f t="shared" si="18"/>
        <v>8.8888888887595385E-2</v>
      </c>
      <c r="Q296" s="28">
        <v>0</v>
      </c>
      <c r="R296" s="27">
        <f t="shared" si="19"/>
        <v>127.99999999813735</v>
      </c>
      <c r="S296" s="3" t="s">
        <v>4</v>
      </c>
      <c r="T296" s="3" t="s">
        <v>416</v>
      </c>
      <c r="U296" s="3" t="s">
        <v>4</v>
      </c>
      <c r="V296" s="3" t="s">
        <v>710</v>
      </c>
      <c r="W296" s="5">
        <v>0</v>
      </c>
      <c r="X296" s="5">
        <v>0</v>
      </c>
      <c r="Y296" s="5">
        <v>0</v>
      </c>
      <c r="Z296" s="5">
        <v>0</v>
      </c>
      <c r="AA296" s="5">
        <v>40</v>
      </c>
      <c r="AB296" s="5">
        <v>0</v>
      </c>
      <c r="AC296" s="5">
        <v>0</v>
      </c>
      <c r="AD296" s="5">
        <v>0</v>
      </c>
      <c r="AE296" s="2">
        <v>13</v>
      </c>
      <c r="AF296" s="2">
        <v>0</v>
      </c>
      <c r="AG296" s="2">
        <v>0</v>
      </c>
      <c r="AH296" s="2">
        <v>0</v>
      </c>
      <c r="AI296" s="2">
        <v>0</v>
      </c>
      <c r="AJ296" s="2">
        <v>6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</row>
    <row r="297" spans="1:46" x14ac:dyDescent="0.2">
      <c r="A297" s="2">
        <v>1700448</v>
      </c>
      <c r="B297" s="2">
        <v>889985</v>
      </c>
      <c r="C297" s="7">
        <v>25.185104179679701</v>
      </c>
      <c r="D297" s="7">
        <v>41.030098399107601</v>
      </c>
      <c r="E297" s="19" t="s">
        <v>657</v>
      </c>
      <c r="F297" s="46">
        <f>INDEX(Δεδομένα!$P:$P,MATCH('2021'!E297,Δεδομένα!$O:$O,0))</f>
        <v>21</v>
      </c>
      <c r="G297" s="49" t="s">
        <v>400</v>
      </c>
      <c r="H297" s="51" t="str">
        <f>INDEX(Δεδομένα!B$1:B$51,MATCH('2021'!G297,Δεδομένα!A$1:A$51,0))</f>
        <v>ΑΝΑΤΟΛΙΚΗΣ ΜΑΚΕΔΟΝΙΑΣ ΚΑΙ ΘΡΑΚΗΣ</v>
      </c>
      <c r="I297" s="53">
        <f>INDEX(Δεδομένα!E$1:E$13,MATCH('2021'!H297,Δεδομένα!D$1:D$13,0))</f>
        <v>2</v>
      </c>
      <c r="J297" s="4">
        <v>44448</v>
      </c>
      <c r="K297" s="3" t="s">
        <v>142</v>
      </c>
      <c r="L297" s="17" t="str">
        <f t="shared" si="16"/>
        <v>09/09/2021 13:49</v>
      </c>
      <c r="M297" s="4">
        <v>44448</v>
      </c>
      <c r="N297" s="3" t="s">
        <v>40</v>
      </c>
      <c r="O297" s="17" t="str">
        <f t="shared" si="17"/>
        <v>09/09/2021 16:06</v>
      </c>
      <c r="P297" s="24">
        <f t="shared" si="18"/>
        <v>9.5138888886140194E-2</v>
      </c>
      <c r="Q297" s="28">
        <v>0</v>
      </c>
      <c r="R297" s="27">
        <f t="shared" si="19"/>
        <v>136.99999999604188</v>
      </c>
      <c r="S297" s="3" t="s">
        <v>4</v>
      </c>
      <c r="T297" s="3" t="s">
        <v>416</v>
      </c>
      <c r="U297" s="3" t="s">
        <v>674</v>
      </c>
      <c r="V297" s="3" t="s">
        <v>675</v>
      </c>
      <c r="W297" s="5">
        <v>0</v>
      </c>
      <c r="X297" s="5">
        <v>0</v>
      </c>
      <c r="Y297" s="5">
        <v>0</v>
      </c>
      <c r="Z297" s="5">
        <v>5</v>
      </c>
      <c r="AA297" s="5">
        <v>0</v>
      </c>
      <c r="AB297" s="5">
        <v>0</v>
      </c>
      <c r="AC297" s="5">
        <v>0</v>
      </c>
      <c r="AD297" s="5">
        <v>0</v>
      </c>
      <c r="AE297" s="2">
        <v>8</v>
      </c>
      <c r="AF297" s="2">
        <v>0</v>
      </c>
      <c r="AG297" s="2">
        <v>0</v>
      </c>
      <c r="AH297" s="2">
        <v>0</v>
      </c>
      <c r="AI297" s="2">
        <v>0</v>
      </c>
      <c r="AJ297" s="2">
        <v>4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</row>
    <row r="298" spans="1:46" x14ac:dyDescent="0.2">
      <c r="A298" s="2">
        <v>1700466</v>
      </c>
      <c r="B298" s="2">
        <v>890211</v>
      </c>
      <c r="C298" s="7">
        <v>25.185411453247099</v>
      </c>
      <c r="D298" s="7">
        <v>41.031036376953097</v>
      </c>
      <c r="E298" s="19" t="s">
        <v>657</v>
      </c>
      <c r="F298" s="46">
        <f>INDEX(Δεδομένα!$P:$P,MATCH('2021'!E298,Δεδομένα!$O:$O,0))</f>
        <v>21</v>
      </c>
      <c r="G298" s="49" t="s">
        <v>400</v>
      </c>
      <c r="H298" s="51" t="str">
        <f>INDEX(Δεδομένα!B$1:B$51,MATCH('2021'!G298,Δεδομένα!A$1:A$51,0))</f>
        <v>ΑΝΑΤΟΛΙΚΗΣ ΜΑΚΕΔΟΝΙΑΣ ΚΑΙ ΘΡΑΚΗΣ</v>
      </c>
      <c r="I298" s="53">
        <f>INDEX(Δεδομένα!E$1:E$13,MATCH('2021'!H298,Δεδομένα!D$1:D$13,0))</f>
        <v>2</v>
      </c>
      <c r="J298" s="4">
        <v>44449</v>
      </c>
      <c r="K298" s="3" t="s">
        <v>711</v>
      </c>
      <c r="L298" s="17" t="str">
        <f t="shared" si="16"/>
        <v>10/09/2021 14:21</v>
      </c>
      <c r="M298" s="4">
        <v>44449</v>
      </c>
      <c r="N298" s="3" t="s">
        <v>712</v>
      </c>
      <c r="O298" s="17" t="str">
        <f t="shared" si="17"/>
        <v>10/09/2021 18:30</v>
      </c>
      <c r="P298" s="24">
        <f t="shared" si="18"/>
        <v>0.17291666667006211</v>
      </c>
      <c r="Q298" s="28">
        <v>0</v>
      </c>
      <c r="R298" s="27">
        <f t="shared" si="19"/>
        <v>249.00000000488944</v>
      </c>
      <c r="S298" s="3" t="s">
        <v>4</v>
      </c>
      <c r="T298" s="3" t="s">
        <v>416</v>
      </c>
      <c r="U298" s="3" t="s">
        <v>674</v>
      </c>
      <c r="V298" s="3" t="s">
        <v>713</v>
      </c>
      <c r="W298" s="5">
        <v>0</v>
      </c>
      <c r="X298" s="5">
        <v>10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2">
        <v>7</v>
      </c>
      <c r="AF298" s="2">
        <v>0</v>
      </c>
      <c r="AG298" s="2">
        <v>0</v>
      </c>
      <c r="AH298" s="2">
        <v>0</v>
      </c>
      <c r="AI298" s="2">
        <v>0</v>
      </c>
      <c r="AJ298" s="2">
        <v>4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</row>
    <row r="299" spans="1:46" x14ac:dyDescent="0.2">
      <c r="A299" s="2">
        <v>1701709</v>
      </c>
      <c r="B299" s="2">
        <v>890470</v>
      </c>
      <c r="C299" s="7">
        <v>25.1317070846505</v>
      </c>
      <c r="D299" s="7">
        <v>41.085313575003198</v>
      </c>
      <c r="E299" s="19" t="s">
        <v>657</v>
      </c>
      <c r="F299" s="46">
        <f>INDEX(Δεδομένα!$P:$P,MATCH('2021'!E299,Δεδομένα!$O:$O,0))</f>
        <v>21</v>
      </c>
      <c r="G299" s="49" t="s">
        <v>400</v>
      </c>
      <c r="H299" s="51" t="str">
        <f>INDEX(Δεδομένα!B$1:B$51,MATCH('2021'!G299,Δεδομένα!A$1:A$51,0))</f>
        <v>ΑΝΑΤΟΛΙΚΗΣ ΜΑΚΕΔΟΝΙΑΣ ΚΑΙ ΘΡΑΚΗΣ</v>
      </c>
      <c r="I299" s="53">
        <f>INDEX(Δεδομένα!E$1:E$13,MATCH('2021'!H299,Δεδομένα!D$1:D$13,0))</f>
        <v>2</v>
      </c>
      <c r="J299" s="4">
        <v>44450</v>
      </c>
      <c r="K299" s="3" t="s">
        <v>640</v>
      </c>
      <c r="L299" s="17" t="str">
        <f t="shared" si="16"/>
        <v>11/09/2021 15:14</v>
      </c>
      <c r="M299" s="4">
        <v>44450</v>
      </c>
      <c r="N299" s="3" t="s">
        <v>714</v>
      </c>
      <c r="O299" s="17" t="str">
        <f t="shared" si="17"/>
        <v>11/09/2021 20:21</v>
      </c>
      <c r="P299" s="24">
        <f t="shared" si="18"/>
        <v>0.21319444444088731</v>
      </c>
      <c r="Q299" s="28">
        <v>0</v>
      </c>
      <c r="R299" s="27">
        <f t="shared" si="19"/>
        <v>306.99999999487773</v>
      </c>
      <c r="S299" s="3" t="s">
        <v>4</v>
      </c>
      <c r="T299" s="3" t="s">
        <v>416</v>
      </c>
      <c r="U299" s="3" t="s">
        <v>4</v>
      </c>
      <c r="V299" s="3" t="s">
        <v>715</v>
      </c>
      <c r="W299" s="5">
        <v>0</v>
      </c>
      <c r="X299" s="5">
        <v>50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2">
        <v>9</v>
      </c>
      <c r="AF299" s="2">
        <v>0</v>
      </c>
      <c r="AG299" s="2">
        <v>0</v>
      </c>
      <c r="AH299" s="2">
        <v>0</v>
      </c>
      <c r="AI299" s="2">
        <v>0</v>
      </c>
      <c r="AJ299" s="2">
        <v>5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</row>
    <row r="300" spans="1:46" x14ac:dyDescent="0.2">
      <c r="A300" s="2">
        <v>1701718</v>
      </c>
      <c r="B300" s="2">
        <v>890965</v>
      </c>
      <c r="C300" s="7">
        <v>25.1816215515137</v>
      </c>
      <c r="D300" s="7">
        <v>41.109539031982401</v>
      </c>
      <c r="E300" s="19" t="s">
        <v>657</v>
      </c>
      <c r="F300" s="46">
        <f>INDEX(Δεδομένα!$P:$P,MATCH('2021'!E300,Δεδομένα!$O:$O,0))</f>
        <v>21</v>
      </c>
      <c r="G300" s="49" t="s">
        <v>400</v>
      </c>
      <c r="H300" s="51" t="str">
        <f>INDEX(Δεδομένα!B$1:B$51,MATCH('2021'!G300,Δεδομένα!A$1:A$51,0))</f>
        <v>ΑΝΑΤΟΛΙΚΗΣ ΜΑΚΕΔΟΝΙΑΣ ΚΑΙ ΘΡΑΚΗΣ</v>
      </c>
      <c r="I300" s="53">
        <f>INDEX(Δεδομένα!E$1:E$13,MATCH('2021'!H300,Δεδομένα!D$1:D$13,0))</f>
        <v>2</v>
      </c>
      <c r="J300" s="4">
        <v>44452</v>
      </c>
      <c r="K300" s="3" t="s">
        <v>716</v>
      </c>
      <c r="L300" s="17" t="str">
        <f t="shared" si="16"/>
        <v>13/09/2021 17:36</v>
      </c>
      <c r="M300" s="4">
        <v>44452</v>
      </c>
      <c r="N300" s="3" t="s">
        <v>717</v>
      </c>
      <c r="O300" s="17" t="str">
        <f t="shared" si="17"/>
        <v>13/09/2021 17:46</v>
      </c>
      <c r="P300" s="24">
        <f t="shared" si="18"/>
        <v>6.9444444452528842E-3</v>
      </c>
      <c r="Q300" s="28">
        <v>0</v>
      </c>
      <c r="R300" s="27">
        <f t="shared" si="19"/>
        <v>10.000000001164153</v>
      </c>
      <c r="S300" s="3" t="s">
        <v>4</v>
      </c>
      <c r="T300" s="3" t="s">
        <v>416</v>
      </c>
      <c r="U300" s="3" t="s">
        <v>662</v>
      </c>
      <c r="V300" s="3" t="s">
        <v>525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0.1</v>
      </c>
      <c r="AD300" s="5">
        <v>0</v>
      </c>
      <c r="AE300" s="2">
        <v>4</v>
      </c>
      <c r="AF300" s="2">
        <v>0</v>
      </c>
      <c r="AG300" s="2">
        <v>0</v>
      </c>
      <c r="AH300" s="2">
        <v>0</v>
      </c>
      <c r="AI300" s="2">
        <v>0</v>
      </c>
      <c r="AJ300" s="2">
        <v>2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</row>
    <row r="301" spans="1:46" x14ac:dyDescent="0.2">
      <c r="A301" s="2">
        <v>1701735</v>
      </c>
      <c r="B301" s="2">
        <v>891374</v>
      </c>
      <c r="C301" s="7">
        <v>25.207388754303</v>
      </c>
      <c r="D301" s="7">
        <v>41.1176471315068</v>
      </c>
      <c r="E301" s="19" t="s">
        <v>657</v>
      </c>
      <c r="F301" s="46">
        <f>INDEX(Δεδομένα!$P:$P,MATCH('2021'!E301,Δεδομένα!$O:$O,0))</f>
        <v>21</v>
      </c>
      <c r="G301" s="49" t="s">
        <v>400</v>
      </c>
      <c r="H301" s="51" t="str">
        <f>INDEX(Δεδομένα!B$1:B$51,MATCH('2021'!G301,Δεδομένα!A$1:A$51,0))</f>
        <v>ΑΝΑΤΟΛΙΚΗΣ ΜΑΚΕΔΟΝΙΑΣ ΚΑΙ ΘΡΑΚΗΣ</v>
      </c>
      <c r="I301" s="53">
        <f>INDEX(Δεδομένα!E$1:E$13,MATCH('2021'!H301,Δεδομένα!D$1:D$13,0))</f>
        <v>2</v>
      </c>
      <c r="J301" s="4">
        <v>44454</v>
      </c>
      <c r="K301" s="3" t="s">
        <v>718</v>
      </c>
      <c r="L301" s="17" t="str">
        <f t="shared" ref="L301:L357" si="20">_xlfn.CONCAT(TEXT(J301,"ηη/μμ/εεε")," ",TEXT(K301,"ωω:λλ"))</f>
        <v>15/09/2021 10:49</v>
      </c>
      <c r="M301" s="4">
        <v>44454</v>
      </c>
      <c r="N301" s="3" t="s">
        <v>719</v>
      </c>
      <c r="O301" s="17" t="str">
        <f t="shared" ref="O301:O357" si="21">_xlfn.CONCAT(TEXT(M301,"ηη/μμ/εεε")," ",TEXT(N301,"ωω:λλ"))</f>
        <v>15/09/2021 11:43</v>
      </c>
      <c r="P301" s="24">
        <f t="shared" ref="P301:P357" si="22">O301-L301</f>
        <v>3.7499999998544808E-2</v>
      </c>
      <c r="Q301" s="28">
        <v>0</v>
      </c>
      <c r="R301" s="27">
        <f t="shared" ref="R301:R357" si="23">P301*(24*60)</f>
        <v>53.999999997904524</v>
      </c>
      <c r="S301" s="3" t="s">
        <v>4</v>
      </c>
      <c r="T301" s="3" t="s">
        <v>416</v>
      </c>
      <c r="U301" s="3" t="s">
        <v>662</v>
      </c>
      <c r="V301" s="3" t="s">
        <v>525</v>
      </c>
      <c r="W301" s="5">
        <v>0</v>
      </c>
      <c r="X301" s="5">
        <v>0</v>
      </c>
      <c r="Y301" s="5">
        <v>0</v>
      </c>
      <c r="Z301" s="5">
        <v>3</v>
      </c>
      <c r="AA301" s="5">
        <v>0</v>
      </c>
      <c r="AB301" s="5">
        <v>3</v>
      </c>
      <c r="AC301" s="5">
        <v>0</v>
      </c>
      <c r="AD301" s="5">
        <v>0</v>
      </c>
      <c r="AE301" s="2">
        <v>7</v>
      </c>
      <c r="AF301" s="2">
        <v>0</v>
      </c>
      <c r="AG301" s="2">
        <v>0</v>
      </c>
      <c r="AH301" s="2">
        <v>0</v>
      </c>
      <c r="AI301" s="2">
        <v>0</v>
      </c>
      <c r="AJ301" s="2">
        <v>4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</row>
    <row r="302" spans="1:46" x14ac:dyDescent="0.2">
      <c r="A302" s="2">
        <v>1702627</v>
      </c>
      <c r="B302" s="2">
        <v>894992</v>
      </c>
      <c r="C302" s="7">
        <v>25.157045364379901</v>
      </c>
      <c r="D302" s="7">
        <v>41.114143371582003</v>
      </c>
      <c r="E302" s="19" t="s">
        <v>657</v>
      </c>
      <c r="F302" s="46">
        <f>INDEX(Δεδομένα!$P:$P,MATCH('2021'!E302,Δεδομένα!$O:$O,0))</f>
        <v>21</v>
      </c>
      <c r="G302" s="49" t="s">
        <v>400</v>
      </c>
      <c r="H302" s="51" t="str">
        <f>INDEX(Δεδομένα!B$1:B$51,MATCH('2021'!G302,Δεδομένα!A$1:A$51,0))</f>
        <v>ΑΝΑΤΟΛΙΚΗΣ ΜΑΚΕΔΟΝΙΑΣ ΚΑΙ ΘΡΑΚΗΣ</v>
      </c>
      <c r="I302" s="53">
        <f>INDEX(Δεδομένα!E$1:E$13,MATCH('2021'!H302,Δεδομένα!D$1:D$13,0))</f>
        <v>2</v>
      </c>
      <c r="J302" s="4">
        <v>44467</v>
      </c>
      <c r="K302" s="3" t="s">
        <v>720</v>
      </c>
      <c r="L302" s="17" t="str">
        <f t="shared" si="20"/>
        <v>28/09/2021 15:29</v>
      </c>
      <c r="M302" s="4">
        <v>44467</v>
      </c>
      <c r="N302" s="3" t="s">
        <v>490</v>
      </c>
      <c r="O302" s="17" t="str">
        <f t="shared" si="21"/>
        <v>28/09/2021 16:00</v>
      </c>
      <c r="P302" s="24">
        <f t="shared" si="22"/>
        <v>2.1527777775190771E-2</v>
      </c>
      <c r="Q302" s="28">
        <v>0</v>
      </c>
      <c r="R302" s="27">
        <f t="shared" si="23"/>
        <v>30.99999999627471</v>
      </c>
      <c r="S302" s="3" t="s">
        <v>4</v>
      </c>
      <c r="T302" s="3" t="s">
        <v>416</v>
      </c>
      <c r="U302" s="3" t="s">
        <v>662</v>
      </c>
      <c r="V302" s="3" t="s">
        <v>663</v>
      </c>
      <c r="W302" s="5">
        <v>0</v>
      </c>
      <c r="X302" s="5">
        <v>0</v>
      </c>
      <c r="Y302" s="5">
        <v>0</v>
      </c>
      <c r="Z302" s="5">
        <v>1</v>
      </c>
      <c r="AA302" s="5">
        <v>0</v>
      </c>
      <c r="AB302" s="5">
        <v>0</v>
      </c>
      <c r="AC302" s="5">
        <v>0</v>
      </c>
      <c r="AD302" s="5">
        <v>0</v>
      </c>
      <c r="AE302" s="2">
        <v>4</v>
      </c>
      <c r="AF302" s="2">
        <v>0</v>
      </c>
      <c r="AG302" s="2">
        <v>0</v>
      </c>
      <c r="AH302" s="2">
        <v>0</v>
      </c>
      <c r="AI302" s="2">
        <v>0</v>
      </c>
      <c r="AJ302" s="2">
        <v>2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</row>
    <row r="303" spans="1:46" x14ac:dyDescent="0.2">
      <c r="A303" s="2">
        <v>1709496</v>
      </c>
      <c r="B303" s="2">
        <v>896208</v>
      </c>
      <c r="C303" s="7">
        <v>25.135067962145602</v>
      </c>
      <c r="D303" s="7">
        <v>41.091059144925097</v>
      </c>
      <c r="E303" s="19" t="s">
        <v>657</v>
      </c>
      <c r="F303" s="46">
        <f>INDEX(Δεδομένα!$P:$P,MATCH('2021'!E303,Δεδομένα!$O:$O,0))</f>
        <v>21</v>
      </c>
      <c r="G303" s="49" t="s">
        <v>400</v>
      </c>
      <c r="H303" s="51" t="str">
        <f>INDEX(Δεδομένα!B$1:B$51,MATCH('2021'!G303,Δεδομένα!A$1:A$51,0))</f>
        <v>ΑΝΑΤΟΛΙΚΗΣ ΜΑΚΕΔΟΝΙΑΣ ΚΑΙ ΘΡΑΚΗΣ</v>
      </c>
      <c r="I303" s="53">
        <f>INDEX(Δεδομένα!E$1:E$13,MATCH('2021'!H303,Δεδομένα!D$1:D$13,0))</f>
        <v>2</v>
      </c>
      <c r="J303" s="4">
        <v>44472</v>
      </c>
      <c r="K303" s="3" t="s">
        <v>196</v>
      </c>
      <c r="L303" s="17" t="str">
        <f t="shared" si="20"/>
        <v>03/10/2021 14:15</v>
      </c>
      <c r="M303" s="4">
        <v>44472</v>
      </c>
      <c r="N303" s="3" t="s">
        <v>42</v>
      </c>
      <c r="O303" s="17" t="str">
        <f t="shared" si="21"/>
        <v>03/10/2021 14:30</v>
      </c>
      <c r="P303" s="24">
        <f t="shared" si="22"/>
        <v>1.0416666664241347E-2</v>
      </c>
      <c r="Q303" s="28">
        <v>0</v>
      </c>
      <c r="R303" s="27">
        <f t="shared" si="23"/>
        <v>14.99999999650754</v>
      </c>
      <c r="S303" s="3" t="s">
        <v>4</v>
      </c>
      <c r="T303" s="3" t="s">
        <v>416</v>
      </c>
      <c r="U303" s="3" t="s">
        <v>4</v>
      </c>
      <c r="V303" s="3" t="s">
        <v>721</v>
      </c>
      <c r="W303" s="5">
        <v>0</v>
      </c>
      <c r="X303" s="5">
        <v>0</v>
      </c>
      <c r="Y303" s="5">
        <v>0</v>
      </c>
      <c r="Z303" s="5">
        <v>0.01</v>
      </c>
      <c r="AA303" s="5">
        <v>0</v>
      </c>
      <c r="AB303" s="5">
        <v>0</v>
      </c>
      <c r="AC303" s="5">
        <v>0</v>
      </c>
      <c r="AD303" s="5">
        <v>0</v>
      </c>
      <c r="AE303" s="2">
        <v>3</v>
      </c>
      <c r="AF303" s="2">
        <v>0</v>
      </c>
      <c r="AG303" s="2">
        <v>0</v>
      </c>
      <c r="AH303" s="2">
        <v>0</v>
      </c>
      <c r="AI303" s="2">
        <v>0</v>
      </c>
      <c r="AJ303" s="2">
        <v>2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</row>
    <row r="304" spans="1:46" x14ac:dyDescent="0.2">
      <c r="A304" s="2">
        <v>1709502</v>
      </c>
      <c r="B304" s="2">
        <v>896278</v>
      </c>
      <c r="C304" s="7">
        <v>25.215319924709799</v>
      </c>
      <c r="D304" s="7">
        <v>41.0882554868057</v>
      </c>
      <c r="E304" s="19" t="s">
        <v>657</v>
      </c>
      <c r="F304" s="46">
        <f>INDEX(Δεδομένα!$P:$P,MATCH('2021'!E304,Δεδομένα!$O:$O,0))</f>
        <v>21</v>
      </c>
      <c r="G304" s="49" t="s">
        <v>400</v>
      </c>
      <c r="H304" s="51" t="str">
        <f>INDEX(Δεδομένα!B$1:B$51,MATCH('2021'!G304,Δεδομένα!A$1:A$51,0))</f>
        <v>ΑΝΑΤΟΛΙΚΗΣ ΜΑΚΕΔΟΝΙΑΣ ΚΑΙ ΘΡΑΚΗΣ</v>
      </c>
      <c r="I304" s="53">
        <f>INDEX(Δεδομένα!E$1:E$13,MATCH('2021'!H304,Δεδομένα!D$1:D$13,0))</f>
        <v>2</v>
      </c>
      <c r="J304" s="4">
        <v>44472</v>
      </c>
      <c r="K304" s="3" t="s">
        <v>722</v>
      </c>
      <c r="L304" s="17" t="str">
        <f t="shared" si="20"/>
        <v>03/10/2021 17:01</v>
      </c>
      <c r="M304" s="4">
        <v>44472</v>
      </c>
      <c r="N304" s="3" t="s">
        <v>526</v>
      </c>
      <c r="O304" s="17" t="str">
        <f t="shared" si="21"/>
        <v>03/10/2021 17:05</v>
      </c>
      <c r="P304" s="24">
        <f t="shared" si="22"/>
        <v>2.7777777795563452E-3</v>
      </c>
      <c r="Q304" s="28">
        <v>0</v>
      </c>
      <c r="R304" s="27">
        <f t="shared" si="23"/>
        <v>4.0000000025611371</v>
      </c>
      <c r="S304" s="3" t="s">
        <v>4</v>
      </c>
      <c r="T304" s="3" t="s">
        <v>416</v>
      </c>
      <c r="U304" s="3" t="s">
        <v>690</v>
      </c>
      <c r="V304" s="3" t="s">
        <v>691</v>
      </c>
      <c r="W304" s="5">
        <v>0</v>
      </c>
      <c r="X304" s="5">
        <v>0</v>
      </c>
      <c r="Y304" s="5">
        <v>0</v>
      </c>
      <c r="Z304" s="5">
        <v>0.5</v>
      </c>
      <c r="AA304" s="5">
        <v>0</v>
      </c>
      <c r="AB304" s="5">
        <v>0</v>
      </c>
      <c r="AC304" s="5">
        <v>0</v>
      </c>
      <c r="AD304" s="5">
        <v>0</v>
      </c>
      <c r="AE304" s="2">
        <v>2</v>
      </c>
      <c r="AF304" s="2">
        <v>0</v>
      </c>
      <c r="AG304" s="2">
        <v>0</v>
      </c>
      <c r="AH304" s="2">
        <v>0</v>
      </c>
      <c r="AI304" s="2">
        <v>0</v>
      </c>
      <c r="AJ304" s="2">
        <v>1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</row>
    <row r="305" spans="1:46" x14ac:dyDescent="0.2">
      <c r="A305" s="2">
        <v>1709537</v>
      </c>
      <c r="B305" s="2">
        <v>902801</v>
      </c>
      <c r="C305" s="7">
        <v>25.186450958251999</v>
      </c>
      <c r="D305" s="7">
        <v>41.032081604003899</v>
      </c>
      <c r="E305" s="19" t="s">
        <v>657</v>
      </c>
      <c r="F305" s="46">
        <f>INDEX(Δεδομένα!$P:$P,MATCH('2021'!E305,Δεδομένα!$O:$O,0))</f>
        <v>21</v>
      </c>
      <c r="G305" s="49" t="s">
        <v>400</v>
      </c>
      <c r="H305" s="51" t="str">
        <f>INDEX(Δεδομένα!B$1:B$51,MATCH('2021'!G305,Δεδομένα!A$1:A$51,0))</f>
        <v>ΑΝΑΤΟΛΙΚΗΣ ΜΑΚΕΔΟΝΙΑΣ ΚΑΙ ΘΡΑΚΗΣ</v>
      </c>
      <c r="I305" s="53">
        <f>INDEX(Δεδομένα!E$1:E$13,MATCH('2021'!H305,Δεδομένα!D$1:D$13,0))</f>
        <v>2</v>
      </c>
      <c r="J305" s="4">
        <v>44489</v>
      </c>
      <c r="K305" s="3" t="s">
        <v>723</v>
      </c>
      <c r="L305" s="17" t="str">
        <f t="shared" si="20"/>
        <v>20/10/2021 17:18</v>
      </c>
      <c r="M305" s="4">
        <v>44489</v>
      </c>
      <c r="N305" s="3" t="s">
        <v>724</v>
      </c>
      <c r="O305" s="17" t="str">
        <f t="shared" si="21"/>
        <v>20/10/2021 18:02</v>
      </c>
      <c r="P305" s="24">
        <f t="shared" si="22"/>
        <v>3.0555555553291924E-2</v>
      </c>
      <c r="Q305" s="28">
        <v>0</v>
      </c>
      <c r="R305" s="27">
        <f t="shared" si="23"/>
        <v>43.999999996740371</v>
      </c>
      <c r="S305" s="3" t="s">
        <v>4</v>
      </c>
      <c r="T305" s="3" t="s">
        <v>416</v>
      </c>
      <c r="U305" s="3" t="s">
        <v>674</v>
      </c>
      <c r="V305" s="3" t="s">
        <v>675</v>
      </c>
      <c r="W305" s="5">
        <v>0</v>
      </c>
      <c r="X305" s="5">
        <v>0</v>
      </c>
      <c r="Y305" s="5">
        <v>0</v>
      </c>
      <c r="Z305" s="5">
        <v>2</v>
      </c>
      <c r="AA305" s="5">
        <v>0</v>
      </c>
      <c r="AB305" s="5">
        <v>0</v>
      </c>
      <c r="AC305" s="5">
        <v>0</v>
      </c>
      <c r="AD305" s="5">
        <v>0</v>
      </c>
      <c r="AE305" s="2">
        <v>3</v>
      </c>
      <c r="AF305" s="2">
        <v>0</v>
      </c>
      <c r="AG305" s="2">
        <v>0</v>
      </c>
      <c r="AH305" s="2">
        <v>0</v>
      </c>
      <c r="AI305" s="2">
        <v>0</v>
      </c>
      <c r="AJ305" s="2">
        <v>2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</row>
    <row r="306" spans="1:46" x14ac:dyDescent="0.2">
      <c r="A306" s="2">
        <v>1709542</v>
      </c>
      <c r="B306" s="2">
        <v>905211</v>
      </c>
      <c r="C306" s="7">
        <v>25.2691544682908</v>
      </c>
      <c r="D306" s="7">
        <v>41.114099471260602</v>
      </c>
      <c r="E306" s="19" t="s">
        <v>657</v>
      </c>
      <c r="F306" s="46">
        <f>INDEX(Δεδομένα!$P:$P,MATCH('2021'!E306,Δεδομένα!$O:$O,0))</f>
        <v>21</v>
      </c>
      <c r="G306" s="49" t="s">
        <v>400</v>
      </c>
      <c r="H306" s="51" t="str">
        <f>INDEX(Δεδομένα!B$1:B$51,MATCH('2021'!G306,Δεδομένα!A$1:A$51,0))</f>
        <v>ΑΝΑΤΟΛΙΚΗΣ ΜΑΚΕΔΟΝΙΑΣ ΚΑΙ ΘΡΑΚΗΣ</v>
      </c>
      <c r="I306" s="53">
        <f>INDEX(Δεδομένα!E$1:E$13,MATCH('2021'!H306,Δεδομένα!D$1:D$13,0))</f>
        <v>2</v>
      </c>
      <c r="J306" s="4">
        <v>44498</v>
      </c>
      <c r="K306" s="3" t="s">
        <v>725</v>
      </c>
      <c r="L306" s="17" t="str">
        <f t="shared" si="20"/>
        <v>29/10/2021 17:16</v>
      </c>
      <c r="M306" s="4">
        <v>44498</v>
      </c>
      <c r="N306" s="3" t="s">
        <v>434</v>
      </c>
      <c r="O306" s="17" t="str">
        <f t="shared" si="21"/>
        <v>29/10/2021 17:48</v>
      </c>
      <c r="P306" s="24">
        <f t="shared" si="22"/>
        <v>2.2222222221898846E-2</v>
      </c>
      <c r="Q306" s="28">
        <v>0</v>
      </c>
      <c r="R306" s="27">
        <f t="shared" si="23"/>
        <v>31.999999999534339</v>
      </c>
      <c r="S306" s="3" t="s">
        <v>4</v>
      </c>
      <c r="T306" s="3" t="s">
        <v>416</v>
      </c>
      <c r="U306" s="3" t="s">
        <v>666</v>
      </c>
      <c r="V306" s="3" t="s">
        <v>726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1.5</v>
      </c>
      <c r="AD306" s="5">
        <v>0</v>
      </c>
      <c r="AE306" s="2">
        <v>2</v>
      </c>
      <c r="AF306" s="2">
        <v>0</v>
      </c>
      <c r="AG306" s="2">
        <v>0</v>
      </c>
      <c r="AH306" s="2">
        <v>0</v>
      </c>
      <c r="AI306" s="2">
        <v>0</v>
      </c>
      <c r="AJ306" s="2">
        <v>1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</row>
    <row r="307" spans="1:46" x14ac:dyDescent="0.2">
      <c r="A307" s="2">
        <v>1709546</v>
      </c>
      <c r="B307" s="2">
        <v>905408</v>
      </c>
      <c r="C307" s="7">
        <v>25.162197698704599</v>
      </c>
      <c r="D307" s="7">
        <v>41.049874731390901</v>
      </c>
      <c r="E307" s="19" t="s">
        <v>657</v>
      </c>
      <c r="F307" s="46">
        <f>INDEX(Δεδομένα!$P:$P,MATCH('2021'!E307,Δεδομένα!$O:$O,0))</f>
        <v>21</v>
      </c>
      <c r="G307" s="49" t="s">
        <v>400</v>
      </c>
      <c r="H307" s="51" t="str">
        <f>INDEX(Δεδομένα!B$1:B$51,MATCH('2021'!G307,Δεδομένα!A$1:A$51,0))</f>
        <v>ΑΝΑΤΟΛΙΚΗΣ ΜΑΚΕΔΟΝΙΑΣ ΚΑΙ ΘΡΑΚΗΣ</v>
      </c>
      <c r="I307" s="53">
        <f>INDEX(Δεδομένα!E$1:E$13,MATCH('2021'!H307,Δεδομένα!D$1:D$13,0))</f>
        <v>2</v>
      </c>
      <c r="J307" s="4">
        <v>44499</v>
      </c>
      <c r="K307" s="3" t="s">
        <v>727</v>
      </c>
      <c r="L307" s="17" t="str">
        <f t="shared" si="20"/>
        <v>30/10/2021 14:33</v>
      </c>
      <c r="M307" s="4">
        <v>44499</v>
      </c>
      <c r="N307" s="3" t="s">
        <v>82</v>
      </c>
      <c r="O307" s="17" t="str">
        <f t="shared" si="21"/>
        <v>30/10/2021 15:23</v>
      </c>
      <c r="P307" s="24">
        <f t="shared" si="22"/>
        <v>3.4722222226264421E-2</v>
      </c>
      <c r="Q307" s="28">
        <v>0</v>
      </c>
      <c r="R307" s="27">
        <f t="shared" si="23"/>
        <v>50.000000005820766</v>
      </c>
      <c r="S307" s="3" t="s">
        <v>4</v>
      </c>
      <c r="T307" s="3" t="s">
        <v>416</v>
      </c>
      <c r="U307" s="3" t="s">
        <v>674</v>
      </c>
      <c r="V307" s="3" t="s">
        <v>675</v>
      </c>
      <c r="W307" s="5">
        <v>0</v>
      </c>
      <c r="X307" s="5">
        <v>0</v>
      </c>
      <c r="Y307" s="5">
        <v>0</v>
      </c>
      <c r="Z307" s="5">
        <v>2</v>
      </c>
      <c r="AA307" s="5">
        <v>0</v>
      </c>
      <c r="AB307" s="5">
        <v>0</v>
      </c>
      <c r="AC307" s="5">
        <v>0</v>
      </c>
      <c r="AD307" s="5">
        <v>0</v>
      </c>
      <c r="AE307" s="2">
        <v>2</v>
      </c>
      <c r="AF307" s="2">
        <v>0</v>
      </c>
      <c r="AG307" s="2">
        <v>0</v>
      </c>
      <c r="AH307" s="2">
        <v>0</v>
      </c>
      <c r="AI307" s="2">
        <v>0</v>
      </c>
      <c r="AJ307" s="2">
        <v>1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</row>
    <row r="308" spans="1:46" x14ac:dyDescent="0.2">
      <c r="A308" s="2">
        <v>1717429</v>
      </c>
      <c r="B308" s="2">
        <v>909533</v>
      </c>
      <c r="C308" s="7">
        <v>25.253539101776401</v>
      </c>
      <c r="D308" s="7">
        <v>41.121935861336702</v>
      </c>
      <c r="E308" s="19" t="s">
        <v>657</v>
      </c>
      <c r="F308" s="46">
        <f>INDEX(Δεδομένα!$P:$P,MATCH('2021'!E308,Δεδομένα!$O:$O,0))</f>
        <v>21</v>
      </c>
      <c r="G308" s="49" t="s">
        <v>400</v>
      </c>
      <c r="H308" s="51" t="str">
        <f>INDEX(Δεδομένα!B$1:B$51,MATCH('2021'!G308,Δεδομένα!A$1:A$51,0))</f>
        <v>ΑΝΑΤΟΛΙΚΗΣ ΜΑΚΕΔΟΝΙΑΣ ΚΑΙ ΘΡΑΚΗΣ</v>
      </c>
      <c r="I308" s="53">
        <f>INDEX(Δεδομένα!E$1:E$13,MATCH('2021'!H308,Δεδομένα!D$1:D$13,0))</f>
        <v>2</v>
      </c>
      <c r="J308" s="4">
        <v>44516</v>
      </c>
      <c r="K308" s="3" t="s">
        <v>728</v>
      </c>
      <c r="L308" s="17" t="str">
        <f t="shared" si="20"/>
        <v>16/11/2021 16:36</v>
      </c>
      <c r="M308" s="4">
        <v>44516</v>
      </c>
      <c r="N308" s="3" t="s">
        <v>729</v>
      </c>
      <c r="O308" s="17" t="str">
        <f t="shared" si="21"/>
        <v>16/11/2021 16:51</v>
      </c>
      <c r="P308" s="24">
        <f t="shared" si="22"/>
        <v>1.0416666664241347E-2</v>
      </c>
      <c r="Q308" s="28">
        <v>0</v>
      </c>
      <c r="R308" s="27">
        <f t="shared" si="23"/>
        <v>14.99999999650754</v>
      </c>
      <c r="S308" s="3" t="s">
        <v>4</v>
      </c>
      <c r="T308" s="3" t="s">
        <v>416</v>
      </c>
      <c r="U308" s="3" t="s">
        <v>666</v>
      </c>
      <c r="V308" s="3" t="s">
        <v>667</v>
      </c>
      <c r="W308" s="5">
        <v>0</v>
      </c>
      <c r="X308" s="5">
        <v>0</v>
      </c>
      <c r="Y308" s="5">
        <v>0</v>
      </c>
      <c r="Z308" s="5">
        <v>0</v>
      </c>
      <c r="AA308" s="5">
        <v>0.1</v>
      </c>
      <c r="AB308" s="5">
        <v>0</v>
      </c>
      <c r="AC308" s="5">
        <v>0</v>
      </c>
      <c r="AD308" s="5">
        <v>0</v>
      </c>
      <c r="AE308" s="2">
        <v>2</v>
      </c>
      <c r="AF308" s="2">
        <v>0</v>
      </c>
      <c r="AG308" s="2">
        <v>0</v>
      </c>
      <c r="AH308" s="2">
        <v>0</v>
      </c>
      <c r="AI308" s="2">
        <v>0</v>
      </c>
      <c r="AJ308" s="2">
        <v>1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</row>
    <row r="309" spans="1:46" x14ac:dyDescent="0.2">
      <c r="A309" s="2">
        <v>1641108</v>
      </c>
      <c r="B309" s="2">
        <v>833587</v>
      </c>
      <c r="C309" s="7">
        <v>25.494212065862602</v>
      </c>
      <c r="D309" s="7">
        <v>41.034883421664198</v>
      </c>
      <c r="E309" s="19" t="s">
        <v>730</v>
      </c>
      <c r="F309" s="46">
        <f>INDEX(Δεδομένα!$P:$P,MATCH('2021'!E309,Δεδομένα!$O:$O,0))</f>
        <v>22</v>
      </c>
      <c r="G309" s="49" t="s">
        <v>400</v>
      </c>
      <c r="H309" s="51" t="str">
        <f>INDEX(Δεδομένα!B$1:B$51,MATCH('2021'!G309,Δεδομένα!A$1:A$51,0))</f>
        <v>ΑΝΑΤΟΛΙΚΗΣ ΜΑΚΕΔΟΝΙΑΣ ΚΑΙ ΘΡΑΚΗΣ</v>
      </c>
      <c r="I309" s="53">
        <f>INDEX(Δεδομένα!E$1:E$13,MATCH('2021'!H309,Δεδομένα!D$1:D$13,0))</f>
        <v>2</v>
      </c>
      <c r="J309" s="4">
        <v>44255</v>
      </c>
      <c r="K309" s="3" t="s">
        <v>490</v>
      </c>
      <c r="L309" s="17" t="str">
        <f t="shared" si="20"/>
        <v>28/02/2021 16:00</v>
      </c>
      <c r="M309" s="4">
        <v>44255</v>
      </c>
      <c r="N309" s="3" t="s">
        <v>731</v>
      </c>
      <c r="O309" s="17" t="str">
        <f t="shared" si="21"/>
        <v>28/02/2021 16:31</v>
      </c>
      <c r="P309" s="24">
        <f t="shared" si="22"/>
        <v>2.1527777782466728E-2</v>
      </c>
      <c r="Q309" s="28">
        <v>0</v>
      </c>
      <c r="R309" s="27">
        <f t="shared" si="23"/>
        <v>31.000000006752089</v>
      </c>
      <c r="S309" s="3" t="s">
        <v>4</v>
      </c>
      <c r="T309" s="3" t="s">
        <v>419</v>
      </c>
      <c r="U309" s="3" t="s">
        <v>123</v>
      </c>
      <c r="V309" s="3" t="s">
        <v>732</v>
      </c>
      <c r="W309" s="5">
        <v>0</v>
      </c>
      <c r="X309" s="5">
        <v>0</v>
      </c>
      <c r="Y309" s="5">
        <v>0</v>
      </c>
      <c r="Z309" s="5">
        <v>0</v>
      </c>
      <c r="AA309" s="5">
        <v>0.3</v>
      </c>
      <c r="AB309" s="5">
        <v>0</v>
      </c>
      <c r="AC309" s="5">
        <v>0</v>
      </c>
      <c r="AD309" s="5">
        <v>0</v>
      </c>
      <c r="AE309" s="2">
        <v>3</v>
      </c>
      <c r="AF309" s="2">
        <v>0</v>
      </c>
      <c r="AG309" s="2">
        <v>0</v>
      </c>
      <c r="AH309" s="2">
        <v>0</v>
      </c>
      <c r="AI309" s="2">
        <v>0</v>
      </c>
      <c r="AJ309" s="2">
        <v>1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 t="s">
        <v>4</v>
      </c>
      <c r="AT309" s="2" t="s">
        <v>4</v>
      </c>
    </row>
    <row r="310" spans="1:46" x14ac:dyDescent="0.2">
      <c r="A310" s="2">
        <v>1641119</v>
      </c>
      <c r="B310" s="2">
        <v>833730</v>
      </c>
      <c r="C310" s="7">
        <v>25.490605481829999</v>
      </c>
      <c r="D310" s="7">
        <v>41.051759015861599</v>
      </c>
      <c r="E310" s="19" t="s">
        <v>730</v>
      </c>
      <c r="F310" s="46">
        <f>INDEX(Δεδομένα!$P:$P,MATCH('2021'!E310,Δεδομένα!$O:$O,0))</f>
        <v>22</v>
      </c>
      <c r="G310" s="49" t="s">
        <v>400</v>
      </c>
      <c r="H310" s="51" t="str">
        <f>INDEX(Δεδομένα!B$1:B$51,MATCH('2021'!G310,Δεδομένα!A$1:A$51,0))</f>
        <v>ΑΝΑΤΟΛΙΚΗΣ ΜΑΚΕΔΟΝΙΑΣ ΚΑΙ ΘΡΑΚΗΣ</v>
      </c>
      <c r="I310" s="53">
        <f>INDEX(Δεδομένα!E$1:E$13,MATCH('2021'!H310,Δεδομένα!D$1:D$13,0))</f>
        <v>2</v>
      </c>
      <c r="J310" s="4">
        <v>44255</v>
      </c>
      <c r="K310" s="3" t="s">
        <v>733</v>
      </c>
      <c r="L310" s="17" t="str">
        <f t="shared" si="20"/>
        <v>28/02/2021 22:57</v>
      </c>
      <c r="M310" s="4">
        <v>44255</v>
      </c>
      <c r="N310" s="3" t="s">
        <v>734</v>
      </c>
      <c r="O310" s="17" t="str">
        <f t="shared" si="21"/>
        <v>28/02/2021 23:30</v>
      </c>
      <c r="P310" s="24">
        <f t="shared" si="22"/>
        <v>2.2916666661330964E-2</v>
      </c>
      <c r="Q310" s="28">
        <v>0</v>
      </c>
      <c r="R310" s="27">
        <f t="shared" si="23"/>
        <v>32.999999992316589</v>
      </c>
      <c r="S310" s="3" t="s">
        <v>4</v>
      </c>
      <c r="T310" s="3" t="s">
        <v>419</v>
      </c>
      <c r="U310" s="3" t="s">
        <v>735</v>
      </c>
      <c r="V310" s="3" t="s">
        <v>736</v>
      </c>
      <c r="W310" s="5">
        <v>0</v>
      </c>
      <c r="X310" s="5">
        <v>0</v>
      </c>
      <c r="Y310" s="5">
        <v>0</v>
      </c>
      <c r="Z310" s="5">
        <v>0.3</v>
      </c>
      <c r="AA310" s="5">
        <v>0</v>
      </c>
      <c r="AB310" s="5">
        <v>0</v>
      </c>
      <c r="AC310" s="5">
        <v>0</v>
      </c>
      <c r="AD310" s="5">
        <v>0</v>
      </c>
      <c r="AE310" s="2">
        <v>3</v>
      </c>
      <c r="AF310" s="2">
        <v>0</v>
      </c>
      <c r="AG310" s="2">
        <v>0</v>
      </c>
      <c r="AH310" s="2">
        <v>0</v>
      </c>
      <c r="AI310" s="2">
        <v>0</v>
      </c>
      <c r="AJ310" s="2">
        <v>1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 t="s">
        <v>4</v>
      </c>
      <c r="AT310" s="2" t="s">
        <v>4</v>
      </c>
    </row>
    <row r="311" spans="1:46" x14ac:dyDescent="0.2">
      <c r="A311" s="2">
        <v>1665989</v>
      </c>
      <c r="B311" s="2">
        <v>856829</v>
      </c>
      <c r="C311" s="7">
        <v>25.5653820842244</v>
      </c>
      <c r="D311" s="7">
        <v>41.112913122604397</v>
      </c>
      <c r="E311" s="19" t="s">
        <v>730</v>
      </c>
      <c r="F311" s="46">
        <f>INDEX(Δεδομένα!$P:$P,MATCH('2021'!E311,Δεδομένα!$O:$O,0))</f>
        <v>22</v>
      </c>
      <c r="G311" s="49" t="s">
        <v>400</v>
      </c>
      <c r="H311" s="51" t="str">
        <f>INDEX(Δεδομένα!B$1:B$51,MATCH('2021'!G311,Δεδομένα!A$1:A$51,0))</f>
        <v>ΑΝΑΤΟΛΙΚΗΣ ΜΑΚΕΔΟΝΙΑΣ ΚΑΙ ΘΡΑΚΗΣ</v>
      </c>
      <c r="I311" s="53">
        <f>INDEX(Δεδομένα!E$1:E$13,MATCH('2021'!H311,Δεδομένα!D$1:D$13,0))</f>
        <v>2</v>
      </c>
      <c r="J311" s="4">
        <v>44344</v>
      </c>
      <c r="K311" s="3" t="s">
        <v>737</v>
      </c>
      <c r="L311" s="17" t="str">
        <f t="shared" si="20"/>
        <v>28/05/2021 14:45</v>
      </c>
      <c r="M311" s="4">
        <v>44344</v>
      </c>
      <c r="N311" s="3" t="s">
        <v>641</v>
      </c>
      <c r="O311" s="17" t="str">
        <f t="shared" si="21"/>
        <v>28/05/2021 16:25</v>
      </c>
      <c r="P311" s="24">
        <f t="shared" si="22"/>
        <v>6.9444444445252884E-2</v>
      </c>
      <c r="Q311" s="28">
        <v>0</v>
      </c>
      <c r="R311" s="27">
        <f t="shared" si="23"/>
        <v>100.00000000116415</v>
      </c>
      <c r="S311" s="3" t="s">
        <v>4</v>
      </c>
      <c r="T311" s="3" t="s">
        <v>500</v>
      </c>
      <c r="U311" s="3" t="s">
        <v>738</v>
      </c>
      <c r="V311" s="3" t="s">
        <v>739</v>
      </c>
      <c r="W311" s="5">
        <v>0</v>
      </c>
      <c r="X311" s="5">
        <v>0</v>
      </c>
      <c r="Y311" s="5">
        <v>0</v>
      </c>
      <c r="Z311" s="5">
        <v>20</v>
      </c>
      <c r="AA311" s="5">
        <v>0</v>
      </c>
      <c r="AB311" s="5">
        <v>0</v>
      </c>
      <c r="AC311" s="5">
        <v>0</v>
      </c>
      <c r="AD311" s="5">
        <v>0</v>
      </c>
      <c r="AE311" s="2">
        <v>5</v>
      </c>
      <c r="AF311" s="2">
        <v>0</v>
      </c>
      <c r="AG311" s="2">
        <v>0</v>
      </c>
      <c r="AH311" s="2">
        <v>0</v>
      </c>
      <c r="AI311" s="2">
        <v>0</v>
      </c>
      <c r="AJ311" s="2">
        <v>2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 t="s">
        <v>4</v>
      </c>
      <c r="AT311" s="2" t="s">
        <v>4</v>
      </c>
    </row>
    <row r="312" spans="1:46" x14ac:dyDescent="0.2">
      <c r="A312" s="2">
        <v>1674763</v>
      </c>
      <c r="B312" s="2">
        <v>867419</v>
      </c>
      <c r="D312" s="2"/>
      <c r="E312" s="19" t="s">
        <v>730</v>
      </c>
      <c r="F312" s="46">
        <f>INDEX(Δεδομένα!$P:$P,MATCH('2021'!E312,Δεδομένα!$O:$O,0))</f>
        <v>22</v>
      </c>
      <c r="G312" s="49" t="s">
        <v>400</v>
      </c>
      <c r="H312" s="51" t="str">
        <f>INDEX(Δεδομένα!B$1:B$51,MATCH('2021'!G312,Δεδομένα!A$1:A$51,0))</f>
        <v>ΑΝΑΤΟΛΙΚΗΣ ΜΑΚΕΔΟΝΙΑΣ ΚΑΙ ΘΡΑΚΗΣ</v>
      </c>
      <c r="I312" s="53">
        <f>INDEX(Δεδομένα!E$1:E$13,MATCH('2021'!H312,Δεδομένα!D$1:D$13,0))</f>
        <v>2</v>
      </c>
      <c r="J312" s="4">
        <v>44379</v>
      </c>
      <c r="K312" s="3" t="s">
        <v>166</v>
      </c>
      <c r="L312" s="17" t="str">
        <f t="shared" si="20"/>
        <v>02/07/2021 20:25</v>
      </c>
      <c r="M312" s="4">
        <v>44379</v>
      </c>
      <c r="N312" s="3" t="s">
        <v>497</v>
      </c>
      <c r="O312" s="17" t="str">
        <f t="shared" si="21"/>
        <v>02/07/2021 21:00</v>
      </c>
      <c r="P312" s="24">
        <f t="shared" si="22"/>
        <v>2.4305555554747116E-2</v>
      </c>
      <c r="Q312" s="28">
        <v>0</v>
      </c>
      <c r="R312" s="27">
        <f t="shared" si="23"/>
        <v>34.999999998835847</v>
      </c>
      <c r="S312" s="3" t="s">
        <v>4</v>
      </c>
      <c r="T312" s="3" t="s">
        <v>419</v>
      </c>
      <c r="U312" s="3" t="s">
        <v>735</v>
      </c>
      <c r="V312" s="3" t="s">
        <v>736</v>
      </c>
      <c r="W312" s="5">
        <v>0</v>
      </c>
      <c r="X312" s="5">
        <v>0</v>
      </c>
      <c r="Y312" s="5">
        <v>0</v>
      </c>
      <c r="Z312" s="5">
        <v>0.05</v>
      </c>
      <c r="AA312" s="5">
        <v>0</v>
      </c>
      <c r="AB312" s="5">
        <v>0</v>
      </c>
      <c r="AC312" s="5">
        <v>0</v>
      </c>
      <c r="AD312" s="5">
        <v>0</v>
      </c>
      <c r="AE312" s="2">
        <v>3</v>
      </c>
      <c r="AF312" s="2">
        <v>0</v>
      </c>
      <c r="AG312" s="2">
        <v>0</v>
      </c>
      <c r="AH312" s="2">
        <v>0</v>
      </c>
      <c r="AI312" s="2">
        <v>0</v>
      </c>
      <c r="AJ312" s="2">
        <v>1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</row>
    <row r="313" spans="1:46" x14ac:dyDescent="0.2">
      <c r="A313" s="2">
        <v>1676418</v>
      </c>
      <c r="B313" s="2">
        <v>869209</v>
      </c>
      <c r="C313" s="7">
        <v>25.4919492747653</v>
      </c>
      <c r="D313" s="7">
        <v>41.006488776226199</v>
      </c>
      <c r="E313" s="19" t="s">
        <v>730</v>
      </c>
      <c r="F313" s="46">
        <f>INDEX(Δεδομένα!$P:$P,MATCH('2021'!E313,Δεδομένα!$O:$O,0))</f>
        <v>22</v>
      </c>
      <c r="G313" s="49" t="s">
        <v>400</v>
      </c>
      <c r="H313" s="51" t="str">
        <f>INDEX(Δεδομένα!B$1:B$51,MATCH('2021'!G313,Δεδομένα!A$1:A$51,0))</f>
        <v>ΑΝΑΤΟΛΙΚΗΣ ΜΑΚΕΔΟΝΙΑΣ ΚΑΙ ΘΡΑΚΗΣ</v>
      </c>
      <c r="I313" s="53">
        <f>INDEX(Δεδομένα!E$1:E$13,MATCH('2021'!H313,Δεδομένα!D$1:D$13,0))</f>
        <v>2</v>
      </c>
      <c r="J313" s="4">
        <v>44385</v>
      </c>
      <c r="K313" s="3" t="s">
        <v>740</v>
      </c>
      <c r="L313" s="17" t="str">
        <f t="shared" si="20"/>
        <v>08/07/2021 16:42</v>
      </c>
      <c r="M313" s="4">
        <v>44385</v>
      </c>
      <c r="N313" s="3" t="s">
        <v>388</v>
      </c>
      <c r="O313" s="17" t="str">
        <f t="shared" si="21"/>
        <v>08/07/2021 17:07</v>
      </c>
      <c r="P313" s="24">
        <f t="shared" si="22"/>
        <v>1.7361111109494232E-2</v>
      </c>
      <c r="Q313" s="28">
        <v>0</v>
      </c>
      <c r="R313" s="27">
        <f t="shared" si="23"/>
        <v>24.999999997671694</v>
      </c>
      <c r="S313" s="3" t="s">
        <v>4</v>
      </c>
      <c r="T313" s="3" t="s">
        <v>419</v>
      </c>
      <c r="U313" s="3" t="s">
        <v>123</v>
      </c>
      <c r="V313" s="3" t="s">
        <v>741</v>
      </c>
      <c r="W313" s="5">
        <v>0</v>
      </c>
      <c r="X313" s="5">
        <v>0</v>
      </c>
      <c r="Y313" s="5">
        <v>0</v>
      </c>
      <c r="Z313" s="5">
        <v>0.3</v>
      </c>
      <c r="AA313" s="5">
        <v>0</v>
      </c>
      <c r="AB313" s="5">
        <v>0</v>
      </c>
      <c r="AC313" s="5">
        <v>0</v>
      </c>
      <c r="AD313" s="5">
        <v>0</v>
      </c>
      <c r="AE313" s="2">
        <v>3</v>
      </c>
      <c r="AF313" s="2">
        <v>0</v>
      </c>
      <c r="AG313" s="2">
        <v>0</v>
      </c>
      <c r="AH313" s="2">
        <v>0</v>
      </c>
      <c r="AI313" s="2">
        <v>0</v>
      </c>
      <c r="AJ313" s="2">
        <v>1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</row>
    <row r="314" spans="1:46" x14ac:dyDescent="0.2">
      <c r="A314" s="2">
        <v>1678784</v>
      </c>
      <c r="B314" s="2">
        <v>871787</v>
      </c>
      <c r="C314" s="7">
        <v>25.5382976531982</v>
      </c>
      <c r="D314" s="7">
        <v>41.043479919433601</v>
      </c>
      <c r="E314" s="19" t="s">
        <v>730</v>
      </c>
      <c r="F314" s="46">
        <f>INDEX(Δεδομένα!$P:$P,MATCH('2021'!E314,Δεδομένα!$O:$O,0))</f>
        <v>22</v>
      </c>
      <c r="G314" s="49" t="s">
        <v>400</v>
      </c>
      <c r="H314" s="51" t="str">
        <f>INDEX(Δεδομένα!B$1:B$51,MATCH('2021'!G314,Δεδομένα!A$1:A$51,0))</f>
        <v>ΑΝΑΤΟΛΙΚΗΣ ΜΑΚΕΔΟΝΙΑΣ ΚΑΙ ΘΡΑΚΗΣ</v>
      </c>
      <c r="I314" s="53">
        <f>INDEX(Δεδομένα!E$1:E$13,MATCH('2021'!H314,Δεδομένα!D$1:D$13,0))</f>
        <v>2</v>
      </c>
      <c r="J314" s="4">
        <v>44393</v>
      </c>
      <c r="K314" s="3" t="s">
        <v>742</v>
      </c>
      <c r="L314" s="17" t="str">
        <f t="shared" si="20"/>
        <v>16/07/2021 19:55</v>
      </c>
      <c r="M314" s="4">
        <v>44393</v>
      </c>
      <c r="N314" s="3" t="s">
        <v>125</v>
      </c>
      <c r="O314" s="17" t="str">
        <f t="shared" si="21"/>
        <v>16/07/2021 20:30</v>
      </c>
      <c r="P314" s="24">
        <f t="shared" si="22"/>
        <v>2.4305555554747116E-2</v>
      </c>
      <c r="Q314" s="28">
        <v>0</v>
      </c>
      <c r="R314" s="27">
        <f t="shared" si="23"/>
        <v>34.999999998835847</v>
      </c>
      <c r="S314" s="3" t="s">
        <v>4</v>
      </c>
      <c r="T314" s="3" t="s">
        <v>419</v>
      </c>
      <c r="U314" s="3" t="s">
        <v>123</v>
      </c>
      <c r="V314" s="3" t="s">
        <v>743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3</v>
      </c>
      <c r="AC314" s="5">
        <v>0</v>
      </c>
      <c r="AD314" s="5">
        <v>0</v>
      </c>
      <c r="AE314" s="2">
        <v>4</v>
      </c>
      <c r="AF314" s="2">
        <v>0</v>
      </c>
      <c r="AG314" s="2">
        <v>0</v>
      </c>
      <c r="AH314" s="2">
        <v>0</v>
      </c>
      <c r="AI314" s="2">
        <v>0</v>
      </c>
      <c r="AJ314" s="2">
        <v>2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</row>
    <row r="315" spans="1:46" x14ac:dyDescent="0.2">
      <c r="A315" s="2">
        <v>1679742</v>
      </c>
      <c r="B315" s="2">
        <v>872425</v>
      </c>
      <c r="C315" s="7">
        <v>25.445960998535199</v>
      </c>
      <c r="D315" s="7">
        <v>41.055782318115199</v>
      </c>
      <c r="E315" s="19" t="s">
        <v>730</v>
      </c>
      <c r="F315" s="46">
        <f>INDEX(Δεδομένα!$P:$P,MATCH('2021'!E315,Δεδομένα!$O:$O,0))</f>
        <v>22</v>
      </c>
      <c r="G315" s="49" t="s">
        <v>400</v>
      </c>
      <c r="H315" s="51" t="str">
        <f>INDEX(Δεδομένα!B$1:B$51,MATCH('2021'!G315,Δεδομένα!A$1:A$51,0))</f>
        <v>ΑΝΑΤΟΛΙΚΗΣ ΜΑΚΕΔΟΝΙΑΣ ΚΑΙ ΘΡΑΚΗΣ</v>
      </c>
      <c r="I315" s="53">
        <f>INDEX(Δεδομένα!E$1:E$13,MATCH('2021'!H315,Δεδομένα!D$1:D$13,0))</f>
        <v>2</v>
      </c>
      <c r="J315" s="4">
        <v>44395</v>
      </c>
      <c r="K315" s="3" t="s">
        <v>131</v>
      </c>
      <c r="L315" s="17" t="str">
        <f t="shared" si="20"/>
        <v>18/07/2021 19:15</v>
      </c>
      <c r="M315" s="4">
        <v>44395</v>
      </c>
      <c r="N315" s="3" t="s">
        <v>23</v>
      </c>
      <c r="O315" s="17" t="str">
        <f t="shared" si="21"/>
        <v>18/07/2021 19:35</v>
      </c>
      <c r="P315" s="24">
        <f t="shared" si="22"/>
        <v>1.3888888883229811E-2</v>
      </c>
      <c r="Q315" s="28">
        <v>0</v>
      </c>
      <c r="R315" s="27">
        <f t="shared" si="23"/>
        <v>19.999999991850927</v>
      </c>
      <c r="S315" s="3" t="s">
        <v>4</v>
      </c>
      <c r="T315" s="3" t="s">
        <v>419</v>
      </c>
      <c r="U315" s="3" t="s">
        <v>123</v>
      </c>
      <c r="V315" s="3" t="s">
        <v>744</v>
      </c>
      <c r="W315" s="5">
        <v>0</v>
      </c>
      <c r="X315" s="5">
        <v>0</v>
      </c>
      <c r="Y315" s="5">
        <v>0</v>
      </c>
      <c r="Z315" s="5">
        <v>0.01</v>
      </c>
      <c r="AA315" s="5">
        <v>0</v>
      </c>
      <c r="AB315" s="5">
        <v>0</v>
      </c>
      <c r="AC315" s="5">
        <v>0</v>
      </c>
      <c r="AD315" s="5">
        <v>0</v>
      </c>
      <c r="AE315" s="2">
        <v>2</v>
      </c>
      <c r="AF315" s="2">
        <v>0</v>
      </c>
      <c r="AG315" s="2">
        <v>0</v>
      </c>
      <c r="AH315" s="2">
        <v>0</v>
      </c>
      <c r="AI315" s="2">
        <v>0</v>
      </c>
      <c r="AJ315" s="2">
        <v>1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</row>
    <row r="316" spans="1:46" x14ac:dyDescent="0.2">
      <c r="A316" s="2">
        <v>1682009</v>
      </c>
      <c r="B316" s="2">
        <v>875347</v>
      </c>
      <c r="D316" s="2"/>
      <c r="E316" s="19" t="s">
        <v>730</v>
      </c>
      <c r="F316" s="46">
        <f>INDEX(Δεδομένα!$P:$P,MATCH('2021'!E316,Δεδομένα!$O:$O,0))</f>
        <v>22</v>
      </c>
      <c r="G316" s="49" t="s">
        <v>400</v>
      </c>
      <c r="H316" s="51" t="str">
        <f>INDEX(Δεδομένα!B$1:B$51,MATCH('2021'!G316,Δεδομένα!A$1:A$51,0))</f>
        <v>ΑΝΑΤΟΛΙΚΗΣ ΜΑΚΕΔΟΝΙΑΣ ΚΑΙ ΘΡΑΚΗΣ</v>
      </c>
      <c r="I316" s="53">
        <f>INDEX(Δεδομένα!E$1:E$13,MATCH('2021'!H316,Δεδομένα!D$1:D$13,0))</f>
        <v>2</v>
      </c>
      <c r="J316" s="4">
        <v>44405</v>
      </c>
      <c r="K316" s="3" t="s">
        <v>745</v>
      </c>
      <c r="L316" s="17" t="str">
        <f t="shared" si="20"/>
        <v>28/07/2021 16:35</v>
      </c>
      <c r="M316" s="4">
        <v>44405</v>
      </c>
      <c r="N316" s="3" t="s">
        <v>267</v>
      </c>
      <c r="O316" s="17" t="str">
        <f t="shared" si="21"/>
        <v>28/07/2021 17:30</v>
      </c>
      <c r="P316" s="24">
        <f t="shared" si="22"/>
        <v>3.8194444445252884E-2</v>
      </c>
      <c r="Q316" s="28">
        <v>0</v>
      </c>
      <c r="R316" s="27">
        <f t="shared" si="23"/>
        <v>55.000000001164153</v>
      </c>
      <c r="S316" s="3" t="s">
        <v>4</v>
      </c>
      <c r="T316" s="3" t="s">
        <v>419</v>
      </c>
      <c r="U316" s="3" t="s">
        <v>123</v>
      </c>
      <c r="V316" s="3" t="s">
        <v>746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1.5</v>
      </c>
      <c r="AD316" s="5">
        <v>0</v>
      </c>
      <c r="AE316" s="2">
        <v>2</v>
      </c>
      <c r="AF316" s="2">
        <v>0</v>
      </c>
      <c r="AG316" s="2">
        <v>0</v>
      </c>
      <c r="AH316" s="2">
        <v>0</v>
      </c>
      <c r="AI316" s="2">
        <v>0</v>
      </c>
      <c r="AJ316" s="2">
        <v>1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</row>
    <row r="317" spans="1:46" x14ac:dyDescent="0.2">
      <c r="A317" s="2">
        <v>1684426</v>
      </c>
      <c r="B317" s="2">
        <v>880466</v>
      </c>
      <c r="C317" s="7">
        <v>25.4634607708233</v>
      </c>
      <c r="D317" s="7">
        <v>41.059806290610801</v>
      </c>
      <c r="E317" s="19" t="s">
        <v>730</v>
      </c>
      <c r="F317" s="46">
        <f>INDEX(Δεδομένα!$P:$P,MATCH('2021'!E317,Δεδομένα!$O:$O,0))</f>
        <v>22</v>
      </c>
      <c r="G317" s="49" t="s">
        <v>400</v>
      </c>
      <c r="H317" s="51" t="str">
        <f>INDEX(Δεδομένα!B$1:B$51,MATCH('2021'!G317,Δεδομένα!A$1:A$51,0))</f>
        <v>ΑΝΑΤΟΛΙΚΗΣ ΜΑΚΕΔΟΝΙΑΣ ΚΑΙ ΘΡΑΚΗΣ</v>
      </c>
      <c r="I317" s="53">
        <f>INDEX(Δεδομένα!E$1:E$13,MATCH('2021'!H317,Δεδομένα!D$1:D$13,0))</f>
        <v>2</v>
      </c>
      <c r="J317" s="4">
        <v>44415</v>
      </c>
      <c r="K317" s="3" t="s">
        <v>747</v>
      </c>
      <c r="L317" s="17" t="str">
        <f t="shared" si="20"/>
        <v>07/08/2021 20:28</v>
      </c>
      <c r="M317" s="4">
        <v>44415</v>
      </c>
      <c r="N317" s="3" t="s">
        <v>748</v>
      </c>
      <c r="O317" s="17" t="str">
        <f t="shared" si="21"/>
        <v>07/08/2021 21:28</v>
      </c>
      <c r="P317" s="24">
        <f t="shared" si="22"/>
        <v>4.1666666664241347E-2</v>
      </c>
      <c r="Q317" s="28">
        <v>0</v>
      </c>
      <c r="R317" s="27">
        <f t="shared" si="23"/>
        <v>59.99999999650754</v>
      </c>
      <c r="S317" s="3" t="s">
        <v>4</v>
      </c>
      <c r="T317" s="3" t="s">
        <v>419</v>
      </c>
      <c r="U317" s="3" t="s">
        <v>123</v>
      </c>
      <c r="V317" s="3" t="s">
        <v>749</v>
      </c>
      <c r="W317" s="5">
        <v>0</v>
      </c>
      <c r="X317" s="5">
        <v>0</v>
      </c>
      <c r="Y317" s="5">
        <v>0</v>
      </c>
      <c r="Z317" s="5">
        <v>0.2</v>
      </c>
      <c r="AA317" s="5">
        <v>0</v>
      </c>
      <c r="AB317" s="5">
        <v>0</v>
      </c>
      <c r="AC317" s="5">
        <v>0</v>
      </c>
      <c r="AD317" s="5">
        <v>0</v>
      </c>
      <c r="AE317" s="2">
        <v>3</v>
      </c>
      <c r="AF317" s="2">
        <v>0</v>
      </c>
      <c r="AG317" s="2">
        <v>0</v>
      </c>
      <c r="AH317" s="2">
        <v>0</v>
      </c>
      <c r="AI317" s="2">
        <v>0</v>
      </c>
      <c r="AJ317" s="2">
        <v>1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</row>
    <row r="318" spans="1:46" x14ac:dyDescent="0.2">
      <c r="A318" s="2">
        <v>1691307</v>
      </c>
      <c r="B318" s="2">
        <v>886770</v>
      </c>
      <c r="C318" s="7">
        <v>25.449886108468501</v>
      </c>
      <c r="D318" s="7">
        <v>41.054752859396501</v>
      </c>
      <c r="E318" s="19" t="s">
        <v>730</v>
      </c>
      <c r="F318" s="46">
        <f>INDEX(Δεδομένα!$P:$P,MATCH('2021'!E318,Δεδομένα!$O:$O,0))</f>
        <v>22</v>
      </c>
      <c r="G318" s="49" t="s">
        <v>400</v>
      </c>
      <c r="H318" s="51" t="str">
        <f>INDEX(Δεδομένα!B$1:B$51,MATCH('2021'!G318,Δεδομένα!A$1:A$51,0))</f>
        <v>ΑΝΑΤΟΛΙΚΗΣ ΜΑΚΕΔΟΝΙΑΣ ΚΑΙ ΘΡΑΚΗΣ</v>
      </c>
      <c r="I318" s="53">
        <f>INDEX(Δεδομένα!E$1:E$13,MATCH('2021'!H318,Δεδομένα!D$1:D$13,0))</f>
        <v>2</v>
      </c>
      <c r="J318" s="4">
        <v>44436</v>
      </c>
      <c r="K318" s="3" t="s">
        <v>444</v>
      </c>
      <c r="L318" s="17" t="str">
        <f t="shared" si="20"/>
        <v>28/08/2021 00:35</v>
      </c>
      <c r="M318" s="4">
        <v>44436</v>
      </c>
      <c r="N318" s="3" t="s">
        <v>750</v>
      </c>
      <c r="O318" s="17" t="str">
        <f t="shared" si="21"/>
        <v>28/08/2021 01:12</v>
      </c>
      <c r="P318" s="24">
        <f t="shared" si="22"/>
        <v>2.5694444448163267E-2</v>
      </c>
      <c r="Q318" s="28">
        <v>0</v>
      </c>
      <c r="R318" s="27">
        <f t="shared" si="23"/>
        <v>37.000000005355105</v>
      </c>
      <c r="S318" s="3" t="s">
        <v>4</v>
      </c>
      <c r="T318" s="3" t="s">
        <v>419</v>
      </c>
      <c r="U318" s="3" t="s">
        <v>123</v>
      </c>
      <c r="V318" s="3" t="s">
        <v>751</v>
      </c>
      <c r="W318" s="5">
        <v>0</v>
      </c>
      <c r="X318" s="5">
        <v>0</v>
      </c>
      <c r="Y318" s="5">
        <v>0</v>
      </c>
      <c r="Z318" s="5">
        <v>0.1</v>
      </c>
      <c r="AA318" s="5">
        <v>0</v>
      </c>
      <c r="AB318" s="5">
        <v>0</v>
      </c>
      <c r="AC318" s="5">
        <v>0</v>
      </c>
      <c r="AD318" s="5">
        <v>0</v>
      </c>
      <c r="AE318" s="2">
        <v>2</v>
      </c>
      <c r="AF318" s="2">
        <v>0</v>
      </c>
      <c r="AG318" s="2">
        <v>0</v>
      </c>
      <c r="AH318" s="2">
        <v>0</v>
      </c>
      <c r="AI318" s="2">
        <v>0</v>
      </c>
      <c r="AJ318" s="2">
        <v>1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</row>
    <row r="319" spans="1:46" x14ac:dyDescent="0.2">
      <c r="A319" s="2">
        <v>1691308</v>
      </c>
      <c r="B319" s="2">
        <v>886778</v>
      </c>
      <c r="C319" s="7">
        <v>25.457537433462502</v>
      </c>
      <c r="D319" s="7">
        <v>41.057822065159897</v>
      </c>
      <c r="E319" s="19" t="s">
        <v>730</v>
      </c>
      <c r="F319" s="46">
        <f>INDEX(Δεδομένα!$P:$P,MATCH('2021'!E319,Δεδομένα!$O:$O,0))</f>
        <v>22</v>
      </c>
      <c r="G319" s="49" t="s">
        <v>400</v>
      </c>
      <c r="H319" s="51" t="str">
        <f>INDEX(Δεδομένα!B$1:B$51,MATCH('2021'!G319,Δεδομένα!A$1:A$51,0))</f>
        <v>ΑΝΑΤΟΛΙΚΗΣ ΜΑΚΕΔΟΝΙΑΣ ΚΑΙ ΘΡΑΚΗΣ</v>
      </c>
      <c r="I319" s="53">
        <f>INDEX(Δεδομένα!E$1:E$13,MATCH('2021'!H319,Δεδομένα!D$1:D$13,0))</f>
        <v>2</v>
      </c>
      <c r="J319" s="4">
        <v>44436</v>
      </c>
      <c r="K319" s="3" t="s">
        <v>752</v>
      </c>
      <c r="L319" s="17" t="str">
        <f t="shared" si="20"/>
        <v>28/08/2021 01:15</v>
      </c>
      <c r="M319" s="4">
        <v>44436</v>
      </c>
      <c r="N319" s="3" t="s">
        <v>753</v>
      </c>
      <c r="O319" s="17" t="str">
        <f t="shared" si="21"/>
        <v>28/08/2021 01:39</v>
      </c>
      <c r="P319" s="24">
        <f t="shared" si="22"/>
        <v>1.6666666662786156E-2</v>
      </c>
      <c r="Q319" s="28">
        <v>0</v>
      </c>
      <c r="R319" s="27">
        <f t="shared" si="23"/>
        <v>23.999999994412065</v>
      </c>
      <c r="S319" s="3" t="s">
        <v>4</v>
      </c>
      <c r="T319" s="3" t="s">
        <v>419</v>
      </c>
      <c r="U319" s="3" t="s">
        <v>123</v>
      </c>
      <c r="V319" s="3" t="s">
        <v>754</v>
      </c>
      <c r="W319" s="5">
        <v>0</v>
      </c>
      <c r="X319" s="5">
        <v>0</v>
      </c>
      <c r="Y319" s="5">
        <v>0</v>
      </c>
      <c r="Z319" s="5">
        <v>0.2</v>
      </c>
      <c r="AA319" s="5">
        <v>0</v>
      </c>
      <c r="AB319" s="5">
        <v>0</v>
      </c>
      <c r="AC319" s="5">
        <v>0</v>
      </c>
      <c r="AD319" s="5">
        <v>0</v>
      </c>
      <c r="AE319" s="2">
        <v>2</v>
      </c>
      <c r="AF319" s="2">
        <v>0</v>
      </c>
      <c r="AG319" s="2">
        <v>0</v>
      </c>
      <c r="AH319" s="2">
        <v>0</v>
      </c>
      <c r="AI319" s="2">
        <v>0</v>
      </c>
      <c r="AJ319" s="2">
        <v>1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</row>
    <row r="320" spans="1:46" x14ac:dyDescent="0.2">
      <c r="A320" s="2">
        <v>1691309</v>
      </c>
      <c r="B320" s="2">
        <v>886780</v>
      </c>
      <c r="C320" s="7">
        <v>25.4616676943923</v>
      </c>
      <c r="D320" s="7">
        <v>41.057579321900199</v>
      </c>
      <c r="E320" s="19" t="s">
        <v>730</v>
      </c>
      <c r="F320" s="46">
        <f>INDEX(Δεδομένα!$P:$P,MATCH('2021'!E320,Δεδομένα!$O:$O,0))</f>
        <v>22</v>
      </c>
      <c r="G320" s="49" t="s">
        <v>400</v>
      </c>
      <c r="H320" s="51" t="str">
        <f>INDEX(Δεδομένα!B$1:B$51,MATCH('2021'!G320,Δεδομένα!A$1:A$51,0))</f>
        <v>ΑΝΑΤΟΛΙΚΗΣ ΜΑΚΕΔΟΝΙΑΣ ΚΑΙ ΘΡΑΚΗΣ</v>
      </c>
      <c r="I320" s="53">
        <f>INDEX(Δεδομένα!E$1:E$13,MATCH('2021'!H320,Δεδομένα!D$1:D$13,0))</f>
        <v>2</v>
      </c>
      <c r="J320" s="4">
        <v>44436</v>
      </c>
      <c r="K320" s="3" t="s">
        <v>753</v>
      </c>
      <c r="L320" s="17" t="str">
        <f t="shared" si="20"/>
        <v>28/08/2021 01:39</v>
      </c>
      <c r="M320" s="4">
        <v>44436</v>
      </c>
      <c r="N320" s="3" t="s">
        <v>320</v>
      </c>
      <c r="O320" s="17" t="str">
        <f t="shared" si="21"/>
        <v>28/08/2021 02:15</v>
      </c>
      <c r="P320" s="24">
        <f t="shared" si="22"/>
        <v>2.5000000001455192E-2</v>
      </c>
      <c r="Q320" s="28">
        <v>0</v>
      </c>
      <c r="R320" s="27">
        <f t="shared" si="23"/>
        <v>36.000000002095476</v>
      </c>
      <c r="S320" s="3" t="s">
        <v>4</v>
      </c>
      <c r="T320" s="3" t="s">
        <v>419</v>
      </c>
      <c r="U320" s="3" t="s">
        <v>123</v>
      </c>
      <c r="V320" s="3" t="s">
        <v>754</v>
      </c>
      <c r="W320" s="5">
        <v>0</v>
      </c>
      <c r="X320" s="5">
        <v>0</v>
      </c>
      <c r="Y320" s="5">
        <v>0</v>
      </c>
      <c r="Z320" s="5">
        <v>0.1</v>
      </c>
      <c r="AA320" s="5">
        <v>0</v>
      </c>
      <c r="AB320" s="5">
        <v>0</v>
      </c>
      <c r="AC320" s="5">
        <v>0</v>
      </c>
      <c r="AD320" s="5">
        <v>0</v>
      </c>
      <c r="AE320" s="2">
        <v>2</v>
      </c>
      <c r="AF320" s="2">
        <v>0</v>
      </c>
      <c r="AG320" s="2">
        <v>0</v>
      </c>
      <c r="AH320" s="2">
        <v>0</v>
      </c>
      <c r="AI320" s="2">
        <v>0</v>
      </c>
      <c r="AJ320" s="2">
        <v>1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</row>
    <row r="321" spans="1:46" x14ac:dyDescent="0.2">
      <c r="A321" s="2">
        <v>1693584</v>
      </c>
      <c r="B321" s="2">
        <v>888863</v>
      </c>
      <c r="C321" s="7">
        <v>25.522670330590898</v>
      </c>
      <c r="D321" s="7">
        <v>41.008721125771601</v>
      </c>
      <c r="E321" s="19" t="s">
        <v>730</v>
      </c>
      <c r="F321" s="46">
        <f>INDEX(Δεδομένα!$P:$P,MATCH('2021'!E321,Δεδομένα!$O:$O,0))</f>
        <v>22</v>
      </c>
      <c r="G321" s="49" t="s">
        <v>400</v>
      </c>
      <c r="H321" s="51" t="str">
        <f>INDEX(Δεδομένα!B$1:B$51,MATCH('2021'!G321,Δεδομένα!A$1:A$51,0))</f>
        <v>ΑΝΑΤΟΛΙΚΗΣ ΜΑΚΕΔΟΝΙΑΣ ΚΑΙ ΘΡΑΚΗΣ</v>
      </c>
      <c r="I321" s="53">
        <f>INDEX(Δεδομένα!E$1:E$13,MATCH('2021'!H321,Δεδομένα!D$1:D$13,0))</f>
        <v>2</v>
      </c>
      <c r="J321" s="4">
        <v>44444</v>
      </c>
      <c r="K321" s="3" t="s">
        <v>755</v>
      </c>
      <c r="L321" s="17" t="str">
        <f t="shared" si="20"/>
        <v>05/09/2021 12:18</v>
      </c>
      <c r="M321" s="4">
        <v>44444</v>
      </c>
      <c r="N321" s="3" t="s">
        <v>756</v>
      </c>
      <c r="O321" s="17" t="str">
        <f t="shared" si="21"/>
        <v>05/09/2021 20:48</v>
      </c>
      <c r="P321" s="24">
        <f t="shared" si="22"/>
        <v>0.35416666667151731</v>
      </c>
      <c r="Q321" s="28">
        <v>0</v>
      </c>
      <c r="R321" s="27">
        <f t="shared" si="23"/>
        <v>510.00000000698492</v>
      </c>
      <c r="S321" s="3" t="s">
        <v>4</v>
      </c>
      <c r="T321" s="3" t="s">
        <v>419</v>
      </c>
      <c r="U321" s="3" t="s">
        <v>123</v>
      </c>
      <c r="V321" s="3" t="s">
        <v>757</v>
      </c>
      <c r="W321" s="5">
        <v>0</v>
      </c>
      <c r="X321" s="5">
        <v>4</v>
      </c>
      <c r="Y321" s="5">
        <v>0</v>
      </c>
      <c r="Z321" s="5">
        <v>1</v>
      </c>
      <c r="AA321" s="5">
        <v>0</v>
      </c>
      <c r="AB321" s="5">
        <v>0</v>
      </c>
      <c r="AC321" s="5">
        <v>0</v>
      </c>
      <c r="AD321" s="5">
        <v>0</v>
      </c>
      <c r="AE321" s="2">
        <v>22</v>
      </c>
      <c r="AF321" s="2">
        <v>6</v>
      </c>
      <c r="AG321" s="2">
        <v>0</v>
      </c>
      <c r="AH321" s="2">
        <v>0</v>
      </c>
      <c r="AI321" s="2">
        <v>0</v>
      </c>
      <c r="AJ321" s="2">
        <v>8</v>
      </c>
      <c r="AK321" s="2">
        <v>5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</row>
    <row r="322" spans="1:46" x14ac:dyDescent="0.2">
      <c r="A322" s="2">
        <v>1697219</v>
      </c>
      <c r="B322" s="2">
        <v>892595</v>
      </c>
      <c r="C322" s="7">
        <v>25.5507228193439</v>
      </c>
      <c r="D322" s="7">
        <v>41.0622952575253</v>
      </c>
      <c r="E322" s="19" t="s">
        <v>730</v>
      </c>
      <c r="F322" s="46">
        <f>INDEX(Δεδομένα!$P:$P,MATCH('2021'!E322,Δεδομένα!$O:$O,0))</f>
        <v>22</v>
      </c>
      <c r="G322" s="49" t="s">
        <v>400</v>
      </c>
      <c r="H322" s="51" t="str">
        <f>INDEX(Δεδομένα!B$1:B$51,MATCH('2021'!G322,Δεδομένα!A$1:A$51,0))</f>
        <v>ΑΝΑΤΟΛΙΚΗΣ ΜΑΚΕΔΟΝΙΑΣ ΚΑΙ ΘΡΑΚΗΣ</v>
      </c>
      <c r="I322" s="53">
        <f>INDEX(Δεδομένα!E$1:E$13,MATCH('2021'!H322,Δεδομένα!D$1:D$13,0))</f>
        <v>2</v>
      </c>
      <c r="J322" s="4">
        <v>44458</v>
      </c>
      <c r="K322" s="3" t="s">
        <v>758</v>
      </c>
      <c r="L322" s="17" t="str">
        <f t="shared" si="20"/>
        <v>19/09/2021 18:48</v>
      </c>
      <c r="M322" s="4">
        <v>44458</v>
      </c>
      <c r="N322" s="3" t="s">
        <v>759</v>
      </c>
      <c r="O322" s="17" t="str">
        <f t="shared" si="21"/>
        <v>19/09/2021 19:36</v>
      </c>
      <c r="P322" s="24">
        <f t="shared" si="22"/>
        <v>3.3333333332848269E-2</v>
      </c>
      <c r="Q322" s="28">
        <v>0</v>
      </c>
      <c r="R322" s="27">
        <f t="shared" si="23"/>
        <v>47.999999999301508</v>
      </c>
      <c r="S322" s="3" t="s">
        <v>4</v>
      </c>
      <c r="T322" s="3" t="s">
        <v>500</v>
      </c>
      <c r="U322" s="3" t="s">
        <v>760</v>
      </c>
      <c r="V322" s="3" t="s">
        <v>761</v>
      </c>
      <c r="W322" s="5">
        <v>0</v>
      </c>
      <c r="X322" s="5">
        <v>0</v>
      </c>
      <c r="Y322" s="5">
        <v>0</v>
      </c>
      <c r="Z322" s="5">
        <v>2</v>
      </c>
      <c r="AA322" s="5">
        <v>0</v>
      </c>
      <c r="AB322" s="5">
        <v>0</v>
      </c>
      <c r="AC322" s="5">
        <v>0</v>
      </c>
      <c r="AD322" s="5">
        <v>0</v>
      </c>
      <c r="AE322" s="2">
        <v>2</v>
      </c>
      <c r="AF322" s="2">
        <v>0</v>
      </c>
      <c r="AG322" s="2">
        <v>0</v>
      </c>
      <c r="AH322" s="2">
        <v>0</v>
      </c>
      <c r="AI322" s="2">
        <v>0</v>
      </c>
      <c r="AJ322" s="2">
        <v>1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</row>
    <row r="323" spans="1:46" x14ac:dyDescent="0.2">
      <c r="A323" s="2">
        <v>1707043</v>
      </c>
      <c r="B323" s="2">
        <v>903031</v>
      </c>
      <c r="C323" s="7">
        <v>25.474083488600801</v>
      </c>
      <c r="D323" s="7">
        <v>41.071316370020902</v>
      </c>
      <c r="E323" s="19" t="s">
        <v>730</v>
      </c>
      <c r="F323" s="46">
        <f>INDEX(Δεδομένα!$P:$P,MATCH('2021'!E323,Δεδομένα!$O:$O,0))</f>
        <v>22</v>
      </c>
      <c r="G323" s="49" t="s">
        <v>400</v>
      </c>
      <c r="H323" s="51" t="str">
        <f>INDEX(Δεδομένα!B$1:B$51,MATCH('2021'!G323,Δεδομένα!A$1:A$51,0))</f>
        <v>ΑΝΑΤΟΛΙΚΗΣ ΜΑΚΕΔΟΝΙΑΣ ΚΑΙ ΘΡΑΚΗΣ</v>
      </c>
      <c r="I323" s="53">
        <f>INDEX(Δεδομένα!E$1:E$13,MATCH('2021'!H323,Δεδομένα!D$1:D$13,0))</f>
        <v>2</v>
      </c>
      <c r="J323" s="4">
        <v>44490</v>
      </c>
      <c r="K323" s="3" t="s">
        <v>762</v>
      </c>
      <c r="L323" s="17" t="str">
        <f t="shared" si="20"/>
        <v>21/10/2021 13:47</v>
      </c>
      <c r="M323" s="4">
        <v>44490</v>
      </c>
      <c r="N323" s="3" t="s">
        <v>763</v>
      </c>
      <c r="O323" s="17" t="str">
        <f t="shared" si="21"/>
        <v>21/10/2021 14:39</v>
      </c>
      <c r="P323" s="24">
        <f t="shared" si="22"/>
        <v>3.6111111112404615E-2</v>
      </c>
      <c r="Q323" s="28">
        <v>0</v>
      </c>
      <c r="R323" s="27">
        <f t="shared" si="23"/>
        <v>52.000000001862645</v>
      </c>
      <c r="S323" s="3" t="s">
        <v>4</v>
      </c>
      <c r="T323" s="3" t="s">
        <v>401</v>
      </c>
      <c r="U323" s="3" t="s">
        <v>764</v>
      </c>
      <c r="V323" s="3" t="s">
        <v>765</v>
      </c>
      <c r="W323" s="5">
        <v>0</v>
      </c>
      <c r="X323" s="5">
        <v>0</v>
      </c>
      <c r="Y323" s="5">
        <v>0</v>
      </c>
      <c r="Z323" s="5">
        <v>5</v>
      </c>
      <c r="AA323" s="5">
        <v>0</v>
      </c>
      <c r="AB323" s="5">
        <v>0</v>
      </c>
      <c r="AC323" s="5">
        <v>0</v>
      </c>
      <c r="AD323" s="5">
        <v>0</v>
      </c>
      <c r="AE323" s="2">
        <v>4</v>
      </c>
      <c r="AF323" s="2">
        <v>0</v>
      </c>
      <c r="AG323" s="2">
        <v>0</v>
      </c>
      <c r="AH323" s="2">
        <v>0</v>
      </c>
      <c r="AI323" s="2">
        <v>0</v>
      </c>
      <c r="AJ323" s="2">
        <v>2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</row>
    <row r="324" spans="1:46" x14ac:dyDescent="0.2">
      <c r="A324" s="2">
        <v>1712087</v>
      </c>
      <c r="B324" s="2">
        <v>908005</v>
      </c>
      <c r="C324" s="7">
        <v>25.501480664199399</v>
      </c>
      <c r="D324" s="7">
        <v>41.096274399263201</v>
      </c>
      <c r="E324" s="19" t="s">
        <v>730</v>
      </c>
      <c r="F324" s="46">
        <f>INDEX(Δεδομένα!$P:$P,MATCH('2021'!E324,Δεδομένα!$O:$O,0))</f>
        <v>22</v>
      </c>
      <c r="G324" s="49" t="s">
        <v>400</v>
      </c>
      <c r="H324" s="51" t="str">
        <f>INDEX(Δεδομένα!B$1:B$51,MATCH('2021'!G324,Δεδομένα!A$1:A$51,0))</f>
        <v>ΑΝΑΤΟΛΙΚΗΣ ΜΑΚΕΔΟΝΙΑΣ ΚΑΙ ΘΡΑΚΗΣ</v>
      </c>
      <c r="I324" s="53">
        <f>INDEX(Δεδομένα!E$1:E$13,MATCH('2021'!H324,Δεδομένα!D$1:D$13,0))</f>
        <v>2</v>
      </c>
      <c r="J324" s="4">
        <v>44511</v>
      </c>
      <c r="K324" s="3" t="s">
        <v>766</v>
      </c>
      <c r="L324" s="17" t="str">
        <f t="shared" si="20"/>
        <v>11/11/2021 14:17</v>
      </c>
      <c r="M324" s="4">
        <v>44511</v>
      </c>
      <c r="N324" s="3" t="s">
        <v>767</v>
      </c>
      <c r="O324" s="17" t="str">
        <f t="shared" si="21"/>
        <v>11/11/2021 14:28</v>
      </c>
      <c r="P324" s="24">
        <f t="shared" si="22"/>
        <v>7.6388888919609599E-3</v>
      </c>
      <c r="Q324" s="28">
        <v>0</v>
      </c>
      <c r="R324" s="27">
        <f t="shared" si="23"/>
        <v>11.000000004423782</v>
      </c>
      <c r="S324" s="3" t="s">
        <v>4</v>
      </c>
      <c r="T324" s="3" t="s">
        <v>401</v>
      </c>
      <c r="U324" s="3" t="s">
        <v>768</v>
      </c>
      <c r="V324" s="3" t="s">
        <v>769</v>
      </c>
      <c r="W324" s="5">
        <v>0</v>
      </c>
      <c r="X324" s="5">
        <v>0</v>
      </c>
      <c r="Y324" s="5">
        <v>0</v>
      </c>
      <c r="Z324" s="5">
        <v>0.05</v>
      </c>
      <c r="AA324" s="5">
        <v>0</v>
      </c>
      <c r="AB324" s="5">
        <v>0</v>
      </c>
      <c r="AC324" s="5">
        <v>0</v>
      </c>
      <c r="AD324" s="5">
        <v>0</v>
      </c>
      <c r="AE324" s="2">
        <v>3</v>
      </c>
      <c r="AF324" s="2">
        <v>0</v>
      </c>
      <c r="AG324" s="2">
        <v>0</v>
      </c>
      <c r="AH324" s="2">
        <v>0</v>
      </c>
      <c r="AI324" s="2">
        <v>0</v>
      </c>
      <c r="AJ324" s="2">
        <v>2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</row>
    <row r="325" spans="1:46" x14ac:dyDescent="0.2">
      <c r="A325" s="2">
        <v>1712088</v>
      </c>
      <c r="B325" s="2">
        <v>908513</v>
      </c>
      <c r="C325" s="7">
        <v>25.4791262056787</v>
      </c>
      <c r="D325" s="7">
        <v>41.058204338522501</v>
      </c>
      <c r="E325" s="19" t="s">
        <v>730</v>
      </c>
      <c r="F325" s="46">
        <f>INDEX(Δεδομένα!$P:$P,MATCH('2021'!E325,Δεδομένα!$O:$O,0))</f>
        <v>22</v>
      </c>
      <c r="G325" s="49" t="s">
        <v>400</v>
      </c>
      <c r="H325" s="51" t="str">
        <f>INDEX(Δεδομένα!B$1:B$51,MATCH('2021'!G325,Δεδομένα!A$1:A$51,0))</f>
        <v>ΑΝΑΤΟΛΙΚΗΣ ΜΑΚΕΔΟΝΙΑΣ ΚΑΙ ΘΡΑΚΗΣ</v>
      </c>
      <c r="I325" s="53">
        <f>INDEX(Δεδομένα!E$1:E$13,MATCH('2021'!H325,Δεδομένα!D$1:D$13,0))</f>
        <v>2</v>
      </c>
      <c r="J325" s="4">
        <v>44512</v>
      </c>
      <c r="K325" s="3" t="s">
        <v>197</v>
      </c>
      <c r="L325" s="17" t="str">
        <f t="shared" si="20"/>
        <v>12/11/2021 15:30</v>
      </c>
      <c r="M325" s="4">
        <v>44512</v>
      </c>
      <c r="N325" s="3" t="s">
        <v>490</v>
      </c>
      <c r="O325" s="17" t="str">
        <f t="shared" si="21"/>
        <v>12/11/2021 16:00</v>
      </c>
      <c r="P325" s="24">
        <f t="shared" si="22"/>
        <v>2.0833333328482695E-2</v>
      </c>
      <c r="Q325" s="28">
        <v>0</v>
      </c>
      <c r="R325" s="27">
        <f t="shared" si="23"/>
        <v>29.999999993015081</v>
      </c>
      <c r="S325" s="3" t="s">
        <v>4</v>
      </c>
      <c r="T325" s="3" t="s">
        <v>419</v>
      </c>
      <c r="U325" s="3" t="s">
        <v>123</v>
      </c>
      <c r="V325" s="3" t="s">
        <v>770</v>
      </c>
      <c r="W325" s="5">
        <v>0</v>
      </c>
      <c r="X325" s="5">
        <v>0</v>
      </c>
      <c r="Y325" s="5">
        <v>0</v>
      </c>
      <c r="Z325" s="5">
        <v>0.1</v>
      </c>
      <c r="AA325" s="5">
        <v>0</v>
      </c>
      <c r="AB325" s="5">
        <v>0</v>
      </c>
      <c r="AC325" s="5">
        <v>0</v>
      </c>
      <c r="AD325" s="5">
        <v>0</v>
      </c>
      <c r="AE325" s="2">
        <v>3</v>
      </c>
      <c r="AF325" s="2">
        <v>0</v>
      </c>
      <c r="AG325" s="2">
        <v>0</v>
      </c>
      <c r="AH325" s="2">
        <v>0</v>
      </c>
      <c r="AI325" s="2">
        <v>0</v>
      </c>
      <c r="AJ325" s="2">
        <v>1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</row>
    <row r="326" spans="1:46" x14ac:dyDescent="0.2">
      <c r="A326" s="2">
        <v>1714185</v>
      </c>
      <c r="B326" s="2">
        <v>910404</v>
      </c>
      <c r="C326" s="7">
        <v>25.5672512054443</v>
      </c>
      <c r="D326" s="7">
        <v>41.094879150390597</v>
      </c>
      <c r="E326" s="19" t="s">
        <v>730</v>
      </c>
      <c r="F326" s="46">
        <f>INDEX(Δεδομένα!$P:$P,MATCH('2021'!E326,Δεδομένα!$O:$O,0))</f>
        <v>22</v>
      </c>
      <c r="G326" s="49" t="s">
        <v>400</v>
      </c>
      <c r="H326" s="51" t="str">
        <f>INDEX(Δεδομένα!B$1:B$51,MATCH('2021'!G326,Δεδομένα!A$1:A$51,0))</f>
        <v>ΑΝΑΤΟΛΙΚΗΣ ΜΑΚΕΔΟΝΙΑΣ ΚΑΙ ΘΡΑΚΗΣ</v>
      </c>
      <c r="I326" s="53">
        <f>INDEX(Δεδομένα!E$1:E$13,MATCH('2021'!H326,Δεδομένα!D$1:D$13,0))</f>
        <v>2</v>
      </c>
      <c r="J326" s="4">
        <v>44520</v>
      </c>
      <c r="K326" s="3" t="s">
        <v>699</v>
      </c>
      <c r="L326" s="17" t="str">
        <f t="shared" si="20"/>
        <v>20/11/2021 17:23</v>
      </c>
      <c r="M326" s="4">
        <v>44520</v>
      </c>
      <c r="N326" s="3" t="s">
        <v>771</v>
      </c>
      <c r="O326" s="17" t="str">
        <f t="shared" si="21"/>
        <v>20/11/2021 18:22</v>
      </c>
      <c r="P326" s="24">
        <f t="shared" si="22"/>
        <v>4.0972222217533272E-2</v>
      </c>
      <c r="Q326" s="28">
        <v>0</v>
      </c>
      <c r="R326" s="27">
        <f t="shared" si="23"/>
        <v>58.999999993247911</v>
      </c>
      <c r="S326" s="3" t="s">
        <v>4</v>
      </c>
      <c r="T326" s="3" t="s">
        <v>500</v>
      </c>
      <c r="U326" s="3" t="s">
        <v>738</v>
      </c>
      <c r="V326" s="3" t="s">
        <v>772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0.5</v>
      </c>
      <c r="AD326" s="5">
        <v>0</v>
      </c>
      <c r="AE326" s="2">
        <v>2</v>
      </c>
      <c r="AF326" s="2">
        <v>0</v>
      </c>
      <c r="AG326" s="2">
        <v>0</v>
      </c>
      <c r="AH326" s="2">
        <v>0</v>
      </c>
      <c r="AI326" s="2">
        <v>0</v>
      </c>
      <c r="AJ326" s="2">
        <v>1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</row>
    <row r="327" spans="1:46" x14ac:dyDescent="0.2">
      <c r="A327" s="2">
        <v>1640354</v>
      </c>
      <c r="B327" s="2">
        <v>832260</v>
      </c>
      <c r="C327" s="7">
        <v>24.3787685832622</v>
      </c>
      <c r="D327" s="7">
        <v>40.991431058782403</v>
      </c>
      <c r="E327" s="19" t="s">
        <v>773</v>
      </c>
      <c r="F327" s="46">
        <f>INDEX(Δεδομένα!$P:$P,MATCH('2021'!E327,Δεδομένα!$O:$O,0))</f>
        <v>23</v>
      </c>
      <c r="G327" s="49" t="s">
        <v>774</v>
      </c>
      <c r="H327" s="51" t="str">
        <f>INDEX(Δεδομένα!B$1:B$51,MATCH('2021'!G327,Δεδομένα!A$1:A$51,0))</f>
        <v>ΑΝΑΤΟΛΙΚΗΣ ΜΑΚΕΔΟΝΙΑΣ ΚΑΙ ΘΡΑΚΗΣ</v>
      </c>
      <c r="I327" s="53">
        <f>INDEX(Δεδομένα!E$1:E$13,MATCH('2021'!H327,Δεδομένα!D$1:D$13,0))</f>
        <v>2</v>
      </c>
      <c r="J327" s="4">
        <v>44251</v>
      </c>
      <c r="K327" s="3" t="s">
        <v>775</v>
      </c>
      <c r="L327" s="17" t="str">
        <f t="shared" si="20"/>
        <v>24/02/2021 10:05</v>
      </c>
      <c r="M327" s="4">
        <v>44251</v>
      </c>
      <c r="N327" s="3" t="s">
        <v>238</v>
      </c>
      <c r="O327" s="17" t="str">
        <f t="shared" si="21"/>
        <v>24/02/2021 11:30</v>
      </c>
      <c r="P327" s="24">
        <f t="shared" si="22"/>
        <v>5.9027777773735579E-2</v>
      </c>
      <c r="Q327" s="28">
        <v>0</v>
      </c>
      <c r="R327" s="27">
        <f t="shared" si="23"/>
        <v>84.999999994179234</v>
      </c>
      <c r="S327" s="3" t="s">
        <v>4</v>
      </c>
      <c r="T327" s="3" t="s">
        <v>776</v>
      </c>
      <c r="U327" s="3" t="s">
        <v>4</v>
      </c>
      <c r="V327" s="3" t="s">
        <v>777</v>
      </c>
      <c r="W327" s="5">
        <v>0</v>
      </c>
      <c r="X327" s="5">
        <v>0</v>
      </c>
      <c r="Y327" s="5">
        <v>0</v>
      </c>
      <c r="Z327" s="5">
        <v>0.01</v>
      </c>
      <c r="AA327" s="5">
        <v>0</v>
      </c>
      <c r="AB327" s="5">
        <v>0</v>
      </c>
      <c r="AC327" s="5">
        <v>0</v>
      </c>
      <c r="AD327" s="5">
        <v>0</v>
      </c>
      <c r="AE327" s="2">
        <v>2</v>
      </c>
      <c r="AF327" s="2">
        <v>0</v>
      </c>
      <c r="AG327" s="2">
        <v>0</v>
      </c>
      <c r="AH327" s="2">
        <v>0</v>
      </c>
      <c r="AI327" s="2">
        <v>0</v>
      </c>
      <c r="AJ327" s="2">
        <v>1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 t="s">
        <v>4</v>
      </c>
      <c r="AT327" s="2" t="s">
        <v>4</v>
      </c>
    </row>
    <row r="328" spans="1:46" x14ac:dyDescent="0.2">
      <c r="A328" s="2">
        <v>1640835</v>
      </c>
      <c r="B328" s="2">
        <v>833239</v>
      </c>
      <c r="C328" s="7">
        <v>24.274046804454201</v>
      </c>
      <c r="D328" s="7">
        <v>41.020621292749098</v>
      </c>
      <c r="E328" s="19" t="s">
        <v>773</v>
      </c>
      <c r="F328" s="46">
        <f>INDEX(Δεδομένα!$P:$P,MATCH('2021'!E328,Δεδομένα!$O:$O,0))</f>
        <v>23</v>
      </c>
      <c r="G328" s="49" t="s">
        <v>774</v>
      </c>
      <c r="H328" s="51" t="str">
        <f>INDEX(Δεδομένα!B$1:B$51,MATCH('2021'!G328,Δεδομένα!A$1:A$51,0))</f>
        <v>ΑΝΑΤΟΛΙΚΗΣ ΜΑΚΕΔΟΝΙΑΣ ΚΑΙ ΘΡΑΚΗΣ</v>
      </c>
      <c r="I328" s="53">
        <f>INDEX(Δεδομένα!E$1:E$13,MATCH('2021'!H328,Δεδομένα!D$1:D$13,0))</f>
        <v>2</v>
      </c>
      <c r="J328" s="4">
        <v>44254</v>
      </c>
      <c r="K328" s="3" t="s">
        <v>562</v>
      </c>
      <c r="L328" s="17" t="str">
        <f t="shared" si="20"/>
        <v>27/02/2021 15:45</v>
      </c>
      <c r="M328" s="4">
        <v>44254</v>
      </c>
      <c r="N328" s="3" t="s">
        <v>778</v>
      </c>
      <c r="O328" s="17" t="str">
        <f t="shared" si="21"/>
        <v>27/02/2021 16:28</v>
      </c>
      <c r="P328" s="24">
        <f t="shared" si="22"/>
        <v>2.9861111113859806E-2</v>
      </c>
      <c r="Q328" s="28">
        <v>0</v>
      </c>
      <c r="R328" s="27">
        <f t="shared" si="23"/>
        <v>43.000000003958121</v>
      </c>
      <c r="S328" s="3" t="s">
        <v>4</v>
      </c>
      <c r="T328" s="3" t="s">
        <v>776</v>
      </c>
      <c r="U328" s="3" t="s">
        <v>4</v>
      </c>
      <c r="V328" s="3" t="s">
        <v>779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0.55000000000000004</v>
      </c>
      <c r="AC328" s="5">
        <v>0</v>
      </c>
      <c r="AD328" s="5">
        <v>0</v>
      </c>
      <c r="AE328" s="2">
        <v>2</v>
      </c>
      <c r="AF328" s="2">
        <v>0</v>
      </c>
      <c r="AG328" s="2">
        <v>0</v>
      </c>
      <c r="AH328" s="2">
        <v>0</v>
      </c>
      <c r="AI328" s="2">
        <v>0</v>
      </c>
      <c r="AJ328" s="2">
        <v>1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 t="s">
        <v>4</v>
      </c>
      <c r="AT328" s="2" t="s">
        <v>4</v>
      </c>
    </row>
    <row r="329" spans="1:46" x14ac:dyDescent="0.2">
      <c r="A329" s="2">
        <v>1640857</v>
      </c>
      <c r="B329" s="2">
        <v>833588</v>
      </c>
      <c r="C329" s="7">
        <v>24.3864394272263</v>
      </c>
      <c r="D329" s="7">
        <v>40.995240969541797</v>
      </c>
      <c r="E329" s="19" t="s">
        <v>773</v>
      </c>
      <c r="F329" s="46">
        <f>INDEX(Δεδομένα!$P:$P,MATCH('2021'!E329,Δεδομένα!$O:$O,0))</f>
        <v>23</v>
      </c>
      <c r="G329" s="49" t="s">
        <v>774</v>
      </c>
      <c r="H329" s="51" t="str">
        <f>INDEX(Δεδομένα!B$1:B$51,MATCH('2021'!G329,Δεδομένα!A$1:A$51,0))</f>
        <v>ΑΝΑΤΟΛΙΚΗΣ ΜΑΚΕΔΟΝΙΑΣ ΚΑΙ ΘΡΑΚΗΣ</v>
      </c>
      <c r="I329" s="53">
        <f>INDEX(Δεδομένα!E$1:E$13,MATCH('2021'!H329,Δεδομένα!D$1:D$13,0))</f>
        <v>2</v>
      </c>
      <c r="J329" s="4">
        <v>44255</v>
      </c>
      <c r="K329" s="3" t="s">
        <v>490</v>
      </c>
      <c r="L329" s="17" t="str">
        <f t="shared" si="20"/>
        <v>28/02/2021 16:00</v>
      </c>
      <c r="M329" s="4">
        <v>44255</v>
      </c>
      <c r="N329" s="3" t="s">
        <v>745</v>
      </c>
      <c r="O329" s="17" t="str">
        <f t="shared" si="21"/>
        <v>28/02/2021 16:35</v>
      </c>
      <c r="P329" s="24">
        <f t="shared" si="22"/>
        <v>2.4305555554747116E-2</v>
      </c>
      <c r="Q329" s="28">
        <v>0</v>
      </c>
      <c r="R329" s="27">
        <f t="shared" si="23"/>
        <v>34.999999998835847</v>
      </c>
      <c r="S329" s="3" t="s">
        <v>4</v>
      </c>
      <c r="T329" s="3" t="s">
        <v>776</v>
      </c>
      <c r="U329" s="3" t="s">
        <v>4</v>
      </c>
      <c r="V329" s="3" t="s">
        <v>780</v>
      </c>
      <c r="W329" s="5">
        <v>0</v>
      </c>
      <c r="X329" s="5">
        <v>0</v>
      </c>
      <c r="Y329" s="5">
        <v>0</v>
      </c>
      <c r="Z329" s="5">
        <v>0.02</v>
      </c>
      <c r="AA329" s="5">
        <v>0</v>
      </c>
      <c r="AB329" s="5">
        <v>0</v>
      </c>
      <c r="AC329" s="5">
        <v>0</v>
      </c>
      <c r="AD329" s="5">
        <v>0</v>
      </c>
      <c r="AE329" s="2">
        <v>2</v>
      </c>
      <c r="AF329" s="2">
        <v>0</v>
      </c>
      <c r="AG329" s="2">
        <v>0</v>
      </c>
      <c r="AH329" s="2">
        <v>0</v>
      </c>
      <c r="AI329" s="2">
        <v>0</v>
      </c>
      <c r="AJ329" s="2">
        <v>1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 t="s">
        <v>4</v>
      </c>
      <c r="AT329" s="2" t="s">
        <v>4</v>
      </c>
    </row>
    <row r="330" spans="1:46" x14ac:dyDescent="0.2">
      <c r="A330" s="2">
        <v>1642650</v>
      </c>
      <c r="B330" s="2">
        <v>834479</v>
      </c>
      <c r="C330" s="7">
        <v>24.278111082730799</v>
      </c>
      <c r="D330" s="7">
        <v>41.018532358936902</v>
      </c>
      <c r="E330" s="19" t="s">
        <v>773</v>
      </c>
      <c r="F330" s="46">
        <f>INDEX(Δεδομένα!$P:$P,MATCH('2021'!E330,Δεδομένα!$O:$O,0))</f>
        <v>23</v>
      </c>
      <c r="G330" s="49" t="s">
        <v>774</v>
      </c>
      <c r="H330" s="51" t="str">
        <f>INDEX(Δεδομένα!B$1:B$51,MATCH('2021'!G330,Δεδομένα!A$1:A$51,0))</f>
        <v>ΑΝΑΤΟΛΙΚΗΣ ΜΑΚΕΔΟΝΙΑΣ ΚΑΙ ΘΡΑΚΗΣ</v>
      </c>
      <c r="I330" s="53">
        <f>INDEX(Δεδομένα!E$1:E$13,MATCH('2021'!H330,Δεδομένα!D$1:D$13,0))</f>
        <v>2</v>
      </c>
      <c r="J330" s="4">
        <v>44258</v>
      </c>
      <c r="K330" s="3" t="s">
        <v>745</v>
      </c>
      <c r="L330" s="17" t="str">
        <f t="shared" si="20"/>
        <v>03/03/2021 16:35</v>
      </c>
      <c r="M330" s="4">
        <v>44258</v>
      </c>
      <c r="N330" s="3" t="s">
        <v>781</v>
      </c>
      <c r="O330" s="17" t="str">
        <f t="shared" si="21"/>
        <v>03/03/2021 20:19</v>
      </c>
      <c r="P330" s="24">
        <f t="shared" si="22"/>
        <v>0.15555555556056788</v>
      </c>
      <c r="Q330" s="28">
        <v>0</v>
      </c>
      <c r="R330" s="27">
        <f t="shared" si="23"/>
        <v>224.00000000721775</v>
      </c>
      <c r="S330" s="3" t="s">
        <v>4</v>
      </c>
      <c r="T330" s="3" t="s">
        <v>776</v>
      </c>
      <c r="U330" s="3" t="s">
        <v>4</v>
      </c>
      <c r="V330" s="3" t="s">
        <v>779</v>
      </c>
      <c r="W330" s="5">
        <v>0</v>
      </c>
      <c r="X330" s="5">
        <v>0</v>
      </c>
      <c r="Y330" s="5">
        <v>0</v>
      </c>
      <c r="Z330" s="5">
        <v>0</v>
      </c>
      <c r="AA330" s="5">
        <v>0.2</v>
      </c>
      <c r="AB330" s="5">
        <v>4</v>
      </c>
      <c r="AC330" s="5">
        <v>0</v>
      </c>
      <c r="AD330" s="5">
        <v>0</v>
      </c>
      <c r="AE330" s="2">
        <v>4</v>
      </c>
      <c r="AF330" s="2">
        <v>0</v>
      </c>
      <c r="AG330" s="2">
        <v>0</v>
      </c>
      <c r="AH330" s="2">
        <v>0</v>
      </c>
      <c r="AI330" s="2">
        <v>0</v>
      </c>
      <c r="AJ330" s="2">
        <v>2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 t="s">
        <v>4</v>
      </c>
      <c r="AT330" s="2" t="s">
        <v>4</v>
      </c>
    </row>
    <row r="331" spans="1:46" x14ac:dyDescent="0.2">
      <c r="A331" s="2">
        <v>1656878</v>
      </c>
      <c r="B331" s="2">
        <v>847716</v>
      </c>
      <c r="C331" s="7">
        <v>24.353694044186799</v>
      </c>
      <c r="D331" s="7">
        <v>40.9548341845273</v>
      </c>
      <c r="E331" s="19" t="s">
        <v>773</v>
      </c>
      <c r="F331" s="46">
        <f>INDEX(Δεδομένα!$P:$P,MATCH('2021'!E331,Δεδομένα!$O:$O,0))</f>
        <v>23</v>
      </c>
      <c r="G331" s="49" t="s">
        <v>774</v>
      </c>
      <c r="H331" s="51" t="str">
        <f>INDEX(Δεδομένα!B$1:B$51,MATCH('2021'!G331,Δεδομένα!A$1:A$51,0))</f>
        <v>ΑΝΑΤΟΛΙΚΗΣ ΜΑΚΕΔΟΝΙΑΣ ΚΑΙ ΘΡΑΚΗΣ</v>
      </c>
      <c r="I331" s="53">
        <f>INDEX(Δεδομένα!E$1:E$13,MATCH('2021'!H331,Δεδομένα!D$1:D$13,0))</f>
        <v>2</v>
      </c>
      <c r="J331" s="4">
        <v>44308</v>
      </c>
      <c r="K331" s="3" t="s">
        <v>13</v>
      </c>
      <c r="L331" s="17" t="str">
        <f t="shared" si="20"/>
        <v>22/04/2021 18:50</v>
      </c>
      <c r="M331" s="4">
        <v>44308</v>
      </c>
      <c r="N331" s="3" t="s">
        <v>534</v>
      </c>
      <c r="O331" s="17" t="str">
        <f t="shared" si="21"/>
        <v>22/04/2021 20:45</v>
      </c>
      <c r="P331" s="24">
        <f t="shared" si="22"/>
        <v>7.9861111116770189E-2</v>
      </c>
      <c r="Q331" s="28">
        <v>0</v>
      </c>
      <c r="R331" s="27">
        <f t="shared" si="23"/>
        <v>115.00000000814907</v>
      </c>
      <c r="S331" s="3" t="s">
        <v>4</v>
      </c>
      <c r="T331" s="3" t="s">
        <v>776</v>
      </c>
      <c r="U331" s="3" t="s">
        <v>4</v>
      </c>
      <c r="V331" s="3" t="s">
        <v>782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0.05</v>
      </c>
      <c r="AC331" s="5">
        <v>0</v>
      </c>
      <c r="AD331" s="5">
        <v>0</v>
      </c>
      <c r="AE331" s="2">
        <v>2</v>
      </c>
      <c r="AF331" s="2">
        <v>0</v>
      </c>
      <c r="AG331" s="2">
        <v>0</v>
      </c>
      <c r="AH331" s="2">
        <v>0</v>
      </c>
      <c r="AI331" s="2">
        <v>0</v>
      </c>
      <c r="AJ331" s="2">
        <v>1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 t="s">
        <v>4</v>
      </c>
      <c r="AT331" s="2" t="s">
        <v>4</v>
      </c>
    </row>
    <row r="332" spans="1:46" x14ac:dyDescent="0.2">
      <c r="A332" s="2">
        <v>1661999</v>
      </c>
      <c r="B332" s="2">
        <v>853632</v>
      </c>
      <c r="C332" s="7">
        <v>24.274818397729</v>
      </c>
      <c r="D332" s="7">
        <v>41.022514410247602</v>
      </c>
      <c r="E332" s="19" t="s">
        <v>773</v>
      </c>
      <c r="F332" s="46">
        <f>INDEX(Δεδομένα!$P:$P,MATCH('2021'!E332,Δεδομένα!$O:$O,0))</f>
        <v>23</v>
      </c>
      <c r="G332" s="49" t="s">
        <v>774</v>
      </c>
      <c r="H332" s="51" t="str">
        <f>INDEX(Δεδομένα!B$1:B$51,MATCH('2021'!G332,Δεδομένα!A$1:A$51,0))</f>
        <v>ΑΝΑΤΟΛΙΚΗΣ ΜΑΚΕΔΟΝΙΑΣ ΚΑΙ ΘΡΑΚΗΣ</v>
      </c>
      <c r="I332" s="53">
        <f>INDEX(Δεδομένα!E$1:E$13,MATCH('2021'!H332,Δεδομένα!D$1:D$13,0))</f>
        <v>2</v>
      </c>
      <c r="J332" s="4">
        <v>44332</v>
      </c>
      <c r="K332" s="3" t="s">
        <v>783</v>
      </c>
      <c r="L332" s="17" t="str">
        <f t="shared" si="20"/>
        <v>16/05/2021 18:56</v>
      </c>
      <c r="M332" s="4">
        <v>44332</v>
      </c>
      <c r="N332" s="3" t="s">
        <v>694</v>
      </c>
      <c r="O332" s="17" t="str">
        <f t="shared" si="21"/>
        <v>16/05/2021 20:20</v>
      </c>
      <c r="P332" s="24">
        <f t="shared" si="22"/>
        <v>5.8333333327027503E-2</v>
      </c>
      <c r="Q332" s="28">
        <v>0</v>
      </c>
      <c r="R332" s="27">
        <f t="shared" si="23"/>
        <v>83.999999990919605</v>
      </c>
      <c r="S332" s="3" t="s">
        <v>4</v>
      </c>
      <c r="T332" s="3" t="s">
        <v>776</v>
      </c>
      <c r="U332" s="3" t="s">
        <v>4</v>
      </c>
      <c r="V332" s="3" t="s">
        <v>779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0.1</v>
      </c>
      <c r="AC332" s="5">
        <v>0</v>
      </c>
      <c r="AD332" s="5">
        <v>0</v>
      </c>
      <c r="AE332" s="2">
        <v>2</v>
      </c>
      <c r="AF332" s="2">
        <v>0</v>
      </c>
      <c r="AG332" s="2">
        <v>0</v>
      </c>
      <c r="AH332" s="2">
        <v>0</v>
      </c>
      <c r="AI332" s="2">
        <v>0</v>
      </c>
      <c r="AJ332" s="2">
        <v>1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 t="s">
        <v>4</v>
      </c>
      <c r="AT332" s="2" t="s">
        <v>4</v>
      </c>
    </row>
    <row r="333" spans="1:46" x14ac:dyDescent="0.2">
      <c r="A333" s="2">
        <v>1666568</v>
      </c>
      <c r="B333" s="2">
        <v>858535</v>
      </c>
      <c r="C333" s="7">
        <v>24.4324316036342</v>
      </c>
      <c r="D333" s="7">
        <v>40.965308965741201</v>
      </c>
      <c r="E333" s="19" t="s">
        <v>773</v>
      </c>
      <c r="F333" s="46">
        <f>INDEX(Δεδομένα!$P:$P,MATCH('2021'!E333,Δεδομένα!$O:$O,0))</f>
        <v>23</v>
      </c>
      <c r="G333" s="49" t="s">
        <v>774</v>
      </c>
      <c r="H333" s="51" t="str">
        <f>INDEX(Δεδομένα!B$1:B$51,MATCH('2021'!G333,Δεδομένα!A$1:A$51,0))</f>
        <v>ΑΝΑΤΟΛΙΚΗΣ ΜΑΚΕΔΟΝΙΑΣ ΚΑΙ ΘΡΑΚΗΣ</v>
      </c>
      <c r="I333" s="53">
        <f>INDEX(Δεδομένα!E$1:E$13,MATCH('2021'!H333,Δεδομένα!D$1:D$13,0))</f>
        <v>2</v>
      </c>
      <c r="J333" s="4">
        <v>44350</v>
      </c>
      <c r="K333" s="3" t="s">
        <v>267</v>
      </c>
      <c r="L333" s="17" t="str">
        <f t="shared" si="20"/>
        <v>03/06/2021 17:30</v>
      </c>
      <c r="M333" s="4">
        <v>44350</v>
      </c>
      <c r="N333" s="3" t="s">
        <v>79</v>
      </c>
      <c r="O333" s="17" t="str">
        <f t="shared" si="21"/>
        <v>03/06/2021 19:10</v>
      </c>
      <c r="P333" s="24">
        <f t="shared" si="22"/>
        <v>6.9444444445252884E-2</v>
      </c>
      <c r="Q333" s="28">
        <v>0</v>
      </c>
      <c r="R333" s="27">
        <f t="shared" si="23"/>
        <v>100.00000000116415</v>
      </c>
      <c r="S333" s="3" t="s">
        <v>4</v>
      </c>
      <c r="T333" s="3" t="s">
        <v>776</v>
      </c>
      <c r="U333" s="3" t="s">
        <v>4</v>
      </c>
      <c r="V333" s="3" t="s">
        <v>784</v>
      </c>
      <c r="W333" s="5">
        <v>0</v>
      </c>
      <c r="X333" s="5">
        <v>0.1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2">
        <v>8</v>
      </c>
      <c r="AF333" s="2">
        <v>0</v>
      </c>
      <c r="AG333" s="2">
        <v>0</v>
      </c>
      <c r="AH333" s="2">
        <v>0</v>
      </c>
      <c r="AI333" s="2">
        <v>0</v>
      </c>
      <c r="AJ333" s="2">
        <v>4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 t="s">
        <v>4</v>
      </c>
      <c r="AT333" s="2" t="s">
        <v>4</v>
      </c>
    </row>
    <row r="334" spans="1:46" x14ac:dyDescent="0.2">
      <c r="A334" s="2">
        <v>1681988</v>
      </c>
      <c r="B334" s="2">
        <v>875367</v>
      </c>
      <c r="C334" s="7">
        <v>24.3473607314654</v>
      </c>
      <c r="D334" s="7">
        <v>40.976436444009799</v>
      </c>
      <c r="E334" s="19" t="s">
        <v>773</v>
      </c>
      <c r="F334" s="46">
        <f>INDEX(Δεδομένα!$P:$P,MATCH('2021'!E334,Δεδομένα!$O:$O,0))</f>
        <v>23</v>
      </c>
      <c r="G334" s="49" t="s">
        <v>774</v>
      </c>
      <c r="H334" s="51" t="str">
        <f>INDEX(Δεδομένα!B$1:B$51,MATCH('2021'!G334,Δεδομένα!A$1:A$51,0))</f>
        <v>ΑΝΑΤΟΛΙΚΗΣ ΜΑΚΕΔΟΝΙΑΣ ΚΑΙ ΘΡΑΚΗΣ</v>
      </c>
      <c r="I334" s="53">
        <f>INDEX(Δεδομένα!E$1:E$13,MATCH('2021'!H334,Δεδομένα!D$1:D$13,0))</f>
        <v>2</v>
      </c>
      <c r="J334" s="4">
        <v>44405</v>
      </c>
      <c r="K334" s="3" t="s">
        <v>716</v>
      </c>
      <c r="L334" s="17" t="str">
        <f t="shared" si="20"/>
        <v>28/07/2021 17:36</v>
      </c>
      <c r="M334" s="4">
        <v>44405</v>
      </c>
      <c r="N334" s="3" t="s">
        <v>786</v>
      </c>
      <c r="O334" s="17" t="str">
        <f t="shared" si="21"/>
        <v>28/07/2021 19:44</v>
      </c>
      <c r="P334" s="24">
        <f t="shared" si="22"/>
        <v>8.8888888894871343E-2</v>
      </c>
      <c r="Q334" s="28">
        <v>0</v>
      </c>
      <c r="R334" s="27">
        <f t="shared" si="23"/>
        <v>128.00000000861473</v>
      </c>
      <c r="S334" s="3" t="s">
        <v>4</v>
      </c>
      <c r="T334" s="3" t="s">
        <v>776</v>
      </c>
      <c r="U334" s="3" t="s">
        <v>4</v>
      </c>
      <c r="V334" s="3" t="s">
        <v>787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15</v>
      </c>
      <c r="AD334" s="5">
        <v>0</v>
      </c>
      <c r="AE334" s="2">
        <v>6</v>
      </c>
      <c r="AF334" s="2">
        <v>0</v>
      </c>
      <c r="AG334" s="2">
        <v>0</v>
      </c>
      <c r="AH334" s="2">
        <v>0</v>
      </c>
      <c r="AI334" s="2">
        <v>0</v>
      </c>
      <c r="AJ334" s="2">
        <v>3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</row>
    <row r="335" spans="1:46" x14ac:dyDescent="0.2">
      <c r="A335" s="2">
        <v>1684248</v>
      </c>
      <c r="B335" s="2">
        <v>879153</v>
      </c>
      <c r="C335" s="7">
        <v>24.5148838556456</v>
      </c>
      <c r="D335" s="7">
        <v>40.9742132956275</v>
      </c>
      <c r="E335" s="19" t="s">
        <v>773</v>
      </c>
      <c r="F335" s="46">
        <f>INDEX(Δεδομένα!$P:$P,MATCH('2021'!E335,Δεδομένα!$O:$O,0))</f>
        <v>23</v>
      </c>
      <c r="G335" s="49" t="s">
        <v>774</v>
      </c>
      <c r="H335" s="51" t="str">
        <f>INDEX(Δεδομένα!B$1:B$51,MATCH('2021'!G335,Δεδομένα!A$1:A$51,0))</f>
        <v>ΑΝΑΤΟΛΙΚΗΣ ΜΑΚΕΔΟΝΙΑΣ ΚΑΙ ΘΡΑΚΗΣ</v>
      </c>
      <c r="I335" s="53">
        <f>INDEX(Δεδομένα!E$1:E$13,MATCH('2021'!H335,Δεδομένα!D$1:D$13,0))</f>
        <v>2</v>
      </c>
      <c r="J335" s="4">
        <v>44414</v>
      </c>
      <c r="K335" s="3" t="s">
        <v>788</v>
      </c>
      <c r="L335" s="17" t="str">
        <f t="shared" si="20"/>
        <v>06/08/2021 08:36</v>
      </c>
      <c r="M335" s="4">
        <v>44414</v>
      </c>
      <c r="N335" s="3" t="s">
        <v>301</v>
      </c>
      <c r="O335" s="17" t="str">
        <f t="shared" si="21"/>
        <v>06/08/2021 09:28</v>
      </c>
      <c r="P335" s="24">
        <f t="shared" si="22"/>
        <v>3.6111111112404615E-2</v>
      </c>
      <c r="Q335" s="28">
        <v>0</v>
      </c>
      <c r="R335" s="27">
        <f t="shared" si="23"/>
        <v>52.000000001862645</v>
      </c>
      <c r="S335" s="3" t="s">
        <v>4</v>
      </c>
      <c r="T335" s="3" t="s">
        <v>776</v>
      </c>
      <c r="U335" s="3" t="s">
        <v>4</v>
      </c>
      <c r="V335" s="3" t="s">
        <v>789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5</v>
      </c>
      <c r="AD335" s="5">
        <v>0</v>
      </c>
      <c r="AE335" s="2">
        <v>5</v>
      </c>
      <c r="AF335" s="2">
        <v>0</v>
      </c>
      <c r="AG335" s="2">
        <v>0</v>
      </c>
      <c r="AH335" s="2">
        <v>0</v>
      </c>
      <c r="AI335" s="2">
        <v>0</v>
      </c>
      <c r="AJ335" s="2">
        <v>2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</row>
    <row r="336" spans="1:46" x14ac:dyDescent="0.2">
      <c r="A336" s="2">
        <v>1684251</v>
      </c>
      <c r="B336" s="2">
        <v>879765</v>
      </c>
      <c r="C336" s="7">
        <v>24.4244951680827</v>
      </c>
      <c r="D336" s="7">
        <v>41.006779043946302</v>
      </c>
      <c r="E336" s="19" t="s">
        <v>773</v>
      </c>
      <c r="F336" s="46">
        <f>INDEX(Δεδομένα!$P:$P,MATCH('2021'!E336,Δεδομένα!$O:$O,0))</f>
        <v>23</v>
      </c>
      <c r="G336" s="49" t="s">
        <v>774</v>
      </c>
      <c r="H336" s="51" t="str">
        <f>INDEX(Δεδομένα!B$1:B$51,MATCH('2021'!G336,Δεδομένα!A$1:A$51,0))</f>
        <v>ΑΝΑΤΟΛΙΚΗΣ ΜΑΚΕΔΟΝΙΑΣ ΚΑΙ ΘΡΑΚΗΣ</v>
      </c>
      <c r="I336" s="53">
        <f>INDEX(Δεδομένα!E$1:E$13,MATCH('2021'!H336,Δεδομένα!D$1:D$13,0))</f>
        <v>2</v>
      </c>
      <c r="J336" s="4">
        <v>44414</v>
      </c>
      <c r="K336" s="3" t="s">
        <v>665</v>
      </c>
      <c r="L336" s="17" t="str">
        <f t="shared" si="20"/>
        <v>06/08/2021 20:22</v>
      </c>
      <c r="M336" s="4">
        <v>44414</v>
      </c>
      <c r="N336" s="3" t="s">
        <v>790</v>
      </c>
      <c r="O336" s="17" t="str">
        <f t="shared" si="21"/>
        <v>06/08/2021 22:22</v>
      </c>
      <c r="P336" s="24">
        <f t="shared" si="22"/>
        <v>8.3333333328482695E-2</v>
      </c>
      <c r="Q336" s="28">
        <v>0</v>
      </c>
      <c r="R336" s="27">
        <f t="shared" si="23"/>
        <v>119.99999999301508</v>
      </c>
      <c r="S336" s="3" t="s">
        <v>4</v>
      </c>
      <c r="T336" s="3" t="s">
        <v>776</v>
      </c>
      <c r="U336" s="3" t="s">
        <v>4</v>
      </c>
      <c r="V336" s="3" t="s">
        <v>791</v>
      </c>
      <c r="W336" s="5">
        <v>0</v>
      </c>
      <c r="X336" s="5">
        <v>0.01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2">
        <v>5</v>
      </c>
      <c r="AF336" s="2">
        <v>0</v>
      </c>
      <c r="AG336" s="2">
        <v>0</v>
      </c>
      <c r="AH336" s="2">
        <v>0</v>
      </c>
      <c r="AI336" s="2">
        <v>0</v>
      </c>
      <c r="AJ336" s="2">
        <v>2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</row>
    <row r="337" spans="1:46" x14ac:dyDescent="0.2">
      <c r="A337" s="2">
        <v>1689570</v>
      </c>
      <c r="B337" s="2">
        <v>884199</v>
      </c>
      <c r="C337" s="7">
        <v>24.412752873239501</v>
      </c>
      <c r="D337" s="7">
        <v>40.946624860885798</v>
      </c>
      <c r="E337" s="19" t="s">
        <v>773</v>
      </c>
      <c r="F337" s="46">
        <f>INDEX(Δεδομένα!$P:$P,MATCH('2021'!E337,Δεδομένα!$O:$O,0))</f>
        <v>23</v>
      </c>
      <c r="G337" s="49" t="s">
        <v>774</v>
      </c>
      <c r="H337" s="51" t="str">
        <f>INDEX(Δεδομένα!B$1:B$51,MATCH('2021'!G337,Δεδομένα!A$1:A$51,0))</f>
        <v>ΑΝΑΤΟΛΙΚΗΣ ΜΑΚΕΔΟΝΙΑΣ ΚΑΙ ΘΡΑΚΗΣ</v>
      </c>
      <c r="I337" s="53">
        <f>INDEX(Δεδομένα!E$1:E$13,MATCH('2021'!H337,Δεδομένα!D$1:D$13,0))</f>
        <v>2</v>
      </c>
      <c r="J337" s="4">
        <v>44427</v>
      </c>
      <c r="K337" s="3" t="s">
        <v>792</v>
      </c>
      <c r="L337" s="17" t="str">
        <f t="shared" si="20"/>
        <v>19/08/2021 06:04</v>
      </c>
      <c r="M337" s="4">
        <v>44427</v>
      </c>
      <c r="N337" s="3" t="s">
        <v>793</v>
      </c>
      <c r="O337" s="17" t="str">
        <f t="shared" si="21"/>
        <v>19/08/2021 07:30</v>
      </c>
      <c r="P337" s="24">
        <f t="shared" si="22"/>
        <v>5.9722222220443655E-2</v>
      </c>
      <c r="Q337" s="28">
        <v>0</v>
      </c>
      <c r="R337" s="27">
        <f t="shared" si="23"/>
        <v>85.999999997438863</v>
      </c>
      <c r="S337" s="3" t="s">
        <v>4</v>
      </c>
      <c r="T337" s="3" t="s">
        <v>776</v>
      </c>
      <c r="U337" s="3" t="s">
        <v>4</v>
      </c>
      <c r="V337" s="3" t="s">
        <v>794</v>
      </c>
      <c r="W337" s="5">
        <v>0.1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2">
        <v>3</v>
      </c>
      <c r="AF337" s="2">
        <v>0</v>
      </c>
      <c r="AG337" s="2">
        <v>0</v>
      </c>
      <c r="AH337" s="2">
        <v>0</v>
      </c>
      <c r="AI337" s="2">
        <v>0</v>
      </c>
      <c r="AJ337" s="2">
        <v>1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</row>
    <row r="338" spans="1:46" x14ac:dyDescent="0.2">
      <c r="A338" s="2">
        <v>1692467</v>
      </c>
      <c r="B338" s="2">
        <v>887885</v>
      </c>
      <c r="C338" s="7">
        <v>24.4459729858313</v>
      </c>
      <c r="D338" s="7">
        <v>41.052908661005802</v>
      </c>
      <c r="E338" s="19" t="s">
        <v>773</v>
      </c>
      <c r="F338" s="46">
        <f>INDEX(Δεδομένα!$P:$P,MATCH('2021'!E338,Δεδομένα!$O:$O,0))</f>
        <v>23</v>
      </c>
      <c r="G338" s="49" t="s">
        <v>774</v>
      </c>
      <c r="H338" s="51" t="str">
        <f>INDEX(Δεδομένα!B$1:B$51,MATCH('2021'!G338,Δεδομένα!A$1:A$51,0))</f>
        <v>ΑΝΑΤΟΛΙΚΗΣ ΜΑΚΕΔΟΝΙΑΣ ΚΑΙ ΘΡΑΚΗΣ</v>
      </c>
      <c r="I338" s="53">
        <f>INDEX(Δεδομένα!E$1:E$13,MATCH('2021'!H338,Δεδομένα!D$1:D$13,0))</f>
        <v>2</v>
      </c>
      <c r="J338" s="4">
        <v>44440</v>
      </c>
      <c r="K338" s="3" t="s">
        <v>351</v>
      </c>
      <c r="L338" s="17" t="str">
        <f t="shared" si="20"/>
        <v>01/09/2021 13:25</v>
      </c>
      <c r="M338" s="4">
        <v>44440</v>
      </c>
      <c r="N338" s="3" t="s">
        <v>529</v>
      </c>
      <c r="O338" s="17" t="str">
        <f t="shared" si="21"/>
        <v>01/09/2021 14:05</v>
      </c>
      <c r="P338" s="24">
        <f t="shared" si="22"/>
        <v>2.7777777773735579E-2</v>
      </c>
      <c r="Q338" s="28">
        <v>0</v>
      </c>
      <c r="R338" s="27">
        <f t="shared" si="23"/>
        <v>39.999999994179234</v>
      </c>
      <c r="S338" s="3" t="s">
        <v>4</v>
      </c>
      <c r="T338" s="3" t="s">
        <v>776</v>
      </c>
      <c r="U338" s="3" t="s">
        <v>4</v>
      </c>
      <c r="V338" s="3" t="s">
        <v>795</v>
      </c>
      <c r="W338" s="5">
        <v>0</v>
      </c>
      <c r="X338" s="5">
        <v>0.02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2">
        <v>3</v>
      </c>
      <c r="AF338" s="2">
        <v>0</v>
      </c>
      <c r="AG338" s="2">
        <v>0</v>
      </c>
      <c r="AH338" s="2">
        <v>0</v>
      </c>
      <c r="AI338" s="2">
        <v>0</v>
      </c>
      <c r="AJ338" s="2">
        <v>1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</row>
    <row r="339" spans="1:46" x14ac:dyDescent="0.2">
      <c r="A339" s="2">
        <v>1692469</v>
      </c>
      <c r="B339" s="2">
        <v>887863</v>
      </c>
      <c r="C339" s="7">
        <v>24.4568191196656</v>
      </c>
      <c r="D339" s="7">
        <v>41.072589796649403</v>
      </c>
      <c r="E339" s="19" t="s">
        <v>773</v>
      </c>
      <c r="F339" s="46">
        <f>INDEX(Δεδομένα!$P:$P,MATCH('2021'!E339,Δεδομένα!$O:$O,0))</f>
        <v>23</v>
      </c>
      <c r="G339" s="49" t="s">
        <v>774</v>
      </c>
      <c r="H339" s="51" t="str">
        <f>INDEX(Δεδομένα!B$1:B$51,MATCH('2021'!G339,Δεδομένα!A$1:A$51,0))</f>
        <v>ΑΝΑΤΟΛΙΚΗΣ ΜΑΚΕΔΟΝΙΑΣ ΚΑΙ ΘΡΑΚΗΣ</v>
      </c>
      <c r="I339" s="53">
        <f>INDEX(Δεδομένα!E$1:E$13,MATCH('2021'!H339,Δεδομένα!D$1:D$13,0))</f>
        <v>2</v>
      </c>
      <c r="J339" s="4">
        <v>44440</v>
      </c>
      <c r="K339" s="3" t="s">
        <v>796</v>
      </c>
      <c r="L339" s="17" t="str">
        <f t="shared" si="20"/>
        <v>01/09/2021 14:09</v>
      </c>
      <c r="M339" s="4">
        <v>44440</v>
      </c>
      <c r="N339" s="3" t="s">
        <v>797</v>
      </c>
      <c r="O339" s="17" t="str">
        <f t="shared" si="21"/>
        <v>01/09/2021 21:15</v>
      </c>
      <c r="P339" s="24">
        <f t="shared" si="22"/>
        <v>0.29583333332993789</v>
      </c>
      <c r="Q339" s="28">
        <v>0</v>
      </c>
      <c r="R339" s="27">
        <f t="shared" si="23"/>
        <v>425.99999999511056</v>
      </c>
      <c r="S339" s="3" t="s">
        <v>4</v>
      </c>
      <c r="T339" s="3" t="s">
        <v>776</v>
      </c>
      <c r="U339" s="3" t="s">
        <v>4</v>
      </c>
      <c r="V339" s="3" t="s">
        <v>795</v>
      </c>
      <c r="W339" s="5">
        <v>0</v>
      </c>
      <c r="X339" s="5">
        <v>5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2">
        <v>8</v>
      </c>
      <c r="AF339" s="2">
        <v>0</v>
      </c>
      <c r="AG339" s="2">
        <v>0</v>
      </c>
      <c r="AH339" s="2">
        <v>0</v>
      </c>
      <c r="AI339" s="2">
        <v>0</v>
      </c>
      <c r="AJ339" s="2">
        <v>3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</row>
    <row r="340" spans="1:46" x14ac:dyDescent="0.2">
      <c r="A340" s="2">
        <v>1694071</v>
      </c>
      <c r="B340" s="2">
        <v>889550</v>
      </c>
      <c r="D340" s="2"/>
      <c r="E340" s="19" t="s">
        <v>773</v>
      </c>
      <c r="F340" s="46">
        <f>INDEX(Δεδομένα!$P:$P,MATCH('2021'!E340,Δεδομένα!$O:$O,0))</f>
        <v>23</v>
      </c>
      <c r="G340" s="49" t="s">
        <v>774</v>
      </c>
      <c r="H340" s="51" t="str">
        <f>INDEX(Δεδομένα!B$1:B$51,MATCH('2021'!G340,Δεδομένα!A$1:A$51,0))</f>
        <v>ΑΝΑΤΟΛΙΚΗΣ ΜΑΚΕΔΟΝΙΑΣ ΚΑΙ ΘΡΑΚΗΣ</v>
      </c>
      <c r="I340" s="53">
        <f>INDEX(Δεδομένα!E$1:E$13,MATCH('2021'!H340,Δεδομένα!D$1:D$13,0))</f>
        <v>2</v>
      </c>
      <c r="J340" s="4">
        <v>44446</v>
      </c>
      <c r="K340" s="3" t="s">
        <v>17</v>
      </c>
      <c r="L340" s="17" t="str">
        <f t="shared" si="20"/>
        <v>07/09/2021 18:00</v>
      </c>
      <c r="M340" s="4">
        <v>44446</v>
      </c>
      <c r="N340" s="3" t="s">
        <v>102</v>
      </c>
      <c r="O340" s="17" t="str">
        <f t="shared" si="21"/>
        <v>07/09/2021 18:35</v>
      </c>
      <c r="P340" s="24">
        <f t="shared" si="22"/>
        <v>2.4305555554747116E-2</v>
      </c>
      <c r="Q340" s="28">
        <v>0</v>
      </c>
      <c r="R340" s="27">
        <f t="shared" si="23"/>
        <v>34.999999998835847</v>
      </c>
      <c r="S340" s="3" t="s">
        <v>4</v>
      </c>
      <c r="T340" s="3" t="s">
        <v>776</v>
      </c>
      <c r="U340" s="3" t="s">
        <v>4</v>
      </c>
      <c r="V340" s="3" t="s">
        <v>798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1</v>
      </c>
      <c r="AC340" s="5">
        <v>0</v>
      </c>
      <c r="AD340" s="5">
        <v>0</v>
      </c>
      <c r="AE340" s="2">
        <v>3</v>
      </c>
      <c r="AF340" s="2">
        <v>0</v>
      </c>
      <c r="AG340" s="2">
        <v>0</v>
      </c>
      <c r="AH340" s="2">
        <v>0</v>
      </c>
      <c r="AI340" s="2">
        <v>0</v>
      </c>
      <c r="AJ340" s="2">
        <v>1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</row>
    <row r="341" spans="1:46" x14ac:dyDescent="0.2">
      <c r="A341" s="2">
        <v>1695904</v>
      </c>
      <c r="B341" s="2">
        <v>891234</v>
      </c>
      <c r="C341" s="7">
        <v>24.444741300268099</v>
      </c>
      <c r="D341" s="7">
        <v>41.111017366232304</v>
      </c>
      <c r="E341" s="19" t="s">
        <v>773</v>
      </c>
      <c r="F341" s="46">
        <f>INDEX(Δεδομένα!$P:$P,MATCH('2021'!E341,Δεδομένα!$O:$O,0))</f>
        <v>23</v>
      </c>
      <c r="G341" s="49" t="s">
        <v>774</v>
      </c>
      <c r="H341" s="51" t="str">
        <f>INDEX(Δεδομένα!B$1:B$51,MATCH('2021'!G341,Δεδομένα!A$1:A$51,0))</f>
        <v>ΑΝΑΤΟΛΙΚΗΣ ΜΑΚΕΔΟΝΙΑΣ ΚΑΙ ΘΡΑΚΗΣ</v>
      </c>
      <c r="I341" s="53">
        <f>INDEX(Δεδομένα!E$1:E$13,MATCH('2021'!H341,Δεδομένα!D$1:D$13,0))</f>
        <v>2</v>
      </c>
      <c r="J341" s="4">
        <v>44453</v>
      </c>
      <c r="K341" s="3" t="s">
        <v>799</v>
      </c>
      <c r="L341" s="17" t="str">
        <f t="shared" si="20"/>
        <v>14/09/2021 19:06</v>
      </c>
      <c r="M341" s="4">
        <v>44454</v>
      </c>
      <c r="N341" s="3" t="s">
        <v>800</v>
      </c>
      <c r="O341" s="17" t="str">
        <f t="shared" si="21"/>
        <v>15/09/2021 07:03</v>
      </c>
      <c r="P341" s="24">
        <f t="shared" si="22"/>
        <v>0.49791666666715173</v>
      </c>
      <c r="Q341" s="28">
        <v>0</v>
      </c>
      <c r="R341" s="27">
        <f t="shared" si="23"/>
        <v>717.00000000069849</v>
      </c>
      <c r="S341" s="3" t="s">
        <v>4</v>
      </c>
      <c r="T341" s="3" t="s">
        <v>776</v>
      </c>
      <c r="U341" s="3" t="s">
        <v>4</v>
      </c>
      <c r="V341" s="3" t="s">
        <v>795</v>
      </c>
      <c r="W341" s="5">
        <v>0</v>
      </c>
      <c r="X341" s="5">
        <v>0.1</v>
      </c>
      <c r="Y341" s="5">
        <v>0</v>
      </c>
      <c r="Z341" s="5">
        <v>1</v>
      </c>
      <c r="AA341" s="5">
        <v>0</v>
      </c>
      <c r="AB341" s="5">
        <v>0</v>
      </c>
      <c r="AC341" s="5">
        <v>0</v>
      </c>
      <c r="AD341" s="5">
        <v>0</v>
      </c>
      <c r="AE341" s="2">
        <v>7</v>
      </c>
      <c r="AF341" s="2">
        <v>0</v>
      </c>
      <c r="AG341" s="2">
        <v>0</v>
      </c>
      <c r="AH341" s="2">
        <v>0</v>
      </c>
      <c r="AI341" s="2">
        <v>3</v>
      </c>
      <c r="AJ341" s="2">
        <v>3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</row>
    <row r="342" spans="1:46" x14ac:dyDescent="0.2">
      <c r="A342" s="2">
        <v>1695938</v>
      </c>
      <c r="B342" s="2">
        <v>891449</v>
      </c>
      <c r="C342" s="7">
        <v>24.552936139447201</v>
      </c>
      <c r="D342" s="7">
        <v>40.988866147879897</v>
      </c>
      <c r="E342" s="19" t="s">
        <v>773</v>
      </c>
      <c r="F342" s="46">
        <f>INDEX(Δεδομένα!$P:$P,MATCH('2021'!E342,Δεδομένα!$O:$O,0))</f>
        <v>23</v>
      </c>
      <c r="G342" s="49" t="s">
        <v>774</v>
      </c>
      <c r="H342" s="51" t="str">
        <f>INDEX(Δεδομένα!B$1:B$51,MATCH('2021'!G342,Δεδομένα!A$1:A$51,0))</f>
        <v>ΑΝΑΤΟΛΙΚΗΣ ΜΑΚΕΔΟΝΙΑΣ ΚΑΙ ΘΡΑΚΗΣ</v>
      </c>
      <c r="I342" s="53">
        <f>INDEX(Δεδομένα!E$1:E$13,MATCH('2021'!H342,Δεδομένα!D$1:D$13,0))</f>
        <v>2</v>
      </c>
      <c r="J342" s="4">
        <v>44454</v>
      </c>
      <c r="K342" s="3" t="s">
        <v>161</v>
      </c>
      <c r="L342" s="17" t="str">
        <f t="shared" si="20"/>
        <v>15/09/2021 15:00</v>
      </c>
      <c r="M342" s="4">
        <v>44454</v>
      </c>
      <c r="N342" s="3" t="s">
        <v>341</v>
      </c>
      <c r="O342" s="17" t="str">
        <f t="shared" si="21"/>
        <v>15/09/2021 17:55</v>
      </c>
      <c r="P342" s="24">
        <f t="shared" si="22"/>
        <v>0.12152777778101154</v>
      </c>
      <c r="Q342" s="28">
        <v>0</v>
      </c>
      <c r="R342" s="27">
        <f t="shared" si="23"/>
        <v>175.00000000465661</v>
      </c>
      <c r="S342" s="3" t="s">
        <v>4</v>
      </c>
      <c r="T342" s="3" t="s">
        <v>776</v>
      </c>
      <c r="U342" s="3" t="s">
        <v>4</v>
      </c>
      <c r="V342" s="3" t="s">
        <v>801</v>
      </c>
      <c r="W342" s="5">
        <v>0</v>
      </c>
      <c r="X342" s="5">
        <v>4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2">
        <v>11</v>
      </c>
      <c r="AF342" s="2">
        <v>0</v>
      </c>
      <c r="AG342" s="2">
        <v>0</v>
      </c>
      <c r="AH342" s="2">
        <v>0</v>
      </c>
      <c r="AI342" s="2">
        <v>0</v>
      </c>
      <c r="AJ342" s="2">
        <v>5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</row>
    <row r="343" spans="1:46" x14ac:dyDescent="0.2">
      <c r="A343" s="2">
        <v>1700191</v>
      </c>
      <c r="B343" s="2">
        <v>896217</v>
      </c>
      <c r="C343" s="7">
        <v>24.301114814437401</v>
      </c>
      <c r="D343" s="7">
        <v>41.014870499079301</v>
      </c>
      <c r="E343" s="19" t="s">
        <v>773</v>
      </c>
      <c r="F343" s="46">
        <f>INDEX(Δεδομένα!$P:$P,MATCH('2021'!E343,Δεδομένα!$O:$O,0))</f>
        <v>23</v>
      </c>
      <c r="G343" s="49" t="s">
        <v>774</v>
      </c>
      <c r="H343" s="51" t="str">
        <f>INDEX(Δεδομένα!B$1:B$51,MATCH('2021'!G343,Δεδομένα!A$1:A$51,0))</f>
        <v>ΑΝΑΤΟΛΙΚΗΣ ΜΑΚΕΔΟΝΙΑΣ ΚΑΙ ΘΡΑΚΗΣ</v>
      </c>
      <c r="I343" s="53">
        <f>INDEX(Δεδομένα!E$1:E$13,MATCH('2021'!H343,Δεδομένα!D$1:D$13,0))</f>
        <v>2</v>
      </c>
      <c r="J343" s="4">
        <v>44472</v>
      </c>
      <c r="K343" s="3" t="s">
        <v>266</v>
      </c>
      <c r="L343" s="17" t="str">
        <f t="shared" si="20"/>
        <v>03/10/2021 14:24</v>
      </c>
      <c r="M343" s="4">
        <v>44472</v>
      </c>
      <c r="N343" s="3" t="s">
        <v>653</v>
      </c>
      <c r="O343" s="17" t="str">
        <f t="shared" si="21"/>
        <v>03/10/2021 15:38</v>
      </c>
      <c r="P343" s="24">
        <f t="shared" si="22"/>
        <v>5.1388888889050577E-2</v>
      </c>
      <c r="Q343" s="28">
        <v>0</v>
      </c>
      <c r="R343" s="27">
        <f t="shared" si="23"/>
        <v>74.000000000232831</v>
      </c>
      <c r="S343" s="3" t="s">
        <v>4</v>
      </c>
      <c r="T343" s="3" t="s">
        <v>776</v>
      </c>
      <c r="U343" s="3" t="s">
        <v>4</v>
      </c>
      <c r="V343" s="3" t="s">
        <v>802</v>
      </c>
      <c r="W343" s="5">
        <v>0</v>
      </c>
      <c r="X343" s="5">
        <v>0.2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2">
        <v>5</v>
      </c>
      <c r="AF343" s="2">
        <v>0</v>
      </c>
      <c r="AG343" s="2">
        <v>0</v>
      </c>
      <c r="AH343" s="2">
        <v>0</v>
      </c>
      <c r="AI343" s="2">
        <v>0</v>
      </c>
      <c r="AJ343" s="2">
        <v>2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</row>
    <row r="344" spans="1:46" x14ac:dyDescent="0.2">
      <c r="A344" s="2">
        <v>1701004</v>
      </c>
      <c r="B344" s="2">
        <v>896877</v>
      </c>
      <c r="C344" s="7">
        <v>24.374725902682901</v>
      </c>
      <c r="D344" s="7">
        <v>41.008873499052697</v>
      </c>
      <c r="E344" s="19" t="s">
        <v>773</v>
      </c>
      <c r="F344" s="46">
        <f>INDEX(Δεδομένα!$P:$P,MATCH('2021'!E344,Δεδομένα!$O:$O,0))</f>
        <v>23</v>
      </c>
      <c r="G344" s="49" t="s">
        <v>774</v>
      </c>
      <c r="H344" s="51" t="str">
        <f>INDEX(Δεδομένα!B$1:B$51,MATCH('2021'!G344,Δεδομένα!A$1:A$51,0))</f>
        <v>ΑΝΑΤΟΛΙΚΗΣ ΜΑΚΕΔΟΝΙΑΣ ΚΑΙ ΘΡΑΚΗΣ</v>
      </c>
      <c r="I344" s="53">
        <f>INDEX(Δεδομένα!E$1:E$13,MATCH('2021'!H344,Δεδομένα!D$1:D$13,0))</f>
        <v>2</v>
      </c>
      <c r="J344" s="4">
        <v>44474</v>
      </c>
      <c r="K344" s="3" t="s">
        <v>712</v>
      </c>
      <c r="L344" s="17" t="str">
        <f t="shared" si="20"/>
        <v>05/10/2021 18:30</v>
      </c>
      <c r="M344" s="4">
        <v>44474</v>
      </c>
      <c r="N344" s="3" t="s">
        <v>13</v>
      </c>
      <c r="O344" s="17" t="str">
        <f t="shared" si="21"/>
        <v>05/10/2021 18:50</v>
      </c>
      <c r="P344" s="24">
        <f t="shared" si="22"/>
        <v>1.3888888883229811E-2</v>
      </c>
      <c r="Q344" s="28">
        <v>0</v>
      </c>
      <c r="R344" s="27">
        <f t="shared" si="23"/>
        <v>19.999999991850927</v>
      </c>
      <c r="S344" s="3" t="s">
        <v>4</v>
      </c>
      <c r="T344" s="3" t="s">
        <v>776</v>
      </c>
      <c r="U344" s="3" t="s">
        <v>4</v>
      </c>
      <c r="V344" s="3" t="s">
        <v>780</v>
      </c>
      <c r="W344" s="5">
        <v>0</v>
      </c>
      <c r="X344" s="5">
        <v>0</v>
      </c>
      <c r="Y344" s="5">
        <v>0</v>
      </c>
      <c r="Z344" s="5">
        <v>0</v>
      </c>
      <c r="AA344" s="5">
        <v>0.2</v>
      </c>
      <c r="AB344" s="5">
        <v>0</v>
      </c>
      <c r="AC344" s="5">
        <v>0</v>
      </c>
      <c r="AD344" s="5">
        <v>0</v>
      </c>
      <c r="AE344" s="2">
        <v>2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</row>
    <row r="345" spans="1:46" x14ac:dyDescent="0.2">
      <c r="A345" s="2">
        <v>1702711</v>
      </c>
      <c r="B345" s="2">
        <v>897672</v>
      </c>
      <c r="C345" s="7">
        <v>24.271795140132401</v>
      </c>
      <c r="D345" s="7">
        <v>41.028053404865801</v>
      </c>
      <c r="E345" s="19" t="s">
        <v>773</v>
      </c>
      <c r="F345" s="46">
        <f>INDEX(Δεδομένα!$P:$P,MATCH('2021'!E345,Δεδομένα!$O:$O,0))</f>
        <v>23</v>
      </c>
      <c r="G345" s="49" t="s">
        <v>774</v>
      </c>
      <c r="H345" s="51" t="str">
        <f>INDEX(Δεδομένα!B$1:B$51,MATCH('2021'!G345,Δεδομένα!A$1:A$51,0))</f>
        <v>ΑΝΑΤΟΛΙΚΗΣ ΜΑΚΕΔΟΝΙΑΣ ΚΑΙ ΘΡΑΚΗΣ</v>
      </c>
      <c r="I345" s="53">
        <f>INDEX(Δεδομένα!E$1:E$13,MATCH('2021'!H345,Δεδομένα!D$1:D$13,0))</f>
        <v>2</v>
      </c>
      <c r="J345" s="4">
        <v>44477</v>
      </c>
      <c r="K345" s="3" t="s">
        <v>174</v>
      </c>
      <c r="L345" s="17" t="str">
        <f t="shared" si="20"/>
        <v>08/10/2021 09:19</v>
      </c>
      <c r="M345" s="4">
        <v>44477</v>
      </c>
      <c r="N345" s="3" t="s">
        <v>803</v>
      </c>
      <c r="O345" s="17" t="str">
        <f t="shared" si="21"/>
        <v>08/10/2021 10:42</v>
      </c>
      <c r="P345" s="24">
        <f t="shared" si="22"/>
        <v>5.7638888887595385E-2</v>
      </c>
      <c r="Q345" s="28">
        <v>0</v>
      </c>
      <c r="R345" s="27">
        <f t="shared" si="23"/>
        <v>82.999999998137355</v>
      </c>
      <c r="S345" s="3" t="s">
        <v>4</v>
      </c>
      <c r="T345" s="3" t="s">
        <v>776</v>
      </c>
      <c r="U345" s="3" t="s">
        <v>4</v>
      </c>
      <c r="V345" s="3" t="s">
        <v>779</v>
      </c>
      <c r="W345" s="5">
        <v>0</v>
      </c>
      <c r="X345" s="5">
        <v>0</v>
      </c>
      <c r="Y345" s="5">
        <v>0</v>
      </c>
      <c r="Z345" s="5">
        <v>0</v>
      </c>
      <c r="AA345" s="5">
        <v>0.08</v>
      </c>
      <c r="AB345" s="5">
        <v>0</v>
      </c>
      <c r="AC345" s="5">
        <v>0</v>
      </c>
      <c r="AD345" s="5">
        <v>0</v>
      </c>
      <c r="AE345" s="2">
        <v>3</v>
      </c>
      <c r="AF345" s="2">
        <v>0</v>
      </c>
      <c r="AG345" s="2">
        <v>0</v>
      </c>
      <c r="AH345" s="2">
        <v>0</v>
      </c>
      <c r="AI345" s="2">
        <v>0</v>
      </c>
      <c r="AJ345" s="2">
        <v>1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</row>
    <row r="346" spans="1:46" x14ac:dyDescent="0.2">
      <c r="A346" s="2">
        <v>1705375</v>
      </c>
      <c r="B346" s="2">
        <v>902211</v>
      </c>
      <c r="C346" s="7">
        <v>24.409839242065299</v>
      </c>
      <c r="D346" s="7">
        <v>40.9441991330308</v>
      </c>
      <c r="E346" s="19" t="s">
        <v>773</v>
      </c>
      <c r="F346" s="46">
        <f>INDEX(Δεδομένα!$P:$P,MATCH('2021'!E346,Δεδομένα!$O:$O,0))</f>
        <v>23</v>
      </c>
      <c r="G346" s="49" t="s">
        <v>774</v>
      </c>
      <c r="H346" s="51" t="str">
        <f>INDEX(Δεδομένα!B$1:B$51,MATCH('2021'!G346,Δεδομένα!A$1:A$51,0))</f>
        <v>ΑΝΑΤΟΛΙΚΗΣ ΜΑΚΕΔΟΝΙΑΣ ΚΑΙ ΘΡΑΚΗΣ</v>
      </c>
      <c r="I346" s="53">
        <f>INDEX(Δεδομένα!E$1:E$13,MATCH('2021'!H346,Δεδομένα!D$1:D$13,0))</f>
        <v>2</v>
      </c>
      <c r="J346" s="4">
        <v>44487</v>
      </c>
      <c r="K346" s="3" t="s">
        <v>273</v>
      </c>
      <c r="L346" s="17" t="str">
        <f t="shared" si="20"/>
        <v>18/10/2021 09:50</v>
      </c>
      <c r="M346" s="4">
        <v>44487</v>
      </c>
      <c r="N346" s="3" t="s">
        <v>88</v>
      </c>
      <c r="O346" s="17" t="str">
        <f t="shared" si="21"/>
        <v>18/10/2021 10:30</v>
      </c>
      <c r="P346" s="24">
        <f t="shared" si="22"/>
        <v>2.7777777781011537E-2</v>
      </c>
      <c r="Q346" s="28">
        <v>0</v>
      </c>
      <c r="R346" s="27">
        <f t="shared" si="23"/>
        <v>40.000000004656613</v>
      </c>
      <c r="S346" s="3" t="s">
        <v>4</v>
      </c>
      <c r="T346" s="3" t="s">
        <v>776</v>
      </c>
      <c r="U346" s="3" t="s">
        <v>4</v>
      </c>
      <c r="V346" s="3" t="s">
        <v>163</v>
      </c>
      <c r="W346" s="5">
        <v>0.01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2">
        <v>5</v>
      </c>
      <c r="AF346" s="2">
        <v>0</v>
      </c>
      <c r="AG346" s="2">
        <v>0</v>
      </c>
      <c r="AH346" s="2">
        <v>0</v>
      </c>
      <c r="AI346" s="2">
        <v>0</v>
      </c>
      <c r="AJ346" s="2">
        <v>2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</row>
    <row r="347" spans="1:46" x14ac:dyDescent="0.2">
      <c r="A347" s="2">
        <v>1705378</v>
      </c>
      <c r="B347" s="2">
        <v>902336</v>
      </c>
      <c r="C347" s="7">
        <v>24.373277970507399</v>
      </c>
      <c r="D347" s="7">
        <v>40.950874593527402</v>
      </c>
      <c r="E347" s="19" t="s">
        <v>773</v>
      </c>
      <c r="F347" s="46">
        <f>INDEX(Δεδομένα!$P:$P,MATCH('2021'!E347,Δεδομένα!$O:$O,0))</f>
        <v>23</v>
      </c>
      <c r="G347" s="49" t="s">
        <v>774</v>
      </c>
      <c r="H347" s="51" t="str">
        <f>INDEX(Δεδομένα!B$1:B$51,MATCH('2021'!G347,Δεδομένα!A$1:A$51,0))</f>
        <v>ΑΝΑΤΟΛΙΚΗΣ ΜΑΚΕΔΟΝΙΑΣ ΚΑΙ ΘΡΑΚΗΣ</v>
      </c>
      <c r="I347" s="53">
        <f>INDEX(Δεδομένα!E$1:E$13,MATCH('2021'!H347,Δεδομένα!D$1:D$13,0))</f>
        <v>2</v>
      </c>
      <c r="J347" s="4">
        <v>44487</v>
      </c>
      <c r="K347" s="3" t="s">
        <v>404</v>
      </c>
      <c r="L347" s="17" t="str">
        <f t="shared" si="20"/>
        <v>18/10/2021 18:05</v>
      </c>
      <c r="M347" s="4">
        <v>44487</v>
      </c>
      <c r="N347" s="3" t="s">
        <v>804</v>
      </c>
      <c r="O347" s="17" t="str">
        <f t="shared" si="21"/>
        <v>18/10/2021 19:04</v>
      </c>
      <c r="P347" s="24">
        <f t="shared" si="22"/>
        <v>4.0972222224809229E-2</v>
      </c>
      <c r="Q347" s="28">
        <v>0</v>
      </c>
      <c r="R347" s="27">
        <f t="shared" si="23"/>
        <v>59.00000000372529</v>
      </c>
      <c r="S347" s="3" t="s">
        <v>4</v>
      </c>
      <c r="T347" s="3" t="s">
        <v>776</v>
      </c>
      <c r="U347" s="3" t="s">
        <v>4</v>
      </c>
      <c r="V347" s="3" t="s">
        <v>805</v>
      </c>
      <c r="W347" s="5">
        <v>0</v>
      </c>
      <c r="X347" s="5">
        <v>0.02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2">
        <v>2</v>
      </c>
      <c r="AF347" s="2">
        <v>0</v>
      </c>
      <c r="AG347" s="2">
        <v>0</v>
      </c>
      <c r="AH347" s="2">
        <v>0</v>
      </c>
      <c r="AI347" s="2">
        <v>0</v>
      </c>
      <c r="AJ347" s="2">
        <v>1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</row>
    <row r="348" spans="1:46" x14ac:dyDescent="0.2">
      <c r="A348" s="2">
        <v>1713830</v>
      </c>
      <c r="B348" s="2">
        <v>909799</v>
      </c>
      <c r="C348" s="7">
        <v>24.270788779117002</v>
      </c>
      <c r="D348" s="7">
        <v>41.024713767529398</v>
      </c>
      <c r="E348" s="19" t="s">
        <v>773</v>
      </c>
      <c r="F348" s="46">
        <f>INDEX(Δεδομένα!$P:$P,MATCH('2021'!E348,Δεδομένα!$O:$O,0))</f>
        <v>23</v>
      </c>
      <c r="G348" s="49" t="s">
        <v>774</v>
      </c>
      <c r="H348" s="51" t="str">
        <f>INDEX(Δεδομένα!B$1:B$51,MATCH('2021'!G348,Δεδομένα!A$1:A$51,0))</f>
        <v>ΑΝΑΤΟΛΙΚΗΣ ΜΑΚΕΔΟΝΙΑΣ ΚΑΙ ΘΡΑΚΗΣ</v>
      </c>
      <c r="I348" s="53">
        <f>INDEX(Δεδομένα!E$1:E$13,MATCH('2021'!H348,Δεδομένα!D$1:D$13,0))</f>
        <v>2</v>
      </c>
      <c r="J348" s="4">
        <v>44517</v>
      </c>
      <c r="K348" s="3" t="s">
        <v>102</v>
      </c>
      <c r="L348" s="17" t="str">
        <f t="shared" si="20"/>
        <v>17/11/2021 18:35</v>
      </c>
      <c r="M348" s="4">
        <v>44517</v>
      </c>
      <c r="N348" s="3" t="s">
        <v>742</v>
      </c>
      <c r="O348" s="17" t="str">
        <f t="shared" si="21"/>
        <v>17/11/2021 19:55</v>
      </c>
      <c r="P348" s="24">
        <f t="shared" si="22"/>
        <v>5.5555555554747116E-2</v>
      </c>
      <c r="Q348" s="28">
        <v>0</v>
      </c>
      <c r="R348" s="27">
        <f t="shared" si="23"/>
        <v>79.999999998835847</v>
      </c>
      <c r="S348" s="3" t="s">
        <v>4</v>
      </c>
      <c r="T348" s="3" t="s">
        <v>776</v>
      </c>
      <c r="U348" s="3" t="s">
        <v>4</v>
      </c>
      <c r="V348" s="3" t="s">
        <v>779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5</v>
      </c>
      <c r="AD348" s="5">
        <v>0</v>
      </c>
      <c r="AE348" s="2">
        <v>2</v>
      </c>
      <c r="AF348" s="2">
        <v>0</v>
      </c>
      <c r="AG348" s="2">
        <v>0</v>
      </c>
      <c r="AH348" s="2">
        <v>0</v>
      </c>
      <c r="AI348" s="2">
        <v>0</v>
      </c>
      <c r="AJ348" s="2">
        <v>1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</row>
    <row r="349" spans="1:46" x14ac:dyDescent="0.2">
      <c r="A349" s="2">
        <v>1651519</v>
      </c>
      <c r="B349" s="2">
        <v>841727</v>
      </c>
      <c r="C349" s="7">
        <v>24.5981097048709</v>
      </c>
      <c r="D349" s="7">
        <v>40.678885937097199</v>
      </c>
      <c r="E349" s="19" t="s">
        <v>806</v>
      </c>
      <c r="F349" s="46">
        <f>INDEX(Δεδομένα!$P:$P,MATCH('2021'!E349,Δεδομένα!$O:$O,0))</f>
        <v>24</v>
      </c>
      <c r="G349" s="49" t="s">
        <v>774</v>
      </c>
      <c r="H349" s="51" t="str">
        <f>INDEX(Δεδομένα!B$1:B$51,MATCH('2021'!G349,Δεδομένα!A$1:A$51,0))</f>
        <v>ΑΝΑΤΟΛΙΚΗΣ ΜΑΚΕΔΟΝΙΑΣ ΚΑΙ ΘΡΑΚΗΣ</v>
      </c>
      <c r="I349" s="53">
        <f>INDEX(Δεδομένα!E$1:E$13,MATCH('2021'!H349,Δεδομένα!D$1:D$13,0))</f>
        <v>2</v>
      </c>
      <c r="J349" s="4">
        <v>44286</v>
      </c>
      <c r="K349" s="3" t="s">
        <v>793</v>
      </c>
      <c r="L349" s="17" t="str">
        <f t="shared" si="20"/>
        <v>31/03/2021 07:30</v>
      </c>
      <c r="M349" s="4">
        <v>44286</v>
      </c>
      <c r="N349" s="3" t="s">
        <v>807</v>
      </c>
      <c r="O349" s="17" t="str">
        <f t="shared" si="21"/>
        <v>31/03/2021 17:26</v>
      </c>
      <c r="P349" s="24">
        <f t="shared" si="22"/>
        <v>0.41388888889196096</v>
      </c>
      <c r="Q349" s="28">
        <v>0</v>
      </c>
      <c r="R349" s="27">
        <f t="shared" si="23"/>
        <v>596.00000000442378</v>
      </c>
      <c r="S349" s="3" t="s">
        <v>4</v>
      </c>
      <c r="T349" s="3" t="s">
        <v>808</v>
      </c>
      <c r="U349" s="3" t="s">
        <v>4</v>
      </c>
      <c r="V349" s="3" t="s">
        <v>809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3.5</v>
      </c>
      <c r="AC349" s="5">
        <v>0</v>
      </c>
      <c r="AD349" s="5">
        <v>0</v>
      </c>
      <c r="AE349" s="2">
        <v>10</v>
      </c>
      <c r="AF349" s="2">
        <v>0</v>
      </c>
      <c r="AG349" s="2">
        <v>1</v>
      </c>
      <c r="AH349" s="2">
        <v>0</v>
      </c>
      <c r="AI349" s="2">
        <v>0</v>
      </c>
      <c r="AJ349" s="2">
        <v>6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 t="s">
        <v>4</v>
      </c>
      <c r="AT349" s="2" t="s">
        <v>4</v>
      </c>
    </row>
    <row r="350" spans="1:46" x14ac:dyDescent="0.2">
      <c r="A350" s="2">
        <v>1674864</v>
      </c>
      <c r="B350" s="2">
        <v>867372</v>
      </c>
      <c r="C350" s="7">
        <v>24.756883575133202</v>
      </c>
      <c r="D350" s="7">
        <v>40.704277083190497</v>
      </c>
      <c r="E350" s="19" t="s">
        <v>806</v>
      </c>
      <c r="F350" s="46">
        <f>INDEX(Δεδομένα!$P:$P,MATCH('2021'!E350,Δεδομένα!$O:$O,0))</f>
        <v>24</v>
      </c>
      <c r="G350" s="49" t="s">
        <v>774</v>
      </c>
      <c r="H350" s="51" t="str">
        <f>INDEX(Δεδομένα!B$1:B$51,MATCH('2021'!G350,Δεδομένα!A$1:A$51,0))</f>
        <v>ΑΝΑΤΟΛΙΚΗΣ ΜΑΚΕΔΟΝΙΑΣ ΚΑΙ ΘΡΑΚΗΣ</v>
      </c>
      <c r="I350" s="53">
        <f>INDEX(Δεδομένα!E$1:E$13,MATCH('2021'!H350,Δεδομένα!D$1:D$13,0))</f>
        <v>2</v>
      </c>
      <c r="J350" s="4">
        <v>44379</v>
      </c>
      <c r="K350" s="3" t="s">
        <v>679</v>
      </c>
      <c r="L350" s="17" t="str">
        <f t="shared" si="20"/>
        <v>02/07/2021 18:24</v>
      </c>
      <c r="M350" s="4">
        <v>44380</v>
      </c>
      <c r="N350" s="3" t="s">
        <v>810</v>
      </c>
      <c r="O350" s="17" t="str">
        <f t="shared" si="21"/>
        <v>03/07/2021 14:23</v>
      </c>
      <c r="P350" s="24">
        <f t="shared" si="22"/>
        <v>0.83263888888905058</v>
      </c>
      <c r="Q350" s="28">
        <v>0</v>
      </c>
      <c r="R350" s="27">
        <f t="shared" si="23"/>
        <v>1199.0000000002328</v>
      </c>
      <c r="S350" s="3" t="s">
        <v>4</v>
      </c>
      <c r="T350" s="3" t="s">
        <v>808</v>
      </c>
      <c r="U350" s="3" t="s">
        <v>4</v>
      </c>
      <c r="V350" s="3" t="s">
        <v>811</v>
      </c>
      <c r="W350" s="5">
        <v>0</v>
      </c>
      <c r="X350" s="5">
        <v>2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2">
        <v>46</v>
      </c>
      <c r="AF350" s="2">
        <v>38</v>
      </c>
      <c r="AG350" s="2">
        <v>0</v>
      </c>
      <c r="AH350" s="2">
        <v>0</v>
      </c>
      <c r="AI350" s="2">
        <v>43</v>
      </c>
      <c r="AJ350" s="2">
        <v>14</v>
      </c>
      <c r="AK350" s="2">
        <v>0</v>
      </c>
      <c r="AL350" s="2">
        <v>0</v>
      </c>
      <c r="AM350" s="2">
        <v>0</v>
      </c>
      <c r="AN350" s="2">
        <v>1</v>
      </c>
      <c r="AO350" s="2">
        <v>2</v>
      </c>
      <c r="AP350" s="2">
        <v>0</v>
      </c>
      <c r="AQ350" s="2">
        <v>2</v>
      </c>
      <c r="AR350" s="2">
        <v>0</v>
      </c>
      <c r="AS350" s="2">
        <v>0</v>
      </c>
      <c r="AT350" s="2">
        <v>0</v>
      </c>
    </row>
    <row r="351" spans="1:46" x14ac:dyDescent="0.2">
      <c r="A351" s="2">
        <v>1674881</v>
      </c>
      <c r="B351" s="2">
        <v>867585</v>
      </c>
      <c r="C351" s="7">
        <v>24.778689987535699</v>
      </c>
      <c r="D351" s="7">
        <v>40.703765054727299</v>
      </c>
      <c r="E351" s="19" t="s">
        <v>806</v>
      </c>
      <c r="F351" s="46">
        <f>INDEX(Δεδομένα!$P:$P,MATCH('2021'!E351,Δεδομένα!$O:$O,0))</f>
        <v>24</v>
      </c>
      <c r="G351" s="49" t="s">
        <v>774</v>
      </c>
      <c r="H351" s="51" t="str">
        <f>INDEX(Δεδομένα!B$1:B$51,MATCH('2021'!G351,Δεδομένα!A$1:A$51,0))</f>
        <v>ΑΝΑΤΟΛΙΚΗΣ ΜΑΚΕΔΟΝΙΑΣ ΚΑΙ ΘΡΑΚΗΣ</v>
      </c>
      <c r="I351" s="53">
        <f>INDEX(Δεδομένα!E$1:E$13,MATCH('2021'!H351,Δεδομένα!D$1:D$13,0))</f>
        <v>2</v>
      </c>
      <c r="J351" s="4">
        <v>44380</v>
      </c>
      <c r="K351" s="3" t="s">
        <v>812</v>
      </c>
      <c r="L351" s="17" t="str">
        <f t="shared" si="20"/>
        <v>03/07/2021 10:10</v>
      </c>
      <c r="M351" s="4">
        <v>44380</v>
      </c>
      <c r="N351" s="3" t="s">
        <v>275</v>
      </c>
      <c r="O351" s="17" t="str">
        <f t="shared" si="21"/>
        <v>03/07/2021 15:18</v>
      </c>
      <c r="P351" s="24">
        <f t="shared" si="22"/>
        <v>0.21388888888759539</v>
      </c>
      <c r="Q351" s="28">
        <v>0</v>
      </c>
      <c r="R351" s="27">
        <f t="shared" si="23"/>
        <v>307.99999999813735</v>
      </c>
      <c r="S351" s="3" t="s">
        <v>4</v>
      </c>
      <c r="T351" s="3" t="s">
        <v>808</v>
      </c>
      <c r="U351" s="3" t="s">
        <v>4</v>
      </c>
      <c r="V351" s="3" t="s">
        <v>813</v>
      </c>
      <c r="W351" s="5">
        <v>0</v>
      </c>
      <c r="X351" s="5">
        <v>0.03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2">
        <v>10</v>
      </c>
      <c r="AF351" s="2">
        <v>0</v>
      </c>
      <c r="AG351" s="2">
        <v>0</v>
      </c>
      <c r="AH351" s="2">
        <v>0</v>
      </c>
      <c r="AI351" s="2">
        <v>1</v>
      </c>
      <c r="AJ351" s="2">
        <v>5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</row>
    <row r="352" spans="1:46" x14ac:dyDescent="0.2">
      <c r="A352" s="2">
        <v>1685653</v>
      </c>
      <c r="B352" s="2">
        <v>881456</v>
      </c>
      <c r="C352" s="7">
        <v>24.636970153078501</v>
      </c>
      <c r="D352" s="7">
        <v>40.609135637482197</v>
      </c>
      <c r="E352" s="19" t="s">
        <v>806</v>
      </c>
      <c r="F352" s="46">
        <f>INDEX(Δεδομένα!$P:$P,MATCH('2021'!E352,Δεδομένα!$O:$O,0))</f>
        <v>24</v>
      </c>
      <c r="G352" s="49" t="s">
        <v>774</v>
      </c>
      <c r="H352" s="51" t="str">
        <f>INDEX(Δεδομένα!B$1:B$51,MATCH('2021'!G352,Δεδομένα!A$1:A$51,0))</f>
        <v>ΑΝΑΤΟΛΙΚΗΣ ΜΑΚΕΔΟΝΙΑΣ ΚΑΙ ΘΡΑΚΗΣ</v>
      </c>
      <c r="I352" s="53">
        <f>INDEX(Δεδομένα!E$1:E$13,MATCH('2021'!H352,Δεδομένα!D$1:D$13,0))</f>
        <v>2</v>
      </c>
      <c r="J352" s="4">
        <v>44418</v>
      </c>
      <c r="K352" s="3" t="s">
        <v>147</v>
      </c>
      <c r="L352" s="17" t="str">
        <f t="shared" si="20"/>
        <v>10/08/2021 20:00</v>
      </c>
      <c r="M352" s="4">
        <v>44418</v>
      </c>
      <c r="N352" s="3" t="s">
        <v>814</v>
      </c>
      <c r="O352" s="17" t="str">
        <f t="shared" si="21"/>
        <v>10/08/2021 23:18</v>
      </c>
      <c r="P352" s="24">
        <f t="shared" si="22"/>
        <v>0.13749999999708962</v>
      </c>
      <c r="Q352" s="28">
        <v>0</v>
      </c>
      <c r="R352" s="27">
        <f t="shared" si="23"/>
        <v>197.99999999580905</v>
      </c>
      <c r="S352" s="3" t="s">
        <v>4</v>
      </c>
      <c r="T352" s="3" t="s">
        <v>808</v>
      </c>
      <c r="U352" s="3" t="s">
        <v>4</v>
      </c>
      <c r="V352" s="3" t="s">
        <v>815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0.05</v>
      </c>
      <c r="AC352" s="5">
        <v>0</v>
      </c>
      <c r="AD352" s="5">
        <v>0</v>
      </c>
      <c r="AE352" s="2">
        <v>6</v>
      </c>
      <c r="AF352" s="2">
        <v>5</v>
      </c>
      <c r="AG352" s="2">
        <v>0</v>
      </c>
      <c r="AH352" s="2">
        <v>0</v>
      </c>
      <c r="AI352" s="2">
        <v>0</v>
      </c>
      <c r="AJ352" s="2">
        <v>3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</row>
    <row r="353" spans="1:46" x14ac:dyDescent="0.2">
      <c r="A353" s="2">
        <v>1686252</v>
      </c>
      <c r="B353" s="2">
        <v>882055</v>
      </c>
      <c r="C353" s="7">
        <v>24.597748719186399</v>
      </c>
      <c r="D353" s="7">
        <v>40.6861233269493</v>
      </c>
      <c r="E353" s="19" t="s">
        <v>806</v>
      </c>
      <c r="F353" s="46">
        <f>INDEX(Δεδομένα!$P:$P,MATCH('2021'!E353,Δεδομένα!$O:$O,0))</f>
        <v>24</v>
      </c>
      <c r="G353" s="49" t="s">
        <v>774</v>
      </c>
      <c r="H353" s="51" t="str">
        <f>INDEX(Δεδομένα!B$1:B$51,MATCH('2021'!G353,Δεδομένα!A$1:A$51,0))</f>
        <v>ΑΝΑΤΟΛΙΚΗΣ ΜΑΚΕΔΟΝΙΑΣ ΚΑΙ ΘΡΑΚΗΣ</v>
      </c>
      <c r="I353" s="53">
        <f>INDEX(Δεδομένα!E$1:E$13,MATCH('2021'!H353,Δεδομένα!D$1:D$13,0))</f>
        <v>2</v>
      </c>
      <c r="J353" s="4">
        <v>44420</v>
      </c>
      <c r="K353" s="3" t="s">
        <v>816</v>
      </c>
      <c r="L353" s="17" t="str">
        <f t="shared" si="20"/>
        <v>12/08/2021 01:00</v>
      </c>
      <c r="M353" s="4">
        <v>44420</v>
      </c>
      <c r="N353" s="3" t="s">
        <v>817</v>
      </c>
      <c r="O353" s="17" t="str">
        <f t="shared" si="21"/>
        <v>12/08/2021 06:20</v>
      </c>
      <c r="P353" s="24">
        <f t="shared" si="22"/>
        <v>0.22222222222626442</v>
      </c>
      <c r="Q353" s="28">
        <v>0</v>
      </c>
      <c r="R353" s="27">
        <f t="shared" si="23"/>
        <v>320.00000000582077</v>
      </c>
      <c r="S353" s="3" t="s">
        <v>4</v>
      </c>
      <c r="T353" s="3" t="s">
        <v>808</v>
      </c>
      <c r="U353" s="3" t="s">
        <v>4</v>
      </c>
      <c r="V353" s="3" t="s">
        <v>818</v>
      </c>
      <c r="W353" s="5">
        <v>0</v>
      </c>
      <c r="X353" s="5">
        <v>0.05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2">
        <v>3</v>
      </c>
      <c r="AF353" s="2">
        <v>0</v>
      </c>
      <c r="AG353" s="2">
        <v>0</v>
      </c>
      <c r="AH353" s="2">
        <v>0</v>
      </c>
      <c r="AI353" s="2">
        <v>0</v>
      </c>
      <c r="AJ353" s="2">
        <v>1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</row>
    <row r="354" spans="1:46" x14ac:dyDescent="0.2">
      <c r="A354" s="2">
        <v>1697147</v>
      </c>
      <c r="B354" s="2">
        <v>892289</v>
      </c>
      <c r="C354" s="7">
        <v>24.713754879568999</v>
      </c>
      <c r="D354" s="7">
        <v>40.718250934405098</v>
      </c>
      <c r="E354" s="19" t="s">
        <v>806</v>
      </c>
      <c r="F354" s="46">
        <f>INDEX(Δεδομένα!$P:$P,MATCH('2021'!E354,Δεδομένα!$O:$O,0))</f>
        <v>24</v>
      </c>
      <c r="G354" s="49" t="s">
        <v>774</v>
      </c>
      <c r="H354" s="51" t="str">
        <f>INDEX(Δεδομένα!B$1:B$51,MATCH('2021'!G354,Δεδομένα!A$1:A$51,0))</f>
        <v>ΑΝΑΤΟΛΙΚΗΣ ΜΑΚΕΔΟΝΙΑΣ ΚΑΙ ΘΡΑΚΗΣ</v>
      </c>
      <c r="I354" s="53">
        <f>INDEX(Δεδομένα!E$1:E$13,MATCH('2021'!H354,Δεδομένα!D$1:D$13,0))</f>
        <v>2</v>
      </c>
      <c r="J354" s="4">
        <v>44457</v>
      </c>
      <c r="K354" s="3" t="s">
        <v>388</v>
      </c>
      <c r="L354" s="17" t="str">
        <f t="shared" si="20"/>
        <v>18/09/2021 17:07</v>
      </c>
      <c r="M354" s="4">
        <v>44457</v>
      </c>
      <c r="N354" s="3" t="s">
        <v>819</v>
      </c>
      <c r="O354" s="17" t="str">
        <f t="shared" si="21"/>
        <v>18/09/2021 20:31</v>
      </c>
      <c r="P354" s="24">
        <f t="shared" si="22"/>
        <v>0.14166666667006211</v>
      </c>
      <c r="Q354" s="28">
        <v>0</v>
      </c>
      <c r="R354" s="27">
        <f t="shared" si="23"/>
        <v>204.00000000488944</v>
      </c>
      <c r="S354" s="3" t="s">
        <v>4</v>
      </c>
      <c r="T354" s="3" t="s">
        <v>808</v>
      </c>
      <c r="U354" s="3" t="s">
        <v>4</v>
      </c>
      <c r="V354" s="3" t="s">
        <v>820</v>
      </c>
      <c r="W354" s="5">
        <v>0</v>
      </c>
      <c r="X354" s="5">
        <v>0.06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2">
        <v>10</v>
      </c>
      <c r="AF354" s="2">
        <v>0</v>
      </c>
      <c r="AG354" s="2">
        <v>0</v>
      </c>
      <c r="AH354" s="2">
        <v>0</v>
      </c>
      <c r="AI354" s="2">
        <v>0</v>
      </c>
      <c r="AJ354" s="2">
        <v>4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</row>
    <row r="355" spans="1:46" x14ac:dyDescent="0.2">
      <c r="A355" s="2">
        <v>1715906</v>
      </c>
      <c r="B355" s="2">
        <v>912241</v>
      </c>
      <c r="C355" s="2"/>
      <c r="D355" s="2"/>
      <c r="E355" s="19" t="s">
        <v>806</v>
      </c>
      <c r="F355" s="46">
        <f>INDEX(Δεδομένα!$P:$P,MATCH('2021'!E355,Δεδομένα!$O:$O,0))</f>
        <v>24</v>
      </c>
      <c r="G355" s="49" t="s">
        <v>774</v>
      </c>
      <c r="H355" s="51" t="str">
        <f>INDEX(Δεδομένα!B$1:B$51,MATCH('2021'!G355,Δεδομένα!A$1:A$51,0))</f>
        <v>ΑΝΑΤΟΛΙΚΗΣ ΜΑΚΕΔΟΝΙΑΣ ΚΑΙ ΘΡΑΚΗΣ</v>
      </c>
      <c r="I355" s="53">
        <f>INDEX(Δεδομένα!E$1:E$13,MATCH('2021'!H355,Δεδομένα!D$1:D$13,0))</f>
        <v>2</v>
      </c>
      <c r="J355" s="4">
        <v>44526</v>
      </c>
      <c r="K355" s="3" t="s">
        <v>821</v>
      </c>
      <c r="L355" s="17" t="str">
        <f t="shared" si="20"/>
        <v>26/11/2021 23:27</v>
      </c>
      <c r="M355" s="4">
        <v>44527</v>
      </c>
      <c r="N355" s="3" t="s">
        <v>822</v>
      </c>
      <c r="O355" s="17" t="str">
        <f t="shared" si="21"/>
        <v>27/11/2021 01:30</v>
      </c>
      <c r="P355" s="24">
        <f t="shared" si="22"/>
        <v>8.5416666668606922E-2</v>
      </c>
      <c r="Q355" s="28">
        <v>0</v>
      </c>
      <c r="R355" s="27">
        <f t="shared" si="23"/>
        <v>123.00000000279397</v>
      </c>
      <c r="S355" s="3" t="s">
        <v>4</v>
      </c>
      <c r="T355" s="3" t="s">
        <v>808</v>
      </c>
      <c r="U355" s="3" t="s">
        <v>4</v>
      </c>
      <c r="V355" s="3" t="s">
        <v>823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0.01</v>
      </c>
      <c r="AC355" s="5">
        <v>0</v>
      </c>
      <c r="AD355" s="5">
        <v>0</v>
      </c>
      <c r="AE355" s="2">
        <v>2</v>
      </c>
      <c r="AF355" s="2">
        <v>0</v>
      </c>
      <c r="AG355" s="2">
        <v>0</v>
      </c>
      <c r="AH355" s="2">
        <v>0</v>
      </c>
      <c r="AI355" s="2">
        <v>0</v>
      </c>
      <c r="AJ355" s="2">
        <v>1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</row>
    <row r="356" spans="1:46" x14ac:dyDescent="0.2">
      <c r="A356" s="2">
        <v>1653342</v>
      </c>
      <c r="B356" s="2">
        <v>0</v>
      </c>
      <c r="C356" s="2"/>
      <c r="D356" s="2"/>
      <c r="E356" s="19" t="s">
        <v>825</v>
      </c>
      <c r="F356" s="46">
        <f>INDEX(Δεδομένα!$P:$P,MATCH('2021'!E356,Δεδομένα!$O:$O,0))</f>
        <v>269</v>
      </c>
      <c r="G356" s="49" t="s">
        <v>774</v>
      </c>
      <c r="H356" s="51" t="str">
        <f>INDEX(Δεδομένα!B$1:B$51,MATCH('2021'!G356,Δεδομένα!A$1:A$51,0))</f>
        <v>ΑΝΑΤΟΛΙΚΗΣ ΜΑΚΕΔΟΝΙΑΣ ΚΑΙ ΘΡΑΚΗΣ</v>
      </c>
      <c r="I356" s="53">
        <f>INDEX(Δεδομένα!E$1:E$13,MATCH('2021'!H356,Δεδομένα!D$1:D$13,0))</f>
        <v>2</v>
      </c>
      <c r="J356" s="4">
        <v>44290</v>
      </c>
      <c r="K356" s="3" t="s">
        <v>826</v>
      </c>
      <c r="L356" s="17" t="str">
        <f t="shared" si="20"/>
        <v>04/04/2021 10:39</v>
      </c>
      <c r="M356" s="4">
        <v>44290</v>
      </c>
      <c r="N356" s="3" t="s">
        <v>127</v>
      </c>
      <c r="O356" s="17" t="str">
        <f t="shared" si="21"/>
        <v>04/04/2021 11:40</v>
      </c>
      <c r="P356" s="24">
        <f t="shared" si="22"/>
        <v>4.2361111110949423E-2</v>
      </c>
      <c r="Q356" s="28">
        <v>0</v>
      </c>
      <c r="R356" s="27">
        <f t="shared" si="23"/>
        <v>60.999999999767169</v>
      </c>
      <c r="S356" s="3" t="s">
        <v>4</v>
      </c>
      <c r="T356" s="3" t="s">
        <v>827</v>
      </c>
      <c r="U356" s="3" t="s">
        <v>828</v>
      </c>
      <c r="V356" s="3" t="s">
        <v>829</v>
      </c>
      <c r="W356" s="5">
        <v>0</v>
      </c>
      <c r="X356" s="5">
        <v>0</v>
      </c>
      <c r="Y356" s="5">
        <v>0</v>
      </c>
      <c r="Z356" s="5">
        <v>0.05</v>
      </c>
      <c r="AA356" s="5">
        <v>0</v>
      </c>
      <c r="AB356" s="5">
        <v>0</v>
      </c>
      <c r="AC356" s="5">
        <v>0</v>
      </c>
      <c r="AD356" s="5">
        <v>0</v>
      </c>
      <c r="AE356" s="2">
        <v>3</v>
      </c>
      <c r="AF356" s="2">
        <v>0</v>
      </c>
      <c r="AG356" s="2">
        <v>0</v>
      </c>
      <c r="AH356" s="2">
        <v>0</v>
      </c>
      <c r="AI356" s="2">
        <v>0</v>
      </c>
      <c r="AJ356" s="2">
        <v>1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 t="s">
        <v>4</v>
      </c>
      <c r="AT356" s="2" t="s">
        <v>4</v>
      </c>
    </row>
    <row r="357" spans="1:46" x14ac:dyDescent="0.2">
      <c r="A357" s="2">
        <v>1632396</v>
      </c>
      <c r="B357" s="2">
        <v>818561</v>
      </c>
      <c r="C357" s="7">
        <v>24.2257351979624</v>
      </c>
      <c r="D357" s="7">
        <v>40.892463070808397</v>
      </c>
      <c r="E357" s="19" t="s">
        <v>830</v>
      </c>
      <c r="F357" s="46">
        <f>INDEX(Δεδομένα!$P:$P,MATCH('2021'!E357,Δεδομένα!$O:$O,0))</f>
        <v>25</v>
      </c>
      <c r="G357" s="49" t="s">
        <v>774</v>
      </c>
      <c r="H357" s="51" t="str">
        <f>INDEX(Δεδομένα!B$1:B$51,MATCH('2021'!G357,Δεδομένα!A$1:A$51,0))</f>
        <v>ΑΝΑΤΟΛΙΚΗΣ ΜΑΚΕΔΟΝΙΑΣ ΚΑΙ ΘΡΑΚΗΣ</v>
      </c>
      <c r="I357" s="53">
        <f>INDEX(Δεδομένα!E$1:E$13,MATCH('2021'!H357,Δεδομένα!D$1:D$13,0))</f>
        <v>2</v>
      </c>
      <c r="J357" s="4">
        <v>44211</v>
      </c>
      <c r="K357" s="3" t="s">
        <v>17</v>
      </c>
      <c r="L357" s="17" t="str">
        <f t="shared" si="20"/>
        <v>15/01/2021 18:00</v>
      </c>
      <c r="M357" s="4">
        <v>44211</v>
      </c>
      <c r="N357" s="3" t="s">
        <v>17</v>
      </c>
      <c r="O357" s="17" t="str">
        <f t="shared" si="21"/>
        <v>15/01/2021 18:00</v>
      </c>
      <c r="P357" s="24">
        <f t="shared" si="22"/>
        <v>0</v>
      </c>
      <c r="Q357" s="28">
        <v>0</v>
      </c>
      <c r="R357" s="27">
        <f t="shared" si="23"/>
        <v>0</v>
      </c>
      <c r="S357" s="3" t="s">
        <v>4</v>
      </c>
      <c r="T357" s="3" t="s">
        <v>831</v>
      </c>
      <c r="U357" s="3" t="s">
        <v>4</v>
      </c>
      <c r="V357" s="3" t="s">
        <v>832</v>
      </c>
      <c r="W357" s="5">
        <v>0</v>
      </c>
      <c r="X357" s="5">
        <v>0</v>
      </c>
      <c r="Y357" s="5">
        <v>0</v>
      </c>
      <c r="Z357" s="5">
        <v>0.1</v>
      </c>
      <c r="AA357" s="5">
        <v>0</v>
      </c>
      <c r="AB357" s="5">
        <v>0</v>
      </c>
      <c r="AC357" s="5">
        <v>0</v>
      </c>
      <c r="AD357" s="5">
        <v>0</v>
      </c>
      <c r="AE357" s="2">
        <v>2</v>
      </c>
      <c r="AF357" s="2">
        <v>0</v>
      </c>
      <c r="AG357" s="2">
        <v>0</v>
      </c>
      <c r="AH357" s="2">
        <v>0</v>
      </c>
      <c r="AI357" s="2">
        <v>0</v>
      </c>
      <c r="AJ357" s="2">
        <v>1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</row>
    <row r="358" spans="1:46" x14ac:dyDescent="0.2">
      <c r="A358" s="2">
        <v>1638926</v>
      </c>
      <c r="B358" s="2">
        <v>831050</v>
      </c>
      <c r="C358" s="7">
        <v>24.213850274420398</v>
      </c>
      <c r="D358" s="7">
        <v>40.958828594874902</v>
      </c>
      <c r="E358" s="19" t="s">
        <v>830</v>
      </c>
      <c r="F358" s="46">
        <f>INDEX(Δεδομένα!$P:$P,MATCH('2021'!E358,Δεδομένα!$O:$O,0))</f>
        <v>25</v>
      </c>
      <c r="G358" s="49" t="s">
        <v>774</v>
      </c>
      <c r="H358" s="51" t="str">
        <f>INDEX(Δεδομένα!B$1:B$51,MATCH('2021'!G358,Δεδομένα!A$1:A$51,0))</f>
        <v>ΑΝΑΤΟΛΙΚΗΣ ΜΑΚΕΔΟΝΙΑΣ ΚΑΙ ΘΡΑΚΗΣ</v>
      </c>
      <c r="I358" s="53">
        <f>INDEX(Δεδομένα!E$1:E$13,MATCH('2021'!H358,Δεδομένα!D$1:D$13,0))</f>
        <v>2</v>
      </c>
      <c r="J358" s="4">
        <v>44248</v>
      </c>
      <c r="K358" s="3" t="s">
        <v>835</v>
      </c>
      <c r="L358" s="17" t="str">
        <f t="shared" ref="L358:L415" si="24">_xlfn.CONCAT(TEXT(J358,"ηη/μμ/εεε")," ",TEXT(K358,"ωω:λλ"))</f>
        <v>21/02/2021 14:37</v>
      </c>
      <c r="M358" s="4">
        <v>44248</v>
      </c>
      <c r="N358" s="3" t="s">
        <v>835</v>
      </c>
      <c r="O358" s="17" t="str">
        <f t="shared" ref="O358:O415" si="25">_xlfn.CONCAT(TEXT(M358,"ηη/μμ/εεε")," ",TEXT(N358,"ωω:λλ"))</f>
        <v>21/02/2021 14:37</v>
      </c>
      <c r="P358" s="24">
        <f t="shared" ref="P358:P415" si="26">O358-L358</f>
        <v>0</v>
      </c>
      <c r="Q358" s="28">
        <v>0</v>
      </c>
      <c r="R358" s="27">
        <f t="shared" ref="R358:R415" si="27">P358*(24*60)</f>
        <v>0</v>
      </c>
      <c r="S358" s="3" t="s">
        <v>4</v>
      </c>
      <c r="T358" s="3" t="s">
        <v>831</v>
      </c>
      <c r="U358" s="3" t="s">
        <v>836</v>
      </c>
      <c r="V358" s="3" t="s">
        <v>837</v>
      </c>
      <c r="W358" s="5">
        <v>0</v>
      </c>
      <c r="X358" s="5">
        <v>0</v>
      </c>
      <c r="Y358" s="5">
        <v>0</v>
      </c>
      <c r="Z358" s="5">
        <v>0.1</v>
      </c>
      <c r="AA358" s="5">
        <v>0</v>
      </c>
      <c r="AB358" s="5">
        <v>0</v>
      </c>
      <c r="AC358" s="5">
        <v>0</v>
      </c>
      <c r="AD358" s="5">
        <v>0</v>
      </c>
      <c r="AE358" s="2">
        <v>2</v>
      </c>
      <c r="AF358" s="2">
        <v>0</v>
      </c>
      <c r="AG358" s="2">
        <v>0</v>
      </c>
      <c r="AH358" s="2">
        <v>0</v>
      </c>
      <c r="AI358" s="2">
        <v>0</v>
      </c>
      <c r="AJ358" s="2">
        <v>1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</row>
    <row r="359" spans="1:46" x14ac:dyDescent="0.2">
      <c r="A359" s="2">
        <v>1640557</v>
      </c>
      <c r="B359" s="2">
        <v>832443</v>
      </c>
      <c r="C359" s="7">
        <v>24.221448696432901</v>
      </c>
      <c r="D359" s="7">
        <v>40.953088018008202</v>
      </c>
      <c r="E359" s="19" t="s">
        <v>830</v>
      </c>
      <c r="F359" s="46">
        <f>INDEX(Δεδομένα!$P:$P,MATCH('2021'!E359,Δεδομένα!$O:$O,0))</f>
        <v>25</v>
      </c>
      <c r="G359" s="49" t="s">
        <v>774</v>
      </c>
      <c r="H359" s="51" t="str">
        <f>INDEX(Δεδομένα!B$1:B$51,MATCH('2021'!G359,Δεδομένα!A$1:A$51,0))</f>
        <v>ΑΝΑΤΟΛΙΚΗΣ ΜΑΚΕΔΟΝΙΑΣ ΚΑΙ ΘΡΑΚΗΣ</v>
      </c>
      <c r="I359" s="53">
        <f>INDEX(Δεδομένα!E$1:E$13,MATCH('2021'!H359,Δεδομένα!D$1:D$13,0))</f>
        <v>2</v>
      </c>
      <c r="J359" s="4">
        <v>44251</v>
      </c>
      <c r="K359" s="3" t="s">
        <v>783</v>
      </c>
      <c r="L359" s="17" t="str">
        <f t="shared" si="24"/>
        <v>24/02/2021 18:56</v>
      </c>
      <c r="M359" s="4">
        <v>44251</v>
      </c>
      <c r="N359" s="3" t="s">
        <v>783</v>
      </c>
      <c r="O359" s="17" t="str">
        <f t="shared" si="25"/>
        <v>24/02/2021 18:56</v>
      </c>
      <c r="P359" s="24">
        <f t="shared" si="26"/>
        <v>0</v>
      </c>
      <c r="Q359" s="28">
        <v>0</v>
      </c>
      <c r="R359" s="27">
        <f t="shared" si="27"/>
        <v>0</v>
      </c>
      <c r="S359" s="3" t="s">
        <v>4</v>
      </c>
      <c r="T359" s="3" t="s">
        <v>831</v>
      </c>
      <c r="U359" s="3" t="s">
        <v>838</v>
      </c>
      <c r="V359" s="3" t="s">
        <v>839</v>
      </c>
      <c r="W359" s="5">
        <v>0</v>
      </c>
      <c r="X359" s="5">
        <v>0</v>
      </c>
      <c r="Y359" s="5">
        <v>0</v>
      </c>
      <c r="Z359" s="5">
        <v>3</v>
      </c>
      <c r="AA359" s="5">
        <v>0</v>
      </c>
      <c r="AB359" s="5">
        <v>0</v>
      </c>
      <c r="AC359" s="5">
        <v>0</v>
      </c>
      <c r="AD359" s="5">
        <v>0</v>
      </c>
      <c r="AE359" s="2">
        <v>2</v>
      </c>
      <c r="AF359" s="2">
        <v>0</v>
      </c>
      <c r="AG359" s="2">
        <v>0</v>
      </c>
      <c r="AH359" s="2">
        <v>0</v>
      </c>
      <c r="AI359" s="2">
        <v>0</v>
      </c>
      <c r="AJ359" s="2">
        <v>1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 t="s">
        <v>4</v>
      </c>
      <c r="AT359" s="2" t="s">
        <v>4</v>
      </c>
    </row>
    <row r="360" spans="1:46" x14ac:dyDescent="0.2">
      <c r="A360" s="2">
        <v>1640582</v>
      </c>
      <c r="B360" s="2">
        <v>832731</v>
      </c>
      <c r="C360" s="7">
        <v>24.030193382262699</v>
      </c>
      <c r="D360" s="7">
        <v>40.727010883673898</v>
      </c>
      <c r="E360" s="19" t="s">
        <v>830</v>
      </c>
      <c r="F360" s="46">
        <f>INDEX(Δεδομένα!$P:$P,MATCH('2021'!E360,Δεδομένα!$O:$O,0))</f>
        <v>25</v>
      </c>
      <c r="G360" s="49" t="s">
        <v>774</v>
      </c>
      <c r="H360" s="51" t="str">
        <f>INDEX(Δεδομένα!B$1:B$51,MATCH('2021'!G360,Δεδομένα!A$1:A$51,0))</f>
        <v>ΑΝΑΤΟΛΙΚΗΣ ΜΑΚΕΔΟΝΙΑΣ ΚΑΙ ΘΡΑΚΗΣ</v>
      </c>
      <c r="I360" s="53">
        <f>INDEX(Δεδομένα!E$1:E$13,MATCH('2021'!H360,Δεδομένα!D$1:D$13,0))</f>
        <v>2</v>
      </c>
      <c r="J360" s="4">
        <v>44252</v>
      </c>
      <c r="K360" s="3" t="s">
        <v>564</v>
      </c>
      <c r="L360" s="17" t="str">
        <f t="shared" si="24"/>
        <v>25/02/2021 17:52</v>
      </c>
      <c r="M360" s="4">
        <v>44252</v>
      </c>
      <c r="N360" s="3" t="s">
        <v>564</v>
      </c>
      <c r="O360" s="17" t="str">
        <f t="shared" si="25"/>
        <v>25/02/2021 17:52</v>
      </c>
      <c r="P360" s="24">
        <f t="shared" si="26"/>
        <v>0</v>
      </c>
      <c r="Q360" s="28">
        <v>0</v>
      </c>
      <c r="R360" s="27">
        <f t="shared" si="27"/>
        <v>0</v>
      </c>
      <c r="S360" s="3" t="s">
        <v>4</v>
      </c>
      <c r="T360" s="3" t="s">
        <v>831</v>
      </c>
      <c r="U360" s="3" t="s">
        <v>840</v>
      </c>
      <c r="V360" s="3" t="s">
        <v>841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0.1</v>
      </c>
      <c r="AC360" s="5">
        <v>0</v>
      </c>
      <c r="AD360" s="5">
        <v>0</v>
      </c>
      <c r="AE360" s="2">
        <v>2</v>
      </c>
      <c r="AF360" s="2">
        <v>0</v>
      </c>
      <c r="AG360" s="2">
        <v>0</v>
      </c>
      <c r="AH360" s="2">
        <v>0</v>
      </c>
      <c r="AI360" s="2">
        <v>0</v>
      </c>
      <c r="AJ360" s="2">
        <v>1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</row>
    <row r="361" spans="1:46" x14ac:dyDescent="0.2">
      <c r="A361" s="2">
        <v>1645762</v>
      </c>
      <c r="B361" s="2">
        <v>834205</v>
      </c>
      <c r="C361" s="7">
        <v>23.954809017371801</v>
      </c>
      <c r="D361" s="7">
        <v>40.749202222553699</v>
      </c>
      <c r="E361" s="19" t="s">
        <v>830</v>
      </c>
      <c r="F361" s="46">
        <f>INDEX(Δεδομένα!$P:$P,MATCH('2021'!E361,Δεδομένα!$O:$O,0))</f>
        <v>25</v>
      </c>
      <c r="G361" s="49" t="s">
        <v>774</v>
      </c>
      <c r="H361" s="51" t="str">
        <f>INDEX(Δεδομένα!B$1:B$51,MATCH('2021'!G361,Δεδομένα!A$1:A$51,0))</f>
        <v>ΑΝΑΤΟΛΙΚΗΣ ΜΑΚΕΔΟΝΙΑΣ ΚΑΙ ΘΡΑΚΗΣ</v>
      </c>
      <c r="I361" s="53">
        <f>INDEX(Δεδομένα!E$1:E$13,MATCH('2021'!H361,Δεδομένα!D$1:D$13,0))</f>
        <v>2</v>
      </c>
      <c r="J361" s="4">
        <v>44257</v>
      </c>
      <c r="K361" s="3" t="s">
        <v>842</v>
      </c>
      <c r="L361" s="17" t="str">
        <f t="shared" si="24"/>
        <v>02/03/2021 18:44</v>
      </c>
      <c r="M361" s="4">
        <v>44257</v>
      </c>
      <c r="N361" s="3" t="s">
        <v>424</v>
      </c>
      <c r="O361" s="17" t="str">
        <f t="shared" si="25"/>
        <v>02/03/2021 20:10</v>
      </c>
      <c r="P361" s="24">
        <f t="shared" si="26"/>
        <v>5.9722222227719612E-2</v>
      </c>
      <c r="Q361" s="28">
        <v>0</v>
      </c>
      <c r="R361" s="27">
        <f t="shared" si="27"/>
        <v>86.000000007916242</v>
      </c>
      <c r="S361" s="3" t="s">
        <v>4</v>
      </c>
      <c r="T361" s="3" t="s">
        <v>831</v>
      </c>
      <c r="U361" s="3" t="s">
        <v>840</v>
      </c>
      <c r="V361" s="3" t="s">
        <v>843</v>
      </c>
      <c r="W361" s="5">
        <v>0</v>
      </c>
      <c r="X361" s="5">
        <v>0</v>
      </c>
      <c r="Y361" s="5">
        <v>0</v>
      </c>
      <c r="Z361" s="5">
        <v>0.1</v>
      </c>
      <c r="AA361" s="5">
        <v>0</v>
      </c>
      <c r="AB361" s="5">
        <v>0</v>
      </c>
      <c r="AC361" s="5">
        <v>0</v>
      </c>
      <c r="AD361" s="5">
        <v>0</v>
      </c>
      <c r="AE361" s="2">
        <v>2</v>
      </c>
      <c r="AF361" s="2">
        <v>0</v>
      </c>
      <c r="AG361" s="2">
        <v>0</v>
      </c>
      <c r="AH361" s="2">
        <v>0</v>
      </c>
      <c r="AI361" s="2">
        <v>0</v>
      </c>
      <c r="AJ361" s="2">
        <v>1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</row>
    <row r="362" spans="1:46" x14ac:dyDescent="0.2">
      <c r="A362" s="2">
        <v>1646523</v>
      </c>
      <c r="B362" s="2">
        <v>836239</v>
      </c>
      <c r="C362" s="7">
        <v>24.2790396917663</v>
      </c>
      <c r="D362" s="7">
        <v>40.809965262507198</v>
      </c>
      <c r="E362" s="19" t="s">
        <v>830</v>
      </c>
      <c r="F362" s="46">
        <f>INDEX(Δεδομένα!$P:$P,MATCH('2021'!E362,Δεδομένα!$O:$O,0))</f>
        <v>25</v>
      </c>
      <c r="G362" s="49" t="s">
        <v>774</v>
      </c>
      <c r="H362" s="51" t="str">
        <f>INDEX(Δεδομένα!B$1:B$51,MATCH('2021'!G362,Δεδομένα!A$1:A$51,0))</f>
        <v>ΑΝΑΤΟΛΙΚΗΣ ΜΑΚΕΔΟΝΙΑΣ ΚΑΙ ΘΡΑΚΗΣ</v>
      </c>
      <c r="I362" s="53">
        <f>INDEX(Δεδομένα!E$1:E$13,MATCH('2021'!H362,Δεδομένα!D$1:D$13,0))</f>
        <v>2</v>
      </c>
      <c r="J362" s="4">
        <v>44264</v>
      </c>
      <c r="K362" s="3" t="s">
        <v>846</v>
      </c>
      <c r="L362" s="17" t="str">
        <f t="shared" si="24"/>
        <v>09/03/2021 11:35</v>
      </c>
      <c r="M362" s="4">
        <v>44264</v>
      </c>
      <c r="N362" s="3" t="s">
        <v>847</v>
      </c>
      <c r="O362" s="17" t="str">
        <f t="shared" si="25"/>
        <v>09/03/2021 13:36</v>
      </c>
      <c r="P362" s="24">
        <f t="shared" si="26"/>
        <v>8.4027777775190771E-2</v>
      </c>
      <c r="Q362" s="28">
        <v>0</v>
      </c>
      <c r="R362" s="27">
        <f t="shared" si="27"/>
        <v>120.99999999627471</v>
      </c>
      <c r="S362" s="3" t="s">
        <v>4</v>
      </c>
      <c r="T362" s="3" t="s">
        <v>831</v>
      </c>
      <c r="U362" s="3" t="s">
        <v>848</v>
      </c>
      <c r="V362" s="3" t="s">
        <v>848</v>
      </c>
      <c r="W362" s="5">
        <v>0</v>
      </c>
      <c r="X362" s="5">
        <v>0</v>
      </c>
      <c r="Y362" s="5">
        <v>0</v>
      </c>
      <c r="Z362" s="5">
        <v>0</v>
      </c>
      <c r="AA362" s="5">
        <v>0.1</v>
      </c>
      <c r="AB362" s="5">
        <v>0</v>
      </c>
      <c r="AC362" s="5">
        <v>0</v>
      </c>
      <c r="AD362" s="5">
        <v>0</v>
      </c>
      <c r="AE362" s="2">
        <v>2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</row>
    <row r="363" spans="1:46" x14ac:dyDescent="0.2">
      <c r="A363" s="2">
        <v>1647391</v>
      </c>
      <c r="B363" s="2">
        <v>837504</v>
      </c>
      <c r="C363" s="7">
        <v>23.995011835287301</v>
      </c>
      <c r="D363" s="7">
        <v>40.796639377222299</v>
      </c>
      <c r="E363" s="19" t="s">
        <v>830</v>
      </c>
      <c r="F363" s="46">
        <f>INDEX(Δεδομένα!$P:$P,MATCH('2021'!E363,Δεδομένα!$O:$O,0))</f>
        <v>25</v>
      </c>
      <c r="G363" s="49" t="s">
        <v>774</v>
      </c>
      <c r="H363" s="51" t="str">
        <f>INDEX(Δεδομένα!B$1:B$51,MATCH('2021'!G363,Δεδομένα!A$1:A$51,0))</f>
        <v>ΑΝΑΤΟΛΙΚΗΣ ΜΑΚΕΔΟΝΙΑΣ ΚΑΙ ΘΡΑΚΗΣ</v>
      </c>
      <c r="I363" s="53">
        <f>INDEX(Δεδομένα!E$1:E$13,MATCH('2021'!H363,Δεδομένα!D$1:D$13,0))</f>
        <v>2</v>
      </c>
      <c r="J363" s="4">
        <v>44269</v>
      </c>
      <c r="K363" s="3" t="s">
        <v>850</v>
      </c>
      <c r="L363" s="17" t="str">
        <f t="shared" si="24"/>
        <v>14/03/2021 11:19</v>
      </c>
      <c r="M363" s="4">
        <v>44269</v>
      </c>
      <c r="N363" s="3" t="s">
        <v>531</v>
      </c>
      <c r="O363" s="17" t="str">
        <f t="shared" si="25"/>
        <v>14/03/2021 14:10</v>
      </c>
      <c r="P363" s="24">
        <f t="shared" si="26"/>
        <v>0.11875000000145519</v>
      </c>
      <c r="Q363" s="28">
        <v>0</v>
      </c>
      <c r="R363" s="27">
        <f t="shared" si="27"/>
        <v>171.00000000209548</v>
      </c>
      <c r="S363" s="3" t="s">
        <v>4</v>
      </c>
      <c r="T363" s="3" t="s">
        <v>831</v>
      </c>
      <c r="U363" s="3" t="s">
        <v>4</v>
      </c>
      <c r="V363" s="3" t="s">
        <v>851</v>
      </c>
      <c r="W363" s="5">
        <v>0</v>
      </c>
      <c r="X363" s="5">
        <v>0.01</v>
      </c>
      <c r="Y363" s="5">
        <v>0</v>
      </c>
      <c r="Z363" s="5">
        <v>0</v>
      </c>
      <c r="AA363" s="5">
        <v>0</v>
      </c>
      <c r="AB363" s="5">
        <v>1.5</v>
      </c>
      <c r="AC363" s="5">
        <v>0</v>
      </c>
      <c r="AD363" s="5">
        <v>0</v>
      </c>
      <c r="AE363" s="2">
        <v>2</v>
      </c>
      <c r="AF363" s="2">
        <v>0</v>
      </c>
      <c r="AG363" s="2">
        <v>0</v>
      </c>
      <c r="AH363" s="2">
        <v>0</v>
      </c>
      <c r="AI363" s="2">
        <v>0</v>
      </c>
      <c r="AJ363" s="2">
        <v>1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 t="s">
        <v>4</v>
      </c>
      <c r="AT363" s="2" t="s">
        <v>4</v>
      </c>
    </row>
    <row r="364" spans="1:46" x14ac:dyDescent="0.2">
      <c r="A364" s="2">
        <v>1651871</v>
      </c>
      <c r="B364" s="2">
        <v>841851</v>
      </c>
      <c r="C364" s="7">
        <v>23.879879814390801</v>
      </c>
      <c r="D364" s="7">
        <v>40.7800616154354</v>
      </c>
      <c r="E364" s="19" t="s">
        <v>830</v>
      </c>
      <c r="F364" s="46">
        <f>INDEX(Δεδομένα!$P:$P,MATCH('2021'!E364,Δεδομένα!$O:$O,0))</f>
        <v>25</v>
      </c>
      <c r="G364" s="49" t="s">
        <v>774</v>
      </c>
      <c r="H364" s="51" t="str">
        <f>INDEX(Δεδομένα!B$1:B$51,MATCH('2021'!G364,Δεδομένα!A$1:A$51,0))</f>
        <v>ΑΝΑΤΟΛΙΚΗΣ ΜΑΚΕΔΟΝΙΑΣ ΚΑΙ ΘΡΑΚΗΣ</v>
      </c>
      <c r="I364" s="53">
        <f>INDEX(Δεδομένα!E$1:E$13,MATCH('2021'!H364,Δεδομένα!D$1:D$13,0))</f>
        <v>2</v>
      </c>
      <c r="J364" s="4">
        <v>44286</v>
      </c>
      <c r="K364" s="3" t="s">
        <v>852</v>
      </c>
      <c r="L364" s="17" t="str">
        <f t="shared" si="24"/>
        <v>31/03/2021 16:54</v>
      </c>
      <c r="M364" s="4">
        <v>44286</v>
      </c>
      <c r="N364" s="3" t="s">
        <v>783</v>
      </c>
      <c r="O364" s="17" t="str">
        <f t="shared" si="25"/>
        <v>31/03/2021 18:56</v>
      </c>
      <c r="P364" s="24">
        <f t="shared" si="26"/>
        <v>8.4722222221898846E-2</v>
      </c>
      <c r="Q364" s="28">
        <v>0</v>
      </c>
      <c r="R364" s="27">
        <f t="shared" si="27"/>
        <v>121.99999999953434</v>
      </c>
      <c r="S364" s="3" t="s">
        <v>4</v>
      </c>
      <c r="T364" s="3" t="s">
        <v>831</v>
      </c>
      <c r="U364" s="3" t="s">
        <v>4</v>
      </c>
      <c r="V364" s="3" t="s">
        <v>853</v>
      </c>
      <c r="W364" s="5">
        <v>0</v>
      </c>
      <c r="X364" s="5">
        <v>0</v>
      </c>
      <c r="Y364" s="5">
        <v>0</v>
      </c>
      <c r="Z364" s="5">
        <v>0</v>
      </c>
      <c r="AA364" s="5">
        <v>5</v>
      </c>
      <c r="AB364" s="5">
        <v>0</v>
      </c>
      <c r="AC364" s="5">
        <v>0</v>
      </c>
      <c r="AD364" s="5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 t="s">
        <v>4</v>
      </c>
      <c r="AT364" s="2" t="s">
        <v>4</v>
      </c>
    </row>
    <row r="365" spans="1:46" x14ac:dyDescent="0.2">
      <c r="A365" s="2">
        <v>1652123</v>
      </c>
      <c r="B365" s="2">
        <v>842041</v>
      </c>
      <c r="C365" s="7">
        <v>24.0055680351125</v>
      </c>
      <c r="D365" s="7">
        <v>40.731351380728398</v>
      </c>
      <c r="E365" s="19" t="s">
        <v>830</v>
      </c>
      <c r="F365" s="46">
        <f>INDEX(Δεδομένα!$P:$P,MATCH('2021'!E365,Δεδομένα!$O:$O,0))</f>
        <v>25</v>
      </c>
      <c r="G365" s="49" t="s">
        <v>774</v>
      </c>
      <c r="H365" s="51" t="str">
        <f>INDEX(Δεδομένα!B$1:B$51,MATCH('2021'!G365,Δεδομένα!A$1:A$51,0))</f>
        <v>ΑΝΑΤΟΛΙΚΗΣ ΜΑΚΕΔΟΝΙΑΣ ΚΑΙ ΘΡΑΚΗΣ</v>
      </c>
      <c r="I365" s="53">
        <f>INDEX(Δεδομένα!E$1:E$13,MATCH('2021'!H365,Δεδομένα!D$1:D$13,0))</f>
        <v>2</v>
      </c>
      <c r="J365" s="4">
        <v>44287</v>
      </c>
      <c r="K365" s="3" t="s">
        <v>854</v>
      </c>
      <c r="L365" s="17" t="str">
        <f t="shared" si="24"/>
        <v>01/04/2021 12:50</v>
      </c>
      <c r="M365" s="4">
        <v>44287</v>
      </c>
      <c r="N365" s="3" t="s">
        <v>267</v>
      </c>
      <c r="O365" s="17" t="str">
        <f t="shared" si="25"/>
        <v>01/04/2021 17:30</v>
      </c>
      <c r="P365" s="24">
        <f t="shared" si="26"/>
        <v>0.19444444444525288</v>
      </c>
      <c r="Q365" s="28">
        <v>0</v>
      </c>
      <c r="R365" s="27">
        <f t="shared" si="27"/>
        <v>280.00000000116415</v>
      </c>
      <c r="S365" s="3" t="s">
        <v>4</v>
      </c>
      <c r="T365" s="3" t="s">
        <v>831</v>
      </c>
      <c r="U365" s="3" t="s">
        <v>840</v>
      </c>
      <c r="V365" s="3" t="s">
        <v>843</v>
      </c>
      <c r="W365" s="5">
        <v>0</v>
      </c>
      <c r="X365" s="5">
        <v>0</v>
      </c>
      <c r="Y365" s="5">
        <v>0</v>
      </c>
      <c r="Z365" s="5">
        <v>7</v>
      </c>
      <c r="AA365" s="5">
        <v>0</v>
      </c>
      <c r="AB365" s="5">
        <v>0</v>
      </c>
      <c r="AC365" s="5">
        <v>0</v>
      </c>
      <c r="AD365" s="5">
        <v>0</v>
      </c>
      <c r="AE365" s="2">
        <v>9</v>
      </c>
      <c r="AF365" s="2">
        <v>0</v>
      </c>
      <c r="AG365" s="2">
        <v>0</v>
      </c>
      <c r="AH365" s="2">
        <v>0</v>
      </c>
      <c r="AI365" s="2">
        <v>0</v>
      </c>
      <c r="AJ365" s="2">
        <v>3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 t="s">
        <v>4</v>
      </c>
      <c r="AT365" s="2" t="s">
        <v>4</v>
      </c>
    </row>
    <row r="366" spans="1:46" x14ac:dyDescent="0.2">
      <c r="A366" s="2">
        <v>1652136</v>
      </c>
      <c r="B366" s="2">
        <v>842285</v>
      </c>
      <c r="C366" s="7">
        <v>24.266535367467799</v>
      </c>
      <c r="D366" s="7">
        <v>40.924988126978398</v>
      </c>
      <c r="E366" s="19" t="s">
        <v>830</v>
      </c>
      <c r="F366" s="46">
        <f>INDEX(Δεδομένα!$P:$P,MATCH('2021'!E366,Δεδομένα!$O:$O,0))</f>
        <v>25</v>
      </c>
      <c r="G366" s="49" t="s">
        <v>774</v>
      </c>
      <c r="H366" s="51" t="str">
        <f>INDEX(Δεδομένα!B$1:B$51,MATCH('2021'!G366,Δεδομένα!A$1:A$51,0))</f>
        <v>ΑΝΑΤΟΛΙΚΗΣ ΜΑΚΕΔΟΝΙΑΣ ΚΑΙ ΘΡΑΚΗΣ</v>
      </c>
      <c r="I366" s="53">
        <f>INDEX(Δεδομένα!E$1:E$13,MATCH('2021'!H366,Δεδομένα!D$1:D$13,0))</f>
        <v>2</v>
      </c>
      <c r="J366" s="4">
        <v>44288</v>
      </c>
      <c r="K366" s="3" t="s">
        <v>290</v>
      </c>
      <c r="L366" s="17" t="str">
        <f t="shared" si="24"/>
        <v>02/04/2021 12:24</v>
      </c>
      <c r="M366" s="4">
        <v>44288</v>
      </c>
      <c r="N366" s="3" t="s">
        <v>84</v>
      </c>
      <c r="O366" s="17" t="str">
        <f t="shared" si="25"/>
        <v>02/04/2021 12:52</v>
      </c>
      <c r="P366" s="24">
        <f t="shared" si="26"/>
        <v>1.9444444442342501E-2</v>
      </c>
      <c r="Q366" s="28">
        <v>0</v>
      </c>
      <c r="R366" s="27">
        <f t="shared" si="27"/>
        <v>27.999999996973202</v>
      </c>
      <c r="S366" s="3" t="s">
        <v>4</v>
      </c>
      <c r="T366" s="3" t="s">
        <v>831</v>
      </c>
      <c r="U366" s="3" t="s">
        <v>4</v>
      </c>
      <c r="V366" s="3" t="s">
        <v>855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0</v>
      </c>
      <c r="AD366" s="5">
        <v>0</v>
      </c>
      <c r="AE366" s="2">
        <v>2</v>
      </c>
      <c r="AF366" s="2">
        <v>0</v>
      </c>
      <c r="AG366" s="2">
        <v>0</v>
      </c>
      <c r="AH366" s="2">
        <v>0</v>
      </c>
      <c r="AI366" s="2">
        <v>0</v>
      </c>
      <c r="AJ366" s="2">
        <v>1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 t="s">
        <v>4</v>
      </c>
      <c r="AT366" s="2" t="s">
        <v>4</v>
      </c>
    </row>
    <row r="367" spans="1:46" x14ac:dyDescent="0.2">
      <c r="A367" s="2">
        <v>1652142</v>
      </c>
      <c r="B367" s="2">
        <v>842853</v>
      </c>
      <c r="D367" s="2"/>
      <c r="E367" s="19" t="s">
        <v>830</v>
      </c>
      <c r="F367" s="46">
        <f>INDEX(Δεδομένα!$P:$P,MATCH('2021'!E367,Δεδομένα!$O:$O,0))</f>
        <v>25</v>
      </c>
      <c r="G367" s="49" t="s">
        <v>774</v>
      </c>
      <c r="H367" s="51" t="str">
        <f>INDEX(Δεδομένα!B$1:B$51,MATCH('2021'!G367,Δεδομένα!A$1:A$51,0))</f>
        <v>ΑΝΑΤΟΛΙΚΗΣ ΜΑΚΕΔΟΝΙΑΣ ΚΑΙ ΘΡΑΚΗΣ</v>
      </c>
      <c r="I367" s="53">
        <f>INDEX(Δεδομένα!E$1:E$13,MATCH('2021'!H367,Δεδομένα!D$1:D$13,0))</f>
        <v>2</v>
      </c>
      <c r="J367" s="4">
        <v>44290</v>
      </c>
      <c r="K367" s="3" t="s">
        <v>856</v>
      </c>
      <c r="L367" s="17" t="str">
        <f t="shared" si="24"/>
        <v>04/04/2021 13:59</v>
      </c>
      <c r="M367" s="4">
        <v>44290</v>
      </c>
      <c r="N367" s="3" t="s">
        <v>499</v>
      </c>
      <c r="O367" s="17" t="str">
        <f t="shared" si="25"/>
        <v>04/04/2021 15:10</v>
      </c>
      <c r="P367" s="24">
        <f t="shared" si="26"/>
        <v>4.9305555556202307E-2</v>
      </c>
      <c r="Q367" s="28">
        <v>0</v>
      </c>
      <c r="R367" s="27">
        <f t="shared" si="27"/>
        <v>71.000000000931323</v>
      </c>
      <c r="S367" s="3" t="s">
        <v>4</v>
      </c>
      <c r="T367" s="3" t="s">
        <v>831</v>
      </c>
      <c r="U367" s="3" t="s">
        <v>857</v>
      </c>
      <c r="V367" s="3" t="s">
        <v>858</v>
      </c>
      <c r="W367" s="5">
        <v>0</v>
      </c>
      <c r="X367" s="5">
        <v>0</v>
      </c>
      <c r="Y367" s="5">
        <v>0</v>
      </c>
      <c r="Z367" s="5">
        <v>1</v>
      </c>
      <c r="AA367" s="5">
        <v>0</v>
      </c>
      <c r="AB367" s="5">
        <v>0</v>
      </c>
      <c r="AC367" s="5">
        <v>0</v>
      </c>
      <c r="AD367" s="5">
        <v>0</v>
      </c>
      <c r="AE367" s="2">
        <v>2</v>
      </c>
      <c r="AF367" s="2">
        <v>0</v>
      </c>
      <c r="AG367" s="2">
        <v>0</v>
      </c>
      <c r="AH367" s="2">
        <v>0</v>
      </c>
      <c r="AI367" s="2">
        <v>0</v>
      </c>
      <c r="AJ367" s="2">
        <v>1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 t="s">
        <v>4</v>
      </c>
      <c r="AT367" s="2" t="s">
        <v>4</v>
      </c>
    </row>
    <row r="368" spans="1:46" x14ac:dyDescent="0.2">
      <c r="A368" s="2">
        <v>1652657</v>
      </c>
      <c r="B368" s="2">
        <v>843066</v>
      </c>
      <c r="C368" s="7">
        <v>23.959649101337799</v>
      </c>
      <c r="D368" s="7">
        <v>40.792302660266799</v>
      </c>
      <c r="E368" s="19" t="s">
        <v>830</v>
      </c>
      <c r="F368" s="46">
        <f>INDEX(Δεδομένα!$P:$P,MATCH('2021'!E368,Δεδομένα!$O:$O,0))</f>
        <v>25</v>
      </c>
      <c r="G368" s="49" t="s">
        <v>774</v>
      </c>
      <c r="H368" s="51" t="str">
        <f>INDEX(Δεδομένα!B$1:B$51,MATCH('2021'!G368,Δεδομένα!A$1:A$51,0))</f>
        <v>ΑΝΑΤΟΛΙΚΗΣ ΜΑΚΕΔΟΝΙΑΣ ΚΑΙ ΘΡΑΚΗΣ</v>
      </c>
      <c r="I368" s="53">
        <f>INDEX(Δεδομένα!E$1:E$13,MATCH('2021'!H368,Δεδομένα!D$1:D$13,0))</f>
        <v>2</v>
      </c>
      <c r="J368" s="4">
        <v>44291</v>
      </c>
      <c r="K368" s="3" t="s">
        <v>205</v>
      </c>
      <c r="L368" s="17" t="str">
        <f t="shared" si="24"/>
        <v>05/04/2021 11:54</v>
      </c>
      <c r="M368" s="4">
        <v>44291</v>
      </c>
      <c r="N368" s="3" t="s">
        <v>859</v>
      </c>
      <c r="O368" s="17" t="str">
        <f t="shared" si="25"/>
        <v>05/04/2021 12:42</v>
      </c>
      <c r="P368" s="24">
        <f t="shared" si="26"/>
        <v>3.3333333332848269E-2</v>
      </c>
      <c r="Q368" s="28">
        <v>0</v>
      </c>
      <c r="R368" s="27">
        <f t="shared" si="27"/>
        <v>47.999999999301508</v>
      </c>
      <c r="S368" s="3" t="s">
        <v>4</v>
      </c>
      <c r="T368" s="3" t="s">
        <v>831</v>
      </c>
      <c r="U368" s="3" t="s">
        <v>123</v>
      </c>
      <c r="V368" s="3" t="s">
        <v>860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1.5</v>
      </c>
      <c r="AD368" s="5">
        <v>0</v>
      </c>
      <c r="AE368" s="2">
        <v>2</v>
      </c>
      <c r="AF368" s="2">
        <v>0</v>
      </c>
      <c r="AG368" s="2">
        <v>0</v>
      </c>
      <c r="AH368" s="2">
        <v>0</v>
      </c>
      <c r="AI368" s="2">
        <v>0</v>
      </c>
      <c r="AJ368" s="2">
        <v>1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 t="s">
        <v>4</v>
      </c>
      <c r="AT368" s="2" t="s">
        <v>4</v>
      </c>
    </row>
    <row r="369" spans="1:46" x14ac:dyDescent="0.2">
      <c r="A369" s="2">
        <v>1652654</v>
      </c>
      <c r="B369" s="2">
        <v>843210</v>
      </c>
      <c r="C369" s="7">
        <v>24.1933998938513</v>
      </c>
      <c r="D369" s="7">
        <v>40.9562211287694</v>
      </c>
      <c r="E369" s="19" t="s">
        <v>830</v>
      </c>
      <c r="F369" s="46">
        <f>INDEX(Δεδομένα!$P:$P,MATCH('2021'!E369,Δεδομένα!$O:$O,0))</f>
        <v>25</v>
      </c>
      <c r="G369" s="49" t="s">
        <v>774</v>
      </c>
      <c r="H369" s="51" t="str">
        <f>INDEX(Δεδομένα!B$1:B$51,MATCH('2021'!G369,Δεδομένα!A$1:A$51,0))</f>
        <v>ΑΝΑΤΟΛΙΚΗΣ ΜΑΚΕΔΟΝΙΑΣ ΚΑΙ ΘΡΑΚΗΣ</v>
      </c>
      <c r="I369" s="53">
        <f>INDEX(Δεδομένα!E$1:E$13,MATCH('2021'!H369,Δεδομένα!D$1:D$13,0))</f>
        <v>2</v>
      </c>
      <c r="J369" s="4">
        <v>44291</v>
      </c>
      <c r="K369" s="3" t="s">
        <v>861</v>
      </c>
      <c r="L369" s="17" t="str">
        <f t="shared" si="24"/>
        <v>05/04/2021 20:53</v>
      </c>
      <c r="M369" s="4">
        <v>44291</v>
      </c>
      <c r="N369" s="3" t="s">
        <v>326</v>
      </c>
      <c r="O369" s="17" t="str">
        <f t="shared" si="25"/>
        <v>05/04/2021 21:03</v>
      </c>
      <c r="P369" s="24">
        <f t="shared" si="26"/>
        <v>6.9444444452528842E-3</v>
      </c>
      <c r="Q369" s="28">
        <v>0</v>
      </c>
      <c r="R369" s="27">
        <f t="shared" si="27"/>
        <v>10.000000001164153</v>
      </c>
      <c r="S369" s="3" t="s">
        <v>4</v>
      </c>
      <c r="T369" s="3" t="s">
        <v>831</v>
      </c>
      <c r="U369" s="3" t="s">
        <v>838</v>
      </c>
      <c r="V369" s="3" t="s">
        <v>838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1</v>
      </c>
      <c r="AD369" s="5">
        <v>0</v>
      </c>
      <c r="AE369" s="2">
        <v>2</v>
      </c>
      <c r="AF369" s="2">
        <v>0</v>
      </c>
      <c r="AG369" s="2">
        <v>0</v>
      </c>
      <c r="AH369" s="2">
        <v>0</v>
      </c>
      <c r="AI369" s="2">
        <v>0</v>
      </c>
      <c r="AJ369" s="2">
        <v>1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 t="s">
        <v>4</v>
      </c>
      <c r="AT369" s="2" t="s">
        <v>4</v>
      </c>
    </row>
    <row r="370" spans="1:46" x14ac:dyDescent="0.2">
      <c r="A370" s="2">
        <v>1653066</v>
      </c>
      <c r="B370" s="2">
        <v>843544</v>
      </c>
      <c r="C370" s="7">
        <v>24.232527260630501</v>
      </c>
      <c r="D370" s="7">
        <v>40.943723534987903</v>
      </c>
      <c r="E370" s="19" t="s">
        <v>830</v>
      </c>
      <c r="F370" s="46">
        <f>INDEX(Δεδομένα!$P:$P,MATCH('2021'!E370,Δεδομένα!$O:$O,0))</f>
        <v>25</v>
      </c>
      <c r="G370" s="49" t="s">
        <v>774</v>
      </c>
      <c r="H370" s="51" t="str">
        <f>INDEX(Δεδομένα!B$1:B$51,MATCH('2021'!G370,Δεδομένα!A$1:A$51,0))</f>
        <v>ΑΝΑΤΟΛΙΚΗΣ ΜΑΚΕΔΟΝΙΑΣ ΚΑΙ ΘΡΑΚΗΣ</v>
      </c>
      <c r="I370" s="53">
        <f>INDEX(Δεδομένα!E$1:E$13,MATCH('2021'!H370,Δεδομένα!D$1:D$13,0))</f>
        <v>2</v>
      </c>
      <c r="J370" s="4">
        <v>44293</v>
      </c>
      <c r="K370" s="3" t="s">
        <v>862</v>
      </c>
      <c r="L370" s="17" t="str">
        <f t="shared" si="24"/>
        <v>07/04/2021 13:54</v>
      </c>
      <c r="M370" s="4">
        <v>44293</v>
      </c>
      <c r="N370" s="3" t="s">
        <v>35</v>
      </c>
      <c r="O370" s="17" t="str">
        <f t="shared" si="25"/>
        <v>07/04/2021 14:50</v>
      </c>
      <c r="P370" s="24">
        <f t="shared" si="26"/>
        <v>3.8888888884685002E-2</v>
      </c>
      <c r="Q370" s="28">
        <v>0</v>
      </c>
      <c r="R370" s="27">
        <f t="shared" si="27"/>
        <v>55.999999993946403</v>
      </c>
      <c r="S370" s="3" t="s">
        <v>4</v>
      </c>
      <c r="T370" s="3" t="s">
        <v>831</v>
      </c>
      <c r="U370" s="3" t="s">
        <v>4</v>
      </c>
      <c r="V370" s="3" t="s">
        <v>863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1</v>
      </c>
      <c r="AD370" s="5">
        <v>0</v>
      </c>
      <c r="AE370" s="2">
        <v>2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 t="s">
        <v>4</v>
      </c>
      <c r="AT370" s="2" t="s">
        <v>4</v>
      </c>
    </row>
    <row r="371" spans="1:46" x14ac:dyDescent="0.2">
      <c r="A371" s="2">
        <v>1653072</v>
      </c>
      <c r="B371" s="2">
        <v>843699</v>
      </c>
      <c r="C371" s="7">
        <v>23.9930666078189</v>
      </c>
      <c r="D371" s="7">
        <v>40.8111676423148</v>
      </c>
      <c r="E371" s="19" t="s">
        <v>830</v>
      </c>
      <c r="F371" s="46">
        <f>INDEX(Δεδομένα!$P:$P,MATCH('2021'!E371,Δεδομένα!$O:$O,0))</f>
        <v>25</v>
      </c>
      <c r="G371" s="49" t="s">
        <v>774</v>
      </c>
      <c r="H371" s="51" t="str">
        <f>INDEX(Δεδομένα!B$1:B$51,MATCH('2021'!G371,Δεδομένα!A$1:A$51,0))</f>
        <v>ΑΝΑΤΟΛΙΚΗΣ ΜΑΚΕΔΟΝΙΑΣ ΚΑΙ ΘΡΑΚΗΣ</v>
      </c>
      <c r="I371" s="53">
        <f>INDEX(Δεδομένα!E$1:E$13,MATCH('2021'!H371,Δεδομένα!D$1:D$13,0))</f>
        <v>2</v>
      </c>
      <c r="J371" s="4">
        <v>44294</v>
      </c>
      <c r="K371" s="3" t="s">
        <v>864</v>
      </c>
      <c r="L371" s="17" t="str">
        <f t="shared" si="24"/>
        <v>08/04/2021 00:54</v>
      </c>
      <c r="M371" s="4">
        <v>44294</v>
      </c>
      <c r="N371" s="3" t="s">
        <v>685</v>
      </c>
      <c r="O371" s="17" t="str">
        <f t="shared" si="25"/>
        <v>08/04/2021 01:40</v>
      </c>
      <c r="P371" s="24">
        <f t="shared" si="26"/>
        <v>3.1944444446708076E-2</v>
      </c>
      <c r="Q371" s="28">
        <v>0</v>
      </c>
      <c r="R371" s="27">
        <f t="shared" si="27"/>
        <v>46.000000003259629</v>
      </c>
      <c r="S371" s="3" t="s">
        <v>4</v>
      </c>
      <c r="T371" s="3" t="s">
        <v>831</v>
      </c>
      <c r="U371" s="3" t="s">
        <v>834</v>
      </c>
      <c r="V371" s="3" t="s">
        <v>851</v>
      </c>
      <c r="W371" s="5">
        <v>0</v>
      </c>
      <c r="X371" s="5">
        <v>0</v>
      </c>
      <c r="Y371" s="5">
        <v>0</v>
      </c>
      <c r="Z371" s="5">
        <v>1</v>
      </c>
      <c r="AA371" s="5">
        <v>0</v>
      </c>
      <c r="AB371" s="5">
        <v>0</v>
      </c>
      <c r="AC371" s="5">
        <v>0</v>
      </c>
      <c r="AD371" s="5">
        <v>0</v>
      </c>
      <c r="AE371" s="2">
        <v>1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 t="s">
        <v>4</v>
      </c>
      <c r="AT371" s="2" t="s">
        <v>4</v>
      </c>
    </row>
    <row r="372" spans="1:46" x14ac:dyDescent="0.2">
      <c r="A372" s="2">
        <v>1656764</v>
      </c>
      <c r="B372" s="2">
        <v>846762</v>
      </c>
      <c r="C372" s="8"/>
      <c r="D372" s="2"/>
      <c r="E372" s="19" t="s">
        <v>830</v>
      </c>
      <c r="F372" s="46">
        <f>INDEX(Δεδομένα!$P:$P,MATCH('2021'!E372,Δεδομένα!$O:$O,0))</f>
        <v>25</v>
      </c>
      <c r="G372" s="49" t="s">
        <v>774</v>
      </c>
      <c r="H372" s="51" t="str">
        <f>INDEX(Δεδομένα!B$1:B$51,MATCH('2021'!G372,Δεδομένα!A$1:A$51,0))</f>
        <v>ΑΝΑΤΟΛΙΚΗΣ ΜΑΚΕΔΟΝΙΑΣ ΚΑΙ ΘΡΑΚΗΣ</v>
      </c>
      <c r="I372" s="53">
        <f>INDEX(Δεδομένα!E$1:E$13,MATCH('2021'!H372,Δεδομένα!D$1:D$13,0))</f>
        <v>2</v>
      </c>
      <c r="J372" s="4">
        <v>44304</v>
      </c>
      <c r="K372" s="3" t="s">
        <v>842</v>
      </c>
      <c r="L372" s="17" t="str">
        <f t="shared" si="24"/>
        <v>18/04/2021 18:44</v>
      </c>
      <c r="M372" s="4">
        <v>44304</v>
      </c>
      <c r="N372" s="3" t="s">
        <v>865</v>
      </c>
      <c r="O372" s="17" t="str">
        <f t="shared" si="25"/>
        <v>18/04/2021 19:47</v>
      </c>
      <c r="P372" s="24">
        <f t="shared" si="26"/>
        <v>4.3750000004365575E-2</v>
      </c>
      <c r="Q372" s="28">
        <v>0</v>
      </c>
      <c r="R372" s="27">
        <f t="shared" si="27"/>
        <v>63.000000006286427</v>
      </c>
      <c r="S372" s="3" t="s">
        <v>4</v>
      </c>
      <c r="T372" s="3" t="s">
        <v>831</v>
      </c>
      <c r="U372" s="3" t="s">
        <v>866</v>
      </c>
      <c r="V372" s="3" t="s">
        <v>867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1</v>
      </c>
      <c r="AC372" s="5">
        <v>0</v>
      </c>
      <c r="AD372" s="5">
        <v>0</v>
      </c>
      <c r="AE372" s="2">
        <v>2</v>
      </c>
      <c r="AF372" s="2">
        <v>0</v>
      </c>
      <c r="AG372" s="2">
        <v>0</v>
      </c>
      <c r="AH372" s="2">
        <v>0</v>
      </c>
      <c r="AI372" s="2">
        <v>0</v>
      </c>
      <c r="AJ372" s="2">
        <v>1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 t="s">
        <v>4</v>
      </c>
      <c r="AT372" s="2" t="s">
        <v>4</v>
      </c>
    </row>
    <row r="373" spans="1:46" x14ac:dyDescent="0.2">
      <c r="A373" s="2">
        <v>1656759</v>
      </c>
      <c r="B373" s="2">
        <v>846776</v>
      </c>
      <c r="C373" s="7">
        <v>24.272198987776399</v>
      </c>
      <c r="D373" s="7">
        <v>40.868488881054503</v>
      </c>
      <c r="E373" s="19" t="s">
        <v>830</v>
      </c>
      <c r="F373" s="46">
        <f>INDEX(Δεδομένα!$P:$P,MATCH('2021'!E373,Δεδομένα!$O:$O,0))</f>
        <v>25</v>
      </c>
      <c r="G373" s="49" t="s">
        <v>774</v>
      </c>
      <c r="H373" s="51" t="str">
        <f>INDEX(Δεδομένα!B$1:B$51,MATCH('2021'!G373,Δεδομένα!A$1:A$51,0))</f>
        <v>ΑΝΑΤΟΛΙΚΗΣ ΜΑΚΕΔΟΝΙΑΣ ΚΑΙ ΘΡΑΚΗΣ</v>
      </c>
      <c r="I373" s="53">
        <f>INDEX(Δεδομένα!E$1:E$13,MATCH('2021'!H373,Δεδομένα!D$1:D$13,0))</f>
        <v>2</v>
      </c>
      <c r="J373" s="4">
        <v>44304</v>
      </c>
      <c r="K373" s="3" t="s">
        <v>868</v>
      </c>
      <c r="L373" s="17" t="str">
        <f t="shared" si="24"/>
        <v>18/04/2021 19:49</v>
      </c>
      <c r="M373" s="4">
        <v>44304</v>
      </c>
      <c r="N373" s="3" t="s">
        <v>868</v>
      </c>
      <c r="O373" s="17" t="str">
        <f t="shared" si="25"/>
        <v>18/04/2021 19:49</v>
      </c>
      <c r="P373" s="24">
        <f t="shared" si="26"/>
        <v>0</v>
      </c>
      <c r="Q373" s="28">
        <v>0</v>
      </c>
      <c r="R373" s="27">
        <f t="shared" si="27"/>
        <v>0</v>
      </c>
      <c r="S373" s="3" t="s">
        <v>4</v>
      </c>
      <c r="T373" s="3" t="s">
        <v>831</v>
      </c>
      <c r="U373" s="3" t="s">
        <v>869</v>
      </c>
      <c r="V373" s="3" t="s">
        <v>869</v>
      </c>
      <c r="W373" s="5">
        <v>0</v>
      </c>
      <c r="X373" s="5">
        <v>0</v>
      </c>
      <c r="Y373" s="5">
        <v>0</v>
      </c>
      <c r="Z373" s="5">
        <v>1</v>
      </c>
      <c r="AA373" s="5">
        <v>0</v>
      </c>
      <c r="AB373" s="5">
        <v>0</v>
      </c>
      <c r="AC373" s="5">
        <v>0</v>
      </c>
      <c r="AD373" s="5">
        <v>0</v>
      </c>
      <c r="AE373" s="2">
        <v>2</v>
      </c>
      <c r="AF373" s="2">
        <v>0</v>
      </c>
      <c r="AG373" s="2">
        <v>0</v>
      </c>
      <c r="AH373" s="2">
        <v>0</v>
      </c>
      <c r="AI373" s="2">
        <v>0</v>
      </c>
      <c r="AJ373" s="2">
        <v>1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 t="s">
        <v>4</v>
      </c>
      <c r="AT373" s="2" t="s">
        <v>4</v>
      </c>
    </row>
    <row r="374" spans="1:46" x14ac:dyDescent="0.2">
      <c r="A374" s="2">
        <v>1658668</v>
      </c>
      <c r="B374" s="2">
        <v>849216</v>
      </c>
      <c r="C374" s="7">
        <v>23.932243876351802</v>
      </c>
      <c r="D374" s="7">
        <v>40.7821358749338</v>
      </c>
      <c r="E374" s="19" t="s">
        <v>830</v>
      </c>
      <c r="F374" s="46">
        <f>INDEX(Δεδομένα!$P:$P,MATCH('2021'!E374,Δεδομένα!$O:$O,0))</f>
        <v>25</v>
      </c>
      <c r="G374" s="49" t="s">
        <v>774</v>
      </c>
      <c r="H374" s="51" t="str">
        <f>INDEX(Δεδομένα!B$1:B$51,MATCH('2021'!G374,Δεδομένα!A$1:A$51,0))</f>
        <v>ΑΝΑΤΟΛΙΚΗΣ ΜΑΚΕΔΟΝΙΑΣ ΚΑΙ ΘΡΑΚΗΣ</v>
      </c>
      <c r="I374" s="53">
        <f>INDEX(Δεδομένα!E$1:E$13,MATCH('2021'!H374,Δεδομένα!D$1:D$13,0))</f>
        <v>2</v>
      </c>
      <c r="J374" s="4">
        <v>44315</v>
      </c>
      <c r="K374" s="3" t="s">
        <v>870</v>
      </c>
      <c r="L374" s="17" t="str">
        <f t="shared" si="24"/>
        <v>29/04/2021 15:48</v>
      </c>
      <c r="M374" s="4">
        <v>44315</v>
      </c>
      <c r="N374" s="3" t="s">
        <v>870</v>
      </c>
      <c r="O374" s="17" t="str">
        <f t="shared" si="25"/>
        <v>29/04/2021 15:48</v>
      </c>
      <c r="P374" s="24">
        <f t="shared" si="26"/>
        <v>0</v>
      </c>
      <c r="Q374" s="28">
        <v>0</v>
      </c>
      <c r="R374" s="27">
        <f t="shared" si="27"/>
        <v>0</v>
      </c>
      <c r="S374" s="3" t="s">
        <v>4</v>
      </c>
      <c r="T374" s="3" t="s">
        <v>831</v>
      </c>
      <c r="U374" s="3" t="s">
        <v>4</v>
      </c>
      <c r="V374" s="3" t="s">
        <v>853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0.1</v>
      </c>
      <c r="AC374" s="5">
        <v>0</v>
      </c>
      <c r="AD374" s="5">
        <v>0</v>
      </c>
      <c r="AE374" s="2">
        <v>2</v>
      </c>
      <c r="AF374" s="2">
        <v>0</v>
      </c>
      <c r="AG374" s="2">
        <v>0</v>
      </c>
      <c r="AH374" s="2">
        <v>0</v>
      </c>
      <c r="AI374" s="2">
        <v>0</v>
      </c>
      <c r="AJ374" s="2">
        <v>1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</row>
    <row r="375" spans="1:46" x14ac:dyDescent="0.2">
      <c r="A375" s="2">
        <v>1658673</v>
      </c>
      <c r="B375" s="2">
        <v>850755</v>
      </c>
      <c r="C375" s="7">
        <v>24.220498785042601</v>
      </c>
      <c r="D375" s="7">
        <v>40.877548814540098</v>
      </c>
      <c r="E375" s="19" t="s">
        <v>830</v>
      </c>
      <c r="F375" s="46">
        <f>INDEX(Δεδομένα!$P:$P,MATCH('2021'!E375,Δεδομένα!$O:$O,0))</f>
        <v>25</v>
      </c>
      <c r="G375" s="49" t="s">
        <v>774</v>
      </c>
      <c r="H375" s="51" t="str">
        <f>INDEX(Δεδομένα!B$1:B$51,MATCH('2021'!G375,Δεδομένα!A$1:A$51,0))</f>
        <v>ΑΝΑΤΟΛΙΚΗΣ ΜΑΚΕΔΟΝΙΑΣ ΚΑΙ ΘΡΑΚΗΣ</v>
      </c>
      <c r="I375" s="53">
        <f>INDEX(Δεδομένα!E$1:E$13,MATCH('2021'!H375,Δεδομένα!D$1:D$13,0))</f>
        <v>2</v>
      </c>
      <c r="J375" s="4">
        <v>44320</v>
      </c>
      <c r="K375" s="3" t="s">
        <v>278</v>
      </c>
      <c r="L375" s="17" t="str">
        <f t="shared" si="24"/>
        <v>04/05/2021 19:26</v>
      </c>
      <c r="M375" s="4">
        <v>44320</v>
      </c>
      <c r="N375" s="3" t="s">
        <v>871</v>
      </c>
      <c r="O375" s="17" t="str">
        <f t="shared" si="25"/>
        <v>04/05/2021 20:17</v>
      </c>
      <c r="P375" s="24">
        <f t="shared" si="26"/>
        <v>3.5416666665696539E-2</v>
      </c>
      <c r="Q375" s="28">
        <v>0</v>
      </c>
      <c r="R375" s="27">
        <f t="shared" si="27"/>
        <v>50.999999998603016</v>
      </c>
      <c r="S375" s="3" t="s">
        <v>4</v>
      </c>
      <c r="T375" s="3" t="s">
        <v>831</v>
      </c>
      <c r="U375" s="3" t="s">
        <v>4</v>
      </c>
      <c r="V375" s="3" t="s">
        <v>872</v>
      </c>
      <c r="W375" s="5">
        <v>0</v>
      </c>
      <c r="X375" s="5">
        <v>0</v>
      </c>
      <c r="Y375" s="5">
        <v>0</v>
      </c>
      <c r="Z375" s="5">
        <v>0.1</v>
      </c>
      <c r="AA375" s="5">
        <v>0</v>
      </c>
      <c r="AB375" s="5">
        <v>0</v>
      </c>
      <c r="AC375" s="5">
        <v>0</v>
      </c>
      <c r="AD375" s="5">
        <v>0</v>
      </c>
      <c r="AE375" s="2">
        <v>2</v>
      </c>
      <c r="AF375" s="2">
        <v>0</v>
      </c>
      <c r="AG375" s="2">
        <v>0</v>
      </c>
      <c r="AH375" s="2">
        <v>0</v>
      </c>
      <c r="AI375" s="2">
        <v>0</v>
      </c>
      <c r="AJ375" s="2">
        <v>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</row>
    <row r="376" spans="1:46" x14ac:dyDescent="0.2">
      <c r="A376" s="2">
        <v>1659229</v>
      </c>
      <c r="B376" s="2">
        <v>851042</v>
      </c>
      <c r="C376" s="7">
        <v>24.036404468672501</v>
      </c>
      <c r="D376" s="7">
        <v>40.783586475081201</v>
      </c>
      <c r="E376" s="19" t="s">
        <v>830</v>
      </c>
      <c r="F376" s="46">
        <f>INDEX(Δεδομένα!$P:$P,MATCH('2021'!E376,Δεδομένα!$O:$O,0))</f>
        <v>25</v>
      </c>
      <c r="G376" s="49" t="s">
        <v>774</v>
      </c>
      <c r="H376" s="51" t="str">
        <f>INDEX(Δεδομένα!B$1:B$51,MATCH('2021'!G376,Δεδομένα!A$1:A$51,0))</f>
        <v>ΑΝΑΤΟΛΙΚΗΣ ΜΑΚΕΔΟΝΙΑΣ ΚΑΙ ΘΡΑΚΗΣ</v>
      </c>
      <c r="I376" s="53">
        <f>INDEX(Δεδομένα!E$1:E$13,MATCH('2021'!H376,Δεδομένα!D$1:D$13,0))</f>
        <v>2</v>
      </c>
      <c r="J376" s="4">
        <v>44321</v>
      </c>
      <c r="K376" s="3" t="s">
        <v>521</v>
      </c>
      <c r="L376" s="17" t="str">
        <f t="shared" si="24"/>
        <v>05/05/2021 22:00</v>
      </c>
      <c r="M376" s="4">
        <v>44321</v>
      </c>
      <c r="N376" s="3" t="s">
        <v>873</v>
      </c>
      <c r="O376" s="17" t="str">
        <f t="shared" si="25"/>
        <v>05/05/2021 22:38</v>
      </c>
      <c r="P376" s="24">
        <f t="shared" si="26"/>
        <v>2.6388888894871343E-2</v>
      </c>
      <c r="Q376" s="28">
        <v>0</v>
      </c>
      <c r="R376" s="27">
        <f t="shared" si="27"/>
        <v>38.000000008614734</v>
      </c>
      <c r="S376" s="3" t="s">
        <v>4</v>
      </c>
      <c r="T376" s="3" t="s">
        <v>831</v>
      </c>
      <c r="U376" s="3" t="s">
        <v>874</v>
      </c>
      <c r="V376" s="3" t="s">
        <v>875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0.1</v>
      </c>
      <c r="AC376" s="5">
        <v>0</v>
      </c>
      <c r="AD376" s="5">
        <v>0</v>
      </c>
      <c r="AE376" s="2">
        <v>2</v>
      </c>
      <c r="AF376" s="2">
        <v>0</v>
      </c>
      <c r="AG376" s="2">
        <v>0</v>
      </c>
      <c r="AH376" s="2">
        <v>0</v>
      </c>
      <c r="AI376" s="2">
        <v>0</v>
      </c>
      <c r="AJ376" s="2">
        <v>1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</row>
    <row r="377" spans="1:46" x14ac:dyDescent="0.2">
      <c r="A377" s="2">
        <v>1666043</v>
      </c>
      <c r="B377" s="2">
        <v>855124</v>
      </c>
      <c r="C377" s="7">
        <v>24.0093134005423</v>
      </c>
      <c r="D377" s="7">
        <v>40.7643285993137</v>
      </c>
      <c r="E377" s="19" t="s">
        <v>830</v>
      </c>
      <c r="F377" s="46">
        <f>INDEX(Δεδομένα!$P:$P,MATCH('2021'!E377,Δεδομένα!$O:$O,0))</f>
        <v>25</v>
      </c>
      <c r="G377" s="49" t="s">
        <v>774</v>
      </c>
      <c r="H377" s="51" t="str">
        <f>INDEX(Δεδομένα!B$1:B$51,MATCH('2021'!G377,Δεδομένα!A$1:A$51,0))</f>
        <v>ΑΝΑΤΟΛΙΚΗΣ ΜΑΚΕΔΟΝΙΑΣ ΚΑΙ ΘΡΑΚΗΣ</v>
      </c>
      <c r="I377" s="53">
        <f>INDEX(Δεδομένα!E$1:E$13,MATCH('2021'!H377,Δεδομένα!D$1:D$13,0))</f>
        <v>2</v>
      </c>
      <c r="J377" s="4">
        <v>44338</v>
      </c>
      <c r="K377" s="3" t="s">
        <v>876</v>
      </c>
      <c r="L377" s="17" t="str">
        <f t="shared" si="24"/>
        <v>22/05/2021 09:34</v>
      </c>
      <c r="M377" s="4">
        <v>44338</v>
      </c>
      <c r="N377" s="3" t="s">
        <v>876</v>
      </c>
      <c r="O377" s="17" t="str">
        <f t="shared" si="25"/>
        <v>22/05/2021 09:34</v>
      </c>
      <c r="P377" s="24">
        <f t="shared" si="26"/>
        <v>0</v>
      </c>
      <c r="Q377" s="28">
        <v>0</v>
      </c>
      <c r="R377" s="27">
        <f t="shared" si="27"/>
        <v>0</v>
      </c>
      <c r="S377" s="3" t="s">
        <v>4</v>
      </c>
      <c r="T377" s="3" t="s">
        <v>831</v>
      </c>
      <c r="U377" s="3" t="s">
        <v>874</v>
      </c>
      <c r="V377" s="3" t="s">
        <v>875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2</v>
      </c>
      <c r="AC377" s="5">
        <v>0</v>
      </c>
      <c r="AD377" s="5">
        <v>0</v>
      </c>
      <c r="AE377" s="2">
        <v>2</v>
      </c>
      <c r="AF377" s="2">
        <v>0</v>
      </c>
      <c r="AG377" s="2">
        <v>0</v>
      </c>
      <c r="AH377" s="2">
        <v>0</v>
      </c>
      <c r="AI377" s="2">
        <v>0</v>
      </c>
      <c r="AJ377" s="2">
        <v>1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 t="s">
        <v>4</v>
      </c>
      <c r="AT377" s="2" t="s">
        <v>4</v>
      </c>
    </row>
    <row r="378" spans="1:46" x14ac:dyDescent="0.2">
      <c r="A378" s="2">
        <v>1666081</v>
      </c>
      <c r="B378" s="2">
        <v>855548</v>
      </c>
      <c r="D378" s="2"/>
      <c r="E378" s="19" t="s">
        <v>830</v>
      </c>
      <c r="F378" s="46">
        <f>INDEX(Δεδομένα!$P:$P,MATCH('2021'!E378,Δεδομένα!$O:$O,0))</f>
        <v>25</v>
      </c>
      <c r="G378" s="49" t="s">
        <v>774</v>
      </c>
      <c r="H378" s="51" t="str">
        <f>INDEX(Δεδομένα!B$1:B$51,MATCH('2021'!G378,Δεδομένα!A$1:A$51,0))</f>
        <v>ΑΝΑΤΟΛΙΚΗΣ ΜΑΚΕΔΟΝΙΑΣ ΚΑΙ ΘΡΑΚΗΣ</v>
      </c>
      <c r="I378" s="53">
        <f>INDEX(Δεδομένα!E$1:E$13,MATCH('2021'!H378,Δεδομένα!D$1:D$13,0))</f>
        <v>2</v>
      </c>
      <c r="J378" s="4">
        <v>44339</v>
      </c>
      <c r="K378" s="3" t="s">
        <v>164</v>
      </c>
      <c r="L378" s="17" t="str">
        <f t="shared" si="24"/>
        <v>23/05/2021 19:13</v>
      </c>
      <c r="M378" s="4">
        <v>44339</v>
      </c>
      <c r="N378" s="3" t="s">
        <v>164</v>
      </c>
      <c r="O378" s="17" t="str">
        <f t="shared" si="25"/>
        <v>23/05/2021 19:13</v>
      </c>
      <c r="P378" s="24">
        <f t="shared" si="26"/>
        <v>0</v>
      </c>
      <c r="Q378" s="28">
        <v>0</v>
      </c>
      <c r="R378" s="27">
        <f t="shared" si="27"/>
        <v>0</v>
      </c>
      <c r="S378" s="3" t="s">
        <v>4</v>
      </c>
      <c r="T378" s="3" t="s">
        <v>831</v>
      </c>
      <c r="U378" s="3" t="s">
        <v>4</v>
      </c>
      <c r="V378" s="3" t="s">
        <v>853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0.1</v>
      </c>
      <c r="AC378" s="5">
        <v>0</v>
      </c>
      <c r="AD378" s="5">
        <v>0</v>
      </c>
      <c r="AE378" s="2">
        <v>2</v>
      </c>
      <c r="AF378" s="2">
        <v>0</v>
      </c>
      <c r="AG378" s="2">
        <v>0</v>
      </c>
      <c r="AH378" s="2">
        <v>0</v>
      </c>
      <c r="AI378" s="2">
        <v>0</v>
      </c>
      <c r="AJ378" s="2">
        <v>1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</row>
    <row r="379" spans="1:46" x14ac:dyDescent="0.2">
      <c r="A379" s="2">
        <v>1666109</v>
      </c>
      <c r="B379" s="2">
        <v>857313</v>
      </c>
      <c r="D379" s="2"/>
      <c r="E379" s="19" t="s">
        <v>830</v>
      </c>
      <c r="F379" s="46">
        <f>INDEX(Δεδομένα!$P:$P,MATCH('2021'!E379,Δεδομένα!$O:$O,0))</f>
        <v>25</v>
      </c>
      <c r="G379" s="49" t="s">
        <v>774</v>
      </c>
      <c r="H379" s="51" t="str">
        <f>INDEX(Δεδομένα!B$1:B$51,MATCH('2021'!G379,Δεδομένα!A$1:A$51,0))</f>
        <v>ΑΝΑΤΟΛΙΚΗΣ ΜΑΚΕΔΟΝΙΑΣ ΚΑΙ ΘΡΑΚΗΣ</v>
      </c>
      <c r="I379" s="53">
        <f>INDEX(Δεδομένα!E$1:E$13,MATCH('2021'!H379,Δεδομένα!D$1:D$13,0))</f>
        <v>2</v>
      </c>
      <c r="J379" s="4">
        <v>44346</v>
      </c>
      <c r="K379" s="3" t="s">
        <v>877</v>
      </c>
      <c r="L379" s="17" t="str">
        <f t="shared" si="24"/>
        <v>30/05/2021 06:44</v>
      </c>
      <c r="M379" s="4">
        <v>44346</v>
      </c>
      <c r="N379" s="3" t="s">
        <v>877</v>
      </c>
      <c r="O379" s="17" t="str">
        <f t="shared" si="25"/>
        <v>30/05/2021 06:44</v>
      </c>
      <c r="P379" s="24">
        <f t="shared" si="26"/>
        <v>0</v>
      </c>
      <c r="Q379" s="28">
        <v>0</v>
      </c>
      <c r="R379" s="27">
        <f t="shared" si="27"/>
        <v>0</v>
      </c>
      <c r="S379" s="3" t="s">
        <v>4</v>
      </c>
      <c r="T379" s="3" t="s">
        <v>831</v>
      </c>
      <c r="U379" s="3" t="s">
        <v>4</v>
      </c>
      <c r="V379" s="3" t="s">
        <v>853</v>
      </c>
      <c r="W379" s="5">
        <v>0</v>
      </c>
      <c r="X379" s="5">
        <v>0</v>
      </c>
      <c r="Y379" s="5">
        <v>0</v>
      </c>
      <c r="Z379" s="5">
        <v>0.1</v>
      </c>
      <c r="AA379" s="5">
        <v>0</v>
      </c>
      <c r="AB379" s="5">
        <v>0</v>
      </c>
      <c r="AC379" s="5">
        <v>0</v>
      </c>
      <c r="AD379" s="5">
        <v>0</v>
      </c>
      <c r="AE379" s="2">
        <v>2</v>
      </c>
      <c r="AF379" s="2">
        <v>0</v>
      </c>
      <c r="AG379" s="2">
        <v>0</v>
      </c>
      <c r="AH379" s="2">
        <v>0</v>
      </c>
      <c r="AI379" s="2">
        <v>0</v>
      </c>
      <c r="AJ379" s="2">
        <v>1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</row>
    <row r="380" spans="1:46" x14ac:dyDescent="0.2">
      <c r="A380" s="2">
        <v>1666456</v>
      </c>
      <c r="B380" s="2">
        <v>858159</v>
      </c>
      <c r="C380" s="7">
        <v>24.009282267739099</v>
      </c>
      <c r="D380" s="7">
        <v>40.763909534856502</v>
      </c>
      <c r="E380" s="19" t="s">
        <v>830</v>
      </c>
      <c r="F380" s="46">
        <f>INDEX(Δεδομένα!$P:$P,MATCH('2021'!E380,Δεδομένα!$O:$O,0))</f>
        <v>25</v>
      </c>
      <c r="G380" s="49" t="s">
        <v>774</v>
      </c>
      <c r="H380" s="51" t="str">
        <f>INDEX(Δεδομένα!B$1:B$51,MATCH('2021'!G380,Δεδομένα!A$1:A$51,0))</f>
        <v>ΑΝΑΤΟΛΙΚΗΣ ΜΑΚΕΔΟΝΙΑΣ ΚΑΙ ΘΡΑΚΗΣ</v>
      </c>
      <c r="I380" s="53">
        <f>INDEX(Δεδομένα!E$1:E$13,MATCH('2021'!H380,Δεδομένα!D$1:D$13,0))</f>
        <v>2</v>
      </c>
      <c r="J380" s="4">
        <v>44349</v>
      </c>
      <c r="K380" s="3" t="s">
        <v>878</v>
      </c>
      <c r="L380" s="17" t="str">
        <f t="shared" si="24"/>
        <v>02/06/2021 10:56</v>
      </c>
      <c r="M380" s="4">
        <v>44349</v>
      </c>
      <c r="N380" s="3" t="s">
        <v>347</v>
      </c>
      <c r="O380" s="17" t="str">
        <f t="shared" si="25"/>
        <v>02/06/2021 14:08</v>
      </c>
      <c r="P380" s="24">
        <f t="shared" si="26"/>
        <v>0.13333333333139308</v>
      </c>
      <c r="Q380" s="28">
        <v>0</v>
      </c>
      <c r="R380" s="27">
        <f t="shared" si="27"/>
        <v>191.99999999720603</v>
      </c>
      <c r="S380" s="3" t="s">
        <v>4</v>
      </c>
      <c r="T380" s="3" t="s">
        <v>831</v>
      </c>
      <c r="U380" s="3" t="s">
        <v>4</v>
      </c>
      <c r="V380" s="3" t="s">
        <v>879</v>
      </c>
      <c r="W380" s="5">
        <v>0</v>
      </c>
      <c r="X380" s="5">
        <v>0</v>
      </c>
      <c r="Y380" s="5">
        <v>0</v>
      </c>
      <c r="Z380" s="5">
        <v>0.1</v>
      </c>
      <c r="AA380" s="5">
        <v>0</v>
      </c>
      <c r="AB380" s="5">
        <v>0</v>
      </c>
      <c r="AC380" s="5">
        <v>0</v>
      </c>
      <c r="AD380" s="5">
        <v>0</v>
      </c>
      <c r="AE380" s="2">
        <v>2</v>
      </c>
      <c r="AF380" s="2">
        <v>0</v>
      </c>
      <c r="AG380" s="2">
        <v>0</v>
      </c>
      <c r="AH380" s="2">
        <v>0</v>
      </c>
      <c r="AI380" s="2">
        <v>0</v>
      </c>
      <c r="AJ380" s="2">
        <v>1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</row>
    <row r="381" spans="1:46" x14ac:dyDescent="0.2">
      <c r="A381" s="2">
        <v>1666447</v>
      </c>
      <c r="B381" s="2">
        <v>858248</v>
      </c>
      <c r="C381" s="7">
        <v>24.009134647719598</v>
      </c>
      <c r="D381" s="7">
        <v>40.7640578747314</v>
      </c>
      <c r="E381" s="19" t="s">
        <v>830</v>
      </c>
      <c r="F381" s="46">
        <f>INDEX(Δεδομένα!$P:$P,MATCH('2021'!E381,Δεδομένα!$O:$O,0))</f>
        <v>25</v>
      </c>
      <c r="G381" s="49" t="s">
        <v>774</v>
      </c>
      <c r="H381" s="51" t="str">
        <f>INDEX(Δεδομένα!B$1:B$51,MATCH('2021'!G381,Δεδομένα!A$1:A$51,0))</f>
        <v>ΑΝΑΤΟΛΙΚΗΣ ΜΑΚΕΔΟΝΙΑΣ ΚΑΙ ΘΡΑΚΗΣ</v>
      </c>
      <c r="I381" s="53">
        <f>INDEX(Δεδομένα!E$1:E$13,MATCH('2021'!H381,Δεδομένα!D$1:D$13,0))</f>
        <v>2</v>
      </c>
      <c r="J381" s="4">
        <v>44349</v>
      </c>
      <c r="K381" s="3" t="s">
        <v>490</v>
      </c>
      <c r="L381" s="17" t="str">
        <f t="shared" si="24"/>
        <v>02/06/2021 16:00</v>
      </c>
      <c r="M381" s="4">
        <v>44349</v>
      </c>
      <c r="N381" s="3" t="s">
        <v>150</v>
      </c>
      <c r="O381" s="17" t="str">
        <f t="shared" si="25"/>
        <v>02/06/2021 19:00</v>
      </c>
      <c r="P381" s="24">
        <f t="shared" si="26"/>
        <v>0.125</v>
      </c>
      <c r="Q381" s="28">
        <v>0</v>
      </c>
      <c r="R381" s="27">
        <f t="shared" si="27"/>
        <v>180</v>
      </c>
      <c r="S381" s="3" t="s">
        <v>4</v>
      </c>
      <c r="T381" s="3" t="s">
        <v>831</v>
      </c>
      <c r="U381" s="3" t="s">
        <v>4</v>
      </c>
      <c r="V381" s="3" t="s">
        <v>880</v>
      </c>
      <c r="W381" s="5">
        <v>0</v>
      </c>
      <c r="X381" s="5">
        <v>0</v>
      </c>
      <c r="Y381" s="5">
        <v>0</v>
      </c>
      <c r="Z381" s="5">
        <v>0.1</v>
      </c>
      <c r="AA381" s="5">
        <v>0</v>
      </c>
      <c r="AB381" s="5">
        <v>0</v>
      </c>
      <c r="AC381" s="5">
        <v>0</v>
      </c>
      <c r="AD381" s="5">
        <v>0</v>
      </c>
      <c r="AE381" s="2">
        <v>2</v>
      </c>
      <c r="AF381" s="2">
        <v>0</v>
      </c>
      <c r="AG381" s="2">
        <v>0</v>
      </c>
      <c r="AH381" s="2">
        <v>0</v>
      </c>
      <c r="AI381" s="2">
        <v>0</v>
      </c>
      <c r="AJ381" s="2">
        <v>1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</row>
    <row r="382" spans="1:46" x14ac:dyDescent="0.2">
      <c r="A382" s="2">
        <v>1667699</v>
      </c>
      <c r="B382" s="2">
        <v>858811</v>
      </c>
      <c r="C382" s="7">
        <v>24.319489366257699</v>
      </c>
      <c r="D382" s="7">
        <v>40.862704521252297</v>
      </c>
      <c r="E382" s="19" t="s">
        <v>830</v>
      </c>
      <c r="F382" s="46">
        <f>INDEX(Δεδομένα!$P:$P,MATCH('2021'!E382,Δεδομένα!$O:$O,0))</f>
        <v>25</v>
      </c>
      <c r="G382" s="49" t="s">
        <v>774</v>
      </c>
      <c r="H382" s="51" t="str">
        <f>INDEX(Δεδομένα!B$1:B$51,MATCH('2021'!G382,Δεδομένα!A$1:A$51,0))</f>
        <v>ΑΝΑΤΟΛΙΚΗΣ ΜΑΚΕΔΟΝΙΑΣ ΚΑΙ ΘΡΑΚΗΣ</v>
      </c>
      <c r="I382" s="53">
        <f>INDEX(Δεδομένα!E$1:E$13,MATCH('2021'!H382,Δεδομένα!D$1:D$13,0))</f>
        <v>2</v>
      </c>
      <c r="J382" s="4">
        <v>44351</v>
      </c>
      <c r="K382" s="3" t="s">
        <v>729</v>
      </c>
      <c r="L382" s="17" t="str">
        <f t="shared" si="24"/>
        <v>04/06/2021 16:51</v>
      </c>
      <c r="M382" s="4">
        <v>44351</v>
      </c>
      <c r="N382" s="3" t="s">
        <v>634</v>
      </c>
      <c r="O382" s="17" t="str">
        <f t="shared" si="25"/>
        <v>04/06/2021 19:05</v>
      </c>
      <c r="P382" s="24">
        <f t="shared" si="26"/>
        <v>9.3055555560567882E-2</v>
      </c>
      <c r="Q382" s="28">
        <v>0</v>
      </c>
      <c r="R382" s="27">
        <f t="shared" si="27"/>
        <v>134.00000000721775</v>
      </c>
      <c r="S382" s="3" t="s">
        <v>4</v>
      </c>
      <c r="T382" s="3" t="s">
        <v>831</v>
      </c>
      <c r="U382" s="3" t="s">
        <v>881</v>
      </c>
      <c r="V382" s="3" t="s">
        <v>882</v>
      </c>
      <c r="W382" s="5">
        <v>0</v>
      </c>
      <c r="X382" s="5">
        <v>4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2">
        <v>5</v>
      </c>
      <c r="AF382" s="2">
        <v>0</v>
      </c>
      <c r="AG382" s="2">
        <v>0</v>
      </c>
      <c r="AH382" s="2">
        <v>0</v>
      </c>
      <c r="AI382" s="2">
        <v>0</v>
      </c>
      <c r="AJ382" s="2">
        <v>2</v>
      </c>
      <c r="AK382" s="2">
        <v>0</v>
      </c>
      <c r="AL382" s="2">
        <v>1</v>
      </c>
      <c r="AM382" s="2">
        <v>1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 t="s">
        <v>4</v>
      </c>
      <c r="AT382" s="2" t="s">
        <v>4</v>
      </c>
    </row>
    <row r="383" spans="1:46" x14ac:dyDescent="0.2">
      <c r="A383" s="2">
        <v>1668651</v>
      </c>
      <c r="B383" s="2">
        <v>860498</v>
      </c>
      <c r="C383" s="7">
        <v>24.0903593802025</v>
      </c>
      <c r="D383" s="7">
        <v>40.843800373687998</v>
      </c>
      <c r="E383" s="19" t="s">
        <v>830</v>
      </c>
      <c r="F383" s="46">
        <f>INDEX(Δεδομένα!$P:$P,MATCH('2021'!E383,Δεδομένα!$O:$O,0))</f>
        <v>25</v>
      </c>
      <c r="G383" s="49" t="s">
        <v>774</v>
      </c>
      <c r="H383" s="51" t="str">
        <f>INDEX(Δεδομένα!B$1:B$51,MATCH('2021'!G383,Δεδομένα!A$1:A$51,0))</f>
        <v>ΑΝΑΤΟΛΙΚΗΣ ΜΑΚΕΔΟΝΙΑΣ ΚΑΙ ΘΡΑΚΗΣ</v>
      </c>
      <c r="I383" s="53">
        <f>INDEX(Δεδομένα!E$1:E$13,MATCH('2021'!H383,Δεδομένα!D$1:D$13,0))</f>
        <v>2</v>
      </c>
      <c r="J383" s="4">
        <v>44357</v>
      </c>
      <c r="K383" s="3" t="s">
        <v>883</v>
      </c>
      <c r="L383" s="17" t="str">
        <f t="shared" si="24"/>
        <v>10/06/2021 14:18</v>
      </c>
      <c r="M383" s="4">
        <v>44357</v>
      </c>
      <c r="N383" s="3" t="s">
        <v>473</v>
      </c>
      <c r="O383" s="17" t="str">
        <f t="shared" si="25"/>
        <v>10/06/2021 14:52</v>
      </c>
      <c r="P383" s="24">
        <f t="shared" si="26"/>
        <v>2.361111110803904E-2</v>
      </c>
      <c r="Q383" s="28">
        <v>0</v>
      </c>
      <c r="R383" s="27">
        <f t="shared" si="27"/>
        <v>33.999999995576218</v>
      </c>
      <c r="S383" s="3" t="s">
        <v>4</v>
      </c>
      <c r="T383" s="3" t="s">
        <v>831</v>
      </c>
      <c r="U383" s="3" t="s">
        <v>884</v>
      </c>
      <c r="V383" s="3" t="s">
        <v>884</v>
      </c>
      <c r="W383" s="5">
        <v>0</v>
      </c>
      <c r="X383" s="5">
        <v>0</v>
      </c>
      <c r="Y383" s="5">
        <v>0</v>
      </c>
      <c r="Z383" s="5">
        <v>0.1</v>
      </c>
      <c r="AA383" s="5">
        <v>0</v>
      </c>
      <c r="AB383" s="5">
        <v>0</v>
      </c>
      <c r="AC383" s="5">
        <v>0</v>
      </c>
      <c r="AD383" s="5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 t="s">
        <v>4</v>
      </c>
      <c r="AT383" s="2" t="s">
        <v>4</v>
      </c>
    </row>
    <row r="384" spans="1:46" x14ac:dyDescent="0.2">
      <c r="A384" s="2">
        <v>1668665</v>
      </c>
      <c r="B384" s="2">
        <v>860514</v>
      </c>
      <c r="C384" s="7">
        <v>24.0090426165225</v>
      </c>
      <c r="D384" s="7">
        <v>40.764573054627</v>
      </c>
      <c r="E384" s="19" t="s">
        <v>830</v>
      </c>
      <c r="F384" s="46">
        <f>INDEX(Δεδομένα!$P:$P,MATCH('2021'!E384,Δεδομένα!$O:$O,0))</f>
        <v>25</v>
      </c>
      <c r="G384" s="49" t="s">
        <v>774</v>
      </c>
      <c r="H384" s="51" t="str">
        <f>INDEX(Δεδομένα!B$1:B$51,MATCH('2021'!G384,Δεδομένα!A$1:A$51,0))</f>
        <v>ΑΝΑΤΟΛΙΚΗΣ ΜΑΚΕΔΟΝΙΑΣ ΚΑΙ ΘΡΑΚΗΣ</v>
      </c>
      <c r="I384" s="53">
        <f>INDEX(Δεδομένα!E$1:E$13,MATCH('2021'!H384,Δεδομένα!D$1:D$13,0))</f>
        <v>2</v>
      </c>
      <c r="J384" s="4">
        <v>44357</v>
      </c>
      <c r="K384" s="3" t="s">
        <v>885</v>
      </c>
      <c r="L384" s="17" t="str">
        <f t="shared" si="24"/>
        <v>10/06/2021 15:11</v>
      </c>
      <c r="M384" s="4">
        <v>44357</v>
      </c>
      <c r="N384" s="3" t="s">
        <v>431</v>
      </c>
      <c r="O384" s="17" t="str">
        <f t="shared" si="25"/>
        <v>10/06/2021 15:33</v>
      </c>
      <c r="P384" s="24">
        <f t="shared" si="26"/>
        <v>1.5277777776645962E-2</v>
      </c>
      <c r="Q384" s="28">
        <v>0</v>
      </c>
      <c r="R384" s="27">
        <f t="shared" si="27"/>
        <v>21.999999998370185</v>
      </c>
      <c r="S384" s="3" t="s">
        <v>4</v>
      </c>
      <c r="T384" s="3" t="s">
        <v>831</v>
      </c>
      <c r="U384" s="3" t="s">
        <v>874</v>
      </c>
      <c r="V384" s="3" t="s">
        <v>875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0.1</v>
      </c>
      <c r="AC384" s="5">
        <v>0</v>
      </c>
      <c r="AD384" s="5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 t="s">
        <v>4</v>
      </c>
      <c r="AT384" s="2" t="s">
        <v>4</v>
      </c>
    </row>
    <row r="385" spans="1:46" x14ac:dyDescent="0.2">
      <c r="A385" s="2">
        <v>1673608</v>
      </c>
      <c r="B385" s="2">
        <v>865544</v>
      </c>
      <c r="C385" s="7">
        <v>24.0092980764469</v>
      </c>
      <c r="D385" s="7">
        <v>40.763998431716701</v>
      </c>
      <c r="E385" s="19" t="s">
        <v>830</v>
      </c>
      <c r="F385" s="46">
        <f>INDEX(Δεδομένα!$P:$P,MATCH('2021'!E385,Δεδομένα!$O:$O,0))</f>
        <v>25</v>
      </c>
      <c r="G385" s="49" t="s">
        <v>774</v>
      </c>
      <c r="H385" s="51" t="str">
        <f>INDEX(Δεδομένα!B$1:B$51,MATCH('2021'!G385,Δεδομένα!A$1:A$51,0))</f>
        <v>ΑΝΑΤΟΛΙΚΗΣ ΜΑΚΕΔΟΝΙΑΣ ΚΑΙ ΘΡΑΚΗΣ</v>
      </c>
      <c r="I385" s="53">
        <f>INDEX(Δεδομένα!E$1:E$13,MATCH('2021'!H385,Δεδομένα!D$1:D$13,0))</f>
        <v>2</v>
      </c>
      <c r="J385" s="4">
        <v>44374</v>
      </c>
      <c r="K385" s="3" t="s">
        <v>59</v>
      </c>
      <c r="L385" s="17" t="str">
        <f t="shared" si="24"/>
        <v>27/06/2021 13:34</v>
      </c>
      <c r="M385" s="4">
        <v>44374</v>
      </c>
      <c r="N385" s="3" t="s">
        <v>660</v>
      </c>
      <c r="O385" s="17" t="str">
        <f t="shared" si="25"/>
        <v>27/06/2021 16:11</v>
      </c>
      <c r="P385" s="24">
        <f t="shared" si="26"/>
        <v>0.10902777777664596</v>
      </c>
      <c r="Q385" s="28">
        <v>0</v>
      </c>
      <c r="R385" s="27">
        <f t="shared" si="27"/>
        <v>156.99999999837019</v>
      </c>
      <c r="S385" s="3" t="s">
        <v>4</v>
      </c>
      <c r="T385" s="3" t="s">
        <v>831</v>
      </c>
      <c r="U385" s="3" t="s">
        <v>874</v>
      </c>
      <c r="V385" s="3" t="s">
        <v>875</v>
      </c>
      <c r="W385" s="5">
        <v>0</v>
      </c>
      <c r="X385" s="5">
        <v>0</v>
      </c>
      <c r="Y385" s="5">
        <v>0</v>
      </c>
      <c r="Z385" s="5">
        <v>1</v>
      </c>
      <c r="AA385" s="5">
        <v>0</v>
      </c>
      <c r="AB385" s="5">
        <v>0</v>
      </c>
      <c r="AC385" s="5">
        <v>0</v>
      </c>
      <c r="AD385" s="5">
        <v>0</v>
      </c>
      <c r="AE385" s="2">
        <v>2</v>
      </c>
      <c r="AF385" s="2">
        <v>0</v>
      </c>
      <c r="AG385" s="2">
        <v>0</v>
      </c>
      <c r="AH385" s="2">
        <v>0</v>
      </c>
      <c r="AI385" s="2">
        <v>0</v>
      </c>
      <c r="AJ385" s="2">
        <v>1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 t="s">
        <v>4</v>
      </c>
      <c r="AT385" s="2" t="s">
        <v>4</v>
      </c>
    </row>
    <row r="386" spans="1:46" x14ac:dyDescent="0.2">
      <c r="A386" s="2">
        <v>1674447</v>
      </c>
      <c r="B386" s="2">
        <v>866842</v>
      </c>
      <c r="C386" s="7">
        <v>24.090004696119301</v>
      </c>
      <c r="D386" s="7">
        <v>40.842862067690497</v>
      </c>
      <c r="E386" s="19" t="s">
        <v>830</v>
      </c>
      <c r="F386" s="46">
        <f>INDEX(Δεδομένα!$P:$P,MATCH('2021'!E386,Δεδομένα!$O:$O,0))</f>
        <v>25</v>
      </c>
      <c r="G386" s="49" t="s">
        <v>774</v>
      </c>
      <c r="H386" s="51" t="str">
        <f>INDEX(Δεδομένα!B$1:B$51,MATCH('2021'!G386,Δεδομένα!A$1:A$51,0))</f>
        <v>ΑΝΑΤΟΛΙΚΗΣ ΜΑΚΕΔΟΝΙΑΣ ΚΑΙ ΘΡΑΚΗΣ</v>
      </c>
      <c r="I386" s="53">
        <f>INDEX(Δεδομένα!E$1:E$13,MATCH('2021'!H386,Δεδομένα!D$1:D$13,0))</f>
        <v>2</v>
      </c>
      <c r="J386" s="4">
        <v>44378</v>
      </c>
      <c r="K386" s="3" t="s">
        <v>854</v>
      </c>
      <c r="L386" s="17" t="str">
        <f t="shared" si="24"/>
        <v>01/07/2021 12:50</v>
      </c>
      <c r="M386" s="4">
        <v>44378</v>
      </c>
      <c r="N386" s="3" t="s">
        <v>854</v>
      </c>
      <c r="O386" s="17" t="str">
        <f t="shared" si="25"/>
        <v>01/07/2021 12:50</v>
      </c>
      <c r="P386" s="24">
        <f t="shared" si="26"/>
        <v>0</v>
      </c>
      <c r="Q386" s="28">
        <v>0</v>
      </c>
      <c r="R386" s="27">
        <f t="shared" si="27"/>
        <v>0</v>
      </c>
      <c r="S386" s="3" t="s">
        <v>4</v>
      </c>
      <c r="T386" s="3" t="s">
        <v>831</v>
      </c>
      <c r="U386" s="3" t="s">
        <v>884</v>
      </c>
      <c r="V386" s="3" t="s">
        <v>888</v>
      </c>
      <c r="W386" s="5">
        <v>0</v>
      </c>
      <c r="X386" s="5">
        <v>0</v>
      </c>
      <c r="Y386" s="5">
        <v>0</v>
      </c>
      <c r="Z386" s="5">
        <v>1</v>
      </c>
      <c r="AA386" s="5">
        <v>0</v>
      </c>
      <c r="AB386" s="5">
        <v>0</v>
      </c>
      <c r="AC386" s="5">
        <v>0</v>
      </c>
      <c r="AD386" s="5">
        <v>0</v>
      </c>
      <c r="AE386" s="2">
        <v>5</v>
      </c>
      <c r="AF386" s="2">
        <v>0</v>
      </c>
      <c r="AG386" s="2">
        <v>0</v>
      </c>
      <c r="AH386" s="2">
        <v>0</v>
      </c>
      <c r="AI386" s="2">
        <v>0</v>
      </c>
      <c r="AJ386" s="2">
        <v>2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</row>
    <row r="387" spans="1:46" x14ac:dyDescent="0.2">
      <c r="A387" s="2">
        <v>1675215</v>
      </c>
      <c r="B387" s="2">
        <v>868236</v>
      </c>
      <c r="C387" s="7">
        <v>24.302707913949501</v>
      </c>
      <c r="D387" s="7">
        <v>40.817489176616498</v>
      </c>
      <c r="E387" s="19" t="s">
        <v>830</v>
      </c>
      <c r="F387" s="46">
        <f>INDEX(Δεδομένα!$P:$P,MATCH('2021'!E387,Δεδομένα!$O:$O,0))</f>
        <v>25</v>
      </c>
      <c r="G387" s="49" t="s">
        <v>774</v>
      </c>
      <c r="H387" s="51" t="str">
        <f>INDEX(Δεδομένα!B$1:B$51,MATCH('2021'!G387,Δεδομένα!A$1:A$51,0))</f>
        <v>ΑΝΑΤΟΛΙΚΗΣ ΜΑΚΕΔΟΝΙΑΣ ΚΑΙ ΘΡΑΚΗΣ</v>
      </c>
      <c r="I387" s="53">
        <f>INDEX(Δεδομένα!E$1:E$13,MATCH('2021'!H387,Δεδομένα!D$1:D$13,0))</f>
        <v>2</v>
      </c>
      <c r="J387" s="4">
        <v>44382</v>
      </c>
      <c r="K387" s="3" t="s">
        <v>889</v>
      </c>
      <c r="L387" s="17" t="str">
        <f t="shared" si="24"/>
        <v>05/07/2021 12:14</v>
      </c>
      <c r="M387" s="4">
        <v>44382</v>
      </c>
      <c r="N387" s="3" t="s">
        <v>154</v>
      </c>
      <c r="O387" s="17" t="str">
        <f t="shared" si="25"/>
        <v>05/07/2021 13:20</v>
      </c>
      <c r="P387" s="24">
        <f t="shared" si="26"/>
        <v>4.5833333329937886E-2</v>
      </c>
      <c r="Q387" s="28">
        <v>0</v>
      </c>
      <c r="R387" s="27">
        <f t="shared" si="27"/>
        <v>65.999999995110556</v>
      </c>
      <c r="S387" s="3" t="s">
        <v>4</v>
      </c>
      <c r="T387" s="3" t="s">
        <v>831</v>
      </c>
      <c r="U387" s="3" t="s">
        <v>123</v>
      </c>
      <c r="V387" s="3" t="s">
        <v>890</v>
      </c>
      <c r="W387" s="5">
        <v>0</v>
      </c>
      <c r="X387" s="5">
        <v>0</v>
      </c>
      <c r="Y387" s="5">
        <v>0</v>
      </c>
      <c r="Z387" s="5">
        <v>1</v>
      </c>
      <c r="AA387" s="5">
        <v>0</v>
      </c>
      <c r="AB387" s="5">
        <v>0</v>
      </c>
      <c r="AC387" s="5">
        <v>0</v>
      </c>
      <c r="AD387" s="5">
        <v>0</v>
      </c>
      <c r="AE387" s="2">
        <v>2</v>
      </c>
      <c r="AF387" s="2">
        <v>0</v>
      </c>
      <c r="AG387" s="2">
        <v>0</v>
      </c>
      <c r="AH387" s="2">
        <v>0</v>
      </c>
      <c r="AI387" s="2">
        <v>0</v>
      </c>
      <c r="AJ387" s="2">
        <v>1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</row>
    <row r="388" spans="1:46" x14ac:dyDescent="0.2">
      <c r="A388" s="2">
        <v>1676752</v>
      </c>
      <c r="B388" s="2">
        <v>869127</v>
      </c>
      <c r="D388" s="2"/>
      <c r="E388" s="19" t="s">
        <v>830</v>
      </c>
      <c r="F388" s="46">
        <f>INDEX(Δεδομένα!$P:$P,MATCH('2021'!E388,Δεδομένα!$O:$O,0))</f>
        <v>25</v>
      </c>
      <c r="G388" s="49" t="s">
        <v>774</v>
      </c>
      <c r="H388" s="51" t="str">
        <f>INDEX(Δεδομένα!B$1:B$51,MATCH('2021'!G388,Δεδομένα!A$1:A$51,0))</f>
        <v>ΑΝΑΤΟΛΙΚΗΣ ΜΑΚΕΔΟΝΙΑΣ ΚΑΙ ΘΡΑΚΗΣ</v>
      </c>
      <c r="I388" s="53">
        <f>INDEX(Δεδομένα!E$1:E$13,MATCH('2021'!H388,Δεδομένα!D$1:D$13,0))</f>
        <v>2</v>
      </c>
      <c r="J388" s="4">
        <v>44385</v>
      </c>
      <c r="K388" s="3" t="s">
        <v>891</v>
      </c>
      <c r="L388" s="17" t="str">
        <f t="shared" si="24"/>
        <v>08/07/2021 11:24</v>
      </c>
      <c r="M388" s="4">
        <v>44385</v>
      </c>
      <c r="N388" s="3" t="s">
        <v>331</v>
      </c>
      <c r="O388" s="17" t="str">
        <f t="shared" si="25"/>
        <v>08/07/2021 12:15</v>
      </c>
      <c r="P388" s="24">
        <f t="shared" si="26"/>
        <v>3.5416666665696539E-2</v>
      </c>
      <c r="Q388" s="28">
        <v>0</v>
      </c>
      <c r="R388" s="27">
        <f t="shared" si="27"/>
        <v>50.999999998603016</v>
      </c>
      <c r="S388" s="3" t="s">
        <v>4</v>
      </c>
      <c r="T388" s="3" t="s">
        <v>831</v>
      </c>
      <c r="U388" s="3" t="s">
        <v>123</v>
      </c>
      <c r="V388" s="3" t="s">
        <v>892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0.1</v>
      </c>
      <c r="AE388" s="2">
        <v>2</v>
      </c>
      <c r="AF388" s="2">
        <v>0</v>
      </c>
      <c r="AG388" s="2">
        <v>0</v>
      </c>
      <c r="AH388" s="2">
        <v>0</v>
      </c>
      <c r="AI388" s="2">
        <v>0</v>
      </c>
      <c r="AJ388" s="2">
        <v>1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</row>
    <row r="389" spans="1:46" x14ac:dyDescent="0.2">
      <c r="A389" s="2">
        <v>1680838</v>
      </c>
      <c r="B389" s="2">
        <v>870680</v>
      </c>
      <c r="C389" s="7">
        <v>23.823481647251199</v>
      </c>
      <c r="D389" s="7">
        <v>38.022281633928401</v>
      </c>
      <c r="E389" s="19" t="s">
        <v>830</v>
      </c>
      <c r="F389" s="46">
        <f>INDEX(Δεδομένα!$P:$P,MATCH('2021'!E389,Δεδομένα!$O:$O,0))</f>
        <v>25</v>
      </c>
      <c r="G389" s="49" t="s">
        <v>774</v>
      </c>
      <c r="H389" s="51" t="str">
        <f>INDEX(Δεδομένα!B$1:B$51,MATCH('2021'!G389,Δεδομένα!A$1:A$51,0))</f>
        <v>ΑΝΑΤΟΛΙΚΗΣ ΜΑΚΕΔΟΝΙΑΣ ΚΑΙ ΘΡΑΚΗΣ</v>
      </c>
      <c r="I389" s="53">
        <f>INDEX(Δεδομένα!E$1:E$13,MATCH('2021'!H389,Δεδομένα!D$1:D$13,0))</f>
        <v>2</v>
      </c>
      <c r="J389" s="4">
        <v>44390</v>
      </c>
      <c r="K389" s="3" t="s">
        <v>883</v>
      </c>
      <c r="L389" s="17" t="str">
        <f t="shared" si="24"/>
        <v>13/07/2021 14:18</v>
      </c>
      <c r="M389" s="4">
        <v>44390</v>
      </c>
      <c r="N389" s="3" t="s">
        <v>845</v>
      </c>
      <c r="O389" s="17" t="str">
        <f t="shared" si="25"/>
        <v>13/07/2021 17:39</v>
      </c>
      <c r="P389" s="24">
        <f t="shared" si="26"/>
        <v>0.13958333333721384</v>
      </c>
      <c r="Q389" s="28">
        <v>0</v>
      </c>
      <c r="R389" s="27">
        <f t="shared" si="27"/>
        <v>201.00000000558794</v>
      </c>
      <c r="S389" s="3" t="s">
        <v>4</v>
      </c>
      <c r="T389" s="3" t="s">
        <v>831</v>
      </c>
      <c r="U389" s="3" t="s">
        <v>893</v>
      </c>
      <c r="V389" s="3" t="s">
        <v>894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4</v>
      </c>
      <c r="AC389" s="5">
        <v>0</v>
      </c>
      <c r="AD389" s="5">
        <v>0</v>
      </c>
      <c r="AE389" s="2">
        <v>4</v>
      </c>
      <c r="AF389" s="2">
        <v>0</v>
      </c>
      <c r="AG389" s="2">
        <v>1</v>
      </c>
      <c r="AH389" s="2">
        <v>0</v>
      </c>
      <c r="AI389" s="2">
        <v>1</v>
      </c>
      <c r="AJ389" s="2">
        <v>1</v>
      </c>
      <c r="AK389" s="2">
        <v>0</v>
      </c>
      <c r="AL389" s="2">
        <v>0</v>
      </c>
      <c r="AM389" s="2">
        <v>2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</row>
    <row r="390" spans="1:46" x14ac:dyDescent="0.2">
      <c r="A390" s="2">
        <v>1734428</v>
      </c>
      <c r="B390" s="2">
        <v>872273</v>
      </c>
      <c r="C390" s="7">
        <v>23.889461589564501</v>
      </c>
      <c r="D390" s="7">
        <v>40.774265410561704</v>
      </c>
      <c r="E390" s="19" t="s">
        <v>830</v>
      </c>
      <c r="F390" s="46">
        <f>INDEX(Δεδομένα!$P:$P,MATCH('2021'!E390,Δεδομένα!$O:$O,0))</f>
        <v>25</v>
      </c>
      <c r="G390" s="49" t="s">
        <v>774</v>
      </c>
      <c r="H390" s="51" t="str">
        <f>INDEX(Δεδομένα!B$1:B$51,MATCH('2021'!G390,Δεδομένα!A$1:A$51,0))</f>
        <v>ΑΝΑΤΟΛΙΚΗΣ ΜΑΚΕΔΟΝΙΑΣ ΚΑΙ ΘΡΑΚΗΣ</v>
      </c>
      <c r="I390" s="53">
        <f>INDEX(Δεδομένα!E$1:E$13,MATCH('2021'!H390,Δεδομένα!D$1:D$13,0))</f>
        <v>2</v>
      </c>
      <c r="J390" s="4">
        <v>44395</v>
      </c>
      <c r="K390" s="3" t="s">
        <v>895</v>
      </c>
      <c r="L390" s="17" t="str">
        <f t="shared" si="24"/>
        <v>18/07/2021 11:25</v>
      </c>
      <c r="M390" s="4">
        <v>44395</v>
      </c>
      <c r="N390" s="3" t="s">
        <v>39</v>
      </c>
      <c r="O390" s="17" t="str">
        <f t="shared" si="25"/>
        <v>18/07/2021 14:40</v>
      </c>
      <c r="P390" s="24">
        <f t="shared" si="26"/>
        <v>0.13541666666424135</v>
      </c>
      <c r="Q390" s="28">
        <v>0</v>
      </c>
      <c r="R390" s="27">
        <f t="shared" si="27"/>
        <v>194.99999999650754</v>
      </c>
      <c r="S390" s="3" t="s">
        <v>4</v>
      </c>
      <c r="T390" s="3" t="s">
        <v>831</v>
      </c>
      <c r="U390" s="3" t="s">
        <v>896</v>
      </c>
      <c r="V390" s="3" t="s">
        <v>896</v>
      </c>
      <c r="W390" s="5">
        <v>0</v>
      </c>
      <c r="X390" s="5">
        <v>0</v>
      </c>
      <c r="Y390" s="5">
        <v>0</v>
      </c>
      <c r="Z390" s="5">
        <v>2</v>
      </c>
      <c r="AA390" s="5">
        <v>0</v>
      </c>
      <c r="AB390" s="5">
        <v>0</v>
      </c>
      <c r="AC390" s="5">
        <v>0</v>
      </c>
      <c r="AD390" s="5">
        <v>0</v>
      </c>
      <c r="AE390" s="2">
        <v>5</v>
      </c>
      <c r="AF390" s="2">
        <v>0</v>
      </c>
      <c r="AG390" s="2">
        <v>1</v>
      </c>
      <c r="AH390" s="2">
        <v>0</v>
      </c>
      <c r="AI390" s="2">
        <v>0</v>
      </c>
      <c r="AJ390" s="2">
        <v>3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 t="s">
        <v>4</v>
      </c>
      <c r="AT390" s="2" t="s">
        <v>4</v>
      </c>
    </row>
    <row r="391" spans="1:46" x14ac:dyDescent="0.2">
      <c r="A391" s="2">
        <v>1734454</v>
      </c>
      <c r="B391" s="2">
        <v>873597</v>
      </c>
      <c r="C391" s="7">
        <v>24.153816822824599</v>
      </c>
      <c r="D391" s="7">
        <v>40.798896979649598</v>
      </c>
      <c r="E391" s="19" t="s">
        <v>830</v>
      </c>
      <c r="F391" s="46">
        <f>INDEX(Δεδομένα!$P:$P,MATCH('2021'!E391,Δεδομένα!$O:$O,0))</f>
        <v>25</v>
      </c>
      <c r="G391" s="49" t="s">
        <v>774</v>
      </c>
      <c r="H391" s="51" t="str">
        <f>INDEX(Δεδομένα!B$1:B$51,MATCH('2021'!G391,Δεδομένα!A$1:A$51,0))</f>
        <v>ΑΝΑΤΟΛΙΚΗΣ ΜΑΚΕΔΟΝΙΑΣ ΚΑΙ ΘΡΑΚΗΣ</v>
      </c>
      <c r="I391" s="53">
        <f>INDEX(Δεδομένα!E$1:E$13,MATCH('2021'!H391,Δεδομένα!D$1:D$13,0))</f>
        <v>2</v>
      </c>
      <c r="J391" s="4">
        <v>44399</v>
      </c>
      <c r="K391" s="3" t="s">
        <v>357</v>
      </c>
      <c r="L391" s="17" t="str">
        <f t="shared" si="24"/>
        <v>22/07/2021 18:09</v>
      </c>
      <c r="M391" s="4">
        <v>44399</v>
      </c>
      <c r="N391" s="3" t="s">
        <v>458</v>
      </c>
      <c r="O391" s="17" t="str">
        <f t="shared" si="25"/>
        <v>22/07/2021 19:50</v>
      </c>
      <c r="P391" s="24">
        <f t="shared" si="26"/>
        <v>7.013888889196096E-2</v>
      </c>
      <c r="Q391" s="28">
        <v>0</v>
      </c>
      <c r="R391" s="27">
        <f t="shared" si="27"/>
        <v>101.00000000442378</v>
      </c>
      <c r="S391" s="3" t="s">
        <v>4</v>
      </c>
      <c r="T391" s="3" t="s">
        <v>831</v>
      </c>
      <c r="U391" s="3" t="s">
        <v>897</v>
      </c>
      <c r="V391" s="3" t="s">
        <v>898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4</v>
      </c>
      <c r="AC391" s="5">
        <v>0</v>
      </c>
      <c r="AD391" s="5">
        <v>0</v>
      </c>
      <c r="AE391" s="2">
        <v>2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 t="s">
        <v>4</v>
      </c>
      <c r="AT391" s="2" t="s">
        <v>4</v>
      </c>
    </row>
    <row r="392" spans="1:46" x14ac:dyDescent="0.2">
      <c r="A392" s="2">
        <v>1734534</v>
      </c>
      <c r="B392" s="2">
        <v>873763</v>
      </c>
      <c r="C392" s="7">
        <v>24.296814865888901</v>
      </c>
      <c r="D392" s="7">
        <v>40.830729372946003</v>
      </c>
      <c r="E392" s="19" t="s">
        <v>830</v>
      </c>
      <c r="F392" s="46">
        <f>INDEX(Δεδομένα!$P:$P,MATCH('2021'!E392,Δεδομένα!$O:$O,0))</f>
        <v>25</v>
      </c>
      <c r="G392" s="49" t="s">
        <v>774</v>
      </c>
      <c r="H392" s="51" t="str">
        <f>INDEX(Δεδομένα!B$1:B$51,MATCH('2021'!G392,Δεδομένα!A$1:A$51,0))</f>
        <v>ΑΝΑΤΟΛΙΚΗΣ ΜΑΚΕΔΟΝΙΑΣ ΚΑΙ ΘΡΑΚΗΣ</v>
      </c>
      <c r="I392" s="53">
        <f>INDEX(Δεδομένα!E$1:E$13,MATCH('2021'!H392,Δεδομένα!D$1:D$13,0))</f>
        <v>2</v>
      </c>
      <c r="J392" s="4">
        <v>44400</v>
      </c>
      <c r="K392" s="3" t="s">
        <v>324</v>
      </c>
      <c r="L392" s="17" t="str">
        <f t="shared" si="24"/>
        <v>23/07/2021 10:00</v>
      </c>
      <c r="M392" s="4">
        <v>44400</v>
      </c>
      <c r="N392" s="3" t="s">
        <v>681</v>
      </c>
      <c r="O392" s="17" t="str">
        <f t="shared" si="25"/>
        <v>23/07/2021 11:15</v>
      </c>
      <c r="P392" s="24">
        <f t="shared" si="26"/>
        <v>5.2083333335758653E-2</v>
      </c>
      <c r="Q392" s="28">
        <v>0</v>
      </c>
      <c r="R392" s="27">
        <f t="shared" si="27"/>
        <v>75.00000000349246</v>
      </c>
      <c r="S392" s="3" t="s">
        <v>4</v>
      </c>
      <c r="T392" s="3" t="s">
        <v>831</v>
      </c>
      <c r="U392" s="3" t="s">
        <v>857</v>
      </c>
      <c r="V392" s="3" t="s">
        <v>899</v>
      </c>
      <c r="W392" s="5">
        <v>0</v>
      </c>
      <c r="X392" s="5">
        <v>0</v>
      </c>
      <c r="Y392" s="5">
        <v>0</v>
      </c>
      <c r="Z392" s="5">
        <v>0.1</v>
      </c>
      <c r="AA392" s="5">
        <v>0</v>
      </c>
      <c r="AB392" s="5">
        <v>0</v>
      </c>
      <c r="AC392" s="5">
        <v>0</v>
      </c>
      <c r="AD392" s="5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 t="s">
        <v>4</v>
      </c>
      <c r="AT392" s="2" t="s">
        <v>4</v>
      </c>
    </row>
    <row r="393" spans="1:46" x14ac:dyDescent="0.2">
      <c r="A393" s="2">
        <v>1681210</v>
      </c>
      <c r="B393" s="2">
        <v>874092</v>
      </c>
      <c r="C393" s="7">
        <v>23.973890618746601</v>
      </c>
      <c r="D393" s="7">
        <v>40.744896851510802</v>
      </c>
      <c r="E393" s="19" t="s">
        <v>830</v>
      </c>
      <c r="F393" s="46">
        <f>INDEX(Δεδομένα!$P:$P,MATCH('2021'!E393,Δεδομένα!$O:$O,0))</f>
        <v>25</v>
      </c>
      <c r="G393" s="49" t="s">
        <v>774</v>
      </c>
      <c r="H393" s="51" t="str">
        <f>INDEX(Δεδομένα!B$1:B$51,MATCH('2021'!G393,Δεδομένα!A$1:A$51,0))</f>
        <v>ΑΝΑΤΟΛΙΚΗΣ ΜΑΚΕΔΟΝΙΑΣ ΚΑΙ ΘΡΑΚΗΣ</v>
      </c>
      <c r="I393" s="53">
        <f>INDEX(Δεδομένα!E$1:E$13,MATCH('2021'!H393,Δεδομένα!D$1:D$13,0))</f>
        <v>2</v>
      </c>
      <c r="J393" s="4">
        <v>44401</v>
      </c>
      <c r="K393" s="3" t="s">
        <v>900</v>
      </c>
      <c r="L393" s="17" t="str">
        <f t="shared" si="24"/>
        <v>24/07/2021 13:57</v>
      </c>
      <c r="M393" s="4">
        <v>44401</v>
      </c>
      <c r="N393" s="3" t="s">
        <v>221</v>
      </c>
      <c r="O393" s="17" t="str">
        <f t="shared" si="25"/>
        <v>24/07/2021 16:15</v>
      </c>
      <c r="P393" s="24">
        <f t="shared" si="26"/>
        <v>9.5833333332848269E-2</v>
      </c>
      <c r="Q393" s="28">
        <v>0</v>
      </c>
      <c r="R393" s="27">
        <f t="shared" si="27"/>
        <v>137.99999999930151</v>
      </c>
      <c r="S393" s="3" t="s">
        <v>4</v>
      </c>
      <c r="T393" s="3" t="s">
        <v>831</v>
      </c>
      <c r="U393" s="3" t="s">
        <v>848</v>
      </c>
      <c r="V393" s="3" t="s">
        <v>848</v>
      </c>
      <c r="W393" s="5">
        <v>0</v>
      </c>
      <c r="X393" s="5">
        <v>0</v>
      </c>
      <c r="Y393" s="5">
        <v>0</v>
      </c>
      <c r="Z393" s="5">
        <v>0</v>
      </c>
      <c r="AA393" s="5">
        <v>1</v>
      </c>
      <c r="AB393" s="5">
        <v>0</v>
      </c>
      <c r="AC393" s="5">
        <v>0</v>
      </c>
      <c r="AD393" s="5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</row>
    <row r="394" spans="1:46" x14ac:dyDescent="0.2">
      <c r="A394" s="2">
        <v>1734543</v>
      </c>
      <c r="B394" s="2">
        <v>874082</v>
      </c>
      <c r="C394" s="7">
        <v>23.878219846183701</v>
      </c>
      <c r="D394" s="7">
        <v>40.795689791393599</v>
      </c>
      <c r="E394" s="19" t="s">
        <v>830</v>
      </c>
      <c r="F394" s="46">
        <f>INDEX(Δεδομένα!$P:$P,MATCH('2021'!E394,Δεδομένα!$O:$O,0))</f>
        <v>25</v>
      </c>
      <c r="G394" s="49" t="s">
        <v>774</v>
      </c>
      <c r="H394" s="51" t="str">
        <f>INDEX(Δεδομένα!B$1:B$51,MATCH('2021'!G394,Δεδομένα!A$1:A$51,0))</f>
        <v>ΑΝΑΤΟΛΙΚΗΣ ΜΑΚΕΔΟΝΙΑΣ ΚΑΙ ΘΡΑΚΗΣ</v>
      </c>
      <c r="I394" s="53">
        <f>INDEX(Δεδομένα!E$1:E$13,MATCH('2021'!H394,Δεδομένα!D$1:D$13,0))</f>
        <v>2</v>
      </c>
      <c r="J394" s="4">
        <v>44401</v>
      </c>
      <c r="K394" s="3" t="s">
        <v>901</v>
      </c>
      <c r="L394" s="17" t="str">
        <f t="shared" si="24"/>
        <v>24/07/2021 13:29</v>
      </c>
      <c r="M394" s="4">
        <v>44401</v>
      </c>
      <c r="N394" s="3" t="s">
        <v>902</v>
      </c>
      <c r="O394" s="17" t="str">
        <f t="shared" si="25"/>
        <v>24/07/2021 19:25</v>
      </c>
      <c r="P394" s="24">
        <f t="shared" si="26"/>
        <v>0.24722222222771961</v>
      </c>
      <c r="Q394" s="28">
        <v>0</v>
      </c>
      <c r="R394" s="27">
        <f t="shared" si="27"/>
        <v>356.00000000791624</v>
      </c>
      <c r="S394" s="3" t="s">
        <v>4</v>
      </c>
      <c r="T394" s="3" t="s">
        <v>831</v>
      </c>
      <c r="U394" s="3" t="s">
        <v>840</v>
      </c>
      <c r="V394" s="3" t="s">
        <v>903</v>
      </c>
      <c r="W394" s="5">
        <v>0</v>
      </c>
      <c r="X394" s="5">
        <v>0</v>
      </c>
      <c r="Y394" s="5">
        <v>0</v>
      </c>
      <c r="Z394" s="5">
        <v>12</v>
      </c>
      <c r="AA394" s="5">
        <v>0</v>
      </c>
      <c r="AB394" s="5">
        <v>0</v>
      </c>
      <c r="AC394" s="5">
        <v>0</v>
      </c>
      <c r="AD394" s="5">
        <v>0</v>
      </c>
      <c r="AE394" s="2">
        <v>10</v>
      </c>
      <c r="AF394" s="2">
        <v>0</v>
      </c>
      <c r="AG394" s="2">
        <v>4</v>
      </c>
      <c r="AH394" s="2">
        <v>0</v>
      </c>
      <c r="AI394" s="2">
        <v>0</v>
      </c>
      <c r="AJ394" s="2">
        <v>6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 t="s">
        <v>4</v>
      </c>
      <c r="AT394" s="2" t="s">
        <v>4</v>
      </c>
    </row>
    <row r="395" spans="1:46" x14ac:dyDescent="0.2">
      <c r="A395" s="2">
        <v>1682535</v>
      </c>
      <c r="B395" s="2">
        <v>876347</v>
      </c>
      <c r="D395" s="2"/>
      <c r="E395" s="19" t="s">
        <v>830</v>
      </c>
      <c r="F395" s="46">
        <f>INDEX(Δεδομένα!$P:$P,MATCH('2021'!E395,Δεδομένα!$O:$O,0))</f>
        <v>25</v>
      </c>
      <c r="G395" s="49" t="s">
        <v>774</v>
      </c>
      <c r="H395" s="51" t="str">
        <f>INDEX(Δεδομένα!B$1:B$51,MATCH('2021'!G395,Δεδομένα!A$1:A$51,0))</f>
        <v>ΑΝΑΤΟΛΙΚΗΣ ΜΑΚΕΔΟΝΙΑΣ ΚΑΙ ΘΡΑΚΗΣ</v>
      </c>
      <c r="I395" s="53">
        <f>INDEX(Δεδομένα!E$1:E$13,MATCH('2021'!H395,Δεδομένα!D$1:D$13,0))</f>
        <v>2</v>
      </c>
      <c r="J395" s="4">
        <v>44408</v>
      </c>
      <c r="K395" s="3" t="s">
        <v>904</v>
      </c>
      <c r="L395" s="17" t="str">
        <f t="shared" si="24"/>
        <v>31/07/2021 15:39</v>
      </c>
      <c r="M395" s="4">
        <v>44408</v>
      </c>
      <c r="N395" s="3" t="s">
        <v>745</v>
      </c>
      <c r="O395" s="17" t="str">
        <f t="shared" si="25"/>
        <v>31/07/2021 16:35</v>
      </c>
      <c r="P395" s="24">
        <f t="shared" si="26"/>
        <v>3.8888888884685002E-2</v>
      </c>
      <c r="Q395" s="28">
        <v>0</v>
      </c>
      <c r="R395" s="27">
        <f t="shared" si="27"/>
        <v>55.999999993946403</v>
      </c>
      <c r="S395" s="3" t="s">
        <v>4</v>
      </c>
      <c r="T395" s="3" t="s">
        <v>831</v>
      </c>
      <c r="U395" s="3" t="s">
        <v>4</v>
      </c>
      <c r="V395" s="3" t="s">
        <v>849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0.1</v>
      </c>
      <c r="AE395" s="2">
        <v>8</v>
      </c>
      <c r="AF395" s="2">
        <v>0</v>
      </c>
      <c r="AG395" s="2">
        <v>0</v>
      </c>
      <c r="AH395" s="2">
        <v>0</v>
      </c>
      <c r="AI395" s="2">
        <v>0</v>
      </c>
      <c r="AJ395" s="2">
        <v>3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</row>
    <row r="396" spans="1:46" x14ac:dyDescent="0.2">
      <c r="A396" s="2">
        <v>1685448</v>
      </c>
      <c r="B396" s="2">
        <v>879171</v>
      </c>
      <c r="C396" s="7">
        <v>23.9270408437288</v>
      </c>
      <c r="D396" s="7">
        <v>40.753706123738098</v>
      </c>
      <c r="E396" s="19" t="s">
        <v>830</v>
      </c>
      <c r="F396" s="46">
        <f>INDEX(Δεδομένα!$P:$P,MATCH('2021'!E396,Δεδομένα!$O:$O,0))</f>
        <v>25</v>
      </c>
      <c r="G396" s="49" t="s">
        <v>774</v>
      </c>
      <c r="H396" s="51" t="str">
        <f>INDEX(Δεδομένα!B$1:B$51,MATCH('2021'!G396,Δεδομένα!A$1:A$51,0))</f>
        <v>ΑΝΑΤΟΛΙΚΗΣ ΜΑΚΕΔΟΝΙΑΣ ΚΑΙ ΘΡΑΚΗΣ</v>
      </c>
      <c r="I396" s="53">
        <f>INDEX(Δεδομένα!E$1:E$13,MATCH('2021'!H396,Δεδομένα!D$1:D$13,0))</f>
        <v>2</v>
      </c>
      <c r="J396" s="4">
        <v>44414</v>
      </c>
      <c r="K396" s="3" t="s">
        <v>905</v>
      </c>
      <c r="L396" s="17" t="str">
        <f t="shared" si="24"/>
        <v>06/08/2021 08:55</v>
      </c>
      <c r="M396" s="4">
        <v>44414</v>
      </c>
      <c r="N396" s="3" t="s">
        <v>906</v>
      </c>
      <c r="O396" s="17" t="str">
        <f t="shared" si="25"/>
        <v>06/08/2021 09:27</v>
      </c>
      <c r="P396" s="24">
        <f t="shared" si="26"/>
        <v>2.2222222221898846E-2</v>
      </c>
      <c r="Q396" s="28">
        <v>0</v>
      </c>
      <c r="R396" s="27">
        <f t="shared" si="27"/>
        <v>31.999999999534339</v>
      </c>
      <c r="S396" s="3" t="s">
        <v>4</v>
      </c>
      <c r="T396" s="3" t="s">
        <v>831</v>
      </c>
      <c r="U396" s="3" t="s">
        <v>840</v>
      </c>
      <c r="V396" s="3" t="s">
        <v>907</v>
      </c>
      <c r="W396" s="5">
        <v>0</v>
      </c>
      <c r="X396" s="5">
        <v>0</v>
      </c>
      <c r="Y396" s="5">
        <v>0</v>
      </c>
      <c r="Z396" s="5">
        <v>0.5</v>
      </c>
      <c r="AA396" s="5">
        <v>0</v>
      </c>
      <c r="AB396" s="5">
        <v>0</v>
      </c>
      <c r="AC396" s="5">
        <v>0</v>
      </c>
      <c r="AD396" s="5">
        <v>0</v>
      </c>
      <c r="AE396" s="2">
        <v>2</v>
      </c>
      <c r="AF396" s="2">
        <v>0</v>
      </c>
      <c r="AG396" s="2">
        <v>1</v>
      </c>
      <c r="AH396" s="2">
        <v>0</v>
      </c>
      <c r="AI396" s="2">
        <v>0</v>
      </c>
      <c r="AJ396" s="2">
        <v>1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</row>
    <row r="397" spans="1:46" x14ac:dyDescent="0.2">
      <c r="A397" s="2">
        <v>1687430</v>
      </c>
      <c r="B397" s="2">
        <v>882546</v>
      </c>
      <c r="C397" s="7">
        <v>23.965291873954801</v>
      </c>
      <c r="D397" s="7">
        <v>40.758943545671897</v>
      </c>
      <c r="E397" s="19" t="s">
        <v>830</v>
      </c>
      <c r="F397" s="46">
        <f>INDEX(Δεδομένα!$P:$P,MATCH('2021'!E397,Δεδομένα!$O:$O,0))</f>
        <v>25</v>
      </c>
      <c r="G397" s="49" t="s">
        <v>774</v>
      </c>
      <c r="H397" s="51" t="str">
        <f>INDEX(Δεδομένα!B$1:B$51,MATCH('2021'!G397,Δεδομένα!A$1:A$51,0))</f>
        <v>ΑΝΑΤΟΛΙΚΗΣ ΜΑΚΕΔΟΝΙΑΣ ΚΑΙ ΘΡΑΚΗΣ</v>
      </c>
      <c r="I397" s="53">
        <f>INDEX(Δεδομένα!E$1:E$13,MATCH('2021'!H397,Δεδομένα!D$1:D$13,0))</f>
        <v>2</v>
      </c>
      <c r="J397" s="4">
        <v>44421</v>
      </c>
      <c r="K397" s="3" t="s">
        <v>785</v>
      </c>
      <c r="L397" s="17" t="str">
        <f t="shared" si="24"/>
        <v>13/08/2021 12:22</v>
      </c>
      <c r="M397" s="4">
        <v>44421</v>
      </c>
      <c r="N397" s="3" t="s">
        <v>555</v>
      </c>
      <c r="O397" s="17" t="str">
        <f t="shared" si="25"/>
        <v>13/08/2021 13:30</v>
      </c>
      <c r="P397" s="24">
        <f t="shared" si="26"/>
        <v>4.7222222223354038E-2</v>
      </c>
      <c r="Q397" s="28">
        <v>0</v>
      </c>
      <c r="R397" s="27">
        <f t="shared" si="27"/>
        <v>68.000000001629815</v>
      </c>
      <c r="S397" s="3" t="s">
        <v>4</v>
      </c>
      <c r="T397" s="3" t="s">
        <v>831</v>
      </c>
      <c r="U397" s="3" t="s">
        <v>4</v>
      </c>
      <c r="V397" s="3" t="s">
        <v>908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</row>
    <row r="398" spans="1:46" x14ac:dyDescent="0.2">
      <c r="A398" s="2">
        <v>1687426</v>
      </c>
      <c r="B398" s="2">
        <v>882724</v>
      </c>
      <c r="C398" s="7">
        <v>24.016812665887201</v>
      </c>
      <c r="D398" s="7">
        <v>40.7774099097727</v>
      </c>
      <c r="E398" s="19" t="s">
        <v>830</v>
      </c>
      <c r="F398" s="46">
        <f>INDEX(Δεδομένα!$P:$P,MATCH('2021'!E398,Δεδομένα!$O:$O,0))</f>
        <v>25</v>
      </c>
      <c r="G398" s="49" t="s">
        <v>774</v>
      </c>
      <c r="H398" s="51" t="str">
        <f>INDEX(Δεδομένα!B$1:B$51,MATCH('2021'!G398,Δεδομένα!A$1:A$51,0))</f>
        <v>ΑΝΑΤΟΛΙΚΗΣ ΜΑΚΕΔΟΝΙΑΣ ΚΑΙ ΘΡΑΚΗΣ</v>
      </c>
      <c r="I398" s="53">
        <f>INDEX(Δεδομένα!E$1:E$13,MATCH('2021'!H398,Δεδομένα!D$1:D$13,0))</f>
        <v>2</v>
      </c>
      <c r="J398" s="4">
        <v>44421</v>
      </c>
      <c r="K398" s="3" t="s">
        <v>43</v>
      </c>
      <c r="L398" s="17" t="str">
        <f t="shared" si="24"/>
        <v>13/08/2021 21:30</v>
      </c>
      <c r="M398" s="4">
        <v>44421</v>
      </c>
      <c r="N398" s="3" t="s">
        <v>734</v>
      </c>
      <c r="O398" s="17" t="str">
        <f t="shared" si="25"/>
        <v>13/08/2021 23:30</v>
      </c>
      <c r="P398" s="24">
        <f t="shared" si="26"/>
        <v>8.3333333328482695E-2</v>
      </c>
      <c r="Q398" s="28">
        <v>0</v>
      </c>
      <c r="R398" s="27">
        <f t="shared" si="27"/>
        <v>119.99999999301508</v>
      </c>
      <c r="S398" s="3" t="s">
        <v>4</v>
      </c>
      <c r="T398" s="3" t="s">
        <v>831</v>
      </c>
      <c r="U398" s="3" t="s">
        <v>874</v>
      </c>
      <c r="V398" s="3" t="s">
        <v>909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0.5</v>
      </c>
      <c r="AE398" s="2">
        <v>2</v>
      </c>
      <c r="AF398" s="2">
        <v>0</v>
      </c>
      <c r="AG398" s="2">
        <v>0</v>
      </c>
      <c r="AH398" s="2">
        <v>0</v>
      </c>
      <c r="AI398" s="2">
        <v>0</v>
      </c>
      <c r="AJ398" s="2">
        <v>1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</row>
    <row r="399" spans="1:46" x14ac:dyDescent="0.2">
      <c r="A399" s="2">
        <v>1687800</v>
      </c>
      <c r="B399" s="2">
        <v>883461</v>
      </c>
      <c r="C399" s="7">
        <v>24.009275454229499</v>
      </c>
      <c r="D399" s="7">
        <v>40.764035661240797</v>
      </c>
      <c r="E399" s="19" t="s">
        <v>830</v>
      </c>
      <c r="F399" s="46">
        <f>INDEX(Δεδομένα!$P:$P,MATCH('2021'!E399,Δεδομένα!$O:$O,0))</f>
        <v>25</v>
      </c>
      <c r="G399" s="49" t="s">
        <v>774</v>
      </c>
      <c r="H399" s="51" t="str">
        <f>INDEX(Δεδομένα!B$1:B$51,MATCH('2021'!G399,Δεδομένα!A$1:A$51,0))</f>
        <v>ΑΝΑΤΟΛΙΚΗΣ ΜΑΚΕΔΟΝΙΑΣ ΚΑΙ ΘΡΑΚΗΣ</v>
      </c>
      <c r="I399" s="53">
        <f>INDEX(Δεδομένα!E$1:E$13,MATCH('2021'!H399,Δεδομένα!D$1:D$13,0))</f>
        <v>2</v>
      </c>
      <c r="J399" s="4">
        <v>44424</v>
      </c>
      <c r="K399" s="3" t="s">
        <v>390</v>
      </c>
      <c r="L399" s="17" t="str">
        <f t="shared" si="24"/>
        <v>16/08/2021 14:34</v>
      </c>
      <c r="M399" s="4">
        <v>44424</v>
      </c>
      <c r="N399" s="3" t="s">
        <v>910</v>
      </c>
      <c r="O399" s="17" t="str">
        <f t="shared" si="25"/>
        <v>16/08/2021 21:53</v>
      </c>
      <c r="P399" s="24">
        <f t="shared" si="26"/>
        <v>0.304861111115315</v>
      </c>
      <c r="Q399" s="28">
        <v>0</v>
      </c>
      <c r="R399" s="27">
        <f t="shared" si="27"/>
        <v>439.0000000060536</v>
      </c>
      <c r="S399" s="3" t="s">
        <v>4</v>
      </c>
      <c r="T399" s="3" t="s">
        <v>831</v>
      </c>
      <c r="U399" s="3" t="s">
        <v>874</v>
      </c>
      <c r="V399" s="3" t="s">
        <v>875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</row>
    <row r="400" spans="1:46" x14ac:dyDescent="0.2">
      <c r="A400" s="2">
        <v>1687873</v>
      </c>
      <c r="B400" s="2">
        <v>883471</v>
      </c>
      <c r="C400" s="7">
        <v>23.9273575241718</v>
      </c>
      <c r="D400" s="7">
        <v>40.7543721541604</v>
      </c>
      <c r="E400" s="19" t="s">
        <v>830</v>
      </c>
      <c r="F400" s="46">
        <f>INDEX(Δεδομένα!$P:$P,MATCH('2021'!E400,Δεδομένα!$O:$O,0))</f>
        <v>25</v>
      </c>
      <c r="G400" s="49" t="s">
        <v>774</v>
      </c>
      <c r="H400" s="51" t="str">
        <f>INDEX(Δεδομένα!B$1:B$51,MATCH('2021'!G400,Δεδομένα!A$1:A$51,0))</f>
        <v>ΑΝΑΤΟΛΙΚΗΣ ΜΑΚΕΔΟΝΙΑΣ ΚΑΙ ΘΡΑΚΗΣ</v>
      </c>
      <c r="I400" s="53">
        <f>INDEX(Δεδομένα!E$1:E$13,MATCH('2021'!H400,Δεδομένα!D$1:D$13,0))</f>
        <v>2</v>
      </c>
      <c r="J400" s="4">
        <v>44424</v>
      </c>
      <c r="K400" s="3" t="s">
        <v>48</v>
      </c>
      <c r="L400" s="17" t="str">
        <f t="shared" si="24"/>
        <v>16/08/2021 15:22</v>
      </c>
      <c r="M400" s="4">
        <v>44424</v>
      </c>
      <c r="N400" s="3" t="s">
        <v>641</v>
      </c>
      <c r="O400" s="17" t="str">
        <f t="shared" si="25"/>
        <v>16/08/2021 16:25</v>
      </c>
      <c r="P400" s="24">
        <f t="shared" si="26"/>
        <v>4.3750000004365575E-2</v>
      </c>
      <c r="Q400" s="28">
        <v>0</v>
      </c>
      <c r="R400" s="27">
        <f t="shared" si="27"/>
        <v>63.000000006286427</v>
      </c>
      <c r="S400" s="3" t="s">
        <v>4</v>
      </c>
      <c r="T400" s="3" t="s">
        <v>831</v>
      </c>
      <c r="U400" s="3" t="s">
        <v>4</v>
      </c>
      <c r="V400" s="3" t="s">
        <v>911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1</v>
      </c>
      <c r="AC400" s="5">
        <v>0</v>
      </c>
      <c r="AD400" s="5">
        <v>0</v>
      </c>
      <c r="AE400" s="2">
        <v>4</v>
      </c>
      <c r="AF400" s="2">
        <v>0</v>
      </c>
      <c r="AG400" s="2">
        <v>0</v>
      </c>
      <c r="AH400" s="2">
        <v>0</v>
      </c>
      <c r="AI400" s="2">
        <v>0</v>
      </c>
      <c r="AJ400" s="2">
        <v>2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</row>
    <row r="401" spans="1:46" x14ac:dyDescent="0.2">
      <c r="A401" s="2">
        <v>1690387</v>
      </c>
      <c r="B401" s="2">
        <v>883701</v>
      </c>
      <c r="C401" s="7">
        <v>24.230194370274699</v>
      </c>
      <c r="D401" s="7">
        <v>40.941135431412398</v>
      </c>
      <c r="E401" s="19" t="s">
        <v>830</v>
      </c>
      <c r="F401" s="46">
        <f>INDEX(Δεδομένα!$P:$P,MATCH('2021'!E401,Δεδομένα!$O:$O,0))</f>
        <v>25</v>
      </c>
      <c r="G401" s="49" t="s">
        <v>774</v>
      </c>
      <c r="H401" s="51" t="str">
        <f>INDEX(Δεδομένα!B$1:B$51,MATCH('2021'!G401,Δεδομένα!A$1:A$51,0))</f>
        <v>ΑΝΑΤΟΛΙΚΗΣ ΜΑΚΕΔΟΝΙΑΣ ΚΑΙ ΘΡΑΚΗΣ</v>
      </c>
      <c r="I401" s="53">
        <f>INDEX(Δεδομένα!E$1:E$13,MATCH('2021'!H401,Δεδομένα!D$1:D$13,0))</f>
        <v>2</v>
      </c>
      <c r="J401" s="4">
        <v>44425</v>
      </c>
      <c r="K401" s="3" t="s">
        <v>912</v>
      </c>
      <c r="L401" s="17" t="str">
        <f t="shared" si="24"/>
        <v>17/08/2021 12:38</v>
      </c>
      <c r="M401" s="4">
        <v>44428</v>
      </c>
      <c r="N401" s="3" t="s">
        <v>56</v>
      </c>
      <c r="O401" s="17" t="str">
        <f t="shared" si="25"/>
        <v>20/08/2021 19:56</v>
      </c>
      <c r="P401" s="29">
        <f t="shared" si="26"/>
        <v>3.3041666666686069</v>
      </c>
      <c r="Q401" s="30">
        <f>3*24</f>
        <v>72</v>
      </c>
      <c r="R401" s="27">
        <f t="shared" si="27"/>
        <v>4758.000000002794</v>
      </c>
      <c r="S401" s="3" t="s">
        <v>4</v>
      </c>
      <c r="T401" s="3" t="s">
        <v>831</v>
      </c>
      <c r="U401" s="3" t="s">
        <v>836</v>
      </c>
      <c r="V401" s="3" t="s">
        <v>913</v>
      </c>
      <c r="W401" s="5">
        <v>0</v>
      </c>
      <c r="X401" s="5">
        <v>400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2">
        <v>48</v>
      </c>
      <c r="AF401" s="2">
        <v>42</v>
      </c>
      <c r="AG401" s="2">
        <v>2</v>
      </c>
      <c r="AH401" s="2">
        <v>2</v>
      </c>
      <c r="AI401" s="2">
        <v>10</v>
      </c>
      <c r="AJ401" s="2">
        <v>21</v>
      </c>
      <c r="AK401" s="2">
        <v>6</v>
      </c>
      <c r="AL401" s="2">
        <v>0</v>
      </c>
      <c r="AM401" s="2">
        <v>3</v>
      </c>
      <c r="AN401" s="2">
        <v>4</v>
      </c>
      <c r="AO401" s="2">
        <v>1</v>
      </c>
      <c r="AP401" s="2">
        <v>0</v>
      </c>
      <c r="AQ401" s="2">
        <v>2</v>
      </c>
      <c r="AR401" s="2">
        <v>0</v>
      </c>
      <c r="AS401" s="2">
        <v>0</v>
      </c>
      <c r="AT401" s="2">
        <v>0</v>
      </c>
    </row>
    <row r="402" spans="1:46" x14ac:dyDescent="0.2">
      <c r="A402" s="2">
        <v>1690471</v>
      </c>
      <c r="B402" s="2">
        <v>885557</v>
      </c>
      <c r="C402" s="7">
        <v>24.059056412281599</v>
      </c>
      <c r="D402" s="7">
        <v>40.836116962117302</v>
      </c>
      <c r="E402" s="19" t="s">
        <v>830</v>
      </c>
      <c r="F402" s="46">
        <f>INDEX(Δεδομένα!$P:$P,MATCH('2021'!E402,Δεδομένα!$O:$O,0))</f>
        <v>25</v>
      </c>
      <c r="G402" s="49" t="s">
        <v>774</v>
      </c>
      <c r="H402" s="51" t="str">
        <f>INDEX(Δεδομένα!B$1:B$51,MATCH('2021'!G402,Δεδομένα!A$1:A$51,0))</f>
        <v>ΑΝΑΤΟΛΙΚΗΣ ΜΑΚΕΔΟΝΙΑΣ ΚΑΙ ΘΡΑΚΗΣ</v>
      </c>
      <c r="I402" s="53">
        <f>INDEX(Δεδομένα!E$1:E$13,MATCH('2021'!H402,Δεδομένα!D$1:D$13,0))</f>
        <v>2</v>
      </c>
      <c r="J402" s="4">
        <v>44432</v>
      </c>
      <c r="K402" s="3" t="s">
        <v>846</v>
      </c>
      <c r="L402" s="17" t="str">
        <f t="shared" si="24"/>
        <v>24/08/2021 11:35</v>
      </c>
      <c r="M402" s="4">
        <v>44432</v>
      </c>
      <c r="N402" s="3" t="s">
        <v>914</v>
      </c>
      <c r="O402" s="17" t="str">
        <f t="shared" si="25"/>
        <v>24/08/2021 13:44</v>
      </c>
      <c r="P402" s="24">
        <f t="shared" si="26"/>
        <v>8.9583333334303461E-2</v>
      </c>
      <c r="Q402" s="28">
        <v>0</v>
      </c>
      <c r="R402" s="27">
        <f t="shared" si="27"/>
        <v>129.00000000139698</v>
      </c>
      <c r="S402" s="3" t="s">
        <v>4</v>
      </c>
      <c r="T402" s="3" t="s">
        <v>831</v>
      </c>
      <c r="U402" s="3" t="s">
        <v>915</v>
      </c>
      <c r="V402" s="3" t="s">
        <v>916</v>
      </c>
      <c r="W402" s="5">
        <v>0</v>
      </c>
      <c r="X402" s="5">
        <v>0</v>
      </c>
      <c r="Y402" s="5">
        <v>0</v>
      </c>
      <c r="Z402" s="5">
        <v>0.1</v>
      </c>
      <c r="AA402" s="5">
        <v>0</v>
      </c>
      <c r="AB402" s="5">
        <v>0</v>
      </c>
      <c r="AC402" s="5">
        <v>0</v>
      </c>
      <c r="AD402" s="5">
        <v>0</v>
      </c>
      <c r="AE402" s="2">
        <v>6</v>
      </c>
      <c r="AF402" s="2">
        <v>0</v>
      </c>
      <c r="AG402" s="2">
        <v>0</v>
      </c>
      <c r="AH402" s="2">
        <v>0</v>
      </c>
      <c r="AI402" s="2">
        <v>0</v>
      </c>
      <c r="AJ402" s="2">
        <v>3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</row>
    <row r="403" spans="1:46" x14ac:dyDescent="0.2">
      <c r="A403" s="2">
        <v>1693910</v>
      </c>
      <c r="B403" s="2">
        <v>889211</v>
      </c>
      <c r="C403" s="7">
        <v>24.075967189216001</v>
      </c>
      <c r="D403" s="7">
        <v>40.8480952027573</v>
      </c>
      <c r="E403" s="19" t="s">
        <v>830</v>
      </c>
      <c r="F403" s="46">
        <f>INDEX(Δεδομένα!$P:$P,MATCH('2021'!E403,Δεδομένα!$O:$O,0))</f>
        <v>25</v>
      </c>
      <c r="G403" s="49" t="s">
        <v>774</v>
      </c>
      <c r="H403" s="51" t="str">
        <f>INDEX(Δεδομένα!B$1:B$51,MATCH('2021'!G403,Δεδομένα!A$1:A$51,0))</f>
        <v>ΑΝΑΤΟΛΙΚΗΣ ΜΑΚΕΔΟΝΙΑΣ ΚΑΙ ΘΡΑΚΗΣ</v>
      </c>
      <c r="I403" s="53">
        <f>INDEX(Δεδομένα!E$1:E$13,MATCH('2021'!H403,Δεδομένα!D$1:D$13,0))</f>
        <v>2</v>
      </c>
      <c r="J403" s="4">
        <v>44445</v>
      </c>
      <c r="K403" s="3" t="s">
        <v>917</v>
      </c>
      <c r="L403" s="17" t="str">
        <f t="shared" si="24"/>
        <v>06/09/2021 14:49</v>
      </c>
      <c r="M403" s="4">
        <v>44445</v>
      </c>
      <c r="N403" s="3" t="s">
        <v>918</v>
      </c>
      <c r="O403" s="17" t="str">
        <f t="shared" si="25"/>
        <v>06/09/2021 17:19</v>
      </c>
      <c r="P403" s="24">
        <f t="shared" si="26"/>
        <v>0.10416666667151731</v>
      </c>
      <c r="Q403" s="28">
        <v>0</v>
      </c>
      <c r="R403" s="27">
        <f t="shared" si="27"/>
        <v>150.00000000698492</v>
      </c>
      <c r="S403" s="3" t="s">
        <v>4</v>
      </c>
      <c r="T403" s="3" t="s">
        <v>831</v>
      </c>
      <c r="U403" s="3" t="s">
        <v>884</v>
      </c>
      <c r="V403" s="3" t="s">
        <v>919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1.5</v>
      </c>
      <c r="AC403" s="5">
        <v>0</v>
      </c>
      <c r="AD403" s="5">
        <v>0</v>
      </c>
      <c r="AE403" s="2">
        <v>7</v>
      </c>
      <c r="AF403" s="2">
        <v>0</v>
      </c>
      <c r="AG403" s="2">
        <v>0</v>
      </c>
      <c r="AH403" s="2">
        <v>0</v>
      </c>
      <c r="AI403" s="2">
        <v>0</v>
      </c>
      <c r="AJ403" s="2">
        <v>3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</row>
    <row r="404" spans="1:46" x14ac:dyDescent="0.2">
      <c r="A404" s="2">
        <v>1694273</v>
      </c>
      <c r="B404" s="2">
        <v>889618</v>
      </c>
      <c r="C404" s="7">
        <v>24.282885333906702</v>
      </c>
      <c r="D404" s="7">
        <v>40.866705483784799</v>
      </c>
      <c r="E404" s="19" t="s">
        <v>830</v>
      </c>
      <c r="F404" s="46">
        <f>INDEX(Δεδομένα!$P:$P,MATCH('2021'!E404,Δεδομένα!$O:$O,0))</f>
        <v>25</v>
      </c>
      <c r="G404" s="49" t="s">
        <v>774</v>
      </c>
      <c r="H404" s="51" t="str">
        <f>INDEX(Δεδομένα!B$1:B$51,MATCH('2021'!G404,Δεδομένα!A$1:A$51,0))</f>
        <v>ΑΝΑΤΟΛΙΚΗΣ ΜΑΚΕΔΟΝΙΑΣ ΚΑΙ ΘΡΑΚΗΣ</v>
      </c>
      <c r="I404" s="53">
        <f>INDEX(Δεδομένα!E$1:E$13,MATCH('2021'!H404,Δεδομένα!D$1:D$13,0))</f>
        <v>2</v>
      </c>
      <c r="J404" s="4">
        <v>44446</v>
      </c>
      <c r="K404" s="3" t="s">
        <v>920</v>
      </c>
      <c r="L404" s="17" t="str">
        <f t="shared" si="24"/>
        <v>07/09/2021 22:14</v>
      </c>
      <c r="M404" s="4">
        <v>44447</v>
      </c>
      <c r="N404" s="3" t="s">
        <v>921</v>
      </c>
      <c r="O404" s="17" t="str">
        <f t="shared" si="25"/>
        <v>08/09/2021 00:05</v>
      </c>
      <c r="P404" s="24">
        <f t="shared" si="26"/>
        <v>7.7083333329937886E-2</v>
      </c>
      <c r="Q404" s="28">
        <v>0</v>
      </c>
      <c r="R404" s="27">
        <f t="shared" si="27"/>
        <v>110.99999999511056</v>
      </c>
      <c r="S404" s="3" t="s">
        <v>4</v>
      </c>
      <c r="T404" s="3" t="s">
        <v>831</v>
      </c>
      <c r="U404" s="3" t="s">
        <v>4</v>
      </c>
      <c r="V404" s="3" t="s">
        <v>922</v>
      </c>
      <c r="W404" s="5">
        <v>0</v>
      </c>
      <c r="X404" s="5">
        <v>0</v>
      </c>
      <c r="Y404" s="5">
        <v>0</v>
      </c>
      <c r="Z404" s="5">
        <v>2</v>
      </c>
      <c r="AA404" s="5">
        <v>0</v>
      </c>
      <c r="AB404" s="5">
        <v>0</v>
      </c>
      <c r="AC404" s="5">
        <v>0</v>
      </c>
      <c r="AD404" s="5">
        <v>0</v>
      </c>
      <c r="AE404" s="2">
        <v>3</v>
      </c>
      <c r="AF404" s="2">
        <v>0</v>
      </c>
      <c r="AG404" s="2">
        <v>0</v>
      </c>
      <c r="AH404" s="2">
        <v>0</v>
      </c>
      <c r="AI404" s="2">
        <v>0</v>
      </c>
      <c r="AJ404" s="2">
        <v>1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</row>
    <row r="405" spans="1:46" x14ac:dyDescent="0.2">
      <c r="A405" s="2">
        <v>1695689</v>
      </c>
      <c r="B405" s="2">
        <v>890928</v>
      </c>
      <c r="C405" s="7">
        <v>24.112867812650201</v>
      </c>
      <c r="D405" s="7">
        <v>40.866665975637197</v>
      </c>
      <c r="E405" s="19" t="s">
        <v>830</v>
      </c>
      <c r="F405" s="46">
        <f>INDEX(Δεδομένα!$P:$P,MATCH('2021'!E405,Δεδομένα!$O:$O,0))</f>
        <v>25</v>
      </c>
      <c r="G405" s="49" t="s">
        <v>774</v>
      </c>
      <c r="H405" s="51" t="str">
        <f>INDEX(Δεδομένα!B$1:B$51,MATCH('2021'!G405,Δεδομένα!A$1:A$51,0))</f>
        <v>ΑΝΑΤΟΛΙΚΗΣ ΜΑΚΕΔΟΝΙΑΣ ΚΑΙ ΘΡΑΚΗΣ</v>
      </c>
      <c r="I405" s="53">
        <f>INDEX(Δεδομένα!E$1:E$13,MATCH('2021'!H405,Δεδομένα!D$1:D$13,0))</f>
        <v>2</v>
      </c>
      <c r="J405" s="4">
        <v>44452</v>
      </c>
      <c r="K405" s="3" t="s">
        <v>531</v>
      </c>
      <c r="L405" s="17" t="str">
        <f t="shared" si="24"/>
        <v>13/09/2021 14:10</v>
      </c>
      <c r="M405" s="4">
        <v>44452</v>
      </c>
      <c r="N405" s="3" t="s">
        <v>461</v>
      </c>
      <c r="O405" s="17" t="str">
        <f t="shared" si="25"/>
        <v>13/09/2021 17:00</v>
      </c>
      <c r="P405" s="24">
        <f t="shared" si="26"/>
        <v>0.11805555555474712</v>
      </c>
      <c r="Q405" s="28">
        <v>0</v>
      </c>
      <c r="R405" s="27">
        <f t="shared" si="27"/>
        <v>169.99999999883585</v>
      </c>
      <c r="S405" s="3" t="s">
        <v>4</v>
      </c>
      <c r="T405" s="3" t="s">
        <v>831</v>
      </c>
      <c r="U405" s="3" t="s">
        <v>123</v>
      </c>
      <c r="V405" s="3" t="s">
        <v>923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1</v>
      </c>
      <c r="AC405" s="5">
        <v>0</v>
      </c>
      <c r="AD405" s="5">
        <v>0</v>
      </c>
      <c r="AE405" s="2">
        <v>9</v>
      </c>
      <c r="AF405" s="2">
        <v>0</v>
      </c>
      <c r="AG405" s="2">
        <v>0</v>
      </c>
      <c r="AH405" s="2">
        <v>0</v>
      </c>
      <c r="AI405" s="2">
        <v>0</v>
      </c>
      <c r="AJ405" s="2">
        <v>4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</row>
    <row r="406" spans="1:46" x14ac:dyDescent="0.2">
      <c r="A406" s="2">
        <v>1696070</v>
      </c>
      <c r="B406" s="2">
        <v>891569</v>
      </c>
      <c r="C406" s="7">
        <v>23.954292093254701</v>
      </c>
      <c r="D406" s="7">
        <v>40.770548241582503</v>
      </c>
      <c r="E406" s="19" t="s">
        <v>830</v>
      </c>
      <c r="F406" s="46">
        <f>INDEX(Δεδομένα!$P:$P,MATCH('2021'!E406,Δεδομένα!$O:$O,0))</f>
        <v>25</v>
      </c>
      <c r="G406" s="49" t="s">
        <v>774</v>
      </c>
      <c r="H406" s="51" t="str">
        <f>INDEX(Δεδομένα!B$1:B$51,MATCH('2021'!G406,Δεδομένα!A$1:A$51,0))</f>
        <v>ΑΝΑΤΟΛΙΚΗΣ ΜΑΚΕΔΟΝΙΑΣ ΚΑΙ ΘΡΑΚΗΣ</v>
      </c>
      <c r="I406" s="53">
        <f>INDEX(Δεδομένα!E$1:E$13,MATCH('2021'!H406,Δεδομένα!D$1:D$13,0))</f>
        <v>2</v>
      </c>
      <c r="J406" s="4">
        <v>44454</v>
      </c>
      <c r="K406" s="3" t="s">
        <v>599</v>
      </c>
      <c r="L406" s="17" t="str">
        <f t="shared" si="24"/>
        <v>15/09/2021 22:50</v>
      </c>
      <c r="M406" s="4">
        <v>44454</v>
      </c>
      <c r="N406" s="3" t="s">
        <v>924</v>
      </c>
      <c r="O406" s="17" t="str">
        <f t="shared" si="25"/>
        <v>15/09/2021 23:55</v>
      </c>
      <c r="P406" s="24">
        <f t="shared" si="26"/>
        <v>4.5138888890505768E-2</v>
      </c>
      <c r="Q406" s="28">
        <v>0</v>
      </c>
      <c r="R406" s="27">
        <f t="shared" si="27"/>
        <v>65.000000002328306</v>
      </c>
      <c r="S406" s="3" t="s">
        <v>4</v>
      </c>
      <c r="T406" s="3" t="s">
        <v>831</v>
      </c>
      <c r="U406" s="3" t="s">
        <v>4</v>
      </c>
      <c r="V406" s="3" t="s">
        <v>925</v>
      </c>
      <c r="W406" s="5">
        <v>0</v>
      </c>
      <c r="X406" s="5">
        <v>0</v>
      </c>
      <c r="Y406" s="5">
        <v>0</v>
      </c>
      <c r="Z406" s="5">
        <v>0.1</v>
      </c>
      <c r="AA406" s="5">
        <v>0</v>
      </c>
      <c r="AB406" s="5">
        <v>0</v>
      </c>
      <c r="AC406" s="5">
        <v>0</v>
      </c>
      <c r="AD406" s="5">
        <v>0</v>
      </c>
      <c r="AE406" s="2">
        <v>3</v>
      </c>
      <c r="AF406" s="2">
        <v>0</v>
      </c>
      <c r="AG406" s="2">
        <v>0</v>
      </c>
      <c r="AH406" s="2">
        <v>0</v>
      </c>
      <c r="AI406" s="2">
        <v>0</v>
      </c>
      <c r="AJ406" s="2">
        <v>1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</row>
    <row r="407" spans="1:46" x14ac:dyDescent="0.2">
      <c r="A407" s="2">
        <v>1696749</v>
      </c>
      <c r="B407" s="2">
        <v>891878</v>
      </c>
      <c r="C407" s="7">
        <v>23.9541779111217</v>
      </c>
      <c r="D407" s="7">
        <v>40.770486768526297</v>
      </c>
      <c r="E407" s="19" t="s">
        <v>830</v>
      </c>
      <c r="F407" s="46">
        <f>INDEX(Δεδομένα!$P:$P,MATCH('2021'!E407,Δεδομένα!$O:$O,0))</f>
        <v>25</v>
      </c>
      <c r="G407" s="49" t="s">
        <v>774</v>
      </c>
      <c r="H407" s="51" t="str">
        <f>INDEX(Δεδομένα!B$1:B$51,MATCH('2021'!G407,Δεδομένα!A$1:A$51,0))</f>
        <v>ΑΝΑΤΟΛΙΚΗΣ ΜΑΚΕΔΟΝΙΑΣ ΚΑΙ ΘΡΑΚΗΣ</v>
      </c>
      <c r="I407" s="53">
        <f>INDEX(Δεδομένα!E$1:E$13,MATCH('2021'!H407,Δεδομένα!D$1:D$13,0))</f>
        <v>2</v>
      </c>
      <c r="J407" s="4">
        <v>44456</v>
      </c>
      <c r="K407" s="3" t="s">
        <v>182</v>
      </c>
      <c r="L407" s="17" t="str">
        <f t="shared" si="24"/>
        <v>17/09/2021 09:40</v>
      </c>
      <c r="M407" s="4">
        <v>44456</v>
      </c>
      <c r="N407" s="3" t="s">
        <v>926</v>
      </c>
      <c r="O407" s="17" t="str">
        <f t="shared" si="25"/>
        <v>17/09/2021 10:09</v>
      </c>
      <c r="P407" s="24">
        <f t="shared" si="26"/>
        <v>2.0138888889050577E-2</v>
      </c>
      <c r="Q407" s="28">
        <v>0</v>
      </c>
      <c r="R407" s="27">
        <f t="shared" si="27"/>
        <v>29.000000000232831</v>
      </c>
      <c r="S407" s="3" t="s">
        <v>4</v>
      </c>
      <c r="T407" s="3" t="s">
        <v>831</v>
      </c>
      <c r="U407" s="3" t="s">
        <v>887</v>
      </c>
      <c r="V407" s="3" t="s">
        <v>925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1</v>
      </c>
      <c r="AC407" s="5">
        <v>0</v>
      </c>
      <c r="AD407" s="5">
        <v>0</v>
      </c>
      <c r="AE407" s="2">
        <v>0</v>
      </c>
      <c r="AF407" s="2">
        <v>0</v>
      </c>
      <c r="AG407" s="2">
        <v>2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</row>
    <row r="408" spans="1:46" x14ac:dyDescent="0.2">
      <c r="A408" s="2">
        <v>1700496</v>
      </c>
      <c r="B408" s="2">
        <v>895385</v>
      </c>
      <c r="C408" s="7">
        <v>24.302019402363602</v>
      </c>
      <c r="D408" s="7">
        <v>40.833345659570298</v>
      </c>
      <c r="E408" s="19" t="s">
        <v>830</v>
      </c>
      <c r="F408" s="46">
        <f>INDEX(Δεδομένα!$P:$P,MATCH('2021'!E408,Δεδομένα!$O:$O,0))</f>
        <v>25</v>
      </c>
      <c r="G408" s="49" t="s">
        <v>774</v>
      </c>
      <c r="H408" s="51" t="str">
        <f>INDEX(Δεδομένα!B$1:B$51,MATCH('2021'!G408,Δεδομένα!A$1:A$51,0))</f>
        <v>ΑΝΑΤΟΛΙΚΗΣ ΜΑΚΕΔΟΝΙΑΣ ΚΑΙ ΘΡΑΚΗΣ</v>
      </c>
      <c r="I408" s="53">
        <f>INDEX(Δεδομένα!E$1:E$13,MATCH('2021'!H408,Δεδομένα!D$1:D$13,0))</f>
        <v>2</v>
      </c>
      <c r="J408" s="4">
        <v>44469</v>
      </c>
      <c r="K408" s="3" t="s">
        <v>891</v>
      </c>
      <c r="L408" s="17" t="str">
        <f t="shared" si="24"/>
        <v>30/09/2021 11:24</v>
      </c>
      <c r="M408" s="4">
        <v>44469</v>
      </c>
      <c r="N408" s="3" t="s">
        <v>590</v>
      </c>
      <c r="O408" s="17" t="str">
        <f t="shared" si="25"/>
        <v>30/09/2021 15:25</v>
      </c>
      <c r="P408" s="24">
        <f t="shared" si="26"/>
        <v>0.16736111111094942</v>
      </c>
      <c r="Q408" s="28">
        <v>0</v>
      </c>
      <c r="R408" s="27">
        <f t="shared" si="27"/>
        <v>240.99999999976717</v>
      </c>
      <c r="S408" s="3" t="s">
        <v>4</v>
      </c>
      <c r="T408" s="3" t="s">
        <v>831</v>
      </c>
      <c r="U408" s="3" t="s">
        <v>848</v>
      </c>
      <c r="V408" s="3" t="s">
        <v>927</v>
      </c>
      <c r="W408" s="5">
        <v>0</v>
      </c>
      <c r="X408" s="5">
        <v>0</v>
      </c>
      <c r="Y408" s="5">
        <v>0</v>
      </c>
      <c r="Z408" s="5">
        <v>1</v>
      </c>
      <c r="AA408" s="5">
        <v>0</v>
      </c>
      <c r="AB408" s="5">
        <v>0</v>
      </c>
      <c r="AC408" s="5">
        <v>0</v>
      </c>
      <c r="AD408" s="5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</row>
    <row r="409" spans="1:46" x14ac:dyDescent="0.2">
      <c r="A409" s="2">
        <v>1703505</v>
      </c>
      <c r="B409" s="2">
        <v>897387</v>
      </c>
      <c r="C409" s="7">
        <v>24.2151214954552</v>
      </c>
      <c r="D409" s="7">
        <v>40.802077666023301</v>
      </c>
      <c r="E409" s="19" t="s">
        <v>830</v>
      </c>
      <c r="F409" s="46">
        <f>INDEX(Δεδομένα!$P:$P,MATCH('2021'!E409,Δεδομένα!$O:$O,0))</f>
        <v>25</v>
      </c>
      <c r="G409" s="49" t="s">
        <v>774</v>
      </c>
      <c r="H409" s="51" t="str">
        <f>INDEX(Δεδομένα!B$1:B$51,MATCH('2021'!G409,Δεδομένα!A$1:A$51,0))</f>
        <v>ΑΝΑΤΟΛΙΚΗΣ ΜΑΚΕΔΟΝΙΑΣ ΚΑΙ ΘΡΑΚΗΣ</v>
      </c>
      <c r="I409" s="53">
        <f>INDEX(Δεδομένα!E$1:E$13,MATCH('2021'!H409,Δεδομένα!D$1:D$13,0))</f>
        <v>2</v>
      </c>
      <c r="J409" s="4">
        <v>44476</v>
      </c>
      <c r="K409" s="3" t="s">
        <v>119</v>
      </c>
      <c r="L409" s="17" t="str">
        <f t="shared" si="24"/>
        <v>07/10/2021 12:25</v>
      </c>
      <c r="M409" s="4">
        <v>44476</v>
      </c>
      <c r="N409" s="3" t="s">
        <v>362</v>
      </c>
      <c r="O409" s="17" t="str">
        <f t="shared" si="25"/>
        <v>07/10/2021 15:20</v>
      </c>
      <c r="P409" s="24">
        <f t="shared" si="26"/>
        <v>0.12152777778101154</v>
      </c>
      <c r="Q409" s="28">
        <v>0</v>
      </c>
      <c r="R409" s="27">
        <f t="shared" si="27"/>
        <v>175.00000000465661</v>
      </c>
      <c r="S409" s="3" t="s">
        <v>4</v>
      </c>
      <c r="T409" s="3" t="s">
        <v>831</v>
      </c>
      <c r="U409" s="3" t="s">
        <v>928</v>
      </c>
      <c r="V409" s="3" t="s">
        <v>929</v>
      </c>
      <c r="W409" s="5">
        <v>0</v>
      </c>
      <c r="X409" s="5">
        <v>1.5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2">
        <v>2</v>
      </c>
      <c r="AF409" s="2">
        <v>0</v>
      </c>
      <c r="AG409" s="2">
        <v>0</v>
      </c>
      <c r="AH409" s="2">
        <v>0</v>
      </c>
      <c r="AI409" s="2">
        <v>0</v>
      </c>
      <c r="AJ409" s="2">
        <v>1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</row>
    <row r="410" spans="1:46" x14ac:dyDescent="0.2">
      <c r="A410" s="2">
        <v>1703496</v>
      </c>
      <c r="B410" s="2">
        <v>897463</v>
      </c>
      <c r="C410" s="7">
        <v>23.927209211215999</v>
      </c>
      <c r="D410" s="7">
        <v>40.754376177417697</v>
      </c>
      <c r="E410" s="19" t="s">
        <v>830</v>
      </c>
      <c r="F410" s="46">
        <f>INDEX(Δεδομένα!$P:$P,MATCH('2021'!E410,Δεδομένα!$O:$O,0))</f>
        <v>25</v>
      </c>
      <c r="G410" s="49" t="s">
        <v>774</v>
      </c>
      <c r="H410" s="51" t="str">
        <f>INDEX(Δεδομένα!B$1:B$51,MATCH('2021'!G410,Δεδομένα!A$1:A$51,0))</f>
        <v>ΑΝΑΤΟΛΙΚΗΣ ΜΑΚΕΔΟΝΙΑΣ ΚΑΙ ΘΡΑΚΗΣ</v>
      </c>
      <c r="I410" s="53">
        <f>INDEX(Δεδομένα!E$1:E$13,MATCH('2021'!H410,Δεδομένα!D$1:D$13,0))</f>
        <v>2</v>
      </c>
      <c r="J410" s="4">
        <v>44476</v>
      </c>
      <c r="K410" s="3" t="s">
        <v>415</v>
      </c>
      <c r="L410" s="17" t="str">
        <f t="shared" si="24"/>
        <v>07/10/2021 16:40</v>
      </c>
      <c r="M410" s="4">
        <v>44476</v>
      </c>
      <c r="N410" s="3" t="s">
        <v>464</v>
      </c>
      <c r="O410" s="17" t="str">
        <f t="shared" si="25"/>
        <v>07/10/2021 18:20</v>
      </c>
      <c r="P410" s="24">
        <f t="shared" si="26"/>
        <v>6.9444444445252884E-2</v>
      </c>
      <c r="Q410" s="28">
        <v>0</v>
      </c>
      <c r="R410" s="27">
        <f t="shared" si="27"/>
        <v>100.00000000116415</v>
      </c>
      <c r="S410" s="3" t="s">
        <v>4</v>
      </c>
      <c r="T410" s="3" t="s">
        <v>831</v>
      </c>
      <c r="U410" s="3" t="s">
        <v>840</v>
      </c>
      <c r="V410" s="3" t="s">
        <v>930</v>
      </c>
      <c r="W410" s="5">
        <v>0</v>
      </c>
      <c r="X410" s="5">
        <v>0</v>
      </c>
      <c r="Y410" s="5">
        <v>0</v>
      </c>
      <c r="Z410" s="5">
        <v>0.1</v>
      </c>
      <c r="AA410" s="5">
        <v>0</v>
      </c>
      <c r="AB410" s="5">
        <v>0</v>
      </c>
      <c r="AC410" s="5">
        <v>0</v>
      </c>
      <c r="AD410" s="5">
        <v>0</v>
      </c>
      <c r="AE410" s="2">
        <v>2</v>
      </c>
      <c r="AF410" s="2">
        <v>0</v>
      </c>
      <c r="AG410" s="2">
        <v>0</v>
      </c>
      <c r="AH410" s="2">
        <v>0</v>
      </c>
      <c r="AI410" s="2">
        <v>0</v>
      </c>
      <c r="AJ410" s="2">
        <v>1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</row>
    <row r="411" spans="1:46" x14ac:dyDescent="0.2">
      <c r="A411" s="2">
        <v>1709747</v>
      </c>
      <c r="B411" s="2">
        <v>903601</v>
      </c>
      <c r="C411" s="7">
        <v>24.227130783273601</v>
      </c>
      <c r="D411" s="7">
        <v>40.891252174724102</v>
      </c>
      <c r="E411" s="19" t="s">
        <v>830</v>
      </c>
      <c r="F411" s="46">
        <f>INDEX(Δεδομένα!$P:$P,MATCH('2021'!E411,Δεδομένα!$O:$O,0))</f>
        <v>25</v>
      </c>
      <c r="G411" s="49" t="s">
        <v>774</v>
      </c>
      <c r="H411" s="51" t="str">
        <f>INDEX(Δεδομένα!B$1:B$51,MATCH('2021'!G411,Δεδομένα!A$1:A$51,0))</f>
        <v>ΑΝΑΤΟΛΙΚΗΣ ΜΑΚΕΔΟΝΙΑΣ ΚΑΙ ΘΡΑΚΗΣ</v>
      </c>
      <c r="I411" s="53">
        <f>INDEX(Δεδομένα!E$1:E$13,MATCH('2021'!H411,Δεδομένα!D$1:D$13,0))</f>
        <v>2</v>
      </c>
      <c r="J411" s="4">
        <v>44492</v>
      </c>
      <c r="K411" s="3" t="s">
        <v>931</v>
      </c>
      <c r="L411" s="17" t="str">
        <f t="shared" si="24"/>
        <v>23/10/2021 15:09</v>
      </c>
      <c r="M411" s="4">
        <v>44492</v>
      </c>
      <c r="N411" s="3" t="s">
        <v>931</v>
      </c>
      <c r="O411" s="17" t="str">
        <f t="shared" si="25"/>
        <v>23/10/2021 15:09</v>
      </c>
      <c r="P411" s="24">
        <f t="shared" si="26"/>
        <v>0</v>
      </c>
      <c r="Q411" s="28">
        <v>0</v>
      </c>
      <c r="R411" s="27">
        <f t="shared" si="27"/>
        <v>0</v>
      </c>
      <c r="S411" s="3" t="s">
        <v>4</v>
      </c>
      <c r="T411" s="3" t="s">
        <v>831</v>
      </c>
      <c r="U411" s="3" t="s">
        <v>4</v>
      </c>
      <c r="V411" s="3" t="s">
        <v>932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0.1</v>
      </c>
      <c r="AE411" s="2">
        <v>2</v>
      </c>
      <c r="AF411" s="2">
        <v>0</v>
      </c>
      <c r="AG411" s="2">
        <v>0</v>
      </c>
      <c r="AH411" s="2">
        <v>0</v>
      </c>
      <c r="AI411" s="2">
        <v>0</v>
      </c>
      <c r="AJ411" s="2">
        <v>1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</row>
    <row r="412" spans="1:46" x14ac:dyDescent="0.2">
      <c r="A412" s="2">
        <v>1709676</v>
      </c>
      <c r="B412" s="2">
        <v>905420</v>
      </c>
      <c r="C412" s="7">
        <v>24.1019892079009</v>
      </c>
      <c r="D412" s="7">
        <v>40.829843867987499</v>
      </c>
      <c r="E412" s="19" t="s">
        <v>830</v>
      </c>
      <c r="F412" s="46">
        <f>INDEX(Δεδομένα!$P:$P,MATCH('2021'!E412,Δεδομένα!$O:$O,0))</f>
        <v>25</v>
      </c>
      <c r="G412" s="49" t="s">
        <v>774</v>
      </c>
      <c r="H412" s="51" t="str">
        <f>INDEX(Δεδομένα!B$1:B$51,MATCH('2021'!G412,Δεδομένα!A$1:A$51,0))</f>
        <v>ΑΝΑΤΟΛΙΚΗΣ ΜΑΚΕΔΟΝΙΑΣ ΚΑΙ ΘΡΑΚΗΣ</v>
      </c>
      <c r="I412" s="53">
        <f>INDEX(Δεδομένα!E$1:E$13,MATCH('2021'!H412,Δεδομένα!D$1:D$13,0))</f>
        <v>2</v>
      </c>
      <c r="J412" s="4">
        <v>44499</v>
      </c>
      <c r="K412" s="3" t="s">
        <v>310</v>
      </c>
      <c r="L412" s="17" t="str">
        <f t="shared" si="24"/>
        <v>30/10/2021 15:05</v>
      </c>
      <c r="M412" s="4">
        <v>44499</v>
      </c>
      <c r="N412" s="3" t="s">
        <v>310</v>
      </c>
      <c r="O412" s="17" t="str">
        <f t="shared" si="25"/>
        <v>30/10/2021 15:05</v>
      </c>
      <c r="P412" s="24">
        <f t="shared" si="26"/>
        <v>0</v>
      </c>
      <c r="Q412" s="28">
        <v>0</v>
      </c>
      <c r="R412" s="27">
        <f t="shared" si="27"/>
        <v>0</v>
      </c>
      <c r="S412" s="3" t="s">
        <v>4</v>
      </c>
      <c r="T412" s="3" t="s">
        <v>831</v>
      </c>
      <c r="U412" s="3" t="s">
        <v>933</v>
      </c>
      <c r="V412" s="3" t="s">
        <v>934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10</v>
      </c>
      <c r="AC412" s="5">
        <v>0</v>
      </c>
      <c r="AD412" s="5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</row>
    <row r="413" spans="1:46" x14ac:dyDescent="0.2">
      <c r="A413" s="2">
        <v>1630141</v>
      </c>
      <c r="B413" s="2">
        <v>819461</v>
      </c>
      <c r="C413" s="7">
        <v>24.599827960390598</v>
      </c>
      <c r="D413" s="7">
        <v>40.9814701701738</v>
      </c>
      <c r="E413" s="19" t="s">
        <v>936</v>
      </c>
      <c r="F413" s="46">
        <f>INDEX(Δεδομένα!$P:$P,MATCH('2021'!E413,Δεδομένα!$O:$O,0))</f>
        <v>26</v>
      </c>
      <c r="G413" s="49" t="s">
        <v>774</v>
      </c>
      <c r="H413" s="51" t="str">
        <f>INDEX(Δεδομένα!B$1:B$51,MATCH('2021'!G413,Δεδομένα!A$1:A$51,0))</f>
        <v>ΑΝΑΤΟΛΙΚΗΣ ΜΑΚΕΔΟΝΙΑΣ ΚΑΙ ΘΡΑΚΗΣ</v>
      </c>
      <c r="I413" s="53">
        <f>INDEX(Δεδομένα!E$1:E$13,MATCH('2021'!H413,Δεδομένα!D$1:D$13,0))</f>
        <v>2</v>
      </c>
      <c r="J413" s="4">
        <v>44215</v>
      </c>
      <c r="K413" s="3" t="s">
        <v>921</v>
      </c>
      <c r="L413" s="17" t="str">
        <f t="shared" si="24"/>
        <v>19/01/2021 00:05</v>
      </c>
      <c r="M413" s="4">
        <v>44215</v>
      </c>
      <c r="N413" s="3" t="s">
        <v>816</v>
      </c>
      <c r="O413" s="17" t="str">
        <f t="shared" si="25"/>
        <v>19/01/2021 01:00</v>
      </c>
      <c r="P413" s="24">
        <f t="shared" si="26"/>
        <v>3.8194444445252884E-2</v>
      </c>
      <c r="Q413" s="28">
        <v>0</v>
      </c>
      <c r="R413" s="27">
        <f t="shared" si="27"/>
        <v>55.000000001164153</v>
      </c>
      <c r="S413" s="3" t="s">
        <v>4</v>
      </c>
      <c r="T413" s="3" t="s">
        <v>827</v>
      </c>
      <c r="U413" s="3" t="s">
        <v>4</v>
      </c>
      <c r="V413" s="3" t="s">
        <v>937</v>
      </c>
      <c r="W413" s="5">
        <v>0</v>
      </c>
      <c r="X413" s="5">
        <v>0</v>
      </c>
      <c r="Y413" s="5">
        <v>0</v>
      </c>
      <c r="Z413" s="5">
        <v>0.04</v>
      </c>
      <c r="AA413" s="5">
        <v>0</v>
      </c>
      <c r="AB413" s="5">
        <v>0</v>
      </c>
      <c r="AC413" s="5">
        <v>0</v>
      </c>
      <c r="AD413" s="5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 t="s">
        <v>4</v>
      </c>
      <c r="AT413" s="2" t="s">
        <v>4</v>
      </c>
    </row>
    <row r="414" spans="1:46" x14ac:dyDescent="0.2">
      <c r="A414" s="2">
        <v>1634953</v>
      </c>
      <c r="B414" s="2">
        <v>823766</v>
      </c>
      <c r="C414" s="7">
        <v>24.710595520214302</v>
      </c>
      <c r="D414" s="7">
        <v>40.918867099885702</v>
      </c>
      <c r="E414" s="19" t="s">
        <v>936</v>
      </c>
      <c r="F414" s="46">
        <f>INDEX(Δεδομένα!$P:$P,MATCH('2021'!E414,Δεδομένα!$O:$O,0))</f>
        <v>26</v>
      </c>
      <c r="G414" s="49" t="s">
        <v>774</v>
      </c>
      <c r="H414" s="51" t="str">
        <f>INDEX(Δεδομένα!B$1:B$51,MATCH('2021'!G414,Δεδομένα!A$1:A$51,0))</f>
        <v>ΑΝΑΤΟΛΙΚΗΣ ΜΑΚΕΔΟΝΙΑΣ ΚΑΙ ΘΡΑΚΗΣ</v>
      </c>
      <c r="I414" s="53">
        <f>INDEX(Δεδομένα!E$1:E$13,MATCH('2021'!H414,Δεδομένα!D$1:D$13,0))</f>
        <v>2</v>
      </c>
      <c r="J414" s="4">
        <v>44233</v>
      </c>
      <c r="K414" s="3" t="s">
        <v>714</v>
      </c>
      <c r="L414" s="17" t="str">
        <f t="shared" si="24"/>
        <v>06/02/2021 20:21</v>
      </c>
      <c r="M414" s="4">
        <v>44233</v>
      </c>
      <c r="N414" s="3" t="s">
        <v>756</v>
      </c>
      <c r="O414" s="17" t="str">
        <f t="shared" si="25"/>
        <v>06/02/2021 20:48</v>
      </c>
      <c r="P414" s="24">
        <f t="shared" si="26"/>
        <v>1.8750000002910383E-2</v>
      </c>
      <c r="Q414" s="28">
        <v>0</v>
      </c>
      <c r="R414" s="27">
        <f t="shared" si="27"/>
        <v>27.000000004190952</v>
      </c>
      <c r="S414" s="3" t="s">
        <v>4</v>
      </c>
      <c r="T414" s="3" t="s">
        <v>827</v>
      </c>
      <c r="U414" s="3" t="s">
        <v>4</v>
      </c>
      <c r="V414" s="3" t="s">
        <v>938</v>
      </c>
      <c r="W414" s="5">
        <v>0</v>
      </c>
      <c r="X414" s="5">
        <v>0</v>
      </c>
      <c r="Y414" s="5">
        <v>0</v>
      </c>
      <c r="Z414" s="5">
        <v>0.01</v>
      </c>
      <c r="AA414" s="5">
        <v>0.05</v>
      </c>
      <c r="AB414" s="5">
        <v>0</v>
      </c>
      <c r="AC414" s="5">
        <v>0</v>
      </c>
      <c r="AD414" s="5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 t="s">
        <v>4</v>
      </c>
      <c r="AT414" s="2" t="s">
        <v>4</v>
      </c>
    </row>
    <row r="415" spans="1:46" x14ac:dyDescent="0.2">
      <c r="A415" s="2">
        <v>1635995</v>
      </c>
      <c r="B415" s="2">
        <v>824474</v>
      </c>
      <c r="C415" s="7">
        <v>24.737022883743499</v>
      </c>
      <c r="D415" s="7">
        <v>40.941546011218101</v>
      </c>
      <c r="E415" s="19" t="s">
        <v>936</v>
      </c>
      <c r="F415" s="46">
        <f>INDEX(Δεδομένα!$P:$P,MATCH('2021'!E415,Δεδομένα!$O:$O,0))</f>
        <v>26</v>
      </c>
      <c r="G415" s="49" t="s">
        <v>774</v>
      </c>
      <c r="H415" s="51" t="str">
        <f>INDEX(Δεδομένα!B$1:B$51,MATCH('2021'!G415,Δεδομένα!A$1:A$51,0))</f>
        <v>ΑΝΑΤΟΛΙΚΗΣ ΜΑΚΕΔΟΝΙΑΣ ΚΑΙ ΘΡΑΚΗΣ</v>
      </c>
      <c r="I415" s="53">
        <f>INDEX(Δεδομένα!E$1:E$13,MATCH('2021'!H415,Δεδομένα!D$1:D$13,0))</f>
        <v>2</v>
      </c>
      <c r="J415" s="4">
        <v>44236</v>
      </c>
      <c r="K415" s="3" t="s">
        <v>810</v>
      </c>
      <c r="L415" s="17" t="str">
        <f t="shared" si="24"/>
        <v>09/02/2021 14:23</v>
      </c>
      <c r="M415" s="4">
        <v>44236</v>
      </c>
      <c r="N415" s="3" t="s">
        <v>917</v>
      </c>
      <c r="O415" s="17" t="str">
        <f t="shared" si="25"/>
        <v>09/02/2021 14:49</v>
      </c>
      <c r="P415" s="24">
        <f t="shared" si="26"/>
        <v>1.805555554892635E-2</v>
      </c>
      <c r="Q415" s="28">
        <v>0</v>
      </c>
      <c r="R415" s="27">
        <f t="shared" si="27"/>
        <v>25.999999990453944</v>
      </c>
      <c r="S415" s="3" t="s">
        <v>4</v>
      </c>
      <c r="T415" s="3" t="s">
        <v>827</v>
      </c>
      <c r="U415" s="3" t="s">
        <v>4</v>
      </c>
      <c r="V415" s="3" t="s">
        <v>939</v>
      </c>
      <c r="W415" s="5">
        <v>0</v>
      </c>
      <c r="X415" s="5">
        <v>0</v>
      </c>
      <c r="Y415" s="5">
        <v>0</v>
      </c>
      <c r="Z415" s="5">
        <v>0</v>
      </c>
      <c r="AA415" s="5">
        <v>0.05</v>
      </c>
      <c r="AB415" s="5">
        <v>0</v>
      </c>
      <c r="AC415" s="5">
        <v>0</v>
      </c>
      <c r="AD415" s="5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 t="s">
        <v>4</v>
      </c>
      <c r="AT415" s="2" t="s">
        <v>4</v>
      </c>
    </row>
    <row r="416" spans="1:46" x14ac:dyDescent="0.2">
      <c r="A416" s="2">
        <v>1640203</v>
      </c>
      <c r="B416" s="2">
        <v>832313</v>
      </c>
      <c r="C416" s="7">
        <v>24.664023366210799</v>
      </c>
      <c r="D416" s="7">
        <v>40.960861763874497</v>
      </c>
      <c r="E416" s="19" t="s">
        <v>936</v>
      </c>
      <c r="F416" s="46">
        <f>INDEX(Δεδομένα!$P:$P,MATCH('2021'!E416,Δεδομένα!$O:$O,0))</f>
        <v>26</v>
      </c>
      <c r="G416" s="49" t="s">
        <v>774</v>
      </c>
      <c r="H416" s="51" t="str">
        <f>INDEX(Δεδομένα!B$1:B$51,MATCH('2021'!G416,Δεδομένα!A$1:A$51,0))</f>
        <v>ΑΝΑΤΟΛΙΚΗΣ ΜΑΚΕΔΟΝΙΑΣ ΚΑΙ ΘΡΑΚΗΣ</v>
      </c>
      <c r="I416" s="53">
        <f>INDEX(Δεδομένα!E$1:E$13,MATCH('2021'!H416,Δεδομένα!D$1:D$13,0))</f>
        <v>2</v>
      </c>
      <c r="J416" s="4">
        <v>44251</v>
      </c>
      <c r="K416" s="3" t="s">
        <v>484</v>
      </c>
      <c r="L416" s="17" t="str">
        <f t="shared" ref="L416:L478" si="28">_xlfn.CONCAT(TEXT(J416,"ηη/μμ/εεε")," ",TEXT(K416,"ωω:λλ"))</f>
        <v>24/02/2021 12:40</v>
      </c>
      <c r="M416" s="4">
        <v>44251</v>
      </c>
      <c r="N416" s="3" t="s">
        <v>299</v>
      </c>
      <c r="O416" s="17" t="str">
        <f t="shared" ref="O416:O478" si="29">_xlfn.CONCAT(TEXT(M416,"ηη/μμ/εεε")," ",TEXT(N416,"ωω:λλ"))</f>
        <v>24/02/2021 13:10</v>
      </c>
      <c r="P416" s="24">
        <f t="shared" ref="P416:P478" si="30">O416-L416</f>
        <v>2.0833333328482695E-2</v>
      </c>
      <c r="Q416" s="28">
        <v>0</v>
      </c>
      <c r="R416" s="27">
        <f t="shared" ref="R416:R478" si="31">P416*(24*60)</f>
        <v>29.999999993015081</v>
      </c>
      <c r="S416" s="3" t="s">
        <v>4</v>
      </c>
      <c r="T416" s="3" t="s">
        <v>827</v>
      </c>
      <c r="U416" s="3" t="s">
        <v>4</v>
      </c>
      <c r="V416" s="3" t="s">
        <v>941</v>
      </c>
      <c r="W416" s="5">
        <v>0</v>
      </c>
      <c r="X416" s="5">
        <v>0</v>
      </c>
      <c r="Y416" s="5">
        <v>0</v>
      </c>
      <c r="Z416" s="5">
        <v>0.1</v>
      </c>
      <c r="AA416" s="5">
        <v>0.2</v>
      </c>
      <c r="AB416" s="5">
        <v>0</v>
      </c>
      <c r="AC416" s="5">
        <v>0</v>
      </c>
      <c r="AD416" s="5">
        <v>0</v>
      </c>
      <c r="AE416" s="2">
        <v>2</v>
      </c>
      <c r="AF416" s="2">
        <v>0</v>
      </c>
      <c r="AG416" s="2">
        <v>0</v>
      </c>
      <c r="AH416" s="2">
        <v>0</v>
      </c>
      <c r="AI416" s="2">
        <v>0</v>
      </c>
      <c r="AJ416" s="2">
        <v>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 t="s">
        <v>4</v>
      </c>
      <c r="AT416" s="2" t="s">
        <v>4</v>
      </c>
    </row>
    <row r="417" spans="1:46" x14ac:dyDescent="0.2">
      <c r="A417" s="2">
        <v>1640837</v>
      </c>
      <c r="B417" s="2">
        <v>832944</v>
      </c>
      <c r="C417" s="7">
        <v>24.697658265340699</v>
      </c>
      <c r="D417" s="7">
        <v>40.929084002502897</v>
      </c>
      <c r="E417" s="19" t="s">
        <v>936</v>
      </c>
      <c r="F417" s="46">
        <f>INDEX(Δεδομένα!$P:$P,MATCH('2021'!E417,Δεδομένα!$O:$O,0))</f>
        <v>26</v>
      </c>
      <c r="G417" s="49" t="s">
        <v>774</v>
      </c>
      <c r="H417" s="51" t="str">
        <f>INDEX(Δεδομένα!B$1:B$51,MATCH('2021'!G417,Δεδομένα!A$1:A$51,0))</f>
        <v>ΑΝΑΤΟΛΙΚΗΣ ΜΑΚΕΔΟΝΙΑΣ ΚΑΙ ΘΡΑΚΗΣ</v>
      </c>
      <c r="I417" s="53">
        <f>INDEX(Δεδομένα!E$1:E$13,MATCH('2021'!H417,Δεδομένα!D$1:D$13,0))</f>
        <v>2</v>
      </c>
      <c r="J417" s="4">
        <v>44253</v>
      </c>
      <c r="K417" s="3" t="s">
        <v>942</v>
      </c>
      <c r="L417" s="17" t="str">
        <f t="shared" si="28"/>
        <v>26/02/2021 15:12</v>
      </c>
      <c r="M417" s="4">
        <v>44253</v>
      </c>
      <c r="N417" s="3" t="s">
        <v>363</v>
      </c>
      <c r="O417" s="17" t="str">
        <f t="shared" si="29"/>
        <v>26/02/2021 16:24</v>
      </c>
      <c r="P417" s="24">
        <f t="shared" si="30"/>
        <v>5.0000000002910383E-2</v>
      </c>
      <c r="Q417" s="28">
        <v>0</v>
      </c>
      <c r="R417" s="27">
        <f t="shared" si="31"/>
        <v>72.000000004190952</v>
      </c>
      <c r="S417" s="3" t="s">
        <v>4</v>
      </c>
      <c r="T417" s="3" t="s">
        <v>827</v>
      </c>
      <c r="U417" s="3" t="s">
        <v>4</v>
      </c>
      <c r="V417" s="3" t="s">
        <v>938</v>
      </c>
      <c r="W417" s="5">
        <v>0</v>
      </c>
      <c r="X417" s="5">
        <v>0</v>
      </c>
      <c r="Y417" s="5">
        <v>0</v>
      </c>
      <c r="Z417" s="5">
        <v>0</v>
      </c>
      <c r="AA417" s="5">
        <v>0.2</v>
      </c>
      <c r="AB417" s="5">
        <v>0</v>
      </c>
      <c r="AC417" s="5">
        <v>0</v>
      </c>
      <c r="AD417" s="5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 t="s">
        <v>4</v>
      </c>
      <c r="AT417" s="2" t="s">
        <v>4</v>
      </c>
    </row>
    <row r="418" spans="1:46" x14ac:dyDescent="0.2">
      <c r="A418" s="2">
        <v>1640843</v>
      </c>
      <c r="B418" s="2">
        <v>833483</v>
      </c>
      <c r="C418" s="7">
        <v>24.704588307317199</v>
      </c>
      <c r="D418" s="7">
        <v>40.933514415501797</v>
      </c>
      <c r="E418" s="19" t="s">
        <v>936</v>
      </c>
      <c r="F418" s="46">
        <f>INDEX(Δεδομένα!$P:$P,MATCH('2021'!E418,Δεδομένα!$O:$O,0))</f>
        <v>26</v>
      </c>
      <c r="G418" s="49" t="s">
        <v>774</v>
      </c>
      <c r="H418" s="51" t="str">
        <f>INDEX(Δεδομένα!B$1:B$51,MATCH('2021'!G418,Δεδομένα!A$1:A$51,0))</f>
        <v>ΑΝΑΤΟΛΙΚΗΣ ΜΑΚΕΔΟΝΙΑΣ ΚΑΙ ΘΡΑΚΗΣ</v>
      </c>
      <c r="I418" s="53">
        <f>INDEX(Δεδομένα!E$1:E$13,MATCH('2021'!H418,Δεδομένα!D$1:D$13,0))</f>
        <v>2</v>
      </c>
      <c r="J418" s="4">
        <v>44255</v>
      </c>
      <c r="K418" s="3" t="s">
        <v>544</v>
      </c>
      <c r="L418" s="17" t="str">
        <f t="shared" si="28"/>
        <v>28/02/2021 11:50</v>
      </c>
      <c r="M418" s="4">
        <v>44255</v>
      </c>
      <c r="N418" s="3" t="s">
        <v>943</v>
      </c>
      <c r="O418" s="17" t="str">
        <f t="shared" si="29"/>
        <v>28/02/2021 12:12</v>
      </c>
      <c r="P418" s="24">
        <f t="shared" si="30"/>
        <v>1.5277777776645962E-2</v>
      </c>
      <c r="Q418" s="28">
        <v>0</v>
      </c>
      <c r="R418" s="27">
        <f t="shared" si="31"/>
        <v>21.999999998370185</v>
      </c>
      <c r="S418" s="3" t="s">
        <v>4</v>
      </c>
      <c r="T418" s="3" t="s">
        <v>827</v>
      </c>
      <c r="U418" s="3" t="s">
        <v>4</v>
      </c>
      <c r="V418" s="3" t="s">
        <v>938</v>
      </c>
      <c r="W418" s="5">
        <v>0</v>
      </c>
      <c r="X418" s="5">
        <v>0</v>
      </c>
      <c r="Y418" s="5">
        <v>0</v>
      </c>
      <c r="Z418" s="5">
        <v>0.1</v>
      </c>
      <c r="AA418" s="5">
        <v>0</v>
      </c>
      <c r="AB418" s="5">
        <v>0</v>
      </c>
      <c r="AC418" s="5">
        <v>0</v>
      </c>
      <c r="AD418" s="5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 t="s">
        <v>4</v>
      </c>
      <c r="AT418" s="2" t="s">
        <v>4</v>
      </c>
    </row>
    <row r="419" spans="1:46" x14ac:dyDescent="0.2">
      <c r="A419" s="2">
        <v>1640854</v>
      </c>
      <c r="B419" s="2">
        <v>833513</v>
      </c>
      <c r="C419" s="7">
        <v>24.6355452787801</v>
      </c>
      <c r="D419" s="7">
        <v>40.914803831440203</v>
      </c>
      <c r="E419" s="19" t="s">
        <v>936</v>
      </c>
      <c r="F419" s="46">
        <f>INDEX(Δεδομένα!$P:$P,MATCH('2021'!E419,Δεδομένα!$O:$O,0))</f>
        <v>26</v>
      </c>
      <c r="G419" s="49" t="s">
        <v>774</v>
      </c>
      <c r="H419" s="51" t="str">
        <f>INDEX(Δεδομένα!B$1:B$51,MATCH('2021'!G419,Δεδομένα!A$1:A$51,0))</f>
        <v>ΑΝΑΤΟΛΙΚΗΣ ΜΑΚΕΔΟΝΙΑΣ ΚΑΙ ΘΡΑΚΗΣ</v>
      </c>
      <c r="I419" s="53">
        <f>INDEX(Δεδομένα!E$1:E$13,MATCH('2021'!H419,Δεδομένα!D$1:D$13,0))</f>
        <v>2</v>
      </c>
      <c r="J419" s="4">
        <v>44255</v>
      </c>
      <c r="K419" s="3" t="s">
        <v>944</v>
      </c>
      <c r="L419" s="17" t="str">
        <f t="shared" si="28"/>
        <v>28/02/2021 12:44</v>
      </c>
      <c r="M419" s="4">
        <v>44255</v>
      </c>
      <c r="N419" s="3" t="s">
        <v>856</v>
      </c>
      <c r="O419" s="17" t="str">
        <f t="shared" si="29"/>
        <v>28/02/2021 13:59</v>
      </c>
      <c r="P419" s="24">
        <f t="shared" si="30"/>
        <v>5.2083333335758653E-2</v>
      </c>
      <c r="Q419" s="28">
        <v>0</v>
      </c>
      <c r="R419" s="27">
        <f t="shared" si="31"/>
        <v>75.00000000349246</v>
      </c>
      <c r="S419" s="3" t="s">
        <v>4</v>
      </c>
      <c r="T419" s="3" t="s">
        <v>827</v>
      </c>
      <c r="U419" s="3" t="s">
        <v>4</v>
      </c>
      <c r="V419" s="3" t="s">
        <v>945</v>
      </c>
      <c r="W419" s="5">
        <v>0</v>
      </c>
      <c r="X419" s="5">
        <v>0</v>
      </c>
      <c r="Y419" s="5">
        <v>0</v>
      </c>
      <c r="Z419" s="5">
        <v>0</v>
      </c>
      <c r="AA419" s="5">
        <v>0.1</v>
      </c>
      <c r="AB419" s="5">
        <v>0</v>
      </c>
      <c r="AC419" s="5">
        <v>0</v>
      </c>
      <c r="AD419" s="5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 t="s">
        <v>4</v>
      </c>
      <c r="AT419" s="2" t="s">
        <v>4</v>
      </c>
    </row>
    <row r="420" spans="1:46" x14ac:dyDescent="0.2">
      <c r="A420" s="2">
        <v>1640863</v>
      </c>
      <c r="B420" s="2">
        <v>833541</v>
      </c>
      <c r="C420" s="7">
        <v>24.6539919011832</v>
      </c>
      <c r="D420" s="7">
        <v>40.989800056385903</v>
      </c>
      <c r="E420" s="19" t="s">
        <v>936</v>
      </c>
      <c r="F420" s="46">
        <f>INDEX(Δεδομένα!$P:$P,MATCH('2021'!E420,Δεδομένα!$O:$O,0))</f>
        <v>26</v>
      </c>
      <c r="G420" s="49" t="s">
        <v>774</v>
      </c>
      <c r="H420" s="51" t="str">
        <f>INDEX(Δεδομένα!B$1:B$51,MATCH('2021'!G420,Δεδομένα!A$1:A$51,0))</f>
        <v>ΑΝΑΤΟΛΙΚΗΣ ΜΑΚΕΔΟΝΙΑΣ ΚΑΙ ΘΡΑΚΗΣ</v>
      </c>
      <c r="I420" s="53">
        <f>INDEX(Δεδομένα!E$1:E$13,MATCH('2021'!H420,Δεδομένα!D$1:D$13,0))</f>
        <v>2</v>
      </c>
      <c r="J420" s="4">
        <v>44255</v>
      </c>
      <c r="K420" s="3" t="s">
        <v>946</v>
      </c>
      <c r="L420" s="17" t="str">
        <f t="shared" si="28"/>
        <v>28/02/2021 13:53</v>
      </c>
      <c r="M420" s="4">
        <v>44255</v>
      </c>
      <c r="N420" s="3" t="s">
        <v>947</v>
      </c>
      <c r="O420" s="17" t="str">
        <f t="shared" si="29"/>
        <v>28/02/2021 14:41</v>
      </c>
      <c r="P420" s="24">
        <f t="shared" si="30"/>
        <v>3.3333333332848269E-2</v>
      </c>
      <c r="Q420" s="28">
        <v>0</v>
      </c>
      <c r="R420" s="27">
        <f t="shared" si="31"/>
        <v>47.999999999301508</v>
      </c>
      <c r="S420" s="3" t="s">
        <v>4</v>
      </c>
      <c r="T420" s="3" t="s">
        <v>827</v>
      </c>
      <c r="U420" s="3" t="s">
        <v>4</v>
      </c>
      <c r="V420" s="3" t="s">
        <v>948</v>
      </c>
      <c r="W420" s="5">
        <v>0</v>
      </c>
      <c r="X420" s="5">
        <v>0</v>
      </c>
      <c r="Y420" s="5">
        <v>0</v>
      </c>
      <c r="Z420" s="5">
        <v>0</v>
      </c>
      <c r="AA420" s="5">
        <v>0.1</v>
      </c>
      <c r="AB420" s="5">
        <v>0</v>
      </c>
      <c r="AC420" s="5">
        <v>0</v>
      </c>
      <c r="AD420" s="5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 t="s">
        <v>4</v>
      </c>
      <c r="AT420" s="2" t="s">
        <v>4</v>
      </c>
    </row>
    <row r="421" spans="1:46" x14ac:dyDescent="0.2">
      <c r="A421" s="2">
        <v>1640874</v>
      </c>
      <c r="B421" s="2">
        <v>833597</v>
      </c>
      <c r="D421" s="2"/>
      <c r="E421" s="19" t="s">
        <v>936</v>
      </c>
      <c r="F421" s="46">
        <f>INDEX(Δεδομένα!$P:$P,MATCH('2021'!E421,Δεδομένα!$O:$O,0))</f>
        <v>26</v>
      </c>
      <c r="G421" s="49" t="s">
        <v>774</v>
      </c>
      <c r="H421" s="51" t="str">
        <f>INDEX(Δεδομένα!B$1:B$51,MATCH('2021'!G421,Δεδομένα!A$1:A$51,0))</f>
        <v>ΑΝΑΤΟΛΙΚΗΣ ΜΑΚΕΔΟΝΙΑΣ ΚΑΙ ΘΡΑΚΗΣ</v>
      </c>
      <c r="I421" s="53">
        <f>INDEX(Δεδομένα!E$1:E$13,MATCH('2021'!H421,Δεδομένα!D$1:D$13,0))</f>
        <v>2</v>
      </c>
      <c r="J421" s="4">
        <v>44255</v>
      </c>
      <c r="K421" s="3" t="s">
        <v>731</v>
      </c>
      <c r="L421" s="17" t="str">
        <f t="shared" si="28"/>
        <v>28/02/2021 16:31</v>
      </c>
      <c r="M421" s="4">
        <v>44255</v>
      </c>
      <c r="N421" s="3" t="s">
        <v>697</v>
      </c>
      <c r="O421" s="17" t="str">
        <f t="shared" si="29"/>
        <v>28/02/2021 17:40</v>
      </c>
      <c r="P421" s="24">
        <f t="shared" si="30"/>
        <v>4.7916666662786156E-2</v>
      </c>
      <c r="Q421" s="28">
        <v>0</v>
      </c>
      <c r="R421" s="27">
        <f t="shared" si="31"/>
        <v>68.999999994412065</v>
      </c>
      <c r="S421" s="3" t="s">
        <v>4</v>
      </c>
      <c r="T421" s="3" t="s">
        <v>827</v>
      </c>
      <c r="U421" s="3" t="s">
        <v>4</v>
      </c>
      <c r="V421" s="3" t="s">
        <v>945</v>
      </c>
      <c r="W421" s="5">
        <v>0</v>
      </c>
      <c r="X421" s="5">
        <v>0</v>
      </c>
      <c r="Y421" s="5">
        <v>0</v>
      </c>
      <c r="Z421" s="5">
        <v>0.1</v>
      </c>
      <c r="AA421" s="5">
        <v>0</v>
      </c>
      <c r="AB421" s="5">
        <v>0</v>
      </c>
      <c r="AC421" s="5">
        <v>0</v>
      </c>
      <c r="AD421" s="5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 t="s">
        <v>4</v>
      </c>
      <c r="AT421" s="2" t="s">
        <v>4</v>
      </c>
    </row>
    <row r="422" spans="1:46" x14ac:dyDescent="0.2">
      <c r="A422" s="2">
        <v>1640880</v>
      </c>
      <c r="B422" s="2">
        <v>833645</v>
      </c>
      <c r="C422" s="7">
        <v>24.720750287896099</v>
      </c>
      <c r="D422" s="7">
        <v>40.9627027377419</v>
      </c>
      <c r="E422" s="19" t="s">
        <v>936</v>
      </c>
      <c r="F422" s="46">
        <f>INDEX(Δεδομένα!$P:$P,MATCH('2021'!E422,Δεδομένα!$O:$O,0))</f>
        <v>26</v>
      </c>
      <c r="G422" s="49" t="s">
        <v>774</v>
      </c>
      <c r="H422" s="51" t="str">
        <f>INDEX(Δεδομένα!B$1:B$51,MATCH('2021'!G422,Δεδομένα!A$1:A$51,0))</f>
        <v>ΑΝΑΤΟΛΙΚΗΣ ΜΑΚΕΔΟΝΙΑΣ ΚΑΙ ΘΡΑΚΗΣ</v>
      </c>
      <c r="I422" s="53">
        <f>INDEX(Δεδομένα!E$1:E$13,MATCH('2021'!H422,Δεδομένα!D$1:D$13,0))</f>
        <v>2</v>
      </c>
      <c r="J422" s="4">
        <v>44255</v>
      </c>
      <c r="K422" s="3" t="s">
        <v>949</v>
      </c>
      <c r="L422" s="17" t="str">
        <f t="shared" si="28"/>
        <v>28/02/2021 18:21</v>
      </c>
      <c r="M422" s="4">
        <v>44255</v>
      </c>
      <c r="N422" s="3" t="s">
        <v>23</v>
      </c>
      <c r="O422" s="17" t="str">
        <f t="shared" si="29"/>
        <v>28/02/2021 19:35</v>
      </c>
      <c r="P422" s="24">
        <f t="shared" si="30"/>
        <v>5.1388888889050577E-2</v>
      </c>
      <c r="Q422" s="28">
        <v>0</v>
      </c>
      <c r="R422" s="27">
        <f t="shared" si="31"/>
        <v>74.000000000232831</v>
      </c>
      <c r="S422" s="3" t="s">
        <v>4</v>
      </c>
      <c r="T422" s="3" t="s">
        <v>827</v>
      </c>
      <c r="U422" s="3" t="s">
        <v>4</v>
      </c>
      <c r="V422" s="3" t="s">
        <v>950</v>
      </c>
      <c r="W422" s="5">
        <v>0</v>
      </c>
      <c r="X422" s="5">
        <v>0</v>
      </c>
      <c r="Y422" s="5">
        <v>0</v>
      </c>
      <c r="Z422" s="5">
        <v>0</v>
      </c>
      <c r="AA422" s="5">
        <v>0.1</v>
      </c>
      <c r="AB422" s="5">
        <v>0</v>
      </c>
      <c r="AC422" s="5">
        <v>0</v>
      </c>
      <c r="AD422" s="5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 t="s">
        <v>4</v>
      </c>
      <c r="AT422" s="2" t="s">
        <v>4</v>
      </c>
    </row>
    <row r="423" spans="1:46" x14ac:dyDescent="0.2">
      <c r="A423" s="2">
        <v>1640882</v>
      </c>
      <c r="B423" s="2">
        <v>833650</v>
      </c>
      <c r="C423" s="7">
        <v>24.699146369579999</v>
      </c>
      <c r="D423" s="7">
        <v>40.955714784098298</v>
      </c>
      <c r="E423" s="19" t="s">
        <v>936</v>
      </c>
      <c r="F423" s="46">
        <f>INDEX(Δεδομένα!$P:$P,MATCH('2021'!E423,Δεδομένα!$O:$O,0))</f>
        <v>26</v>
      </c>
      <c r="G423" s="49" t="s">
        <v>774</v>
      </c>
      <c r="H423" s="51" t="str">
        <f>INDEX(Δεδομένα!B$1:B$51,MATCH('2021'!G423,Δεδομένα!A$1:A$51,0))</f>
        <v>ΑΝΑΤΟΛΙΚΗΣ ΜΑΚΕΔΟΝΙΑΣ ΚΑΙ ΘΡΑΚΗΣ</v>
      </c>
      <c r="I423" s="53">
        <f>INDEX(Δεδομένα!E$1:E$13,MATCH('2021'!H423,Δεδομένα!D$1:D$13,0))</f>
        <v>2</v>
      </c>
      <c r="J423" s="4">
        <v>44255</v>
      </c>
      <c r="K423" s="3" t="s">
        <v>951</v>
      </c>
      <c r="L423" s="17" t="str">
        <f t="shared" si="28"/>
        <v>28/02/2021 18:29</v>
      </c>
      <c r="M423" s="4">
        <v>44255</v>
      </c>
      <c r="N423" s="3" t="s">
        <v>759</v>
      </c>
      <c r="O423" s="17" t="str">
        <f t="shared" si="29"/>
        <v>28/02/2021 19:36</v>
      </c>
      <c r="P423" s="24">
        <f t="shared" si="30"/>
        <v>4.6527777776645962E-2</v>
      </c>
      <c r="Q423" s="28">
        <v>0</v>
      </c>
      <c r="R423" s="27">
        <f t="shared" si="31"/>
        <v>66.999999998370185</v>
      </c>
      <c r="S423" s="3" t="s">
        <v>4</v>
      </c>
      <c r="T423" s="3" t="s">
        <v>827</v>
      </c>
      <c r="U423" s="3" t="s">
        <v>4</v>
      </c>
      <c r="V423" s="3" t="s">
        <v>950</v>
      </c>
      <c r="W423" s="5">
        <v>0</v>
      </c>
      <c r="X423" s="5">
        <v>0</v>
      </c>
      <c r="Y423" s="5">
        <v>0</v>
      </c>
      <c r="Z423" s="5">
        <v>0.1</v>
      </c>
      <c r="AA423" s="5">
        <v>0</v>
      </c>
      <c r="AB423" s="5">
        <v>0</v>
      </c>
      <c r="AC423" s="5">
        <v>0</v>
      </c>
      <c r="AD423" s="5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 t="s">
        <v>4</v>
      </c>
      <c r="AT423" s="2" t="s">
        <v>4</v>
      </c>
    </row>
    <row r="424" spans="1:46" x14ac:dyDescent="0.2">
      <c r="A424" s="2">
        <v>1640887</v>
      </c>
      <c r="B424" s="2">
        <v>833688</v>
      </c>
      <c r="C424" s="7">
        <v>24.715285101390801</v>
      </c>
      <c r="D424" s="7">
        <v>40.964154143456703</v>
      </c>
      <c r="E424" s="19" t="s">
        <v>936</v>
      </c>
      <c r="F424" s="46">
        <f>INDEX(Δεδομένα!$P:$P,MATCH('2021'!E424,Δεδομένα!$O:$O,0))</f>
        <v>26</v>
      </c>
      <c r="G424" s="49" t="s">
        <v>774</v>
      </c>
      <c r="H424" s="51" t="str">
        <f>INDEX(Δεδομένα!B$1:B$51,MATCH('2021'!G424,Δεδομένα!A$1:A$51,0))</f>
        <v>ΑΝΑΤΟΛΙΚΗΣ ΜΑΚΕΔΟΝΙΑΣ ΚΑΙ ΘΡΑΚΗΣ</v>
      </c>
      <c r="I424" s="53">
        <f>INDEX(Δεδομένα!E$1:E$13,MATCH('2021'!H424,Δεδομένα!D$1:D$13,0))</f>
        <v>2</v>
      </c>
      <c r="J424" s="4">
        <v>44255</v>
      </c>
      <c r="K424" s="3" t="s">
        <v>121</v>
      </c>
      <c r="L424" s="17" t="str">
        <f t="shared" si="28"/>
        <v>28/02/2021 19:43</v>
      </c>
      <c r="M424" s="4">
        <v>44255</v>
      </c>
      <c r="N424" s="3" t="s">
        <v>952</v>
      </c>
      <c r="O424" s="17" t="str">
        <f t="shared" si="29"/>
        <v>28/02/2021 19:59</v>
      </c>
      <c r="P424" s="24">
        <f t="shared" si="30"/>
        <v>1.1111111110949423E-2</v>
      </c>
      <c r="Q424" s="28">
        <v>0</v>
      </c>
      <c r="R424" s="27">
        <f t="shared" si="31"/>
        <v>15.999999999767169</v>
      </c>
      <c r="S424" s="3" t="s">
        <v>4</v>
      </c>
      <c r="T424" s="3" t="s">
        <v>827</v>
      </c>
      <c r="U424" s="3" t="s">
        <v>4</v>
      </c>
      <c r="V424" s="3" t="s">
        <v>950</v>
      </c>
      <c r="W424" s="5">
        <v>0</v>
      </c>
      <c r="X424" s="5">
        <v>0</v>
      </c>
      <c r="Y424" s="5">
        <v>0</v>
      </c>
      <c r="Z424" s="5">
        <v>0</v>
      </c>
      <c r="AA424" s="5">
        <v>0.1</v>
      </c>
      <c r="AB424" s="5">
        <v>0</v>
      </c>
      <c r="AC424" s="5">
        <v>0</v>
      </c>
      <c r="AD424" s="5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 t="s">
        <v>4</v>
      </c>
      <c r="AT424" s="2" t="s">
        <v>4</v>
      </c>
    </row>
    <row r="425" spans="1:46" x14ac:dyDescent="0.2">
      <c r="A425" s="2">
        <v>1640892</v>
      </c>
      <c r="B425" s="2">
        <v>833702</v>
      </c>
      <c r="C425" s="7">
        <v>24.712330003753401</v>
      </c>
      <c r="D425" s="7">
        <v>40.941352651226197</v>
      </c>
      <c r="E425" s="19" t="s">
        <v>936</v>
      </c>
      <c r="F425" s="46">
        <f>INDEX(Δεδομένα!$P:$P,MATCH('2021'!E425,Δεδομένα!$O:$O,0))</f>
        <v>26</v>
      </c>
      <c r="G425" s="49" t="s">
        <v>774</v>
      </c>
      <c r="H425" s="51" t="str">
        <f>INDEX(Δεδομένα!B$1:B$51,MATCH('2021'!G425,Δεδομένα!A$1:A$51,0))</f>
        <v>ΑΝΑΤΟΛΙΚΗΣ ΜΑΚΕΔΟΝΙΑΣ ΚΑΙ ΘΡΑΚΗΣ</v>
      </c>
      <c r="I425" s="53">
        <f>INDEX(Δεδομένα!E$1:E$13,MATCH('2021'!H425,Δεδομένα!D$1:D$13,0))</f>
        <v>2</v>
      </c>
      <c r="J425" s="4">
        <v>44255</v>
      </c>
      <c r="K425" s="3" t="s">
        <v>139</v>
      </c>
      <c r="L425" s="17" t="str">
        <f t="shared" si="28"/>
        <v>28/02/2021 20:32</v>
      </c>
      <c r="M425" s="4">
        <v>44255</v>
      </c>
      <c r="N425" s="3" t="s">
        <v>797</v>
      </c>
      <c r="O425" s="17" t="str">
        <f t="shared" si="29"/>
        <v>28/02/2021 21:15</v>
      </c>
      <c r="P425" s="24">
        <f t="shared" si="30"/>
        <v>2.9861111106583849E-2</v>
      </c>
      <c r="Q425" s="28">
        <v>0</v>
      </c>
      <c r="R425" s="27">
        <f t="shared" si="31"/>
        <v>42.999999993480742</v>
      </c>
      <c r="S425" s="3" t="s">
        <v>4</v>
      </c>
      <c r="T425" s="3" t="s">
        <v>827</v>
      </c>
      <c r="U425" s="3" t="s">
        <v>4</v>
      </c>
      <c r="V425" s="3" t="s">
        <v>938</v>
      </c>
      <c r="W425" s="5">
        <v>0</v>
      </c>
      <c r="X425" s="5">
        <v>0</v>
      </c>
      <c r="Y425" s="5">
        <v>0</v>
      </c>
      <c r="Z425" s="5">
        <v>0.1</v>
      </c>
      <c r="AA425" s="5">
        <v>0</v>
      </c>
      <c r="AB425" s="5">
        <v>0</v>
      </c>
      <c r="AC425" s="5">
        <v>0</v>
      </c>
      <c r="AD425" s="5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 t="s">
        <v>4</v>
      </c>
      <c r="AT425" s="2" t="s">
        <v>4</v>
      </c>
    </row>
    <row r="426" spans="1:46" x14ac:dyDescent="0.2">
      <c r="A426" s="2">
        <v>1641383</v>
      </c>
      <c r="B426" s="2">
        <v>833899</v>
      </c>
      <c r="C426" s="7">
        <v>24.696730386140601</v>
      </c>
      <c r="D426" s="7">
        <v>40.908486348852897</v>
      </c>
      <c r="E426" s="19" t="s">
        <v>936</v>
      </c>
      <c r="F426" s="46">
        <f>INDEX(Δεδομένα!$P:$P,MATCH('2021'!E426,Δεδομένα!$O:$O,0))</f>
        <v>26</v>
      </c>
      <c r="G426" s="49" t="s">
        <v>774</v>
      </c>
      <c r="H426" s="51" t="str">
        <f>INDEX(Δεδομένα!B$1:B$51,MATCH('2021'!G426,Δεδομένα!A$1:A$51,0))</f>
        <v>ΑΝΑΤΟΛΙΚΗΣ ΜΑΚΕΔΟΝΙΑΣ ΚΑΙ ΘΡΑΚΗΣ</v>
      </c>
      <c r="I426" s="53">
        <f>INDEX(Δεδομένα!E$1:E$13,MATCH('2021'!H426,Δεδομένα!D$1:D$13,0))</f>
        <v>2</v>
      </c>
      <c r="J426" s="4">
        <v>44256</v>
      </c>
      <c r="K426" s="3" t="s">
        <v>953</v>
      </c>
      <c r="L426" s="17" t="str">
        <f t="shared" si="28"/>
        <v>01/03/2021 17:32</v>
      </c>
      <c r="M426" s="4">
        <v>44256</v>
      </c>
      <c r="N426" s="3" t="s">
        <v>409</v>
      </c>
      <c r="O426" s="17" t="str">
        <f t="shared" si="29"/>
        <v>01/03/2021 18:14</v>
      </c>
      <c r="P426" s="24">
        <f t="shared" si="30"/>
        <v>2.9166666667151731E-2</v>
      </c>
      <c r="Q426" s="28">
        <v>0</v>
      </c>
      <c r="R426" s="27">
        <f t="shared" si="31"/>
        <v>42.000000000698492</v>
      </c>
      <c r="S426" s="3" t="s">
        <v>4</v>
      </c>
      <c r="T426" s="3" t="s">
        <v>827</v>
      </c>
      <c r="U426" s="3" t="s">
        <v>4</v>
      </c>
      <c r="V426" s="3" t="s">
        <v>954</v>
      </c>
      <c r="W426" s="5">
        <v>0</v>
      </c>
      <c r="X426" s="5">
        <v>0</v>
      </c>
      <c r="Y426" s="5">
        <v>0</v>
      </c>
      <c r="Z426" s="5">
        <v>0.2</v>
      </c>
      <c r="AA426" s="5">
        <v>0</v>
      </c>
      <c r="AB426" s="5">
        <v>0</v>
      </c>
      <c r="AC426" s="5">
        <v>0</v>
      </c>
      <c r="AD426" s="5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 t="s">
        <v>4</v>
      </c>
      <c r="AT426" s="2" t="s">
        <v>4</v>
      </c>
    </row>
    <row r="427" spans="1:46" x14ac:dyDescent="0.2">
      <c r="A427" s="2">
        <v>1642624</v>
      </c>
      <c r="B427" s="2">
        <v>834350</v>
      </c>
      <c r="C427" s="7">
        <v>24.725344440854201</v>
      </c>
      <c r="D427" s="7">
        <v>40.993840620898602</v>
      </c>
      <c r="E427" s="19" t="s">
        <v>936</v>
      </c>
      <c r="F427" s="46">
        <f>INDEX(Δεδομένα!$P:$P,MATCH('2021'!E427,Δεδομένα!$O:$O,0))</f>
        <v>26</v>
      </c>
      <c r="G427" s="49" t="s">
        <v>774</v>
      </c>
      <c r="H427" s="51" t="str">
        <f>INDEX(Δεδομένα!B$1:B$51,MATCH('2021'!G427,Δεδομένα!A$1:A$51,0))</f>
        <v>ΑΝΑΤΟΛΙΚΗΣ ΜΑΚΕΔΟΝΙΑΣ ΚΑΙ ΘΡΑΚΗΣ</v>
      </c>
      <c r="I427" s="53">
        <f>INDEX(Δεδομένα!E$1:E$13,MATCH('2021'!H427,Δεδομένα!D$1:D$13,0))</f>
        <v>2</v>
      </c>
      <c r="J427" s="4">
        <v>44258</v>
      </c>
      <c r="K427" s="3" t="s">
        <v>955</v>
      </c>
      <c r="L427" s="17" t="str">
        <f t="shared" si="28"/>
        <v>03/03/2021 12:29</v>
      </c>
      <c r="M427" s="4">
        <v>44258</v>
      </c>
      <c r="N427" s="3" t="s">
        <v>154</v>
      </c>
      <c r="O427" s="17" t="str">
        <f t="shared" si="29"/>
        <v>03/03/2021 13:20</v>
      </c>
      <c r="P427" s="24">
        <f t="shared" si="30"/>
        <v>3.5416666665696539E-2</v>
      </c>
      <c r="Q427" s="28">
        <v>0</v>
      </c>
      <c r="R427" s="27">
        <f t="shared" si="31"/>
        <v>50.999999998603016</v>
      </c>
      <c r="S427" s="3" t="s">
        <v>4</v>
      </c>
      <c r="T427" s="3" t="s">
        <v>827</v>
      </c>
      <c r="U427" s="3" t="s">
        <v>4</v>
      </c>
      <c r="V427" s="3" t="s">
        <v>950</v>
      </c>
      <c r="W427" s="5">
        <v>0</v>
      </c>
      <c r="X427" s="5">
        <v>0</v>
      </c>
      <c r="Y427" s="5">
        <v>0</v>
      </c>
      <c r="Z427" s="5">
        <v>0.2</v>
      </c>
      <c r="AA427" s="5">
        <v>0</v>
      </c>
      <c r="AB427" s="5">
        <v>0</v>
      </c>
      <c r="AC427" s="5">
        <v>0</v>
      </c>
      <c r="AD427" s="5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 t="s">
        <v>4</v>
      </c>
      <c r="AT427" s="2" t="s">
        <v>4</v>
      </c>
    </row>
    <row r="428" spans="1:46" x14ac:dyDescent="0.2">
      <c r="A428" s="2">
        <v>1642630</v>
      </c>
      <c r="B428" s="2">
        <v>834548</v>
      </c>
      <c r="C428" s="7">
        <v>24.7000952822243</v>
      </c>
      <c r="D428" s="7">
        <v>40.924642355381103</v>
      </c>
      <c r="E428" s="19" t="s">
        <v>936</v>
      </c>
      <c r="F428" s="46">
        <f>INDEX(Δεδομένα!$P:$P,MATCH('2021'!E428,Δεδομένα!$O:$O,0))</f>
        <v>26</v>
      </c>
      <c r="G428" s="49" t="s">
        <v>774</v>
      </c>
      <c r="H428" s="51" t="str">
        <f>INDEX(Δεδομένα!B$1:B$51,MATCH('2021'!G428,Δεδομένα!A$1:A$51,0))</f>
        <v>ΑΝΑΤΟΛΙΚΗΣ ΜΑΚΕΔΟΝΙΑΣ ΚΑΙ ΘΡΑΚΗΣ</v>
      </c>
      <c r="I428" s="53">
        <f>INDEX(Δεδομένα!E$1:E$13,MATCH('2021'!H428,Δεδομένα!D$1:D$13,0))</f>
        <v>2</v>
      </c>
      <c r="J428" s="4">
        <v>44258</v>
      </c>
      <c r="K428" s="3" t="s">
        <v>79</v>
      </c>
      <c r="L428" s="17" t="str">
        <f t="shared" si="28"/>
        <v>03/03/2021 19:10</v>
      </c>
      <c r="M428" s="4">
        <v>44258</v>
      </c>
      <c r="N428" s="3" t="s">
        <v>125</v>
      </c>
      <c r="O428" s="17" t="str">
        <f t="shared" si="29"/>
        <v>03/03/2021 20:30</v>
      </c>
      <c r="P428" s="24">
        <f t="shared" si="30"/>
        <v>5.5555555554747116E-2</v>
      </c>
      <c r="Q428" s="28">
        <v>0</v>
      </c>
      <c r="R428" s="27">
        <f t="shared" si="31"/>
        <v>79.999999998835847</v>
      </c>
      <c r="S428" s="3" t="s">
        <v>4</v>
      </c>
      <c r="T428" s="3" t="s">
        <v>827</v>
      </c>
      <c r="U428" s="3" t="s">
        <v>4</v>
      </c>
      <c r="V428" s="3" t="s">
        <v>938</v>
      </c>
      <c r="W428" s="5">
        <v>0</v>
      </c>
      <c r="X428" s="5">
        <v>0</v>
      </c>
      <c r="Y428" s="5">
        <v>0</v>
      </c>
      <c r="Z428" s="5">
        <v>0.2</v>
      </c>
      <c r="AA428" s="5">
        <v>0</v>
      </c>
      <c r="AB428" s="5">
        <v>0</v>
      </c>
      <c r="AC428" s="5">
        <v>0</v>
      </c>
      <c r="AD428" s="5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 t="s">
        <v>4</v>
      </c>
      <c r="AT428" s="2" t="s">
        <v>4</v>
      </c>
    </row>
    <row r="429" spans="1:46" x14ac:dyDescent="0.2">
      <c r="A429" s="2">
        <v>1642648</v>
      </c>
      <c r="B429" s="2">
        <v>834580</v>
      </c>
      <c r="C429" s="7">
        <v>24.6714059970286</v>
      </c>
      <c r="D429" s="7">
        <v>40.911035703553097</v>
      </c>
      <c r="E429" s="19" t="s">
        <v>936</v>
      </c>
      <c r="F429" s="46">
        <f>INDEX(Δεδομένα!$P:$P,MATCH('2021'!E429,Δεδομένα!$O:$O,0))</f>
        <v>26</v>
      </c>
      <c r="G429" s="49" t="s">
        <v>774</v>
      </c>
      <c r="H429" s="51" t="str">
        <f>INDEX(Δεδομένα!B$1:B$51,MATCH('2021'!G429,Δεδομένα!A$1:A$51,0))</f>
        <v>ΑΝΑΤΟΛΙΚΗΣ ΜΑΚΕΔΟΝΙΑΣ ΚΑΙ ΘΡΑΚΗΣ</v>
      </c>
      <c r="I429" s="53">
        <f>INDEX(Δεδομένα!E$1:E$13,MATCH('2021'!H429,Δεδομένα!D$1:D$13,0))</f>
        <v>2</v>
      </c>
      <c r="J429" s="4">
        <v>44258</v>
      </c>
      <c r="K429" s="3" t="s">
        <v>786</v>
      </c>
      <c r="L429" s="17" t="str">
        <f t="shared" si="28"/>
        <v>03/03/2021 19:44</v>
      </c>
      <c r="M429" s="4">
        <v>44258</v>
      </c>
      <c r="N429" s="3" t="s">
        <v>125</v>
      </c>
      <c r="O429" s="17" t="str">
        <f t="shared" si="29"/>
        <v>03/03/2021 20:30</v>
      </c>
      <c r="P429" s="24">
        <f t="shared" si="30"/>
        <v>3.1944444439432118E-2</v>
      </c>
      <c r="Q429" s="28">
        <v>0</v>
      </c>
      <c r="R429" s="27">
        <f t="shared" si="31"/>
        <v>45.99999999278225</v>
      </c>
      <c r="S429" s="3" t="s">
        <v>4</v>
      </c>
      <c r="T429" s="3" t="s">
        <v>827</v>
      </c>
      <c r="U429" s="3" t="s">
        <v>4</v>
      </c>
      <c r="V429" s="3" t="s">
        <v>956</v>
      </c>
      <c r="W429" s="5">
        <v>0</v>
      </c>
      <c r="X429" s="5">
        <v>0</v>
      </c>
      <c r="Y429" s="5">
        <v>0</v>
      </c>
      <c r="Z429" s="5">
        <v>0.2</v>
      </c>
      <c r="AA429" s="5">
        <v>0</v>
      </c>
      <c r="AB429" s="5">
        <v>0</v>
      </c>
      <c r="AC429" s="5">
        <v>0</v>
      </c>
      <c r="AD429" s="5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 t="s">
        <v>4</v>
      </c>
      <c r="AT429" s="2" t="s">
        <v>4</v>
      </c>
    </row>
    <row r="430" spans="1:46" x14ac:dyDescent="0.2">
      <c r="A430" s="2">
        <v>1643614</v>
      </c>
      <c r="B430" s="2">
        <v>835263</v>
      </c>
      <c r="C430" s="7">
        <v>24.655332339018798</v>
      </c>
      <c r="D430" s="7">
        <v>40.966300853925603</v>
      </c>
      <c r="E430" s="19" t="s">
        <v>936</v>
      </c>
      <c r="F430" s="46">
        <f>INDEX(Δεδομένα!$P:$P,MATCH('2021'!E430,Δεδομένα!$O:$O,0))</f>
        <v>26</v>
      </c>
      <c r="G430" s="49" t="s">
        <v>774</v>
      </c>
      <c r="H430" s="51" t="str">
        <f>INDEX(Δεδομένα!B$1:B$51,MATCH('2021'!G430,Δεδομένα!A$1:A$51,0))</f>
        <v>ΑΝΑΤΟΛΙΚΗΣ ΜΑΚΕΔΟΝΙΑΣ ΚΑΙ ΘΡΑΚΗΣ</v>
      </c>
      <c r="I430" s="53">
        <f>INDEX(Δεδομένα!E$1:E$13,MATCH('2021'!H430,Δεδομένα!D$1:D$13,0))</f>
        <v>2</v>
      </c>
      <c r="J430" s="4">
        <v>44260</v>
      </c>
      <c r="K430" s="3" t="s">
        <v>957</v>
      </c>
      <c r="L430" s="17" t="str">
        <f t="shared" si="28"/>
        <v>05/03/2021 19:11</v>
      </c>
      <c r="M430" s="4">
        <v>44260</v>
      </c>
      <c r="N430" s="3" t="s">
        <v>696</v>
      </c>
      <c r="O430" s="17" t="str">
        <f t="shared" si="29"/>
        <v>05/03/2021 19:39</v>
      </c>
      <c r="P430" s="24">
        <f t="shared" si="30"/>
        <v>1.9444444442342501E-2</v>
      </c>
      <c r="Q430" s="28">
        <v>0</v>
      </c>
      <c r="R430" s="27">
        <f t="shared" si="31"/>
        <v>27.999999996973202</v>
      </c>
      <c r="S430" s="3" t="s">
        <v>4</v>
      </c>
      <c r="T430" s="3" t="s">
        <v>827</v>
      </c>
      <c r="U430" s="3" t="s">
        <v>4</v>
      </c>
      <c r="V430" s="3" t="s">
        <v>958</v>
      </c>
      <c r="W430" s="5">
        <v>0</v>
      </c>
      <c r="X430" s="5">
        <v>0</v>
      </c>
      <c r="Y430" s="5">
        <v>0</v>
      </c>
      <c r="Z430" s="5">
        <v>0</v>
      </c>
      <c r="AA430" s="5">
        <v>0.1</v>
      </c>
      <c r="AB430" s="5">
        <v>0</v>
      </c>
      <c r="AC430" s="5">
        <v>0</v>
      </c>
      <c r="AD430" s="5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 t="s">
        <v>4</v>
      </c>
      <c r="AT430" s="2" t="s">
        <v>4</v>
      </c>
    </row>
    <row r="431" spans="1:46" x14ac:dyDescent="0.2">
      <c r="A431" s="2">
        <v>1643626</v>
      </c>
      <c r="B431" s="2">
        <v>835614</v>
      </c>
      <c r="C431" s="7">
        <v>24.695117419436301</v>
      </c>
      <c r="D431" s="7">
        <v>40.939914196725702</v>
      </c>
      <c r="E431" s="19" t="s">
        <v>936</v>
      </c>
      <c r="F431" s="46">
        <f>INDEX(Δεδομένα!$P:$P,MATCH('2021'!E431,Δεδομένα!$O:$O,0))</f>
        <v>26</v>
      </c>
      <c r="G431" s="49" t="s">
        <v>774</v>
      </c>
      <c r="H431" s="51" t="str">
        <f>INDEX(Δεδομένα!B$1:B$51,MATCH('2021'!G431,Δεδομένα!A$1:A$51,0))</f>
        <v>ΑΝΑΤΟΛΙΚΗΣ ΜΑΚΕΔΟΝΙΑΣ ΚΑΙ ΘΡΑΚΗΣ</v>
      </c>
      <c r="I431" s="53">
        <f>INDEX(Δεδομένα!E$1:E$13,MATCH('2021'!H431,Δεδομένα!D$1:D$13,0))</f>
        <v>2</v>
      </c>
      <c r="J431" s="4">
        <v>44261</v>
      </c>
      <c r="K431" s="3" t="s">
        <v>56</v>
      </c>
      <c r="L431" s="17" t="str">
        <f t="shared" si="28"/>
        <v>06/03/2021 19:56</v>
      </c>
      <c r="M431" s="4">
        <v>44261</v>
      </c>
      <c r="N431" s="3" t="s">
        <v>493</v>
      </c>
      <c r="O431" s="17" t="str">
        <f t="shared" si="29"/>
        <v>06/03/2021 21:10</v>
      </c>
      <c r="P431" s="24">
        <f t="shared" si="30"/>
        <v>5.1388888889050577E-2</v>
      </c>
      <c r="Q431" s="28">
        <v>0</v>
      </c>
      <c r="R431" s="27">
        <f t="shared" si="31"/>
        <v>74.000000000232831</v>
      </c>
      <c r="S431" s="3" t="s">
        <v>4</v>
      </c>
      <c r="T431" s="3" t="s">
        <v>827</v>
      </c>
      <c r="U431" s="3" t="s">
        <v>4</v>
      </c>
      <c r="V431" s="3" t="s">
        <v>938</v>
      </c>
      <c r="W431" s="5">
        <v>0</v>
      </c>
      <c r="X431" s="5">
        <v>0</v>
      </c>
      <c r="Y431" s="5">
        <v>0</v>
      </c>
      <c r="Z431" s="5">
        <v>0.3</v>
      </c>
      <c r="AA431" s="5">
        <v>0</v>
      </c>
      <c r="AB431" s="5">
        <v>0</v>
      </c>
      <c r="AC431" s="5">
        <v>0</v>
      </c>
      <c r="AD431" s="5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 t="s">
        <v>4</v>
      </c>
      <c r="AT431" s="2" t="s">
        <v>4</v>
      </c>
    </row>
    <row r="432" spans="1:46" x14ac:dyDescent="0.2">
      <c r="A432" s="2">
        <v>1644278</v>
      </c>
      <c r="B432" s="2">
        <v>836012</v>
      </c>
      <c r="C432" s="7">
        <v>24.607037515123</v>
      </c>
      <c r="D432" s="7">
        <v>40.9858817386556</v>
      </c>
      <c r="E432" s="19" t="s">
        <v>936</v>
      </c>
      <c r="F432" s="46">
        <f>INDEX(Δεδομένα!$P:$P,MATCH('2021'!E432,Δεδομένα!$O:$O,0))</f>
        <v>26</v>
      </c>
      <c r="G432" s="49" t="s">
        <v>774</v>
      </c>
      <c r="H432" s="51" t="str">
        <f>INDEX(Δεδομένα!B$1:B$51,MATCH('2021'!G432,Δεδομένα!A$1:A$51,0))</f>
        <v>ΑΝΑΤΟΛΙΚΗΣ ΜΑΚΕΔΟΝΙΑΣ ΚΑΙ ΘΡΑΚΗΣ</v>
      </c>
      <c r="I432" s="53">
        <f>INDEX(Δεδομένα!E$1:E$13,MATCH('2021'!H432,Δεδομένα!D$1:D$13,0))</f>
        <v>2</v>
      </c>
      <c r="J432" s="4">
        <v>44263</v>
      </c>
      <c r="K432" s="3" t="s">
        <v>944</v>
      </c>
      <c r="L432" s="17" t="str">
        <f t="shared" si="28"/>
        <v>08/03/2021 12:44</v>
      </c>
      <c r="M432" s="4">
        <v>44263</v>
      </c>
      <c r="N432" s="3" t="s">
        <v>959</v>
      </c>
      <c r="O432" s="17" t="str">
        <f t="shared" si="29"/>
        <v>08/03/2021 15:07</v>
      </c>
      <c r="P432" s="24">
        <f t="shared" si="30"/>
        <v>9.930555555911269E-2</v>
      </c>
      <c r="Q432" s="28">
        <v>0</v>
      </c>
      <c r="R432" s="27">
        <f t="shared" si="31"/>
        <v>143.00000000512227</v>
      </c>
      <c r="S432" s="3" t="s">
        <v>4</v>
      </c>
      <c r="T432" s="3" t="s">
        <v>827</v>
      </c>
      <c r="U432" s="3" t="s">
        <v>940</v>
      </c>
      <c r="V432" s="3" t="s">
        <v>960</v>
      </c>
      <c r="W432" s="5">
        <v>0</v>
      </c>
      <c r="X432" s="5">
        <v>0</v>
      </c>
      <c r="Y432" s="5">
        <v>0</v>
      </c>
      <c r="Z432" s="5">
        <v>0.2</v>
      </c>
      <c r="AA432" s="5">
        <v>0</v>
      </c>
      <c r="AB432" s="5">
        <v>0</v>
      </c>
      <c r="AC432" s="5">
        <v>0</v>
      </c>
      <c r="AD432" s="5">
        <v>0</v>
      </c>
      <c r="AE432" s="2">
        <v>4</v>
      </c>
      <c r="AF432" s="2">
        <v>0</v>
      </c>
      <c r="AG432" s="2">
        <v>0</v>
      </c>
      <c r="AH432" s="2">
        <v>0</v>
      </c>
      <c r="AI432" s="2">
        <v>0</v>
      </c>
      <c r="AJ432" s="2">
        <v>2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 t="s">
        <v>4</v>
      </c>
      <c r="AT432" s="2" t="s">
        <v>4</v>
      </c>
    </row>
    <row r="433" spans="1:46" x14ac:dyDescent="0.2">
      <c r="A433" s="2">
        <v>1644283</v>
      </c>
      <c r="B433" s="2">
        <v>836065</v>
      </c>
      <c r="C433" s="7">
        <v>24.7129421234131</v>
      </c>
      <c r="D433" s="7">
        <v>40.9821968078613</v>
      </c>
      <c r="E433" s="19" t="s">
        <v>936</v>
      </c>
      <c r="F433" s="46">
        <f>INDEX(Δεδομένα!$P:$P,MATCH('2021'!E433,Δεδομένα!$O:$O,0))</f>
        <v>26</v>
      </c>
      <c r="G433" s="49" t="s">
        <v>774</v>
      </c>
      <c r="H433" s="51" t="str">
        <f>INDEX(Δεδομένα!B$1:B$51,MATCH('2021'!G433,Δεδομένα!A$1:A$51,0))</f>
        <v>ΑΝΑΤΟΛΙΚΗΣ ΜΑΚΕΔΟΝΙΑΣ ΚΑΙ ΘΡΑΚΗΣ</v>
      </c>
      <c r="I433" s="53">
        <f>INDEX(Δεδομένα!E$1:E$13,MATCH('2021'!H433,Δεδομένα!D$1:D$13,0))</f>
        <v>2</v>
      </c>
      <c r="J433" s="4">
        <v>44263</v>
      </c>
      <c r="K433" s="3" t="s">
        <v>109</v>
      </c>
      <c r="L433" s="17" t="str">
        <f t="shared" si="28"/>
        <v>08/03/2021 15:50</v>
      </c>
      <c r="M433" s="4">
        <v>44263</v>
      </c>
      <c r="N433" s="3" t="s">
        <v>16</v>
      </c>
      <c r="O433" s="17" t="str">
        <f t="shared" si="29"/>
        <v>08/03/2021 16:39</v>
      </c>
      <c r="P433" s="24">
        <f t="shared" si="30"/>
        <v>3.4027777779556345E-2</v>
      </c>
      <c r="Q433" s="28">
        <v>0</v>
      </c>
      <c r="R433" s="27">
        <f t="shared" si="31"/>
        <v>49.000000002561137</v>
      </c>
      <c r="S433" s="3" t="s">
        <v>4</v>
      </c>
      <c r="T433" s="3" t="s">
        <v>827</v>
      </c>
      <c r="U433" s="3" t="s">
        <v>961</v>
      </c>
      <c r="V433" s="3" t="s">
        <v>950</v>
      </c>
      <c r="W433" s="5">
        <v>0</v>
      </c>
      <c r="X433" s="5">
        <v>0</v>
      </c>
      <c r="Y433" s="5">
        <v>0</v>
      </c>
      <c r="Z433" s="5">
        <v>0</v>
      </c>
      <c r="AA433" s="5">
        <v>0.1</v>
      </c>
      <c r="AB433" s="5">
        <v>0</v>
      </c>
      <c r="AC433" s="5">
        <v>0</v>
      </c>
      <c r="AD433" s="5">
        <v>0</v>
      </c>
      <c r="AE433" s="2">
        <v>2</v>
      </c>
      <c r="AF433" s="2">
        <v>0</v>
      </c>
      <c r="AG433" s="2">
        <v>0</v>
      </c>
      <c r="AH433" s="2">
        <v>0</v>
      </c>
      <c r="AI433" s="2">
        <v>0</v>
      </c>
      <c r="AJ433" s="2">
        <v>1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 t="s">
        <v>4</v>
      </c>
      <c r="AT433" s="2" t="s">
        <v>4</v>
      </c>
    </row>
    <row r="434" spans="1:46" x14ac:dyDescent="0.2">
      <c r="A434" s="2">
        <v>1644286</v>
      </c>
      <c r="B434" s="2">
        <v>836132</v>
      </c>
      <c r="C434" s="7">
        <v>24.714280727751301</v>
      </c>
      <c r="D434" s="7">
        <v>40.971227101119602</v>
      </c>
      <c r="E434" s="19" t="s">
        <v>936</v>
      </c>
      <c r="F434" s="46">
        <f>INDEX(Δεδομένα!$P:$P,MATCH('2021'!E434,Δεδομένα!$O:$O,0))</f>
        <v>26</v>
      </c>
      <c r="G434" s="49" t="s">
        <v>774</v>
      </c>
      <c r="H434" s="51" t="str">
        <f>INDEX(Δεδομένα!B$1:B$51,MATCH('2021'!G434,Δεδομένα!A$1:A$51,0))</f>
        <v>ΑΝΑΤΟΛΙΚΗΣ ΜΑΚΕΔΟΝΙΑΣ ΚΑΙ ΘΡΑΚΗΣ</v>
      </c>
      <c r="I434" s="53">
        <f>INDEX(Δεδομένα!E$1:E$13,MATCH('2021'!H434,Δεδομένα!D$1:D$13,0))</f>
        <v>2</v>
      </c>
      <c r="J434" s="4">
        <v>44263</v>
      </c>
      <c r="K434" s="3" t="s">
        <v>902</v>
      </c>
      <c r="L434" s="17" t="str">
        <f t="shared" si="28"/>
        <v>08/03/2021 19:25</v>
      </c>
      <c r="M434" s="4">
        <v>44263</v>
      </c>
      <c r="N434" s="3" t="s">
        <v>871</v>
      </c>
      <c r="O434" s="17" t="str">
        <f t="shared" si="29"/>
        <v>08/03/2021 20:17</v>
      </c>
      <c r="P434" s="24">
        <f t="shared" si="30"/>
        <v>3.6111111105128657E-2</v>
      </c>
      <c r="Q434" s="28">
        <v>0</v>
      </c>
      <c r="R434" s="27">
        <f t="shared" si="31"/>
        <v>51.999999991385266</v>
      </c>
      <c r="S434" s="3" t="s">
        <v>4</v>
      </c>
      <c r="T434" s="3" t="s">
        <v>827</v>
      </c>
      <c r="U434" s="3" t="s">
        <v>961</v>
      </c>
      <c r="V434" s="3" t="s">
        <v>950</v>
      </c>
      <c r="W434" s="5">
        <v>0</v>
      </c>
      <c r="X434" s="5">
        <v>0</v>
      </c>
      <c r="Y434" s="5">
        <v>0</v>
      </c>
      <c r="Z434" s="5">
        <v>0</v>
      </c>
      <c r="AA434" s="5">
        <v>0.2</v>
      </c>
      <c r="AB434" s="5">
        <v>0</v>
      </c>
      <c r="AC434" s="5">
        <v>0</v>
      </c>
      <c r="AD434" s="5">
        <v>0</v>
      </c>
      <c r="AE434" s="2">
        <v>2</v>
      </c>
      <c r="AF434" s="2">
        <v>0</v>
      </c>
      <c r="AG434" s="2">
        <v>0</v>
      </c>
      <c r="AH434" s="2">
        <v>0</v>
      </c>
      <c r="AI434" s="2">
        <v>0</v>
      </c>
      <c r="AJ434" s="2">
        <v>1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 t="s">
        <v>4</v>
      </c>
      <c r="AT434" s="2" t="s">
        <v>4</v>
      </c>
    </row>
    <row r="435" spans="1:46" x14ac:dyDescent="0.2">
      <c r="A435" s="2">
        <v>1645773</v>
      </c>
      <c r="B435" s="2">
        <v>836339</v>
      </c>
      <c r="C435" s="7">
        <v>24.700110596688699</v>
      </c>
      <c r="D435" s="7">
        <v>40.932022844324798</v>
      </c>
      <c r="E435" s="19" t="s">
        <v>936</v>
      </c>
      <c r="F435" s="46">
        <f>INDEX(Δεδομένα!$P:$P,MATCH('2021'!E435,Δεδομένα!$O:$O,0))</f>
        <v>26</v>
      </c>
      <c r="G435" s="49" t="s">
        <v>774</v>
      </c>
      <c r="H435" s="51" t="str">
        <f>INDEX(Δεδομένα!B$1:B$51,MATCH('2021'!G435,Δεδομένα!A$1:A$51,0))</f>
        <v>ΑΝΑΤΟΛΙΚΗΣ ΜΑΚΕΔΟΝΙΑΣ ΚΑΙ ΘΡΑΚΗΣ</v>
      </c>
      <c r="I435" s="53">
        <f>INDEX(Δεδομένα!E$1:E$13,MATCH('2021'!H435,Δεδομένα!D$1:D$13,0))</f>
        <v>2</v>
      </c>
      <c r="J435" s="4">
        <v>44264</v>
      </c>
      <c r="K435" s="3" t="s">
        <v>962</v>
      </c>
      <c r="L435" s="17" t="str">
        <f t="shared" si="28"/>
        <v>09/03/2021 16:38</v>
      </c>
      <c r="M435" s="4">
        <v>44264</v>
      </c>
      <c r="N435" s="3" t="s">
        <v>526</v>
      </c>
      <c r="O435" s="17" t="str">
        <f t="shared" si="29"/>
        <v>09/03/2021 17:05</v>
      </c>
      <c r="P435" s="24">
        <f t="shared" si="30"/>
        <v>1.8749999995634425E-2</v>
      </c>
      <c r="Q435" s="28">
        <v>0</v>
      </c>
      <c r="R435" s="27">
        <f t="shared" si="31"/>
        <v>26.999999993713573</v>
      </c>
      <c r="S435" s="3" t="s">
        <v>4</v>
      </c>
      <c r="T435" s="3" t="s">
        <v>827</v>
      </c>
      <c r="U435" s="3" t="s">
        <v>963</v>
      </c>
      <c r="V435" s="3" t="s">
        <v>964</v>
      </c>
      <c r="W435" s="5">
        <v>0</v>
      </c>
      <c r="X435" s="5">
        <v>0</v>
      </c>
      <c r="Y435" s="5">
        <v>0</v>
      </c>
      <c r="Z435" s="5">
        <v>0</v>
      </c>
      <c r="AA435" s="5">
        <v>0.02</v>
      </c>
      <c r="AB435" s="5">
        <v>0</v>
      </c>
      <c r="AC435" s="5">
        <v>0</v>
      </c>
      <c r="AD435" s="5">
        <v>0</v>
      </c>
      <c r="AE435" s="2">
        <v>2</v>
      </c>
      <c r="AF435" s="2">
        <v>0</v>
      </c>
      <c r="AG435" s="2">
        <v>0</v>
      </c>
      <c r="AH435" s="2">
        <v>0</v>
      </c>
      <c r="AI435" s="2">
        <v>0</v>
      </c>
      <c r="AJ435" s="2">
        <v>1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 t="s">
        <v>4</v>
      </c>
      <c r="AT435" s="2" t="s">
        <v>4</v>
      </c>
    </row>
    <row r="436" spans="1:46" x14ac:dyDescent="0.2">
      <c r="A436" s="2">
        <v>1645956</v>
      </c>
      <c r="B436" s="2">
        <v>836617</v>
      </c>
      <c r="C436" s="7">
        <v>24.668850799214599</v>
      </c>
      <c r="D436" s="7">
        <v>40.916561918584598</v>
      </c>
      <c r="E436" s="19" t="s">
        <v>936</v>
      </c>
      <c r="F436" s="46">
        <f>INDEX(Δεδομένα!$P:$P,MATCH('2021'!E436,Δεδομένα!$O:$O,0))</f>
        <v>26</v>
      </c>
      <c r="G436" s="49" t="s">
        <v>774</v>
      </c>
      <c r="H436" s="51" t="str">
        <f>INDEX(Δεδομένα!B$1:B$51,MATCH('2021'!G436,Δεδομένα!A$1:A$51,0))</f>
        <v>ΑΝΑΤΟΛΙΚΗΣ ΜΑΚΕΔΟΝΙΑΣ ΚΑΙ ΘΡΑΚΗΣ</v>
      </c>
      <c r="I436" s="53">
        <f>INDEX(Δεδομένα!E$1:E$13,MATCH('2021'!H436,Δεδομένα!D$1:D$13,0))</f>
        <v>2</v>
      </c>
      <c r="J436" s="4">
        <v>44265</v>
      </c>
      <c r="K436" s="3" t="s">
        <v>965</v>
      </c>
      <c r="L436" s="17" t="str">
        <f t="shared" si="28"/>
        <v>10/03/2021 16:04</v>
      </c>
      <c r="M436" s="4">
        <v>44265</v>
      </c>
      <c r="N436" s="3" t="s">
        <v>337</v>
      </c>
      <c r="O436" s="17" t="str">
        <f t="shared" si="29"/>
        <v>10/03/2021 16:58</v>
      </c>
      <c r="P436" s="24">
        <f t="shared" si="30"/>
        <v>3.7499999998544808E-2</v>
      </c>
      <c r="Q436" s="28">
        <v>0</v>
      </c>
      <c r="R436" s="27">
        <f t="shared" si="31"/>
        <v>53.999999997904524</v>
      </c>
      <c r="S436" s="3" t="s">
        <v>4</v>
      </c>
      <c r="T436" s="3" t="s">
        <v>827</v>
      </c>
      <c r="U436" s="3" t="s">
        <v>4</v>
      </c>
      <c r="V436" s="3" t="s">
        <v>956</v>
      </c>
      <c r="W436" s="5">
        <v>0</v>
      </c>
      <c r="X436" s="5">
        <v>0</v>
      </c>
      <c r="Y436" s="5">
        <v>0</v>
      </c>
      <c r="Z436" s="5">
        <v>0</v>
      </c>
      <c r="AA436" s="5">
        <v>0.2</v>
      </c>
      <c r="AB436" s="5">
        <v>0</v>
      </c>
      <c r="AC436" s="5">
        <v>0</v>
      </c>
      <c r="AD436" s="5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 t="s">
        <v>4</v>
      </c>
      <c r="AT436" s="2" t="s">
        <v>4</v>
      </c>
    </row>
    <row r="437" spans="1:46" x14ac:dyDescent="0.2">
      <c r="A437" s="2">
        <v>1646487</v>
      </c>
      <c r="B437" s="2">
        <v>836865</v>
      </c>
      <c r="C437" s="7">
        <v>24.7016418704318</v>
      </c>
      <c r="D437" s="7">
        <v>41.022346305050199</v>
      </c>
      <c r="E437" s="19" t="s">
        <v>936</v>
      </c>
      <c r="F437" s="46">
        <f>INDEX(Δεδομένα!$P:$P,MATCH('2021'!E437,Δεδομένα!$O:$O,0))</f>
        <v>26</v>
      </c>
      <c r="G437" s="49" t="s">
        <v>774</v>
      </c>
      <c r="H437" s="51" t="str">
        <f>INDEX(Δεδομένα!B$1:B$51,MATCH('2021'!G437,Δεδομένα!A$1:A$51,0))</f>
        <v>ΑΝΑΤΟΛΙΚΗΣ ΜΑΚΕΔΟΝΙΑΣ ΚΑΙ ΘΡΑΚΗΣ</v>
      </c>
      <c r="I437" s="53">
        <f>INDEX(Δεδομένα!E$1:E$13,MATCH('2021'!H437,Δεδομένα!D$1:D$13,0))</f>
        <v>2</v>
      </c>
      <c r="J437" s="4">
        <v>44266</v>
      </c>
      <c r="K437" s="3" t="s">
        <v>462</v>
      </c>
      <c r="L437" s="17" t="str">
        <f t="shared" si="28"/>
        <v>11/03/2021 17:50</v>
      </c>
      <c r="M437" s="4">
        <v>44266</v>
      </c>
      <c r="N437" s="3" t="s">
        <v>111</v>
      </c>
      <c r="O437" s="17" t="str">
        <f t="shared" si="29"/>
        <v>11/03/2021 19:20</v>
      </c>
      <c r="P437" s="24">
        <f t="shared" si="30"/>
        <v>6.25E-2</v>
      </c>
      <c r="Q437" s="28">
        <v>0</v>
      </c>
      <c r="R437" s="27">
        <f t="shared" si="31"/>
        <v>90</v>
      </c>
      <c r="S437" s="3" t="s">
        <v>4</v>
      </c>
      <c r="T437" s="3" t="s">
        <v>827</v>
      </c>
      <c r="U437" s="3" t="s">
        <v>4</v>
      </c>
      <c r="V437" s="3" t="s">
        <v>966</v>
      </c>
      <c r="W437" s="5">
        <v>0</v>
      </c>
      <c r="X437" s="5">
        <v>0</v>
      </c>
      <c r="Y437" s="5">
        <v>0</v>
      </c>
      <c r="Z437" s="5">
        <v>0.1</v>
      </c>
      <c r="AA437" s="5">
        <v>0</v>
      </c>
      <c r="AB437" s="5">
        <v>0</v>
      </c>
      <c r="AC437" s="5">
        <v>0</v>
      </c>
      <c r="AD437" s="5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 t="s">
        <v>4</v>
      </c>
      <c r="AT437" s="2" t="s">
        <v>4</v>
      </c>
    </row>
    <row r="438" spans="1:46" x14ac:dyDescent="0.2">
      <c r="A438" s="2">
        <v>1646715</v>
      </c>
      <c r="B438" s="2">
        <v>837079</v>
      </c>
      <c r="C438" s="7">
        <v>24.712871239877</v>
      </c>
      <c r="D438" s="7">
        <v>40.979955934746201</v>
      </c>
      <c r="E438" s="19" t="s">
        <v>936</v>
      </c>
      <c r="F438" s="46">
        <f>INDEX(Δεδομένα!$P:$P,MATCH('2021'!E438,Δεδομένα!$O:$O,0))</f>
        <v>26</v>
      </c>
      <c r="G438" s="49" t="s">
        <v>774</v>
      </c>
      <c r="H438" s="51" t="str">
        <f>INDEX(Δεδομένα!B$1:B$51,MATCH('2021'!G438,Δεδομένα!A$1:A$51,0))</f>
        <v>ΑΝΑΤΟΛΙΚΗΣ ΜΑΚΕΔΟΝΙΑΣ ΚΑΙ ΘΡΑΚΗΣ</v>
      </c>
      <c r="I438" s="53">
        <f>INDEX(Δεδομένα!E$1:E$13,MATCH('2021'!H438,Δεδομένα!D$1:D$13,0))</f>
        <v>2</v>
      </c>
      <c r="J438" s="4">
        <v>44267</v>
      </c>
      <c r="K438" s="3" t="s">
        <v>653</v>
      </c>
      <c r="L438" s="17" t="str">
        <f t="shared" si="28"/>
        <v>12/03/2021 15:38</v>
      </c>
      <c r="M438" s="4">
        <v>44267</v>
      </c>
      <c r="N438" s="3" t="s">
        <v>597</v>
      </c>
      <c r="O438" s="17" t="str">
        <f t="shared" si="29"/>
        <v>12/03/2021 16:12</v>
      </c>
      <c r="P438" s="24">
        <f t="shared" si="30"/>
        <v>2.3611111115314998E-2</v>
      </c>
      <c r="Q438" s="28">
        <v>0</v>
      </c>
      <c r="R438" s="27">
        <f t="shared" si="31"/>
        <v>34.000000006053597</v>
      </c>
      <c r="S438" s="3" t="s">
        <v>4</v>
      </c>
      <c r="T438" s="3" t="s">
        <v>827</v>
      </c>
      <c r="U438" s="3" t="s">
        <v>4</v>
      </c>
      <c r="V438" s="3" t="s">
        <v>950</v>
      </c>
      <c r="W438" s="5">
        <v>0</v>
      </c>
      <c r="X438" s="5">
        <v>0</v>
      </c>
      <c r="Y438" s="5">
        <v>0</v>
      </c>
      <c r="Z438" s="5">
        <v>0.2</v>
      </c>
      <c r="AA438" s="5">
        <v>0</v>
      </c>
      <c r="AB438" s="5">
        <v>0</v>
      </c>
      <c r="AC438" s="5">
        <v>15</v>
      </c>
      <c r="AD438" s="5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 t="s">
        <v>4</v>
      </c>
      <c r="AT438" s="2" t="s">
        <v>4</v>
      </c>
    </row>
    <row r="439" spans="1:46" x14ac:dyDescent="0.2">
      <c r="A439" s="2">
        <v>1646721</v>
      </c>
      <c r="B439" s="2">
        <v>837324</v>
      </c>
      <c r="C439" s="7">
        <v>24.711500848608601</v>
      </c>
      <c r="D439" s="7">
        <v>40.982427238715097</v>
      </c>
      <c r="E439" s="19" t="s">
        <v>936</v>
      </c>
      <c r="F439" s="46">
        <f>INDEX(Δεδομένα!$P:$P,MATCH('2021'!E439,Δεδομένα!$O:$O,0))</f>
        <v>26</v>
      </c>
      <c r="G439" s="49" t="s">
        <v>774</v>
      </c>
      <c r="H439" s="51" t="str">
        <f>INDEX(Δεδομένα!B$1:B$51,MATCH('2021'!G439,Δεδομένα!A$1:A$51,0))</f>
        <v>ΑΝΑΤΟΛΙΚΗΣ ΜΑΚΕΔΟΝΙΑΣ ΚΑΙ ΘΡΑΚΗΣ</v>
      </c>
      <c r="I439" s="53">
        <f>INDEX(Δεδομένα!E$1:E$13,MATCH('2021'!H439,Δεδομένα!D$1:D$13,0))</f>
        <v>2</v>
      </c>
      <c r="J439" s="4">
        <v>44268</v>
      </c>
      <c r="K439" s="3" t="s">
        <v>161</v>
      </c>
      <c r="L439" s="17" t="str">
        <f t="shared" si="28"/>
        <v>13/03/2021 15:00</v>
      </c>
      <c r="M439" s="4">
        <v>44268</v>
      </c>
      <c r="N439" s="3" t="s">
        <v>45</v>
      </c>
      <c r="O439" s="17" t="str">
        <f t="shared" si="29"/>
        <v>13/03/2021 15:19</v>
      </c>
      <c r="P439" s="24">
        <f t="shared" si="30"/>
        <v>1.3194444443797693E-2</v>
      </c>
      <c r="Q439" s="28">
        <v>0</v>
      </c>
      <c r="R439" s="27">
        <f t="shared" si="31"/>
        <v>18.999999999068677</v>
      </c>
      <c r="S439" s="3" t="s">
        <v>4</v>
      </c>
      <c r="T439" s="3" t="s">
        <v>827</v>
      </c>
      <c r="U439" s="3" t="s">
        <v>4</v>
      </c>
      <c r="V439" s="3" t="s">
        <v>950</v>
      </c>
      <c r="W439" s="5">
        <v>0</v>
      </c>
      <c r="X439" s="5">
        <v>0</v>
      </c>
      <c r="Y439" s="5">
        <v>0</v>
      </c>
      <c r="Z439" s="5">
        <v>0.05</v>
      </c>
      <c r="AA439" s="5">
        <v>0</v>
      </c>
      <c r="AB439" s="5">
        <v>0</v>
      </c>
      <c r="AC439" s="5">
        <v>0</v>
      </c>
      <c r="AD439" s="5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 t="s">
        <v>4</v>
      </c>
      <c r="AT439" s="2" t="s">
        <v>4</v>
      </c>
    </row>
    <row r="440" spans="1:46" x14ac:dyDescent="0.2">
      <c r="A440" s="2">
        <v>1646727</v>
      </c>
      <c r="B440" s="2">
        <v>837554</v>
      </c>
      <c r="C440" s="7">
        <v>24.695289083880699</v>
      </c>
      <c r="D440" s="7">
        <v>40.958322388297702</v>
      </c>
      <c r="E440" s="19" t="s">
        <v>936</v>
      </c>
      <c r="F440" s="46">
        <f>INDEX(Δεδομένα!$P:$P,MATCH('2021'!E440,Δεδομένα!$O:$O,0))</f>
        <v>26</v>
      </c>
      <c r="G440" s="49" t="s">
        <v>774</v>
      </c>
      <c r="H440" s="51" t="str">
        <f>INDEX(Δεδομένα!B$1:B$51,MATCH('2021'!G440,Δεδομένα!A$1:A$51,0))</f>
        <v>ΑΝΑΤΟΛΙΚΗΣ ΜΑΚΕΔΟΝΙΑΣ ΚΑΙ ΘΡΑΚΗΣ</v>
      </c>
      <c r="I440" s="53">
        <f>INDEX(Δεδομένα!E$1:E$13,MATCH('2021'!H440,Δεδομένα!D$1:D$13,0))</f>
        <v>2</v>
      </c>
      <c r="J440" s="4">
        <v>44269</v>
      </c>
      <c r="K440" s="3" t="s">
        <v>655</v>
      </c>
      <c r="L440" s="17" t="str">
        <f t="shared" si="28"/>
        <v>14/03/2021 14:06</v>
      </c>
      <c r="M440" s="4">
        <v>44269</v>
      </c>
      <c r="N440" s="3" t="s">
        <v>967</v>
      </c>
      <c r="O440" s="17" t="str">
        <f t="shared" si="29"/>
        <v>14/03/2021 14:32</v>
      </c>
      <c r="P440" s="24">
        <f t="shared" si="30"/>
        <v>1.8055555556202307E-2</v>
      </c>
      <c r="Q440" s="28">
        <v>0</v>
      </c>
      <c r="R440" s="27">
        <f t="shared" si="31"/>
        <v>26.000000000931323</v>
      </c>
      <c r="S440" s="3" t="s">
        <v>4</v>
      </c>
      <c r="T440" s="3" t="s">
        <v>827</v>
      </c>
      <c r="U440" s="3" t="s">
        <v>4</v>
      </c>
      <c r="V440" s="3" t="s">
        <v>950</v>
      </c>
      <c r="W440" s="5">
        <v>0</v>
      </c>
      <c r="X440" s="5">
        <v>0</v>
      </c>
      <c r="Y440" s="5">
        <v>0</v>
      </c>
      <c r="Z440" s="5">
        <v>0</v>
      </c>
      <c r="AA440" s="5">
        <v>0.1</v>
      </c>
      <c r="AB440" s="5">
        <v>0</v>
      </c>
      <c r="AC440" s="5">
        <v>0</v>
      </c>
      <c r="AD440" s="5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 t="s">
        <v>4</v>
      </c>
      <c r="AT440" s="2" t="s">
        <v>4</v>
      </c>
    </row>
    <row r="441" spans="1:46" x14ac:dyDescent="0.2">
      <c r="A441" s="2">
        <v>1646738</v>
      </c>
      <c r="B441" s="2">
        <v>837653</v>
      </c>
      <c r="C441" s="7">
        <v>24.721405299931</v>
      </c>
      <c r="D441" s="7">
        <v>40.984741037512798</v>
      </c>
      <c r="E441" s="19" t="s">
        <v>936</v>
      </c>
      <c r="F441" s="46">
        <f>INDEX(Δεδομένα!$P:$P,MATCH('2021'!E441,Δεδομένα!$O:$O,0))</f>
        <v>26</v>
      </c>
      <c r="G441" s="49" t="s">
        <v>774</v>
      </c>
      <c r="H441" s="51" t="str">
        <f>INDEX(Δεδομένα!B$1:B$51,MATCH('2021'!G441,Δεδομένα!A$1:A$51,0))</f>
        <v>ΑΝΑΤΟΛΙΚΗΣ ΜΑΚΕΔΟΝΙΑΣ ΚΑΙ ΘΡΑΚΗΣ</v>
      </c>
      <c r="I441" s="53">
        <f>INDEX(Δεδομένα!E$1:E$13,MATCH('2021'!H441,Δεδομένα!D$1:D$13,0))</f>
        <v>2</v>
      </c>
      <c r="J441" s="4">
        <v>44269</v>
      </c>
      <c r="K441" s="3" t="s">
        <v>968</v>
      </c>
      <c r="L441" s="17" t="str">
        <f t="shared" si="28"/>
        <v>14/03/2021 19:14</v>
      </c>
      <c r="M441" s="4">
        <v>44269</v>
      </c>
      <c r="N441" s="3" t="s">
        <v>969</v>
      </c>
      <c r="O441" s="17" t="str">
        <f t="shared" si="29"/>
        <v>14/03/2021 19:37</v>
      </c>
      <c r="P441" s="24">
        <f t="shared" si="30"/>
        <v>1.5972222223354038E-2</v>
      </c>
      <c r="Q441" s="28">
        <v>0</v>
      </c>
      <c r="R441" s="27">
        <f t="shared" si="31"/>
        <v>23.000000001629815</v>
      </c>
      <c r="S441" s="3" t="s">
        <v>4</v>
      </c>
      <c r="T441" s="3" t="s">
        <v>827</v>
      </c>
      <c r="U441" s="3" t="s">
        <v>4</v>
      </c>
      <c r="V441" s="3" t="s">
        <v>950</v>
      </c>
      <c r="W441" s="5">
        <v>0</v>
      </c>
      <c r="X441" s="5">
        <v>0</v>
      </c>
      <c r="Y441" s="5">
        <v>0</v>
      </c>
      <c r="Z441" s="5">
        <v>0</v>
      </c>
      <c r="AA441" s="5">
        <v>0.05</v>
      </c>
      <c r="AB441" s="5">
        <v>0</v>
      </c>
      <c r="AC441" s="5">
        <v>0</v>
      </c>
      <c r="AD441" s="5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 t="s">
        <v>4</v>
      </c>
      <c r="AT441" s="2" t="s">
        <v>4</v>
      </c>
    </row>
    <row r="442" spans="1:46" x14ac:dyDescent="0.2">
      <c r="A442" s="2">
        <v>1646753</v>
      </c>
      <c r="B442" s="2">
        <v>837833</v>
      </c>
      <c r="C442" s="7">
        <v>24.6310588289594</v>
      </c>
      <c r="D442" s="7">
        <v>40.947977172659002</v>
      </c>
      <c r="E442" s="19" t="s">
        <v>936</v>
      </c>
      <c r="F442" s="46">
        <f>INDEX(Δεδομένα!$P:$P,MATCH('2021'!E442,Δεδομένα!$O:$O,0))</f>
        <v>26</v>
      </c>
      <c r="G442" s="49" t="s">
        <v>774</v>
      </c>
      <c r="H442" s="51" t="str">
        <f>INDEX(Δεδομένα!B$1:B$51,MATCH('2021'!G442,Δεδομένα!A$1:A$51,0))</f>
        <v>ΑΝΑΤΟΛΙΚΗΣ ΜΑΚΕΔΟΝΙΑΣ ΚΑΙ ΘΡΑΚΗΣ</v>
      </c>
      <c r="I442" s="53">
        <f>INDEX(Δεδομένα!E$1:E$13,MATCH('2021'!H442,Δεδομένα!D$1:D$13,0))</f>
        <v>2</v>
      </c>
      <c r="J442" s="4">
        <v>44270</v>
      </c>
      <c r="K442" s="3" t="s">
        <v>16</v>
      </c>
      <c r="L442" s="17" t="str">
        <f t="shared" si="28"/>
        <v>15/03/2021 16:39</v>
      </c>
      <c r="M442" s="4">
        <v>44270</v>
      </c>
      <c r="N442" s="3" t="s">
        <v>970</v>
      </c>
      <c r="O442" s="17" t="str">
        <f t="shared" si="29"/>
        <v>15/03/2021 17:29</v>
      </c>
      <c r="P442" s="24">
        <f t="shared" si="30"/>
        <v>3.4722222226264421E-2</v>
      </c>
      <c r="Q442" s="28">
        <v>0</v>
      </c>
      <c r="R442" s="27">
        <f t="shared" si="31"/>
        <v>50.000000005820766</v>
      </c>
      <c r="S442" s="3" t="s">
        <v>4</v>
      </c>
      <c r="T442" s="3" t="s">
        <v>827</v>
      </c>
      <c r="U442" s="3" t="s">
        <v>4</v>
      </c>
      <c r="V442" s="3" t="s">
        <v>958</v>
      </c>
      <c r="W442" s="5">
        <v>0</v>
      </c>
      <c r="X442" s="5">
        <v>0</v>
      </c>
      <c r="Y442" s="5">
        <v>0</v>
      </c>
      <c r="Z442" s="5">
        <v>0</v>
      </c>
      <c r="AA442" s="5">
        <v>0.1</v>
      </c>
      <c r="AB442" s="5">
        <v>0</v>
      </c>
      <c r="AC442" s="5">
        <v>0</v>
      </c>
      <c r="AD442" s="5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 t="s">
        <v>4</v>
      </c>
      <c r="AT442" s="2" t="s">
        <v>4</v>
      </c>
    </row>
    <row r="443" spans="1:46" x14ac:dyDescent="0.2">
      <c r="A443" s="2">
        <v>1647445</v>
      </c>
      <c r="B443" s="2">
        <v>838429</v>
      </c>
      <c r="D443" s="2"/>
      <c r="E443" s="19" t="s">
        <v>936</v>
      </c>
      <c r="F443" s="46">
        <f>INDEX(Δεδομένα!$P:$P,MATCH('2021'!E443,Δεδομένα!$O:$O,0))</f>
        <v>26</v>
      </c>
      <c r="G443" s="49" t="s">
        <v>774</v>
      </c>
      <c r="H443" s="51" t="str">
        <f>INDEX(Δεδομένα!B$1:B$51,MATCH('2021'!G443,Δεδομένα!A$1:A$51,0))</f>
        <v>ΑΝΑΤΟΛΙΚΗΣ ΜΑΚΕΔΟΝΙΑΣ ΚΑΙ ΘΡΑΚΗΣ</v>
      </c>
      <c r="I443" s="53">
        <f>INDEX(Δεδομένα!E$1:E$13,MATCH('2021'!H443,Δεδομένα!D$1:D$13,0))</f>
        <v>2</v>
      </c>
      <c r="J443" s="4">
        <v>44271</v>
      </c>
      <c r="K443" s="3" t="s">
        <v>971</v>
      </c>
      <c r="L443" s="17" t="str">
        <f t="shared" si="28"/>
        <v>16/03/2021 23:50</v>
      </c>
      <c r="M443" s="4">
        <v>44272</v>
      </c>
      <c r="N443" s="3" t="s">
        <v>972</v>
      </c>
      <c r="O443" s="17" t="str">
        <f t="shared" si="29"/>
        <v>17/03/2021 02:44</v>
      </c>
      <c r="P443" s="24">
        <f t="shared" si="30"/>
        <v>0.12083333333430346</v>
      </c>
      <c r="Q443" s="28">
        <v>0</v>
      </c>
      <c r="R443" s="27">
        <f t="shared" si="31"/>
        <v>174.00000000139698</v>
      </c>
      <c r="S443" s="3" t="s">
        <v>4</v>
      </c>
      <c r="T443" s="3" t="s">
        <v>827</v>
      </c>
      <c r="U443" s="3" t="s">
        <v>4</v>
      </c>
      <c r="V443" s="3" t="s">
        <v>945</v>
      </c>
      <c r="W443" s="5">
        <v>0</v>
      </c>
      <c r="X443" s="5">
        <v>0</v>
      </c>
      <c r="Y443" s="5">
        <v>0</v>
      </c>
      <c r="Z443" s="5">
        <v>0</v>
      </c>
      <c r="AA443" s="5">
        <v>2</v>
      </c>
      <c r="AB443" s="5">
        <v>0</v>
      </c>
      <c r="AC443" s="5">
        <v>0</v>
      </c>
      <c r="AD443" s="5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 t="s">
        <v>4</v>
      </c>
      <c r="AT443" s="2" t="s">
        <v>4</v>
      </c>
    </row>
    <row r="444" spans="1:46" x14ac:dyDescent="0.2">
      <c r="A444" s="2">
        <v>1647823</v>
      </c>
      <c r="B444" s="2">
        <v>838543</v>
      </c>
      <c r="C444" s="7">
        <v>24.560017089972298</v>
      </c>
      <c r="D444" s="7">
        <v>40.965419041590202</v>
      </c>
      <c r="E444" s="19" t="s">
        <v>936</v>
      </c>
      <c r="F444" s="46">
        <f>INDEX(Δεδομένα!$P:$P,MATCH('2021'!E444,Δεδομένα!$O:$O,0))</f>
        <v>26</v>
      </c>
      <c r="G444" s="49" t="s">
        <v>774</v>
      </c>
      <c r="H444" s="51" t="str">
        <f>INDEX(Δεδομένα!B$1:B$51,MATCH('2021'!G444,Δεδομένα!A$1:A$51,0))</f>
        <v>ΑΝΑΤΟΛΙΚΗΣ ΜΑΚΕΔΟΝΙΑΣ ΚΑΙ ΘΡΑΚΗΣ</v>
      </c>
      <c r="I444" s="53">
        <f>INDEX(Δεδομένα!E$1:E$13,MATCH('2021'!H444,Δεδομένα!D$1:D$13,0))</f>
        <v>2</v>
      </c>
      <c r="J444" s="4">
        <v>44272</v>
      </c>
      <c r="K444" s="3" t="s">
        <v>101</v>
      </c>
      <c r="L444" s="17" t="str">
        <f t="shared" si="28"/>
        <v>17/03/2021 13:28</v>
      </c>
      <c r="M444" s="4">
        <v>44272</v>
      </c>
      <c r="N444" s="3" t="s">
        <v>221</v>
      </c>
      <c r="O444" s="17" t="str">
        <f t="shared" si="29"/>
        <v>17/03/2021 16:15</v>
      </c>
      <c r="P444" s="24">
        <f t="shared" si="30"/>
        <v>0.11597222222189885</v>
      </c>
      <c r="Q444" s="28">
        <v>0</v>
      </c>
      <c r="R444" s="27">
        <f t="shared" si="31"/>
        <v>166.99999999953434</v>
      </c>
      <c r="S444" s="3" t="s">
        <v>4</v>
      </c>
      <c r="T444" s="3" t="s">
        <v>827</v>
      </c>
      <c r="U444" s="3" t="s">
        <v>4</v>
      </c>
      <c r="V444" s="3" t="s">
        <v>973</v>
      </c>
      <c r="W444" s="5">
        <v>0</v>
      </c>
      <c r="X444" s="5">
        <v>0</v>
      </c>
      <c r="Y444" s="5">
        <v>0</v>
      </c>
      <c r="Z444" s="5">
        <v>0.5</v>
      </c>
      <c r="AA444" s="5">
        <v>0</v>
      </c>
      <c r="AB444" s="5">
        <v>0</v>
      </c>
      <c r="AC444" s="5">
        <v>0</v>
      </c>
      <c r="AD444" s="5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 t="s">
        <v>4</v>
      </c>
      <c r="AT444" s="2" t="s">
        <v>4</v>
      </c>
    </row>
    <row r="445" spans="1:46" x14ac:dyDescent="0.2">
      <c r="A445" s="2">
        <v>1647842</v>
      </c>
      <c r="B445" s="2">
        <v>838554</v>
      </c>
      <c r="C445" s="7">
        <v>24.622696785552598</v>
      </c>
      <c r="D445" s="7">
        <v>40.912846983973097</v>
      </c>
      <c r="E445" s="19" t="s">
        <v>936</v>
      </c>
      <c r="F445" s="46">
        <f>INDEX(Δεδομένα!$P:$P,MATCH('2021'!E445,Δεδομένα!$O:$O,0))</f>
        <v>26</v>
      </c>
      <c r="G445" s="49" t="s">
        <v>774</v>
      </c>
      <c r="H445" s="51" t="str">
        <f>INDEX(Δεδομένα!B$1:B$51,MATCH('2021'!G445,Δεδομένα!A$1:A$51,0))</f>
        <v>ΑΝΑΤΟΛΙΚΗΣ ΜΑΚΕΔΟΝΙΑΣ ΚΑΙ ΘΡΑΚΗΣ</v>
      </c>
      <c r="I445" s="53">
        <f>INDEX(Δεδομένα!E$1:E$13,MATCH('2021'!H445,Δεδομένα!D$1:D$13,0))</f>
        <v>2</v>
      </c>
      <c r="J445" s="4">
        <v>44272</v>
      </c>
      <c r="K445" s="3" t="s">
        <v>486</v>
      </c>
      <c r="L445" s="17" t="str">
        <f t="shared" si="28"/>
        <v>17/03/2021 13:45</v>
      </c>
      <c r="M445" s="4">
        <v>44272</v>
      </c>
      <c r="N445" s="3" t="s">
        <v>35</v>
      </c>
      <c r="O445" s="17" t="str">
        <f t="shared" si="29"/>
        <v>17/03/2021 14:50</v>
      </c>
      <c r="P445" s="24">
        <f t="shared" si="30"/>
        <v>4.5138888890505768E-2</v>
      </c>
      <c r="Q445" s="28">
        <v>0</v>
      </c>
      <c r="R445" s="27">
        <f t="shared" si="31"/>
        <v>65.000000002328306</v>
      </c>
      <c r="S445" s="3" t="s">
        <v>4</v>
      </c>
      <c r="T445" s="3" t="s">
        <v>827</v>
      </c>
      <c r="U445" s="3" t="s">
        <v>4</v>
      </c>
      <c r="V445" s="3" t="s">
        <v>945</v>
      </c>
      <c r="W445" s="5">
        <v>0</v>
      </c>
      <c r="X445" s="5">
        <v>0</v>
      </c>
      <c r="Y445" s="5">
        <v>0</v>
      </c>
      <c r="Z445" s="5">
        <v>0.2</v>
      </c>
      <c r="AA445" s="5">
        <v>0.2</v>
      </c>
      <c r="AB445" s="5">
        <v>0</v>
      </c>
      <c r="AC445" s="5">
        <v>0</v>
      </c>
      <c r="AD445" s="5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 t="s">
        <v>4</v>
      </c>
      <c r="AT445" s="2" t="s">
        <v>4</v>
      </c>
    </row>
    <row r="446" spans="1:46" x14ac:dyDescent="0.2">
      <c r="A446" s="2">
        <v>1647832</v>
      </c>
      <c r="B446" s="2">
        <v>838565</v>
      </c>
      <c r="C446" s="7">
        <v>24.566481146113698</v>
      </c>
      <c r="D446" s="7">
        <v>40.961529026324897</v>
      </c>
      <c r="E446" s="19" t="s">
        <v>936</v>
      </c>
      <c r="F446" s="46">
        <f>INDEX(Δεδομένα!$P:$P,MATCH('2021'!E446,Δεδομένα!$O:$O,0))</f>
        <v>26</v>
      </c>
      <c r="G446" s="49" t="s">
        <v>774</v>
      </c>
      <c r="H446" s="51" t="str">
        <f>INDEX(Δεδομένα!B$1:B$51,MATCH('2021'!G446,Δεδομένα!A$1:A$51,0))</f>
        <v>ΑΝΑΤΟΛΙΚΗΣ ΜΑΚΕΔΟΝΙΑΣ ΚΑΙ ΘΡΑΚΗΣ</v>
      </c>
      <c r="I446" s="53">
        <f>INDEX(Δεδομένα!E$1:E$13,MATCH('2021'!H446,Δεδομένα!D$1:D$13,0))</f>
        <v>2</v>
      </c>
      <c r="J446" s="4">
        <v>44272</v>
      </c>
      <c r="K446" s="3" t="s">
        <v>385</v>
      </c>
      <c r="L446" s="17" t="str">
        <f t="shared" si="28"/>
        <v>17/03/2021 14:00</v>
      </c>
      <c r="M446" s="4">
        <v>44272</v>
      </c>
      <c r="N446" s="3" t="s">
        <v>221</v>
      </c>
      <c r="O446" s="17" t="str">
        <f t="shared" si="29"/>
        <v>17/03/2021 16:15</v>
      </c>
      <c r="P446" s="24">
        <f t="shared" si="30"/>
        <v>9.375E-2</v>
      </c>
      <c r="Q446" s="28">
        <v>0</v>
      </c>
      <c r="R446" s="27">
        <f t="shared" si="31"/>
        <v>135</v>
      </c>
      <c r="S446" s="3" t="s">
        <v>4</v>
      </c>
      <c r="T446" s="3" t="s">
        <v>827</v>
      </c>
      <c r="U446" s="3" t="s">
        <v>4</v>
      </c>
      <c r="V446" s="3" t="s">
        <v>974</v>
      </c>
      <c r="W446" s="5">
        <v>0</v>
      </c>
      <c r="X446" s="5">
        <v>0</v>
      </c>
      <c r="Y446" s="5">
        <v>0</v>
      </c>
      <c r="Z446" s="5">
        <v>5</v>
      </c>
      <c r="AA446" s="5">
        <v>0.5</v>
      </c>
      <c r="AB446" s="5">
        <v>0</v>
      </c>
      <c r="AC446" s="5">
        <v>0</v>
      </c>
      <c r="AD446" s="5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 t="s">
        <v>4</v>
      </c>
      <c r="AT446" s="2" t="s">
        <v>4</v>
      </c>
    </row>
    <row r="447" spans="1:46" x14ac:dyDescent="0.2">
      <c r="A447" s="2">
        <v>1647863</v>
      </c>
      <c r="B447" s="2">
        <v>838603</v>
      </c>
      <c r="C447" s="7">
        <v>24.716739687321901</v>
      </c>
      <c r="D447" s="7">
        <v>40.981569603657803</v>
      </c>
      <c r="E447" s="19" t="s">
        <v>936</v>
      </c>
      <c r="F447" s="46">
        <f>INDEX(Δεδομένα!$P:$P,MATCH('2021'!E447,Δεδομένα!$O:$O,0))</f>
        <v>26</v>
      </c>
      <c r="G447" s="49" t="s">
        <v>774</v>
      </c>
      <c r="H447" s="51" t="str">
        <f>INDEX(Δεδομένα!B$1:B$51,MATCH('2021'!G447,Δεδομένα!A$1:A$51,0))</f>
        <v>ΑΝΑΤΟΛΙΚΗΣ ΜΑΚΕΔΟΝΙΑΣ ΚΑΙ ΘΡΑΚΗΣ</v>
      </c>
      <c r="I447" s="53">
        <f>INDEX(Δεδομένα!E$1:E$13,MATCH('2021'!H447,Δεδομένα!D$1:D$13,0))</f>
        <v>2</v>
      </c>
      <c r="J447" s="4">
        <v>44272</v>
      </c>
      <c r="K447" s="3" t="s">
        <v>975</v>
      </c>
      <c r="L447" s="17" t="str">
        <f t="shared" si="28"/>
        <v>17/03/2021 16:03</v>
      </c>
      <c r="M447" s="4">
        <v>44272</v>
      </c>
      <c r="N447" s="3" t="s">
        <v>36</v>
      </c>
      <c r="O447" s="17" t="str">
        <f t="shared" si="29"/>
        <v>17/03/2021 16:20</v>
      </c>
      <c r="P447" s="24">
        <f t="shared" si="30"/>
        <v>1.1805555557657499E-2</v>
      </c>
      <c r="Q447" s="28">
        <v>0</v>
      </c>
      <c r="R447" s="27">
        <f t="shared" si="31"/>
        <v>17.000000003026798</v>
      </c>
      <c r="S447" s="3" t="s">
        <v>4</v>
      </c>
      <c r="T447" s="3" t="s">
        <v>827</v>
      </c>
      <c r="U447" s="3" t="s">
        <v>4</v>
      </c>
      <c r="V447" s="3" t="s">
        <v>950</v>
      </c>
      <c r="W447" s="5">
        <v>0</v>
      </c>
      <c r="X447" s="5">
        <v>0</v>
      </c>
      <c r="Y447" s="5">
        <v>0</v>
      </c>
      <c r="Z447" s="5">
        <v>0</v>
      </c>
      <c r="AA447" s="5">
        <v>0.1</v>
      </c>
      <c r="AB447" s="5">
        <v>0</v>
      </c>
      <c r="AC447" s="5">
        <v>0</v>
      </c>
      <c r="AD447" s="5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 t="s">
        <v>4</v>
      </c>
      <c r="AT447" s="2" t="s">
        <v>4</v>
      </c>
    </row>
    <row r="448" spans="1:46" x14ac:dyDescent="0.2">
      <c r="A448" s="2">
        <v>1648214</v>
      </c>
      <c r="B448" s="2">
        <v>839010</v>
      </c>
      <c r="C448" s="7">
        <v>24.710823130872701</v>
      </c>
      <c r="D448" s="7">
        <v>40.918551661129698</v>
      </c>
      <c r="E448" s="19" t="s">
        <v>936</v>
      </c>
      <c r="F448" s="46">
        <f>INDEX(Δεδομένα!$P:$P,MATCH('2021'!E448,Δεδομένα!$O:$O,0))</f>
        <v>26</v>
      </c>
      <c r="G448" s="49" t="s">
        <v>774</v>
      </c>
      <c r="H448" s="51" t="str">
        <f>INDEX(Δεδομένα!B$1:B$51,MATCH('2021'!G448,Δεδομένα!A$1:A$51,0))</f>
        <v>ΑΝΑΤΟΛΙΚΗΣ ΜΑΚΕΔΟΝΙΑΣ ΚΑΙ ΘΡΑΚΗΣ</v>
      </c>
      <c r="I448" s="53">
        <f>INDEX(Δεδομένα!E$1:E$13,MATCH('2021'!H448,Δεδομένα!D$1:D$13,0))</f>
        <v>2</v>
      </c>
      <c r="J448" s="4">
        <v>44273</v>
      </c>
      <c r="K448" s="3" t="s">
        <v>79</v>
      </c>
      <c r="L448" s="17" t="str">
        <f t="shared" si="28"/>
        <v>18/03/2021 19:10</v>
      </c>
      <c r="M448" s="4">
        <v>44273</v>
      </c>
      <c r="N448" s="3" t="s">
        <v>976</v>
      </c>
      <c r="O448" s="17" t="str">
        <f t="shared" si="29"/>
        <v>18/03/2021 19:53</v>
      </c>
      <c r="P448" s="24">
        <f t="shared" si="30"/>
        <v>2.9861111113859806E-2</v>
      </c>
      <c r="Q448" s="28">
        <v>0</v>
      </c>
      <c r="R448" s="27">
        <f t="shared" si="31"/>
        <v>43.000000003958121</v>
      </c>
      <c r="S448" s="3" t="s">
        <v>4</v>
      </c>
      <c r="T448" s="3" t="s">
        <v>827</v>
      </c>
      <c r="U448" s="3" t="s">
        <v>977</v>
      </c>
      <c r="V448" s="3" t="s">
        <v>978</v>
      </c>
      <c r="W448" s="5">
        <v>0</v>
      </c>
      <c r="X448" s="5">
        <v>0</v>
      </c>
      <c r="Y448" s="5">
        <v>0</v>
      </c>
      <c r="Z448" s="5">
        <v>0</v>
      </c>
      <c r="AA448" s="5">
        <v>0.04</v>
      </c>
      <c r="AB448" s="5">
        <v>0</v>
      </c>
      <c r="AC448" s="5">
        <v>0</v>
      </c>
      <c r="AD448" s="5">
        <v>0</v>
      </c>
      <c r="AE448" s="2">
        <v>2</v>
      </c>
      <c r="AF448" s="2">
        <v>0</v>
      </c>
      <c r="AG448" s="2">
        <v>0</v>
      </c>
      <c r="AH448" s="2">
        <v>0</v>
      </c>
      <c r="AI448" s="2">
        <v>0</v>
      </c>
      <c r="AJ448" s="2">
        <v>1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 t="s">
        <v>4</v>
      </c>
      <c r="AT448" s="2" t="s">
        <v>4</v>
      </c>
    </row>
    <row r="449" spans="1:46" x14ac:dyDescent="0.2">
      <c r="A449" s="2">
        <v>1649791</v>
      </c>
      <c r="B449" s="2">
        <v>840269</v>
      </c>
      <c r="C449" s="7">
        <v>24.6257645687039</v>
      </c>
      <c r="D449" s="7">
        <v>40.914409035784601</v>
      </c>
      <c r="E449" s="19" t="s">
        <v>936</v>
      </c>
      <c r="F449" s="46">
        <f>INDEX(Δεδομένα!$P:$P,MATCH('2021'!E449,Δεδομένα!$O:$O,0))</f>
        <v>26</v>
      </c>
      <c r="G449" s="49" t="s">
        <v>774</v>
      </c>
      <c r="H449" s="51" t="str">
        <f>INDEX(Δεδομένα!B$1:B$51,MATCH('2021'!G449,Δεδομένα!A$1:A$51,0))</f>
        <v>ΑΝΑΤΟΛΙΚΗΣ ΜΑΚΕΔΟΝΙΑΣ ΚΑΙ ΘΡΑΚΗΣ</v>
      </c>
      <c r="I449" s="53">
        <f>INDEX(Δεδομένα!E$1:E$13,MATCH('2021'!H449,Δεδομένα!D$1:D$13,0))</f>
        <v>2</v>
      </c>
      <c r="J449" s="4">
        <v>44280</v>
      </c>
      <c r="K449" s="3" t="s">
        <v>590</v>
      </c>
      <c r="L449" s="17" t="str">
        <f t="shared" si="28"/>
        <v>25/03/2021 15:25</v>
      </c>
      <c r="M449" s="4">
        <v>44280</v>
      </c>
      <c r="N449" s="3" t="s">
        <v>660</v>
      </c>
      <c r="O449" s="17" t="str">
        <f t="shared" si="29"/>
        <v>25/03/2021 16:11</v>
      </c>
      <c r="P449" s="24">
        <f t="shared" si="30"/>
        <v>3.1944444446708076E-2</v>
      </c>
      <c r="Q449" s="28">
        <v>0</v>
      </c>
      <c r="R449" s="27">
        <f t="shared" si="31"/>
        <v>46.000000003259629</v>
      </c>
      <c r="S449" s="3" t="s">
        <v>4</v>
      </c>
      <c r="T449" s="3" t="s">
        <v>827</v>
      </c>
      <c r="U449" s="3" t="s">
        <v>828</v>
      </c>
      <c r="V449" s="3" t="s">
        <v>979</v>
      </c>
      <c r="W449" s="5">
        <v>0</v>
      </c>
      <c r="X449" s="5">
        <v>0</v>
      </c>
      <c r="Y449" s="5">
        <v>0</v>
      </c>
      <c r="Z449" s="5">
        <v>0</v>
      </c>
      <c r="AA449" s="5">
        <v>0.1</v>
      </c>
      <c r="AB449" s="5">
        <v>0</v>
      </c>
      <c r="AC449" s="5">
        <v>0</v>
      </c>
      <c r="AD449" s="5">
        <v>0</v>
      </c>
      <c r="AE449" s="2">
        <v>2</v>
      </c>
      <c r="AF449" s="2">
        <v>0</v>
      </c>
      <c r="AG449" s="2">
        <v>0</v>
      </c>
      <c r="AH449" s="2">
        <v>0</v>
      </c>
      <c r="AI449" s="2">
        <v>0</v>
      </c>
      <c r="AJ449" s="2">
        <v>1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 t="s">
        <v>4</v>
      </c>
      <c r="AT449" s="2" t="s">
        <v>4</v>
      </c>
    </row>
    <row r="450" spans="1:46" x14ac:dyDescent="0.2">
      <c r="A450" s="2">
        <v>1649805</v>
      </c>
      <c r="B450" s="2">
        <v>840281</v>
      </c>
      <c r="C450" s="7">
        <v>24.717327732772901</v>
      </c>
      <c r="D450" s="7">
        <v>40.991935376472902</v>
      </c>
      <c r="E450" s="19" t="s">
        <v>936</v>
      </c>
      <c r="F450" s="46">
        <f>INDEX(Δεδομένα!$P:$P,MATCH('2021'!E450,Δεδομένα!$O:$O,0))</f>
        <v>26</v>
      </c>
      <c r="G450" s="49" t="s">
        <v>774</v>
      </c>
      <c r="H450" s="51" t="str">
        <f>INDEX(Δεδομένα!B$1:B$51,MATCH('2021'!G450,Δεδομένα!A$1:A$51,0))</f>
        <v>ΑΝΑΤΟΛΙΚΗΣ ΜΑΚΕΔΟΝΙΑΣ ΚΑΙ ΘΡΑΚΗΣ</v>
      </c>
      <c r="I450" s="53">
        <f>INDEX(Δεδομένα!E$1:E$13,MATCH('2021'!H450,Δεδομένα!D$1:D$13,0))</f>
        <v>2</v>
      </c>
      <c r="J450" s="4">
        <v>44280</v>
      </c>
      <c r="K450" s="3" t="s">
        <v>415</v>
      </c>
      <c r="L450" s="17" t="str">
        <f t="shared" si="28"/>
        <v>25/03/2021 16:40</v>
      </c>
      <c r="M450" s="4">
        <v>44280</v>
      </c>
      <c r="N450" s="3" t="s">
        <v>980</v>
      </c>
      <c r="O450" s="17" t="str">
        <f t="shared" si="29"/>
        <v>25/03/2021 17:17</v>
      </c>
      <c r="P450" s="24">
        <f t="shared" si="30"/>
        <v>2.569444444088731E-2</v>
      </c>
      <c r="Q450" s="28">
        <v>0</v>
      </c>
      <c r="R450" s="27">
        <f t="shared" si="31"/>
        <v>36.999999994877726</v>
      </c>
      <c r="S450" s="3" t="s">
        <v>4</v>
      </c>
      <c r="T450" s="3" t="s">
        <v>827</v>
      </c>
      <c r="U450" s="3" t="s">
        <v>961</v>
      </c>
      <c r="V450" s="3" t="s">
        <v>981</v>
      </c>
      <c r="W450" s="5">
        <v>0</v>
      </c>
      <c r="X450" s="5">
        <v>0</v>
      </c>
      <c r="Y450" s="5">
        <v>0</v>
      </c>
      <c r="Z450" s="5">
        <v>0</v>
      </c>
      <c r="AA450" s="5">
        <v>0.2</v>
      </c>
      <c r="AB450" s="5">
        <v>0</v>
      </c>
      <c r="AC450" s="5">
        <v>0</v>
      </c>
      <c r="AD450" s="5">
        <v>0</v>
      </c>
      <c r="AE450" s="2">
        <v>2</v>
      </c>
      <c r="AF450" s="2">
        <v>0</v>
      </c>
      <c r="AG450" s="2">
        <v>0</v>
      </c>
      <c r="AH450" s="2">
        <v>0</v>
      </c>
      <c r="AI450" s="2">
        <v>0</v>
      </c>
      <c r="AJ450" s="2">
        <v>1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 t="s">
        <v>4</v>
      </c>
      <c r="AT450" s="2" t="s">
        <v>4</v>
      </c>
    </row>
    <row r="451" spans="1:46" x14ac:dyDescent="0.2">
      <c r="A451" s="2">
        <v>1651163</v>
      </c>
      <c r="B451" s="2">
        <v>841820</v>
      </c>
      <c r="C451" s="7">
        <v>24.605176292648402</v>
      </c>
      <c r="D451" s="7">
        <v>40.946474053295198</v>
      </c>
      <c r="E451" s="19" t="s">
        <v>936</v>
      </c>
      <c r="F451" s="46">
        <f>INDEX(Δεδομένα!$P:$P,MATCH('2021'!E451,Δεδομένα!$O:$O,0))</f>
        <v>26</v>
      </c>
      <c r="G451" s="49" t="s">
        <v>774</v>
      </c>
      <c r="H451" s="51" t="str">
        <f>INDEX(Δεδομένα!B$1:B$51,MATCH('2021'!G451,Δεδομένα!A$1:A$51,0))</f>
        <v>ΑΝΑΤΟΛΙΚΗΣ ΜΑΚΕΔΟΝΙΑΣ ΚΑΙ ΘΡΑΚΗΣ</v>
      </c>
      <c r="I451" s="53">
        <f>INDEX(Δεδομένα!E$1:E$13,MATCH('2021'!H451,Δεδομένα!D$1:D$13,0))</f>
        <v>2</v>
      </c>
      <c r="J451" s="4">
        <v>44286</v>
      </c>
      <c r="K451" s="3" t="s">
        <v>197</v>
      </c>
      <c r="L451" s="17" t="str">
        <f t="shared" si="28"/>
        <v>31/03/2021 15:30</v>
      </c>
      <c r="M451" s="4">
        <v>44286</v>
      </c>
      <c r="N451" s="3" t="s">
        <v>510</v>
      </c>
      <c r="O451" s="17" t="str">
        <f t="shared" si="29"/>
        <v>31/03/2021 17:20</v>
      </c>
      <c r="P451" s="24">
        <f t="shared" si="30"/>
        <v>7.6388888883229811E-2</v>
      </c>
      <c r="Q451" s="28">
        <v>0</v>
      </c>
      <c r="R451" s="27">
        <f t="shared" si="31"/>
        <v>109.99999999185093</v>
      </c>
      <c r="S451" s="3" t="s">
        <v>4</v>
      </c>
      <c r="T451" s="3" t="s">
        <v>827</v>
      </c>
      <c r="U451" s="3" t="s">
        <v>4</v>
      </c>
      <c r="V451" s="3" t="s">
        <v>958</v>
      </c>
      <c r="W451" s="5">
        <v>0</v>
      </c>
      <c r="X451" s="5">
        <v>0</v>
      </c>
      <c r="Y451" s="5">
        <v>0</v>
      </c>
      <c r="Z451" s="5">
        <v>0.1</v>
      </c>
      <c r="AA451" s="5">
        <v>0</v>
      </c>
      <c r="AB451" s="5">
        <v>0</v>
      </c>
      <c r="AC451" s="5">
        <v>0</v>
      </c>
      <c r="AD451" s="5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 t="s">
        <v>4</v>
      </c>
      <c r="AT451" s="2" t="s">
        <v>4</v>
      </c>
    </row>
    <row r="452" spans="1:46" x14ac:dyDescent="0.2">
      <c r="A452" s="2">
        <v>1651166</v>
      </c>
      <c r="B452" s="2">
        <v>841839</v>
      </c>
      <c r="C452" s="7">
        <v>24.7219466063965</v>
      </c>
      <c r="D452" s="7">
        <v>40.870607289601899</v>
      </c>
      <c r="E452" s="19" t="s">
        <v>936</v>
      </c>
      <c r="F452" s="46">
        <f>INDEX(Δεδομένα!$P:$P,MATCH('2021'!E452,Δεδομένα!$O:$O,0))</f>
        <v>26</v>
      </c>
      <c r="G452" s="49" t="s">
        <v>774</v>
      </c>
      <c r="H452" s="51" t="str">
        <f>INDEX(Δεδομένα!B$1:B$51,MATCH('2021'!G452,Δεδομένα!A$1:A$51,0))</f>
        <v>ΑΝΑΤΟΛΙΚΗΣ ΜΑΚΕΔΟΝΙΑΣ ΚΑΙ ΘΡΑΚΗΣ</v>
      </c>
      <c r="I452" s="53">
        <f>INDEX(Δεδομένα!E$1:E$13,MATCH('2021'!H452,Δεδομένα!D$1:D$13,0))</f>
        <v>2</v>
      </c>
      <c r="J452" s="4">
        <v>44286</v>
      </c>
      <c r="K452" s="3" t="s">
        <v>36</v>
      </c>
      <c r="L452" s="17" t="str">
        <f t="shared" si="28"/>
        <v>31/03/2021 16:20</v>
      </c>
      <c r="M452" s="4">
        <v>44286</v>
      </c>
      <c r="N452" s="3" t="s">
        <v>521</v>
      </c>
      <c r="O452" s="17" t="str">
        <f t="shared" si="29"/>
        <v>31/03/2021 22:00</v>
      </c>
      <c r="P452" s="24">
        <f t="shared" si="30"/>
        <v>0.23611111110949423</v>
      </c>
      <c r="Q452" s="28">
        <v>0</v>
      </c>
      <c r="R452" s="27">
        <f t="shared" si="31"/>
        <v>339.99999999767169</v>
      </c>
      <c r="S452" s="3" t="s">
        <v>4</v>
      </c>
      <c r="T452" s="3" t="s">
        <v>827</v>
      </c>
      <c r="U452" s="3" t="s">
        <v>4</v>
      </c>
      <c r="V452" s="3" t="s">
        <v>982</v>
      </c>
      <c r="W452" s="5">
        <v>0</v>
      </c>
      <c r="X452" s="5">
        <v>0</v>
      </c>
      <c r="Y452" s="5">
        <v>0</v>
      </c>
      <c r="Z452" s="5">
        <v>0</v>
      </c>
      <c r="AA452" s="5">
        <v>20</v>
      </c>
      <c r="AB452" s="5">
        <v>0</v>
      </c>
      <c r="AC452" s="5">
        <v>0</v>
      </c>
      <c r="AD452" s="5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 t="s">
        <v>4</v>
      </c>
      <c r="AT452" s="2" t="s">
        <v>4</v>
      </c>
    </row>
    <row r="453" spans="1:46" x14ac:dyDescent="0.2">
      <c r="A453" s="2">
        <v>1651171</v>
      </c>
      <c r="B453" s="2">
        <v>841886</v>
      </c>
      <c r="C453" s="7">
        <v>24.632572141401599</v>
      </c>
      <c r="D453" s="7">
        <v>40.9131223178779</v>
      </c>
      <c r="E453" s="19" t="s">
        <v>936</v>
      </c>
      <c r="F453" s="46">
        <f>INDEX(Δεδομένα!$P:$P,MATCH('2021'!E453,Δεδομένα!$O:$O,0))</f>
        <v>26</v>
      </c>
      <c r="G453" s="49" t="s">
        <v>774</v>
      </c>
      <c r="H453" s="51" t="str">
        <f>INDEX(Δεδομένα!B$1:B$51,MATCH('2021'!G453,Δεδομένα!A$1:A$51,0))</f>
        <v>ΑΝΑΤΟΛΙΚΗΣ ΜΑΚΕΔΟΝΙΑΣ ΚΑΙ ΘΡΑΚΗΣ</v>
      </c>
      <c r="I453" s="53">
        <f>INDEX(Δεδομένα!E$1:E$13,MATCH('2021'!H453,Δεδομένα!D$1:D$13,0))</f>
        <v>2</v>
      </c>
      <c r="J453" s="4">
        <v>44286</v>
      </c>
      <c r="K453" s="3" t="s">
        <v>712</v>
      </c>
      <c r="L453" s="17" t="str">
        <f t="shared" si="28"/>
        <v>31/03/2021 18:30</v>
      </c>
      <c r="M453" s="4">
        <v>44286</v>
      </c>
      <c r="N453" s="3" t="s">
        <v>256</v>
      </c>
      <c r="O453" s="17" t="str">
        <f t="shared" si="29"/>
        <v>31/03/2021 20:15</v>
      </c>
      <c r="P453" s="24">
        <f t="shared" si="30"/>
        <v>7.2916666664241347E-2</v>
      </c>
      <c r="Q453" s="28">
        <v>0</v>
      </c>
      <c r="R453" s="27">
        <f t="shared" si="31"/>
        <v>104.99999999650754</v>
      </c>
      <c r="S453" s="3" t="s">
        <v>4</v>
      </c>
      <c r="T453" s="3" t="s">
        <v>827</v>
      </c>
      <c r="U453" s="3" t="s">
        <v>4</v>
      </c>
      <c r="V453" s="3" t="s">
        <v>945</v>
      </c>
      <c r="W453" s="5">
        <v>0</v>
      </c>
      <c r="X453" s="5">
        <v>0</v>
      </c>
      <c r="Y453" s="5">
        <v>0</v>
      </c>
      <c r="Z453" s="5">
        <v>0.1</v>
      </c>
      <c r="AA453" s="5">
        <v>0</v>
      </c>
      <c r="AB453" s="5">
        <v>0</v>
      </c>
      <c r="AC453" s="5">
        <v>0</v>
      </c>
      <c r="AD453" s="5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 t="s">
        <v>4</v>
      </c>
      <c r="AT453" s="2" t="s">
        <v>4</v>
      </c>
    </row>
    <row r="454" spans="1:46" x14ac:dyDescent="0.2">
      <c r="A454" s="2">
        <v>1651174</v>
      </c>
      <c r="B454" s="2">
        <v>841948</v>
      </c>
      <c r="C454" s="7">
        <v>24.732180175043499</v>
      </c>
      <c r="D454" s="7">
        <v>40.977341360713901</v>
      </c>
      <c r="E454" s="19" t="s">
        <v>936</v>
      </c>
      <c r="F454" s="46">
        <f>INDEX(Δεδομένα!$P:$P,MATCH('2021'!E454,Δεδομένα!$O:$O,0))</f>
        <v>26</v>
      </c>
      <c r="G454" s="49" t="s">
        <v>774</v>
      </c>
      <c r="H454" s="51" t="str">
        <f>INDEX(Δεδομένα!B$1:B$51,MATCH('2021'!G454,Δεδομένα!A$1:A$51,0))</f>
        <v>ΑΝΑΤΟΛΙΚΗΣ ΜΑΚΕΔΟΝΙΑΣ ΚΑΙ ΘΡΑΚΗΣ</v>
      </c>
      <c r="I454" s="53">
        <f>INDEX(Δεδομένα!E$1:E$13,MATCH('2021'!H454,Δεδομένα!D$1:D$13,0))</f>
        <v>2</v>
      </c>
      <c r="J454" s="4">
        <v>44286</v>
      </c>
      <c r="K454" s="3" t="s">
        <v>125</v>
      </c>
      <c r="L454" s="17" t="str">
        <f t="shared" si="28"/>
        <v>31/03/2021 20:30</v>
      </c>
      <c r="M454" s="4">
        <v>44286</v>
      </c>
      <c r="N454" s="3" t="s">
        <v>983</v>
      </c>
      <c r="O454" s="17" t="str">
        <f t="shared" si="29"/>
        <v>31/03/2021 21:25</v>
      </c>
      <c r="P454" s="24">
        <f t="shared" si="30"/>
        <v>3.8194444445252884E-2</v>
      </c>
      <c r="Q454" s="28">
        <v>0</v>
      </c>
      <c r="R454" s="27">
        <f t="shared" si="31"/>
        <v>55.000000001164153</v>
      </c>
      <c r="S454" s="3" t="s">
        <v>4</v>
      </c>
      <c r="T454" s="3" t="s">
        <v>827</v>
      </c>
      <c r="U454" s="3" t="s">
        <v>4</v>
      </c>
      <c r="V454" s="3" t="s">
        <v>950</v>
      </c>
      <c r="W454" s="5">
        <v>0</v>
      </c>
      <c r="X454" s="5">
        <v>0</v>
      </c>
      <c r="Y454" s="5">
        <v>0</v>
      </c>
      <c r="Z454" s="5">
        <v>0</v>
      </c>
      <c r="AA454" s="5">
        <v>0.05</v>
      </c>
      <c r="AB454" s="5">
        <v>0</v>
      </c>
      <c r="AC454" s="5">
        <v>0</v>
      </c>
      <c r="AD454" s="5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 t="s">
        <v>4</v>
      </c>
      <c r="AT454" s="2" t="s">
        <v>4</v>
      </c>
    </row>
    <row r="455" spans="1:46" x14ac:dyDescent="0.2">
      <c r="A455" s="2">
        <v>1651176</v>
      </c>
      <c r="B455" s="2">
        <v>841982</v>
      </c>
      <c r="C455" s="7">
        <v>24.686290813923101</v>
      </c>
      <c r="D455" s="7">
        <v>40.984987605340798</v>
      </c>
      <c r="E455" s="19" t="s">
        <v>936</v>
      </c>
      <c r="F455" s="46">
        <f>INDEX(Δεδομένα!$P:$P,MATCH('2021'!E455,Δεδομένα!$O:$O,0))</f>
        <v>26</v>
      </c>
      <c r="G455" s="49" t="s">
        <v>774</v>
      </c>
      <c r="H455" s="51" t="str">
        <f>INDEX(Δεδομένα!B$1:B$51,MATCH('2021'!G455,Δεδομένα!A$1:A$51,0))</f>
        <v>ΑΝΑΤΟΛΙΚΗΣ ΜΑΚΕΔΟΝΙΑΣ ΚΑΙ ΘΡΑΚΗΣ</v>
      </c>
      <c r="I455" s="53">
        <f>INDEX(Δεδομένα!E$1:E$13,MATCH('2021'!H455,Δεδομένα!D$1:D$13,0))</f>
        <v>2</v>
      </c>
      <c r="J455" s="4">
        <v>44287</v>
      </c>
      <c r="K455" s="3" t="s">
        <v>816</v>
      </c>
      <c r="L455" s="17" t="str">
        <f t="shared" si="28"/>
        <v>01/04/2021 01:00</v>
      </c>
      <c r="M455" s="4">
        <v>44287</v>
      </c>
      <c r="N455" s="3" t="s">
        <v>984</v>
      </c>
      <c r="O455" s="17" t="str">
        <f t="shared" si="29"/>
        <v>01/04/2021 02:50</v>
      </c>
      <c r="P455" s="24">
        <f t="shared" si="30"/>
        <v>7.6388888890505768E-2</v>
      </c>
      <c r="Q455" s="28">
        <v>0</v>
      </c>
      <c r="R455" s="27">
        <f t="shared" si="31"/>
        <v>110.00000000232831</v>
      </c>
      <c r="S455" s="3" t="s">
        <v>4</v>
      </c>
      <c r="T455" s="3" t="s">
        <v>827</v>
      </c>
      <c r="U455" s="3" t="s">
        <v>4</v>
      </c>
      <c r="V455" s="3" t="s">
        <v>950</v>
      </c>
      <c r="W455" s="5">
        <v>0</v>
      </c>
      <c r="X455" s="5">
        <v>0</v>
      </c>
      <c r="Y455" s="5">
        <v>0</v>
      </c>
      <c r="Z455" s="5">
        <v>0</v>
      </c>
      <c r="AA455" s="5">
        <v>0.1</v>
      </c>
      <c r="AB455" s="5">
        <v>0</v>
      </c>
      <c r="AC455" s="5">
        <v>0</v>
      </c>
      <c r="AD455" s="5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 t="s">
        <v>4</v>
      </c>
      <c r="AT455" s="2" t="s">
        <v>4</v>
      </c>
    </row>
    <row r="456" spans="1:46" x14ac:dyDescent="0.2">
      <c r="A456" s="2">
        <v>1651488</v>
      </c>
      <c r="B456" s="2">
        <v>842062</v>
      </c>
      <c r="C456" s="7">
        <v>24.6670894510092</v>
      </c>
      <c r="D456" s="7">
        <v>40.898229703461901</v>
      </c>
      <c r="E456" s="19" t="s">
        <v>936</v>
      </c>
      <c r="F456" s="46">
        <f>INDEX(Δεδομένα!$P:$P,MATCH('2021'!E456,Δεδομένα!$O:$O,0))</f>
        <v>26</v>
      </c>
      <c r="G456" s="49" t="s">
        <v>774</v>
      </c>
      <c r="H456" s="51" t="str">
        <f>INDEX(Δεδομένα!B$1:B$51,MATCH('2021'!G456,Δεδομένα!A$1:A$51,0))</f>
        <v>ΑΝΑΤΟΛΙΚΗΣ ΜΑΚΕΔΟΝΙΑΣ ΚΑΙ ΘΡΑΚΗΣ</v>
      </c>
      <c r="I456" s="53">
        <f>INDEX(Δεδομένα!E$1:E$13,MATCH('2021'!H456,Δεδομένα!D$1:D$13,0))</f>
        <v>2</v>
      </c>
      <c r="J456" s="4">
        <v>44287</v>
      </c>
      <c r="K456" s="3" t="s">
        <v>529</v>
      </c>
      <c r="L456" s="17" t="str">
        <f t="shared" si="28"/>
        <v>01/04/2021 14:05</v>
      </c>
      <c r="M456" s="4">
        <v>44287</v>
      </c>
      <c r="N456" s="3" t="s">
        <v>415</v>
      </c>
      <c r="O456" s="17" t="str">
        <f t="shared" si="29"/>
        <v>01/04/2021 16:40</v>
      </c>
      <c r="P456" s="24">
        <f t="shared" si="30"/>
        <v>0.10763888889050577</v>
      </c>
      <c r="Q456" s="28">
        <v>0</v>
      </c>
      <c r="R456" s="27">
        <f t="shared" si="31"/>
        <v>155.00000000232831</v>
      </c>
      <c r="S456" s="3" t="s">
        <v>4</v>
      </c>
      <c r="T456" s="3" t="s">
        <v>827</v>
      </c>
      <c r="U456" s="3" t="s">
        <v>4</v>
      </c>
      <c r="V456" s="3" t="s">
        <v>956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15</v>
      </c>
      <c r="AD456" s="5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 t="s">
        <v>4</v>
      </c>
      <c r="AT456" s="2" t="s">
        <v>4</v>
      </c>
    </row>
    <row r="457" spans="1:46" x14ac:dyDescent="0.2">
      <c r="A457" s="2">
        <v>1651492</v>
      </c>
      <c r="B457" s="2">
        <v>842118</v>
      </c>
      <c r="C457" s="7">
        <v>24.691164182002201</v>
      </c>
      <c r="D457" s="7">
        <v>40.999069338681998</v>
      </c>
      <c r="E457" s="19" t="s">
        <v>936</v>
      </c>
      <c r="F457" s="46">
        <f>INDEX(Δεδομένα!$P:$P,MATCH('2021'!E457,Δεδομένα!$O:$O,0))</f>
        <v>26</v>
      </c>
      <c r="G457" s="49" t="s">
        <v>774</v>
      </c>
      <c r="H457" s="51" t="str">
        <f>INDEX(Δεδομένα!B$1:B$51,MATCH('2021'!G457,Δεδομένα!A$1:A$51,0))</f>
        <v>ΑΝΑΤΟΛΙΚΗΣ ΜΑΚΕΔΟΝΙΑΣ ΚΑΙ ΘΡΑΚΗΣ</v>
      </c>
      <c r="I457" s="53">
        <f>INDEX(Δεδομένα!E$1:E$13,MATCH('2021'!H457,Δεδομένα!D$1:D$13,0))</f>
        <v>2</v>
      </c>
      <c r="J457" s="4">
        <v>44287</v>
      </c>
      <c r="K457" s="3" t="s">
        <v>852</v>
      </c>
      <c r="L457" s="17" t="str">
        <f t="shared" si="28"/>
        <v>01/04/2021 16:54</v>
      </c>
      <c r="M457" s="4">
        <v>44287</v>
      </c>
      <c r="N457" s="3" t="s">
        <v>985</v>
      </c>
      <c r="O457" s="17" t="str">
        <f t="shared" si="29"/>
        <v>01/04/2021 17:21</v>
      </c>
      <c r="P457" s="24">
        <f t="shared" si="30"/>
        <v>1.8749999995634425E-2</v>
      </c>
      <c r="Q457" s="28">
        <v>0</v>
      </c>
      <c r="R457" s="27">
        <f t="shared" si="31"/>
        <v>26.999999993713573</v>
      </c>
      <c r="S457" s="3" t="s">
        <v>4</v>
      </c>
      <c r="T457" s="3" t="s">
        <v>827</v>
      </c>
      <c r="U457" s="3" t="s">
        <v>4</v>
      </c>
      <c r="V457" s="3" t="s">
        <v>950</v>
      </c>
      <c r="W457" s="5">
        <v>0</v>
      </c>
      <c r="X457" s="5">
        <v>0</v>
      </c>
      <c r="Y457" s="5">
        <v>0</v>
      </c>
      <c r="Z457" s="5">
        <v>0.5</v>
      </c>
      <c r="AA457" s="5">
        <v>0</v>
      </c>
      <c r="AB457" s="5">
        <v>0</v>
      </c>
      <c r="AC457" s="5">
        <v>0</v>
      </c>
      <c r="AD457" s="5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 t="s">
        <v>4</v>
      </c>
      <c r="AT457" s="2" t="s">
        <v>4</v>
      </c>
    </row>
    <row r="458" spans="1:46" x14ac:dyDescent="0.2">
      <c r="A458" s="2">
        <v>1651498</v>
      </c>
      <c r="B458" s="2">
        <v>842133</v>
      </c>
      <c r="C458" s="7">
        <v>24.618585244485899</v>
      </c>
      <c r="D458" s="7">
        <v>40.922679139810498</v>
      </c>
      <c r="E458" s="19" t="s">
        <v>936</v>
      </c>
      <c r="F458" s="46">
        <f>INDEX(Δεδομένα!$P:$P,MATCH('2021'!E458,Δεδομένα!$O:$O,0))</f>
        <v>26</v>
      </c>
      <c r="G458" s="49" t="s">
        <v>774</v>
      </c>
      <c r="H458" s="51" t="str">
        <f>INDEX(Δεδομένα!B$1:B$51,MATCH('2021'!G458,Δεδομένα!A$1:A$51,0))</f>
        <v>ΑΝΑΤΟΛΙΚΗΣ ΜΑΚΕΔΟΝΙΑΣ ΚΑΙ ΘΡΑΚΗΣ</v>
      </c>
      <c r="I458" s="53">
        <f>INDEX(Δεδομένα!E$1:E$13,MATCH('2021'!H458,Δεδομένα!D$1:D$13,0))</f>
        <v>2</v>
      </c>
      <c r="J458" s="4">
        <v>44287</v>
      </c>
      <c r="K458" s="3" t="s">
        <v>986</v>
      </c>
      <c r="L458" s="17" t="str">
        <f t="shared" si="28"/>
        <v>01/04/2021 17:34</v>
      </c>
      <c r="M458" s="4">
        <v>44287</v>
      </c>
      <c r="N458" s="3" t="s">
        <v>464</v>
      </c>
      <c r="O458" s="17" t="str">
        <f t="shared" si="29"/>
        <v>01/04/2021 18:20</v>
      </c>
      <c r="P458" s="24">
        <f t="shared" si="30"/>
        <v>3.1944444446708076E-2</v>
      </c>
      <c r="Q458" s="28">
        <v>0</v>
      </c>
      <c r="R458" s="27">
        <f t="shared" si="31"/>
        <v>46.000000003259629</v>
      </c>
      <c r="S458" s="3" t="s">
        <v>4</v>
      </c>
      <c r="T458" s="3" t="s">
        <v>827</v>
      </c>
      <c r="U458" s="3" t="s">
        <v>4</v>
      </c>
      <c r="V458" s="3" t="s">
        <v>945</v>
      </c>
      <c r="W458" s="5">
        <v>0</v>
      </c>
      <c r="X458" s="5">
        <v>0</v>
      </c>
      <c r="Y458" s="5">
        <v>0</v>
      </c>
      <c r="Z458" s="5">
        <v>0</v>
      </c>
      <c r="AA458" s="5">
        <v>0.05</v>
      </c>
      <c r="AB458" s="5">
        <v>0</v>
      </c>
      <c r="AC458" s="5">
        <v>0</v>
      </c>
      <c r="AD458" s="5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 t="s">
        <v>4</v>
      </c>
      <c r="AT458" s="2" t="s">
        <v>4</v>
      </c>
    </row>
    <row r="459" spans="1:46" x14ac:dyDescent="0.2">
      <c r="A459" s="2">
        <v>1651503</v>
      </c>
      <c r="B459" s="2">
        <v>842162</v>
      </c>
      <c r="C459" s="7">
        <v>24.718057779918698</v>
      </c>
      <c r="D459" s="7">
        <v>40.9745105655361</v>
      </c>
      <c r="E459" s="19" t="s">
        <v>936</v>
      </c>
      <c r="F459" s="46">
        <f>INDEX(Δεδομένα!$P:$P,MATCH('2021'!E459,Δεδομένα!$O:$O,0))</f>
        <v>26</v>
      </c>
      <c r="G459" s="49" t="s">
        <v>774</v>
      </c>
      <c r="H459" s="51" t="str">
        <f>INDEX(Δεδομένα!B$1:B$51,MATCH('2021'!G459,Δεδομένα!A$1:A$51,0))</f>
        <v>ΑΝΑΤΟΛΙΚΗΣ ΜΑΚΕΔΟΝΙΑΣ ΚΑΙ ΘΡΑΚΗΣ</v>
      </c>
      <c r="I459" s="53">
        <f>INDEX(Δεδομένα!E$1:E$13,MATCH('2021'!H459,Δεδομένα!D$1:D$13,0))</f>
        <v>2</v>
      </c>
      <c r="J459" s="4">
        <v>44287</v>
      </c>
      <c r="K459" s="3" t="s">
        <v>502</v>
      </c>
      <c r="L459" s="17" t="str">
        <f t="shared" si="28"/>
        <v>01/04/2021 19:30</v>
      </c>
      <c r="M459" s="4">
        <v>44287</v>
      </c>
      <c r="N459" s="3" t="s">
        <v>125</v>
      </c>
      <c r="O459" s="17" t="str">
        <f t="shared" si="29"/>
        <v>01/04/2021 20:30</v>
      </c>
      <c r="P459" s="24">
        <f t="shared" si="30"/>
        <v>4.1666666664241347E-2</v>
      </c>
      <c r="Q459" s="28">
        <v>0</v>
      </c>
      <c r="R459" s="27">
        <f t="shared" si="31"/>
        <v>59.99999999650754</v>
      </c>
      <c r="S459" s="3" t="s">
        <v>4</v>
      </c>
      <c r="T459" s="3" t="s">
        <v>827</v>
      </c>
      <c r="U459" s="3" t="s">
        <v>4</v>
      </c>
      <c r="V459" s="3" t="s">
        <v>950</v>
      </c>
      <c r="W459" s="5">
        <v>0</v>
      </c>
      <c r="X459" s="5">
        <v>0</v>
      </c>
      <c r="Y459" s="5">
        <v>0</v>
      </c>
      <c r="Z459" s="5">
        <v>0</v>
      </c>
      <c r="AA459" s="5">
        <v>0.1</v>
      </c>
      <c r="AB459" s="5">
        <v>0</v>
      </c>
      <c r="AC459" s="5">
        <v>0</v>
      </c>
      <c r="AD459" s="5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 t="s">
        <v>4</v>
      </c>
      <c r="AT459" s="2" t="s">
        <v>4</v>
      </c>
    </row>
    <row r="460" spans="1:46" x14ac:dyDescent="0.2">
      <c r="A460" s="2">
        <v>1651695</v>
      </c>
      <c r="B460" s="2">
        <v>842308</v>
      </c>
      <c r="C460" s="7">
        <v>24.679089680610801</v>
      </c>
      <c r="D460" s="7">
        <v>40.911433404102503</v>
      </c>
      <c r="E460" s="19" t="s">
        <v>936</v>
      </c>
      <c r="F460" s="46">
        <f>INDEX(Δεδομένα!$P:$P,MATCH('2021'!E460,Δεδομένα!$O:$O,0))</f>
        <v>26</v>
      </c>
      <c r="G460" s="49" t="s">
        <v>774</v>
      </c>
      <c r="H460" s="51" t="str">
        <f>INDEX(Δεδομένα!B$1:B$51,MATCH('2021'!G460,Δεδομένα!A$1:A$51,0))</f>
        <v>ΑΝΑΤΟΛΙΚΗΣ ΜΑΚΕΔΟΝΙΑΣ ΚΑΙ ΘΡΑΚΗΣ</v>
      </c>
      <c r="I460" s="53">
        <f>INDEX(Δεδομένα!E$1:E$13,MATCH('2021'!H460,Δεδομένα!D$1:D$13,0))</f>
        <v>2</v>
      </c>
      <c r="J460" s="4">
        <v>44288</v>
      </c>
      <c r="K460" s="3" t="s">
        <v>15</v>
      </c>
      <c r="L460" s="17" t="str">
        <f t="shared" si="28"/>
        <v>02/04/2021 14:29</v>
      </c>
      <c r="M460" s="4">
        <v>44288</v>
      </c>
      <c r="N460" s="3" t="s">
        <v>45</v>
      </c>
      <c r="O460" s="17" t="str">
        <f t="shared" si="29"/>
        <v>02/04/2021 15:19</v>
      </c>
      <c r="P460" s="24">
        <f t="shared" si="30"/>
        <v>3.4722222218988463E-2</v>
      </c>
      <c r="Q460" s="28">
        <v>0</v>
      </c>
      <c r="R460" s="27">
        <f t="shared" si="31"/>
        <v>49.999999995343387</v>
      </c>
      <c r="S460" s="3" t="s">
        <v>4</v>
      </c>
      <c r="T460" s="3" t="s">
        <v>827</v>
      </c>
      <c r="U460" s="3" t="s">
        <v>4</v>
      </c>
      <c r="V460" s="3" t="s">
        <v>956</v>
      </c>
      <c r="W460" s="5">
        <v>0</v>
      </c>
      <c r="X460" s="5">
        <v>0</v>
      </c>
      <c r="Y460" s="5">
        <v>0</v>
      </c>
      <c r="Z460" s="5">
        <v>0.1</v>
      </c>
      <c r="AA460" s="5">
        <v>0</v>
      </c>
      <c r="AB460" s="5">
        <v>0</v>
      </c>
      <c r="AC460" s="5">
        <v>0</v>
      </c>
      <c r="AD460" s="5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 t="s">
        <v>4</v>
      </c>
      <c r="AT460" s="2" t="s">
        <v>4</v>
      </c>
    </row>
    <row r="461" spans="1:46" x14ac:dyDescent="0.2">
      <c r="A461" s="2">
        <v>1651702</v>
      </c>
      <c r="B461" s="2">
        <v>842906</v>
      </c>
      <c r="C461" s="7">
        <v>24.7066445446501</v>
      </c>
      <c r="D461" s="7">
        <v>40.939639875299697</v>
      </c>
      <c r="E461" s="19" t="s">
        <v>936</v>
      </c>
      <c r="F461" s="46">
        <f>INDEX(Δεδομένα!$P:$P,MATCH('2021'!E461,Δεδομένα!$O:$O,0))</f>
        <v>26</v>
      </c>
      <c r="G461" s="49" t="s">
        <v>774</v>
      </c>
      <c r="H461" s="51" t="str">
        <f>INDEX(Δεδομένα!B$1:B$51,MATCH('2021'!G461,Δεδομένα!A$1:A$51,0))</f>
        <v>ΑΝΑΤΟΛΙΚΗΣ ΜΑΚΕΔΟΝΙΑΣ ΚΑΙ ΘΡΑΚΗΣ</v>
      </c>
      <c r="I461" s="53">
        <f>INDEX(Δεδομένα!E$1:E$13,MATCH('2021'!H461,Δεδομένα!D$1:D$13,0))</f>
        <v>2</v>
      </c>
      <c r="J461" s="4">
        <v>44290</v>
      </c>
      <c r="K461" s="3" t="s">
        <v>474</v>
      </c>
      <c r="L461" s="17" t="str">
        <f t="shared" si="28"/>
        <v>04/04/2021 16:50</v>
      </c>
      <c r="M461" s="4">
        <v>44290</v>
      </c>
      <c r="N461" s="3" t="s">
        <v>433</v>
      </c>
      <c r="O461" s="17" t="str">
        <f t="shared" si="29"/>
        <v>04/04/2021 17:25</v>
      </c>
      <c r="P461" s="24">
        <f t="shared" si="30"/>
        <v>2.4305555554747116E-2</v>
      </c>
      <c r="Q461" s="28">
        <v>0</v>
      </c>
      <c r="R461" s="27">
        <f t="shared" si="31"/>
        <v>34.999999998835847</v>
      </c>
      <c r="S461" s="3" t="s">
        <v>4</v>
      </c>
      <c r="T461" s="3" t="s">
        <v>827</v>
      </c>
      <c r="U461" s="3" t="s">
        <v>4</v>
      </c>
      <c r="V461" s="3" t="s">
        <v>938</v>
      </c>
      <c r="W461" s="5">
        <v>0</v>
      </c>
      <c r="X461" s="5">
        <v>0</v>
      </c>
      <c r="Y461" s="5">
        <v>0</v>
      </c>
      <c r="Z461" s="5">
        <v>0</v>
      </c>
      <c r="AA461" s="5">
        <v>0.3</v>
      </c>
      <c r="AB461" s="5">
        <v>0</v>
      </c>
      <c r="AC461" s="5">
        <v>0</v>
      </c>
      <c r="AD461" s="5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 t="s">
        <v>4</v>
      </c>
      <c r="AT461" s="2" t="s">
        <v>4</v>
      </c>
    </row>
    <row r="462" spans="1:46" x14ac:dyDescent="0.2">
      <c r="A462" s="2">
        <v>1652831</v>
      </c>
      <c r="B462" s="2">
        <v>843201</v>
      </c>
      <c r="C462" s="7">
        <v>24.6178039295649</v>
      </c>
      <c r="D462" s="7">
        <v>40.947717863443799</v>
      </c>
      <c r="E462" s="19" t="s">
        <v>936</v>
      </c>
      <c r="F462" s="46">
        <f>INDEX(Δεδομένα!$P:$P,MATCH('2021'!E462,Δεδομένα!$O:$O,0))</f>
        <v>26</v>
      </c>
      <c r="G462" s="49" t="s">
        <v>774</v>
      </c>
      <c r="H462" s="51" t="str">
        <f>INDEX(Δεδομένα!B$1:B$51,MATCH('2021'!G462,Δεδομένα!A$1:A$51,0))</f>
        <v>ΑΝΑΤΟΛΙΚΗΣ ΜΑΚΕΔΟΝΙΑΣ ΚΑΙ ΘΡΑΚΗΣ</v>
      </c>
      <c r="I462" s="53">
        <f>INDEX(Δεδομένα!E$1:E$13,MATCH('2021'!H462,Δεδομένα!D$1:D$13,0))</f>
        <v>2</v>
      </c>
      <c r="J462" s="4">
        <v>44291</v>
      </c>
      <c r="K462" s="3" t="s">
        <v>987</v>
      </c>
      <c r="L462" s="17" t="str">
        <f t="shared" si="28"/>
        <v>05/04/2021 20:41</v>
      </c>
      <c r="M462" s="4">
        <v>44291</v>
      </c>
      <c r="N462" s="3" t="s">
        <v>983</v>
      </c>
      <c r="O462" s="17" t="str">
        <f t="shared" si="29"/>
        <v>05/04/2021 21:25</v>
      </c>
      <c r="P462" s="24">
        <f t="shared" si="30"/>
        <v>3.0555555553291924E-2</v>
      </c>
      <c r="Q462" s="28">
        <v>0</v>
      </c>
      <c r="R462" s="27">
        <f t="shared" si="31"/>
        <v>43.999999996740371</v>
      </c>
      <c r="S462" s="3" t="s">
        <v>4</v>
      </c>
      <c r="T462" s="3" t="s">
        <v>827</v>
      </c>
      <c r="U462" s="3" t="s">
        <v>4</v>
      </c>
      <c r="V462" s="3" t="s">
        <v>958</v>
      </c>
      <c r="W462" s="5">
        <v>0</v>
      </c>
      <c r="X462" s="5">
        <v>0</v>
      </c>
      <c r="Y462" s="5">
        <v>0</v>
      </c>
      <c r="Z462" s="5">
        <v>0.1</v>
      </c>
      <c r="AA462" s="5">
        <v>0</v>
      </c>
      <c r="AB462" s="5">
        <v>0</v>
      </c>
      <c r="AC462" s="5">
        <v>0</v>
      </c>
      <c r="AD462" s="5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 t="s">
        <v>4</v>
      </c>
      <c r="AT462" s="2" t="s">
        <v>4</v>
      </c>
    </row>
    <row r="463" spans="1:46" x14ac:dyDescent="0.2">
      <c r="A463" s="2">
        <v>1655648</v>
      </c>
      <c r="B463" s="2">
        <v>846191</v>
      </c>
      <c r="C463" s="7">
        <v>24.764882806077601</v>
      </c>
      <c r="D463" s="7">
        <v>40.919188129701297</v>
      </c>
      <c r="E463" s="19" t="s">
        <v>936</v>
      </c>
      <c r="F463" s="46">
        <f>INDEX(Δεδομένα!$P:$P,MATCH('2021'!E463,Δεδομένα!$O:$O,0))</f>
        <v>26</v>
      </c>
      <c r="G463" s="49" t="s">
        <v>774</v>
      </c>
      <c r="H463" s="51" t="str">
        <f>INDEX(Δεδομένα!B$1:B$51,MATCH('2021'!G463,Δεδομένα!A$1:A$51,0))</f>
        <v>ΑΝΑΤΟΛΙΚΗΣ ΜΑΚΕΔΟΝΙΑΣ ΚΑΙ ΘΡΑΚΗΣ</v>
      </c>
      <c r="I463" s="53">
        <f>INDEX(Δεδομένα!E$1:E$13,MATCH('2021'!H463,Δεδομένα!D$1:D$13,0))</f>
        <v>2</v>
      </c>
      <c r="J463" s="4">
        <v>44302</v>
      </c>
      <c r="K463" s="3" t="s">
        <v>385</v>
      </c>
      <c r="L463" s="17" t="str">
        <f t="shared" si="28"/>
        <v>16/04/2021 14:00</v>
      </c>
      <c r="M463" s="4">
        <v>44302</v>
      </c>
      <c r="N463" s="3" t="s">
        <v>563</v>
      </c>
      <c r="O463" s="17" t="str">
        <f t="shared" si="29"/>
        <v>16/04/2021 17:15</v>
      </c>
      <c r="P463" s="24">
        <f t="shared" si="30"/>
        <v>0.13541666666424135</v>
      </c>
      <c r="Q463" s="28">
        <v>0</v>
      </c>
      <c r="R463" s="27">
        <f t="shared" si="31"/>
        <v>194.99999999650754</v>
      </c>
      <c r="S463" s="3" t="s">
        <v>4</v>
      </c>
      <c r="T463" s="3" t="s">
        <v>827</v>
      </c>
      <c r="U463" s="3" t="s">
        <v>977</v>
      </c>
      <c r="V463" s="3" t="s">
        <v>988</v>
      </c>
      <c r="W463" s="5">
        <v>0</v>
      </c>
      <c r="X463" s="5">
        <v>0</v>
      </c>
      <c r="Y463" s="5">
        <v>0</v>
      </c>
      <c r="Z463" s="5">
        <v>10</v>
      </c>
      <c r="AA463" s="5">
        <v>0</v>
      </c>
      <c r="AB463" s="5">
        <v>0</v>
      </c>
      <c r="AC463" s="5">
        <v>0</v>
      </c>
      <c r="AD463" s="5">
        <v>0</v>
      </c>
      <c r="AE463" s="2">
        <v>6</v>
      </c>
      <c r="AF463" s="2">
        <v>0</v>
      </c>
      <c r="AG463" s="2">
        <v>0</v>
      </c>
      <c r="AH463" s="2">
        <v>0</v>
      </c>
      <c r="AI463" s="2">
        <v>0</v>
      </c>
      <c r="AJ463" s="2">
        <v>3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 t="s">
        <v>4</v>
      </c>
      <c r="AT463" s="2" t="s">
        <v>4</v>
      </c>
    </row>
    <row r="464" spans="1:46" x14ac:dyDescent="0.2">
      <c r="A464" s="2">
        <v>1655654</v>
      </c>
      <c r="B464" s="2">
        <v>846229</v>
      </c>
      <c r="C464" s="7">
        <v>24.7058532890747</v>
      </c>
      <c r="D464" s="7">
        <v>40.911531273933299</v>
      </c>
      <c r="E464" s="19" t="s">
        <v>936</v>
      </c>
      <c r="F464" s="46">
        <f>INDEX(Δεδομένα!$P:$P,MATCH('2021'!E464,Δεδομένα!$O:$O,0))</f>
        <v>26</v>
      </c>
      <c r="G464" s="49" t="s">
        <v>774</v>
      </c>
      <c r="H464" s="51" t="str">
        <f>INDEX(Δεδομένα!B$1:B$51,MATCH('2021'!G464,Δεδομένα!A$1:A$51,0))</f>
        <v>ΑΝΑΤΟΛΙΚΗΣ ΜΑΚΕΔΟΝΙΑΣ ΚΑΙ ΘΡΑΚΗΣ</v>
      </c>
      <c r="I464" s="53">
        <f>INDEX(Δεδομένα!E$1:E$13,MATCH('2021'!H464,Δεδομένα!D$1:D$13,0))</f>
        <v>2</v>
      </c>
      <c r="J464" s="4">
        <v>44302</v>
      </c>
      <c r="K464" s="3" t="s">
        <v>745</v>
      </c>
      <c r="L464" s="17" t="str">
        <f t="shared" si="28"/>
        <v>16/04/2021 16:35</v>
      </c>
      <c r="M464" s="4">
        <v>44302</v>
      </c>
      <c r="N464" s="3" t="s">
        <v>411</v>
      </c>
      <c r="O464" s="17" t="str">
        <f t="shared" si="29"/>
        <v>16/04/2021 17:10</v>
      </c>
      <c r="P464" s="24">
        <f t="shared" si="30"/>
        <v>2.4305555562023073E-2</v>
      </c>
      <c r="Q464" s="28">
        <v>0</v>
      </c>
      <c r="R464" s="27">
        <f t="shared" si="31"/>
        <v>35.000000009313226</v>
      </c>
      <c r="S464" s="3" t="s">
        <v>4</v>
      </c>
      <c r="T464" s="3" t="s">
        <v>827</v>
      </c>
      <c r="U464" s="3" t="s">
        <v>977</v>
      </c>
      <c r="V464" s="3" t="s">
        <v>988</v>
      </c>
      <c r="W464" s="5">
        <v>0</v>
      </c>
      <c r="X464" s="5">
        <v>0</v>
      </c>
      <c r="Y464" s="5">
        <v>0</v>
      </c>
      <c r="Z464" s="5">
        <v>0.1</v>
      </c>
      <c r="AA464" s="5">
        <v>0</v>
      </c>
      <c r="AB464" s="5">
        <v>0</v>
      </c>
      <c r="AC464" s="5">
        <v>0</v>
      </c>
      <c r="AD464" s="5">
        <v>0</v>
      </c>
      <c r="AE464" s="2">
        <v>2</v>
      </c>
      <c r="AF464" s="2">
        <v>0</v>
      </c>
      <c r="AG464" s="2">
        <v>0</v>
      </c>
      <c r="AH464" s="2">
        <v>0</v>
      </c>
      <c r="AI464" s="2">
        <v>0</v>
      </c>
      <c r="AJ464" s="2">
        <v>1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 t="s">
        <v>4</v>
      </c>
      <c r="AT464" s="2" t="s">
        <v>4</v>
      </c>
    </row>
    <row r="465" spans="1:46" x14ac:dyDescent="0.2">
      <c r="A465" s="2">
        <v>1655664</v>
      </c>
      <c r="B465" s="2">
        <v>846283</v>
      </c>
      <c r="C465" s="7">
        <v>24.715615323010699</v>
      </c>
      <c r="D465" s="7">
        <v>40.987655012051498</v>
      </c>
      <c r="E465" s="19" t="s">
        <v>936</v>
      </c>
      <c r="F465" s="46">
        <f>INDEX(Δεδομένα!$P:$P,MATCH('2021'!E465,Δεδομένα!$O:$O,0))</f>
        <v>26</v>
      </c>
      <c r="G465" s="49" t="s">
        <v>774</v>
      </c>
      <c r="H465" s="51" t="str">
        <f>INDEX(Δεδομένα!B$1:B$51,MATCH('2021'!G465,Δεδομένα!A$1:A$51,0))</f>
        <v>ΑΝΑΤΟΛΙΚΗΣ ΜΑΚΕΔΟΝΙΑΣ ΚΑΙ ΘΡΑΚΗΣ</v>
      </c>
      <c r="I465" s="53">
        <f>INDEX(Δεδομένα!E$1:E$13,MATCH('2021'!H465,Δεδομένα!D$1:D$13,0))</f>
        <v>2</v>
      </c>
      <c r="J465" s="4">
        <v>44302</v>
      </c>
      <c r="K465" s="3" t="s">
        <v>786</v>
      </c>
      <c r="L465" s="17" t="str">
        <f t="shared" si="28"/>
        <v>16/04/2021 19:44</v>
      </c>
      <c r="M465" s="4">
        <v>44302</v>
      </c>
      <c r="N465" s="3" t="s">
        <v>989</v>
      </c>
      <c r="O465" s="17" t="str">
        <f t="shared" si="29"/>
        <v>16/04/2021 21:40</v>
      </c>
      <c r="P465" s="24">
        <f t="shared" si="30"/>
        <v>8.0555555556202307E-2</v>
      </c>
      <c r="Q465" s="28">
        <v>0</v>
      </c>
      <c r="R465" s="27">
        <f t="shared" si="31"/>
        <v>116.00000000093132</v>
      </c>
      <c r="S465" s="3" t="s">
        <v>4</v>
      </c>
      <c r="T465" s="3" t="s">
        <v>827</v>
      </c>
      <c r="U465" s="3" t="s">
        <v>961</v>
      </c>
      <c r="V465" s="3" t="s">
        <v>990</v>
      </c>
      <c r="W465" s="5">
        <v>0</v>
      </c>
      <c r="X465" s="5">
        <v>0</v>
      </c>
      <c r="Y465" s="5">
        <v>0</v>
      </c>
      <c r="Z465" s="5">
        <v>2</v>
      </c>
      <c r="AA465" s="5">
        <v>0</v>
      </c>
      <c r="AB465" s="5">
        <v>0</v>
      </c>
      <c r="AC465" s="5">
        <v>0</v>
      </c>
      <c r="AD465" s="5">
        <v>0</v>
      </c>
      <c r="AE465" s="2">
        <v>2</v>
      </c>
      <c r="AF465" s="2">
        <v>0</v>
      </c>
      <c r="AG465" s="2">
        <v>0</v>
      </c>
      <c r="AH465" s="2">
        <v>0</v>
      </c>
      <c r="AI465" s="2">
        <v>0</v>
      </c>
      <c r="AJ465" s="2">
        <v>1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 t="s">
        <v>4</v>
      </c>
      <c r="AT465" s="2" t="s">
        <v>4</v>
      </c>
    </row>
    <row r="466" spans="1:46" x14ac:dyDescent="0.2">
      <c r="A466" s="2">
        <v>1655748</v>
      </c>
      <c r="B466" s="2">
        <v>846745</v>
      </c>
      <c r="D466" s="2"/>
      <c r="E466" s="19" t="s">
        <v>936</v>
      </c>
      <c r="F466" s="46">
        <f>INDEX(Δεδομένα!$P:$P,MATCH('2021'!E466,Δεδομένα!$O:$O,0))</f>
        <v>26</v>
      </c>
      <c r="G466" s="49" t="s">
        <v>774</v>
      </c>
      <c r="H466" s="51" t="str">
        <f>INDEX(Δεδομένα!B$1:B$51,MATCH('2021'!G466,Δεδομένα!A$1:A$51,0))</f>
        <v>ΑΝΑΤΟΛΙΚΗΣ ΜΑΚΕΔΟΝΙΑΣ ΚΑΙ ΘΡΑΚΗΣ</v>
      </c>
      <c r="I466" s="53">
        <f>INDEX(Δεδομένα!E$1:E$13,MATCH('2021'!H466,Δεδομένα!D$1:D$13,0))</f>
        <v>2</v>
      </c>
      <c r="J466" s="4">
        <v>44304</v>
      </c>
      <c r="K466" s="3" t="s">
        <v>411</v>
      </c>
      <c r="L466" s="17" t="str">
        <f t="shared" si="28"/>
        <v>18/04/2021 17:10</v>
      </c>
      <c r="M466" s="4">
        <v>44304</v>
      </c>
      <c r="N466" s="3" t="s">
        <v>341</v>
      </c>
      <c r="O466" s="17" t="str">
        <f t="shared" si="29"/>
        <v>18/04/2021 17:55</v>
      </c>
      <c r="P466" s="24">
        <f t="shared" si="30"/>
        <v>3.125E-2</v>
      </c>
      <c r="Q466" s="28">
        <v>0</v>
      </c>
      <c r="R466" s="27">
        <f t="shared" si="31"/>
        <v>45</v>
      </c>
      <c r="S466" s="3" t="s">
        <v>4</v>
      </c>
      <c r="T466" s="3" t="s">
        <v>827</v>
      </c>
      <c r="U466" s="3" t="s">
        <v>828</v>
      </c>
      <c r="V466" s="3" t="s">
        <v>991</v>
      </c>
      <c r="W466" s="5">
        <v>0</v>
      </c>
      <c r="X466" s="5">
        <v>0</v>
      </c>
      <c r="Y466" s="5">
        <v>0</v>
      </c>
      <c r="Z466" s="5">
        <v>0</v>
      </c>
      <c r="AA466" s="5">
        <v>0.2</v>
      </c>
      <c r="AB466" s="5">
        <v>0</v>
      </c>
      <c r="AC466" s="5">
        <v>0</v>
      </c>
      <c r="AD466" s="5">
        <v>0</v>
      </c>
      <c r="AE466" s="2">
        <v>2</v>
      </c>
      <c r="AF466" s="2">
        <v>0</v>
      </c>
      <c r="AG466" s="2">
        <v>0</v>
      </c>
      <c r="AH466" s="2">
        <v>0</v>
      </c>
      <c r="AI466" s="2">
        <v>0</v>
      </c>
      <c r="AJ466" s="2">
        <v>1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 t="s">
        <v>4</v>
      </c>
      <c r="AT466" s="2" t="s">
        <v>4</v>
      </c>
    </row>
    <row r="467" spans="1:46" x14ac:dyDescent="0.2">
      <c r="A467" s="2">
        <v>1657301</v>
      </c>
      <c r="B467" s="2">
        <v>848098</v>
      </c>
      <c r="C467" s="7">
        <v>24.702249717411799</v>
      </c>
      <c r="D467" s="7">
        <v>40.910858097512701</v>
      </c>
      <c r="E467" s="19" t="s">
        <v>936</v>
      </c>
      <c r="F467" s="46">
        <f>INDEX(Δεδομένα!$P:$P,MATCH('2021'!E467,Δεδομένα!$O:$O,0))</f>
        <v>26</v>
      </c>
      <c r="G467" s="49" t="s">
        <v>774</v>
      </c>
      <c r="H467" s="51" t="str">
        <f>INDEX(Δεδομένα!B$1:B$51,MATCH('2021'!G467,Δεδομένα!A$1:A$51,0))</f>
        <v>ΑΝΑΤΟΛΙΚΗΣ ΜΑΚΕΔΟΝΙΑΣ ΚΑΙ ΘΡΑΚΗΣ</v>
      </c>
      <c r="I467" s="53">
        <f>INDEX(Δεδομένα!E$1:E$13,MATCH('2021'!H467,Δεδομένα!D$1:D$13,0))</f>
        <v>2</v>
      </c>
      <c r="J467" s="4">
        <v>44310</v>
      </c>
      <c r="K467" s="3" t="s">
        <v>596</v>
      </c>
      <c r="L467" s="17" t="str">
        <f t="shared" si="28"/>
        <v>24/04/2021 15:44</v>
      </c>
      <c r="M467" s="4">
        <v>44310</v>
      </c>
      <c r="N467" s="3" t="s">
        <v>712</v>
      </c>
      <c r="O467" s="17" t="str">
        <f t="shared" si="29"/>
        <v>24/04/2021 18:30</v>
      </c>
      <c r="P467" s="24">
        <f t="shared" si="30"/>
        <v>0.11527777778246673</v>
      </c>
      <c r="Q467" s="28">
        <v>0</v>
      </c>
      <c r="R467" s="27">
        <f t="shared" si="31"/>
        <v>166.00000000675209</v>
      </c>
      <c r="S467" s="3" t="s">
        <v>4</v>
      </c>
      <c r="T467" s="3" t="s">
        <v>827</v>
      </c>
      <c r="U467" s="3" t="s">
        <v>4</v>
      </c>
      <c r="V467" s="3" t="s">
        <v>954</v>
      </c>
      <c r="W467" s="5">
        <v>0</v>
      </c>
      <c r="X467" s="5">
        <v>0</v>
      </c>
      <c r="Y467" s="5">
        <v>0</v>
      </c>
      <c r="Z467" s="5">
        <v>0.5</v>
      </c>
      <c r="AA467" s="5">
        <v>0</v>
      </c>
      <c r="AB467" s="5">
        <v>0</v>
      </c>
      <c r="AC467" s="5">
        <v>0</v>
      </c>
      <c r="AD467" s="5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 t="s">
        <v>4</v>
      </c>
      <c r="AT467" s="2" t="s">
        <v>4</v>
      </c>
    </row>
    <row r="468" spans="1:46" x14ac:dyDescent="0.2">
      <c r="A468" s="2">
        <v>1657599</v>
      </c>
      <c r="B468" s="2">
        <v>848485</v>
      </c>
      <c r="C468" s="7">
        <v>24.705252616278202</v>
      </c>
      <c r="D468" s="7">
        <v>40.966400956943502</v>
      </c>
      <c r="E468" s="19" t="s">
        <v>936</v>
      </c>
      <c r="F468" s="46">
        <f>INDEX(Δεδομένα!$P:$P,MATCH('2021'!E468,Δεδομένα!$O:$O,0))</f>
        <v>26</v>
      </c>
      <c r="G468" s="49" t="s">
        <v>774</v>
      </c>
      <c r="H468" s="51" t="str">
        <f>INDEX(Δεδομένα!B$1:B$51,MATCH('2021'!G468,Δεδομένα!A$1:A$51,0))</f>
        <v>ΑΝΑΤΟΛΙΚΗΣ ΜΑΚΕΔΟΝΙΑΣ ΚΑΙ ΘΡΑΚΗΣ</v>
      </c>
      <c r="I468" s="53">
        <f>INDEX(Δεδομένα!E$1:E$13,MATCH('2021'!H468,Δεδομένα!D$1:D$13,0))</f>
        <v>2</v>
      </c>
      <c r="J468" s="4">
        <v>44312</v>
      </c>
      <c r="K468" s="3" t="s">
        <v>992</v>
      </c>
      <c r="L468" s="17" t="str">
        <f t="shared" si="28"/>
        <v>26/04/2021 14:27</v>
      </c>
      <c r="M468" s="4">
        <v>44312</v>
      </c>
      <c r="N468" s="3" t="s">
        <v>251</v>
      </c>
      <c r="O468" s="17" t="str">
        <f t="shared" si="29"/>
        <v>26/04/2021 14:46</v>
      </c>
      <c r="P468" s="24">
        <f t="shared" si="30"/>
        <v>1.3194444443797693E-2</v>
      </c>
      <c r="Q468" s="28">
        <v>0</v>
      </c>
      <c r="R468" s="27">
        <f t="shared" si="31"/>
        <v>18.999999999068677</v>
      </c>
      <c r="S468" s="3" t="s">
        <v>4</v>
      </c>
      <c r="T468" s="3" t="s">
        <v>827</v>
      </c>
      <c r="U468" s="3" t="s">
        <v>4</v>
      </c>
      <c r="V468" s="3" t="s">
        <v>950</v>
      </c>
      <c r="W468" s="5">
        <v>0</v>
      </c>
      <c r="X468" s="5">
        <v>0</v>
      </c>
      <c r="Y468" s="5">
        <v>0</v>
      </c>
      <c r="Z468" s="5">
        <v>0</v>
      </c>
      <c r="AA468" s="5">
        <v>0.05</v>
      </c>
      <c r="AB468" s="5">
        <v>0</v>
      </c>
      <c r="AC468" s="5">
        <v>0</v>
      </c>
      <c r="AD468" s="5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 t="s">
        <v>4</v>
      </c>
      <c r="AT468" s="2" t="s">
        <v>4</v>
      </c>
    </row>
    <row r="469" spans="1:46" x14ac:dyDescent="0.2">
      <c r="A469" s="2">
        <v>1657997</v>
      </c>
      <c r="B469" s="2">
        <v>848885</v>
      </c>
      <c r="C469" s="7">
        <v>24.699159258732301</v>
      </c>
      <c r="D469" s="7">
        <v>40.953967026782003</v>
      </c>
      <c r="E469" s="19" t="s">
        <v>936</v>
      </c>
      <c r="F469" s="46">
        <f>INDEX(Δεδομένα!$P:$P,MATCH('2021'!E469,Δεδομένα!$O:$O,0))</f>
        <v>26</v>
      </c>
      <c r="G469" s="49" t="s">
        <v>774</v>
      </c>
      <c r="H469" s="51" t="str">
        <f>INDEX(Δεδομένα!B$1:B$51,MATCH('2021'!G469,Δεδομένα!A$1:A$51,0))</f>
        <v>ΑΝΑΤΟΛΙΚΗΣ ΜΑΚΕΔΟΝΙΑΣ ΚΑΙ ΘΡΑΚΗΣ</v>
      </c>
      <c r="I469" s="53">
        <f>INDEX(Δεδομένα!E$1:E$13,MATCH('2021'!H469,Δεδομένα!D$1:D$13,0))</f>
        <v>2</v>
      </c>
      <c r="J469" s="4">
        <v>44314</v>
      </c>
      <c r="K469" s="3" t="s">
        <v>993</v>
      </c>
      <c r="L469" s="17" t="str">
        <f t="shared" si="28"/>
        <v>28/04/2021 10:22</v>
      </c>
      <c r="M469" s="4">
        <v>44314</v>
      </c>
      <c r="N469" s="3" t="s">
        <v>994</v>
      </c>
      <c r="O469" s="17" t="str">
        <f t="shared" si="29"/>
        <v>28/04/2021 12:02</v>
      </c>
      <c r="P469" s="24">
        <f t="shared" si="30"/>
        <v>6.9444444445252884E-2</v>
      </c>
      <c r="Q469" s="28">
        <v>0</v>
      </c>
      <c r="R469" s="27">
        <f t="shared" si="31"/>
        <v>100.00000000116415</v>
      </c>
      <c r="S469" s="3" t="s">
        <v>4</v>
      </c>
      <c r="T469" s="3" t="s">
        <v>827</v>
      </c>
      <c r="U469" s="3" t="s">
        <v>4</v>
      </c>
      <c r="V469" s="3" t="s">
        <v>938</v>
      </c>
      <c r="W469" s="5">
        <v>0</v>
      </c>
      <c r="X469" s="5">
        <v>0</v>
      </c>
      <c r="Y469" s="5">
        <v>0</v>
      </c>
      <c r="Z469" s="5">
        <v>0</v>
      </c>
      <c r="AA469" s="5">
        <v>1</v>
      </c>
      <c r="AB469" s="5">
        <v>0</v>
      </c>
      <c r="AC469" s="5">
        <v>0</v>
      </c>
      <c r="AD469" s="5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 t="s">
        <v>4</v>
      </c>
      <c r="AT469" s="2" t="s">
        <v>4</v>
      </c>
    </row>
    <row r="470" spans="1:46" x14ac:dyDescent="0.2">
      <c r="A470" s="2">
        <v>1658347</v>
      </c>
      <c r="B470" s="2">
        <v>849401</v>
      </c>
      <c r="C470" s="7">
        <v>24.699544522697099</v>
      </c>
      <c r="D470" s="7">
        <v>40.952828259823697</v>
      </c>
      <c r="E470" s="19" t="s">
        <v>936</v>
      </c>
      <c r="F470" s="46">
        <f>INDEX(Δεδομένα!$P:$P,MATCH('2021'!E470,Δεδομένα!$O:$O,0))</f>
        <v>26</v>
      </c>
      <c r="G470" s="49" t="s">
        <v>774</v>
      </c>
      <c r="H470" s="51" t="str">
        <f>INDEX(Δεδομένα!B$1:B$51,MATCH('2021'!G470,Δεδομένα!A$1:A$51,0))</f>
        <v>ΑΝΑΤΟΛΙΚΗΣ ΜΑΚΕΔΟΝΙΑΣ ΚΑΙ ΘΡΑΚΗΣ</v>
      </c>
      <c r="I470" s="53">
        <f>INDEX(Δεδομένα!E$1:E$13,MATCH('2021'!H470,Δεδομένα!D$1:D$13,0))</f>
        <v>2</v>
      </c>
      <c r="J470" s="4">
        <v>44316</v>
      </c>
      <c r="K470" s="3" t="s">
        <v>127</v>
      </c>
      <c r="L470" s="17" t="str">
        <f t="shared" si="28"/>
        <v>30/04/2021 11:40</v>
      </c>
      <c r="M470" s="4">
        <v>44316</v>
      </c>
      <c r="N470" s="3" t="s">
        <v>214</v>
      </c>
      <c r="O470" s="17" t="str">
        <f t="shared" si="29"/>
        <v>30/04/2021 12:00</v>
      </c>
      <c r="P470" s="24">
        <f t="shared" si="30"/>
        <v>1.3888888890505768E-2</v>
      </c>
      <c r="Q470" s="28">
        <v>0</v>
      </c>
      <c r="R470" s="27">
        <f t="shared" si="31"/>
        <v>20.000000002328306</v>
      </c>
      <c r="S470" s="3" t="s">
        <v>4</v>
      </c>
      <c r="T470" s="3" t="s">
        <v>827</v>
      </c>
      <c r="U470" s="3" t="s">
        <v>4</v>
      </c>
      <c r="V470" s="3" t="s">
        <v>950</v>
      </c>
      <c r="W470" s="5">
        <v>0</v>
      </c>
      <c r="X470" s="5">
        <v>0</v>
      </c>
      <c r="Y470" s="5">
        <v>0</v>
      </c>
      <c r="Z470" s="5">
        <v>0.1</v>
      </c>
      <c r="AA470" s="5">
        <v>0</v>
      </c>
      <c r="AB470" s="5">
        <v>0</v>
      </c>
      <c r="AC470" s="5">
        <v>0</v>
      </c>
      <c r="AD470" s="5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 t="s">
        <v>4</v>
      </c>
      <c r="AT470" s="2" t="s">
        <v>4</v>
      </c>
    </row>
    <row r="471" spans="1:46" x14ac:dyDescent="0.2">
      <c r="A471" s="2">
        <v>1658356</v>
      </c>
      <c r="B471" s="2">
        <v>849764</v>
      </c>
      <c r="C471" s="7">
        <v>24.699525449229</v>
      </c>
      <c r="D471" s="7">
        <v>40.952110381202303</v>
      </c>
      <c r="E471" s="19" t="s">
        <v>936</v>
      </c>
      <c r="F471" s="46">
        <f>INDEX(Δεδομένα!$P:$P,MATCH('2021'!E471,Δεδομένα!$O:$O,0))</f>
        <v>26</v>
      </c>
      <c r="G471" s="49" t="s">
        <v>774</v>
      </c>
      <c r="H471" s="51" t="str">
        <f>INDEX(Δεδομένα!B$1:B$51,MATCH('2021'!G471,Δεδομένα!A$1:A$51,0))</f>
        <v>ΑΝΑΤΟΛΙΚΗΣ ΜΑΚΕΔΟΝΙΑΣ ΚΑΙ ΘΡΑΚΗΣ</v>
      </c>
      <c r="I471" s="53">
        <f>INDEX(Δεδομένα!E$1:E$13,MATCH('2021'!H471,Δεδομένα!D$1:D$13,0))</f>
        <v>2</v>
      </c>
      <c r="J471" s="4">
        <v>44317</v>
      </c>
      <c r="K471" s="3" t="s">
        <v>9</v>
      </c>
      <c r="L471" s="17" t="str">
        <f t="shared" si="28"/>
        <v>01/05/2021 18:15</v>
      </c>
      <c r="M471" s="4">
        <v>44317</v>
      </c>
      <c r="N471" s="3" t="s">
        <v>634</v>
      </c>
      <c r="O471" s="17" t="str">
        <f t="shared" si="29"/>
        <v>01/05/2021 19:05</v>
      </c>
      <c r="P471" s="24">
        <f t="shared" si="30"/>
        <v>3.4722222226264421E-2</v>
      </c>
      <c r="Q471" s="28">
        <v>0</v>
      </c>
      <c r="R471" s="27">
        <f t="shared" si="31"/>
        <v>50.000000005820766</v>
      </c>
      <c r="S471" s="3" t="s">
        <v>4</v>
      </c>
      <c r="T471" s="3" t="s">
        <v>827</v>
      </c>
      <c r="U471" s="3" t="s">
        <v>4</v>
      </c>
      <c r="V471" s="3" t="s">
        <v>938</v>
      </c>
      <c r="W471" s="5">
        <v>0</v>
      </c>
      <c r="X471" s="5">
        <v>0</v>
      </c>
      <c r="Y471" s="5">
        <v>0</v>
      </c>
      <c r="Z471" s="5">
        <v>0</v>
      </c>
      <c r="AA471" s="5">
        <v>0.1</v>
      </c>
      <c r="AB471" s="5">
        <v>0</v>
      </c>
      <c r="AC471" s="5">
        <v>0</v>
      </c>
      <c r="AD471" s="5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 t="s">
        <v>4</v>
      </c>
      <c r="AT471" s="2" t="s">
        <v>4</v>
      </c>
    </row>
    <row r="472" spans="1:46" x14ac:dyDescent="0.2">
      <c r="A472" s="2">
        <v>1658363</v>
      </c>
      <c r="B472" s="2">
        <v>850206</v>
      </c>
      <c r="C472" s="7">
        <v>24.606833796686502</v>
      </c>
      <c r="D472" s="7">
        <v>40.985855141090397</v>
      </c>
      <c r="E472" s="19" t="s">
        <v>936</v>
      </c>
      <c r="F472" s="46">
        <f>INDEX(Δεδομένα!$P:$P,MATCH('2021'!E472,Δεδομένα!$O:$O,0))</f>
        <v>26</v>
      </c>
      <c r="G472" s="49" t="s">
        <v>774</v>
      </c>
      <c r="H472" s="51" t="str">
        <f>INDEX(Δεδομένα!B$1:B$51,MATCH('2021'!G472,Δεδομένα!A$1:A$51,0))</f>
        <v>ΑΝΑΤΟΛΙΚΗΣ ΜΑΚΕΔΟΝΙΑΣ ΚΑΙ ΘΡΑΚΗΣ</v>
      </c>
      <c r="I472" s="53">
        <f>INDEX(Δεδομένα!E$1:E$13,MATCH('2021'!H472,Δεδομένα!D$1:D$13,0))</f>
        <v>2</v>
      </c>
      <c r="J472" s="4">
        <v>44318</v>
      </c>
      <c r="K472" s="3" t="s">
        <v>723</v>
      </c>
      <c r="L472" s="17" t="str">
        <f t="shared" si="28"/>
        <v>02/05/2021 17:18</v>
      </c>
      <c r="M472" s="4">
        <v>44318</v>
      </c>
      <c r="N472" s="3" t="s">
        <v>724</v>
      </c>
      <c r="O472" s="17" t="str">
        <f t="shared" si="29"/>
        <v>02/05/2021 18:02</v>
      </c>
      <c r="P472" s="24">
        <f t="shared" si="30"/>
        <v>3.0555555553291924E-2</v>
      </c>
      <c r="Q472" s="28">
        <v>0</v>
      </c>
      <c r="R472" s="27">
        <f t="shared" si="31"/>
        <v>43.999999996740371</v>
      </c>
      <c r="S472" s="3" t="s">
        <v>4</v>
      </c>
      <c r="T472" s="3" t="s">
        <v>827</v>
      </c>
      <c r="U472" s="3" t="s">
        <v>4</v>
      </c>
      <c r="V472" s="3" t="s">
        <v>937</v>
      </c>
      <c r="W472" s="5">
        <v>0</v>
      </c>
      <c r="X472" s="5">
        <v>0</v>
      </c>
      <c r="Y472" s="5">
        <v>0</v>
      </c>
      <c r="Z472" s="5">
        <v>0.1</v>
      </c>
      <c r="AA472" s="5">
        <v>0</v>
      </c>
      <c r="AB472" s="5">
        <v>0</v>
      </c>
      <c r="AC472" s="5">
        <v>0</v>
      </c>
      <c r="AD472" s="5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 t="s">
        <v>4</v>
      </c>
      <c r="AT472" s="2" t="s">
        <v>4</v>
      </c>
    </row>
    <row r="473" spans="1:46" x14ac:dyDescent="0.2">
      <c r="A473" s="2">
        <v>1658393</v>
      </c>
      <c r="B473" s="2">
        <v>850738</v>
      </c>
      <c r="C473" s="7">
        <v>24.760370575564501</v>
      </c>
      <c r="D473" s="7">
        <v>40.865227434868103</v>
      </c>
      <c r="E473" s="19" t="s">
        <v>936</v>
      </c>
      <c r="F473" s="46">
        <f>INDEX(Δεδομένα!$P:$P,MATCH('2021'!E473,Δεδομένα!$O:$O,0))</f>
        <v>26</v>
      </c>
      <c r="G473" s="49" t="s">
        <v>774</v>
      </c>
      <c r="H473" s="51" t="str">
        <f>INDEX(Δεδομένα!B$1:B$51,MATCH('2021'!G473,Δεδομένα!A$1:A$51,0))</f>
        <v>ΑΝΑΤΟΛΙΚΗΣ ΜΑΚΕΔΟΝΙΑΣ ΚΑΙ ΘΡΑΚΗΣ</v>
      </c>
      <c r="I473" s="53">
        <f>INDEX(Δεδομένα!E$1:E$13,MATCH('2021'!H473,Δεδομένα!D$1:D$13,0))</f>
        <v>2</v>
      </c>
      <c r="J473" s="4">
        <v>44320</v>
      </c>
      <c r="K473" s="3" t="s">
        <v>712</v>
      </c>
      <c r="L473" s="17" t="str">
        <f t="shared" si="28"/>
        <v>04/05/2021 18:30</v>
      </c>
      <c r="M473" s="4">
        <v>44320</v>
      </c>
      <c r="N473" s="3" t="s">
        <v>983</v>
      </c>
      <c r="O473" s="17" t="str">
        <f t="shared" si="29"/>
        <v>04/05/2021 21:25</v>
      </c>
      <c r="P473" s="24">
        <f t="shared" si="30"/>
        <v>0.12152777777373558</v>
      </c>
      <c r="Q473" s="28">
        <v>0</v>
      </c>
      <c r="R473" s="27">
        <f t="shared" si="31"/>
        <v>174.99999999417923</v>
      </c>
      <c r="S473" s="3" t="s">
        <v>4</v>
      </c>
      <c r="T473" s="3" t="s">
        <v>827</v>
      </c>
      <c r="U473" s="3" t="s">
        <v>4</v>
      </c>
      <c r="V473" s="3" t="s">
        <v>995</v>
      </c>
      <c r="W473" s="5">
        <v>0</v>
      </c>
      <c r="X473" s="5">
        <v>0</v>
      </c>
      <c r="Y473" s="5">
        <v>0</v>
      </c>
      <c r="Z473" s="5">
        <v>70</v>
      </c>
      <c r="AA473" s="5">
        <v>0</v>
      </c>
      <c r="AB473" s="5">
        <v>0</v>
      </c>
      <c r="AC473" s="5">
        <v>0</v>
      </c>
      <c r="AD473" s="5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 t="s">
        <v>4</v>
      </c>
      <c r="AT473" s="2" t="s">
        <v>4</v>
      </c>
    </row>
    <row r="474" spans="1:46" x14ac:dyDescent="0.2">
      <c r="A474" s="2">
        <v>1659321</v>
      </c>
      <c r="B474" s="2">
        <v>851164</v>
      </c>
      <c r="C474" s="7">
        <v>24.729631780058199</v>
      </c>
      <c r="D474" s="7">
        <v>40.986347487060499</v>
      </c>
      <c r="E474" s="19" t="s">
        <v>936</v>
      </c>
      <c r="F474" s="46">
        <f>INDEX(Δεδομένα!$P:$P,MATCH('2021'!E474,Δεδομένα!$O:$O,0))</f>
        <v>26</v>
      </c>
      <c r="G474" s="49" t="s">
        <v>774</v>
      </c>
      <c r="H474" s="51" t="str">
        <f>INDEX(Δεδομένα!B$1:B$51,MATCH('2021'!G474,Δεδομένα!A$1:A$51,0))</f>
        <v>ΑΝΑΤΟΛΙΚΗΣ ΜΑΚΕΔΟΝΙΑΣ ΚΑΙ ΘΡΑΚΗΣ</v>
      </c>
      <c r="I474" s="53">
        <f>INDEX(Δεδομένα!E$1:E$13,MATCH('2021'!H474,Δεδομένα!D$1:D$13,0))</f>
        <v>2</v>
      </c>
      <c r="J474" s="4">
        <v>44322</v>
      </c>
      <c r="K474" s="3" t="s">
        <v>385</v>
      </c>
      <c r="L474" s="17" t="str">
        <f t="shared" si="28"/>
        <v>06/05/2021 14:00</v>
      </c>
      <c r="M474" s="4">
        <v>44322</v>
      </c>
      <c r="N474" s="3" t="s">
        <v>737</v>
      </c>
      <c r="O474" s="17" t="str">
        <f t="shared" si="29"/>
        <v>06/05/2021 14:45</v>
      </c>
      <c r="P474" s="24">
        <f t="shared" si="30"/>
        <v>3.125E-2</v>
      </c>
      <c r="Q474" s="28">
        <v>0</v>
      </c>
      <c r="R474" s="27">
        <f t="shared" si="31"/>
        <v>45</v>
      </c>
      <c r="S474" s="3" t="s">
        <v>4</v>
      </c>
      <c r="T474" s="3" t="s">
        <v>827</v>
      </c>
      <c r="U474" s="3" t="s">
        <v>4</v>
      </c>
      <c r="V474" s="3" t="s">
        <v>950</v>
      </c>
      <c r="W474" s="5">
        <v>0</v>
      </c>
      <c r="X474" s="5">
        <v>0</v>
      </c>
      <c r="Y474" s="5">
        <v>0</v>
      </c>
      <c r="Z474" s="5">
        <v>0</v>
      </c>
      <c r="AA474" s="5">
        <v>0.1</v>
      </c>
      <c r="AB474" s="5">
        <v>0</v>
      </c>
      <c r="AC474" s="5">
        <v>0</v>
      </c>
      <c r="AD474" s="5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 t="s">
        <v>4</v>
      </c>
      <c r="AT474" s="2" t="s">
        <v>4</v>
      </c>
    </row>
    <row r="475" spans="1:46" x14ac:dyDescent="0.2">
      <c r="A475" s="2">
        <v>1659329</v>
      </c>
      <c r="B475" s="2">
        <v>851250</v>
      </c>
      <c r="C475" s="7">
        <v>24.6819303441738</v>
      </c>
      <c r="D475" s="7">
        <v>40.9884493804567</v>
      </c>
      <c r="E475" s="19" t="s">
        <v>936</v>
      </c>
      <c r="F475" s="46">
        <f>INDEX(Δεδομένα!$P:$P,MATCH('2021'!E475,Δεδομένα!$O:$O,0))</f>
        <v>26</v>
      </c>
      <c r="G475" s="49" t="s">
        <v>774</v>
      </c>
      <c r="H475" s="51" t="str">
        <f>INDEX(Δεδομένα!B$1:B$51,MATCH('2021'!G475,Δεδομένα!A$1:A$51,0))</f>
        <v>ΑΝΑΤΟΛΙΚΗΣ ΜΑΚΕΔΟΝΙΑΣ ΚΑΙ ΘΡΑΚΗΣ</v>
      </c>
      <c r="I475" s="53">
        <f>INDEX(Δεδομένα!E$1:E$13,MATCH('2021'!H475,Δεδομένα!D$1:D$13,0))</f>
        <v>2</v>
      </c>
      <c r="J475" s="4">
        <v>44322</v>
      </c>
      <c r="K475" s="3" t="s">
        <v>868</v>
      </c>
      <c r="L475" s="17" t="str">
        <f t="shared" si="28"/>
        <v>06/05/2021 19:49</v>
      </c>
      <c r="M475" s="4">
        <v>44322</v>
      </c>
      <c r="N475" s="3" t="s">
        <v>534</v>
      </c>
      <c r="O475" s="17" t="str">
        <f t="shared" si="29"/>
        <v>06/05/2021 20:45</v>
      </c>
      <c r="P475" s="24">
        <f t="shared" si="30"/>
        <v>3.888888889196096E-2</v>
      </c>
      <c r="Q475" s="28">
        <v>0</v>
      </c>
      <c r="R475" s="27">
        <f t="shared" si="31"/>
        <v>56.000000004423782</v>
      </c>
      <c r="S475" s="3" t="s">
        <v>4</v>
      </c>
      <c r="T475" s="3" t="s">
        <v>827</v>
      </c>
      <c r="U475" s="3" t="s">
        <v>4</v>
      </c>
      <c r="V475" s="3" t="s">
        <v>950</v>
      </c>
      <c r="W475" s="5">
        <v>0</v>
      </c>
      <c r="X475" s="5">
        <v>0</v>
      </c>
      <c r="Y475" s="5">
        <v>0</v>
      </c>
      <c r="Z475" s="5">
        <v>0</v>
      </c>
      <c r="AA475" s="5">
        <v>0.2</v>
      </c>
      <c r="AB475" s="5">
        <v>0</v>
      </c>
      <c r="AC475" s="5">
        <v>0</v>
      </c>
      <c r="AD475" s="5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 t="s">
        <v>4</v>
      </c>
      <c r="AT475" s="2" t="s">
        <v>4</v>
      </c>
    </row>
    <row r="476" spans="1:46" x14ac:dyDescent="0.2">
      <c r="A476" s="2">
        <v>1659335</v>
      </c>
      <c r="B476" s="2">
        <v>851270</v>
      </c>
      <c r="C476" s="7">
        <v>24.6856719074128</v>
      </c>
      <c r="D476" s="7">
        <v>40.958778352685897</v>
      </c>
      <c r="E476" s="19" t="s">
        <v>936</v>
      </c>
      <c r="F476" s="46">
        <f>INDEX(Δεδομένα!$P:$P,MATCH('2021'!E476,Δεδομένα!$O:$O,0))</f>
        <v>26</v>
      </c>
      <c r="G476" s="49" t="s">
        <v>774</v>
      </c>
      <c r="H476" s="51" t="str">
        <f>INDEX(Δεδομένα!B$1:B$51,MATCH('2021'!G476,Δεδομένα!A$1:A$51,0))</f>
        <v>ΑΝΑΤΟΛΙΚΗΣ ΜΑΚΕΔΟΝΙΑΣ ΚΑΙ ΘΡΑΚΗΣ</v>
      </c>
      <c r="I476" s="53">
        <f>INDEX(Δεδομένα!E$1:E$13,MATCH('2021'!H476,Δεδομένα!D$1:D$13,0))</f>
        <v>2</v>
      </c>
      <c r="J476" s="4">
        <v>44322</v>
      </c>
      <c r="K476" s="3" t="s">
        <v>996</v>
      </c>
      <c r="L476" s="17" t="str">
        <f t="shared" si="28"/>
        <v>06/05/2021 20:51</v>
      </c>
      <c r="M476" s="4">
        <v>44322</v>
      </c>
      <c r="N476" s="3" t="s">
        <v>748</v>
      </c>
      <c r="O476" s="17" t="str">
        <f t="shared" si="29"/>
        <v>06/05/2021 21:28</v>
      </c>
      <c r="P476" s="24">
        <f t="shared" si="30"/>
        <v>2.569444444088731E-2</v>
      </c>
      <c r="Q476" s="28">
        <v>0</v>
      </c>
      <c r="R476" s="27">
        <f t="shared" si="31"/>
        <v>36.999999994877726</v>
      </c>
      <c r="S476" s="3" t="s">
        <v>4</v>
      </c>
      <c r="T476" s="3" t="s">
        <v>827</v>
      </c>
      <c r="U476" s="3" t="s">
        <v>4</v>
      </c>
      <c r="V476" s="3" t="s">
        <v>938</v>
      </c>
      <c r="W476" s="5">
        <v>0</v>
      </c>
      <c r="X476" s="5">
        <v>0</v>
      </c>
      <c r="Y476" s="5">
        <v>0</v>
      </c>
      <c r="Z476" s="5">
        <v>0</v>
      </c>
      <c r="AA476" s="5">
        <v>0.2</v>
      </c>
      <c r="AB476" s="5">
        <v>0</v>
      </c>
      <c r="AC476" s="5">
        <v>0</v>
      </c>
      <c r="AD476" s="5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 t="s">
        <v>4</v>
      </c>
      <c r="AT476" s="2" t="s">
        <v>4</v>
      </c>
    </row>
    <row r="477" spans="1:46" x14ac:dyDescent="0.2">
      <c r="A477" s="2">
        <v>1659962</v>
      </c>
      <c r="B477" s="2">
        <v>851938</v>
      </c>
      <c r="C477" s="7">
        <v>24.692617154748401</v>
      </c>
      <c r="D477" s="7">
        <v>40.936094448542903</v>
      </c>
      <c r="E477" s="19" t="s">
        <v>936</v>
      </c>
      <c r="F477" s="46">
        <f>INDEX(Δεδομένα!$P:$P,MATCH('2021'!E477,Δεδομένα!$O:$O,0))</f>
        <v>26</v>
      </c>
      <c r="G477" s="49" t="s">
        <v>774</v>
      </c>
      <c r="H477" s="51" t="str">
        <f>INDEX(Δεδομένα!B$1:B$51,MATCH('2021'!G477,Δεδομένα!A$1:A$51,0))</f>
        <v>ΑΝΑΤΟΛΙΚΗΣ ΜΑΚΕΔΟΝΙΑΣ ΚΑΙ ΘΡΑΚΗΣ</v>
      </c>
      <c r="I477" s="53">
        <f>INDEX(Δεδομένα!E$1:E$13,MATCH('2021'!H477,Δεδομένα!D$1:D$13,0))</f>
        <v>2</v>
      </c>
      <c r="J477" s="4">
        <v>44325</v>
      </c>
      <c r="K477" s="3" t="s">
        <v>522</v>
      </c>
      <c r="L477" s="17" t="str">
        <f t="shared" si="28"/>
        <v>09/05/2021 15:15</v>
      </c>
      <c r="M477" s="4">
        <v>44325</v>
      </c>
      <c r="N477" s="3" t="s">
        <v>197</v>
      </c>
      <c r="O477" s="17" t="str">
        <f t="shared" si="29"/>
        <v>09/05/2021 15:30</v>
      </c>
      <c r="P477" s="24">
        <f t="shared" si="30"/>
        <v>1.0416666671517305E-2</v>
      </c>
      <c r="Q477" s="28">
        <v>0</v>
      </c>
      <c r="R477" s="27">
        <f t="shared" si="31"/>
        <v>15.000000006984919</v>
      </c>
      <c r="S477" s="3" t="s">
        <v>4</v>
      </c>
      <c r="T477" s="3" t="s">
        <v>827</v>
      </c>
      <c r="U477" s="3" t="s">
        <v>4</v>
      </c>
      <c r="V477" s="3" t="s">
        <v>938</v>
      </c>
      <c r="W477" s="5">
        <v>0</v>
      </c>
      <c r="X477" s="5">
        <v>0</v>
      </c>
      <c r="Y477" s="5">
        <v>0</v>
      </c>
      <c r="Z477" s="5">
        <v>0</v>
      </c>
      <c r="AA477" s="5">
        <v>0.4</v>
      </c>
      <c r="AB477" s="5">
        <v>0</v>
      </c>
      <c r="AC477" s="5">
        <v>0</v>
      </c>
      <c r="AD477" s="5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 t="s">
        <v>4</v>
      </c>
      <c r="AT477" s="2" t="s">
        <v>4</v>
      </c>
    </row>
    <row r="478" spans="1:46" x14ac:dyDescent="0.2">
      <c r="A478" s="2">
        <v>1659971</v>
      </c>
      <c r="B478" s="2">
        <v>851999</v>
      </c>
      <c r="C478" s="7">
        <v>24.737943677260301</v>
      </c>
      <c r="D478" s="7">
        <v>40.9656838946051</v>
      </c>
      <c r="E478" s="19" t="s">
        <v>936</v>
      </c>
      <c r="F478" s="46">
        <f>INDEX(Δεδομένα!$P:$P,MATCH('2021'!E478,Δεδομένα!$O:$O,0))</f>
        <v>26</v>
      </c>
      <c r="G478" s="49" t="s">
        <v>774</v>
      </c>
      <c r="H478" s="51" t="str">
        <f>INDEX(Δεδομένα!B$1:B$51,MATCH('2021'!G478,Δεδομένα!A$1:A$51,0))</f>
        <v>ΑΝΑΤΟΛΙΚΗΣ ΜΑΚΕΔΟΝΙΑΣ ΚΑΙ ΘΡΑΚΗΣ</v>
      </c>
      <c r="I478" s="53">
        <f>INDEX(Δεδομένα!E$1:E$13,MATCH('2021'!H478,Δεδομένα!D$1:D$13,0))</f>
        <v>2</v>
      </c>
      <c r="J478" s="4">
        <v>44325</v>
      </c>
      <c r="K478" s="3" t="s">
        <v>634</v>
      </c>
      <c r="L478" s="17" t="str">
        <f t="shared" si="28"/>
        <v>09/05/2021 19:05</v>
      </c>
      <c r="M478" s="4">
        <v>44325</v>
      </c>
      <c r="N478" s="3" t="s">
        <v>997</v>
      </c>
      <c r="O478" s="17" t="str">
        <f t="shared" si="29"/>
        <v>09/05/2021 21:35</v>
      </c>
      <c r="P478" s="24">
        <f t="shared" si="30"/>
        <v>0.10416666666424135</v>
      </c>
      <c r="Q478" s="28">
        <v>0</v>
      </c>
      <c r="R478" s="27">
        <f t="shared" si="31"/>
        <v>149.99999999650754</v>
      </c>
      <c r="S478" s="3" t="s">
        <v>4</v>
      </c>
      <c r="T478" s="3" t="s">
        <v>827</v>
      </c>
      <c r="U478" s="3" t="s">
        <v>4</v>
      </c>
      <c r="V478" s="3" t="s">
        <v>950</v>
      </c>
      <c r="W478" s="5">
        <v>0</v>
      </c>
      <c r="X478" s="5">
        <v>0</v>
      </c>
      <c r="Y478" s="5">
        <v>0</v>
      </c>
      <c r="Z478" s="5">
        <v>5</v>
      </c>
      <c r="AA478" s="5">
        <v>0</v>
      </c>
      <c r="AB478" s="5">
        <v>0</v>
      </c>
      <c r="AC478" s="5">
        <v>0</v>
      </c>
      <c r="AD478" s="5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 t="s">
        <v>4</v>
      </c>
      <c r="AT478" s="2" t="s">
        <v>4</v>
      </c>
    </row>
    <row r="479" spans="1:46" x14ac:dyDescent="0.2">
      <c r="A479" s="2">
        <v>1660563</v>
      </c>
      <c r="B479" s="2">
        <v>852217</v>
      </c>
      <c r="C479" s="7">
        <v>24.736691176916899</v>
      </c>
      <c r="D479" s="7">
        <v>41.050064051589999</v>
      </c>
      <c r="E479" s="19" t="s">
        <v>936</v>
      </c>
      <c r="F479" s="46">
        <f>INDEX(Δεδομένα!$P:$P,MATCH('2021'!E479,Δεδομένα!$O:$O,0))</f>
        <v>26</v>
      </c>
      <c r="G479" s="49" t="s">
        <v>774</v>
      </c>
      <c r="H479" s="51" t="str">
        <f>INDEX(Δεδομένα!B$1:B$51,MATCH('2021'!G479,Δεδομένα!A$1:A$51,0))</f>
        <v>ΑΝΑΤΟΛΙΚΗΣ ΜΑΚΕΔΟΝΙΑΣ ΚΑΙ ΘΡΑΚΗΣ</v>
      </c>
      <c r="I479" s="53">
        <f>INDEX(Δεδομένα!E$1:E$13,MATCH('2021'!H479,Δεδομένα!D$1:D$13,0))</f>
        <v>2</v>
      </c>
      <c r="J479" s="4">
        <v>44326</v>
      </c>
      <c r="K479" s="3" t="s">
        <v>998</v>
      </c>
      <c r="L479" s="17" t="str">
        <f t="shared" ref="L479:L542" si="32">_xlfn.CONCAT(TEXT(J479,"ηη/μμ/εεε")," ",TEXT(K479,"ωω:λλ"))</f>
        <v>10/05/2021 19:28</v>
      </c>
      <c r="M479" s="4">
        <v>44326</v>
      </c>
      <c r="N479" s="3" t="s">
        <v>166</v>
      </c>
      <c r="O479" s="17" t="str">
        <f t="shared" ref="O479:O542" si="33">_xlfn.CONCAT(TEXT(M479,"ηη/μμ/εεε")," ",TEXT(N479,"ωω:λλ"))</f>
        <v>10/05/2021 20:25</v>
      </c>
      <c r="P479" s="24">
        <f t="shared" ref="P479:P542" si="34">O479-L479</f>
        <v>3.9583333331393078E-2</v>
      </c>
      <c r="Q479" s="28">
        <v>0</v>
      </c>
      <c r="R479" s="27">
        <f t="shared" ref="R479:R542" si="35">P479*(24*60)</f>
        <v>56.999999997206032</v>
      </c>
      <c r="S479" s="3" t="s">
        <v>4</v>
      </c>
      <c r="T479" s="3" t="s">
        <v>827</v>
      </c>
      <c r="U479" s="3" t="s">
        <v>4</v>
      </c>
      <c r="V479" s="3" t="s">
        <v>999</v>
      </c>
      <c r="W479" s="5">
        <v>0</v>
      </c>
      <c r="X479" s="5">
        <v>0</v>
      </c>
      <c r="Y479" s="5">
        <v>0</v>
      </c>
      <c r="Z479" s="5">
        <v>0.01</v>
      </c>
      <c r="AA479" s="5">
        <v>0</v>
      </c>
      <c r="AB479" s="5">
        <v>0</v>
      </c>
      <c r="AC479" s="5">
        <v>0</v>
      </c>
      <c r="AD479" s="5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 t="s">
        <v>4</v>
      </c>
      <c r="AT479" s="2" t="s">
        <v>4</v>
      </c>
    </row>
    <row r="480" spans="1:46" x14ac:dyDescent="0.2">
      <c r="A480" s="2">
        <v>1660927</v>
      </c>
      <c r="B480" s="2">
        <v>852345</v>
      </c>
      <c r="C480" s="7">
        <v>24.592464492412599</v>
      </c>
      <c r="D480" s="7">
        <v>40.931868308117302</v>
      </c>
      <c r="E480" s="19" t="s">
        <v>936</v>
      </c>
      <c r="F480" s="46">
        <f>INDEX(Δεδομένα!$P:$P,MATCH('2021'!E480,Δεδομένα!$O:$O,0))</f>
        <v>26</v>
      </c>
      <c r="G480" s="49" t="s">
        <v>774</v>
      </c>
      <c r="H480" s="51" t="str">
        <f>INDEX(Δεδομένα!B$1:B$51,MATCH('2021'!G480,Δεδομένα!A$1:A$51,0))</f>
        <v>ΑΝΑΤΟΛΙΚΗΣ ΜΑΚΕΔΟΝΙΑΣ ΚΑΙ ΘΡΑΚΗΣ</v>
      </c>
      <c r="I480" s="53">
        <f>INDEX(Δεδομένα!E$1:E$13,MATCH('2021'!H480,Δεδομένα!D$1:D$13,0))</f>
        <v>2</v>
      </c>
      <c r="J480" s="4">
        <v>44327</v>
      </c>
      <c r="K480" s="3" t="s">
        <v>1000</v>
      </c>
      <c r="L480" s="17" t="str">
        <f t="shared" si="32"/>
        <v>11/05/2021 13:52</v>
      </c>
      <c r="M480" s="4">
        <v>44327</v>
      </c>
      <c r="N480" s="3" t="s">
        <v>767</v>
      </c>
      <c r="O480" s="17" t="str">
        <f t="shared" si="33"/>
        <v>11/05/2021 14:28</v>
      </c>
      <c r="P480" s="24">
        <f t="shared" si="34"/>
        <v>2.5000000001455192E-2</v>
      </c>
      <c r="Q480" s="28">
        <v>0</v>
      </c>
      <c r="R480" s="27">
        <f t="shared" si="35"/>
        <v>36.000000002095476</v>
      </c>
      <c r="S480" s="3" t="s">
        <v>4</v>
      </c>
      <c r="T480" s="3" t="s">
        <v>827</v>
      </c>
      <c r="U480" s="3" t="s">
        <v>4</v>
      </c>
      <c r="V480" s="3" t="s">
        <v>958</v>
      </c>
      <c r="W480" s="5">
        <v>0</v>
      </c>
      <c r="X480" s="5">
        <v>0</v>
      </c>
      <c r="Y480" s="5">
        <v>0</v>
      </c>
      <c r="Z480" s="5">
        <v>0</v>
      </c>
      <c r="AA480" s="5">
        <v>0.05</v>
      </c>
      <c r="AB480" s="5">
        <v>0</v>
      </c>
      <c r="AC480" s="5">
        <v>0</v>
      </c>
      <c r="AD480" s="5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 t="s">
        <v>4</v>
      </c>
      <c r="AT480" s="2" t="s">
        <v>4</v>
      </c>
    </row>
    <row r="481" spans="1:46" x14ac:dyDescent="0.2">
      <c r="A481" s="2">
        <v>1661360</v>
      </c>
      <c r="B481" s="2">
        <v>852670</v>
      </c>
      <c r="C481" s="7">
        <v>24.672127239508601</v>
      </c>
      <c r="D481" s="7">
        <v>40.9690157654736</v>
      </c>
      <c r="E481" s="19" t="s">
        <v>936</v>
      </c>
      <c r="F481" s="46">
        <f>INDEX(Δεδομένα!$P:$P,MATCH('2021'!E481,Δεδομένα!$O:$O,0))</f>
        <v>26</v>
      </c>
      <c r="G481" s="49" t="s">
        <v>774</v>
      </c>
      <c r="H481" s="51" t="str">
        <f>INDEX(Δεδομένα!B$1:B$51,MATCH('2021'!G481,Δεδομένα!A$1:A$51,0))</f>
        <v>ΑΝΑΤΟΛΙΚΗΣ ΜΑΚΕΔΟΝΙΑΣ ΚΑΙ ΘΡΑΚΗΣ</v>
      </c>
      <c r="I481" s="53">
        <f>INDEX(Δεδομένα!E$1:E$13,MATCH('2021'!H481,Δεδομένα!D$1:D$13,0))</f>
        <v>2</v>
      </c>
      <c r="J481" s="4">
        <v>44328</v>
      </c>
      <c r="K481" s="3" t="s">
        <v>267</v>
      </c>
      <c r="L481" s="17" t="str">
        <f t="shared" si="32"/>
        <v>12/05/2021 17:30</v>
      </c>
      <c r="M481" s="4">
        <v>44328</v>
      </c>
      <c r="N481" s="3" t="s">
        <v>404</v>
      </c>
      <c r="O481" s="17" t="str">
        <f t="shared" si="33"/>
        <v>12/05/2021 18:05</v>
      </c>
      <c r="P481" s="24">
        <f t="shared" si="34"/>
        <v>2.4305555554747116E-2</v>
      </c>
      <c r="Q481" s="28">
        <v>0</v>
      </c>
      <c r="R481" s="27">
        <f t="shared" si="35"/>
        <v>34.999999998835847</v>
      </c>
      <c r="S481" s="3" t="s">
        <v>4</v>
      </c>
      <c r="T481" s="3" t="s">
        <v>827</v>
      </c>
      <c r="U481" s="3" t="s">
        <v>4</v>
      </c>
      <c r="V481" s="3" t="s">
        <v>950</v>
      </c>
      <c r="W481" s="5">
        <v>0</v>
      </c>
      <c r="X481" s="5">
        <v>0</v>
      </c>
      <c r="Y481" s="5">
        <v>0</v>
      </c>
      <c r="Z481" s="5">
        <v>0.2</v>
      </c>
      <c r="AA481" s="5">
        <v>0</v>
      </c>
      <c r="AB481" s="5">
        <v>0</v>
      </c>
      <c r="AC481" s="5">
        <v>0</v>
      </c>
      <c r="AD481" s="5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 t="s">
        <v>4</v>
      </c>
      <c r="AT481" s="2" t="s">
        <v>4</v>
      </c>
    </row>
    <row r="482" spans="1:46" x14ac:dyDescent="0.2">
      <c r="A482" s="2">
        <v>1661362</v>
      </c>
      <c r="B482" s="2">
        <v>852699</v>
      </c>
      <c r="D482" s="2"/>
      <c r="E482" s="19" t="s">
        <v>936</v>
      </c>
      <c r="F482" s="46">
        <f>INDEX(Δεδομένα!$P:$P,MATCH('2021'!E482,Δεδομένα!$O:$O,0))</f>
        <v>26</v>
      </c>
      <c r="G482" s="49" t="s">
        <v>774</v>
      </c>
      <c r="H482" s="51" t="str">
        <f>INDEX(Δεδομένα!B$1:B$51,MATCH('2021'!G482,Δεδομένα!A$1:A$51,0))</f>
        <v>ΑΝΑΤΟΛΙΚΗΣ ΜΑΚΕΔΟΝΙΑΣ ΚΑΙ ΘΡΑΚΗΣ</v>
      </c>
      <c r="I482" s="53">
        <f>INDEX(Δεδομένα!E$1:E$13,MATCH('2021'!H482,Δεδομένα!D$1:D$13,0))</f>
        <v>2</v>
      </c>
      <c r="J482" s="4">
        <v>44328</v>
      </c>
      <c r="K482" s="3" t="s">
        <v>150</v>
      </c>
      <c r="L482" s="17" t="str">
        <f t="shared" si="32"/>
        <v>12/05/2021 19:00</v>
      </c>
      <c r="M482" s="4">
        <v>44328</v>
      </c>
      <c r="N482" s="3" t="s">
        <v>497</v>
      </c>
      <c r="O482" s="17" t="str">
        <f t="shared" si="33"/>
        <v>12/05/2021 21:00</v>
      </c>
      <c r="P482" s="24">
        <f t="shared" si="34"/>
        <v>8.3333333335758653E-2</v>
      </c>
      <c r="Q482" s="28">
        <v>0</v>
      </c>
      <c r="R482" s="27">
        <f t="shared" si="35"/>
        <v>120.00000000349246</v>
      </c>
      <c r="S482" s="3" t="s">
        <v>4</v>
      </c>
      <c r="T482" s="3" t="s">
        <v>827</v>
      </c>
      <c r="U482" s="3" t="s">
        <v>4</v>
      </c>
      <c r="V482" s="3" t="s">
        <v>958</v>
      </c>
      <c r="W482" s="5">
        <v>0</v>
      </c>
      <c r="X482" s="5">
        <v>0</v>
      </c>
      <c r="Y482" s="5">
        <v>0</v>
      </c>
      <c r="Z482" s="5">
        <v>0</v>
      </c>
      <c r="AA482" s="5">
        <v>1</v>
      </c>
      <c r="AB482" s="5">
        <v>0</v>
      </c>
      <c r="AC482" s="5">
        <v>0</v>
      </c>
      <c r="AD482" s="5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 t="s">
        <v>4</v>
      </c>
      <c r="AT482" s="2" t="s">
        <v>4</v>
      </c>
    </row>
    <row r="483" spans="1:46" x14ac:dyDescent="0.2">
      <c r="A483" s="2">
        <v>1662000</v>
      </c>
      <c r="B483" s="2">
        <v>853046</v>
      </c>
      <c r="C483" s="7">
        <v>24.714521943758601</v>
      </c>
      <c r="D483" s="7">
        <v>40.982190184229403</v>
      </c>
      <c r="E483" s="19" t="s">
        <v>936</v>
      </c>
      <c r="F483" s="46">
        <f>INDEX(Δεδομένα!$P:$P,MATCH('2021'!E483,Δεδομένα!$O:$O,0))</f>
        <v>26</v>
      </c>
      <c r="G483" s="49" t="s">
        <v>774</v>
      </c>
      <c r="H483" s="51" t="str">
        <f>INDEX(Δεδομένα!B$1:B$51,MATCH('2021'!G483,Δεδομένα!A$1:A$51,0))</f>
        <v>ΑΝΑΤΟΛΙΚΗΣ ΜΑΚΕΔΟΝΙΑΣ ΚΑΙ ΘΡΑΚΗΣ</v>
      </c>
      <c r="I483" s="53">
        <f>INDEX(Δεδομένα!E$1:E$13,MATCH('2021'!H483,Δεδομένα!D$1:D$13,0))</f>
        <v>2</v>
      </c>
      <c r="J483" s="4">
        <v>44330</v>
      </c>
      <c r="K483" s="3" t="s">
        <v>240</v>
      </c>
      <c r="L483" s="17" t="str">
        <f t="shared" si="32"/>
        <v>14/05/2021 12:26</v>
      </c>
      <c r="M483" s="4">
        <v>44330</v>
      </c>
      <c r="N483" s="3" t="s">
        <v>552</v>
      </c>
      <c r="O483" s="17" t="str">
        <f t="shared" si="33"/>
        <v>14/05/2021 13:00</v>
      </c>
      <c r="P483" s="24">
        <f t="shared" si="34"/>
        <v>2.361111110803904E-2</v>
      </c>
      <c r="Q483" s="28">
        <v>0</v>
      </c>
      <c r="R483" s="27">
        <f t="shared" si="35"/>
        <v>33.999999995576218</v>
      </c>
      <c r="S483" s="3" t="s">
        <v>4</v>
      </c>
      <c r="T483" s="3" t="s">
        <v>827</v>
      </c>
      <c r="U483" s="3" t="s">
        <v>4</v>
      </c>
      <c r="V483" s="3" t="s">
        <v>950</v>
      </c>
      <c r="W483" s="5">
        <v>0</v>
      </c>
      <c r="X483" s="5">
        <v>0</v>
      </c>
      <c r="Y483" s="5">
        <v>0</v>
      </c>
      <c r="Z483" s="5">
        <v>0.1</v>
      </c>
      <c r="AA483" s="5">
        <v>0</v>
      </c>
      <c r="AB483" s="5">
        <v>0</v>
      </c>
      <c r="AC483" s="5">
        <v>0</v>
      </c>
      <c r="AD483" s="5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 t="s">
        <v>4</v>
      </c>
      <c r="AT483" s="2" t="s">
        <v>4</v>
      </c>
    </row>
    <row r="484" spans="1:46" x14ac:dyDescent="0.2">
      <c r="A484" s="2">
        <v>1662005</v>
      </c>
      <c r="B484" s="2">
        <v>853121</v>
      </c>
      <c r="C484" s="7">
        <v>24.7025974586535</v>
      </c>
      <c r="D484" s="7">
        <v>40.853507550621302</v>
      </c>
      <c r="E484" s="19" t="s">
        <v>936</v>
      </c>
      <c r="F484" s="46">
        <f>INDEX(Δεδομένα!$P:$P,MATCH('2021'!E484,Δεδομένα!$O:$O,0))</f>
        <v>26</v>
      </c>
      <c r="G484" s="49" t="s">
        <v>774</v>
      </c>
      <c r="H484" s="51" t="str">
        <f>INDEX(Δεδομένα!B$1:B$51,MATCH('2021'!G484,Δεδομένα!A$1:A$51,0))</f>
        <v>ΑΝΑΤΟΛΙΚΗΣ ΜΑΚΕΔΟΝΙΑΣ ΚΑΙ ΘΡΑΚΗΣ</v>
      </c>
      <c r="I484" s="53">
        <f>INDEX(Δεδομένα!E$1:E$13,MATCH('2021'!H484,Δεδομένα!D$1:D$13,0))</f>
        <v>2</v>
      </c>
      <c r="J484" s="4">
        <v>44330</v>
      </c>
      <c r="K484" s="3" t="s">
        <v>110</v>
      </c>
      <c r="L484" s="17" t="str">
        <f t="shared" si="32"/>
        <v>14/05/2021 17:24</v>
      </c>
      <c r="M484" s="4">
        <v>44330</v>
      </c>
      <c r="N484" s="3" t="s">
        <v>1001</v>
      </c>
      <c r="O484" s="17" t="str">
        <f t="shared" si="33"/>
        <v>14/05/2021 18:04</v>
      </c>
      <c r="P484" s="24">
        <f t="shared" si="34"/>
        <v>2.7777777781011537E-2</v>
      </c>
      <c r="Q484" s="28">
        <v>0</v>
      </c>
      <c r="R484" s="27">
        <f t="shared" si="35"/>
        <v>40.000000004656613</v>
      </c>
      <c r="S484" s="3" t="s">
        <v>4</v>
      </c>
      <c r="T484" s="3" t="s">
        <v>827</v>
      </c>
      <c r="U484" s="3" t="s">
        <v>4</v>
      </c>
      <c r="V484" s="3" t="s">
        <v>1002</v>
      </c>
      <c r="W484" s="5">
        <v>0</v>
      </c>
      <c r="X484" s="5">
        <v>0</v>
      </c>
      <c r="Y484" s="5">
        <v>0</v>
      </c>
      <c r="Z484" s="5">
        <v>0.02</v>
      </c>
      <c r="AA484" s="5">
        <v>0</v>
      </c>
      <c r="AB484" s="5">
        <v>0</v>
      </c>
      <c r="AC484" s="5">
        <v>0</v>
      </c>
      <c r="AD484" s="5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 t="s">
        <v>4</v>
      </c>
      <c r="AT484" s="2" t="s">
        <v>4</v>
      </c>
    </row>
    <row r="485" spans="1:46" x14ac:dyDescent="0.2">
      <c r="A485" s="2">
        <v>1663745</v>
      </c>
      <c r="B485" s="2">
        <v>855608</v>
      </c>
      <c r="C485" s="7">
        <v>24.690874106735802</v>
      </c>
      <c r="D485" s="7">
        <v>41.015545567174001</v>
      </c>
      <c r="E485" s="19" t="s">
        <v>936</v>
      </c>
      <c r="F485" s="46">
        <f>INDEX(Δεδομένα!$P:$P,MATCH('2021'!E485,Δεδομένα!$O:$O,0))</f>
        <v>26</v>
      </c>
      <c r="G485" s="49" t="s">
        <v>774</v>
      </c>
      <c r="H485" s="51" t="str">
        <f>INDEX(Δεδομένα!B$1:B$51,MATCH('2021'!G485,Δεδομένα!A$1:A$51,0))</f>
        <v>ΑΝΑΤΟΛΙΚΗΣ ΜΑΚΕΔΟΝΙΑΣ ΚΑΙ ΘΡΑΚΗΣ</v>
      </c>
      <c r="I485" s="53">
        <f>INDEX(Δεδομένα!E$1:E$13,MATCH('2021'!H485,Δεδομένα!D$1:D$13,0))</f>
        <v>2</v>
      </c>
      <c r="J485" s="4">
        <v>44339</v>
      </c>
      <c r="K485" s="3" t="s">
        <v>427</v>
      </c>
      <c r="L485" s="17" t="str">
        <f t="shared" si="32"/>
        <v>23/05/2021 21:20</v>
      </c>
      <c r="M485" s="4">
        <v>44339</v>
      </c>
      <c r="N485" s="3" t="s">
        <v>989</v>
      </c>
      <c r="O485" s="17" t="str">
        <f t="shared" si="33"/>
        <v>23/05/2021 21:40</v>
      </c>
      <c r="P485" s="24">
        <f t="shared" si="34"/>
        <v>1.3888888890505768E-2</v>
      </c>
      <c r="Q485" s="28">
        <v>0</v>
      </c>
      <c r="R485" s="27">
        <f t="shared" si="35"/>
        <v>20.000000002328306</v>
      </c>
      <c r="S485" s="3" t="s">
        <v>4</v>
      </c>
      <c r="T485" s="3" t="s">
        <v>827</v>
      </c>
      <c r="U485" s="3" t="s">
        <v>4</v>
      </c>
      <c r="V485" s="3" t="s">
        <v>966</v>
      </c>
      <c r="W485" s="5">
        <v>0</v>
      </c>
      <c r="X485" s="5">
        <v>0</v>
      </c>
      <c r="Y485" s="5">
        <v>0</v>
      </c>
      <c r="Z485" s="5">
        <v>0.01</v>
      </c>
      <c r="AA485" s="5">
        <v>0</v>
      </c>
      <c r="AB485" s="5">
        <v>0</v>
      </c>
      <c r="AC485" s="5">
        <v>0</v>
      </c>
      <c r="AD485" s="5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 t="s">
        <v>4</v>
      </c>
      <c r="AT485" s="2" t="s">
        <v>4</v>
      </c>
    </row>
    <row r="486" spans="1:46" x14ac:dyDescent="0.2">
      <c r="A486" s="2">
        <v>1664468</v>
      </c>
      <c r="B486" s="2">
        <v>856086</v>
      </c>
      <c r="C486" s="7">
        <v>24.639966819850599</v>
      </c>
      <c r="D486" s="7">
        <v>40.920336917679101</v>
      </c>
      <c r="E486" s="19" t="s">
        <v>936</v>
      </c>
      <c r="F486" s="46">
        <f>INDEX(Δεδομένα!$P:$P,MATCH('2021'!E486,Δεδομένα!$O:$O,0))</f>
        <v>26</v>
      </c>
      <c r="G486" s="49" t="s">
        <v>774</v>
      </c>
      <c r="H486" s="51" t="str">
        <f>INDEX(Δεδομένα!B$1:B$51,MATCH('2021'!G486,Δεδομένα!A$1:A$51,0))</f>
        <v>ΑΝΑΤΟΛΙΚΗΣ ΜΑΚΕΔΟΝΙΑΣ ΚΑΙ ΘΡΑΚΗΣ</v>
      </c>
      <c r="I486" s="53">
        <f>INDEX(Δεδομένα!E$1:E$13,MATCH('2021'!H486,Δεδομένα!D$1:D$13,0))</f>
        <v>2</v>
      </c>
      <c r="J486" s="4">
        <v>44341</v>
      </c>
      <c r="K486" s="3" t="s">
        <v>509</v>
      </c>
      <c r="L486" s="17" t="str">
        <f t="shared" si="32"/>
        <v>25/05/2021 15:55</v>
      </c>
      <c r="M486" s="4">
        <v>44341</v>
      </c>
      <c r="N486" s="3" t="s">
        <v>1003</v>
      </c>
      <c r="O486" s="17" t="str">
        <f t="shared" si="33"/>
        <v>25/05/2021 16:37</v>
      </c>
      <c r="P486" s="24">
        <f t="shared" si="34"/>
        <v>2.9166666667151731E-2</v>
      </c>
      <c r="Q486" s="28">
        <v>0</v>
      </c>
      <c r="R486" s="27">
        <f t="shared" si="35"/>
        <v>42.000000000698492</v>
      </c>
      <c r="S486" s="3" t="s">
        <v>4</v>
      </c>
      <c r="T486" s="3" t="s">
        <v>827</v>
      </c>
      <c r="U486" s="3" t="s">
        <v>4</v>
      </c>
      <c r="V486" s="3" t="s">
        <v>945</v>
      </c>
      <c r="W486" s="5">
        <v>0</v>
      </c>
      <c r="X486" s="5">
        <v>0</v>
      </c>
      <c r="Y486" s="5">
        <v>0</v>
      </c>
      <c r="Z486" s="5">
        <v>0</v>
      </c>
      <c r="AA486" s="5">
        <v>0.2</v>
      </c>
      <c r="AB486" s="5">
        <v>0</v>
      </c>
      <c r="AC486" s="5">
        <v>0</v>
      </c>
      <c r="AD486" s="5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 t="s">
        <v>4</v>
      </c>
      <c r="AT486" s="2" t="s">
        <v>4</v>
      </c>
    </row>
    <row r="487" spans="1:46" x14ac:dyDescent="0.2">
      <c r="A487" s="2">
        <v>1665017</v>
      </c>
      <c r="B487" s="2">
        <v>856486</v>
      </c>
      <c r="D487" s="2"/>
      <c r="E487" s="19" t="s">
        <v>936</v>
      </c>
      <c r="F487" s="46">
        <f>INDEX(Δεδομένα!$P:$P,MATCH('2021'!E487,Δεδομένα!$O:$O,0))</f>
        <v>26</v>
      </c>
      <c r="G487" s="49" t="s">
        <v>774</v>
      </c>
      <c r="H487" s="51" t="str">
        <f>INDEX(Δεδομένα!B$1:B$51,MATCH('2021'!G487,Δεδομένα!A$1:A$51,0))</f>
        <v>ΑΝΑΤΟΛΙΚΗΣ ΜΑΚΕΔΟΝΙΑΣ ΚΑΙ ΘΡΑΚΗΣ</v>
      </c>
      <c r="I487" s="53">
        <f>INDEX(Δεδομένα!E$1:E$13,MATCH('2021'!H487,Δεδομένα!D$1:D$13,0))</f>
        <v>2</v>
      </c>
      <c r="J487" s="4">
        <v>44343</v>
      </c>
      <c r="K487" s="3" t="s">
        <v>1004</v>
      </c>
      <c r="L487" s="17" t="str">
        <f t="shared" si="32"/>
        <v>27/05/2021 09:57</v>
      </c>
      <c r="M487" s="4">
        <v>44343</v>
      </c>
      <c r="N487" s="3" t="s">
        <v>127</v>
      </c>
      <c r="O487" s="17" t="str">
        <f t="shared" si="33"/>
        <v>27/05/2021 11:40</v>
      </c>
      <c r="P487" s="24">
        <f t="shared" si="34"/>
        <v>7.1527777778101154E-2</v>
      </c>
      <c r="Q487" s="28">
        <v>0</v>
      </c>
      <c r="R487" s="27">
        <f t="shared" si="35"/>
        <v>103.00000000046566</v>
      </c>
      <c r="S487" s="3" t="s">
        <v>4</v>
      </c>
      <c r="T487" s="3" t="s">
        <v>827</v>
      </c>
      <c r="U487" s="3" t="s">
        <v>4</v>
      </c>
      <c r="V487" s="3" t="s">
        <v>945</v>
      </c>
      <c r="W487" s="5">
        <v>0</v>
      </c>
      <c r="X487" s="5">
        <v>0</v>
      </c>
      <c r="Y487" s="5">
        <v>0</v>
      </c>
      <c r="Z487" s="5">
        <v>0.5</v>
      </c>
      <c r="AA487" s="5">
        <v>0</v>
      </c>
      <c r="AB487" s="5">
        <v>0</v>
      </c>
      <c r="AC487" s="5">
        <v>0</v>
      </c>
      <c r="AD487" s="5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 t="s">
        <v>4</v>
      </c>
      <c r="AT487" s="2" t="s">
        <v>4</v>
      </c>
    </row>
    <row r="488" spans="1:46" x14ac:dyDescent="0.2">
      <c r="A488" s="2">
        <v>1665273</v>
      </c>
      <c r="B488" s="2">
        <v>857163</v>
      </c>
      <c r="C488" s="7">
        <v>24.648132077189999</v>
      </c>
      <c r="D488" s="7">
        <v>41.0185109819882</v>
      </c>
      <c r="E488" s="19" t="s">
        <v>936</v>
      </c>
      <c r="F488" s="46">
        <f>INDEX(Δεδομένα!$P:$P,MATCH('2021'!E488,Δεδομένα!$O:$O,0))</f>
        <v>26</v>
      </c>
      <c r="G488" s="49" t="s">
        <v>774</v>
      </c>
      <c r="H488" s="51" t="str">
        <f>INDEX(Δεδομένα!B$1:B$51,MATCH('2021'!G488,Δεδομένα!A$1:A$51,0))</f>
        <v>ΑΝΑΤΟΛΙΚΗΣ ΜΑΚΕΔΟΝΙΑΣ ΚΑΙ ΘΡΑΚΗΣ</v>
      </c>
      <c r="I488" s="53">
        <f>INDEX(Δεδομένα!E$1:E$13,MATCH('2021'!H488,Δεδομένα!D$1:D$13,0))</f>
        <v>2</v>
      </c>
      <c r="J488" s="4">
        <v>44345</v>
      </c>
      <c r="K488" s="3" t="s">
        <v>1005</v>
      </c>
      <c r="L488" s="17" t="str">
        <f t="shared" si="32"/>
        <v>29/05/2021 16:52</v>
      </c>
      <c r="M488" s="4">
        <v>44345</v>
      </c>
      <c r="N488" s="3" t="s">
        <v>699</v>
      </c>
      <c r="O488" s="17" t="str">
        <f t="shared" si="33"/>
        <v>29/05/2021 17:23</v>
      </c>
      <c r="P488" s="24">
        <f t="shared" si="34"/>
        <v>2.1527777782466728E-2</v>
      </c>
      <c r="Q488" s="28">
        <v>0</v>
      </c>
      <c r="R488" s="27">
        <f t="shared" si="35"/>
        <v>31.000000006752089</v>
      </c>
      <c r="S488" s="3" t="s">
        <v>4</v>
      </c>
      <c r="T488" s="3" t="s">
        <v>827</v>
      </c>
      <c r="U488" s="3" t="s">
        <v>4</v>
      </c>
      <c r="V488" s="3" t="s">
        <v>1006</v>
      </c>
      <c r="W488" s="5">
        <v>0</v>
      </c>
      <c r="X488" s="5">
        <v>0</v>
      </c>
      <c r="Y488" s="5">
        <v>0</v>
      </c>
      <c r="Z488" s="5">
        <v>0.02</v>
      </c>
      <c r="AA488" s="5">
        <v>0</v>
      </c>
      <c r="AB488" s="5">
        <v>0</v>
      </c>
      <c r="AC488" s="5">
        <v>0</v>
      </c>
      <c r="AD488" s="5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 t="s">
        <v>4</v>
      </c>
      <c r="AT488" s="2" t="s">
        <v>4</v>
      </c>
    </row>
    <row r="489" spans="1:46" x14ac:dyDescent="0.2">
      <c r="A489" s="2">
        <v>1666654</v>
      </c>
      <c r="B489" s="2">
        <v>858598</v>
      </c>
      <c r="C489" s="7">
        <v>24.7119081276659</v>
      </c>
      <c r="D489" s="7">
        <v>40.903299729871499</v>
      </c>
      <c r="E489" s="19" t="s">
        <v>936</v>
      </c>
      <c r="F489" s="46">
        <f>INDEX(Δεδομένα!$P:$P,MATCH('2021'!E489,Δεδομένα!$O:$O,0))</f>
        <v>26</v>
      </c>
      <c r="G489" s="49" t="s">
        <v>774</v>
      </c>
      <c r="H489" s="51" t="str">
        <f>INDEX(Δεδομένα!B$1:B$51,MATCH('2021'!G489,Δεδομένα!A$1:A$51,0))</f>
        <v>ΑΝΑΤΟΛΙΚΗΣ ΜΑΚΕΔΟΝΙΑΣ ΚΑΙ ΘΡΑΚΗΣ</v>
      </c>
      <c r="I489" s="53">
        <f>INDEX(Δεδομένα!E$1:E$13,MATCH('2021'!H489,Δεδομένα!D$1:D$13,0))</f>
        <v>2</v>
      </c>
      <c r="J489" s="4">
        <v>44350</v>
      </c>
      <c r="K489" s="3" t="s">
        <v>983</v>
      </c>
      <c r="L489" s="17" t="str">
        <f t="shared" si="32"/>
        <v>03/06/2021 21:25</v>
      </c>
      <c r="M489" s="4">
        <v>44350</v>
      </c>
      <c r="N489" s="3" t="s">
        <v>1007</v>
      </c>
      <c r="O489" s="17" t="str">
        <f t="shared" si="33"/>
        <v>03/06/2021 22:05</v>
      </c>
      <c r="P489" s="24">
        <f t="shared" si="34"/>
        <v>2.7777777781011537E-2</v>
      </c>
      <c r="Q489" s="28">
        <v>0</v>
      </c>
      <c r="R489" s="27">
        <f t="shared" si="35"/>
        <v>40.000000004656613</v>
      </c>
      <c r="S489" s="3" t="s">
        <v>4</v>
      </c>
      <c r="T489" s="3" t="s">
        <v>827</v>
      </c>
      <c r="U489" s="3" t="s">
        <v>4</v>
      </c>
      <c r="V489" s="3" t="s">
        <v>954</v>
      </c>
      <c r="W489" s="5">
        <v>0</v>
      </c>
      <c r="X489" s="5">
        <v>0</v>
      </c>
      <c r="Y489" s="5">
        <v>0</v>
      </c>
      <c r="Z489" s="5">
        <v>0.05</v>
      </c>
      <c r="AA489" s="5">
        <v>0</v>
      </c>
      <c r="AB489" s="5">
        <v>0</v>
      </c>
      <c r="AC489" s="5">
        <v>0</v>
      </c>
      <c r="AD489" s="5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 t="s">
        <v>4</v>
      </c>
      <c r="AT489" s="2" t="s">
        <v>4</v>
      </c>
    </row>
    <row r="490" spans="1:46" x14ac:dyDescent="0.2">
      <c r="A490" s="2">
        <v>1671030</v>
      </c>
      <c r="B490" s="2">
        <v>862514</v>
      </c>
      <c r="C490" s="7">
        <v>24.674760009661501</v>
      </c>
      <c r="D490" s="7">
        <v>40.989592367030198</v>
      </c>
      <c r="E490" s="19" t="s">
        <v>936</v>
      </c>
      <c r="F490" s="46">
        <f>INDEX(Δεδομένα!$P:$P,MATCH('2021'!E490,Δεδομένα!$O:$O,0))</f>
        <v>26</v>
      </c>
      <c r="G490" s="49" t="s">
        <v>774</v>
      </c>
      <c r="H490" s="51" t="str">
        <f>INDEX(Δεδομένα!B$1:B$51,MATCH('2021'!G490,Δεδομένα!A$1:A$51,0))</f>
        <v>ΑΝΑΤΟΛΙΚΗΣ ΜΑΚΕΔΟΝΙΑΣ ΚΑΙ ΘΡΑΚΗΣ</v>
      </c>
      <c r="I490" s="53">
        <f>INDEX(Δεδομένα!E$1:E$13,MATCH('2021'!H490,Δεδομένα!D$1:D$13,0))</f>
        <v>2</v>
      </c>
      <c r="J490" s="4">
        <v>44364</v>
      </c>
      <c r="K490" s="3" t="s">
        <v>157</v>
      </c>
      <c r="L490" s="17" t="str">
        <f t="shared" si="32"/>
        <v>17/06/2021 13:55</v>
      </c>
      <c r="M490" s="4">
        <v>44364</v>
      </c>
      <c r="N490" s="3" t="s">
        <v>394</v>
      </c>
      <c r="O490" s="17" t="str">
        <f t="shared" si="33"/>
        <v>17/06/2021 14:12</v>
      </c>
      <c r="P490" s="24">
        <f t="shared" si="34"/>
        <v>1.1805555557657499E-2</v>
      </c>
      <c r="Q490" s="28">
        <v>0</v>
      </c>
      <c r="R490" s="27">
        <f t="shared" si="35"/>
        <v>17.000000003026798</v>
      </c>
      <c r="S490" s="3" t="s">
        <v>4</v>
      </c>
      <c r="T490" s="3" t="s">
        <v>827</v>
      </c>
      <c r="U490" s="3" t="s">
        <v>4</v>
      </c>
      <c r="V490" s="3" t="s">
        <v>950</v>
      </c>
      <c r="W490" s="5">
        <v>0</v>
      </c>
      <c r="X490" s="5">
        <v>0</v>
      </c>
      <c r="Y490" s="5">
        <v>0</v>
      </c>
      <c r="Z490" s="5">
        <v>0.1</v>
      </c>
      <c r="AA490" s="5">
        <v>0</v>
      </c>
      <c r="AB490" s="5">
        <v>0</v>
      </c>
      <c r="AC490" s="5">
        <v>0</v>
      </c>
      <c r="AD490" s="5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 t="s">
        <v>4</v>
      </c>
      <c r="AT490" s="2" t="s">
        <v>4</v>
      </c>
    </row>
    <row r="491" spans="1:46" x14ac:dyDescent="0.2">
      <c r="A491" s="2">
        <v>1675109</v>
      </c>
      <c r="B491" s="2">
        <v>868230</v>
      </c>
      <c r="C491" s="7">
        <v>24.6556400010159</v>
      </c>
      <c r="D491" s="7">
        <v>40.967380231158899</v>
      </c>
      <c r="E491" s="19" t="s">
        <v>936</v>
      </c>
      <c r="F491" s="46">
        <f>INDEX(Δεδομένα!$P:$P,MATCH('2021'!E491,Δεδομένα!$O:$O,0))</f>
        <v>26</v>
      </c>
      <c r="G491" s="49" t="s">
        <v>774</v>
      </c>
      <c r="H491" s="51" t="str">
        <f>INDEX(Δεδομένα!B$1:B$51,MATCH('2021'!G491,Δεδομένα!A$1:A$51,0))</f>
        <v>ΑΝΑΤΟΛΙΚΗΣ ΜΑΚΕΔΟΝΙΑΣ ΚΑΙ ΘΡΑΚΗΣ</v>
      </c>
      <c r="I491" s="53">
        <f>INDEX(Δεδομένα!E$1:E$13,MATCH('2021'!H491,Δεδομένα!D$1:D$13,0))</f>
        <v>2</v>
      </c>
      <c r="J491" s="4">
        <v>44382</v>
      </c>
      <c r="K491" s="3" t="s">
        <v>127</v>
      </c>
      <c r="L491" s="17" t="str">
        <f t="shared" si="32"/>
        <v>05/07/2021 11:40</v>
      </c>
      <c r="M491" s="4">
        <v>44382</v>
      </c>
      <c r="N491" s="3" t="s">
        <v>345</v>
      </c>
      <c r="O491" s="17" t="str">
        <f t="shared" si="33"/>
        <v>05/07/2021 12:10</v>
      </c>
      <c r="P491" s="24">
        <f t="shared" si="34"/>
        <v>2.0833333335758653E-2</v>
      </c>
      <c r="Q491" s="28">
        <v>0</v>
      </c>
      <c r="R491" s="27">
        <f t="shared" si="35"/>
        <v>30.00000000349246</v>
      </c>
      <c r="S491" s="3" t="s">
        <v>4</v>
      </c>
      <c r="T491" s="3" t="s">
        <v>827</v>
      </c>
      <c r="U491" s="3" t="s">
        <v>4</v>
      </c>
      <c r="V491" s="3" t="s">
        <v>958</v>
      </c>
      <c r="W491" s="5">
        <v>0</v>
      </c>
      <c r="X491" s="5">
        <v>0</v>
      </c>
      <c r="Y491" s="5">
        <v>0</v>
      </c>
      <c r="Z491" s="5">
        <v>0.03</v>
      </c>
      <c r="AA491" s="5">
        <v>0</v>
      </c>
      <c r="AB491" s="5">
        <v>0</v>
      </c>
      <c r="AC491" s="5">
        <v>0</v>
      </c>
      <c r="AD491" s="5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</row>
    <row r="492" spans="1:46" x14ac:dyDescent="0.2">
      <c r="A492" s="2">
        <v>1677050</v>
      </c>
      <c r="B492" s="2">
        <v>869749</v>
      </c>
      <c r="C492" s="7">
        <v>24.699863251357701</v>
      </c>
      <c r="D492" s="7">
        <v>40.933606525880599</v>
      </c>
      <c r="E492" s="19" t="s">
        <v>936</v>
      </c>
      <c r="F492" s="46">
        <f>INDEX(Δεδομένα!$P:$P,MATCH('2021'!E492,Δεδομένα!$O:$O,0))</f>
        <v>26</v>
      </c>
      <c r="G492" s="49" t="s">
        <v>774</v>
      </c>
      <c r="H492" s="51" t="str">
        <f>INDEX(Δεδομένα!B$1:B$51,MATCH('2021'!G492,Δεδομένα!A$1:A$51,0))</f>
        <v>ΑΝΑΤΟΛΙΚΗΣ ΜΑΚΕΔΟΝΙΑΣ ΚΑΙ ΘΡΑΚΗΣ</v>
      </c>
      <c r="I492" s="53">
        <f>INDEX(Δεδομένα!E$1:E$13,MATCH('2021'!H492,Δεδομένα!D$1:D$13,0))</f>
        <v>2</v>
      </c>
      <c r="J492" s="4">
        <v>44387</v>
      </c>
      <c r="K492" s="3" t="s">
        <v>1008</v>
      </c>
      <c r="L492" s="17" t="str">
        <f t="shared" si="32"/>
        <v>10/07/2021 13:27</v>
      </c>
      <c r="M492" s="4">
        <v>44387</v>
      </c>
      <c r="N492" s="3" t="s">
        <v>1009</v>
      </c>
      <c r="O492" s="17" t="str">
        <f t="shared" si="33"/>
        <v>10/07/2021 14:01</v>
      </c>
      <c r="P492" s="24">
        <f t="shared" si="34"/>
        <v>2.361111110803904E-2</v>
      </c>
      <c r="Q492" s="28">
        <v>0</v>
      </c>
      <c r="R492" s="27">
        <f t="shared" si="35"/>
        <v>33.999999995576218</v>
      </c>
      <c r="S492" s="3" t="s">
        <v>4</v>
      </c>
      <c r="T492" s="3" t="s">
        <v>827</v>
      </c>
      <c r="U492" s="3" t="s">
        <v>4</v>
      </c>
      <c r="V492" s="3" t="s">
        <v>938</v>
      </c>
      <c r="W492" s="5">
        <v>0</v>
      </c>
      <c r="X492" s="5">
        <v>0</v>
      </c>
      <c r="Y492" s="5">
        <v>0</v>
      </c>
      <c r="Z492" s="5">
        <v>0.1</v>
      </c>
      <c r="AA492" s="5">
        <v>0</v>
      </c>
      <c r="AB492" s="5">
        <v>0</v>
      </c>
      <c r="AC492" s="5">
        <v>0</v>
      </c>
      <c r="AD492" s="5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</row>
    <row r="493" spans="1:46" x14ac:dyDescent="0.2">
      <c r="A493" s="2">
        <v>1678033</v>
      </c>
      <c r="B493" s="2">
        <v>870752</v>
      </c>
      <c r="C493" s="7">
        <v>24.7071311124365</v>
      </c>
      <c r="D493" s="7">
        <v>40.973572623679203</v>
      </c>
      <c r="E493" s="19" t="s">
        <v>936</v>
      </c>
      <c r="F493" s="46">
        <f>INDEX(Δεδομένα!$P:$P,MATCH('2021'!E493,Δεδομένα!$O:$O,0))</f>
        <v>26</v>
      </c>
      <c r="G493" s="49" t="s">
        <v>774</v>
      </c>
      <c r="H493" s="51" t="str">
        <f>INDEX(Δεδομένα!B$1:B$51,MATCH('2021'!G493,Δεδομένα!A$1:A$51,0))</f>
        <v>ΑΝΑΤΟΛΙΚΗΣ ΜΑΚΕΔΟΝΙΑΣ ΚΑΙ ΘΡΑΚΗΣ</v>
      </c>
      <c r="I493" s="53">
        <f>INDEX(Δεδομένα!E$1:E$13,MATCH('2021'!H493,Δεδομένα!D$1:D$13,0))</f>
        <v>2</v>
      </c>
      <c r="J493" s="4">
        <v>44390</v>
      </c>
      <c r="K493" s="3" t="s">
        <v>724</v>
      </c>
      <c r="L493" s="17" t="str">
        <f t="shared" si="32"/>
        <v>13/07/2021 18:02</v>
      </c>
      <c r="M493" s="4">
        <v>44390</v>
      </c>
      <c r="N493" s="3" t="s">
        <v>55</v>
      </c>
      <c r="O493" s="17" t="str">
        <f t="shared" si="33"/>
        <v>13/07/2021 18:28</v>
      </c>
      <c r="P493" s="24">
        <f t="shared" si="34"/>
        <v>1.8055555556202307E-2</v>
      </c>
      <c r="Q493" s="28">
        <v>0</v>
      </c>
      <c r="R493" s="27">
        <f t="shared" si="35"/>
        <v>26.000000000931323</v>
      </c>
      <c r="S493" s="3" t="s">
        <v>4</v>
      </c>
      <c r="T493" s="3" t="s">
        <v>827</v>
      </c>
      <c r="U493" s="3" t="s">
        <v>4</v>
      </c>
      <c r="V493" s="3" t="s">
        <v>950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1</v>
      </c>
      <c r="AD493" s="5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</row>
    <row r="494" spans="1:46" x14ac:dyDescent="0.2">
      <c r="A494" s="2">
        <v>1678251</v>
      </c>
      <c r="B494" s="2">
        <v>871144</v>
      </c>
      <c r="C494" s="7">
        <v>24.661128540351001</v>
      </c>
      <c r="D494" s="7">
        <v>40.993539483148403</v>
      </c>
      <c r="E494" s="19" t="s">
        <v>936</v>
      </c>
      <c r="F494" s="46">
        <f>INDEX(Δεδομένα!$P:$P,MATCH('2021'!E494,Δεδομένα!$O:$O,0))</f>
        <v>26</v>
      </c>
      <c r="G494" s="49" t="s">
        <v>774</v>
      </c>
      <c r="H494" s="51" t="str">
        <f>INDEX(Δεδομένα!B$1:B$51,MATCH('2021'!G494,Δεδομένα!A$1:A$51,0))</f>
        <v>ΑΝΑΤΟΛΙΚΗΣ ΜΑΚΕΔΟΝΙΑΣ ΚΑΙ ΘΡΑΚΗΣ</v>
      </c>
      <c r="I494" s="53">
        <f>INDEX(Δεδομένα!E$1:E$13,MATCH('2021'!H494,Δεδομένα!D$1:D$13,0))</f>
        <v>2</v>
      </c>
      <c r="J494" s="4">
        <v>44391</v>
      </c>
      <c r="K494" s="3" t="s">
        <v>534</v>
      </c>
      <c r="L494" s="17" t="str">
        <f t="shared" si="32"/>
        <v>14/07/2021 20:45</v>
      </c>
      <c r="M494" s="4">
        <v>44391</v>
      </c>
      <c r="N494" s="3" t="s">
        <v>427</v>
      </c>
      <c r="O494" s="17" t="str">
        <f t="shared" si="33"/>
        <v>14/07/2021 21:20</v>
      </c>
      <c r="P494" s="24">
        <f t="shared" si="34"/>
        <v>2.4305555554747116E-2</v>
      </c>
      <c r="Q494" s="28">
        <v>0</v>
      </c>
      <c r="R494" s="27">
        <f t="shared" si="35"/>
        <v>34.999999998835847</v>
      </c>
      <c r="S494" s="3" t="s">
        <v>4</v>
      </c>
      <c r="T494" s="3" t="s">
        <v>827</v>
      </c>
      <c r="U494" s="3" t="s">
        <v>4</v>
      </c>
      <c r="V494" s="3" t="s">
        <v>948</v>
      </c>
      <c r="W494" s="5">
        <v>0</v>
      </c>
      <c r="X494" s="5">
        <v>0</v>
      </c>
      <c r="Y494" s="5">
        <v>0</v>
      </c>
      <c r="Z494" s="5">
        <v>0.05</v>
      </c>
      <c r="AA494" s="5">
        <v>0</v>
      </c>
      <c r="AB494" s="5">
        <v>0</v>
      </c>
      <c r="AC494" s="5">
        <v>0</v>
      </c>
      <c r="AD494" s="5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</row>
    <row r="495" spans="1:46" x14ac:dyDescent="0.2">
      <c r="A495" s="2">
        <v>1679046</v>
      </c>
      <c r="B495" s="2">
        <v>872287</v>
      </c>
      <c r="C495" s="7">
        <v>24.628335822186699</v>
      </c>
      <c r="D495" s="7">
        <v>40.886886056570397</v>
      </c>
      <c r="E495" s="19" t="s">
        <v>936</v>
      </c>
      <c r="F495" s="46">
        <f>INDEX(Δεδομένα!$P:$P,MATCH('2021'!E495,Δεδομένα!$O:$O,0))</f>
        <v>26</v>
      </c>
      <c r="G495" s="49" t="s">
        <v>774</v>
      </c>
      <c r="H495" s="51" t="str">
        <f>INDEX(Δεδομένα!B$1:B$51,MATCH('2021'!G495,Δεδομένα!A$1:A$51,0))</f>
        <v>ΑΝΑΤΟΛΙΚΗΣ ΜΑΚΕΔΟΝΙΑΣ ΚΑΙ ΘΡΑΚΗΣ</v>
      </c>
      <c r="I495" s="53">
        <f>INDEX(Δεδομένα!E$1:E$13,MATCH('2021'!H495,Δεδομένα!D$1:D$13,0))</f>
        <v>2</v>
      </c>
      <c r="J495" s="4">
        <v>44395</v>
      </c>
      <c r="K495" s="3" t="s">
        <v>223</v>
      </c>
      <c r="L495" s="17" t="str">
        <f t="shared" si="32"/>
        <v>18/07/2021 12:20</v>
      </c>
      <c r="M495" s="4">
        <v>44395</v>
      </c>
      <c r="N495" s="3" t="s">
        <v>694</v>
      </c>
      <c r="O495" s="17" t="str">
        <f t="shared" si="33"/>
        <v>18/07/2021 20:20</v>
      </c>
      <c r="P495" s="24">
        <f t="shared" si="34"/>
        <v>0.33333333332848269</v>
      </c>
      <c r="Q495" s="28">
        <v>0</v>
      </c>
      <c r="R495" s="27">
        <f t="shared" si="35"/>
        <v>479.99999999301508</v>
      </c>
      <c r="S495" s="3" t="s">
        <v>4</v>
      </c>
      <c r="T495" s="3" t="s">
        <v>827</v>
      </c>
      <c r="U495" s="3" t="s">
        <v>4</v>
      </c>
      <c r="V495" s="3" t="s">
        <v>945</v>
      </c>
      <c r="W495" s="5">
        <v>0</v>
      </c>
      <c r="X495" s="5">
        <v>0</v>
      </c>
      <c r="Y495" s="5">
        <v>0</v>
      </c>
      <c r="Z495" s="5">
        <v>0</v>
      </c>
      <c r="AA495" s="5">
        <v>100</v>
      </c>
      <c r="AB495" s="5">
        <v>0</v>
      </c>
      <c r="AC495" s="5">
        <v>0</v>
      </c>
      <c r="AD495" s="5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2</v>
      </c>
      <c r="AR495" s="2">
        <v>0</v>
      </c>
      <c r="AS495" s="2">
        <v>0</v>
      </c>
      <c r="AT495" s="2">
        <v>0</v>
      </c>
    </row>
    <row r="496" spans="1:46" x14ac:dyDescent="0.2">
      <c r="A496" s="2">
        <v>1679871</v>
      </c>
      <c r="B496" s="2">
        <v>872898</v>
      </c>
      <c r="D496" s="2"/>
      <c r="E496" s="19" t="s">
        <v>936</v>
      </c>
      <c r="F496" s="46">
        <f>INDEX(Δεδομένα!$P:$P,MATCH('2021'!E496,Δεδομένα!$O:$O,0))</f>
        <v>26</v>
      </c>
      <c r="G496" s="49" t="s">
        <v>774</v>
      </c>
      <c r="H496" s="51" t="str">
        <f>INDEX(Δεδομένα!B$1:B$51,MATCH('2021'!G496,Δεδομένα!A$1:A$51,0))</f>
        <v>ΑΝΑΤΟΛΙΚΗΣ ΜΑΚΕΔΟΝΙΑΣ ΚΑΙ ΘΡΑΚΗΣ</v>
      </c>
      <c r="I496" s="53">
        <f>INDEX(Δεδομένα!E$1:E$13,MATCH('2021'!H496,Δεδομένα!D$1:D$13,0))</f>
        <v>2</v>
      </c>
      <c r="J496" s="4">
        <v>44397</v>
      </c>
      <c r="K496" s="3" t="s">
        <v>1010</v>
      </c>
      <c r="L496" s="17" t="str">
        <f t="shared" si="32"/>
        <v>20/07/2021 11:03</v>
      </c>
      <c r="M496" s="4">
        <v>44397</v>
      </c>
      <c r="N496" s="3" t="s">
        <v>119</v>
      </c>
      <c r="O496" s="17" t="str">
        <f t="shared" si="33"/>
        <v>20/07/2021 12:25</v>
      </c>
      <c r="P496" s="24">
        <f t="shared" si="34"/>
        <v>5.694444444088731E-2</v>
      </c>
      <c r="Q496" s="28">
        <v>0</v>
      </c>
      <c r="R496" s="27">
        <f t="shared" si="35"/>
        <v>81.999999994877726</v>
      </c>
      <c r="S496" s="3" t="s">
        <v>4</v>
      </c>
      <c r="T496" s="3" t="s">
        <v>827</v>
      </c>
      <c r="U496" s="3" t="s">
        <v>4</v>
      </c>
      <c r="V496" s="3" t="s">
        <v>958</v>
      </c>
      <c r="W496" s="5">
        <v>0</v>
      </c>
      <c r="X496" s="5">
        <v>0</v>
      </c>
      <c r="Y496" s="5">
        <v>0</v>
      </c>
      <c r="Z496" s="5">
        <v>0</v>
      </c>
      <c r="AA496" s="5">
        <v>1</v>
      </c>
      <c r="AB496" s="5">
        <v>0</v>
      </c>
      <c r="AC496" s="5">
        <v>0</v>
      </c>
      <c r="AD496" s="5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</row>
    <row r="497" spans="1:46" x14ac:dyDescent="0.2">
      <c r="A497" s="2">
        <v>1680446</v>
      </c>
      <c r="B497" s="2">
        <v>873545</v>
      </c>
      <c r="C497" s="7">
        <v>24.6466080475778</v>
      </c>
      <c r="D497" s="7">
        <v>40.954683557663003</v>
      </c>
      <c r="E497" s="19" t="s">
        <v>936</v>
      </c>
      <c r="F497" s="46">
        <f>INDEX(Δεδομένα!$P:$P,MATCH('2021'!E497,Δεδομένα!$O:$O,0))</f>
        <v>26</v>
      </c>
      <c r="G497" s="49" t="s">
        <v>774</v>
      </c>
      <c r="H497" s="51" t="str">
        <f>INDEX(Δεδομένα!B$1:B$51,MATCH('2021'!G497,Δεδομένα!A$1:A$51,0))</f>
        <v>ΑΝΑΤΟΛΙΚΗΣ ΜΑΚΕΔΟΝΙΑΣ ΚΑΙ ΘΡΑΚΗΣ</v>
      </c>
      <c r="I497" s="53">
        <f>INDEX(Δεδομένα!E$1:E$13,MATCH('2021'!H497,Δεδομένα!D$1:D$13,0))</f>
        <v>2</v>
      </c>
      <c r="J497" s="4">
        <v>44399</v>
      </c>
      <c r="K497" s="3" t="s">
        <v>885</v>
      </c>
      <c r="L497" s="17" t="str">
        <f t="shared" si="32"/>
        <v>22/07/2021 15:11</v>
      </c>
      <c r="M497" s="4">
        <v>44399</v>
      </c>
      <c r="N497" s="3" t="s">
        <v>596</v>
      </c>
      <c r="O497" s="17" t="str">
        <f t="shared" si="33"/>
        <v>22/07/2021 15:44</v>
      </c>
      <c r="P497" s="24">
        <f t="shared" si="34"/>
        <v>2.2916666661330964E-2</v>
      </c>
      <c r="Q497" s="28">
        <v>0</v>
      </c>
      <c r="R497" s="27">
        <f t="shared" si="35"/>
        <v>32.999999992316589</v>
      </c>
      <c r="S497" s="3" t="s">
        <v>4</v>
      </c>
      <c r="T497" s="3" t="s">
        <v>827</v>
      </c>
      <c r="U497" s="3" t="s">
        <v>4</v>
      </c>
      <c r="V497" s="3" t="s">
        <v>1011</v>
      </c>
      <c r="W497" s="5">
        <v>0</v>
      </c>
      <c r="X497" s="5">
        <v>0</v>
      </c>
      <c r="Y497" s="5">
        <v>0</v>
      </c>
      <c r="Z497" s="5">
        <v>0</v>
      </c>
      <c r="AA497" s="5">
        <v>0.05</v>
      </c>
      <c r="AB497" s="5">
        <v>0</v>
      </c>
      <c r="AC497" s="5">
        <v>0</v>
      </c>
      <c r="AD497" s="5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</row>
    <row r="498" spans="1:46" x14ac:dyDescent="0.2">
      <c r="A498" s="2">
        <v>1680602</v>
      </c>
      <c r="B498" s="2">
        <v>873769</v>
      </c>
      <c r="C498" s="7">
        <v>24.6159631173993</v>
      </c>
      <c r="D498" s="7">
        <v>40.979070358993802</v>
      </c>
      <c r="E498" s="19" t="s">
        <v>936</v>
      </c>
      <c r="F498" s="46">
        <f>INDEX(Δεδομένα!$P:$P,MATCH('2021'!E498,Δεδομένα!$O:$O,0))</f>
        <v>26</v>
      </c>
      <c r="G498" s="49" t="s">
        <v>774</v>
      </c>
      <c r="H498" s="51" t="str">
        <f>INDEX(Δεδομένα!B$1:B$51,MATCH('2021'!G498,Δεδομένα!A$1:A$51,0))</f>
        <v>ΑΝΑΤΟΛΙΚΗΣ ΜΑΚΕΔΟΝΙΑΣ ΚΑΙ ΘΡΑΚΗΣ</v>
      </c>
      <c r="I498" s="53">
        <f>INDEX(Δεδομένα!E$1:E$13,MATCH('2021'!H498,Δεδομένα!D$1:D$13,0))</f>
        <v>2</v>
      </c>
      <c r="J498" s="4">
        <v>44400</v>
      </c>
      <c r="K498" s="3" t="s">
        <v>1012</v>
      </c>
      <c r="L498" s="17" t="str">
        <f t="shared" si="32"/>
        <v>23/07/2021 10:55</v>
      </c>
      <c r="M498" s="4">
        <v>44400</v>
      </c>
      <c r="N498" s="3" t="s">
        <v>1013</v>
      </c>
      <c r="O498" s="17" t="str">
        <f t="shared" si="33"/>
        <v>23/07/2021 11:22</v>
      </c>
      <c r="P498" s="24">
        <f t="shared" si="34"/>
        <v>1.8750000002910383E-2</v>
      </c>
      <c r="Q498" s="28">
        <v>0</v>
      </c>
      <c r="R498" s="27">
        <f t="shared" si="35"/>
        <v>27.000000004190952</v>
      </c>
      <c r="S498" s="3" t="s">
        <v>4</v>
      </c>
      <c r="T498" s="3" t="s">
        <v>827</v>
      </c>
      <c r="U498" s="3" t="s">
        <v>4</v>
      </c>
      <c r="V498" s="3" t="s">
        <v>937</v>
      </c>
      <c r="W498" s="5">
        <v>0</v>
      </c>
      <c r="X498" s="5">
        <v>0</v>
      </c>
      <c r="Y498" s="5">
        <v>0</v>
      </c>
      <c r="Z498" s="5">
        <v>0.02</v>
      </c>
      <c r="AA498" s="5">
        <v>0</v>
      </c>
      <c r="AB498" s="5">
        <v>0</v>
      </c>
      <c r="AC498" s="5">
        <v>0</v>
      </c>
      <c r="AD498" s="5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</row>
    <row r="499" spans="1:46" x14ac:dyDescent="0.2">
      <c r="A499" s="2">
        <v>1682360</v>
      </c>
      <c r="B499" s="2">
        <v>876068</v>
      </c>
      <c r="C499" s="7">
        <v>24.618625184065699</v>
      </c>
      <c r="D499" s="7">
        <v>40.975473773454901</v>
      </c>
      <c r="E499" s="19" t="s">
        <v>936</v>
      </c>
      <c r="F499" s="46">
        <f>INDEX(Δεδομένα!$P:$P,MATCH('2021'!E499,Δεδομένα!$O:$O,0))</f>
        <v>26</v>
      </c>
      <c r="G499" s="49" t="s">
        <v>774</v>
      </c>
      <c r="H499" s="51" t="str">
        <f>INDEX(Δεδομένα!B$1:B$51,MATCH('2021'!G499,Δεδομένα!A$1:A$51,0))</f>
        <v>ΑΝΑΤΟΛΙΚΗΣ ΜΑΚΕΔΟΝΙΑΣ ΚΑΙ ΘΡΑΚΗΣ</v>
      </c>
      <c r="I499" s="53">
        <f>INDEX(Δεδομένα!E$1:E$13,MATCH('2021'!H499,Δεδομένα!D$1:D$13,0))</f>
        <v>2</v>
      </c>
      <c r="J499" s="4">
        <v>44407</v>
      </c>
      <c r="K499" s="3" t="s">
        <v>459</v>
      </c>
      <c r="L499" s="17" t="str">
        <f t="shared" si="32"/>
        <v>30/07/2021 20:05</v>
      </c>
      <c r="M499" s="4">
        <v>44407</v>
      </c>
      <c r="N499" s="3" t="s">
        <v>427</v>
      </c>
      <c r="O499" s="17" t="str">
        <f t="shared" si="33"/>
        <v>30/07/2021 21:20</v>
      </c>
      <c r="P499" s="24">
        <f t="shared" si="34"/>
        <v>5.2083333335758653E-2</v>
      </c>
      <c r="Q499" s="28">
        <v>0</v>
      </c>
      <c r="R499" s="27">
        <f t="shared" si="35"/>
        <v>75.00000000349246</v>
      </c>
      <c r="S499" s="3" t="s">
        <v>4</v>
      </c>
      <c r="T499" s="3" t="s">
        <v>827</v>
      </c>
      <c r="U499" s="3" t="s">
        <v>4</v>
      </c>
      <c r="V499" s="3" t="s">
        <v>958</v>
      </c>
      <c r="W499" s="5">
        <v>0</v>
      </c>
      <c r="X499" s="5">
        <v>0</v>
      </c>
      <c r="Y499" s="5">
        <v>0</v>
      </c>
      <c r="Z499" s="5">
        <v>0</v>
      </c>
      <c r="AA499" s="5">
        <v>0.05</v>
      </c>
      <c r="AB499" s="5">
        <v>0</v>
      </c>
      <c r="AC499" s="5">
        <v>0</v>
      </c>
      <c r="AD499" s="5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</row>
    <row r="500" spans="1:46" x14ac:dyDescent="0.2">
      <c r="A500" s="2">
        <v>1683136</v>
      </c>
      <c r="B500" s="2">
        <v>877536</v>
      </c>
      <c r="C500" s="7">
        <v>24.569963944849299</v>
      </c>
      <c r="D500" s="7">
        <v>40.949382304529301</v>
      </c>
      <c r="E500" s="19" t="s">
        <v>936</v>
      </c>
      <c r="F500" s="46">
        <f>INDEX(Δεδομένα!$P:$P,MATCH('2021'!E500,Δεδομένα!$O:$O,0))</f>
        <v>26</v>
      </c>
      <c r="G500" s="49" t="s">
        <v>774</v>
      </c>
      <c r="H500" s="51" t="str">
        <f>INDEX(Δεδομένα!B$1:B$51,MATCH('2021'!G500,Δεδομένα!A$1:A$51,0))</f>
        <v>ΑΝΑΤΟΛΙΚΗΣ ΜΑΚΕΔΟΝΙΑΣ ΚΑΙ ΘΡΑΚΗΣ</v>
      </c>
      <c r="I500" s="53">
        <f>INDEX(Δεδομένα!E$1:E$13,MATCH('2021'!H500,Δεδομένα!D$1:D$13,0))</f>
        <v>2</v>
      </c>
      <c r="J500" s="4">
        <v>44411</v>
      </c>
      <c r="K500" s="3" t="s">
        <v>545</v>
      </c>
      <c r="L500" s="17" t="str">
        <f t="shared" si="32"/>
        <v>03/08/2021 16:10</v>
      </c>
      <c r="M500" s="4">
        <v>44411</v>
      </c>
      <c r="N500" s="3" t="s">
        <v>370</v>
      </c>
      <c r="O500" s="17" t="str">
        <f t="shared" si="33"/>
        <v>03/08/2021 17:45</v>
      </c>
      <c r="P500" s="24">
        <f t="shared" si="34"/>
        <v>6.5972222226264421E-2</v>
      </c>
      <c r="Q500" s="28">
        <v>0</v>
      </c>
      <c r="R500" s="27">
        <f t="shared" si="35"/>
        <v>95.000000005820766</v>
      </c>
      <c r="S500" s="3" t="s">
        <v>4</v>
      </c>
      <c r="T500" s="3" t="s">
        <v>827</v>
      </c>
      <c r="U500" s="3" t="s">
        <v>4</v>
      </c>
      <c r="V500" s="3" t="s">
        <v>974</v>
      </c>
      <c r="W500" s="5">
        <v>0</v>
      </c>
      <c r="X500" s="5">
        <v>0</v>
      </c>
      <c r="Y500" s="5">
        <v>0</v>
      </c>
      <c r="Z500" s="5">
        <v>0</v>
      </c>
      <c r="AA500" s="5">
        <v>0.2</v>
      </c>
      <c r="AB500" s="5">
        <v>0</v>
      </c>
      <c r="AC500" s="5">
        <v>0</v>
      </c>
      <c r="AD500" s="5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</row>
    <row r="501" spans="1:46" x14ac:dyDescent="0.2">
      <c r="A501" s="2">
        <v>1683138</v>
      </c>
      <c r="B501" s="2">
        <v>877885</v>
      </c>
      <c r="C501" s="7">
        <v>24.570676322314</v>
      </c>
      <c r="D501" s="7">
        <v>40.948927898542102</v>
      </c>
      <c r="E501" s="19" t="s">
        <v>936</v>
      </c>
      <c r="F501" s="46">
        <f>INDEX(Δεδομένα!$P:$P,MATCH('2021'!E501,Δεδομένα!$O:$O,0))</f>
        <v>26</v>
      </c>
      <c r="G501" s="49" t="s">
        <v>774</v>
      </c>
      <c r="H501" s="51" t="str">
        <f>INDEX(Δεδομένα!B$1:B$51,MATCH('2021'!G501,Δεδομένα!A$1:A$51,0))</f>
        <v>ΑΝΑΤΟΛΙΚΗΣ ΜΑΚΕΔΟΝΙΑΣ ΚΑΙ ΘΡΑΚΗΣ</v>
      </c>
      <c r="I501" s="53">
        <f>INDEX(Δεδομένα!E$1:E$13,MATCH('2021'!H501,Δεδομένα!D$1:D$13,0))</f>
        <v>2</v>
      </c>
      <c r="J501" s="4">
        <v>44411</v>
      </c>
      <c r="K501" s="3" t="s">
        <v>1014</v>
      </c>
      <c r="L501" s="17" t="str">
        <f t="shared" si="32"/>
        <v>03/08/2021 21:55</v>
      </c>
      <c r="M501" s="4">
        <v>44411</v>
      </c>
      <c r="N501" s="3" t="s">
        <v>1015</v>
      </c>
      <c r="O501" s="17" t="str">
        <f t="shared" si="33"/>
        <v>03/08/2021 22:45</v>
      </c>
      <c r="P501" s="24">
        <f t="shared" si="34"/>
        <v>3.4722222218988463E-2</v>
      </c>
      <c r="Q501" s="28">
        <v>0</v>
      </c>
      <c r="R501" s="27">
        <f t="shared" si="35"/>
        <v>49.999999995343387</v>
      </c>
      <c r="S501" s="3" t="s">
        <v>4</v>
      </c>
      <c r="T501" s="3" t="s">
        <v>827</v>
      </c>
      <c r="U501" s="3" t="s">
        <v>4</v>
      </c>
      <c r="V501" s="3" t="s">
        <v>974</v>
      </c>
      <c r="W501" s="5">
        <v>0</v>
      </c>
      <c r="X501" s="5">
        <v>0</v>
      </c>
      <c r="Y501" s="5">
        <v>0</v>
      </c>
      <c r="Z501" s="5">
        <v>0</v>
      </c>
      <c r="AA501" s="5">
        <v>0.05</v>
      </c>
      <c r="AB501" s="5">
        <v>0</v>
      </c>
      <c r="AC501" s="5">
        <v>0</v>
      </c>
      <c r="AD501" s="5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</row>
    <row r="502" spans="1:46" x14ac:dyDescent="0.2">
      <c r="A502" s="2">
        <v>1683554</v>
      </c>
      <c r="B502" s="2">
        <v>878264</v>
      </c>
      <c r="C502" s="7">
        <v>24.696812268050401</v>
      </c>
      <c r="D502" s="7">
        <v>40.978150539744803</v>
      </c>
      <c r="E502" s="19" t="s">
        <v>936</v>
      </c>
      <c r="F502" s="46">
        <f>INDEX(Δεδομένα!$P:$P,MATCH('2021'!E502,Δεδομένα!$O:$O,0))</f>
        <v>26</v>
      </c>
      <c r="G502" s="49" t="s">
        <v>774</v>
      </c>
      <c r="H502" s="51" t="str">
        <f>INDEX(Δεδομένα!B$1:B$51,MATCH('2021'!G502,Δεδομένα!A$1:A$51,0))</f>
        <v>ΑΝΑΤΟΛΙΚΗΣ ΜΑΚΕΔΟΝΙΑΣ ΚΑΙ ΘΡΑΚΗΣ</v>
      </c>
      <c r="I502" s="53">
        <f>INDEX(Δεδομένα!E$1:E$13,MATCH('2021'!H502,Δεδομένα!D$1:D$13,0))</f>
        <v>2</v>
      </c>
      <c r="J502" s="4">
        <v>44412</v>
      </c>
      <c r="K502" s="3" t="s">
        <v>196</v>
      </c>
      <c r="L502" s="17" t="str">
        <f t="shared" si="32"/>
        <v>04/08/2021 14:15</v>
      </c>
      <c r="M502" s="4">
        <v>44412</v>
      </c>
      <c r="N502" s="3" t="s">
        <v>266</v>
      </c>
      <c r="O502" s="17" t="str">
        <f t="shared" si="33"/>
        <v>04/08/2021 14:24</v>
      </c>
      <c r="P502" s="24">
        <f t="shared" si="34"/>
        <v>6.2499999985448085E-3</v>
      </c>
      <c r="Q502" s="28">
        <v>0</v>
      </c>
      <c r="R502" s="27">
        <f t="shared" si="35"/>
        <v>8.9999999979045242</v>
      </c>
      <c r="S502" s="3" t="s">
        <v>4</v>
      </c>
      <c r="T502" s="3" t="s">
        <v>827</v>
      </c>
      <c r="U502" s="3" t="s">
        <v>4</v>
      </c>
      <c r="V502" s="3" t="s">
        <v>950</v>
      </c>
      <c r="W502" s="5">
        <v>0</v>
      </c>
      <c r="X502" s="5">
        <v>0</v>
      </c>
      <c r="Y502" s="5">
        <v>0</v>
      </c>
      <c r="Z502" s="5">
        <v>0.02</v>
      </c>
      <c r="AA502" s="5">
        <v>0</v>
      </c>
      <c r="AB502" s="5">
        <v>0</v>
      </c>
      <c r="AC502" s="5">
        <v>0</v>
      </c>
      <c r="AD502" s="5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</row>
    <row r="503" spans="1:46" x14ac:dyDescent="0.2">
      <c r="A503" s="2">
        <v>1683559</v>
      </c>
      <c r="B503" s="2">
        <v>878274</v>
      </c>
      <c r="C503" s="7">
        <v>24.708370526278699</v>
      </c>
      <c r="D503" s="7">
        <v>40.899728529370698</v>
      </c>
      <c r="E503" s="19" t="s">
        <v>936</v>
      </c>
      <c r="F503" s="46">
        <f>INDEX(Δεδομένα!$P:$P,MATCH('2021'!E503,Δεδομένα!$O:$O,0))</f>
        <v>26</v>
      </c>
      <c r="G503" s="49" t="s">
        <v>774</v>
      </c>
      <c r="H503" s="51" t="str">
        <f>INDEX(Δεδομένα!B$1:B$51,MATCH('2021'!G503,Δεδομένα!A$1:A$51,0))</f>
        <v>ΑΝΑΤΟΛΙΚΗΣ ΜΑΚΕΔΟΝΙΑΣ ΚΑΙ ΘΡΑΚΗΣ</v>
      </c>
      <c r="I503" s="53">
        <f>INDEX(Δεδομένα!E$1:E$13,MATCH('2021'!H503,Δεδομένα!D$1:D$13,0))</f>
        <v>2</v>
      </c>
      <c r="J503" s="4">
        <v>44412</v>
      </c>
      <c r="K503" s="3" t="s">
        <v>1016</v>
      </c>
      <c r="L503" s="17" t="str">
        <f t="shared" si="32"/>
        <v>04/08/2021 14:25</v>
      </c>
      <c r="M503" s="4">
        <v>44412</v>
      </c>
      <c r="N503" s="3" t="s">
        <v>656</v>
      </c>
      <c r="O503" s="17" t="str">
        <f t="shared" si="33"/>
        <v>04/08/2021 14:55</v>
      </c>
      <c r="P503" s="24">
        <f t="shared" si="34"/>
        <v>2.0833333335758653E-2</v>
      </c>
      <c r="Q503" s="28">
        <v>0</v>
      </c>
      <c r="R503" s="27">
        <f t="shared" si="35"/>
        <v>30.00000000349246</v>
      </c>
      <c r="S503" s="3" t="s">
        <v>4</v>
      </c>
      <c r="T503" s="3" t="s">
        <v>827</v>
      </c>
      <c r="U503" s="3" t="s">
        <v>4</v>
      </c>
      <c r="V503" s="3" t="s">
        <v>954</v>
      </c>
      <c r="W503" s="5">
        <v>0</v>
      </c>
      <c r="X503" s="5">
        <v>0</v>
      </c>
      <c r="Y503" s="5">
        <v>0</v>
      </c>
      <c r="Z503" s="5">
        <v>0.15</v>
      </c>
      <c r="AA503" s="5">
        <v>0</v>
      </c>
      <c r="AB503" s="5">
        <v>0</v>
      </c>
      <c r="AC503" s="5">
        <v>0</v>
      </c>
      <c r="AD503" s="5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</row>
    <row r="504" spans="1:46" x14ac:dyDescent="0.2">
      <c r="A504" s="2">
        <v>1683560</v>
      </c>
      <c r="B504" s="2">
        <v>878448</v>
      </c>
      <c r="C504" s="7">
        <v>24.724294839474801</v>
      </c>
      <c r="D504" s="7">
        <v>41.015234636644301</v>
      </c>
      <c r="E504" s="19" t="s">
        <v>936</v>
      </c>
      <c r="F504" s="46">
        <f>INDEX(Δεδομένα!$P:$P,MATCH('2021'!E504,Δεδομένα!$O:$O,0))</f>
        <v>26</v>
      </c>
      <c r="G504" s="49" t="s">
        <v>774</v>
      </c>
      <c r="H504" s="51" t="str">
        <f>INDEX(Δεδομένα!B$1:B$51,MATCH('2021'!G504,Δεδομένα!A$1:A$51,0))</f>
        <v>ΑΝΑΤΟΛΙΚΗΣ ΜΑΚΕΔΟΝΙΑΣ ΚΑΙ ΘΡΑΚΗΣ</v>
      </c>
      <c r="I504" s="53">
        <f>INDEX(Δεδομένα!E$1:E$13,MATCH('2021'!H504,Δεδομένα!D$1:D$13,0))</f>
        <v>2</v>
      </c>
      <c r="J504" s="4">
        <v>44412</v>
      </c>
      <c r="K504" s="3" t="s">
        <v>147</v>
      </c>
      <c r="L504" s="17" t="str">
        <f t="shared" si="32"/>
        <v>04/08/2021 20:00</v>
      </c>
      <c r="M504" s="4">
        <v>44412</v>
      </c>
      <c r="N504" s="3" t="s">
        <v>521</v>
      </c>
      <c r="O504" s="17" t="str">
        <f t="shared" si="33"/>
        <v>04/08/2021 22:00</v>
      </c>
      <c r="P504" s="24">
        <f t="shared" si="34"/>
        <v>8.3333333328482695E-2</v>
      </c>
      <c r="Q504" s="28">
        <v>0</v>
      </c>
      <c r="R504" s="27">
        <f t="shared" si="35"/>
        <v>119.99999999301508</v>
      </c>
      <c r="S504" s="3" t="s">
        <v>4</v>
      </c>
      <c r="T504" s="3" t="s">
        <v>827</v>
      </c>
      <c r="U504" s="3" t="s">
        <v>4</v>
      </c>
      <c r="V504" s="3" t="s">
        <v>950</v>
      </c>
      <c r="W504" s="5">
        <v>0</v>
      </c>
      <c r="X504" s="5">
        <v>0</v>
      </c>
      <c r="Y504" s="5">
        <v>0</v>
      </c>
      <c r="Z504" s="5">
        <v>1</v>
      </c>
      <c r="AA504" s="5">
        <v>0</v>
      </c>
      <c r="AB504" s="5">
        <v>0</v>
      </c>
      <c r="AC504" s="5">
        <v>0</v>
      </c>
      <c r="AD504" s="5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</row>
    <row r="505" spans="1:46" x14ac:dyDescent="0.2">
      <c r="A505" s="2">
        <v>1684517</v>
      </c>
      <c r="B505" s="2">
        <v>880763</v>
      </c>
      <c r="C505" s="7">
        <v>24.653849181549798</v>
      </c>
      <c r="D505" s="7">
        <v>40.991152561288303</v>
      </c>
      <c r="E505" s="19" t="s">
        <v>936</v>
      </c>
      <c r="F505" s="46">
        <f>INDEX(Δεδομένα!$P:$P,MATCH('2021'!E505,Δεδομένα!$O:$O,0))</f>
        <v>26</v>
      </c>
      <c r="G505" s="49" t="s">
        <v>774</v>
      </c>
      <c r="H505" s="51" t="str">
        <f>INDEX(Δεδομένα!B$1:B$51,MATCH('2021'!G505,Δεδομένα!A$1:A$51,0))</f>
        <v>ΑΝΑΤΟΛΙΚΗΣ ΜΑΚΕΔΟΝΙΑΣ ΚΑΙ ΘΡΑΚΗΣ</v>
      </c>
      <c r="I505" s="53">
        <f>INDEX(Δεδομένα!E$1:E$13,MATCH('2021'!H505,Δεδομένα!D$1:D$13,0))</f>
        <v>2</v>
      </c>
      <c r="J505" s="4">
        <v>44416</v>
      </c>
      <c r="K505" s="3" t="s">
        <v>653</v>
      </c>
      <c r="L505" s="17" t="str">
        <f t="shared" si="32"/>
        <v>08/08/2021 15:38</v>
      </c>
      <c r="M505" s="4">
        <v>44416</v>
      </c>
      <c r="N505" s="3" t="s">
        <v>975</v>
      </c>
      <c r="O505" s="17" t="str">
        <f t="shared" si="33"/>
        <v>08/08/2021 16:03</v>
      </c>
      <c r="P505" s="24">
        <f t="shared" si="34"/>
        <v>1.7361111109494232E-2</v>
      </c>
      <c r="Q505" s="28">
        <v>0</v>
      </c>
      <c r="R505" s="27">
        <f t="shared" si="35"/>
        <v>24.999999997671694</v>
      </c>
      <c r="S505" s="3" t="s">
        <v>4</v>
      </c>
      <c r="T505" s="3" t="s">
        <v>827</v>
      </c>
      <c r="U505" s="3" t="s">
        <v>4</v>
      </c>
      <c r="V505" s="3" t="s">
        <v>948</v>
      </c>
      <c r="W505" s="5">
        <v>0</v>
      </c>
      <c r="X505" s="5">
        <v>0</v>
      </c>
      <c r="Y505" s="5">
        <v>0</v>
      </c>
      <c r="Z505" s="5">
        <v>0.2</v>
      </c>
      <c r="AA505" s="5">
        <v>0</v>
      </c>
      <c r="AB505" s="5">
        <v>0</v>
      </c>
      <c r="AC505" s="5">
        <v>0</v>
      </c>
      <c r="AD505" s="5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</row>
    <row r="506" spans="1:46" x14ac:dyDescent="0.2">
      <c r="A506" s="2">
        <v>1687709</v>
      </c>
      <c r="B506" s="2">
        <v>883460</v>
      </c>
      <c r="C506" s="7">
        <v>24.619167469369199</v>
      </c>
      <c r="D506" s="7">
        <v>40.938762014171701</v>
      </c>
      <c r="E506" s="19" t="s">
        <v>936</v>
      </c>
      <c r="F506" s="46">
        <f>INDEX(Δεδομένα!$P:$P,MATCH('2021'!E506,Δεδομένα!$O:$O,0))</f>
        <v>26</v>
      </c>
      <c r="G506" s="49" t="s">
        <v>774</v>
      </c>
      <c r="H506" s="51" t="str">
        <f>INDEX(Δεδομένα!B$1:B$51,MATCH('2021'!G506,Δεδομένα!A$1:A$51,0))</f>
        <v>ΑΝΑΤΟΛΙΚΗΣ ΜΑΚΕΔΟΝΙΑΣ ΚΑΙ ΘΡΑΚΗΣ</v>
      </c>
      <c r="I506" s="53">
        <f>INDEX(Δεδομένα!E$1:E$13,MATCH('2021'!H506,Δεδομένα!D$1:D$13,0))</f>
        <v>2</v>
      </c>
      <c r="J506" s="4">
        <v>44424</v>
      </c>
      <c r="K506" s="3" t="s">
        <v>2</v>
      </c>
      <c r="L506" s="17" t="str">
        <f t="shared" si="32"/>
        <v>16/08/2021 14:31</v>
      </c>
      <c r="M506" s="4">
        <v>44424</v>
      </c>
      <c r="N506" s="3" t="s">
        <v>310</v>
      </c>
      <c r="O506" s="17" t="str">
        <f t="shared" si="33"/>
        <v>16/08/2021 15:05</v>
      </c>
      <c r="P506" s="24">
        <f t="shared" si="34"/>
        <v>2.361111110803904E-2</v>
      </c>
      <c r="Q506" s="28">
        <v>0</v>
      </c>
      <c r="R506" s="27">
        <f t="shared" si="35"/>
        <v>33.999999995576218</v>
      </c>
      <c r="S506" s="3" t="s">
        <v>4</v>
      </c>
      <c r="T506" s="3" t="s">
        <v>827</v>
      </c>
      <c r="U506" s="3" t="s">
        <v>4</v>
      </c>
      <c r="V506" s="3" t="s">
        <v>958</v>
      </c>
      <c r="W506" s="5">
        <v>0</v>
      </c>
      <c r="X506" s="5">
        <v>0</v>
      </c>
      <c r="Y506" s="5">
        <v>0</v>
      </c>
      <c r="Z506" s="5">
        <v>0.2</v>
      </c>
      <c r="AA506" s="5">
        <v>0</v>
      </c>
      <c r="AB506" s="5">
        <v>0</v>
      </c>
      <c r="AC506" s="5">
        <v>0</v>
      </c>
      <c r="AD506" s="5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</row>
    <row r="507" spans="1:46" x14ac:dyDescent="0.2">
      <c r="A507" s="2">
        <v>1688580</v>
      </c>
      <c r="B507" s="2">
        <v>884071</v>
      </c>
      <c r="C507" s="7">
        <v>24.6576933953816</v>
      </c>
      <c r="D507" s="7">
        <v>40.912207013131699</v>
      </c>
      <c r="E507" s="19" t="s">
        <v>936</v>
      </c>
      <c r="F507" s="46">
        <f>INDEX(Δεδομένα!$P:$P,MATCH('2021'!E507,Δεδομένα!$O:$O,0))</f>
        <v>26</v>
      </c>
      <c r="G507" s="49" t="s">
        <v>774</v>
      </c>
      <c r="H507" s="51" t="str">
        <f>INDEX(Δεδομένα!B$1:B$51,MATCH('2021'!G507,Δεδομένα!A$1:A$51,0))</f>
        <v>ΑΝΑΤΟΛΙΚΗΣ ΜΑΚΕΔΟΝΙΑΣ ΚΑΙ ΘΡΑΚΗΣ</v>
      </c>
      <c r="I507" s="53">
        <f>INDEX(Δεδομένα!E$1:E$13,MATCH('2021'!H507,Δεδομένα!D$1:D$13,0))</f>
        <v>2</v>
      </c>
      <c r="J507" s="4">
        <v>44426</v>
      </c>
      <c r="K507" s="3" t="s">
        <v>367</v>
      </c>
      <c r="L507" s="17" t="str">
        <f t="shared" si="32"/>
        <v>18/08/2021 18:59</v>
      </c>
      <c r="M507" s="4">
        <v>44426</v>
      </c>
      <c r="N507" s="3" t="s">
        <v>1017</v>
      </c>
      <c r="O507" s="17" t="str">
        <f t="shared" si="33"/>
        <v>18/08/2021 19:46</v>
      </c>
      <c r="P507" s="24">
        <f t="shared" si="34"/>
        <v>3.2638888886140194E-2</v>
      </c>
      <c r="Q507" s="28">
        <v>0</v>
      </c>
      <c r="R507" s="27">
        <f t="shared" si="35"/>
        <v>46.999999996041879</v>
      </c>
      <c r="S507" s="3" t="s">
        <v>4</v>
      </c>
      <c r="T507" s="3" t="s">
        <v>827</v>
      </c>
      <c r="U507" s="3" t="s">
        <v>4</v>
      </c>
      <c r="V507" s="3" t="s">
        <v>945</v>
      </c>
      <c r="W507" s="5">
        <v>0</v>
      </c>
      <c r="X507" s="5">
        <v>0</v>
      </c>
      <c r="Y507" s="5">
        <v>0</v>
      </c>
      <c r="Z507" s="5">
        <v>0.01</v>
      </c>
      <c r="AA507" s="5">
        <v>0</v>
      </c>
      <c r="AB507" s="5">
        <v>0</v>
      </c>
      <c r="AC507" s="5">
        <v>0</v>
      </c>
      <c r="AD507" s="5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</row>
    <row r="508" spans="1:46" x14ac:dyDescent="0.2">
      <c r="A508" s="2">
        <v>1690780</v>
      </c>
      <c r="B508" s="2">
        <v>885910</v>
      </c>
      <c r="C508" s="7">
        <v>24.6113975613261</v>
      </c>
      <c r="D508" s="7">
        <v>40.938748157311601</v>
      </c>
      <c r="E508" s="19" t="s">
        <v>936</v>
      </c>
      <c r="F508" s="46">
        <f>INDEX(Δεδομένα!$P:$P,MATCH('2021'!E508,Δεδομένα!$O:$O,0))</f>
        <v>26</v>
      </c>
      <c r="G508" s="49" t="s">
        <v>774</v>
      </c>
      <c r="H508" s="51" t="str">
        <f>INDEX(Δεδομένα!B$1:B$51,MATCH('2021'!G508,Δεδομένα!A$1:A$51,0))</f>
        <v>ΑΝΑΤΟΛΙΚΗΣ ΜΑΚΕΔΟΝΙΑΣ ΚΑΙ ΘΡΑΚΗΣ</v>
      </c>
      <c r="I508" s="53">
        <f>INDEX(Δεδομένα!E$1:E$13,MATCH('2021'!H508,Δεδομένα!D$1:D$13,0))</f>
        <v>2</v>
      </c>
      <c r="J508" s="4">
        <v>44433</v>
      </c>
      <c r="K508" s="3" t="s">
        <v>1018</v>
      </c>
      <c r="L508" s="17" t="str">
        <f t="shared" si="32"/>
        <v>25/08/2021 15:35</v>
      </c>
      <c r="M508" s="4">
        <v>44433</v>
      </c>
      <c r="N508" s="3" t="s">
        <v>509</v>
      </c>
      <c r="O508" s="17" t="str">
        <f t="shared" si="33"/>
        <v>25/08/2021 15:55</v>
      </c>
      <c r="P508" s="24">
        <f t="shared" si="34"/>
        <v>1.3888888890505768E-2</v>
      </c>
      <c r="Q508" s="28">
        <v>0</v>
      </c>
      <c r="R508" s="27">
        <f t="shared" si="35"/>
        <v>20.000000002328306</v>
      </c>
      <c r="S508" s="3" t="s">
        <v>4</v>
      </c>
      <c r="T508" s="3" t="s">
        <v>827</v>
      </c>
      <c r="U508" s="3" t="s">
        <v>4</v>
      </c>
      <c r="V508" s="3" t="s">
        <v>958</v>
      </c>
      <c r="W508" s="5">
        <v>0</v>
      </c>
      <c r="X508" s="5">
        <v>0</v>
      </c>
      <c r="Y508" s="5">
        <v>0</v>
      </c>
      <c r="Z508" s="5">
        <v>0.1</v>
      </c>
      <c r="AA508" s="5">
        <v>0</v>
      </c>
      <c r="AB508" s="5">
        <v>0</v>
      </c>
      <c r="AC508" s="5">
        <v>0</v>
      </c>
      <c r="AD508" s="5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</row>
    <row r="509" spans="1:46" x14ac:dyDescent="0.2">
      <c r="A509" s="2">
        <v>1690789</v>
      </c>
      <c r="B509" s="2">
        <v>885919</v>
      </c>
      <c r="C509" s="7">
        <v>24.6981480657854</v>
      </c>
      <c r="D509" s="7">
        <v>41.043269673822799</v>
      </c>
      <c r="E509" s="19" t="s">
        <v>936</v>
      </c>
      <c r="F509" s="46">
        <f>INDEX(Δεδομένα!$P:$P,MATCH('2021'!E509,Δεδομένα!$O:$O,0))</f>
        <v>26</v>
      </c>
      <c r="G509" s="49" t="s">
        <v>774</v>
      </c>
      <c r="H509" s="51" t="str">
        <f>INDEX(Δεδομένα!B$1:B$51,MATCH('2021'!G509,Δεδομένα!A$1:A$51,0))</f>
        <v>ΑΝΑΤΟΛΙΚΗΣ ΜΑΚΕΔΟΝΙΑΣ ΚΑΙ ΘΡΑΚΗΣ</v>
      </c>
      <c r="I509" s="53">
        <f>INDEX(Δεδομένα!E$1:E$13,MATCH('2021'!H509,Δεδομένα!D$1:D$13,0))</f>
        <v>2</v>
      </c>
      <c r="J509" s="4">
        <v>44433</v>
      </c>
      <c r="K509" s="3" t="s">
        <v>490</v>
      </c>
      <c r="L509" s="17" t="str">
        <f t="shared" si="32"/>
        <v>25/08/2021 16:00</v>
      </c>
      <c r="M509" s="4">
        <v>44433</v>
      </c>
      <c r="N509" s="3" t="s">
        <v>411</v>
      </c>
      <c r="O509" s="17" t="str">
        <f t="shared" si="33"/>
        <v>25/08/2021 17:10</v>
      </c>
      <c r="P509" s="24">
        <f t="shared" si="34"/>
        <v>4.8611111116770189E-2</v>
      </c>
      <c r="Q509" s="28">
        <v>0</v>
      </c>
      <c r="R509" s="27">
        <f t="shared" si="35"/>
        <v>70.000000008149073</v>
      </c>
      <c r="S509" s="3" t="s">
        <v>4</v>
      </c>
      <c r="T509" s="3" t="s">
        <v>827</v>
      </c>
      <c r="U509" s="3" t="s">
        <v>4</v>
      </c>
      <c r="V509" s="3" t="s">
        <v>966</v>
      </c>
      <c r="W509" s="5">
        <v>0</v>
      </c>
      <c r="X509" s="5">
        <v>0</v>
      </c>
      <c r="Y509" s="5">
        <v>0</v>
      </c>
      <c r="Z509" s="5">
        <v>0.6</v>
      </c>
      <c r="AA509" s="5">
        <v>0</v>
      </c>
      <c r="AB509" s="5">
        <v>0</v>
      </c>
      <c r="AC509" s="5">
        <v>0</v>
      </c>
      <c r="AD509" s="5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</row>
    <row r="510" spans="1:46" x14ac:dyDescent="0.2">
      <c r="A510" s="2">
        <v>1691871</v>
      </c>
      <c r="B510" s="2">
        <v>886829</v>
      </c>
      <c r="C510" s="7">
        <v>24.707703677093601</v>
      </c>
      <c r="D510" s="7">
        <v>40.941650317084999</v>
      </c>
      <c r="E510" s="19" t="s">
        <v>936</v>
      </c>
      <c r="F510" s="46">
        <f>INDEX(Δεδομένα!$P:$P,MATCH('2021'!E510,Δεδομένα!$O:$O,0))</f>
        <v>26</v>
      </c>
      <c r="G510" s="49" t="s">
        <v>774</v>
      </c>
      <c r="H510" s="51" t="str">
        <f>INDEX(Δεδομένα!B$1:B$51,MATCH('2021'!G510,Δεδομένα!A$1:A$51,0))</f>
        <v>ΑΝΑΤΟΛΙΚΗΣ ΜΑΚΕΔΟΝΙΑΣ ΚΑΙ ΘΡΑΚΗΣ</v>
      </c>
      <c r="I510" s="53">
        <f>INDEX(Δεδομένα!E$1:E$13,MATCH('2021'!H510,Δεδομένα!D$1:D$13,0))</f>
        <v>2</v>
      </c>
      <c r="J510" s="4">
        <v>44436</v>
      </c>
      <c r="K510" s="3" t="s">
        <v>88</v>
      </c>
      <c r="L510" s="17" t="str">
        <f t="shared" si="32"/>
        <v>28/08/2021 10:30</v>
      </c>
      <c r="M510" s="4">
        <v>44436</v>
      </c>
      <c r="N510" s="3" t="s">
        <v>1019</v>
      </c>
      <c r="O510" s="17" t="str">
        <f t="shared" si="33"/>
        <v>28/08/2021 11:13</v>
      </c>
      <c r="P510" s="24">
        <f t="shared" si="34"/>
        <v>2.9861111113859806E-2</v>
      </c>
      <c r="Q510" s="28">
        <v>0</v>
      </c>
      <c r="R510" s="27">
        <f t="shared" si="35"/>
        <v>43.000000003958121</v>
      </c>
      <c r="S510" s="3" t="s">
        <v>4</v>
      </c>
      <c r="T510" s="3" t="s">
        <v>827</v>
      </c>
      <c r="U510" s="3" t="s">
        <v>4</v>
      </c>
      <c r="V510" s="3" t="s">
        <v>1020</v>
      </c>
      <c r="W510" s="5">
        <v>0</v>
      </c>
      <c r="X510" s="5">
        <v>0</v>
      </c>
      <c r="Y510" s="5">
        <v>0</v>
      </c>
      <c r="Z510" s="5">
        <v>0.1</v>
      </c>
      <c r="AA510" s="5">
        <v>0</v>
      </c>
      <c r="AB510" s="5">
        <v>0</v>
      </c>
      <c r="AC510" s="5">
        <v>0</v>
      </c>
      <c r="AD510" s="5">
        <v>0</v>
      </c>
      <c r="AE510" s="2">
        <v>2</v>
      </c>
      <c r="AF510" s="2">
        <v>0</v>
      </c>
      <c r="AG510" s="2">
        <v>0</v>
      </c>
      <c r="AH510" s="2">
        <v>0</v>
      </c>
      <c r="AI510" s="2">
        <v>0</v>
      </c>
      <c r="AJ510" s="2">
        <v>1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</row>
    <row r="511" spans="1:46" x14ac:dyDescent="0.2">
      <c r="A511" s="2">
        <v>1692559</v>
      </c>
      <c r="B511" s="2">
        <v>887855</v>
      </c>
      <c r="D511" s="2"/>
      <c r="E511" s="19" t="s">
        <v>936</v>
      </c>
      <c r="F511" s="46">
        <f>INDEX(Δεδομένα!$P:$P,MATCH('2021'!E511,Δεδομένα!$O:$O,0))</f>
        <v>26</v>
      </c>
      <c r="G511" s="49" t="s">
        <v>774</v>
      </c>
      <c r="H511" s="51" t="str">
        <f>INDEX(Δεδομένα!B$1:B$51,MATCH('2021'!G511,Δεδομένα!A$1:A$51,0))</f>
        <v>ΑΝΑΤΟΛΙΚΗΣ ΜΑΚΕΔΟΝΙΑΣ ΚΑΙ ΘΡΑΚΗΣ</v>
      </c>
      <c r="I511" s="53">
        <f>INDEX(Δεδομένα!E$1:E$13,MATCH('2021'!H511,Δεδομένα!D$1:D$13,0))</f>
        <v>2</v>
      </c>
      <c r="J511" s="4">
        <v>44440</v>
      </c>
      <c r="K511" s="3" t="s">
        <v>365</v>
      </c>
      <c r="L511" s="17" t="str">
        <f t="shared" si="32"/>
        <v>01/09/2021 13:50</v>
      </c>
      <c r="M511" s="4">
        <v>44440</v>
      </c>
      <c r="N511" s="3" t="s">
        <v>1021</v>
      </c>
      <c r="O511" s="17" t="str">
        <f t="shared" si="33"/>
        <v>01/09/2021 15:02</v>
      </c>
      <c r="P511" s="24">
        <f t="shared" si="34"/>
        <v>4.9999999995634425E-2</v>
      </c>
      <c r="Q511" s="28">
        <v>0</v>
      </c>
      <c r="R511" s="27">
        <f t="shared" si="35"/>
        <v>71.999999993713573</v>
      </c>
      <c r="S511" s="3" t="s">
        <v>4</v>
      </c>
      <c r="T511" s="3" t="s">
        <v>827</v>
      </c>
      <c r="U511" s="3" t="s">
        <v>1022</v>
      </c>
      <c r="V511" s="3" t="s">
        <v>1023</v>
      </c>
      <c r="W511" s="5">
        <v>0</v>
      </c>
      <c r="X511" s="5">
        <v>0.1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2">
        <v>7</v>
      </c>
      <c r="AF511" s="2">
        <v>0</v>
      </c>
      <c r="AG511" s="2">
        <v>0</v>
      </c>
      <c r="AH511" s="2">
        <v>0</v>
      </c>
      <c r="AI511" s="2">
        <v>0</v>
      </c>
      <c r="AJ511" s="2">
        <v>3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</row>
    <row r="512" spans="1:46" x14ac:dyDescent="0.2">
      <c r="A512" s="2">
        <v>1693227</v>
      </c>
      <c r="B512" s="2">
        <v>888684</v>
      </c>
      <c r="D512" s="2"/>
      <c r="E512" s="19" t="s">
        <v>936</v>
      </c>
      <c r="F512" s="46">
        <f>INDEX(Δεδομένα!$P:$P,MATCH('2021'!E512,Δεδομένα!$O:$O,0))</f>
        <v>26</v>
      </c>
      <c r="G512" s="49" t="s">
        <v>774</v>
      </c>
      <c r="H512" s="51" t="str">
        <f>INDEX(Δεδομένα!B$1:B$51,MATCH('2021'!G512,Δεδομένα!A$1:A$51,0))</f>
        <v>ΑΝΑΤΟΛΙΚΗΣ ΜΑΚΕΔΟΝΙΑΣ ΚΑΙ ΘΡΑΚΗΣ</v>
      </c>
      <c r="I512" s="53">
        <f>INDEX(Δεδομένα!E$1:E$13,MATCH('2021'!H512,Δεδομένα!D$1:D$13,0))</f>
        <v>2</v>
      </c>
      <c r="J512" s="4">
        <v>44443</v>
      </c>
      <c r="K512" s="3" t="s">
        <v>697</v>
      </c>
      <c r="L512" s="17" t="str">
        <f t="shared" si="32"/>
        <v>04/09/2021 17:40</v>
      </c>
      <c r="M512" s="4">
        <v>44443</v>
      </c>
      <c r="N512" s="3" t="s">
        <v>1024</v>
      </c>
      <c r="O512" s="17" t="str">
        <f t="shared" si="33"/>
        <v>04/09/2021 18:17</v>
      </c>
      <c r="P512" s="24">
        <f t="shared" si="34"/>
        <v>2.5694444448163267E-2</v>
      </c>
      <c r="Q512" s="28">
        <v>0</v>
      </c>
      <c r="R512" s="27">
        <f t="shared" si="35"/>
        <v>37.000000005355105</v>
      </c>
      <c r="S512" s="3" t="s">
        <v>4</v>
      </c>
      <c r="T512" s="3" t="s">
        <v>827</v>
      </c>
      <c r="U512" s="3" t="s">
        <v>4</v>
      </c>
      <c r="V512" s="3" t="s">
        <v>1025</v>
      </c>
      <c r="W512" s="5">
        <v>0</v>
      </c>
      <c r="X512" s="5">
        <v>0</v>
      </c>
      <c r="Y512" s="5">
        <v>0</v>
      </c>
      <c r="Z512" s="5">
        <v>0.05</v>
      </c>
      <c r="AA512" s="5">
        <v>0</v>
      </c>
      <c r="AB512" s="5">
        <v>0</v>
      </c>
      <c r="AC512" s="5">
        <v>0</v>
      </c>
      <c r="AD512" s="5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</row>
    <row r="513" spans="1:46" x14ac:dyDescent="0.2">
      <c r="A513" s="2">
        <v>1693251</v>
      </c>
      <c r="B513" s="2">
        <v>888870</v>
      </c>
      <c r="C513" s="7">
        <v>24.655678676171199</v>
      </c>
      <c r="D513" s="7">
        <v>40.956841302948199</v>
      </c>
      <c r="E513" s="19" t="s">
        <v>936</v>
      </c>
      <c r="F513" s="46">
        <f>INDEX(Δεδομένα!$P:$P,MATCH('2021'!E513,Δεδομένα!$O:$O,0))</f>
        <v>26</v>
      </c>
      <c r="G513" s="49" t="s">
        <v>774</v>
      </c>
      <c r="H513" s="51" t="str">
        <f>INDEX(Δεδομένα!B$1:B$51,MATCH('2021'!G513,Δεδομένα!A$1:A$51,0))</f>
        <v>ΑΝΑΤΟΛΙΚΗΣ ΜΑΚΕΔΟΝΙΑΣ ΚΑΙ ΘΡΑΚΗΣ</v>
      </c>
      <c r="I513" s="53">
        <f>INDEX(Δεδομένα!E$1:E$13,MATCH('2021'!H513,Δεδομένα!D$1:D$13,0))</f>
        <v>2</v>
      </c>
      <c r="J513" s="4">
        <v>44444</v>
      </c>
      <c r="K513" s="3" t="s">
        <v>658</v>
      </c>
      <c r="L513" s="17" t="str">
        <f t="shared" si="32"/>
        <v>05/09/2021 12:49</v>
      </c>
      <c r="M513" s="4">
        <v>44444</v>
      </c>
      <c r="N513" s="3" t="s">
        <v>101</v>
      </c>
      <c r="O513" s="17" t="str">
        <f t="shared" si="33"/>
        <v>05/09/2021 13:28</v>
      </c>
      <c r="P513" s="24">
        <f t="shared" si="34"/>
        <v>2.7083333334303461E-2</v>
      </c>
      <c r="Q513" s="28">
        <v>0</v>
      </c>
      <c r="R513" s="27">
        <f t="shared" si="35"/>
        <v>39.000000001396984</v>
      </c>
      <c r="S513" s="3" t="s">
        <v>4</v>
      </c>
      <c r="T513" s="3" t="s">
        <v>827</v>
      </c>
      <c r="U513" s="3" t="s">
        <v>4</v>
      </c>
      <c r="V513" s="3" t="s">
        <v>958</v>
      </c>
      <c r="W513" s="5">
        <v>0</v>
      </c>
      <c r="X513" s="5">
        <v>0</v>
      </c>
      <c r="Y513" s="5">
        <v>0</v>
      </c>
      <c r="Z513" s="5">
        <v>0.1</v>
      </c>
      <c r="AA513" s="5">
        <v>0</v>
      </c>
      <c r="AB513" s="5">
        <v>0</v>
      </c>
      <c r="AC513" s="5">
        <v>0</v>
      </c>
      <c r="AD513" s="5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</row>
    <row r="514" spans="1:46" x14ac:dyDescent="0.2">
      <c r="A514" s="2">
        <v>1693694</v>
      </c>
      <c r="B514" s="2">
        <v>889165</v>
      </c>
      <c r="C514" s="7">
        <v>24.739545877927899</v>
      </c>
      <c r="D514" s="7">
        <v>40.996985714759099</v>
      </c>
      <c r="E514" s="19" t="s">
        <v>936</v>
      </c>
      <c r="F514" s="46">
        <f>INDEX(Δεδομένα!$P:$P,MATCH('2021'!E514,Δεδομένα!$O:$O,0))</f>
        <v>26</v>
      </c>
      <c r="G514" s="49" t="s">
        <v>774</v>
      </c>
      <c r="H514" s="51" t="str">
        <f>INDEX(Δεδομένα!B$1:B$51,MATCH('2021'!G514,Δεδομένα!A$1:A$51,0))</f>
        <v>ΑΝΑΤΟΛΙΚΗΣ ΜΑΚΕΔΟΝΙΑΣ ΚΑΙ ΘΡΑΚΗΣ</v>
      </c>
      <c r="I514" s="53">
        <f>INDEX(Δεδομένα!E$1:E$13,MATCH('2021'!H514,Δεδομένα!D$1:D$13,0))</f>
        <v>2</v>
      </c>
      <c r="J514" s="4">
        <v>44445</v>
      </c>
      <c r="K514" s="3" t="s">
        <v>520</v>
      </c>
      <c r="L514" s="17" t="str">
        <f t="shared" si="32"/>
        <v>06/09/2021 12:33</v>
      </c>
      <c r="M514" s="4">
        <v>44445</v>
      </c>
      <c r="N514" s="3" t="s">
        <v>1026</v>
      </c>
      <c r="O514" s="17" t="str">
        <f t="shared" si="33"/>
        <v>06/09/2021 12:57</v>
      </c>
      <c r="P514" s="24">
        <f t="shared" si="34"/>
        <v>1.6666666662786156E-2</v>
      </c>
      <c r="Q514" s="28">
        <v>0</v>
      </c>
      <c r="R514" s="27">
        <f t="shared" si="35"/>
        <v>23.999999994412065</v>
      </c>
      <c r="S514" s="3" t="s">
        <v>4</v>
      </c>
      <c r="T514" s="3" t="s">
        <v>827</v>
      </c>
      <c r="U514" s="3" t="s">
        <v>4</v>
      </c>
      <c r="V514" s="3" t="s">
        <v>1027</v>
      </c>
      <c r="W514" s="5">
        <v>0</v>
      </c>
      <c r="X514" s="5">
        <v>0</v>
      </c>
      <c r="Y514" s="5">
        <v>0</v>
      </c>
      <c r="Z514" s="5">
        <v>0.05</v>
      </c>
      <c r="AA514" s="5">
        <v>0</v>
      </c>
      <c r="AB514" s="5">
        <v>0</v>
      </c>
      <c r="AC514" s="5">
        <v>0</v>
      </c>
      <c r="AD514" s="5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</row>
    <row r="515" spans="1:46" x14ac:dyDescent="0.2">
      <c r="A515" s="2">
        <v>1693698</v>
      </c>
      <c r="B515" s="2">
        <v>889197</v>
      </c>
      <c r="C515" s="7">
        <v>24.689902140418699</v>
      </c>
      <c r="D515" s="7">
        <v>40.932024606111398</v>
      </c>
      <c r="E515" s="19" t="s">
        <v>936</v>
      </c>
      <c r="F515" s="46">
        <f>INDEX(Δεδομένα!$P:$P,MATCH('2021'!E515,Δεδομένα!$O:$O,0))</f>
        <v>26</v>
      </c>
      <c r="G515" s="49" t="s">
        <v>774</v>
      </c>
      <c r="H515" s="51" t="str">
        <f>INDEX(Δεδομένα!B$1:B$51,MATCH('2021'!G515,Δεδομένα!A$1:A$51,0))</f>
        <v>ΑΝΑΤΟΛΙΚΗΣ ΜΑΚΕΔΟΝΙΑΣ ΚΑΙ ΘΡΑΚΗΣ</v>
      </c>
      <c r="I515" s="53">
        <f>INDEX(Δεδομένα!E$1:E$13,MATCH('2021'!H515,Δεδομένα!D$1:D$13,0))</f>
        <v>2</v>
      </c>
      <c r="J515" s="4">
        <v>44445</v>
      </c>
      <c r="K515" s="3" t="s">
        <v>42</v>
      </c>
      <c r="L515" s="17" t="str">
        <f t="shared" si="32"/>
        <v>06/09/2021 14:30</v>
      </c>
      <c r="M515" s="4">
        <v>44445</v>
      </c>
      <c r="N515" s="3" t="s">
        <v>1028</v>
      </c>
      <c r="O515" s="17" t="str">
        <f t="shared" si="33"/>
        <v>06/09/2021 16:18</v>
      </c>
      <c r="P515" s="24">
        <f t="shared" si="34"/>
        <v>7.5000000004365575E-2</v>
      </c>
      <c r="Q515" s="28">
        <v>0</v>
      </c>
      <c r="R515" s="27">
        <f t="shared" si="35"/>
        <v>108.00000000628643</v>
      </c>
      <c r="S515" s="3" t="s">
        <v>4</v>
      </c>
      <c r="T515" s="3" t="s">
        <v>827</v>
      </c>
      <c r="U515" s="3" t="s">
        <v>4</v>
      </c>
      <c r="V515" s="3" t="s">
        <v>938</v>
      </c>
      <c r="W515" s="5">
        <v>0</v>
      </c>
      <c r="X515" s="5">
        <v>0</v>
      </c>
      <c r="Y515" s="5">
        <v>0</v>
      </c>
      <c r="Z515" s="5">
        <v>0</v>
      </c>
      <c r="AA515" s="5">
        <v>0.8</v>
      </c>
      <c r="AB515" s="5">
        <v>0</v>
      </c>
      <c r="AC515" s="5">
        <v>5</v>
      </c>
      <c r="AD515" s="5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</row>
    <row r="516" spans="1:46" x14ac:dyDescent="0.2">
      <c r="A516" s="2">
        <v>1693707</v>
      </c>
      <c r="B516" s="2">
        <v>889225</v>
      </c>
      <c r="C516" s="7">
        <v>24.715759646936</v>
      </c>
      <c r="D516" s="7">
        <v>40.947447398114598</v>
      </c>
      <c r="E516" s="19" t="s">
        <v>936</v>
      </c>
      <c r="F516" s="46">
        <f>INDEX(Δεδομένα!$P:$P,MATCH('2021'!E516,Δεδομένα!$O:$O,0))</f>
        <v>26</v>
      </c>
      <c r="G516" s="49" t="s">
        <v>774</v>
      </c>
      <c r="H516" s="51" t="str">
        <f>INDEX(Δεδομένα!B$1:B$51,MATCH('2021'!G516,Δεδομένα!A$1:A$51,0))</f>
        <v>ΑΝΑΤΟΛΙΚΗΣ ΜΑΚΕΔΟΝΙΑΣ ΚΑΙ ΘΡΑΚΗΣ</v>
      </c>
      <c r="I516" s="53">
        <f>INDEX(Δεδομένα!E$1:E$13,MATCH('2021'!H516,Δεδομένα!D$1:D$13,0))</f>
        <v>2</v>
      </c>
      <c r="J516" s="4">
        <v>44445</v>
      </c>
      <c r="K516" s="3" t="s">
        <v>1029</v>
      </c>
      <c r="L516" s="17" t="str">
        <f t="shared" si="32"/>
        <v>06/09/2021 16:01</v>
      </c>
      <c r="M516" s="4">
        <v>44445</v>
      </c>
      <c r="N516" s="3" t="s">
        <v>287</v>
      </c>
      <c r="O516" s="17" t="str">
        <f t="shared" si="33"/>
        <v>06/09/2021 17:06</v>
      </c>
      <c r="P516" s="24">
        <f t="shared" si="34"/>
        <v>4.5138888890505768E-2</v>
      </c>
      <c r="Q516" s="28">
        <v>0</v>
      </c>
      <c r="R516" s="27">
        <f t="shared" si="35"/>
        <v>65.000000002328306</v>
      </c>
      <c r="S516" s="3" t="s">
        <v>4</v>
      </c>
      <c r="T516" s="3" t="s">
        <v>827</v>
      </c>
      <c r="U516" s="3" t="s">
        <v>4</v>
      </c>
      <c r="V516" s="3" t="s">
        <v>938</v>
      </c>
      <c r="W516" s="5">
        <v>0</v>
      </c>
      <c r="X516" s="5">
        <v>0</v>
      </c>
      <c r="Y516" s="5">
        <v>0</v>
      </c>
      <c r="Z516" s="5">
        <v>0</v>
      </c>
      <c r="AA516" s="5">
        <v>0.3</v>
      </c>
      <c r="AB516" s="5">
        <v>0</v>
      </c>
      <c r="AC516" s="5">
        <v>0</v>
      </c>
      <c r="AD516" s="5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</row>
    <row r="517" spans="1:46" x14ac:dyDescent="0.2">
      <c r="A517" s="2">
        <v>1693710</v>
      </c>
      <c r="B517" s="2">
        <v>889256</v>
      </c>
      <c r="C517" s="7">
        <v>24.711976184886002</v>
      </c>
      <c r="D517" s="7">
        <v>40.905799859717398</v>
      </c>
      <c r="E517" s="19" t="s">
        <v>936</v>
      </c>
      <c r="F517" s="46">
        <f>INDEX(Δεδομένα!$P:$P,MATCH('2021'!E517,Δεδομένα!$O:$O,0))</f>
        <v>26</v>
      </c>
      <c r="G517" s="49" t="s">
        <v>774</v>
      </c>
      <c r="H517" s="51" t="str">
        <f>INDEX(Δεδομένα!B$1:B$51,MATCH('2021'!G517,Δεδομένα!A$1:A$51,0))</f>
        <v>ΑΝΑΤΟΛΙΚΗΣ ΜΑΚΕΔΟΝΙΑΣ ΚΑΙ ΘΡΑΚΗΣ</v>
      </c>
      <c r="I517" s="53">
        <f>INDEX(Δεδομένα!E$1:E$13,MATCH('2021'!H517,Δεδομένα!D$1:D$13,0))</f>
        <v>2</v>
      </c>
      <c r="J517" s="4">
        <v>44445</v>
      </c>
      <c r="K517" s="3" t="s">
        <v>603</v>
      </c>
      <c r="L517" s="17" t="str">
        <f t="shared" si="32"/>
        <v>06/09/2021 17:56</v>
      </c>
      <c r="M517" s="4">
        <v>44445</v>
      </c>
      <c r="N517" s="3" t="s">
        <v>1030</v>
      </c>
      <c r="O517" s="17" t="str">
        <f t="shared" si="33"/>
        <v>06/09/2021 20:16</v>
      </c>
      <c r="P517" s="24">
        <f t="shared" si="34"/>
        <v>9.7222222226264421E-2</v>
      </c>
      <c r="Q517" s="28">
        <v>0</v>
      </c>
      <c r="R517" s="27">
        <f t="shared" si="35"/>
        <v>140.00000000582077</v>
      </c>
      <c r="S517" s="3" t="s">
        <v>4</v>
      </c>
      <c r="T517" s="3" t="s">
        <v>827</v>
      </c>
      <c r="U517" s="3" t="s">
        <v>4</v>
      </c>
      <c r="V517" s="3" t="s">
        <v>954</v>
      </c>
      <c r="W517" s="5">
        <v>0</v>
      </c>
      <c r="X517" s="5">
        <v>0</v>
      </c>
      <c r="Y517" s="5">
        <v>0</v>
      </c>
      <c r="Z517" s="5">
        <v>1</v>
      </c>
      <c r="AA517" s="5">
        <v>0</v>
      </c>
      <c r="AB517" s="5">
        <v>0</v>
      </c>
      <c r="AC517" s="5">
        <v>0</v>
      </c>
      <c r="AD517" s="5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</row>
    <row r="518" spans="1:46" x14ac:dyDescent="0.2">
      <c r="A518" s="2">
        <v>1694218</v>
      </c>
      <c r="B518" s="2">
        <v>889436</v>
      </c>
      <c r="C518" s="7">
        <v>24.735986284984399</v>
      </c>
      <c r="D518" s="7">
        <v>41.055688221197698</v>
      </c>
      <c r="E518" s="19" t="s">
        <v>936</v>
      </c>
      <c r="F518" s="46">
        <f>INDEX(Δεδομένα!$P:$P,MATCH('2021'!E518,Δεδομένα!$O:$O,0))</f>
        <v>26</v>
      </c>
      <c r="G518" s="49" t="s">
        <v>774</v>
      </c>
      <c r="H518" s="51" t="str">
        <f>INDEX(Δεδομένα!B$1:B$51,MATCH('2021'!G518,Δεδομένα!A$1:A$51,0))</f>
        <v>ΑΝΑΤΟΛΙΚΗΣ ΜΑΚΕΔΟΝΙΑΣ ΚΑΙ ΘΡΑΚΗΣ</v>
      </c>
      <c r="I518" s="53">
        <f>INDEX(Δεδομένα!E$1:E$13,MATCH('2021'!H518,Δεδομένα!D$1:D$13,0))</f>
        <v>2</v>
      </c>
      <c r="J518" s="4">
        <v>44446</v>
      </c>
      <c r="K518" s="3" t="s">
        <v>1031</v>
      </c>
      <c r="L518" s="17" t="str">
        <f t="shared" si="32"/>
        <v>07/09/2021 11:51</v>
      </c>
      <c r="M518" s="4">
        <v>44446</v>
      </c>
      <c r="N518" s="3" t="s">
        <v>613</v>
      </c>
      <c r="O518" s="17" t="str">
        <f t="shared" si="33"/>
        <v>07/09/2021 12:17</v>
      </c>
      <c r="P518" s="24">
        <f t="shared" si="34"/>
        <v>1.8055555556202307E-2</v>
      </c>
      <c r="Q518" s="28">
        <v>0</v>
      </c>
      <c r="R518" s="27">
        <f t="shared" si="35"/>
        <v>26.000000000931323</v>
      </c>
      <c r="S518" s="3" t="s">
        <v>4</v>
      </c>
      <c r="T518" s="3" t="s">
        <v>827</v>
      </c>
      <c r="U518" s="3" t="s">
        <v>4</v>
      </c>
      <c r="V518" s="3" t="s">
        <v>1032</v>
      </c>
      <c r="W518" s="5">
        <v>0</v>
      </c>
      <c r="X518" s="5">
        <v>0</v>
      </c>
      <c r="Y518" s="5">
        <v>0</v>
      </c>
      <c r="Z518" s="5">
        <v>0.2</v>
      </c>
      <c r="AA518" s="5">
        <v>0</v>
      </c>
      <c r="AB518" s="5">
        <v>0</v>
      </c>
      <c r="AC518" s="5">
        <v>0</v>
      </c>
      <c r="AD518" s="5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</row>
    <row r="519" spans="1:46" x14ac:dyDescent="0.2">
      <c r="A519" s="2">
        <v>1694645</v>
      </c>
      <c r="B519" s="2">
        <v>890037</v>
      </c>
      <c r="C519" s="7">
        <v>24.6445342317387</v>
      </c>
      <c r="D519" s="7">
        <v>40.9447598636281</v>
      </c>
      <c r="E519" s="19" t="s">
        <v>936</v>
      </c>
      <c r="F519" s="46">
        <f>INDEX(Δεδομένα!$P:$P,MATCH('2021'!E519,Δεδομένα!$O:$O,0))</f>
        <v>26</v>
      </c>
      <c r="G519" s="49" t="s">
        <v>774</v>
      </c>
      <c r="H519" s="51" t="str">
        <f>INDEX(Δεδομένα!B$1:B$51,MATCH('2021'!G519,Δεδομένα!A$1:A$51,0))</f>
        <v>ΑΝΑΤΟΛΙΚΗΣ ΜΑΚΕΔΟΝΙΑΣ ΚΑΙ ΘΡΑΚΗΣ</v>
      </c>
      <c r="I519" s="53">
        <f>INDEX(Δεδομένα!E$1:E$13,MATCH('2021'!H519,Δεδομένα!D$1:D$13,0))</f>
        <v>2</v>
      </c>
      <c r="J519" s="4">
        <v>44448</v>
      </c>
      <c r="K519" s="3" t="s">
        <v>397</v>
      </c>
      <c r="L519" s="17" t="str">
        <f t="shared" si="32"/>
        <v>09/09/2021 17:47</v>
      </c>
      <c r="M519" s="4">
        <v>44448</v>
      </c>
      <c r="N519" s="3" t="s">
        <v>680</v>
      </c>
      <c r="O519" s="17" t="str">
        <f t="shared" si="33"/>
        <v>09/09/2021 18:51</v>
      </c>
      <c r="P519" s="24">
        <f t="shared" si="34"/>
        <v>4.4444444443797693E-2</v>
      </c>
      <c r="Q519" s="28">
        <v>0</v>
      </c>
      <c r="R519" s="27">
        <f t="shared" si="35"/>
        <v>63.999999999068677</v>
      </c>
      <c r="S519" s="3" t="s">
        <v>4</v>
      </c>
      <c r="T519" s="3" t="s">
        <v>827</v>
      </c>
      <c r="U519" s="3" t="s">
        <v>4</v>
      </c>
      <c r="V519" s="3" t="s">
        <v>958</v>
      </c>
      <c r="W519" s="5">
        <v>0</v>
      </c>
      <c r="X519" s="5">
        <v>0</v>
      </c>
      <c r="Y519" s="5">
        <v>0</v>
      </c>
      <c r="Z519" s="5">
        <v>0</v>
      </c>
      <c r="AA519" s="5">
        <v>0.6</v>
      </c>
      <c r="AB519" s="5">
        <v>0</v>
      </c>
      <c r="AC519" s="5">
        <v>0</v>
      </c>
      <c r="AD519" s="5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</row>
    <row r="520" spans="1:46" x14ac:dyDescent="0.2">
      <c r="A520" s="2">
        <v>1695085</v>
      </c>
      <c r="B520" s="2">
        <v>890605</v>
      </c>
      <c r="C520" s="7">
        <v>24.5638163965926</v>
      </c>
      <c r="D520" s="7">
        <v>40.973010280491899</v>
      </c>
      <c r="E520" s="19" t="s">
        <v>936</v>
      </c>
      <c r="F520" s="46">
        <f>INDEX(Δεδομένα!$P:$P,MATCH('2021'!E520,Δεδομένα!$O:$O,0))</f>
        <v>26</v>
      </c>
      <c r="G520" s="49" t="s">
        <v>774</v>
      </c>
      <c r="H520" s="51" t="str">
        <f>INDEX(Δεδομένα!B$1:B$51,MATCH('2021'!G520,Δεδομένα!A$1:A$51,0))</f>
        <v>ΑΝΑΤΟΛΙΚΗΣ ΜΑΚΕΔΟΝΙΑΣ ΚΑΙ ΘΡΑΚΗΣ</v>
      </c>
      <c r="I520" s="53">
        <f>INDEX(Δεδομένα!E$1:E$13,MATCH('2021'!H520,Δεδομένα!D$1:D$13,0))</f>
        <v>2</v>
      </c>
      <c r="J520" s="4">
        <v>44451</v>
      </c>
      <c r="K520" s="3" t="s">
        <v>1033</v>
      </c>
      <c r="L520" s="17" t="str">
        <f t="shared" si="32"/>
        <v>12/09/2021 02:33</v>
      </c>
      <c r="M520" s="4">
        <v>44451</v>
      </c>
      <c r="N520" s="3" t="s">
        <v>1034</v>
      </c>
      <c r="O520" s="17" t="str">
        <f t="shared" si="33"/>
        <v>12/09/2021 03:43</v>
      </c>
      <c r="P520" s="24">
        <f t="shared" si="34"/>
        <v>4.8611111116770189E-2</v>
      </c>
      <c r="Q520" s="28">
        <v>0</v>
      </c>
      <c r="R520" s="27">
        <f t="shared" si="35"/>
        <v>70.000000008149073</v>
      </c>
      <c r="S520" s="3" t="s">
        <v>4</v>
      </c>
      <c r="T520" s="3" t="s">
        <v>827</v>
      </c>
      <c r="U520" s="3" t="s">
        <v>4</v>
      </c>
      <c r="V520" s="3" t="s">
        <v>1035</v>
      </c>
      <c r="W520" s="5">
        <v>0</v>
      </c>
      <c r="X520" s="5">
        <v>0</v>
      </c>
      <c r="Y520" s="5">
        <v>0</v>
      </c>
      <c r="Z520" s="5">
        <v>0.25</v>
      </c>
      <c r="AA520" s="5">
        <v>0</v>
      </c>
      <c r="AB520" s="5">
        <v>0</v>
      </c>
      <c r="AC520" s="5">
        <v>0</v>
      </c>
      <c r="AD520" s="5">
        <v>0</v>
      </c>
      <c r="AE520" s="2">
        <v>5</v>
      </c>
      <c r="AF520" s="2">
        <v>0</v>
      </c>
      <c r="AG520" s="2">
        <v>0</v>
      </c>
      <c r="AH520" s="2">
        <v>0</v>
      </c>
      <c r="AI520" s="2">
        <v>0</v>
      </c>
      <c r="AJ520" s="2">
        <v>2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</row>
    <row r="521" spans="1:46" x14ac:dyDescent="0.2">
      <c r="A521" s="2">
        <v>1695443</v>
      </c>
      <c r="B521" s="2">
        <v>890933</v>
      </c>
      <c r="C521" s="7">
        <v>24.722681612298199</v>
      </c>
      <c r="D521" s="7">
        <v>41.012793320466002</v>
      </c>
      <c r="E521" s="19" t="s">
        <v>936</v>
      </c>
      <c r="F521" s="46">
        <f>INDEX(Δεδομένα!$P:$P,MATCH('2021'!E521,Δεδομένα!$O:$O,0))</f>
        <v>26</v>
      </c>
      <c r="G521" s="49" t="s">
        <v>774</v>
      </c>
      <c r="H521" s="51" t="str">
        <f>INDEX(Δεδομένα!B$1:B$51,MATCH('2021'!G521,Δεδομένα!A$1:A$51,0))</f>
        <v>ΑΝΑΤΟΛΙΚΗΣ ΜΑΚΕΔΟΝΙΑΣ ΚΑΙ ΘΡΑΚΗΣ</v>
      </c>
      <c r="I521" s="53">
        <f>INDEX(Δεδομένα!E$1:E$13,MATCH('2021'!H521,Δεδομένα!D$1:D$13,0))</f>
        <v>2</v>
      </c>
      <c r="J521" s="4">
        <v>44452</v>
      </c>
      <c r="K521" s="3" t="s">
        <v>39</v>
      </c>
      <c r="L521" s="17" t="str">
        <f t="shared" si="32"/>
        <v>13/09/2021 14:40</v>
      </c>
      <c r="M521" s="4">
        <v>44452</v>
      </c>
      <c r="N521" s="3" t="s">
        <v>431</v>
      </c>
      <c r="O521" s="17" t="str">
        <f t="shared" si="33"/>
        <v>13/09/2021 15:33</v>
      </c>
      <c r="P521" s="24">
        <f t="shared" si="34"/>
        <v>3.680555555911269E-2</v>
      </c>
      <c r="Q521" s="28">
        <v>0</v>
      </c>
      <c r="R521" s="27">
        <f t="shared" si="35"/>
        <v>53.000000005122274</v>
      </c>
      <c r="S521" s="3" t="s">
        <v>4</v>
      </c>
      <c r="T521" s="3" t="s">
        <v>827</v>
      </c>
      <c r="U521" s="3" t="s">
        <v>961</v>
      </c>
      <c r="V521" s="3" t="s">
        <v>950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2</v>
      </c>
      <c r="AD521" s="5">
        <v>0</v>
      </c>
      <c r="AE521" s="2">
        <v>2</v>
      </c>
      <c r="AF521" s="2">
        <v>0</v>
      </c>
      <c r="AG521" s="2">
        <v>0</v>
      </c>
      <c r="AH521" s="2">
        <v>0</v>
      </c>
      <c r="AI521" s="2">
        <v>0</v>
      </c>
      <c r="AJ521" s="2">
        <v>1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</row>
    <row r="522" spans="1:46" x14ac:dyDescent="0.2">
      <c r="A522" s="2">
        <v>1697527</v>
      </c>
      <c r="B522" s="2">
        <v>893072</v>
      </c>
      <c r="C522" s="7">
        <v>24.726575251458499</v>
      </c>
      <c r="D522" s="7">
        <v>40.8793842621021</v>
      </c>
      <c r="E522" s="19" t="s">
        <v>936</v>
      </c>
      <c r="F522" s="46">
        <f>INDEX(Δεδομένα!$P:$P,MATCH('2021'!E522,Δεδομένα!$O:$O,0))</f>
        <v>26</v>
      </c>
      <c r="G522" s="49" t="s">
        <v>774</v>
      </c>
      <c r="H522" s="51" t="str">
        <f>INDEX(Δεδομένα!B$1:B$51,MATCH('2021'!G522,Δεδομένα!A$1:A$51,0))</f>
        <v>ΑΝΑΤΟΛΙΚΗΣ ΜΑΚΕΔΟΝΙΑΣ ΚΑΙ ΘΡΑΚΗΣ</v>
      </c>
      <c r="I522" s="53">
        <f>INDEX(Δεδομένα!E$1:E$13,MATCH('2021'!H522,Δεδομένα!D$1:D$13,0))</f>
        <v>2</v>
      </c>
      <c r="J522" s="4">
        <v>44460</v>
      </c>
      <c r="K522" s="3" t="s">
        <v>385</v>
      </c>
      <c r="L522" s="17" t="str">
        <f t="shared" si="32"/>
        <v>21/09/2021 14:00</v>
      </c>
      <c r="M522" s="4">
        <v>44460</v>
      </c>
      <c r="N522" s="3" t="s">
        <v>959</v>
      </c>
      <c r="O522" s="17" t="str">
        <f t="shared" si="33"/>
        <v>21/09/2021 15:07</v>
      </c>
      <c r="P522" s="24">
        <f t="shared" si="34"/>
        <v>4.6527777776645962E-2</v>
      </c>
      <c r="Q522" s="28">
        <v>0</v>
      </c>
      <c r="R522" s="27">
        <f t="shared" si="35"/>
        <v>66.999999998370185</v>
      </c>
      <c r="S522" s="3" t="s">
        <v>4</v>
      </c>
      <c r="T522" s="3" t="s">
        <v>827</v>
      </c>
      <c r="U522" s="3" t="s">
        <v>4</v>
      </c>
      <c r="V522" s="3" t="s">
        <v>995</v>
      </c>
      <c r="W522" s="5">
        <v>0</v>
      </c>
      <c r="X522" s="5">
        <v>0</v>
      </c>
      <c r="Y522" s="5">
        <v>0</v>
      </c>
      <c r="Z522" s="5">
        <v>0</v>
      </c>
      <c r="AA522" s="5">
        <v>0.6</v>
      </c>
      <c r="AB522" s="5">
        <v>0</v>
      </c>
      <c r="AC522" s="5">
        <v>2</v>
      </c>
      <c r="AD522" s="5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</row>
    <row r="523" spans="1:46" x14ac:dyDescent="0.2">
      <c r="A523" s="2">
        <v>1697739</v>
      </c>
      <c r="B523" s="2">
        <v>893373</v>
      </c>
      <c r="C523" s="7">
        <v>24.640752244040801</v>
      </c>
      <c r="D523" s="7">
        <v>40.944816581063499</v>
      </c>
      <c r="E523" s="19" t="s">
        <v>936</v>
      </c>
      <c r="F523" s="46">
        <f>INDEX(Δεδομένα!$P:$P,MATCH('2021'!E523,Δεδομένα!$O:$O,0))</f>
        <v>26</v>
      </c>
      <c r="G523" s="49" t="s">
        <v>774</v>
      </c>
      <c r="H523" s="51" t="str">
        <f>INDEX(Δεδομένα!B$1:B$51,MATCH('2021'!G523,Δεδομένα!A$1:A$51,0))</f>
        <v>ΑΝΑΤΟΛΙΚΗΣ ΜΑΚΕΔΟΝΙΑΣ ΚΑΙ ΘΡΑΚΗΣ</v>
      </c>
      <c r="I523" s="53">
        <f>INDEX(Δεδομένα!E$1:E$13,MATCH('2021'!H523,Δεδομένα!D$1:D$13,0))</f>
        <v>2</v>
      </c>
      <c r="J523" s="4">
        <v>44461</v>
      </c>
      <c r="K523" s="3" t="s">
        <v>150</v>
      </c>
      <c r="L523" s="17" t="str">
        <f t="shared" si="32"/>
        <v>22/09/2021 19:00</v>
      </c>
      <c r="M523" s="4">
        <v>44461</v>
      </c>
      <c r="N523" s="3" t="s">
        <v>1036</v>
      </c>
      <c r="O523" s="17" t="str">
        <f t="shared" si="33"/>
        <v>22/09/2021 20:38</v>
      </c>
      <c r="P523" s="24">
        <f t="shared" si="34"/>
        <v>6.805555555911269E-2</v>
      </c>
      <c r="Q523" s="28">
        <v>0</v>
      </c>
      <c r="R523" s="27">
        <f t="shared" si="35"/>
        <v>98.000000005122274</v>
      </c>
      <c r="S523" s="3" t="s">
        <v>4</v>
      </c>
      <c r="T523" s="3" t="s">
        <v>827</v>
      </c>
      <c r="U523" s="3" t="s">
        <v>4</v>
      </c>
      <c r="V523" s="3" t="s">
        <v>958</v>
      </c>
      <c r="W523" s="5">
        <v>0</v>
      </c>
      <c r="X523" s="5">
        <v>0</v>
      </c>
      <c r="Y523" s="5">
        <v>0</v>
      </c>
      <c r="Z523" s="5">
        <v>2</v>
      </c>
      <c r="AA523" s="5">
        <v>1</v>
      </c>
      <c r="AB523" s="5">
        <v>0</v>
      </c>
      <c r="AC523" s="5">
        <v>0</v>
      </c>
      <c r="AD523" s="5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</row>
    <row r="524" spans="1:46" x14ac:dyDescent="0.2">
      <c r="A524" s="2">
        <v>1698420</v>
      </c>
      <c r="B524" s="2">
        <v>893767</v>
      </c>
      <c r="C524" s="7">
        <v>24.6443926951378</v>
      </c>
      <c r="D524" s="7">
        <v>40.944675883074098</v>
      </c>
      <c r="E524" s="19" t="s">
        <v>936</v>
      </c>
      <c r="F524" s="46">
        <f>INDEX(Δεδομένα!$P:$P,MATCH('2021'!E524,Δεδομένα!$O:$O,0))</f>
        <v>26</v>
      </c>
      <c r="G524" s="49" t="s">
        <v>774</v>
      </c>
      <c r="H524" s="51" t="str">
        <f>INDEX(Δεδομένα!B$1:B$51,MATCH('2021'!G524,Δεδομένα!A$1:A$51,0))</f>
        <v>ΑΝΑΤΟΛΙΚΗΣ ΜΑΚΕΔΟΝΙΑΣ ΚΑΙ ΘΡΑΚΗΣ</v>
      </c>
      <c r="I524" s="53">
        <f>INDEX(Δεδομένα!E$1:E$13,MATCH('2021'!H524,Δεδομένα!D$1:D$13,0))</f>
        <v>2</v>
      </c>
      <c r="J524" s="4">
        <v>44463</v>
      </c>
      <c r="K524" s="3" t="s">
        <v>1037</v>
      </c>
      <c r="L524" s="17" t="str">
        <f t="shared" si="32"/>
        <v>24/09/2021 10:46</v>
      </c>
      <c r="M524" s="4">
        <v>44463</v>
      </c>
      <c r="N524" s="3" t="s">
        <v>719</v>
      </c>
      <c r="O524" s="17" t="str">
        <f t="shared" si="33"/>
        <v>24/09/2021 11:43</v>
      </c>
      <c r="P524" s="24">
        <f t="shared" si="34"/>
        <v>3.9583333331393078E-2</v>
      </c>
      <c r="Q524" s="28">
        <v>0</v>
      </c>
      <c r="R524" s="27">
        <f t="shared" si="35"/>
        <v>56.999999997206032</v>
      </c>
      <c r="S524" s="3" t="s">
        <v>4</v>
      </c>
      <c r="T524" s="3" t="s">
        <v>827</v>
      </c>
      <c r="U524" s="3" t="s">
        <v>4</v>
      </c>
      <c r="V524" s="3" t="s">
        <v>958</v>
      </c>
      <c r="W524" s="5">
        <v>0</v>
      </c>
      <c r="X524" s="5">
        <v>0</v>
      </c>
      <c r="Y524" s="5">
        <v>0</v>
      </c>
      <c r="Z524" s="5">
        <v>0</v>
      </c>
      <c r="AA524" s="5">
        <v>0.2</v>
      </c>
      <c r="AB524" s="5">
        <v>0</v>
      </c>
      <c r="AC524" s="5">
        <v>0</v>
      </c>
      <c r="AD524" s="5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</row>
    <row r="525" spans="1:46" x14ac:dyDescent="0.2">
      <c r="A525" s="2">
        <v>1698423</v>
      </c>
      <c r="B525" s="2">
        <v>893963</v>
      </c>
      <c r="C525" s="7">
        <v>24.639605866508202</v>
      </c>
      <c r="D525" s="7">
        <v>40.944660450114696</v>
      </c>
      <c r="E525" s="19" t="s">
        <v>936</v>
      </c>
      <c r="F525" s="46">
        <f>INDEX(Δεδομένα!$P:$P,MATCH('2021'!E525,Δεδομένα!$O:$O,0))</f>
        <v>26</v>
      </c>
      <c r="G525" s="49" t="s">
        <v>774</v>
      </c>
      <c r="H525" s="51" t="str">
        <f>INDEX(Δεδομένα!B$1:B$51,MATCH('2021'!G525,Δεδομένα!A$1:A$51,0))</f>
        <v>ΑΝΑΤΟΛΙΚΗΣ ΜΑΚΕΔΟΝΙΑΣ ΚΑΙ ΘΡΑΚΗΣ</v>
      </c>
      <c r="I525" s="53">
        <f>INDEX(Δεδομένα!E$1:E$13,MATCH('2021'!H525,Δεδομένα!D$1:D$13,0))</f>
        <v>2</v>
      </c>
      <c r="J525" s="4">
        <v>44463</v>
      </c>
      <c r="K525" s="3" t="s">
        <v>524</v>
      </c>
      <c r="L525" s="17" t="str">
        <f t="shared" si="32"/>
        <v>24/09/2021 20:40</v>
      </c>
      <c r="M525" s="4">
        <v>44463</v>
      </c>
      <c r="N525" s="3" t="s">
        <v>797</v>
      </c>
      <c r="O525" s="17" t="str">
        <f t="shared" si="33"/>
        <v>24/09/2021 21:15</v>
      </c>
      <c r="P525" s="24">
        <f t="shared" si="34"/>
        <v>2.4305555554747116E-2</v>
      </c>
      <c r="Q525" s="28">
        <v>0</v>
      </c>
      <c r="R525" s="27">
        <f t="shared" si="35"/>
        <v>34.999999998835847</v>
      </c>
      <c r="S525" s="3" t="s">
        <v>4</v>
      </c>
      <c r="T525" s="3" t="s">
        <v>827</v>
      </c>
      <c r="U525" s="3" t="s">
        <v>4</v>
      </c>
      <c r="V525" s="3" t="s">
        <v>958</v>
      </c>
      <c r="W525" s="5">
        <v>0</v>
      </c>
      <c r="X525" s="5">
        <v>0</v>
      </c>
      <c r="Y525" s="5">
        <v>0</v>
      </c>
      <c r="Z525" s="5">
        <v>0.2</v>
      </c>
      <c r="AA525" s="5">
        <v>0</v>
      </c>
      <c r="AB525" s="5">
        <v>0</v>
      </c>
      <c r="AC525" s="5">
        <v>0</v>
      </c>
      <c r="AD525" s="5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</row>
    <row r="526" spans="1:46" x14ac:dyDescent="0.2">
      <c r="A526" s="2">
        <v>1698438</v>
      </c>
      <c r="B526" s="2">
        <v>894488</v>
      </c>
      <c r="C526" s="7">
        <v>24.6460885515577</v>
      </c>
      <c r="D526" s="7">
        <v>40.9487732448111</v>
      </c>
      <c r="E526" s="19" t="s">
        <v>936</v>
      </c>
      <c r="F526" s="46">
        <f>INDEX(Δεδομένα!$P:$P,MATCH('2021'!E526,Δεδομένα!$O:$O,0))</f>
        <v>26</v>
      </c>
      <c r="G526" s="49" t="s">
        <v>774</v>
      </c>
      <c r="H526" s="51" t="str">
        <f>INDEX(Δεδομένα!B$1:B$51,MATCH('2021'!G526,Δεδομένα!A$1:A$51,0))</f>
        <v>ΑΝΑΤΟΛΙΚΗΣ ΜΑΚΕΔΟΝΙΑΣ ΚΑΙ ΘΡΑΚΗΣ</v>
      </c>
      <c r="I526" s="53">
        <f>INDEX(Δεδομένα!E$1:E$13,MATCH('2021'!H526,Δεδομένα!D$1:D$13,0))</f>
        <v>2</v>
      </c>
      <c r="J526" s="4">
        <v>44465</v>
      </c>
      <c r="K526" s="3" t="s">
        <v>799</v>
      </c>
      <c r="L526" s="17" t="str">
        <f t="shared" si="32"/>
        <v>26/09/2021 19:06</v>
      </c>
      <c r="M526" s="4">
        <v>44465</v>
      </c>
      <c r="N526" s="3" t="s">
        <v>742</v>
      </c>
      <c r="O526" s="17" t="str">
        <f t="shared" si="33"/>
        <v>26/09/2021 19:55</v>
      </c>
      <c r="P526" s="24">
        <f t="shared" si="34"/>
        <v>3.4027777779556345E-2</v>
      </c>
      <c r="Q526" s="28">
        <v>0</v>
      </c>
      <c r="R526" s="27">
        <f t="shared" si="35"/>
        <v>49.000000002561137</v>
      </c>
      <c r="S526" s="3" t="s">
        <v>4</v>
      </c>
      <c r="T526" s="3" t="s">
        <v>827</v>
      </c>
      <c r="U526" s="3" t="s">
        <v>4</v>
      </c>
      <c r="V526" s="3" t="s">
        <v>958</v>
      </c>
      <c r="W526" s="5">
        <v>0</v>
      </c>
      <c r="X526" s="5">
        <v>0</v>
      </c>
      <c r="Y526" s="5">
        <v>0</v>
      </c>
      <c r="Z526" s="5">
        <v>1</v>
      </c>
      <c r="AA526" s="5">
        <v>0</v>
      </c>
      <c r="AB526" s="5">
        <v>0</v>
      </c>
      <c r="AC526" s="5">
        <v>0</v>
      </c>
      <c r="AD526" s="5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</row>
    <row r="527" spans="1:46" x14ac:dyDescent="0.2">
      <c r="A527" s="2">
        <v>1700243</v>
      </c>
      <c r="B527" s="2">
        <v>895848</v>
      </c>
      <c r="C527" s="7">
        <v>24.640617691834901</v>
      </c>
      <c r="D527" s="7">
        <v>40.944737070204397</v>
      </c>
      <c r="E527" s="19" t="s">
        <v>936</v>
      </c>
      <c r="F527" s="46">
        <f>INDEX(Δεδομένα!$P:$P,MATCH('2021'!E527,Δεδομένα!$O:$O,0))</f>
        <v>26</v>
      </c>
      <c r="G527" s="49" t="s">
        <v>774</v>
      </c>
      <c r="H527" s="51" t="str">
        <f>INDEX(Δεδομένα!B$1:B$51,MATCH('2021'!G527,Δεδομένα!A$1:A$51,0))</f>
        <v>ΑΝΑΤΟΛΙΚΗΣ ΜΑΚΕΔΟΝΙΑΣ ΚΑΙ ΘΡΑΚΗΣ</v>
      </c>
      <c r="I527" s="53">
        <f>INDEX(Δεδομένα!E$1:E$13,MATCH('2021'!H527,Δεδομένα!D$1:D$13,0))</f>
        <v>2</v>
      </c>
      <c r="J527" s="4">
        <v>44471</v>
      </c>
      <c r="K527" s="3" t="s">
        <v>692</v>
      </c>
      <c r="L527" s="17" t="str">
        <f t="shared" si="32"/>
        <v>02/10/2021 10:50</v>
      </c>
      <c r="M527" s="4">
        <v>44471</v>
      </c>
      <c r="N527" s="3" t="s">
        <v>1038</v>
      </c>
      <c r="O527" s="17" t="str">
        <f t="shared" si="33"/>
        <v>02/10/2021 11:46</v>
      </c>
      <c r="P527" s="24">
        <f t="shared" si="34"/>
        <v>3.8888888884685002E-2</v>
      </c>
      <c r="Q527" s="28">
        <v>0</v>
      </c>
      <c r="R527" s="27">
        <f t="shared" si="35"/>
        <v>55.999999993946403</v>
      </c>
      <c r="S527" s="3" t="s">
        <v>4</v>
      </c>
      <c r="T527" s="3" t="s">
        <v>827</v>
      </c>
      <c r="U527" s="3" t="s">
        <v>4</v>
      </c>
      <c r="V527" s="3" t="s">
        <v>958</v>
      </c>
      <c r="W527" s="5">
        <v>0</v>
      </c>
      <c r="X527" s="5">
        <v>0</v>
      </c>
      <c r="Y527" s="5">
        <v>0</v>
      </c>
      <c r="Z527" s="5">
        <v>0.03</v>
      </c>
      <c r="AA527" s="5">
        <v>0</v>
      </c>
      <c r="AB527" s="5">
        <v>0</v>
      </c>
      <c r="AC527" s="5">
        <v>0</v>
      </c>
      <c r="AD527" s="5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</row>
    <row r="528" spans="1:46" x14ac:dyDescent="0.2">
      <c r="A528" s="2">
        <v>1700252</v>
      </c>
      <c r="B528" s="2">
        <v>896172</v>
      </c>
      <c r="C528" s="7">
        <v>24.630228780867501</v>
      </c>
      <c r="D528" s="7">
        <v>40.951633850107299</v>
      </c>
      <c r="E528" s="19" t="s">
        <v>936</v>
      </c>
      <c r="F528" s="46">
        <f>INDEX(Δεδομένα!$P:$P,MATCH('2021'!E528,Δεδομένα!$O:$O,0))</f>
        <v>26</v>
      </c>
      <c r="G528" s="49" t="s">
        <v>774</v>
      </c>
      <c r="H528" s="51" t="str">
        <f>INDEX(Δεδομένα!B$1:B$51,MATCH('2021'!G528,Δεδομένα!A$1:A$51,0))</f>
        <v>ΑΝΑΤΟΛΙΚΗΣ ΜΑΚΕΔΟΝΙΑΣ ΚΑΙ ΘΡΑΚΗΣ</v>
      </c>
      <c r="I528" s="53">
        <f>INDEX(Δεδομένα!E$1:E$13,MATCH('2021'!H528,Δεδομένα!D$1:D$13,0))</f>
        <v>2</v>
      </c>
      <c r="J528" s="4">
        <v>44472</v>
      </c>
      <c r="K528" s="3" t="s">
        <v>298</v>
      </c>
      <c r="L528" s="17" t="str">
        <f t="shared" si="32"/>
        <v>03/10/2021 12:35</v>
      </c>
      <c r="M528" s="4">
        <v>44472</v>
      </c>
      <c r="N528" s="3" t="s">
        <v>555</v>
      </c>
      <c r="O528" s="17" t="str">
        <f t="shared" si="33"/>
        <v>03/10/2021 13:30</v>
      </c>
      <c r="P528" s="24">
        <f t="shared" si="34"/>
        <v>3.8194444445252884E-2</v>
      </c>
      <c r="Q528" s="28">
        <v>0</v>
      </c>
      <c r="R528" s="27">
        <f t="shared" si="35"/>
        <v>55.000000001164153</v>
      </c>
      <c r="S528" s="3" t="s">
        <v>4</v>
      </c>
      <c r="T528" s="3" t="s">
        <v>827</v>
      </c>
      <c r="U528" s="3" t="s">
        <v>4</v>
      </c>
      <c r="V528" s="3" t="s">
        <v>958</v>
      </c>
      <c r="W528" s="5">
        <v>0</v>
      </c>
      <c r="X528" s="5">
        <v>0</v>
      </c>
      <c r="Y528" s="5">
        <v>0</v>
      </c>
      <c r="Z528" s="5">
        <v>0.15</v>
      </c>
      <c r="AA528" s="5">
        <v>0</v>
      </c>
      <c r="AB528" s="5">
        <v>0</v>
      </c>
      <c r="AC528" s="5">
        <v>0</v>
      </c>
      <c r="AD528" s="5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</row>
    <row r="529" spans="1:46" x14ac:dyDescent="0.2">
      <c r="A529" s="2">
        <v>1707764</v>
      </c>
      <c r="B529" s="2">
        <v>904128</v>
      </c>
      <c r="C529" s="7">
        <v>24.648101341637599</v>
      </c>
      <c r="D529" s="7">
        <v>40.916152901801603</v>
      </c>
      <c r="E529" s="19" t="s">
        <v>936</v>
      </c>
      <c r="F529" s="46">
        <f>INDEX(Δεδομένα!$P:$P,MATCH('2021'!E529,Δεδομένα!$O:$O,0))</f>
        <v>26</v>
      </c>
      <c r="G529" s="49" t="s">
        <v>774</v>
      </c>
      <c r="H529" s="51" t="str">
        <f>INDEX(Δεδομένα!B$1:B$51,MATCH('2021'!G529,Δεδομένα!A$1:A$51,0))</f>
        <v>ΑΝΑΤΟΛΙΚΗΣ ΜΑΚΕΔΟΝΙΑΣ ΚΑΙ ΘΡΑΚΗΣ</v>
      </c>
      <c r="I529" s="53">
        <f>INDEX(Δεδομένα!E$1:E$13,MATCH('2021'!H529,Δεδομένα!D$1:D$13,0))</f>
        <v>2</v>
      </c>
      <c r="J529" s="4">
        <v>44494</v>
      </c>
      <c r="K529" s="3" t="s">
        <v>854</v>
      </c>
      <c r="L529" s="17" t="str">
        <f t="shared" si="32"/>
        <v>25/10/2021 12:50</v>
      </c>
      <c r="M529" s="4">
        <v>44494</v>
      </c>
      <c r="N529" s="3" t="s">
        <v>362</v>
      </c>
      <c r="O529" s="17" t="str">
        <f t="shared" si="33"/>
        <v>25/10/2021 15:20</v>
      </c>
      <c r="P529" s="24">
        <f t="shared" si="34"/>
        <v>0.10416666667151731</v>
      </c>
      <c r="Q529" s="28">
        <v>0</v>
      </c>
      <c r="R529" s="27">
        <f t="shared" si="35"/>
        <v>150.00000000698492</v>
      </c>
      <c r="S529" s="3" t="s">
        <v>4</v>
      </c>
      <c r="T529" s="3" t="s">
        <v>827</v>
      </c>
      <c r="U529" s="3" t="s">
        <v>4</v>
      </c>
      <c r="V529" s="3" t="s">
        <v>945</v>
      </c>
      <c r="W529" s="5">
        <v>0</v>
      </c>
      <c r="X529" s="5">
        <v>0</v>
      </c>
      <c r="Y529" s="5">
        <v>0</v>
      </c>
      <c r="Z529" s="5">
        <v>10</v>
      </c>
      <c r="AA529" s="5">
        <v>0</v>
      </c>
      <c r="AB529" s="5">
        <v>0</v>
      </c>
      <c r="AC529" s="5">
        <v>0</v>
      </c>
      <c r="AD529" s="5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</row>
    <row r="530" spans="1:46" x14ac:dyDescent="0.2">
      <c r="A530" s="2">
        <v>1712645</v>
      </c>
      <c r="B530" s="2">
        <v>909246</v>
      </c>
      <c r="C530" s="7">
        <v>24.7317091685996</v>
      </c>
      <c r="D530" s="7">
        <v>41.061434791215497</v>
      </c>
      <c r="E530" s="19" t="s">
        <v>936</v>
      </c>
      <c r="F530" s="46">
        <f>INDEX(Δεδομένα!$P:$P,MATCH('2021'!E530,Δεδομένα!$O:$O,0))</f>
        <v>26</v>
      </c>
      <c r="G530" s="49" t="s">
        <v>774</v>
      </c>
      <c r="H530" s="51" t="str">
        <f>INDEX(Δεδομένα!B$1:B$51,MATCH('2021'!G530,Δεδομένα!A$1:A$51,0))</f>
        <v>ΑΝΑΤΟΛΙΚΗΣ ΜΑΚΕΔΟΝΙΑΣ ΚΑΙ ΘΡΑΚΗΣ</v>
      </c>
      <c r="I530" s="53">
        <f>INDEX(Δεδομένα!E$1:E$13,MATCH('2021'!H530,Δεδομένα!D$1:D$13,0))</f>
        <v>2</v>
      </c>
      <c r="J530" s="4">
        <v>44515</v>
      </c>
      <c r="K530" s="3" t="s">
        <v>385</v>
      </c>
      <c r="L530" s="17" t="str">
        <f t="shared" si="32"/>
        <v>15/11/2021 14:00</v>
      </c>
      <c r="M530" s="4">
        <v>44515</v>
      </c>
      <c r="N530" s="3" t="s">
        <v>161</v>
      </c>
      <c r="O530" s="17" t="str">
        <f t="shared" si="33"/>
        <v>15/11/2021 15:00</v>
      </c>
      <c r="P530" s="24">
        <f t="shared" si="34"/>
        <v>4.1666666664241347E-2</v>
      </c>
      <c r="Q530" s="28">
        <v>0</v>
      </c>
      <c r="R530" s="27">
        <f t="shared" si="35"/>
        <v>59.99999999650754</v>
      </c>
      <c r="S530" s="3" t="s">
        <v>4</v>
      </c>
      <c r="T530" s="3" t="s">
        <v>827</v>
      </c>
      <c r="U530" s="3" t="s">
        <v>4</v>
      </c>
      <c r="V530" s="3" t="s">
        <v>999</v>
      </c>
      <c r="W530" s="5">
        <v>0</v>
      </c>
      <c r="X530" s="5">
        <v>0</v>
      </c>
      <c r="Y530" s="5">
        <v>0</v>
      </c>
      <c r="Z530" s="5">
        <v>0.05</v>
      </c>
      <c r="AA530" s="5">
        <v>0</v>
      </c>
      <c r="AB530" s="5">
        <v>0</v>
      </c>
      <c r="AC530" s="5">
        <v>0</v>
      </c>
      <c r="AD530" s="5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</row>
    <row r="531" spans="1:46" x14ac:dyDescent="0.2">
      <c r="A531" s="2">
        <v>1712651</v>
      </c>
      <c r="B531" s="2">
        <v>909284</v>
      </c>
      <c r="C531" s="7">
        <v>24.6759835794251</v>
      </c>
      <c r="D531" s="7">
        <v>40.929188505858001</v>
      </c>
      <c r="E531" s="19" t="s">
        <v>936</v>
      </c>
      <c r="F531" s="46">
        <f>INDEX(Δεδομένα!$P:$P,MATCH('2021'!E531,Δεδομένα!$O:$O,0))</f>
        <v>26</v>
      </c>
      <c r="G531" s="49" t="s">
        <v>774</v>
      </c>
      <c r="H531" s="51" t="str">
        <f>INDEX(Δεδομένα!B$1:B$51,MATCH('2021'!G531,Δεδομένα!A$1:A$51,0))</f>
        <v>ΑΝΑΤΟΛΙΚΗΣ ΜΑΚΕΔΟΝΙΑΣ ΚΑΙ ΘΡΑΚΗΣ</v>
      </c>
      <c r="I531" s="53">
        <f>INDEX(Δεδομένα!E$1:E$13,MATCH('2021'!H531,Δεδομένα!D$1:D$13,0))</f>
        <v>2</v>
      </c>
      <c r="J531" s="4">
        <v>44515</v>
      </c>
      <c r="K531" s="3" t="s">
        <v>509</v>
      </c>
      <c r="L531" s="17" t="str">
        <f t="shared" si="32"/>
        <v>15/11/2021 15:55</v>
      </c>
      <c r="M531" s="4">
        <v>44515</v>
      </c>
      <c r="N531" s="3" t="s">
        <v>510</v>
      </c>
      <c r="O531" s="17" t="str">
        <f t="shared" si="33"/>
        <v>15/11/2021 17:20</v>
      </c>
      <c r="P531" s="24">
        <f t="shared" si="34"/>
        <v>5.9027777773735579E-2</v>
      </c>
      <c r="Q531" s="28">
        <v>0</v>
      </c>
      <c r="R531" s="27">
        <f t="shared" si="35"/>
        <v>84.999999994179234</v>
      </c>
      <c r="S531" s="3" t="s">
        <v>4</v>
      </c>
      <c r="T531" s="3" t="s">
        <v>827</v>
      </c>
      <c r="U531" s="3" t="s">
        <v>4</v>
      </c>
      <c r="V531" s="3" t="s">
        <v>956</v>
      </c>
      <c r="W531" s="5">
        <v>0</v>
      </c>
      <c r="X531" s="5">
        <v>0</v>
      </c>
      <c r="Y531" s="5">
        <v>0</v>
      </c>
      <c r="Z531" s="5">
        <v>0.2</v>
      </c>
      <c r="AA531" s="5">
        <v>0</v>
      </c>
      <c r="AB531" s="5">
        <v>0</v>
      </c>
      <c r="AC531" s="5">
        <v>0</v>
      </c>
      <c r="AD531" s="5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</row>
    <row r="532" spans="1:46" x14ac:dyDescent="0.2">
      <c r="A532" s="2">
        <v>1712942</v>
      </c>
      <c r="B532" s="2">
        <v>909450</v>
      </c>
      <c r="D532" s="2"/>
      <c r="E532" s="19" t="s">
        <v>936</v>
      </c>
      <c r="F532" s="46">
        <f>INDEX(Δεδομένα!$P:$P,MATCH('2021'!E532,Δεδομένα!$O:$O,0))</f>
        <v>26</v>
      </c>
      <c r="G532" s="49" t="s">
        <v>774</v>
      </c>
      <c r="H532" s="51" t="str">
        <f>INDEX(Δεδομένα!B$1:B$51,MATCH('2021'!G532,Δεδομένα!A$1:A$51,0))</f>
        <v>ΑΝΑΤΟΛΙΚΗΣ ΜΑΚΕΔΟΝΙΑΣ ΚΑΙ ΘΡΑΚΗΣ</v>
      </c>
      <c r="I532" s="53">
        <f>INDEX(Δεδομένα!E$1:E$13,MATCH('2021'!H532,Δεδομένα!D$1:D$13,0))</f>
        <v>2</v>
      </c>
      <c r="J532" s="4">
        <v>44516</v>
      </c>
      <c r="K532" s="3" t="s">
        <v>1039</v>
      </c>
      <c r="L532" s="17" t="str">
        <f t="shared" si="32"/>
        <v>16/11/2021 11:29</v>
      </c>
      <c r="M532" s="4">
        <v>44516</v>
      </c>
      <c r="N532" s="3" t="s">
        <v>1040</v>
      </c>
      <c r="O532" s="17" t="str">
        <f t="shared" si="33"/>
        <v>16/11/2021 12:03</v>
      </c>
      <c r="P532" s="24">
        <f t="shared" si="34"/>
        <v>2.361111110803904E-2</v>
      </c>
      <c r="Q532" s="28">
        <v>0</v>
      </c>
      <c r="R532" s="27">
        <f t="shared" si="35"/>
        <v>33.999999995576218</v>
      </c>
      <c r="S532" s="3" t="s">
        <v>4</v>
      </c>
      <c r="T532" s="3" t="s">
        <v>827</v>
      </c>
      <c r="U532" s="3" t="s">
        <v>4</v>
      </c>
      <c r="V532" s="3" t="s">
        <v>999</v>
      </c>
      <c r="W532" s="5">
        <v>0</v>
      </c>
      <c r="X532" s="5">
        <v>0</v>
      </c>
      <c r="Y532" s="5">
        <v>0</v>
      </c>
      <c r="Z532" s="5">
        <v>0.5</v>
      </c>
      <c r="AA532" s="5">
        <v>0</v>
      </c>
      <c r="AB532" s="5">
        <v>0</v>
      </c>
      <c r="AC532" s="5">
        <v>0</v>
      </c>
      <c r="AD532" s="5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</row>
    <row r="533" spans="1:46" x14ac:dyDescent="0.2">
      <c r="A533" s="2">
        <v>1713274</v>
      </c>
      <c r="B533" s="2">
        <v>909804</v>
      </c>
      <c r="C533" s="7">
        <v>24.705357311782802</v>
      </c>
      <c r="D533" s="7">
        <v>40.9688450519524</v>
      </c>
      <c r="E533" s="19" t="s">
        <v>936</v>
      </c>
      <c r="F533" s="46">
        <f>INDEX(Δεδομένα!$P:$P,MATCH('2021'!E533,Δεδομένα!$O:$O,0))</f>
        <v>26</v>
      </c>
      <c r="G533" s="49" t="s">
        <v>774</v>
      </c>
      <c r="H533" s="51" t="str">
        <f>INDEX(Δεδομένα!B$1:B$51,MATCH('2021'!G533,Δεδομένα!A$1:A$51,0))</f>
        <v>ΑΝΑΤΟΛΙΚΗΣ ΜΑΚΕΔΟΝΙΑΣ ΚΑΙ ΘΡΑΚΗΣ</v>
      </c>
      <c r="I533" s="53">
        <f>INDEX(Δεδομένα!E$1:E$13,MATCH('2021'!H533,Δεδομένα!D$1:D$13,0))</f>
        <v>2</v>
      </c>
      <c r="J533" s="4">
        <v>44517</v>
      </c>
      <c r="K533" s="3" t="s">
        <v>20</v>
      </c>
      <c r="L533" s="17" t="str">
        <f t="shared" si="32"/>
        <v>17/11/2021 19:01</v>
      </c>
      <c r="M533" s="4">
        <v>44517</v>
      </c>
      <c r="N533" s="3" t="s">
        <v>1041</v>
      </c>
      <c r="O533" s="17" t="str">
        <f t="shared" si="33"/>
        <v>17/11/2021 19:17</v>
      </c>
      <c r="P533" s="24">
        <f t="shared" si="34"/>
        <v>1.1111111110949423E-2</v>
      </c>
      <c r="Q533" s="28">
        <v>0</v>
      </c>
      <c r="R533" s="27">
        <f t="shared" si="35"/>
        <v>15.999999999767169</v>
      </c>
      <c r="S533" s="3" t="s">
        <v>4</v>
      </c>
      <c r="T533" s="3" t="s">
        <v>827</v>
      </c>
      <c r="U533" s="3" t="s">
        <v>4</v>
      </c>
      <c r="V533" s="3" t="s">
        <v>950</v>
      </c>
      <c r="W533" s="5">
        <v>0</v>
      </c>
      <c r="X533" s="5">
        <v>0</v>
      </c>
      <c r="Y533" s="5">
        <v>0</v>
      </c>
      <c r="Z533" s="5">
        <v>0</v>
      </c>
      <c r="AA533" s="5">
        <v>0.02</v>
      </c>
      <c r="AB533" s="5">
        <v>0</v>
      </c>
      <c r="AC533" s="5">
        <v>0</v>
      </c>
      <c r="AD533" s="5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</row>
    <row r="534" spans="1:46" x14ac:dyDescent="0.2">
      <c r="A534" s="2">
        <v>1713278</v>
      </c>
      <c r="B534" s="2">
        <v>909810</v>
      </c>
      <c r="C534" s="7">
        <v>24.7431136435623</v>
      </c>
      <c r="D534" s="7">
        <v>40.9171000969571</v>
      </c>
      <c r="E534" s="19" t="s">
        <v>936</v>
      </c>
      <c r="F534" s="46">
        <f>INDEX(Δεδομένα!$P:$P,MATCH('2021'!E534,Δεδομένα!$O:$O,0))</f>
        <v>26</v>
      </c>
      <c r="G534" s="49" t="s">
        <v>774</v>
      </c>
      <c r="H534" s="51" t="str">
        <f>INDEX(Δεδομένα!B$1:B$51,MATCH('2021'!G534,Δεδομένα!A$1:A$51,0))</f>
        <v>ΑΝΑΤΟΛΙΚΗΣ ΜΑΚΕΔΟΝΙΑΣ ΚΑΙ ΘΡΑΚΗΣ</v>
      </c>
      <c r="I534" s="53">
        <f>INDEX(Δεδομένα!E$1:E$13,MATCH('2021'!H534,Δεδομένα!D$1:D$13,0))</f>
        <v>2</v>
      </c>
      <c r="J534" s="4">
        <v>44517</v>
      </c>
      <c r="K534" s="3" t="s">
        <v>281</v>
      </c>
      <c r="L534" s="17" t="str">
        <f t="shared" si="32"/>
        <v>17/11/2021 19:18</v>
      </c>
      <c r="M534" s="4">
        <v>44517</v>
      </c>
      <c r="N534" s="3" t="s">
        <v>694</v>
      </c>
      <c r="O534" s="17" t="str">
        <f t="shared" si="33"/>
        <v>17/11/2021 20:20</v>
      </c>
      <c r="P534" s="24">
        <f t="shared" si="34"/>
        <v>4.3055555550381541E-2</v>
      </c>
      <c r="Q534" s="28">
        <v>0</v>
      </c>
      <c r="R534" s="27">
        <f t="shared" si="35"/>
        <v>61.999999992549419</v>
      </c>
      <c r="S534" s="3" t="s">
        <v>4</v>
      </c>
      <c r="T534" s="3" t="s">
        <v>827</v>
      </c>
      <c r="U534" s="3" t="s">
        <v>4</v>
      </c>
      <c r="V534" s="3" t="s">
        <v>938</v>
      </c>
      <c r="W534" s="5">
        <v>0</v>
      </c>
      <c r="X534" s="5">
        <v>0</v>
      </c>
      <c r="Y534" s="5">
        <v>0</v>
      </c>
      <c r="Z534" s="5">
        <v>0</v>
      </c>
      <c r="AA534" s="5">
        <v>0.02</v>
      </c>
      <c r="AB534" s="5">
        <v>0</v>
      </c>
      <c r="AC534" s="5">
        <v>0</v>
      </c>
      <c r="AD534" s="5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</row>
    <row r="535" spans="1:46" x14ac:dyDescent="0.2">
      <c r="A535" s="2">
        <v>1714945</v>
      </c>
      <c r="B535" s="2">
        <v>911382</v>
      </c>
      <c r="C535" s="7">
        <v>24.683167251324601</v>
      </c>
      <c r="D535" s="7">
        <v>40.983007149718198</v>
      </c>
      <c r="E535" s="19" t="s">
        <v>936</v>
      </c>
      <c r="F535" s="46">
        <f>INDEX(Δεδομένα!$P:$P,MATCH('2021'!E535,Δεδομένα!$O:$O,0))</f>
        <v>26</v>
      </c>
      <c r="G535" s="49" t="s">
        <v>774</v>
      </c>
      <c r="H535" s="51" t="str">
        <f>INDEX(Δεδομένα!B$1:B$51,MATCH('2021'!G535,Δεδομένα!A$1:A$51,0))</f>
        <v>ΑΝΑΤΟΛΙΚΗΣ ΜΑΚΕΔΟΝΙΑΣ ΚΑΙ ΘΡΑΚΗΣ</v>
      </c>
      <c r="I535" s="53">
        <f>INDEX(Δεδομένα!E$1:E$13,MATCH('2021'!H535,Δεδομένα!D$1:D$13,0))</f>
        <v>2</v>
      </c>
      <c r="J535" s="4">
        <v>44524</v>
      </c>
      <c r="K535" s="3" t="s">
        <v>737</v>
      </c>
      <c r="L535" s="17" t="str">
        <f t="shared" si="32"/>
        <v>24/11/2021 14:45</v>
      </c>
      <c r="M535" s="4">
        <v>44524</v>
      </c>
      <c r="N535" s="3" t="s">
        <v>197</v>
      </c>
      <c r="O535" s="17" t="str">
        <f t="shared" si="33"/>
        <v>24/11/2021 15:30</v>
      </c>
      <c r="P535" s="24">
        <f t="shared" si="34"/>
        <v>3.125E-2</v>
      </c>
      <c r="Q535" s="28">
        <v>0</v>
      </c>
      <c r="R535" s="27">
        <f t="shared" si="35"/>
        <v>45</v>
      </c>
      <c r="S535" s="3" t="s">
        <v>4</v>
      </c>
      <c r="T535" s="3" t="s">
        <v>827</v>
      </c>
      <c r="U535" s="3" t="s">
        <v>961</v>
      </c>
      <c r="V535" s="3" t="s">
        <v>950</v>
      </c>
      <c r="W535" s="5">
        <v>0</v>
      </c>
      <c r="X535" s="5">
        <v>0</v>
      </c>
      <c r="Y535" s="5">
        <v>0</v>
      </c>
      <c r="Z535" s="5">
        <v>0.5</v>
      </c>
      <c r="AA535" s="5">
        <v>0</v>
      </c>
      <c r="AB535" s="5">
        <v>0</v>
      </c>
      <c r="AC535" s="5">
        <v>0</v>
      </c>
      <c r="AD535" s="5">
        <v>0</v>
      </c>
      <c r="AE535" s="2">
        <v>2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</row>
    <row r="536" spans="1:46" x14ac:dyDescent="0.2">
      <c r="A536" s="2">
        <v>1716187</v>
      </c>
      <c r="B536" s="2">
        <v>913035</v>
      </c>
      <c r="C536" s="7">
        <v>24.6167582675543</v>
      </c>
      <c r="D536" s="7">
        <v>40.985295615395898</v>
      </c>
      <c r="E536" s="19" t="s">
        <v>936</v>
      </c>
      <c r="F536" s="46">
        <f>INDEX(Δεδομένα!$P:$P,MATCH('2021'!E536,Δεδομένα!$O:$O,0))</f>
        <v>26</v>
      </c>
      <c r="G536" s="49" t="s">
        <v>774</v>
      </c>
      <c r="H536" s="51" t="str">
        <f>INDEX(Δεδομένα!B$1:B$51,MATCH('2021'!G536,Δεδομένα!A$1:A$51,0))</f>
        <v>ΑΝΑΤΟΛΙΚΗΣ ΜΑΚΕΔΟΝΙΑΣ ΚΑΙ ΘΡΑΚΗΣ</v>
      </c>
      <c r="I536" s="53">
        <f>INDEX(Δεδομένα!E$1:E$13,MATCH('2021'!H536,Δεδομένα!D$1:D$13,0))</f>
        <v>2</v>
      </c>
      <c r="J536" s="4">
        <v>44529</v>
      </c>
      <c r="K536" s="3" t="s">
        <v>1042</v>
      </c>
      <c r="L536" s="17" t="str">
        <f t="shared" si="32"/>
        <v>29/11/2021 15:46</v>
      </c>
      <c r="M536" s="4">
        <v>44529</v>
      </c>
      <c r="N536" s="3" t="s">
        <v>545</v>
      </c>
      <c r="O536" s="17" t="str">
        <f t="shared" si="33"/>
        <v>29/11/2021 16:10</v>
      </c>
      <c r="P536" s="24">
        <f t="shared" si="34"/>
        <v>1.6666666662786156E-2</v>
      </c>
      <c r="Q536" s="28">
        <v>0</v>
      </c>
      <c r="R536" s="27">
        <f t="shared" si="35"/>
        <v>23.999999994412065</v>
      </c>
      <c r="S536" s="3" t="s">
        <v>4</v>
      </c>
      <c r="T536" s="3" t="s">
        <v>827</v>
      </c>
      <c r="U536" s="3" t="s">
        <v>4</v>
      </c>
      <c r="V536" s="3" t="s">
        <v>937</v>
      </c>
      <c r="W536" s="5">
        <v>0</v>
      </c>
      <c r="X536" s="5">
        <v>0</v>
      </c>
      <c r="Y536" s="5">
        <v>0</v>
      </c>
      <c r="Z536" s="5">
        <v>0.02</v>
      </c>
      <c r="AA536" s="5">
        <v>0</v>
      </c>
      <c r="AB536" s="5">
        <v>0</v>
      </c>
      <c r="AC536" s="5">
        <v>0</v>
      </c>
      <c r="AD536" s="5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</row>
    <row r="537" spans="1:46" x14ac:dyDescent="0.2">
      <c r="A537" s="2">
        <v>1717217</v>
      </c>
      <c r="B537" s="2">
        <v>914077</v>
      </c>
      <c r="C537" s="7">
        <v>24.639079514765399</v>
      </c>
      <c r="D537" s="7">
        <v>40.8821991095787</v>
      </c>
      <c r="E537" s="19" t="s">
        <v>936</v>
      </c>
      <c r="F537" s="46">
        <f>INDEX(Δεδομένα!$P:$P,MATCH('2021'!E537,Δεδομένα!$O:$O,0))</f>
        <v>26</v>
      </c>
      <c r="G537" s="49" t="s">
        <v>774</v>
      </c>
      <c r="H537" s="51" t="str">
        <f>INDEX(Δεδομένα!B$1:B$51,MATCH('2021'!G537,Δεδομένα!A$1:A$51,0))</f>
        <v>ΑΝΑΤΟΛΙΚΗΣ ΜΑΚΕΔΟΝΙΑΣ ΚΑΙ ΘΡΑΚΗΣ</v>
      </c>
      <c r="I537" s="53">
        <f>INDEX(Δεδομένα!E$1:E$13,MATCH('2021'!H537,Δεδομένα!D$1:D$13,0))</f>
        <v>2</v>
      </c>
      <c r="J537" s="4">
        <v>44532</v>
      </c>
      <c r="K537" s="3" t="s">
        <v>712</v>
      </c>
      <c r="L537" s="17" t="str">
        <f t="shared" si="32"/>
        <v>02/12/2021 18:30</v>
      </c>
      <c r="M537" s="4">
        <v>44532</v>
      </c>
      <c r="N537" s="3" t="s">
        <v>969</v>
      </c>
      <c r="O537" s="17" t="str">
        <f t="shared" si="33"/>
        <v>02/12/2021 19:37</v>
      </c>
      <c r="P537" s="24">
        <f t="shared" si="34"/>
        <v>4.6527777776645962E-2</v>
      </c>
      <c r="Q537" s="28">
        <v>0</v>
      </c>
      <c r="R537" s="27">
        <f t="shared" si="35"/>
        <v>66.999999998370185</v>
      </c>
      <c r="S537" s="3" t="s">
        <v>4</v>
      </c>
      <c r="T537" s="3" t="s">
        <v>827</v>
      </c>
      <c r="U537" s="3" t="s">
        <v>4</v>
      </c>
      <c r="V537" s="3" t="s">
        <v>945</v>
      </c>
      <c r="W537" s="5">
        <v>0</v>
      </c>
      <c r="X537" s="5">
        <v>0</v>
      </c>
      <c r="Y537" s="5">
        <v>0</v>
      </c>
      <c r="Z537" s="5">
        <v>0.05</v>
      </c>
      <c r="AA537" s="5">
        <v>0</v>
      </c>
      <c r="AB537" s="5">
        <v>0</v>
      </c>
      <c r="AC537" s="5">
        <v>0</v>
      </c>
      <c r="AD537" s="5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</row>
    <row r="538" spans="1:46" x14ac:dyDescent="0.2">
      <c r="A538" s="2">
        <v>1717632</v>
      </c>
      <c r="B538" s="2">
        <v>914441</v>
      </c>
      <c r="C538" s="7">
        <v>24.717207387939101</v>
      </c>
      <c r="D538" s="7">
        <v>40.866962339552799</v>
      </c>
      <c r="E538" s="19" t="s">
        <v>936</v>
      </c>
      <c r="F538" s="46">
        <f>INDEX(Δεδομένα!$P:$P,MATCH('2021'!E538,Δεδομένα!$O:$O,0))</f>
        <v>26</v>
      </c>
      <c r="G538" s="49" t="s">
        <v>774</v>
      </c>
      <c r="H538" s="51" t="str">
        <f>INDEX(Δεδομένα!B$1:B$51,MATCH('2021'!G538,Δεδομένα!A$1:A$51,0))</f>
        <v>ΑΝΑΤΟΛΙΚΗΣ ΜΑΚΕΔΟΝΙΑΣ ΚΑΙ ΘΡΑΚΗΣ</v>
      </c>
      <c r="I538" s="53">
        <f>INDEX(Δεδομένα!E$1:E$13,MATCH('2021'!H538,Δεδομένα!D$1:D$13,0))</f>
        <v>2</v>
      </c>
      <c r="J538" s="4">
        <v>44534</v>
      </c>
      <c r="K538" s="3" t="s">
        <v>1043</v>
      </c>
      <c r="L538" s="17" t="str">
        <f t="shared" si="32"/>
        <v>04/12/2021 10:04</v>
      </c>
      <c r="M538" s="4">
        <v>44534</v>
      </c>
      <c r="N538" s="3" t="s">
        <v>238</v>
      </c>
      <c r="O538" s="17" t="str">
        <f t="shared" si="33"/>
        <v>04/12/2021 11:30</v>
      </c>
      <c r="P538" s="24">
        <f t="shared" si="34"/>
        <v>5.9722222220443655E-2</v>
      </c>
      <c r="Q538" s="28">
        <v>0</v>
      </c>
      <c r="R538" s="27">
        <f t="shared" si="35"/>
        <v>85.999999997438863</v>
      </c>
      <c r="S538" s="3" t="s">
        <v>4</v>
      </c>
      <c r="T538" s="3" t="s">
        <v>827</v>
      </c>
      <c r="U538" s="3" t="s">
        <v>4</v>
      </c>
      <c r="V538" s="3" t="s">
        <v>1044</v>
      </c>
      <c r="W538" s="5">
        <v>0</v>
      </c>
      <c r="X538" s="5">
        <v>0</v>
      </c>
      <c r="Y538" s="5">
        <v>0</v>
      </c>
      <c r="Z538" s="5">
        <v>0.1</v>
      </c>
      <c r="AA538" s="5">
        <v>0</v>
      </c>
      <c r="AB538" s="5">
        <v>0</v>
      </c>
      <c r="AC538" s="5">
        <v>0</v>
      </c>
      <c r="AD538" s="5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</row>
    <row r="539" spans="1:46" x14ac:dyDescent="0.2">
      <c r="A539" s="2">
        <v>1652631</v>
      </c>
      <c r="B539" s="2">
        <v>832959</v>
      </c>
      <c r="C539" s="7">
        <v>24.260426744186901</v>
      </c>
      <c r="D539" s="7">
        <v>41.185669597095199</v>
      </c>
      <c r="E539" s="19" t="s">
        <v>1045</v>
      </c>
      <c r="F539" s="46">
        <f>INDEX(Δεδομένα!$P:$P,MATCH('2021'!E539,Δεδομένα!$O:$O,0))</f>
        <v>27</v>
      </c>
      <c r="G539" s="49" t="s">
        <v>1046</v>
      </c>
      <c r="H539" s="51" t="str">
        <f>INDEX(Δεδομένα!B$1:B$51,MATCH('2021'!G539,Δεδομένα!A$1:A$51,0))</f>
        <v>ΑΝΑΤΟΛΙΚΗΣ ΜΑΚΕΔΟΝΙΑΣ ΚΑΙ ΘΡΑΚΗΣ</v>
      </c>
      <c r="I539" s="53">
        <f>INDEX(Δεδομένα!E$1:E$13,MATCH('2021'!H539,Δεδομένα!D$1:D$13,0))</f>
        <v>2</v>
      </c>
      <c r="J539" s="4">
        <v>44253</v>
      </c>
      <c r="K539" s="3" t="s">
        <v>530</v>
      </c>
      <c r="L539" s="17" t="str">
        <f t="shared" si="32"/>
        <v>26/02/2021 16:05</v>
      </c>
      <c r="M539" s="4">
        <v>44253</v>
      </c>
      <c r="N539" s="3" t="s">
        <v>267</v>
      </c>
      <c r="O539" s="17" t="str">
        <f t="shared" si="33"/>
        <v>26/02/2021 17:30</v>
      </c>
      <c r="P539" s="24">
        <f t="shared" si="34"/>
        <v>5.9027777773735579E-2</v>
      </c>
      <c r="Q539" s="28">
        <v>0</v>
      </c>
      <c r="R539" s="27">
        <f t="shared" si="35"/>
        <v>84.999999994179234</v>
      </c>
      <c r="S539" s="3" t="s">
        <v>4</v>
      </c>
      <c r="T539" s="3" t="s">
        <v>1047</v>
      </c>
      <c r="U539" s="3" t="s">
        <v>1048</v>
      </c>
      <c r="V539" s="3" t="s">
        <v>1049</v>
      </c>
      <c r="W539" s="5">
        <v>0</v>
      </c>
      <c r="X539" s="5">
        <v>0</v>
      </c>
      <c r="Y539" s="5">
        <v>0</v>
      </c>
      <c r="Z539" s="5">
        <v>15</v>
      </c>
      <c r="AA539" s="5">
        <v>0</v>
      </c>
      <c r="AB539" s="5">
        <v>0</v>
      </c>
      <c r="AC539" s="5">
        <v>0</v>
      </c>
      <c r="AD539" s="5">
        <v>0</v>
      </c>
      <c r="AE539" s="2">
        <v>2</v>
      </c>
      <c r="AF539" s="2">
        <v>0</v>
      </c>
      <c r="AG539" s="2">
        <v>0</v>
      </c>
      <c r="AH539" s="2">
        <v>0</v>
      </c>
      <c r="AI539" s="2">
        <v>0</v>
      </c>
      <c r="AJ539" s="2">
        <v>1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 t="s">
        <v>4</v>
      </c>
      <c r="AT539" s="2" t="s">
        <v>4</v>
      </c>
    </row>
    <row r="540" spans="1:46" x14ac:dyDescent="0.2">
      <c r="A540" s="2">
        <v>1652633</v>
      </c>
      <c r="B540" s="2">
        <v>833203</v>
      </c>
      <c r="D540" s="2"/>
      <c r="E540" s="19" t="s">
        <v>1045</v>
      </c>
      <c r="F540" s="46">
        <f>INDEX(Δεδομένα!$P:$P,MATCH('2021'!E540,Δεδομένα!$O:$O,0))</f>
        <v>27</v>
      </c>
      <c r="G540" s="49" t="s">
        <v>1046</v>
      </c>
      <c r="H540" s="51" t="str">
        <f>INDEX(Δεδομένα!B$1:B$51,MATCH('2021'!G540,Δεδομένα!A$1:A$51,0))</f>
        <v>ΑΝΑΤΟΛΙΚΗΣ ΜΑΚΕΔΟΝΙΑΣ ΚΑΙ ΘΡΑΚΗΣ</v>
      </c>
      <c r="I540" s="53">
        <f>INDEX(Δεδομένα!E$1:E$13,MATCH('2021'!H540,Δεδομένα!D$1:D$13,0))</f>
        <v>2</v>
      </c>
      <c r="J540" s="4">
        <v>44254</v>
      </c>
      <c r="K540" s="3" t="s">
        <v>967</v>
      </c>
      <c r="L540" s="17" t="str">
        <f t="shared" si="32"/>
        <v>27/02/2021 14:32</v>
      </c>
      <c r="M540" s="4">
        <v>44254</v>
      </c>
      <c r="N540" s="3" t="s">
        <v>12</v>
      </c>
      <c r="O540" s="17" t="str">
        <f t="shared" si="33"/>
        <v>27/02/2021 14:47</v>
      </c>
      <c r="P540" s="24">
        <f t="shared" si="34"/>
        <v>1.0416666664241347E-2</v>
      </c>
      <c r="Q540" s="28">
        <v>0</v>
      </c>
      <c r="R540" s="27">
        <f t="shared" si="35"/>
        <v>14.99999999650754</v>
      </c>
      <c r="S540" s="3" t="s">
        <v>4</v>
      </c>
      <c r="T540" s="3" t="s">
        <v>1050</v>
      </c>
      <c r="U540" s="3" t="s">
        <v>1051</v>
      </c>
      <c r="V540" s="3" t="s">
        <v>1051</v>
      </c>
      <c r="W540" s="5">
        <v>0</v>
      </c>
      <c r="X540" s="5">
        <v>0</v>
      </c>
      <c r="Y540" s="5">
        <v>0</v>
      </c>
      <c r="Z540" s="5">
        <v>1</v>
      </c>
      <c r="AA540" s="5">
        <v>0</v>
      </c>
      <c r="AB540" s="5">
        <v>0</v>
      </c>
      <c r="AC540" s="5">
        <v>0</v>
      </c>
      <c r="AD540" s="5">
        <v>0</v>
      </c>
      <c r="AE540" s="2">
        <v>2</v>
      </c>
      <c r="AF540" s="2">
        <v>0</v>
      </c>
      <c r="AG540" s="2">
        <v>0</v>
      </c>
      <c r="AH540" s="2">
        <v>0</v>
      </c>
      <c r="AI540" s="2">
        <v>0</v>
      </c>
      <c r="AJ540" s="2">
        <v>1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 t="s">
        <v>4</v>
      </c>
      <c r="AT540" s="2" t="s">
        <v>4</v>
      </c>
    </row>
    <row r="541" spans="1:46" x14ac:dyDescent="0.2">
      <c r="A541" s="2">
        <v>1652634</v>
      </c>
      <c r="B541" s="2">
        <v>833340</v>
      </c>
      <c r="C541" s="7">
        <v>24.2051956749319</v>
      </c>
      <c r="D541" s="7">
        <v>41.044193619201998</v>
      </c>
      <c r="E541" s="19" t="s">
        <v>1045</v>
      </c>
      <c r="F541" s="46">
        <f>INDEX(Δεδομένα!$P:$P,MATCH('2021'!E541,Δεδομένα!$O:$O,0))</f>
        <v>27</v>
      </c>
      <c r="G541" s="49" t="s">
        <v>1046</v>
      </c>
      <c r="H541" s="51" t="str">
        <f>INDEX(Δεδομένα!B$1:B$51,MATCH('2021'!G541,Δεδομένα!A$1:A$51,0))</f>
        <v>ΑΝΑΤΟΛΙΚΗΣ ΜΑΚΕΔΟΝΙΑΣ ΚΑΙ ΘΡΑΚΗΣ</v>
      </c>
      <c r="I541" s="53">
        <f>INDEX(Δεδομένα!E$1:E$13,MATCH('2021'!H541,Δεδομένα!D$1:D$13,0))</f>
        <v>2</v>
      </c>
      <c r="J541" s="4">
        <v>44254</v>
      </c>
      <c r="K541" s="3" t="s">
        <v>449</v>
      </c>
      <c r="L541" s="17" t="str">
        <f t="shared" si="32"/>
        <v>27/02/2021 19:38</v>
      </c>
      <c r="M541" s="4">
        <v>44254</v>
      </c>
      <c r="N541" s="3" t="s">
        <v>256</v>
      </c>
      <c r="O541" s="17" t="str">
        <f t="shared" si="33"/>
        <v>27/02/2021 20:15</v>
      </c>
      <c r="P541" s="24">
        <f t="shared" si="34"/>
        <v>2.569444444088731E-2</v>
      </c>
      <c r="Q541" s="28">
        <v>0</v>
      </c>
      <c r="R541" s="27">
        <f t="shared" si="35"/>
        <v>36.999999994877726</v>
      </c>
      <c r="S541" s="3" t="s">
        <v>4</v>
      </c>
      <c r="T541" s="3" t="s">
        <v>1052</v>
      </c>
      <c r="U541" s="3" t="s">
        <v>1053</v>
      </c>
      <c r="V541" s="3" t="s">
        <v>1054</v>
      </c>
      <c r="W541" s="5">
        <v>0</v>
      </c>
      <c r="X541" s="5">
        <v>0</v>
      </c>
      <c r="Y541" s="5">
        <v>0</v>
      </c>
      <c r="Z541" s="5">
        <v>0.05</v>
      </c>
      <c r="AA541" s="5">
        <v>0</v>
      </c>
      <c r="AB541" s="5">
        <v>0</v>
      </c>
      <c r="AC541" s="5">
        <v>0</v>
      </c>
      <c r="AD541" s="5">
        <v>0</v>
      </c>
      <c r="AE541" s="2">
        <v>2</v>
      </c>
      <c r="AF541" s="2">
        <v>0</v>
      </c>
      <c r="AG541" s="2">
        <v>0</v>
      </c>
      <c r="AH541" s="2">
        <v>0</v>
      </c>
      <c r="AI541" s="2">
        <v>0</v>
      </c>
      <c r="AJ541" s="2">
        <v>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 t="s">
        <v>4</v>
      </c>
      <c r="AT541" s="2" t="s">
        <v>4</v>
      </c>
    </row>
    <row r="542" spans="1:46" x14ac:dyDescent="0.2">
      <c r="A542" s="2">
        <v>1641210</v>
      </c>
      <c r="B542" s="2">
        <v>833680</v>
      </c>
      <c r="C542" s="7">
        <v>24.1175320527278</v>
      </c>
      <c r="D542" s="7">
        <v>41.176915167539697</v>
      </c>
      <c r="E542" s="19" t="s">
        <v>1045</v>
      </c>
      <c r="F542" s="46">
        <f>INDEX(Δεδομένα!$P:$P,MATCH('2021'!E542,Δεδομένα!$O:$O,0))</f>
        <v>27</v>
      </c>
      <c r="G542" s="49" t="s">
        <v>1046</v>
      </c>
      <c r="H542" s="51" t="str">
        <f>INDEX(Δεδομένα!B$1:B$51,MATCH('2021'!G542,Δεδομένα!A$1:A$51,0))</f>
        <v>ΑΝΑΤΟΛΙΚΗΣ ΜΑΚΕΔΟΝΙΑΣ ΚΑΙ ΘΡΑΚΗΣ</v>
      </c>
      <c r="I542" s="53">
        <f>INDEX(Δεδομένα!E$1:E$13,MATCH('2021'!H542,Δεδομένα!D$1:D$13,0))</f>
        <v>2</v>
      </c>
      <c r="J542" s="4">
        <v>44255</v>
      </c>
      <c r="K542" s="3" t="s">
        <v>902</v>
      </c>
      <c r="L542" s="17" t="str">
        <f t="shared" si="32"/>
        <v>28/02/2021 19:25</v>
      </c>
      <c r="M542" s="4">
        <v>44255</v>
      </c>
      <c r="N542" s="3" t="s">
        <v>458</v>
      </c>
      <c r="O542" s="17" t="str">
        <f t="shared" si="33"/>
        <v>28/02/2021 19:50</v>
      </c>
      <c r="P542" s="24">
        <f t="shared" si="34"/>
        <v>1.7361111109494232E-2</v>
      </c>
      <c r="Q542" s="28">
        <v>0</v>
      </c>
      <c r="R542" s="27">
        <f t="shared" si="35"/>
        <v>24.999999997671694</v>
      </c>
      <c r="S542" s="3" t="s">
        <v>4</v>
      </c>
      <c r="T542" s="3" t="s">
        <v>1050</v>
      </c>
      <c r="U542" s="3" t="s">
        <v>1055</v>
      </c>
      <c r="V542" s="3" t="s">
        <v>1056</v>
      </c>
      <c r="W542" s="5">
        <v>0</v>
      </c>
      <c r="X542" s="5">
        <v>0</v>
      </c>
      <c r="Y542" s="5">
        <v>0</v>
      </c>
      <c r="Z542" s="5">
        <v>0.2</v>
      </c>
      <c r="AA542" s="5">
        <v>0</v>
      </c>
      <c r="AB542" s="5">
        <v>0</v>
      </c>
      <c r="AC542" s="5">
        <v>0</v>
      </c>
      <c r="AD542" s="5">
        <v>0</v>
      </c>
      <c r="AE542" s="2">
        <v>2</v>
      </c>
      <c r="AF542" s="2">
        <v>0</v>
      </c>
      <c r="AG542" s="2">
        <v>0</v>
      </c>
      <c r="AH542" s="2">
        <v>0</v>
      </c>
      <c r="AI542" s="2">
        <v>0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 t="s">
        <v>4</v>
      </c>
      <c r="AT542" s="2" t="s">
        <v>4</v>
      </c>
    </row>
    <row r="543" spans="1:46" x14ac:dyDescent="0.2">
      <c r="A543" s="2">
        <v>1652636</v>
      </c>
      <c r="B543" s="2">
        <v>833563</v>
      </c>
      <c r="D543" s="2"/>
      <c r="E543" s="19" t="s">
        <v>1045</v>
      </c>
      <c r="F543" s="46">
        <f>INDEX(Δεδομένα!$P:$P,MATCH('2021'!E543,Δεδομένα!$O:$O,0))</f>
        <v>27</v>
      </c>
      <c r="G543" s="49" t="s">
        <v>1046</v>
      </c>
      <c r="H543" s="51" t="str">
        <f>INDEX(Δεδομένα!B$1:B$51,MATCH('2021'!G543,Δεδομένα!A$1:A$51,0))</f>
        <v>ΑΝΑΤΟΛΙΚΗΣ ΜΑΚΕΔΟΝΙΑΣ ΚΑΙ ΘΡΑΚΗΣ</v>
      </c>
      <c r="I543" s="53">
        <f>INDEX(Δεδομένα!E$1:E$13,MATCH('2021'!H543,Δεδομένα!D$1:D$13,0))</f>
        <v>2</v>
      </c>
      <c r="J543" s="4">
        <v>44255</v>
      </c>
      <c r="K543" s="3" t="s">
        <v>464</v>
      </c>
      <c r="L543" s="17" t="str">
        <f t="shared" ref="L543:L603" si="36">_xlfn.CONCAT(TEXT(J543,"ηη/μμ/εεε")," ",TEXT(K543,"ωω:λλ"))</f>
        <v>28/02/2021 18:20</v>
      </c>
      <c r="M543" s="4">
        <v>44255</v>
      </c>
      <c r="N543" s="3" t="s">
        <v>566</v>
      </c>
      <c r="O543" s="17" t="str">
        <f t="shared" ref="O543:O603" si="37">_xlfn.CONCAT(TEXT(M543,"ηη/μμ/εεε")," ",TEXT(N543,"ωω:λλ"))</f>
        <v>28/02/2021 18:40</v>
      </c>
      <c r="P543" s="24">
        <f t="shared" ref="P543:P603" si="38">O543-L543</f>
        <v>1.3888888890505768E-2</v>
      </c>
      <c r="Q543" s="28">
        <v>0</v>
      </c>
      <c r="R543" s="27">
        <f t="shared" ref="R543:R603" si="39">P543*(24*60)</f>
        <v>20.000000002328306</v>
      </c>
      <c r="S543" s="3" t="s">
        <v>4</v>
      </c>
      <c r="T543" s="3" t="s">
        <v>1050</v>
      </c>
      <c r="U543" s="3" t="s">
        <v>1055</v>
      </c>
      <c r="V543" s="3" t="s">
        <v>1056</v>
      </c>
      <c r="W543" s="5">
        <v>0</v>
      </c>
      <c r="X543" s="5">
        <v>0</v>
      </c>
      <c r="Y543" s="5">
        <v>0</v>
      </c>
      <c r="Z543" s="5">
        <v>0.5</v>
      </c>
      <c r="AA543" s="5">
        <v>0</v>
      </c>
      <c r="AB543" s="5">
        <v>0</v>
      </c>
      <c r="AC543" s="5">
        <v>0</v>
      </c>
      <c r="AD543" s="5">
        <v>0</v>
      </c>
      <c r="AE543" s="2">
        <v>2</v>
      </c>
      <c r="AF543" s="2">
        <v>0</v>
      </c>
      <c r="AG543" s="2">
        <v>0</v>
      </c>
      <c r="AH543" s="2">
        <v>0</v>
      </c>
      <c r="AI543" s="2">
        <v>0</v>
      </c>
      <c r="AJ543" s="2">
        <v>1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 t="s">
        <v>4</v>
      </c>
      <c r="AT543" s="2" t="s">
        <v>4</v>
      </c>
    </row>
    <row r="544" spans="1:46" x14ac:dyDescent="0.2">
      <c r="A544" s="2">
        <v>1643669</v>
      </c>
      <c r="B544" s="2">
        <v>834441</v>
      </c>
      <c r="C544" s="7">
        <v>24.080769814510699</v>
      </c>
      <c r="D544" s="7">
        <v>41.0925909051562</v>
      </c>
      <c r="E544" s="19" t="s">
        <v>1045</v>
      </c>
      <c r="F544" s="46">
        <f>INDEX(Δεδομένα!$P:$P,MATCH('2021'!E544,Δεδομένα!$O:$O,0))</f>
        <v>27</v>
      </c>
      <c r="G544" s="49" t="s">
        <v>1046</v>
      </c>
      <c r="H544" s="51" t="str">
        <f>INDEX(Δεδομένα!B$1:B$51,MATCH('2021'!G544,Δεδομένα!A$1:A$51,0))</f>
        <v>ΑΝΑΤΟΛΙΚΗΣ ΜΑΚΕΔΟΝΙΑΣ ΚΑΙ ΘΡΑΚΗΣ</v>
      </c>
      <c r="I544" s="53">
        <f>INDEX(Δεδομένα!E$1:E$13,MATCH('2021'!H544,Δεδομένα!D$1:D$13,0))</f>
        <v>2</v>
      </c>
      <c r="J544" s="4">
        <v>44258</v>
      </c>
      <c r="K544" s="3" t="s">
        <v>1057</v>
      </c>
      <c r="L544" s="17" t="str">
        <f t="shared" si="36"/>
        <v>03/03/2021 14:59</v>
      </c>
      <c r="M544" s="4">
        <v>44258</v>
      </c>
      <c r="N544" s="3" t="s">
        <v>362</v>
      </c>
      <c r="O544" s="17" t="str">
        <f t="shared" si="37"/>
        <v>03/03/2021 15:20</v>
      </c>
      <c r="P544" s="24">
        <f t="shared" si="38"/>
        <v>1.4583333337213844E-2</v>
      </c>
      <c r="Q544" s="28">
        <v>0</v>
      </c>
      <c r="R544" s="27">
        <f t="shared" si="39"/>
        <v>21.000000005587935</v>
      </c>
      <c r="S544" s="3" t="s">
        <v>4</v>
      </c>
      <c r="T544" s="3" t="s">
        <v>1050</v>
      </c>
      <c r="U544" s="3" t="s">
        <v>1058</v>
      </c>
      <c r="V544" s="3" t="s">
        <v>1058</v>
      </c>
      <c r="W544" s="5">
        <v>0</v>
      </c>
      <c r="X544" s="5">
        <v>0</v>
      </c>
      <c r="Y544" s="5">
        <v>0</v>
      </c>
      <c r="Z544" s="5">
        <v>0</v>
      </c>
      <c r="AA544" s="5">
        <v>0.5</v>
      </c>
      <c r="AB544" s="5">
        <v>0</v>
      </c>
      <c r="AC544" s="5">
        <v>0</v>
      </c>
      <c r="AD544" s="5">
        <v>0</v>
      </c>
      <c r="AE544" s="2">
        <v>2</v>
      </c>
      <c r="AF544" s="2">
        <v>0</v>
      </c>
      <c r="AG544" s="2">
        <v>0</v>
      </c>
      <c r="AH544" s="2">
        <v>0</v>
      </c>
      <c r="AI544" s="2">
        <v>0</v>
      </c>
      <c r="AJ544" s="2">
        <v>1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 t="s">
        <v>4</v>
      </c>
      <c r="AT544" s="2" t="s">
        <v>4</v>
      </c>
    </row>
    <row r="545" spans="1:46" x14ac:dyDescent="0.2">
      <c r="A545" s="2">
        <v>1643702</v>
      </c>
      <c r="B545" s="2">
        <v>835568</v>
      </c>
      <c r="C545" s="7">
        <v>24.094417418814199</v>
      </c>
      <c r="D545" s="7">
        <v>41.0427566786543</v>
      </c>
      <c r="E545" s="19" t="s">
        <v>1045</v>
      </c>
      <c r="F545" s="46">
        <f>INDEX(Δεδομένα!$P:$P,MATCH('2021'!E545,Δεδομένα!$O:$O,0))</f>
        <v>27</v>
      </c>
      <c r="G545" s="49" t="s">
        <v>1046</v>
      </c>
      <c r="H545" s="51" t="str">
        <f>INDEX(Δεδομένα!B$1:B$51,MATCH('2021'!G545,Δεδομένα!A$1:A$51,0))</f>
        <v>ΑΝΑΤΟΛΙΚΗΣ ΜΑΚΕΔΟΝΙΑΣ ΚΑΙ ΘΡΑΚΗΣ</v>
      </c>
      <c r="I545" s="53">
        <f>INDEX(Δεδομένα!E$1:E$13,MATCH('2021'!H545,Δεδομένα!D$1:D$13,0))</f>
        <v>2</v>
      </c>
      <c r="J545" s="4">
        <v>44261</v>
      </c>
      <c r="K545" s="3" t="s">
        <v>566</v>
      </c>
      <c r="L545" s="17" t="str">
        <f t="shared" si="36"/>
        <v>06/03/2021 18:40</v>
      </c>
      <c r="M545" s="4">
        <v>44261</v>
      </c>
      <c r="N545" s="3" t="s">
        <v>694</v>
      </c>
      <c r="O545" s="17" t="str">
        <f t="shared" si="37"/>
        <v>06/03/2021 20:20</v>
      </c>
      <c r="P545" s="24">
        <f t="shared" si="38"/>
        <v>6.9444444437976927E-2</v>
      </c>
      <c r="Q545" s="28">
        <v>0</v>
      </c>
      <c r="R545" s="27">
        <f t="shared" si="39"/>
        <v>99.999999990686774</v>
      </c>
      <c r="S545" s="3" t="s">
        <v>4</v>
      </c>
      <c r="T545" s="3" t="s">
        <v>1059</v>
      </c>
      <c r="U545" s="3" t="s">
        <v>4</v>
      </c>
      <c r="V545" s="3" t="s">
        <v>1060</v>
      </c>
      <c r="W545" s="5">
        <v>0</v>
      </c>
      <c r="X545" s="5">
        <v>0</v>
      </c>
      <c r="Y545" s="5">
        <v>0</v>
      </c>
      <c r="Z545" s="5">
        <v>0</v>
      </c>
      <c r="AA545" s="5">
        <v>0.15</v>
      </c>
      <c r="AB545" s="5">
        <v>0</v>
      </c>
      <c r="AC545" s="5">
        <v>0</v>
      </c>
      <c r="AD545" s="5">
        <v>0</v>
      </c>
      <c r="AE545" s="2">
        <v>7</v>
      </c>
      <c r="AF545" s="2">
        <v>0</v>
      </c>
      <c r="AG545" s="2">
        <v>0</v>
      </c>
      <c r="AH545" s="2">
        <v>0</v>
      </c>
      <c r="AI545" s="2">
        <v>0</v>
      </c>
      <c r="AJ545" s="2">
        <v>3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 t="s">
        <v>4</v>
      </c>
      <c r="AT545" s="2" t="s">
        <v>4</v>
      </c>
    </row>
    <row r="546" spans="1:46" x14ac:dyDescent="0.2">
      <c r="A546" s="2">
        <v>1646889</v>
      </c>
      <c r="B546" s="2">
        <v>836800</v>
      </c>
      <c r="C546" s="7">
        <v>24.086906260735599</v>
      </c>
      <c r="D546" s="7">
        <v>41.047667983390099</v>
      </c>
      <c r="E546" s="19" t="s">
        <v>1045</v>
      </c>
      <c r="F546" s="46">
        <f>INDEX(Δεδομένα!$P:$P,MATCH('2021'!E546,Δεδομένα!$O:$O,0))</f>
        <v>27</v>
      </c>
      <c r="G546" s="49" t="s">
        <v>1046</v>
      </c>
      <c r="H546" s="51" t="str">
        <f>INDEX(Δεδομένα!B$1:B$51,MATCH('2021'!G546,Δεδομένα!A$1:A$51,0))</f>
        <v>ΑΝΑΤΟΛΙΚΗΣ ΜΑΚΕΔΟΝΙΑΣ ΚΑΙ ΘΡΑΚΗΣ</v>
      </c>
      <c r="I546" s="53">
        <f>INDEX(Δεδομένα!E$1:E$13,MATCH('2021'!H546,Δεδομένα!D$1:D$13,0))</f>
        <v>2</v>
      </c>
      <c r="J546" s="4">
        <v>44266</v>
      </c>
      <c r="K546" s="3" t="s">
        <v>552</v>
      </c>
      <c r="L546" s="17" t="str">
        <f t="shared" si="36"/>
        <v>11/03/2021 13:00</v>
      </c>
      <c r="M546" s="4">
        <v>44266</v>
      </c>
      <c r="N546" s="3" t="s">
        <v>619</v>
      </c>
      <c r="O546" s="17" t="str">
        <f t="shared" si="37"/>
        <v>11/03/2021 14:13</v>
      </c>
      <c r="P546" s="24">
        <f t="shared" si="38"/>
        <v>5.0694444449618459E-2</v>
      </c>
      <c r="Q546" s="28">
        <v>0</v>
      </c>
      <c r="R546" s="27">
        <f t="shared" si="39"/>
        <v>73.000000007450581</v>
      </c>
      <c r="S546" s="3" t="s">
        <v>4</v>
      </c>
      <c r="T546" s="3" t="s">
        <v>1059</v>
      </c>
      <c r="U546" s="3" t="s">
        <v>1061</v>
      </c>
      <c r="V546" s="3" t="s">
        <v>1061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8</v>
      </c>
      <c r="AC546" s="5">
        <v>0</v>
      </c>
      <c r="AD546" s="5">
        <v>0</v>
      </c>
      <c r="AE546" s="2">
        <v>2</v>
      </c>
      <c r="AF546" s="2">
        <v>0</v>
      </c>
      <c r="AG546" s="2">
        <v>0</v>
      </c>
      <c r="AH546" s="2">
        <v>0</v>
      </c>
      <c r="AI546" s="2">
        <v>0</v>
      </c>
      <c r="AJ546" s="2">
        <v>1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 t="s">
        <v>4</v>
      </c>
      <c r="AT546" s="2" t="s">
        <v>4</v>
      </c>
    </row>
    <row r="547" spans="1:46" x14ac:dyDescent="0.2">
      <c r="A547" s="2">
        <v>1647000</v>
      </c>
      <c r="B547" s="2">
        <v>837668</v>
      </c>
      <c r="C547" s="7">
        <v>23.856385967435799</v>
      </c>
      <c r="D547" s="7">
        <v>41.163060970311797</v>
      </c>
      <c r="E547" s="19" t="s">
        <v>1045</v>
      </c>
      <c r="F547" s="46">
        <f>INDEX(Δεδομένα!$P:$P,MATCH('2021'!E547,Δεδομένα!$O:$O,0))</f>
        <v>27</v>
      </c>
      <c r="G547" s="49" t="s">
        <v>1046</v>
      </c>
      <c r="H547" s="51" t="str">
        <f>INDEX(Δεδομένα!B$1:B$51,MATCH('2021'!G547,Δεδομένα!A$1:A$51,0))</f>
        <v>ΑΝΑΤΟΛΙΚΗΣ ΜΑΚΕΔΟΝΙΑΣ ΚΑΙ ΘΡΑΚΗΣ</v>
      </c>
      <c r="I547" s="53">
        <f>INDEX(Δεδομένα!E$1:E$13,MATCH('2021'!H547,Δεδομένα!D$1:D$13,0))</f>
        <v>2</v>
      </c>
      <c r="J547" s="4">
        <v>44269</v>
      </c>
      <c r="K547" s="3" t="s">
        <v>694</v>
      </c>
      <c r="L547" s="17" t="str">
        <f t="shared" si="36"/>
        <v>14/03/2021 20:20</v>
      </c>
      <c r="M547" s="4">
        <v>44269</v>
      </c>
      <c r="N547" s="3" t="s">
        <v>797</v>
      </c>
      <c r="O547" s="17" t="str">
        <f t="shared" si="37"/>
        <v>14/03/2021 21:15</v>
      </c>
      <c r="P547" s="24">
        <f t="shared" si="38"/>
        <v>3.8194444445252884E-2</v>
      </c>
      <c r="Q547" s="28">
        <v>0</v>
      </c>
      <c r="R547" s="27">
        <f t="shared" si="39"/>
        <v>55.000000001164153</v>
      </c>
      <c r="S547" s="3" t="s">
        <v>4</v>
      </c>
      <c r="T547" s="3" t="s">
        <v>1059</v>
      </c>
      <c r="U547" s="3" t="s">
        <v>1062</v>
      </c>
      <c r="V547" s="3" t="s">
        <v>1062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0.05</v>
      </c>
      <c r="AC547" s="5">
        <v>0</v>
      </c>
      <c r="AD547" s="5">
        <v>0</v>
      </c>
      <c r="AE547" s="2">
        <v>2</v>
      </c>
      <c r="AF547" s="2">
        <v>0</v>
      </c>
      <c r="AG547" s="2">
        <v>0</v>
      </c>
      <c r="AH547" s="2">
        <v>0</v>
      </c>
      <c r="AI547" s="2">
        <v>0</v>
      </c>
      <c r="AJ547" s="2">
        <v>1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 t="s">
        <v>4</v>
      </c>
      <c r="AT547" s="2" t="s">
        <v>4</v>
      </c>
    </row>
    <row r="548" spans="1:46" x14ac:dyDescent="0.2">
      <c r="A548" s="2">
        <v>1651240</v>
      </c>
      <c r="B548" s="2">
        <v>840752</v>
      </c>
      <c r="C548" s="7">
        <v>24.083460420277301</v>
      </c>
      <c r="D548" s="7">
        <v>41.035799383459199</v>
      </c>
      <c r="E548" s="19" t="s">
        <v>1045</v>
      </c>
      <c r="F548" s="46">
        <f>INDEX(Δεδομένα!$P:$P,MATCH('2021'!E548,Δεδομένα!$O:$O,0))</f>
        <v>27</v>
      </c>
      <c r="G548" s="49" t="s">
        <v>1046</v>
      </c>
      <c r="H548" s="51" t="str">
        <f>INDEX(Δεδομένα!B$1:B$51,MATCH('2021'!G548,Δεδομένα!A$1:A$51,0))</f>
        <v>ΑΝΑΤΟΛΙΚΗΣ ΜΑΚΕΔΟΝΙΑΣ ΚΑΙ ΘΡΑΚΗΣ</v>
      </c>
      <c r="I548" s="53">
        <f>INDEX(Δεδομένα!E$1:E$13,MATCH('2021'!H548,Δεδομένα!D$1:D$13,0))</f>
        <v>2</v>
      </c>
      <c r="J548" s="4">
        <v>44282</v>
      </c>
      <c r="K548" s="3" t="s">
        <v>579</v>
      </c>
      <c r="L548" s="17" t="str">
        <f t="shared" si="36"/>
        <v>27/03/2021 15:54</v>
      </c>
      <c r="M548" s="4">
        <v>44282</v>
      </c>
      <c r="N548" s="3" t="s">
        <v>962</v>
      </c>
      <c r="O548" s="17" t="str">
        <f t="shared" si="37"/>
        <v>27/03/2021 16:38</v>
      </c>
      <c r="P548" s="24">
        <f t="shared" si="38"/>
        <v>3.0555555560567882E-2</v>
      </c>
      <c r="Q548" s="28">
        <v>0</v>
      </c>
      <c r="R548" s="27">
        <f t="shared" si="39"/>
        <v>44.00000000721775</v>
      </c>
      <c r="S548" s="3" t="s">
        <v>4</v>
      </c>
      <c r="T548" s="3" t="s">
        <v>1059</v>
      </c>
      <c r="U548" s="3" t="s">
        <v>1060</v>
      </c>
      <c r="V548" s="3" t="s">
        <v>1060</v>
      </c>
      <c r="W548" s="5">
        <v>0</v>
      </c>
      <c r="X548" s="5">
        <v>0</v>
      </c>
      <c r="Y548" s="5">
        <v>0</v>
      </c>
      <c r="Z548" s="5">
        <v>0</v>
      </c>
      <c r="AA548" s="5">
        <v>5</v>
      </c>
      <c r="AB548" s="5">
        <v>0</v>
      </c>
      <c r="AC548" s="5">
        <v>0</v>
      </c>
      <c r="AD548" s="5">
        <v>0</v>
      </c>
      <c r="AE548" s="2">
        <v>2</v>
      </c>
      <c r="AF548" s="2">
        <v>0</v>
      </c>
      <c r="AG548" s="2">
        <v>0</v>
      </c>
      <c r="AH548" s="2">
        <v>0</v>
      </c>
      <c r="AI548" s="2">
        <v>0</v>
      </c>
      <c r="AJ548" s="2">
        <v>1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 t="s">
        <v>4</v>
      </c>
      <c r="AT548" s="2" t="s">
        <v>4</v>
      </c>
    </row>
    <row r="549" spans="1:46" x14ac:dyDescent="0.2">
      <c r="A549" s="2">
        <v>1652557</v>
      </c>
      <c r="B549" s="2">
        <v>842321</v>
      </c>
      <c r="C549" s="7">
        <v>24.3412510939839</v>
      </c>
      <c r="D549" s="7">
        <v>41.199280614039097</v>
      </c>
      <c r="E549" s="19" t="s">
        <v>1045</v>
      </c>
      <c r="F549" s="46">
        <f>INDEX(Δεδομένα!$P:$P,MATCH('2021'!E549,Δεδομένα!$O:$O,0))</f>
        <v>27</v>
      </c>
      <c r="G549" s="49" t="s">
        <v>1046</v>
      </c>
      <c r="H549" s="51" t="str">
        <f>INDEX(Δεδομένα!B$1:B$51,MATCH('2021'!G549,Δεδομένα!A$1:A$51,0))</f>
        <v>ΑΝΑΤΟΛΙΚΗΣ ΜΑΚΕΔΟΝΙΑΣ ΚΑΙ ΘΡΑΚΗΣ</v>
      </c>
      <c r="I549" s="53">
        <f>INDEX(Δεδομένα!E$1:E$13,MATCH('2021'!H549,Δεδομένα!D$1:D$13,0))</f>
        <v>2</v>
      </c>
      <c r="J549" s="4">
        <v>44288</v>
      </c>
      <c r="K549" s="3" t="s">
        <v>310</v>
      </c>
      <c r="L549" s="17" t="str">
        <f t="shared" si="36"/>
        <v>02/04/2021 15:05</v>
      </c>
      <c r="M549" s="4">
        <v>44288</v>
      </c>
      <c r="N549" s="3" t="s">
        <v>461</v>
      </c>
      <c r="O549" s="17" t="str">
        <f t="shared" si="37"/>
        <v>02/04/2021 17:00</v>
      </c>
      <c r="P549" s="24">
        <f t="shared" si="38"/>
        <v>7.9861111116770189E-2</v>
      </c>
      <c r="Q549" s="28">
        <v>0</v>
      </c>
      <c r="R549" s="27">
        <f t="shared" si="39"/>
        <v>115.00000000814907</v>
      </c>
      <c r="S549" s="3" t="s">
        <v>4</v>
      </c>
      <c r="T549" s="3" t="s">
        <v>1047</v>
      </c>
      <c r="U549" s="3" t="s">
        <v>1063</v>
      </c>
      <c r="V549" s="3" t="s">
        <v>1063</v>
      </c>
      <c r="W549" s="5">
        <v>0</v>
      </c>
      <c r="X549" s="5">
        <v>2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2">
        <v>7</v>
      </c>
      <c r="AF549" s="2">
        <v>0</v>
      </c>
      <c r="AG549" s="2">
        <v>0</v>
      </c>
      <c r="AH549" s="2">
        <v>0</v>
      </c>
      <c r="AI549" s="2">
        <v>0</v>
      </c>
      <c r="AJ549" s="2">
        <v>3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 t="s">
        <v>4</v>
      </c>
      <c r="AT549" s="2" t="s">
        <v>4</v>
      </c>
    </row>
    <row r="550" spans="1:46" x14ac:dyDescent="0.2">
      <c r="A550" s="2">
        <v>1657778</v>
      </c>
      <c r="B550" s="2">
        <v>846802</v>
      </c>
      <c r="C550" s="7">
        <v>23.836914480726399</v>
      </c>
      <c r="D550" s="7">
        <v>41.194976888616502</v>
      </c>
      <c r="E550" s="19" t="s">
        <v>1045</v>
      </c>
      <c r="F550" s="46">
        <f>INDEX(Δεδομένα!$P:$P,MATCH('2021'!E550,Δεδομένα!$O:$O,0))</f>
        <v>27</v>
      </c>
      <c r="G550" s="49" t="s">
        <v>1046</v>
      </c>
      <c r="H550" s="51" t="str">
        <f>INDEX(Δεδομένα!B$1:B$51,MATCH('2021'!G550,Δεδομένα!A$1:A$51,0))</f>
        <v>ΑΝΑΤΟΛΙΚΗΣ ΜΑΚΕΔΟΝΙΑΣ ΚΑΙ ΘΡΑΚΗΣ</v>
      </c>
      <c r="I550" s="53">
        <f>INDEX(Δεδομένα!E$1:E$13,MATCH('2021'!H550,Δεδομένα!D$1:D$13,0))</f>
        <v>2</v>
      </c>
      <c r="J550" s="4">
        <v>44304</v>
      </c>
      <c r="K550" s="3" t="s">
        <v>1064</v>
      </c>
      <c r="L550" s="17" t="str">
        <f t="shared" si="36"/>
        <v>18/04/2021 21:04</v>
      </c>
      <c r="M550" s="4">
        <v>44304</v>
      </c>
      <c r="N550" s="3" t="s">
        <v>1065</v>
      </c>
      <c r="O550" s="17" t="str">
        <f t="shared" si="37"/>
        <v>18/04/2021 22:03</v>
      </c>
      <c r="P550" s="24">
        <f t="shared" si="38"/>
        <v>4.0972222217533272E-2</v>
      </c>
      <c r="Q550" s="28">
        <v>0</v>
      </c>
      <c r="R550" s="27">
        <f t="shared" si="39"/>
        <v>58.999999993247911</v>
      </c>
      <c r="S550" s="3" t="s">
        <v>4</v>
      </c>
      <c r="T550" s="3" t="s">
        <v>1059</v>
      </c>
      <c r="U550" s="3" t="s">
        <v>4</v>
      </c>
      <c r="V550" s="3" t="s">
        <v>1066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0.1</v>
      </c>
      <c r="AC550" s="5">
        <v>0</v>
      </c>
      <c r="AD550" s="5">
        <v>0</v>
      </c>
      <c r="AE550" s="2">
        <v>3</v>
      </c>
      <c r="AF550" s="2">
        <v>0</v>
      </c>
      <c r="AG550" s="2">
        <v>0</v>
      </c>
      <c r="AH550" s="2">
        <v>0</v>
      </c>
      <c r="AI550" s="2">
        <v>0</v>
      </c>
      <c r="AJ550" s="2">
        <v>1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 t="s">
        <v>4</v>
      </c>
      <c r="AT550" s="2" t="s">
        <v>4</v>
      </c>
    </row>
    <row r="551" spans="1:46" x14ac:dyDescent="0.2">
      <c r="A551" s="2">
        <v>1657819</v>
      </c>
      <c r="B551" s="2">
        <v>847397</v>
      </c>
      <c r="C551" s="7">
        <v>24.108508253586699</v>
      </c>
      <c r="D551" s="7">
        <v>41.114356472386902</v>
      </c>
      <c r="E551" s="19" t="s">
        <v>1045</v>
      </c>
      <c r="F551" s="46">
        <f>INDEX(Δεδομένα!$P:$P,MATCH('2021'!E551,Δεδομένα!$O:$O,0))</f>
        <v>27</v>
      </c>
      <c r="G551" s="49" t="s">
        <v>1046</v>
      </c>
      <c r="H551" s="51" t="str">
        <f>INDEX(Δεδομένα!B$1:B$51,MATCH('2021'!G551,Δεδομένα!A$1:A$51,0))</f>
        <v>ΑΝΑΤΟΛΙΚΗΣ ΜΑΚΕΔΟΝΙΑΣ ΚΑΙ ΘΡΑΚΗΣ</v>
      </c>
      <c r="I551" s="53">
        <f>INDEX(Δεδομένα!E$1:E$13,MATCH('2021'!H551,Δεδομένα!D$1:D$13,0))</f>
        <v>2</v>
      </c>
      <c r="J551" s="4">
        <v>44307</v>
      </c>
      <c r="K551" s="3" t="s">
        <v>1067</v>
      </c>
      <c r="L551" s="17" t="str">
        <f t="shared" si="36"/>
        <v>21/04/2021 15:49</v>
      </c>
      <c r="M551" s="4">
        <v>44307</v>
      </c>
      <c r="N551" s="3" t="s">
        <v>146</v>
      </c>
      <c r="O551" s="17" t="str">
        <f t="shared" si="37"/>
        <v>21/04/2021 16:30</v>
      </c>
      <c r="P551" s="24">
        <f t="shared" si="38"/>
        <v>2.8472222220443655E-2</v>
      </c>
      <c r="Q551" s="28">
        <v>0</v>
      </c>
      <c r="R551" s="27">
        <f t="shared" si="39"/>
        <v>40.999999997438863</v>
      </c>
      <c r="S551" s="3" t="s">
        <v>4</v>
      </c>
      <c r="T551" s="3" t="s">
        <v>1050</v>
      </c>
      <c r="U551" s="3" t="s">
        <v>4</v>
      </c>
      <c r="V551" s="3" t="s">
        <v>1068</v>
      </c>
      <c r="W551" s="5">
        <v>0</v>
      </c>
      <c r="X551" s="5">
        <v>0</v>
      </c>
      <c r="Y551" s="5">
        <v>0</v>
      </c>
      <c r="Z551" s="5">
        <v>0</v>
      </c>
      <c r="AA551" s="5">
        <v>1</v>
      </c>
      <c r="AB551" s="5">
        <v>0</v>
      </c>
      <c r="AC551" s="5">
        <v>0</v>
      </c>
      <c r="AD551" s="5">
        <v>0</v>
      </c>
      <c r="AE551" s="2">
        <v>3</v>
      </c>
      <c r="AF551" s="2">
        <v>0</v>
      </c>
      <c r="AG551" s="2">
        <v>0</v>
      </c>
      <c r="AH551" s="2">
        <v>0</v>
      </c>
      <c r="AI551" s="2">
        <v>0</v>
      </c>
      <c r="AJ551" s="2">
        <v>2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 t="s">
        <v>4</v>
      </c>
      <c r="AT551" s="2" t="s">
        <v>4</v>
      </c>
    </row>
    <row r="552" spans="1:46" x14ac:dyDescent="0.2">
      <c r="A552" s="2">
        <v>1665960</v>
      </c>
      <c r="B552" s="2">
        <v>850781</v>
      </c>
      <c r="C552" s="7">
        <v>24.1072428786456</v>
      </c>
      <c r="D552" s="7">
        <v>41.075471748193898</v>
      </c>
      <c r="E552" s="19" t="s">
        <v>1045</v>
      </c>
      <c r="F552" s="46">
        <f>INDEX(Δεδομένα!$P:$P,MATCH('2021'!E552,Δεδομένα!$O:$O,0))</f>
        <v>27</v>
      </c>
      <c r="G552" s="49" t="s">
        <v>1046</v>
      </c>
      <c r="H552" s="51" t="str">
        <f>INDEX(Δεδομένα!B$1:B$51,MATCH('2021'!G552,Δεδομένα!A$1:A$51,0))</f>
        <v>ΑΝΑΤΟΛΙΚΗΣ ΜΑΚΕΔΟΝΙΑΣ ΚΑΙ ΘΡΑΚΗΣ</v>
      </c>
      <c r="I552" s="53">
        <f>INDEX(Δεδομένα!E$1:E$13,MATCH('2021'!H552,Δεδομένα!D$1:D$13,0))</f>
        <v>2</v>
      </c>
      <c r="J552" s="4">
        <v>44320</v>
      </c>
      <c r="K552" s="3" t="s">
        <v>989</v>
      </c>
      <c r="L552" s="17" t="str">
        <f t="shared" si="36"/>
        <v>04/05/2021 21:40</v>
      </c>
      <c r="M552" s="4">
        <v>44320</v>
      </c>
      <c r="N552" s="3" t="s">
        <v>1069</v>
      </c>
      <c r="O552" s="17" t="str">
        <f t="shared" si="37"/>
        <v>04/05/2021 22:06</v>
      </c>
      <c r="P552" s="24">
        <f t="shared" si="38"/>
        <v>1.805555554892635E-2</v>
      </c>
      <c r="Q552" s="28">
        <v>0</v>
      </c>
      <c r="R552" s="27">
        <f t="shared" si="39"/>
        <v>25.999999990453944</v>
      </c>
      <c r="S552" s="3" t="s">
        <v>4</v>
      </c>
      <c r="T552" s="3" t="s">
        <v>1059</v>
      </c>
      <c r="U552" s="3" t="s">
        <v>1060</v>
      </c>
      <c r="V552" s="3" t="s">
        <v>1060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1</v>
      </c>
      <c r="AD552" s="5">
        <v>0</v>
      </c>
      <c r="AE552" s="2">
        <v>2</v>
      </c>
      <c r="AF552" s="2">
        <v>0</v>
      </c>
      <c r="AG552" s="2">
        <v>0</v>
      </c>
      <c r="AH552" s="2">
        <v>0</v>
      </c>
      <c r="AI552" s="2">
        <v>0</v>
      </c>
      <c r="AJ552" s="2">
        <v>1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 t="s">
        <v>4</v>
      </c>
      <c r="AT552" s="2" t="s">
        <v>4</v>
      </c>
    </row>
    <row r="553" spans="1:46" x14ac:dyDescent="0.2">
      <c r="A553" s="2">
        <v>1665994</v>
      </c>
      <c r="B553" s="2">
        <v>852611</v>
      </c>
      <c r="C553" s="7">
        <v>23.798091465280802</v>
      </c>
      <c r="D553" s="7">
        <v>41.145431970224898</v>
      </c>
      <c r="E553" s="19" t="s">
        <v>1045</v>
      </c>
      <c r="F553" s="46">
        <f>INDEX(Δεδομένα!$P:$P,MATCH('2021'!E553,Δεδομένα!$O:$O,0))</f>
        <v>27</v>
      </c>
      <c r="G553" s="49" t="s">
        <v>1046</v>
      </c>
      <c r="H553" s="51" t="str">
        <f>INDEX(Δεδομένα!B$1:B$51,MATCH('2021'!G553,Δεδομένα!A$1:A$51,0))</f>
        <v>ΑΝΑΤΟΛΙΚΗΣ ΜΑΚΕΔΟΝΙΑΣ ΚΑΙ ΘΡΑΚΗΣ</v>
      </c>
      <c r="I553" s="53">
        <f>INDEX(Δεδομένα!E$1:E$13,MATCH('2021'!H553,Δεδομένα!D$1:D$13,0))</f>
        <v>2</v>
      </c>
      <c r="J553" s="4">
        <v>44328</v>
      </c>
      <c r="K553" s="3" t="s">
        <v>529</v>
      </c>
      <c r="L553" s="17" t="str">
        <f t="shared" si="36"/>
        <v>12/05/2021 14:05</v>
      </c>
      <c r="M553" s="4">
        <v>44328</v>
      </c>
      <c r="N553" s="3" t="s">
        <v>267</v>
      </c>
      <c r="O553" s="17" t="str">
        <f t="shared" si="37"/>
        <v>12/05/2021 17:30</v>
      </c>
      <c r="P553" s="24">
        <f t="shared" si="38"/>
        <v>0.14236111110949423</v>
      </c>
      <c r="Q553" s="28">
        <v>0</v>
      </c>
      <c r="R553" s="27">
        <f t="shared" si="39"/>
        <v>204.99999999767169</v>
      </c>
      <c r="S553" s="3" t="s">
        <v>4</v>
      </c>
      <c r="T553" s="3" t="s">
        <v>1059</v>
      </c>
      <c r="U553" s="3" t="s">
        <v>1070</v>
      </c>
      <c r="V553" s="3" t="s">
        <v>1071</v>
      </c>
      <c r="W553" s="5">
        <v>0</v>
      </c>
      <c r="X553" s="5">
        <v>4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2">
        <v>11</v>
      </c>
      <c r="AF553" s="2">
        <v>0</v>
      </c>
      <c r="AG553" s="2">
        <v>0</v>
      </c>
      <c r="AH553" s="2">
        <v>0</v>
      </c>
      <c r="AI553" s="2">
        <v>0</v>
      </c>
      <c r="AJ553" s="2">
        <v>5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 t="s">
        <v>4</v>
      </c>
      <c r="AT553" s="2" t="s">
        <v>4</v>
      </c>
    </row>
    <row r="554" spans="1:46" x14ac:dyDescent="0.2">
      <c r="A554" s="2">
        <v>1666085</v>
      </c>
      <c r="B554" s="2">
        <v>852663</v>
      </c>
      <c r="C554" s="7">
        <v>23.809906307488902</v>
      </c>
      <c r="D554" s="7">
        <v>41.157144693243701</v>
      </c>
      <c r="E554" s="19" t="s">
        <v>1045</v>
      </c>
      <c r="F554" s="46">
        <f>INDEX(Δεδομένα!$P:$P,MATCH('2021'!E554,Δεδομένα!$O:$O,0))</f>
        <v>27</v>
      </c>
      <c r="G554" s="49" t="s">
        <v>1046</v>
      </c>
      <c r="H554" s="51" t="str">
        <f>INDEX(Δεδομένα!B$1:B$51,MATCH('2021'!G554,Δεδομένα!A$1:A$51,0))</f>
        <v>ΑΝΑΤΟΛΙΚΗΣ ΜΑΚΕΔΟΝΙΑΣ ΚΑΙ ΘΡΑΚΗΣ</v>
      </c>
      <c r="I554" s="53">
        <f>INDEX(Δεδομένα!E$1:E$13,MATCH('2021'!H554,Δεδομένα!D$1:D$13,0))</f>
        <v>2</v>
      </c>
      <c r="J554" s="4">
        <v>44328</v>
      </c>
      <c r="K554" s="3" t="s">
        <v>745</v>
      </c>
      <c r="L554" s="17" t="str">
        <f t="shared" si="36"/>
        <v>12/05/2021 16:35</v>
      </c>
      <c r="M554" s="4">
        <v>44328</v>
      </c>
      <c r="N554" s="3" t="s">
        <v>131</v>
      </c>
      <c r="O554" s="17" t="str">
        <f t="shared" si="37"/>
        <v>12/05/2021 19:15</v>
      </c>
      <c r="P554" s="24">
        <f t="shared" si="38"/>
        <v>0.11111111111677019</v>
      </c>
      <c r="Q554" s="28">
        <v>0</v>
      </c>
      <c r="R554" s="27">
        <f t="shared" si="39"/>
        <v>160.00000000814907</v>
      </c>
      <c r="S554" s="3" t="s">
        <v>4</v>
      </c>
      <c r="T554" s="3" t="s">
        <v>1059</v>
      </c>
      <c r="U554" s="3" t="s">
        <v>1070</v>
      </c>
      <c r="V554" s="3" t="s">
        <v>1072</v>
      </c>
      <c r="W554" s="5">
        <v>0</v>
      </c>
      <c r="X554" s="5">
        <v>8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2">
        <v>11</v>
      </c>
      <c r="AF554" s="2">
        <v>0</v>
      </c>
      <c r="AG554" s="2">
        <v>0</v>
      </c>
      <c r="AH554" s="2">
        <v>0</v>
      </c>
      <c r="AI554" s="2">
        <v>0</v>
      </c>
      <c r="AJ554" s="2">
        <v>4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 t="s">
        <v>4</v>
      </c>
      <c r="AT554" s="2" t="s">
        <v>4</v>
      </c>
    </row>
    <row r="555" spans="1:46" x14ac:dyDescent="0.2">
      <c r="A555" s="2">
        <v>1666209</v>
      </c>
      <c r="B555" s="2">
        <v>852861</v>
      </c>
      <c r="C555" s="7">
        <v>23.953745678962299</v>
      </c>
      <c r="D555" s="7">
        <v>41.152263519300597</v>
      </c>
      <c r="E555" s="19" t="s">
        <v>1045</v>
      </c>
      <c r="F555" s="46">
        <f>INDEX(Δεδομένα!$P:$P,MATCH('2021'!E555,Δεδομένα!$O:$O,0))</f>
        <v>27</v>
      </c>
      <c r="G555" s="49" t="s">
        <v>1046</v>
      </c>
      <c r="H555" s="51" t="str">
        <f>INDEX(Δεδομένα!B$1:B$51,MATCH('2021'!G555,Δεδομένα!A$1:A$51,0))</f>
        <v>ΑΝΑΤΟΛΙΚΗΣ ΜΑΚΕΔΟΝΙΑΣ ΚΑΙ ΘΡΑΚΗΣ</v>
      </c>
      <c r="I555" s="53">
        <f>INDEX(Δεδομένα!E$1:E$13,MATCH('2021'!H555,Δεδομένα!D$1:D$13,0))</f>
        <v>2</v>
      </c>
      <c r="J555" s="4">
        <v>44329</v>
      </c>
      <c r="K555" s="3" t="s">
        <v>1073</v>
      </c>
      <c r="L555" s="17" t="str">
        <f t="shared" si="36"/>
        <v>13/05/2021 14:57</v>
      </c>
      <c r="M555" s="4">
        <v>44329</v>
      </c>
      <c r="N555" s="3" t="s">
        <v>632</v>
      </c>
      <c r="O555" s="17" t="str">
        <f t="shared" si="37"/>
        <v>13/05/2021 15:43</v>
      </c>
      <c r="P555" s="24">
        <f t="shared" si="38"/>
        <v>3.1944444446708076E-2</v>
      </c>
      <c r="Q555" s="28">
        <v>0</v>
      </c>
      <c r="R555" s="27">
        <f t="shared" si="39"/>
        <v>46.000000003259629</v>
      </c>
      <c r="S555" s="3" t="s">
        <v>4</v>
      </c>
      <c r="T555" s="3" t="s">
        <v>1059</v>
      </c>
      <c r="U555" s="3" t="s">
        <v>1070</v>
      </c>
      <c r="V555" s="3" t="s">
        <v>1074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0.1</v>
      </c>
      <c r="AC555" s="5">
        <v>0</v>
      </c>
      <c r="AD555" s="5">
        <v>0</v>
      </c>
      <c r="AE555" s="2">
        <v>2</v>
      </c>
      <c r="AF555" s="2">
        <v>0</v>
      </c>
      <c r="AG555" s="2">
        <v>0</v>
      </c>
      <c r="AH555" s="2">
        <v>0</v>
      </c>
      <c r="AI555" s="2">
        <v>0</v>
      </c>
      <c r="AJ555" s="2">
        <v>1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 t="s">
        <v>4</v>
      </c>
      <c r="AT555" s="2" t="s">
        <v>4</v>
      </c>
    </row>
    <row r="556" spans="1:46" x14ac:dyDescent="0.2">
      <c r="A556" s="2">
        <v>1666214</v>
      </c>
      <c r="B556" s="2">
        <v>853071</v>
      </c>
      <c r="C556" s="7">
        <v>24.1007099228881</v>
      </c>
      <c r="D556" s="7">
        <v>41.128719332972302</v>
      </c>
      <c r="E556" s="19" t="s">
        <v>1045</v>
      </c>
      <c r="F556" s="46">
        <f>INDEX(Δεδομένα!$P:$P,MATCH('2021'!E556,Δεδομένα!$O:$O,0))</f>
        <v>27</v>
      </c>
      <c r="G556" s="49" t="s">
        <v>1046</v>
      </c>
      <c r="H556" s="51" t="str">
        <f>INDEX(Δεδομένα!B$1:B$51,MATCH('2021'!G556,Δεδομένα!A$1:A$51,0))</f>
        <v>ΑΝΑΤΟΛΙΚΗΣ ΜΑΚΕΔΟΝΙΑΣ ΚΑΙ ΘΡΑΚΗΣ</v>
      </c>
      <c r="I556" s="53">
        <f>INDEX(Δεδομένα!E$1:E$13,MATCH('2021'!H556,Δεδομένα!D$1:D$13,0))</f>
        <v>2</v>
      </c>
      <c r="J556" s="4">
        <v>44330</v>
      </c>
      <c r="K556" s="3" t="s">
        <v>142</v>
      </c>
      <c r="L556" s="17" t="str">
        <f t="shared" si="36"/>
        <v>14/05/2021 13:49</v>
      </c>
      <c r="M556" s="4">
        <v>44330</v>
      </c>
      <c r="N556" s="3" t="s">
        <v>42</v>
      </c>
      <c r="O556" s="17" t="str">
        <f t="shared" si="37"/>
        <v>14/05/2021 14:30</v>
      </c>
      <c r="P556" s="24">
        <f t="shared" si="38"/>
        <v>2.8472222220443655E-2</v>
      </c>
      <c r="Q556" s="28">
        <v>0</v>
      </c>
      <c r="R556" s="27">
        <f t="shared" si="39"/>
        <v>40.999999997438863</v>
      </c>
      <c r="S556" s="3" t="s">
        <v>4</v>
      </c>
      <c r="T556" s="3" t="s">
        <v>1050</v>
      </c>
      <c r="U556" s="3" t="s">
        <v>1055</v>
      </c>
      <c r="V556" s="3" t="s">
        <v>1075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0.1</v>
      </c>
      <c r="AC556" s="5">
        <v>0</v>
      </c>
      <c r="AD556" s="5">
        <v>0</v>
      </c>
      <c r="AE556" s="2">
        <v>3</v>
      </c>
      <c r="AF556" s="2">
        <v>0</v>
      </c>
      <c r="AG556" s="2">
        <v>0</v>
      </c>
      <c r="AH556" s="2">
        <v>0</v>
      </c>
      <c r="AI556" s="2">
        <v>0</v>
      </c>
      <c r="AJ556" s="2">
        <v>1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 t="s">
        <v>4</v>
      </c>
      <c r="AT556" s="2" t="s">
        <v>4</v>
      </c>
    </row>
    <row r="557" spans="1:46" x14ac:dyDescent="0.2">
      <c r="A557" s="2">
        <v>1666224</v>
      </c>
      <c r="B557" s="2">
        <v>853087</v>
      </c>
      <c r="C557" s="7">
        <v>24.219875132696401</v>
      </c>
      <c r="D557" s="7">
        <v>41.076758479156602</v>
      </c>
      <c r="E557" s="19" t="s">
        <v>1045</v>
      </c>
      <c r="F557" s="46">
        <f>INDEX(Δεδομένα!$P:$P,MATCH('2021'!E557,Δεδομένα!$O:$O,0))</f>
        <v>27</v>
      </c>
      <c r="G557" s="49" t="s">
        <v>1046</v>
      </c>
      <c r="H557" s="51" t="str">
        <f>INDEX(Δεδομένα!B$1:B$51,MATCH('2021'!G557,Δεδομένα!A$1:A$51,0))</f>
        <v>ΑΝΑΤΟΛΙΚΗΣ ΜΑΚΕΔΟΝΙΑΣ ΚΑΙ ΘΡΑΚΗΣ</v>
      </c>
      <c r="I557" s="53">
        <f>INDEX(Δεδομένα!E$1:E$13,MATCH('2021'!H557,Δεδομένα!D$1:D$13,0))</f>
        <v>2</v>
      </c>
      <c r="J557" s="4">
        <v>44330</v>
      </c>
      <c r="K557" s="3" t="s">
        <v>15</v>
      </c>
      <c r="L557" s="17" t="str">
        <f t="shared" si="36"/>
        <v>14/05/2021 14:29</v>
      </c>
      <c r="M557" s="4">
        <v>44330</v>
      </c>
      <c r="N557" s="3" t="s">
        <v>462</v>
      </c>
      <c r="O557" s="17" t="str">
        <f t="shared" si="37"/>
        <v>14/05/2021 17:50</v>
      </c>
      <c r="P557" s="24">
        <f t="shared" si="38"/>
        <v>0.13958333332993789</v>
      </c>
      <c r="Q557" s="28">
        <v>0</v>
      </c>
      <c r="R557" s="27">
        <f t="shared" si="39"/>
        <v>200.99999999511056</v>
      </c>
      <c r="S557" s="3" t="s">
        <v>4</v>
      </c>
      <c r="T557" s="3" t="s">
        <v>1052</v>
      </c>
      <c r="U557" s="3" t="s">
        <v>1076</v>
      </c>
      <c r="V557" s="3" t="s">
        <v>1077</v>
      </c>
      <c r="W557" s="5">
        <v>0</v>
      </c>
      <c r="X557" s="5">
        <v>0</v>
      </c>
      <c r="Y557" s="5">
        <v>0</v>
      </c>
      <c r="Z557" s="5">
        <v>1</v>
      </c>
      <c r="AA557" s="5">
        <v>0</v>
      </c>
      <c r="AB557" s="5">
        <v>0</v>
      </c>
      <c r="AC557" s="5">
        <v>0</v>
      </c>
      <c r="AD557" s="5">
        <v>0</v>
      </c>
      <c r="AE557" s="2">
        <v>6</v>
      </c>
      <c r="AF557" s="2">
        <v>0</v>
      </c>
      <c r="AG557" s="2">
        <v>0</v>
      </c>
      <c r="AH557" s="2">
        <v>0</v>
      </c>
      <c r="AI557" s="2">
        <v>0</v>
      </c>
      <c r="AJ557" s="2">
        <v>3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 t="s">
        <v>4</v>
      </c>
      <c r="AT557" s="2" t="s">
        <v>4</v>
      </c>
    </row>
    <row r="558" spans="1:46" x14ac:dyDescent="0.2">
      <c r="A558" s="2">
        <v>1666228</v>
      </c>
      <c r="B558" s="2">
        <v>853291</v>
      </c>
      <c r="C558" s="7">
        <v>24.218514064065001</v>
      </c>
      <c r="D558" s="7">
        <v>41.075899897204899</v>
      </c>
      <c r="E558" s="19" t="s">
        <v>1045</v>
      </c>
      <c r="F558" s="46">
        <f>INDEX(Δεδομένα!$P:$P,MATCH('2021'!E558,Δεδομένα!$O:$O,0))</f>
        <v>27</v>
      </c>
      <c r="G558" s="49" t="s">
        <v>1046</v>
      </c>
      <c r="H558" s="51" t="str">
        <f>INDEX(Δεδομένα!B$1:B$51,MATCH('2021'!G558,Δεδομένα!A$1:A$51,0))</f>
        <v>ΑΝΑΤΟΛΙΚΗΣ ΜΑΚΕΔΟΝΙΑΣ ΚΑΙ ΘΡΑΚΗΣ</v>
      </c>
      <c r="I558" s="53">
        <f>INDEX(Δεδομένα!E$1:E$13,MATCH('2021'!H558,Δεδομένα!D$1:D$13,0))</f>
        <v>2</v>
      </c>
      <c r="J558" s="4">
        <v>44331</v>
      </c>
      <c r="K558" s="3" t="s">
        <v>238</v>
      </c>
      <c r="L558" s="17" t="str">
        <f t="shared" si="36"/>
        <v>15/05/2021 11:30</v>
      </c>
      <c r="M558" s="4">
        <v>44331</v>
      </c>
      <c r="N558" s="3" t="s">
        <v>1040</v>
      </c>
      <c r="O558" s="17" t="str">
        <f t="shared" si="37"/>
        <v>15/05/2021 12:03</v>
      </c>
      <c r="P558" s="24">
        <f t="shared" si="38"/>
        <v>2.2916666668606922E-2</v>
      </c>
      <c r="Q558" s="28">
        <v>0</v>
      </c>
      <c r="R558" s="27">
        <f t="shared" si="39"/>
        <v>33.000000002793968</v>
      </c>
      <c r="S558" s="3" t="s">
        <v>4</v>
      </c>
      <c r="T558" s="3" t="s">
        <v>1052</v>
      </c>
      <c r="U558" s="3" t="s">
        <v>1076</v>
      </c>
      <c r="V558" s="3" t="s">
        <v>1077</v>
      </c>
      <c r="W558" s="5">
        <v>0</v>
      </c>
      <c r="X558" s="5">
        <v>0</v>
      </c>
      <c r="Y558" s="5">
        <v>0</v>
      </c>
      <c r="Z558" s="5">
        <v>0.2</v>
      </c>
      <c r="AA558" s="5">
        <v>0</v>
      </c>
      <c r="AB558" s="5">
        <v>0</v>
      </c>
      <c r="AC558" s="5">
        <v>0</v>
      </c>
      <c r="AD558" s="5">
        <v>0</v>
      </c>
      <c r="AE558" s="2">
        <v>2</v>
      </c>
      <c r="AF558" s="2">
        <v>0</v>
      </c>
      <c r="AG558" s="2">
        <v>0</v>
      </c>
      <c r="AH558" s="2">
        <v>0</v>
      </c>
      <c r="AI558" s="2">
        <v>0</v>
      </c>
      <c r="AJ558" s="2">
        <v>1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 t="s">
        <v>4</v>
      </c>
      <c r="AT558" s="2" t="s">
        <v>4</v>
      </c>
    </row>
    <row r="559" spans="1:46" x14ac:dyDescent="0.2">
      <c r="A559" s="2">
        <v>1666290</v>
      </c>
      <c r="B559" s="2">
        <v>853520</v>
      </c>
      <c r="C559" s="7">
        <v>24.102769037925199</v>
      </c>
      <c r="D559" s="7">
        <v>41.148533773651899</v>
      </c>
      <c r="E559" s="19" t="s">
        <v>1045</v>
      </c>
      <c r="F559" s="46">
        <f>INDEX(Δεδομένα!$P:$P,MATCH('2021'!E559,Δεδομένα!$O:$O,0))</f>
        <v>27</v>
      </c>
      <c r="G559" s="49" t="s">
        <v>1046</v>
      </c>
      <c r="H559" s="51" t="str">
        <f>INDEX(Δεδομένα!B$1:B$51,MATCH('2021'!G559,Δεδομένα!A$1:A$51,0))</f>
        <v>ΑΝΑΤΟΛΙΚΗΣ ΜΑΚΕΔΟΝΙΑΣ ΚΑΙ ΘΡΑΚΗΣ</v>
      </c>
      <c r="I559" s="53">
        <f>INDEX(Δεδομένα!E$1:E$13,MATCH('2021'!H559,Δεδομένα!D$1:D$13,0))</f>
        <v>2</v>
      </c>
      <c r="J559" s="4">
        <v>44332</v>
      </c>
      <c r="K559" s="3" t="s">
        <v>1012</v>
      </c>
      <c r="L559" s="17" t="str">
        <f t="shared" si="36"/>
        <v>16/05/2021 10:55</v>
      </c>
      <c r="M559" s="4">
        <v>44332</v>
      </c>
      <c r="N559" s="3" t="s">
        <v>1078</v>
      </c>
      <c r="O559" s="17" t="str">
        <f t="shared" si="37"/>
        <v>16/05/2021 11:10</v>
      </c>
      <c r="P559" s="24">
        <f t="shared" si="38"/>
        <v>1.0416666671517305E-2</v>
      </c>
      <c r="Q559" s="28">
        <v>0</v>
      </c>
      <c r="R559" s="27">
        <f t="shared" si="39"/>
        <v>15.000000006984919</v>
      </c>
      <c r="S559" s="3" t="s">
        <v>4</v>
      </c>
      <c r="T559" s="3" t="s">
        <v>1050</v>
      </c>
      <c r="U559" s="3" t="s">
        <v>1055</v>
      </c>
      <c r="V559" s="3" t="s">
        <v>1079</v>
      </c>
      <c r="W559" s="5">
        <v>0</v>
      </c>
      <c r="X559" s="5">
        <v>0</v>
      </c>
      <c r="Y559" s="5">
        <v>0</v>
      </c>
      <c r="Z559" s="5">
        <v>0.03</v>
      </c>
      <c r="AA559" s="5">
        <v>0</v>
      </c>
      <c r="AB559" s="5">
        <v>0</v>
      </c>
      <c r="AC559" s="5">
        <v>0</v>
      </c>
      <c r="AD559" s="5">
        <v>0</v>
      </c>
      <c r="AE559" s="2">
        <v>3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 t="s">
        <v>4</v>
      </c>
      <c r="AT559" s="2" t="s">
        <v>4</v>
      </c>
    </row>
    <row r="560" spans="1:46" x14ac:dyDescent="0.2">
      <c r="A560" s="2">
        <v>1666324</v>
      </c>
      <c r="B560" s="2">
        <v>855102</v>
      </c>
      <c r="C560" s="7">
        <v>23.974854757731499</v>
      </c>
      <c r="D560" s="7">
        <v>41.172034499841402</v>
      </c>
      <c r="E560" s="19" t="s">
        <v>1045</v>
      </c>
      <c r="F560" s="46">
        <f>INDEX(Δεδομένα!$P:$P,MATCH('2021'!E560,Δεδομένα!$O:$O,0))</f>
        <v>27</v>
      </c>
      <c r="G560" s="49" t="s">
        <v>1046</v>
      </c>
      <c r="H560" s="51" t="str">
        <f>INDEX(Δεδομένα!B$1:B$51,MATCH('2021'!G560,Δεδομένα!A$1:A$51,0))</f>
        <v>ΑΝΑΤΟΛΙΚΗΣ ΜΑΚΕΔΟΝΙΑΣ ΚΑΙ ΘΡΑΚΗΣ</v>
      </c>
      <c r="I560" s="53">
        <f>INDEX(Δεδομένα!E$1:E$13,MATCH('2021'!H560,Δεδομένα!D$1:D$13,0))</f>
        <v>2</v>
      </c>
      <c r="J560" s="4">
        <v>44338</v>
      </c>
      <c r="K560" s="3" t="s">
        <v>376</v>
      </c>
      <c r="L560" s="17" t="str">
        <f t="shared" si="36"/>
        <v>22/05/2021 07:44</v>
      </c>
      <c r="M560" s="4">
        <v>44338</v>
      </c>
      <c r="N560" s="3" t="s">
        <v>272</v>
      </c>
      <c r="O560" s="17" t="str">
        <f t="shared" si="37"/>
        <v>22/05/2021 09:00</v>
      </c>
      <c r="P560" s="24">
        <f t="shared" si="38"/>
        <v>5.2777777775190771E-2</v>
      </c>
      <c r="Q560" s="28">
        <v>0</v>
      </c>
      <c r="R560" s="27">
        <f t="shared" si="39"/>
        <v>75.99999999627471</v>
      </c>
      <c r="S560" s="3" t="s">
        <v>4</v>
      </c>
      <c r="T560" s="3" t="s">
        <v>1059</v>
      </c>
      <c r="U560" s="3" t="s">
        <v>1070</v>
      </c>
      <c r="V560" s="3" t="s">
        <v>1080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0.2</v>
      </c>
      <c r="AE560" s="2">
        <v>2</v>
      </c>
      <c r="AF560" s="2">
        <v>0</v>
      </c>
      <c r="AG560" s="2">
        <v>0</v>
      </c>
      <c r="AH560" s="2">
        <v>0</v>
      </c>
      <c r="AI560" s="2">
        <v>0</v>
      </c>
      <c r="AJ560" s="2">
        <v>1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 t="s">
        <v>4</v>
      </c>
      <c r="AT560" s="2" t="s">
        <v>4</v>
      </c>
    </row>
    <row r="561" spans="1:46" x14ac:dyDescent="0.2">
      <c r="A561" s="2">
        <v>1666328</v>
      </c>
      <c r="B561" s="2">
        <v>855614</v>
      </c>
      <c r="C561" s="7">
        <v>24.234761630482701</v>
      </c>
      <c r="D561" s="7">
        <v>41.103507620392897</v>
      </c>
      <c r="E561" s="19" t="s">
        <v>1045</v>
      </c>
      <c r="F561" s="46">
        <f>INDEX(Δεδομένα!$P:$P,MATCH('2021'!E561,Δεδομένα!$O:$O,0))</f>
        <v>27</v>
      </c>
      <c r="G561" s="49" t="s">
        <v>1046</v>
      </c>
      <c r="H561" s="51" t="str">
        <f>INDEX(Δεδομένα!B$1:B$51,MATCH('2021'!G561,Δεδομένα!A$1:A$51,0))</f>
        <v>ΑΝΑΤΟΛΙΚΗΣ ΜΑΚΕΔΟΝΙΑΣ ΚΑΙ ΘΡΑΚΗΣ</v>
      </c>
      <c r="I561" s="53">
        <f>INDEX(Δεδομένα!E$1:E$13,MATCH('2021'!H561,Δεδομένα!D$1:D$13,0))</f>
        <v>2</v>
      </c>
      <c r="J561" s="4">
        <v>44339</v>
      </c>
      <c r="K561" s="3" t="s">
        <v>748</v>
      </c>
      <c r="L561" s="17" t="str">
        <f t="shared" si="36"/>
        <v>23/05/2021 21:28</v>
      </c>
      <c r="M561" s="4">
        <v>44339</v>
      </c>
      <c r="N561" s="3" t="s">
        <v>521</v>
      </c>
      <c r="O561" s="17" t="str">
        <f t="shared" si="37"/>
        <v>23/05/2021 22:00</v>
      </c>
      <c r="P561" s="24">
        <f t="shared" si="38"/>
        <v>2.2222222221898846E-2</v>
      </c>
      <c r="Q561" s="28">
        <v>0</v>
      </c>
      <c r="R561" s="27">
        <f t="shared" si="39"/>
        <v>31.999999999534339</v>
      </c>
      <c r="S561" s="3" t="s">
        <v>4</v>
      </c>
      <c r="T561" s="3" t="s">
        <v>1052</v>
      </c>
      <c r="U561" s="3" t="s">
        <v>1076</v>
      </c>
      <c r="V561" s="3" t="s">
        <v>1081</v>
      </c>
      <c r="W561" s="5">
        <v>0</v>
      </c>
      <c r="X561" s="5">
        <v>0</v>
      </c>
      <c r="Y561" s="5">
        <v>0</v>
      </c>
      <c r="Z561" s="5">
        <v>0.01</v>
      </c>
      <c r="AA561" s="5">
        <v>0</v>
      </c>
      <c r="AB561" s="5">
        <v>0</v>
      </c>
      <c r="AC561" s="5">
        <v>0</v>
      </c>
      <c r="AD561" s="5">
        <v>0</v>
      </c>
      <c r="AE561" s="2">
        <v>2</v>
      </c>
      <c r="AF561" s="2">
        <v>0</v>
      </c>
      <c r="AG561" s="2">
        <v>0</v>
      </c>
      <c r="AH561" s="2">
        <v>0</v>
      </c>
      <c r="AI561" s="2">
        <v>0</v>
      </c>
      <c r="AJ561" s="2">
        <v>1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 t="s">
        <v>4</v>
      </c>
      <c r="AT561" s="2" t="s">
        <v>4</v>
      </c>
    </row>
    <row r="562" spans="1:46" x14ac:dyDescent="0.2">
      <c r="A562" s="2">
        <v>1666335</v>
      </c>
      <c r="B562" s="2">
        <v>855856</v>
      </c>
      <c r="C562" s="7">
        <v>24.263587282121701</v>
      </c>
      <c r="D562" s="7">
        <v>41.145485838324802</v>
      </c>
      <c r="E562" s="19" t="s">
        <v>1045</v>
      </c>
      <c r="F562" s="46">
        <f>INDEX(Δεδομένα!$P:$P,MATCH('2021'!E562,Δεδομένα!$O:$O,0))</f>
        <v>27</v>
      </c>
      <c r="G562" s="49" t="s">
        <v>1046</v>
      </c>
      <c r="H562" s="51" t="str">
        <f>INDEX(Δεδομένα!B$1:B$51,MATCH('2021'!G562,Δεδομένα!A$1:A$51,0))</f>
        <v>ΑΝΑΤΟΛΙΚΗΣ ΜΑΚΕΔΟΝΙΑΣ ΚΑΙ ΘΡΑΚΗΣ</v>
      </c>
      <c r="I562" s="53">
        <f>INDEX(Δεδομένα!E$1:E$13,MATCH('2021'!H562,Δεδομένα!D$1:D$13,0))</f>
        <v>2</v>
      </c>
      <c r="J562" s="4">
        <v>44340</v>
      </c>
      <c r="K562" s="3" t="s">
        <v>1082</v>
      </c>
      <c r="L562" s="17" t="str">
        <f t="shared" si="36"/>
        <v>24/05/2021 18:49</v>
      </c>
      <c r="M562" s="4">
        <v>44340</v>
      </c>
      <c r="N562" s="3" t="s">
        <v>79</v>
      </c>
      <c r="O562" s="17" t="str">
        <f t="shared" si="37"/>
        <v>24/05/2021 19:10</v>
      </c>
      <c r="P562" s="24">
        <f t="shared" si="38"/>
        <v>1.4583333329937886E-2</v>
      </c>
      <c r="Q562" s="28">
        <v>0</v>
      </c>
      <c r="R562" s="27">
        <f t="shared" si="39"/>
        <v>20.999999995110556</v>
      </c>
      <c r="S562" s="3" t="s">
        <v>4</v>
      </c>
      <c r="T562" s="3" t="s">
        <v>1047</v>
      </c>
      <c r="U562" s="3" t="s">
        <v>1083</v>
      </c>
      <c r="V562" s="3" t="s">
        <v>1084</v>
      </c>
      <c r="W562" s="5">
        <v>0</v>
      </c>
      <c r="X562" s="5">
        <v>0</v>
      </c>
      <c r="Y562" s="5">
        <v>0</v>
      </c>
      <c r="Z562" s="5">
        <v>0</v>
      </c>
      <c r="AA562" s="5">
        <v>0.2</v>
      </c>
      <c r="AB562" s="5">
        <v>0</v>
      </c>
      <c r="AC562" s="5">
        <v>0</v>
      </c>
      <c r="AD562" s="5">
        <v>0</v>
      </c>
      <c r="AE562" s="2">
        <v>2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 t="s">
        <v>4</v>
      </c>
      <c r="AT562" s="2" t="s">
        <v>4</v>
      </c>
    </row>
    <row r="563" spans="1:46" x14ac:dyDescent="0.2">
      <c r="A563" s="2">
        <v>1671167</v>
      </c>
      <c r="B563" s="2">
        <v>862011</v>
      </c>
      <c r="C563" s="7">
        <v>23.9690170144526</v>
      </c>
      <c r="D563" s="7">
        <v>41.196588817469298</v>
      </c>
      <c r="E563" s="19" t="s">
        <v>1045</v>
      </c>
      <c r="F563" s="46">
        <f>INDEX(Δεδομένα!$P:$P,MATCH('2021'!E563,Δεδομένα!$O:$O,0))</f>
        <v>27</v>
      </c>
      <c r="G563" s="49" t="s">
        <v>1046</v>
      </c>
      <c r="H563" s="51" t="str">
        <f>INDEX(Δεδομένα!B$1:B$51,MATCH('2021'!G563,Δεδομένα!A$1:A$51,0))</f>
        <v>ΑΝΑΤΟΛΙΚΗΣ ΜΑΚΕΔΟΝΙΑΣ ΚΑΙ ΘΡΑΚΗΣ</v>
      </c>
      <c r="I563" s="53">
        <f>INDEX(Δεδομένα!E$1:E$13,MATCH('2021'!H563,Δεδομένα!D$1:D$13,0))</f>
        <v>2</v>
      </c>
      <c r="J563" s="4">
        <v>44362</v>
      </c>
      <c r="K563" s="3" t="s">
        <v>962</v>
      </c>
      <c r="L563" s="17" t="str">
        <f t="shared" si="36"/>
        <v>15/06/2021 16:38</v>
      </c>
      <c r="M563" s="4">
        <v>44362</v>
      </c>
      <c r="N563" s="3" t="s">
        <v>478</v>
      </c>
      <c r="O563" s="17" t="str">
        <f t="shared" si="37"/>
        <v>15/06/2021 16:57</v>
      </c>
      <c r="P563" s="24">
        <f t="shared" si="38"/>
        <v>1.3194444443797693E-2</v>
      </c>
      <c r="Q563" s="28">
        <v>0</v>
      </c>
      <c r="R563" s="27">
        <f t="shared" si="39"/>
        <v>18.999999999068677</v>
      </c>
      <c r="S563" s="3" t="s">
        <v>4</v>
      </c>
      <c r="T563" s="3" t="s">
        <v>1059</v>
      </c>
      <c r="U563" s="3" t="s">
        <v>4</v>
      </c>
      <c r="V563" s="3" t="s">
        <v>1080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0.5</v>
      </c>
      <c r="AD563" s="5">
        <v>0</v>
      </c>
      <c r="AE563" s="2">
        <v>2</v>
      </c>
      <c r="AF563" s="2">
        <v>0</v>
      </c>
      <c r="AG563" s="2">
        <v>0</v>
      </c>
      <c r="AH563" s="2">
        <v>0</v>
      </c>
      <c r="AI563" s="2">
        <v>0</v>
      </c>
      <c r="AJ563" s="2">
        <v>1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 t="s">
        <v>4</v>
      </c>
      <c r="AT563" s="2" t="s">
        <v>4</v>
      </c>
    </row>
    <row r="564" spans="1:46" x14ac:dyDescent="0.2">
      <c r="A564" s="2">
        <v>1673585</v>
      </c>
      <c r="B564" s="2">
        <v>864223</v>
      </c>
      <c r="C564" s="7">
        <v>24.186821934248499</v>
      </c>
      <c r="D564" s="7">
        <v>41.086649571157999</v>
      </c>
      <c r="E564" s="19" t="s">
        <v>1045</v>
      </c>
      <c r="F564" s="46">
        <f>INDEX(Δεδομένα!$P:$P,MATCH('2021'!E564,Δεδομένα!$O:$O,0))</f>
        <v>27</v>
      </c>
      <c r="G564" s="49" t="s">
        <v>1046</v>
      </c>
      <c r="H564" s="51" t="str">
        <f>INDEX(Δεδομένα!B$1:B$51,MATCH('2021'!G564,Δεδομένα!A$1:A$51,0))</f>
        <v>ΑΝΑΤΟΛΙΚΗΣ ΜΑΚΕΔΟΝΙΑΣ ΚΑΙ ΘΡΑΚΗΣ</v>
      </c>
      <c r="I564" s="53">
        <f>INDEX(Δεδομένα!E$1:E$13,MATCH('2021'!H564,Δεδομένα!D$1:D$13,0))</f>
        <v>2</v>
      </c>
      <c r="J564" s="4">
        <v>44370</v>
      </c>
      <c r="K564" s="3" t="s">
        <v>490</v>
      </c>
      <c r="L564" s="17" t="str">
        <f t="shared" si="36"/>
        <v>23/06/2021 16:00</v>
      </c>
      <c r="M564" s="4">
        <v>44370</v>
      </c>
      <c r="N564" s="3" t="s">
        <v>1085</v>
      </c>
      <c r="O564" s="17" t="str">
        <f t="shared" si="37"/>
        <v>23/06/2021 16:34</v>
      </c>
      <c r="P564" s="24">
        <f t="shared" si="38"/>
        <v>2.3611111115314998E-2</v>
      </c>
      <c r="Q564" s="28">
        <v>0</v>
      </c>
      <c r="R564" s="27">
        <f t="shared" si="39"/>
        <v>34.000000006053597</v>
      </c>
      <c r="S564" s="3" t="s">
        <v>4</v>
      </c>
      <c r="T564" s="3" t="s">
        <v>1052</v>
      </c>
      <c r="U564" s="3" t="s">
        <v>1076</v>
      </c>
      <c r="V564" s="3" t="s">
        <v>1076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0.1</v>
      </c>
      <c r="AC564" s="5">
        <v>0</v>
      </c>
      <c r="AD564" s="5">
        <v>0</v>
      </c>
      <c r="AE564" s="2">
        <v>6</v>
      </c>
      <c r="AF564" s="2">
        <v>0</v>
      </c>
      <c r="AG564" s="2">
        <v>0</v>
      </c>
      <c r="AH564" s="2">
        <v>0</v>
      </c>
      <c r="AI564" s="2">
        <v>0</v>
      </c>
      <c r="AJ564" s="2">
        <v>2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</row>
    <row r="565" spans="1:46" x14ac:dyDescent="0.2">
      <c r="A565" s="2">
        <v>1674962</v>
      </c>
      <c r="B565" s="2">
        <v>866598</v>
      </c>
      <c r="C565" s="7">
        <v>24.2188651491789</v>
      </c>
      <c r="D565" s="7">
        <v>41.076059405210401</v>
      </c>
      <c r="E565" s="19" t="s">
        <v>1045</v>
      </c>
      <c r="F565" s="46">
        <f>INDEX(Δεδομένα!$P:$P,MATCH('2021'!E565,Δεδομένα!$O:$O,0))</f>
        <v>27</v>
      </c>
      <c r="G565" s="49" t="s">
        <v>1046</v>
      </c>
      <c r="H565" s="51" t="str">
        <f>INDEX(Δεδομένα!B$1:B$51,MATCH('2021'!G565,Δεδομένα!A$1:A$51,0))</f>
        <v>ΑΝΑΤΟΛΙΚΗΣ ΜΑΚΕΔΟΝΙΑΣ ΚΑΙ ΘΡΑΚΗΣ</v>
      </c>
      <c r="I565" s="53">
        <f>INDEX(Δεδομένα!E$1:E$13,MATCH('2021'!H565,Δεδομένα!D$1:D$13,0))</f>
        <v>2</v>
      </c>
      <c r="J565" s="4">
        <v>44377</v>
      </c>
      <c r="K565" s="3" t="s">
        <v>771</v>
      </c>
      <c r="L565" s="17" t="str">
        <f t="shared" si="36"/>
        <v>30/06/2021 18:22</v>
      </c>
      <c r="M565" s="4">
        <v>44377</v>
      </c>
      <c r="N565" s="3" t="s">
        <v>166</v>
      </c>
      <c r="O565" s="17" t="str">
        <f t="shared" si="37"/>
        <v>30/06/2021 20:25</v>
      </c>
      <c r="P565" s="24">
        <f t="shared" si="38"/>
        <v>8.5416666668606922E-2</v>
      </c>
      <c r="Q565" s="28">
        <v>0</v>
      </c>
      <c r="R565" s="27">
        <f t="shared" si="39"/>
        <v>123.00000000279397</v>
      </c>
      <c r="S565" s="3" t="s">
        <v>4</v>
      </c>
      <c r="T565" s="3" t="s">
        <v>1052</v>
      </c>
      <c r="U565" s="3" t="s">
        <v>1076</v>
      </c>
      <c r="V565" s="3" t="s">
        <v>1076</v>
      </c>
      <c r="W565" s="5">
        <v>0</v>
      </c>
      <c r="X565" s="5">
        <v>0</v>
      </c>
      <c r="Y565" s="5">
        <v>0</v>
      </c>
      <c r="Z565" s="5">
        <v>0.05</v>
      </c>
      <c r="AA565" s="5">
        <v>0</v>
      </c>
      <c r="AB565" s="5">
        <v>0</v>
      </c>
      <c r="AC565" s="5">
        <v>0</v>
      </c>
      <c r="AD565" s="5">
        <v>0</v>
      </c>
      <c r="AE565" s="2">
        <v>3</v>
      </c>
      <c r="AF565" s="2">
        <v>0</v>
      </c>
      <c r="AG565" s="2">
        <v>0</v>
      </c>
      <c r="AH565" s="2">
        <v>0</v>
      </c>
      <c r="AI565" s="2">
        <v>0</v>
      </c>
      <c r="AJ565" s="2">
        <v>1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</row>
    <row r="566" spans="1:46" x14ac:dyDescent="0.2">
      <c r="A566" s="2">
        <v>1675039</v>
      </c>
      <c r="B566" s="2">
        <v>867182</v>
      </c>
      <c r="C566" s="7">
        <v>24.1693204813701</v>
      </c>
      <c r="D566" s="7">
        <v>41.109893665582902</v>
      </c>
      <c r="E566" s="19" t="s">
        <v>1045</v>
      </c>
      <c r="F566" s="46">
        <f>INDEX(Δεδομένα!$P:$P,MATCH('2021'!E566,Δεδομένα!$O:$O,0))</f>
        <v>27</v>
      </c>
      <c r="G566" s="49" t="s">
        <v>1046</v>
      </c>
      <c r="H566" s="51" t="str">
        <f>INDEX(Δεδομένα!B$1:B$51,MATCH('2021'!G566,Δεδομένα!A$1:A$51,0))</f>
        <v>ΑΝΑΤΟΛΙΚΗΣ ΜΑΚΕΔΟΝΙΑΣ ΚΑΙ ΘΡΑΚΗΣ</v>
      </c>
      <c r="I566" s="53">
        <f>INDEX(Δεδομένα!E$1:E$13,MATCH('2021'!H566,Δεδομένα!D$1:D$13,0))</f>
        <v>2</v>
      </c>
      <c r="J566" s="4">
        <v>44379</v>
      </c>
      <c r="K566" s="3" t="s">
        <v>535</v>
      </c>
      <c r="L566" s="17" t="str">
        <f t="shared" si="36"/>
        <v>02/07/2021 09:30</v>
      </c>
      <c r="M566" s="4">
        <v>44379</v>
      </c>
      <c r="N566" s="3" t="s">
        <v>1086</v>
      </c>
      <c r="O566" s="17" t="str">
        <f t="shared" si="37"/>
        <v>02/07/2021 10:36</v>
      </c>
      <c r="P566" s="24">
        <f t="shared" si="38"/>
        <v>4.5833333329937886E-2</v>
      </c>
      <c r="Q566" s="28">
        <v>0</v>
      </c>
      <c r="R566" s="27">
        <f t="shared" si="39"/>
        <v>65.999999995110556</v>
      </c>
      <c r="S566" s="3" t="s">
        <v>4</v>
      </c>
      <c r="T566" s="3" t="s">
        <v>1050</v>
      </c>
      <c r="U566" s="3" t="s">
        <v>1087</v>
      </c>
      <c r="V566" s="3" t="s">
        <v>1087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1.5</v>
      </c>
      <c r="AC566" s="5">
        <v>0</v>
      </c>
      <c r="AD566" s="5">
        <v>0</v>
      </c>
      <c r="AE566" s="2">
        <v>6</v>
      </c>
      <c r="AF566" s="2">
        <v>0</v>
      </c>
      <c r="AG566" s="2">
        <v>0</v>
      </c>
      <c r="AH566" s="2">
        <v>0</v>
      </c>
      <c r="AI566" s="2">
        <v>0</v>
      </c>
      <c r="AJ566" s="2">
        <v>2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</row>
    <row r="567" spans="1:46" x14ac:dyDescent="0.2">
      <c r="A567" s="2">
        <v>1675746</v>
      </c>
      <c r="B567" s="2">
        <v>867958</v>
      </c>
      <c r="C567" s="7">
        <v>24.216239657776502</v>
      </c>
      <c r="D567" s="7">
        <v>41.093859128165697</v>
      </c>
      <c r="E567" s="19" t="s">
        <v>1045</v>
      </c>
      <c r="F567" s="46">
        <f>INDEX(Δεδομένα!$P:$P,MATCH('2021'!E567,Δεδομένα!$O:$O,0))</f>
        <v>27</v>
      </c>
      <c r="G567" s="49" t="s">
        <v>1046</v>
      </c>
      <c r="H567" s="51" t="str">
        <f>INDEX(Δεδομένα!B$1:B$51,MATCH('2021'!G567,Δεδομένα!A$1:A$51,0))</f>
        <v>ΑΝΑΤΟΛΙΚΗΣ ΜΑΚΕΔΟΝΙΑΣ ΚΑΙ ΘΡΑΚΗΣ</v>
      </c>
      <c r="I567" s="53">
        <f>INDEX(Δεδομένα!E$1:E$13,MATCH('2021'!H567,Δεδομένα!D$1:D$13,0))</f>
        <v>2</v>
      </c>
      <c r="J567" s="4">
        <v>44381</v>
      </c>
      <c r="K567" s="3" t="s">
        <v>737</v>
      </c>
      <c r="L567" s="17" t="str">
        <f t="shared" si="36"/>
        <v>04/07/2021 14:45</v>
      </c>
      <c r="M567" s="4">
        <v>44381</v>
      </c>
      <c r="N567" s="3" t="s">
        <v>499</v>
      </c>
      <c r="O567" s="17" t="str">
        <f t="shared" si="37"/>
        <v>04/07/2021 15:10</v>
      </c>
      <c r="P567" s="24">
        <f t="shared" si="38"/>
        <v>1.7361111109494232E-2</v>
      </c>
      <c r="Q567" s="28">
        <v>0</v>
      </c>
      <c r="R567" s="27">
        <f t="shared" si="39"/>
        <v>24.999999997671694</v>
      </c>
      <c r="S567" s="3" t="s">
        <v>4</v>
      </c>
      <c r="T567" s="3" t="s">
        <v>1052</v>
      </c>
      <c r="U567" s="3" t="s">
        <v>1076</v>
      </c>
      <c r="V567" s="3" t="s">
        <v>1077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10</v>
      </c>
      <c r="AD567" s="5">
        <v>0</v>
      </c>
      <c r="AE567" s="2">
        <v>7</v>
      </c>
      <c r="AF567" s="2">
        <v>0</v>
      </c>
      <c r="AG567" s="2">
        <v>0</v>
      </c>
      <c r="AH567" s="2">
        <v>0</v>
      </c>
      <c r="AI567" s="2">
        <v>0</v>
      </c>
      <c r="AJ567" s="2">
        <v>3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</row>
    <row r="568" spans="1:46" x14ac:dyDescent="0.2">
      <c r="A568" s="2">
        <v>1675753</v>
      </c>
      <c r="B568" s="2">
        <v>868017</v>
      </c>
      <c r="C568" s="7">
        <v>24.188319390833001</v>
      </c>
      <c r="D568" s="7">
        <v>41.086624719267498</v>
      </c>
      <c r="E568" s="19" t="s">
        <v>1045</v>
      </c>
      <c r="F568" s="46">
        <f>INDEX(Δεδομένα!$P:$P,MATCH('2021'!E568,Δεδομένα!$O:$O,0))</f>
        <v>27</v>
      </c>
      <c r="G568" s="49" t="s">
        <v>1046</v>
      </c>
      <c r="H568" s="51" t="str">
        <f>INDEX(Δεδομένα!B$1:B$51,MATCH('2021'!G568,Δεδομένα!A$1:A$51,0))</f>
        <v>ΑΝΑΤΟΛΙΚΗΣ ΜΑΚΕΔΟΝΙΑΣ ΚΑΙ ΘΡΑΚΗΣ</v>
      </c>
      <c r="I568" s="53">
        <f>INDEX(Δεδομένα!E$1:E$13,MATCH('2021'!H568,Δεδομένα!D$1:D$13,0))</f>
        <v>2</v>
      </c>
      <c r="J568" s="4">
        <v>44381</v>
      </c>
      <c r="K568" s="3" t="s">
        <v>433</v>
      </c>
      <c r="L568" s="17" t="str">
        <f t="shared" si="36"/>
        <v>04/07/2021 17:25</v>
      </c>
      <c r="M568" s="4">
        <v>44381</v>
      </c>
      <c r="N568" s="3" t="s">
        <v>1088</v>
      </c>
      <c r="O568" s="17" t="str">
        <f t="shared" si="37"/>
        <v>04/07/2021 19:03</v>
      </c>
      <c r="P568" s="24">
        <f t="shared" si="38"/>
        <v>6.8055555551836733E-2</v>
      </c>
      <c r="Q568" s="28">
        <v>0</v>
      </c>
      <c r="R568" s="27">
        <f t="shared" si="39"/>
        <v>97.999999994644895</v>
      </c>
      <c r="S568" s="3" t="s">
        <v>4</v>
      </c>
      <c r="T568" s="3" t="s">
        <v>1052</v>
      </c>
      <c r="U568" s="3" t="s">
        <v>1089</v>
      </c>
      <c r="V568" s="3" t="s">
        <v>1090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7</v>
      </c>
      <c r="AC568" s="5">
        <v>0</v>
      </c>
      <c r="AD568" s="5">
        <v>0</v>
      </c>
      <c r="AE568" s="2">
        <v>3</v>
      </c>
      <c r="AF568" s="2">
        <v>0</v>
      </c>
      <c r="AG568" s="2">
        <v>0</v>
      </c>
      <c r="AH568" s="2">
        <v>0</v>
      </c>
      <c r="AI568" s="2">
        <v>0</v>
      </c>
      <c r="AJ568" s="2">
        <v>1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</row>
    <row r="569" spans="1:46" x14ac:dyDescent="0.2">
      <c r="A569" s="2">
        <v>1675801</v>
      </c>
      <c r="B569" s="2">
        <v>868228</v>
      </c>
      <c r="C569" s="7">
        <v>24.002824791936799</v>
      </c>
      <c r="D569" s="7">
        <v>41.183176843662402</v>
      </c>
      <c r="E569" s="19" t="s">
        <v>1045</v>
      </c>
      <c r="F569" s="46">
        <f>INDEX(Δεδομένα!$P:$P,MATCH('2021'!E569,Δεδομένα!$O:$O,0))</f>
        <v>27</v>
      </c>
      <c r="G569" s="49" t="s">
        <v>1046</v>
      </c>
      <c r="H569" s="51" t="str">
        <f>INDEX(Δεδομένα!B$1:B$51,MATCH('2021'!G569,Δεδομένα!A$1:A$51,0))</f>
        <v>ΑΝΑΤΟΛΙΚΗΣ ΜΑΚΕΔΟΝΙΑΣ ΚΑΙ ΘΡΑΚΗΣ</v>
      </c>
      <c r="I569" s="53">
        <f>INDEX(Δεδομένα!E$1:E$13,MATCH('2021'!H569,Δεδομένα!D$1:D$13,0))</f>
        <v>2</v>
      </c>
      <c r="J569" s="4">
        <v>44382</v>
      </c>
      <c r="K569" s="3" t="s">
        <v>718</v>
      </c>
      <c r="L569" s="17" t="str">
        <f t="shared" si="36"/>
        <v>05/07/2021 10:49</v>
      </c>
      <c r="M569" s="4">
        <v>44382</v>
      </c>
      <c r="N569" s="3" t="s">
        <v>237</v>
      </c>
      <c r="O569" s="17" t="str">
        <f t="shared" si="37"/>
        <v>05/07/2021 12:30</v>
      </c>
      <c r="P569" s="24">
        <f t="shared" si="38"/>
        <v>7.013888889196096E-2</v>
      </c>
      <c r="Q569" s="28">
        <v>0</v>
      </c>
      <c r="R569" s="27">
        <f t="shared" si="39"/>
        <v>101.00000000442378</v>
      </c>
      <c r="S569" s="3" t="s">
        <v>4</v>
      </c>
      <c r="T569" s="3" t="s">
        <v>1059</v>
      </c>
      <c r="U569" s="3" t="s">
        <v>1070</v>
      </c>
      <c r="V569" s="3" t="s">
        <v>1091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0.02</v>
      </c>
      <c r="AD569" s="5">
        <v>0</v>
      </c>
      <c r="AE569" s="2">
        <v>2</v>
      </c>
      <c r="AF569" s="2">
        <v>0</v>
      </c>
      <c r="AG569" s="2">
        <v>0</v>
      </c>
      <c r="AH569" s="2">
        <v>0</v>
      </c>
      <c r="AI569" s="2">
        <v>0</v>
      </c>
      <c r="AJ569" s="2">
        <v>1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</row>
    <row r="570" spans="1:46" x14ac:dyDescent="0.2">
      <c r="A570" s="2">
        <v>1675825</v>
      </c>
      <c r="B570" s="2">
        <v>868213</v>
      </c>
      <c r="C570" s="7">
        <v>24.005489730423101</v>
      </c>
      <c r="D570" s="7">
        <v>41.181422654077103</v>
      </c>
      <c r="E570" s="19" t="s">
        <v>1045</v>
      </c>
      <c r="F570" s="46">
        <f>INDEX(Δεδομένα!$P:$P,MATCH('2021'!E570,Δεδομένα!$O:$O,0))</f>
        <v>27</v>
      </c>
      <c r="G570" s="49" t="s">
        <v>1046</v>
      </c>
      <c r="H570" s="51" t="str">
        <f>INDEX(Δεδομένα!B$1:B$51,MATCH('2021'!G570,Δεδομένα!A$1:A$51,0))</f>
        <v>ΑΝΑΤΟΛΙΚΗΣ ΜΑΚΕΔΟΝΙΑΣ ΚΑΙ ΘΡΑΚΗΣ</v>
      </c>
      <c r="I570" s="53">
        <f>INDEX(Δεδομένα!E$1:E$13,MATCH('2021'!H570,Δεδομένα!D$1:D$13,0))</f>
        <v>2</v>
      </c>
      <c r="J570" s="4">
        <v>44382</v>
      </c>
      <c r="K570" s="3" t="s">
        <v>718</v>
      </c>
      <c r="L570" s="17" t="str">
        <f t="shared" si="36"/>
        <v>05/07/2021 10:49</v>
      </c>
      <c r="M570" s="4">
        <v>44382</v>
      </c>
      <c r="N570" s="3" t="s">
        <v>298</v>
      </c>
      <c r="O570" s="17" t="str">
        <f t="shared" si="37"/>
        <v>05/07/2021 12:35</v>
      </c>
      <c r="P570" s="24">
        <f t="shared" si="38"/>
        <v>7.3611111110949423E-2</v>
      </c>
      <c r="Q570" s="28">
        <v>0</v>
      </c>
      <c r="R570" s="27">
        <f t="shared" si="39"/>
        <v>105.99999999976717</v>
      </c>
      <c r="S570" s="3" t="s">
        <v>4</v>
      </c>
      <c r="T570" s="3" t="s">
        <v>1059</v>
      </c>
      <c r="U570" s="3" t="s">
        <v>1070</v>
      </c>
      <c r="V570" s="3" t="s">
        <v>1092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0.1</v>
      </c>
      <c r="AC570" s="5">
        <v>0</v>
      </c>
      <c r="AD570" s="5">
        <v>0</v>
      </c>
      <c r="AE570" s="2">
        <v>7</v>
      </c>
      <c r="AF570" s="2">
        <v>0</v>
      </c>
      <c r="AG570" s="2">
        <v>0</v>
      </c>
      <c r="AH570" s="2">
        <v>0</v>
      </c>
      <c r="AI570" s="2">
        <v>0</v>
      </c>
      <c r="AJ570" s="2">
        <v>3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</row>
    <row r="571" spans="1:46" x14ac:dyDescent="0.2">
      <c r="A571" s="2">
        <v>1675855</v>
      </c>
      <c r="B571" s="2">
        <v>868257</v>
      </c>
      <c r="C571" s="7">
        <v>24.0733666019193</v>
      </c>
      <c r="D571" s="7">
        <v>41.144039707694397</v>
      </c>
      <c r="E571" s="19" t="s">
        <v>1045</v>
      </c>
      <c r="F571" s="46">
        <f>INDEX(Δεδομένα!$P:$P,MATCH('2021'!E571,Δεδομένα!$O:$O,0))</f>
        <v>27</v>
      </c>
      <c r="G571" s="49" t="s">
        <v>1046</v>
      </c>
      <c r="H571" s="51" t="str">
        <f>INDEX(Δεδομένα!B$1:B$51,MATCH('2021'!G571,Δεδομένα!A$1:A$51,0))</f>
        <v>ΑΝΑΤΟΛΙΚΗΣ ΜΑΚΕΔΟΝΙΑΣ ΚΑΙ ΘΡΑΚΗΣ</v>
      </c>
      <c r="I571" s="53">
        <f>INDEX(Δεδομένα!E$1:E$13,MATCH('2021'!H571,Δεδομένα!D$1:D$13,0))</f>
        <v>2</v>
      </c>
      <c r="J571" s="4">
        <v>44382</v>
      </c>
      <c r="K571" s="3" t="s">
        <v>1093</v>
      </c>
      <c r="L571" s="17" t="str">
        <f t="shared" si="36"/>
        <v>05/07/2021 13:24</v>
      </c>
      <c r="M571" s="4">
        <v>44382</v>
      </c>
      <c r="N571" s="3" t="s">
        <v>157</v>
      </c>
      <c r="O571" s="17" t="str">
        <f t="shared" si="37"/>
        <v>05/07/2021 13:55</v>
      </c>
      <c r="P571" s="24">
        <f t="shared" si="38"/>
        <v>2.1527777775190771E-2</v>
      </c>
      <c r="Q571" s="28">
        <v>0</v>
      </c>
      <c r="R571" s="27">
        <f t="shared" si="39"/>
        <v>30.99999999627471</v>
      </c>
      <c r="S571" s="3" t="s">
        <v>4</v>
      </c>
      <c r="T571" s="3" t="s">
        <v>1050</v>
      </c>
      <c r="U571" s="3" t="s">
        <v>1068</v>
      </c>
      <c r="V571" s="3" t="s">
        <v>1094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0.5</v>
      </c>
      <c r="AD571" s="5">
        <v>0</v>
      </c>
      <c r="AE571" s="2">
        <v>7</v>
      </c>
      <c r="AF571" s="2">
        <v>0</v>
      </c>
      <c r="AG571" s="2">
        <v>0</v>
      </c>
      <c r="AH571" s="2">
        <v>0</v>
      </c>
      <c r="AI571" s="2">
        <v>0</v>
      </c>
      <c r="AJ571" s="2">
        <v>3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</row>
    <row r="572" spans="1:46" x14ac:dyDescent="0.2">
      <c r="A572" s="2">
        <v>1675930</v>
      </c>
      <c r="B572" s="2">
        <v>868391</v>
      </c>
      <c r="C572" s="7">
        <v>24.005489219685899</v>
      </c>
      <c r="D572" s="7">
        <v>41.181396891431397</v>
      </c>
      <c r="E572" s="19" t="s">
        <v>1045</v>
      </c>
      <c r="F572" s="46">
        <f>INDEX(Δεδομένα!$P:$P,MATCH('2021'!E572,Δεδομένα!$O:$O,0))</f>
        <v>27</v>
      </c>
      <c r="G572" s="49" t="s">
        <v>1046</v>
      </c>
      <c r="H572" s="51" t="str">
        <f>INDEX(Δεδομένα!B$1:B$51,MATCH('2021'!G572,Δεδομένα!A$1:A$51,0))</f>
        <v>ΑΝΑΤΟΛΙΚΗΣ ΜΑΚΕΔΟΝΙΑΣ ΚΑΙ ΘΡΑΚΗΣ</v>
      </c>
      <c r="I572" s="53">
        <f>INDEX(Δεδομένα!E$1:E$13,MATCH('2021'!H572,Δεδομένα!D$1:D$13,0))</f>
        <v>2</v>
      </c>
      <c r="J572" s="4">
        <v>44382</v>
      </c>
      <c r="K572" s="3" t="s">
        <v>1095</v>
      </c>
      <c r="L572" s="17" t="str">
        <f t="shared" si="36"/>
        <v>05/07/2021 21:12</v>
      </c>
      <c r="M572" s="4">
        <v>44382</v>
      </c>
      <c r="N572" s="3" t="s">
        <v>521</v>
      </c>
      <c r="O572" s="17" t="str">
        <f t="shared" si="37"/>
        <v>05/07/2021 22:00</v>
      </c>
      <c r="P572" s="24">
        <f t="shared" si="38"/>
        <v>3.3333333332848269E-2</v>
      </c>
      <c r="Q572" s="28">
        <v>0</v>
      </c>
      <c r="R572" s="27">
        <f t="shared" si="39"/>
        <v>47.999999999301508</v>
      </c>
      <c r="S572" s="3" t="s">
        <v>4</v>
      </c>
      <c r="T572" s="3" t="s">
        <v>1059</v>
      </c>
      <c r="U572" s="3" t="s">
        <v>1070</v>
      </c>
      <c r="V572" s="3" t="s">
        <v>1096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0.05</v>
      </c>
      <c r="AC572" s="5">
        <v>0</v>
      </c>
      <c r="AD572" s="5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</row>
    <row r="573" spans="1:46" x14ac:dyDescent="0.2">
      <c r="A573" s="2">
        <v>1677067</v>
      </c>
      <c r="B573" s="2">
        <v>869218</v>
      </c>
      <c r="C573" s="7">
        <v>24.1684806640489</v>
      </c>
      <c r="D573" s="7">
        <v>41.110656137494203</v>
      </c>
      <c r="E573" s="19" t="s">
        <v>1045</v>
      </c>
      <c r="F573" s="46">
        <f>INDEX(Δεδομένα!$P:$P,MATCH('2021'!E573,Δεδομένα!$O:$O,0))</f>
        <v>27</v>
      </c>
      <c r="G573" s="49" t="s">
        <v>1046</v>
      </c>
      <c r="H573" s="51" t="str">
        <f>INDEX(Δεδομένα!B$1:B$51,MATCH('2021'!G573,Δεδομένα!A$1:A$51,0))</f>
        <v>ΑΝΑΤΟΛΙΚΗΣ ΜΑΚΕΔΟΝΙΑΣ ΚΑΙ ΘΡΑΚΗΣ</v>
      </c>
      <c r="I573" s="53">
        <f>INDEX(Δεδομένα!E$1:E$13,MATCH('2021'!H573,Δεδομένα!D$1:D$13,0))</f>
        <v>2</v>
      </c>
      <c r="J573" s="4">
        <v>44385</v>
      </c>
      <c r="K573" s="3" t="s">
        <v>526</v>
      </c>
      <c r="L573" s="17" t="str">
        <f t="shared" si="36"/>
        <v>08/07/2021 17:05</v>
      </c>
      <c r="M573" s="4">
        <v>44385</v>
      </c>
      <c r="N573" s="3" t="s">
        <v>13</v>
      </c>
      <c r="O573" s="17" t="str">
        <f t="shared" si="37"/>
        <v>08/07/2021 18:50</v>
      </c>
      <c r="P573" s="24">
        <f t="shared" si="38"/>
        <v>7.2916666664241347E-2</v>
      </c>
      <c r="Q573" s="28">
        <v>0</v>
      </c>
      <c r="R573" s="27">
        <f t="shared" si="39"/>
        <v>104.99999999650754</v>
      </c>
      <c r="S573" s="3" t="s">
        <v>4</v>
      </c>
      <c r="T573" s="3" t="s">
        <v>1050</v>
      </c>
      <c r="U573" s="3" t="s">
        <v>1087</v>
      </c>
      <c r="V573" s="3" t="s">
        <v>1087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5</v>
      </c>
      <c r="AD573" s="5">
        <v>0</v>
      </c>
      <c r="AE573" s="2">
        <v>2</v>
      </c>
      <c r="AF573" s="2">
        <v>0</v>
      </c>
      <c r="AG573" s="2">
        <v>0</v>
      </c>
      <c r="AH573" s="2">
        <v>0</v>
      </c>
      <c r="AI573" s="2">
        <v>0</v>
      </c>
      <c r="AJ573" s="2">
        <v>1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</row>
    <row r="574" spans="1:46" x14ac:dyDescent="0.2">
      <c r="A574" s="2">
        <v>1677075</v>
      </c>
      <c r="B574" s="2">
        <v>869320</v>
      </c>
      <c r="C574" s="7">
        <v>24.002595190540301</v>
      </c>
      <c r="D574" s="7">
        <v>41.178388638431699</v>
      </c>
      <c r="E574" s="19" t="s">
        <v>1045</v>
      </c>
      <c r="F574" s="46">
        <f>INDEX(Δεδομένα!$P:$P,MATCH('2021'!E574,Δεδομένα!$O:$O,0))</f>
        <v>27</v>
      </c>
      <c r="G574" s="49" t="s">
        <v>1046</v>
      </c>
      <c r="H574" s="51" t="str">
        <f>INDEX(Δεδομένα!B$1:B$51,MATCH('2021'!G574,Δεδομένα!A$1:A$51,0))</f>
        <v>ΑΝΑΤΟΛΙΚΗΣ ΜΑΚΕΔΟΝΙΑΣ ΚΑΙ ΘΡΑΚΗΣ</v>
      </c>
      <c r="I574" s="53">
        <f>INDEX(Δεδομένα!E$1:E$13,MATCH('2021'!H574,Δεδομένα!D$1:D$13,0))</f>
        <v>2</v>
      </c>
      <c r="J574" s="4">
        <v>44385</v>
      </c>
      <c r="K574" s="3" t="s">
        <v>1097</v>
      </c>
      <c r="L574" s="17" t="str">
        <f t="shared" si="36"/>
        <v>08/07/2021 22:49</v>
      </c>
      <c r="M574" s="4">
        <v>44385</v>
      </c>
      <c r="N574" s="3" t="s">
        <v>971</v>
      </c>
      <c r="O574" s="17" t="str">
        <f t="shared" si="37"/>
        <v>08/07/2021 23:50</v>
      </c>
      <c r="P574" s="24">
        <f t="shared" si="38"/>
        <v>4.2361111110949423E-2</v>
      </c>
      <c r="Q574" s="28">
        <v>0</v>
      </c>
      <c r="R574" s="27">
        <f t="shared" si="39"/>
        <v>60.999999999767169</v>
      </c>
      <c r="S574" s="3" t="s">
        <v>4</v>
      </c>
      <c r="T574" s="3" t="s">
        <v>1059</v>
      </c>
      <c r="U574" s="3" t="s">
        <v>1070</v>
      </c>
      <c r="V574" s="3" t="s">
        <v>1096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0.05</v>
      </c>
      <c r="AD574" s="5">
        <v>0</v>
      </c>
      <c r="AE574" s="2">
        <v>2</v>
      </c>
      <c r="AF574" s="2">
        <v>0</v>
      </c>
      <c r="AG574" s="2">
        <v>0</v>
      </c>
      <c r="AH574" s="2">
        <v>0</v>
      </c>
      <c r="AI574" s="2">
        <v>3</v>
      </c>
      <c r="AJ574" s="2">
        <v>1</v>
      </c>
      <c r="AK574" s="2">
        <v>0</v>
      </c>
      <c r="AL574" s="2">
        <v>1</v>
      </c>
      <c r="AM574" s="2">
        <v>1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</row>
    <row r="575" spans="1:46" x14ac:dyDescent="0.2">
      <c r="A575" s="2">
        <v>1677307</v>
      </c>
      <c r="B575" s="2">
        <v>869893</v>
      </c>
      <c r="C575" s="8"/>
      <c r="D575" s="2"/>
      <c r="E575" s="19" t="s">
        <v>1045</v>
      </c>
      <c r="F575" s="46">
        <f>INDEX(Δεδομένα!$P:$P,MATCH('2021'!E575,Δεδομένα!$O:$O,0))</f>
        <v>27</v>
      </c>
      <c r="G575" s="49" t="s">
        <v>1046</v>
      </c>
      <c r="H575" s="51" t="str">
        <f>INDEX(Δεδομένα!B$1:B$51,MATCH('2021'!G575,Δεδομένα!A$1:A$51,0))</f>
        <v>ΑΝΑΤΟΛΙΚΗΣ ΜΑΚΕΔΟΝΙΑΣ ΚΑΙ ΘΡΑΚΗΣ</v>
      </c>
      <c r="I575" s="53">
        <f>INDEX(Δεδομένα!E$1:E$13,MATCH('2021'!H575,Δεδομένα!D$1:D$13,0))</f>
        <v>2</v>
      </c>
      <c r="J575" s="4">
        <v>44387</v>
      </c>
      <c r="K575" s="3" t="s">
        <v>902</v>
      </c>
      <c r="L575" s="17" t="str">
        <f t="shared" si="36"/>
        <v>10/07/2021 19:25</v>
      </c>
      <c r="M575" s="4">
        <v>44387</v>
      </c>
      <c r="N575" s="3" t="s">
        <v>1098</v>
      </c>
      <c r="O575" s="17" t="str">
        <f t="shared" si="37"/>
        <v>10/07/2021 20:29</v>
      </c>
      <c r="P575" s="24">
        <f t="shared" si="38"/>
        <v>4.4444444443797693E-2</v>
      </c>
      <c r="Q575" s="28">
        <v>0</v>
      </c>
      <c r="R575" s="27">
        <f t="shared" si="39"/>
        <v>63.999999999068677</v>
      </c>
      <c r="S575" s="3" t="s">
        <v>4</v>
      </c>
      <c r="T575" s="3" t="s">
        <v>1050</v>
      </c>
      <c r="U575" s="3" t="s">
        <v>4</v>
      </c>
      <c r="V575" s="3" t="s">
        <v>1099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1</v>
      </c>
      <c r="AD575" s="5">
        <v>0</v>
      </c>
      <c r="AE575" s="2">
        <v>5</v>
      </c>
      <c r="AF575" s="2">
        <v>0</v>
      </c>
      <c r="AG575" s="2">
        <v>0</v>
      </c>
      <c r="AH575" s="2">
        <v>0</v>
      </c>
      <c r="AI575" s="2">
        <v>0</v>
      </c>
      <c r="AJ575" s="2">
        <v>2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</row>
    <row r="576" spans="1:46" x14ac:dyDescent="0.2">
      <c r="A576" s="2">
        <v>1677420</v>
      </c>
      <c r="B576" s="2">
        <v>870162</v>
      </c>
      <c r="C576" s="7">
        <v>24.187604958498898</v>
      </c>
      <c r="D576" s="7">
        <v>41.084989236778299</v>
      </c>
      <c r="E576" s="19" t="s">
        <v>1045</v>
      </c>
      <c r="F576" s="46">
        <f>INDEX(Δεδομένα!$P:$P,MATCH('2021'!E576,Δεδομένα!$O:$O,0))</f>
        <v>27</v>
      </c>
      <c r="G576" s="49" t="s">
        <v>1046</v>
      </c>
      <c r="H576" s="51" t="str">
        <f>INDEX(Δεδομένα!B$1:B$51,MATCH('2021'!G576,Δεδομένα!A$1:A$51,0))</f>
        <v>ΑΝΑΤΟΛΙΚΗΣ ΜΑΚΕΔΟΝΙΑΣ ΚΑΙ ΘΡΑΚΗΣ</v>
      </c>
      <c r="I576" s="53">
        <f>INDEX(Δεδομένα!E$1:E$13,MATCH('2021'!H576,Δεδομένα!D$1:D$13,0))</f>
        <v>2</v>
      </c>
      <c r="J576" s="4">
        <v>44388</v>
      </c>
      <c r="K576" s="3" t="s">
        <v>723</v>
      </c>
      <c r="L576" s="17" t="str">
        <f t="shared" si="36"/>
        <v>11/07/2021 17:18</v>
      </c>
      <c r="M576" s="4">
        <v>44388</v>
      </c>
      <c r="N576" s="3" t="s">
        <v>464</v>
      </c>
      <c r="O576" s="17" t="str">
        <f t="shared" si="37"/>
        <v>11/07/2021 18:20</v>
      </c>
      <c r="P576" s="24">
        <f t="shared" si="38"/>
        <v>4.3055555557657499E-2</v>
      </c>
      <c r="Q576" s="28">
        <v>0</v>
      </c>
      <c r="R576" s="27">
        <f t="shared" si="39"/>
        <v>62.000000003026798</v>
      </c>
      <c r="S576" s="3" t="s">
        <v>4</v>
      </c>
      <c r="T576" s="3" t="s">
        <v>1052</v>
      </c>
      <c r="U576" s="3" t="s">
        <v>1089</v>
      </c>
      <c r="V576" s="3" t="s">
        <v>1089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2</v>
      </c>
      <c r="AD576" s="5">
        <v>0</v>
      </c>
      <c r="AE576" s="2">
        <v>2</v>
      </c>
      <c r="AF576" s="2">
        <v>0</v>
      </c>
      <c r="AG576" s="2">
        <v>0</v>
      </c>
      <c r="AH576" s="2">
        <v>0</v>
      </c>
      <c r="AI576" s="2">
        <v>0</v>
      </c>
      <c r="AJ576" s="2">
        <v>1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</row>
    <row r="577" spans="1:46" x14ac:dyDescent="0.2">
      <c r="A577" s="2">
        <v>1680810</v>
      </c>
      <c r="B577" s="2">
        <v>871783</v>
      </c>
      <c r="C577" s="7">
        <v>24.116649627685501</v>
      </c>
      <c r="D577" s="7">
        <v>41.1052055358887</v>
      </c>
      <c r="E577" s="19" t="s">
        <v>1045</v>
      </c>
      <c r="F577" s="46">
        <f>INDEX(Δεδομένα!$P:$P,MATCH('2021'!E577,Δεδομένα!$O:$O,0))</f>
        <v>27</v>
      </c>
      <c r="G577" s="49" t="s">
        <v>1046</v>
      </c>
      <c r="H577" s="51" t="str">
        <f>INDEX(Δεδομένα!B$1:B$51,MATCH('2021'!G577,Δεδομένα!A$1:A$51,0))</f>
        <v>ΑΝΑΤΟΛΙΚΗΣ ΜΑΚΕΔΟΝΙΑΣ ΚΑΙ ΘΡΑΚΗΣ</v>
      </c>
      <c r="I577" s="53">
        <f>INDEX(Δεδομένα!E$1:E$13,MATCH('2021'!H577,Δεδομένα!D$1:D$13,0))</f>
        <v>2</v>
      </c>
      <c r="J577" s="4">
        <v>44393</v>
      </c>
      <c r="K577" s="3" t="s">
        <v>255</v>
      </c>
      <c r="L577" s="17" t="str">
        <f t="shared" si="36"/>
        <v>16/07/2021 19:40</v>
      </c>
      <c r="M577" s="4">
        <v>44393</v>
      </c>
      <c r="N577" s="3" t="s">
        <v>256</v>
      </c>
      <c r="O577" s="17" t="str">
        <f t="shared" si="37"/>
        <v>16/07/2021 20:15</v>
      </c>
      <c r="P577" s="24">
        <f t="shared" si="38"/>
        <v>2.4305555554747116E-2</v>
      </c>
      <c r="Q577" s="28">
        <v>0</v>
      </c>
      <c r="R577" s="27">
        <f t="shared" si="39"/>
        <v>34.999999998835847</v>
      </c>
      <c r="S577" s="3" t="s">
        <v>4</v>
      </c>
      <c r="T577" s="3" t="s">
        <v>1050</v>
      </c>
      <c r="U577" s="3" t="s">
        <v>1100</v>
      </c>
      <c r="V577" s="3" t="s">
        <v>1101</v>
      </c>
      <c r="W577" s="5">
        <v>0</v>
      </c>
      <c r="X577" s="5">
        <v>0</v>
      </c>
      <c r="Y577" s="5">
        <v>0</v>
      </c>
      <c r="Z577" s="5">
        <v>0</v>
      </c>
      <c r="AA577" s="5">
        <v>0.02</v>
      </c>
      <c r="AB577" s="5">
        <v>0</v>
      </c>
      <c r="AC577" s="5">
        <v>0</v>
      </c>
      <c r="AD577" s="5">
        <v>0</v>
      </c>
      <c r="AE577" s="2">
        <v>4</v>
      </c>
      <c r="AF577" s="2">
        <v>0</v>
      </c>
      <c r="AG577" s="2">
        <v>0</v>
      </c>
      <c r="AH577" s="2">
        <v>0</v>
      </c>
      <c r="AI577" s="2">
        <v>0</v>
      </c>
      <c r="AJ577" s="2">
        <v>2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</row>
    <row r="578" spans="1:46" x14ac:dyDescent="0.2">
      <c r="A578" s="2">
        <v>1680859</v>
      </c>
      <c r="B578" s="2">
        <v>872396</v>
      </c>
      <c r="C578" s="7">
        <v>24.245270373732701</v>
      </c>
      <c r="D578" s="7">
        <v>41.0946848196429</v>
      </c>
      <c r="E578" s="19" t="s">
        <v>1045</v>
      </c>
      <c r="F578" s="46">
        <f>INDEX(Δεδομένα!$P:$P,MATCH('2021'!E578,Δεδομένα!$O:$O,0))</f>
        <v>27</v>
      </c>
      <c r="G578" s="49" t="s">
        <v>1046</v>
      </c>
      <c r="H578" s="51" t="str">
        <f>INDEX(Δεδομένα!B$1:B$51,MATCH('2021'!G578,Δεδομένα!A$1:A$51,0))</f>
        <v>ΑΝΑΤΟΛΙΚΗΣ ΜΑΚΕΔΟΝΙΑΣ ΚΑΙ ΘΡΑΚΗΣ</v>
      </c>
      <c r="I578" s="53">
        <f>INDEX(Δεδομένα!E$1:E$13,MATCH('2021'!H578,Δεδομένα!D$1:D$13,0))</f>
        <v>2</v>
      </c>
      <c r="J578" s="4">
        <v>44395</v>
      </c>
      <c r="K578" s="3" t="s">
        <v>724</v>
      </c>
      <c r="L578" s="17" t="str">
        <f t="shared" si="36"/>
        <v>18/07/2021 18:02</v>
      </c>
      <c r="M578" s="4">
        <v>44395</v>
      </c>
      <c r="N578" s="3" t="s">
        <v>13</v>
      </c>
      <c r="O578" s="17" t="str">
        <f t="shared" si="37"/>
        <v>18/07/2021 18:50</v>
      </c>
      <c r="P578" s="24">
        <f t="shared" si="38"/>
        <v>3.3333333332848269E-2</v>
      </c>
      <c r="Q578" s="28">
        <v>0</v>
      </c>
      <c r="R578" s="27">
        <f t="shared" si="39"/>
        <v>47.999999999301508</v>
      </c>
      <c r="S578" s="3" t="s">
        <v>4</v>
      </c>
      <c r="T578" s="3" t="s">
        <v>1052</v>
      </c>
      <c r="U578" s="3" t="s">
        <v>1076</v>
      </c>
      <c r="V578" s="3" t="s">
        <v>1077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1</v>
      </c>
      <c r="AC578" s="5">
        <v>0</v>
      </c>
      <c r="AD578" s="5">
        <v>0</v>
      </c>
      <c r="AE578" s="2">
        <v>5</v>
      </c>
      <c r="AF578" s="2">
        <v>0</v>
      </c>
      <c r="AG578" s="2">
        <v>0</v>
      </c>
      <c r="AH578" s="2">
        <v>0</v>
      </c>
      <c r="AI578" s="2">
        <v>0</v>
      </c>
      <c r="AJ578" s="2">
        <v>2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</row>
    <row r="579" spans="1:46" x14ac:dyDescent="0.2">
      <c r="A579" s="2">
        <v>1680877</v>
      </c>
      <c r="B579" s="2">
        <v>873003</v>
      </c>
      <c r="C579" s="7">
        <v>24.145080697821101</v>
      </c>
      <c r="D579" s="7">
        <v>41.161308860421698</v>
      </c>
      <c r="E579" s="19" t="s">
        <v>1045</v>
      </c>
      <c r="F579" s="46">
        <f>INDEX(Δεδομένα!$P:$P,MATCH('2021'!E579,Δεδομένα!$O:$O,0))</f>
        <v>27</v>
      </c>
      <c r="G579" s="49" t="s">
        <v>1046</v>
      </c>
      <c r="H579" s="51" t="str">
        <f>INDEX(Δεδομένα!B$1:B$51,MATCH('2021'!G579,Δεδομένα!A$1:A$51,0))</f>
        <v>ΑΝΑΤΟΛΙΚΗΣ ΜΑΚΕΔΟΝΙΑΣ ΚΑΙ ΘΡΑΚΗΣ</v>
      </c>
      <c r="I579" s="53">
        <f>INDEX(Δεδομένα!E$1:E$13,MATCH('2021'!H579,Δεδομένα!D$1:D$13,0))</f>
        <v>2</v>
      </c>
      <c r="J579" s="4">
        <v>44397</v>
      </c>
      <c r="K579" s="3" t="s">
        <v>845</v>
      </c>
      <c r="L579" s="17" t="str">
        <f t="shared" si="36"/>
        <v>20/07/2021 17:39</v>
      </c>
      <c r="M579" s="4">
        <v>44397</v>
      </c>
      <c r="N579" s="3" t="s">
        <v>1102</v>
      </c>
      <c r="O579" s="17" t="str">
        <f t="shared" si="37"/>
        <v>20/07/2021 17:59</v>
      </c>
      <c r="P579" s="24">
        <f t="shared" si="38"/>
        <v>1.3888888883229811E-2</v>
      </c>
      <c r="Q579" s="28">
        <v>0</v>
      </c>
      <c r="R579" s="27">
        <f t="shared" si="39"/>
        <v>19.999999991850927</v>
      </c>
      <c r="S579" s="3" t="s">
        <v>4</v>
      </c>
      <c r="T579" s="3" t="s">
        <v>1050</v>
      </c>
      <c r="U579" s="3" t="s">
        <v>1055</v>
      </c>
      <c r="V579" s="3" t="s">
        <v>1103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0.3</v>
      </c>
      <c r="AD579" s="5">
        <v>0</v>
      </c>
      <c r="AE579" s="2">
        <v>6</v>
      </c>
      <c r="AF579" s="2">
        <v>0</v>
      </c>
      <c r="AG579" s="2">
        <v>0</v>
      </c>
      <c r="AH579" s="2">
        <v>0</v>
      </c>
      <c r="AI579" s="2">
        <v>0</v>
      </c>
      <c r="AJ579" s="2">
        <v>2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</row>
    <row r="580" spans="1:46" x14ac:dyDescent="0.2">
      <c r="A580" s="2">
        <v>1681070</v>
      </c>
      <c r="B580" s="2">
        <v>874109</v>
      </c>
      <c r="C580" s="7">
        <v>24.202598571777301</v>
      </c>
      <c r="D580" s="7">
        <v>41.123908996582003</v>
      </c>
      <c r="E580" s="19" t="s">
        <v>1045</v>
      </c>
      <c r="F580" s="46">
        <f>INDEX(Δεδομένα!$P:$P,MATCH('2021'!E580,Δεδομένα!$O:$O,0))</f>
        <v>27</v>
      </c>
      <c r="G580" s="49" t="s">
        <v>1046</v>
      </c>
      <c r="H580" s="51" t="str">
        <f>INDEX(Δεδομένα!B$1:B$51,MATCH('2021'!G580,Δεδομένα!A$1:A$51,0))</f>
        <v>ΑΝΑΤΟΛΙΚΗΣ ΜΑΚΕΔΟΝΙΑΣ ΚΑΙ ΘΡΑΚΗΣ</v>
      </c>
      <c r="I580" s="53">
        <f>INDEX(Δεδομένα!E$1:E$13,MATCH('2021'!H580,Δεδομένα!D$1:D$13,0))</f>
        <v>2</v>
      </c>
      <c r="J580" s="4">
        <v>44401</v>
      </c>
      <c r="K580" s="3" t="s">
        <v>275</v>
      </c>
      <c r="L580" s="17" t="str">
        <f t="shared" si="36"/>
        <v>24/07/2021 15:18</v>
      </c>
      <c r="M580" s="4">
        <v>44401</v>
      </c>
      <c r="N580" s="3" t="s">
        <v>1104</v>
      </c>
      <c r="O580" s="17" t="str">
        <f t="shared" si="37"/>
        <v>24/07/2021 16:13</v>
      </c>
      <c r="P580" s="24">
        <f t="shared" si="38"/>
        <v>3.8194444445252884E-2</v>
      </c>
      <c r="Q580" s="28">
        <v>0</v>
      </c>
      <c r="R580" s="27">
        <f t="shared" si="39"/>
        <v>55.000000001164153</v>
      </c>
      <c r="S580" s="3" t="s">
        <v>4</v>
      </c>
      <c r="T580" s="3" t="s">
        <v>1050</v>
      </c>
      <c r="U580" s="3" t="s">
        <v>4</v>
      </c>
      <c r="V580" s="3" t="s">
        <v>1105</v>
      </c>
      <c r="W580" s="5">
        <v>0</v>
      </c>
      <c r="X580" s="5">
        <v>0</v>
      </c>
      <c r="Y580" s="5">
        <v>0</v>
      </c>
      <c r="Z580" s="5">
        <v>3</v>
      </c>
      <c r="AA580" s="5">
        <v>0</v>
      </c>
      <c r="AB580" s="5">
        <v>0</v>
      </c>
      <c r="AC580" s="5">
        <v>0</v>
      </c>
      <c r="AD580" s="5">
        <v>0</v>
      </c>
      <c r="AE580" s="2">
        <v>4</v>
      </c>
      <c r="AF580" s="2">
        <v>0</v>
      </c>
      <c r="AG580" s="2">
        <v>0</v>
      </c>
      <c r="AH580" s="2">
        <v>0</v>
      </c>
      <c r="AI580" s="2">
        <v>0</v>
      </c>
      <c r="AJ580" s="2">
        <v>2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</row>
    <row r="581" spans="1:46" x14ac:dyDescent="0.2">
      <c r="A581" s="2">
        <v>1682190</v>
      </c>
      <c r="B581" s="2">
        <v>875685</v>
      </c>
      <c r="C581" s="7">
        <v>24.198429717566501</v>
      </c>
      <c r="D581" s="7">
        <v>41.125978741845302</v>
      </c>
      <c r="E581" s="19" t="s">
        <v>1045</v>
      </c>
      <c r="F581" s="46">
        <f>INDEX(Δεδομένα!$P:$P,MATCH('2021'!E581,Δεδομένα!$O:$O,0))</f>
        <v>27</v>
      </c>
      <c r="G581" s="49" t="s">
        <v>1046</v>
      </c>
      <c r="H581" s="51" t="str">
        <f>INDEX(Δεδομένα!B$1:B$51,MATCH('2021'!G581,Δεδομένα!A$1:A$51,0))</f>
        <v>ΑΝΑΤΟΛΙΚΗΣ ΜΑΚΕΔΟΝΙΑΣ ΚΑΙ ΘΡΑΚΗΣ</v>
      </c>
      <c r="I581" s="53">
        <f>INDEX(Δεδομένα!E$1:E$13,MATCH('2021'!H581,Δεδομένα!D$1:D$13,0))</f>
        <v>2</v>
      </c>
      <c r="J581" s="4">
        <v>44406</v>
      </c>
      <c r="K581" s="3" t="s">
        <v>370</v>
      </c>
      <c r="L581" s="17" t="str">
        <f t="shared" si="36"/>
        <v>29/07/2021 17:45</v>
      </c>
      <c r="M581" s="4">
        <v>44406</v>
      </c>
      <c r="N581" s="3" t="s">
        <v>483</v>
      </c>
      <c r="O581" s="17" t="str">
        <f t="shared" si="37"/>
        <v>29/07/2021 18:10</v>
      </c>
      <c r="P581" s="24">
        <f t="shared" si="38"/>
        <v>1.7361111109494232E-2</v>
      </c>
      <c r="Q581" s="28">
        <v>0</v>
      </c>
      <c r="R581" s="27">
        <f t="shared" si="39"/>
        <v>24.999999997671694</v>
      </c>
      <c r="S581" s="3" t="s">
        <v>4</v>
      </c>
      <c r="T581" s="3" t="s">
        <v>1050</v>
      </c>
      <c r="U581" s="3" t="s">
        <v>4</v>
      </c>
      <c r="V581" s="3" t="s">
        <v>1105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1</v>
      </c>
      <c r="AD581" s="5">
        <v>0</v>
      </c>
      <c r="AE581" s="2">
        <v>2</v>
      </c>
      <c r="AF581" s="2">
        <v>0</v>
      </c>
      <c r="AG581" s="2">
        <v>0</v>
      </c>
      <c r="AH581" s="2">
        <v>0</v>
      </c>
      <c r="AI581" s="2">
        <v>0</v>
      </c>
      <c r="AJ581" s="2">
        <v>1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</row>
    <row r="582" spans="1:46" x14ac:dyDescent="0.2">
      <c r="A582" s="2">
        <v>1682503</v>
      </c>
      <c r="B582" s="2">
        <v>876156</v>
      </c>
      <c r="C582" s="7">
        <v>24.111318781339499</v>
      </c>
      <c r="D582" s="7">
        <v>41.114966933925302</v>
      </c>
      <c r="E582" s="19" t="s">
        <v>1045</v>
      </c>
      <c r="F582" s="46">
        <f>INDEX(Δεδομένα!$P:$P,MATCH('2021'!E582,Δεδομένα!$O:$O,0))</f>
        <v>27</v>
      </c>
      <c r="G582" s="49" t="s">
        <v>1046</v>
      </c>
      <c r="H582" s="51" t="str">
        <f>INDEX(Δεδομένα!B$1:B$51,MATCH('2021'!G582,Δεδομένα!A$1:A$51,0))</f>
        <v>ΑΝΑΤΟΛΙΚΗΣ ΜΑΚΕΔΟΝΙΑΣ ΚΑΙ ΘΡΑΚΗΣ</v>
      </c>
      <c r="I582" s="53">
        <f>INDEX(Δεδομένα!E$1:E$13,MATCH('2021'!H582,Δεδομένα!D$1:D$13,0))</f>
        <v>2</v>
      </c>
      <c r="J582" s="4">
        <v>44408</v>
      </c>
      <c r="K582" s="3" t="s">
        <v>518</v>
      </c>
      <c r="L582" s="17" t="str">
        <f t="shared" si="36"/>
        <v>31/07/2021 01:50</v>
      </c>
      <c r="M582" s="4">
        <v>44408</v>
      </c>
      <c r="N582" s="3" t="s">
        <v>540</v>
      </c>
      <c r="O582" s="17" t="str">
        <f t="shared" si="37"/>
        <v>31/07/2021 02:20</v>
      </c>
      <c r="P582" s="24">
        <f t="shared" si="38"/>
        <v>2.0833333328482695E-2</v>
      </c>
      <c r="Q582" s="28">
        <v>0</v>
      </c>
      <c r="R582" s="27">
        <f t="shared" si="39"/>
        <v>29.999999993015081</v>
      </c>
      <c r="S582" s="3" t="s">
        <v>4</v>
      </c>
      <c r="T582" s="3" t="s">
        <v>1050</v>
      </c>
      <c r="U582" s="3" t="s">
        <v>4</v>
      </c>
      <c r="V582" s="3" t="s">
        <v>1107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1</v>
      </c>
      <c r="AD582" s="5">
        <v>0</v>
      </c>
      <c r="AE582" s="2">
        <v>2</v>
      </c>
      <c r="AF582" s="2">
        <v>0</v>
      </c>
      <c r="AG582" s="2">
        <v>0</v>
      </c>
      <c r="AH582" s="2">
        <v>0</v>
      </c>
      <c r="AI582" s="2">
        <v>2</v>
      </c>
      <c r="AJ582" s="2">
        <v>1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</row>
    <row r="583" spans="1:46" x14ac:dyDescent="0.2">
      <c r="A583" s="2">
        <v>1682513</v>
      </c>
      <c r="B583" s="2">
        <v>876583</v>
      </c>
      <c r="C583" s="7">
        <v>24.166025086356701</v>
      </c>
      <c r="D583" s="7">
        <v>41.106326026186899</v>
      </c>
      <c r="E583" s="19" t="s">
        <v>1045</v>
      </c>
      <c r="F583" s="46">
        <f>INDEX(Δεδομένα!$P:$P,MATCH('2021'!E583,Δεδομένα!$O:$O,0))</f>
        <v>27</v>
      </c>
      <c r="G583" s="49" t="s">
        <v>1046</v>
      </c>
      <c r="H583" s="51" t="str">
        <f>INDEX(Δεδομένα!B$1:B$51,MATCH('2021'!G583,Δεδομένα!A$1:A$51,0))</f>
        <v>ΑΝΑΤΟΛΙΚΗΣ ΜΑΚΕΔΟΝΙΑΣ ΚΑΙ ΘΡΑΚΗΣ</v>
      </c>
      <c r="I583" s="53">
        <f>INDEX(Δεδομένα!E$1:E$13,MATCH('2021'!H583,Δεδομένα!D$1:D$13,0))</f>
        <v>2</v>
      </c>
      <c r="J583" s="4">
        <v>44409</v>
      </c>
      <c r="K583" s="3" t="s">
        <v>1110</v>
      </c>
      <c r="L583" s="17" t="str">
        <f t="shared" si="36"/>
        <v>01/08/2021 07:19</v>
      </c>
      <c r="M583" s="4">
        <v>44409</v>
      </c>
      <c r="N583" s="3" t="s">
        <v>1111</v>
      </c>
      <c r="O583" s="17" t="str">
        <f t="shared" si="37"/>
        <v>01/08/2021 07:20</v>
      </c>
      <c r="P583" s="24">
        <f t="shared" si="38"/>
        <v>6.944444467080757E-4</v>
      </c>
      <c r="Q583" s="28">
        <v>0</v>
      </c>
      <c r="R583" s="27">
        <f t="shared" si="39"/>
        <v>1.000000003259629</v>
      </c>
      <c r="S583" s="3" t="s">
        <v>4</v>
      </c>
      <c r="T583" s="3" t="s">
        <v>1050</v>
      </c>
      <c r="U583" s="3" t="s">
        <v>1087</v>
      </c>
      <c r="V583" s="3" t="s">
        <v>1112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1.5</v>
      </c>
      <c r="AD583" s="5">
        <v>0</v>
      </c>
      <c r="AE583" s="2">
        <v>2</v>
      </c>
      <c r="AF583" s="2">
        <v>0</v>
      </c>
      <c r="AG583" s="2">
        <v>0</v>
      </c>
      <c r="AH583" s="2">
        <v>0</v>
      </c>
      <c r="AI583" s="2">
        <v>0</v>
      </c>
      <c r="AJ583" s="2">
        <v>1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</row>
    <row r="584" spans="1:46" x14ac:dyDescent="0.2">
      <c r="A584" s="2">
        <v>1683599</v>
      </c>
      <c r="B584" s="2">
        <v>877265</v>
      </c>
      <c r="C584" s="7">
        <v>24.3361102588287</v>
      </c>
      <c r="D584" s="7">
        <v>41.2148616602719</v>
      </c>
      <c r="E584" s="19" t="s">
        <v>1045</v>
      </c>
      <c r="F584" s="46">
        <f>INDEX(Δεδομένα!$P:$P,MATCH('2021'!E584,Δεδομένα!$O:$O,0))</f>
        <v>27</v>
      </c>
      <c r="G584" s="49" t="s">
        <v>1046</v>
      </c>
      <c r="H584" s="51" t="str">
        <f>INDEX(Δεδομένα!B$1:B$51,MATCH('2021'!G584,Δεδομένα!A$1:A$51,0))</f>
        <v>ΑΝΑΤΟΛΙΚΗΣ ΜΑΚΕΔΟΝΙΑΣ ΚΑΙ ΘΡΑΚΗΣ</v>
      </c>
      <c r="I584" s="53">
        <f>INDEX(Δεδομένα!E$1:E$13,MATCH('2021'!H584,Δεδομένα!D$1:D$13,0))</f>
        <v>2</v>
      </c>
      <c r="J584" s="4">
        <v>44411</v>
      </c>
      <c r="K584" s="3" t="s">
        <v>1113</v>
      </c>
      <c r="L584" s="17" t="str">
        <f t="shared" si="36"/>
        <v>03/08/2021 07:48</v>
      </c>
      <c r="M584" s="4">
        <v>44411</v>
      </c>
      <c r="N584" s="3" t="s">
        <v>150</v>
      </c>
      <c r="O584" s="17" t="str">
        <f t="shared" si="37"/>
        <v>03/08/2021 19:00</v>
      </c>
      <c r="P584" s="24">
        <f t="shared" si="38"/>
        <v>0.46666666666715173</v>
      </c>
      <c r="Q584" s="28">
        <v>0</v>
      </c>
      <c r="R584" s="27">
        <f t="shared" si="39"/>
        <v>672.00000000069849</v>
      </c>
      <c r="S584" s="3" t="s">
        <v>4</v>
      </c>
      <c r="T584" s="3" t="s">
        <v>1047</v>
      </c>
      <c r="U584" s="3" t="s">
        <v>1063</v>
      </c>
      <c r="V584" s="3" t="s">
        <v>1063</v>
      </c>
      <c r="W584" s="5">
        <v>0</v>
      </c>
      <c r="X584" s="5">
        <v>2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2">
        <v>9</v>
      </c>
      <c r="AF584" s="2">
        <v>0</v>
      </c>
      <c r="AG584" s="2">
        <v>0</v>
      </c>
      <c r="AH584" s="2">
        <v>0</v>
      </c>
      <c r="AI584" s="2">
        <v>0</v>
      </c>
      <c r="AJ584" s="2">
        <v>4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</row>
    <row r="585" spans="1:46" x14ac:dyDescent="0.2">
      <c r="A585" s="2">
        <v>1683609</v>
      </c>
      <c r="B585" s="2">
        <v>877590</v>
      </c>
      <c r="C585" s="7">
        <v>24.172521715624001</v>
      </c>
      <c r="D585" s="7">
        <v>41.096640221981701</v>
      </c>
      <c r="E585" s="19" t="s">
        <v>1045</v>
      </c>
      <c r="F585" s="46">
        <f>INDEX(Δεδομένα!$P:$P,MATCH('2021'!E585,Δεδομένα!$O:$O,0))</f>
        <v>27</v>
      </c>
      <c r="G585" s="49" t="s">
        <v>1046</v>
      </c>
      <c r="H585" s="51" t="str">
        <f>INDEX(Δεδομένα!B$1:B$51,MATCH('2021'!G585,Δεδομένα!A$1:A$51,0))</f>
        <v>ΑΝΑΤΟΛΙΚΗΣ ΜΑΚΕΔΟΝΙΑΣ ΚΑΙ ΘΡΑΚΗΣ</v>
      </c>
      <c r="I585" s="53">
        <f>INDEX(Δεδομένα!E$1:E$13,MATCH('2021'!H585,Δεδομένα!D$1:D$13,0))</f>
        <v>2</v>
      </c>
      <c r="J585" s="4">
        <v>44411</v>
      </c>
      <c r="K585" s="3" t="s">
        <v>415</v>
      </c>
      <c r="L585" s="17" t="str">
        <f t="shared" si="36"/>
        <v>03/08/2021 16:40</v>
      </c>
      <c r="M585" s="4">
        <v>44411</v>
      </c>
      <c r="N585" s="3" t="s">
        <v>415</v>
      </c>
      <c r="O585" s="17" t="str">
        <f t="shared" si="37"/>
        <v>03/08/2021 16:40</v>
      </c>
      <c r="P585" s="24">
        <f t="shared" si="38"/>
        <v>0</v>
      </c>
      <c r="Q585" s="28">
        <v>0</v>
      </c>
      <c r="R585" s="27">
        <f t="shared" si="39"/>
        <v>0</v>
      </c>
      <c r="S585" s="3" t="s">
        <v>4</v>
      </c>
      <c r="T585" s="3" t="s">
        <v>1050</v>
      </c>
      <c r="U585" s="3" t="s">
        <v>1055</v>
      </c>
      <c r="V585" s="3" t="s">
        <v>1087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0.3</v>
      </c>
      <c r="AC585" s="5">
        <v>15</v>
      </c>
      <c r="AD585" s="5">
        <v>0</v>
      </c>
      <c r="AE585" s="2">
        <v>6</v>
      </c>
      <c r="AF585" s="2">
        <v>0</v>
      </c>
      <c r="AG585" s="2">
        <v>0</v>
      </c>
      <c r="AH585" s="2">
        <v>0</v>
      </c>
      <c r="AI585" s="2">
        <v>0</v>
      </c>
      <c r="AJ585" s="2">
        <v>3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</row>
    <row r="586" spans="1:46" x14ac:dyDescent="0.2">
      <c r="A586" s="2">
        <v>1684509</v>
      </c>
      <c r="B586" s="2">
        <v>879580</v>
      </c>
      <c r="C586" s="7">
        <v>24.338266844405901</v>
      </c>
      <c r="D586" s="7">
        <v>41.209595638674102</v>
      </c>
      <c r="E586" s="19" t="s">
        <v>1045</v>
      </c>
      <c r="F586" s="46">
        <f>INDEX(Δεδομένα!$P:$P,MATCH('2021'!E586,Δεδομένα!$O:$O,0))</f>
        <v>27</v>
      </c>
      <c r="G586" s="49" t="s">
        <v>1046</v>
      </c>
      <c r="H586" s="51" t="str">
        <f>INDEX(Δεδομένα!B$1:B$51,MATCH('2021'!G586,Δεδομένα!A$1:A$51,0))</f>
        <v>ΑΝΑΤΟΛΙΚΗΣ ΜΑΚΕΔΟΝΙΑΣ ΚΑΙ ΘΡΑΚΗΣ</v>
      </c>
      <c r="I586" s="53">
        <f>INDEX(Δεδομένα!E$1:E$13,MATCH('2021'!H586,Δεδομένα!D$1:D$13,0))</f>
        <v>2</v>
      </c>
      <c r="J586" s="4">
        <v>44414</v>
      </c>
      <c r="K586" s="3" t="s">
        <v>661</v>
      </c>
      <c r="L586" s="17" t="str">
        <f t="shared" si="36"/>
        <v>06/08/2021 16:32</v>
      </c>
      <c r="M586" s="4">
        <v>44414</v>
      </c>
      <c r="N586" s="3" t="s">
        <v>497</v>
      </c>
      <c r="O586" s="17" t="str">
        <f t="shared" si="37"/>
        <v>06/08/2021 21:00</v>
      </c>
      <c r="P586" s="24">
        <f t="shared" si="38"/>
        <v>0.18611111111385981</v>
      </c>
      <c r="Q586" s="28">
        <v>0</v>
      </c>
      <c r="R586" s="27">
        <f t="shared" si="39"/>
        <v>268.00000000395812</v>
      </c>
      <c r="S586" s="3" t="s">
        <v>4</v>
      </c>
      <c r="T586" s="3" t="s">
        <v>1047</v>
      </c>
      <c r="U586" s="3" t="s">
        <v>1063</v>
      </c>
      <c r="V586" s="3" t="s">
        <v>1114</v>
      </c>
      <c r="W586" s="5">
        <v>0</v>
      </c>
      <c r="X586" s="5">
        <v>0.1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2">
        <v>13</v>
      </c>
      <c r="AF586" s="2">
        <v>0</v>
      </c>
      <c r="AG586" s="2">
        <v>0</v>
      </c>
      <c r="AH586" s="2">
        <v>0</v>
      </c>
      <c r="AI586" s="2">
        <v>0</v>
      </c>
      <c r="AJ586" s="2">
        <v>5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</row>
    <row r="587" spans="1:46" x14ac:dyDescent="0.2">
      <c r="A587" s="2">
        <v>1684533</v>
      </c>
      <c r="B587" s="2">
        <v>880392</v>
      </c>
      <c r="C587" s="7">
        <v>24.014775773880199</v>
      </c>
      <c r="D587" s="7">
        <v>41.1070120450267</v>
      </c>
      <c r="E587" s="19" t="s">
        <v>1045</v>
      </c>
      <c r="F587" s="46">
        <f>INDEX(Δεδομένα!$P:$P,MATCH('2021'!E587,Δεδομένα!$O:$O,0))</f>
        <v>27</v>
      </c>
      <c r="G587" s="49" t="s">
        <v>1046</v>
      </c>
      <c r="H587" s="51" t="str">
        <f>INDEX(Δεδομένα!B$1:B$51,MATCH('2021'!G587,Δεδομένα!A$1:A$51,0))</f>
        <v>ΑΝΑΤΟΛΙΚΗΣ ΜΑΚΕΔΟΝΙΑΣ ΚΑΙ ΘΡΑΚΗΣ</v>
      </c>
      <c r="I587" s="53">
        <f>INDEX(Δεδομένα!E$1:E$13,MATCH('2021'!H587,Δεδομένα!D$1:D$13,0))</f>
        <v>2</v>
      </c>
      <c r="J587" s="4">
        <v>44415</v>
      </c>
      <c r="K587" s="3" t="s">
        <v>970</v>
      </c>
      <c r="L587" s="17" t="str">
        <f t="shared" si="36"/>
        <v>07/08/2021 17:29</v>
      </c>
      <c r="M587" s="4">
        <v>44415</v>
      </c>
      <c r="N587" s="3" t="s">
        <v>566</v>
      </c>
      <c r="O587" s="17" t="str">
        <f t="shared" si="37"/>
        <v>07/08/2021 18:40</v>
      </c>
      <c r="P587" s="24">
        <f t="shared" si="38"/>
        <v>4.9305555556202307E-2</v>
      </c>
      <c r="Q587" s="28">
        <v>0</v>
      </c>
      <c r="R587" s="27">
        <f t="shared" si="39"/>
        <v>71.000000000931323</v>
      </c>
      <c r="S587" s="3" t="s">
        <v>4</v>
      </c>
      <c r="T587" s="3" t="s">
        <v>1059</v>
      </c>
      <c r="U587" s="3" t="s">
        <v>1115</v>
      </c>
      <c r="V587" s="3" t="s">
        <v>1116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7</v>
      </c>
      <c r="AD587" s="5">
        <v>0</v>
      </c>
      <c r="AE587" s="2">
        <v>5</v>
      </c>
      <c r="AF587" s="2">
        <v>0</v>
      </c>
      <c r="AG587" s="2">
        <v>0</v>
      </c>
      <c r="AH587" s="2">
        <v>0</v>
      </c>
      <c r="AI587" s="2">
        <v>0</v>
      </c>
      <c r="AJ587" s="2">
        <v>2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</row>
    <row r="588" spans="1:46" x14ac:dyDescent="0.2">
      <c r="A588" s="2">
        <v>1685332</v>
      </c>
      <c r="B588" s="2">
        <v>881055</v>
      </c>
      <c r="D588" s="2"/>
      <c r="E588" s="19" t="s">
        <v>1045</v>
      </c>
      <c r="F588" s="46">
        <f>INDEX(Δεδομένα!$P:$P,MATCH('2021'!E588,Δεδομένα!$O:$O,0))</f>
        <v>27</v>
      </c>
      <c r="G588" s="49" t="s">
        <v>1046</v>
      </c>
      <c r="H588" s="51" t="str">
        <f>INDEX(Δεδομένα!B$1:B$51,MATCH('2021'!G588,Δεδομένα!A$1:A$51,0))</f>
        <v>ΑΝΑΤΟΛΙΚΗΣ ΜΑΚΕΔΟΝΙΑΣ ΚΑΙ ΘΡΑΚΗΣ</v>
      </c>
      <c r="I588" s="53">
        <f>INDEX(Δεδομένα!E$1:E$13,MATCH('2021'!H588,Δεδομένα!D$1:D$13,0))</f>
        <v>2</v>
      </c>
      <c r="J588" s="4">
        <v>44417</v>
      </c>
      <c r="K588" s="3" t="s">
        <v>396</v>
      </c>
      <c r="L588" s="17" t="str">
        <f t="shared" si="36"/>
        <v>09/08/2021 16:44</v>
      </c>
      <c r="M588" s="4">
        <v>44417</v>
      </c>
      <c r="N588" s="3" t="s">
        <v>434</v>
      </c>
      <c r="O588" s="17" t="str">
        <f t="shared" si="37"/>
        <v>09/08/2021 17:48</v>
      </c>
      <c r="P588" s="24">
        <f t="shared" si="38"/>
        <v>4.4444444443797693E-2</v>
      </c>
      <c r="Q588" s="28">
        <v>0</v>
      </c>
      <c r="R588" s="27">
        <f t="shared" si="39"/>
        <v>63.999999999068677</v>
      </c>
      <c r="S588" s="3" t="s">
        <v>4</v>
      </c>
      <c r="T588" s="3" t="s">
        <v>1052</v>
      </c>
      <c r="U588" s="3" t="s">
        <v>1053</v>
      </c>
      <c r="V588" s="3" t="s">
        <v>1117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0.04</v>
      </c>
      <c r="AD588" s="5">
        <v>0</v>
      </c>
      <c r="AE588" s="2">
        <v>2</v>
      </c>
      <c r="AF588" s="2">
        <v>0</v>
      </c>
      <c r="AG588" s="2">
        <v>0</v>
      </c>
      <c r="AH588" s="2">
        <v>0</v>
      </c>
      <c r="AI588" s="2">
        <v>0</v>
      </c>
      <c r="AJ588" s="2">
        <v>1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</row>
    <row r="589" spans="1:46" x14ac:dyDescent="0.2">
      <c r="A589" s="2">
        <v>1685730</v>
      </c>
      <c r="B589" s="2">
        <v>881431</v>
      </c>
      <c r="C589" s="7">
        <v>24.220297888512398</v>
      </c>
      <c r="D589" s="7">
        <v>41.194324390266701</v>
      </c>
      <c r="E589" s="19" t="s">
        <v>1045</v>
      </c>
      <c r="F589" s="46">
        <f>INDEX(Δεδομένα!$P:$P,MATCH('2021'!E589,Δεδομένα!$O:$O,0))</f>
        <v>27</v>
      </c>
      <c r="G589" s="49" t="s">
        <v>1046</v>
      </c>
      <c r="H589" s="51" t="str">
        <f>INDEX(Δεδομένα!B$1:B$51,MATCH('2021'!G589,Δεδομένα!A$1:A$51,0))</f>
        <v>ΑΝΑΤΟΛΙΚΗΣ ΜΑΚΕΔΟΝΙΑΣ ΚΑΙ ΘΡΑΚΗΣ</v>
      </c>
      <c r="I589" s="53">
        <f>INDEX(Δεδομένα!E$1:E$13,MATCH('2021'!H589,Δεδομένα!D$1:D$13,0))</f>
        <v>2</v>
      </c>
      <c r="J589" s="4">
        <v>44418</v>
      </c>
      <c r="K589" s="3" t="s">
        <v>957</v>
      </c>
      <c r="L589" s="17" t="str">
        <f t="shared" si="36"/>
        <v>10/08/2021 19:11</v>
      </c>
      <c r="M589" s="4">
        <v>44418</v>
      </c>
      <c r="N589" s="3" t="s">
        <v>871</v>
      </c>
      <c r="O589" s="17" t="str">
        <f t="shared" si="37"/>
        <v>10/08/2021 20:17</v>
      </c>
      <c r="P589" s="24">
        <f t="shared" si="38"/>
        <v>4.5833333329937886E-2</v>
      </c>
      <c r="Q589" s="28">
        <v>0</v>
      </c>
      <c r="R589" s="27">
        <f t="shared" si="39"/>
        <v>65.999999995110556</v>
      </c>
      <c r="S589" s="3" t="s">
        <v>4</v>
      </c>
      <c r="T589" s="3" t="s">
        <v>1050</v>
      </c>
      <c r="U589" s="3" t="s">
        <v>1108</v>
      </c>
      <c r="V589" s="3" t="s">
        <v>1108</v>
      </c>
      <c r="W589" s="5">
        <v>0</v>
      </c>
      <c r="X589" s="5">
        <v>0.01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2">
        <v>5</v>
      </c>
      <c r="AF589" s="2">
        <v>0</v>
      </c>
      <c r="AG589" s="2">
        <v>0</v>
      </c>
      <c r="AH589" s="2">
        <v>0</v>
      </c>
      <c r="AI589" s="2">
        <v>0</v>
      </c>
      <c r="AJ589" s="2">
        <v>2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</row>
    <row r="590" spans="1:46" x14ac:dyDescent="0.2">
      <c r="A590" s="2">
        <v>1685736</v>
      </c>
      <c r="B590" s="2">
        <v>881438</v>
      </c>
      <c r="C590" s="7">
        <v>24.273395045887799</v>
      </c>
      <c r="D590" s="7">
        <v>41.404984902339898</v>
      </c>
      <c r="E590" s="19" t="s">
        <v>1045</v>
      </c>
      <c r="F590" s="46">
        <f>INDEX(Δεδομένα!$P:$P,MATCH('2021'!E590,Δεδομένα!$O:$O,0))</f>
        <v>27</v>
      </c>
      <c r="G590" s="49" t="s">
        <v>1046</v>
      </c>
      <c r="H590" s="51" t="str">
        <f>INDEX(Δεδομένα!B$1:B$51,MATCH('2021'!G590,Δεδομένα!A$1:A$51,0))</f>
        <v>ΑΝΑΤΟΛΙΚΗΣ ΜΑΚΕΔΟΝΙΑΣ ΚΑΙ ΘΡΑΚΗΣ</v>
      </c>
      <c r="I590" s="53">
        <f>INDEX(Δεδομένα!E$1:E$13,MATCH('2021'!H590,Δεδομένα!D$1:D$13,0))</f>
        <v>2</v>
      </c>
      <c r="J590" s="4">
        <v>44418</v>
      </c>
      <c r="K590" s="3" t="s">
        <v>502</v>
      </c>
      <c r="L590" s="17" t="str">
        <f t="shared" si="36"/>
        <v>10/08/2021 19:30</v>
      </c>
      <c r="M590" s="4">
        <v>44418</v>
      </c>
      <c r="N590" s="3" t="s">
        <v>1118</v>
      </c>
      <c r="O590" s="17" t="str">
        <f t="shared" si="37"/>
        <v>10/08/2021 23:10</v>
      </c>
      <c r="P590" s="24">
        <f t="shared" si="38"/>
        <v>0.15277777778101154</v>
      </c>
      <c r="Q590" s="28">
        <v>0</v>
      </c>
      <c r="R590" s="27">
        <f t="shared" si="39"/>
        <v>220.00000000465661</v>
      </c>
      <c r="S590" s="3" t="s">
        <v>4</v>
      </c>
      <c r="T590" s="3" t="s">
        <v>1050</v>
      </c>
      <c r="U590" s="3" t="s">
        <v>1119</v>
      </c>
      <c r="V590" s="3" t="s">
        <v>1119</v>
      </c>
      <c r="W590" s="5">
        <v>0</v>
      </c>
      <c r="X590" s="5">
        <v>0.01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2">
        <v>5</v>
      </c>
      <c r="AF590" s="2">
        <v>0</v>
      </c>
      <c r="AG590" s="2">
        <v>0</v>
      </c>
      <c r="AH590" s="2">
        <v>0</v>
      </c>
      <c r="AI590" s="2">
        <v>1</v>
      </c>
      <c r="AJ590" s="2">
        <v>2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</row>
    <row r="591" spans="1:46" x14ac:dyDescent="0.2">
      <c r="A591" s="2">
        <v>1685747</v>
      </c>
      <c r="B591" s="2">
        <v>881443</v>
      </c>
      <c r="C591" s="7">
        <v>24.0834062328797</v>
      </c>
      <c r="D591" s="7">
        <v>41.040410028254797</v>
      </c>
      <c r="E591" s="19" t="s">
        <v>1045</v>
      </c>
      <c r="F591" s="46">
        <f>INDEX(Δεδομένα!$P:$P,MATCH('2021'!E591,Δεδομένα!$O:$O,0))</f>
        <v>27</v>
      </c>
      <c r="G591" s="49" t="s">
        <v>1046</v>
      </c>
      <c r="H591" s="51" t="str">
        <f>INDEX(Δεδομένα!B$1:B$51,MATCH('2021'!G591,Δεδομένα!A$1:A$51,0))</f>
        <v>ΑΝΑΤΟΛΙΚΗΣ ΜΑΚΕΔΟΝΙΑΣ ΚΑΙ ΘΡΑΚΗΣ</v>
      </c>
      <c r="I591" s="53">
        <f>INDEX(Δεδομένα!E$1:E$13,MATCH('2021'!H591,Δεδομένα!D$1:D$13,0))</f>
        <v>2</v>
      </c>
      <c r="J591" s="4">
        <v>44418</v>
      </c>
      <c r="K591" s="3" t="s">
        <v>255</v>
      </c>
      <c r="L591" s="17" t="str">
        <f t="shared" si="36"/>
        <v>10/08/2021 19:40</v>
      </c>
      <c r="M591" s="4">
        <v>44418</v>
      </c>
      <c r="N591" s="3" t="s">
        <v>497</v>
      </c>
      <c r="O591" s="17" t="str">
        <f t="shared" si="37"/>
        <v>10/08/2021 21:00</v>
      </c>
      <c r="P591" s="24">
        <f t="shared" si="38"/>
        <v>5.5555555554747116E-2</v>
      </c>
      <c r="Q591" s="28">
        <v>0</v>
      </c>
      <c r="R591" s="27">
        <f t="shared" si="39"/>
        <v>79.999999998835847</v>
      </c>
      <c r="S591" s="3" t="s">
        <v>4</v>
      </c>
      <c r="T591" s="3" t="s">
        <v>1052</v>
      </c>
      <c r="U591" s="3" t="s">
        <v>1120</v>
      </c>
      <c r="V591" s="3" t="s">
        <v>1121</v>
      </c>
      <c r="W591" s="5">
        <v>0</v>
      </c>
      <c r="X591" s="5">
        <v>0</v>
      </c>
      <c r="Y591" s="5">
        <v>0</v>
      </c>
      <c r="Z591" s="5">
        <v>0</v>
      </c>
      <c r="AA591" s="5">
        <v>0.5</v>
      </c>
      <c r="AB591" s="5">
        <v>0</v>
      </c>
      <c r="AC591" s="5">
        <v>0</v>
      </c>
      <c r="AD591" s="5">
        <v>0</v>
      </c>
      <c r="AE591" s="2">
        <v>2</v>
      </c>
      <c r="AF591" s="2">
        <v>0</v>
      </c>
      <c r="AG591" s="2">
        <v>0</v>
      </c>
      <c r="AH591" s="2">
        <v>0</v>
      </c>
      <c r="AI591" s="2">
        <v>2</v>
      </c>
      <c r="AJ591" s="2">
        <v>1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</row>
    <row r="592" spans="1:46" x14ac:dyDescent="0.2">
      <c r="A592" s="2">
        <v>1686809</v>
      </c>
      <c r="B592" s="2">
        <v>882152</v>
      </c>
      <c r="C592" s="7">
        <v>24.255104778196401</v>
      </c>
      <c r="D592" s="7">
        <v>41.088095344766501</v>
      </c>
      <c r="E592" s="19" t="s">
        <v>1045</v>
      </c>
      <c r="F592" s="46">
        <f>INDEX(Δεδομένα!$P:$P,MATCH('2021'!E592,Δεδομένα!$O:$O,0))</f>
        <v>27</v>
      </c>
      <c r="G592" s="49" t="s">
        <v>1046</v>
      </c>
      <c r="H592" s="51" t="str">
        <f>INDEX(Δεδομένα!B$1:B$51,MATCH('2021'!G592,Δεδομένα!A$1:A$51,0))</f>
        <v>ΑΝΑΤΟΛΙΚΗΣ ΜΑΚΕΔΟΝΙΑΣ ΚΑΙ ΘΡΑΚΗΣ</v>
      </c>
      <c r="I592" s="53">
        <f>INDEX(Δεδομένα!E$1:E$13,MATCH('2021'!H592,Δεδομένα!D$1:D$13,0))</f>
        <v>2</v>
      </c>
      <c r="J592" s="4">
        <v>44420</v>
      </c>
      <c r="K592" s="3" t="s">
        <v>495</v>
      </c>
      <c r="L592" s="17" t="str">
        <f t="shared" si="36"/>
        <v>12/08/2021 08:50</v>
      </c>
      <c r="M592" s="4">
        <v>44420</v>
      </c>
      <c r="N592" s="3" t="s">
        <v>1122</v>
      </c>
      <c r="O592" s="17" t="str">
        <f t="shared" si="37"/>
        <v>12/08/2021 09:58</v>
      </c>
      <c r="P592" s="24">
        <f t="shared" si="38"/>
        <v>4.7222222223354038E-2</v>
      </c>
      <c r="Q592" s="28">
        <v>0</v>
      </c>
      <c r="R592" s="27">
        <f t="shared" si="39"/>
        <v>68.000000001629815</v>
      </c>
      <c r="S592" s="3" t="s">
        <v>4</v>
      </c>
      <c r="T592" s="3" t="s">
        <v>1052</v>
      </c>
      <c r="U592" s="3" t="s">
        <v>1076</v>
      </c>
      <c r="V592" s="3" t="s">
        <v>1077</v>
      </c>
      <c r="W592" s="5">
        <v>0</v>
      </c>
      <c r="X592" s="5">
        <v>0</v>
      </c>
      <c r="Y592" s="5">
        <v>0</v>
      </c>
      <c r="Z592" s="5">
        <v>0.05</v>
      </c>
      <c r="AA592" s="5">
        <v>0</v>
      </c>
      <c r="AB592" s="5">
        <v>0</v>
      </c>
      <c r="AC592" s="5">
        <v>0</v>
      </c>
      <c r="AD592" s="5">
        <v>0</v>
      </c>
      <c r="AE592" s="2">
        <v>3</v>
      </c>
      <c r="AF592" s="2">
        <v>0</v>
      </c>
      <c r="AG592" s="2">
        <v>0</v>
      </c>
      <c r="AH592" s="2">
        <v>0</v>
      </c>
      <c r="AI592" s="2">
        <v>0</v>
      </c>
      <c r="AJ592" s="2">
        <v>1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</row>
    <row r="593" spans="1:46" x14ac:dyDescent="0.2">
      <c r="A593" s="2">
        <v>1687367</v>
      </c>
      <c r="B593" s="2">
        <v>882702</v>
      </c>
      <c r="C593" s="7">
        <v>24.0792558571363</v>
      </c>
      <c r="D593" s="7">
        <v>41.194794127552903</v>
      </c>
      <c r="E593" s="19" t="s">
        <v>1045</v>
      </c>
      <c r="F593" s="46">
        <f>INDEX(Δεδομένα!$P:$P,MATCH('2021'!E593,Δεδομένα!$O:$O,0))</f>
        <v>27</v>
      </c>
      <c r="G593" s="49" t="s">
        <v>1046</v>
      </c>
      <c r="H593" s="51" t="str">
        <f>INDEX(Δεδομένα!B$1:B$51,MATCH('2021'!G593,Δεδομένα!A$1:A$51,0))</f>
        <v>ΑΝΑΤΟΛΙΚΗΣ ΜΑΚΕΔΟΝΙΑΣ ΚΑΙ ΘΡΑΚΗΣ</v>
      </c>
      <c r="I593" s="53">
        <f>INDEX(Δεδομένα!E$1:E$13,MATCH('2021'!H593,Δεδομένα!D$1:D$13,0))</f>
        <v>2</v>
      </c>
      <c r="J593" s="4">
        <v>44421</v>
      </c>
      <c r="K593" s="3" t="s">
        <v>1123</v>
      </c>
      <c r="L593" s="17" t="str">
        <f t="shared" si="36"/>
        <v>13/08/2021 20:46</v>
      </c>
      <c r="M593" s="4">
        <v>44421</v>
      </c>
      <c r="N593" s="3" t="s">
        <v>997</v>
      </c>
      <c r="O593" s="17" t="str">
        <f t="shared" si="37"/>
        <v>13/08/2021 21:35</v>
      </c>
      <c r="P593" s="24">
        <f t="shared" si="38"/>
        <v>3.4027777779556345E-2</v>
      </c>
      <c r="Q593" s="28">
        <v>0</v>
      </c>
      <c r="R593" s="27">
        <f t="shared" si="39"/>
        <v>49.000000002561137</v>
      </c>
      <c r="S593" s="3" t="s">
        <v>4</v>
      </c>
      <c r="T593" s="3" t="s">
        <v>1050</v>
      </c>
      <c r="U593" s="3" t="s">
        <v>4</v>
      </c>
      <c r="V593" s="3" t="s">
        <v>1099</v>
      </c>
      <c r="W593" s="5">
        <v>0</v>
      </c>
      <c r="X593" s="5">
        <v>0</v>
      </c>
      <c r="Y593" s="5">
        <v>0</v>
      </c>
      <c r="Z593" s="5">
        <v>0.02</v>
      </c>
      <c r="AA593" s="5">
        <v>0</v>
      </c>
      <c r="AB593" s="5">
        <v>0</v>
      </c>
      <c r="AC593" s="5">
        <v>0</v>
      </c>
      <c r="AD593" s="5">
        <v>0</v>
      </c>
      <c r="AE593" s="2">
        <v>2</v>
      </c>
      <c r="AF593" s="2">
        <v>0</v>
      </c>
      <c r="AG593" s="2">
        <v>0</v>
      </c>
      <c r="AH593" s="2">
        <v>0</v>
      </c>
      <c r="AI593" s="2">
        <v>0</v>
      </c>
      <c r="AJ593" s="2">
        <v>1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</row>
    <row r="594" spans="1:46" x14ac:dyDescent="0.2">
      <c r="A594" s="2">
        <v>1687372</v>
      </c>
      <c r="B594" s="2">
        <v>882971</v>
      </c>
      <c r="C594" s="7">
        <v>24.013412013405102</v>
      </c>
      <c r="D594" s="7">
        <v>41.106871816715</v>
      </c>
      <c r="E594" s="19" t="s">
        <v>1045</v>
      </c>
      <c r="F594" s="46">
        <f>INDEX(Δεδομένα!$P:$P,MATCH('2021'!E594,Δεδομένα!$O:$O,0))</f>
        <v>27</v>
      </c>
      <c r="G594" s="49" t="s">
        <v>1046</v>
      </c>
      <c r="H594" s="51" t="str">
        <f>INDEX(Δεδομένα!B$1:B$51,MATCH('2021'!G594,Δεδομένα!A$1:A$51,0))</f>
        <v>ΑΝΑΤΟΛΙΚΗΣ ΜΑΚΕΔΟΝΙΑΣ ΚΑΙ ΘΡΑΚΗΣ</v>
      </c>
      <c r="I594" s="53">
        <f>INDEX(Δεδομένα!E$1:E$13,MATCH('2021'!H594,Δεδομένα!D$1:D$13,0))</f>
        <v>2</v>
      </c>
      <c r="J594" s="4">
        <v>44422</v>
      </c>
      <c r="K594" s="3" t="s">
        <v>227</v>
      </c>
      <c r="L594" s="17" t="str">
        <f t="shared" si="36"/>
        <v>14/08/2021 17:54</v>
      </c>
      <c r="M594" s="4">
        <v>44422</v>
      </c>
      <c r="N594" s="3" t="s">
        <v>227</v>
      </c>
      <c r="O594" s="17" t="str">
        <f t="shared" si="37"/>
        <v>14/08/2021 17:54</v>
      </c>
      <c r="P594" s="24">
        <f t="shared" si="38"/>
        <v>0</v>
      </c>
      <c r="Q594" s="28">
        <v>0</v>
      </c>
      <c r="R594" s="27">
        <f t="shared" si="39"/>
        <v>0</v>
      </c>
      <c r="S594" s="3" t="s">
        <v>4</v>
      </c>
      <c r="T594" s="3" t="s">
        <v>1059</v>
      </c>
      <c r="U594" s="3" t="s">
        <v>1115</v>
      </c>
      <c r="V594" s="3" t="s">
        <v>1124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30</v>
      </c>
      <c r="AD594" s="5">
        <v>0</v>
      </c>
      <c r="AE594" s="2">
        <v>2</v>
      </c>
      <c r="AF594" s="2">
        <v>0</v>
      </c>
      <c r="AG594" s="2">
        <v>0</v>
      </c>
      <c r="AH594" s="2">
        <v>0</v>
      </c>
      <c r="AI594" s="2">
        <v>2</v>
      </c>
      <c r="AJ594" s="2">
        <v>2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</row>
    <row r="595" spans="1:46" x14ac:dyDescent="0.2">
      <c r="A595" s="2">
        <v>1687380</v>
      </c>
      <c r="B595" s="2">
        <v>883248</v>
      </c>
      <c r="C595" s="7">
        <v>24.165840148925799</v>
      </c>
      <c r="D595" s="7">
        <v>41.187335968017599</v>
      </c>
      <c r="E595" s="19" t="s">
        <v>1045</v>
      </c>
      <c r="F595" s="46">
        <f>INDEX(Δεδομένα!$P:$P,MATCH('2021'!E595,Δεδομένα!$O:$O,0))</f>
        <v>27</v>
      </c>
      <c r="G595" s="49" t="s">
        <v>1046</v>
      </c>
      <c r="H595" s="51" t="str">
        <f>INDEX(Δεδομένα!B$1:B$51,MATCH('2021'!G595,Δεδομένα!A$1:A$51,0))</f>
        <v>ΑΝΑΤΟΛΙΚΗΣ ΜΑΚΕΔΟΝΙΑΣ ΚΑΙ ΘΡΑΚΗΣ</v>
      </c>
      <c r="I595" s="53">
        <f>INDEX(Δεδομένα!E$1:E$13,MATCH('2021'!H595,Δεδομένα!D$1:D$13,0))</f>
        <v>2</v>
      </c>
      <c r="J595" s="4">
        <v>44423</v>
      </c>
      <c r="K595" s="3" t="s">
        <v>845</v>
      </c>
      <c r="L595" s="17" t="str">
        <f t="shared" si="36"/>
        <v>15/08/2021 17:39</v>
      </c>
      <c r="M595" s="4">
        <v>44423</v>
      </c>
      <c r="N595" s="3" t="s">
        <v>845</v>
      </c>
      <c r="O595" s="17" t="str">
        <f t="shared" si="37"/>
        <v>15/08/2021 17:39</v>
      </c>
      <c r="P595" s="24">
        <f t="shared" si="38"/>
        <v>0</v>
      </c>
      <c r="Q595" s="28">
        <v>0</v>
      </c>
      <c r="R595" s="27">
        <f t="shared" si="39"/>
        <v>0</v>
      </c>
      <c r="S595" s="3" t="s">
        <v>4</v>
      </c>
      <c r="T595" s="3" t="s">
        <v>1050</v>
      </c>
      <c r="U595" s="3" t="s">
        <v>1051</v>
      </c>
      <c r="V595" s="3" t="s">
        <v>1125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0.1</v>
      </c>
      <c r="AD595" s="5">
        <v>0</v>
      </c>
      <c r="AE595" s="2">
        <v>7</v>
      </c>
      <c r="AF595" s="2">
        <v>0</v>
      </c>
      <c r="AG595" s="2">
        <v>0</v>
      </c>
      <c r="AH595" s="2">
        <v>0</v>
      </c>
      <c r="AI595" s="2">
        <v>0</v>
      </c>
      <c r="AJ595" s="2">
        <v>3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</row>
    <row r="596" spans="1:46" x14ac:dyDescent="0.2">
      <c r="A596" s="2">
        <v>1688446</v>
      </c>
      <c r="B596" s="2">
        <v>883694</v>
      </c>
      <c r="C596" s="7">
        <v>24.192872335773099</v>
      </c>
      <c r="D596" s="7">
        <v>41.054349331098798</v>
      </c>
      <c r="E596" s="19" t="s">
        <v>1045</v>
      </c>
      <c r="F596" s="46">
        <f>INDEX(Δεδομένα!$P:$P,MATCH('2021'!E596,Δεδομένα!$O:$O,0))</f>
        <v>27</v>
      </c>
      <c r="G596" s="49" t="s">
        <v>1046</v>
      </c>
      <c r="H596" s="51" t="str">
        <f>INDEX(Δεδομένα!B$1:B$51,MATCH('2021'!G596,Δεδομένα!A$1:A$51,0))</f>
        <v>ΑΝΑΤΟΛΙΚΗΣ ΜΑΚΕΔΟΝΙΑΣ ΚΑΙ ΘΡΑΚΗΣ</v>
      </c>
      <c r="I596" s="53">
        <f>INDEX(Δεδομένα!E$1:E$13,MATCH('2021'!H596,Δεδομένα!D$1:D$13,0))</f>
        <v>2</v>
      </c>
      <c r="J596" s="4">
        <v>44425</v>
      </c>
      <c r="K596" s="3" t="s">
        <v>549</v>
      </c>
      <c r="L596" s="17" t="str">
        <f t="shared" si="36"/>
        <v>17/08/2021 12:27</v>
      </c>
      <c r="M596" s="4">
        <v>44425</v>
      </c>
      <c r="N596" s="3" t="s">
        <v>446</v>
      </c>
      <c r="O596" s="17" t="str">
        <f t="shared" si="37"/>
        <v>17/08/2021 13:05</v>
      </c>
      <c r="P596" s="24">
        <f t="shared" si="38"/>
        <v>2.6388888887595385E-2</v>
      </c>
      <c r="Q596" s="28">
        <v>0</v>
      </c>
      <c r="R596" s="27">
        <f t="shared" si="39"/>
        <v>37.999999998137355</v>
      </c>
      <c r="S596" s="3" t="s">
        <v>4</v>
      </c>
      <c r="T596" s="3" t="s">
        <v>1052</v>
      </c>
      <c r="U596" s="3" t="s">
        <v>1053</v>
      </c>
      <c r="V596" s="3" t="s">
        <v>1117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2</v>
      </c>
      <c r="AD596" s="5">
        <v>0</v>
      </c>
      <c r="AE596" s="2">
        <v>2</v>
      </c>
      <c r="AF596" s="2">
        <v>0</v>
      </c>
      <c r="AG596" s="2">
        <v>0</v>
      </c>
      <c r="AH596" s="2">
        <v>0</v>
      </c>
      <c r="AI596" s="2">
        <v>0</v>
      </c>
      <c r="AJ596" s="2">
        <v>1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</row>
    <row r="597" spans="1:46" x14ac:dyDescent="0.2">
      <c r="A597" s="2">
        <v>1688428</v>
      </c>
      <c r="B597" s="2">
        <v>883779</v>
      </c>
      <c r="C597" s="7">
        <v>24.171416041607799</v>
      </c>
      <c r="D597" s="7">
        <v>41.108140284119699</v>
      </c>
      <c r="E597" s="19" t="s">
        <v>1045</v>
      </c>
      <c r="F597" s="46">
        <f>INDEX(Δεδομένα!$P:$P,MATCH('2021'!E597,Δεδομένα!$O:$O,0))</f>
        <v>27</v>
      </c>
      <c r="G597" s="49" t="s">
        <v>1046</v>
      </c>
      <c r="H597" s="51" t="str">
        <f>INDEX(Δεδομένα!B$1:B$51,MATCH('2021'!G597,Δεδομένα!A$1:A$51,0))</f>
        <v>ΑΝΑΤΟΛΙΚΗΣ ΜΑΚΕΔΟΝΙΑΣ ΚΑΙ ΘΡΑΚΗΣ</v>
      </c>
      <c r="I597" s="53">
        <f>INDEX(Δεδομένα!E$1:E$13,MATCH('2021'!H597,Δεδομένα!D$1:D$13,0))</f>
        <v>2</v>
      </c>
      <c r="J597" s="4">
        <v>44425</v>
      </c>
      <c r="K597" s="3" t="s">
        <v>970</v>
      </c>
      <c r="L597" s="17" t="str">
        <f t="shared" si="36"/>
        <v>17/08/2021 17:29</v>
      </c>
      <c r="M597" s="4">
        <v>44425</v>
      </c>
      <c r="N597" s="3" t="s">
        <v>462</v>
      </c>
      <c r="O597" s="17" t="str">
        <f t="shared" si="37"/>
        <v>17/08/2021 17:50</v>
      </c>
      <c r="P597" s="24">
        <f t="shared" si="38"/>
        <v>1.4583333329937886E-2</v>
      </c>
      <c r="Q597" s="28">
        <v>0</v>
      </c>
      <c r="R597" s="27">
        <f t="shared" si="39"/>
        <v>20.999999995110556</v>
      </c>
      <c r="S597" s="3" t="s">
        <v>4</v>
      </c>
      <c r="T597" s="3" t="s">
        <v>1050</v>
      </c>
      <c r="U597" s="3" t="s">
        <v>1087</v>
      </c>
      <c r="V597" s="3" t="s">
        <v>1112</v>
      </c>
      <c r="W597" s="5">
        <v>0</v>
      </c>
      <c r="X597" s="5">
        <v>0</v>
      </c>
      <c r="Y597" s="5">
        <v>0</v>
      </c>
      <c r="Z597" s="5">
        <v>0.02</v>
      </c>
      <c r="AA597" s="5">
        <v>0</v>
      </c>
      <c r="AB597" s="5">
        <v>0</v>
      </c>
      <c r="AC597" s="5">
        <v>0</v>
      </c>
      <c r="AD597" s="5">
        <v>0</v>
      </c>
      <c r="AE597" s="2">
        <v>3</v>
      </c>
      <c r="AF597" s="2">
        <v>0</v>
      </c>
      <c r="AG597" s="2">
        <v>0</v>
      </c>
      <c r="AH597" s="2">
        <v>0</v>
      </c>
      <c r="AI597" s="2">
        <v>0</v>
      </c>
      <c r="AJ597" s="2">
        <v>1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</row>
    <row r="598" spans="1:46" x14ac:dyDescent="0.2">
      <c r="A598" s="2">
        <v>1688583</v>
      </c>
      <c r="B598" s="2">
        <v>883917</v>
      </c>
      <c r="C598" s="7">
        <v>24.258448363264499</v>
      </c>
      <c r="D598" s="7">
        <v>41.090147743953601</v>
      </c>
      <c r="E598" s="19" t="s">
        <v>1045</v>
      </c>
      <c r="F598" s="46">
        <f>INDEX(Δεδομένα!$P:$P,MATCH('2021'!E598,Δεδομένα!$O:$O,0))</f>
        <v>27</v>
      </c>
      <c r="G598" s="49" t="s">
        <v>1046</v>
      </c>
      <c r="H598" s="51" t="str">
        <f>INDEX(Δεδομένα!B$1:B$51,MATCH('2021'!G598,Δεδομένα!A$1:A$51,0))</f>
        <v>ΑΝΑΤΟΛΙΚΗΣ ΜΑΚΕΔΟΝΙΑΣ ΚΑΙ ΘΡΑΚΗΣ</v>
      </c>
      <c r="I598" s="53">
        <f>INDEX(Δεδομένα!E$1:E$13,MATCH('2021'!H598,Δεδομένα!D$1:D$13,0))</f>
        <v>2</v>
      </c>
      <c r="J598" s="4">
        <v>44426</v>
      </c>
      <c r="K598" s="3" t="s">
        <v>1126</v>
      </c>
      <c r="L598" s="17" t="str">
        <f t="shared" si="36"/>
        <v>18/08/2021 08:42</v>
      </c>
      <c r="M598" s="4">
        <v>44426</v>
      </c>
      <c r="N598" s="3" t="s">
        <v>1127</v>
      </c>
      <c r="O598" s="17" t="str">
        <f t="shared" si="37"/>
        <v>18/08/2021 09:14</v>
      </c>
      <c r="P598" s="24">
        <f t="shared" si="38"/>
        <v>2.2222222221898846E-2</v>
      </c>
      <c r="Q598" s="28">
        <v>0</v>
      </c>
      <c r="R598" s="27">
        <f t="shared" si="39"/>
        <v>31.999999999534339</v>
      </c>
      <c r="S598" s="3" t="s">
        <v>4</v>
      </c>
      <c r="T598" s="3" t="s">
        <v>1052</v>
      </c>
      <c r="U598" s="3" t="s">
        <v>1128</v>
      </c>
      <c r="V598" s="3" t="s">
        <v>1129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0.02</v>
      </c>
      <c r="AE598" s="2">
        <v>5</v>
      </c>
      <c r="AF598" s="2">
        <v>0</v>
      </c>
      <c r="AG598" s="2">
        <v>0</v>
      </c>
      <c r="AH598" s="2">
        <v>0</v>
      </c>
      <c r="AI598" s="2">
        <v>0</v>
      </c>
      <c r="AJ598" s="2">
        <v>2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</row>
    <row r="599" spans="1:46" x14ac:dyDescent="0.2">
      <c r="A599" s="2">
        <v>1688590</v>
      </c>
      <c r="B599" s="2">
        <v>884023</v>
      </c>
      <c r="C599" s="7">
        <v>24.000174046096699</v>
      </c>
      <c r="D599" s="7">
        <v>41.1167391826977</v>
      </c>
      <c r="E599" s="19" t="s">
        <v>1045</v>
      </c>
      <c r="F599" s="46">
        <f>INDEX(Δεδομένα!$P:$P,MATCH('2021'!E599,Δεδομένα!$O:$O,0))</f>
        <v>27</v>
      </c>
      <c r="G599" s="49" t="s">
        <v>1046</v>
      </c>
      <c r="H599" s="51" t="str">
        <f>INDEX(Δεδομένα!B$1:B$51,MATCH('2021'!G599,Δεδομένα!A$1:A$51,0))</f>
        <v>ΑΝΑΤΟΛΙΚΗΣ ΜΑΚΕΔΟΝΙΑΣ ΚΑΙ ΘΡΑΚΗΣ</v>
      </c>
      <c r="I599" s="53">
        <f>INDEX(Δεδομένα!E$1:E$13,MATCH('2021'!H599,Δεδομένα!D$1:D$13,0))</f>
        <v>2</v>
      </c>
      <c r="J599" s="4">
        <v>44426</v>
      </c>
      <c r="K599" s="3" t="s">
        <v>509</v>
      </c>
      <c r="L599" s="17" t="str">
        <f t="shared" si="36"/>
        <v>18/08/2021 15:55</v>
      </c>
      <c r="M599" s="4">
        <v>44426</v>
      </c>
      <c r="N599" s="3" t="s">
        <v>740</v>
      </c>
      <c r="O599" s="17" t="str">
        <f t="shared" si="37"/>
        <v>18/08/2021 16:42</v>
      </c>
      <c r="P599" s="24">
        <f t="shared" si="38"/>
        <v>3.2638888886140194E-2</v>
      </c>
      <c r="Q599" s="28">
        <v>0</v>
      </c>
      <c r="R599" s="27">
        <f t="shared" si="39"/>
        <v>46.999999996041879</v>
      </c>
      <c r="S599" s="3" t="s">
        <v>4</v>
      </c>
      <c r="T599" s="3" t="s">
        <v>1059</v>
      </c>
      <c r="U599" s="3" t="s">
        <v>1130</v>
      </c>
      <c r="V599" s="3" t="s">
        <v>1131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4</v>
      </c>
      <c r="AD599" s="5">
        <v>0</v>
      </c>
      <c r="AE599" s="2">
        <v>3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</row>
    <row r="600" spans="1:46" x14ac:dyDescent="0.2">
      <c r="A600" s="2">
        <v>1691478</v>
      </c>
      <c r="B600" s="2">
        <v>884796</v>
      </c>
      <c r="C600" s="7">
        <v>24.258551268272999</v>
      </c>
      <c r="D600" s="7">
        <v>41.090223980877198</v>
      </c>
      <c r="E600" s="19" t="s">
        <v>1045</v>
      </c>
      <c r="F600" s="46">
        <f>INDEX(Δεδομένα!$P:$P,MATCH('2021'!E600,Δεδομένα!$O:$O,0))</f>
        <v>27</v>
      </c>
      <c r="G600" s="49" t="s">
        <v>1046</v>
      </c>
      <c r="H600" s="51" t="str">
        <f>INDEX(Δεδομένα!B$1:B$51,MATCH('2021'!G600,Δεδομένα!A$1:A$51,0))</f>
        <v>ΑΝΑΤΟΛΙΚΗΣ ΜΑΚΕΔΟΝΙΑΣ ΚΑΙ ΘΡΑΚΗΣ</v>
      </c>
      <c r="I600" s="53">
        <f>INDEX(Δεδομένα!E$1:E$13,MATCH('2021'!H600,Δεδομένα!D$1:D$13,0))</f>
        <v>2</v>
      </c>
      <c r="J600" s="4">
        <v>44429</v>
      </c>
      <c r="K600" s="3" t="s">
        <v>1132</v>
      </c>
      <c r="L600" s="17" t="str">
        <f t="shared" si="36"/>
        <v>21/08/2021 09:29</v>
      </c>
      <c r="M600" s="4">
        <v>44429</v>
      </c>
      <c r="N600" s="3" t="s">
        <v>1133</v>
      </c>
      <c r="O600" s="17" t="str">
        <f t="shared" si="37"/>
        <v>21/08/2021 09:55</v>
      </c>
      <c r="P600" s="24">
        <f t="shared" si="38"/>
        <v>1.8055555556202307E-2</v>
      </c>
      <c r="Q600" s="28">
        <v>0</v>
      </c>
      <c r="R600" s="27">
        <f t="shared" si="39"/>
        <v>26.000000000931323</v>
      </c>
      <c r="S600" s="3" t="s">
        <v>4</v>
      </c>
      <c r="T600" s="3" t="s">
        <v>1052</v>
      </c>
      <c r="U600" s="3" t="s">
        <v>4</v>
      </c>
      <c r="V600" s="3" t="s">
        <v>1134</v>
      </c>
      <c r="W600" s="5">
        <v>0</v>
      </c>
      <c r="X600" s="5">
        <v>0</v>
      </c>
      <c r="Y600" s="5">
        <v>0</v>
      </c>
      <c r="Z600" s="5">
        <v>0.02</v>
      </c>
      <c r="AA600" s="5">
        <v>0</v>
      </c>
      <c r="AB600" s="5">
        <v>0</v>
      </c>
      <c r="AC600" s="5">
        <v>0</v>
      </c>
      <c r="AD600" s="5">
        <v>0</v>
      </c>
      <c r="AE600" s="2">
        <v>2</v>
      </c>
      <c r="AF600" s="2">
        <v>0</v>
      </c>
      <c r="AG600" s="2">
        <v>0</v>
      </c>
      <c r="AH600" s="2">
        <v>0</v>
      </c>
      <c r="AI600" s="2">
        <v>2</v>
      </c>
      <c r="AJ600" s="2">
        <v>1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</row>
    <row r="601" spans="1:46" x14ac:dyDescent="0.2">
      <c r="A601" s="2">
        <v>1691492</v>
      </c>
      <c r="B601" s="2">
        <v>884899</v>
      </c>
      <c r="C601" s="7">
        <v>24.165183790797101</v>
      </c>
      <c r="D601" s="7">
        <v>41.109126333411098</v>
      </c>
      <c r="E601" s="19" t="s">
        <v>1045</v>
      </c>
      <c r="F601" s="46">
        <f>INDEX(Δεδομένα!$P:$P,MATCH('2021'!E601,Δεδομένα!$O:$O,0))</f>
        <v>27</v>
      </c>
      <c r="G601" s="49" t="s">
        <v>1046</v>
      </c>
      <c r="H601" s="51" t="str">
        <f>INDEX(Δεδομένα!B$1:B$51,MATCH('2021'!G601,Δεδομένα!A$1:A$51,0))</f>
        <v>ΑΝΑΤΟΛΙΚΗΣ ΜΑΚΕΔΟΝΙΑΣ ΚΑΙ ΘΡΑΚΗΣ</v>
      </c>
      <c r="I601" s="53">
        <f>INDEX(Δεδομένα!E$1:E$13,MATCH('2021'!H601,Δεδομένα!D$1:D$13,0))</f>
        <v>2</v>
      </c>
      <c r="J601" s="4">
        <v>44429</v>
      </c>
      <c r="K601" s="3" t="s">
        <v>641</v>
      </c>
      <c r="L601" s="17" t="str">
        <f t="shared" si="36"/>
        <v>21/08/2021 16:25</v>
      </c>
      <c r="M601" s="4">
        <v>44429</v>
      </c>
      <c r="N601" s="3" t="s">
        <v>1135</v>
      </c>
      <c r="O601" s="17" t="str">
        <f t="shared" si="37"/>
        <v>21/08/2021 17:58</v>
      </c>
      <c r="P601" s="24">
        <f t="shared" si="38"/>
        <v>6.4583333332848269E-2</v>
      </c>
      <c r="Q601" s="28">
        <v>0</v>
      </c>
      <c r="R601" s="27">
        <f t="shared" si="39"/>
        <v>92.999999999301508</v>
      </c>
      <c r="S601" s="3" t="s">
        <v>4</v>
      </c>
      <c r="T601" s="3" t="s">
        <v>1050</v>
      </c>
      <c r="U601" s="3" t="s">
        <v>1136</v>
      </c>
      <c r="V601" s="3" t="s">
        <v>1137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5</v>
      </c>
      <c r="AD601" s="5">
        <v>0</v>
      </c>
      <c r="AE601" s="2">
        <v>8</v>
      </c>
      <c r="AF601" s="2">
        <v>0</v>
      </c>
      <c r="AG601" s="2">
        <v>0</v>
      </c>
      <c r="AH601" s="2">
        <v>0</v>
      </c>
      <c r="AI601" s="2">
        <v>0</v>
      </c>
      <c r="AJ601" s="2">
        <v>4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</row>
    <row r="602" spans="1:46" x14ac:dyDescent="0.2">
      <c r="A602" s="2">
        <v>1691498</v>
      </c>
      <c r="B602" s="2">
        <v>885079</v>
      </c>
      <c r="C602" s="7">
        <v>24.216726114977501</v>
      </c>
      <c r="D602" s="7">
        <v>41.1300712357924</v>
      </c>
      <c r="E602" s="19" t="s">
        <v>1045</v>
      </c>
      <c r="F602" s="46">
        <f>INDEX(Δεδομένα!$P:$P,MATCH('2021'!E602,Δεδομένα!$O:$O,0))</f>
        <v>27</v>
      </c>
      <c r="G602" s="49" t="s">
        <v>1046</v>
      </c>
      <c r="H602" s="51" t="str">
        <f>INDEX(Δεδομένα!B$1:B$51,MATCH('2021'!G602,Δεδομένα!A$1:A$51,0))</f>
        <v>ΑΝΑΤΟΛΙΚΗΣ ΜΑΚΕΔΟΝΙΑΣ ΚΑΙ ΘΡΑΚΗΣ</v>
      </c>
      <c r="I602" s="53">
        <f>INDEX(Δεδομένα!E$1:E$13,MATCH('2021'!H602,Δεδομένα!D$1:D$13,0))</f>
        <v>2</v>
      </c>
      <c r="J602" s="4">
        <v>44430</v>
      </c>
      <c r="K602" s="3" t="s">
        <v>1138</v>
      </c>
      <c r="L602" s="17" t="str">
        <f t="shared" si="36"/>
        <v>22/08/2021 10:54</v>
      </c>
      <c r="M602" s="4">
        <v>44430</v>
      </c>
      <c r="N602" s="3" t="s">
        <v>527</v>
      </c>
      <c r="O602" s="17" t="str">
        <f t="shared" si="37"/>
        <v>22/08/2021 11:20</v>
      </c>
      <c r="P602" s="24">
        <f t="shared" si="38"/>
        <v>1.805555554892635E-2</v>
      </c>
      <c r="Q602" s="28">
        <v>0</v>
      </c>
      <c r="R602" s="27">
        <f t="shared" si="39"/>
        <v>25.999999990453944</v>
      </c>
      <c r="S602" s="3" t="s">
        <v>4</v>
      </c>
      <c r="T602" s="3" t="s">
        <v>1050</v>
      </c>
      <c r="U602" s="3" t="s">
        <v>4</v>
      </c>
      <c r="V602" s="3" t="s">
        <v>1105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0.5</v>
      </c>
      <c r="AD602" s="5">
        <v>0</v>
      </c>
      <c r="AE602" s="2">
        <v>2</v>
      </c>
      <c r="AF602" s="2">
        <v>0</v>
      </c>
      <c r="AG602" s="2">
        <v>1</v>
      </c>
      <c r="AH602" s="2">
        <v>0</v>
      </c>
      <c r="AI602" s="2">
        <v>0</v>
      </c>
      <c r="AJ602" s="2">
        <v>10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</row>
    <row r="603" spans="1:46" x14ac:dyDescent="0.2">
      <c r="A603" s="2">
        <v>1691511</v>
      </c>
      <c r="B603" s="2">
        <v>885102</v>
      </c>
      <c r="C603" s="7">
        <v>24.250787962499</v>
      </c>
      <c r="D603" s="7">
        <v>40.998753159744602</v>
      </c>
      <c r="E603" s="19" t="s">
        <v>1045</v>
      </c>
      <c r="F603" s="46">
        <f>INDEX(Δεδομένα!$P:$P,MATCH('2021'!E603,Δεδομένα!$O:$O,0))</f>
        <v>27</v>
      </c>
      <c r="G603" s="49" t="s">
        <v>1046</v>
      </c>
      <c r="H603" s="51" t="str">
        <f>INDEX(Δεδομένα!B$1:B$51,MATCH('2021'!G603,Δεδομένα!A$1:A$51,0))</f>
        <v>ΑΝΑΤΟΛΙΚΗΣ ΜΑΚΕΔΟΝΙΑΣ ΚΑΙ ΘΡΑΚΗΣ</v>
      </c>
      <c r="I603" s="53">
        <f>INDEX(Δεδομένα!E$1:E$13,MATCH('2021'!H603,Δεδομένα!D$1:D$13,0))</f>
        <v>2</v>
      </c>
      <c r="J603" s="4">
        <v>44430</v>
      </c>
      <c r="K603" s="3" t="s">
        <v>854</v>
      </c>
      <c r="L603" s="17" t="str">
        <f t="shared" si="36"/>
        <v>22/08/2021 12:50</v>
      </c>
      <c r="M603" s="4">
        <v>44430</v>
      </c>
      <c r="N603" s="3" t="s">
        <v>464</v>
      </c>
      <c r="O603" s="17" t="str">
        <f t="shared" si="37"/>
        <v>22/08/2021 18:20</v>
      </c>
      <c r="P603" s="24">
        <f t="shared" si="38"/>
        <v>0.22916666667151731</v>
      </c>
      <c r="Q603" s="28">
        <v>0</v>
      </c>
      <c r="R603" s="27">
        <f t="shared" si="39"/>
        <v>330.00000000698492</v>
      </c>
      <c r="S603" s="3" t="s">
        <v>4</v>
      </c>
      <c r="T603" s="3" t="s">
        <v>1052</v>
      </c>
      <c r="U603" s="3" t="s">
        <v>4</v>
      </c>
      <c r="V603" s="3" t="s">
        <v>1139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2</v>
      </c>
      <c r="AC603" s="5">
        <v>0</v>
      </c>
      <c r="AD603" s="5">
        <v>0</v>
      </c>
      <c r="AE603" s="2">
        <v>6</v>
      </c>
      <c r="AF603" s="2">
        <v>0</v>
      </c>
      <c r="AG603" s="2">
        <v>1</v>
      </c>
      <c r="AH603" s="2">
        <v>0</v>
      </c>
      <c r="AI603" s="2">
        <v>3</v>
      </c>
      <c r="AJ603" s="2">
        <v>3</v>
      </c>
      <c r="AK603" s="2">
        <v>1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</row>
    <row r="604" spans="1:46" x14ac:dyDescent="0.2">
      <c r="A604" s="2">
        <v>1691536</v>
      </c>
      <c r="B604" s="2">
        <v>885950</v>
      </c>
      <c r="C604" s="7">
        <v>24.165475912582199</v>
      </c>
      <c r="D604" s="7">
        <v>41.187600583480197</v>
      </c>
      <c r="E604" s="19" t="s">
        <v>1045</v>
      </c>
      <c r="F604" s="46">
        <f>INDEX(Δεδομένα!$P:$P,MATCH('2021'!E604,Δεδομένα!$O:$O,0))</f>
        <v>27</v>
      </c>
      <c r="G604" s="49" t="s">
        <v>1046</v>
      </c>
      <c r="H604" s="51" t="str">
        <f>INDEX(Δεδομένα!B$1:B$51,MATCH('2021'!G604,Δεδομένα!A$1:A$51,0))</f>
        <v>ΑΝΑΤΟΛΙΚΗΣ ΜΑΚΕΔΟΝΙΑΣ ΚΑΙ ΘΡΑΚΗΣ</v>
      </c>
      <c r="I604" s="53">
        <f>INDEX(Δεδομένα!E$1:E$13,MATCH('2021'!H604,Δεδομένα!D$1:D$13,0))</f>
        <v>2</v>
      </c>
      <c r="J604" s="4">
        <v>44433</v>
      </c>
      <c r="K604" s="3" t="s">
        <v>405</v>
      </c>
      <c r="L604" s="17" t="str">
        <f t="shared" ref="L604:L665" si="40">_xlfn.CONCAT(TEXT(J604,"ηη/μμ/εεε")," ",TEXT(K604,"ωω:λλ"))</f>
        <v>25/08/2021 18:32</v>
      </c>
      <c r="M604" s="4">
        <v>44433</v>
      </c>
      <c r="N604" s="3" t="s">
        <v>79</v>
      </c>
      <c r="O604" s="17" t="str">
        <f t="shared" ref="O604:O665" si="41">_xlfn.CONCAT(TEXT(M604,"ηη/μμ/εεε")," ",TEXT(N604,"ωω:λλ"))</f>
        <v>25/08/2021 19:10</v>
      </c>
      <c r="P604" s="24">
        <f t="shared" ref="P604:P665" si="42">O604-L604</f>
        <v>2.6388888887595385E-2</v>
      </c>
      <c r="Q604" s="28">
        <v>0</v>
      </c>
      <c r="R604" s="27">
        <f t="shared" ref="R604:R665" si="43">P604*(24*60)</f>
        <v>37.999999998137355</v>
      </c>
      <c r="S604" s="3" t="s">
        <v>4</v>
      </c>
      <c r="T604" s="3" t="s">
        <v>1050</v>
      </c>
      <c r="U604" s="3" t="s">
        <v>1051</v>
      </c>
      <c r="V604" s="3" t="s">
        <v>1051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0.15</v>
      </c>
      <c r="AD604" s="5">
        <v>0</v>
      </c>
      <c r="AE604" s="2">
        <v>6</v>
      </c>
      <c r="AF604" s="2">
        <v>0</v>
      </c>
      <c r="AG604" s="2">
        <v>0</v>
      </c>
      <c r="AH604" s="2">
        <v>0</v>
      </c>
      <c r="AI604" s="2">
        <v>0</v>
      </c>
      <c r="AJ604" s="2">
        <v>3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</row>
    <row r="605" spans="1:46" x14ac:dyDescent="0.2">
      <c r="A605" s="2">
        <v>1691543</v>
      </c>
      <c r="B605" s="2">
        <v>886907</v>
      </c>
      <c r="C605" s="7">
        <v>24.1894102249057</v>
      </c>
      <c r="D605" s="7">
        <v>41.161690617075998</v>
      </c>
      <c r="E605" s="19" t="s">
        <v>1045</v>
      </c>
      <c r="F605" s="46">
        <f>INDEX(Δεδομένα!$P:$P,MATCH('2021'!E605,Δεδομένα!$O:$O,0))</f>
        <v>27</v>
      </c>
      <c r="G605" s="49" t="s">
        <v>1046</v>
      </c>
      <c r="H605" s="51" t="str">
        <f>INDEX(Δεδομένα!B$1:B$51,MATCH('2021'!G605,Δεδομένα!A$1:A$51,0))</f>
        <v>ΑΝΑΤΟΛΙΚΗΣ ΜΑΚΕΔΟΝΙΑΣ ΚΑΙ ΘΡΑΚΗΣ</v>
      </c>
      <c r="I605" s="53">
        <f>INDEX(Δεδομένα!E$1:E$13,MATCH('2021'!H605,Δεδομένα!D$1:D$13,0))</f>
        <v>2</v>
      </c>
      <c r="J605" s="4">
        <v>44436</v>
      </c>
      <c r="K605" s="3" t="s">
        <v>697</v>
      </c>
      <c r="L605" s="17" t="str">
        <f t="shared" si="40"/>
        <v>28/08/2021 17:40</v>
      </c>
      <c r="M605" s="4">
        <v>44436</v>
      </c>
      <c r="N605" s="3" t="s">
        <v>712</v>
      </c>
      <c r="O605" s="17" t="str">
        <f t="shared" si="41"/>
        <v>28/08/2021 18:30</v>
      </c>
      <c r="P605" s="24">
        <f t="shared" si="42"/>
        <v>3.4722222226264421E-2</v>
      </c>
      <c r="Q605" s="28">
        <v>0</v>
      </c>
      <c r="R605" s="27">
        <f t="shared" si="43"/>
        <v>50.000000005820766</v>
      </c>
      <c r="S605" s="3" t="s">
        <v>4</v>
      </c>
      <c r="T605" s="3" t="s">
        <v>1050</v>
      </c>
      <c r="U605" s="3" t="s">
        <v>1055</v>
      </c>
      <c r="V605" s="3" t="s">
        <v>1140</v>
      </c>
      <c r="W605" s="5">
        <v>0</v>
      </c>
      <c r="X605" s="5">
        <v>0</v>
      </c>
      <c r="Y605" s="5">
        <v>0</v>
      </c>
      <c r="Z605" s="5">
        <v>10</v>
      </c>
      <c r="AA605" s="5">
        <v>0</v>
      </c>
      <c r="AB605" s="5">
        <v>0</v>
      </c>
      <c r="AC605" s="5">
        <v>0</v>
      </c>
      <c r="AD605" s="5">
        <v>0</v>
      </c>
      <c r="AE605" s="2">
        <v>7</v>
      </c>
      <c r="AF605" s="2">
        <v>0</v>
      </c>
      <c r="AG605" s="2">
        <v>1</v>
      </c>
      <c r="AH605" s="2">
        <v>0</v>
      </c>
      <c r="AI605" s="2">
        <v>0</v>
      </c>
      <c r="AJ605" s="2">
        <v>3</v>
      </c>
      <c r="AK605" s="2">
        <v>1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</row>
    <row r="606" spans="1:46" x14ac:dyDescent="0.2">
      <c r="A606" s="2">
        <v>1693223</v>
      </c>
      <c r="B606" s="2">
        <v>888326</v>
      </c>
      <c r="C606" s="7">
        <v>24.157456553491901</v>
      </c>
      <c r="D606" s="7">
        <v>41.106411021203797</v>
      </c>
      <c r="E606" s="19" t="s">
        <v>1045</v>
      </c>
      <c r="F606" s="46">
        <f>INDEX(Δεδομένα!$P:$P,MATCH('2021'!E606,Δεδομένα!$O:$O,0))</f>
        <v>27</v>
      </c>
      <c r="G606" s="49" t="s">
        <v>1046</v>
      </c>
      <c r="H606" s="51" t="str">
        <f>INDEX(Δεδομένα!B$1:B$51,MATCH('2021'!G606,Δεδομένα!A$1:A$51,0))</f>
        <v>ΑΝΑΤΟΛΙΚΗΣ ΜΑΚΕΔΟΝΙΑΣ ΚΑΙ ΘΡΑΚΗΣ</v>
      </c>
      <c r="I606" s="53">
        <f>INDEX(Δεδομένα!E$1:E$13,MATCH('2021'!H606,Δεδομένα!D$1:D$13,0))</f>
        <v>2</v>
      </c>
      <c r="J606" s="4">
        <v>44442</v>
      </c>
      <c r="K606" s="3" t="s">
        <v>440</v>
      </c>
      <c r="L606" s="17" t="str">
        <f t="shared" si="40"/>
        <v>03/09/2021 11:49</v>
      </c>
      <c r="M606" s="4">
        <v>44442</v>
      </c>
      <c r="N606" s="3" t="s">
        <v>331</v>
      </c>
      <c r="O606" s="17" t="str">
        <f t="shared" si="41"/>
        <v>03/09/2021 12:15</v>
      </c>
      <c r="P606" s="24">
        <f t="shared" si="42"/>
        <v>1.8055555556202307E-2</v>
      </c>
      <c r="Q606" s="28">
        <v>0</v>
      </c>
      <c r="R606" s="27">
        <f t="shared" si="43"/>
        <v>26.000000000931323</v>
      </c>
      <c r="S606" s="3" t="s">
        <v>4</v>
      </c>
      <c r="T606" s="3" t="s">
        <v>1050</v>
      </c>
      <c r="U606" s="3" t="s">
        <v>1136</v>
      </c>
      <c r="V606" s="3" t="s">
        <v>1136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0.2</v>
      </c>
      <c r="AC606" s="5">
        <v>10</v>
      </c>
      <c r="AD606" s="5">
        <v>0</v>
      </c>
      <c r="AE606" s="2">
        <v>7</v>
      </c>
      <c r="AF606" s="2">
        <v>0</v>
      </c>
      <c r="AG606" s="2">
        <v>0</v>
      </c>
      <c r="AH606" s="2">
        <v>0</v>
      </c>
      <c r="AI606" s="2">
        <v>2</v>
      </c>
      <c r="AJ606" s="2">
        <v>2</v>
      </c>
      <c r="AK606" s="2">
        <v>1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</row>
    <row r="607" spans="1:46" x14ac:dyDescent="0.2">
      <c r="A607" s="2">
        <v>1696650</v>
      </c>
      <c r="B607" s="2">
        <v>890401</v>
      </c>
      <c r="C607" s="7">
        <v>24.216137501098</v>
      </c>
      <c r="D607" s="7">
        <v>41.147110290770797</v>
      </c>
      <c r="E607" s="19" t="s">
        <v>1045</v>
      </c>
      <c r="F607" s="46">
        <f>INDEX(Δεδομένα!$P:$P,MATCH('2021'!E607,Δεδομένα!$O:$O,0))</f>
        <v>27</v>
      </c>
      <c r="G607" s="49" t="s">
        <v>1046</v>
      </c>
      <c r="H607" s="51" t="str">
        <f>INDEX(Δεδομένα!B$1:B$51,MATCH('2021'!G607,Δεδομένα!A$1:A$51,0))</f>
        <v>ΑΝΑΤΟΛΙΚΗΣ ΜΑΚΕΔΟΝΙΑΣ ΚΑΙ ΘΡΑΚΗΣ</v>
      </c>
      <c r="I607" s="53">
        <f>INDEX(Δεδομένα!E$1:E$13,MATCH('2021'!H607,Δεδομένα!D$1:D$13,0))</f>
        <v>2</v>
      </c>
      <c r="J607" s="4">
        <v>44450</v>
      </c>
      <c r="K607" s="3" t="s">
        <v>29</v>
      </c>
      <c r="L607" s="17" t="str">
        <f t="shared" si="40"/>
        <v>11/09/2021 10:25</v>
      </c>
      <c r="M607" s="4">
        <v>44450</v>
      </c>
      <c r="N607" s="3" t="s">
        <v>29</v>
      </c>
      <c r="O607" s="17" t="str">
        <f t="shared" si="41"/>
        <v>11/09/2021 10:25</v>
      </c>
      <c r="P607" s="24">
        <f t="shared" si="42"/>
        <v>0</v>
      </c>
      <c r="Q607" s="28">
        <v>0</v>
      </c>
      <c r="R607" s="27">
        <f t="shared" si="43"/>
        <v>0</v>
      </c>
      <c r="S607" s="3" t="s">
        <v>4</v>
      </c>
      <c r="T607" s="3" t="s">
        <v>1050</v>
      </c>
      <c r="U607" s="3" t="s">
        <v>4</v>
      </c>
      <c r="V607" s="3" t="s">
        <v>1105</v>
      </c>
      <c r="W607" s="5">
        <v>0</v>
      </c>
      <c r="X607" s="5">
        <v>0</v>
      </c>
      <c r="Y607" s="5">
        <v>0</v>
      </c>
      <c r="Z607" s="5">
        <v>0.02</v>
      </c>
      <c r="AA607" s="5">
        <v>0</v>
      </c>
      <c r="AB607" s="5">
        <v>0</v>
      </c>
      <c r="AC607" s="5">
        <v>0</v>
      </c>
      <c r="AD607" s="5">
        <v>0</v>
      </c>
      <c r="AE607" s="2">
        <v>2</v>
      </c>
      <c r="AF607" s="2">
        <v>0</v>
      </c>
      <c r="AG607" s="2">
        <v>0</v>
      </c>
      <c r="AH607" s="2">
        <v>0</v>
      </c>
      <c r="AI607" s="2">
        <v>0</v>
      </c>
      <c r="AJ607" s="2">
        <v>1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</row>
    <row r="608" spans="1:46" x14ac:dyDescent="0.2">
      <c r="A608" s="2">
        <v>1696658</v>
      </c>
      <c r="B608" s="2">
        <v>890441</v>
      </c>
      <c r="C608" s="7">
        <v>24.122529831539001</v>
      </c>
      <c r="D608" s="7">
        <v>41.116343006867098</v>
      </c>
      <c r="E608" s="19" t="s">
        <v>1045</v>
      </c>
      <c r="F608" s="46">
        <f>INDEX(Δεδομένα!$P:$P,MATCH('2021'!E608,Δεδομένα!$O:$O,0))</f>
        <v>27</v>
      </c>
      <c r="G608" s="49" t="s">
        <v>1046</v>
      </c>
      <c r="H608" s="51" t="str">
        <f>INDEX(Δεδομένα!B$1:B$51,MATCH('2021'!G608,Δεδομένα!A$1:A$51,0))</f>
        <v>ΑΝΑΤΟΛΙΚΗΣ ΜΑΚΕΔΟΝΙΑΣ ΚΑΙ ΘΡΑΚΗΣ</v>
      </c>
      <c r="I608" s="53">
        <f>INDEX(Δεδομένα!E$1:E$13,MATCH('2021'!H608,Δεδομένα!D$1:D$13,0))</f>
        <v>2</v>
      </c>
      <c r="J608" s="4">
        <v>44450</v>
      </c>
      <c r="K608" s="3" t="s">
        <v>555</v>
      </c>
      <c r="L608" s="17" t="str">
        <f t="shared" si="40"/>
        <v>11/09/2021 13:30</v>
      </c>
      <c r="M608" s="4">
        <v>44450</v>
      </c>
      <c r="N608" s="3" t="s">
        <v>555</v>
      </c>
      <c r="O608" s="17" t="str">
        <f t="shared" si="41"/>
        <v>11/09/2021 13:30</v>
      </c>
      <c r="P608" s="24">
        <f t="shared" si="42"/>
        <v>0</v>
      </c>
      <c r="Q608" s="28">
        <v>0</v>
      </c>
      <c r="R608" s="27">
        <f t="shared" si="43"/>
        <v>0</v>
      </c>
      <c r="S608" s="3" t="s">
        <v>4</v>
      </c>
      <c r="T608" s="3" t="s">
        <v>1050</v>
      </c>
      <c r="U608" s="3" t="s">
        <v>4</v>
      </c>
      <c r="V608" s="3" t="s">
        <v>1141</v>
      </c>
      <c r="W608" s="5">
        <v>0</v>
      </c>
      <c r="X608" s="5">
        <v>0</v>
      </c>
      <c r="Y608" s="5">
        <v>0</v>
      </c>
      <c r="Z608" s="5">
        <v>0.01</v>
      </c>
      <c r="AA608" s="5">
        <v>0</v>
      </c>
      <c r="AB608" s="5">
        <v>0</v>
      </c>
      <c r="AC608" s="5">
        <v>0</v>
      </c>
      <c r="AD608" s="5">
        <v>0</v>
      </c>
      <c r="AE608" s="2">
        <v>2</v>
      </c>
      <c r="AF608" s="2">
        <v>0</v>
      </c>
      <c r="AG608" s="2">
        <v>0</v>
      </c>
      <c r="AH608" s="2">
        <v>0</v>
      </c>
      <c r="AI608" s="2">
        <v>0</v>
      </c>
      <c r="AJ608" s="2">
        <v>1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</row>
    <row r="609" spans="1:46" x14ac:dyDescent="0.2">
      <c r="A609" s="2">
        <v>1696663</v>
      </c>
      <c r="B609" s="2">
        <v>890702</v>
      </c>
      <c r="C609" s="7">
        <v>24.122806299953599</v>
      </c>
      <c r="D609" s="7">
        <v>41.117331572168602</v>
      </c>
      <c r="E609" s="19" t="s">
        <v>1045</v>
      </c>
      <c r="F609" s="46">
        <f>INDEX(Δεδομένα!$P:$P,MATCH('2021'!E609,Δεδομένα!$O:$O,0))</f>
        <v>27</v>
      </c>
      <c r="G609" s="49" t="s">
        <v>1046</v>
      </c>
      <c r="H609" s="51" t="str">
        <f>INDEX(Δεδομένα!B$1:B$51,MATCH('2021'!G609,Δεδομένα!A$1:A$51,0))</f>
        <v>ΑΝΑΤΟΛΙΚΗΣ ΜΑΚΕΔΟΝΙΑΣ ΚΑΙ ΘΡΑΚΗΣ</v>
      </c>
      <c r="I609" s="53">
        <f>INDEX(Δεδομένα!E$1:E$13,MATCH('2021'!H609,Δεδομένα!D$1:D$13,0))</f>
        <v>2</v>
      </c>
      <c r="J609" s="4">
        <v>44451</v>
      </c>
      <c r="K609" s="3" t="s">
        <v>1142</v>
      </c>
      <c r="L609" s="17" t="str">
        <f t="shared" si="40"/>
        <v>12/09/2021 14:26</v>
      </c>
      <c r="M609" s="4">
        <v>44451</v>
      </c>
      <c r="N609" s="3" t="s">
        <v>1142</v>
      </c>
      <c r="O609" s="17" t="str">
        <f t="shared" si="41"/>
        <v>12/09/2021 14:26</v>
      </c>
      <c r="P609" s="24">
        <f t="shared" si="42"/>
        <v>0</v>
      </c>
      <c r="Q609" s="28">
        <v>0</v>
      </c>
      <c r="R609" s="27">
        <f t="shared" si="43"/>
        <v>0</v>
      </c>
      <c r="S609" s="3" t="s">
        <v>4</v>
      </c>
      <c r="T609" s="3" t="s">
        <v>1050</v>
      </c>
      <c r="U609" s="3" t="s">
        <v>4</v>
      </c>
      <c r="V609" s="3" t="s">
        <v>1143</v>
      </c>
      <c r="W609" s="5">
        <v>0</v>
      </c>
      <c r="X609" s="5">
        <v>0</v>
      </c>
      <c r="Y609" s="5">
        <v>0</v>
      </c>
      <c r="Z609" s="5">
        <v>0.2</v>
      </c>
      <c r="AA609" s="5">
        <v>0</v>
      </c>
      <c r="AB609" s="5">
        <v>0</v>
      </c>
      <c r="AC609" s="5">
        <v>0</v>
      </c>
      <c r="AD609" s="5">
        <v>0</v>
      </c>
      <c r="AE609" s="2">
        <v>3</v>
      </c>
      <c r="AF609" s="2">
        <v>0</v>
      </c>
      <c r="AG609" s="2">
        <v>0</v>
      </c>
      <c r="AH609" s="2">
        <v>0</v>
      </c>
      <c r="AI609" s="2">
        <v>0</v>
      </c>
      <c r="AJ609" s="2">
        <v>1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</row>
    <row r="610" spans="1:46" x14ac:dyDescent="0.2">
      <c r="A610" s="2">
        <v>1696687</v>
      </c>
      <c r="B610" s="2">
        <v>890719</v>
      </c>
      <c r="C610" s="7">
        <v>24.149049661696701</v>
      </c>
      <c r="D610" s="7">
        <v>41.106767640082701</v>
      </c>
      <c r="E610" s="19" t="s">
        <v>1045</v>
      </c>
      <c r="F610" s="46">
        <f>INDEX(Δεδομένα!$P:$P,MATCH('2021'!E610,Δεδομένα!$O:$O,0))</f>
        <v>27</v>
      </c>
      <c r="G610" s="49" t="s">
        <v>1046</v>
      </c>
      <c r="H610" s="51" t="str">
        <f>INDEX(Δεδομένα!B$1:B$51,MATCH('2021'!G610,Δεδομένα!A$1:A$51,0))</f>
        <v>ΑΝΑΤΟΛΙΚΗΣ ΜΑΚΕΔΟΝΙΑΣ ΚΑΙ ΘΡΑΚΗΣ</v>
      </c>
      <c r="I610" s="53">
        <f>INDEX(Δεδομένα!E$1:E$13,MATCH('2021'!H610,Δεδομένα!D$1:D$13,0))</f>
        <v>2</v>
      </c>
      <c r="J610" s="4">
        <v>44451</v>
      </c>
      <c r="K610" s="3" t="s">
        <v>509</v>
      </c>
      <c r="L610" s="17" t="str">
        <f t="shared" si="40"/>
        <v>12/09/2021 15:55</v>
      </c>
      <c r="M610" s="4">
        <v>44451</v>
      </c>
      <c r="N610" s="3" t="s">
        <v>36</v>
      </c>
      <c r="O610" s="17" t="str">
        <f t="shared" si="41"/>
        <v>12/09/2021 16:20</v>
      </c>
      <c r="P610" s="24">
        <f t="shared" si="42"/>
        <v>1.7361111109494232E-2</v>
      </c>
      <c r="Q610" s="28">
        <v>0</v>
      </c>
      <c r="R610" s="27">
        <f t="shared" si="43"/>
        <v>24.999999997671694</v>
      </c>
      <c r="S610" s="3" t="s">
        <v>4</v>
      </c>
      <c r="T610" s="3" t="s">
        <v>1050</v>
      </c>
      <c r="U610" s="3" t="s">
        <v>1087</v>
      </c>
      <c r="V610" s="3" t="s">
        <v>1144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0.2</v>
      </c>
      <c r="AD610" s="5">
        <v>0</v>
      </c>
      <c r="AE610" s="2">
        <v>3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</row>
    <row r="611" spans="1:46" x14ac:dyDescent="0.2">
      <c r="A611" s="2">
        <v>1696706</v>
      </c>
      <c r="B611" s="2">
        <v>890754</v>
      </c>
      <c r="C611" s="7">
        <v>24.213550547470899</v>
      </c>
      <c r="D611" s="7">
        <v>41.146446660739102</v>
      </c>
      <c r="E611" s="19" t="s">
        <v>1045</v>
      </c>
      <c r="F611" s="46">
        <f>INDEX(Δεδομένα!$P:$P,MATCH('2021'!E611,Δεδομένα!$O:$O,0))</f>
        <v>27</v>
      </c>
      <c r="G611" s="49" t="s">
        <v>1046</v>
      </c>
      <c r="H611" s="51" t="str">
        <f>INDEX(Δεδομένα!B$1:B$51,MATCH('2021'!G611,Δεδομένα!A$1:A$51,0))</f>
        <v>ΑΝΑΤΟΛΙΚΗΣ ΜΑΚΕΔΟΝΙΑΣ ΚΑΙ ΘΡΑΚΗΣ</v>
      </c>
      <c r="I611" s="53">
        <f>INDEX(Δεδομένα!E$1:E$13,MATCH('2021'!H611,Δεδομένα!D$1:D$13,0))</f>
        <v>2</v>
      </c>
      <c r="J611" s="4">
        <v>44451</v>
      </c>
      <c r="K611" s="3" t="s">
        <v>404</v>
      </c>
      <c r="L611" s="17" t="str">
        <f t="shared" si="40"/>
        <v>12/09/2021 18:05</v>
      </c>
      <c r="M611" s="4">
        <v>44451</v>
      </c>
      <c r="N611" s="3" t="s">
        <v>13</v>
      </c>
      <c r="O611" s="17" t="str">
        <f t="shared" si="41"/>
        <v>12/09/2021 18:50</v>
      </c>
      <c r="P611" s="24">
        <f t="shared" si="42"/>
        <v>3.125E-2</v>
      </c>
      <c r="Q611" s="28">
        <v>0</v>
      </c>
      <c r="R611" s="27">
        <f t="shared" si="43"/>
        <v>45</v>
      </c>
      <c r="S611" s="3" t="s">
        <v>4</v>
      </c>
      <c r="T611" s="3" t="s">
        <v>1050</v>
      </c>
      <c r="U611" s="3" t="s">
        <v>4</v>
      </c>
      <c r="V611" s="3" t="s">
        <v>1105</v>
      </c>
      <c r="W611" s="5">
        <v>0</v>
      </c>
      <c r="X611" s="5">
        <v>0</v>
      </c>
      <c r="Y611" s="5">
        <v>0</v>
      </c>
      <c r="Z611" s="5">
        <v>0.2</v>
      </c>
      <c r="AA611" s="5">
        <v>0</v>
      </c>
      <c r="AB611" s="5">
        <v>0</v>
      </c>
      <c r="AC611" s="5">
        <v>0</v>
      </c>
      <c r="AD611" s="5">
        <v>0</v>
      </c>
      <c r="AE611" s="2">
        <v>3</v>
      </c>
      <c r="AF611" s="2">
        <v>0</v>
      </c>
      <c r="AG611" s="2">
        <v>0</v>
      </c>
      <c r="AH611" s="2">
        <v>0</v>
      </c>
      <c r="AI611" s="2">
        <v>0</v>
      </c>
      <c r="AJ611" s="2">
        <v>1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</row>
    <row r="612" spans="1:46" x14ac:dyDescent="0.2">
      <c r="A612" s="2">
        <v>1696751</v>
      </c>
      <c r="B612" s="2">
        <v>890772</v>
      </c>
      <c r="C612" s="7">
        <v>24.205625746701902</v>
      </c>
      <c r="D612" s="7">
        <v>41.074590042638</v>
      </c>
      <c r="E612" s="19" t="s">
        <v>1045</v>
      </c>
      <c r="F612" s="46">
        <f>INDEX(Δεδομένα!$P:$P,MATCH('2021'!E612,Δεδομένα!$O:$O,0))</f>
        <v>27</v>
      </c>
      <c r="G612" s="49" t="s">
        <v>1046</v>
      </c>
      <c r="H612" s="51" t="str">
        <f>INDEX(Δεδομένα!B$1:B$51,MATCH('2021'!G612,Δεδομένα!A$1:A$51,0))</f>
        <v>ΑΝΑΤΟΛΙΚΗΣ ΜΑΚΕΔΟΝΙΑΣ ΚΑΙ ΘΡΑΚΗΣ</v>
      </c>
      <c r="I612" s="53">
        <f>INDEX(Δεδομένα!E$1:E$13,MATCH('2021'!H612,Δεδομένα!D$1:D$13,0))</f>
        <v>2</v>
      </c>
      <c r="J612" s="4">
        <v>44451</v>
      </c>
      <c r="K612" s="3" t="s">
        <v>1145</v>
      </c>
      <c r="L612" s="17" t="str">
        <f t="shared" si="40"/>
        <v>12/09/2021 19:29</v>
      </c>
      <c r="M612" s="4">
        <v>44451</v>
      </c>
      <c r="N612" s="3" t="s">
        <v>1146</v>
      </c>
      <c r="O612" s="17" t="str">
        <f t="shared" si="41"/>
        <v>12/09/2021 20:02</v>
      </c>
      <c r="P612" s="24">
        <f t="shared" si="42"/>
        <v>2.2916666668606922E-2</v>
      </c>
      <c r="Q612" s="28">
        <v>0</v>
      </c>
      <c r="R612" s="27">
        <f t="shared" si="43"/>
        <v>33.000000002793968</v>
      </c>
      <c r="S612" s="3" t="s">
        <v>4</v>
      </c>
      <c r="T612" s="3" t="s">
        <v>1052</v>
      </c>
      <c r="U612" s="3" t="s">
        <v>1076</v>
      </c>
      <c r="V612" s="3" t="s">
        <v>1077</v>
      </c>
      <c r="W612" s="5">
        <v>0</v>
      </c>
      <c r="X612" s="5">
        <v>0</v>
      </c>
      <c r="Y612" s="5">
        <v>0</v>
      </c>
      <c r="Z612" s="5">
        <v>0.1</v>
      </c>
      <c r="AA612" s="5">
        <v>0</v>
      </c>
      <c r="AB612" s="5">
        <v>0</v>
      </c>
      <c r="AC612" s="5">
        <v>0</v>
      </c>
      <c r="AD612" s="5">
        <v>0</v>
      </c>
      <c r="AE612" s="2">
        <v>3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</row>
    <row r="613" spans="1:46" x14ac:dyDescent="0.2">
      <c r="A613" s="2">
        <v>1696760</v>
      </c>
      <c r="B613" s="2">
        <v>890810</v>
      </c>
      <c r="C613" s="7">
        <v>24.201467457115498</v>
      </c>
      <c r="D613" s="7">
        <v>41.054554199107798</v>
      </c>
      <c r="E613" s="19" t="s">
        <v>1045</v>
      </c>
      <c r="F613" s="46">
        <f>INDEX(Δεδομένα!$P:$P,MATCH('2021'!E613,Δεδομένα!$O:$O,0))</f>
        <v>27</v>
      </c>
      <c r="G613" s="49" t="s">
        <v>1046</v>
      </c>
      <c r="H613" s="51" t="str">
        <f>INDEX(Δεδομένα!B$1:B$51,MATCH('2021'!G613,Δεδομένα!A$1:A$51,0))</f>
        <v>ΑΝΑΤΟΛΙΚΗΣ ΜΑΚΕΔΟΝΙΑΣ ΚΑΙ ΘΡΑΚΗΣ</v>
      </c>
      <c r="I613" s="53">
        <f>INDEX(Δεδομένα!E$1:E$13,MATCH('2021'!H613,Δεδομένα!D$1:D$13,0))</f>
        <v>2</v>
      </c>
      <c r="J613" s="4">
        <v>44451</v>
      </c>
      <c r="K613" s="3" t="s">
        <v>1147</v>
      </c>
      <c r="L613" s="17" t="str">
        <f t="shared" si="40"/>
        <v>12/09/2021 22:34</v>
      </c>
      <c r="M613" s="4">
        <v>44451</v>
      </c>
      <c r="N613" s="3" t="s">
        <v>1148</v>
      </c>
      <c r="O613" s="17" t="str">
        <f t="shared" si="41"/>
        <v>12/09/2021 23:11</v>
      </c>
      <c r="P613" s="24">
        <f t="shared" si="42"/>
        <v>2.569444444088731E-2</v>
      </c>
      <c r="Q613" s="28">
        <v>0</v>
      </c>
      <c r="R613" s="27">
        <f t="shared" si="43"/>
        <v>36.999999994877726</v>
      </c>
      <c r="S613" s="3" t="s">
        <v>4</v>
      </c>
      <c r="T613" s="3" t="s">
        <v>1052</v>
      </c>
      <c r="U613" s="3" t="s">
        <v>1053</v>
      </c>
      <c r="V613" s="3" t="s">
        <v>1117</v>
      </c>
      <c r="W613" s="5">
        <v>0</v>
      </c>
      <c r="X613" s="5">
        <v>0</v>
      </c>
      <c r="Y613" s="5">
        <v>0</v>
      </c>
      <c r="Z613" s="5">
        <v>0.02</v>
      </c>
      <c r="AA613" s="5">
        <v>0</v>
      </c>
      <c r="AB613" s="5">
        <v>0</v>
      </c>
      <c r="AC613" s="5">
        <v>0</v>
      </c>
      <c r="AD613" s="5">
        <v>0</v>
      </c>
      <c r="AE613" s="2">
        <v>3</v>
      </c>
      <c r="AF613" s="2">
        <v>0</v>
      </c>
      <c r="AG613" s="2">
        <v>0</v>
      </c>
      <c r="AH613" s="2">
        <v>0</v>
      </c>
      <c r="AI613" s="2">
        <v>0</v>
      </c>
      <c r="AJ613" s="2">
        <v>1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</row>
    <row r="614" spans="1:46" x14ac:dyDescent="0.2">
      <c r="A614" s="2">
        <v>1696947</v>
      </c>
      <c r="B614" s="2">
        <v>890901</v>
      </c>
      <c r="C614" s="7">
        <v>24.196317682753801</v>
      </c>
      <c r="D614" s="7">
        <v>41.167052371010897</v>
      </c>
      <c r="E614" s="19" t="s">
        <v>1045</v>
      </c>
      <c r="F614" s="46">
        <f>INDEX(Δεδομένα!$P:$P,MATCH('2021'!E614,Δεδομένα!$O:$O,0))</f>
        <v>27</v>
      </c>
      <c r="G614" s="49" t="s">
        <v>1046</v>
      </c>
      <c r="H614" s="51" t="str">
        <f>INDEX(Δεδομένα!B$1:B$51,MATCH('2021'!G614,Δεδομένα!A$1:A$51,0))</f>
        <v>ΑΝΑΤΟΛΙΚΗΣ ΜΑΚΕΔΟΝΙΑΣ ΚΑΙ ΘΡΑΚΗΣ</v>
      </c>
      <c r="I614" s="53">
        <f>INDEX(Δεδομένα!E$1:E$13,MATCH('2021'!H614,Δεδομένα!D$1:D$13,0))</f>
        <v>2</v>
      </c>
      <c r="J614" s="4">
        <v>44452</v>
      </c>
      <c r="K614" s="3" t="s">
        <v>119</v>
      </c>
      <c r="L614" s="17" t="str">
        <f t="shared" si="40"/>
        <v>13/09/2021 12:25</v>
      </c>
      <c r="M614" s="4">
        <v>44452</v>
      </c>
      <c r="N614" s="3" t="s">
        <v>446</v>
      </c>
      <c r="O614" s="17" t="str">
        <f t="shared" si="41"/>
        <v>13/09/2021 13:05</v>
      </c>
      <c r="P614" s="24">
        <f t="shared" si="42"/>
        <v>2.7777777781011537E-2</v>
      </c>
      <c r="Q614" s="28">
        <v>0</v>
      </c>
      <c r="R614" s="27">
        <f t="shared" si="43"/>
        <v>40.000000004656613</v>
      </c>
      <c r="S614" s="3" t="s">
        <v>4</v>
      </c>
      <c r="T614" s="3" t="s">
        <v>1050</v>
      </c>
      <c r="U614" s="3" t="s">
        <v>1108</v>
      </c>
      <c r="V614" s="3" t="s">
        <v>1149</v>
      </c>
      <c r="W614" s="5">
        <v>0</v>
      </c>
      <c r="X614" s="5">
        <v>0</v>
      </c>
      <c r="Y614" s="5">
        <v>0</v>
      </c>
      <c r="Z614" s="5">
        <v>2</v>
      </c>
      <c r="AA614" s="5">
        <v>0</v>
      </c>
      <c r="AB614" s="5">
        <v>0</v>
      </c>
      <c r="AC614" s="5">
        <v>0</v>
      </c>
      <c r="AD614" s="5">
        <v>0</v>
      </c>
      <c r="AE614" s="2">
        <v>4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</row>
    <row r="615" spans="1:46" x14ac:dyDescent="0.2">
      <c r="A615" s="2">
        <v>1696975</v>
      </c>
      <c r="B615" s="2">
        <v>891168</v>
      </c>
      <c r="C615" s="7">
        <v>24.248031527118801</v>
      </c>
      <c r="D615" s="7">
        <v>40.994369303804604</v>
      </c>
      <c r="E615" s="19" t="s">
        <v>1045</v>
      </c>
      <c r="F615" s="46">
        <f>INDEX(Δεδομένα!$P:$P,MATCH('2021'!E615,Δεδομένα!$O:$O,0))</f>
        <v>27</v>
      </c>
      <c r="G615" s="49" t="s">
        <v>1046</v>
      </c>
      <c r="H615" s="51" t="str">
        <f>INDEX(Δεδομένα!B$1:B$51,MATCH('2021'!G615,Δεδομένα!A$1:A$51,0))</f>
        <v>ΑΝΑΤΟΛΙΚΗΣ ΜΑΚΕΔΟΝΙΑΣ ΚΑΙ ΘΡΑΚΗΣ</v>
      </c>
      <c r="I615" s="53">
        <f>INDEX(Δεδομένα!E$1:E$13,MATCH('2021'!H615,Δεδομένα!D$1:D$13,0))</f>
        <v>2</v>
      </c>
      <c r="J615" s="4">
        <v>44453</v>
      </c>
      <c r="K615" s="3" t="s">
        <v>35</v>
      </c>
      <c r="L615" s="17" t="str">
        <f t="shared" si="40"/>
        <v>14/09/2021 14:50</v>
      </c>
      <c r="M615" s="4">
        <v>44453</v>
      </c>
      <c r="N615" s="3" t="s">
        <v>221</v>
      </c>
      <c r="O615" s="17" t="str">
        <f t="shared" si="41"/>
        <v>14/09/2021 16:15</v>
      </c>
      <c r="P615" s="24">
        <f t="shared" si="42"/>
        <v>5.9027777781011537E-2</v>
      </c>
      <c r="Q615" s="28">
        <v>0</v>
      </c>
      <c r="R615" s="27">
        <f t="shared" si="43"/>
        <v>85.000000004656613</v>
      </c>
      <c r="S615" s="3" t="s">
        <v>4</v>
      </c>
      <c r="T615" s="3" t="s">
        <v>1052</v>
      </c>
      <c r="U615" s="3" t="s">
        <v>4</v>
      </c>
      <c r="V615" s="3" t="s">
        <v>1150</v>
      </c>
      <c r="W615" s="5">
        <v>0</v>
      </c>
      <c r="X615" s="5">
        <v>0</v>
      </c>
      <c r="Y615" s="5">
        <v>0</v>
      </c>
      <c r="Z615" s="5">
        <v>0</v>
      </c>
      <c r="AA615" s="5">
        <v>0.1</v>
      </c>
      <c r="AB615" s="5">
        <v>0</v>
      </c>
      <c r="AC615" s="5">
        <v>0</v>
      </c>
      <c r="AD615" s="5">
        <v>0</v>
      </c>
      <c r="AE615" s="2">
        <v>3</v>
      </c>
      <c r="AF615" s="2">
        <v>0</v>
      </c>
      <c r="AG615" s="2">
        <v>0</v>
      </c>
      <c r="AH615" s="2">
        <v>0</v>
      </c>
      <c r="AI615" s="2">
        <v>0</v>
      </c>
      <c r="AJ615" s="2">
        <v>1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</row>
    <row r="616" spans="1:46" x14ac:dyDescent="0.2">
      <c r="A616" s="2">
        <v>1697262</v>
      </c>
      <c r="B616" s="2">
        <v>891510</v>
      </c>
      <c r="C616" s="7">
        <v>24.137340162017601</v>
      </c>
      <c r="D616" s="7">
        <v>41.215087148230502</v>
      </c>
      <c r="E616" s="19" t="s">
        <v>1045</v>
      </c>
      <c r="F616" s="46">
        <f>INDEX(Δεδομένα!$P:$P,MATCH('2021'!E616,Δεδομένα!$O:$O,0))</f>
        <v>27</v>
      </c>
      <c r="G616" s="49" t="s">
        <v>1046</v>
      </c>
      <c r="H616" s="51" t="str">
        <f>INDEX(Δεδομένα!B$1:B$51,MATCH('2021'!G616,Δεδομένα!A$1:A$51,0))</f>
        <v>ΑΝΑΤΟΛΙΚΗΣ ΜΑΚΕΔΟΝΙΑΣ ΚΑΙ ΘΡΑΚΗΣ</v>
      </c>
      <c r="I616" s="53">
        <f>INDEX(Δεδομένα!E$1:E$13,MATCH('2021'!H616,Δεδομένα!D$1:D$13,0))</f>
        <v>2</v>
      </c>
      <c r="J616" s="4">
        <v>44454</v>
      </c>
      <c r="K616" s="3" t="s">
        <v>1151</v>
      </c>
      <c r="L616" s="17" t="str">
        <f t="shared" si="40"/>
        <v>15/09/2021 19:21</v>
      </c>
      <c r="M616" s="4">
        <v>44456</v>
      </c>
      <c r="N616" s="3" t="s">
        <v>125</v>
      </c>
      <c r="O616" s="17" t="str">
        <f t="shared" si="41"/>
        <v>17/09/2021 20:30</v>
      </c>
      <c r="P616" s="29">
        <f t="shared" si="42"/>
        <v>2.0479166666627862</v>
      </c>
      <c r="Q616" s="30">
        <f>2*24</f>
        <v>48</v>
      </c>
      <c r="R616" s="27">
        <f t="shared" si="43"/>
        <v>2948.9999999944121</v>
      </c>
      <c r="S616" s="3" t="s">
        <v>4</v>
      </c>
      <c r="T616" s="3" t="s">
        <v>1050</v>
      </c>
      <c r="U616" s="3" t="s">
        <v>4</v>
      </c>
      <c r="V616" s="3" t="s">
        <v>1152</v>
      </c>
      <c r="W616" s="5">
        <v>0</v>
      </c>
      <c r="X616" s="5">
        <v>150</v>
      </c>
      <c r="Y616" s="5">
        <v>0</v>
      </c>
      <c r="Z616" s="5">
        <v>310</v>
      </c>
      <c r="AA616" s="5">
        <v>0</v>
      </c>
      <c r="AB616" s="5">
        <v>0</v>
      </c>
      <c r="AC616" s="5">
        <v>0</v>
      </c>
      <c r="AD616" s="5">
        <v>0</v>
      </c>
      <c r="AE616" s="2">
        <v>26</v>
      </c>
      <c r="AF616" s="2">
        <v>15</v>
      </c>
      <c r="AG616" s="2">
        <v>0</v>
      </c>
      <c r="AH616" s="2">
        <v>0</v>
      </c>
      <c r="AI616" s="2">
        <v>1</v>
      </c>
      <c r="AJ616" s="2">
        <v>12</v>
      </c>
      <c r="AK616" s="2">
        <v>0</v>
      </c>
      <c r="AL616" s="2">
        <v>0</v>
      </c>
      <c r="AM616" s="2">
        <v>1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</row>
    <row r="617" spans="1:46" x14ac:dyDescent="0.2">
      <c r="A617" s="2">
        <v>1697492</v>
      </c>
      <c r="B617" s="2">
        <v>891785</v>
      </c>
      <c r="C617" s="7">
        <v>24.258645655983798</v>
      </c>
      <c r="D617" s="7">
        <v>41.090270122875403</v>
      </c>
      <c r="E617" s="19" t="s">
        <v>1045</v>
      </c>
      <c r="F617" s="46">
        <f>INDEX(Δεδομένα!$P:$P,MATCH('2021'!E617,Δεδομένα!$O:$O,0))</f>
        <v>27</v>
      </c>
      <c r="G617" s="49" t="s">
        <v>1046</v>
      </c>
      <c r="H617" s="51" t="str">
        <f>INDEX(Δεδομένα!B$1:B$51,MATCH('2021'!G617,Δεδομένα!A$1:A$51,0))</f>
        <v>ΑΝΑΤΟΛΙΚΗΣ ΜΑΚΕΔΟΝΙΑΣ ΚΑΙ ΘΡΑΚΗΣ</v>
      </c>
      <c r="I617" s="53">
        <f>INDEX(Δεδομένα!E$1:E$13,MATCH('2021'!H617,Δεδομένα!D$1:D$13,0))</f>
        <v>2</v>
      </c>
      <c r="J617" s="4">
        <v>44455</v>
      </c>
      <c r="K617" s="3" t="s">
        <v>742</v>
      </c>
      <c r="L617" s="17" t="str">
        <f t="shared" si="40"/>
        <v>16/09/2021 19:55</v>
      </c>
      <c r="M617" s="4">
        <v>44455</v>
      </c>
      <c r="N617" s="3" t="s">
        <v>166</v>
      </c>
      <c r="O617" s="17" t="str">
        <f t="shared" si="41"/>
        <v>16/09/2021 20:25</v>
      </c>
      <c r="P617" s="24">
        <f t="shared" si="42"/>
        <v>2.0833333335758653E-2</v>
      </c>
      <c r="Q617" s="28">
        <v>0</v>
      </c>
      <c r="R617" s="27">
        <f t="shared" si="43"/>
        <v>30.00000000349246</v>
      </c>
      <c r="S617" s="3" t="s">
        <v>4</v>
      </c>
      <c r="T617" s="3" t="s">
        <v>1052</v>
      </c>
      <c r="U617" s="3" t="s">
        <v>1076</v>
      </c>
      <c r="V617" s="3" t="s">
        <v>1153</v>
      </c>
      <c r="W617" s="5">
        <v>0</v>
      </c>
      <c r="X617" s="5">
        <v>0</v>
      </c>
      <c r="Y617" s="5">
        <v>0</v>
      </c>
      <c r="Z617" s="5">
        <v>0.03</v>
      </c>
      <c r="AA617" s="5">
        <v>0</v>
      </c>
      <c r="AB617" s="5">
        <v>0</v>
      </c>
      <c r="AC617" s="5">
        <v>0</v>
      </c>
      <c r="AD617" s="5">
        <v>0</v>
      </c>
      <c r="AE617" s="2">
        <v>3</v>
      </c>
      <c r="AF617" s="2">
        <v>0</v>
      </c>
      <c r="AG617" s="2">
        <v>0</v>
      </c>
      <c r="AH617" s="2">
        <v>0</v>
      </c>
      <c r="AI617" s="2">
        <v>0</v>
      </c>
      <c r="AJ617" s="2">
        <v>1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</row>
    <row r="618" spans="1:46" x14ac:dyDescent="0.2">
      <c r="A618" s="2">
        <v>1697501</v>
      </c>
      <c r="B618" s="2">
        <v>891792</v>
      </c>
      <c r="C618" s="7">
        <v>24.198357396172401</v>
      </c>
      <c r="D618" s="7">
        <v>41.063784684235699</v>
      </c>
      <c r="E618" s="19" t="s">
        <v>1045</v>
      </c>
      <c r="F618" s="46">
        <f>INDEX(Δεδομένα!$P:$P,MATCH('2021'!E618,Δεδομένα!$O:$O,0))</f>
        <v>27</v>
      </c>
      <c r="G618" s="49" t="s">
        <v>1046</v>
      </c>
      <c r="H618" s="51" t="str">
        <f>INDEX(Δεδομένα!B$1:B$51,MATCH('2021'!G618,Δεδομένα!A$1:A$51,0))</f>
        <v>ΑΝΑΤΟΛΙΚΗΣ ΜΑΚΕΔΟΝΙΑΣ ΚΑΙ ΘΡΑΚΗΣ</v>
      </c>
      <c r="I618" s="53">
        <f>INDEX(Δεδομένα!E$1:E$13,MATCH('2021'!H618,Δεδομένα!D$1:D$13,0))</f>
        <v>2</v>
      </c>
      <c r="J618" s="4">
        <v>44455</v>
      </c>
      <c r="K618" s="3" t="s">
        <v>459</v>
      </c>
      <c r="L618" s="17" t="str">
        <f t="shared" si="40"/>
        <v>16/09/2021 20:05</v>
      </c>
      <c r="M618" s="4">
        <v>44455</v>
      </c>
      <c r="N618" s="3" t="s">
        <v>1154</v>
      </c>
      <c r="O618" s="17" t="str">
        <f t="shared" si="41"/>
        <v>16/09/2021 20:59</v>
      </c>
      <c r="P618" s="24">
        <f t="shared" si="42"/>
        <v>3.7499999998544808E-2</v>
      </c>
      <c r="Q618" s="28">
        <v>0</v>
      </c>
      <c r="R618" s="27">
        <f t="shared" si="43"/>
        <v>53.999999997904524</v>
      </c>
      <c r="S618" s="3" t="s">
        <v>4</v>
      </c>
      <c r="T618" s="3" t="s">
        <v>1052</v>
      </c>
      <c r="U618" s="3" t="s">
        <v>1053</v>
      </c>
      <c r="V618" s="3" t="s">
        <v>1117</v>
      </c>
      <c r="W618" s="5">
        <v>0</v>
      </c>
      <c r="X618" s="5">
        <v>0</v>
      </c>
      <c r="Y618" s="5">
        <v>0</v>
      </c>
      <c r="Z618" s="5">
        <v>0.15</v>
      </c>
      <c r="AA618" s="5">
        <v>0</v>
      </c>
      <c r="AB618" s="5">
        <v>0</v>
      </c>
      <c r="AC618" s="5">
        <v>0</v>
      </c>
      <c r="AD618" s="5">
        <v>0</v>
      </c>
      <c r="AE618" s="2">
        <v>2</v>
      </c>
      <c r="AF618" s="2">
        <v>0</v>
      </c>
      <c r="AG618" s="2">
        <v>0</v>
      </c>
      <c r="AH618" s="2">
        <v>0</v>
      </c>
      <c r="AI618" s="2">
        <v>0</v>
      </c>
      <c r="AJ618" s="2">
        <v>1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</row>
    <row r="619" spans="1:46" x14ac:dyDescent="0.2">
      <c r="A619" s="2">
        <v>1697507</v>
      </c>
      <c r="B619" s="2">
        <v>891926</v>
      </c>
      <c r="C619" s="7">
        <v>24.1984958648682</v>
      </c>
      <c r="D619" s="7">
        <v>41.064178466796903</v>
      </c>
      <c r="E619" s="19" t="s">
        <v>1045</v>
      </c>
      <c r="F619" s="46">
        <f>INDEX(Δεδομένα!$P:$P,MATCH('2021'!E619,Δεδομένα!$O:$O,0))</f>
        <v>27</v>
      </c>
      <c r="G619" s="49" t="s">
        <v>1046</v>
      </c>
      <c r="H619" s="51" t="str">
        <f>INDEX(Δεδομένα!B$1:B$51,MATCH('2021'!G619,Δεδομένα!A$1:A$51,0))</f>
        <v>ΑΝΑΤΟΛΙΚΗΣ ΜΑΚΕΔΟΝΙΑΣ ΚΑΙ ΘΡΑΚΗΣ</v>
      </c>
      <c r="I619" s="53">
        <f>INDEX(Δεδομένα!E$1:E$13,MATCH('2021'!H619,Δεδομένα!D$1:D$13,0))</f>
        <v>2</v>
      </c>
      <c r="J619" s="4">
        <v>44456</v>
      </c>
      <c r="K619" s="3" t="s">
        <v>658</v>
      </c>
      <c r="L619" s="17" t="str">
        <f t="shared" si="40"/>
        <v>17/09/2021 12:49</v>
      </c>
      <c r="M619" s="4">
        <v>44456</v>
      </c>
      <c r="N619" s="3" t="s">
        <v>555</v>
      </c>
      <c r="O619" s="17" t="str">
        <f t="shared" si="41"/>
        <v>17/09/2021 13:30</v>
      </c>
      <c r="P619" s="24">
        <f t="shared" si="42"/>
        <v>2.8472222220443655E-2</v>
      </c>
      <c r="Q619" s="28">
        <v>0</v>
      </c>
      <c r="R619" s="27">
        <f t="shared" si="43"/>
        <v>40.999999997438863</v>
      </c>
      <c r="S619" s="3" t="s">
        <v>4</v>
      </c>
      <c r="T619" s="3" t="s">
        <v>1052</v>
      </c>
      <c r="U619" s="3" t="s">
        <v>1053</v>
      </c>
      <c r="V619" s="3" t="s">
        <v>1054</v>
      </c>
      <c r="W619" s="5">
        <v>0</v>
      </c>
      <c r="X619" s="5">
        <v>0</v>
      </c>
      <c r="Y619" s="5">
        <v>0</v>
      </c>
      <c r="Z619" s="5">
        <v>0.05</v>
      </c>
      <c r="AA619" s="5">
        <v>0</v>
      </c>
      <c r="AB619" s="5">
        <v>0</v>
      </c>
      <c r="AC619" s="5">
        <v>0</v>
      </c>
      <c r="AD619" s="5">
        <v>0</v>
      </c>
      <c r="AE619" s="2">
        <v>2</v>
      </c>
      <c r="AF619" s="2">
        <v>0</v>
      </c>
      <c r="AG619" s="2">
        <v>0</v>
      </c>
      <c r="AH619" s="2">
        <v>0</v>
      </c>
      <c r="AI619" s="2">
        <v>0</v>
      </c>
      <c r="AJ619" s="2">
        <v>1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</row>
    <row r="620" spans="1:46" x14ac:dyDescent="0.2">
      <c r="A620" s="2">
        <v>1697516</v>
      </c>
      <c r="B620" s="2">
        <v>892530</v>
      </c>
      <c r="D620" s="2"/>
      <c r="E620" s="19" t="s">
        <v>1045</v>
      </c>
      <c r="F620" s="46">
        <f>INDEX(Δεδομένα!$P:$P,MATCH('2021'!E620,Δεδομένα!$O:$O,0))</f>
        <v>27</v>
      </c>
      <c r="G620" s="49" t="s">
        <v>1046</v>
      </c>
      <c r="H620" s="51" t="str">
        <f>INDEX(Δεδομένα!B$1:B$51,MATCH('2021'!G620,Δεδομένα!A$1:A$51,0))</f>
        <v>ΑΝΑΤΟΛΙΚΗΣ ΜΑΚΕΔΟΝΙΑΣ ΚΑΙ ΘΡΑΚΗΣ</v>
      </c>
      <c r="I620" s="53">
        <f>INDEX(Δεδομένα!E$1:E$13,MATCH('2021'!H620,Δεδομένα!D$1:D$13,0))</f>
        <v>2</v>
      </c>
      <c r="J620" s="4">
        <v>44458</v>
      </c>
      <c r="K620" s="3" t="s">
        <v>1016</v>
      </c>
      <c r="L620" s="17" t="str">
        <f t="shared" si="40"/>
        <v>19/09/2021 14:25</v>
      </c>
      <c r="M620" s="4">
        <v>44458</v>
      </c>
      <c r="N620" s="3" t="s">
        <v>1016</v>
      </c>
      <c r="O620" s="17" t="str">
        <f t="shared" si="41"/>
        <v>19/09/2021 14:25</v>
      </c>
      <c r="P620" s="24">
        <f t="shared" si="42"/>
        <v>0</v>
      </c>
      <c r="Q620" s="28">
        <v>0</v>
      </c>
      <c r="R620" s="27">
        <f t="shared" si="43"/>
        <v>0</v>
      </c>
      <c r="S620" s="3" t="s">
        <v>4</v>
      </c>
      <c r="T620" s="3" t="s">
        <v>1050</v>
      </c>
      <c r="U620" s="3" t="s">
        <v>4</v>
      </c>
      <c r="V620" s="3" t="s">
        <v>1141</v>
      </c>
      <c r="W620" s="5">
        <v>0</v>
      </c>
      <c r="X620" s="5">
        <v>0</v>
      </c>
      <c r="Y620" s="5">
        <v>0</v>
      </c>
      <c r="Z620" s="5">
        <v>0.03</v>
      </c>
      <c r="AA620" s="5">
        <v>0</v>
      </c>
      <c r="AB620" s="5">
        <v>0</v>
      </c>
      <c r="AC620" s="5">
        <v>0</v>
      </c>
      <c r="AD620" s="5">
        <v>0</v>
      </c>
      <c r="AE620" s="2">
        <v>2</v>
      </c>
      <c r="AF620" s="2">
        <v>0</v>
      </c>
      <c r="AG620" s="2">
        <v>0</v>
      </c>
      <c r="AH620" s="2">
        <v>0</v>
      </c>
      <c r="AI620" s="2">
        <v>0</v>
      </c>
      <c r="AJ620" s="2">
        <v>1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</row>
    <row r="621" spans="1:46" x14ac:dyDescent="0.2">
      <c r="A621" s="2">
        <v>1698425</v>
      </c>
      <c r="B621" s="2">
        <v>893896</v>
      </c>
      <c r="C621" s="7">
        <v>24.2670970893736</v>
      </c>
      <c r="D621" s="7">
        <v>41.4736418536408</v>
      </c>
      <c r="E621" s="19" t="s">
        <v>1045</v>
      </c>
      <c r="F621" s="46">
        <f>INDEX(Δεδομένα!$P:$P,MATCH('2021'!E621,Δεδομένα!$O:$O,0))</f>
        <v>27</v>
      </c>
      <c r="G621" s="49" t="s">
        <v>1046</v>
      </c>
      <c r="H621" s="51" t="str">
        <f>INDEX(Δεδομένα!B$1:B$51,MATCH('2021'!G621,Δεδομένα!A$1:A$51,0))</f>
        <v>ΑΝΑΤΟΛΙΚΗΣ ΜΑΚΕΔΟΝΙΑΣ ΚΑΙ ΘΡΑΚΗΣ</v>
      </c>
      <c r="I621" s="53">
        <f>INDEX(Δεδομένα!E$1:E$13,MATCH('2021'!H621,Δεδομένα!D$1:D$13,0))</f>
        <v>2</v>
      </c>
      <c r="J621" s="4">
        <v>44463</v>
      </c>
      <c r="K621" s="3" t="s">
        <v>245</v>
      </c>
      <c r="L621" s="17" t="str">
        <f t="shared" si="40"/>
        <v>24/09/2021 17:33</v>
      </c>
      <c r="M621" s="4">
        <v>44464</v>
      </c>
      <c r="N621" s="3" t="s">
        <v>752</v>
      </c>
      <c r="O621" s="17" t="str">
        <f t="shared" si="41"/>
        <v>25/09/2021 01:15</v>
      </c>
      <c r="P621" s="24">
        <f t="shared" si="42"/>
        <v>0.32083333333866904</v>
      </c>
      <c r="Q621" s="28">
        <v>0</v>
      </c>
      <c r="R621" s="27">
        <f t="shared" si="43"/>
        <v>462.00000000768341</v>
      </c>
      <c r="S621" s="3" t="s">
        <v>4</v>
      </c>
      <c r="T621" s="3" t="s">
        <v>1050</v>
      </c>
      <c r="U621" s="3" t="s">
        <v>123</v>
      </c>
      <c r="V621" s="3" t="s">
        <v>1155</v>
      </c>
      <c r="W621" s="5">
        <v>0.05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2">
        <v>3</v>
      </c>
      <c r="AF621" s="2">
        <v>0</v>
      </c>
      <c r="AG621" s="2">
        <v>0</v>
      </c>
      <c r="AH621" s="2">
        <v>0</v>
      </c>
      <c r="AI621" s="2">
        <v>0</v>
      </c>
      <c r="AJ621" s="2">
        <v>1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</row>
    <row r="622" spans="1:46" x14ac:dyDescent="0.2">
      <c r="A622" s="2">
        <v>1698432</v>
      </c>
      <c r="B622" s="2">
        <v>893945</v>
      </c>
      <c r="C622" s="7">
        <v>24.258693070220701</v>
      </c>
      <c r="D622" s="7">
        <v>41.0902280910896</v>
      </c>
      <c r="E622" s="19" t="s">
        <v>1045</v>
      </c>
      <c r="F622" s="46">
        <f>INDEX(Δεδομένα!$P:$P,MATCH('2021'!E622,Δεδομένα!$O:$O,0))</f>
        <v>27</v>
      </c>
      <c r="G622" s="49" t="s">
        <v>1046</v>
      </c>
      <c r="H622" s="51" t="str">
        <f>INDEX(Δεδομένα!B$1:B$51,MATCH('2021'!G622,Δεδομένα!A$1:A$51,0))</f>
        <v>ΑΝΑΤΟΛΙΚΗΣ ΜΑΚΕΔΟΝΙΑΣ ΚΑΙ ΘΡΑΚΗΣ</v>
      </c>
      <c r="I622" s="53">
        <f>INDEX(Δεδομένα!E$1:E$13,MATCH('2021'!H622,Δεδομένα!D$1:D$13,0))</f>
        <v>2</v>
      </c>
      <c r="J622" s="4">
        <v>44463</v>
      </c>
      <c r="K622" s="3" t="s">
        <v>558</v>
      </c>
      <c r="L622" s="17" t="str">
        <f t="shared" si="40"/>
        <v>24/09/2021 20:04</v>
      </c>
      <c r="M622" s="4">
        <v>44463</v>
      </c>
      <c r="N622" s="3" t="s">
        <v>534</v>
      </c>
      <c r="O622" s="17" t="str">
        <f t="shared" si="41"/>
        <v>24/09/2021 20:45</v>
      </c>
      <c r="P622" s="24">
        <f t="shared" si="42"/>
        <v>2.8472222227719612E-2</v>
      </c>
      <c r="Q622" s="28">
        <v>0</v>
      </c>
      <c r="R622" s="27">
        <f t="shared" si="43"/>
        <v>41.000000007916242</v>
      </c>
      <c r="S622" s="3" t="s">
        <v>4</v>
      </c>
      <c r="T622" s="3" t="s">
        <v>1052</v>
      </c>
      <c r="U622" s="3" t="s">
        <v>1128</v>
      </c>
      <c r="V622" s="3" t="s">
        <v>1156</v>
      </c>
      <c r="W622" s="5">
        <v>0</v>
      </c>
      <c r="X622" s="5">
        <v>0</v>
      </c>
      <c r="Y622" s="5">
        <v>0</v>
      </c>
      <c r="Z622" s="5">
        <v>0.02</v>
      </c>
      <c r="AA622" s="5">
        <v>0</v>
      </c>
      <c r="AB622" s="5">
        <v>0</v>
      </c>
      <c r="AC622" s="5">
        <v>0</v>
      </c>
      <c r="AD622" s="5">
        <v>0</v>
      </c>
      <c r="AE622" s="2">
        <v>2</v>
      </c>
      <c r="AF622" s="2">
        <v>0</v>
      </c>
      <c r="AG622" s="2">
        <v>0</v>
      </c>
      <c r="AH622" s="2">
        <v>0</v>
      </c>
      <c r="AI622" s="2">
        <v>0</v>
      </c>
      <c r="AJ622" s="2">
        <v>1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</row>
    <row r="623" spans="1:46" x14ac:dyDescent="0.2">
      <c r="A623" s="2">
        <v>1699135</v>
      </c>
      <c r="B623" s="2">
        <v>894911</v>
      </c>
      <c r="C623" s="7">
        <v>24.249746516848202</v>
      </c>
      <c r="D623" s="7">
        <v>41.058254176367903</v>
      </c>
      <c r="E623" s="19" t="s">
        <v>1045</v>
      </c>
      <c r="F623" s="46">
        <f>INDEX(Δεδομένα!$P:$P,MATCH('2021'!E623,Δεδομένα!$O:$O,0))</f>
        <v>27</v>
      </c>
      <c r="G623" s="49" t="s">
        <v>1046</v>
      </c>
      <c r="H623" s="51" t="str">
        <f>INDEX(Δεδομένα!B$1:B$51,MATCH('2021'!G623,Δεδομένα!A$1:A$51,0))</f>
        <v>ΑΝΑΤΟΛΙΚΗΣ ΜΑΚΕΔΟΝΙΑΣ ΚΑΙ ΘΡΑΚΗΣ</v>
      </c>
      <c r="I623" s="53">
        <f>INDEX(Δεδομένα!E$1:E$13,MATCH('2021'!H623,Δεδομένα!D$1:D$13,0))</f>
        <v>2</v>
      </c>
      <c r="J623" s="4">
        <v>44467</v>
      </c>
      <c r="K623" s="3" t="s">
        <v>327</v>
      </c>
      <c r="L623" s="17" t="str">
        <f t="shared" si="40"/>
        <v>28/09/2021 10:59</v>
      </c>
      <c r="M623" s="4">
        <v>44467</v>
      </c>
      <c r="N623" s="3" t="s">
        <v>345</v>
      </c>
      <c r="O623" s="17" t="str">
        <f t="shared" si="41"/>
        <v>28/09/2021 12:10</v>
      </c>
      <c r="P623" s="24">
        <f t="shared" si="42"/>
        <v>4.9305555556202307E-2</v>
      </c>
      <c r="Q623" s="28">
        <v>0</v>
      </c>
      <c r="R623" s="27">
        <f t="shared" si="43"/>
        <v>71.000000000931323</v>
      </c>
      <c r="S623" s="3" t="s">
        <v>4</v>
      </c>
      <c r="T623" s="3" t="s">
        <v>1052</v>
      </c>
      <c r="U623" s="3" t="s">
        <v>1128</v>
      </c>
      <c r="V623" s="3" t="s">
        <v>1157</v>
      </c>
      <c r="W623" s="5">
        <v>0</v>
      </c>
      <c r="X623" s="5">
        <v>0</v>
      </c>
      <c r="Y623" s="5">
        <v>0</v>
      </c>
      <c r="Z623" s="5">
        <v>200</v>
      </c>
      <c r="AA623" s="5">
        <v>0</v>
      </c>
      <c r="AB623" s="5">
        <v>0</v>
      </c>
      <c r="AC623" s="5">
        <v>0</v>
      </c>
      <c r="AD623" s="5">
        <v>0</v>
      </c>
      <c r="AE623" s="2">
        <v>2</v>
      </c>
      <c r="AF623" s="2">
        <v>0</v>
      </c>
      <c r="AG623" s="2">
        <v>0</v>
      </c>
      <c r="AH623" s="2">
        <v>0</v>
      </c>
      <c r="AI623" s="2">
        <v>0</v>
      </c>
      <c r="AJ623" s="2">
        <v>1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</row>
    <row r="624" spans="1:46" x14ac:dyDescent="0.2">
      <c r="A624" s="2">
        <v>1699138</v>
      </c>
      <c r="B624" s="2">
        <v>895014</v>
      </c>
      <c r="C624" s="7">
        <v>24.249357092977899</v>
      </c>
      <c r="D624" s="7">
        <v>41.049413109759698</v>
      </c>
      <c r="E624" s="19" t="s">
        <v>1045</v>
      </c>
      <c r="F624" s="46">
        <f>INDEX(Δεδομένα!$P:$P,MATCH('2021'!E624,Δεδομένα!$O:$O,0))</f>
        <v>27</v>
      </c>
      <c r="G624" s="49" t="s">
        <v>1046</v>
      </c>
      <c r="H624" s="51" t="str">
        <f>INDEX(Δεδομένα!B$1:B$51,MATCH('2021'!G624,Δεδομένα!A$1:A$51,0))</f>
        <v>ΑΝΑΤΟΛΙΚΗΣ ΜΑΚΕΔΟΝΙΑΣ ΚΑΙ ΘΡΑΚΗΣ</v>
      </c>
      <c r="I624" s="53">
        <f>INDEX(Δεδομένα!E$1:E$13,MATCH('2021'!H624,Δεδομένα!D$1:D$13,0))</f>
        <v>2</v>
      </c>
      <c r="J624" s="4">
        <v>44467</v>
      </c>
      <c r="K624" s="3" t="s">
        <v>526</v>
      </c>
      <c r="L624" s="17" t="str">
        <f t="shared" si="40"/>
        <v>28/09/2021 17:05</v>
      </c>
      <c r="M624" s="4">
        <v>44467</v>
      </c>
      <c r="N624" s="3" t="s">
        <v>1158</v>
      </c>
      <c r="O624" s="17" t="str">
        <f t="shared" si="41"/>
        <v>28/09/2021 17:49</v>
      </c>
      <c r="P624" s="24">
        <f t="shared" si="42"/>
        <v>3.0555555553291924E-2</v>
      </c>
      <c r="Q624" s="28">
        <v>0</v>
      </c>
      <c r="R624" s="27">
        <f t="shared" si="43"/>
        <v>43.999999996740371</v>
      </c>
      <c r="S624" s="3" t="s">
        <v>4</v>
      </c>
      <c r="T624" s="3" t="s">
        <v>1052</v>
      </c>
      <c r="U624" s="3" t="s">
        <v>1128</v>
      </c>
      <c r="V624" s="3" t="s">
        <v>1157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5</v>
      </c>
      <c r="AD624" s="5">
        <v>0</v>
      </c>
      <c r="AE624" s="2">
        <v>2</v>
      </c>
      <c r="AF624" s="2">
        <v>0</v>
      </c>
      <c r="AG624" s="2">
        <v>0</v>
      </c>
      <c r="AH624" s="2">
        <v>0</v>
      </c>
      <c r="AI624" s="2">
        <v>1</v>
      </c>
      <c r="AJ624" s="2">
        <v>1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</row>
    <row r="625" spans="1:46" x14ac:dyDescent="0.2">
      <c r="A625" s="2">
        <v>1700268</v>
      </c>
      <c r="B625" s="2">
        <v>895427</v>
      </c>
      <c r="C625" s="7">
        <v>24.189056924619798</v>
      </c>
      <c r="D625" s="7">
        <v>41.1591711682156</v>
      </c>
      <c r="E625" s="19" t="s">
        <v>1045</v>
      </c>
      <c r="F625" s="46">
        <f>INDEX(Δεδομένα!$P:$P,MATCH('2021'!E625,Δεδομένα!$O:$O,0))</f>
        <v>27</v>
      </c>
      <c r="G625" s="49" t="s">
        <v>1046</v>
      </c>
      <c r="H625" s="51" t="str">
        <f>INDEX(Δεδομένα!B$1:B$51,MATCH('2021'!G625,Δεδομένα!A$1:A$51,0))</f>
        <v>ΑΝΑΤΟΛΙΚΗΣ ΜΑΚΕΔΟΝΙΑΣ ΚΑΙ ΘΡΑΚΗΣ</v>
      </c>
      <c r="I625" s="53">
        <f>INDEX(Δεδομένα!E$1:E$13,MATCH('2021'!H625,Δεδομένα!D$1:D$13,0))</f>
        <v>2</v>
      </c>
      <c r="J625" s="4">
        <v>44469</v>
      </c>
      <c r="K625" s="3" t="s">
        <v>385</v>
      </c>
      <c r="L625" s="17" t="str">
        <f t="shared" si="40"/>
        <v>30/09/2021 14:00</v>
      </c>
      <c r="M625" s="4">
        <v>44469</v>
      </c>
      <c r="N625" s="3" t="s">
        <v>481</v>
      </c>
      <c r="O625" s="17" t="str">
        <f t="shared" si="41"/>
        <v>30/09/2021 14:20</v>
      </c>
      <c r="P625" s="24">
        <f t="shared" si="42"/>
        <v>1.3888888883229811E-2</v>
      </c>
      <c r="Q625" s="28">
        <v>0</v>
      </c>
      <c r="R625" s="27">
        <f t="shared" si="43"/>
        <v>19.999999991850927</v>
      </c>
      <c r="S625" s="3" t="s">
        <v>4</v>
      </c>
      <c r="T625" s="3" t="s">
        <v>1050</v>
      </c>
      <c r="U625" s="3" t="s">
        <v>1055</v>
      </c>
      <c r="V625" s="3" t="s">
        <v>1140</v>
      </c>
      <c r="W625" s="5">
        <v>0</v>
      </c>
      <c r="X625" s="5">
        <v>0</v>
      </c>
      <c r="Y625" s="5">
        <v>0</v>
      </c>
      <c r="Z625" s="5">
        <v>0.4</v>
      </c>
      <c r="AA625" s="5">
        <v>0</v>
      </c>
      <c r="AB625" s="5">
        <v>0</v>
      </c>
      <c r="AC625" s="5">
        <v>0</v>
      </c>
      <c r="AD625" s="5">
        <v>0</v>
      </c>
      <c r="AE625" s="2">
        <v>2</v>
      </c>
      <c r="AF625" s="2">
        <v>0</v>
      </c>
      <c r="AG625" s="2">
        <v>0</v>
      </c>
      <c r="AH625" s="2">
        <v>0</v>
      </c>
      <c r="AI625" s="2">
        <v>0</v>
      </c>
      <c r="AJ625" s="2">
        <v>1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</row>
    <row r="626" spans="1:46" x14ac:dyDescent="0.2">
      <c r="A626" s="2">
        <v>1700298</v>
      </c>
      <c r="B626" s="2">
        <v>895688</v>
      </c>
      <c r="C626" s="7">
        <v>24.191557162909099</v>
      </c>
      <c r="D626" s="7">
        <v>41.160952080428402</v>
      </c>
      <c r="E626" s="19" t="s">
        <v>1045</v>
      </c>
      <c r="F626" s="46">
        <f>INDEX(Δεδομένα!$P:$P,MATCH('2021'!E626,Δεδομένα!$O:$O,0))</f>
        <v>27</v>
      </c>
      <c r="G626" s="49" t="s">
        <v>1046</v>
      </c>
      <c r="H626" s="51" t="str">
        <f>INDEX(Δεδομένα!B$1:B$51,MATCH('2021'!G626,Δεδομένα!A$1:A$51,0))</f>
        <v>ΑΝΑΤΟΛΙΚΗΣ ΜΑΚΕΔΟΝΙΑΣ ΚΑΙ ΘΡΑΚΗΣ</v>
      </c>
      <c r="I626" s="53">
        <f>INDEX(Δεδομένα!E$1:E$13,MATCH('2021'!H626,Δεδομένα!D$1:D$13,0))</f>
        <v>2</v>
      </c>
      <c r="J626" s="4">
        <v>44470</v>
      </c>
      <c r="K626" s="3" t="s">
        <v>641</v>
      </c>
      <c r="L626" s="17" t="str">
        <f t="shared" si="40"/>
        <v>01/10/2021 16:25</v>
      </c>
      <c r="M626" s="4">
        <v>44470</v>
      </c>
      <c r="N626" s="3" t="s">
        <v>865</v>
      </c>
      <c r="O626" s="17" t="str">
        <f t="shared" si="41"/>
        <v>01/10/2021 19:47</v>
      </c>
      <c r="P626" s="24">
        <f t="shared" si="42"/>
        <v>0.14027777777664596</v>
      </c>
      <c r="Q626" s="28">
        <v>0</v>
      </c>
      <c r="R626" s="27">
        <f t="shared" si="43"/>
        <v>201.99999999837019</v>
      </c>
      <c r="S626" s="3" t="s">
        <v>4</v>
      </c>
      <c r="T626" s="3" t="s">
        <v>1050</v>
      </c>
      <c r="U626" s="3" t="s">
        <v>1108</v>
      </c>
      <c r="V626" s="3" t="s">
        <v>1109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60</v>
      </c>
      <c r="AD626" s="5">
        <v>0</v>
      </c>
      <c r="AE626" s="2">
        <v>11</v>
      </c>
      <c r="AF626" s="2">
        <v>0</v>
      </c>
      <c r="AG626" s="2">
        <v>0</v>
      </c>
      <c r="AH626" s="2">
        <v>0</v>
      </c>
      <c r="AI626" s="2">
        <v>0</v>
      </c>
      <c r="AJ626" s="2">
        <v>5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</row>
    <row r="627" spans="1:46" x14ac:dyDescent="0.2">
      <c r="A627" s="2">
        <v>1700316</v>
      </c>
      <c r="B627" s="2">
        <v>895710</v>
      </c>
      <c r="C627" s="7">
        <v>24.210298082046901</v>
      </c>
      <c r="D627" s="7">
        <v>41.157246078676501</v>
      </c>
      <c r="E627" s="19" t="s">
        <v>1045</v>
      </c>
      <c r="F627" s="46">
        <f>INDEX(Δεδομένα!$P:$P,MATCH('2021'!E627,Δεδομένα!$O:$O,0))</f>
        <v>27</v>
      </c>
      <c r="G627" s="49" t="s">
        <v>1046</v>
      </c>
      <c r="H627" s="51" t="str">
        <f>INDEX(Δεδομένα!B$1:B$51,MATCH('2021'!G627,Δεδομένα!A$1:A$51,0))</f>
        <v>ΑΝΑΤΟΛΙΚΗΣ ΜΑΚΕΔΟΝΙΑΣ ΚΑΙ ΘΡΑΚΗΣ</v>
      </c>
      <c r="I627" s="53">
        <f>INDEX(Δεδομένα!E$1:E$13,MATCH('2021'!H627,Δεδομένα!D$1:D$13,0))</f>
        <v>2</v>
      </c>
      <c r="J627" s="4">
        <v>44470</v>
      </c>
      <c r="K627" s="3" t="s">
        <v>844</v>
      </c>
      <c r="L627" s="17" t="str">
        <f t="shared" si="40"/>
        <v>01/10/2021 17:35</v>
      </c>
      <c r="M627" s="4">
        <v>44470</v>
      </c>
      <c r="N627" s="3" t="s">
        <v>23</v>
      </c>
      <c r="O627" s="17" t="str">
        <f t="shared" si="41"/>
        <v>01/10/2021 19:35</v>
      </c>
      <c r="P627" s="24">
        <f t="shared" si="42"/>
        <v>8.3333333328482695E-2</v>
      </c>
      <c r="Q627" s="28">
        <v>0</v>
      </c>
      <c r="R627" s="27">
        <f t="shared" si="43"/>
        <v>119.99999999301508</v>
      </c>
      <c r="S627" s="3" t="s">
        <v>4</v>
      </c>
      <c r="T627" s="3" t="s">
        <v>1050</v>
      </c>
      <c r="U627" s="3" t="s">
        <v>1108</v>
      </c>
      <c r="V627" s="3" t="s">
        <v>1109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20</v>
      </c>
      <c r="AD627" s="5">
        <v>0</v>
      </c>
      <c r="AE627" s="2">
        <v>7</v>
      </c>
      <c r="AF627" s="2">
        <v>0</v>
      </c>
      <c r="AG627" s="2">
        <v>0</v>
      </c>
      <c r="AH627" s="2">
        <v>0</v>
      </c>
      <c r="AI627" s="2">
        <v>0</v>
      </c>
      <c r="AJ627" s="2">
        <v>3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</row>
    <row r="628" spans="1:46" x14ac:dyDescent="0.2">
      <c r="A628" s="2">
        <v>1701393</v>
      </c>
      <c r="B628" s="2">
        <v>896842</v>
      </c>
      <c r="C628" s="7">
        <v>24.163187739095299</v>
      </c>
      <c r="D628" s="7">
        <v>41.110059768145703</v>
      </c>
      <c r="E628" s="19" t="s">
        <v>1045</v>
      </c>
      <c r="F628" s="46">
        <f>INDEX(Δεδομένα!$P:$P,MATCH('2021'!E628,Δεδομένα!$O:$O,0))</f>
        <v>27</v>
      </c>
      <c r="G628" s="49" t="s">
        <v>1046</v>
      </c>
      <c r="H628" s="51" t="str">
        <f>INDEX(Δεδομένα!B$1:B$51,MATCH('2021'!G628,Δεδομένα!A$1:A$51,0))</f>
        <v>ΑΝΑΤΟΛΙΚΗΣ ΜΑΚΕΔΟΝΙΑΣ ΚΑΙ ΘΡΑΚΗΣ</v>
      </c>
      <c r="I628" s="53">
        <f>INDEX(Δεδομένα!E$1:E$13,MATCH('2021'!H628,Δεδομένα!D$1:D$13,0))</f>
        <v>2</v>
      </c>
      <c r="J628" s="4">
        <v>44474</v>
      </c>
      <c r="K628" s="3" t="s">
        <v>729</v>
      </c>
      <c r="L628" s="17" t="str">
        <f t="shared" si="40"/>
        <v>05/10/2021 16:51</v>
      </c>
      <c r="M628" s="4">
        <v>44474</v>
      </c>
      <c r="N628" s="3" t="s">
        <v>819</v>
      </c>
      <c r="O628" s="17" t="str">
        <f t="shared" si="41"/>
        <v>05/10/2021 20:31</v>
      </c>
      <c r="P628" s="24">
        <f t="shared" si="42"/>
        <v>0.15277777778101154</v>
      </c>
      <c r="Q628" s="28">
        <v>0</v>
      </c>
      <c r="R628" s="27">
        <f t="shared" si="43"/>
        <v>220.00000000465661</v>
      </c>
      <c r="S628" s="3" t="s">
        <v>4</v>
      </c>
      <c r="T628" s="3" t="s">
        <v>1050</v>
      </c>
      <c r="U628" s="3" t="s">
        <v>1087</v>
      </c>
      <c r="V628" s="3" t="s">
        <v>1140</v>
      </c>
      <c r="W628" s="5">
        <v>0</v>
      </c>
      <c r="X628" s="5">
        <v>0</v>
      </c>
      <c r="Y628" s="5">
        <v>0</v>
      </c>
      <c r="Z628" s="5">
        <v>0</v>
      </c>
      <c r="AA628" s="5">
        <v>0.3</v>
      </c>
      <c r="AB628" s="5">
        <v>0</v>
      </c>
      <c r="AC628" s="5">
        <v>12</v>
      </c>
      <c r="AD628" s="5">
        <v>0</v>
      </c>
      <c r="AE628" s="2">
        <v>9</v>
      </c>
      <c r="AF628" s="2">
        <v>0</v>
      </c>
      <c r="AG628" s="2">
        <v>0</v>
      </c>
      <c r="AH628" s="2">
        <v>0</v>
      </c>
      <c r="AI628" s="2">
        <v>6</v>
      </c>
      <c r="AJ628" s="2">
        <v>4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</row>
    <row r="629" spans="1:46" x14ac:dyDescent="0.2">
      <c r="A629" s="2">
        <v>1701449</v>
      </c>
      <c r="B629" s="2">
        <v>897089</v>
      </c>
      <c r="C629" s="7">
        <v>24.401216506958001</v>
      </c>
      <c r="D629" s="7">
        <v>41.194580078125</v>
      </c>
      <c r="E629" s="19" t="s">
        <v>1045</v>
      </c>
      <c r="F629" s="46">
        <f>INDEX(Δεδομένα!$P:$P,MATCH('2021'!E629,Δεδομένα!$O:$O,0))</f>
        <v>27</v>
      </c>
      <c r="G629" s="49" t="s">
        <v>1046</v>
      </c>
      <c r="H629" s="51" t="str">
        <f>INDEX(Δεδομένα!B$1:B$51,MATCH('2021'!G629,Δεδομένα!A$1:A$51,0))</f>
        <v>ΑΝΑΤΟΛΙΚΗΣ ΜΑΚΕΔΟΝΙΑΣ ΚΑΙ ΘΡΑΚΗΣ</v>
      </c>
      <c r="I629" s="53">
        <f>INDEX(Δεδομένα!E$1:E$13,MATCH('2021'!H629,Δεδομένα!D$1:D$13,0))</f>
        <v>2</v>
      </c>
      <c r="J629" s="4">
        <v>44475</v>
      </c>
      <c r="K629" s="3" t="s">
        <v>529</v>
      </c>
      <c r="L629" s="17" t="str">
        <f t="shared" si="40"/>
        <v>06/10/2021 14:05</v>
      </c>
      <c r="M629" s="4">
        <v>44475</v>
      </c>
      <c r="N629" s="3" t="s">
        <v>146</v>
      </c>
      <c r="O629" s="17" t="str">
        <f t="shared" si="41"/>
        <v>06/10/2021 16:30</v>
      </c>
      <c r="P629" s="24">
        <f t="shared" si="42"/>
        <v>0.10069444444525288</v>
      </c>
      <c r="Q629" s="28">
        <v>0</v>
      </c>
      <c r="R629" s="27">
        <f t="shared" si="43"/>
        <v>145.00000000116415</v>
      </c>
      <c r="S629" s="3" t="s">
        <v>4</v>
      </c>
      <c r="T629" s="3" t="s">
        <v>1047</v>
      </c>
      <c r="U629" s="3" t="s">
        <v>4</v>
      </c>
      <c r="V629" s="3" t="s">
        <v>1159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0.1</v>
      </c>
      <c r="AD629" s="5">
        <v>0</v>
      </c>
      <c r="AE629" s="2">
        <v>2</v>
      </c>
      <c r="AF629" s="2">
        <v>0</v>
      </c>
      <c r="AG629" s="2">
        <v>0</v>
      </c>
      <c r="AH629" s="2">
        <v>0</v>
      </c>
      <c r="AI629" s="2">
        <v>0</v>
      </c>
      <c r="AJ629" s="2">
        <v>1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</row>
    <row r="630" spans="1:46" x14ac:dyDescent="0.2">
      <c r="A630" s="2">
        <v>1707103</v>
      </c>
      <c r="B630" s="2">
        <v>903334</v>
      </c>
      <c r="C630" s="7">
        <v>24.103401299823499</v>
      </c>
      <c r="D630" s="7">
        <v>41.170579200168902</v>
      </c>
      <c r="E630" s="19" t="s">
        <v>1045</v>
      </c>
      <c r="F630" s="46">
        <f>INDEX(Δεδομένα!$P:$P,MATCH('2021'!E630,Δεδομένα!$O:$O,0))</f>
        <v>27</v>
      </c>
      <c r="G630" s="49" t="s">
        <v>1046</v>
      </c>
      <c r="H630" s="51" t="str">
        <f>INDEX(Δεδομένα!B$1:B$51,MATCH('2021'!G630,Δεδομένα!A$1:A$51,0))</f>
        <v>ΑΝΑΤΟΛΙΚΗΣ ΜΑΚΕΔΟΝΙΑΣ ΚΑΙ ΘΡΑΚΗΣ</v>
      </c>
      <c r="I630" s="53">
        <f>INDEX(Δεδομένα!E$1:E$13,MATCH('2021'!H630,Δεδομένα!D$1:D$13,0))</f>
        <v>2</v>
      </c>
      <c r="J630" s="4">
        <v>44491</v>
      </c>
      <c r="K630" s="3" t="s">
        <v>676</v>
      </c>
      <c r="L630" s="17" t="str">
        <f t="shared" si="40"/>
        <v>22/10/2021 16:47</v>
      </c>
      <c r="M630" s="4">
        <v>44491</v>
      </c>
      <c r="N630" s="3" t="s">
        <v>699</v>
      </c>
      <c r="O630" s="17" t="str">
        <f t="shared" si="41"/>
        <v>22/10/2021 17:23</v>
      </c>
      <c r="P630" s="24">
        <f t="shared" si="42"/>
        <v>2.5000000001455192E-2</v>
      </c>
      <c r="Q630" s="28">
        <v>0</v>
      </c>
      <c r="R630" s="27">
        <f t="shared" si="43"/>
        <v>36.000000002095476</v>
      </c>
      <c r="S630" s="3" t="s">
        <v>4</v>
      </c>
      <c r="T630" s="3" t="s">
        <v>1050</v>
      </c>
      <c r="U630" s="3" t="s">
        <v>4</v>
      </c>
      <c r="V630" s="3" t="s">
        <v>1099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0.15</v>
      </c>
      <c r="AD630" s="5">
        <v>0</v>
      </c>
      <c r="AE630" s="2">
        <v>2</v>
      </c>
      <c r="AF630" s="2">
        <v>0</v>
      </c>
      <c r="AG630" s="2">
        <v>0</v>
      </c>
      <c r="AH630" s="2">
        <v>0</v>
      </c>
      <c r="AI630" s="2">
        <v>0</v>
      </c>
      <c r="AJ630" s="2">
        <v>1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</row>
    <row r="631" spans="1:46" x14ac:dyDescent="0.2">
      <c r="A631" s="2">
        <v>1712655</v>
      </c>
      <c r="B631" s="2">
        <v>905880</v>
      </c>
      <c r="C631" s="2"/>
      <c r="D631" s="2"/>
      <c r="E631" s="19" t="s">
        <v>1045</v>
      </c>
      <c r="F631" s="46">
        <f>INDEX(Δεδομένα!$P:$P,MATCH('2021'!E631,Δεδομένα!$O:$O,0))</f>
        <v>27</v>
      </c>
      <c r="G631" s="49" t="s">
        <v>1046</v>
      </c>
      <c r="H631" s="51" t="str">
        <f>INDEX(Δεδομένα!B$1:B$51,MATCH('2021'!G631,Δεδομένα!A$1:A$51,0))</f>
        <v>ΑΝΑΤΟΛΙΚΗΣ ΜΑΚΕΔΟΝΙΑΣ ΚΑΙ ΘΡΑΚΗΣ</v>
      </c>
      <c r="I631" s="53">
        <f>INDEX(Δεδομένα!E$1:E$13,MATCH('2021'!H631,Δεδομένα!D$1:D$13,0))</f>
        <v>2</v>
      </c>
      <c r="J631" s="4">
        <v>44501</v>
      </c>
      <c r="K631" s="3" t="s">
        <v>656</v>
      </c>
      <c r="L631" s="17" t="str">
        <f t="shared" si="40"/>
        <v>01/11/2021 14:55</v>
      </c>
      <c r="M631" s="4">
        <v>44501</v>
      </c>
      <c r="N631" s="3" t="s">
        <v>522</v>
      </c>
      <c r="O631" s="17" t="str">
        <f t="shared" si="41"/>
        <v>01/11/2021 15:15</v>
      </c>
      <c r="P631" s="24">
        <f t="shared" si="42"/>
        <v>1.3888888883229811E-2</v>
      </c>
      <c r="Q631" s="28">
        <v>0</v>
      </c>
      <c r="R631" s="27">
        <f t="shared" si="43"/>
        <v>19.999999991850927</v>
      </c>
      <c r="S631" s="3" t="s">
        <v>4</v>
      </c>
      <c r="T631" s="3" t="s">
        <v>1050</v>
      </c>
      <c r="U631" s="3" t="s">
        <v>1055</v>
      </c>
      <c r="V631" s="3" t="s">
        <v>1160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7.0000000000000007E-2</v>
      </c>
      <c r="AD631" s="5">
        <v>0</v>
      </c>
      <c r="AE631" s="2">
        <v>2</v>
      </c>
      <c r="AF631" s="2">
        <v>0</v>
      </c>
      <c r="AG631" s="2">
        <v>0</v>
      </c>
      <c r="AH631" s="2">
        <v>0</v>
      </c>
      <c r="AI631" s="2">
        <v>0</v>
      </c>
      <c r="AJ631" s="2">
        <v>1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</row>
    <row r="632" spans="1:46" x14ac:dyDescent="0.2">
      <c r="A632" s="2">
        <v>1723929</v>
      </c>
      <c r="B632" s="2">
        <v>909040</v>
      </c>
      <c r="C632" s="7">
        <v>24.066262982602701</v>
      </c>
      <c r="D632" s="7">
        <v>41.092751918266799</v>
      </c>
      <c r="E632" s="19" t="s">
        <v>1045</v>
      </c>
      <c r="F632" s="46">
        <f>INDEX(Δεδομένα!$P:$P,MATCH('2021'!E632,Δεδομένα!$O:$O,0))</f>
        <v>27</v>
      </c>
      <c r="G632" s="49" t="s">
        <v>1046</v>
      </c>
      <c r="H632" s="51" t="str">
        <f>INDEX(Δεδομένα!B$1:B$51,MATCH('2021'!G632,Δεδομένα!A$1:A$51,0))</f>
        <v>ΑΝΑΤΟΛΙΚΗΣ ΜΑΚΕΔΟΝΙΑΣ ΚΑΙ ΘΡΑΚΗΣ</v>
      </c>
      <c r="I632" s="53">
        <f>INDEX(Δεδομένα!E$1:E$13,MATCH('2021'!H632,Δεδομένα!D$1:D$13,0))</f>
        <v>2</v>
      </c>
      <c r="J632" s="4">
        <v>44514</v>
      </c>
      <c r="K632" s="3" t="s">
        <v>1161</v>
      </c>
      <c r="L632" s="17" t="str">
        <f t="shared" si="40"/>
        <v>14/11/2021 16:43</v>
      </c>
      <c r="M632" s="4">
        <v>44514</v>
      </c>
      <c r="N632" s="3" t="s">
        <v>267</v>
      </c>
      <c r="O632" s="17" t="str">
        <f t="shared" si="41"/>
        <v>14/11/2021 17:30</v>
      </c>
      <c r="P632" s="24">
        <f t="shared" si="42"/>
        <v>3.2638888886140194E-2</v>
      </c>
      <c r="Q632" s="28">
        <v>0</v>
      </c>
      <c r="R632" s="27">
        <f t="shared" si="43"/>
        <v>46.999999996041879</v>
      </c>
      <c r="S632" s="3" t="s">
        <v>4</v>
      </c>
      <c r="T632" s="3" t="s">
        <v>1050</v>
      </c>
      <c r="U632" s="3" t="s">
        <v>1058</v>
      </c>
      <c r="V632" s="3" t="s">
        <v>1058</v>
      </c>
      <c r="W632" s="5">
        <v>0</v>
      </c>
      <c r="X632" s="5">
        <v>0</v>
      </c>
      <c r="Y632" s="5">
        <v>0</v>
      </c>
      <c r="Z632" s="5">
        <v>0.1</v>
      </c>
      <c r="AA632" s="5">
        <v>0</v>
      </c>
      <c r="AB632" s="5">
        <v>0</v>
      </c>
      <c r="AC632" s="5">
        <v>0</v>
      </c>
      <c r="AD632" s="5">
        <v>0</v>
      </c>
      <c r="AE632" s="2">
        <v>2</v>
      </c>
      <c r="AF632" s="2">
        <v>0</v>
      </c>
      <c r="AG632" s="2">
        <v>0</v>
      </c>
      <c r="AH632" s="2">
        <v>0</v>
      </c>
      <c r="AI632" s="2">
        <v>0</v>
      </c>
      <c r="AJ632" s="2">
        <v>1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 t="s">
        <v>4</v>
      </c>
      <c r="AT632" s="2" t="s">
        <v>4</v>
      </c>
    </row>
    <row r="633" spans="1:46" x14ac:dyDescent="0.2">
      <c r="A633" s="2">
        <v>1714843</v>
      </c>
      <c r="B633" s="2">
        <v>909532</v>
      </c>
      <c r="C633" s="7">
        <v>23.9428388168411</v>
      </c>
      <c r="D633" s="7">
        <v>41.206335170250703</v>
      </c>
      <c r="E633" s="19" t="s">
        <v>1045</v>
      </c>
      <c r="F633" s="46">
        <f>INDEX(Δεδομένα!$P:$P,MATCH('2021'!E633,Δεδομένα!$O:$O,0))</f>
        <v>27</v>
      </c>
      <c r="G633" s="49" t="s">
        <v>1046</v>
      </c>
      <c r="H633" s="51" t="str">
        <f>INDEX(Δεδομένα!B$1:B$51,MATCH('2021'!G633,Δεδομένα!A$1:A$51,0))</f>
        <v>ΑΝΑΤΟΛΙΚΗΣ ΜΑΚΕΔΟΝΙΑΣ ΚΑΙ ΘΡΑΚΗΣ</v>
      </c>
      <c r="I633" s="53">
        <f>INDEX(Δεδομένα!E$1:E$13,MATCH('2021'!H633,Δεδομένα!D$1:D$13,0))</f>
        <v>2</v>
      </c>
      <c r="J633" s="4">
        <v>44516</v>
      </c>
      <c r="K633" s="3" t="s">
        <v>1162</v>
      </c>
      <c r="L633" s="17" t="str">
        <f t="shared" si="40"/>
        <v>16/11/2021 16:29</v>
      </c>
      <c r="M633" s="4">
        <v>44516</v>
      </c>
      <c r="N633" s="3" t="s">
        <v>563</v>
      </c>
      <c r="O633" s="17" t="str">
        <f t="shared" si="41"/>
        <v>16/11/2021 17:15</v>
      </c>
      <c r="P633" s="24">
        <f t="shared" si="42"/>
        <v>3.1944444446708076E-2</v>
      </c>
      <c r="Q633" s="28">
        <v>0</v>
      </c>
      <c r="R633" s="27">
        <f t="shared" si="43"/>
        <v>46.000000003259629</v>
      </c>
      <c r="S633" s="3" t="s">
        <v>4</v>
      </c>
      <c r="T633" s="3" t="s">
        <v>1059</v>
      </c>
      <c r="U633" s="3" t="s">
        <v>1106</v>
      </c>
      <c r="V633" s="3" t="s">
        <v>1106</v>
      </c>
      <c r="W633" s="5">
        <v>0</v>
      </c>
      <c r="X633" s="5">
        <v>0</v>
      </c>
      <c r="Y633" s="5">
        <v>0</v>
      </c>
      <c r="Z633" s="5">
        <v>0.01</v>
      </c>
      <c r="AA633" s="5">
        <v>0</v>
      </c>
      <c r="AB633" s="5">
        <v>0</v>
      </c>
      <c r="AC633" s="5">
        <v>0</v>
      </c>
      <c r="AD633" s="5">
        <v>0</v>
      </c>
      <c r="AE633" s="2">
        <v>2</v>
      </c>
      <c r="AF633" s="2">
        <v>0</v>
      </c>
      <c r="AG633" s="2">
        <v>0</v>
      </c>
      <c r="AH633" s="2">
        <v>0</v>
      </c>
      <c r="AI633" s="2">
        <v>0</v>
      </c>
      <c r="AJ633" s="2">
        <v>1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</row>
    <row r="634" spans="1:46" x14ac:dyDescent="0.2">
      <c r="A634" s="2">
        <v>1639995</v>
      </c>
      <c r="B634" s="2">
        <v>831078</v>
      </c>
      <c r="C634" s="7">
        <v>23.910450115455799</v>
      </c>
      <c r="D634" s="7">
        <v>41.423849611264899</v>
      </c>
      <c r="E634" s="19" t="s">
        <v>1163</v>
      </c>
      <c r="F634" s="46">
        <f>INDEX(Δεδομένα!$P:$P,MATCH('2021'!E634,Δεδομένα!$O:$O,0))</f>
        <v>28</v>
      </c>
      <c r="G634" s="49" t="s">
        <v>1046</v>
      </c>
      <c r="H634" s="51" t="str">
        <f>INDEX(Δεδομένα!B$1:B$51,MATCH('2021'!G634,Δεδομένα!A$1:A$51,0))</f>
        <v>ΑΝΑΤΟΛΙΚΗΣ ΜΑΚΕΔΟΝΙΑΣ ΚΑΙ ΘΡΑΚΗΣ</v>
      </c>
      <c r="I634" s="53">
        <f>INDEX(Δεδομένα!E$1:E$13,MATCH('2021'!H634,Δεδομένα!D$1:D$13,0))</f>
        <v>2</v>
      </c>
      <c r="J634" s="4">
        <v>44248</v>
      </c>
      <c r="K634" s="3" t="s">
        <v>197</v>
      </c>
      <c r="L634" s="17" t="str">
        <f t="shared" si="40"/>
        <v>21/02/2021 15:30</v>
      </c>
      <c r="M634" s="4">
        <v>44248</v>
      </c>
      <c r="N634" s="3" t="s">
        <v>483</v>
      </c>
      <c r="O634" s="17" t="str">
        <f t="shared" si="41"/>
        <v>21/02/2021 18:10</v>
      </c>
      <c r="P634" s="24">
        <f t="shared" si="42"/>
        <v>0.11111111110949423</v>
      </c>
      <c r="Q634" s="28">
        <v>0</v>
      </c>
      <c r="R634" s="27">
        <f t="shared" si="43"/>
        <v>159.99999999767169</v>
      </c>
      <c r="S634" s="3" t="s">
        <v>4</v>
      </c>
      <c r="T634" s="3" t="s">
        <v>1164</v>
      </c>
      <c r="U634" s="3" t="s">
        <v>1165</v>
      </c>
      <c r="V634" s="3" t="s">
        <v>1166</v>
      </c>
      <c r="W634" s="5">
        <v>0</v>
      </c>
      <c r="X634" s="5">
        <v>15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2">
        <v>9</v>
      </c>
      <c r="AF634" s="2">
        <v>1</v>
      </c>
      <c r="AG634" s="2">
        <v>0</v>
      </c>
      <c r="AH634" s="2">
        <v>0</v>
      </c>
      <c r="AI634" s="2">
        <v>0</v>
      </c>
      <c r="AJ634" s="2">
        <v>4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 t="s">
        <v>4</v>
      </c>
      <c r="AT634" s="2" t="s">
        <v>4</v>
      </c>
    </row>
    <row r="635" spans="1:46" x14ac:dyDescent="0.2">
      <c r="A635" s="2">
        <v>1643854</v>
      </c>
      <c r="B635" s="2">
        <v>835171</v>
      </c>
      <c r="C635" s="7">
        <v>23.884176185890801</v>
      </c>
      <c r="D635" s="7">
        <v>41.374197045803697</v>
      </c>
      <c r="E635" s="19" t="s">
        <v>1163</v>
      </c>
      <c r="F635" s="46">
        <f>INDEX(Δεδομένα!$P:$P,MATCH('2021'!E635,Δεδομένα!$O:$O,0))</f>
        <v>28</v>
      </c>
      <c r="G635" s="49" t="s">
        <v>1046</v>
      </c>
      <c r="H635" s="51" t="str">
        <f>INDEX(Δεδομένα!B$1:B$51,MATCH('2021'!G635,Δεδομένα!A$1:A$51,0))</f>
        <v>ΑΝΑΤΟΛΙΚΗΣ ΜΑΚΕΔΟΝΙΑΣ ΚΑΙ ΘΡΑΚΗΣ</v>
      </c>
      <c r="I635" s="53">
        <f>INDEX(Δεδομένα!E$1:E$13,MATCH('2021'!H635,Δεδομένα!D$1:D$13,0))</f>
        <v>2</v>
      </c>
      <c r="J635" s="4">
        <v>44260</v>
      </c>
      <c r="K635" s="3" t="s">
        <v>385</v>
      </c>
      <c r="L635" s="17" t="str">
        <f t="shared" si="40"/>
        <v>05/03/2021 14:00</v>
      </c>
      <c r="M635" s="4">
        <v>44260</v>
      </c>
      <c r="N635" s="3" t="s">
        <v>407</v>
      </c>
      <c r="O635" s="17" t="str">
        <f t="shared" si="41"/>
        <v>05/03/2021 15:40</v>
      </c>
      <c r="P635" s="24">
        <f t="shared" si="42"/>
        <v>6.9444444445252884E-2</v>
      </c>
      <c r="Q635" s="28">
        <v>0</v>
      </c>
      <c r="R635" s="27">
        <f t="shared" si="43"/>
        <v>100.00000000116415</v>
      </c>
      <c r="S635" s="3" t="s">
        <v>4</v>
      </c>
      <c r="T635" s="3" t="s">
        <v>1164</v>
      </c>
      <c r="U635" s="3" t="s">
        <v>1167</v>
      </c>
      <c r="V635" s="3" t="s">
        <v>1168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10</v>
      </c>
      <c r="AD635" s="5">
        <v>0</v>
      </c>
      <c r="AE635" s="2">
        <v>2</v>
      </c>
      <c r="AF635" s="2">
        <v>0</v>
      </c>
      <c r="AG635" s="2">
        <v>0</v>
      </c>
      <c r="AH635" s="2">
        <v>0</v>
      </c>
      <c r="AI635" s="2">
        <v>0</v>
      </c>
      <c r="AJ635" s="2">
        <v>1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 t="s">
        <v>4</v>
      </c>
      <c r="AT635" s="2" t="s">
        <v>4</v>
      </c>
    </row>
    <row r="636" spans="1:46" x14ac:dyDescent="0.2">
      <c r="A636" s="2">
        <v>1643860</v>
      </c>
      <c r="B636" s="2">
        <v>835631</v>
      </c>
      <c r="C636" s="7">
        <v>23.797770638645598</v>
      </c>
      <c r="D636" s="7">
        <v>41.313055211925303</v>
      </c>
      <c r="E636" s="19" t="s">
        <v>1163</v>
      </c>
      <c r="F636" s="46">
        <f>INDEX(Δεδομένα!$P:$P,MATCH('2021'!E636,Δεδομένα!$O:$O,0))</f>
        <v>28</v>
      </c>
      <c r="G636" s="49" t="s">
        <v>1046</v>
      </c>
      <c r="H636" s="51" t="str">
        <f>INDEX(Δεδομένα!B$1:B$51,MATCH('2021'!G636,Δεδομένα!A$1:A$51,0))</f>
        <v>ΑΝΑΤΟΛΙΚΗΣ ΜΑΚΕΔΟΝΙΑΣ ΚΑΙ ΘΡΑΚΗΣ</v>
      </c>
      <c r="I636" s="53">
        <f>INDEX(Δεδομένα!E$1:E$13,MATCH('2021'!H636,Δεδομένα!D$1:D$13,0))</f>
        <v>2</v>
      </c>
      <c r="J636" s="4">
        <v>44261</v>
      </c>
      <c r="K636" s="3" t="s">
        <v>166</v>
      </c>
      <c r="L636" s="17" t="str">
        <f t="shared" si="40"/>
        <v>06/03/2021 20:25</v>
      </c>
      <c r="M636" s="4">
        <v>44261</v>
      </c>
      <c r="N636" s="3" t="s">
        <v>493</v>
      </c>
      <c r="O636" s="17" t="str">
        <f t="shared" si="41"/>
        <v>06/03/2021 21:10</v>
      </c>
      <c r="P636" s="24">
        <f t="shared" si="42"/>
        <v>3.125E-2</v>
      </c>
      <c r="Q636" s="28">
        <v>0</v>
      </c>
      <c r="R636" s="27">
        <f t="shared" si="43"/>
        <v>45</v>
      </c>
      <c r="S636" s="3" t="s">
        <v>4</v>
      </c>
      <c r="T636" s="3" t="s">
        <v>1164</v>
      </c>
      <c r="U636" s="3" t="s">
        <v>1169</v>
      </c>
      <c r="V636" s="3" t="s">
        <v>1170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4</v>
      </c>
      <c r="AD636" s="5">
        <v>0</v>
      </c>
      <c r="AE636" s="2">
        <v>2</v>
      </c>
      <c r="AF636" s="2">
        <v>0</v>
      </c>
      <c r="AG636" s="2">
        <v>0</v>
      </c>
      <c r="AH636" s="2">
        <v>0</v>
      </c>
      <c r="AI636" s="2">
        <v>0</v>
      </c>
      <c r="AJ636" s="2">
        <v>1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 t="s">
        <v>4</v>
      </c>
      <c r="AT636" s="2" t="s">
        <v>4</v>
      </c>
    </row>
    <row r="637" spans="1:46" x14ac:dyDescent="0.2">
      <c r="A637" s="2">
        <v>1651045</v>
      </c>
      <c r="B637" s="2">
        <v>838851</v>
      </c>
      <c r="C637" s="7">
        <v>24.1509019485711</v>
      </c>
      <c r="D637" s="7">
        <v>41.417967312715099</v>
      </c>
      <c r="E637" s="19" t="s">
        <v>1163</v>
      </c>
      <c r="F637" s="46">
        <f>INDEX(Δεδομένα!$P:$P,MATCH('2021'!E637,Δεδομένα!$O:$O,0))</f>
        <v>28</v>
      </c>
      <c r="G637" s="49" t="s">
        <v>1046</v>
      </c>
      <c r="H637" s="51" t="str">
        <f>INDEX(Δεδομένα!B$1:B$51,MATCH('2021'!G637,Δεδομένα!A$1:A$51,0))</f>
        <v>ΑΝΑΤΟΛΙΚΗΣ ΜΑΚΕΔΟΝΙΑΣ ΚΑΙ ΘΡΑΚΗΣ</v>
      </c>
      <c r="I637" s="53">
        <f>INDEX(Δεδομένα!E$1:E$13,MATCH('2021'!H637,Δεδομένα!D$1:D$13,0))</f>
        <v>2</v>
      </c>
      <c r="J637" s="4">
        <v>44273</v>
      </c>
      <c r="K637" s="3" t="s">
        <v>119</v>
      </c>
      <c r="L637" s="17" t="str">
        <f t="shared" si="40"/>
        <v>18/03/2021 12:25</v>
      </c>
      <c r="M637" s="4">
        <v>44273</v>
      </c>
      <c r="N637" s="3" t="s">
        <v>914</v>
      </c>
      <c r="O637" s="17" t="str">
        <f t="shared" si="41"/>
        <v>18/03/2021 13:44</v>
      </c>
      <c r="P637" s="24">
        <f t="shared" si="42"/>
        <v>5.4861111115314998E-2</v>
      </c>
      <c r="Q637" s="28">
        <v>0</v>
      </c>
      <c r="R637" s="27">
        <f t="shared" si="43"/>
        <v>79.000000006053597</v>
      </c>
      <c r="S637" s="3" t="s">
        <v>4</v>
      </c>
      <c r="T637" s="3" t="s">
        <v>1164</v>
      </c>
      <c r="U637" s="3" t="s">
        <v>1171</v>
      </c>
      <c r="V637" s="3" t="s">
        <v>1172</v>
      </c>
      <c r="W637" s="5">
        <v>0</v>
      </c>
      <c r="X637" s="5">
        <v>3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2">
        <v>7</v>
      </c>
      <c r="AF637" s="2">
        <v>0</v>
      </c>
      <c r="AG637" s="2">
        <v>0</v>
      </c>
      <c r="AH637" s="2">
        <v>0</v>
      </c>
      <c r="AI637" s="2">
        <v>0</v>
      </c>
      <c r="AJ637" s="2">
        <v>2</v>
      </c>
      <c r="AK637" s="2">
        <v>1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 t="s">
        <v>4</v>
      </c>
      <c r="AT637" s="2" t="s">
        <v>4</v>
      </c>
    </row>
    <row r="638" spans="1:46" x14ac:dyDescent="0.2">
      <c r="A638" s="2">
        <v>1652605</v>
      </c>
      <c r="B638" s="2">
        <v>842713</v>
      </c>
      <c r="C638" s="7">
        <v>23.840920387746099</v>
      </c>
      <c r="D638" s="7">
        <v>41.415103502995301</v>
      </c>
      <c r="E638" s="19" t="s">
        <v>1163</v>
      </c>
      <c r="F638" s="46">
        <f>INDEX(Δεδομένα!$P:$P,MATCH('2021'!E638,Δεδομένα!$O:$O,0))</f>
        <v>28</v>
      </c>
      <c r="G638" s="49" t="s">
        <v>1046</v>
      </c>
      <c r="H638" s="51" t="str">
        <f>INDEX(Δεδομένα!B$1:B$51,MATCH('2021'!G638,Δεδομένα!A$1:A$51,0))</f>
        <v>ΑΝΑΤΟΛΙΚΗΣ ΜΑΚΕΔΟΝΙΑΣ ΚΑΙ ΘΡΑΚΗΣ</v>
      </c>
      <c r="I638" s="53">
        <f>INDEX(Δεδομένα!E$1:E$13,MATCH('2021'!H638,Δεδομένα!D$1:D$13,0))</f>
        <v>2</v>
      </c>
      <c r="J638" s="4">
        <v>44289</v>
      </c>
      <c r="K638" s="3" t="s">
        <v>256</v>
      </c>
      <c r="L638" s="17" t="str">
        <f t="shared" si="40"/>
        <v>03/04/2021 20:15</v>
      </c>
      <c r="M638" s="4">
        <v>44289</v>
      </c>
      <c r="N638" s="3" t="s">
        <v>493</v>
      </c>
      <c r="O638" s="17" t="str">
        <f t="shared" si="41"/>
        <v>03/04/2021 21:10</v>
      </c>
      <c r="P638" s="24">
        <f t="shared" si="42"/>
        <v>3.8194444445252884E-2</v>
      </c>
      <c r="Q638" s="28">
        <v>0</v>
      </c>
      <c r="R638" s="27">
        <f t="shared" si="43"/>
        <v>55.000000001164153</v>
      </c>
      <c r="S638" s="3" t="s">
        <v>4</v>
      </c>
      <c r="T638" s="3" t="s">
        <v>1164</v>
      </c>
      <c r="U638" s="3" t="s">
        <v>1169</v>
      </c>
      <c r="V638" s="3" t="s">
        <v>1173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8</v>
      </c>
      <c r="AC638" s="5">
        <v>0</v>
      </c>
      <c r="AD638" s="5">
        <v>0</v>
      </c>
      <c r="AE638" s="2">
        <v>2</v>
      </c>
      <c r="AF638" s="2">
        <v>0</v>
      </c>
      <c r="AG638" s="2">
        <v>0</v>
      </c>
      <c r="AH638" s="2">
        <v>0</v>
      </c>
      <c r="AI638" s="2">
        <v>0</v>
      </c>
      <c r="AJ638" s="2">
        <v>1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 t="s">
        <v>4</v>
      </c>
      <c r="AT638" s="2" t="s">
        <v>4</v>
      </c>
    </row>
    <row r="639" spans="1:46" x14ac:dyDescent="0.2">
      <c r="A639" s="2">
        <v>1657660</v>
      </c>
      <c r="B639" s="2">
        <v>844873</v>
      </c>
      <c r="C639" s="7">
        <v>23.661022996721801</v>
      </c>
      <c r="D639" s="7">
        <v>41.337818101336701</v>
      </c>
      <c r="E639" s="19" t="s">
        <v>1163</v>
      </c>
      <c r="F639" s="46">
        <f>INDEX(Δεδομένα!$P:$P,MATCH('2021'!E639,Δεδομένα!$O:$O,0))</f>
        <v>28</v>
      </c>
      <c r="G639" s="49" t="s">
        <v>1046</v>
      </c>
      <c r="H639" s="51" t="str">
        <f>INDEX(Δεδομένα!B$1:B$51,MATCH('2021'!G639,Δεδομένα!A$1:A$51,0))</f>
        <v>ΑΝΑΤΟΛΙΚΗΣ ΜΑΚΕΔΟΝΙΑΣ ΚΑΙ ΘΡΑΚΗΣ</v>
      </c>
      <c r="I639" s="53">
        <f>INDEX(Δεδομένα!E$1:E$13,MATCH('2021'!H639,Δεδομένα!D$1:D$13,0))</f>
        <v>2</v>
      </c>
      <c r="J639" s="4">
        <v>44297</v>
      </c>
      <c r="K639" s="3" t="s">
        <v>17</v>
      </c>
      <c r="L639" s="17" t="str">
        <f t="shared" si="40"/>
        <v>11/04/2021 18:00</v>
      </c>
      <c r="M639" s="4">
        <v>44297</v>
      </c>
      <c r="N639" s="3" t="s">
        <v>449</v>
      </c>
      <c r="O639" s="17" t="str">
        <f t="shared" si="41"/>
        <v>11/04/2021 19:38</v>
      </c>
      <c r="P639" s="24">
        <f t="shared" si="42"/>
        <v>6.805555555911269E-2</v>
      </c>
      <c r="Q639" s="28">
        <v>0</v>
      </c>
      <c r="R639" s="27">
        <f t="shared" si="43"/>
        <v>98.000000005122274</v>
      </c>
      <c r="S639" s="3" t="s">
        <v>4</v>
      </c>
      <c r="T639" s="3" t="s">
        <v>1164</v>
      </c>
      <c r="U639" s="3" t="s">
        <v>4</v>
      </c>
      <c r="V639" s="3" t="s">
        <v>1174</v>
      </c>
      <c r="W639" s="5">
        <v>0</v>
      </c>
      <c r="X639" s="5">
        <v>0.01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2">
        <v>2</v>
      </c>
      <c r="AF639" s="2">
        <v>0</v>
      </c>
      <c r="AG639" s="2">
        <v>0</v>
      </c>
      <c r="AH639" s="2">
        <v>0</v>
      </c>
      <c r="AI639" s="2">
        <v>0</v>
      </c>
      <c r="AJ639" s="2">
        <v>1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 t="s">
        <v>4</v>
      </c>
      <c r="AT639" s="2" t="s">
        <v>4</v>
      </c>
    </row>
    <row r="640" spans="1:46" x14ac:dyDescent="0.2">
      <c r="A640" s="2">
        <v>1657861</v>
      </c>
      <c r="B640" s="2">
        <v>848576</v>
      </c>
      <c r="C640" s="7">
        <v>23.857135843463901</v>
      </c>
      <c r="D640" s="7">
        <v>41.411512141177397</v>
      </c>
      <c r="E640" s="19" t="s">
        <v>1163</v>
      </c>
      <c r="F640" s="46">
        <f>INDEX(Δεδομένα!$P:$P,MATCH('2021'!E640,Δεδομένα!$O:$O,0))</f>
        <v>28</v>
      </c>
      <c r="G640" s="49" t="s">
        <v>1046</v>
      </c>
      <c r="H640" s="51" t="str">
        <f>INDEX(Δεδομένα!B$1:B$51,MATCH('2021'!G640,Δεδομένα!A$1:A$51,0))</f>
        <v>ΑΝΑΤΟΛΙΚΗΣ ΜΑΚΕΔΟΝΙΑΣ ΚΑΙ ΘΡΑΚΗΣ</v>
      </c>
      <c r="I640" s="53">
        <f>INDEX(Δεδομένα!E$1:E$13,MATCH('2021'!H640,Δεδομένα!D$1:D$13,0))</f>
        <v>2</v>
      </c>
      <c r="J640" s="4">
        <v>44312</v>
      </c>
      <c r="K640" s="3" t="s">
        <v>1175</v>
      </c>
      <c r="L640" s="17" t="str">
        <f t="shared" si="40"/>
        <v>26/04/2021 22:28</v>
      </c>
      <c r="M640" s="4">
        <v>44312</v>
      </c>
      <c r="N640" s="3" t="s">
        <v>702</v>
      </c>
      <c r="O640" s="17" t="str">
        <f t="shared" si="41"/>
        <v>26/04/2021 23:45</v>
      </c>
      <c r="P640" s="24">
        <f t="shared" si="42"/>
        <v>5.3472222221898846E-2</v>
      </c>
      <c r="Q640" s="28">
        <v>0</v>
      </c>
      <c r="R640" s="27">
        <f t="shared" si="43"/>
        <v>76.999999999534339</v>
      </c>
      <c r="S640" s="3" t="s">
        <v>4</v>
      </c>
      <c r="T640" s="3" t="s">
        <v>1164</v>
      </c>
      <c r="U640" s="3" t="s">
        <v>4</v>
      </c>
      <c r="V640" s="3" t="s">
        <v>1173</v>
      </c>
      <c r="W640" s="5">
        <v>0</v>
      </c>
      <c r="X640" s="5">
        <v>0</v>
      </c>
      <c r="Y640" s="5">
        <v>0</v>
      </c>
      <c r="Z640" s="5">
        <v>0</v>
      </c>
      <c r="AA640" s="5">
        <v>4</v>
      </c>
      <c r="AB640" s="5">
        <v>0</v>
      </c>
      <c r="AC640" s="5">
        <v>0</v>
      </c>
      <c r="AD640" s="5">
        <v>0</v>
      </c>
      <c r="AE640" s="2">
        <v>2</v>
      </c>
      <c r="AF640" s="2">
        <v>0</v>
      </c>
      <c r="AG640" s="2">
        <v>0</v>
      </c>
      <c r="AH640" s="2">
        <v>0</v>
      </c>
      <c r="AI640" s="2">
        <v>0</v>
      </c>
      <c r="AJ640" s="2">
        <v>1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 t="s">
        <v>4</v>
      </c>
      <c r="AT640" s="2" t="s">
        <v>4</v>
      </c>
    </row>
    <row r="641" spans="1:46" x14ac:dyDescent="0.2">
      <c r="A641" s="2">
        <v>1665821</v>
      </c>
      <c r="B641" s="2">
        <v>850906</v>
      </c>
      <c r="C641" s="7">
        <v>23.829401080879499</v>
      </c>
      <c r="D641" s="7">
        <v>41.418853073778202</v>
      </c>
      <c r="E641" s="19" t="s">
        <v>1163</v>
      </c>
      <c r="F641" s="46">
        <f>INDEX(Δεδομένα!$P:$P,MATCH('2021'!E641,Δεδομένα!$O:$O,0))</f>
        <v>28</v>
      </c>
      <c r="G641" s="49" t="s">
        <v>1046</v>
      </c>
      <c r="H641" s="51" t="str">
        <f>INDEX(Δεδομένα!B$1:B$51,MATCH('2021'!G641,Δεδομένα!A$1:A$51,0))</f>
        <v>ΑΝΑΤΟΛΙΚΗΣ ΜΑΚΕΔΟΝΙΑΣ ΚΑΙ ΘΡΑΚΗΣ</v>
      </c>
      <c r="I641" s="53">
        <f>INDEX(Δεδομένα!E$1:E$13,MATCH('2021'!H641,Δεδομένα!D$1:D$13,0))</f>
        <v>2</v>
      </c>
      <c r="J641" s="4">
        <v>44321</v>
      </c>
      <c r="K641" s="3" t="s">
        <v>446</v>
      </c>
      <c r="L641" s="17" t="str">
        <f t="shared" si="40"/>
        <v>05/05/2021 13:05</v>
      </c>
      <c r="M641" s="4">
        <v>44321</v>
      </c>
      <c r="N641" s="3" t="s">
        <v>42</v>
      </c>
      <c r="O641" s="17" t="str">
        <f t="shared" si="41"/>
        <v>05/05/2021 14:30</v>
      </c>
      <c r="P641" s="24">
        <f t="shared" si="42"/>
        <v>5.9027777773735579E-2</v>
      </c>
      <c r="Q641" s="28">
        <v>0</v>
      </c>
      <c r="R641" s="27">
        <f t="shared" si="43"/>
        <v>84.999999994179234</v>
      </c>
      <c r="S641" s="3" t="s">
        <v>4</v>
      </c>
      <c r="T641" s="3" t="s">
        <v>1164</v>
      </c>
      <c r="U641" s="3" t="s">
        <v>4</v>
      </c>
      <c r="V641" s="3" t="s">
        <v>1176</v>
      </c>
      <c r="W641" s="5">
        <v>0</v>
      </c>
      <c r="X641" s="5">
        <v>0</v>
      </c>
      <c r="Y641" s="5">
        <v>0</v>
      </c>
      <c r="Z641" s="5">
        <v>3</v>
      </c>
      <c r="AA641" s="5">
        <v>1</v>
      </c>
      <c r="AB641" s="5">
        <v>0</v>
      </c>
      <c r="AC641" s="5">
        <v>0</v>
      </c>
      <c r="AD641" s="5">
        <v>0</v>
      </c>
      <c r="AE641" s="2">
        <v>2</v>
      </c>
      <c r="AF641" s="2">
        <v>0</v>
      </c>
      <c r="AG641" s="2">
        <v>0</v>
      </c>
      <c r="AH641" s="2">
        <v>0</v>
      </c>
      <c r="AI641" s="2">
        <v>0</v>
      </c>
      <c r="AJ641" s="2">
        <v>1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 t="s">
        <v>4</v>
      </c>
      <c r="AT641" s="2" t="s">
        <v>4</v>
      </c>
    </row>
    <row r="642" spans="1:46" x14ac:dyDescent="0.2">
      <c r="A642" s="2">
        <v>1697581</v>
      </c>
      <c r="B642" s="2">
        <v>891530</v>
      </c>
      <c r="C642" s="7">
        <v>23.740960971408001</v>
      </c>
      <c r="D642" s="7">
        <v>41.399341786662198</v>
      </c>
      <c r="E642" s="19" t="s">
        <v>1163</v>
      </c>
      <c r="F642" s="46">
        <f>INDEX(Δεδομένα!$P:$P,MATCH('2021'!E642,Δεδομένα!$O:$O,0))</f>
        <v>28</v>
      </c>
      <c r="G642" s="49" t="s">
        <v>1046</v>
      </c>
      <c r="H642" s="51" t="str">
        <f>INDEX(Δεδομένα!B$1:B$51,MATCH('2021'!G642,Δεδομένα!A$1:A$51,0))</f>
        <v>ΑΝΑΤΟΛΙΚΗΣ ΜΑΚΕΔΟΝΙΑΣ ΚΑΙ ΘΡΑΚΗΣ</v>
      </c>
      <c r="I642" s="53">
        <f>INDEX(Δεδομένα!E$1:E$13,MATCH('2021'!H642,Δεδομένα!D$1:D$13,0))</f>
        <v>2</v>
      </c>
      <c r="J642" s="4">
        <v>44454</v>
      </c>
      <c r="K642" s="3" t="s">
        <v>459</v>
      </c>
      <c r="L642" s="17" t="str">
        <f t="shared" si="40"/>
        <v>15/09/2021 20:05</v>
      </c>
      <c r="M642" s="4">
        <v>44455</v>
      </c>
      <c r="N642" s="3" t="s">
        <v>552</v>
      </c>
      <c r="O642" s="17" t="str">
        <f t="shared" si="41"/>
        <v>16/09/2021 13:00</v>
      </c>
      <c r="P642" s="24">
        <f t="shared" si="42"/>
        <v>0.70486111110949423</v>
      </c>
      <c r="Q642" s="28">
        <v>0</v>
      </c>
      <c r="R642" s="27">
        <f t="shared" si="43"/>
        <v>1014.9999999976717</v>
      </c>
      <c r="S642" s="3" t="s">
        <v>4</v>
      </c>
      <c r="T642" s="3" t="s">
        <v>1164</v>
      </c>
      <c r="U642" s="3" t="s">
        <v>1177</v>
      </c>
      <c r="V642" s="3" t="s">
        <v>1178</v>
      </c>
      <c r="W642" s="5">
        <v>0.1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2">
        <v>19</v>
      </c>
      <c r="AF642" s="2">
        <v>0</v>
      </c>
      <c r="AG642" s="2">
        <v>0</v>
      </c>
      <c r="AH642" s="2">
        <v>0</v>
      </c>
      <c r="AI642" s="2">
        <v>1</v>
      </c>
      <c r="AJ642" s="2">
        <v>3</v>
      </c>
      <c r="AK642" s="2">
        <v>1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</row>
    <row r="643" spans="1:46" x14ac:dyDescent="0.2">
      <c r="A643" s="2">
        <v>1697570</v>
      </c>
      <c r="B643" s="2">
        <v>891730</v>
      </c>
      <c r="C643" s="7">
        <v>24.204477775418201</v>
      </c>
      <c r="D643" s="7">
        <v>41.423859459270297</v>
      </c>
      <c r="E643" s="19" t="s">
        <v>1163</v>
      </c>
      <c r="F643" s="46">
        <f>INDEX(Δεδομένα!$P:$P,MATCH('2021'!E643,Δεδομένα!$O:$O,0))</f>
        <v>28</v>
      </c>
      <c r="G643" s="49" t="s">
        <v>1046</v>
      </c>
      <c r="H643" s="51" t="str">
        <f>INDEX(Δεδομένα!B$1:B$51,MATCH('2021'!G643,Δεδομένα!A$1:A$51,0))</f>
        <v>ΑΝΑΤΟΛΙΚΗΣ ΜΑΚΕΔΟΝΙΑΣ ΚΑΙ ΘΡΑΚΗΣ</v>
      </c>
      <c r="I643" s="53">
        <f>INDEX(Δεδομένα!E$1:E$13,MATCH('2021'!H643,Δεδομένα!D$1:D$13,0))</f>
        <v>2</v>
      </c>
      <c r="J643" s="4">
        <v>44455</v>
      </c>
      <c r="K643" s="3" t="s">
        <v>1005</v>
      </c>
      <c r="L643" s="17" t="str">
        <f t="shared" si="40"/>
        <v>16/09/2021 16:52</v>
      </c>
      <c r="M643" s="4">
        <v>44457</v>
      </c>
      <c r="N643" s="3" t="s">
        <v>474</v>
      </c>
      <c r="O643" s="17" t="str">
        <f t="shared" si="41"/>
        <v>18/09/2021 16:50</v>
      </c>
      <c r="P643" s="29">
        <f t="shared" si="42"/>
        <v>1.9986111111138598</v>
      </c>
      <c r="Q643" s="30">
        <f>1*24</f>
        <v>24</v>
      </c>
      <c r="R643" s="27">
        <f t="shared" si="43"/>
        <v>2878.0000000039581</v>
      </c>
      <c r="S643" s="3" t="s">
        <v>4</v>
      </c>
      <c r="T643" s="3" t="s">
        <v>1164</v>
      </c>
      <c r="U643" s="3" t="s">
        <v>4</v>
      </c>
      <c r="V643" s="3" t="s">
        <v>1179</v>
      </c>
      <c r="W643" s="5">
        <v>5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2">
        <v>53</v>
      </c>
      <c r="AF643" s="2">
        <v>18</v>
      </c>
      <c r="AG643" s="2">
        <v>0</v>
      </c>
      <c r="AH643" s="2">
        <v>0</v>
      </c>
      <c r="AI643" s="2">
        <v>0</v>
      </c>
      <c r="AJ643" s="2">
        <v>11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2</v>
      </c>
      <c r="AR643" s="2">
        <v>0</v>
      </c>
      <c r="AS643" s="2">
        <v>0</v>
      </c>
      <c r="AT643" s="2">
        <v>0</v>
      </c>
    </row>
    <row r="644" spans="1:46" x14ac:dyDescent="0.2">
      <c r="A644" s="2">
        <v>1698189</v>
      </c>
      <c r="B644" s="2">
        <v>892837</v>
      </c>
      <c r="C644" s="7">
        <v>24.111187878250401</v>
      </c>
      <c r="D644" s="7">
        <v>41.401402557973398</v>
      </c>
      <c r="E644" s="19" t="s">
        <v>1163</v>
      </c>
      <c r="F644" s="46">
        <f>INDEX(Δεδομένα!$P:$P,MATCH('2021'!E644,Δεδομένα!$O:$O,0))</f>
        <v>28</v>
      </c>
      <c r="G644" s="49" t="s">
        <v>1046</v>
      </c>
      <c r="H644" s="51" t="str">
        <f>INDEX(Δεδομένα!B$1:B$51,MATCH('2021'!G644,Δεδομένα!A$1:A$51,0))</f>
        <v>ΑΝΑΤΟΛΙΚΗΣ ΜΑΚΕΔΟΝΙΑΣ ΚΑΙ ΘΡΑΚΗΣ</v>
      </c>
      <c r="I644" s="53">
        <f>INDEX(Δεδομένα!E$1:E$13,MATCH('2021'!H644,Δεδομένα!D$1:D$13,0))</f>
        <v>2</v>
      </c>
      <c r="J644" s="4">
        <v>44459</v>
      </c>
      <c r="K644" s="3" t="s">
        <v>146</v>
      </c>
      <c r="L644" s="17" t="str">
        <f t="shared" si="40"/>
        <v>20/09/2021 16:30</v>
      </c>
      <c r="M644" s="4">
        <v>44461</v>
      </c>
      <c r="N644" s="3" t="s">
        <v>1180</v>
      </c>
      <c r="O644" s="17" t="str">
        <f t="shared" si="41"/>
        <v>22/09/2021 03:51</v>
      </c>
      <c r="P644" s="29">
        <f t="shared" si="42"/>
        <v>1.4729166666656965</v>
      </c>
      <c r="Q644" s="30">
        <f>1*24</f>
        <v>24</v>
      </c>
      <c r="R644" s="27">
        <f t="shared" si="43"/>
        <v>2120.999999998603</v>
      </c>
      <c r="S644" s="3" t="s">
        <v>4</v>
      </c>
      <c r="T644" s="3" t="s">
        <v>1164</v>
      </c>
      <c r="U644" s="3" t="s">
        <v>1181</v>
      </c>
      <c r="V644" s="3" t="s">
        <v>1181</v>
      </c>
      <c r="W644" s="5">
        <v>0</v>
      </c>
      <c r="X644" s="5">
        <v>200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2">
        <v>26</v>
      </c>
      <c r="AF644" s="2">
        <v>15</v>
      </c>
      <c r="AG644" s="2">
        <v>0</v>
      </c>
      <c r="AH644" s="2">
        <v>0</v>
      </c>
      <c r="AI644" s="2">
        <v>4</v>
      </c>
      <c r="AJ644" s="2">
        <v>17</v>
      </c>
      <c r="AK644" s="2">
        <v>0</v>
      </c>
      <c r="AL644" s="2">
        <v>1</v>
      </c>
      <c r="AM644" s="2">
        <v>0</v>
      </c>
      <c r="AN644" s="2">
        <v>1</v>
      </c>
      <c r="AO644" s="2">
        <v>0</v>
      </c>
      <c r="AP644" s="2">
        <v>0</v>
      </c>
      <c r="AQ644" s="2">
        <v>2</v>
      </c>
      <c r="AR644" s="2">
        <v>0</v>
      </c>
      <c r="AS644" s="2">
        <v>0</v>
      </c>
      <c r="AT644" s="2">
        <v>0</v>
      </c>
    </row>
    <row r="645" spans="1:46" x14ac:dyDescent="0.2">
      <c r="A645" s="2">
        <v>1720293</v>
      </c>
      <c r="B645" s="2">
        <v>910648</v>
      </c>
      <c r="C645" s="7">
        <v>23.776005271517199</v>
      </c>
      <c r="D645" s="7">
        <v>41.328060646003898</v>
      </c>
      <c r="E645" s="19" t="s">
        <v>1163</v>
      </c>
      <c r="F645" s="46">
        <f>INDEX(Δεδομένα!$P:$P,MATCH('2021'!E645,Δεδομένα!$O:$O,0))</f>
        <v>28</v>
      </c>
      <c r="G645" s="49" t="s">
        <v>1046</v>
      </c>
      <c r="H645" s="51" t="str">
        <f>INDEX(Δεδομένα!B$1:B$51,MATCH('2021'!G645,Δεδομένα!A$1:A$51,0))</f>
        <v>ΑΝΑΤΟΛΙΚΗΣ ΜΑΚΕΔΟΝΙΑΣ ΚΑΙ ΘΡΑΚΗΣ</v>
      </c>
      <c r="I645" s="53">
        <f>INDEX(Δεδομένα!E$1:E$13,MATCH('2021'!H645,Δεδομένα!D$1:D$13,0))</f>
        <v>2</v>
      </c>
      <c r="J645" s="4">
        <v>44521</v>
      </c>
      <c r="K645" s="3" t="s">
        <v>370</v>
      </c>
      <c r="L645" s="17" t="str">
        <f t="shared" si="40"/>
        <v>21/11/2021 17:45</v>
      </c>
      <c r="M645" s="4">
        <v>44521</v>
      </c>
      <c r="N645" s="3" t="s">
        <v>111</v>
      </c>
      <c r="O645" s="17" t="str">
        <f t="shared" si="41"/>
        <v>21/11/2021 19:20</v>
      </c>
      <c r="P645" s="24">
        <f t="shared" si="42"/>
        <v>6.5972222218988463E-2</v>
      </c>
      <c r="Q645" s="28">
        <v>0</v>
      </c>
      <c r="R645" s="27">
        <f t="shared" si="43"/>
        <v>94.999999995343387</v>
      </c>
      <c r="S645" s="3" t="s">
        <v>4</v>
      </c>
      <c r="T645" s="3" t="s">
        <v>1164</v>
      </c>
      <c r="U645" s="3" t="s">
        <v>4</v>
      </c>
      <c r="V645" s="3" t="s">
        <v>1182</v>
      </c>
      <c r="W645" s="5">
        <v>0</v>
      </c>
      <c r="X645" s="5">
        <v>0</v>
      </c>
      <c r="Y645" s="5">
        <v>0</v>
      </c>
      <c r="Z645" s="5">
        <v>1.5</v>
      </c>
      <c r="AA645" s="5">
        <v>0</v>
      </c>
      <c r="AB645" s="5">
        <v>0</v>
      </c>
      <c r="AC645" s="5">
        <v>0</v>
      </c>
      <c r="AD645" s="5">
        <v>0</v>
      </c>
      <c r="AE645" s="2">
        <v>2</v>
      </c>
      <c r="AF645" s="2">
        <v>0</v>
      </c>
      <c r="AG645" s="2">
        <v>0</v>
      </c>
      <c r="AH645" s="2">
        <v>0</v>
      </c>
      <c r="AI645" s="2">
        <v>0</v>
      </c>
      <c r="AJ645" s="2">
        <v>1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</row>
    <row r="646" spans="1:46" x14ac:dyDescent="0.2">
      <c r="A646" s="2">
        <v>1687856</v>
      </c>
      <c r="B646" s="2">
        <v>883618</v>
      </c>
      <c r="C646" s="7">
        <v>24.546413421630898</v>
      </c>
      <c r="D646" s="7">
        <v>41.351890563964801</v>
      </c>
      <c r="E646" s="19" t="s">
        <v>1183</v>
      </c>
      <c r="F646" s="46">
        <f>INDEX(Δεδομένα!$P:$P,MATCH('2021'!E646,Δεδομένα!$O:$O,0))</f>
        <v>29</v>
      </c>
      <c r="G646" s="49" t="s">
        <v>1046</v>
      </c>
      <c r="H646" s="51" t="str">
        <f>INDEX(Δεδομένα!B$1:B$51,MATCH('2021'!G646,Δεδομένα!A$1:A$51,0))</f>
        <v>ΑΝΑΤΟΛΙΚΗΣ ΜΑΚΕΔΟΝΙΑΣ ΚΑΙ ΘΡΑΚΗΣ</v>
      </c>
      <c r="I646" s="53">
        <f>INDEX(Δεδομένα!E$1:E$13,MATCH('2021'!H646,Δεδομένα!D$1:D$13,0))</f>
        <v>2</v>
      </c>
      <c r="J646" s="4">
        <v>44425</v>
      </c>
      <c r="K646" s="3" t="s">
        <v>752</v>
      </c>
      <c r="L646" s="17" t="str">
        <f t="shared" si="40"/>
        <v>17/08/2021 01:15</v>
      </c>
      <c r="M646" s="4">
        <v>44425</v>
      </c>
      <c r="N646" s="3" t="s">
        <v>553</v>
      </c>
      <c r="O646" s="17" t="str">
        <f t="shared" si="41"/>
        <v>17/08/2021 05:00</v>
      </c>
      <c r="P646" s="24">
        <f t="shared" si="42"/>
        <v>0.15625</v>
      </c>
      <c r="Q646" s="28">
        <v>0</v>
      </c>
      <c r="R646" s="27">
        <f t="shared" si="43"/>
        <v>225</v>
      </c>
      <c r="S646" s="3" t="s">
        <v>4</v>
      </c>
      <c r="T646" s="3" t="s">
        <v>1047</v>
      </c>
      <c r="U646" s="3" t="s">
        <v>4</v>
      </c>
      <c r="V646" s="3" t="s">
        <v>1184</v>
      </c>
      <c r="W646" s="5">
        <v>0</v>
      </c>
      <c r="X646" s="5">
        <v>0.01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2">
        <v>5</v>
      </c>
      <c r="AF646" s="2">
        <v>0</v>
      </c>
      <c r="AG646" s="2">
        <v>0</v>
      </c>
      <c r="AH646" s="2">
        <v>0</v>
      </c>
      <c r="AI646" s="2">
        <v>0</v>
      </c>
      <c r="AJ646" s="2">
        <v>2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</row>
    <row r="647" spans="1:46" x14ac:dyDescent="0.2">
      <c r="A647" s="2">
        <v>1641766</v>
      </c>
      <c r="B647" s="2">
        <v>831040</v>
      </c>
      <c r="C647" s="7">
        <v>24.817506947641299</v>
      </c>
      <c r="D647" s="7">
        <v>40.8805575400145</v>
      </c>
      <c r="E647" s="19" t="s">
        <v>1185</v>
      </c>
      <c r="F647" s="46">
        <f>INDEX(Δεδομένα!$P:$P,MATCH('2021'!E647,Δεδομένα!$O:$O,0))</f>
        <v>30</v>
      </c>
      <c r="G647" s="49" t="s">
        <v>1186</v>
      </c>
      <c r="H647" s="51" t="str">
        <f>INDEX(Δεδομένα!B$1:B$51,MATCH('2021'!G647,Δεδομένα!A$1:A$51,0))</f>
        <v>ΑΝΑΤΟΛΙΚΗΣ ΜΑΚΕΔΟΝΙΑΣ ΚΑΙ ΘΡΑΚΗΣ</v>
      </c>
      <c r="I647" s="53">
        <f>INDEX(Δεδομένα!E$1:E$13,MATCH('2021'!H647,Δεδομένα!D$1:D$13,0))</f>
        <v>2</v>
      </c>
      <c r="J647" s="4">
        <v>44248</v>
      </c>
      <c r="K647" s="3" t="s">
        <v>1187</v>
      </c>
      <c r="L647" s="17" t="str">
        <f t="shared" si="40"/>
        <v>21/02/2021 13:56</v>
      </c>
      <c r="M647" s="4">
        <v>44248</v>
      </c>
      <c r="N647" s="3" t="s">
        <v>363</v>
      </c>
      <c r="O647" s="17" t="str">
        <f t="shared" si="41"/>
        <v>21/02/2021 16:24</v>
      </c>
      <c r="P647" s="24">
        <f t="shared" si="42"/>
        <v>0.10277777777810115</v>
      </c>
      <c r="Q647" s="28">
        <v>0</v>
      </c>
      <c r="R647" s="27">
        <f t="shared" si="43"/>
        <v>148.00000000046566</v>
      </c>
      <c r="S647" s="3" t="s">
        <v>4</v>
      </c>
      <c r="T647" s="3" t="s">
        <v>1188</v>
      </c>
      <c r="U647" s="3" t="s">
        <v>4</v>
      </c>
      <c r="V647" s="3" t="s">
        <v>1189</v>
      </c>
      <c r="W647" s="5">
        <v>0</v>
      </c>
      <c r="X647" s="5">
        <v>0</v>
      </c>
      <c r="Y647" s="5">
        <v>0</v>
      </c>
      <c r="Z647" s="5">
        <v>16</v>
      </c>
      <c r="AA647" s="5">
        <v>16</v>
      </c>
      <c r="AB647" s="5">
        <v>0</v>
      </c>
      <c r="AC647" s="5">
        <v>0</v>
      </c>
      <c r="AD647" s="5">
        <v>0</v>
      </c>
      <c r="AE647" s="2">
        <v>3</v>
      </c>
      <c r="AF647" s="2">
        <v>0</v>
      </c>
      <c r="AG647" s="2">
        <v>0</v>
      </c>
      <c r="AH647" s="2">
        <v>0</v>
      </c>
      <c r="AI647" s="2">
        <v>0</v>
      </c>
      <c r="AJ647" s="2">
        <v>1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 t="s">
        <v>4</v>
      </c>
      <c r="AT647" s="2" t="s">
        <v>4</v>
      </c>
    </row>
    <row r="648" spans="1:46" x14ac:dyDescent="0.2">
      <c r="A648" s="2">
        <v>1641779</v>
      </c>
      <c r="B648" s="2">
        <v>831894</v>
      </c>
      <c r="C648" s="7">
        <v>24.955961317757101</v>
      </c>
      <c r="D648" s="7">
        <v>41.251434209796699</v>
      </c>
      <c r="E648" s="19" t="s">
        <v>1185</v>
      </c>
      <c r="F648" s="46">
        <f>INDEX(Δεδομένα!$P:$P,MATCH('2021'!E648,Δεδομένα!$O:$O,0))</f>
        <v>30</v>
      </c>
      <c r="G648" s="49" t="s">
        <v>1186</v>
      </c>
      <c r="H648" s="51" t="str">
        <f>INDEX(Δεδομένα!B$1:B$51,MATCH('2021'!G648,Δεδομένα!A$1:A$51,0))</f>
        <v>ΑΝΑΤΟΛΙΚΗΣ ΜΑΚΕΔΟΝΙΑΣ ΚΑΙ ΘΡΑΚΗΣ</v>
      </c>
      <c r="I648" s="53">
        <f>INDEX(Δεδομένα!E$1:E$13,MATCH('2021'!H648,Δεδομένα!D$1:D$13,0))</f>
        <v>2</v>
      </c>
      <c r="J648" s="4">
        <v>44250</v>
      </c>
      <c r="K648" s="3" t="s">
        <v>1190</v>
      </c>
      <c r="L648" s="17" t="str">
        <f t="shared" si="40"/>
        <v>23/02/2021 13:58</v>
      </c>
      <c r="M648" s="4">
        <v>44250</v>
      </c>
      <c r="N648" s="3" t="s">
        <v>341</v>
      </c>
      <c r="O648" s="17" t="str">
        <f t="shared" si="41"/>
        <v>23/02/2021 17:55</v>
      </c>
      <c r="P648" s="24">
        <f t="shared" si="42"/>
        <v>0.16458333333866904</v>
      </c>
      <c r="Q648" s="28">
        <v>0</v>
      </c>
      <c r="R648" s="27">
        <f t="shared" si="43"/>
        <v>237.00000000768341</v>
      </c>
      <c r="S648" s="3" t="s">
        <v>4</v>
      </c>
      <c r="T648" s="3" t="s">
        <v>1191</v>
      </c>
      <c r="U648" s="3" t="s">
        <v>4</v>
      </c>
      <c r="V648" s="3" t="s">
        <v>1192</v>
      </c>
      <c r="W648" s="5">
        <v>0</v>
      </c>
      <c r="X648" s="5">
        <v>1</v>
      </c>
      <c r="Y648" s="5">
        <v>0</v>
      </c>
      <c r="Z648" s="5">
        <v>2</v>
      </c>
      <c r="AA648" s="5">
        <v>0</v>
      </c>
      <c r="AB648" s="5">
        <v>0</v>
      </c>
      <c r="AC648" s="5">
        <v>0</v>
      </c>
      <c r="AD648" s="5">
        <v>0</v>
      </c>
      <c r="AE648" s="2">
        <v>7</v>
      </c>
      <c r="AF648" s="2">
        <v>0</v>
      </c>
      <c r="AG648" s="2">
        <v>0</v>
      </c>
      <c r="AH648" s="2">
        <v>0</v>
      </c>
      <c r="AI648" s="2">
        <v>0</v>
      </c>
      <c r="AJ648" s="2">
        <v>3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 t="s">
        <v>4</v>
      </c>
      <c r="AT648" s="2" t="s">
        <v>4</v>
      </c>
    </row>
    <row r="649" spans="1:46" x14ac:dyDescent="0.2">
      <c r="A649" s="2">
        <v>1641859</v>
      </c>
      <c r="B649" s="2">
        <v>833295</v>
      </c>
      <c r="C649" s="7">
        <v>24.770459868314202</v>
      </c>
      <c r="D649" s="7">
        <v>41.318335302168798</v>
      </c>
      <c r="E649" s="19" t="s">
        <v>1185</v>
      </c>
      <c r="F649" s="46">
        <f>INDEX(Δεδομένα!$P:$P,MATCH('2021'!E649,Δεδομένα!$O:$O,0))</f>
        <v>30</v>
      </c>
      <c r="G649" s="49" t="s">
        <v>1186</v>
      </c>
      <c r="H649" s="51" t="str">
        <f>INDEX(Δεδομένα!B$1:B$51,MATCH('2021'!G649,Δεδομένα!A$1:A$51,0))</f>
        <v>ΑΝΑΤΟΛΙΚΗΣ ΜΑΚΕΔΟΝΙΑΣ ΚΑΙ ΘΡΑΚΗΣ</v>
      </c>
      <c r="I649" s="53">
        <f>INDEX(Δεδομένα!E$1:E$13,MATCH('2021'!H649,Δεδομένα!D$1:D$13,0))</f>
        <v>2</v>
      </c>
      <c r="J649" s="4">
        <v>44254</v>
      </c>
      <c r="K649" s="3" t="s">
        <v>604</v>
      </c>
      <c r="L649" s="17" t="str">
        <f t="shared" si="40"/>
        <v>27/02/2021 18:07</v>
      </c>
      <c r="M649" s="4">
        <v>44255</v>
      </c>
      <c r="N649" s="3" t="s">
        <v>918</v>
      </c>
      <c r="O649" s="17" t="str">
        <f t="shared" si="41"/>
        <v>28/02/2021 17:19</v>
      </c>
      <c r="P649" s="24">
        <f t="shared" si="42"/>
        <v>0.96666666666715173</v>
      </c>
      <c r="Q649" s="28">
        <v>0</v>
      </c>
      <c r="R649" s="27">
        <f t="shared" si="43"/>
        <v>1392.0000000006985</v>
      </c>
      <c r="S649" s="3" t="s">
        <v>4</v>
      </c>
      <c r="T649" s="3" t="s">
        <v>1191</v>
      </c>
      <c r="U649" s="3" t="s">
        <v>4</v>
      </c>
      <c r="V649" s="3" t="s">
        <v>1193</v>
      </c>
      <c r="W649" s="5">
        <v>0</v>
      </c>
      <c r="X649" s="5">
        <v>70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2">
        <v>5</v>
      </c>
      <c r="AF649" s="2">
        <v>38</v>
      </c>
      <c r="AG649" s="2">
        <v>0</v>
      </c>
      <c r="AH649" s="2">
        <v>0</v>
      </c>
      <c r="AI649" s="2">
        <v>3</v>
      </c>
      <c r="AJ649" s="2">
        <v>7</v>
      </c>
      <c r="AK649" s="2">
        <v>4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 t="s">
        <v>4</v>
      </c>
      <c r="AT649" s="2" t="s">
        <v>4</v>
      </c>
    </row>
    <row r="650" spans="1:46" x14ac:dyDescent="0.2">
      <c r="A650" s="2">
        <v>1641888</v>
      </c>
      <c r="B650" s="2">
        <v>833537</v>
      </c>
      <c r="C650" s="7">
        <v>24.946253241984099</v>
      </c>
      <c r="D650" s="7">
        <v>41.135571285419701</v>
      </c>
      <c r="E650" s="19" t="s">
        <v>1185</v>
      </c>
      <c r="F650" s="46">
        <f>INDEX(Δεδομένα!$P:$P,MATCH('2021'!E650,Δεδομένα!$O:$O,0))</f>
        <v>30</v>
      </c>
      <c r="G650" s="49" t="s">
        <v>1186</v>
      </c>
      <c r="H650" s="51" t="str">
        <f>INDEX(Δεδομένα!B$1:B$51,MATCH('2021'!G650,Δεδομένα!A$1:A$51,0))</f>
        <v>ΑΝΑΤΟΛΙΚΗΣ ΜΑΚΕΔΟΝΙΑΣ ΚΑΙ ΘΡΑΚΗΣ</v>
      </c>
      <c r="I650" s="53">
        <f>INDEX(Δεδομένα!E$1:E$13,MATCH('2021'!H650,Δεδομένα!D$1:D$13,0))</f>
        <v>2</v>
      </c>
      <c r="J650" s="4">
        <v>44255</v>
      </c>
      <c r="K650" s="3" t="s">
        <v>447</v>
      </c>
      <c r="L650" s="17" t="str">
        <f t="shared" si="40"/>
        <v>28/02/2021 13:40</v>
      </c>
      <c r="M650" s="4">
        <v>44255</v>
      </c>
      <c r="N650" s="3" t="s">
        <v>394</v>
      </c>
      <c r="O650" s="17" t="str">
        <f t="shared" si="41"/>
        <v>28/02/2021 14:12</v>
      </c>
      <c r="P650" s="24">
        <f t="shared" si="42"/>
        <v>2.2222222221898846E-2</v>
      </c>
      <c r="Q650" s="28">
        <v>0</v>
      </c>
      <c r="R650" s="27">
        <f t="shared" si="43"/>
        <v>31.999999999534339</v>
      </c>
      <c r="S650" s="3" t="s">
        <v>4</v>
      </c>
      <c r="T650" s="3" t="s">
        <v>1194</v>
      </c>
      <c r="U650" s="3" t="s">
        <v>4</v>
      </c>
      <c r="V650" s="3" t="s">
        <v>1195</v>
      </c>
      <c r="W650" s="5">
        <v>0</v>
      </c>
      <c r="X650" s="5">
        <v>0</v>
      </c>
      <c r="Y650" s="5">
        <v>0</v>
      </c>
      <c r="Z650" s="5">
        <v>0.5</v>
      </c>
      <c r="AA650" s="5">
        <v>0</v>
      </c>
      <c r="AB650" s="5">
        <v>0</v>
      </c>
      <c r="AC650" s="5">
        <v>0</v>
      </c>
      <c r="AD650" s="5">
        <v>0</v>
      </c>
      <c r="AE650" s="2">
        <v>2</v>
      </c>
      <c r="AF650" s="2">
        <v>0</v>
      </c>
      <c r="AG650" s="2">
        <v>0</v>
      </c>
      <c r="AH650" s="2">
        <v>0</v>
      </c>
      <c r="AI650" s="2">
        <v>0</v>
      </c>
      <c r="AJ650" s="2">
        <v>1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 t="s">
        <v>4</v>
      </c>
      <c r="AT650" s="2" t="s">
        <v>4</v>
      </c>
    </row>
    <row r="651" spans="1:46" x14ac:dyDescent="0.2">
      <c r="A651" s="2">
        <v>1643111</v>
      </c>
      <c r="B651" s="2">
        <v>834577</v>
      </c>
      <c r="C651" s="7">
        <v>24.930568695068398</v>
      </c>
      <c r="D651" s="7">
        <v>40.935821533203097</v>
      </c>
      <c r="E651" s="19" t="s">
        <v>1185</v>
      </c>
      <c r="F651" s="46">
        <f>INDEX(Δεδομένα!$P:$P,MATCH('2021'!E651,Δεδομένα!$O:$O,0))</f>
        <v>30</v>
      </c>
      <c r="G651" s="49" t="s">
        <v>1186</v>
      </c>
      <c r="H651" s="51" t="str">
        <f>INDEX(Δεδομένα!B$1:B$51,MATCH('2021'!G651,Δεδομένα!A$1:A$51,0))</f>
        <v>ΑΝΑΤΟΛΙΚΗΣ ΜΑΚΕΔΟΝΙΑΣ ΚΑΙ ΘΡΑΚΗΣ</v>
      </c>
      <c r="I651" s="53">
        <f>INDEX(Δεδομένα!E$1:E$13,MATCH('2021'!H651,Δεδομένα!D$1:D$13,0))</f>
        <v>2</v>
      </c>
      <c r="J651" s="4">
        <v>44258</v>
      </c>
      <c r="K651" s="3" t="s">
        <v>1196</v>
      </c>
      <c r="L651" s="17" t="str">
        <f t="shared" si="40"/>
        <v>03/03/2021 19:34</v>
      </c>
      <c r="M651" s="4">
        <v>44259</v>
      </c>
      <c r="N651" s="3" t="s">
        <v>1197</v>
      </c>
      <c r="O651" s="17" t="str">
        <f t="shared" si="41"/>
        <v>04/03/2021 01:54</v>
      </c>
      <c r="P651" s="24">
        <f t="shared" si="42"/>
        <v>0.26388888889050577</v>
      </c>
      <c r="Q651" s="28">
        <v>0</v>
      </c>
      <c r="R651" s="27">
        <f t="shared" si="43"/>
        <v>380.00000000232831</v>
      </c>
      <c r="S651" s="3" t="s">
        <v>4</v>
      </c>
      <c r="T651" s="3" t="s">
        <v>1198</v>
      </c>
      <c r="U651" s="3" t="s">
        <v>4</v>
      </c>
      <c r="V651" s="3" t="s">
        <v>1199</v>
      </c>
      <c r="W651" s="5">
        <v>0</v>
      </c>
      <c r="X651" s="5">
        <v>0</v>
      </c>
      <c r="Y651" s="5">
        <v>0</v>
      </c>
      <c r="Z651" s="5">
        <v>0</v>
      </c>
      <c r="AA651" s="5">
        <v>10</v>
      </c>
      <c r="AB651" s="5">
        <v>0</v>
      </c>
      <c r="AC651" s="5">
        <v>0</v>
      </c>
      <c r="AD651" s="5">
        <v>0</v>
      </c>
      <c r="AE651" s="2">
        <v>4</v>
      </c>
      <c r="AF651" s="2">
        <v>0</v>
      </c>
      <c r="AG651" s="2">
        <v>0</v>
      </c>
      <c r="AH651" s="2">
        <v>0</v>
      </c>
      <c r="AI651" s="2">
        <v>0</v>
      </c>
      <c r="AJ651" s="2">
        <v>2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 t="s">
        <v>4</v>
      </c>
      <c r="AT651" s="2" t="s">
        <v>4</v>
      </c>
    </row>
    <row r="652" spans="1:46" x14ac:dyDescent="0.2">
      <c r="A652" s="2">
        <v>1647405</v>
      </c>
      <c r="B652" s="2">
        <v>837303</v>
      </c>
      <c r="C652" s="7">
        <v>25.067361297957401</v>
      </c>
      <c r="D652" s="7">
        <v>41.0456812600437</v>
      </c>
      <c r="E652" s="19" t="s">
        <v>1185</v>
      </c>
      <c r="F652" s="46">
        <f>INDEX(Δεδομένα!$P:$P,MATCH('2021'!E652,Δεδομένα!$O:$O,0))</f>
        <v>30</v>
      </c>
      <c r="G652" s="49" t="s">
        <v>1186</v>
      </c>
      <c r="H652" s="51" t="str">
        <f>INDEX(Δεδομένα!B$1:B$51,MATCH('2021'!G652,Δεδομένα!A$1:A$51,0))</f>
        <v>ΑΝΑΤΟΛΙΚΗΣ ΜΑΚΕΔΟΝΙΑΣ ΚΑΙ ΘΡΑΚΗΣ</v>
      </c>
      <c r="I652" s="53">
        <f>INDEX(Δεδομένα!E$1:E$13,MATCH('2021'!H652,Δεδομένα!D$1:D$13,0))</f>
        <v>2</v>
      </c>
      <c r="J652" s="4">
        <v>44268</v>
      </c>
      <c r="K652" s="3" t="s">
        <v>1200</v>
      </c>
      <c r="L652" s="17" t="str">
        <f t="shared" si="40"/>
        <v>13/03/2021 13:42</v>
      </c>
      <c r="M652" s="4">
        <v>44268</v>
      </c>
      <c r="N652" s="3" t="s">
        <v>197</v>
      </c>
      <c r="O652" s="17" t="str">
        <f t="shared" si="41"/>
        <v>13/03/2021 15:30</v>
      </c>
      <c r="P652" s="24">
        <f t="shared" si="42"/>
        <v>7.5000000004365575E-2</v>
      </c>
      <c r="Q652" s="28">
        <v>0</v>
      </c>
      <c r="R652" s="27">
        <f t="shared" si="43"/>
        <v>108.00000000628643</v>
      </c>
      <c r="S652" s="3" t="s">
        <v>4</v>
      </c>
      <c r="T652" s="3" t="s">
        <v>1198</v>
      </c>
      <c r="U652" s="3" t="s">
        <v>4</v>
      </c>
      <c r="V652" s="3" t="s">
        <v>1201</v>
      </c>
      <c r="W652" s="5">
        <v>0</v>
      </c>
      <c r="X652" s="5">
        <v>0</v>
      </c>
      <c r="Y652" s="5">
        <v>0</v>
      </c>
      <c r="Z652" s="5">
        <v>0</v>
      </c>
      <c r="AA652" s="5">
        <v>0.3</v>
      </c>
      <c r="AB652" s="5">
        <v>0</v>
      </c>
      <c r="AC652" s="5">
        <v>0</v>
      </c>
      <c r="AD652" s="5">
        <v>0</v>
      </c>
      <c r="AE652" s="2">
        <v>2</v>
      </c>
      <c r="AF652" s="2">
        <v>0</v>
      </c>
      <c r="AG652" s="2">
        <v>0</v>
      </c>
      <c r="AH652" s="2">
        <v>0</v>
      </c>
      <c r="AI652" s="2">
        <v>0</v>
      </c>
      <c r="AJ652" s="2">
        <v>1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 t="s">
        <v>4</v>
      </c>
      <c r="AT652" s="2" t="s">
        <v>4</v>
      </c>
    </row>
    <row r="653" spans="1:46" x14ac:dyDescent="0.2">
      <c r="A653" s="2">
        <v>1652469</v>
      </c>
      <c r="B653" s="2">
        <v>840526</v>
      </c>
      <c r="C653" s="7">
        <v>24.885934332920598</v>
      </c>
      <c r="D653" s="7">
        <v>40.915345000802297</v>
      </c>
      <c r="E653" s="19" t="s">
        <v>1185</v>
      </c>
      <c r="F653" s="46">
        <f>INDEX(Δεδομένα!$P:$P,MATCH('2021'!E653,Δεδομένα!$O:$O,0))</f>
        <v>30</v>
      </c>
      <c r="G653" s="49" t="s">
        <v>1186</v>
      </c>
      <c r="H653" s="51" t="str">
        <f>INDEX(Δεδομένα!B$1:B$51,MATCH('2021'!G653,Δεδομένα!A$1:A$51,0))</f>
        <v>ΑΝΑΤΟΛΙΚΗΣ ΜΑΚΕΔΟΝΙΑΣ ΚΑΙ ΘΡΑΚΗΣ</v>
      </c>
      <c r="I653" s="53">
        <f>INDEX(Δεδομένα!E$1:E$13,MATCH('2021'!H653,Δεδομένα!D$1:D$13,0))</f>
        <v>2</v>
      </c>
      <c r="J653" s="4">
        <v>44281</v>
      </c>
      <c r="K653" s="3" t="s">
        <v>1158</v>
      </c>
      <c r="L653" s="17" t="str">
        <f t="shared" si="40"/>
        <v>26/03/2021 17:49</v>
      </c>
      <c r="M653" s="4">
        <v>44281</v>
      </c>
      <c r="N653" s="3" t="s">
        <v>1202</v>
      </c>
      <c r="O653" s="17" t="str">
        <f t="shared" si="41"/>
        <v>26/03/2021 19:57</v>
      </c>
      <c r="P653" s="24">
        <f t="shared" si="42"/>
        <v>8.8888888894871343E-2</v>
      </c>
      <c r="Q653" s="28">
        <v>0</v>
      </c>
      <c r="R653" s="27">
        <f t="shared" si="43"/>
        <v>128.00000000861473</v>
      </c>
      <c r="S653" s="3" t="s">
        <v>4</v>
      </c>
      <c r="T653" s="3" t="s">
        <v>1188</v>
      </c>
      <c r="U653" s="3" t="s">
        <v>4</v>
      </c>
      <c r="V653" s="3" t="s">
        <v>1203</v>
      </c>
      <c r="W653" s="5">
        <v>0</v>
      </c>
      <c r="X653" s="5">
        <v>0</v>
      </c>
      <c r="Y653" s="5">
        <v>0</v>
      </c>
      <c r="Z653" s="5">
        <v>0</v>
      </c>
      <c r="AA653" s="5">
        <v>2</v>
      </c>
      <c r="AB653" s="5">
        <v>0</v>
      </c>
      <c r="AC653" s="5">
        <v>0</v>
      </c>
      <c r="AD653" s="5">
        <v>0</v>
      </c>
      <c r="AE653" s="2">
        <v>2</v>
      </c>
      <c r="AF653" s="2">
        <v>0</v>
      </c>
      <c r="AG653" s="2">
        <v>0</v>
      </c>
      <c r="AH653" s="2">
        <v>0</v>
      </c>
      <c r="AI653" s="2">
        <v>0</v>
      </c>
      <c r="AJ653" s="2">
        <v>1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 t="s">
        <v>4</v>
      </c>
      <c r="AT653" s="2" t="s">
        <v>4</v>
      </c>
    </row>
    <row r="654" spans="1:46" x14ac:dyDescent="0.2">
      <c r="A654" s="2">
        <v>1657897</v>
      </c>
      <c r="B654" s="2">
        <v>847936</v>
      </c>
      <c r="C654" s="7">
        <v>25.0905830878887</v>
      </c>
      <c r="D654" s="7">
        <v>41.0895795996666</v>
      </c>
      <c r="E654" s="19" t="s">
        <v>1185</v>
      </c>
      <c r="F654" s="46">
        <f>INDEX(Δεδομένα!$P:$P,MATCH('2021'!E654,Δεδομένα!$O:$O,0))</f>
        <v>30</v>
      </c>
      <c r="G654" s="49" t="s">
        <v>1186</v>
      </c>
      <c r="H654" s="51" t="str">
        <f>INDEX(Δεδομένα!B$1:B$51,MATCH('2021'!G654,Δεδομένα!A$1:A$51,0))</f>
        <v>ΑΝΑΤΟΛΙΚΗΣ ΜΑΚΕΔΟΝΙΑΣ ΚΑΙ ΘΡΑΚΗΣ</v>
      </c>
      <c r="I654" s="53">
        <f>INDEX(Δεδομένα!E$1:E$13,MATCH('2021'!H654,Δεδομένα!D$1:D$13,0))</f>
        <v>2</v>
      </c>
      <c r="J654" s="4">
        <v>44309</v>
      </c>
      <c r="K654" s="3" t="s">
        <v>409</v>
      </c>
      <c r="L654" s="17" t="str">
        <f t="shared" si="40"/>
        <v>23/04/2021 18:14</v>
      </c>
      <c r="M654" s="4">
        <v>44309</v>
      </c>
      <c r="N654" s="3" t="s">
        <v>1204</v>
      </c>
      <c r="O654" s="17" t="str">
        <f t="shared" si="41"/>
        <v>23/04/2021 21:11</v>
      </c>
      <c r="P654" s="24">
        <f t="shared" si="42"/>
        <v>0.12291666666715173</v>
      </c>
      <c r="Q654" s="28">
        <v>0</v>
      </c>
      <c r="R654" s="27">
        <f t="shared" si="43"/>
        <v>177.00000000069849</v>
      </c>
      <c r="S654" s="3" t="s">
        <v>4</v>
      </c>
      <c r="T654" s="3" t="s">
        <v>1198</v>
      </c>
      <c r="U654" s="3" t="s">
        <v>4</v>
      </c>
      <c r="V654" s="3" t="s">
        <v>1205</v>
      </c>
      <c r="W654" s="5">
        <v>0</v>
      </c>
      <c r="X654" s="5">
        <v>0</v>
      </c>
      <c r="Y654" s="5">
        <v>0</v>
      </c>
      <c r="Z654" s="5">
        <v>15</v>
      </c>
      <c r="AA654" s="5">
        <v>0</v>
      </c>
      <c r="AB654" s="5">
        <v>0</v>
      </c>
      <c r="AC654" s="5">
        <v>0</v>
      </c>
      <c r="AD654" s="5">
        <v>0</v>
      </c>
      <c r="AE654" s="2">
        <v>7</v>
      </c>
      <c r="AF654" s="2">
        <v>0</v>
      </c>
      <c r="AG654" s="2">
        <v>0</v>
      </c>
      <c r="AH654" s="2">
        <v>0</v>
      </c>
      <c r="AI654" s="2">
        <v>0</v>
      </c>
      <c r="AJ654" s="2">
        <v>3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 t="s">
        <v>4</v>
      </c>
      <c r="AT654" s="2" t="s">
        <v>4</v>
      </c>
    </row>
    <row r="655" spans="1:46" x14ac:dyDescent="0.2">
      <c r="A655" s="2">
        <v>1663574</v>
      </c>
      <c r="B655" s="2">
        <v>851947</v>
      </c>
      <c r="C655" s="2"/>
      <c r="D655" s="2"/>
      <c r="E655" s="19" t="s">
        <v>1185</v>
      </c>
      <c r="F655" s="46">
        <f>INDEX(Δεδομένα!$P:$P,MATCH('2021'!E655,Δεδομένα!$O:$O,0))</f>
        <v>30</v>
      </c>
      <c r="G655" s="49" t="s">
        <v>1186</v>
      </c>
      <c r="H655" s="51" t="str">
        <f>INDEX(Δεδομένα!B$1:B$51,MATCH('2021'!G655,Δεδομένα!A$1:A$51,0))</f>
        <v>ΑΝΑΤΟΛΙΚΗΣ ΜΑΚΕΔΟΝΙΑΣ ΚΑΙ ΘΡΑΚΗΣ</v>
      </c>
      <c r="I655" s="53">
        <f>INDEX(Δεδομένα!E$1:E$13,MATCH('2021'!H655,Δεδομένα!D$1:D$13,0))</f>
        <v>2</v>
      </c>
      <c r="J655" s="4">
        <v>44325</v>
      </c>
      <c r="K655" s="3" t="s">
        <v>1067</v>
      </c>
      <c r="L655" s="17" t="str">
        <f t="shared" si="40"/>
        <v>09/05/2021 15:49</v>
      </c>
      <c r="M655" s="4">
        <v>44325</v>
      </c>
      <c r="N655" s="3" t="s">
        <v>102</v>
      </c>
      <c r="O655" s="17" t="str">
        <f t="shared" si="41"/>
        <v>09/05/2021 18:35</v>
      </c>
      <c r="P655" s="24">
        <f t="shared" si="42"/>
        <v>0.11527777777519077</v>
      </c>
      <c r="Q655" s="28">
        <v>0</v>
      </c>
      <c r="R655" s="27">
        <f t="shared" si="43"/>
        <v>165.99999999627471</v>
      </c>
      <c r="S655" s="3" t="s">
        <v>4</v>
      </c>
      <c r="T655" s="3" t="s">
        <v>1198</v>
      </c>
      <c r="U655" s="3" t="s">
        <v>4</v>
      </c>
      <c r="V655" s="3" t="s">
        <v>1206</v>
      </c>
      <c r="W655" s="5">
        <v>0</v>
      </c>
      <c r="X655" s="5">
        <v>0</v>
      </c>
      <c r="Y655" s="5">
        <v>0</v>
      </c>
      <c r="Z655" s="5">
        <v>0.5</v>
      </c>
      <c r="AA655" s="5">
        <v>0</v>
      </c>
      <c r="AB655" s="5">
        <v>0</v>
      </c>
      <c r="AC655" s="5">
        <v>0</v>
      </c>
      <c r="AD655" s="5">
        <v>0</v>
      </c>
      <c r="AE655" s="2">
        <v>4</v>
      </c>
      <c r="AF655" s="2">
        <v>0</v>
      </c>
      <c r="AG655" s="2">
        <v>0</v>
      </c>
      <c r="AH655" s="2">
        <v>0</v>
      </c>
      <c r="AI655" s="2">
        <v>0</v>
      </c>
      <c r="AJ655" s="2">
        <v>2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 t="s">
        <v>4</v>
      </c>
      <c r="AT655" s="2" t="s">
        <v>4</v>
      </c>
    </row>
    <row r="656" spans="1:46" x14ac:dyDescent="0.2">
      <c r="A656" s="2">
        <v>1663577</v>
      </c>
      <c r="B656" s="2">
        <v>852653</v>
      </c>
      <c r="C656" s="7">
        <v>24.8588665358991</v>
      </c>
      <c r="D656" s="7">
        <v>40.9693369444892</v>
      </c>
      <c r="E656" s="19" t="s">
        <v>1185</v>
      </c>
      <c r="F656" s="46">
        <f>INDEX(Δεδομένα!$P:$P,MATCH('2021'!E656,Δεδομένα!$O:$O,0))</f>
        <v>30</v>
      </c>
      <c r="G656" s="49" t="s">
        <v>1186</v>
      </c>
      <c r="H656" s="51" t="str">
        <f>INDEX(Δεδομένα!B$1:B$51,MATCH('2021'!G656,Δεδομένα!A$1:A$51,0))</f>
        <v>ΑΝΑΤΟΛΙΚΗΣ ΜΑΚΕΔΟΝΙΑΣ ΚΑΙ ΘΡΑΚΗΣ</v>
      </c>
      <c r="I656" s="53">
        <f>INDEX(Δεδομένα!E$1:E$13,MATCH('2021'!H656,Δεδομένα!D$1:D$13,0))</f>
        <v>2</v>
      </c>
      <c r="J656" s="4">
        <v>44328</v>
      </c>
      <c r="K656" s="3" t="s">
        <v>965</v>
      </c>
      <c r="L656" s="17" t="str">
        <f t="shared" si="40"/>
        <v>12/05/2021 16:04</v>
      </c>
      <c r="M656" s="4">
        <v>44328</v>
      </c>
      <c r="N656" s="3" t="s">
        <v>962</v>
      </c>
      <c r="O656" s="17" t="str">
        <f t="shared" si="41"/>
        <v>12/05/2021 16:38</v>
      </c>
      <c r="P656" s="24">
        <f t="shared" si="42"/>
        <v>2.3611111115314998E-2</v>
      </c>
      <c r="Q656" s="28">
        <v>0</v>
      </c>
      <c r="R656" s="27">
        <f t="shared" si="43"/>
        <v>34.000000006053597</v>
      </c>
      <c r="S656" s="3" t="s">
        <v>4</v>
      </c>
      <c r="T656" s="3" t="s">
        <v>1188</v>
      </c>
      <c r="U656" s="3" t="s">
        <v>4</v>
      </c>
      <c r="V656" s="3" t="s">
        <v>1207</v>
      </c>
      <c r="W656" s="5">
        <v>0</v>
      </c>
      <c r="X656" s="5">
        <v>0</v>
      </c>
      <c r="Y656" s="5">
        <v>0</v>
      </c>
      <c r="Z656" s="5">
        <v>0.05</v>
      </c>
      <c r="AA656" s="5">
        <v>0</v>
      </c>
      <c r="AB656" s="5">
        <v>0</v>
      </c>
      <c r="AC656" s="5">
        <v>0</v>
      </c>
      <c r="AD656" s="5">
        <v>0</v>
      </c>
      <c r="AE656" s="2">
        <v>3</v>
      </c>
      <c r="AF656" s="2">
        <v>0</v>
      </c>
      <c r="AG656" s="2">
        <v>0</v>
      </c>
      <c r="AH656" s="2">
        <v>0</v>
      </c>
      <c r="AI656" s="2">
        <v>0</v>
      </c>
      <c r="AJ656" s="2">
        <v>1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 t="s">
        <v>4</v>
      </c>
      <c r="AT656" s="2" t="s">
        <v>4</v>
      </c>
    </row>
    <row r="657" spans="1:46" x14ac:dyDescent="0.2">
      <c r="A657" s="2">
        <v>1663859</v>
      </c>
      <c r="B657" s="2">
        <v>855221</v>
      </c>
      <c r="C657" s="7">
        <v>25.05810546875</v>
      </c>
      <c r="D657" s="7">
        <v>41.006210327148402</v>
      </c>
      <c r="E657" s="19" t="s">
        <v>1185</v>
      </c>
      <c r="F657" s="46">
        <f>INDEX(Δεδομένα!$P:$P,MATCH('2021'!E657,Δεδομένα!$O:$O,0))</f>
        <v>30</v>
      </c>
      <c r="G657" s="49" t="s">
        <v>1186</v>
      </c>
      <c r="H657" s="51" t="str">
        <f>INDEX(Δεδομένα!B$1:B$51,MATCH('2021'!G657,Δεδομένα!A$1:A$51,0))</f>
        <v>ΑΝΑΤΟΛΙΚΗΣ ΜΑΚΕΔΟΝΙΑΣ ΚΑΙ ΘΡΑΚΗΣ</v>
      </c>
      <c r="I657" s="53">
        <f>INDEX(Δεδομένα!E$1:E$13,MATCH('2021'!H657,Δεδομένα!D$1:D$13,0))</f>
        <v>2</v>
      </c>
      <c r="J657" s="4">
        <v>44338</v>
      </c>
      <c r="K657" s="3" t="s">
        <v>1208</v>
      </c>
      <c r="L657" s="17" t="str">
        <f t="shared" si="40"/>
        <v>22/05/2021 17:08</v>
      </c>
      <c r="M657" s="4">
        <v>44338</v>
      </c>
      <c r="N657" s="3" t="s">
        <v>1158</v>
      </c>
      <c r="O657" s="17" t="str">
        <f t="shared" si="41"/>
        <v>22/05/2021 17:49</v>
      </c>
      <c r="P657" s="24">
        <f t="shared" si="42"/>
        <v>2.8472222220443655E-2</v>
      </c>
      <c r="Q657" s="28">
        <v>0</v>
      </c>
      <c r="R657" s="27">
        <f t="shared" si="43"/>
        <v>40.999999997438863</v>
      </c>
      <c r="S657" s="3" t="s">
        <v>4</v>
      </c>
      <c r="T657" s="3" t="s">
        <v>1198</v>
      </c>
      <c r="U657" s="3" t="s">
        <v>4</v>
      </c>
      <c r="V657" s="3" t="s">
        <v>1209</v>
      </c>
      <c r="W657" s="5">
        <v>0</v>
      </c>
      <c r="X657" s="5">
        <v>0</v>
      </c>
      <c r="Y657" s="5">
        <v>0</v>
      </c>
      <c r="Z657" s="5">
        <v>0.2</v>
      </c>
      <c r="AA657" s="5">
        <v>0</v>
      </c>
      <c r="AB657" s="5">
        <v>0</v>
      </c>
      <c r="AC657" s="5">
        <v>0</v>
      </c>
      <c r="AD657" s="5">
        <v>0</v>
      </c>
      <c r="AE657" s="2">
        <v>2</v>
      </c>
      <c r="AF657" s="2">
        <v>0</v>
      </c>
      <c r="AG657" s="2">
        <v>0</v>
      </c>
      <c r="AH657" s="2">
        <v>0</v>
      </c>
      <c r="AI657" s="2">
        <v>0</v>
      </c>
      <c r="AJ657" s="2">
        <v>1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 t="s">
        <v>4</v>
      </c>
      <c r="AT657" s="2" t="s">
        <v>4</v>
      </c>
    </row>
    <row r="658" spans="1:46" x14ac:dyDescent="0.2">
      <c r="A658" s="2">
        <v>1671396</v>
      </c>
      <c r="B658" s="2">
        <v>862802</v>
      </c>
      <c r="C658" s="7">
        <v>24.850639997891101</v>
      </c>
      <c r="D658" s="7">
        <v>40.942666243970898</v>
      </c>
      <c r="E658" s="19" t="s">
        <v>1185</v>
      </c>
      <c r="F658" s="46">
        <f>INDEX(Δεδομένα!$P:$P,MATCH('2021'!E658,Δεδομένα!$O:$O,0))</f>
        <v>30</v>
      </c>
      <c r="G658" s="49" t="s">
        <v>1186</v>
      </c>
      <c r="H658" s="51" t="str">
        <f>INDEX(Δεδομένα!B$1:B$51,MATCH('2021'!G658,Δεδομένα!A$1:A$51,0))</f>
        <v>ΑΝΑΤΟΛΙΚΗΣ ΜΑΚΕΔΟΝΙΑΣ ΚΑΙ ΘΡΑΚΗΣ</v>
      </c>
      <c r="I658" s="53">
        <f>INDEX(Δεδομένα!E$1:E$13,MATCH('2021'!H658,Δεδομένα!D$1:D$13,0))</f>
        <v>2</v>
      </c>
      <c r="J658" s="4">
        <v>44365</v>
      </c>
      <c r="K658" s="3" t="s">
        <v>486</v>
      </c>
      <c r="L658" s="17" t="str">
        <f t="shared" si="40"/>
        <v>18/06/2021 13:45</v>
      </c>
      <c r="M658" s="4">
        <v>44365</v>
      </c>
      <c r="N658" s="3" t="s">
        <v>844</v>
      </c>
      <c r="O658" s="17" t="str">
        <f t="shared" si="41"/>
        <v>18/06/2021 17:35</v>
      </c>
      <c r="P658" s="24">
        <f t="shared" si="42"/>
        <v>0.15972222222626442</v>
      </c>
      <c r="Q658" s="28">
        <v>0</v>
      </c>
      <c r="R658" s="27">
        <f t="shared" si="43"/>
        <v>230.00000000582077</v>
      </c>
      <c r="S658" s="3" t="s">
        <v>4</v>
      </c>
      <c r="T658" s="3" t="s">
        <v>1188</v>
      </c>
      <c r="U658" s="3" t="s">
        <v>4</v>
      </c>
      <c r="V658" s="3" t="s">
        <v>1210</v>
      </c>
      <c r="W658" s="5">
        <v>0</v>
      </c>
      <c r="X658" s="5">
        <v>0</v>
      </c>
      <c r="Y658" s="5">
        <v>0</v>
      </c>
      <c r="Z658" s="5">
        <v>0.5</v>
      </c>
      <c r="AA658" s="5">
        <v>0</v>
      </c>
      <c r="AB658" s="5">
        <v>0</v>
      </c>
      <c r="AC658" s="5">
        <v>0</v>
      </c>
      <c r="AD658" s="5">
        <v>0</v>
      </c>
      <c r="AE658" s="2">
        <v>3</v>
      </c>
      <c r="AF658" s="2">
        <v>0</v>
      </c>
      <c r="AG658" s="2">
        <v>0</v>
      </c>
      <c r="AH658" s="2">
        <v>0</v>
      </c>
      <c r="AI658" s="2">
        <v>0</v>
      </c>
      <c r="AJ658" s="2">
        <v>1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 t="s">
        <v>4</v>
      </c>
      <c r="AT658" s="2" t="s">
        <v>4</v>
      </c>
    </row>
    <row r="659" spans="1:46" x14ac:dyDescent="0.2">
      <c r="A659" s="2">
        <v>1672065</v>
      </c>
      <c r="B659" s="2">
        <v>864319</v>
      </c>
      <c r="D659" s="2"/>
      <c r="E659" s="19" t="s">
        <v>1185</v>
      </c>
      <c r="F659" s="46">
        <f>INDEX(Δεδομένα!$P:$P,MATCH('2021'!E659,Δεδομένα!$O:$O,0))</f>
        <v>30</v>
      </c>
      <c r="G659" s="49" t="s">
        <v>1186</v>
      </c>
      <c r="H659" s="51" t="str">
        <f>INDEX(Δεδομένα!B$1:B$51,MATCH('2021'!G659,Δεδομένα!A$1:A$51,0))</f>
        <v>ΑΝΑΤΟΛΙΚΗΣ ΜΑΚΕΔΟΝΙΑΣ ΚΑΙ ΘΡΑΚΗΣ</v>
      </c>
      <c r="I659" s="53">
        <f>INDEX(Δεδομένα!E$1:E$13,MATCH('2021'!H659,Δεδομένα!D$1:D$13,0))</f>
        <v>2</v>
      </c>
      <c r="J659" s="4">
        <v>44370</v>
      </c>
      <c r="K659" s="3" t="s">
        <v>459</v>
      </c>
      <c r="L659" s="17" t="str">
        <f t="shared" si="40"/>
        <v>23/06/2021 20:05</v>
      </c>
      <c r="M659" s="4">
        <v>44370</v>
      </c>
      <c r="N659" s="3" t="s">
        <v>534</v>
      </c>
      <c r="O659" s="17" t="str">
        <f t="shared" si="41"/>
        <v>23/06/2021 20:45</v>
      </c>
      <c r="P659" s="24">
        <f t="shared" si="42"/>
        <v>2.7777777781011537E-2</v>
      </c>
      <c r="Q659" s="28">
        <v>0</v>
      </c>
      <c r="R659" s="27">
        <f t="shared" si="43"/>
        <v>40.000000004656613</v>
      </c>
      <c r="S659" s="3" t="s">
        <v>4</v>
      </c>
      <c r="T659" s="3" t="s">
        <v>1188</v>
      </c>
      <c r="U659" s="3" t="s">
        <v>4</v>
      </c>
      <c r="V659" s="3" t="s">
        <v>1211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0.2</v>
      </c>
      <c r="AC659" s="5">
        <v>0</v>
      </c>
      <c r="AD659" s="5">
        <v>0</v>
      </c>
      <c r="AE659" s="2">
        <v>3</v>
      </c>
      <c r="AF659" s="2">
        <v>0</v>
      </c>
      <c r="AG659" s="2">
        <v>0</v>
      </c>
      <c r="AH659" s="2">
        <v>0</v>
      </c>
      <c r="AI659" s="2">
        <v>0</v>
      </c>
      <c r="AJ659" s="2">
        <v>1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 t="s">
        <v>4</v>
      </c>
      <c r="AT659" s="2" t="s">
        <v>4</v>
      </c>
    </row>
    <row r="660" spans="1:46" x14ac:dyDescent="0.2">
      <c r="A660" s="2">
        <v>1672835</v>
      </c>
      <c r="B660" s="2">
        <v>865625</v>
      </c>
      <c r="C660" s="7">
        <v>24.8929119110107</v>
      </c>
      <c r="D660" s="7">
        <v>41.101634979247997</v>
      </c>
      <c r="E660" s="19" t="s">
        <v>1185</v>
      </c>
      <c r="F660" s="46">
        <f>INDEX(Δεδομένα!$P:$P,MATCH('2021'!E660,Δεδομένα!$O:$O,0))</f>
        <v>30</v>
      </c>
      <c r="G660" s="49" t="s">
        <v>1186</v>
      </c>
      <c r="H660" s="51" t="str">
        <f>INDEX(Δεδομένα!B$1:B$51,MATCH('2021'!G660,Δεδομένα!A$1:A$51,0))</f>
        <v>ΑΝΑΤΟΛΙΚΗΣ ΜΑΚΕΔΟΝΙΑΣ ΚΑΙ ΘΡΑΚΗΣ</v>
      </c>
      <c r="I660" s="53">
        <f>INDEX(Δεδομένα!E$1:E$13,MATCH('2021'!H660,Δεδομένα!D$1:D$13,0))</f>
        <v>2</v>
      </c>
      <c r="J660" s="4">
        <v>44374</v>
      </c>
      <c r="K660" s="3" t="s">
        <v>357</v>
      </c>
      <c r="L660" s="17" t="str">
        <f t="shared" si="40"/>
        <v>27/06/2021 18:09</v>
      </c>
      <c r="M660" s="4">
        <v>44374</v>
      </c>
      <c r="N660" s="3" t="s">
        <v>607</v>
      </c>
      <c r="O660" s="17" t="str">
        <f t="shared" si="41"/>
        <v>27/06/2021 18:33</v>
      </c>
      <c r="P660" s="24">
        <f t="shared" si="42"/>
        <v>1.6666666670062114E-2</v>
      </c>
      <c r="Q660" s="28">
        <v>0</v>
      </c>
      <c r="R660" s="27">
        <f t="shared" si="43"/>
        <v>24.000000004889444</v>
      </c>
      <c r="S660" s="3" t="s">
        <v>4</v>
      </c>
      <c r="T660" s="3" t="s">
        <v>1198</v>
      </c>
      <c r="U660" s="3" t="s">
        <v>4</v>
      </c>
      <c r="V660" s="3" t="s">
        <v>1212</v>
      </c>
      <c r="W660" s="5">
        <v>0</v>
      </c>
      <c r="X660" s="5">
        <v>0</v>
      </c>
      <c r="Y660" s="5">
        <v>0</v>
      </c>
      <c r="Z660" s="5">
        <v>0.5</v>
      </c>
      <c r="AA660" s="5">
        <v>0</v>
      </c>
      <c r="AB660" s="5">
        <v>0</v>
      </c>
      <c r="AC660" s="5">
        <v>0</v>
      </c>
      <c r="AD660" s="5">
        <v>0</v>
      </c>
      <c r="AE660" s="2">
        <v>2</v>
      </c>
      <c r="AF660" s="2">
        <v>0</v>
      </c>
      <c r="AG660" s="2">
        <v>0</v>
      </c>
      <c r="AH660" s="2">
        <v>0</v>
      </c>
      <c r="AI660" s="2">
        <v>0</v>
      </c>
      <c r="AJ660" s="2">
        <v>1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 t="s">
        <v>4</v>
      </c>
      <c r="AT660" s="2" t="s">
        <v>4</v>
      </c>
    </row>
    <row r="661" spans="1:46" x14ac:dyDescent="0.2">
      <c r="A661" s="2">
        <v>1677124</v>
      </c>
      <c r="B661" s="2">
        <v>866920</v>
      </c>
      <c r="C661" s="7">
        <v>24.937229156494102</v>
      </c>
      <c r="D661" s="7">
        <v>41.131473541259801</v>
      </c>
      <c r="E661" s="19" t="s">
        <v>1185</v>
      </c>
      <c r="F661" s="46">
        <f>INDEX(Δεδομένα!$P:$P,MATCH('2021'!E661,Δεδομένα!$O:$O,0))</f>
        <v>30</v>
      </c>
      <c r="G661" s="49" t="s">
        <v>1186</v>
      </c>
      <c r="H661" s="51" t="str">
        <f>INDEX(Δεδομένα!B$1:B$51,MATCH('2021'!G661,Δεδομένα!A$1:A$51,0))</f>
        <v>ΑΝΑΤΟΛΙΚΗΣ ΜΑΚΕΔΟΝΙΑΣ ΚΑΙ ΘΡΑΚΗΣ</v>
      </c>
      <c r="I661" s="53">
        <f>INDEX(Δεδομένα!E$1:E$13,MATCH('2021'!H661,Δεδομένα!D$1:D$13,0))</f>
        <v>2</v>
      </c>
      <c r="J661" s="4">
        <v>44378</v>
      </c>
      <c r="K661" s="3" t="s">
        <v>545</v>
      </c>
      <c r="L661" s="17" t="str">
        <f t="shared" si="40"/>
        <v>01/07/2021 16:10</v>
      </c>
      <c r="M661" s="4">
        <v>44378</v>
      </c>
      <c r="N661" s="3" t="s">
        <v>1005</v>
      </c>
      <c r="O661" s="17" t="str">
        <f t="shared" si="41"/>
        <v>01/07/2021 16:52</v>
      </c>
      <c r="P661" s="24">
        <f t="shared" si="42"/>
        <v>2.9166666667151731E-2</v>
      </c>
      <c r="Q661" s="28">
        <v>0</v>
      </c>
      <c r="R661" s="27">
        <f t="shared" si="43"/>
        <v>42.000000000698492</v>
      </c>
      <c r="S661" s="3" t="s">
        <v>4</v>
      </c>
      <c r="T661" s="3" t="s">
        <v>1194</v>
      </c>
      <c r="U661" s="3" t="s">
        <v>4</v>
      </c>
      <c r="V661" s="3" t="s">
        <v>1213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2</v>
      </c>
      <c r="AC661" s="5">
        <v>0</v>
      </c>
      <c r="AD661" s="5">
        <v>0</v>
      </c>
      <c r="AE661" s="2">
        <v>5</v>
      </c>
      <c r="AF661" s="2">
        <v>0</v>
      </c>
      <c r="AG661" s="2">
        <v>0</v>
      </c>
      <c r="AH661" s="2">
        <v>0</v>
      </c>
      <c r="AI661" s="2">
        <v>0</v>
      </c>
      <c r="AJ661" s="2">
        <v>2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</row>
    <row r="662" spans="1:46" x14ac:dyDescent="0.2">
      <c r="A662" s="2">
        <v>1677133</v>
      </c>
      <c r="B662" s="2">
        <v>869241</v>
      </c>
      <c r="C662" s="7">
        <v>25.009856994107299</v>
      </c>
      <c r="D662" s="7">
        <v>41.056579993521503</v>
      </c>
      <c r="E662" s="19" t="s">
        <v>1185</v>
      </c>
      <c r="F662" s="46">
        <f>INDEX(Δεδομένα!$P:$P,MATCH('2021'!E662,Δεδομένα!$O:$O,0))</f>
        <v>30</v>
      </c>
      <c r="G662" s="49" t="s">
        <v>1186</v>
      </c>
      <c r="H662" s="51" t="str">
        <f>INDEX(Δεδομένα!B$1:B$51,MATCH('2021'!G662,Δεδομένα!A$1:A$51,0))</f>
        <v>ΑΝΑΤΟΛΙΚΗΣ ΜΑΚΕΔΟΝΙΑΣ ΚΑΙ ΘΡΑΚΗΣ</v>
      </c>
      <c r="I662" s="53">
        <f>INDEX(Δεδομένα!E$1:E$13,MATCH('2021'!H662,Δεδομένα!D$1:D$13,0))</f>
        <v>2</v>
      </c>
      <c r="J662" s="4">
        <v>44385</v>
      </c>
      <c r="K662" s="3" t="s">
        <v>1214</v>
      </c>
      <c r="L662" s="17" t="str">
        <f t="shared" si="40"/>
        <v>08/07/2021 18:36</v>
      </c>
      <c r="M662" s="4">
        <v>44385</v>
      </c>
      <c r="N662" s="3" t="s">
        <v>424</v>
      </c>
      <c r="O662" s="17" t="str">
        <f t="shared" si="41"/>
        <v>08/07/2021 20:10</v>
      </c>
      <c r="P662" s="24">
        <f t="shared" si="42"/>
        <v>6.5277777779556345E-2</v>
      </c>
      <c r="Q662" s="28">
        <v>0</v>
      </c>
      <c r="R662" s="27">
        <f t="shared" si="43"/>
        <v>94.000000002561137</v>
      </c>
      <c r="S662" s="3" t="s">
        <v>4</v>
      </c>
      <c r="T662" s="3" t="s">
        <v>1198</v>
      </c>
      <c r="U662" s="3" t="s">
        <v>4</v>
      </c>
      <c r="V662" s="3" t="s">
        <v>1215</v>
      </c>
      <c r="W662" s="5">
        <v>0</v>
      </c>
      <c r="X662" s="5">
        <v>0</v>
      </c>
      <c r="Y662" s="5">
        <v>0</v>
      </c>
      <c r="Z662" s="5">
        <v>6</v>
      </c>
      <c r="AA662" s="5">
        <v>0</v>
      </c>
      <c r="AB662" s="5">
        <v>0</v>
      </c>
      <c r="AC662" s="5">
        <v>0</v>
      </c>
      <c r="AD662" s="5">
        <v>0</v>
      </c>
      <c r="AE662" s="2">
        <v>3</v>
      </c>
      <c r="AF662" s="2">
        <v>0</v>
      </c>
      <c r="AG662" s="2">
        <v>0</v>
      </c>
      <c r="AH662" s="2">
        <v>0</v>
      </c>
      <c r="AI662" s="2">
        <v>0</v>
      </c>
      <c r="AJ662" s="2">
        <v>1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</row>
    <row r="663" spans="1:46" x14ac:dyDescent="0.2">
      <c r="A663" s="2">
        <v>1677148</v>
      </c>
      <c r="B663" s="2">
        <v>869256</v>
      </c>
      <c r="C663" s="7">
        <v>24.9662178999343</v>
      </c>
      <c r="D663" s="7">
        <v>41.000942045414703</v>
      </c>
      <c r="E663" s="19" t="s">
        <v>1185</v>
      </c>
      <c r="F663" s="46">
        <f>INDEX(Δεδομένα!$P:$P,MATCH('2021'!E663,Δεδομένα!$O:$O,0))</f>
        <v>30</v>
      </c>
      <c r="G663" s="49" t="s">
        <v>1186</v>
      </c>
      <c r="H663" s="51" t="str">
        <f>INDEX(Δεδομένα!B$1:B$51,MATCH('2021'!G663,Δεδομένα!A$1:A$51,0))</f>
        <v>ΑΝΑΤΟΛΙΚΗΣ ΜΑΚΕΔΟΝΙΑΣ ΚΑΙ ΘΡΑΚΗΣ</v>
      </c>
      <c r="I663" s="53">
        <f>INDEX(Δεδομένα!E$1:E$13,MATCH('2021'!H663,Δεδομένα!D$1:D$13,0))</f>
        <v>2</v>
      </c>
      <c r="J663" s="4">
        <v>44385</v>
      </c>
      <c r="K663" s="3" t="s">
        <v>804</v>
      </c>
      <c r="L663" s="17" t="str">
        <f t="shared" si="40"/>
        <v>08/07/2021 19:04</v>
      </c>
      <c r="M663" s="4">
        <v>44385</v>
      </c>
      <c r="N663" s="3" t="s">
        <v>497</v>
      </c>
      <c r="O663" s="17" t="str">
        <f t="shared" si="41"/>
        <v>08/07/2021 21:00</v>
      </c>
      <c r="P663" s="24">
        <f t="shared" si="42"/>
        <v>8.0555555556202307E-2</v>
      </c>
      <c r="Q663" s="28">
        <v>0</v>
      </c>
      <c r="R663" s="27">
        <f t="shared" si="43"/>
        <v>116.00000000093132</v>
      </c>
      <c r="S663" s="3" t="s">
        <v>4</v>
      </c>
      <c r="T663" s="3" t="s">
        <v>1198</v>
      </c>
      <c r="U663" s="3" t="s">
        <v>4</v>
      </c>
      <c r="V663" s="3" t="s">
        <v>1216</v>
      </c>
      <c r="W663" s="5">
        <v>0</v>
      </c>
      <c r="X663" s="5">
        <v>0</v>
      </c>
      <c r="Y663" s="5">
        <v>0</v>
      </c>
      <c r="Z663" s="5">
        <v>12</v>
      </c>
      <c r="AA663" s="5">
        <v>0</v>
      </c>
      <c r="AB663" s="5">
        <v>0</v>
      </c>
      <c r="AC663" s="5">
        <v>0</v>
      </c>
      <c r="AD663" s="5">
        <v>0</v>
      </c>
      <c r="AE663" s="2">
        <v>7</v>
      </c>
      <c r="AF663" s="2">
        <v>0</v>
      </c>
      <c r="AG663" s="2">
        <v>0</v>
      </c>
      <c r="AH663" s="2">
        <v>0</v>
      </c>
      <c r="AI663" s="2">
        <v>0</v>
      </c>
      <c r="AJ663" s="2">
        <v>3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</row>
    <row r="664" spans="1:46" x14ac:dyDescent="0.2">
      <c r="A664" s="2">
        <v>1677156</v>
      </c>
      <c r="B664" s="2">
        <v>869363</v>
      </c>
      <c r="C664" s="7">
        <v>25.087225858322899</v>
      </c>
      <c r="D664" s="7">
        <v>41.013803637838798</v>
      </c>
      <c r="E664" s="19" t="s">
        <v>1185</v>
      </c>
      <c r="F664" s="46">
        <f>INDEX(Δεδομένα!$P:$P,MATCH('2021'!E664,Δεδομένα!$O:$O,0))</f>
        <v>30</v>
      </c>
      <c r="G664" s="49" t="s">
        <v>1186</v>
      </c>
      <c r="H664" s="51" t="str">
        <f>INDEX(Δεδομένα!B$1:B$51,MATCH('2021'!G664,Δεδομένα!A$1:A$51,0))</f>
        <v>ΑΝΑΤΟΛΙΚΗΣ ΜΑΚΕΔΟΝΙΑΣ ΚΑΙ ΘΡΑΚΗΣ</v>
      </c>
      <c r="I664" s="53">
        <f>INDEX(Δεδομένα!E$1:E$13,MATCH('2021'!H664,Δεδομένα!D$1:D$13,0))</f>
        <v>2</v>
      </c>
      <c r="J664" s="4">
        <v>44386</v>
      </c>
      <c r="K664" s="3" t="s">
        <v>1217</v>
      </c>
      <c r="L664" s="17" t="str">
        <f t="shared" si="40"/>
        <v>09/07/2021 05:59</v>
      </c>
      <c r="M664" s="4">
        <v>44386</v>
      </c>
      <c r="N664" s="3" t="s">
        <v>87</v>
      </c>
      <c r="O664" s="17" t="str">
        <f t="shared" si="41"/>
        <v>09/07/2021 07:35</v>
      </c>
      <c r="P664" s="24">
        <f t="shared" si="42"/>
        <v>6.6666666665696539E-2</v>
      </c>
      <c r="Q664" s="28">
        <v>0</v>
      </c>
      <c r="R664" s="27">
        <f t="shared" si="43"/>
        <v>95.999999998603016</v>
      </c>
      <c r="S664" s="3" t="s">
        <v>4</v>
      </c>
      <c r="T664" s="3" t="s">
        <v>1198</v>
      </c>
      <c r="U664" s="3" t="s">
        <v>4</v>
      </c>
      <c r="V664" s="3" t="s">
        <v>1218</v>
      </c>
      <c r="W664" s="5">
        <v>0</v>
      </c>
      <c r="X664" s="5">
        <v>0</v>
      </c>
      <c r="Y664" s="5">
        <v>0</v>
      </c>
      <c r="Z664" s="5">
        <v>0</v>
      </c>
      <c r="AA664" s="5">
        <v>2</v>
      </c>
      <c r="AB664" s="5">
        <v>0</v>
      </c>
      <c r="AC664" s="5">
        <v>0</v>
      </c>
      <c r="AD664" s="5">
        <v>0</v>
      </c>
      <c r="AE664" s="2">
        <v>3</v>
      </c>
      <c r="AF664" s="2">
        <v>0</v>
      </c>
      <c r="AG664" s="2">
        <v>0</v>
      </c>
      <c r="AH664" s="2">
        <v>0</v>
      </c>
      <c r="AI664" s="2">
        <v>0</v>
      </c>
      <c r="AJ664" s="2">
        <v>1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</row>
    <row r="665" spans="1:46" x14ac:dyDescent="0.2">
      <c r="A665" s="2">
        <v>1677165</v>
      </c>
      <c r="B665" s="2">
        <v>870096</v>
      </c>
      <c r="C665" s="7">
        <v>24.916292557107301</v>
      </c>
      <c r="D665" s="7">
        <v>40.942319286498098</v>
      </c>
      <c r="E665" s="19" t="s">
        <v>1185</v>
      </c>
      <c r="F665" s="46">
        <f>INDEX(Δεδομένα!$P:$P,MATCH('2021'!E665,Δεδομένα!$O:$O,0))</f>
        <v>30</v>
      </c>
      <c r="G665" s="49" t="s">
        <v>1186</v>
      </c>
      <c r="H665" s="51" t="str">
        <f>INDEX(Δεδομένα!B$1:B$51,MATCH('2021'!G665,Δεδομένα!A$1:A$51,0))</f>
        <v>ΑΝΑΤΟΛΙΚΗΣ ΜΑΚΕΔΟΝΙΑΣ ΚΑΙ ΘΡΑΚΗΣ</v>
      </c>
      <c r="I665" s="53">
        <f>INDEX(Δεδομένα!E$1:E$13,MATCH('2021'!H665,Δεδομένα!D$1:D$13,0))</f>
        <v>2</v>
      </c>
      <c r="J665" s="4">
        <v>44388</v>
      </c>
      <c r="K665" s="3" t="s">
        <v>1219</v>
      </c>
      <c r="L665" s="17" t="str">
        <f t="shared" si="40"/>
        <v>11/07/2021 13:17</v>
      </c>
      <c r="M665" s="4">
        <v>44388</v>
      </c>
      <c r="N665" s="3" t="s">
        <v>609</v>
      </c>
      <c r="O665" s="17" t="str">
        <f t="shared" si="41"/>
        <v>11/07/2021 13:41</v>
      </c>
      <c r="P665" s="24">
        <f t="shared" si="42"/>
        <v>1.6666666670062114E-2</v>
      </c>
      <c r="Q665" s="28">
        <v>0</v>
      </c>
      <c r="R665" s="27">
        <f t="shared" si="43"/>
        <v>24.000000004889444</v>
      </c>
      <c r="S665" s="3" t="s">
        <v>4</v>
      </c>
      <c r="T665" s="3" t="s">
        <v>1198</v>
      </c>
      <c r="U665" s="3" t="s">
        <v>4</v>
      </c>
      <c r="V665" s="3" t="s">
        <v>1220</v>
      </c>
      <c r="W665" s="5">
        <v>0</v>
      </c>
      <c r="X665" s="5">
        <v>0</v>
      </c>
      <c r="Y665" s="5">
        <v>0</v>
      </c>
      <c r="Z665" s="5">
        <v>0.05</v>
      </c>
      <c r="AA665" s="5">
        <v>0</v>
      </c>
      <c r="AB665" s="5">
        <v>0</v>
      </c>
      <c r="AC665" s="5">
        <v>0</v>
      </c>
      <c r="AD665" s="5">
        <v>0</v>
      </c>
      <c r="AE665" s="2">
        <v>2</v>
      </c>
      <c r="AF665" s="2">
        <v>0</v>
      </c>
      <c r="AG665" s="2">
        <v>0</v>
      </c>
      <c r="AH665" s="2">
        <v>0</v>
      </c>
      <c r="AI665" s="2">
        <v>0</v>
      </c>
      <c r="AJ665" s="2">
        <v>1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</row>
    <row r="666" spans="1:46" x14ac:dyDescent="0.2">
      <c r="A666" s="2">
        <v>1677176</v>
      </c>
      <c r="B666" s="2">
        <v>870146</v>
      </c>
      <c r="C666" s="7">
        <v>24.841946258879499</v>
      </c>
      <c r="D666" s="7">
        <v>40.931413145752302</v>
      </c>
      <c r="E666" s="19" t="s">
        <v>1185</v>
      </c>
      <c r="F666" s="46">
        <f>INDEX(Δεδομένα!$P:$P,MATCH('2021'!E666,Δεδομένα!$O:$O,0))</f>
        <v>30</v>
      </c>
      <c r="G666" s="49" t="s">
        <v>1186</v>
      </c>
      <c r="H666" s="51" t="str">
        <f>INDEX(Δεδομένα!B$1:B$51,MATCH('2021'!G666,Δεδομένα!A$1:A$51,0))</f>
        <v>ΑΝΑΤΟΛΙΚΗΣ ΜΑΚΕΔΟΝΙΑΣ ΚΑΙ ΘΡΑΚΗΣ</v>
      </c>
      <c r="I666" s="53">
        <f>INDEX(Δεδομένα!E$1:E$13,MATCH('2021'!H666,Δεδομένα!D$1:D$13,0))</f>
        <v>2</v>
      </c>
      <c r="J666" s="4">
        <v>44388</v>
      </c>
      <c r="K666" s="3" t="s">
        <v>1029</v>
      </c>
      <c r="L666" s="17" t="str">
        <f t="shared" ref="L666:L726" si="44">_xlfn.CONCAT(TEXT(J666,"ηη/μμ/εεε")," ",TEXT(K666,"ωω:λλ"))</f>
        <v>11/07/2021 16:01</v>
      </c>
      <c r="M666" s="4">
        <v>44388</v>
      </c>
      <c r="N666" s="3" t="s">
        <v>146</v>
      </c>
      <c r="O666" s="17" t="str">
        <f t="shared" ref="O666:O726" si="45">_xlfn.CONCAT(TEXT(M666,"ηη/μμ/εεε")," ",TEXT(N666,"ωω:λλ"))</f>
        <v>11/07/2021 16:30</v>
      </c>
      <c r="P666" s="24">
        <f t="shared" ref="P666:P726" si="46">O666-L666</f>
        <v>2.0138888889050577E-2</v>
      </c>
      <c r="Q666" s="28">
        <v>0</v>
      </c>
      <c r="R666" s="27">
        <f t="shared" ref="R666:R726" si="47">P666*(24*60)</f>
        <v>29.000000000232831</v>
      </c>
      <c r="S666" s="3" t="s">
        <v>4</v>
      </c>
      <c r="T666" s="3" t="s">
        <v>1188</v>
      </c>
      <c r="U666" s="3" t="s">
        <v>4</v>
      </c>
      <c r="V666" s="3" t="s">
        <v>1221</v>
      </c>
      <c r="W666" s="5">
        <v>0</v>
      </c>
      <c r="X666" s="5">
        <v>0</v>
      </c>
      <c r="Y666" s="5">
        <v>0</v>
      </c>
      <c r="Z666" s="5">
        <v>0.02</v>
      </c>
      <c r="AA666" s="5">
        <v>0</v>
      </c>
      <c r="AB666" s="5">
        <v>0</v>
      </c>
      <c r="AC666" s="5">
        <v>0</v>
      </c>
      <c r="AD666" s="5">
        <v>0</v>
      </c>
      <c r="AE666" s="2">
        <v>2</v>
      </c>
      <c r="AF666" s="2">
        <v>0</v>
      </c>
      <c r="AG666" s="2">
        <v>0</v>
      </c>
      <c r="AH666" s="2">
        <v>0</v>
      </c>
      <c r="AI666" s="2">
        <v>0</v>
      </c>
      <c r="AJ666" s="2">
        <v>1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</row>
    <row r="667" spans="1:46" x14ac:dyDescent="0.2">
      <c r="A667" s="2">
        <v>1679809</v>
      </c>
      <c r="B667" s="2">
        <v>871593</v>
      </c>
      <c r="C667" s="7">
        <v>24.9930428840476</v>
      </c>
      <c r="D667" s="7">
        <v>41.147665658383197</v>
      </c>
      <c r="E667" s="19" t="s">
        <v>1185</v>
      </c>
      <c r="F667" s="46">
        <f>INDEX(Δεδομένα!$P:$P,MATCH('2021'!E667,Δεδομένα!$O:$O,0))</f>
        <v>30</v>
      </c>
      <c r="G667" s="49" t="s">
        <v>1186</v>
      </c>
      <c r="H667" s="51" t="str">
        <f>INDEX(Δεδομένα!B$1:B$51,MATCH('2021'!G667,Δεδομένα!A$1:A$51,0))</f>
        <v>ΑΝΑΤΟΛΙΚΗΣ ΜΑΚΕΔΟΝΙΑΣ ΚΑΙ ΘΡΑΚΗΣ</v>
      </c>
      <c r="I667" s="53">
        <f>INDEX(Δεδομένα!E$1:E$13,MATCH('2021'!H667,Δεδομένα!D$1:D$13,0))</f>
        <v>2</v>
      </c>
      <c r="J667" s="4">
        <v>44393</v>
      </c>
      <c r="K667" s="3" t="s">
        <v>630</v>
      </c>
      <c r="L667" s="17" t="str">
        <f t="shared" si="44"/>
        <v>16/07/2021 08:54</v>
      </c>
      <c r="M667" s="4">
        <v>44393</v>
      </c>
      <c r="N667" s="3" t="s">
        <v>669</v>
      </c>
      <c r="O667" s="17" t="str">
        <f t="shared" si="45"/>
        <v>16/07/2021 09:51</v>
      </c>
      <c r="P667" s="24">
        <f t="shared" si="46"/>
        <v>3.9583333331393078E-2</v>
      </c>
      <c r="Q667" s="28">
        <v>0</v>
      </c>
      <c r="R667" s="27">
        <f t="shared" si="47"/>
        <v>56.999999997206032</v>
      </c>
      <c r="S667" s="3" t="s">
        <v>4</v>
      </c>
      <c r="T667" s="3" t="s">
        <v>1198</v>
      </c>
      <c r="U667" s="3" t="s">
        <v>4</v>
      </c>
      <c r="V667" s="3" t="s">
        <v>1222</v>
      </c>
      <c r="W667" s="5">
        <v>0</v>
      </c>
      <c r="X667" s="5">
        <v>0</v>
      </c>
      <c r="Y667" s="5">
        <v>0</v>
      </c>
      <c r="Z667" s="5">
        <v>0.01</v>
      </c>
      <c r="AA667" s="5">
        <v>0</v>
      </c>
      <c r="AB667" s="5">
        <v>0</v>
      </c>
      <c r="AC667" s="5">
        <v>0</v>
      </c>
      <c r="AD667" s="5">
        <v>0</v>
      </c>
      <c r="AE667" s="2">
        <v>4</v>
      </c>
      <c r="AF667" s="2">
        <v>0</v>
      </c>
      <c r="AG667" s="2">
        <v>0</v>
      </c>
      <c r="AH667" s="2">
        <v>0</v>
      </c>
      <c r="AI667" s="2">
        <v>0</v>
      </c>
      <c r="AJ667" s="2">
        <v>2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</row>
    <row r="668" spans="1:46" x14ac:dyDescent="0.2">
      <c r="A668" s="2">
        <v>1679816</v>
      </c>
      <c r="B668" s="2">
        <v>871803</v>
      </c>
      <c r="C668" s="7">
        <v>25.003635417060998</v>
      </c>
      <c r="D668" s="7">
        <v>41.089929362268798</v>
      </c>
      <c r="E668" s="19" t="s">
        <v>1185</v>
      </c>
      <c r="F668" s="46">
        <f>INDEX(Δεδομένα!$P:$P,MATCH('2021'!E668,Δεδομένα!$O:$O,0))</f>
        <v>30</v>
      </c>
      <c r="G668" s="49" t="s">
        <v>1186</v>
      </c>
      <c r="H668" s="51" t="str">
        <f>INDEX(Δεδομένα!B$1:B$51,MATCH('2021'!G668,Δεδομένα!A$1:A$51,0))</f>
        <v>ΑΝΑΤΟΛΙΚΗΣ ΜΑΚΕΔΟΝΙΑΣ ΚΑΙ ΘΡΑΚΗΣ</v>
      </c>
      <c r="I668" s="53">
        <f>INDEX(Δεδομένα!E$1:E$13,MATCH('2021'!H668,Δεδομένα!D$1:D$13,0))</f>
        <v>2</v>
      </c>
      <c r="J668" s="4">
        <v>44393</v>
      </c>
      <c r="K668" s="3" t="s">
        <v>524</v>
      </c>
      <c r="L668" s="17" t="str">
        <f t="shared" si="44"/>
        <v>16/07/2021 20:40</v>
      </c>
      <c r="M668" s="4">
        <v>44393</v>
      </c>
      <c r="N668" s="3" t="s">
        <v>467</v>
      </c>
      <c r="O668" s="17" t="str">
        <f t="shared" si="45"/>
        <v>16/07/2021 21:45</v>
      </c>
      <c r="P668" s="24">
        <f t="shared" si="46"/>
        <v>4.5138888890505768E-2</v>
      </c>
      <c r="Q668" s="28">
        <v>0</v>
      </c>
      <c r="R668" s="27">
        <f t="shared" si="47"/>
        <v>65.000000002328306</v>
      </c>
      <c r="S668" s="3" t="s">
        <v>4</v>
      </c>
      <c r="T668" s="3" t="s">
        <v>1198</v>
      </c>
      <c r="U668" s="3" t="s">
        <v>4</v>
      </c>
      <c r="V668" s="3" t="s">
        <v>1223</v>
      </c>
      <c r="W668" s="5">
        <v>0</v>
      </c>
      <c r="X668" s="5">
        <v>0</v>
      </c>
      <c r="Y668" s="5">
        <v>0</v>
      </c>
      <c r="Z668" s="5">
        <v>15</v>
      </c>
      <c r="AA668" s="5">
        <v>0</v>
      </c>
      <c r="AB668" s="5">
        <v>0</v>
      </c>
      <c r="AC668" s="5">
        <v>0</v>
      </c>
      <c r="AD668" s="5">
        <v>0</v>
      </c>
      <c r="AE668" s="2">
        <v>3</v>
      </c>
      <c r="AF668" s="2">
        <v>0</v>
      </c>
      <c r="AG668" s="2">
        <v>0</v>
      </c>
      <c r="AH668" s="2">
        <v>0</v>
      </c>
      <c r="AI668" s="2">
        <v>0</v>
      </c>
      <c r="AJ668" s="2">
        <v>1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</row>
    <row r="669" spans="1:46" x14ac:dyDescent="0.2">
      <c r="A669" s="2">
        <v>1679825</v>
      </c>
      <c r="B669" s="2">
        <v>872744</v>
      </c>
      <c r="C669" s="7">
        <v>24.939730410751601</v>
      </c>
      <c r="D669" s="7">
        <v>41.090660058557198</v>
      </c>
      <c r="E669" s="19" t="s">
        <v>1185</v>
      </c>
      <c r="F669" s="46">
        <f>INDEX(Δεδομένα!$P:$P,MATCH('2021'!E669,Δεδομένα!$O:$O,0))</f>
        <v>30</v>
      </c>
      <c r="G669" s="49" t="s">
        <v>1186</v>
      </c>
      <c r="H669" s="51" t="str">
        <f>INDEX(Δεδομένα!B$1:B$51,MATCH('2021'!G669,Δεδομένα!A$1:A$51,0))</f>
        <v>ΑΝΑΤΟΛΙΚΗΣ ΜΑΚΕΔΟΝΙΑΣ ΚΑΙ ΘΡΑΚΗΣ</v>
      </c>
      <c r="I669" s="53">
        <f>INDEX(Δεδομένα!E$1:E$13,MATCH('2021'!H669,Δεδομένα!D$1:D$13,0))</f>
        <v>2</v>
      </c>
      <c r="J669" s="4">
        <v>44396</v>
      </c>
      <c r="K669" s="3" t="s">
        <v>1224</v>
      </c>
      <c r="L669" s="17" t="str">
        <f t="shared" si="44"/>
        <v>19/07/2021 18:57</v>
      </c>
      <c r="M669" s="4">
        <v>44396</v>
      </c>
      <c r="N669" s="3" t="s">
        <v>694</v>
      </c>
      <c r="O669" s="17" t="str">
        <f t="shared" si="45"/>
        <v>19/07/2021 20:20</v>
      </c>
      <c r="P669" s="24">
        <f t="shared" si="46"/>
        <v>5.7638888887595385E-2</v>
      </c>
      <c r="Q669" s="28">
        <v>0</v>
      </c>
      <c r="R669" s="27">
        <f t="shared" si="47"/>
        <v>82.999999998137355</v>
      </c>
      <c r="S669" s="3" t="s">
        <v>4</v>
      </c>
      <c r="T669" s="3" t="s">
        <v>1198</v>
      </c>
      <c r="U669" s="3" t="s">
        <v>4</v>
      </c>
      <c r="V669" s="3" t="s">
        <v>1225</v>
      </c>
      <c r="W669" s="5">
        <v>0</v>
      </c>
      <c r="X669" s="5">
        <v>0</v>
      </c>
      <c r="Y669" s="5">
        <v>0</v>
      </c>
      <c r="Z669" s="5">
        <v>0</v>
      </c>
      <c r="AA669" s="5">
        <v>2</v>
      </c>
      <c r="AB669" s="5">
        <v>0</v>
      </c>
      <c r="AC669" s="5">
        <v>0</v>
      </c>
      <c r="AD669" s="5">
        <v>0</v>
      </c>
      <c r="AE669" s="2">
        <v>7</v>
      </c>
      <c r="AF669" s="2">
        <v>0</v>
      </c>
      <c r="AG669" s="2">
        <v>0</v>
      </c>
      <c r="AH669" s="2">
        <v>0</v>
      </c>
      <c r="AI669" s="2">
        <v>0</v>
      </c>
      <c r="AJ669" s="2">
        <v>3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</row>
    <row r="670" spans="1:46" x14ac:dyDescent="0.2">
      <c r="A670" s="2">
        <v>1679827</v>
      </c>
      <c r="B670" s="2">
        <v>872967</v>
      </c>
      <c r="C670" s="7">
        <v>25.0217130624325</v>
      </c>
      <c r="D670" s="7">
        <v>41.063599189269702</v>
      </c>
      <c r="E670" s="19" t="s">
        <v>1185</v>
      </c>
      <c r="F670" s="46">
        <f>INDEX(Δεδομένα!$P:$P,MATCH('2021'!E670,Δεδομένα!$O:$O,0))</f>
        <v>30</v>
      </c>
      <c r="G670" s="49" t="s">
        <v>1186</v>
      </c>
      <c r="H670" s="51" t="str">
        <f>INDEX(Δεδομένα!B$1:B$51,MATCH('2021'!G670,Δεδομένα!A$1:A$51,0))</f>
        <v>ΑΝΑΤΟΛΙΚΗΣ ΜΑΚΕΔΟΝΙΑΣ ΚΑΙ ΘΡΑΚΗΣ</v>
      </c>
      <c r="I670" s="53">
        <f>INDEX(Δεδομένα!E$1:E$13,MATCH('2021'!H670,Δεδομένα!D$1:D$13,0))</f>
        <v>2</v>
      </c>
      <c r="J670" s="4">
        <v>44397</v>
      </c>
      <c r="K670" s="3" t="s">
        <v>651</v>
      </c>
      <c r="L670" s="17" t="str">
        <f t="shared" si="44"/>
        <v>20/07/2021 15:04</v>
      </c>
      <c r="M670" s="4">
        <v>44397</v>
      </c>
      <c r="N670" s="3" t="s">
        <v>490</v>
      </c>
      <c r="O670" s="17" t="str">
        <f t="shared" si="45"/>
        <v>20/07/2021 16:00</v>
      </c>
      <c r="P670" s="24">
        <f t="shared" si="46"/>
        <v>3.8888888884685002E-2</v>
      </c>
      <c r="Q670" s="28">
        <v>0</v>
      </c>
      <c r="R670" s="27">
        <f t="shared" si="47"/>
        <v>55.999999993946403</v>
      </c>
      <c r="S670" s="3" t="s">
        <v>4</v>
      </c>
      <c r="T670" s="3" t="s">
        <v>1198</v>
      </c>
      <c r="U670" s="3" t="s">
        <v>4</v>
      </c>
      <c r="V670" s="3" t="s">
        <v>1226</v>
      </c>
      <c r="W670" s="5">
        <v>0</v>
      </c>
      <c r="X670" s="5">
        <v>0</v>
      </c>
      <c r="Y670" s="5">
        <v>0</v>
      </c>
      <c r="Z670" s="5">
        <v>0</v>
      </c>
      <c r="AA670" s="5">
        <v>0.3</v>
      </c>
      <c r="AB670" s="5">
        <v>0</v>
      </c>
      <c r="AC670" s="5">
        <v>0</v>
      </c>
      <c r="AD670" s="5">
        <v>0</v>
      </c>
      <c r="AE670" s="2">
        <v>3</v>
      </c>
      <c r="AF670" s="2">
        <v>0</v>
      </c>
      <c r="AG670" s="2">
        <v>0</v>
      </c>
      <c r="AH670" s="2">
        <v>0</v>
      </c>
      <c r="AI670" s="2">
        <v>0</v>
      </c>
      <c r="AJ670" s="2">
        <v>1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</row>
    <row r="671" spans="1:46" x14ac:dyDescent="0.2">
      <c r="A671" s="2">
        <v>1679832</v>
      </c>
      <c r="B671" s="2">
        <v>872997</v>
      </c>
      <c r="C671" s="7">
        <v>24.983288552097001</v>
      </c>
      <c r="D671" s="7">
        <v>41.114587089618603</v>
      </c>
      <c r="E671" s="19" t="s">
        <v>1185</v>
      </c>
      <c r="F671" s="46">
        <f>INDEX(Δεδομένα!$P:$P,MATCH('2021'!E671,Δεδομένα!$O:$O,0))</f>
        <v>30</v>
      </c>
      <c r="G671" s="49" t="s">
        <v>1186</v>
      </c>
      <c r="H671" s="51" t="str">
        <f>INDEX(Δεδομένα!B$1:B$51,MATCH('2021'!G671,Δεδομένα!A$1:A$51,0))</f>
        <v>ΑΝΑΤΟΛΙΚΗΣ ΜΑΚΕΔΟΝΙΑΣ ΚΑΙ ΘΡΑΚΗΣ</v>
      </c>
      <c r="I671" s="53">
        <f>INDEX(Δεδομένα!E$1:E$13,MATCH('2021'!H671,Δεδομένα!D$1:D$13,0))</f>
        <v>2</v>
      </c>
      <c r="J671" s="4">
        <v>44397</v>
      </c>
      <c r="K671" s="3" t="s">
        <v>3</v>
      </c>
      <c r="L671" s="17" t="str">
        <f t="shared" si="44"/>
        <v>20/07/2021 17:22</v>
      </c>
      <c r="M671" s="4">
        <v>44397</v>
      </c>
      <c r="N671" s="3" t="s">
        <v>783</v>
      </c>
      <c r="O671" s="17" t="str">
        <f t="shared" si="45"/>
        <v>20/07/2021 18:56</v>
      </c>
      <c r="P671" s="24">
        <f t="shared" si="46"/>
        <v>6.5277777779556345E-2</v>
      </c>
      <c r="Q671" s="28">
        <v>0</v>
      </c>
      <c r="R671" s="27">
        <f t="shared" si="47"/>
        <v>94.000000002561137</v>
      </c>
      <c r="S671" s="3" t="s">
        <v>4</v>
      </c>
      <c r="T671" s="3" t="s">
        <v>1198</v>
      </c>
      <c r="U671" s="3" t="s">
        <v>4</v>
      </c>
      <c r="V671" s="3" t="s">
        <v>1227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20</v>
      </c>
      <c r="AD671" s="5">
        <v>0</v>
      </c>
      <c r="AE671" s="2">
        <v>3</v>
      </c>
      <c r="AF671" s="2">
        <v>0</v>
      </c>
      <c r="AG671" s="2">
        <v>0</v>
      </c>
      <c r="AH671" s="2">
        <v>0</v>
      </c>
      <c r="AI671" s="2">
        <v>0</v>
      </c>
      <c r="AJ671" s="2">
        <v>1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</row>
    <row r="672" spans="1:46" x14ac:dyDescent="0.2">
      <c r="A672" s="2">
        <v>1680482</v>
      </c>
      <c r="B672" s="2">
        <v>873268</v>
      </c>
      <c r="C672" s="7">
        <v>25.0147914886475</v>
      </c>
      <c r="D672" s="7">
        <v>41.060462951660199</v>
      </c>
      <c r="E672" s="19" t="s">
        <v>1185</v>
      </c>
      <c r="F672" s="46">
        <f>INDEX(Δεδομένα!$P:$P,MATCH('2021'!E672,Δεδομένα!$O:$O,0))</f>
        <v>30</v>
      </c>
      <c r="G672" s="49" t="s">
        <v>1186</v>
      </c>
      <c r="H672" s="51" t="str">
        <f>INDEX(Δεδομένα!B$1:B$51,MATCH('2021'!G672,Δεδομένα!A$1:A$51,0))</f>
        <v>ΑΝΑΤΟΛΙΚΗΣ ΜΑΚΕΔΟΝΙΑΣ ΚΑΙ ΘΡΑΚΗΣ</v>
      </c>
      <c r="I672" s="53">
        <f>INDEX(Δεδομένα!E$1:E$13,MATCH('2021'!H672,Δεδομένα!D$1:D$13,0))</f>
        <v>2</v>
      </c>
      <c r="J672" s="4">
        <v>44398</v>
      </c>
      <c r="K672" s="3" t="s">
        <v>1228</v>
      </c>
      <c r="L672" s="17" t="str">
        <f t="shared" si="44"/>
        <v>21/07/2021 15:47</v>
      </c>
      <c r="M672" s="4">
        <v>44398</v>
      </c>
      <c r="N672" s="3" t="s">
        <v>1229</v>
      </c>
      <c r="O672" s="17" t="str">
        <f t="shared" si="45"/>
        <v>21/07/2021 16:56</v>
      </c>
      <c r="P672" s="24">
        <f t="shared" si="46"/>
        <v>4.7916666670062114E-2</v>
      </c>
      <c r="Q672" s="28">
        <v>0</v>
      </c>
      <c r="R672" s="27">
        <f t="shared" si="47"/>
        <v>69.000000004889444</v>
      </c>
      <c r="S672" s="3" t="s">
        <v>4</v>
      </c>
      <c r="T672" s="3" t="s">
        <v>1198</v>
      </c>
      <c r="U672" s="3" t="s">
        <v>4</v>
      </c>
      <c r="V672" s="3" t="s">
        <v>1215</v>
      </c>
      <c r="W672" s="5">
        <v>0</v>
      </c>
      <c r="X672" s="5">
        <v>0</v>
      </c>
      <c r="Y672" s="5">
        <v>0</v>
      </c>
      <c r="Z672" s="5">
        <v>0.5</v>
      </c>
      <c r="AA672" s="5">
        <v>0</v>
      </c>
      <c r="AB672" s="5">
        <v>0</v>
      </c>
      <c r="AC672" s="5">
        <v>0</v>
      </c>
      <c r="AD672" s="5">
        <v>0</v>
      </c>
      <c r="AE672" s="2">
        <v>5</v>
      </c>
      <c r="AF672" s="2">
        <v>0</v>
      </c>
      <c r="AG672" s="2">
        <v>0</v>
      </c>
      <c r="AH672" s="2">
        <v>0</v>
      </c>
      <c r="AI672" s="2">
        <v>0</v>
      </c>
      <c r="AJ672" s="2">
        <v>2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</row>
    <row r="673" spans="1:46" x14ac:dyDescent="0.2">
      <c r="A673" s="2">
        <v>1680484</v>
      </c>
      <c r="B673" s="2">
        <v>873288</v>
      </c>
      <c r="C673" s="7">
        <v>24.970726013183601</v>
      </c>
      <c r="D673" s="7">
        <v>41.1129150390625</v>
      </c>
      <c r="E673" s="19" t="s">
        <v>1185</v>
      </c>
      <c r="F673" s="46">
        <f>INDEX(Δεδομένα!$P:$P,MATCH('2021'!E673,Δεδομένα!$O:$O,0))</f>
        <v>30</v>
      </c>
      <c r="G673" s="49" t="s">
        <v>1186</v>
      </c>
      <c r="H673" s="51" t="str">
        <f>INDEX(Δεδομένα!B$1:B$51,MATCH('2021'!G673,Δεδομένα!A$1:A$51,0))</f>
        <v>ΑΝΑΤΟΛΙΚΗΣ ΜΑΚΕΔΟΝΙΑΣ ΚΑΙ ΘΡΑΚΗΣ</v>
      </c>
      <c r="I673" s="53">
        <f>INDEX(Δεδομένα!E$1:E$13,MATCH('2021'!H673,Δεδομένα!D$1:D$13,0))</f>
        <v>2</v>
      </c>
      <c r="J673" s="4">
        <v>44398</v>
      </c>
      <c r="K673" s="3" t="s">
        <v>1230</v>
      </c>
      <c r="L673" s="17" t="str">
        <f t="shared" si="44"/>
        <v>21/07/2021 16:59</v>
      </c>
      <c r="M673" s="4">
        <v>44398</v>
      </c>
      <c r="N673" s="3" t="s">
        <v>227</v>
      </c>
      <c r="O673" s="17" t="str">
        <f t="shared" si="45"/>
        <v>21/07/2021 17:54</v>
      </c>
      <c r="P673" s="24">
        <f t="shared" si="46"/>
        <v>3.8194444445252884E-2</v>
      </c>
      <c r="Q673" s="28">
        <v>0</v>
      </c>
      <c r="R673" s="27">
        <f t="shared" si="47"/>
        <v>55.000000001164153</v>
      </c>
      <c r="S673" s="3" t="s">
        <v>4</v>
      </c>
      <c r="T673" s="3" t="s">
        <v>1198</v>
      </c>
      <c r="U673" s="3" t="s">
        <v>4</v>
      </c>
      <c r="V673" s="3" t="s">
        <v>1231</v>
      </c>
      <c r="W673" s="5">
        <v>0</v>
      </c>
      <c r="X673" s="5">
        <v>0</v>
      </c>
      <c r="Y673" s="5">
        <v>0</v>
      </c>
      <c r="Z673" s="5">
        <v>0.5</v>
      </c>
      <c r="AA673" s="5">
        <v>0</v>
      </c>
      <c r="AB673" s="5">
        <v>0</v>
      </c>
      <c r="AC673" s="5">
        <v>0</v>
      </c>
      <c r="AD673" s="5">
        <v>0</v>
      </c>
      <c r="AE673" s="2">
        <v>5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</row>
    <row r="674" spans="1:46" x14ac:dyDescent="0.2">
      <c r="A674" s="2">
        <v>1680487</v>
      </c>
      <c r="B674" s="2">
        <v>873298</v>
      </c>
      <c r="C674" s="7">
        <v>24.926957351049399</v>
      </c>
      <c r="D674" s="7">
        <v>41.0361799403181</v>
      </c>
      <c r="E674" s="19" t="s">
        <v>1185</v>
      </c>
      <c r="F674" s="46">
        <f>INDEX(Δεδομένα!$P:$P,MATCH('2021'!E674,Δεδομένα!$O:$O,0))</f>
        <v>30</v>
      </c>
      <c r="G674" s="49" t="s">
        <v>1186</v>
      </c>
      <c r="H674" s="51" t="str">
        <f>INDEX(Δεδομένα!B$1:B$51,MATCH('2021'!G674,Δεδομένα!A$1:A$51,0))</f>
        <v>ΑΝΑΤΟΛΙΚΗΣ ΜΑΚΕΔΟΝΙΑΣ ΚΑΙ ΘΡΑΚΗΣ</v>
      </c>
      <c r="I674" s="53">
        <f>INDEX(Δεδομένα!E$1:E$13,MATCH('2021'!H674,Δεδομένα!D$1:D$13,0))</f>
        <v>2</v>
      </c>
      <c r="J674" s="4">
        <v>44398</v>
      </c>
      <c r="K674" s="3" t="s">
        <v>575</v>
      </c>
      <c r="L674" s="17" t="str">
        <f t="shared" si="44"/>
        <v>21/07/2021 17:42</v>
      </c>
      <c r="M674" s="4">
        <v>44398</v>
      </c>
      <c r="N674" s="3" t="s">
        <v>281</v>
      </c>
      <c r="O674" s="17" t="str">
        <f t="shared" si="45"/>
        <v>21/07/2021 19:18</v>
      </c>
      <c r="P674" s="24">
        <f t="shared" si="46"/>
        <v>6.6666666665696539E-2</v>
      </c>
      <c r="Q674" s="28">
        <v>0</v>
      </c>
      <c r="R674" s="27">
        <f t="shared" si="47"/>
        <v>95.999999998603016</v>
      </c>
      <c r="S674" s="3" t="s">
        <v>4</v>
      </c>
      <c r="T674" s="3" t="s">
        <v>1198</v>
      </c>
      <c r="U674" s="3" t="s">
        <v>4</v>
      </c>
      <c r="V674" s="3" t="s">
        <v>1232</v>
      </c>
      <c r="W674" s="5">
        <v>0</v>
      </c>
      <c r="X674" s="5">
        <v>0</v>
      </c>
      <c r="Y674" s="5">
        <v>0</v>
      </c>
      <c r="Z674" s="5">
        <v>2</v>
      </c>
      <c r="AA674" s="5">
        <v>0</v>
      </c>
      <c r="AB674" s="5">
        <v>0</v>
      </c>
      <c r="AC674" s="5">
        <v>0</v>
      </c>
      <c r="AD674" s="5">
        <v>0</v>
      </c>
      <c r="AE674" s="2">
        <v>3</v>
      </c>
      <c r="AF674" s="2">
        <v>0</v>
      </c>
      <c r="AG674" s="2">
        <v>0</v>
      </c>
      <c r="AH674" s="2">
        <v>0</v>
      </c>
      <c r="AI674" s="2">
        <v>0</v>
      </c>
      <c r="AJ674" s="2">
        <v>1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</row>
    <row r="675" spans="1:46" x14ac:dyDescent="0.2">
      <c r="A675" s="2">
        <v>1680599</v>
      </c>
      <c r="B675" s="2">
        <v>873570</v>
      </c>
      <c r="C675" s="7">
        <v>25.084969676795001</v>
      </c>
      <c r="D675" s="7">
        <v>41.077123811100599</v>
      </c>
      <c r="E675" s="19" t="s">
        <v>1185</v>
      </c>
      <c r="F675" s="46">
        <f>INDEX(Δεδομένα!$P:$P,MATCH('2021'!E675,Δεδομένα!$O:$O,0))</f>
        <v>30</v>
      </c>
      <c r="G675" s="49" t="s">
        <v>1186</v>
      </c>
      <c r="H675" s="51" t="str">
        <f>INDEX(Δεδομένα!B$1:B$51,MATCH('2021'!G675,Δεδομένα!A$1:A$51,0))</f>
        <v>ΑΝΑΤΟΛΙΚΗΣ ΜΑΚΕΔΟΝΙΑΣ ΚΑΙ ΘΡΑΚΗΣ</v>
      </c>
      <c r="I675" s="53">
        <f>INDEX(Δεδομένα!E$1:E$13,MATCH('2021'!H675,Δεδομένα!D$1:D$13,0))</f>
        <v>2</v>
      </c>
      <c r="J675" s="4">
        <v>44399</v>
      </c>
      <c r="K675" s="3" t="s">
        <v>1233</v>
      </c>
      <c r="L675" s="17" t="str">
        <f t="shared" si="44"/>
        <v>22/07/2021 16:45</v>
      </c>
      <c r="M675" s="4">
        <v>44399</v>
      </c>
      <c r="N675" s="3" t="s">
        <v>1234</v>
      </c>
      <c r="O675" s="17" t="str">
        <f t="shared" si="45"/>
        <v>22/07/2021 17:43</v>
      </c>
      <c r="P675" s="24">
        <f t="shared" si="46"/>
        <v>4.0277777778101154E-2</v>
      </c>
      <c r="Q675" s="28">
        <v>0</v>
      </c>
      <c r="R675" s="27">
        <f t="shared" si="47"/>
        <v>58.000000000465661</v>
      </c>
      <c r="S675" s="3" t="s">
        <v>4</v>
      </c>
      <c r="T675" s="3" t="s">
        <v>1198</v>
      </c>
      <c r="U675" s="3" t="s">
        <v>4</v>
      </c>
      <c r="V675" s="3" t="s">
        <v>1235</v>
      </c>
      <c r="W675" s="5">
        <v>0</v>
      </c>
      <c r="X675" s="5">
        <v>0</v>
      </c>
      <c r="Y675" s="5">
        <v>0</v>
      </c>
      <c r="Z675" s="5">
        <v>15</v>
      </c>
      <c r="AA675" s="5">
        <v>0</v>
      </c>
      <c r="AB675" s="5">
        <v>0</v>
      </c>
      <c r="AC675" s="5">
        <v>0</v>
      </c>
      <c r="AD675" s="5">
        <v>0</v>
      </c>
      <c r="AE675" s="2">
        <v>3</v>
      </c>
      <c r="AF675" s="2">
        <v>0</v>
      </c>
      <c r="AG675" s="2">
        <v>0</v>
      </c>
      <c r="AH675" s="2">
        <v>0</v>
      </c>
      <c r="AI675" s="2">
        <v>0</v>
      </c>
      <c r="AJ675" s="2">
        <v>2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</row>
    <row r="676" spans="1:46" x14ac:dyDescent="0.2">
      <c r="A676" s="2">
        <v>1684922</v>
      </c>
      <c r="B676" s="2">
        <v>874100</v>
      </c>
      <c r="C676" s="7">
        <v>24.8569793563525</v>
      </c>
      <c r="D676" s="7">
        <v>40.960287951380998</v>
      </c>
      <c r="E676" s="19" t="s">
        <v>1185</v>
      </c>
      <c r="F676" s="46">
        <f>INDEX(Δεδομένα!$P:$P,MATCH('2021'!E676,Δεδομένα!$O:$O,0))</f>
        <v>30</v>
      </c>
      <c r="G676" s="49" t="s">
        <v>1186</v>
      </c>
      <c r="H676" s="51" t="str">
        <f>INDEX(Δεδομένα!B$1:B$51,MATCH('2021'!G676,Δεδομένα!A$1:A$51,0))</f>
        <v>ΑΝΑΤΟΛΙΚΗΣ ΜΑΚΕΔΟΝΙΑΣ ΚΑΙ ΘΡΑΚΗΣ</v>
      </c>
      <c r="I676" s="53">
        <f>INDEX(Δεδομένα!E$1:E$13,MATCH('2021'!H676,Δεδομένα!D$1:D$13,0))</f>
        <v>2</v>
      </c>
      <c r="J676" s="4">
        <v>44401</v>
      </c>
      <c r="K676" s="3" t="s">
        <v>767</v>
      </c>
      <c r="L676" s="17" t="str">
        <f t="shared" si="44"/>
        <v>24/07/2021 14:28</v>
      </c>
      <c r="M676" s="4">
        <v>44401</v>
      </c>
      <c r="N676" s="3" t="s">
        <v>1018</v>
      </c>
      <c r="O676" s="17" t="str">
        <f t="shared" si="45"/>
        <v>24/07/2021 15:35</v>
      </c>
      <c r="P676" s="24">
        <f t="shared" si="46"/>
        <v>4.6527777776645962E-2</v>
      </c>
      <c r="Q676" s="28">
        <v>0</v>
      </c>
      <c r="R676" s="27">
        <f t="shared" si="47"/>
        <v>66.999999998370185</v>
      </c>
      <c r="S676" s="3" t="s">
        <v>4</v>
      </c>
      <c r="T676" s="3" t="s">
        <v>1188</v>
      </c>
      <c r="U676" s="3" t="s">
        <v>4</v>
      </c>
      <c r="V676" s="3" t="s">
        <v>1236</v>
      </c>
      <c r="W676" s="5">
        <v>0</v>
      </c>
      <c r="X676" s="5">
        <v>0</v>
      </c>
      <c r="Y676" s="5">
        <v>0</v>
      </c>
      <c r="Z676" s="5">
        <v>1</v>
      </c>
      <c r="AA676" s="5">
        <v>0</v>
      </c>
      <c r="AB676" s="5">
        <v>0</v>
      </c>
      <c r="AC676" s="5">
        <v>0</v>
      </c>
      <c r="AD676" s="5">
        <v>0</v>
      </c>
      <c r="AE676" s="2">
        <v>5</v>
      </c>
      <c r="AF676" s="2">
        <v>0</v>
      </c>
      <c r="AG676" s="2">
        <v>0</v>
      </c>
      <c r="AH676" s="2">
        <v>0</v>
      </c>
      <c r="AI676" s="2">
        <v>0</v>
      </c>
      <c r="AJ676" s="2">
        <v>2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</row>
    <row r="677" spans="1:46" x14ac:dyDescent="0.2">
      <c r="A677" s="2">
        <v>1684924</v>
      </c>
      <c r="B677" s="2">
        <v>874126</v>
      </c>
      <c r="C677" s="7">
        <v>25.036613053877701</v>
      </c>
      <c r="D677" s="7">
        <v>41.045159483626499</v>
      </c>
      <c r="E677" s="19" t="s">
        <v>1185</v>
      </c>
      <c r="F677" s="46">
        <f>INDEX(Δεδομένα!$P:$P,MATCH('2021'!E677,Δεδομένα!$O:$O,0))</f>
        <v>30</v>
      </c>
      <c r="G677" s="49" t="s">
        <v>1186</v>
      </c>
      <c r="H677" s="51" t="str">
        <f>INDEX(Δεδομένα!B$1:B$51,MATCH('2021'!G677,Δεδομένα!A$1:A$51,0))</f>
        <v>ΑΝΑΤΟΛΙΚΗΣ ΜΑΚΕΔΟΝΙΑΣ ΚΑΙ ΘΡΑΚΗΣ</v>
      </c>
      <c r="I677" s="53">
        <f>INDEX(Δεδομένα!E$1:E$13,MATCH('2021'!H677,Δεδομένα!D$1:D$13,0))</f>
        <v>2</v>
      </c>
      <c r="J677" s="4">
        <v>44401</v>
      </c>
      <c r="K677" s="3" t="s">
        <v>71</v>
      </c>
      <c r="L677" s="17" t="str">
        <f t="shared" si="44"/>
        <v>24/07/2021 16:07</v>
      </c>
      <c r="M677" s="4">
        <v>44401</v>
      </c>
      <c r="N677" s="3" t="s">
        <v>724</v>
      </c>
      <c r="O677" s="17" t="str">
        <f t="shared" si="45"/>
        <v>24/07/2021 18:02</v>
      </c>
      <c r="P677" s="24">
        <f t="shared" si="46"/>
        <v>7.9861111109494232E-2</v>
      </c>
      <c r="Q677" s="28">
        <v>0</v>
      </c>
      <c r="R677" s="27">
        <f t="shared" si="47"/>
        <v>114.99999999767169</v>
      </c>
      <c r="S677" s="3" t="s">
        <v>4</v>
      </c>
      <c r="T677" s="3" t="s">
        <v>1198</v>
      </c>
      <c r="U677" s="3" t="s">
        <v>4</v>
      </c>
      <c r="V677" s="3" t="s">
        <v>1215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10</v>
      </c>
      <c r="AD677" s="5">
        <v>0</v>
      </c>
      <c r="AE677" s="2">
        <v>8</v>
      </c>
      <c r="AF677" s="2">
        <v>0</v>
      </c>
      <c r="AG677" s="2">
        <v>0</v>
      </c>
      <c r="AH677" s="2">
        <v>0</v>
      </c>
      <c r="AI677" s="2">
        <v>0</v>
      </c>
      <c r="AJ677" s="2">
        <v>3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</row>
    <row r="678" spans="1:46" x14ac:dyDescent="0.2">
      <c r="A678" s="2">
        <v>1684926</v>
      </c>
      <c r="B678" s="2">
        <v>874430</v>
      </c>
      <c r="C678" s="7">
        <v>25.035784230158601</v>
      </c>
      <c r="D678" s="7">
        <v>41.043955446188399</v>
      </c>
      <c r="E678" s="19" t="s">
        <v>1185</v>
      </c>
      <c r="F678" s="46">
        <f>INDEX(Δεδομένα!$P:$P,MATCH('2021'!E678,Δεδομένα!$O:$O,0))</f>
        <v>30</v>
      </c>
      <c r="G678" s="49" t="s">
        <v>1186</v>
      </c>
      <c r="H678" s="51" t="str">
        <f>INDEX(Δεδομένα!B$1:B$51,MATCH('2021'!G678,Δεδομένα!A$1:A$51,0))</f>
        <v>ΑΝΑΤΟΛΙΚΗΣ ΜΑΚΕΔΟΝΙΑΣ ΚΑΙ ΘΡΑΚΗΣ</v>
      </c>
      <c r="I678" s="53">
        <f>INDEX(Δεδομένα!E$1:E$13,MATCH('2021'!H678,Δεδομένα!D$1:D$13,0))</f>
        <v>2</v>
      </c>
      <c r="J678" s="4">
        <v>44402</v>
      </c>
      <c r="K678" s="3" t="s">
        <v>510</v>
      </c>
      <c r="L678" s="17" t="str">
        <f t="shared" si="44"/>
        <v>25/07/2021 17:20</v>
      </c>
      <c r="M678" s="4">
        <v>44402</v>
      </c>
      <c r="N678" s="3" t="s">
        <v>1158</v>
      </c>
      <c r="O678" s="17" t="str">
        <f t="shared" si="45"/>
        <v>25/07/2021 17:49</v>
      </c>
      <c r="P678" s="24">
        <f t="shared" si="46"/>
        <v>2.0138888889050577E-2</v>
      </c>
      <c r="Q678" s="28">
        <v>0</v>
      </c>
      <c r="R678" s="27">
        <f t="shared" si="47"/>
        <v>29.000000000232831</v>
      </c>
      <c r="S678" s="3" t="s">
        <v>4</v>
      </c>
      <c r="T678" s="3" t="s">
        <v>1198</v>
      </c>
      <c r="U678" s="3" t="s">
        <v>4</v>
      </c>
      <c r="V678" s="3" t="s">
        <v>1237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1</v>
      </c>
      <c r="AD678" s="5">
        <v>0</v>
      </c>
      <c r="AE678" s="2">
        <v>3</v>
      </c>
      <c r="AF678" s="2">
        <v>0</v>
      </c>
      <c r="AG678" s="2">
        <v>0</v>
      </c>
      <c r="AH678" s="2">
        <v>0</v>
      </c>
      <c r="AI678" s="2">
        <v>0</v>
      </c>
      <c r="AJ678" s="2">
        <v>1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</row>
    <row r="679" spans="1:46" x14ac:dyDescent="0.2">
      <c r="A679" s="2">
        <v>1684928</v>
      </c>
      <c r="B679" s="2">
        <v>874747</v>
      </c>
      <c r="C679" s="7">
        <v>24.998439539047201</v>
      </c>
      <c r="D679" s="7">
        <v>41.035837937851198</v>
      </c>
      <c r="E679" s="19" t="s">
        <v>1185</v>
      </c>
      <c r="F679" s="46">
        <f>INDEX(Δεδομένα!$P:$P,MATCH('2021'!E679,Δεδομένα!$O:$O,0))</f>
        <v>30</v>
      </c>
      <c r="G679" s="49" t="s">
        <v>1186</v>
      </c>
      <c r="H679" s="51" t="str">
        <f>INDEX(Δεδομένα!B$1:B$51,MATCH('2021'!G679,Δεδομένα!A$1:A$51,0))</f>
        <v>ΑΝΑΤΟΛΙΚΗΣ ΜΑΚΕΔΟΝΙΑΣ ΚΑΙ ΘΡΑΚΗΣ</v>
      </c>
      <c r="I679" s="53">
        <f>INDEX(Δεδομένα!E$1:E$13,MATCH('2021'!H679,Δεδομένα!D$1:D$13,0))</f>
        <v>2</v>
      </c>
      <c r="J679" s="4">
        <v>44403</v>
      </c>
      <c r="K679" s="3" t="s">
        <v>1098</v>
      </c>
      <c r="L679" s="17" t="str">
        <f t="shared" si="44"/>
        <v>26/07/2021 20:29</v>
      </c>
      <c r="M679" s="4">
        <v>44403</v>
      </c>
      <c r="N679" s="3" t="s">
        <v>1238</v>
      </c>
      <c r="O679" s="17" t="str">
        <f t="shared" si="45"/>
        <v>26/07/2021 21:05</v>
      </c>
      <c r="P679" s="24">
        <f t="shared" si="46"/>
        <v>2.4999999994179234E-2</v>
      </c>
      <c r="Q679" s="28">
        <v>0</v>
      </c>
      <c r="R679" s="27">
        <f t="shared" si="47"/>
        <v>35.999999991618097</v>
      </c>
      <c r="S679" s="3" t="s">
        <v>4</v>
      </c>
      <c r="T679" s="3" t="s">
        <v>1198</v>
      </c>
      <c r="U679" s="3" t="s">
        <v>4</v>
      </c>
      <c r="V679" s="3" t="s">
        <v>1215</v>
      </c>
      <c r="W679" s="5">
        <v>0</v>
      </c>
      <c r="X679" s="5">
        <v>0</v>
      </c>
      <c r="Y679" s="5">
        <v>0</v>
      </c>
      <c r="Z679" s="5">
        <v>0.01</v>
      </c>
      <c r="AA679" s="5">
        <v>0</v>
      </c>
      <c r="AB679" s="5">
        <v>0</v>
      </c>
      <c r="AC679" s="5">
        <v>0</v>
      </c>
      <c r="AD679" s="5">
        <v>0</v>
      </c>
      <c r="AE679" s="2">
        <v>3</v>
      </c>
      <c r="AF679" s="2">
        <v>0</v>
      </c>
      <c r="AG679" s="2">
        <v>0</v>
      </c>
      <c r="AH679" s="2">
        <v>0</v>
      </c>
      <c r="AI679" s="2">
        <v>0</v>
      </c>
      <c r="AJ679" s="2">
        <v>1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</row>
    <row r="680" spans="1:46" x14ac:dyDescent="0.2">
      <c r="A680" s="2">
        <v>1684933</v>
      </c>
      <c r="B680" s="2">
        <v>874973</v>
      </c>
      <c r="C680" s="7">
        <v>25.023954845040301</v>
      </c>
      <c r="D680" s="7">
        <v>41.063878741420297</v>
      </c>
      <c r="E680" s="19" t="s">
        <v>1185</v>
      </c>
      <c r="F680" s="46">
        <f>INDEX(Δεδομένα!$P:$P,MATCH('2021'!E680,Δεδομένα!$O:$O,0))</f>
        <v>30</v>
      </c>
      <c r="G680" s="49" t="s">
        <v>1186</v>
      </c>
      <c r="H680" s="51" t="str">
        <f>INDEX(Δεδομένα!B$1:B$51,MATCH('2021'!G680,Δεδομένα!A$1:A$51,0))</f>
        <v>ΑΝΑΤΟΛΙΚΗΣ ΜΑΚΕΔΟΝΙΑΣ ΚΑΙ ΘΡΑΚΗΣ</v>
      </c>
      <c r="I680" s="53">
        <f>INDEX(Δεδομένα!E$1:E$13,MATCH('2021'!H680,Δεδομένα!D$1:D$13,0))</f>
        <v>2</v>
      </c>
      <c r="J680" s="4">
        <v>44404</v>
      </c>
      <c r="K680" s="3" t="s">
        <v>82</v>
      </c>
      <c r="L680" s="17" t="str">
        <f t="shared" si="44"/>
        <v>27/07/2021 15:23</v>
      </c>
      <c r="M680" s="4">
        <v>44404</v>
      </c>
      <c r="N680" s="3" t="s">
        <v>545</v>
      </c>
      <c r="O680" s="17" t="str">
        <f t="shared" si="45"/>
        <v>27/07/2021 16:10</v>
      </c>
      <c r="P680" s="24">
        <f t="shared" si="46"/>
        <v>3.2638888886140194E-2</v>
      </c>
      <c r="Q680" s="28">
        <v>0</v>
      </c>
      <c r="R680" s="27">
        <f t="shared" si="47"/>
        <v>46.999999996041879</v>
      </c>
      <c r="S680" s="3" t="s">
        <v>4</v>
      </c>
      <c r="T680" s="3" t="s">
        <v>1198</v>
      </c>
      <c r="U680" s="3" t="s">
        <v>4</v>
      </c>
      <c r="V680" s="3" t="s">
        <v>1239</v>
      </c>
      <c r="W680" s="5">
        <v>0</v>
      </c>
      <c r="X680" s="5">
        <v>0</v>
      </c>
      <c r="Y680" s="5">
        <v>0</v>
      </c>
      <c r="Z680" s="5">
        <v>0.3</v>
      </c>
      <c r="AA680" s="5">
        <v>0</v>
      </c>
      <c r="AB680" s="5">
        <v>0</v>
      </c>
      <c r="AC680" s="5">
        <v>0</v>
      </c>
      <c r="AD680" s="5">
        <v>0</v>
      </c>
      <c r="AE680" s="2">
        <v>3</v>
      </c>
      <c r="AF680" s="2">
        <v>0</v>
      </c>
      <c r="AG680" s="2">
        <v>0</v>
      </c>
      <c r="AH680" s="2">
        <v>0</v>
      </c>
      <c r="AI680" s="2">
        <v>0</v>
      </c>
      <c r="AJ680" s="2">
        <v>1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</row>
    <row r="681" spans="1:46" x14ac:dyDescent="0.2">
      <c r="A681" s="2">
        <v>1684936</v>
      </c>
      <c r="B681" s="2">
        <v>875348</v>
      </c>
      <c r="C681" s="7">
        <v>25.023920059204102</v>
      </c>
      <c r="D681" s="7">
        <v>41.063938140869098</v>
      </c>
      <c r="E681" s="19" t="s">
        <v>1185</v>
      </c>
      <c r="F681" s="46">
        <f>INDEX(Δεδομένα!$P:$P,MATCH('2021'!E681,Δεδομένα!$O:$O,0))</f>
        <v>30</v>
      </c>
      <c r="G681" s="49" t="s">
        <v>1186</v>
      </c>
      <c r="H681" s="51" t="str">
        <f>INDEX(Δεδομένα!B$1:B$51,MATCH('2021'!G681,Δεδομένα!A$1:A$51,0))</f>
        <v>ΑΝΑΤΟΛΙΚΗΣ ΜΑΚΕΔΟΝΙΑΣ ΚΑΙ ΘΡΑΚΗΣ</v>
      </c>
      <c r="I681" s="53">
        <f>INDEX(Δεδομένα!E$1:E$13,MATCH('2021'!H681,Δεδομένα!D$1:D$13,0))</f>
        <v>2</v>
      </c>
      <c r="J681" s="4">
        <v>44405</v>
      </c>
      <c r="K681" s="3" t="s">
        <v>1085</v>
      </c>
      <c r="L681" s="17" t="str">
        <f t="shared" si="44"/>
        <v>28/07/2021 16:34</v>
      </c>
      <c r="M681" s="4">
        <v>44405</v>
      </c>
      <c r="N681" s="3" t="s">
        <v>970</v>
      </c>
      <c r="O681" s="17" t="str">
        <f t="shared" si="45"/>
        <v>28/07/2021 17:29</v>
      </c>
      <c r="P681" s="24">
        <f t="shared" si="46"/>
        <v>3.8194444445252884E-2</v>
      </c>
      <c r="Q681" s="28">
        <v>0</v>
      </c>
      <c r="R681" s="27">
        <f t="shared" si="47"/>
        <v>55.000000001164153</v>
      </c>
      <c r="S681" s="3" t="s">
        <v>4</v>
      </c>
      <c r="T681" s="3" t="s">
        <v>1198</v>
      </c>
      <c r="U681" s="3" t="s">
        <v>4</v>
      </c>
      <c r="V681" s="3" t="s">
        <v>1239</v>
      </c>
      <c r="W681" s="5">
        <v>0</v>
      </c>
      <c r="X681" s="5">
        <v>0</v>
      </c>
      <c r="Y681" s="5">
        <v>0</v>
      </c>
      <c r="Z681" s="5">
        <v>0.3</v>
      </c>
      <c r="AA681" s="5">
        <v>0</v>
      </c>
      <c r="AB681" s="5">
        <v>0</v>
      </c>
      <c r="AC681" s="5">
        <v>0</v>
      </c>
      <c r="AD681" s="5">
        <v>0</v>
      </c>
      <c r="AE681" s="2">
        <v>2</v>
      </c>
      <c r="AF681" s="2">
        <v>0</v>
      </c>
      <c r="AG681" s="2">
        <v>0</v>
      </c>
      <c r="AH681" s="2">
        <v>0</v>
      </c>
      <c r="AI681" s="2">
        <v>0</v>
      </c>
      <c r="AJ681" s="2">
        <v>1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</row>
    <row r="682" spans="1:46" x14ac:dyDescent="0.2">
      <c r="A682" s="2">
        <v>1684940</v>
      </c>
      <c r="B682" s="2">
        <v>875369</v>
      </c>
      <c r="C682" s="7">
        <v>24.940509796142599</v>
      </c>
      <c r="D682" s="7">
        <v>41.090572357177699</v>
      </c>
      <c r="E682" s="19" t="s">
        <v>1185</v>
      </c>
      <c r="F682" s="46">
        <f>INDEX(Δεδομένα!$P:$P,MATCH('2021'!E682,Δεδομένα!$O:$O,0))</f>
        <v>30</v>
      </c>
      <c r="G682" s="49" t="s">
        <v>1186</v>
      </c>
      <c r="H682" s="51" t="str">
        <f>INDEX(Δεδομένα!B$1:B$51,MATCH('2021'!G682,Δεδομένα!A$1:A$51,0))</f>
        <v>ΑΝΑΤΟΛΙΚΗΣ ΜΑΚΕΔΟΝΙΑΣ ΚΑΙ ΘΡΑΚΗΣ</v>
      </c>
      <c r="I682" s="53">
        <f>INDEX(Δεδομένα!E$1:E$13,MATCH('2021'!H682,Δεδομένα!D$1:D$13,0))</f>
        <v>2</v>
      </c>
      <c r="J682" s="4">
        <v>44405</v>
      </c>
      <c r="K682" s="3" t="s">
        <v>697</v>
      </c>
      <c r="L682" s="17" t="str">
        <f t="shared" si="44"/>
        <v>28/07/2021 17:40</v>
      </c>
      <c r="M682" s="4">
        <v>44405</v>
      </c>
      <c r="N682" s="3" t="s">
        <v>758</v>
      </c>
      <c r="O682" s="17" t="str">
        <f t="shared" si="45"/>
        <v>28/07/2021 18:48</v>
      </c>
      <c r="P682" s="24">
        <f t="shared" si="46"/>
        <v>4.7222222223354038E-2</v>
      </c>
      <c r="Q682" s="28">
        <v>0</v>
      </c>
      <c r="R682" s="27">
        <f t="shared" si="47"/>
        <v>68.000000001629815</v>
      </c>
      <c r="S682" s="3" t="s">
        <v>4</v>
      </c>
      <c r="T682" s="3" t="s">
        <v>1198</v>
      </c>
      <c r="U682" s="3" t="s">
        <v>4</v>
      </c>
      <c r="V682" s="3" t="s">
        <v>1240</v>
      </c>
      <c r="W682" s="5">
        <v>0</v>
      </c>
      <c r="X682" s="5">
        <v>0</v>
      </c>
      <c r="Y682" s="5">
        <v>0</v>
      </c>
      <c r="Z682" s="5">
        <v>0.4</v>
      </c>
      <c r="AA682" s="5">
        <v>0</v>
      </c>
      <c r="AB682" s="5">
        <v>0</v>
      </c>
      <c r="AC682" s="5">
        <v>0</v>
      </c>
      <c r="AD682" s="5">
        <v>0</v>
      </c>
      <c r="AE682" s="2">
        <v>5</v>
      </c>
      <c r="AF682" s="2">
        <v>0</v>
      </c>
      <c r="AG682" s="2">
        <v>0</v>
      </c>
      <c r="AH682" s="2">
        <v>0</v>
      </c>
      <c r="AI682" s="2">
        <v>0</v>
      </c>
      <c r="AJ682" s="2">
        <v>2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</row>
    <row r="683" spans="1:46" x14ac:dyDescent="0.2">
      <c r="A683" s="2">
        <v>1684948</v>
      </c>
      <c r="B683" s="2">
        <v>875574</v>
      </c>
      <c r="C683" s="7">
        <v>24.987720489501999</v>
      </c>
      <c r="D683" s="7">
        <v>41.208332061767599</v>
      </c>
      <c r="E683" s="19" t="s">
        <v>1185</v>
      </c>
      <c r="F683" s="46">
        <f>INDEX(Δεδομένα!$P:$P,MATCH('2021'!E683,Δεδομένα!$O:$O,0))</f>
        <v>30</v>
      </c>
      <c r="G683" s="49" t="s">
        <v>1186</v>
      </c>
      <c r="H683" s="51" t="str">
        <f>INDEX(Δεδομένα!B$1:B$51,MATCH('2021'!G683,Δεδομένα!A$1:A$51,0))</f>
        <v>ΑΝΑΤΟΛΙΚΗΣ ΜΑΚΕΔΟΝΙΑΣ ΚΑΙ ΘΡΑΚΗΣ</v>
      </c>
      <c r="I683" s="53">
        <f>INDEX(Δεδομένα!E$1:E$13,MATCH('2021'!H683,Δεδομένα!D$1:D$13,0))</f>
        <v>2</v>
      </c>
      <c r="J683" s="4">
        <v>44406</v>
      </c>
      <c r="K683" s="3" t="s">
        <v>826</v>
      </c>
      <c r="L683" s="17" t="str">
        <f t="shared" si="44"/>
        <v>29/07/2021 10:39</v>
      </c>
      <c r="M683" s="4">
        <v>44407</v>
      </c>
      <c r="N683" s="3" t="s">
        <v>256</v>
      </c>
      <c r="O683" s="17" t="str">
        <f t="shared" si="45"/>
        <v>30/07/2021 20:15</v>
      </c>
      <c r="P683" s="29">
        <f t="shared" si="46"/>
        <v>1.4000000000014552</v>
      </c>
      <c r="Q683" s="30">
        <f>1*24</f>
        <v>24</v>
      </c>
      <c r="R683" s="27">
        <f t="shared" si="47"/>
        <v>2016.0000000020955</v>
      </c>
      <c r="S683" s="3" t="s">
        <v>4</v>
      </c>
      <c r="T683" s="3" t="s">
        <v>1191</v>
      </c>
      <c r="U683" s="3" t="s">
        <v>4</v>
      </c>
      <c r="V683" s="3" t="s">
        <v>1241</v>
      </c>
      <c r="W683" s="5">
        <v>0</v>
      </c>
      <c r="X683" s="5">
        <v>20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2">
        <v>12</v>
      </c>
      <c r="AF683" s="2">
        <v>12</v>
      </c>
      <c r="AG683" s="2">
        <v>0</v>
      </c>
      <c r="AH683" s="2">
        <v>0</v>
      </c>
      <c r="AI683" s="2">
        <v>1</v>
      </c>
      <c r="AJ683" s="2">
        <v>3</v>
      </c>
      <c r="AK683" s="2">
        <v>0</v>
      </c>
      <c r="AL683" s="2">
        <v>1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</row>
    <row r="684" spans="1:46" x14ac:dyDescent="0.2">
      <c r="A684" s="2">
        <v>1684963</v>
      </c>
      <c r="B684" s="2">
        <v>876316</v>
      </c>
      <c r="C684" s="7">
        <v>24.853116968080499</v>
      </c>
      <c r="D684" s="7">
        <v>41.134034879387201</v>
      </c>
      <c r="E684" s="19" t="s">
        <v>1185</v>
      </c>
      <c r="F684" s="46">
        <f>INDEX(Δεδομένα!$P:$P,MATCH('2021'!E684,Δεδομένα!$O:$O,0))</f>
        <v>30</v>
      </c>
      <c r="G684" s="49" t="s">
        <v>1186</v>
      </c>
      <c r="H684" s="51" t="str">
        <f>INDEX(Δεδομένα!B$1:B$51,MATCH('2021'!G684,Δεδομένα!A$1:A$51,0))</f>
        <v>ΑΝΑΤΟΛΙΚΗΣ ΜΑΚΕΔΟΝΙΑΣ ΚΑΙ ΘΡΑΚΗΣ</v>
      </c>
      <c r="I684" s="53">
        <f>INDEX(Δεδομένα!E$1:E$13,MATCH('2021'!H684,Δεδομένα!D$1:D$13,0))</f>
        <v>2</v>
      </c>
      <c r="J684" s="4">
        <v>44408</v>
      </c>
      <c r="K684" s="3" t="s">
        <v>455</v>
      </c>
      <c r="L684" s="17" t="str">
        <f t="shared" si="44"/>
        <v>31/07/2021 14:22</v>
      </c>
      <c r="M684" s="4">
        <v>44408</v>
      </c>
      <c r="N684" s="3" t="s">
        <v>36</v>
      </c>
      <c r="O684" s="17" t="str">
        <f t="shared" si="45"/>
        <v>31/07/2021 16:20</v>
      </c>
      <c r="P684" s="24">
        <f t="shared" si="46"/>
        <v>8.1944444442342501E-2</v>
      </c>
      <c r="Q684" s="28">
        <v>0</v>
      </c>
      <c r="R684" s="27">
        <f t="shared" si="47"/>
        <v>117.9999999969732</v>
      </c>
      <c r="S684" s="3" t="s">
        <v>4</v>
      </c>
      <c r="T684" s="3" t="s">
        <v>1194</v>
      </c>
      <c r="U684" s="3" t="s">
        <v>4</v>
      </c>
      <c r="V684" s="3" t="s">
        <v>1242</v>
      </c>
      <c r="W684" s="5">
        <v>0</v>
      </c>
      <c r="X684" s="5">
        <v>1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2">
        <v>9</v>
      </c>
      <c r="AF684" s="2">
        <v>0</v>
      </c>
      <c r="AG684" s="2">
        <v>0</v>
      </c>
      <c r="AH684" s="2">
        <v>0</v>
      </c>
      <c r="AI684" s="2">
        <v>0</v>
      </c>
      <c r="AJ684" s="2">
        <v>4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</row>
    <row r="685" spans="1:46" x14ac:dyDescent="0.2">
      <c r="A685" s="2">
        <v>1688433</v>
      </c>
      <c r="B685" s="2">
        <v>878855</v>
      </c>
      <c r="C685" s="7">
        <v>24.865931356281301</v>
      </c>
      <c r="D685" s="7">
        <v>41.135038332510099</v>
      </c>
      <c r="E685" s="19" t="s">
        <v>1185</v>
      </c>
      <c r="F685" s="46">
        <f>INDEX(Δεδομένα!$P:$P,MATCH('2021'!E685,Δεδομένα!$O:$O,0))</f>
        <v>30</v>
      </c>
      <c r="G685" s="49" t="s">
        <v>1186</v>
      </c>
      <c r="H685" s="51" t="str">
        <f>INDEX(Δεδομένα!B$1:B$51,MATCH('2021'!G685,Δεδομένα!A$1:A$51,0))</f>
        <v>ΑΝΑΤΟΛΙΚΗΣ ΜΑΚΕΔΟΝΙΑΣ ΚΑΙ ΘΡΑΚΗΣ</v>
      </c>
      <c r="I685" s="53">
        <f>INDEX(Δεδομένα!E$1:E$13,MATCH('2021'!H685,Δεδομένα!D$1:D$13,0))</f>
        <v>2</v>
      </c>
      <c r="J685" s="4">
        <v>44413</v>
      </c>
      <c r="K685" s="3" t="s">
        <v>227</v>
      </c>
      <c r="L685" s="17" t="str">
        <f t="shared" si="44"/>
        <v>05/08/2021 17:54</v>
      </c>
      <c r="M685" s="4">
        <v>44413</v>
      </c>
      <c r="N685" s="3" t="s">
        <v>166</v>
      </c>
      <c r="O685" s="17" t="str">
        <f t="shared" si="45"/>
        <v>05/08/2021 20:25</v>
      </c>
      <c r="P685" s="24">
        <f t="shared" si="46"/>
        <v>0.10486111111094942</v>
      </c>
      <c r="Q685" s="28">
        <v>0</v>
      </c>
      <c r="R685" s="27">
        <f t="shared" si="47"/>
        <v>150.99999999976717</v>
      </c>
      <c r="S685" s="3" t="s">
        <v>4</v>
      </c>
      <c r="T685" s="3" t="s">
        <v>1194</v>
      </c>
      <c r="U685" s="3" t="s">
        <v>4</v>
      </c>
      <c r="V685" s="3" t="s">
        <v>1243</v>
      </c>
      <c r="W685" s="5">
        <v>1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2">
        <v>6</v>
      </c>
      <c r="AF685" s="2">
        <v>0</v>
      </c>
      <c r="AG685" s="2">
        <v>0</v>
      </c>
      <c r="AH685" s="2">
        <v>0</v>
      </c>
      <c r="AI685" s="2">
        <v>0</v>
      </c>
      <c r="AJ685" s="2">
        <v>2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</row>
    <row r="686" spans="1:46" x14ac:dyDescent="0.2">
      <c r="A686" s="2">
        <v>1688435</v>
      </c>
      <c r="B686" s="2">
        <v>880400</v>
      </c>
      <c r="C686" s="7">
        <v>24.916108315804301</v>
      </c>
      <c r="D686" s="7">
        <v>41.107261353829301</v>
      </c>
      <c r="E686" s="19" t="s">
        <v>1185</v>
      </c>
      <c r="F686" s="46">
        <f>INDEX(Δεδομένα!$P:$P,MATCH('2021'!E686,Δεδομένα!$O:$O,0))</f>
        <v>30</v>
      </c>
      <c r="G686" s="49" t="s">
        <v>1186</v>
      </c>
      <c r="H686" s="51" t="str">
        <f>INDEX(Δεδομένα!B$1:B$51,MATCH('2021'!G686,Δεδομένα!A$1:A$51,0))</f>
        <v>ΑΝΑΤΟΛΙΚΗΣ ΜΑΚΕΔΟΝΙΑΣ ΚΑΙ ΘΡΑΚΗΣ</v>
      </c>
      <c r="I686" s="53">
        <f>INDEX(Δεδομένα!E$1:E$13,MATCH('2021'!H686,Δεδομένα!D$1:D$13,0))</f>
        <v>2</v>
      </c>
      <c r="J686" s="4">
        <v>44415</v>
      </c>
      <c r="K686" s="3" t="s">
        <v>370</v>
      </c>
      <c r="L686" s="17" t="str">
        <f t="shared" si="44"/>
        <v>07/08/2021 17:45</v>
      </c>
      <c r="M686" s="4">
        <v>44415</v>
      </c>
      <c r="N686" s="3" t="s">
        <v>604</v>
      </c>
      <c r="O686" s="17" t="str">
        <f t="shared" si="45"/>
        <v>07/08/2021 18:07</v>
      </c>
      <c r="P686" s="24">
        <f t="shared" si="46"/>
        <v>1.5277777776645962E-2</v>
      </c>
      <c r="Q686" s="28">
        <v>0</v>
      </c>
      <c r="R686" s="27">
        <f t="shared" si="47"/>
        <v>21.999999998370185</v>
      </c>
      <c r="S686" s="3" t="s">
        <v>4</v>
      </c>
      <c r="T686" s="3" t="s">
        <v>1194</v>
      </c>
      <c r="U686" s="3" t="s">
        <v>4</v>
      </c>
      <c r="V686" s="3" t="s">
        <v>1244</v>
      </c>
      <c r="W686" s="5">
        <v>0</v>
      </c>
      <c r="X686" s="5">
        <v>0</v>
      </c>
      <c r="Y686" s="5">
        <v>0</v>
      </c>
      <c r="Z686" s="5">
        <v>0.5</v>
      </c>
      <c r="AA686" s="5">
        <v>0</v>
      </c>
      <c r="AB686" s="5">
        <v>0</v>
      </c>
      <c r="AC686" s="5">
        <v>0</v>
      </c>
      <c r="AD686" s="5">
        <v>0</v>
      </c>
      <c r="AE686" s="2">
        <v>2</v>
      </c>
      <c r="AF686" s="2">
        <v>0</v>
      </c>
      <c r="AG686" s="2">
        <v>1</v>
      </c>
      <c r="AH686" s="2">
        <v>0</v>
      </c>
      <c r="AI686" s="2">
        <v>0</v>
      </c>
      <c r="AJ686" s="2">
        <v>1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</row>
    <row r="687" spans="1:46" x14ac:dyDescent="0.2">
      <c r="A687" s="2">
        <v>1688438</v>
      </c>
      <c r="B687" s="2">
        <v>880710</v>
      </c>
      <c r="C687" s="7">
        <v>24.997816057672701</v>
      </c>
      <c r="D687" s="7">
        <v>41.105066161506599</v>
      </c>
      <c r="E687" s="19" t="s">
        <v>1185</v>
      </c>
      <c r="F687" s="46">
        <f>INDEX(Δεδομένα!$P:$P,MATCH('2021'!E687,Δεδομένα!$O:$O,0))</f>
        <v>30</v>
      </c>
      <c r="G687" s="49" t="s">
        <v>1186</v>
      </c>
      <c r="H687" s="51" t="str">
        <f>INDEX(Δεδομένα!B$1:B$51,MATCH('2021'!G687,Δεδομένα!A$1:A$51,0))</f>
        <v>ΑΝΑΤΟΛΙΚΗΣ ΜΑΚΕΔΟΝΙΑΣ ΚΑΙ ΘΡΑΚΗΣ</v>
      </c>
      <c r="I687" s="53">
        <f>INDEX(Δεδομένα!E$1:E$13,MATCH('2021'!H687,Δεδομένα!D$1:D$13,0))</f>
        <v>2</v>
      </c>
      <c r="J687" s="4">
        <v>44416</v>
      </c>
      <c r="K687" s="3" t="s">
        <v>313</v>
      </c>
      <c r="L687" s="17" t="str">
        <f t="shared" si="44"/>
        <v>08/08/2021 12:39</v>
      </c>
      <c r="M687" s="4">
        <v>44416</v>
      </c>
      <c r="N687" s="3" t="s">
        <v>1245</v>
      </c>
      <c r="O687" s="17" t="str">
        <f t="shared" si="45"/>
        <v>08/08/2021 13:21</v>
      </c>
      <c r="P687" s="24">
        <f t="shared" si="46"/>
        <v>2.9166666667151731E-2</v>
      </c>
      <c r="Q687" s="28">
        <v>0</v>
      </c>
      <c r="R687" s="27">
        <f t="shared" si="47"/>
        <v>42.000000000698492</v>
      </c>
      <c r="S687" s="3" t="s">
        <v>4</v>
      </c>
      <c r="T687" s="3" t="s">
        <v>1198</v>
      </c>
      <c r="U687" s="3" t="s">
        <v>4</v>
      </c>
      <c r="V687" s="3" t="s">
        <v>1246</v>
      </c>
      <c r="W687" s="5">
        <v>0</v>
      </c>
      <c r="X687" s="5">
        <v>0</v>
      </c>
      <c r="Y687" s="5">
        <v>0</v>
      </c>
      <c r="Z687" s="5">
        <v>0.2</v>
      </c>
      <c r="AA687" s="5">
        <v>0</v>
      </c>
      <c r="AB687" s="5">
        <v>0</v>
      </c>
      <c r="AC687" s="5">
        <v>0</v>
      </c>
      <c r="AD687" s="5">
        <v>0</v>
      </c>
      <c r="AE687" s="2">
        <v>4</v>
      </c>
      <c r="AF687" s="2">
        <v>0</v>
      </c>
      <c r="AG687" s="2">
        <v>0</v>
      </c>
      <c r="AH687" s="2">
        <v>0</v>
      </c>
      <c r="AI687" s="2">
        <v>0</v>
      </c>
      <c r="AJ687" s="2">
        <v>2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</row>
    <row r="688" spans="1:46" x14ac:dyDescent="0.2">
      <c r="A688" s="2">
        <v>1688440</v>
      </c>
      <c r="B688" s="2">
        <v>880840</v>
      </c>
      <c r="C688" s="7">
        <v>24.8695308823578</v>
      </c>
      <c r="D688" s="7">
        <v>40.953765185132603</v>
      </c>
      <c r="E688" s="19" t="s">
        <v>1185</v>
      </c>
      <c r="F688" s="46">
        <f>INDEX(Δεδομένα!$P:$P,MATCH('2021'!E688,Δεδομένα!$O:$O,0))</f>
        <v>30</v>
      </c>
      <c r="G688" s="49" t="s">
        <v>1186</v>
      </c>
      <c r="H688" s="51" t="str">
        <f>INDEX(Δεδομένα!B$1:B$51,MATCH('2021'!G688,Δεδομένα!A$1:A$51,0))</f>
        <v>ΑΝΑΤΟΛΙΚΗΣ ΜΑΚΕΔΟΝΙΑΣ ΚΑΙ ΘΡΑΚΗΣ</v>
      </c>
      <c r="I688" s="53">
        <f>INDEX(Δεδομένα!E$1:E$13,MATCH('2021'!H688,Δεδομένα!D$1:D$13,0))</f>
        <v>2</v>
      </c>
      <c r="J688" s="4">
        <v>44416</v>
      </c>
      <c r="K688" s="3" t="s">
        <v>742</v>
      </c>
      <c r="L688" s="17" t="str">
        <f t="shared" si="44"/>
        <v>08/08/2021 19:55</v>
      </c>
      <c r="M688" s="4">
        <v>44416</v>
      </c>
      <c r="N688" s="3" t="s">
        <v>1247</v>
      </c>
      <c r="O688" s="17" t="str">
        <f t="shared" si="45"/>
        <v>08/08/2021 20:36</v>
      </c>
      <c r="P688" s="24">
        <f t="shared" si="46"/>
        <v>2.8472222220443655E-2</v>
      </c>
      <c r="Q688" s="28">
        <v>0</v>
      </c>
      <c r="R688" s="27">
        <f t="shared" si="47"/>
        <v>40.999999997438863</v>
      </c>
      <c r="S688" s="3" t="s">
        <v>4</v>
      </c>
      <c r="T688" s="3" t="s">
        <v>1188</v>
      </c>
      <c r="U688" s="3" t="s">
        <v>4</v>
      </c>
      <c r="V688" s="3" t="s">
        <v>1248</v>
      </c>
      <c r="W688" s="5">
        <v>0</v>
      </c>
      <c r="X688" s="5">
        <v>0</v>
      </c>
      <c r="Y688" s="5">
        <v>0</v>
      </c>
      <c r="Z688" s="5">
        <v>0.1</v>
      </c>
      <c r="AA688" s="5">
        <v>0</v>
      </c>
      <c r="AB688" s="5">
        <v>0</v>
      </c>
      <c r="AC688" s="5">
        <v>0</v>
      </c>
      <c r="AD688" s="5">
        <v>0</v>
      </c>
      <c r="AE688" s="2">
        <v>2</v>
      </c>
      <c r="AF688" s="2">
        <v>0</v>
      </c>
      <c r="AG688" s="2">
        <v>1</v>
      </c>
      <c r="AH688" s="2">
        <v>0</v>
      </c>
      <c r="AI688" s="2">
        <v>0</v>
      </c>
      <c r="AJ688" s="2">
        <v>1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</row>
    <row r="689" spans="1:46" x14ac:dyDescent="0.2">
      <c r="A689" s="2">
        <v>1688442</v>
      </c>
      <c r="B689" s="2">
        <v>883190</v>
      </c>
      <c r="C689" s="7">
        <v>25.008745211408801</v>
      </c>
      <c r="D689" s="7">
        <v>41.066648093243302</v>
      </c>
      <c r="E689" s="19" t="s">
        <v>1185</v>
      </c>
      <c r="F689" s="46">
        <f>INDEX(Δεδομένα!$P:$P,MATCH('2021'!E689,Δεδομένα!$O:$O,0))</f>
        <v>30</v>
      </c>
      <c r="G689" s="49" t="s">
        <v>1186</v>
      </c>
      <c r="H689" s="51" t="str">
        <f>INDEX(Δεδομένα!B$1:B$51,MATCH('2021'!G689,Δεδομένα!A$1:A$51,0))</f>
        <v>ΑΝΑΤΟΛΙΚΗΣ ΜΑΚΕΔΟΝΙΑΣ ΚΑΙ ΘΡΑΚΗΣ</v>
      </c>
      <c r="I689" s="53">
        <f>INDEX(Δεδομένα!E$1:E$13,MATCH('2021'!H689,Δεδομένα!D$1:D$13,0))</f>
        <v>2</v>
      </c>
      <c r="J689" s="4">
        <v>44423</v>
      </c>
      <c r="K689" s="3" t="s">
        <v>1093</v>
      </c>
      <c r="L689" s="17" t="str">
        <f t="shared" si="44"/>
        <v>15/08/2021 13:24</v>
      </c>
      <c r="M689" s="4">
        <v>44423</v>
      </c>
      <c r="N689" s="3" t="s">
        <v>650</v>
      </c>
      <c r="O689" s="17" t="str">
        <f t="shared" si="45"/>
        <v>15/08/2021 14:43</v>
      </c>
      <c r="P689" s="24">
        <f t="shared" si="46"/>
        <v>5.486111110803904E-2</v>
      </c>
      <c r="Q689" s="28">
        <v>0</v>
      </c>
      <c r="R689" s="27">
        <f t="shared" si="47"/>
        <v>78.999999995576218</v>
      </c>
      <c r="S689" s="3" t="s">
        <v>4</v>
      </c>
      <c r="T689" s="3" t="s">
        <v>1198</v>
      </c>
      <c r="U689" s="3" t="s">
        <v>4</v>
      </c>
      <c r="V689" s="3" t="s">
        <v>1215</v>
      </c>
      <c r="W689" s="5">
        <v>0</v>
      </c>
      <c r="X689" s="5">
        <v>0</v>
      </c>
      <c r="Y689" s="5">
        <v>0</v>
      </c>
      <c r="Z689" s="5">
        <v>0.1</v>
      </c>
      <c r="AA689" s="5">
        <v>0</v>
      </c>
      <c r="AB689" s="5">
        <v>0</v>
      </c>
      <c r="AC689" s="5">
        <v>10</v>
      </c>
      <c r="AD689" s="5">
        <v>0</v>
      </c>
      <c r="AE689" s="2">
        <v>4</v>
      </c>
      <c r="AF689" s="2">
        <v>0</v>
      </c>
      <c r="AG689" s="2">
        <v>0</v>
      </c>
      <c r="AH689" s="2">
        <v>0</v>
      </c>
      <c r="AI689" s="2">
        <v>0</v>
      </c>
      <c r="AJ689" s="2">
        <v>2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</row>
    <row r="690" spans="1:46" x14ac:dyDescent="0.2">
      <c r="A690" s="2">
        <v>1688444</v>
      </c>
      <c r="B690" s="2">
        <v>883404</v>
      </c>
      <c r="C690" s="7">
        <v>24.982482512571799</v>
      </c>
      <c r="D690" s="7">
        <v>40.962632680431398</v>
      </c>
      <c r="E690" s="19" t="s">
        <v>1185</v>
      </c>
      <c r="F690" s="46">
        <f>INDEX(Δεδομένα!$P:$P,MATCH('2021'!E690,Δεδομένα!$O:$O,0))</f>
        <v>30</v>
      </c>
      <c r="G690" s="49" t="s">
        <v>1186</v>
      </c>
      <c r="H690" s="51" t="str">
        <f>INDEX(Δεδομένα!B$1:B$51,MATCH('2021'!G690,Δεδομένα!A$1:A$51,0))</f>
        <v>ΑΝΑΤΟΛΙΚΗΣ ΜΑΚΕΔΟΝΙΑΣ ΚΑΙ ΘΡΑΚΗΣ</v>
      </c>
      <c r="I690" s="53">
        <f>INDEX(Δεδομένα!E$1:E$13,MATCH('2021'!H690,Δεδομένα!D$1:D$13,0))</f>
        <v>2</v>
      </c>
      <c r="J690" s="4">
        <v>44424</v>
      </c>
      <c r="K690" s="3" t="s">
        <v>321</v>
      </c>
      <c r="L690" s="17" t="str">
        <f t="shared" si="44"/>
        <v>16/08/2021 10:17</v>
      </c>
      <c r="M690" s="4">
        <v>44424</v>
      </c>
      <c r="N690" s="3" t="s">
        <v>1086</v>
      </c>
      <c r="O690" s="17" t="str">
        <f t="shared" si="45"/>
        <v>16/08/2021 10:36</v>
      </c>
      <c r="P690" s="24">
        <f t="shared" si="46"/>
        <v>1.3194444443797693E-2</v>
      </c>
      <c r="Q690" s="28">
        <v>0</v>
      </c>
      <c r="R690" s="27">
        <f t="shared" si="47"/>
        <v>18.999999999068677</v>
      </c>
      <c r="S690" s="3" t="s">
        <v>4</v>
      </c>
      <c r="T690" s="3" t="s">
        <v>1198</v>
      </c>
      <c r="U690" s="3" t="s">
        <v>4</v>
      </c>
      <c r="V690" s="3" t="s">
        <v>1249</v>
      </c>
      <c r="W690" s="5">
        <v>0</v>
      </c>
      <c r="X690" s="5">
        <v>0</v>
      </c>
      <c r="Y690" s="5">
        <v>0</v>
      </c>
      <c r="Z690" s="5">
        <v>0.1</v>
      </c>
      <c r="AA690" s="5">
        <v>0</v>
      </c>
      <c r="AB690" s="5">
        <v>0</v>
      </c>
      <c r="AC690" s="5">
        <v>0</v>
      </c>
      <c r="AD690" s="5">
        <v>0</v>
      </c>
      <c r="AE690" s="2">
        <v>2</v>
      </c>
      <c r="AF690" s="2">
        <v>0</v>
      </c>
      <c r="AG690" s="2">
        <v>0</v>
      </c>
      <c r="AH690" s="2">
        <v>0</v>
      </c>
      <c r="AI690" s="2">
        <v>0</v>
      </c>
      <c r="AJ690" s="2">
        <v>1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</row>
    <row r="691" spans="1:46" x14ac:dyDescent="0.2">
      <c r="A691" s="2">
        <v>1690054</v>
      </c>
      <c r="B691" s="2">
        <v>884657</v>
      </c>
      <c r="C691" s="7">
        <v>24.925131630199001</v>
      </c>
      <c r="D691" s="7">
        <v>40.942341727459898</v>
      </c>
      <c r="E691" s="19" t="s">
        <v>1185</v>
      </c>
      <c r="F691" s="46">
        <f>INDEX(Δεδομένα!$P:$P,MATCH('2021'!E691,Δεδομένα!$O:$O,0))</f>
        <v>30</v>
      </c>
      <c r="G691" s="49" t="s">
        <v>1186</v>
      </c>
      <c r="H691" s="51" t="str">
        <f>INDEX(Δεδομένα!B$1:B$51,MATCH('2021'!G691,Δεδομένα!A$1:A$51,0))</f>
        <v>ΑΝΑΤΟΛΙΚΗΣ ΜΑΚΕΔΟΝΙΑΣ ΚΑΙ ΘΡΑΚΗΣ</v>
      </c>
      <c r="I691" s="53">
        <f>INDEX(Δεδομένα!E$1:E$13,MATCH('2021'!H691,Δεδομένα!D$1:D$13,0))</f>
        <v>2</v>
      </c>
      <c r="J691" s="4">
        <v>44428</v>
      </c>
      <c r="K691" s="3" t="s">
        <v>207</v>
      </c>
      <c r="L691" s="17" t="str">
        <f t="shared" si="44"/>
        <v>20/08/2021 18:27</v>
      </c>
      <c r="M691" s="4">
        <v>44428</v>
      </c>
      <c r="N691" s="3" t="s">
        <v>998</v>
      </c>
      <c r="O691" s="17" t="str">
        <f t="shared" si="45"/>
        <v>20/08/2021 19:28</v>
      </c>
      <c r="P691" s="24">
        <f t="shared" si="46"/>
        <v>4.2361111110949423E-2</v>
      </c>
      <c r="Q691" s="28">
        <v>0</v>
      </c>
      <c r="R691" s="27">
        <f t="shared" si="47"/>
        <v>60.999999999767169</v>
      </c>
      <c r="S691" s="3" t="s">
        <v>4</v>
      </c>
      <c r="T691" s="3" t="s">
        <v>1198</v>
      </c>
      <c r="U691" s="3" t="s">
        <v>4</v>
      </c>
      <c r="V691" s="3" t="s">
        <v>1220</v>
      </c>
      <c r="W691" s="5">
        <v>0</v>
      </c>
      <c r="X691" s="5">
        <v>0</v>
      </c>
      <c r="Y691" s="5">
        <v>0</v>
      </c>
      <c r="Z691" s="5">
        <v>0.5</v>
      </c>
      <c r="AA691" s="5">
        <v>0</v>
      </c>
      <c r="AB691" s="5">
        <v>0</v>
      </c>
      <c r="AC691" s="5">
        <v>0</v>
      </c>
      <c r="AD691" s="5">
        <v>0</v>
      </c>
      <c r="AE691" s="2">
        <v>2</v>
      </c>
      <c r="AF691" s="2">
        <v>0</v>
      </c>
      <c r="AG691" s="2">
        <v>0</v>
      </c>
      <c r="AH691" s="2">
        <v>0</v>
      </c>
      <c r="AI691" s="2">
        <v>0</v>
      </c>
      <c r="AJ691" s="2">
        <v>1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</row>
    <row r="692" spans="1:46" x14ac:dyDescent="0.2">
      <c r="A692" s="2">
        <v>1691228</v>
      </c>
      <c r="B692" s="2">
        <v>884906</v>
      </c>
      <c r="C692" s="7"/>
      <c r="D692" s="7"/>
      <c r="E692" s="19" t="s">
        <v>1185</v>
      </c>
      <c r="F692" s="46">
        <f>INDEX(Δεδομένα!$P:$P,MATCH('2021'!E692,Δεδομένα!$O:$O,0))</f>
        <v>30</v>
      </c>
      <c r="G692" s="49" t="s">
        <v>1186</v>
      </c>
      <c r="H692" s="51" t="str">
        <f>INDEX(Δεδομένα!B$1:B$51,MATCH('2021'!G692,Δεδομένα!A$1:A$51,0))</f>
        <v>ΑΝΑΤΟΛΙΚΗΣ ΜΑΚΕΔΟΝΙΑΣ ΚΑΙ ΘΡΑΚΗΣ</v>
      </c>
      <c r="I692" s="53">
        <f>INDEX(Δεδομένα!E$1:E$13,MATCH('2021'!H692,Δεδομένα!D$1:D$13,0))</f>
        <v>2</v>
      </c>
      <c r="J692" s="4">
        <v>44429</v>
      </c>
      <c r="K692" s="3" t="s">
        <v>729</v>
      </c>
      <c r="L692" s="17" t="str">
        <f t="shared" si="44"/>
        <v>21/08/2021 16:51</v>
      </c>
      <c r="M692" s="4">
        <v>44429</v>
      </c>
      <c r="N692" s="3" t="s">
        <v>844</v>
      </c>
      <c r="O692" s="17" t="str">
        <f t="shared" si="45"/>
        <v>21/08/2021 17:35</v>
      </c>
      <c r="P692" s="24">
        <f t="shared" si="46"/>
        <v>3.0555555560567882E-2</v>
      </c>
      <c r="Q692" s="28">
        <v>0</v>
      </c>
      <c r="R692" s="27">
        <f t="shared" si="47"/>
        <v>44.00000000721775</v>
      </c>
      <c r="S692" s="3" t="s">
        <v>4</v>
      </c>
      <c r="T692" s="3" t="s">
        <v>1198</v>
      </c>
      <c r="U692" s="3" t="s">
        <v>4</v>
      </c>
      <c r="V692" s="3" t="s">
        <v>1250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4</v>
      </c>
      <c r="AD692" s="5">
        <v>0</v>
      </c>
      <c r="AE692" s="2">
        <v>2</v>
      </c>
      <c r="AF692" s="2">
        <v>0</v>
      </c>
      <c r="AG692" s="2">
        <v>0</v>
      </c>
      <c r="AH692" s="2">
        <v>0</v>
      </c>
      <c r="AI692" s="2">
        <v>0</v>
      </c>
      <c r="AJ692" s="2">
        <v>1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</row>
    <row r="693" spans="1:46" x14ac:dyDescent="0.2">
      <c r="A693" s="2">
        <v>1690058</v>
      </c>
      <c r="B693" s="2">
        <v>885144</v>
      </c>
      <c r="C693" s="7">
        <v>25.0461007782122</v>
      </c>
      <c r="D693" s="7">
        <v>41.090960815129002</v>
      </c>
      <c r="E693" s="19" t="s">
        <v>1185</v>
      </c>
      <c r="F693" s="46">
        <f>INDEX(Δεδομένα!$P:$P,MATCH('2021'!E693,Δεδομένα!$O:$O,0))</f>
        <v>30</v>
      </c>
      <c r="G693" s="49" t="s">
        <v>1186</v>
      </c>
      <c r="H693" s="51" t="str">
        <f>INDEX(Δεδομένα!B$1:B$51,MATCH('2021'!G693,Δεδομένα!A$1:A$51,0))</f>
        <v>ΑΝΑΤΟΛΙΚΗΣ ΜΑΚΕΔΟΝΙΑΣ ΚΑΙ ΘΡΑΚΗΣ</v>
      </c>
      <c r="I693" s="53">
        <f>INDEX(Δεδομένα!E$1:E$13,MATCH('2021'!H693,Δεδομένα!D$1:D$13,0))</f>
        <v>2</v>
      </c>
      <c r="J693" s="4">
        <v>44430</v>
      </c>
      <c r="K693" s="3" t="s">
        <v>591</v>
      </c>
      <c r="L693" s="17" t="str">
        <f t="shared" si="44"/>
        <v>22/08/2021 16:19</v>
      </c>
      <c r="M693" s="4">
        <v>44430</v>
      </c>
      <c r="N693" s="3" t="s">
        <v>510</v>
      </c>
      <c r="O693" s="17" t="str">
        <f t="shared" si="45"/>
        <v>22/08/2021 17:20</v>
      </c>
      <c r="P693" s="24">
        <f t="shared" si="46"/>
        <v>4.2361111110949423E-2</v>
      </c>
      <c r="Q693" s="28">
        <v>0</v>
      </c>
      <c r="R693" s="27">
        <f t="shared" si="47"/>
        <v>60.999999999767169</v>
      </c>
      <c r="S693" s="3" t="s">
        <v>4</v>
      </c>
      <c r="T693" s="3" t="s">
        <v>1198</v>
      </c>
      <c r="U693" s="3" t="s">
        <v>4</v>
      </c>
      <c r="V693" s="3" t="s">
        <v>1223</v>
      </c>
      <c r="W693" s="5">
        <v>0</v>
      </c>
      <c r="X693" s="5">
        <v>0</v>
      </c>
      <c r="Y693" s="5">
        <v>0</v>
      </c>
      <c r="Z693" s="5">
        <v>30</v>
      </c>
      <c r="AA693" s="5">
        <v>0</v>
      </c>
      <c r="AB693" s="5">
        <v>0</v>
      </c>
      <c r="AC693" s="5">
        <v>0</v>
      </c>
      <c r="AD693" s="5">
        <v>0</v>
      </c>
      <c r="AE693" s="2">
        <v>3</v>
      </c>
      <c r="AF693" s="2">
        <v>0</v>
      </c>
      <c r="AG693" s="2">
        <v>0</v>
      </c>
      <c r="AH693" s="2">
        <v>0</v>
      </c>
      <c r="AI693" s="2">
        <v>0</v>
      </c>
      <c r="AJ693" s="2">
        <v>1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</row>
    <row r="694" spans="1:46" x14ac:dyDescent="0.2">
      <c r="A694" s="2">
        <v>1690064</v>
      </c>
      <c r="B694" s="2">
        <v>885238</v>
      </c>
      <c r="C694" s="7">
        <v>24.883993882833199</v>
      </c>
      <c r="D694" s="7">
        <v>41.043484877026998</v>
      </c>
      <c r="E694" s="19" t="s">
        <v>1185</v>
      </c>
      <c r="F694" s="46">
        <f>INDEX(Δεδομένα!$P:$P,MATCH('2021'!E694,Δεδομένα!$O:$O,0))</f>
        <v>30</v>
      </c>
      <c r="G694" s="49" t="s">
        <v>1186</v>
      </c>
      <c r="H694" s="51" t="str">
        <f>INDEX(Δεδομένα!B$1:B$51,MATCH('2021'!G694,Δεδομένα!A$1:A$51,0))</f>
        <v>ΑΝΑΤΟΛΙΚΗΣ ΜΑΚΕΔΟΝΙΑΣ ΚΑΙ ΘΡΑΚΗΣ</v>
      </c>
      <c r="I694" s="53">
        <f>INDEX(Δεδομένα!E$1:E$13,MATCH('2021'!H694,Δεδομένα!D$1:D$13,0))</f>
        <v>2</v>
      </c>
      <c r="J694" s="4">
        <v>44430</v>
      </c>
      <c r="K694" s="3" t="s">
        <v>1251</v>
      </c>
      <c r="L694" s="17" t="str">
        <f t="shared" si="44"/>
        <v>22/08/2021 23:43</v>
      </c>
      <c r="M694" s="4">
        <v>44431</v>
      </c>
      <c r="N694" s="3" t="s">
        <v>1252</v>
      </c>
      <c r="O694" s="17" t="str">
        <f t="shared" si="45"/>
        <v>23/08/2021 00:25</v>
      </c>
      <c r="P694" s="24">
        <f t="shared" si="46"/>
        <v>2.9166666667151731E-2</v>
      </c>
      <c r="Q694" s="28">
        <v>0</v>
      </c>
      <c r="R694" s="27">
        <f t="shared" si="47"/>
        <v>42.000000000698492</v>
      </c>
      <c r="S694" s="3" t="s">
        <v>4</v>
      </c>
      <c r="T694" s="3" t="s">
        <v>1188</v>
      </c>
      <c r="U694" s="3" t="s">
        <v>4</v>
      </c>
      <c r="V694" s="3" t="s">
        <v>1253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1</v>
      </c>
      <c r="AC694" s="5">
        <v>0</v>
      </c>
      <c r="AD694" s="5">
        <v>0</v>
      </c>
      <c r="AE694" s="2">
        <v>3</v>
      </c>
      <c r="AF694" s="2">
        <v>0</v>
      </c>
      <c r="AG694" s="2">
        <v>0</v>
      </c>
      <c r="AH694" s="2">
        <v>0</v>
      </c>
      <c r="AI694" s="2">
        <v>0</v>
      </c>
      <c r="AJ694" s="2">
        <v>1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</row>
    <row r="695" spans="1:46" x14ac:dyDescent="0.2">
      <c r="A695" s="2">
        <v>1693446</v>
      </c>
      <c r="B695" s="2">
        <v>885109</v>
      </c>
      <c r="C695" s="7">
        <v>24.7586633233722</v>
      </c>
      <c r="D695" s="7">
        <v>41.333469437565199</v>
      </c>
      <c r="E695" s="19" t="s">
        <v>1185</v>
      </c>
      <c r="F695" s="46">
        <f>INDEX(Δεδομένα!$P:$P,MATCH('2021'!E695,Δεδομένα!$O:$O,0))</f>
        <v>30</v>
      </c>
      <c r="G695" s="49" t="s">
        <v>1186</v>
      </c>
      <c r="H695" s="51" t="str">
        <f>INDEX(Δεδομένα!B$1:B$51,MATCH('2021'!G695,Δεδομένα!A$1:A$51,0))</f>
        <v>ΑΝΑΤΟΛΙΚΗΣ ΜΑΚΕΔΟΝΙΑΣ ΚΑΙ ΘΡΑΚΗΣ</v>
      </c>
      <c r="I695" s="53">
        <f>INDEX(Δεδομένα!E$1:E$13,MATCH('2021'!H695,Δεδομένα!D$1:D$13,0))</f>
        <v>2</v>
      </c>
      <c r="J695" s="4">
        <v>44430</v>
      </c>
      <c r="K695" s="3" t="s">
        <v>555</v>
      </c>
      <c r="L695" s="17" t="str">
        <f t="shared" si="44"/>
        <v>22/08/2021 13:30</v>
      </c>
      <c r="M695" s="4">
        <v>44432</v>
      </c>
      <c r="N695" s="3" t="s">
        <v>13</v>
      </c>
      <c r="O695" s="17" t="str">
        <f t="shared" si="45"/>
        <v>24/08/2021 18:50</v>
      </c>
      <c r="P695" s="29">
        <f t="shared" si="46"/>
        <v>2.2222222222189885</v>
      </c>
      <c r="Q695" s="30">
        <f>2*24</f>
        <v>48</v>
      </c>
      <c r="R695" s="27">
        <f t="shared" si="47"/>
        <v>3199.9999999953434</v>
      </c>
      <c r="S695" s="3" t="s">
        <v>4</v>
      </c>
      <c r="T695" s="3" t="s">
        <v>1191</v>
      </c>
      <c r="U695" s="3" t="s">
        <v>4</v>
      </c>
      <c r="V695" s="3" t="s">
        <v>1254</v>
      </c>
      <c r="W695" s="5">
        <v>20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2">
        <v>19</v>
      </c>
      <c r="AF695" s="2">
        <v>32</v>
      </c>
      <c r="AG695" s="2">
        <v>0</v>
      </c>
      <c r="AH695" s="2">
        <v>0</v>
      </c>
      <c r="AI695" s="2">
        <v>0</v>
      </c>
      <c r="AJ695" s="2">
        <v>2</v>
      </c>
      <c r="AK695" s="2">
        <v>0</v>
      </c>
      <c r="AL695" s="2">
        <v>0</v>
      </c>
      <c r="AM695" s="2">
        <v>1</v>
      </c>
      <c r="AN695" s="2">
        <v>1</v>
      </c>
      <c r="AO695" s="2">
        <v>1</v>
      </c>
      <c r="AP695" s="2">
        <v>0</v>
      </c>
      <c r="AQ695" s="2">
        <v>2</v>
      </c>
      <c r="AR695" s="2">
        <v>0</v>
      </c>
      <c r="AS695" s="2">
        <v>0</v>
      </c>
      <c r="AT695" s="2">
        <v>0</v>
      </c>
    </row>
    <row r="696" spans="1:46" x14ac:dyDescent="0.2">
      <c r="A696" s="2">
        <v>1691277</v>
      </c>
      <c r="B696" s="2">
        <v>885947</v>
      </c>
      <c r="C696" s="7">
        <v>24.874700587671501</v>
      </c>
      <c r="D696" s="7">
        <v>40.960024192353998</v>
      </c>
      <c r="E696" s="19" t="s">
        <v>1185</v>
      </c>
      <c r="F696" s="46">
        <f>INDEX(Δεδομένα!$P:$P,MATCH('2021'!E696,Δεδομένα!$O:$O,0))</f>
        <v>30</v>
      </c>
      <c r="G696" s="49" t="s">
        <v>1186</v>
      </c>
      <c r="H696" s="51" t="str">
        <f>INDEX(Δεδομένα!B$1:B$51,MATCH('2021'!G696,Δεδομένα!A$1:A$51,0))</f>
        <v>ΑΝΑΤΟΛΙΚΗΣ ΜΑΚΕΔΟΝΙΑΣ ΚΑΙ ΘΡΑΚΗΣ</v>
      </c>
      <c r="I696" s="53">
        <f>INDEX(Δεδομένα!E$1:E$13,MATCH('2021'!H696,Δεδομένα!D$1:D$13,0))</f>
        <v>2</v>
      </c>
      <c r="J696" s="4">
        <v>44433</v>
      </c>
      <c r="K696" s="3" t="s">
        <v>261</v>
      </c>
      <c r="L696" s="17" t="str">
        <f t="shared" si="44"/>
        <v>25/08/2021 18:25</v>
      </c>
      <c r="M696" s="4">
        <v>44433</v>
      </c>
      <c r="N696" s="3" t="s">
        <v>493</v>
      </c>
      <c r="O696" s="17" t="str">
        <f t="shared" si="45"/>
        <v>25/08/2021 21:10</v>
      </c>
      <c r="P696" s="24">
        <f t="shared" si="46"/>
        <v>0.11458333333575865</v>
      </c>
      <c r="Q696" s="28">
        <v>0</v>
      </c>
      <c r="R696" s="27">
        <f t="shared" si="47"/>
        <v>165.00000000349246</v>
      </c>
      <c r="S696" s="3" t="s">
        <v>4</v>
      </c>
      <c r="T696" s="3" t="s">
        <v>1198</v>
      </c>
      <c r="U696" s="3" t="s">
        <v>4</v>
      </c>
      <c r="V696" s="3" t="s">
        <v>1255</v>
      </c>
      <c r="W696" s="5">
        <v>0</v>
      </c>
      <c r="X696" s="5">
        <v>0</v>
      </c>
      <c r="Y696" s="5">
        <v>0</v>
      </c>
      <c r="Z696" s="5">
        <v>0.1</v>
      </c>
      <c r="AA696" s="5">
        <v>0</v>
      </c>
      <c r="AB696" s="5">
        <v>0</v>
      </c>
      <c r="AC696" s="5">
        <v>0</v>
      </c>
      <c r="AD696" s="5">
        <v>0</v>
      </c>
      <c r="AE696" s="2">
        <v>1</v>
      </c>
      <c r="AF696" s="2">
        <v>0</v>
      </c>
      <c r="AG696" s="2">
        <v>0</v>
      </c>
      <c r="AH696" s="2">
        <v>0</v>
      </c>
      <c r="AI696" s="2">
        <v>0</v>
      </c>
      <c r="AJ696" s="2">
        <v>1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</row>
    <row r="697" spans="1:46" x14ac:dyDescent="0.2">
      <c r="A697" s="2">
        <v>1691278</v>
      </c>
      <c r="B697" s="2">
        <v>886207</v>
      </c>
      <c r="C697" s="7">
        <v>25.040397976943801</v>
      </c>
      <c r="D697" s="7">
        <v>41.086157905427498</v>
      </c>
      <c r="E697" s="19" t="s">
        <v>1185</v>
      </c>
      <c r="F697" s="46">
        <f>INDEX(Δεδομένα!$P:$P,MATCH('2021'!E697,Δεδομένα!$O:$O,0))</f>
        <v>30</v>
      </c>
      <c r="G697" s="49" t="s">
        <v>1186</v>
      </c>
      <c r="H697" s="51" t="str">
        <f>INDEX(Δεδομένα!B$1:B$51,MATCH('2021'!G697,Δεδομένα!A$1:A$51,0))</f>
        <v>ΑΝΑΤΟΛΙΚΗΣ ΜΑΚΕΔΟΝΙΑΣ ΚΑΙ ΘΡΑΚΗΣ</v>
      </c>
      <c r="I697" s="53">
        <f>INDEX(Δεδομένα!E$1:E$13,MATCH('2021'!H697,Δεδομένα!D$1:D$13,0))</f>
        <v>2</v>
      </c>
      <c r="J697" s="4">
        <v>44434</v>
      </c>
      <c r="K697" s="3" t="s">
        <v>1208</v>
      </c>
      <c r="L697" s="17" t="str">
        <f t="shared" si="44"/>
        <v>26/08/2021 17:08</v>
      </c>
      <c r="M697" s="4">
        <v>44434</v>
      </c>
      <c r="N697" s="3" t="s">
        <v>17</v>
      </c>
      <c r="O697" s="17" t="str">
        <f t="shared" si="45"/>
        <v>26/08/2021 18:00</v>
      </c>
      <c r="P697" s="24">
        <f t="shared" si="46"/>
        <v>3.6111111112404615E-2</v>
      </c>
      <c r="Q697" s="28">
        <v>0</v>
      </c>
      <c r="R697" s="27">
        <f t="shared" si="47"/>
        <v>52.000000001862645</v>
      </c>
      <c r="S697" s="3" t="s">
        <v>4</v>
      </c>
      <c r="T697" s="3" t="s">
        <v>1198</v>
      </c>
      <c r="U697" s="3" t="s">
        <v>4</v>
      </c>
      <c r="V697" s="3" t="s">
        <v>1223</v>
      </c>
      <c r="W697" s="5">
        <v>0</v>
      </c>
      <c r="X697" s="5">
        <v>0</v>
      </c>
      <c r="Y697" s="5">
        <v>0</v>
      </c>
      <c r="Z697" s="5">
        <v>0.3</v>
      </c>
      <c r="AA697" s="5">
        <v>0</v>
      </c>
      <c r="AB697" s="5">
        <v>0</v>
      </c>
      <c r="AC697" s="5">
        <v>0</v>
      </c>
      <c r="AD697" s="5">
        <v>0</v>
      </c>
      <c r="AE697" s="2">
        <v>2</v>
      </c>
      <c r="AF697" s="2">
        <v>0</v>
      </c>
      <c r="AG697" s="2">
        <v>1</v>
      </c>
      <c r="AH697" s="2">
        <v>0</v>
      </c>
      <c r="AI697" s="2">
        <v>0</v>
      </c>
      <c r="AJ697" s="2">
        <v>1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</row>
    <row r="698" spans="1:46" x14ac:dyDescent="0.2">
      <c r="A698" s="2">
        <v>1691634</v>
      </c>
      <c r="B698" s="2">
        <v>886809</v>
      </c>
      <c r="C698" s="7"/>
      <c r="D698" s="7"/>
      <c r="E698" s="19" t="s">
        <v>1185</v>
      </c>
      <c r="F698" s="46">
        <f>INDEX(Δεδομένα!$P:$P,MATCH('2021'!E698,Δεδομένα!$O:$O,0))</f>
        <v>30</v>
      </c>
      <c r="G698" s="49" t="s">
        <v>1186</v>
      </c>
      <c r="H698" s="51" t="str">
        <f>INDEX(Δεδομένα!B$1:B$51,MATCH('2021'!G698,Δεδομένα!A$1:A$51,0))</f>
        <v>ΑΝΑΤΟΛΙΚΗΣ ΜΑΚΕΔΟΝΙΑΣ ΚΑΙ ΘΡΑΚΗΣ</v>
      </c>
      <c r="I698" s="53">
        <f>INDEX(Δεδομένα!E$1:E$13,MATCH('2021'!H698,Δεδομένα!D$1:D$13,0))</f>
        <v>2</v>
      </c>
      <c r="J698" s="4">
        <v>44436</v>
      </c>
      <c r="K698" s="3" t="s">
        <v>1256</v>
      </c>
      <c r="L698" s="17" t="str">
        <f t="shared" si="44"/>
        <v>28/08/2021 08:35</v>
      </c>
      <c r="M698" s="4">
        <v>44436</v>
      </c>
      <c r="N698" s="3" t="s">
        <v>1257</v>
      </c>
      <c r="O698" s="17" t="str">
        <f t="shared" si="45"/>
        <v>28/08/2021 09:10</v>
      </c>
      <c r="P698" s="24">
        <f t="shared" si="46"/>
        <v>2.4305555554747116E-2</v>
      </c>
      <c r="Q698" s="28">
        <v>0</v>
      </c>
      <c r="R698" s="27">
        <f t="shared" si="47"/>
        <v>34.999999998835847</v>
      </c>
      <c r="S698" s="3" t="s">
        <v>4</v>
      </c>
      <c r="T698" s="3" t="s">
        <v>1191</v>
      </c>
      <c r="U698" s="3" t="s">
        <v>4</v>
      </c>
      <c r="V698" s="3" t="s">
        <v>1258</v>
      </c>
      <c r="W698" s="5">
        <v>0</v>
      </c>
      <c r="X698" s="5">
        <v>0</v>
      </c>
      <c r="Y698" s="5">
        <v>0</v>
      </c>
      <c r="Z698" s="5">
        <v>0.01</v>
      </c>
      <c r="AA698" s="5">
        <v>0</v>
      </c>
      <c r="AB698" s="5">
        <v>0</v>
      </c>
      <c r="AC698" s="5">
        <v>0</v>
      </c>
      <c r="AD698" s="5">
        <v>0</v>
      </c>
      <c r="AE698" s="2">
        <v>2</v>
      </c>
      <c r="AF698" s="2">
        <v>0</v>
      </c>
      <c r="AG698" s="2">
        <v>0</v>
      </c>
      <c r="AH698" s="2">
        <v>0</v>
      </c>
      <c r="AI698" s="2">
        <v>0</v>
      </c>
      <c r="AJ698" s="2">
        <v>1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</row>
    <row r="699" spans="1:46" x14ac:dyDescent="0.2">
      <c r="A699" s="2">
        <v>1691635</v>
      </c>
      <c r="B699" s="2">
        <v>886908</v>
      </c>
      <c r="C699" s="7">
        <v>24.982090843931001</v>
      </c>
      <c r="D699" s="7">
        <v>41.078209449437601</v>
      </c>
      <c r="E699" s="19" t="s">
        <v>1185</v>
      </c>
      <c r="F699" s="46">
        <f>INDEX(Δεδομένα!$P:$P,MATCH('2021'!E699,Δεδομένα!$O:$O,0))</f>
        <v>30</v>
      </c>
      <c r="G699" s="49" t="s">
        <v>1186</v>
      </c>
      <c r="H699" s="51" t="str">
        <f>INDEX(Δεδομένα!B$1:B$51,MATCH('2021'!G699,Δεδομένα!A$1:A$51,0))</f>
        <v>ΑΝΑΤΟΛΙΚΗΣ ΜΑΚΕΔΟΝΙΑΣ ΚΑΙ ΘΡΑΚΗΣ</v>
      </c>
      <c r="I699" s="53">
        <f>INDEX(Δεδομένα!E$1:E$13,MATCH('2021'!H699,Δεδομένα!D$1:D$13,0))</f>
        <v>2</v>
      </c>
      <c r="J699" s="4">
        <v>44436</v>
      </c>
      <c r="K699" s="3" t="s">
        <v>1259</v>
      </c>
      <c r="L699" s="17" t="str">
        <f t="shared" si="44"/>
        <v>28/08/2021 17:44</v>
      </c>
      <c r="M699" s="4">
        <v>44436</v>
      </c>
      <c r="N699" s="3" t="s">
        <v>32</v>
      </c>
      <c r="O699" s="17" t="str">
        <f t="shared" si="45"/>
        <v>28/08/2021 18:45</v>
      </c>
      <c r="P699" s="24">
        <f t="shared" si="46"/>
        <v>4.2361111110949423E-2</v>
      </c>
      <c r="Q699" s="28">
        <v>0</v>
      </c>
      <c r="R699" s="27">
        <f t="shared" si="47"/>
        <v>60.999999999767169</v>
      </c>
      <c r="S699" s="3" t="s">
        <v>4</v>
      </c>
      <c r="T699" s="3" t="s">
        <v>1198</v>
      </c>
      <c r="U699" s="3" t="s">
        <v>4</v>
      </c>
      <c r="V699" s="3" t="s">
        <v>1240</v>
      </c>
      <c r="W699" s="5">
        <v>0</v>
      </c>
      <c r="X699" s="5">
        <v>0</v>
      </c>
      <c r="Y699" s="5">
        <v>0</v>
      </c>
      <c r="Z699" s="5">
        <v>0.5</v>
      </c>
      <c r="AA699" s="5">
        <v>0</v>
      </c>
      <c r="AB699" s="5">
        <v>0</v>
      </c>
      <c r="AC699" s="5">
        <v>0</v>
      </c>
      <c r="AD699" s="5">
        <v>0</v>
      </c>
      <c r="AE699" s="2">
        <v>3</v>
      </c>
      <c r="AF699" s="2">
        <v>0</v>
      </c>
      <c r="AG699" s="2">
        <v>0</v>
      </c>
      <c r="AH699" s="2">
        <v>0</v>
      </c>
      <c r="AI699" s="2">
        <v>0</v>
      </c>
      <c r="AJ699" s="2">
        <v>1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</row>
    <row r="700" spans="1:46" x14ac:dyDescent="0.2">
      <c r="A700" s="2">
        <v>1693065</v>
      </c>
      <c r="B700" s="2">
        <v>887676</v>
      </c>
      <c r="C700" s="7">
        <v>24.936742782592798</v>
      </c>
      <c r="D700" s="7">
        <v>41.081134796142599</v>
      </c>
      <c r="E700" s="19" t="s">
        <v>1185</v>
      </c>
      <c r="F700" s="46">
        <f>INDEX(Δεδομένα!$P:$P,MATCH('2021'!E700,Δεδομένα!$O:$O,0))</f>
        <v>30</v>
      </c>
      <c r="G700" s="49" t="s">
        <v>1186</v>
      </c>
      <c r="H700" s="51" t="str">
        <f>INDEX(Δεδομένα!B$1:B$51,MATCH('2021'!G700,Δεδομένα!A$1:A$51,0))</f>
        <v>ΑΝΑΤΟΛΙΚΗΣ ΜΑΚΕΔΟΝΙΑΣ ΚΑΙ ΘΡΑΚΗΣ</v>
      </c>
      <c r="I700" s="53">
        <f>INDEX(Δεδομένα!E$1:E$13,MATCH('2021'!H700,Δεδομένα!D$1:D$13,0))</f>
        <v>2</v>
      </c>
      <c r="J700" s="4">
        <v>44439</v>
      </c>
      <c r="K700" s="3" t="s">
        <v>267</v>
      </c>
      <c r="L700" s="17" t="str">
        <f t="shared" si="44"/>
        <v>31/08/2021 17:30</v>
      </c>
      <c r="M700" s="4">
        <v>44439</v>
      </c>
      <c r="N700" s="3" t="s">
        <v>1234</v>
      </c>
      <c r="O700" s="17" t="str">
        <f t="shared" si="45"/>
        <v>31/08/2021 17:43</v>
      </c>
      <c r="P700" s="24">
        <f t="shared" si="46"/>
        <v>9.0277777781011537E-3</v>
      </c>
      <c r="Q700" s="28">
        <v>0</v>
      </c>
      <c r="R700" s="27">
        <f t="shared" si="47"/>
        <v>13.000000000465661</v>
      </c>
      <c r="S700" s="3" t="s">
        <v>4</v>
      </c>
      <c r="T700" s="3" t="s">
        <v>1198</v>
      </c>
      <c r="U700" s="3" t="s">
        <v>4</v>
      </c>
      <c r="V700" s="3" t="s">
        <v>1260</v>
      </c>
      <c r="W700" s="5">
        <v>0</v>
      </c>
      <c r="X700" s="5">
        <v>0</v>
      </c>
      <c r="Y700" s="5">
        <v>0</v>
      </c>
      <c r="Z700" s="5">
        <v>0.03</v>
      </c>
      <c r="AA700" s="5">
        <v>0</v>
      </c>
      <c r="AB700" s="5">
        <v>0</v>
      </c>
      <c r="AC700" s="5">
        <v>0</v>
      </c>
      <c r="AD700" s="5">
        <v>0</v>
      </c>
      <c r="AE700" s="2">
        <v>3</v>
      </c>
      <c r="AF700" s="2">
        <v>0</v>
      </c>
      <c r="AG700" s="2">
        <v>0</v>
      </c>
      <c r="AH700" s="2">
        <v>0</v>
      </c>
      <c r="AI700" s="2">
        <v>0</v>
      </c>
      <c r="AJ700" s="2">
        <v>1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</row>
    <row r="701" spans="1:46" x14ac:dyDescent="0.2">
      <c r="A701" s="2">
        <v>1693069</v>
      </c>
      <c r="B701" s="2">
        <v>887950</v>
      </c>
      <c r="C701" s="7">
        <v>24.9046052110454</v>
      </c>
      <c r="D701" s="7">
        <v>40.961827058127199</v>
      </c>
      <c r="E701" s="19" t="s">
        <v>1185</v>
      </c>
      <c r="F701" s="46">
        <f>INDEX(Δεδομένα!$P:$P,MATCH('2021'!E701,Δεδομένα!$O:$O,0))</f>
        <v>30</v>
      </c>
      <c r="G701" s="49" t="s">
        <v>1186</v>
      </c>
      <c r="H701" s="51" t="str">
        <f>INDEX(Δεδομένα!B$1:B$51,MATCH('2021'!G701,Δεδομένα!A$1:A$51,0))</f>
        <v>ΑΝΑΤΟΛΙΚΗΣ ΜΑΚΕΔΟΝΙΑΣ ΚΑΙ ΘΡΑΚΗΣ</v>
      </c>
      <c r="I701" s="53">
        <f>INDEX(Δεδομένα!E$1:E$13,MATCH('2021'!H701,Δεδομένα!D$1:D$13,0))</f>
        <v>2</v>
      </c>
      <c r="J701" s="4">
        <v>44440</v>
      </c>
      <c r="K701" s="3" t="s">
        <v>952</v>
      </c>
      <c r="L701" s="17" t="str">
        <f t="shared" si="44"/>
        <v>01/09/2021 19:59</v>
      </c>
      <c r="M701" s="4">
        <v>44440</v>
      </c>
      <c r="N701" s="3" t="s">
        <v>1261</v>
      </c>
      <c r="O701" s="17" t="str">
        <f t="shared" si="45"/>
        <v>01/09/2021 21:07</v>
      </c>
      <c r="P701" s="24">
        <f t="shared" si="46"/>
        <v>4.7222222223354038E-2</v>
      </c>
      <c r="Q701" s="28">
        <v>0</v>
      </c>
      <c r="R701" s="27">
        <f t="shared" si="47"/>
        <v>68.000000001629815</v>
      </c>
      <c r="S701" s="3" t="s">
        <v>4</v>
      </c>
      <c r="T701" s="3" t="s">
        <v>1198</v>
      </c>
      <c r="U701" s="3" t="s">
        <v>4</v>
      </c>
      <c r="V701" s="3" t="s">
        <v>1220</v>
      </c>
      <c r="W701" s="5">
        <v>0</v>
      </c>
      <c r="X701" s="5">
        <v>0</v>
      </c>
      <c r="Y701" s="5">
        <v>0</v>
      </c>
      <c r="Z701" s="5">
        <v>1</v>
      </c>
      <c r="AA701" s="5">
        <v>0</v>
      </c>
      <c r="AB701" s="5">
        <v>0</v>
      </c>
      <c r="AC701" s="5">
        <v>0</v>
      </c>
      <c r="AD701" s="5">
        <v>0</v>
      </c>
      <c r="AE701" s="2">
        <v>3</v>
      </c>
      <c r="AF701" s="2">
        <v>0</v>
      </c>
      <c r="AG701" s="2">
        <v>0</v>
      </c>
      <c r="AH701" s="2">
        <v>0</v>
      </c>
      <c r="AI701" s="2">
        <v>0</v>
      </c>
      <c r="AJ701" s="2">
        <v>1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</row>
    <row r="702" spans="1:46" x14ac:dyDescent="0.2">
      <c r="A702" s="2">
        <v>1694894</v>
      </c>
      <c r="B702" s="2">
        <v>888368</v>
      </c>
      <c r="C702" s="7">
        <v>24.984468024526102</v>
      </c>
      <c r="D702" s="7">
        <v>41.119191902980099</v>
      </c>
      <c r="E702" s="19" t="s">
        <v>1185</v>
      </c>
      <c r="F702" s="46">
        <f>INDEX(Δεδομένα!$P:$P,MATCH('2021'!E702,Δεδομένα!$O:$O,0))</f>
        <v>30</v>
      </c>
      <c r="G702" s="49" t="s">
        <v>1186</v>
      </c>
      <c r="H702" s="51" t="str">
        <f>INDEX(Δεδομένα!B$1:B$51,MATCH('2021'!G702,Δεδομένα!A$1:A$51,0))</f>
        <v>ΑΝΑΤΟΛΙΚΗΣ ΜΑΚΕΔΟΝΙΑΣ ΚΑΙ ΘΡΑΚΗΣ</v>
      </c>
      <c r="I702" s="53">
        <f>INDEX(Δεδομένα!E$1:E$13,MATCH('2021'!H702,Δεδομένα!D$1:D$13,0))</f>
        <v>2</v>
      </c>
      <c r="J702" s="4">
        <v>44442</v>
      </c>
      <c r="K702" s="3" t="s">
        <v>737</v>
      </c>
      <c r="L702" s="17" t="str">
        <f t="shared" si="44"/>
        <v>03/09/2021 14:45</v>
      </c>
      <c r="M702" s="4">
        <v>44442</v>
      </c>
      <c r="N702" s="3" t="s">
        <v>1018</v>
      </c>
      <c r="O702" s="17" t="str">
        <f t="shared" si="45"/>
        <v>03/09/2021 15:35</v>
      </c>
      <c r="P702" s="24">
        <f t="shared" si="46"/>
        <v>3.4722222218988463E-2</v>
      </c>
      <c r="Q702" s="28">
        <v>0</v>
      </c>
      <c r="R702" s="27">
        <f t="shared" si="47"/>
        <v>49.999999995343387</v>
      </c>
      <c r="S702" s="3" t="s">
        <v>4</v>
      </c>
      <c r="T702" s="3" t="s">
        <v>1198</v>
      </c>
      <c r="U702" s="3" t="s">
        <v>4</v>
      </c>
      <c r="V702" s="3" t="s">
        <v>1262</v>
      </c>
      <c r="W702" s="5">
        <v>0</v>
      </c>
      <c r="X702" s="5">
        <v>0</v>
      </c>
      <c r="Y702" s="5">
        <v>0</v>
      </c>
      <c r="Z702" s="5">
        <v>0.08</v>
      </c>
      <c r="AA702" s="5">
        <v>0</v>
      </c>
      <c r="AB702" s="5">
        <v>0</v>
      </c>
      <c r="AC702" s="5">
        <v>0</v>
      </c>
      <c r="AD702" s="5">
        <v>0</v>
      </c>
      <c r="AE702" s="2">
        <v>3</v>
      </c>
      <c r="AF702" s="2">
        <v>0</v>
      </c>
      <c r="AG702" s="2">
        <v>0</v>
      </c>
      <c r="AH702" s="2">
        <v>0</v>
      </c>
      <c r="AI702" s="2">
        <v>0</v>
      </c>
      <c r="AJ702" s="2">
        <v>1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</row>
    <row r="703" spans="1:46" x14ac:dyDescent="0.2">
      <c r="A703" s="2">
        <v>1694896</v>
      </c>
      <c r="B703" s="2">
        <v>888880</v>
      </c>
      <c r="C703" s="7">
        <v>24.872994746183199</v>
      </c>
      <c r="D703" s="7">
        <v>41.221789489421496</v>
      </c>
      <c r="E703" s="19" t="s">
        <v>1185</v>
      </c>
      <c r="F703" s="46">
        <f>INDEX(Δεδομένα!$P:$P,MATCH('2021'!E703,Δεδομένα!$O:$O,0))</f>
        <v>30</v>
      </c>
      <c r="G703" s="49" t="s">
        <v>1186</v>
      </c>
      <c r="H703" s="51" t="str">
        <f>INDEX(Δεδομένα!B$1:B$51,MATCH('2021'!G703,Δεδομένα!A$1:A$51,0))</f>
        <v>ΑΝΑΤΟΛΙΚΗΣ ΜΑΚΕΔΟΝΙΑΣ ΚΑΙ ΘΡΑΚΗΣ</v>
      </c>
      <c r="I703" s="53">
        <f>INDEX(Δεδομένα!E$1:E$13,MATCH('2021'!H703,Δεδομένα!D$1:D$13,0))</f>
        <v>2</v>
      </c>
      <c r="J703" s="4">
        <v>44444</v>
      </c>
      <c r="K703" s="3" t="s">
        <v>299</v>
      </c>
      <c r="L703" s="17" t="str">
        <f t="shared" si="44"/>
        <v>05/09/2021 13:10</v>
      </c>
      <c r="M703" s="4">
        <v>44444</v>
      </c>
      <c r="N703" s="3" t="s">
        <v>12</v>
      </c>
      <c r="O703" s="17" t="str">
        <f t="shared" si="45"/>
        <v>05/09/2021 14:47</v>
      </c>
      <c r="P703" s="24">
        <f t="shared" si="46"/>
        <v>6.7361111112404615E-2</v>
      </c>
      <c r="Q703" s="28">
        <v>0</v>
      </c>
      <c r="R703" s="27">
        <f t="shared" si="47"/>
        <v>97.000000001862645</v>
      </c>
      <c r="S703" s="3" t="s">
        <v>4</v>
      </c>
      <c r="T703" s="3" t="s">
        <v>1191</v>
      </c>
      <c r="U703" s="3" t="s">
        <v>4</v>
      </c>
      <c r="V703" s="3" t="s">
        <v>1263</v>
      </c>
      <c r="W703" s="5">
        <v>0</v>
      </c>
      <c r="X703" s="5">
        <v>0</v>
      </c>
      <c r="Y703" s="5">
        <v>0</v>
      </c>
      <c r="Z703" s="5">
        <v>7</v>
      </c>
      <c r="AA703" s="5">
        <v>0</v>
      </c>
      <c r="AB703" s="5">
        <v>0</v>
      </c>
      <c r="AC703" s="5">
        <v>0</v>
      </c>
      <c r="AD703" s="5">
        <v>0</v>
      </c>
      <c r="AE703" s="2">
        <v>7</v>
      </c>
      <c r="AF703" s="2">
        <v>0</v>
      </c>
      <c r="AG703" s="2">
        <v>0</v>
      </c>
      <c r="AH703" s="2">
        <v>0</v>
      </c>
      <c r="AI703" s="2">
        <v>0</v>
      </c>
      <c r="AJ703" s="2">
        <v>4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</row>
    <row r="704" spans="1:46" x14ac:dyDescent="0.2">
      <c r="A704" s="2">
        <v>1694899</v>
      </c>
      <c r="B704" s="2">
        <v>888922</v>
      </c>
      <c r="D704" s="2"/>
      <c r="E704" s="19" t="s">
        <v>1185</v>
      </c>
      <c r="F704" s="46">
        <f>INDEX(Δεδομένα!$P:$P,MATCH('2021'!E704,Δεδομένα!$O:$O,0))</f>
        <v>30</v>
      </c>
      <c r="G704" s="49" t="s">
        <v>1186</v>
      </c>
      <c r="H704" s="51" t="str">
        <f>INDEX(Δεδομένα!B$1:B$51,MATCH('2021'!G704,Δεδομένα!A$1:A$51,0))</f>
        <v>ΑΝΑΤΟΛΙΚΗΣ ΜΑΚΕΔΟΝΙΑΣ ΚΑΙ ΘΡΑΚΗΣ</v>
      </c>
      <c r="I704" s="53">
        <f>INDEX(Δεδομένα!E$1:E$13,MATCH('2021'!H704,Δεδομένα!D$1:D$13,0))</f>
        <v>2</v>
      </c>
      <c r="J704" s="4">
        <v>44444</v>
      </c>
      <c r="K704" s="3" t="s">
        <v>60</v>
      </c>
      <c r="L704" s="17" t="str">
        <f t="shared" si="44"/>
        <v>05/09/2021 16:02</v>
      </c>
      <c r="M704" s="4">
        <v>44444</v>
      </c>
      <c r="N704" s="3" t="s">
        <v>341</v>
      </c>
      <c r="O704" s="17" t="str">
        <f t="shared" si="45"/>
        <v>05/09/2021 17:55</v>
      </c>
      <c r="P704" s="24">
        <f t="shared" si="46"/>
        <v>7.8472222223354038E-2</v>
      </c>
      <c r="Q704" s="28">
        <v>0</v>
      </c>
      <c r="R704" s="27">
        <f t="shared" si="47"/>
        <v>113.00000000162981</v>
      </c>
      <c r="S704" s="3" t="s">
        <v>4</v>
      </c>
      <c r="T704" s="3" t="s">
        <v>1198</v>
      </c>
      <c r="U704" s="3" t="s">
        <v>4</v>
      </c>
      <c r="V704" s="3" t="s">
        <v>1246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7</v>
      </c>
      <c r="AD704" s="5">
        <v>0</v>
      </c>
      <c r="AE704" s="2">
        <v>2</v>
      </c>
      <c r="AF704" s="2">
        <v>0</v>
      </c>
      <c r="AG704" s="2">
        <v>0</v>
      </c>
      <c r="AH704" s="2">
        <v>0</v>
      </c>
      <c r="AI704" s="2">
        <v>0</v>
      </c>
      <c r="AJ704" s="2">
        <v>1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</row>
    <row r="705" spans="1:46" x14ac:dyDescent="0.2">
      <c r="A705" s="2">
        <v>1694902</v>
      </c>
      <c r="B705" s="2">
        <v>889184</v>
      </c>
      <c r="C705" s="7">
        <v>24.907276153564499</v>
      </c>
      <c r="D705" s="7">
        <v>40.944644927978501</v>
      </c>
      <c r="E705" s="19" t="s">
        <v>1185</v>
      </c>
      <c r="F705" s="46">
        <f>INDEX(Δεδομένα!$P:$P,MATCH('2021'!E705,Δεδομένα!$O:$O,0))</f>
        <v>30</v>
      </c>
      <c r="G705" s="49" t="s">
        <v>1186</v>
      </c>
      <c r="H705" s="51" t="str">
        <f>INDEX(Δεδομένα!B$1:B$51,MATCH('2021'!G705,Δεδομένα!A$1:A$51,0))</f>
        <v>ΑΝΑΤΟΛΙΚΗΣ ΜΑΚΕΔΟΝΙΑΣ ΚΑΙ ΘΡΑΚΗΣ</v>
      </c>
      <c r="I705" s="53">
        <f>INDEX(Δεδομένα!E$1:E$13,MATCH('2021'!H705,Δεδομένα!D$1:D$13,0))</f>
        <v>2</v>
      </c>
      <c r="J705" s="4">
        <v>44445</v>
      </c>
      <c r="K705" s="3" t="s">
        <v>1264</v>
      </c>
      <c r="L705" s="17" t="str">
        <f t="shared" si="44"/>
        <v>06/09/2021 13:43</v>
      </c>
      <c r="M705" s="4">
        <v>44445</v>
      </c>
      <c r="N705" s="3" t="s">
        <v>1073</v>
      </c>
      <c r="O705" s="17" t="str">
        <f t="shared" si="45"/>
        <v>06/09/2021 14:57</v>
      </c>
      <c r="P705" s="24">
        <f t="shared" si="46"/>
        <v>5.1388888889050577E-2</v>
      </c>
      <c r="Q705" s="28">
        <v>0</v>
      </c>
      <c r="R705" s="27">
        <f t="shared" si="47"/>
        <v>74.000000000232831</v>
      </c>
      <c r="S705" s="3" t="s">
        <v>4</v>
      </c>
      <c r="T705" s="3" t="s">
        <v>1188</v>
      </c>
      <c r="U705" s="3" t="s">
        <v>4</v>
      </c>
      <c r="V705" s="3" t="s">
        <v>1265</v>
      </c>
      <c r="W705" s="5">
        <v>0</v>
      </c>
      <c r="X705" s="5">
        <v>0</v>
      </c>
      <c r="Y705" s="5">
        <v>0</v>
      </c>
      <c r="Z705" s="5">
        <v>0.4</v>
      </c>
      <c r="AA705" s="5">
        <v>0</v>
      </c>
      <c r="AB705" s="5">
        <v>0</v>
      </c>
      <c r="AC705" s="5">
        <v>0</v>
      </c>
      <c r="AD705" s="5">
        <v>0</v>
      </c>
      <c r="AE705" s="2">
        <v>3</v>
      </c>
      <c r="AF705" s="2">
        <v>0</v>
      </c>
      <c r="AG705" s="2">
        <v>0</v>
      </c>
      <c r="AH705" s="2">
        <v>0</v>
      </c>
      <c r="AI705" s="2">
        <v>0</v>
      </c>
      <c r="AJ705" s="2">
        <v>2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</row>
    <row r="706" spans="1:46" x14ac:dyDescent="0.2">
      <c r="A706" s="2">
        <v>1694906</v>
      </c>
      <c r="B706" s="2">
        <v>889287</v>
      </c>
      <c r="C706" s="7">
        <v>24.912631579397701</v>
      </c>
      <c r="D706" s="7">
        <v>40.939217156432697</v>
      </c>
      <c r="E706" s="19" t="s">
        <v>1185</v>
      </c>
      <c r="F706" s="46">
        <f>INDEX(Δεδομένα!$P:$P,MATCH('2021'!E706,Δεδομένα!$O:$O,0))</f>
        <v>30</v>
      </c>
      <c r="G706" s="49" t="s">
        <v>1186</v>
      </c>
      <c r="H706" s="51" t="str">
        <f>INDEX(Δεδομένα!B$1:B$51,MATCH('2021'!G706,Δεδομένα!A$1:A$51,0))</f>
        <v>ΑΝΑΤΟΛΙΚΗΣ ΜΑΚΕΔΟΝΙΑΣ ΚΑΙ ΘΡΑΚΗΣ</v>
      </c>
      <c r="I706" s="53">
        <f>INDEX(Δεδομένα!E$1:E$13,MATCH('2021'!H706,Δεδομένα!D$1:D$13,0))</f>
        <v>2</v>
      </c>
      <c r="J706" s="4">
        <v>44445</v>
      </c>
      <c r="K706" s="3" t="s">
        <v>23</v>
      </c>
      <c r="L706" s="17" t="str">
        <f t="shared" si="44"/>
        <v>06/09/2021 19:35</v>
      </c>
      <c r="M706" s="4">
        <v>44445</v>
      </c>
      <c r="N706" s="3" t="s">
        <v>983</v>
      </c>
      <c r="O706" s="17" t="str">
        <f t="shared" si="45"/>
        <v>06/09/2021 21:25</v>
      </c>
      <c r="P706" s="24">
        <f t="shared" si="46"/>
        <v>7.6388888890505768E-2</v>
      </c>
      <c r="Q706" s="28">
        <v>0</v>
      </c>
      <c r="R706" s="27">
        <f t="shared" si="47"/>
        <v>110.00000000232831</v>
      </c>
      <c r="S706" s="3" t="s">
        <v>4</v>
      </c>
      <c r="T706" s="3" t="s">
        <v>1188</v>
      </c>
      <c r="U706" s="3" t="s">
        <v>4</v>
      </c>
      <c r="V706" s="3" t="s">
        <v>1265</v>
      </c>
      <c r="W706" s="5">
        <v>0</v>
      </c>
      <c r="X706" s="5">
        <v>0</v>
      </c>
      <c r="Y706" s="5">
        <v>0</v>
      </c>
      <c r="Z706" s="5">
        <v>0</v>
      </c>
      <c r="AA706" s="5">
        <v>5</v>
      </c>
      <c r="AB706" s="5">
        <v>0</v>
      </c>
      <c r="AC706" s="5">
        <v>0</v>
      </c>
      <c r="AD706" s="5">
        <v>0</v>
      </c>
      <c r="AE706" s="2">
        <v>6</v>
      </c>
      <c r="AF706" s="2">
        <v>0</v>
      </c>
      <c r="AG706" s="2">
        <v>0</v>
      </c>
      <c r="AH706" s="2">
        <v>0</v>
      </c>
      <c r="AI706" s="2">
        <v>0</v>
      </c>
      <c r="AJ706" s="2">
        <v>3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</row>
    <row r="707" spans="1:46" x14ac:dyDescent="0.2">
      <c r="A707" s="2">
        <v>1694908</v>
      </c>
      <c r="B707" s="2">
        <v>889626</v>
      </c>
      <c r="C707" s="7">
        <v>24.8880033542193</v>
      </c>
      <c r="D707" s="7">
        <v>41.0599891540679</v>
      </c>
      <c r="E707" s="19" t="s">
        <v>1185</v>
      </c>
      <c r="F707" s="46">
        <f>INDEX(Δεδομένα!$P:$P,MATCH('2021'!E707,Δεδομένα!$O:$O,0))</f>
        <v>30</v>
      </c>
      <c r="G707" s="49" t="s">
        <v>1186</v>
      </c>
      <c r="H707" s="51" t="str">
        <f>INDEX(Δεδομένα!B$1:B$51,MATCH('2021'!G707,Δεδομένα!A$1:A$51,0))</f>
        <v>ΑΝΑΤΟΛΙΚΗΣ ΜΑΚΕΔΟΝΙΑΣ ΚΑΙ ΘΡΑΚΗΣ</v>
      </c>
      <c r="I707" s="53">
        <f>INDEX(Δεδομένα!E$1:E$13,MATCH('2021'!H707,Δεδομένα!D$1:D$13,0))</f>
        <v>2</v>
      </c>
      <c r="J707" s="4">
        <v>44446</v>
      </c>
      <c r="K707" s="3" t="s">
        <v>1266</v>
      </c>
      <c r="L707" s="17" t="str">
        <f t="shared" si="44"/>
        <v>07/09/2021 23:33</v>
      </c>
      <c r="M707" s="4">
        <v>44447</v>
      </c>
      <c r="N707" s="3" t="s">
        <v>1267</v>
      </c>
      <c r="O707" s="17" t="str">
        <f t="shared" si="45"/>
        <v>08/09/2021 00:52</v>
      </c>
      <c r="P707" s="24">
        <f t="shared" si="46"/>
        <v>5.4861111115314998E-2</v>
      </c>
      <c r="Q707" s="28">
        <v>0</v>
      </c>
      <c r="R707" s="27">
        <f t="shared" si="47"/>
        <v>79.000000006053597</v>
      </c>
      <c r="S707" s="3" t="s">
        <v>4</v>
      </c>
      <c r="T707" s="3" t="s">
        <v>1198</v>
      </c>
      <c r="U707" s="3" t="s">
        <v>4</v>
      </c>
      <c r="V707" s="3" t="s">
        <v>1268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10</v>
      </c>
      <c r="AD707" s="5">
        <v>0</v>
      </c>
      <c r="AE707" s="2">
        <v>5</v>
      </c>
      <c r="AF707" s="2">
        <v>0</v>
      </c>
      <c r="AG707" s="2">
        <v>0</v>
      </c>
      <c r="AH707" s="2">
        <v>0</v>
      </c>
      <c r="AI707" s="2">
        <v>0</v>
      </c>
      <c r="AJ707" s="2">
        <v>2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</row>
    <row r="708" spans="1:46" x14ac:dyDescent="0.2">
      <c r="A708" s="2">
        <v>1694917</v>
      </c>
      <c r="B708" s="2">
        <v>889791</v>
      </c>
      <c r="C708" s="7">
        <v>24.996364568635101</v>
      </c>
      <c r="D708" s="7">
        <v>41.068899793786002</v>
      </c>
      <c r="E708" s="19" t="s">
        <v>1185</v>
      </c>
      <c r="F708" s="46">
        <f>INDEX(Δεδομένα!$P:$P,MATCH('2021'!E708,Δεδομένα!$O:$O,0))</f>
        <v>30</v>
      </c>
      <c r="G708" s="49" t="s">
        <v>1186</v>
      </c>
      <c r="H708" s="51" t="str">
        <f>INDEX(Δεδομένα!B$1:B$51,MATCH('2021'!G708,Δεδομένα!A$1:A$51,0))</f>
        <v>ΑΝΑΤΟΛΙΚΗΣ ΜΑΚΕΔΟΝΙΑΣ ΚΑΙ ΘΡΑΚΗΣ</v>
      </c>
      <c r="I708" s="53">
        <f>INDEX(Δεδομένα!E$1:E$13,MATCH('2021'!H708,Δεδομένα!D$1:D$13,0))</f>
        <v>2</v>
      </c>
      <c r="J708" s="4">
        <v>44447</v>
      </c>
      <c r="K708" s="3" t="s">
        <v>434</v>
      </c>
      <c r="L708" s="17" t="str">
        <f t="shared" si="44"/>
        <v>08/09/2021 17:48</v>
      </c>
      <c r="M708" s="4">
        <v>44447</v>
      </c>
      <c r="N708" s="3" t="s">
        <v>868</v>
      </c>
      <c r="O708" s="17" t="str">
        <f t="shared" si="45"/>
        <v>08/09/2021 19:49</v>
      </c>
      <c r="P708" s="24">
        <f t="shared" si="46"/>
        <v>8.4027777775190771E-2</v>
      </c>
      <c r="Q708" s="28">
        <v>0</v>
      </c>
      <c r="R708" s="27">
        <f t="shared" si="47"/>
        <v>120.99999999627471</v>
      </c>
      <c r="S708" s="3" t="s">
        <v>4</v>
      </c>
      <c r="T708" s="3" t="s">
        <v>1198</v>
      </c>
      <c r="U708" s="3" t="s">
        <v>4</v>
      </c>
      <c r="V708" s="3" t="s">
        <v>1269</v>
      </c>
      <c r="W708" s="5">
        <v>0</v>
      </c>
      <c r="X708" s="5">
        <v>0</v>
      </c>
      <c r="Y708" s="5">
        <v>0</v>
      </c>
      <c r="Z708" s="5">
        <v>0</v>
      </c>
      <c r="AA708" s="5">
        <v>0.5</v>
      </c>
      <c r="AB708" s="5">
        <v>0</v>
      </c>
      <c r="AC708" s="5">
        <v>0</v>
      </c>
      <c r="AD708" s="5">
        <v>0</v>
      </c>
      <c r="AE708" s="2">
        <v>3</v>
      </c>
      <c r="AF708" s="2">
        <v>0</v>
      </c>
      <c r="AG708" s="2">
        <v>0</v>
      </c>
      <c r="AH708" s="2">
        <v>0</v>
      </c>
      <c r="AI708" s="2">
        <v>0</v>
      </c>
      <c r="AJ708" s="2">
        <v>1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</row>
    <row r="709" spans="1:46" x14ac:dyDescent="0.2">
      <c r="A709" s="2">
        <v>1695264</v>
      </c>
      <c r="B709" s="2">
        <v>890676</v>
      </c>
      <c r="C709" s="7">
        <v>24.82303602639</v>
      </c>
      <c r="D709" s="7">
        <v>40.902982242076398</v>
      </c>
      <c r="E709" s="19" t="s">
        <v>1185</v>
      </c>
      <c r="F709" s="46">
        <f>INDEX(Δεδομένα!$P:$P,MATCH('2021'!E709,Δεδομένα!$O:$O,0))</f>
        <v>30</v>
      </c>
      <c r="G709" s="49" t="s">
        <v>1186</v>
      </c>
      <c r="H709" s="51" t="str">
        <f>INDEX(Δεδομένα!B$1:B$51,MATCH('2021'!G709,Δεδομένα!A$1:A$51,0))</f>
        <v>ΑΝΑΤΟΛΙΚΗΣ ΜΑΚΕΔΟΝΙΑΣ ΚΑΙ ΘΡΑΚΗΣ</v>
      </c>
      <c r="I709" s="53">
        <f>INDEX(Δεδομένα!E$1:E$13,MATCH('2021'!H709,Δεδομένα!D$1:D$13,0))</f>
        <v>2</v>
      </c>
      <c r="J709" s="4">
        <v>44451</v>
      </c>
      <c r="K709" s="3" t="s">
        <v>1270</v>
      </c>
      <c r="L709" s="17" t="str">
        <f t="shared" si="44"/>
        <v>12/09/2021 12:04</v>
      </c>
      <c r="M709" s="4">
        <v>44451</v>
      </c>
      <c r="N709" s="3" t="s">
        <v>39</v>
      </c>
      <c r="O709" s="17" t="str">
        <f t="shared" si="45"/>
        <v>12/09/2021 14:40</v>
      </c>
      <c r="P709" s="24">
        <f t="shared" si="46"/>
        <v>0.10833333332993789</v>
      </c>
      <c r="Q709" s="28">
        <v>0</v>
      </c>
      <c r="R709" s="27">
        <f t="shared" si="47"/>
        <v>155.99999999511056</v>
      </c>
      <c r="S709" s="3" t="s">
        <v>4</v>
      </c>
      <c r="T709" s="3" t="s">
        <v>1188</v>
      </c>
      <c r="U709" s="3" t="s">
        <v>4</v>
      </c>
      <c r="V709" s="3" t="s">
        <v>1271</v>
      </c>
      <c r="W709" s="5">
        <v>0</v>
      </c>
      <c r="X709" s="5">
        <v>0.15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2">
        <v>7</v>
      </c>
      <c r="AF709" s="2">
        <v>0</v>
      </c>
      <c r="AG709" s="2">
        <v>0</v>
      </c>
      <c r="AH709" s="2">
        <v>0</v>
      </c>
      <c r="AI709" s="2">
        <v>0</v>
      </c>
      <c r="AJ709" s="2">
        <v>3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</row>
    <row r="710" spans="1:46" x14ac:dyDescent="0.2">
      <c r="A710" s="2">
        <v>1695267</v>
      </c>
      <c r="B710" s="2">
        <v>890720</v>
      </c>
      <c r="C710" s="7">
        <v>24.959005946652599</v>
      </c>
      <c r="D710" s="7">
        <v>41.108381858540703</v>
      </c>
      <c r="E710" s="19" t="s">
        <v>1185</v>
      </c>
      <c r="F710" s="46">
        <f>INDEX(Δεδομένα!$P:$P,MATCH('2021'!E710,Δεδομένα!$O:$O,0))</f>
        <v>30</v>
      </c>
      <c r="G710" s="49" t="s">
        <v>1186</v>
      </c>
      <c r="H710" s="51" t="str">
        <f>INDEX(Δεδομένα!B$1:B$51,MATCH('2021'!G710,Δεδομένα!A$1:A$51,0))</f>
        <v>ΑΝΑΤΟΛΙΚΗΣ ΜΑΚΕΔΟΝΙΑΣ ΚΑΙ ΘΡΑΚΗΣ</v>
      </c>
      <c r="I710" s="53">
        <f>INDEX(Δεδομένα!E$1:E$13,MATCH('2021'!H710,Δεδομένα!D$1:D$13,0))</f>
        <v>2</v>
      </c>
      <c r="J710" s="4">
        <v>44451</v>
      </c>
      <c r="K710" s="3" t="s">
        <v>109</v>
      </c>
      <c r="L710" s="17" t="str">
        <f t="shared" si="44"/>
        <v>12/09/2021 15:50</v>
      </c>
      <c r="M710" s="4">
        <v>44451</v>
      </c>
      <c r="N710" s="3" t="s">
        <v>474</v>
      </c>
      <c r="O710" s="17" t="str">
        <f t="shared" si="45"/>
        <v>12/09/2021 16:50</v>
      </c>
      <c r="P710" s="24">
        <f t="shared" si="46"/>
        <v>4.1666666671517305E-2</v>
      </c>
      <c r="Q710" s="28">
        <v>0</v>
      </c>
      <c r="R710" s="27">
        <f t="shared" si="47"/>
        <v>60.000000006984919</v>
      </c>
      <c r="S710" s="3" t="s">
        <v>4</v>
      </c>
      <c r="T710" s="3" t="s">
        <v>1198</v>
      </c>
      <c r="U710" s="3" t="s">
        <v>4</v>
      </c>
      <c r="V710" s="3" t="s">
        <v>1272</v>
      </c>
      <c r="W710" s="5">
        <v>0</v>
      </c>
      <c r="X710" s="5">
        <v>0</v>
      </c>
      <c r="Y710" s="5">
        <v>0</v>
      </c>
      <c r="Z710" s="5">
        <v>0.15</v>
      </c>
      <c r="AA710" s="5">
        <v>0</v>
      </c>
      <c r="AB710" s="5">
        <v>0</v>
      </c>
      <c r="AC710" s="5">
        <v>0</v>
      </c>
      <c r="AD710" s="5">
        <v>0</v>
      </c>
      <c r="AE710" s="2">
        <v>3</v>
      </c>
      <c r="AF710" s="2">
        <v>0</v>
      </c>
      <c r="AG710" s="2">
        <v>0</v>
      </c>
      <c r="AH710" s="2">
        <v>0</v>
      </c>
      <c r="AI710" s="2">
        <v>0</v>
      </c>
      <c r="AJ710" s="2">
        <v>1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</row>
    <row r="711" spans="1:46" x14ac:dyDescent="0.2">
      <c r="A711" s="2">
        <v>1696362</v>
      </c>
      <c r="B711" s="2">
        <v>890859</v>
      </c>
      <c r="C711" s="7">
        <v>24.964446080279899</v>
      </c>
      <c r="D711" s="7">
        <v>41.116085676155201</v>
      </c>
      <c r="E711" s="19" t="s">
        <v>1185</v>
      </c>
      <c r="F711" s="46">
        <f>INDEX(Δεδομένα!$P:$P,MATCH('2021'!E711,Δεδομένα!$O:$O,0))</f>
        <v>30</v>
      </c>
      <c r="G711" s="49" t="s">
        <v>1186</v>
      </c>
      <c r="H711" s="51" t="str">
        <f>INDEX(Δεδομένα!B$1:B$51,MATCH('2021'!G711,Δεδομένα!A$1:A$51,0))</f>
        <v>ΑΝΑΤΟΛΙΚΗΣ ΜΑΚΕΔΟΝΙΑΣ ΚΑΙ ΘΡΑΚΗΣ</v>
      </c>
      <c r="I711" s="53">
        <f>INDEX(Δεδομένα!E$1:E$13,MATCH('2021'!H711,Δεδομένα!D$1:D$13,0))</f>
        <v>2</v>
      </c>
      <c r="J711" s="4">
        <v>44452</v>
      </c>
      <c r="K711" s="3" t="s">
        <v>1273</v>
      </c>
      <c r="L711" s="17" t="str">
        <f t="shared" si="44"/>
        <v>13/09/2021 09:32</v>
      </c>
      <c r="M711" s="4">
        <v>44452</v>
      </c>
      <c r="N711" s="3" t="s">
        <v>1274</v>
      </c>
      <c r="O711" s="17" t="str">
        <f t="shared" si="45"/>
        <v>13/09/2021 10:26</v>
      </c>
      <c r="P711" s="24">
        <f t="shared" si="46"/>
        <v>3.7499999998544808E-2</v>
      </c>
      <c r="Q711" s="28">
        <v>0</v>
      </c>
      <c r="R711" s="27">
        <f t="shared" si="47"/>
        <v>53.999999997904524</v>
      </c>
      <c r="S711" s="3" t="s">
        <v>4</v>
      </c>
      <c r="T711" s="3" t="s">
        <v>1198</v>
      </c>
      <c r="U711" s="3" t="s">
        <v>4</v>
      </c>
      <c r="V711" s="3" t="s">
        <v>1231</v>
      </c>
      <c r="W711" s="5">
        <v>0</v>
      </c>
      <c r="X711" s="5">
        <v>0</v>
      </c>
      <c r="Y711" s="5">
        <v>0</v>
      </c>
      <c r="Z711" s="5">
        <v>0.8</v>
      </c>
      <c r="AA711" s="5">
        <v>0</v>
      </c>
      <c r="AB711" s="5">
        <v>0</v>
      </c>
      <c r="AC711" s="5">
        <v>0</v>
      </c>
      <c r="AD711" s="5">
        <v>0</v>
      </c>
      <c r="AE711" s="2">
        <v>2</v>
      </c>
      <c r="AF711" s="2">
        <v>0</v>
      </c>
      <c r="AG711" s="2">
        <v>0</v>
      </c>
      <c r="AH711" s="2">
        <v>0</v>
      </c>
      <c r="AI711" s="2">
        <v>0</v>
      </c>
      <c r="AJ711" s="2">
        <v>1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</row>
    <row r="712" spans="1:46" x14ac:dyDescent="0.2">
      <c r="A712" s="2">
        <v>1696363</v>
      </c>
      <c r="B712" s="2">
        <v>890975</v>
      </c>
      <c r="D712" s="2"/>
      <c r="E712" s="19" t="s">
        <v>1185</v>
      </c>
      <c r="F712" s="46">
        <f>INDEX(Δεδομένα!$P:$P,MATCH('2021'!E712,Δεδομένα!$O:$O,0))</f>
        <v>30</v>
      </c>
      <c r="G712" s="49" t="s">
        <v>1186</v>
      </c>
      <c r="H712" s="51" t="str">
        <f>INDEX(Δεδομένα!B$1:B$51,MATCH('2021'!G712,Δεδομένα!A$1:A$51,0))</f>
        <v>ΑΝΑΤΟΛΙΚΗΣ ΜΑΚΕΔΟΝΙΑΣ ΚΑΙ ΘΡΑΚΗΣ</v>
      </c>
      <c r="I712" s="53">
        <f>INDEX(Δεδομένα!E$1:E$13,MATCH('2021'!H712,Δεδομένα!D$1:D$13,0))</f>
        <v>2</v>
      </c>
      <c r="J712" s="4">
        <v>44452</v>
      </c>
      <c r="K712" s="3" t="s">
        <v>341</v>
      </c>
      <c r="L712" s="17" t="str">
        <f t="shared" si="44"/>
        <v>13/09/2021 17:55</v>
      </c>
      <c r="M712" s="4">
        <v>44452</v>
      </c>
      <c r="N712" s="3" t="s">
        <v>261</v>
      </c>
      <c r="O712" s="17" t="str">
        <f t="shared" si="45"/>
        <v>13/09/2021 18:25</v>
      </c>
      <c r="P712" s="24">
        <f t="shared" si="46"/>
        <v>2.0833333328482695E-2</v>
      </c>
      <c r="Q712" s="28">
        <v>0</v>
      </c>
      <c r="R712" s="27">
        <f t="shared" si="47"/>
        <v>29.999999993015081</v>
      </c>
      <c r="S712" s="3" t="s">
        <v>4</v>
      </c>
      <c r="T712" s="3" t="s">
        <v>1198</v>
      </c>
      <c r="U712" s="3" t="s">
        <v>4</v>
      </c>
      <c r="V712" s="3" t="s">
        <v>1275</v>
      </c>
      <c r="W712" s="5">
        <v>0</v>
      </c>
      <c r="X712" s="5">
        <v>0</v>
      </c>
      <c r="Y712" s="5">
        <v>0</v>
      </c>
      <c r="Z712" s="5">
        <v>0.01</v>
      </c>
      <c r="AA712" s="5">
        <v>0</v>
      </c>
      <c r="AB712" s="5">
        <v>0</v>
      </c>
      <c r="AC712" s="5">
        <v>0</v>
      </c>
      <c r="AD712" s="5">
        <v>0</v>
      </c>
      <c r="AE712" s="2">
        <v>3</v>
      </c>
      <c r="AF712" s="2">
        <v>0</v>
      </c>
      <c r="AG712" s="2">
        <v>0</v>
      </c>
      <c r="AH712" s="2">
        <v>0</v>
      </c>
      <c r="AI712" s="2">
        <v>0</v>
      </c>
      <c r="AJ712" s="2">
        <v>1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</row>
    <row r="713" spans="1:46" x14ac:dyDescent="0.2">
      <c r="A713" s="2">
        <v>1701133</v>
      </c>
      <c r="B713" s="2">
        <v>891151</v>
      </c>
      <c r="C713" s="7">
        <v>25.0510070867373</v>
      </c>
      <c r="D713" s="7">
        <v>41.067532090488598</v>
      </c>
      <c r="E713" s="19" t="s">
        <v>1185</v>
      </c>
      <c r="F713" s="46">
        <f>INDEX(Δεδομένα!$P:$P,MATCH('2021'!E713,Δεδομένα!$O:$O,0))</f>
        <v>30</v>
      </c>
      <c r="G713" s="49" t="s">
        <v>1186</v>
      </c>
      <c r="H713" s="51" t="str">
        <f>INDEX(Δεδομένα!B$1:B$51,MATCH('2021'!G713,Δεδομένα!A$1:A$51,0))</f>
        <v>ΑΝΑΤΟΛΙΚΗΣ ΜΑΚΕΔΟΝΙΑΣ ΚΑΙ ΘΡΑΚΗΣ</v>
      </c>
      <c r="I713" s="53">
        <f>INDEX(Δεδομένα!E$1:E$13,MATCH('2021'!H713,Δεδομένα!D$1:D$13,0))</f>
        <v>2</v>
      </c>
      <c r="J713" s="4">
        <v>44453</v>
      </c>
      <c r="K713" s="3" t="s">
        <v>488</v>
      </c>
      <c r="L713" s="17" t="str">
        <f t="shared" si="44"/>
        <v>14/09/2021 13:48</v>
      </c>
      <c r="M713" s="4">
        <v>44453</v>
      </c>
      <c r="N713" s="3" t="s">
        <v>642</v>
      </c>
      <c r="O713" s="17" t="str">
        <f t="shared" si="45"/>
        <v>14/09/2021 16:49</v>
      </c>
      <c r="P713" s="24">
        <f t="shared" si="46"/>
        <v>0.12569444444670808</v>
      </c>
      <c r="Q713" s="28">
        <v>0</v>
      </c>
      <c r="R713" s="27">
        <f t="shared" si="47"/>
        <v>181.00000000325963</v>
      </c>
      <c r="S713" s="3" t="s">
        <v>4</v>
      </c>
      <c r="T713" s="3" t="s">
        <v>1194</v>
      </c>
      <c r="U713" s="3" t="s">
        <v>4</v>
      </c>
      <c r="V713" s="3" t="s">
        <v>1235</v>
      </c>
      <c r="W713" s="5">
        <v>0</v>
      </c>
      <c r="X713" s="5">
        <v>0</v>
      </c>
      <c r="Y713" s="5">
        <v>0</v>
      </c>
      <c r="Z713" s="5">
        <v>39</v>
      </c>
      <c r="AA713" s="5">
        <v>0</v>
      </c>
      <c r="AB713" s="5">
        <v>0</v>
      </c>
      <c r="AC713" s="5">
        <v>10</v>
      </c>
      <c r="AD713" s="5">
        <v>0</v>
      </c>
      <c r="AE713" s="2">
        <v>7</v>
      </c>
      <c r="AF713" s="2">
        <v>0</v>
      </c>
      <c r="AG713" s="2">
        <v>0</v>
      </c>
      <c r="AH713" s="2">
        <v>0</v>
      </c>
      <c r="AI713" s="2">
        <v>0</v>
      </c>
      <c r="AJ713" s="2">
        <v>3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</row>
    <row r="714" spans="1:46" x14ac:dyDescent="0.2">
      <c r="A714" s="2">
        <v>1701143</v>
      </c>
      <c r="B714" s="2">
        <v>893348</v>
      </c>
      <c r="C714" s="7">
        <v>24.907862406982002</v>
      </c>
      <c r="D714" s="7">
        <v>40.948024406058998</v>
      </c>
      <c r="E714" s="19" t="s">
        <v>1185</v>
      </c>
      <c r="F714" s="46">
        <f>INDEX(Δεδομένα!$P:$P,MATCH('2021'!E714,Δεδομένα!$O:$O,0))</f>
        <v>30</v>
      </c>
      <c r="G714" s="49" t="s">
        <v>1186</v>
      </c>
      <c r="H714" s="51" t="str">
        <f>INDEX(Δεδομένα!B$1:B$51,MATCH('2021'!G714,Δεδομένα!A$1:A$51,0))</f>
        <v>ΑΝΑΤΟΛΙΚΗΣ ΜΑΚΕΔΟΝΙΑΣ ΚΑΙ ΘΡΑΚΗΣ</v>
      </c>
      <c r="I714" s="53">
        <f>INDEX(Δεδομένα!E$1:E$13,MATCH('2021'!H714,Δεδομένα!D$1:D$13,0))</f>
        <v>2</v>
      </c>
      <c r="J714" s="4">
        <v>44461</v>
      </c>
      <c r="K714" s="3" t="s">
        <v>526</v>
      </c>
      <c r="L714" s="17" t="str">
        <f t="shared" si="44"/>
        <v>22/09/2021 17:05</v>
      </c>
      <c r="M714" s="4">
        <v>44461</v>
      </c>
      <c r="N714" s="3" t="s">
        <v>150</v>
      </c>
      <c r="O714" s="17" t="str">
        <f t="shared" si="45"/>
        <v>22/09/2021 19:00</v>
      </c>
      <c r="P714" s="24">
        <f t="shared" si="46"/>
        <v>7.9861111109494232E-2</v>
      </c>
      <c r="Q714" s="28">
        <v>0</v>
      </c>
      <c r="R714" s="27">
        <f t="shared" si="47"/>
        <v>114.99999999767169</v>
      </c>
      <c r="S714" s="3" t="s">
        <v>4</v>
      </c>
      <c r="T714" s="3" t="s">
        <v>1188</v>
      </c>
      <c r="U714" s="3" t="s">
        <v>4</v>
      </c>
      <c r="V714" s="3" t="s">
        <v>1265</v>
      </c>
      <c r="W714" s="5">
        <v>0</v>
      </c>
      <c r="X714" s="5">
        <v>0</v>
      </c>
      <c r="Y714" s="5">
        <v>0</v>
      </c>
      <c r="Z714" s="5">
        <v>0</v>
      </c>
      <c r="AA714" s="5">
        <v>15</v>
      </c>
      <c r="AB714" s="5">
        <v>0</v>
      </c>
      <c r="AC714" s="5">
        <v>0</v>
      </c>
      <c r="AD714" s="5">
        <v>0</v>
      </c>
      <c r="AE714" s="2">
        <v>8</v>
      </c>
      <c r="AF714" s="2">
        <v>0</v>
      </c>
      <c r="AG714" s="2">
        <v>0</v>
      </c>
      <c r="AH714" s="2">
        <v>0</v>
      </c>
      <c r="AI714" s="2">
        <v>0</v>
      </c>
      <c r="AJ714" s="2">
        <v>3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</row>
    <row r="715" spans="1:46" x14ac:dyDescent="0.2">
      <c r="A715" s="2">
        <v>1701161</v>
      </c>
      <c r="B715" s="2">
        <v>893796</v>
      </c>
      <c r="C715" s="7">
        <v>25.016588184236401</v>
      </c>
      <c r="D715" s="7">
        <v>41.117002160906502</v>
      </c>
      <c r="E715" s="19" t="s">
        <v>1185</v>
      </c>
      <c r="F715" s="46">
        <f>INDEX(Δεδομένα!$P:$P,MATCH('2021'!E715,Δεδομένα!$O:$O,0))</f>
        <v>30</v>
      </c>
      <c r="G715" s="49" t="s">
        <v>1186</v>
      </c>
      <c r="H715" s="51" t="str">
        <f>INDEX(Δεδομένα!B$1:B$51,MATCH('2021'!G715,Δεδομένα!A$1:A$51,0))</f>
        <v>ΑΝΑΤΟΛΙΚΗΣ ΜΑΚΕΔΟΝΙΑΣ ΚΑΙ ΘΡΑΚΗΣ</v>
      </c>
      <c r="I715" s="53">
        <f>INDEX(Δεδομένα!E$1:E$13,MATCH('2021'!H715,Δεδομένα!D$1:D$13,0))</f>
        <v>2</v>
      </c>
      <c r="J715" s="4">
        <v>44463</v>
      </c>
      <c r="K715" s="3" t="s">
        <v>889</v>
      </c>
      <c r="L715" s="17" t="str">
        <f t="shared" si="44"/>
        <v>24/09/2021 12:14</v>
      </c>
      <c r="M715" s="4">
        <v>44463</v>
      </c>
      <c r="N715" s="3" t="s">
        <v>241</v>
      </c>
      <c r="O715" s="17" t="str">
        <f t="shared" si="45"/>
        <v>24/09/2021 13:15</v>
      </c>
      <c r="P715" s="24">
        <f t="shared" si="46"/>
        <v>4.2361111110949423E-2</v>
      </c>
      <c r="Q715" s="28">
        <v>0</v>
      </c>
      <c r="R715" s="27">
        <f t="shared" si="47"/>
        <v>60.999999999767169</v>
      </c>
      <c r="S715" s="3" t="s">
        <v>4</v>
      </c>
      <c r="T715" s="3" t="s">
        <v>1198</v>
      </c>
      <c r="U715" s="3" t="s">
        <v>4</v>
      </c>
      <c r="V715" s="3" t="s">
        <v>1276</v>
      </c>
      <c r="W715" s="5">
        <v>0</v>
      </c>
      <c r="X715" s="5">
        <v>0</v>
      </c>
      <c r="Y715" s="5">
        <v>0</v>
      </c>
      <c r="Z715" s="5">
        <v>0.05</v>
      </c>
      <c r="AA715" s="5">
        <v>0</v>
      </c>
      <c r="AB715" s="5">
        <v>0</v>
      </c>
      <c r="AC715" s="5">
        <v>0</v>
      </c>
      <c r="AD715" s="5">
        <v>0</v>
      </c>
      <c r="AE715" s="2">
        <v>3</v>
      </c>
      <c r="AF715" s="2">
        <v>0</v>
      </c>
      <c r="AG715" s="2">
        <v>0</v>
      </c>
      <c r="AH715" s="2">
        <v>0</v>
      </c>
      <c r="AI715" s="2">
        <v>0</v>
      </c>
      <c r="AJ715" s="2">
        <v>1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</row>
    <row r="716" spans="1:46" x14ac:dyDescent="0.2">
      <c r="A716" s="2">
        <v>1702341</v>
      </c>
      <c r="B716" s="2">
        <v>895681</v>
      </c>
      <c r="C716" s="7">
        <v>24.9486088382221</v>
      </c>
      <c r="D716" s="7">
        <v>41.097653990671503</v>
      </c>
      <c r="E716" s="19" t="s">
        <v>1185</v>
      </c>
      <c r="F716" s="46">
        <f>INDEX(Δεδομένα!$P:$P,MATCH('2021'!E716,Δεδομένα!$O:$O,0))</f>
        <v>30</v>
      </c>
      <c r="G716" s="49" t="s">
        <v>1186</v>
      </c>
      <c r="H716" s="51" t="str">
        <f>INDEX(Δεδομένα!B$1:B$51,MATCH('2021'!G716,Δεδομένα!A$1:A$51,0))</f>
        <v>ΑΝΑΤΟΛΙΚΗΣ ΜΑΚΕΔΟΝΙΑΣ ΚΑΙ ΘΡΑΚΗΣ</v>
      </c>
      <c r="I716" s="53">
        <f>INDEX(Δεδομένα!E$1:E$13,MATCH('2021'!H716,Δεδομένα!D$1:D$13,0))</f>
        <v>2</v>
      </c>
      <c r="J716" s="4">
        <v>44470</v>
      </c>
      <c r="K716" s="3" t="s">
        <v>490</v>
      </c>
      <c r="L716" s="17" t="str">
        <f t="shared" si="44"/>
        <v>01/10/2021 16:00</v>
      </c>
      <c r="M716" s="4">
        <v>44470</v>
      </c>
      <c r="N716" s="3" t="s">
        <v>497</v>
      </c>
      <c r="O716" s="17" t="str">
        <f t="shared" si="45"/>
        <v>01/10/2021 21:00</v>
      </c>
      <c r="P716" s="24">
        <f t="shared" si="46"/>
        <v>0.20833333333575865</v>
      </c>
      <c r="Q716" s="28">
        <v>0</v>
      </c>
      <c r="R716" s="27">
        <f t="shared" si="47"/>
        <v>300.00000000349246</v>
      </c>
      <c r="S716" s="3" t="s">
        <v>4</v>
      </c>
      <c r="T716" s="3" t="s">
        <v>1198</v>
      </c>
      <c r="U716" s="3" t="s">
        <v>4</v>
      </c>
      <c r="V716" s="3" t="s">
        <v>1277</v>
      </c>
      <c r="W716" s="5">
        <v>0</v>
      </c>
      <c r="X716" s="5">
        <v>0</v>
      </c>
      <c r="Y716" s="5">
        <v>0</v>
      </c>
      <c r="Z716" s="5">
        <v>1</v>
      </c>
      <c r="AA716" s="5">
        <v>0</v>
      </c>
      <c r="AB716" s="5">
        <v>0</v>
      </c>
      <c r="AC716" s="5">
        <v>20</v>
      </c>
      <c r="AD716" s="5">
        <v>0</v>
      </c>
      <c r="AE716" s="2">
        <v>8</v>
      </c>
      <c r="AF716" s="2">
        <v>0</v>
      </c>
      <c r="AG716" s="2">
        <v>0</v>
      </c>
      <c r="AH716" s="2">
        <v>0</v>
      </c>
      <c r="AI716" s="2">
        <v>1</v>
      </c>
      <c r="AJ716" s="2">
        <v>3</v>
      </c>
      <c r="AK716" s="2">
        <v>0</v>
      </c>
      <c r="AL716" s="2">
        <v>0</v>
      </c>
      <c r="AM716" s="2">
        <v>1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</row>
    <row r="717" spans="1:46" x14ac:dyDescent="0.2">
      <c r="A717" s="2">
        <v>1702343</v>
      </c>
      <c r="B717" s="2">
        <v>895970</v>
      </c>
      <c r="D717" s="2"/>
      <c r="E717" s="19" t="s">
        <v>1185</v>
      </c>
      <c r="F717" s="46">
        <f>INDEX(Δεδομένα!$P:$P,MATCH('2021'!E717,Δεδομένα!$O:$O,0))</f>
        <v>30</v>
      </c>
      <c r="G717" s="49" t="s">
        <v>1186</v>
      </c>
      <c r="H717" s="51" t="str">
        <f>INDEX(Δεδομένα!B$1:B$51,MATCH('2021'!G717,Δεδομένα!A$1:A$51,0))</f>
        <v>ΑΝΑΤΟΛΙΚΗΣ ΜΑΚΕΔΟΝΙΑΣ ΚΑΙ ΘΡΑΚΗΣ</v>
      </c>
      <c r="I717" s="53">
        <f>INDEX(Δεδομένα!E$1:E$13,MATCH('2021'!H717,Δεδομένα!D$1:D$13,0))</f>
        <v>2</v>
      </c>
      <c r="J717" s="4">
        <v>44470</v>
      </c>
      <c r="K717" s="3" t="s">
        <v>563</v>
      </c>
      <c r="L717" s="17" t="str">
        <f t="shared" si="44"/>
        <v>01/10/2021 17:15</v>
      </c>
      <c r="M717" s="4">
        <v>44470</v>
      </c>
      <c r="N717" s="3" t="s">
        <v>1278</v>
      </c>
      <c r="O717" s="17" t="str">
        <f t="shared" si="45"/>
        <v>01/10/2021 18:38</v>
      </c>
      <c r="P717" s="24">
        <f t="shared" si="46"/>
        <v>5.7638888887595385E-2</v>
      </c>
      <c r="Q717" s="28">
        <v>0</v>
      </c>
      <c r="R717" s="27">
        <f t="shared" si="47"/>
        <v>82.999999998137355</v>
      </c>
      <c r="S717" s="3" t="s">
        <v>4</v>
      </c>
      <c r="T717" s="3" t="s">
        <v>1191</v>
      </c>
      <c r="U717" s="3" t="s">
        <v>4</v>
      </c>
      <c r="V717" s="3" t="s">
        <v>1279</v>
      </c>
      <c r="W717" s="5">
        <v>0</v>
      </c>
      <c r="X717" s="5">
        <v>0</v>
      </c>
      <c r="Y717" s="5">
        <v>0</v>
      </c>
      <c r="Z717" s="5">
        <v>0.01</v>
      </c>
      <c r="AA717" s="5">
        <v>0</v>
      </c>
      <c r="AB717" s="5">
        <v>0</v>
      </c>
      <c r="AC717" s="5">
        <v>0</v>
      </c>
      <c r="AD717" s="5">
        <v>0</v>
      </c>
      <c r="AE717" s="2">
        <v>3</v>
      </c>
      <c r="AF717" s="2">
        <v>0</v>
      </c>
      <c r="AG717" s="2">
        <v>0</v>
      </c>
      <c r="AH717" s="2">
        <v>0</v>
      </c>
      <c r="AI717" s="2">
        <v>0</v>
      </c>
      <c r="AJ717" s="2">
        <v>1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</row>
    <row r="718" spans="1:46" x14ac:dyDescent="0.2">
      <c r="A718" s="2">
        <v>1702344</v>
      </c>
      <c r="B718" s="2">
        <v>895712</v>
      </c>
      <c r="C718" s="7">
        <v>24.914123722215798</v>
      </c>
      <c r="D718" s="7">
        <v>41.1022764972057</v>
      </c>
      <c r="E718" s="19" t="s">
        <v>1185</v>
      </c>
      <c r="F718" s="46">
        <f>INDEX(Δεδομένα!$P:$P,MATCH('2021'!E718,Δεδομένα!$O:$O,0))</f>
        <v>30</v>
      </c>
      <c r="G718" s="49" t="s">
        <v>1186</v>
      </c>
      <c r="H718" s="51" t="str">
        <f>INDEX(Δεδομένα!B$1:B$51,MATCH('2021'!G718,Δεδομένα!A$1:A$51,0))</f>
        <v>ΑΝΑΤΟΛΙΚΗΣ ΜΑΚΕΔΟΝΙΑΣ ΚΑΙ ΘΡΑΚΗΣ</v>
      </c>
      <c r="I718" s="53">
        <f>INDEX(Δεδομένα!E$1:E$13,MATCH('2021'!H718,Δεδομένα!D$1:D$13,0))</f>
        <v>2</v>
      </c>
      <c r="J718" s="4">
        <v>44470</v>
      </c>
      <c r="K718" s="3" t="s">
        <v>845</v>
      </c>
      <c r="L718" s="17" t="str">
        <f t="shared" si="44"/>
        <v>01/10/2021 17:39</v>
      </c>
      <c r="M718" s="4">
        <v>44470</v>
      </c>
      <c r="N718" s="3" t="s">
        <v>622</v>
      </c>
      <c r="O718" s="17" t="str">
        <f t="shared" si="45"/>
        <v>01/10/2021 18:41</v>
      </c>
      <c r="P718" s="24">
        <f t="shared" si="46"/>
        <v>4.3055555550381541E-2</v>
      </c>
      <c r="Q718" s="28">
        <v>0</v>
      </c>
      <c r="R718" s="27">
        <f t="shared" si="47"/>
        <v>61.999999992549419</v>
      </c>
      <c r="S718" s="3" t="s">
        <v>4</v>
      </c>
      <c r="T718" s="3" t="s">
        <v>1198</v>
      </c>
      <c r="U718" s="3" t="s">
        <v>4</v>
      </c>
      <c r="V718" s="3" t="s">
        <v>1280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3</v>
      </c>
      <c r="AD718" s="5">
        <v>0</v>
      </c>
      <c r="AE718" s="2">
        <v>3</v>
      </c>
      <c r="AF718" s="2">
        <v>0</v>
      </c>
      <c r="AG718" s="2">
        <v>0</v>
      </c>
      <c r="AH718" s="2">
        <v>0</v>
      </c>
      <c r="AI718" s="2">
        <v>0</v>
      </c>
      <c r="AJ718" s="2">
        <v>1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</row>
    <row r="719" spans="1:46" x14ac:dyDescent="0.2">
      <c r="A719" s="2">
        <v>1702367</v>
      </c>
      <c r="B719" s="2">
        <v>895730</v>
      </c>
      <c r="C719" s="7">
        <v>24.8220614437816</v>
      </c>
      <c r="D719" s="7">
        <v>40.878706049395802</v>
      </c>
      <c r="E719" s="19" t="s">
        <v>1185</v>
      </c>
      <c r="F719" s="46">
        <f>INDEX(Δεδομένα!$P:$P,MATCH('2021'!E719,Δεδομένα!$O:$O,0))</f>
        <v>30</v>
      </c>
      <c r="G719" s="49" t="s">
        <v>1186</v>
      </c>
      <c r="H719" s="51" t="str">
        <f>INDEX(Δεδομένα!B$1:B$51,MATCH('2021'!G719,Δεδομένα!A$1:A$51,0))</f>
        <v>ΑΝΑΤΟΛΙΚΗΣ ΜΑΚΕΔΟΝΙΑΣ ΚΑΙ ΘΡΑΚΗΣ</v>
      </c>
      <c r="I719" s="53">
        <f>INDEX(Δεδομένα!E$1:E$13,MATCH('2021'!H719,Δεδομένα!D$1:D$13,0))</f>
        <v>2</v>
      </c>
      <c r="J719" s="4">
        <v>44470</v>
      </c>
      <c r="K719" s="3" t="s">
        <v>193</v>
      </c>
      <c r="L719" s="17" t="str">
        <f t="shared" si="44"/>
        <v>01/10/2021 18:53</v>
      </c>
      <c r="M719" s="4">
        <v>44473</v>
      </c>
      <c r="N719" s="3" t="s">
        <v>645</v>
      </c>
      <c r="O719" s="17" t="str">
        <f t="shared" si="45"/>
        <v>04/10/2021 21:38</v>
      </c>
      <c r="P719" s="29">
        <f t="shared" si="46"/>
        <v>3.1145833333284827</v>
      </c>
      <c r="Q719" s="30">
        <f>3*24</f>
        <v>72</v>
      </c>
      <c r="R719" s="27">
        <f t="shared" si="47"/>
        <v>4484.9999999930151</v>
      </c>
      <c r="S719" s="3" t="s">
        <v>4</v>
      </c>
      <c r="T719" s="3" t="s">
        <v>1188</v>
      </c>
      <c r="U719" s="3" t="s">
        <v>4</v>
      </c>
      <c r="V719" s="3" t="s">
        <v>1281</v>
      </c>
      <c r="W719" s="5">
        <v>0</v>
      </c>
      <c r="X719" s="5">
        <v>50</v>
      </c>
      <c r="Y719" s="5">
        <v>0</v>
      </c>
      <c r="Z719" s="5">
        <v>300</v>
      </c>
      <c r="AA719" s="5">
        <v>450</v>
      </c>
      <c r="AB719" s="5">
        <v>0</v>
      </c>
      <c r="AC719" s="5">
        <v>0</v>
      </c>
      <c r="AD719" s="5">
        <v>0</v>
      </c>
      <c r="AE719" s="2">
        <v>10</v>
      </c>
      <c r="AF719" s="2">
        <v>0</v>
      </c>
      <c r="AG719" s="2">
        <v>0</v>
      </c>
      <c r="AH719" s="2">
        <v>0</v>
      </c>
      <c r="AI719" s="2">
        <v>2</v>
      </c>
      <c r="AJ719" s="2">
        <v>4</v>
      </c>
      <c r="AK719" s="2">
        <v>0</v>
      </c>
      <c r="AL719" s="2">
        <v>1</v>
      </c>
      <c r="AM719" s="2">
        <v>1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</row>
    <row r="720" spans="1:46" x14ac:dyDescent="0.2">
      <c r="A720" s="2">
        <v>1702381</v>
      </c>
      <c r="B720" s="2">
        <v>896507</v>
      </c>
      <c r="C720" s="7">
        <v>24.819363311735799</v>
      </c>
      <c r="D720" s="7">
        <v>40.8973375182849</v>
      </c>
      <c r="E720" s="19" t="s">
        <v>1185</v>
      </c>
      <c r="F720" s="46">
        <f>INDEX(Δεδομένα!$P:$P,MATCH('2021'!E720,Δεδομένα!$O:$O,0))</f>
        <v>30</v>
      </c>
      <c r="G720" s="49" t="s">
        <v>1186</v>
      </c>
      <c r="H720" s="51" t="str">
        <f>INDEX(Δεδομένα!B$1:B$51,MATCH('2021'!G720,Δεδομένα!A$1:A$51,0))</f>
        <v>ΑΝΑΤΟΛΙΚΗΣ ΜΑΚΕΔΟΝΙΑΣ ΚΑΙ ΘΡΑΚΗΣ</v>
      </c>
      <c r="I720" s="53">
        <f>INDEX(Δεδομένα!E$1:E$13,MATCH('2021'!H720,Δεδομένα!D$1:D$13,0))</f>
        <v>2</v>
      </c>
      <c r="J720" s="4">
        <v>44473</v>
      </c>
      <c r="K720" s="3" t="s">
        <v>1282</v>
      </c>
      <c r="L720" s="17" t="str">
        <f t="shared" si="44"/>
        <v>04/10/2021 14:19</v>
      </c>
      <c r="M720" s="4">
        <v>44475</v>
      </c>
      <c r="N720" s="3" t="s">
        <v>656</v>
      </c>
      <c r="O720" s="17" t="str">
        <f t="shared" si="45"/>
        <v>06/10/2021 14:55</v>
      </c>
      <c r="P720" s="29">
        <f t="shared" si="46"/>
        <v>2.0250000000014552</v>
      </c>
      <c r="Q720" s="30">
        <f>2*24</f>
        <v>48</v>
      </c>
      <c r="R720" s="27">
        <f t="shared" si="47"/>
        <v>2916.0000000020955</v>
      </c>
      <c r="S720" s="3" t="s">
        <v>4</v>
      </c>
      <c r="T720" s="3" t="s">
        <v>1188</v>
      </c>
      <c r="U720" s="3" t="s">
        <v>4</v>
      </c>
      <c r="V720" s="3" t="s">
        <v>1283</v>
      </c>
      <c r="W720" s="5">
        <v>0</v>
      </c>
      <c r="X720" s="5">
        <v>150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2">
        <v>17</v>
      </c>
      <c r="AF720" s="2">
        <v>0</v>
      </c>
      <c r="AG720" s="2">
        <v>0</v>
      </c>
      <c r="AH720" s="2">
        <v>0</v>
      </c>
      <c r="AI720" s="2">
        <v>0</v>
      </c>
      <c r="AJ720" s="2">
        <v>6</v>
      </c>
      <c r="AK720" s="2">
        <v>0</v>
      </c>
      <c r="AL720" s="2">
        <v>1</v>
      </c>
      <c r="AM720" s="2">
        <v>0</v>
      </c>
      <c r="AN720" s="2">
        <v>0</v>
      </c>
      <c r="AO720" s="2">
        <v>0</v>
      </c>
      <c r="AP720" s="2">
        <v>0</v>
      </c>
      <c r="AQ720" s="2">
        <v>2</v>
      </c>
      <c r="AR720" s="2">
        <v>0</v>
      </c>
      <c r="AS720" s="2">
        <v>0</v>
      </c>
      <c r="AT720" s="2">
        <v>0</v>
      </c>
    </row>
    <row r="721" spans="1:46" x14ac:dyDescent="0.2">
      <c r="A721" s="2">
        <v>1702384</v>
      </c>
      <c r="B721" s="2">
        <v>896562</v>
      </c>
      <c r="D721" s="2"/>
      <c r="E721" s="19" t="s">
        <v>1185</v>
      </c>
      <c r="F721" s="46">
        <f>INDEX(Δεδομένα!$P:$P,MATCH('2021'!E721,Δεδομένα!$O:$O,0))</f>
        <v>30</v>
      </c>
      <c r="G721" s="49" t="s">
        <v>1186</v>
      </c>
      <c r="H721" s="51" t="str">
        <f>INDEX(Δεδομένα!B$1:B$51,MATCH('2021'!G721,Δεδομένα!A$1:A$51,0))</f>
        <v>ΑΝΑΤΟΛΙΚΗΣ ΜΑΚΕΔΟΝΙΑΣ ΚΑΙ ΘΡΑΚΗΣ</v>
      </c>
      <c r="I721" s="53">
        <f>INDEX(Δεδομένα!E$1:E$13,MATCH('2021'!H721,Δεδομένα!D$1:D$13,0))</f>
        <v>2</v>
      </c>
      <c r="J721" s="4">
        <v>44473</v>
      </c>
      <c r="K721" s="3" t="s">
        <v>146</v>
      </c>
      <c r="L721" s="17" t="str">
        <f t="shared" si="44"/>
        <v>04/10/2021 16:30</v>
      </c>
      <c r="M721" s="4">
        <v>44473</v>
      </c>
      <c r="N721" s="3" t="s">
        <v>1284</v>
      </c>
      <c r="O721" s="17" t="str">
        <f t="shared" si="45"/>
        <v>04/10/2021 17:57</v>
      </c>
      <c r="P721" s="24">
        <f t="shared" si="46"/>
        <v>6.0416666667151731E-2</v>
      </c>
      <c r="Q721" s="28">
        <v>0</v>
      </c>
      <c r="R721" s="27">
        <f t="shared" si="47"/>
        <v>87.000000000698492</v>
      </c>
      <c r="S721" s="3" t="s">
        <v>4</v>
      </c>
      <c r="T721" s="3" t="s">
        <v>1198</v>
      </c>
      <c r="U721" s="3" t="s">
        <v>4</v>
      </c>
      <c r="V721" s="3" t="s">
        <v>1285</v>
      </c>
      <c r="W721" s="5">
        <v>0</v>
      </c>
      <c r="X721" s="5">
        <v>0</v>
      </c>
      <c r="Y721" s="5">
        <v>0</v>
      </c>
      <c r="Z721" s="5">
        <v>15</v>
      </c>
      <c r="AA721" s="5">
        <v>0</v>
      </c>
      <c r="AB721" s="5">
        <v>0</v>
      </c>
      <c r="AC721" s="5">
        <v>0</v>
      </c>
      <c r="AD721" s="5">
        <v>0</v>
      </c>
      <c r="AE721" s="2">
        <v>2</v>
      </c>
      <c r="AF721" s="2">
        <v>0</v>
      </c>
      <c r="AG721" s="2">
        <v>0</v>
      </c>
      <c r="AH721" s="2">
        <v>0</v>
      </c>
      <c r="AI721" s="2">
        <v>0</v>
      </c>
      <c r="AJ721" s="2">
        <v>1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</row>
    <row r="722" spans="1:46" x14ac:dyDescent="0.2">
      <c r="A722" s="2">
        <v>1706553</v>
      </c>
      <c r="B722" s="2">
        <v>896745</v>
      </c>
      <c r="C722" s="7">
        <v>24.915463733883101</v>
      </c>
      <c r="D722" s="7">
        <v>41.059203473895103</v>
      </c>
      <c r="E722" s="19" t="s">
        <v>1185</v>
      </c>
      <c r="F722" s="46">
        <f>INDEX(Δεδομένα!$P:$P,MATCH('2021'!E722,Δεδομένα!$O:$O,0))</f>
        <v>30</v>
      </c>
      <c r="G722" s="49" t="s">
        <v>1186</v>
      </c>
      <c r="H722" s="51" t="str">
        <f>INDEX(Δεδομένα!B$1:B$51,MATCH('2021'!G722,Δεδομένα!A$1:A$51,0))</f>
        <v>ΑΝΑΤΟΛΙΚΗΣ ΜΑΚΕΔΟΝΙΑΣ ΚΑΙ ΘΡΑΚΗΣ</v>
      </c>
      <c r="I722" s="53">
        <f>INDEX(Δεδομένα!E$1:E$13,MATCH('2021'!H722,Δεδομένα!D$1:D$13,0))</f>
        <v>2</v>
      </c>
      <c r="J722" s="4">
        <v>44474</v>
      </c>
      <c r="K722" s="3" t="s">
        <v>613</v>
      </c>
      <c r="L722" s="17" t="str">
        <f t="shared" si="44"/>
        <v>05/10/2021 12:17</v>
      </c>
      <c r="M722" s="4">
        <v>44474</v>
      </c>
      <c r="N722" s="3" t="s">
        <v>529</v>
      </c>
      <c r="O722" s="17" t="str">
        <f t="shared" si="45"/>
        <v>05/10/2021 14:05</v>
      </c>
      <c r="P722" s="24">
        <f t="shared" si="46"/>
        <v>7.4999999997089617E-2</v>
      </c>
      <c r="Q722" s="28">
        <v>0</v>
      </c>
      <c r="R722" s="27">
        <f t="shared" si="47"/>
        <v>107.99999999580905</v>
      </c>
      <c r="S722" s="3" t="s">
        <v>4</v>
      </c>
      <c r="T722" s="3" t="s">
        <v>1198</v>
      </c>
      <c r="U722" s="3" t="s">
        <v>4</v>
      </c>
      <c r="V722" s="3" t="s">
        <v>1286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30</v>
      </c>
      <c r="AD722" s="5">
        <v>0</v>
      </c>
      <c r="AE722" s="2">
        <v>2</v>
      </c>
      <c r="AF722" s="2">
        <v>0</v>
      </c>
      <c r="AG722" s="2">
        <v>0</v>
      </c>
      <c r="AH722" s="2">
        <v>0</v>
      </c>
      <c r="AI722" s="2">
        <v>0</v>
      </c>
      <c r="AJ722" s="2">
        <v>1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</row>
    <row r="723" spans="1:46" x14ac:dyDescent="0.2">
      <c r="A723" s="2">
        <v>1702388</v>
      </c>
      <c r="B723" s="2">
        <v>897092</v>
      </c>
      <c r="C723" s="7">
        <v>24.833300090960801</v>
      </c>
      <c r="D723" s="7">
        <v>41.253338450527103</v>
      </c>
      <c r="E723" s="19" t="s">
        <v>1185</v>
      </c>
      <c r="F723" s="46">
        <f>INDEX(Δεδομένα!$P:$P,MATCH('2021'!E723,Δεδομένα!$O:$O,0))</f>
        <v>30</v>
      </c>
      <c r="G723" s="49" t="s">
        <v>1186</v>
      </c>
      <c r="H723" s="51" t="str">
        <f>INDEX(Δεδομένα!B$1:B$51,MATCH('2021'!G723,Δεδομένα!A$1:A$51,0))</f>
        <v>ΑΝΑΤΟΛΙΚΗΣ ΜΑΚΕΔΟΝΙΑΣ ΚΑΙ ΘΡΑΚΗΣ</v>
      </c>
      <c r="I723" s="53">
        <f>INDEX(Δεδομένα!E$1:E$13,MATCH('2021'!H723,Δεδομένα!D$1:D$13,0))</f>
        <v>2</v>
      </c>
      <c r="J723" s="4">
        <v>44475</v>
      </c>
      <c r="K723" s="3" t="s">
        <v>883</v>
      </c>
      <c r="L723" s="17" t="str">
        <f t="shared" si="44"/>
        <v>06/10/2021 14:18</v>
      </c>
      <c r="M723" s="4">
        <v>44475</v>
      </c>
      <c r="N723" s="3" t="s">
        <v>147</v>
      </c>
      <c r="O723" s="17" t="str">
        <f t="shared" si="45"/>
        <v>06/10/2021 20:00</v>
      </c>
      <c r="P723" s="24">
        <f t="shared" si="46"/>
        <v>0.23750000000291038</v>
      </c>
      <c r="Q723" s="28">
        <v>0</v>
      </c>
      <c r="R723" s="27">
        <f t="shared" si="47"/>
        <v>342.00000000419095</v>
      </c>
      <c r="S723" s="3" t="s">
        <v>4</v>
      </c>
      <c r="T723" s="3" t="s">
        <v>1191</v>
      </c>
      <c r="U723" s="3" t="s">
        <v>4</v>
      </c>
      <c r="V723" s="3" t="s">
        <v>1287</v>
      </c>
      <c r="W723" s="5">
        <v>0</v>
      </c>
      <c r="X723" s="5">
        <v>10</v>
      </c>
      <c r="Y723" s="5">
        <v>0</v>
      </c>
      <c r="Z723" s="5">
        <v>10</v>
      </c>
      <c r="AA723" s="5">
        <v>0</v>
      </c>
      <c r="AB723" s="5">
        <v>0</v>
      </c>
      <c r="AC723" s="5">
        <v>0</v>
      </c>
      <c r="AD723" s="5">
        <v>0</v>
      </c>
      <c r="AE723" s="2">
        <v>11</v>
      </c>
      <c r="AF723" s="2">
        <v>0</v>
      </c>
      <c r="AG723" s="2">
        <v>1</v>
      </c>
      <c r="AH723" s="2">
        <v>0</v>
      </c>
      <c r="AI723" s="2">
        <v>0</v>
      </c>
      <c r="AJ723" s="2">
        <v>5</v>
      </c>
      <c r="AK723" s="2">
        <v>1</v>
      </c>
      <c r="AL723" s="2">
        <v>1</v>
      </c>
      <c r="AM723" s="2">
        <v>1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</row>
    <row r="724" spans="1:46" x14ac:dyDescent="0.2">
      <c r="A724" s="2">
        <v>1704702</v>
      </c>
      <c r="B724" s="2">
        <v>897419</v>
      </c>
      <c r="C724" s="7">
        <v>24.9229371265032</v>
      </c>
      <c r="D724" s="7">
        <v>40.952966227920797</v>
      </c>
      <c r="E724" s="19" t="s">
        <v>1185</v>
      </c>
      <c r="F724" s="46">
        <f>INDEX(Δεδομένα!$P:$P,MATCH('2021'!E724,Δεδομένα!$O:$O,0))</f>
        <v>30</v>
      </c>
      <c r="G724" s="49" t="s">
        <v>1186</v>
      </c>
      <c r="H724" s="51" t="str">
        <f>INDEX(Δεδομένα!B$1:B$51,MATCH('2021'!G724,Δεδομένα!A$1:A$51,0))</f>
        <v>ΑΝΑΤΟΛΙΚΗΣ ΜΑΚΕΔΟΝΙΑΣ ΚΑΙ ΘΡΑΚΗΣ</v>
      </c>
      <c r="I724" s="53">
        <f>INDEX(Δεδομένα!E$1:E$13,MATCH('2021'!H724,Δεδομένα!D$1:D$13,0))</f>
        <v>2</v>
      </c>
      <c r="J724" s="4">
        <v>44476</v>
      </c>
      <c r="K724" s="3" t="s">
        <v>900</v>
      </c>
      <c r="L724" s="17" t="str">
        <f t="shared" si="44"/>
        <v>07/10/2021 13:57</v>
      </c>
      <c r="M724" s="4">
        <v>44476</v>
      </c>
      <c r="N724" s="3" t="s">
        <v>653</v>
      </c>
      <c r="O724" s="17" t="str">
        <f t="shared" si="45"/>
        <v>07/10/2021 15:38</v>
      </c>
      <c r="P724" s="24">
        <f t="shared" si="46"/>
        <v>7.0138888884685002E-2</v>
      </c>
      <c r="Q724" s="28">
        <v>0</v>
      </c>
      <c r="R724" s="27">
        <f t="shared" si="47"/>
        <v>100.9999999939464</v>
      </c>
      <c r="S724" s="3" t="s">
        <v>4</v>
      </c>
      <c r="T724" s="3" t="s">
        <v>1198</v>
      </c>
      <c r="U724" s="3" t="s">
        <v>4</v>
      </c>
      <c r="V724" s="3" t="s">
        <v>1220</v>
      </c>
      <c r="W724" s="5">
        <v>0</v>
      </c>
      <c r="X724" s="5">
        <v>0</v>
      </c>
      <c r="Y724" s="5">
        <v>0</v>
      </c>
      <c r="Z724" s="5">
        <v>20</v>
      </c>
      <c r="AA724" s="5">
        <v>0</v>
      </c>
      <c r="AB724" s="5">
        <v>0</v>
      </c>
      <c r="AC724" s="5">
        <v>0</v>
      </c>
      <c r="AD724" s="5">
        <v>0</v>
      </c>
      <c r="AE724" s="2">
        <v>4</v>
      </c>
      <c r="AF724" s="2">
        <v>0</v>
      </c>
      <c r="AG724" s="2">
        <v>0</v>
      </c>
      <c r="AH724" s="2">
        <v>0</v>
      </c>
      <c r="AI724" s="2">
        <v>0</v>
      </c>
      <c r="AJ724" s="2">
        <v>2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</row>
    <row r="725" spans="1:46" x14ac:dyDescent="0.2">
      <c r="A725" s="2">
        <v>1704705</v>
      </c>
      <c r="B725" s="2">
        <v>897990</v>
      </c>
      <c r="C725" s="7">
        <v>24.932156689972601</v>
      </c>
      <c r="D725" s="7">
        <v>41.159751986426997</v>
      </c>
      <c r="E725" s="19" t="s">
        <v>1185</v>
      </c>
      <c r="F725" s="46">
        <f>INDEX(Δεδομένα!$P:$P,MATCH('2021'!E725,Δεδομένα!$O:$O,0))</f>
        <v>30</v>
      </c>
      <c r="G725" s="49" t="s">
        <v>1186</v>
      </c>
      <c r="H725" s="51" t="str">
        <f>INDEX(Δεδομένα!B$1:B$51,MATCH('2021'!G725,Δεδομένα!A$1:A$51,0))</f>
        <v>ΑΝΑΤΟΛΙΚΗΣ ΜΑΚΕΔΟΝΙΑΣ ΚΑΙ ΘΡΑΚΗΣ</v>
      </c>
      <c r="I725" s="53">
        <f>INDEX(Δεδομένα!E$1:E$13,MATCH('2021'!H725,Δεδομένα!D$1:D$13,0))</f>
        <v>2</v>
      </c>
      <c r="J725" s="4">
        <v>44478</v>
      </c>
      <c r="K725" s="3" t="s">
        <v>1289</v>
      </c>
      <c r="L725" s="17" t="str">
        <f t="shared" si="44"/>
        <v>09/10/2021 08:38</v>
      </c>
      <c r="M725" s="4">
        <v>44478</v>
      </c>
      <c r="N725" s="3" t="s">
        <v>127</v>
      </c>
      <c r="O725" s="17" t="str">
        <f t="shared" si="45"/>
        <v>09/10/2021 11:40</v>
      </c>
      <c r="P725" s="24">
        <f t="shared" si="46"/>
        <v>0.12638888888614019</v>
      </c>
      <c r="Q725" s="28">
        <v>0</v>
      </c>
      <c r="R725" s="27">
        <f t="shared" si="47"/>
        <v>181.99999999604188</v>
      </c>
      <c r="S725" s="3" t="s">
        <v>4</v>
      </c>
      <c r="T725" s="3" t="s">
        <v>1194</v>
      </c>
      <c r="U725" s="3" t="s">
        <v>4</v>
      </c>
      <c r="V725" s="3" t="s">
        <v>1290</v>
      </c>
      <c r="W725" s="5">
        <v>0</v>
      </c>
      <c r="X725" s="5">
        <v>0.01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2">
        <v>6</v>
      </c>
      <c r="AF725" s="2">
        <v>0</v>
      </c>
      <c r="AG725" s="2">
        <v>0</v>
      </c>
      <c r="AH725" s="2">
        <v>0</v>
      </c>
      <c r="AI725" s="2">
        <v>0</v>
      </c>
      <c r="AJ725" s="2">
        <v>3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</row>
    <row r="726" spans="1:46" x14ac:dyDescent="0.2">
      <c r="A726" s="2">
        <v>1709106</v>
      </c>
      <c r="B726" s="2">
        <v>903606</v>
      </c>
      <c r="C726" s="7"/>
      <c r="D726" s="7"/>
      <c r="E726" s="19" t="s">
        <v>1185</v>
      </c>
      <c r="F726" s="46">
        <f>INDEX(Δεδομένα!$P:$P,MATCH('2021'!E726,Δεδομένα!$O:$O,0))</f>
        <v>30</v>
      </c>
      <c r="G726" s="49" t="s">
        <v>1186</v>
      </c>
      <c r="H726" s="51" t="str">
        <f>INDEX(Δεδομένα!B$1:B$51,MATCH('2021'!G726,Δεδομένα!A$1:A$51,0))</f>
        <v>ΑΝΑΤΟΛΙΚΗΣ ΜΑΚΕΔΟΝΙΑΣ ΚΑΙ ΘΡΑΚΗΣ</v>
      </c>
      <c r="I726" s="53">
        <f>INDEX(Δεδομένα!E$1:E$13,MATCH('2021'!H726,Δεδομένα!D$1:D$13,0))</f>
        <v>2</v>
      </c>
      <c r="J726" s="4">
        <v>44492</v>
      </c>
      <c r="K726" s="3" t="s">
        <v>118</v>
      </c>
      <c r="L726" s="17" t="str">
        <f t="shared" si="44"/>
        <v>23/10/2021 15:24</v>
      </c>
      <c r="M726" s="4">
        <v>44492</v>
      </c>
      <c r="N726" s="3" t="s">
        <v>731</v>
      </c>
      <c r="O726" s="17" t="str">
        <f t="shared" si="45"/>
        <v>23/10/2021 16:31</v>
      </c>
      <c r="P726" s="24">
        <f t="shared" si="46"/>
        <v>4.6527777776645962E-2</v>
      </c>
      <c r="Q726" s="28">
        <v>0</v>
      </c>
      <c r="R726" s="27">
        <f t="shared" si="47"/>
        <v>66.999999998370185</v>
      </c>
      <c r="S726" s="3" t="s">
        <v>4</v>
      </c>
      <c r="T726" s="3" t="s">
        <v>1198</v>
      </c>
      <c r="U726" s="3" t="s">
        <v>4</v>
      </c>
      <c r="V726" s="3" t="s">
        <v>1291</v>
      </c>
      <c r="W726" s="5">
        <v>0</v>
      </c>
      <c r="X726" s="5">
        <v>0</v>
      </c>
      <c r="Y726" s="5">
        <v>0</v>
      </c>
      <c r="Z726" s="5">
        <v>0.1</v>
      </c>
      <c r="AA726" s="5">
        <v>0</v>
      </c>
      <c r="AB726" s="5">
        <v>0</v>
      </c>
      <c r="AC726" s="5">
        <v>0</v>
      </c>
      <c r="AD726" s="5">
        <v>0</v>
      </c>
      <c r="AE726" s="2">
        <v>3</v>
      </c>
      <c r="AF726" s="2">
        <v>0</v>
      </c>
      <c r="AG726" s="2">
        <v>0</v>
      </c>
      <c r="AH726" s="2">
        <v>0</v>
      </c>
      <c r="AI726" s="2">
        <v>0</v>
      </c>
      <c r="AJ726" s="2">
        <v>1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</row>
    <row r="727" spans="1:46" x14ac:dyDescent="0.2">
      <c r="A727" s="2">
        <v>1709127</v>
      </c>
      <c r="B727" s="2">
        <v>904985</v>
      </c>
      <c r="C727" s="7">
        <v>24.909118337865898</v>
      </c>
      <c r="D727" s="7">
        <v>41.055814080121998</v>
      </c>
      <c r="E727" s="19" t="s">
        <v>1185</v>
      </c>
      <c r="F727" s="46">
        <f>INDEX(Δεδομένα!$P:$P,MATCH('2021'!E727,Δεδομένα!$O:$O,0))</f>
        <v>30</v>
      </c>
      <c r="G727" s="49" t="s">
        <v>1186</v>
      </c>
      <c r="H727" s="51" t="str">
        <f>INDEX(Δεδομένα!B$1:B$51,MATCH('2021'!G727,Δεδομένα!A$1:A$51,0))</f>
        <v>ΑΝΑΤΟΛΙΚΗΣ ΜΑΚΕΔΟΝΙΑΣ ΚΑΙ ΘΡΑΚΗΣ</v>
      </c>
      <c r="I727" s="53">
        <f>INDEX(Δεδομένα!E$1:E$13,MATCH('2021'!H727,Δεδομένα!D$1:D$13,0))</f>
        <v>2</v>
      </c>
      <c r="J727" s="4">
        <v>44497</v>
      </c>
      <c r="K727" s="3" t="s">
        <v>1292</v>
      </c>
      <c r="L727" s="17" t="str">
        <f t="shared" ref="L727:L779" si="48">_xlfn.CONCAT(TEXT(J727,"ηη/μμ/εεε")," ",TEXT(K727,"ωω:λλ"))</f>
        <v>28/10/2021 20:01</v>
      </c>
      <c r="M727" s="4">
        <v>44497</v>
      </c>
      <c r="N727" s="3" t="s">
        <v>208</v>
      </c>
      <c r="O727" s="17" t="str">
        <f t="shared" ref="O727:O779" si="49">_xlfn.CONCAT(TEXT(M727,"ηη/μμ/εεε")," ",TEXT(N727,"ωω:λλ"))</f>
        <v>28/10/2021 21:16</v>
      </c>
      <c r="P727" s="24">
        <f t="shared" ref="P727:P779" si="50">O727-L727</f>
        <v>5.2083333335758653E-2</v>
      </c>
      <c r="Q727" s="28">
        <v>0</v>
      </c>
      <c r="R727" s="27">
        <f t="shared" ref="R727:R779" si="51">P727*(24*60)</f>
        <v>75.00000000349246</v>
      </c>
      <c r="S727" s="3" t="s">
        <v>4</v>
      </c>
      <c r="T727" s="3" t="s">
        <v>1198</v>
      </c>
      <c r="U727" s="3" t="s">
        <v>4</v>
      </c>
      <c r="V727" s="3" t="s">
        <v>1293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10</v>
      </c>
      <c r="AD727" s="5">
        <v>0</v>
      </c>
      <c r="AE727" s="2">
        <v>3</v>
      </c>
      <c r="AF727" s="2">
        <v>0</v>
      </c>
      <c r="AG727" s="2">
        <v>0</v>
      </c>
      <c r="AH727" s="2">
        <v>0</v>
      </c>
      <c r="AI727" s="2">
        <v>0</v>
      </c>
      <c r="AJ727" s="2">
        <v>1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</row>
    <row r="728" spans="1:46" x14ac:dyDescent="0.2">
      <c r="A728" s="2">
        <v>1719944</v>
      </c>
      <c r="B728" s="2">
        <v>908073</v>
      </c>
      <c r="C728" s="7">
        <v>24.970741876165601</v>
      </c>
      <c r="D728" s="7">
        <v>40.948475966065402</v>
      </c>
      <c r="E728" s="19" t="s">
        <v>1185</v>
      </c>
      <c r="F728" s="46">
        <f>INDEX(Δεδομένα!$P:$P,MATCH('2021'!E728,Δεδομένα!$O:$O,0))</f>
        <v>30</v>
      </c>
      <c r="G728" s="49" t="s">
        <v>1186</v>
      </c>
      <c r="H728" s="51" t="str">
        <f>INDEX(Δεδομένα!B$1:B$51,MATCH('2021'!G728,Δεδομένα!A$1:A$51,0))</f>
        <v>ΑΝΑΤΟΛΙΚΗΣ ΜΑΚΕΔΟΝΙΑΣ ΚΑΙ ΘΡΑΚΗΣ</v>
      </c>
      <c r="I728" s="53">
        <f>INDEX(Δεδομένα!E$1:E$13,MATCH('2021'!H728,Δεδομένα!D$1:D$13,0))</f>
        <v>2</v>
      </c>
      <c r="J728" s="4">
        <v>44510</v>
      </c>
      <c r="K728" s="3" t="s">
        <v>409</v>
      </c>
      <c r="L728" s="17" t="str">
        <f t="shared" si="48"/>
        <v>10/11/2021 18:14</v>
      </c>
      <c r="M728" s="4">
        <v>44510</v>
      </c>
      <c r="N728" s="3" t="s">
        <v>1224</v>
      </c>
      <c r="O728" s="17" t="str">
        <f t="shared" si="49"/>
        <v>10/11/2021 18:57</v>
      </c>
      <c r="P728" s="24">
        <f t="shared" si="50"/>
        <v>2.9861111106583849E-2</v>
      </c>
      <c r="Q728" s="28">
        <v>0</v>
      </c>
      <c r="R728" s="27">
        <f t="shared" si="51"/>
        <v>42.999999993480742</v>
      </c>
      <c r="S728" s="3" t="s">
        <v>4</v>
      </c>
      <c r="T728" s="3" t="s">
        <v>1198</v>
      </c>
      <c r="U728" s="3" t="s">
        <v>4</v>
      </c>
      <c r="V728" s="3" t="s">
        <v>1249</v>
      </c>
      <c r="W728" s="5">
        <v>0</v>
      </c>
      <c r="X728" s="5">
        <v>0</v>
      </c>
      <c r="Y728" s="5">
        <v>0</v>
      </c>
      <c r="Z728" s="5">
        <v>5</v>
      </c>
      <c r="AA728" s="5">
        <v>0</v>
      </c>
      <c r="AB728" s="5">
        <v>0</v>
      </c>
      <c r="AC728" s="5">
        <v>0</v>
      </c>
      <c r="AD728" s="5">
        <v>0</v>
      </c>
      <c r="AE728" s="2">
        <v>2</v>
      </c>
      <c r="AF728" s="2">
        <v>0</v>
      </c>
      <c r="AG728" s="2">
        <v>0</v>
      </c>
      <c r="AH728" s="2">
        <v>0</v>
      </c>
      <c r="AI728" s="2">
        <v>0</v>
      </c>
      <c r="AJ728" s="2">
        <v>1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</row>
    <row r="729" spans="1:46" x14ac:dyDescent="0.2">
      <c r="A729" s="2">
        <v>1719949</v>
      </c>
      <c r="B729" s="2">
        <v>908440</v>
      </c>
      <c r="C729" s="7">
        <v>25.056814881859399</v>
      </c>
      <c r="D729" s="7">
        <v>41.1041549786788</v>
      </c>
      <c r="E729" s="19" t="s">
        <v>1185</v>
      </c>
      <c r="F729" s="46">
        <f>INDEX(Δεδομένα!$P:$P,MATCH('2021'!E729,Δεδομένα!$O:$O,0))</f>
        <v>30</v>
      </c>
      <c r="G729" s="49" t="s">
        <v>1186</v>
      </c>
      <c r="H729" s="51" t="str">
        <f>INDEX(Δεδομένα!B$1:B$51,MATCH('2021'!G729,Δεδομένα!A$1:A$51,0))</f>
        <v>ΑΝΑΤΟΛΙΚΗΣ ΜΑΚΕΔΟΝΙΑΣ ΚΑΙ ΘΡΑΚΗΣ</v>
      </c>
      <c r="I729" s="53">
        <f>INDEX(Δεδομένα!E$1:E$13,MATCH('2021'!H729,Δεδομένα!D$1:D$13,0))</f>
        <v>2</v>
      </c>
      <c r="J729" s="4">
        <v>44512</v>
      </c>
      <c r="K729" s="3" t="s">
        <v>86</v>
      </c>
      <c r="L729" s="17" t="str">
        <f t="shared" si="48"/>
        <v>12/11/2021 11:39</v>
      </c>
      <c r="M729" s="4">
        <v>44512</v>
      </c>
      <c r="N729" s="3" t="s">
        <v>955</v>
      </c>
      <c r="O729" s="17" t="str">
        <f t="shared" si="49"/>
        <v>12/11/2021 12:29</v>
      </c>
      <c r="P729" s="24">
        <f t="shared" si="50"/>
        <v>3.4722222218988463E-2</v>
      </c>
      <c r="Q729" s="28">
        <v>0</v>
      </c>
      <c r="R729" s="27">
        <f t="shared" si="51"/>
        <v>49.999999995343387</v>
      </c>
      <c r="S729" s="3" t="s">
        <v>4</v>
      </c>
      <c r="T729" s="3" t="s">
        <v>1198</v>
      </c>
      <c r="U729" s="3" t="s">
        <v>4</v>
      </c>
      <c r="V729" s="3" t="s">
        <v>1223</v>
      </c>
      <c r="W729" s="5">
        <v>0</v>
      </c>
      <c r="X729" s="5">
        <v>0</v>
      </c>
      <c r="Y729" s="5">
        <v>0</v>
      </c>
      <c r="Z729" s="5">
        <v>0.5</v>
      </c>
      <c r="AA729" s="5">
        <v>0</v>
      </c>
      <c r="AB729" s="5">
        <v>0</v>
      </c>
      <c r="AC729" s="5">
        <v>0</v>
      </c>
      <c r="AD729" s="5">
        <v>0</v>
      </c>
      <c r="AE729" s="2">
        <v>2</v>
      </c>
      <c r="AF729" s="2">
        <v>0</v>
      </c>
      <c r="AG729" s="2">
        <v>0</v>
      </c>
      <c r="AH729" s="2">
        <v>0</v>
      </c>
      <c r="AI729" s="2">
        <v>0</v>
      </c>
      <c r="AJ729" s="2">
        <v>1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</row>
    <row r="730" spans="1:46" x14ac:dyDescent="0.2">
      <c r="A730" s="2">
        <v>1719956</v>
      </c>
      <c r="B730" s="2">
        <v>909467</v>
      </c>
      <c r="C730" s="7">
        <v>24.820257544833101</v>
      </c>
      <c r="D730" s="7">
        <v>41.0920278152755</v>
      </c>
      <c r="E730" s="19" t="s">
        <v>1185</v>
      </c>
      <c r="F730" s="46">
        <f>INDEX(Δεδομένα!$P:$P,MATCH('2021'!E730,Δεδομένα!$O:$O,0))</f>
        <v>30</v>
      </c>
      <c r="G730" s="49" t="s">
        <v>1186</v>
      </c>
      <c r="H730" s="51" t="str">
        <f>INDEX(Δεδομένα!B$1:B$51,MATCH('2021'!G730,Δεδομένα!A$1:A$51,0))</f>
        <v>ΑΝΑΤΟΛΙΚΗΣ ΜΑΚΕΔΟΝΙΑΣ ΚΑΙ ΘΡΑΚΗΣ</v>
      </c>
      <c r="I730" s="53">
        <f>INDEX(Δεδομένα!E$1:E$13,MATCH('2021'!H730,Δεδομένα!D$1:D$13,0))</f>
        <v>2</v>
      </c>
      <c r="J730" s="4">
        <v>44516</v>
      </c>
      <c r="K730" s="3" t="s">
        <v>955</v>
      </c>
      <c r="L730" s="17" t="str">
        <f t="shared" si="48"/>
        <v>16/11/2021 12:29</v>
      </c>
      <c r="M730" s="4">
        <v>44516</v>
      </c>
      <c r="N730" s="3" t="s">
        <v>1018</v>
      </c>
      <c r="O730" s="17" t="str">
        <f t="shared" si="49"/>
        <v>16/11/2021 15:35</v>
      </c>
      <c r="P730" s="24">
        <f t="shared" si="50"/>
        <v>0.12916666666569654</v>
      </c>
      <c r="Q730" s="28">
        <v>0</v>
      </c>
      <c r="R730" s="27">
        <f t="shared" si="51"/>
        <v>185.99999999860302</v>
      </c>
      <c r="S730" s="3" t="s">
        <v>4</v>
      </c>
      <c r="T730" s="3" t="s">
        <v>1188</v>
      </c>
      <c r="U730" s="3" t="s">
        <v>4</v>
      </c>
      <c r="V730" s="3" t="s">
        <v>213</v>
      </c>
      <c r="W730" s="5">
        <v>0</v>
      </c>
      <c r="X730" s="5">
        <v>5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2">
        <v>11</v>
      </c>
      <c r="AF730" s="2">
        <v>0</v>
      </c>
      <c r="AG730" s="2">
        <v>0</v>
      </c>
      <c r="AH730" s="2">
        <v>0</v>
      </c>
      <c r="AI730" s="2">
        <v>0</v>
      </c>
      <c r="AJ730" s="2">
        <v>5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</row>
    <row r="731" spans="1:46" x14ac:dyDescent="0.2">
      <c r="A731" s="2">
        <v>1719958</v>
      </c>
      <c r="B731" s="2">
        <v>909732</v>
      </c>
      <c r="C731" s="7">
        <v>25.0891605375779</v>
      </c>
      <c r="D731" s="7">
        <v>41.0057877759766</v>
      </c>
      <c r="E731" s="19" t="s">
        <v>1185</v>
      </c>
      <c r="F731" s="46">
        <f>INDEX(Δεδομένα!$P:$P,MATCH('2021'!E731,Δεδομένα!$O:$O,0))</f>
        <v>30</v>
      </c>
      <c r="G731" s="49" t="s">
        <v>1186</v>
      </c>
      <c r="H731" s="51" t="str">
        <f>INDEX(Δεδομένα!B$1:B$51,MATCH('2021'!G731,Δεδομένα!A$1:A$51,0))</f>
        <v>ΑΝΑΤΟΛΙΚΗΣ ΜΑΚΕΔΟΝΙΑΣ ΚΑΙ ΘΡΑΚΗΣ</v>
      </c>
      <c r="I731" s="53">
        <f>INDEX(Δεδομένα!E$1:E$13,MATCH('2021'!H731,Δεδομένα!D$1:D$13,0))</f>
        <v>2</v>
      </c>
      <c r="J731" s="4">
        <v>44517</v>
      </c>
      <c r="K731" s="3" t="s">
        <v>833</v>
      </c>
      <c r="L731" s="17" t="str">
        <f t="shared" si="48"/>
        <v>17/11/2021 14:35</v>
      </c>
      <c r="M731" s="4">
        <v>44517</v>
      </c>
      <c r="N731" s="3" t="s">
        <v>1294</v>
      </c>
      <c r="O731" s="17" t="str">
        <f t="shared" si="49"/>
        <v>17/11/2021 18:47</v>
      </c>
      <c r="P731" s="24">
        <f t="shared" si="50"/>
        <v>0.17499999999563443</v>
      </c>
      <c r="Q731" s="28">
        <v>0</v>
      </c>
      <c r="R731" s="27">
        <f t="shared" si="51"/>
        <v>251.99999999371357</v>
      </c>
      <c r="S731" s="3" t="s">
        <v>4</v>
      </c>
      <c r="T731" s="3" t="s">
        <v>1198</v>
      </c>
      <c r="U731" s="3" t="s">
        <v>4</v>
      </c>
      <c r="V731" s="3" t="s">
        <v>1295</v>
      </c>
      <c r="W731" s="5">
        <v>0</v>
      </c>
      <c r="X731" s="5">
        <v>80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2">
        <v>5</v>
      </c>
      <c r="AF731" s="2">
        <v>0</v>
      </c>
      <c r="AG731" s="2">
        <v>0</v>
      </c>
      <c r="AH731" s="2">
        <v>0</v>
      </c>
      <c r="AI731" s="2">
        <v>0</v>
      </c>
      <c r="AJ731" s="2">
        <v>2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</row>
    <row r="732" spans="1:46" x14ac:dyDescent="0.2">
      <c r="A732" s="2">
        <v>1658687</v>
      </c>
      <c r="B732" s="2">
        <v>848962</v>
      </c>
      <c r="C732" s="7">
        <v>24.790524872730899</v>
      </c>
      <c r="D732" s="7">
        <v>41.220590215986498</v>
      </c>
      <c r="E732" s="19" t="s">
        <v>1296</v>
      </c>
      <c r="F732" s="46">
        <f>INDEX(Δεδομένα!$P:$P,MATCH('2021'!E732,Δεδομένα!$O:$O,0))</f>
        <v>31</v>
      </c>
      <c r="G732" s="49" t="s">
        <v>1186</v>
      </c>
      <c r="H732" s="51" t="str">
        <f>INDEX(Δεδομένα!B$1:B$51,MATCH('2021'!G732,Δεδομένα!A$1:A$51,0))</f>
        <v>ΑΝΑΤΟΛΙΚΗΣ ΜΑΚΕΔΟΝΙΑΣ ΚΑΙ ΘΡΑΚΗΣ</v>
      </c>
      <c r="I732" s="53">
        <f>INDEX(Δεδομένα!E$1:E$13,MATCH('2021'!H732,Δεδομένα!D$1:D$13,0))</f>
        <v>2</v>
      </c>
      <c r="J732" s="4">
        <v>44314</v>
      </c>
      <c r="K732" s="3" t="s">
        <v>833</v>
      </c>
      <c r="L732" s="17" t="str">
        <f t="shared" si="48"/>
        <v>28/04/2021 14:35</v>
      </c>
      <c r="M732" s="4">
        <v>44315</v>
      </c>
      <c r="N732" s="3" t="s">
        <v>157</v>
      </c>
      <c r="O732" s="17" t="str">
        <f t="shared" si="49"/>
        <v>29/04/2021 13:55</v>
      </c>
      <c r="P732" s="24">
        <f t="shared" si="50"/>
        <v>0.97222222221898846</v>
      </c>
      <c r="Q732" s="28">
        <v>0</v>
      </c>
      <c r="R732" s="27">
        <f t="shared" si="51"/>
        <v>1399.9999999953434</v>
      </c>
      <c r="S732" s="3" t="s">
        <v>4</v>
      </c>
      <c r="T732" s="3" t="s">
        <v>1194</v>
      </c>
      <c r="U732" s="3" t="s">
        <v>4</v>
      </c>
      <c r="V732" s="3" t="s">
        <v>1297</v>
      </c>
      <c r="W732" s="5">
        <v>0</v>
      </c>
      <c r="X732" s="5">
        <v>2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2">
        <v>21</v>
      </c>
      <c r="AF732" s="2">
        <v>0</v>
      </c>
      <c r="AG732" s="2">
        <v>0</v>
      </c>
      <c r="AH732" s="2">
        <v>0</v>
      </c>
      <c r="AI732" s="2">
        <v>3</v>
      </c>
      <c r="AJ732" s="2">
        <v>2</v>
      </c>
      <c r="AK732" s="2">
        <v>5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 t="s">
        <v>4</v>
      </c>
      <c r="AT732" s="2" t="s">
        <v>4</v>
      </c>
    </row>
    <row r="733" spans="1:46" x14ac:dyDescent="0.2">
      <c r="A733" s="2">
        <v>1684114</v>
      </c>
      <c r="B733" s="2">
        <v>873824</v>
      </c>
      <c r="C733" s="7">
        <v>24.694531798276401</v>
      </c>
      <c r="D733" s="7">
        <v>41.184816716547303</v>
      </c>
      <c r="E733" s="19" t="s">
        <v>1296</v>
      </c>
      <c r="F733" s="46">
        <f>INDEX(Δεδομένα!$P:$P,MATCH('2021'!E733,Δεδομένα!$O:$O,0))</f>
        <v>31</v>
      </c>
      <c r="G733" s="49" t="s">
        <v>1186</v>
      </c>
      <c r="H733" s="51" t="str">
        <f>INDEX(Δεδομένα!B$1:B$51,MATCH('2021'!G733,Δεδομένα!A$1:A$51,0))</f>
        <v>ΑΝΑΤΟΛΙΚΗΣ ΜΑΚΕΔΟΝΙΑΣ ΚΑΙ ΘΡΑΚΗΣ</v>
      </c>
      <c r="I733" s="53">
        <f>INDEX(Δεδομένα!E$1:E$13,MATCH('2021'!H733,Δεδομένα!D$1:D$13,0))</f>
        <v>2</v>
      </c>
      <c r="J733" s="4">
        <v>44400</v>
      </c>
      <c r="K733" s="3" t="s">
        <v>1187</v>
      </c>
      <c r="L733" s="17" t="str">
        <f t="shared" si="48"/>
        <v>23/07/2021 13:56</v>
      </c>
      <c r="M733" s="4">
        <v>44400</v>
      </c>
      <c r="N733" s="3" t="s">
        <v>42</v>
      </c>
      <c r="O733" s="17" t="str">
        <f t="shared" si="49"/>
        <v>23/07/2021 14:30</v>
      </c>
      <c r="P733" s="24">
        <f t="shared" si="50"/>
        <v>2.361111110803904E-2</v>
      </c>
      <c r="Q733" s="28">
        <v>0</v>
      </c>
      <c r="R733" s="27">
        <f t="shared" si="51"/>
        <v>33.999999995576218</v>
      </c>
      <c r="S733" s="3" t="s">
        <v>4</v>
      </c>
      <c r="T733" s="3" t="s">
        <v>123</v>
      </c>
      <c r="U733" s="3" t="s">
        <v>4</v>
      </c>
      <c r="V733" s="3" t="s">
        <v>1298</v>
      </c>
      <c r="W733" s="5">
        <v>0</v>
      </c>
      <c r="X733" s="5">
        <v>0</v>
      </c>
      <c r="Y733" s="5">
        <v>0</v>
      </c>
      <c r="Z733" s="5">
        <v>0.1</v>
      </c>
      <c r="AA733" s="5">
        <v>0</v>
      </c>
      <c r="AB733" s="5">
        <v>0.5</v>
      </c>
      <c r="AC733" s="5">
        <v>0</v>
      </c>
      <c r="AD733" s="5">
        <v>0</v>
      </c>
      <c r="AE733" s="2">
        <v>3</v>
      </c>
      <c r="AF733" s="2">
        <v>0</v>
      </c>
      <c r="AG733" s="2">
        <v>0</v>
      </c>
      <c r="AH733" s="2">
        <v>0</v>
      </c>
      <c r="AI733" s="2">
        <v>0</v>
      </c>
      <c r="AJ733" s="2">
        <v>2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</row>
    <row r="734" spans="1:46" x14ac:dyDescent="0.2">
      <c r="A734" s="2">
        <v>1638142</v>
      </c>
      <c r="B734" s="2">
        <v>827244</v>
      </c>
      <c r="C734" s="7">
        <v>24.872611049783199</v>
      </c>
      <c r="D734" s="7">
        <v>41.077441459981699</v>
      </c>
      <c r="E734" s="19" t="s">
        <v>1299</v>
      </c>
      <c r="F734" s="46">
        <f>INDEX(Δεδομένα!$P:$P,MATCH('2021'!E734,Δεδομένα!$O:$O,0))</f>
        <v>32</v>
      </c>
      <c r="G734" s="49" t="s">
        <v>1186</v>
      </c>
      <c r="H734" s="51" t="str">
        <f>INDEX(Δεδομένα!B$1:B$51,MATCH('2021'!G734,Δεδομένα!A$1:A$51,0))</f>
        <v>ΑΝΑΤΟΛΙΚΗΣ ΜΑΚΕΔΟΝΙΑΣ ΚΑΙ ΘΡΑΚΗΣ</v>
      </c>
      <c r="I734" s="53">
        <f>INDEX(Δεδομένα!E$1:E$13,MATCH('2021'!H734,Δεδομένα!D$1:D$13,0))</f>
        <v>2</v>
      </c>
      <c r="J734" s="4">
        <v>44243</v>
      </c>
      <c r="K734" s="3" t="s">
        <v>1300</v>
      </c>
      <c r="L734" s="17" t="str">
        <f t="shared" si="48"/>
        <v>16/02/2021 11:45</v>
      </c>
      <c r="M734" s="4">
        <v>44243</v>
      </c>
      <c r="N734" s="3" t="s">
        <v>214</v>
      </c>
      <c r="O734" s="17" t="str">
        <f t="shared" si="49"/>
        <v>16/02/2021 12:00</v>
      </c>
      <c r="P734" s="24">
        <f t="shared" si="50"/>
        <v>1.0416666664241347E-2</v>
      </c>
      <c r="Q734" s="28">
        <v>0</v>
      </c>
      <c r="R734" s="27">
        <f t="shared" si="51"/>
        <v>14.99999999650754</v>
      </c>
      <c r="S734" s="3" t="s">
        <v>4</v>
      </c>
      <c r="T734" s="3" t="s">
        <v>1194</v>
      </c>
      <c r="U734" s="3" t="s">
        <v>4</v>
      </c>
      <c r="V734" s="3" t="s">
        <v>1301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0.1</v>
      </c>
      <c r="AD734" s="5">
        <v>0</v>
      </c>
      <c r="AE734" s="2">
        <v>2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 t="s">
        <v>4</v>
      </c>
      <c r="AT734" s="2" t="s">
        <v>4</v>
      </c>
    </row>
    <row r="735" spans="1:46" x14ac:dyDescent="0.2">
      <c r="A735" s="2">
        <v>1667013</v>
      </c>
      <c r="B735" s="2">
        <v>859344</v>
      </c>
      <c r="C735" s="7">
        <v>24.868019302873499</v>
      </c>
      <c r="D735" s="7">
        <v>41.090508202023798</v>
      </c>
      <c r="E735" s="19" t="s">
        <v>1299</v>
      </c>
      <c r="F735" s="46">
        <f>INDEX(Δεδομένα!$P:$P,MATCH('2021'!E735,Δεδομένα!$O:$O,0))</f>
        <v>32</v>
      </c>
      <c r="G735" s="49" t="s">
        <v>1186</v>
      </c>
      <c r="H735" s="51" t="str">
        <f>INDEX(Δεδομένα!B$1:B$51,MATCH('2021'!G735,Δεδομένα!A$1:A$51,0))</f>
        <v>ΑΝΑΤΟΛΙΚΗΣ ΜΑΚΕΔΟΝΙΑΣ ΚΑΙ ΘΡΑΚΗΣ</v>
      </c>
      <c r="I735" s="53">
        <f>INDEX(Δεδομένα!E$1:E$13,MATCH('2021'!H735,Δεδομένα!D$1:D$13,0))</f>
        <v>2</v>
      </c>
      <c r="J735" s="4">
        <v>44353</v>
      </c>
      <c r="K735" s="3" t="s">
        <v>82</v>
      </c>
      <c r="L735" s="17" t="str">
        <f t="shared" si="48"/>
        <v>06/06/2021 15:23</v>
      </c>
      <c r="M735" s="4">
        <v>44353</v>
      </c>
      <c r="N735" s="3" t="s">
        <v>387</v>
      </c>
      <c r="O735" s="17" t="str">
        <f t="shared" si="49"/>
        <v>06/06/2021 15:58</v>
      </c>
      <c r="P735" s="24">
        <f t="shared" si="50"/>
        <v>2.4305555554747116E-2</v>
      </c>
      <c r="Q735" s="28">
        <v>0</v>
      </c>
      <c r="R735" s="27">
        <f t="shared" si="51"/>
        <v>34.999999998835847</v>
      </c>
      <c r="S735" s="3" t="s">
        <v>4</v>
      </c>
      <c r="T735" s="3" t="s">
        <v>1194</v>
      </c>
      <c r="U735" s="3" t="s">
        <v>4</v>
      </c>
      <c r="V735" s="3" t="s">
        <v>1302</v>
      </c>
      <c r="W735" s="5">
        <v>0</v>
      </c>
      <c r="X735" s="5">
        <v>0</v>
      </c>
      <c r="Y735" s="5">
        <v>0</v>
      </c>
      <c r="Z735" s="5">
        <v>2</v>
      </c>
      <c r="AA735" s="5">
        <v>0</v>
      </c>
      <c r="AB735" s="5">
        <v>0</v>
      </c>
      <c r="AC735" s="5">
        <v>0</v>
      </c>
      <c r="AD735" s="5">
        <v>0</v>
      </c>
      <c r="AE735" s="2">
        <v>2</v>
      </c>
      <c r="AF735" s="2">
        <v>0</v>
      </c>
      <c r="AG735" s="2">
        <v>0</v>
      </c>
      <c r="AH735" s="2">
        <v>0</v>
      </c>
      <c r="AI735" s="2">
        <v>0</v>
      </c>
      <c r="AJ735" s="2">
        <v>1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 t="s">
        <v>4</v>
      </c>
      <c r="AT735" s="2" t="s">
        <v>4</v>
      </c>
    </row>
    <row r="736" spans="1:46" x14ac:dyDescent="0.2">
      <c r="A736" s="2">
        <v>1674441</v>
      </c>
      <c r="B736" s="2">
        <v>866427</v>
      </c>
      <c r="C736" s="7">
        <v>24.8723174140144</v>
      </c>
      <c r="D736" s="7">
        <v>40.995043552255702</v>
      </c>
      <c r="E736" s="19" t="s">
        <v>1299</v>
      </c>
      <c r="F736" s="46">
        <f>INDEX(Δεδομένα!$P:$P,MATCH('2021'!E736,Δεδομένα!$O:$O,0))</f>
        <v>32</v>
      </c>
      <c r="G736" s="49" t="s">
        <v>1186</v>
      </c>
      <c r="H736" s="51" t="str">
        <f>INDEX(Δεδομένα!B$1:B$51,MATCH('2021'!G736,Δεδομένα!A$1:A$51,0))</f>
        <v>ΑΝΑΤΟΛΙΚΗΣ ΜΑΚΕΔΟΝΙΑΣ ΚΑΙ ΘΡΑΚΗΣ</v>
      </c>
      <c r="I736" s="53">
        <f>INDEX(Δεδομένα!E$1:E$13,MATCH('2021'!H736,Δεδομένα!D$1:D$13,0))</f>
        <v>2</v>
      </c>
      <c r="J736" s="4">
        <v>44377</v>
      </c>
      <c r="K736" s="3" t="s">
        <v>1303</v>
      </c>
      <c r="L736" s="17" t="str">
        <f t="shared" si="48"/>
        <v>30/06/2021 10:02</v>
      </c>
      <c r="M736" s="4">
        <v>44377</v>
      </c>
      <c r="N736" s="3" t="s">
        <v>681</v>
      </c>
      <c r="O736" s="17" t="str">
        <f t="shared" si="49"/>
        <v>30/06/2021 11:15</v>
      </c>
      <c r="P736" s="24">
        <f t="shared" si="50"/>
        <v>5.0694444442342501E-2</v>
      </c>
      <c r="Q736" s="28">
        <v>0</v>
      </c>
      <c r="R736" s="27">
        <f t="shared" si="51"/>
        <v>72.999999996973202</v>
      </c>
      <c r="S736" s="3" t="s">
        <v>4</v>
      </c>
      <c r="T736" s="3" t="s">
        <v>1188</v>
      </c>
      <c r="U736" s="3" t="s">
        <v>4</v>
      </c>
      <c r="V736" s="3" t="s">
        <v>1304</v>
      </c>
      <c r="W736" s="5">
        <v>0</v>
      </c>
      <c r="X736" s="5">
        <v>0</v>
      </c>
      <c r="Y736" s="5">
        <v>0</v>
      </c>
      <c r="Z736" s="5">
        <v>2</v>
      </c>
      <c r="AA736" s="5">
        <v>0</v>
      </c>
      <c r="AB736" s="5">
        <v>0</v>
      </c>
      <c r="AC736" s="5">
        <v>0</v>
      </c>
      <c r="AD736" s="5">
        <v>0</v>
      </c>
      <c r="AE736" s="2">
        <v>3</v>
      </c>
      <c r="AF736" s="2">
        <v>0</v>
      </c>
      <c r="AG736" s="2">
        <v>0</v>
      </c>
      <c r="AH736" s="2">
        <v>0</v>
      </c>
      <c r="AI736" s="2">
        <v>0</v>
      </c>
      <c r="AJ736" s="2">
        <v>1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 t="s">
        <v>4</v>
      </c>
      <c r="AT736" s="2" t="s">
        <v>4</v>
      </c>
    </row>
    <row r="737" spans="1:46" x14ac:dyDescent="0.2">
      <c r="A737" s="2">
        <v>1680246</v>
      </c>
      <c r="B737" s="2">
        <v>872989</v>
      </c>
      <c r="C737" s="7">
        <v>24.825754014329998</v>
      </c>
      <c r="D737" s="7">
        <v>41.070085320178599</v>
      </c>
      <c r="E737" s="19" t="s">
        <v>1299</v>
      </c>
      <c r="F737" s="46">
        <f>INDEX(Δεδομένα!$P:$P,MATCH('2021'!E737,Δεδομένα!$O:$O,0))</f>
        <v>32</v>
      </c>
      <c r="G737" s="49" t="s">
        <v>1186</v>
      </c>
      <c r="H737" s="51" t="str">
        <f>INDEX(Δεδομένα!B$1:B$51,MATCH('2021'!G737,Δεδομένα!A$1:A$51,0))</f>
        <v>ΑΝΑΤΟΛΙΚΗΣ ΜΑΚΕΔΟΝΙΑΣ ΚΑΙ ΘΡΑΚΗΣ</v>
      </c>
      <c r="I737" s="53">
        <f>INDEX(Δεδομένα!E$1:E$13,MATCH('2021'!H737,Δεδομένα!D$1:D$13,0))</f>
        <v>2</v>
      </c>
      <c r="J737" s="4">
        <v>44397</v>
      </c>
      <c r="K737" s="3" t="s">
        <v>1305</v>
      </c>
      <c r="L737" s="17" t="str">
        <f t="shared" si="48"/>
        <v>20/07/2021 17:02</v>
      </c>
      <c r="M737" s="4">
        <v>44397</v>
      </c>
      <c r="N737" s="3" t="s">
        <v>797</v>
      </c>
      <c r="O737" s="17" t="str">
        <f t="shared" si="49"/>
        <v>20/07/2021 21:15</v>
      </c>
      <c r="P737" s="24">
        <f t="shared" si="50"/>
        <v>0.1756944444423425</v>
      </c>
      <c r="Q737" s="28">
        <v>0</v>
      </c>
      <c r="R737" s="27">
        <f t="shared" si="51"/>
        <v>252.9999999969732</v>
      </c>
      <c r="S737" s="3" t="s">
        <v>4</v>
      </c>
      <c r="T737" s="3" t="s">
        <v>1188</v>
      </c>
      <c r="U737" s="3" t="s">
        <v>4</v>
      </c>
      <c r="V737" s="3" t="s">
        <v>1306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2</v>
      </c>
      <c r="AE737" s="2">
        <v>5</v>
      </c>
      <c r="AF737" s="2">
        <v>0</v>
      </c>
      <c r="AG737" s="2">
        <v>0</v>
      </c>
      <c r="AH737" s="2">
        <v>0</v>
      </c>
      <c r="AI737" s="2">
        <v>0</v>
      </c>
      <c r="AJ737" s="2">
        <v>3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</row>
    <row r="738" spans="1:46" x14ac:dyDescent="0.2">
      <c r="A738" s="2">
        <v>1680574</v>
      </c>
      <c r="B738" s="2">
        <v>873652</v>
      </c>
      <c r="C738" s="2"/>
      <c r="D738" s="2"/>
      <c r="E738" s="19" t="s">
        <v>1299</v>
      </c>
      <c r="F738" s="46">
        <f>INDEX(Δεδομένα!$P:$P,MATCH('2021'!E738,Δεδομένα!$O:$O,0))</f>
        <v>32</v>
      </c>
      <c r="G738" s="49" t="s">
        <v>1186</v>
      </c>
      <c r="H738" s="51" t="str">
        <f>INDEX(Δεδομένα!B$1:B$51,MATCH('2021'!G738,Δεδομένα!A$1:A$51,0))</f>
        <v>ΑΝΑΤΟΛΙΚΗΣ ΜΑΚΕΔΟΝΙΑΣ ΚΑΙ ΘΡΑΚΗΣ</v>
      </c>
      <c r="I738" s="53">
        <f>INDEX(Δεδομένα!E$1:E$13,MATCH('2021'!H738,Δεδομένα!D$1:D$13,0))</f>
        <v>2</v>
      </c>
      <c r="J738" s="4">
        <v>44399</v>
      </c>
      <c r="K738" s="3" t="s">
        <v>425</v>
      </c>
      <c r="L738" s="17" t="str">
        <f t="shared" si="48"/>
        <v>22/07/2021 20:58</v>
      </c>
      <c r="M738" s="4">
        <v>44399</v>
      </c>
      <c r="N738" s="3" t="s">
        <v>997</v>
      </c>
      <c r="O738" s="17" t="str">
        <f t="shared" si="49"/>
        <v>22/07/2021 21:35</v>
      </c>
      <c r="P738" s="24">
        <f t="shared" si="50"/>
        <v>2.569444444088731E-2</v>
      </c>
      <c r="Q738" s="28">
        <v>0</v>
      </c>
      <c r="R738" s="27">
        <f t="shared" si="51"/>
        <v>36.999999994877726</v>
      </c>
      <c r="S738" s="3" t="s">
        <v>4</v>
      </c>
      <c r="T738" s="3" t="s">
        <v>1188</v>
      </c>
      <c r="U738" s="3" t="s">
        <v>4</v>
      </c>
      <c r="V738" s="3" t="s">
        <v>1307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1</v>
      </c>
      <c r="AC738" s="5">
        <v>0</v>
      </c>
      <c r="AD738" s="5">
        <v>0</v>
      </c>
      <c r="AE738" s="2">
        <v>2</v>
      </c>
      <c r="AF738" s="2">
        <v>0</v>
      </c>
      <c r="AG738" s="2">
        <v>0</v>
      </c>
      <c r="AH738" s="2">
        <v>0</v>
      </c>
      <c r="AI738" s="2">
        <v>0</v>
      </c>
      <c r="AJ738" s="2">
        <v>1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</row>
    <row r="739" spans="1:46" x14ac:dyDescent="0.2">
      <c r="A739" s="2">
        <v>1682377</v>
      </c>
      <c r="B739" s="2">
        <v>876333</v>
      </c>
      <c r="C739" s="7">
        <v>24.809928894043001</v>
      </c>
      <c r="D739" s="7">
        <v>40.991012573242202</v>
      </c>
      <c r="E739" s="19" t="s">
        <v>1299</v>
      </c>
      <c r="F739" s="46">
        <f>INDEX(Δεδομένα!$P:$P,MATCH('2021'!E739,Δεδομένα!$O:$O,0))</f>
        <v>32</v>
      </c>
      <c r="G739" s="49" t="s">
        <v>1186</v>
      </c>
      <c r="H739" s="51" t="str">
        <f>INDEX(Δεδομένα!B$1:B$51,MATCH('2021'!G739,Δεδομένα!A$1:A$51,0))</f>
        <v>ΑΝΑΤΟΛΙΚΗΣ ΜΑΚΕΔΟΝΙΑΣ ΚΑΙ ΘΡΑΚΗΣ</v>
      </c>
      <c r="I739" s="53">
        <f>INDEX(Δεδομένα!E$1:E$13,MATCH('2021'!H739,Δεδομένα!D$1:D$13,0))</f>
        <v>2</v>
      </c>
      <c r="J739" s="4">
        <v>44408</v>
      </c>
      <c r="K739" s="3" t="s">
        <v>383</v>
      </c>
      <c r="L739" s="17" t="str">
        <f t="shared" si="48"/>
        <v>31/07/2021 15:36</v>
      </c>
      <c r="M739" s="4">
        <v>44408</v>
      </c>
      <c r="N739" s="3" t="s">
        <v>474</v>
      </c>
      <c r="O739" s="17" t="str">
        <f t="shared" si="49"/>
        <v>31/07/2021 16:50</v>
      </c>
      <c r="P739" s="24">
        <f t="shared" si="50"/>
        <v>5.1388888889050577E-2</v>
      </c>
      <c r="Q739" s="28">
        <v>0</v>
      </c>
      <c r="R739" s="27">
        <f t="shared" si="51"/>
        <v>74.000000000232831</v>
      </c>
      <c r="S739" s="3" t="s">
        <v>4</v>
      </c>
      <c r="T739" s="3" t="s">
        <v>1188</v>
      </c>
      <c r="U739" s="3" t="s">
        <v>4</v>
      </c>
      <c r="V739" s="3" t="s">
        <v>1308</v>
      </c>
      <c r="W739" s="5">
        <v>0</v>
      </c>
      <c r="X739" s="5">
        <v>0</v>
      </c>
      <c r="Y739" s="5">
        <v>0</v>
      </c>
      <c r="Z739" s="5">
        <v>0.3</v>
      </c>
      <c r="AA739" s="5">
        <v>0</v>
      </c>
      <c r="AB739" s="5">
        <v>0</v>
      </c>
      <c r="AC739" s="5">
        <v>0</v>
      </c>
      <c r="AD739" s="5">
        <v>0</v>
      </c>
      <c r="AE739" s="2">
        <v>2</v>
      </c>
      <c r="AF739" s="2">
        <v>0</v>
      </c>
      <c r="AG739" s="2">
        <v>0</v>
      </c>
      <c r="AH739" s="2">
        <v>0</v>
      </c>
      <c r="AI739" s="2">
        <v>0</v>
      </c>
      <c r="AJ739" s="2">
        <v>1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</row>
    <row r="740" spans="1:46" x14ac:dyDescent="0.2">
      <c r="A740" s="2">
        <v>1691165</v>
      </c>
      <c r="B740" s="2">
        <v>885937</v>
      </c>
      <c r="C740" s="7">
        <v>24.868070249816299</v>
      </c>
      <c r="D740" s="7">
        <v>41.056097326245499</v>
      </c>
      <c r="E740" s="19" t="s">
        <v>1299</v>
      </c>
      <c r="F740" s="46">
        <f>INDEX(Δεδομένα!$P:$P,MATCH('2021'!E740,Δεδομένα!$O:$O,0))</f>
        <v>32</v>
      </c>
      <c r="G740" s="49" t="s">
        <v>1186</v>
      </c>
      <c r="H740" s="51" t="str">
        <f>INDEX(Δεδομένα!B$1:B$51,MATCH('2021'!G740,Δεδομένα!A$1:A$51,0))</f>
        <v>ΑΝΑΤΟΛΙΚΗΣ ΜΑΚΕΔΟΝΙΑΣ ΚΑΙ ΘΡΑΚΗΣ</v>
      </c>
      <c r="I740" s="53">
        <f>INDEX(Δεδομένα!E$1:E$13,MATCH('2021'!H740,Δεδομένα!D$1:D$13,0))</f>
        <v>2</v>
      </c>
      <c r="J740" s="4">
        <v>44433</v>
      </c>
      <c r="K740" s="3" t="s">
        <v>697</v>
      </c>
      <c r="L740" s="17" t="str">
        <f t="shared" si="48"/>
        <v>25/08/2021 17:40</v>
      </c>
      <c r="M740" s="4">
        <v>44433</v>
      </c>
      <c r="N740" s="3" t="s">
        <v>483</v>
      </c>
      <c r="O740" s="17" t="str">
        <f t="shared" si="49"/>
        <v>25/08/2021 18:10</v>
      </c>
      <c r="P740" s="24">
        <f t="shared" si="50"/>
        <v>2.0833333335758653E-2</v>
      </c>
      <c r="Q740" s="28">
        <v>0</v>
      </c>
      <c r="R740" s="27">
        <f t="shared" si="51"/>
        <v>30.00000000349246</v>
      </c>
      <c r="S740" s="3" t="s">
        <v>4</v>
      </c>
      <c r="T740" s="3" t="s">
        <v>1188</v>
      </c>
      <c r="U740" s="3" t="s">
        <v>4</v>
      </c>
      <c r="V740" s="3" t="s">
        <v>1309</v>
      </c>
      <c r="W740" s="5">
        <v>0</v>
      </c>
      <c r="X740" s="5">
        <v>0</v>
      </c>
      <c r="Y740" s="5">
        <v>0</v>
      </c>
      <c r="Z740" s="5">
        <v>0</v>
      </c>
      <c r="AA740" s="5">
        <v>1</v>
      </c>
      <c r="AB740" s="5">
        <v>0</v>
      </c>
      <c r="AC740" s="5">
        <v>0</v>
      </c>
      <c r="AD740" s="5">
        <v>0</v>
      </c>
      <c r="AE740" s="2">
        <v>2</v>
      </c>
      <c r="AF740" s="2">
        <v>0</v>
      </c>
      <c r="AG740" s="2">
        <v>0</v>
      </c>
      <c r="AH740" s="2">
        <v>0</v>
      </c>
      <c r="AI740" s="2">
        <v>0</v>
      </c>
      <c r="AJ740" s="2">
        <v>1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</row>
    <row r="741" spans="1:46" x14ac:dyDescent="0.2">
      <c r="A741" s="2">
        <v>1692023</v>
      </c>
      <c r="B741" s="2">
        <v>887350</v>
      </c>
      <c r="C741" s="7">
        <v>24.844881441495701</v>
      </c>
      <c r="D741" s="7">
        <v>40.995087433433099</v>
      </c>
      <c r="E741" s="19" t="s">
        <v>1299</v>
      </c>
      <c r="F741" s="46">
        <f>INDEX(Δεδομένα!$P:$P,MATCH('2021'!E741,Δεδομένα!$O:$O,0))</f>
        <v>32</v>
      </c>
      <c r="G741" s="49" t="s">
        <v>1186</v>
      </c>
      <c r="H741" s="51" t="str">
        <f>INDEX(Δεδομένα!B$1:B$51,MATCH('2021'!G741,Δεδομένα!A$1:A$51,0))</f>
        <v>ΑΝΑΤΟΛΙΚΗΣ ΜΑΚΕΔΟΝΙΑΣ ΚΑΙ ΘΡΑΚΗΣ</v>
      </c>
      <c r="I741" s="53">
        <f>INDEX(Δεδομένα!E$1:E$13,MATCH('2021'!H741,Δεδομένα!D$1:D$13,0))</f>
        <v>2</v>
      </c>
      <c r="J741" s="4">
        <v>44438</v>
      </c>
      <c r="K741" s="3" t="s">
        <v>1310</v>
      </c>
      <c r="L741" s="17" t="str">
        <f t="shared" si="48"/>
        <v>30/08/2021 12:45</v>
      </c>
      <c r="M741" s="4">
        <v>44438</v>
      </c>
      <c r="N741" s="3" t="s">
        <v>486</v>
      </c>
      <c r="O741" s="17" t="str">
        <f t="shared" si="49"/>
        <v>30/08/2021 13:45</v>
      </c>
      <c r="P741" s="24">
        <f t="shared" si="50"/>
        <v>4.1666666664241347E-2</v>
      </c>
      <c r="Q741" s="28">
        <v>0</v>
      </c>
      <c r="R741" s="27">
        <f t="shared" si="51"/>
        <v>59.99999999650754</v>
      </c>
      <c r="S741" s="3" t="s">
        <v>4</v>
      </c>
      <c r="T741" s="3" t="s">
        <v>1188</v>
      </c>
      <c r="U741" s="3" t="s">
        <v>4</v>
      </c>
      <c r="V741" s="3" t="s">
        <v>1311</v>
      </c>
      <c r="W741" s="5">
        <v>0</v>
      </c>
      <c r="X741" s="5">
        <v>0</v>
      </c>
      <c r="Y741" s="5">
        <v>0</v>
      </c>
      <c r="Z741" s="5">
        <v>1</v>
      </c>
      <c r="AA741" s="5">
        <v>0</v>
      </c>
      <c r="AB741" s="5">
        <v>0</v>
      </c>
      <c r="AC741" s="5">
        <v>0</v>
      </c>
      <c r="AD741" s="5">
        <v>0</v>
      </c>
      <c r="AE741" s="2">
        <v>4</v>
      </c>
      <c r="AF741" s="2">
        <v>0</v>
      </c>
      <c r="AG741" s="2">
        <v>0</v>
      </c>
      <c r="AH741" s="2">
        <v>0</v>
      </c>
      <c r="AI741" s="2">
        <v>0</v>
      </c>
      <c r="AJ741" s="2">
        <v>2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</row>
    <row r="742" spans="1:46" x14ac:dyDescent="0.2">
      <c r="A742" s="2">
        <v>1692191</v>
      </c>
      <c r="B742" s="2">
        <v>887660</v>
      </c>
      <c r="C742" s="7">
        <v>24.867253271982399</v>
      </c>
      <c r="D742" s="7">
        <v>41.028221447969003</v>
      </c>
      <c r="E742" s="19" t="s">
        <v>1299</v>
      </c>
      <c r="F742" s="46">
        <f>INDEX(Δεδομένα!$P:$P,MATCH('2021'!E742,Δεδομένα!$O:$O,0))</f>
        <v>32</v>
      </c>
      <c r="G742" s="49" t="s">
        <v>1186</v>
      </c>
      <c r="H742" s="51" t="str">
        <f>INDEX(Δεδομένα!B$1:B$51,MATCH('2021'!G742,Δεδομένα!A$1:A$51,0))</f>
        <v>ΑΝΑΤΟΛΙΚΗΣ ΜΑΚΕΔΟΝΙΑΣ ΚΑΙ ΘΡΑΚΗΣ</v>
      </c>
      <c r="I742" s="53">
        <f>INDEX(Δεδομένα!E$1:E$13,MATCH('2021'!H742,Δεδομένα!D$1:D$13,0))</f>
        <v>2</v>
      </c>
      <c r="J742" s="4">
        <v>44439</v>
      </c>
      <c r="K742" s="3" t="s">
        <v>415</v>
      </c>
      <c r="L742" s="17" t="str">
        <f t="shared" si="48"/>
        <v>31/08/2021 16:40</v>
      </c>
      <c r="M742" s="4">
        <v>44439</v>
      </c>
      <c r="N742" s="3" t="s">
        <v>415</v>
      </c>
      <c r="O742" s="17" t="str">
        <f t="shared" si="49"/>
        <v>31/08/2021 16:40</v>
      </c>
      <c r="P742" s="24">
        <f t="shared" si="50"/>
        <v>0</v>
      </c>
      <c r="Q742" s="28">
        <v>0</v>
      </c>
      <c r="R742" s="27">
        <f t="shared" si="51"/>
        <v>0</v>
      </c>
      <c r="S742" s="3" t="s">
        <v>4</v>
      </c>
      <c r="T742" s="3" t="s">
        <v>1188</v>
      </c>
      <c r="U742" s="3" t="s">
        <v>4</v>
      </c>
      <c r="V742" s="3" t="s">
        <v>1312</v>
      </c>
      <c r="W742" s="5">
        <v>0</v>
      </c>
      <c r="X742" s="5">
        <v>0</v>
      </c>
      <c r="Y742" s="5">
        <v>0</v>
      </c>
      <c r="Z742" s="5">
        <v>0</v>
      </c>
      <c r="AA742" s="5">
        <v>1</v>
      </c>
      <c r="AB742" s="5">
        <v>0</v>
      </c>
      <c r="AC742" s="5">
        <v>0</v>
      </c>
      <c r="AD742" s="5">
        <v>0</v>
      </c>
      <c r="AE742" s="2">
        <v>2</v>
      </c>
      <c r="AF742" s="2">
        <v>0</v>
      </c>
      <c r="AG742" s="2">
        <v>0</v>
      </c>
      <c r="AH742" s="2">
        <v>0</v>
      </c>
      <c r="AI742" s="2">
        <v>0</v>
      </c>
      <c r="AJ742" s="2">
        <v>1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</row>
    <row r="743" spans="1:46" x14ac:dyDescent="0.2">
      <c r="A743" s="2">
        <v>1692182</v>
      </c>
      <c r="B743" s="2">
        <v>887687</v>
      </c>
      <c r="C743" s="7">
        <v>24.890219019525201</v>
      </c>
      <c r="D743" s="7">
        <v>40.984320234544199</v>
      </c>
      <c r="E743" s="19" t="s">
        <v>1299</v>
      </c>
      <c r="F743" s="46">
        <f>INDEX(Δεδομένα!$P:$P,MATCH('2021'!E743,Δεδομένα!$O:$O,0))</f>
        <v>32</v>
      </c>
      <c r="G743" s="49" t="s">
        <v>1186</v>
      </c>
      <c r="H743" s="51" t="str">
        <f>INDEX(Δεδομένα!B$1:B$51,MATCH('2021'!G743,Δεδομένα!A$1:A$51,0))</f>
        <v>ΑΝΑΤΟΛΙΚΗΣ ΜΑΚΕΔΟΝΙΑΣ ΚΑΙ ΘΡΑΚΗΣ</v>
      </c>
      <c r="I743" s="53">
        <f>INDEX(Δεδομένα!E$1:E$13,MATCH('2021'!H743,Δεδομένα!D$1:D$13,0))</f>
        <v>2</v>
      </c>
      <c r="J743" s="4">
        <v>44439</v>
      </c>
      <c r="K743" s="3" t="s">
        <v>724</v>
      </c>
      <c r="L743" s="17" t="str">
        <f t="shared" si="48"/>
        <v>31/08/2021 18:02</v>
      </c>
      <c r="M743" s="4">
        <v>44439</v>
      </c>
      <c r="N743" s="3" t="s">
        <v>459</v>
      </c>
      <c r="O743" s="17" t="str">
        <f t="shared" si="49"/>
        <v>31/08/2021 20:05</v>
      </c>
      <c r="P743" s="24">
        <f t="shared" si="50"/>
        <v>8.5416666668606922E-2</v>
      </c>
      <c r="Q743" s="28">
        <v>0</v>
      </c>
      <c r="R743" s="27">
        <f t="shared" si="51"/>
        <v>123.00000000279397</v>
      </c>
      <c r="S743" s="3" t="s">
        <v>4</v>
      </c>
      <c r="T743" s="3" t="s">
        <v>1188</v>
      </c>
      <c r="U743" s="3" t="s">
        <v>4</v>
      </c>
      <c r="V743" s="3" t="s">
        <v>1313</v>
      </c>
      <c r="W743" s="5">
        <v>0</v>
      </c>
      <c r="X743" s="5">
        <v>0</v>
      </c>
      <c r="Y743" s="5">
        <v>0</v>
      </c>
      <c r="Z743" s="5">
        <v>0</v>
      </c>
      <c r="AA743" s="5">
        <v>1</v>
      </c>
      <c r="AB743" s="5">
        <v>0</v>
      </c>
      <c r="AC743" s="5">
        <v>0</v>
      </c>
      <c r="AD743" s="5">
        <v>0</v>
      </c>
      <c r="AE743" s="2">
        <v>5</v>
      </c>
      <c r="AF743" s="2">
        <v>0</v>
      </c>
      <c r="AG743" s="2">
        <v>0</v>
      </c>
      <c r="AH743" s="2">
        <v>0</v>
      </c>
      <c r="AI743" s="2">
        <v>0</v>
      </c>
      <c r="AJ743" s="2">
        <v>2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</row>
    <row r="744" spans="1:46" x14ac:dyDescent="0.2">
      <c r="A744" s="2">
        <v>1692967</v>
      </c>
      <c r="B744" s="2">
        <v>888128</v>
      </c>
      <c r="C744" s="7">
        <v>24.890351982562301</v>
      </c>
      <c r="D744" s="7">
        <v>40.982718552881799</v>
      </c>
      <c r="E744" s="19" t="s">
        <v>1299</v>
      </c>
      <c r="F744" s="46">
        <f>INDEX(Δεδομένα!$P:$P,MATCH('2021'!E744,Δεδομένα!$O:$O,0))</f>
        <v>32</v>
      </c>
      <c r="G744" s="49" t="s">
        <v>1186</v>
      </c>
      <c r="H744" s="51" t="str">
        <f>INDEX(Δεδομένα!B$1:B$51,MATCH('2021'!G744,Δεδομένα!A$1:A$51,0))</f>
        <v>ΑΝΑΤΟΛΙΚΗΣ ΜΑΚΕΔΟΝΙΑΣ ΚΑΙ ΘΡΑΚΗΣ</v>
      </c>
      <c r="I744" s="53">
        <f>INDEX(Δεδομένα!E$1:E$13,MATCH('2021'!H744,Δεδομένα!D$1:D$13,0))</f>
        <v>2</v>
      </c>
      <c r="J744" s="4">
        <v>44441</v>
      </c>
      <c r="K744" s="3" t="s">
        <v>1057</v>
      </c>
      <c r="L744" s="17" t="str">
        <f t="shared" si="48"/>
        <v>02/09/2021 14:59</v>
      </c>
      <c r="M744" s="4">
        <v>44441</v>
      </c>
      <c r="N744" s="3" t="s">
        <v>1314</v>
      </c>
      <c r="O744" s="17" t="str">
        <f t="shared" si="49"/>
        <v>02/09/2021 15:32</v>
      </c>
      <c r="P744" s="24">
        <f t="shared" si="50"/>
        <v>2.2916666668606922E-2</v>
      </c>
      <c r="Q744" s="28">
        <v>0</v>
      </c>
      <c r="R744" s="27">
        <f t="shared" si="51"/>
        <v>33.000000002793968</v>
      </c>
      <c r="S744" s="3" t="s">
        <v>4</v>
      </c>
      <c r="T744" s="3" t="s">
        <v>1188</v>
      </c>
      <c r="U744" s="3" t="s">
        <v>4</v>
      </c>
      <c r="V744" s="3" t="s">
        <v>1315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1</v>
      </c>
      <c r="AD744" s="5">
        <v>0</v>
      </c>
      <c r="AE744" s="2">
        <v>3</v>
      </c>
      <c r="AF744" s="2">
        <v>0</v>
      </c>
      <c r="AG744" s="2">
        <v>0</v>
      </c>
      <c r="AH744" s="2">
        <v>0</v>
      </c>
      <c r="AI744" s="2">
        <v>0</v>
      </c>
      <c r="AJ744" s="2">
        <v>1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</row>
    <row r="745" spans="1:46" x14ac:dyDescent="0.2">
      <c r="A745" s="2">
        <v>1694247</v>
      </c>
      <c r="B745" s="2">
        <v>888921</v>
      </c>
      <c r="E745" s="19" t="s">
        <v>1299</v>
      </c>
      <c r="F745" s="46">
        <f>INDEX(Δεδομένα!$P:$P,MATCH('2021'!E745,Δεδομένα!$O:$O,0))</f>
        <v>32</v>
      </c>
      <c r="G745" s="49" t="s">
        <v>1186</v>
      </c>
      <c r="H745" s="51" t="str">
        <f>INDEX(Δεδομένα!B$1:B$51,MATCH('2021'!G745,Δεδομένα!A$1:A$51,0))</f>
        <v>ΑΝΑΤΟΛΙΚΗΣ ΜΑΚΕΔΟΝΙΑΣ ΚΑΙ ΘΡΑΚΗΣ</v>
      </c>
      <c r="I745" s="53">
        <f>INDEX(Δεδομένα!E$1:E$13,MATCH('2021'!H745,Δεδομένα!D$1:D$13,0))</f>
        <v>2</v>
      </c>
      <c r="J745" s="4">
        <v>44444</v>
      </c>
      <c r="K745" s="3" t="s">
        <v>579</v>
      </c>
      <c r="L745" s="17" t="str">
        <f t="shared" si="48"/>
        <v>05/09/2021 15:54</v>
      </c>
      <c r="M745" s="4">
        <v>44444</v>
      </c>
      <c r="N745" s="3" t="s">
        <v>745</v>
      </c>
      <c r="O745" s="17" t="str">
        <f t="shared" si="49"/>
        <v>05/09/2021 16:35</v>
      </c>
      <c r="P745" s="24">
        <f t="shared" si="50"/>
        <v>2.8472222220443655E-2</v>
      </c>
      <c r="Q745" s="28">
        <v>0</v>
      </c>
      <c r="R745" s="27">
        <f t="shared" si="51"/>
        <v>40.999999997438863</v>
      </c>
      <c r="S745" s="3" t="s">
        <v>4</v>
      </c>
      <c r="T745" s="3" t="s">
        <v>1188</v>
      </c>
      <c r="U745" s="3" t="s">
        <v>4</v>
      </c>
      <c r="V745" s="3" t="s">
        <v>1316</v>
      </c>
      <c r="W745" s="5">
        <v>0</v>
      </c>
      <c r="X745" s="5">
        <v>0</v>
      </c>
      <c r="Y745" s="5">
        <v>0</v>
      </c>
      <c r="Z745" s="5">
        <v>1</v>
      </c>
      <c r="AA745" s="5">
        <v>0</v>
      </c>
      <c r="AB745" s="5">
        <v>0</v>
      </c>
      <c r="AC745" s="5">
        <v>0</v>
      </c>
      <c r="AD745" s="5">
        <v>0</v>
      </c>
      <c r="AE745" s="2">
        <v>2</v>
      </c>
      <c r="AF745" s="2">
        <v>0</v>
      </c>
      <c r="AG745" s="2">
        <v>0</v>
      </c>
      <c r="AH745" s="2">
        <v>0</v>
      </c>
      <c r="AI745" s="2">
        <v>0</v>
      </c>
      <c r="AJ745" s="2">
        <v>1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</row>
    <row r="746" spans="1:46" x14ac:dyDescent="0.2">
      <c r="A746" s="2">
        <v>1696830</v>
      </c>
      <c r="B746" s="2">
        <v>892488</v>
      </c>
      <c r="D746" s="2"/>
      <c r="E746" s="19" t="s">
        <v>1299</v>
      </c>
      <c r="F746" s="46">
        <f>INDEX(Δεδομένα!$P:$P,MATCH('2021'!E746,Δεδομένα!$O:$O,0))</f>
        <v>32</v>
      </c>
      <c r="G746" s="49" t="s">
        <v>1186</v>
      </c>
      <c r="H746" s="51" t="str">
        <f>INDEX(Δεδομένα!B$1:B$51,MATCH('2021'!G746,Δεδομένα!A$1:A$51,0))</f>
        <v>ΑΝΑΤΟΛΙΚΗΣ ΜΑΚΕΔΟΝΙΑΣ ΚΑΙ ΘΡΑΚΗΣ</v>
      </c>
      <c r="I746" s="53">
        <f>INDEX(Δεδομένα!E$1:E$13,MATCH('2021'!H746,Δεδομένα!D$1:D$13,0))</f>
        <v>2</v>
      </c>
      <c r="J746" s="4">
        <v>44458</v>
      </c>
      <c r="K746" s="3" t="s">
        <v>1270</v>
      </c>
      <c r="L746" s="17" t="str">
        <f t="shared" si="48"/>
        <v>19/09/2021 12:04</v>
      </c>
      <c r="M746" s="4">
        <v>44458</v>
      </c>
      <c r="N746" s="3" t="s">
        <v>1317</v>
      </c>
      <c r="O746" s="17" t="str">
        <f t="shared" si="49"/>
        <v>19/09/2021 12:48</v>
      </c>
      <c r="P746" s="24">
        <f t="shared" si="50"/>
        <v>3.0555555553291924E-2</v>
      </c>
      <c r="Q746" s="28">
        <v>0</v>
      </c>
      <c r="R746" s="27">
        <f t="shared" si="51"/>
        <v>43.999999996740371</v>
      </c>
      <c r="S746" s="3" t="s">
        <v>4</v>
      </c>
      <c r="T746" s="3" t="s">
        <v>1188</v>
      </c>
      <c r="U746" s="3" t="s">
        <v>4</v>
      </c>
      <c r="V746" s="3" t="s">
        <v>1318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0.02</v>
      </c>
      <c r="AE746" s="2">
        <v>2</v>
      </c>
      <c r="AF746" s="2">
        <v>0</v>
      </c>
      <c r="AG746" s="2">
        <v>0</v>
      </c>
      <c r="AH746" s="2">
        <v>0</v>
      </c>
      <c r="AI746" s="2">
        <v>0</v>
      </c>
      <c r="AJ746" s="2">
        <v>1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</row>
    <row r="747" spans="1:46" x14ac:dyDescent="0.2">
      <c r="A747" s="2">
        <v>1701569</v>
      </c>
      <c r="B747" s="2">
        <v>896160</v>
      </c>
      <c r="C747" s="7">
        <v>24.802621252129899</v>
      </c>
      <c r="D747" s="7">
        <v>41.032893300980199</v>
      </c>
      <c r="E747" s="19" t="s">
        <v>1299</v>
      </c>
      <c r="F747" s="46">
        <f>INDEX(Δεδομένα!$P:$P,MATCH('2021'!E747,Δεδομένα!$O:$O,0))</f>
        <v>32</v>
      </c>
      <c r="G747" s="49" t="s">
        <v>1186</v>
      </c>
      <c r="H747" s="51" t="str">
        <f>INDEX(Δεδομένα!B$1:B$51,MATCH('2021'!G747,Δεδομένα!A$1:A$51,0))</f>
        <v>ΑΝΑΤΟΛΙΚΗΣ ΜΑΚΕΔΟΝΙΑΣ ΚΑΙ ΘΡΑΚΗΣ</v>
      </c>
      <c r="I747" s="53">
        <f>INDEX(Δεδομένα!E$1:E$13,MATCH('2021'!H747,Δεδομένα!D$1:D$13,0))</f>
        <v>2</v>
      </c>
      <c r="J747" s="4">
        <v>44472</v>
      </c>
      <c r="K747" s="3" t="s">
        <v>1319</v>
      </c>
      <c r="L747" s="17" t="str">
        <f t="shared" si="48"/>
        <v>03/10/2021 11:55</v>
      </c>
      <c r="M747" s="4">
        <v>44472</v>
      </c>
      <c r="N747" s="3" t="s">
        <v>140</v>
      </c>
      <c r="O747" s="17" t="str">
        <f t="shared" si="49"/>
        <v>03/10/2021 12:21</v>
      </c>
      <c r="P747" s="24">
        <f t="shared" si="50"/>
        <v>1.805555554892635E-2</v>
      </c>
      <c r="Q747" s="28">
        <v>0</v>
      </c>
      <c r="R747" s="27">
        <f t="shared" si="51"/>
        <v>25.999999990453944</v>
      </c>
      <c r="S747" s="3" t="s">
        <v>4</v>
      </c>
      <c r="T747" s="3" t="s">
        <v>1188</v>
      </c>
      <c r="U747" s="3" t="s">
        <v>4</v>
      </c>
      <c r="V747" s="3" t="s">
        <v>1320</v>
      </c>
      <c r="W747" s="5">
        <v>0</v>
      </c>
      <c r="X747" s="5">
        <v>0</v>
      </c>
      <c r="Y747" s="5">
        <v>0</v>
      </c>
      <c r="Z747" s="5">
        <v>1</v>
      </c>
      <c r="AA747" s="5">
        <v>0</v>
      </c>
      <c r="AB747" s="5">
        <v>0</v>
      </c>
      <c r="AC747" s="5">
        <v>0</v>
      </c>
      <c r="AD747" s="5">
        <v>0</v>
      </c>
      <c r="AE747" s="2">
        <v>2</v>
      </c>
      <c r="AF747" s="2">
        <v>0</v>
      </c>
      <c r="AG747" s="2">
        <v>0</v>
      </c>
      <c r="AH747" s="2">
        <v>0</v>
      </c>
      <c r="AI747" s="2">
        <v>0</v>
      </c>
      <c r="AJ747" s="2">
        <v>1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</row>
    <row r="748" spans="1:46" x14ac:dyDescent="0.2">
      <c r="A748" s="2">
        <v>1708592</v>
      </c>
      <c r="B748" s="2">
        <v>905156</v>
      </c>
      <c r="C748" s="7">
        <v>24.863528307470698</v>
      </c>
      <c r="D748" s="7">
        <v>41.009865322136903</v>
      </c>
      <c r="E748" s="19" t="s">
        <v>1299</v>
      </c>
      <c r="F748" s="46">
        <f>INDEX(Δεδομένα!$P:$P,MATCH('2021'!E748,Δεδομένα!$O:$O,0))</f>
        <v>32</v>
      </c>
      <c r="G748" s="49" t="s">
        <v>1186</v>
      </c>
      <c r="H748" s="51" t="str">
        <f>INDEX(Δεδομένα!B$1:B$51,MATCH('2021'!G748,Δεδομένα!A$1:A$51,0))</f>
        <v>ΑΝΑΤΟΛΙΚΗΣ ΜΑΚΕΔΟΝΙΑΣ ΚΑΙ ΘΡΑΚΗΣ</v>
      </c>
      <c r="I748" s="53">
        <f>INDEX(Δεδομένα!E$1:E$13,MATCH('2021'!H748,Δεδομένα!D$1:D$13,0))</f>
        <v>2</v>
      </c>
      <c r="J748" s="4">
        <v>44498</v>
      </c>
      <c r="K748" s="3" t="s">
        <v>555</v>
      </c>
      <c r="L748" s="17" t="str">
        <f t="shared" si="48"/>
        <v>29/10/2021 13:30</v>
      </c>
      <c r="M748" s="4">
        <v>44498</v>
      </c>
      <c r="N748" s="3" t="s">
        <v>529</v>
      </c>
      <c r="O748" s="17" t="str">
        <f t="shared" si="49"/>
        <v>29/10/2021 14:05</v>
      </c>
      <c r="P748" s="24">
        <f t="shared" si="50"/>
        <v>2.4305555554747116E-2</v>
      </c>
      <c r="Q748" s="28">
        <v>0</v>
      </c>
      <c r="R748" s="27">
        <f t="shared" si="51"/>
        <v>34.999999998835847</v>
      </c>
      <c r="S748" s="3" t="s">
        <v>4</v>
      </c>
      <c r="T748" s="3" t="s">
        <v>1188</v>
      </c>
      <c r="U748" s="3" t="s">
        <v>4</v>
      </c>
      <c r="V748" s="3" t="s">
        <v>1321</v>
      </c>
      <c r="W748" s="5">
        <v>0</v>
      </c>
      <c r="X748" s="5">
        <v>0</v>
      </c>
      <c r="Y748" s="5">
        <v>0</v>
      </c>
      <c r="Z748" s="5">
        <v>0</v>
      </c>
      <c r="AA748" s="5">
        <v>1</v>
      </c>
      <c r="AB748" s="5">
        <v>0</v>
      </c>
      <c r="AC748" s="5">
        <v>0</v>
      </c>
      <c r="AD748" s="5">
        <v>0</v>
      </c>
      <c r="AE748" s="2">
        <v>2</v>
      </c>
      <c r="AF748" s="2">
        <v>0</v>
      </c>
      <c r="AG748" s="2">
        <v>0</v>
      </c>
      <c r="AH748" s="2">
        <v>0</v>
      </c>
      <c r="AI748" s="2">
        <v>0</v>
      </c>
      <c r="AJ748" s="2">
        <v>1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</row>
    <row r="749" spans="1:46" x14ac:dyDescent="0.2">
      <c r="A749" s="2">
        <v>1711657</v>
      </c>
      <c r="B749" s="2">
        <v>908129</v>
      </c>
      <c r="C749" s="7">
        <v>24.8787363866855</v>
      </c>
      <c r="D749" s="7">
        <v>41.070963347788101</v>
      </c>
      <c r="E749" s="19" t="s">
        <v>1299</v>
      </c>
      <c r="F749" s="46">
        <f>INDEX(Δεδομένα!$P:$P,MATCH('2021'!E749,Δεδομένα!$O:$O,0))</f>
        <v>32</v>
      </c>
      <c r="G749" s="49" t="s">
        <v>1186</v>
      </c>
      <c r="H749" s="51" t="str">
        <f>INDEX(Δεδομένα!B$1:B$51,MATCH('2021'!G749,Δεδομένα!A$1:A$51,0))</f>
        <v>ΑΝΑΤΟΛΙΚΗΣ ΜΑΚΕΔΟΝΙΑΣ ΚΑΙ ΘΡΑΚΗΣ</v>
      </c>
      <c r="I749" s="53">
        <f>INDEX(Δεδομένα!E$1:E$13,MATCH('2021'!H749,Δεδομένα!D$1:D$13,0))</f>
        <v>2</v>
      </c>
      <c r="J749" s="4">
        <v>44510</v>
      </c>
      <c r="K749" s="3" t="s">
        <v>1322</v>
      </c>
      <c r="L749" s="17" t="str">
        <f t="shared" si="48"/>
        <v>10/11/2021 23:09</v>
      </c>
      <c r="M749" s="4">
        <v>44511</v>
      </c>
      <c r="N749" s="3" t="s">
        <v>1323</v>
      </c>
      <c r="O749" s="17" t="str">
        <f t="shared" si="49"/>
        <v>11/11/2021 00:31</v>
      </c>
      <c r="P749" s="24">
        <f t="shared" si="50"/>
        <v>5.694444444088731E-2</v>
      </c>
      <c r="Q749" s="28">
        <v>0</v>
      </c>
      <c r="R749" s="27">
        <f t="shared" si="51"/>
        <v>81.999999994877726</v>
      </c>
      <c r="S749" s="3" t="s">
        <v>4</v>
      </c>
      <c r="T749" s="3" t="s">
        <v>1194</v>
      </c>
      <c r="U749" s="3" t="s">
        <v>1324</v>
      </c>
      <c r="V749" s="3" t="s">
        <v>1325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0.5</v>
      </c>
      <c r="AD749" s="5">
        <v>0</v>
      </c>
      <c r="AE749" s="2">
        <v>2</v>
      </c>
      <c r="AF749" s="2">
        <v>0</v>
      </c>
      <c r="AG749" s="2">
        <v>0</v>
      </c>
      <c r="AH749" s="2">
        <v>0</v>
      </c>
      <c r="AI749" s="2">
        <v>0</v>
      </c>
      <c r="AJ749" s="2">
        <v>1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</row>
    <row r="750" spans="1:46" x14ac:dyDescent="0.2">
      <c r="A750" s="2">
        <v>1641750</v>
      </c>
      <c r="B750" s="2">
        <v>833892</v>
      </c>
      <c r="C750" s="7">
        <v>25.972909395152701</v>
      </c>
      <c r="D750" s="7">
        <v>40.884324066917301</v>
      </c>
      <c r="E750" s="19" t="s">
        <v>1326</v>
      </c>
      <c r="F750" s="46">
        <f>INDEX(Δεδομένα!$P:$P,MATCH('2021'!E750,Δεδομένα!$O:$O,0))</f>
        <v>33</v>
      </c>
      <c r="G750" s="49" t="s">
        <v>1327</v>
      </c>
      <c r="H750" s="51" t="str">
        <f>INDEX(Δεδομένα!B$1:B$51,MATCH('2021'!G750,Δεδομένα!A$1:A$51,0))</f>
        <v>ΑΝΑΤΟΛΙΚΗΣ ΜΑΚΕΔΟΝΙΑΣ ΚΑΙ ΘΡΑΚΗΣ</v>
      </c>
      <c r="I750" s="53">
        <f>INDEX(Δεδομένα!E$1:E$13,MATCH('2021'!H750,Δεδομένα!D$1:D$13,0))</f>
        <v>2</v>
      </c>
      <c r="J750" s="4">
        <v>44256</v>
      </c>
      <c r="K750" s="3" t="s">
        <v>852</v>
      </c>
      <c r="L750" s="17" t="str">
        <f t="shared" si="48"/>
        <v>01/03/2021 16:54</v>
      </c>
      <c r="M750" s="4">
        <v>44256</v>
      </c>
      <c r="N750" s="3" t="s">
        <v>370</v>
      </c>
      <c r="O750" s="17" t="str">
        <f t="shared" si="49"/>
        <v>01/03/2021 17:45</v>
      </c>
      <c r="P750" s="24">
        <f t="shared" si="50"/>
        <v>3.5416666665696539E-2</v>
      </c>
      <c r="Q750" s="28">
        <v>0</v>
      </c>
      <c r="R750" s="27">
        <f t="shared" si="51"/>
        <v>50.999999998603016</v>
      </c>
      <c r="S750" s="3" t="s">
        <v>4</v>
      </c>
      <c r="T750" s="3" t="s">
        <v>1328</v>
      </c>
      <c r="U750" s="3" t="s">
        <v>4</v>
      </c>
      <c r="V750" s="3" t="s">
        <v>1329</v>
      </c>
      <c r="W750" s="5">
        <v>0</v>
      </c>
      <c r="X750" s="5">
        <v>0</v>
      </c>
      <c r="Y750" s="5">
        <v>0</v>
      </c>
      <c r="Z750" s="5">
        <v>2</v>
      </c>
      <c r="AA750" s="5">
        <v>0</v>
      </c>
      <c r="AB750" s="5">
        <v>0</v>
      </c>
      <c r="AC750" s="5">
        <v>0</v>
      </c>
      <c r="AD750" s="5">
        <v>0</v>
      </c>
      <c r="AE750" s="2">
        <v>2</v>
      </c>
      <c r="AF750" s="2">
        <v>0</v>
      </c>
      <c r="AG750" s="2">
        <v>0</v>
      </c>
      <c r="AH750" s="2">
        <v>0</v>
      </c>
      <c r="AI750" s="2">
        <v>0</v>
      </c>
      <c r="AJ750" s="2">
        <v>1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 t="s">
        <v>4</v>
      </c>
      <c r="AT750" s="2" t="s">
        <v>4</v>
      </c>
    </row>
    <row r="751" spans="1:46" x14ac:dyDescent="0.2">
      <c r="A751" s="2">
        <v>1641763</v>
      </c>
      <c r="B751" s="2">
        <v>833957</v>
      </c>
      <c r="C751" s="7">
        <v>25.898157448943401</v>
      </c>
      <c r="D751" s="7">
        <v>40.879583521495803</v>
      </c>
      <c r="E751" s="19" t="s">
        <v>1326</v>
      </c>
      <c r="F751" s="46">
        <f>INDEX(Δεδομένα!$P:$P,MATCH('2021'!E751,Δεδομένα!$O:$O,0))</f>
        <v>33</v>
      </c>
      <c r="G751" s="49" t="s">
        <v>1327</v>
      </c>
      <c r="H751" s="51" t="str">
        <f>INDEX(Δεδομένα!B$1:B$51,MATCH('2021'!G751,Δεδομένα!A$1:A$51,0))</f>
        <v>ΑΝΑΤΟΛΙΚΗΣ ΜΑΚΕΔΟΝΙΑΣ ΚΑΙ ΘΡΑΚΗΣ</v>
      </c>
      <c r="I751" s="53">
        <f>INDEX(Δεδομένα!E$1:E$13,MATCH('2021'!H751,Δεδομένα!D$1:D$13,0))</f>
        <v>2</v>
      </c>
      <c r="J751" s="4">
        <v>44256</v>
      </c>
      <c r="K751" s="3" t="s">
        <v>1330</v>
      </c>
      <c r="L751" s="17" t="str">
        <f t="shared" si="48"/>
        <v>01/03/2021 20:12</v>
      </c>
      <c r="M751" s="4">
        <v>44256</v>
      </c>
      <c r="N751" s="3" t="s">
        <v>318</v>
      </c>
      <c r="O751" s="17" t="str">
        <f t="shared" si="49"/>
        <v>01/03/2021 20:47</v>
      </c>
      <c r="P751" s="24">
        <f t="shared" si="50"/>
        <v>2.4305555554747116E-2</v>
      </c>
      <c r="Q751" s="28">
        <v>0</v>
      </c>
      <c r="R751" s="27">
        <f t="shared" si="51"/>
        <v>34.999999998835847</v>
      </c>
      <c r="S751" s="3" t="s">
        <v>4</v>
      </c>
      <c r="T751" s="3" t="s">
        <v>1328</v>
      </c>
      <c r="U751" s="3" t="s">
        <v>4</v>
      </c>
      <c r="V751" s="3" t="s">
        <v>1331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0.2</v>
      </c>
      <c r="AE751" s="2">
        <v>3</v>
      </c>
      <c r="AF751" s="2">
        <v>0</v>
      </c>
      <c r="AG751" s="2">
        <v>0</v>
      </c>
      <c r="AH751" s="2">
        <v>0</v>
      </c>
      <c r="AI751" s="2">
        <v>0</v>
      </c>
      <c r="AJ751" s="2">
        <v>1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 t="s">
        <v>4</v>
      </c>
      <c r="AT751" s="2" t="s">
        <v>4</v>
      </c>
    </row>
    <row r="752" spans="1:46" x14ac:dyDescent="0.2">
      <c r="A752" s="2">
        <v>1642246</v>
      </c>
      <c r="B752" s="2">
        <v>834273</v>
      </c>
      <c r="C752" s="2"/>
      <c r="D752" s="2"/>
      <c r="E752" s="19" t="s">
        <v>1326</v>
      </c>
      <c r="F752" s="46">
        <f>INDEX(Δεδομένα!$P:$P,MATCH('2021'!E752,Δεδομένα!$O:$O,0))</f>
        <v>33</v>
      </c>
      <c r="G752" s="49" t="s">
        <v>1327</v>
      </c>
      <c r="H752" s="51" t="str">
        <f>INDEX(Δεδομένα!B$1:B$51,MATCH('2021'!G752,Δεδομένα!A$1:A$51,0))</f>
        <v>ΑΝΑΤΟΛΙΚΗΣ ΜΑΚΕΔΟΝΙΑΣ ΚΑΙ ΘΡΑΚΗΣ</v>
      </c>
      <c r="I752" s="53">
        <f>INDEX(Δεδομένα!E$1:E$13,MATCH('2021'!H752,Δεδομένα!D$1:D$13,0))</f>
        <v>2</v>
      </c>
      <c r="J752" s="4">
        <v>44258</v>
      </c>
      <c r="K752" s="3" t="s">
        <v>513</v>
      </c>
      <c r="L752" s="17" t="str">
        <f t="shared" si="48"/>
        <v>03/03/2021 01:05</v>
      </c>
      <c r="M752" s="4">
        <v>44258</v>
      </c>
      <c r="N752" s="3" t="s">
        <v>1332</v>
      </c>
      <c r="O752" s="17" t="str">
        <f t="shared" si="49"/>
        <v>03/03/2021 01:20</v>
      </c>
      <c r="P752" s="24">
        <f t="shared" si="50"/>
        <v>1.0416666664241347E-2</v>
      </c>
      <c r="Q752" s="28">
        <v>0</v>
      </c>
      <c r="R752" s="27">
        <f t="shared" si="51"/>
        <v>14.99999999650754</v>
      </c>
      <c r="S752" s="3" t="s">
        <v>4</v>
      </c>
      <c r="T752" s="3" t="s">
        <v>1328</v>
      </c>
      <c r="U752" s="3" t="s">
        <v>4</v>
      </c>
      <c r="V752" s="3" t="s">
        <v>1333</v>
      </c>
      <c r="W752" s="5">
        <v>0</v>
      </c>
      <c r="X752" s="5">
        <v>0</v>
      </c>
      <c r="Y752" s="5">
        <v>0</v>
      </c>
      <c r="Z752" s="5">
        <v>1</v>
      </c>
      <c r="AA752" s="5">
        <v>0</v>
      </c>
      <c r="AB752" s="5">
        <v>0</v>
      </c>
      <c r="AC752" s="5">
        <v>0</v>
      </c>
      <c r="AD752" s="5">
        <v>0</v>
      </c>
      <c r="AE752" s="2">
        <v>2</v>
      </c>
      <c r="AF752" s="2">
        <v>0</v>
      </c>
      <c r="AG752" s="2">
        <v>0</v>
      </c>
      <c r="AH752" s="2">
        <v>0</v>
      </c>
      <c r="AI752" s="2">
        <v>0</v>
      </c>
      <c r="AJ752" s="2">
        <v>1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 t="s">
        <v>4</v>
      </c>
      <c r="AT752" s="2" t="s">
        <v>4</v>
      </c>
    </row>
    <row r="753" spans="1:46" x14ac:dyDescent="0.2">
      <c r="A753" s="2">
        <v>1650295</v>
      </c>
      <c r="B753" s="2">
        <v>840503</v>
      </c>
      <c r="D753" s="2"/>
      <c r="E753" s="19" t="s">
        <v>1326</v>
      </c>
      <c r="F753" s="46">
        <f>INDEX(Δεδομένα!$P:$P,MATCH('2021'!E753,Δεδομένα!$O:$O,0))</f>
        <v>33</v>
      </c>
      <c r="G753" s="49" t="s">
        <v>1327</v>
      </c>
      <c r="H753" s="51" t="str">
        <f>INDEX(Δεδομένα!B$1:B$51,MATCH('2021'!G753,Δεδομένα!A$1:A$51,0))</f>
        <v>ΑΝΑΤΟΛΙΚΗΣ ΜΑΚΕΔΟΝΙΑΣ ΚΑΙ ΘΡΑΚΗΣ</v>
      </c>
      <c r="I753" s="53">
        <f>INDEX(Δεδομένα!E$1:E$13,MATCH('2021'!H753,Δεδομένα!D$1:D$13,0))</f>
        <v>2</v>
      </c>
      <c r="J753" s="4">
        <v>44281</v>
      </c>
      <c r="K753" s="3" t="s">
        <v>530</v>
      </c>
      <c r="L753" s="17" t="str">
        <f t="shared" si="48"/>
        <v>26/03/2021 16:05</v>
      </c>
      <c r="M753" s="4">
        <v>44281</v>
      </c>
      <c r="N753" s="3" t="s">
        <v>641</v>
      </c>
      <c r="O753" s="17" t="str">
        <f t="shared" si="49"/>
        <v>26/03/2021 16:25</v>
      </c>
      <c r="P753" s="24">
        <f t="shared" si="50"/>
        <v>1.3888888890505768E-2</v>
      </c>
      <c r="Q753" s="28">
        <v>0</v>
      </c>
      <c r="R753" s="27">
        <f t="shared" si="51"/>
        <v>20.000000002328306</v>
      </c>
      <c r="S753" s="3" t="s">
        <v>4</v>
      </c>
      <c r="T753" s="3" t="s">
        <v>1328</v>
      </c>
      <c r="U753" s="3" t="s">
        <v>4</v>
      </c>
      <c r="V753" s="3" t="s">
        <v>1334</v>
      </c>
      <c r="W753" s="5">
        <v>0</v>
      </c>
      <c r="X753" s="5">
        <v>0</v>
      </c>
      <c r="Y753" s="5">
        <v>0</v>
      </c>
      <c r="Z753" s="5">
        <v>0.5</v>
      </c>
      <c r="AA753" s="5">
        <v>0</v>
      </c>
      <c r="AB753" s="5">
        <v>0</v>
      </c>
      <c r="AC753" s="5">
        <v>0</v>
      </c>
      <c r="AD753" s="5">
        <v>0</v>
      </c>
      <c r="AE753" s="2">
        <v>2</v>
      </c>
      <c r="AF753" s="2">
        <v>0</v>
      </c>
      <c r="AG753" s="2">
        <v>0</v>
      </c>
      <c r="AH753" s="2">
        <v>0</v>
      </c>
      <c r="AI753" s="2">
        <v>0</v>
      </c>
      <c r="AJ753" s="2">
        <v>1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 t="s">
        <v>4</v>
      </c>
      <c r="AT753" s="2" t="s">
        <v>4</v>
      </c>
    </row>
    <row r="754" spans="1:46" x14ac:dyDescent="0.2">
      <c r="A754" s="2">
        <v>1657394</v>
      </c>
      <c r="B754" s="2">
        <v>848320</v>
      </c>
      <c r="C754" s="7">
        <v>25.902373014819499</v>
      </c>
      <c r="D754" s="7">
        <v>40.8746790218812</v>
      </c>
      <c r="E754" s="19" t="s">
        <v>1326</v>
      </c>
      <c r="F754" s="46">
        <f>INDEX(Δεδομένα!$P:$P,MATCH('2021'!E754,Δεδομένα!$O:$O,0))</f>
        <v>33</v>
      </c>
      <c r="G754" s="49" t="s">
        <v>1327</v>
      </c>
      <c r="H754" s="51" t="str">
        <f>INDEX(Δεδομένα!B$1:B$51,MATCH('2021'!G754,Δεδομένα!A$1:A$51,0))</f>
        <v>ΑΝΑΤΟΛΙΚΗΣ ΜΑΚΕΔΟΝΙΑΣ ΚΑΙ ΘΡΑΚΗΣ</v>
      </c>
      <c r="I754" s="53">
        <f>INDEX(Δεδομένα!E$1:E$13,MATCH('2021'!H754,Δεδομένα!D$1:D$13,0))</f>
        <v>2</v>
      </c>
      <c r="J754" s="4">
        <v>44311</v>
      </c>
      <c r="K754" s="3" t="s">
        <v>844</v>
      </c>
      <c r="L754" s="17" t="str">
        <f t="shared" si="48"/>
        <v>25/04/2021 17:35</v>
      </c>
      <c r="M754" s="4">
        <v>44311</v>
      </c>
      <c r="N754" s="3" t="s">
        <v>13</v>
      </c>
      <c r="O754" s="17" t="str">
        <f t="shared" si="49"/>
        <v>25/04/2021 18:50</v>
      </c>
      <c r="P754" s="24">
        <f t="shared" si="50"/>
        <v>5.2083333328482695E-2</v>
      </c>
      <c r="Q754" s="28">
        <v>0</v>
      </c>
      <c r="R754" s="27">
        <f t="shared" si="51"/>
        <v>74.999999993015081</v>
      </c>
      <c r="S754" s="3" t="s">
        <v>4</v>
      </c>
      <c r="T754" s="3" t="s">
        <v>1328</v>
      </c>
      <c r="U754" s="3" t="s">
        <v>4</v>
      </c>
      <c r="V754" s="3" t="s">
        <v>1335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0.5</v>
      </c>
      <c r="AD754" s="5">
        <v>0</v>
      </c>
      <c r="AE754" s="2">
        <v>3</v>
      </c>
      <c r="AF754" s="2">
        <v>0</v>
      </c>
      <c r="AG754" s="2">
        <v>0</v>
      </c>
      <c r="AH754" s="2">
        <v>0</v>
      </c>
      <c r="AI754" s="2">
        <v>0</v>
      </c>
      <c r="AJ754" s="2">
        <v>1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 t="s">
        <v>4</v>
      </c>
      <c r="AT754" s="2" t="s">
        <v>4</v>
      </c>
    </row>
    <row r="755" spans="1:46" x14ac:dyDescent="0.2">
      <c r="A755" s="2">
        <v>1660828</v>
      </c>
      <c r="B755" s="2">
        <v>850445</v>
      </c>
      <c r="C755" s="7">
        <v>25.9014866153321</v>
      </c>
      <c r="D755" s="7">
        <v>40.874940369255</v>
      </c>
      <c r="E755" s="19" t="s">
        <v>1326</v>
      </c>
      <c r="F755" s="46">
        <f>INDEX(Δεδομένα!$P:$P,MATCH('2021'!E755,Δεδομένα!$O:$O,0))</f>
        <v>33</v>
      </c>
      <c r="G755" s="49" t="s">
        <v>1327</v>
      </c>
      <c r="H755" s="51" t="str">
        <f>INDEX(Δεδομένα!B$1:B$51,MATCH('2021'!G755,Δεδομένα!A$1:A$51,0))</f>
        <v>ΑΝΑΤΟΛΙΚΗΣ ΜΑΚΕΔΟΝΙΑΣ ΚΑΙ ΘΡΑΚΗΣ</v>
      </c>
      <c r="I755" s="53">
        <f>INDEX(Δεδομένα!E$1:E$13,MATCH('2021'!H755,Δεδομένα!D$1:D$13,0))</f>
        <v>2</v>
      </c>
      <c r="J755" s="4">
        <v>44319</v>
      </c>
      <c r="K755" s="3" t="s">
        <v>529</v>
      </c>
      <c r="L755" s="17" t="str">
        <f t="shared" si="48"/>
        <v>03/05/2021 14:05</v>
      </c>
      <c r="M755" s="4">
        <v>44319</v>
      </c>
      <c r="N755" s="3" t="s">
        <v>35</v>
      </c>
      <c r="O755" s="17" t="str">
        <f t="shared" si="49"/>
        <v>03/05/2021 14:50</v>
      </c>
      <c r="P755" s="24">
        <f t="shared" si="50"/>
        <v>3.125E-2</v>
      </c>
      <c r="Q755" s="28">
        <v>0</v>
      </c>
      <c r="R755" s="27">
        <f t="shared" si="51"/>
        <v>45</v>
      </c>
      <c r="S755" s="3" t="s">
        <v>4</v>
      </c>
      <c r="T755" s="3" t="s">
        <v>1328</v>
      </c>
      <c r="U755" s="3" t="s">
        <v>1336</v>
      </c>
      <c r="V755" s="3" t="s">
        <v>1337</v>
      </c>
      <c r="W755" s="5">
        <v>0</v>
      </c>
      <c r="X755" s="5">
        <v>0</v>
      </c>
      <c r="Y755" s="5">
        <v>0</v>
      </c>
      <c r="Z755" s="5">
        <v>10</v>
      </c>
      <c r="AA755" s="5">
        <v>0</v>
      </c>
      <c r="AB755" s="5">
        <v>0</v>
      </c>
      <c r="AC755" s="5">
        <v>0</v>
      </c>
      <c r="AD755" s="5">
        <v>0</v>
      </c>
      <c r="AE755" s="2">
        <v>3</v>
      </c>
      <c r="AF755" s="2">
        <v>0</v>
      </c>
      <c r="AG755" s="2">
        <v>0</v>
      </c>
      <c r="AH755" s="2">
        <v>0</v>
      </c>
      <c r="AI755" s="2">
        <v>0</v>
      </c>
      <c r="AJ755" s="2">
        <v>1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 t="s">
        <v>4</v>
      </c>
      <c r="AT755" s="2" t="s">
        <v>4</v>
      </c>
    </row>
    <row r="756" spans="1:46" x14ac:dyDescent="0.2">
      <c r="A756" s="2">
        <v>1660855</v>
      </c>
      <c r="B756" s="2">
        <v>850865</v>
      </c>
      <c r="C756" s="7">
        <v>25.901179668954502</v>
      </c>
      <c r="D756" s="7">
        <v>40.875470877730201</v>
      </c>
      <c r="E756" s="19" t="s">
        <v>1326</v>
      </c>
      <c r="F756" s="46">
        <f>INDEX(Δεδομένα!$P:$P,MATCH('2021'!E756,Δεδομένα!$O:$O,0))</f>
        <v>33</v>
      </c>
      <c r="G756" s="49" t="s">
        <v>1327</v>
      </c>
      <c r="H756" s="51" t="str">
        <f>INDEX(Δεδομένα!B$1:B$51,MATCH('2021'!G756,Δεδομένα!A$1:A$51,0))</f>
        <v>ΑΝΑΤΟΛΙΚΗΣ ΜΑΚΕΔΟΝΙΑΣ ΚΑΙ ΘΡΑΚΗΣ</v>
      </c>
      <c r="I756" s="53">
        <f>INDEX(Δεδομένα!E$1:E$13,MATCH('2021'!H756,Δεδομένα!D$1:D$13,0))</f>
        <v>2</v>
      </c>
      <c r="J756" s="4">
        <v>44321</v>
      </c>
      <c r="K756" s="3" t="s">
        <v>812</v>
      </c>
      <c r="L756" s="17" t="str">
        <f t="shared" si="48"/>
        <v>05/05/2021 10:10</v>
      </c>
      <c r="M756" s="4">
        <v>44321</v>
      </c>
      <c r="N756" s="3" t="s">
        <v>1338</v>
      </c>
      <c r="O756" s="17" t="str">
        <f t="shared" si="49"/>
        <v>05/05/2021 10:40</v>
      </c>
      <c r="P756" s="24">
        <f t="shared" si="50"/>
        <v>2.0833333335758653E-2</v>
      </c>
      <c r="Q756" s="28">
        <v>0</v>
      </c>
      <c r="R756" s="27">
        <f t="shared" si="51"/>
        <v>30.00000000349246</v>
      </c>
      <c r="S756" s="3" t="s">
        <v>4</v>
      </c>
      <c r="T756" s="3" t="s">
        <v>1328</v>
      </c>
      <c r="U756" s="3" t="s">
        <v>1336</v>
      </c>
      <c r="V756" s="3" t="s">
        <v>28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10</v>
      </c>
      <c r="AE756" s="2">
        <v>2</v>
      </c>
      <c r="AF756" s="2">
        <v>0</v>
      </c>
      <c r="AG756" s="2">
        <v>0</v>
      </c>
      <c r="AH756" s="2">
        <v>0</v>
      </c>
      <c r="AI756" s="2">
        <v>0</v>
      </c>
      <c r="AJ756" s="2">
        <v>1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 t="s">
        <v>4</v>
      </c>
      <c r="AT756" s="2" t="s">
        <v>4</v>
      </c>
    </row>
    <row r="757" spans="1:46" x14ac:dyDescent="0.2">
      <c r="A757" s="2">
        <v>1663579</v>
      </c>
      <c r="B757" s="2">
        <v>854615</v>
      </c>
      <c r="C757" s="7">
        <v>25.971118414632301</v>
      </c>
      <c r="D757" s="7">
        <v>40.911793209334</v>
      </c>
      <c r="E757" s="19" t="s">
        <v>1326</v>
      </c>
      <c r="F757" s="46">
        <f>INDEX(Δεδομένα!$P:$P,MATCH('2021'!E757,Δεδομένα!$O:$O,0))</f>
        <v>33</v>
      </c>
      <c r="G757" s="49" t="s">
        <v>1327</v>
      </c>
      <c r="H757" s="51" t="str">
        <f>INDEX(Δεδομένα!B$1:B$51,MATCH('2021'!G757,Δεδομένα!A$1:A$51,0))</f>
        <v>ΑΝΑΤΟΛΙΚΗΣ ΜΑΚΕΔΟΝΙΑΣ ΚΑΙ ΘΡΑΚΗΣ</v>
      </c>
      <c r="I757" s="53">
        <f>INDEX(Δεδομένα!E$1:E$13,MATCH('2021'!H757,Δεδομένα!D$1:D$13,0))</f>
        <v>2</v>
      </c>
      <c r="J757" s="4">
        <v>44336</v>
      </c>
      <c r="K757" s="3" t="s">
        <v>531</v>
      </c>
      <c r="L757" s="17" t="str">
        <f t="shared" si="48"/>
        <v>20/05/2021 14:10</v>
      </c>
      <c r="M757" s="4">
        <v>44336</v>
      </c>
      <c r="N757" s="3" t="s">
        <v>490</v>
      </c>
      <c r="O757" s="17" t="str">
        <f t="shared" si="49"/>
        <v>20/05/2021 16:00</v>
      </c>
      <c r="P757" s="24">
        <f t="shared" si="50"/>
        <v>7.6388888883229811E-2</v>
      </c>
      <c r="Q757" s="28">
        <v>0</v>
      </c>
      <c r="R757" s="27">
        <f t="shared" si="51"/>
        <v>109.99999999185093</v>
      </c>
      <c r="S757" s="3" t="s">
        <v>4</v>
      </c>
      <c r="T757" s="3" t="s">
        <v>1328</v>
      </c>
      <c r="U757" s="3" t="s">
        <v>4</v>
      </c>
      <c r="V757" s="3" t="s">
        <v>1339</v>
      </c>
      <c r="W757" s="5">
        <v>0</v>
      </c>
      <c r="X757" s="5">
        <v>0</v>
      </c>
      <c r="Y757" s="5">
        <v>0</v>
      </c>
      <c r="Z757" s="5">
        <v>1</v>
      </c>
      <c r="AA757" s="5">
        <v>0</v>
      </c>
      <c r="AB757" s="5">
        <v>0</v>
      </c>
      <c r="AC757" s="5">
        <v>0</v>
      </c>
      <c r="AD757" s="5">
        <v>0</v>
      </c>
      <c r="AE757" s="2">
        <v>4</v>
      </c>
      <c r="AF757" s="2">
        <v>0</v>
      </c>
      <c r="AG757" s="2">
        <v>0</v>
      </c>
      <c r="AH757" s="2">
        <v>0</v>
      </c>
      <c r="AI757" s="2">
        <v>0</v>
      </c>
      <c r="AJ757" s="2">
        <v>2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 t="s">
        <v>4</v>
      </c>
      <c r="AT757" s="2" t="s">
        <v>4</v>
      </c>
    </row>
    <row r="758" spans="1:46" x14ac:dyDescent="0.2">
      <c r="A758" s="2">
        <v>1663893</v>
      </c>
      <c r="B758" s="2">
        <v>854885</v>
      </c>
      <c r="D758" s="2"/>
      <c r="E758" s="19" t="s">
        <v>1326</v>
      </c>
      <c r="F758" s="46">
        <f>INDEX(Δεδομένα!$P:$P,MATCH('2021'!E758,Δεδομένα!$O:$O,0))</f>
        <v>33</v>
      </c>
      <c r="G758" s="49" t="s">
        <v>1327</v>
      </c>
      <c r="H758" s="51" t="str">
        <f>INDEX(Δεδομένα!B$1:B$51,MATCH('2021'!G758,Δεδομένα!A$1:A$51,0))</f>
        <v>ΑΝΑΤΟΛΙΚΗΣ ΜΑΚΕΔΟΝΙΑΣ ΚΑΙ ΘΡΑΚΗΣ</v>
      </c>
      <c r="I758" s="53">
        <f>INDEX(Δεδομένα!E$1:E$13,MATCH('2021'!H758,Δεδομένα!D$1:D$13,0))</f>
        <v>2</v>
      </c>
      <c r="J758" s="4">
        <v>44337</v>
      </c>
      <c r="K758" s="3" t="s">
        <v>1300</v>
      </c>
      <c r="L758" s="17" t="str">
        <f t="shared" si="48"/>
        <v>21/05/2021 11:45</v>
      </c>
      <c r="M758" s="4">
        <v>44337</v>
      </c>
      <c r="N758" s="3" t="s">
        <v>1340</v>
      </c>
      <c r="O758" s="17" t="str">
        <f t="shared" si="49"/>
        <v>21/05/2021 12:05</v>
      </c>
      <c r="P758" s="24">
        <f t="shared" si="50"/>
        <v>1.3888888883229811E-2</v>
      </c>
      <c r="Q758" s="28">
        <v>0</v>
      </c>
      <c r="R758" s="27">
        <f t="shared" si="51"/>
        <v>19.999999991850927</v>
      </c>
      <c r="S758" s="3" t="s">
        <v>4</v>
      </c>
      <c r="T758" s="3" t="s">
        <v>1328</v>
      </c>
      <c r="U758" s="3" t="s">
        <v>4</v>
      </c>
      <c r="V758" s="3" t="s">
        <v>1341</v>
      </c>
      <c r="W758" s="5">
        <v>0</v>
      </c>
      <c r="X758" s="5">
        <v>0</v>
      </c>
      <c r="Y758" s="5">
        <v>0</v>
      </c>
      <c r="Z758" s="5">
        <v>0.01</v>
      </c>
      <c r="AA758" s="5">
        <v>0</v>
      </c>
      <c r="AB758" s="5">
        <v>0</v>
      </c>
      <c r="AC758" s="5">
        <v>0</v>
      </c>
      <c r="AD758" s="5">
        <v>0</v>
      </c>
      <c r="AE758" s="2">
        <v>2</v>
      </c>
      <c r="AF758" s="2">
        <v>0</v>
      </c>
      <c r="AG758" s="2">
        <v>0</v>
      </c>
      <c r="AH758" s="2">
        <v>0</v>
      </c>
      <c r="AI758" s="2">
        <v>0</v>
      </c>
      <c r="AJ758" s="2">
        <v>1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 t="s">
        <v>4</v>
      </c>
      <c r="AT758" s="2" t="s">
        <v>4</v>
      </c>
    </row>
    <row r="759" spans="1:46" x14ac:dyDescent="0.2">
      <c r="A759" s="2">
        <v>1665888</v>
      </c>
      <c r="B759" s="2">
        <v>857424</v>
      </c>
      <c r="C759" s="7">
        <v>26.0716481439581</v>
      </c>
      <c r="D759" s="7">
        <v>40.848925493033498</v>
      </c>
      <c r="E759" s="19" t="s">
        <v>1326</v>
      </c>
      <c r="F759" s="46">
        <f>INDEX(Δεδομένα!$P:$P,MATCH('2021'!E759,Δεδομένα!$O:$O,0))</f>
        <v>33</v>
      </c>
      <c r="G759" s="49" t="s">
        <v>1327</v>
      </c>
      <c r="H759" s="51" t="str">
        <f>INDEX(Δεδομένα!B$1:B$51,MATCH('2021'!G759,Δεδομένα!A$1:A$51,0))</f>
        <v>ΑΝΑΤΟΛΙΚΗΣ ΜΑΚΕΔΟΝΙΑΣ ΚΑΙ ΘΡΑΚΗΣ</v>
      </c>
      <c r="I759" s="53">
        <f>INDEX(Δεδομένα!E$1:E$13,MATCH('2021'!H759,Δεδομένα!D$1:D$13,0))</f>
        <v>2</v>
      </c>
      <c r="J759" s="4">
        <v>44346</v>
      </c>
      <c r="K759" s="3" t="s">
        <v>499</v>
      </c>
      <c r="L759" s="17" t="str">
        <f t="shared" si="48"/>
        <v>30/05/2021 15:10</v>
      </c>
      <c r="M759" s="4">
        <v>44346</v>
      </c>
      <c r="N759" s="3" t="s">
        <v>109</v>
      </c>
      <c r="O759" s="17" t="str">
        <f t="shared" si="49"/>
        <v>30/05/2021 15:50</v>
      </c>
      <c r="P759" s="24">
        <f t="shared" si="50"/>
        <v>2.7777777773735579E-2</v>
      </c>
      <c r="Q759" s="28">
        <v>0</v>
      </c>
      <c r="R759" s="27">
        <f t="shared" si="51"/>
        <v>39.999999994179234</v>
      </c>
      <c r="S759" s="3" t="s">
        <v>4</v>
      </c>
      <c r="T759" s="3" t="s">
        <v>1328</v>
      </c>
      <c r="U759" s="3" t="s">
        <v>4</v>
      </c>
      <c r="V759" s="3" t="s">
        <v>1342</v>
      </c>
      <c r="W759" s="5">
        <v>0</v>
      </c>
      <c r="X759" s="5">
        <v>0</v>
      </c>
      <c r="Y759" s="5">
        <v>0</v>
      </c>
      <c r="Z759" s="5">
        <v>0.2</v>
      </c>
      <c r="AA759" s="5">
        <v>0</v>
      </c>
      <c r="AB759" s="5">
        <v>0</v>
      </c>
      <c r="AC759" s="5">
        <v>0</v>
      </c>
      <c r="AD759" s="5">
        <v>0</v>
      </c>
      <c r="AE759" s="2">
        <v>3</v>
      </c>
      <c r="AF759" s="2">
        <v>0</v>
      </c>
      <c r="AG759" s="2">
        <v>1</v>
      </c>
      <c r="AH759" s="2">
        <v>0</v>
      </c>
      <c r="AI759" s="2">
        <v>0</v>
      </c>
      <c r="AJ759" s="2">
        <v>2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 t="s">
        <v>4</v>
      </c>
      <c r="AT759" s="2" t="s">
        <v>4</v>
      </c>
    </row>
    <row r="760" spans="1:46" x14ac:dyDescent="0.2">
      <c r="A760" s="2">
        <v>1675771</v>
      </c>
      <c r="B760" s="2">
        <v>868414</v>
      </c>
      <c r="C760" s="7">
        <v>26.052993326407801</v>
      </c>
      <c r="D760" s="7">
        <v>40.8388663253997</v>
      </c>
      <c r="E760" s="19" t="s">
        <v>1326</v>
      </c>
      <c r="F760" s="46">
        <f>INDEX(Δεδομένα!$P:$P,MATCH('2021'!E760,Δεδομένα!$O:$O,0))</f>
        <v>33</v>
      </c>
      <c r="G760" s="49" t="s">
        <v>1327</v>
      </c>
      <c r="H760" s="51" t="str">
        <f>INDEX(Δεδομένα!B$1:B$51,MATCH('2021'!G760,Δεδομένα!A$1:A$51,0))</f>
        <v>ΑΝΑΤΟΛΙΚΗΣ ΜΑΚΕΔΟΝΙΑΣ ΚΑΙ ΘΡΑΚΗΣ</v>
      </c>
      <c r="I760" s="53">
        <f>INDEX(Δεδομένα!E$1:E$13,MATCH('2021'!H760,Δεδομένα!D$1:D$13,0))</f>
        <v>2</v>
      </c>
      <c r="J760" s="4">
        <v>44382</v>
      </c>
      <c r="K760" s="3" t="s">
        <v>1344</v>
      </c>
      <c r="L760" s="17" t="str">
        <f t="shared" si="48"/>
        <v>05/07/2021 22:25</v>
      </c>
      <c r="M760" s="4">
        <v>44382</v>
      </c>
      <c r="N760" s="3" t="s">
        <v>1345</v>
      </c>
      <c r="O760" s="17" t="str">
        <f t="shared" si="49"/>
        <v>05/07/2021 23:00</v>
      </c>
      <c r="P760" s="24">
        <f t="shared" si="50"/>
        <v>2.4305555554747116E-2</v>
      </c>
      <c r="Q760" s="28">
        <v>0</v>
      </c>
      <c r="R760" s="27">
        <f t="shared" si="51"/>
        <v>34.999999998835847</v>
      </c>
      <c r="S760" s="3" t="s">
        <v>4</v>
      </c>
      <c r="T760" s="3" t="s">
        <v>1328</v>
      </c>
      <c r="U760" s="3" t="s">
        <v>4</v>
      </c>
      <c r="V760" s="3" t="s">
        <v>1346</v>
      </c>
      <c r="W760" s="5">
        <v>0</v>
      </c>
      <c r="X760" s="5">
        <v>0</v>
      </c>
      <c r="Y760" s="5">
        <v>0</v>
      </c>
      <c r="Z760" s="5">
        <v>1</v>
      </c>
      <c r="AA760" s="5">
        <v>0</v>
      </c>
      <c r="AB760" s="5">
        <v>0</v>
      </c>
      <c r="AC760" s="5">
        <v>0</v>
      </c>
      <c r="AD760" s="5">
        <v>0</v>
      </c>
      <c r="AE760" s="2">
        <v>3</v>
      </c>
      <c r="AF760" s="2">
        <v>0</v>
      </c>
      <c r="AG760" s="2">
        <v>0</v>
      </c>
      <c r="AH760" s="2">
        <v>0</v>
      </c>
      <c r="AI760" s="2">
        <v>0</v>
      </c>
      <c r="AJ760" s="2">
        <v>1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</row>
    <row r="761" spans="1:46" x14ac:dyDescent="0.2">
      <c r="A761" s="2">
        <v>1686128</v>
      </c>
      <c r="B761" s="2">
        <v>869487</v>
      </c>
      <c r="C761" s="7">
        <v>26.207469430381099</v>
      </c>
      <c r="D761" s="7">
        <v>41.0391404397907</v>
      </c>
      <c r="E761" s="19" t="s">
        <v>1326</v>
      </c>
      <c r="F761" s="46">
        <f>INDEX(Δεδομένα!$P:$P,MATCH('2021'!E761,Δεδομένα!$O:$O,0))</f>
        <v>33</v>
      </c>
      <c r="G761" s="49" t="s">
        <v>1327</v>
      </c>
      <c r="H761" s="51" t="str">
        <f>INDEX(Δεδομένα!B$1:B$51,MATCH('2021'!G761,Δεδομένα!A$1:A$51,0))</f>
        <v>ΑΝΑΤΟΛΙΚΗΣ ΜΑΚΕΔΟΝΙΑΣ ΚΑΙ ΘΡΑΚΗΣ</v>
      </c>
      <c r="I761" s="53">
        <f>INDEX(Δεδομένα!E$1:E$13,MATCH('2021'!H761,Δεδομένα!D$1:D$13,0))</f>
        <v>2</v>
      </c>
      <c r="J761" s="4">
        <v>44386</v>
      </c>
      <c r="K761" s="3" t="s">
        <v>904</v>
      </c>
      <c r="L761" s="17" t="str">
        <f t="shared" si="48"/>
        <v>09/07/2021 15:39</v>
      </c>
      <c r="M761" s="4">
        <v>44405</v>
      </c>
      <c r="N761" s="3" t="s">
        <v>166</v>
      </c>
      <c r="O761" s="17" t="str">
        <f t="shared" si="49"/>
        <v>28/07/2021 20:25</v>
      </c>
      <c r="P761" s="29">
        <f t="shared" si="50"/>
        <v>19.198611111110949</v>
      </c>
      <c r="Q761" s="30">
        <f>19*24</f>
        <v>456</v>
      </c>
      <c r="R761" s="27">
        <f t="shared" si="51"/>
        <v>27645.999999999767</v>
      </c>
      <c r="S761" s="3" t="s">
        <v>4</v>
      </c>
      <c r="T761" s="3" t="s">
        <v>1328</v>
      </c>
      <c r="U761" s="3" t="s">
        <v>4</v>
      </c>
      <c r="V761" s="3" t="s">
        <v>1347</v>
      </c>
      <c r="W761" s="5">
        <v>2800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2">
        <v>133</v>
      </c>
      <c r="AF761" s="2">
        <v>65</v>
      </c>
      <c r="AG761" s="2">
        <v>9</v>
      </c>
      <c r="AH761" s="2">
        <v>25</v>
      </c>
      <c r="AI761" s="2">
        <v>0</v>
      </c>
      <c r="AJ761" s="2">
        <v>44</v>
      </c>
      <c r="AK761" s="2">
        <v>0</v>
      </c>
      <c r="AL761" s="2">
        <v>0</v>
      </c>
      <c r="AM761" s="2">
        <v>10</v>
      </c>
      <c r="AN761" s="2">
        <v>3</v>
      </c>
      <c r="AO761" s="2">
        <v>0</v>
      </c>
      <c r="AP761" s="2">
        <v>0</v>
      </c>
      <c r="AQ761" s="2">
        <v>2</v>
      </c>
      <c r="AR761" s="2">
        <v>0</v>
      </c>
      <c r="AS761" s="2">
        <v>3</v>
      </c>
      <c r="AT761" s="2">
        <v>1</v>
      </c>
    </row>
    <row r="762" spans="1:46" x14ac:dyDescent="0.2">
      <c r="A762" s="2">
        <v>1685538</v>
      </c>
      <c r="B762" s="2">
        <v>878708</v>
      </c>
      <c r="C762" s="7">
        <v>25.800279859272699</v>
      </c>
      <c r="D762" s="7">
        <v>40.974497915187399</v>
      </c>
      <c r="E762" s="19" t="s">
        <v>1326</v>
      </c>
      <c r="F762" s="46">
        <f>INDEX(Δεδομένα!$P:$P,MATCH('2021'!E762,Δεδομένα!$O:$O,0))</f>
        <v>33</v>
      </c>
      <c r="G762" s="49" t="s">
        <v>1327</v>
      </c>
      <c r="H762" s="51" t="str">
        <f>INDEX(Δεδομένα!B$1:B$51,MATCH('2021'!G762,Δεδομένα!A$1:A$51,0))</f>
        <v>ΑΝΑΤΟΛΙΚΗΣ ΜΑΚΕΔΟΝΙΑΣ ΚΑΙ ΘΡΑΚΗΣ</v>
      </c>
      <c r="I762" s="53">
        <f>INDEX(Δεδομένα!E$1:E$13,MATCH('2021'!H762,Δεδομένα!D$1:D$13,0))</f>
        <v>2</v>
      </c>
      <c r="J762" s="4">
        <v>44413</v>
      </c>
      <c r="K762" s="3" t="s">
        <v>345</v>
      </c>
      <c r="L762" s="17" t="str">
        <f t="shared" si="48"/>
        <v>05/08/2021 12:10</v>
      </c>
      <c r="M762" s="4">
        <v>44413</v>
      </c>
      <c r="N762" s="3" t="s">
        <v>298</v>
      </c>
      <c r="O762" s="17" t="str">
        <f t="shared" si="49"/>
        <v>05/08/2021 12:35</v>
      </c>
      <c r="P762" s="24">
        <f t="shared" si="50"/>
        <v>1.7361111109494232E-2</v>
      </c>
      <c r="Q762" s="28">
        <v>0</v>
      </c>
      <c r="R762" s="27">
        <f t="shared" si="51"/>
        <v>24.999999997671694</v>
      </c>
      <c r="S762" s="3" t="s">
        <v>4</v>
      </c>
      <c r="T762" s="3" t="s">
        <v>1328</v>
      </c>
      <c r="U762" s="3" t="s">
        <v>4</v>
      </c>
      <c r="V762" s="3" t="s">
        <v>1348</v>
      </c>
      <c r="W762" s="5">
        <v>0</v>
      </c>
      <c r="X762" s="5">
        <v>0</v>
      </c>
      <c r="Y762" s="5">
        <v>0</v>
      </c>
      <c r="Z762" s="5">
        <v>0.5</v>
      </c>
      <c r="AA762" s="5">
        <v>0</v>
      </c>
      <c r="AB762" s="5">
        <v>0</v>
      </c>
      <c r="AC762" s="5">
        <v>0</v>
      </c>
      <c r="AD762" s="5">
        <v>0</v>
      </c>
      <c r="AE762" s="2">
        <v>4</v>
      </c>
      <c r="AF762" s="2">
        <v>0</v>
      </c>
      <c r="AG762" s="2">
        <v>0</v>
      </c>
      <c r="AH762" s="2">
        <v>0</v>
      </c>
      <c r="AI762" s="2">
        <v>0</v>
      </c>
      <c r="AJ762" s="2">
        <v>2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</row>
    <row r="763" spans="1:46" x14ac:dyDescent="0.2">
      <c r="A763" s="2">
        <v>1685545</v>
      </c>
      <c r="B763" s="2">
        <v>879747</v>
      </c>
      <c r="C763" s="7">
        <v>26.227114655821499</v>
      </c>
      <c r="D763" s="7">
        <v>41.052928308475302</v>
      </c>
      <c r="E763" s="19" t="s">
        <v>1326</v>
      </c>
      <c r="F763" s="46">
        <f>INDEX(Δεδομένα!$P:$P,MATCH('2021'!E763,Δεδομένα!$O:$O,0))</f>
        <v>33</v>
      </c>
      <c r="G763" s="49" t="s">
        <v>1327</v>
      </c>
      <c r="H763" s="51" t="str">
        <f>INDEX(Δεδομένα!B$1:B$51,MATCH('2021'!G763,Δεδομένα!A$1:A$51,0))</f>
        <v>ΑΝΑΤΟΛΙΚΗΣ ΜΑΚΕΔΟΝΙΑΣ ΚΑΙ ΘΡΑΚΗΣ</v>
      </c>
      <c r="I763" s="53">
        <f>INDEX(Δεδομένα!E$1:E$13,MATCH('2021'!H763,Δεδομένα!D$1:D$13,0))</f>
        <v>2</v>
      </c>
      <c r="J763" s="4">
        <v>44414</v>
      </c>
      <c r="K763" s="3" t="s">
        <v>558</v>
      </c>
      <c r="L763" s="17" t="str">
        <f t="shared" si="48"/>
        <v>06/08/2021 20:04</v>
      </c>
      <c r="M763" s="4">
        <v>44414</v>
      </c>
      <c r="N763" s="3" t="s">
        <v>1349</v>
      </c>
      <c r="O763" s="17" t="str">
        <f t="shared" si="49"/>
        <v>06/08/2021 20:56</v>
      </c>
      <c r="P763" s="24">
        <f t="shared" si="50"/>
        <v>3.6111111112404615E-2</v>
      </c>
      <c r="Q763" s="28">
        <v>0</v>
      </c>
      <c r="R763" s="27">
        <f t="shared" si="51"/>
        <v>52.000000001862645</v>
      </c>
      <c r="S763" s="3" t="s">
        <v>4</v>
      </c>
      <c r="T763" s="3" t="s">
        <v>1328</v>
      </c>
      <c r="U763" s="3" t="s">
        <v>4</v>
      </c>
      <c r="V763" s="3" t="s">
        <v>1350</v>
      </c>
      <c r="W763" s="5">
        <v>0</v>
      </c>
      <c r="X763" s="5">
        <v>3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2">
        <v>24</v>
      </c>
      <c r="AF763" s="2">
        <v>0</v>
      </c>
      <c r="AG763" s="2">
        <v>0</v>
      </c>
      <c r="AH763" s="2">
        <v>0</v>
      </c>
      <c r="AI763" s="2">
        <v>0</v>
      </c>
      <c r="AJ763" s="2">
        <v>9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</row>
    <row r="764" spans="1:46" x14ac:dyDescent="0.2">
      <c r="A764" s="2">
        <v>1687248</v>
      </c>
      <c r="B764" s="2">
        <v>883202</v>
      </c>
      <c r="C764" s="7">
        <v>25.891378088512099</v>
      </c>
      <c r="D764" s="7">
        <v>40.889258379762097</v>
      </c>
      <c r="E764" s="19" t="s">
        <v>1326</v>
      </c>
      <c r="F764" s="46">
        <f>INDEX(Δεδομένα!$P:$P,MATCH('2021'!E764,Δεδομένα!$O:$O,0))</f>
        <v>33</v>
      </c>
      <c r="G764" s="49" t="s">
        <v>1327</v>
      </c>
      <c r="H764" s="51" t="str">
        <f>INDEX(Δεδομένα!B$1:B$51,MATCH('2021'!G764,Δεδομένα!A$1:A$51,0))</f>
        <v>ΑΝΑΤΟΛΙΚΗΣ ΜΑΚΕΔΟΝΙΑΣ ΚΑΙ ΘΡΑΚΗΣ</v>
      </c>
      <c r="I764" s="53">
        <f>INDEX(Δεδομένα!E$1:E$13,MATCH('2021'!H764,Δεδομένα!D$1:D$13,0))</f>
        <v>2</v>
      </c>
      <c r="J764" s="4">
        <v>44423</v>
      </c>
      <c r="K764" s="3" t="s">
        <v>42</v>
      </c>
      <c r="L764" s="17" t="str">
        <f t="shared" si="48"/>
        <v>15/08/2021 14:30</v>
      </c>
      <c r="M764" s="4">
        <v>44423</v>
      </c>
      <c r="N764" s="3" t="s">
        <v>510</v>
      </c>
      <c r="O764" s="17" t="str">
        <f t="shared" si="49"/>
        <v>15/08/2021 17:20</v>
      </c>
      <c r="P764" s="24">
        <f t="shared" si="50"/>
        <v>0.11805555555474712</v>
      </c>
      <c r="Q764" s="28">
        <v>0</v>
      </c>
      <c r="R764" s="27">
        <f t="shared" si="51"/>
        <v>169.99999999883585</v>
      </c>
      <c r="S764" s="3" t="s">
        <v>4</v>
      </c>
      <c r="T764" s="3" t="s">
        <v>1328</v>
      </c>
      <c r="U764" s="3" t="s">
        <v>4</v>
      </c>
      <c r="V764" s="3" t="s">
        <v>1353</v>
      </c>
      <c r="W764" s="5">
        <v>0</v>
      </c>
      <c r="X764" s="5">
        <v>0</v>
      </c>
      <c r="Y764" s="5">
        <v>0</v>
      </c>
      <c r="Z764" s="5">
        <v>10</v>
      </c>
      <c r="AA764" s="5">
        <v>0</v>
      </c>
      <c r="AB764" s="5">
        <v>0</v>
      </c>
      <c r="AC764" s="5">
        <v>1</v>
      </c>
      <c r="AD764" s="5">
        <v>0</v>
      </c>
      <c r="AE764" s="2">
        <v>12</v>
      </c>
      <c r="AF764" s="2">
        <v>0</v>
      </c>
      <c r="AG764" s="2">
        <v>0</v>
      </c>
      <c r="AH764" s="2">
        <v>0</v>
      </c>
      <c r="AI764" s="2">
        <v>0</v>
      </c>
      <c r="AJ764" s="2">
        <v>6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</row>
    <row r="765" spans="1:46" x14ac:dyDescent="0.2">
      <c r="A765" s="2">
        <v>1690346</v>
      </c>
      <c r="B765" s="2">
        <v>885670</v>
      </c>
      <c r="C765" s="7">
        <v>25.901194269861499</v>
      </c>
      <c r="D765" s="7">
        <v>40.8754153119812</v>
      </c>
      <c r="E765" s="19" t="s">
        <v>1326</v>
      </c>
      <c r="F765" s="46">
        <f>INDEX(Δεδομένα!$P:$P,MATCH('2021'!E765,Δεδομένα!$O:$O,0))</f>
        <v>33</v>
      </c>
      <c r="G765" s="49" t="s">
        <v>1327</v>
      </c>
      <c r="H765" s="51" t="str">
        <f>INDEX(Δεδομένα!B$1:B$51,MATCH('2021'!G765,Δεδομένα!A$1:A$51,0))</f>
        <v>ΑΝΑΤΟΛΙΚΗΣ ΜΑΚΕΔΟΝΙΑΣ ΚΑΙ ΘΡΑΚΗΣ</v>
      </c>
      <c r="I765" s="53">
        <f>INDEX(Δεδομένα!E$1:E$13,MATCH('2021'!H765,Δεδομένα!D$1:D$13,0))</f>
        <v>2</v>
      </c>
      <c r="J765" s="4">
        <v>44432</v>
      </c>
      <c r="K765" s="3" t="s">
        <v>150</v>
      </c>
      <c r="L765" s="17" t="str">
        <f t="shared" si="48"/>
        <v>24/08/2021 19:00</v>
      </c>
      <c r="M765" s="4">
        <v>44432</v>
      </c>
      <c r="N765" s="3" t="s">
        <v>524</v>
      </c>
      <c r="O765" s="17" t="str">
        <f t="shared" si="49"/>
        <v>24/08/2021 20:40</v>
      </c>
      <c r="P765" s="24">
        <f t="shared" si="50"/>
        <v>6.9444444445252884E-2</v>
      </c>
      <c r="Q765" s="28">
        <v>0</v>
      </c>
      <c r="R765" s="27">
        <f t="shared" si="51"/>
        <v>100.00000000116415</v>
      </c>
      <c r="S765" s="3" t="s">
        <v>4</v>
      </c>
      <c r="T765" s="3" t="s">
        <v>1328</v>
      </c>
      <c r="U765" s="3" t="s">
        <v>4</v>
      </c>
      <c r="V765" s="3" t="s">
        <v>1354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0.5</v>
      </c>
      <c r="AE765" s="2">
        <v>6</v>
      </c>
      <c r="AF765" s="2">
        <v>0</v>
      </c>
      <c r="AG765" s="2">
        <v>0</v>
      </c>
      <c r="AH765" s="2">
        <v>0</v>
      </c>
      <c r="AI765" s="2">
        <v>0</v>
      </c>
      <c r="AJ765" s="2">
        <v>3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</row>
    <row r="766" spans="1:46" x14ac:dyDescent="0.2">
      <c r="A766" s="2">
        <v>1690351</v>
      </c>
      <c r="B766" s="2">
        <v>885677</v>
      </c>
      <c r="C766" s="7">
        <v>25.868480986687398</v>
      </c>
      <c r="D766" s="7">
        <v>40.928230932608102</v>
      </c>
      <c r="E766" s="19" t="s">
        <v>1326</v>
      </c>
      <c r="F766" s="46">
        <f>INDEX(Δεδομένα!$P:$P,MATCH('2021'!E766,Δεδομένα!$O:$O,0))</f>
        <v>33</v>
      </c>
      <c r="G766" s="49" t="s">
        <v>1327</v>
      </c>
      <c r="H766" s="51" t="str">
        <f>INDEX(Δεδομένα!B$1:B$51,MATCH('2021'!G766,Δεδομένα!A$1:A$51,0))</f>
        <v>ΑΝΑΤΟΛΙΚΗΣ ΜΑΚΕΔΟΝΙΑΣ ΚΑΙ ΘΡΑΚΗΣ</v>
      </c>
      <c r="I766" s="53">
        <f>INDEX(Δεδομένα!E$1:E$13,MATCH('2021'!H766,Δεδομένα!D$1:D$13,0))</f>
        <v>2</v>
      </c>
      <c r="J766" s="4">
        <v>44432</v>
      </c>
      <c r="K766" s="3" t="s">
        <v>902</v>
      </c>
      <c r="L766" s="17" t="str">
        <f t="shared" si="48"/>
        <v>24/08/2021 19:25</v>
      </c>
      <c r="M766" s="4">
        <v>44432</v>
      </c>
      <c r="N766" s="3" t="s">
        <v>450</v>
      </c>
      <c r="O766" s="17" t="str">
        <f t="shared" si="49"/>
        <v>24/08/2021 20:50</v>
      </c>
      <c r="P766" s="24">
        <f t="shared" si="50"/>
        <v>5.9027777773735579E-2</v>
      </c>
      <c r="Q766" s="28">
        <v>0</v>
      </c>
      <c r="R766" s="27">
        <f t="shared" si="51"/>
        <v>84.999999994179234</v>
      </c>
      <c r="S766" s="3" t="s">
        <v>4</v>
      </c>
      <c r="T766" s="3" t="s">
        <v>1328</v>
      </c>
      <c r="U766" s="3" t="s">
        <v>4</v>
      </c>
      <c r="V766" s="3" t="s">
        <v>1355</v>
      </c>
      <c r="W766" s="5">
        <v>0</v>
      </c>
      <c r="X766" s="5">
        <v>0</v>
      </c>
      <c r="Y766" s="5">
        <v>0</v>
      </c>
      <c r="Z766" s="5">
        <v>2</v>
      </c>
      <c r="AA766" s="5">
        <v>0</v>
      </c>
      <c r="AB766" s="5">
        <v>0</v>
      </c>
      <c r="AC766" s="5">
        <v>0</v>
      </c>
      <c r="AD766" s="5">
        <v>0</v>
      </c>
      <c r="AE766" s="2">
        <v>4</v>
      </c>
      <c r="AF766" s="2">
        <v>0</v>
      </c>
      <c r="AG766" s="2">
        <v>0</v>
      </c>
      <c r="AH766" s="2">
        <v>0</v>
      </c>
      <c r="AI766" s="2">
        <v>0</v>
      </c>
      <c r="AJ766" s="2">
        <v>2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</row>
    <row r="767" spans="1:46" x14ac:dyDescent="0.2">
      <c r="A767" s="2">
        <v>1692614</v>
      </c>
      <c r="B767" s="2">
        <v>887822</v>
      </c>
      <c r="C767" s="7">
        <v>25.898869200966001</v>
      </c>
      <c r="D767" s="7">
        <v>40.882627773880998</v>
      </c>
      <c r="E767" s="19" t="s">
        <v>1326</v>
      </c>
      <c r="F767" s="46">
        <f>INDEX(Δεδομένα!$P:$P,MATCH('2021'!E767,Δεδομένα!$O:$O,0))</f>
        <v>33</v>
      </c>
      <c r="G767" s="49" t="s">
        <v>1327</v>
      </c>
      <c r="H767" s="51" t="str">
        <f>INDEX(Δεδομένα!B$1:B$51,MATCH('2021'!G767,Δεδομένα!A$1:A$51,0))</f>
        <v>ΑΝΑΤΟΛΙΚΗΣ ΜΑΚΕΔΟΝΙΑΣ ΚΑΙ ΘΡΑΚΗΣ</v>
      </c>
      <c r="I767" s="53">
        <f>INDEX(Δεδομένα!E$1:E$13,MATCH('2021'!H767,Δεδομένα!D$1:D$13,0))</f>
        <v>2</v>
      </c>
      <c r="J767" s="4">
        <v>44440</v>
      </c>
      <c r="K767" s="3" t="s">
        <v>127</v>
      </c>
      <c r="L767" s="17" t="str">
        <f t="shared" si="48"/>
        <v>01/09/2021 11:40</v>
      </c>
      <c r="M767" s="4">
        <v>44440</v>
      </c>
      <c r="N767" s="3" t="s">
        <v>214</v>
      </c>
      <c r="O767" s="17" t="str">
        <f t="shared" si="49"/>
        <v>01/09/2021 12:00</v>
      </c>
      <c r="P767" s="24">
        <f t="shared" si="50"/>
        <v>1.3888888890505768E-2</v>
      </c>
      <c r="Q767" s="28">
        <v>0</v>
      </c>
      <c r="R767" s="27">
        <f t="shared" si="51"/>
        <v>20.000000002328306</v>
      </c>
      <c r="S767" s="3" t="s">
        <v>4</v>
      </c>
      <c r="T767" s="3" t="s">
        <v>1328</v>
      </c>
      <c r="U767" s="3" t="s">
        <v>4</v>
      </c>
      <c r="V767" s="3" t="s">
        <v>1334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0.5</v>
      </c>
      <c r="AD767" s="5">
        <v>0</v>
      </c>
      <c r="AE767" s="2">
        <v>2</v>
      </c>
      <c r="AF767" s="2">
        <v>0</v>
      </c>
      <c r="AG767" s="2">
        <v>0</v>
      </c>
      <c r="AH767" s="2">
        <v>0</v>
      </c>
      <c r="AI767" s="2">
        <v>0</v>
      </c>
      <c r="AJ767" s="2">
        <v>1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</row>
    <row r="768" spans="1:46" x14ac:dyDescent="0.2">
      <c r="A768" s="2">
        <v>1697177</v>
      </c>
      <c r="B768" s="2">
        <v>892151</v>
      </c>
      <c r="C768" s="7">
        <v>26.140716272172501</v>
      </c>
      <c r="D768" s="7">
        <v>41.047438216696598</v>
      </c>
      <c r="E768" s="19" t="s">
        <v>1326</v>
      </c>
      <c r="F768" s="46">
        <f>INDEX(Δεδομένα!$P:$P,MATCH('2021'!E768,Δεδομένα!$O:$O,0))</f>
        <v>33</v>
      </c>
      <c r="G768" s="49" t="s">
        <v>1327</v>
      </c>
      <c r="H768" s="51" t="str">
        <f>INDEX(Δεδομένα!B$1:B$51,MATCH('2021'!G768,Δεδομένα!A$1:A$51,0))</f>
        <v>ΑΝΑΤΟΛΙΚΗΣ ΜΑΚΕΔΟΝΙΑΣ ΚΑΙ ΘΡΑΚΗΣ</v>
      </c>
      <c r="I768" s="53">
        <f>INDEX(Δεδομένα!E$1:E$13,MATCH('2021'!H768,Δεδομένα!D$1:D$13,0))</f>
        <v>2</v>
      </c>
      <c r="J768" s="4">
        <v>44457</v>
      </c>
      <c r="K768" s="3" t="s">
        <v>993</v>
      </c>
      <c r="L768" s="17" t="str">
        <f t="shared" si="48"/>
        <v>18/09/2021 10:22</v>
      </c>
      <c r="M768" s="4">
        <v>44457</v>
      </c>
      <c r="N768" s="3" t="s">
        <v>959</v>
      </c>
      <c r="O768" s="17" t="str">
        <f t="shared" si="49"/>
        <v>18/09/2021 15:07</v>
      </c>
      <c r="P768" s="24">
        <f t="shared" si="50"/>
        <v>0.19791666667151731</v>
      </c>
      <c r="Q768" s="28">
        <v>0</v>
      </c>
      <c r="R768" s="27">
        <f t="shared" si="51"/>
        <v>285.00000000698492</v>
      </c>
      <c r="S768" s="3" t="s">
        <v>4</v>
      </c>
      <c r="T768" s="3" t="s">
        <v>1343</v>
      </c>
      <c r="U768" s="3" t="s">
        <v>4</v>
      </c>
      <c r="V768" s="3" t="s">
        <v>1356</v>
      </c>
      <c r="W768" s="5">
        <v>0</v>
      </c>
      <c r="X768" s="5">
        <v>0</v>
      </c>
      <c r="Y768" s="5">
        <v>0</v>
      </c>
      <c r="Z768" s="5">
        <v>6</v>
      </c>
      <c r="AA768" s="5">
        <v>0</v>
      </c>
      <c r="AB768" s="5">
        <v>0</v>
      </c>
      <c r="AC768" s="5">
        <v>0</v>
      </c>
      <c r="AD768" s="5">
        <v>0</v>
      </c>
      <c r="AE768" s="2">
        <v>8</v>
      </c>
      <c r="AF768" s="2">
        <v>0</v>
      </c>
      <c r="AG768" s="2">
        <v>0</v>
      </c>
      <c r="AH768" s="2">
        <v>0</v>
      </c>
      <c r="AI768" s="2">
        <v>0</v>
      </c>
      <c r="AJ768" s="2">
        <v>4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</row>
    <row r="769" spans="1:46" x14ac:dyDescent="0.2">
      <c r="A769" s="2">
        <v>1697647</v>
      </c>
      <c r="B769" s="2">
        <v>892828</v>
      </c>
      <c r="C769" s="7">
        <v>25.819850823602799</v>
      </c>
      <c r="D769" s="7">
        <v>40.894936345188697</v>
      </c>
      <c r="E769" s="19" t="s">
        <v>1326</v>
      </c>
      <c r="F769" s="46">
        <f>INDEX(Δεδομένα!$P:$P,MATCH('2021'!E769,Δεδομένα!$O:$O,0))</f>
        <v>33</v>
      </c>
      <c r="G769" s="49" t="s">
        <v>1327</v>
      </c>
      <c r="H769" s="51" t="str">
        <f>INDEX(Δεδομένα!B$1:B$51,MATCH('2021'!G769,Δεδομένα!A$1:A$51,0))</f>
        <v>ΑΝΑΤΟΛΙΚΗΣ ΜΑΚΕΔΟΝΙΑΣ ΚΑΙ ΘΡΑΚΗΣ</v>
      </c>
      <c r="I769" s="53">
        <f>INDEX(Δεδομένα!E$1:E$13,MATCH('2021'!H769,Δεδομένα!D$1:D$13,0))</f>
        <v>2</v>
      </c>
      <c r="J769" s="4">
        <v>44459</v>
      </c>
      <c r="K769" s="3" t="s">
        <v>566</v>
      </c>
      <c r="L769" s="17" t="str">
        <f t="shared" si="48"/>
        <v>20/09/2021 18:40</v>
      </c>
      <c r="M769" s="4">
        <v>44460</v>
      </c>
      <c r="N769" s="3" t="s">
        <v>1357</v>
      </c>
      <c r="O769" s="17" t="str">
        <f t="shared" si="49"/>
        <v>21/09/2021 00:40</v>
      </c>
      <c r="P769" s="24">
        <f t="shared" si="50"/>
        <v>0.25</v>
      </c>
      <c r="Q769" s="28">
        <v>0</v>
      </c>
      <c r="R769" s="27">
        <f t="shared" si="51"/>
        <v>360</v>
      </c>
      <c r="S769" s="3" t="s">
        <v>4</v>
      </c>
      <c r="T769" s="3" t="s">
        <v>1328</v>
      </c>
      <c r="U769" s="3" t="s">
        <v>4</v>
      </c>
      <c r="V769" s="3" t="s">
        <v>1358</v>
      </c>
      <c r="W769" s="5">
        <v>1</v>
      </c>
      <c r="X769" s="5">
        <v>0</v>
      </c>
      <c r="Y769" s="5">
        <v>0</v>
      </c>
      <c r="Z769" s="5">
        <v>1.5</v>
      </c>
      <c r="AA769" s="5">
        <v>0</v>
      </c>
      <c r="AB769" s="5">
        <v>0</v>
      </c>
      <c r="AC769" s="5">
        <v>0</v>
      </c>
      <c r="AD769" s="5">
        <v>0</v>
      </c>
      <c r="AE769" s="2">
        <v>10</v>
      </c>
      <c r="AF769" s="2">
        <v>5</v>
      </c>
      <c r="AG769" s="2">
        <v>0</v>
      </c>
      <c r="AH769" s="2">
        <v>8</v>
      </c>
      <c r="AI769" s="2">
        <v>0</v>
      </c>
      <c r="AJ769" s="2">
        <v>5</v>
      </c>
      <c r="AK769" s="2">
        <v>0</v>
      </c>
      <c r="AL769" s="2">
        <v>1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</row>
    <row r="770" spans="1:46" x14ac:dyDescent="0.2">
      <c r="A770" s="2">
        <v>1697755</v>
      </c>
      <c r="B770" s="2">
        <v>893249</v>
      </c>
      <c r="C770" s="7">
        <v>25.810856713668599</v>
      </c>
      <c r="D770" s="7">
        <v>40.8956787451663</v>
      </c>
      <c r="E770" s="19" t="s">
        <v>1326</v>
      </c>
      <c r="F770" s="46">
        <f>INDEX(Δεδομένα!$P:$P,MATCH('2021'!E770,Δεδομένα!$O:$O,0))</f>
        <v>33</v>
      </c>
      <c r="G770" s="49" t="s">
        <v>1327</v>
      </c>
      <c r="H770" s="51" t="str">
        <f>INDEX(Δεδομένα!B$1:B$51,MATCH('2021'!G770,Δεδομένα!A$1:A$51,0))</f>
        <v>ΑΝΑΤΟΛΙΚΗΣ ΜΑΚΕΔΟΝΙΑΣ ΚΑΙ ΘΡΑΚΗΣ</v>
      </c>
      <c r="I770" s="53">
        <f>INDEX(Δεδομένα!E$1:E$13,MATCH('2021'!H770,Δεδομένα!D$1:D$13,0))</f>
        <v>2</v>
      </c>
      <c r="J770" s="4">
        <v>44461</v>
      </c>
      <c r="K770" s="3" t="s">
        <v>1132</v>
      </c>
      <c r="L770" s="17" t="str">
        <f t="shared" si="48"/>
        <v>22/09/2021 09:29</v>
      </c>
      <c r="M770" s="4">
        <v>44461</v>
      </c>
      <c r="N770" s="3" t="s">
        <v>238</v>
      </c>
      <c r="O770" s="17" t="str">
        <f t="shared" si="49"/>
        <v>22/09/2021 11:30</v>
      </c>
      <c r="P770" s="24">
        <f t="shared" si="50"/>
        <v>8.4027777775190771E-2</v>
      </c>
      <c r="Q770" s="28">
        <v>0</v>
      </c>
      <c r="R770" s="27">
        <f t="shared" si="51"/>
        <v>120.99999999627471</v>
      </c>
      <c r="S770" s="3" t="s">
        <v>4</v>
      </c>
      <c r="T770" s="3" t="s">
        <v>1328</v>
      </c>
      <c r="U770" s="3" t="s">
        <v>4</v>
      </c>
      <c r="V770" s="3" t="s">
        <v>1359</v>
      </c>
      <c r="W770" s="5">
        <v>0</v>
      </c>
      <c r="X770" s="5">
        <v>0</v>
      </c>
      <c r="Y770" s="5">
        <v>0</v>
      </c>
      <c r="Z770" s="5">
        <v>0.5</v>
      </c>
      <c r="AA770" s="5">
        <v>0</v>
      </c>
      <c r="AB770" s="5">
        <v>0</v>
      </c>
      <c r="AC770" s="5">
        <v>0</v>
      </c>
      <c r="AD770" s="5">
        <v>0</v>
      </c>
      <c r="AE770" s="2">
        <v>6</v>
      </c>
      <c r="AF770" s="2">
        <v>0</v>
      </c>
      <c r="AG770" s="2">
        <v>0</v>
      </c>
      <c r="AH770" s="2">
        <v>0</v>
      </c>
      <c r="AI770" s="2">
        <v>0</v>
      </c>
      <c r="AJ770" s="2">
        <v>3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</row>
    <row r="771" spans="1:46" x14ac:dyDescent="0.2">
      <c r="A771" s="2">
        <v>1697758</v>
      </c>
      <c r="B771" s="2">
        <v>893287</v>
      </c>
      <c r="C771" s="7">
        <v>25.808687723435799</v>
      </c>
      <c r="D771" s="7">
        <v>40.896698476291697</v>
      </c>
      <c r="E771" s="19" t="s">
        <v>1326</v>
      </c>
      <c r="F771" s="46">
        <f>INDEX(Δεδομένα!$P:$P,MATCH('2021'!E771,Δεδομένα!$O:$O,0))</f>
        <v>33</v>
      </c>
      <c r="G771" s="49" t="s">
        <v>1327</v>
      </c>
      <c r="H771" s="51" t="str">
        <f>INDEX(Δεδομένα!B$1:B$51,MATCH('2021'!G771,Δεδομένα!A$1:A$51,0))</f>
        <v>ΑΝΑΤΟΛΙΚΗΣ ΜΑΚΕΔΟΝΙΑΣ ΚΑΙ ΘΡΑΚΗΣ</v>
      </c>
      <c r="I771" s="53">
        <f>INDEX(Δεδομένα!E$1:E$13,MATCH('2021'!H771,Δεδομένα!D$1:D$13,0))</f>
        <v>2</v>
      </c>
      <c r="J771" s="4">
        <v>44461</v>
      </c>
      <c r="K771" s="3" t="s">
        <v>446</v>
      </c>
      <c r="L771" s="17" t="str">
        <f t="shared" si="48"/>
        <v>22/09/2021 13:05</v>
      </c>
      <c r="M771" s="4">
        <v>44461</v>
      </c>
      <c r="N771" s="3" t="s">
        <v>433</v>
      </c>
      <c r="O771" s="17" t="str">
        <f t="shared" si="49"/>
        <v>22/09/2021 17:25</v>
      </c>
      <c r="P771" s="24">
        <f t="shared" si="50"/>
        <v>0.18055555555474712</v>
      </c>
      <c r="Q771" s="28">
        <v>0</v>
      </c>
      <c r="R771" s="27">
        <f t="shared" si="51"/>
        <v>259.99999999883585</v>
      </c>
      <c r="S771" s="3" t="s">
        <v>4</v>
      </c>
      <c r="T771" s="3" t="s">
        <v>1328</v>
      </c>
      <c r="U771" s="3" t="s">
        <v>4</v>
      </c>
      <c r="V771" s="3" t="s">
        <v>1359</v>
      </c>
      <c r="W771" s="5">
        <v>4</v>
      </c>
      <c r="X771" s="5">
        <v>0</v>
      </c>
      <c r="Y771" s="5">
        <v>0</v>
      </c>
      <c r="Z771" s="5">
        <v>8</v>
      </c>
      <c r="AA771" s="5">
        <v>0</v>
      </c>
      <c r="AB771" s="5">
        <v>0</v>
      </c>
      <c r="AC771" s="5">
        <v>0</v>
      </c>
      <c r="AD771" s="5">
        <v>0</v>
      </c>
      <c r="AE771" s="2">
        <v>14</v>
      </c>
      <c r="AF771" s="2">
        <v>5</v>
      </c>
      <c r="AG771" s="2">
        <v>0</v>
      </c>
      <c r="AH771" s="2">
        <v>0</v>
      </c>
      <c r="AI771" s="2">
        <v>0</v>
      </c>
      <c r="AJ771" s="2">
        <v>8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</row>
    <row r="772" spans="1:46" x14ac:dyDescent="0.2">
      <c r="A772" s="2">
        <v>1699005</v>
      </c>
      <c r="B772" s="2">
        <v>894609</v>
      </c>
      <c r="C772" s="7">
        <v>25.823937479815701</v>
      </c>
      <c r="D772" s="7">
        <v>40.886629073685903</v>
      </c>
      <c r="E772" s="19" t="s">
        <v>1326</v>
      </c>
      <c r="F772" s="46">
        <f>INDEX(Δεδομένα!$P:$P,MATCH('2021'!E772,Δεδομένα!$O:$O,0))</f>
        <v>33</v>
      </c>
      <c r="G772" s="49" t="s">
        <v>1327</v>
      </c>
      <c r="H772" s="51" t="str">
        <f>INDEX(Δεδομένα!B$1:B$51,MATCH('2021'!G772,Δεδομένα!A$1:A$51,0))</f>
        <v>ΑΝΑΤΟΛΙΚΗΣ ΜΑΚΕΔΟΝΙΑΣ ΚΑΙ ΘΡΑΚΗΣ</v>
      </c>
      <c r="I772" s="53">
        <f>INDEX(Δεδομένα!E$1:E$13,MATCH('2021'!H772,Δεδομένα!D$1:D$13,0))</f>
        <v>2</v>
      </c>
      <c r="J772" s="4">
        <v>44466</v>
      </c>
      <c r="K772" s="3" t="s">
        <v>495</v>
      </c>
      <c r="L772" s="17" t="str">
        <f t="shared" si="48"/>
        <v>27/09/2021 08:50</v>
      </c>
      <c r="M772" s="4">
        <v>44466</v>
      </c>
      <c r="N772" s="3" t="s">
        <v>1300</v>
      </c>
      <c r="O772" s="17" t="str">
        <f t="shared" si="49"/>
        <v>27/09/2021 11:45</v>
      </c>
      <c r="P772" s="24">
        <f t="shared" si="50"/>
        <v>0.12152777778101154</v>
      </c>
      <c r="Q772" s="28">
        <v>0</v>
      </c>
      <c r="R772" s="27">
        <f t="shared" si="51"/>
        <v>175.00000000465661</v>
      </c>
      <c r="S772" s="3" t="s">
        <v>4</v>
      </c>
      <c r="T772" s="3" t="s">
        <v>1328</v>
      </c>
      <c r="U772" s="3" t="s">
        <v>1336</v>
      </c>
      <c r="V772" s="3" t="s">
        <v>1360</v>
      </c>
      <c r="W772" s="5">
        <v>0</v>
      </c>
      <c r="X772" s="5">
        <v>10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2">
        <v>8</v>
      </c>
      <c r="AF772" s="2">
        <v>0</v>
      </c>
      <c r="AG772" s="2">
        <v>0</v>
      </c>
      <c r="AH772" s="2">
        <v>0</v>
      </c>
      <c r="AI772" s="2">
        <v>0</v>
      </c>
      <c r="AJ772" s="2">
        <v>4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</row>
    <row r="773" spans="1:46" x14ac:dyDescent="0.2">
      <c r="A773" s="2">
        <v>1699003</v>
      </c>
      <c r="B773" s="2">
        <v>894656</v>
      </c>
      <c r="C773" s="7">
        <v>25.825120886255402</v>
      </c>
      <c r="D773" s="7">
        <v>40.886442677064302</v>
      </c>
      <c r="E773" s="19" t="s">
        <v>1326</v>
      </c>
      <c r="F773" s="46">
        <f>INDEX(Δεδομένα!$P:$P,MATCH('2021'!E773,Δεδομένα!$O:$O,0))</f>
        <v>33</v>
      </c>
      <c r="G773" s="49" t="s">
        <v>1327</v>
      </c>
      <c r="H773" s="51" t="str">
        <f>INDEX(Δεδομένα!B$1:B$51,MATCH('2021'!G773,Δεδομένα!A$1:A$51,0))</f>
        <v>ΑΝΑΤΟΛΙΚΗΣ ΜΑΚΕΔΟΝΙΑΣ ΚΑΙ ΘΡΑΚΗΣ</v>
      </c>
      <c r="I773" s="53">
        <f>INDEX(Δεδομένα!E$1:E$13,MATCH('2021'!H773,Δεδομένα!D$1:D$13,0))</f>
        <v>2</v>
      </c>
      <c r="J773" s="4">
        <v>44466</v>
      </c>
      <c r="K773" s="3" t="s">
        <v>127</v>
      </c>
      <c r="L773" s="17" t="str">
        <f t="shared" si="48"/>
        <v>27/09/2021 11:40</v>
      </c>
      <c r="M773" s="4">
        <v>44466</v>
      </c>
      <c r="N773" s="3" t="s">
        <v>197</v>
      </c>
      <c r="O773" s="17" t="str">
        <f t="shared" si="49"/>
        <v>27/09/2021 15:30</v>
      </c>
      <c r="P773" s="24">
        <f t="shared" si="50"/>
        <v>0.15972222222626442</v>
      </c>
      <c r="Q773" s="28">
        <v>0</v>
      </c>
      <c r="R773" s="27">
        <f t="shared" si="51"/>
        <v>230.00000000582077</v>
      </c>
      <c r="S773" s="3" t="s">
        <v>4</v>
      </c>
      <c r="T773" s="3" t="s">
        <v>1328</v>
      </c>
      <c r="U773" s="3" t="s">
        <v>1336</v>
      </c>
      <c r="V773" s="3" t="s">
        <v>1360</v>
      </c>
      <c r="W773" s="5">
        <v>0</v>
      </c>
      <c r="X773" s="5">
        <v>15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2">
        <v>8</v>
      </c>
      <c r="AF773" s="2">
        <v>0</v>
      </c>
      <c r="AG773" s="2">
        <v>0</v>
      </c>
      <c r="AH773" s="2">
        <v>0</v>
      </c>
      <c r="AI773" s="2">
        <v>0</v>
      </c>
      <c r="AJ773" s="2">
        <v>4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</row>
    <row r="774" spans="1:46" x14ac:dyDescent="0.2">
      <c r="A774" s="2">
        <v>1699593</v>
      </c>
      <c r="B774" s="2">
        <v>895305</v>
      </c>
      <c r="C774" s="7">
        <v>26.030472721685801</v>
      </c>
      <c r="D774" s="7">
        <v>40.86374077512</v>
      </c>
      <c r="E774" s="19" t="s">
        <v>1326</v>
      </c>
      <c r="F774" s="46">
        <f>INDEX(Δεδομένα!$P:$P,MATCH('2021'!E774,Δεδομένα!$O:$O,0))</f>
        <v>33</v>
      </c>
      <c r="G774" s="49" t="s">
        <v>1327</v>
      </c>
      <c r="H774" s="51" t="str">
        <f>INDEX(Δεδομένα!B$1:B$51,MATCH('2021'!G774,Δεδομένα!A$1:A$51,0))</f>
        <v>ΑΝΑΤΟΛΙΚΗΣ ΜΑΚΕΔΟΝΙΑΣ ΚΑΙ ΘΡΑΚΗΣ</v>
      </c>
      <c r="I774" s="53">
        <f>INDEX(Δεδομένα!E$1:E$13,MATCH('2021'!H774,Δεδομένα!D$1:D$13,0))</f>
        <v>2</v>
      </c>
      <c r="J774" s="4">
        <v>44468</v>
      </c>
      <c r="K774" s="3" t="s">
        <v>1361</v>
      </c>
      <c r="L774" s="17" t="str">
        <f t="shared" si="48"/>
        <v>29/09/2021 22:24</v>
      </c>
      <c r="M774" s="4">
        <v>44468</v>
      </c>
      <c r="N774" s="3" t="s">
        <v>734</v>
      </c>
      <c r="O774" s="17" t="str">
        <f t="shared" si="49"/>
        <v>29/09/2021 23:30</v>
      </c>
      <c r="P774" s="24">
        <f t="shared" si="50"/>
        <v>4.5833333329937886E-2</v>
      </c>
      <c r="Q774" s="28">
        <v>0</v>
      </c>
      <c r="R774" s="27">
        <f t="shared" si="51"/>
        <v>65.999999995110556</v>
      </c>
      <c r="S774" s="3" t="s">
        <v>4</v>
      </c>
      <c r="T774" s="3" t="s">
        <v>1328</v>
      </c>
      <c r="U774" s="3" t="s">
        <v>4</v>
      </c>
      <c r="V774" s="3" t="s">
        <v>1362</v>
      </c>
      <c r="W774" s="5">
        <v>0</v>
      </c>
      <c r="X774" s="5">
        <v>0</v>
      </c>
      <c r="Y774" s="5">
        <v>0</v>
      </c>
      <c r="Z774" s="5">
        <v>0.05</v>
      </c>
      <c r="AA774" s="5">
        <v>0</v>
      </c>
      <c r="AB774" s="5">
        <v>0</v>
      </c>
      <c r="AC774" s="5">
        <v>0</v>
      </c>
      <c r="AD774" s="5">
        <v>0</v>
      </c>
      <c r="AE774" s="2">
        <v>4</v>
      </c>
      <c r="AF774" s="2">
        <v>0</v>
      </c>
      <c r="AG774" s="2">
        <v>0</v>
      </c>
      <c r="AH774" s="2">
        <v>0</v>
      </c>
      <c r="AI774" s="2">
        <v>0</v>
      </c>
      <c r="AJ774" s="2">
        <v>2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</row>
    <row r="775" spans="1:46" x14ac:dyDescent="0.2">
      <c r="A775" s="2">
        <v>1701090</v>
      </c>
      <c r="B775" s="2">
        <v>895249</v>
      </c>
      <c r="C775" s="7">
        <v>25.8236826947848</v>
      </c>
      <c r="D775" s="7">
        <v>40.886422382578999</v>
      </c>
      <c r="E775" s="19" t="s">
        <v>1326</v>
      </c>
      <c r="F775" s="46">
        <f>INDEX(Δεδομένα!$P:$P,MATCH('2021'!E775,Δεδομένα!$O:$O,0))</f>
        <v>33</v>
      </c>
      <c r="G775" s="49" t="s">
        <v>1327</v>
      </c>
      <c r="H775" s="51" t="str">
        <f>INDEX(Δεδομένα!B$1:B$51,MATCH('2021'!G775,Δεδομένα!A$1:A$51,0))</f>
        <v>ΑΝΑΤΟΛΙΚΗΣ ΜΑΚΕΔΟΝΙΑΣ ΚΑΙ ΘΡΑΚΗΣ</v>
      </c>
      <c r="I775" s="53">
        <f>INDEX(Δεδομένα!E$1:E$13,MATCH('2021'!H775,Δεδομένα!D$1:D$13,0))</f>
        <v>2</v>
      </c>
      <c r="J775" s="4">
        <v>44468</v>
      </c>
      <c r="K775" s="3" t="s">
        <v>989</v>
      </c>
      <c r="L775" s="17" t="str">
        <f t="shared" si="48"/>
        <v>29/09/2021 21:40</v>
      </c>
      <c r="M775" s="4">
        <v>44471</v>
      </c>
      <c r="N775" s="3" t="s">
        <v>1310</v>
      </c>
      <c r="O775" s="17" t="str">
        <f t="shared" si="49"/>
        <v>02/10/2021 12:45</v>
      </c>
      <c r="P775" s="29">
        <f t="shared" si="50"/>
        <v>2.6284722222189885</v>
      </c>
      <c r="Q775" s="30">
        <f>2*24</f>
        <v>48</v>
      </c>
      <c r="R775" s="27">
        <f t="shared" si="51"/>
        <v>3784.9999999953434</v>
      </c>
      <c r="S775" s="3" t="s">
        <v>4</v>
      </c>
      <c r="T775" s="3" t="s">
        <v>1328</v>
      </c>
      <c r="U775" s="3" t="s">
        <v>4</v>
      </c>
      <c r="V775" s="3" t="s">
        <v>1360</v>
      </c>
      <c r="W775" s="5">
        <v>0</v>
      </c>
      <c r="X775" s="5">
        <v>50</v>
      </c>
      <c r="Y775" s="5">
        <v>0</v>
      </c>
      <c r="Z775" s="5">
        <v>35</v>
      </c>
      <c r="AA775" s="5">
        <v>0</v>
      </c>
      <c r="AB775" s="5">
        <v>0</v>
      </c>
      <c r="AC775" s="5">
        <v>0</v>
      </c>
      <c r="AD775" s="5">
        <v>0</v>
      </c>
      <c r="AE775" s="2">
        <v>28</v>
      </c>
      <c r="AF775" s="2">
        <v>0</v>
      </c>
      <c r="AG775" s="2">
        <v>0</v>
      </c>
      <c r="AH775" s="2">
        <v>0</v>
      </c>
      <c r="AI775" s="2">
        <v>0</v>
      </c>
      <c r="AJ775" s="2">
        <v>9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</row>
    <row r="776" spans="1:46" x14ac:dyDescent="0.2">
      <c r="A776" s="2">
        <v>1700851</v>
      </c>
      <c r="B776" s="2">
        <v>896207</v>
      </c>
      <c r="C776" s="7">
        <v>26.2861827113882</v>
      </c>
      <c r="D776" s="7">
        <v>40.9874489096308</v>
      </c>
      <c r="E776" s="19" t="s">
        <v>1326</v>
      </c>
      <c r="F776" s="46">
        <f>INDEX(Δεδομένα!$P:$P,MATCH('2021'!E776,Δεδομένα!$O:$O,0))</f>
        <v>33</v>
      </c>
      <c r="G776" s="49" t="s">
        <v>1327</v>
      </c>
      <c r="H776" s="51" t="str">
        <f>INDEX(Δεδομένα!B$1:B$51,MATCH('2021'!G776,Δεδομένα!A$1:A$51,0))</f>
        <v>ΑΝΑΤΟΛΙΚΗΣ ΜΑΚΕΔΟΝΙΑΣ ΚΑΙ ΘΡΑΚΗΣ</v>
      </c>
      <c r="I776" s="53">
        <f>INDEX(Δεδομένα!E$1:E$13,MATCH('2021'!H776,Δεδομένα!D$1:D$13,0))</f>
        <v>2</v>
      </c>
      <c r="J776" s="4">
        <v>44472</v>
      </c>
      <c r="K776" s="3" t="s">
        <v>531</v>
      </c>
      <c r="L776" s="17" t="str">
        <f t="shared" si="48"/>
        <v>03/10/2021 14:10</v>
      </c>
      <c r="M776" s="4">
        <v>44472</v>
      </c>
      <c r="N776" s="3" t="s">
        <v>35</v>
      </c>
      <c r="O776" s="17" t="str">
        <f t="shared" si="49"/>
        <v>03/10/2021 14:50</v>
      </c>
      <c r="P776" s="24">
        <f t="shared" si="50"/>
        <v>2.7777777773735579E-2</v>
      </c>
      <c r="Q776" s="28">
        <v>0</v>
      </c>
      <c r="R776" s="27">
        <f t="shared" si="51"/>
        <v>39.999999994179234</v>
      </c>
      <c r="S776" s="3" t="s">
        <v>4</v>
      </c>
      <c r="T776" s="3" t="s">
        <v>1328</v>
      </c>
      <c r="U776" s="3" t="s">
        <v>4</v>
      </c>
      <c r="V776" s="3" t="s">
        <v>1363</v>
      </c>
      <c r="W776" s="5">
        <v>0</v>
      </c>
      <c r="X776" s="5">
        <v>0</v>
      </c>
      <c r="Y776" s="5">
        <v>0</v>
      </c>
      <c r="Z776" s="5">
        <v>0.3</v>
      </c>
      <c r="AA776" s="5">
        <v>0</v>
      </c>
      <c r="AB776" s="5">
        <v>0</v>
      </c>
      <c r="AC776" s="5">
        <v>0</v>
      </c>
      <c r="AD776" s="5">
        <v>0</v>
      </c>
      <c r="AE776" s="2">
        <v>2</v>
      </c>
      <c r="AF776" s="2">
        <v>0</v>
      </c>
      <c r="AG776" s="2">
        <v>0</v>
      </c>
      <c r="AH776" s="2">
        <v>0</v>
      </c>
      <c r="AI776" s="2">
        <v>0</v>
      </c>
      <c r="AJ776" s="2">
        <v>1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</row>
    <row r="777" spans="1:46" x14ac:dyDescent="0.2">
      <c r="A777" s="2">
        <v>1701225</v>
      </c>
      <c r="B777" s="2">
        <v>896891</v>
      </c>
      <c r="C777" s="7">
        <v>25.693806251982</v>
      </c>
      <c r="D777" s="7">
        <v>40.859857348376003</v>
      </c>
      <c r="E777" s="19" t="s">
        <v>1326</v>
      </c>
      <c r="F777" s="46">
        <f>INDEX(Δεδομένα!$P:$P,MATCH('2021'!E777,Δεδομένα!$O:$O,0))</f>
        <v>33</v>
      </c>
      <c r="G777" s="49" t="s">
        <v>1327</v>
      </c>
      <c r="H777" s="51" t="str">
        <f>INDEX(Δεδομένα!B$1:B$51,MATCH('2021'!G777,Δεδομένα!A$1:A$51,0))</f>
        <v>ΑΝΑΤΟΛΙΚΗΣ ΜΑΚΕΔΟΝΙΑΣ ΚΑΙ ΘΡΑΚΗΣ</v>
      </c>
      <c r="I777" s="53">
        <f>INDEX(Δεδομένα!E$1:E$13,MATCH('2021'!H777,Δεδομένα!D$1:D$13,0))</f>
        <v>2</v>
      </c>
      <c r="J777" s="4">
        <v>44474</v>
      </c>
      <c r="K777" s="3" t="s">
        <v>13</v>
      </c>
      <c r="L777" s="17" t="str">
        <f t="shared" si="48"/>
        <v>05/10/2021 18:50</v>
      </c>
      <c r="M777" s="4">
        <v>44474</v>
      </c>
      <c r="N777" s="3" t="s">
        <v>694</v>
      </c>
      <c r="O777" s="17" t="str">
        <f t="shared" si="49"/>
        <v>05/10/2021 20:20</v>
      </c>
      <c r="P777" s="24">
        <f t="shared" si="50"/>
        <v>6.25E-2</v>
      </c>
      <c r="Q777" s="28">
        <v>0</v>
      </c>
      <c r="R777" s="27">
        <f t="shared" si="51"/>
        <v>90</v>
      </c>
      <c r="S777" s="3" t="s">
        <v>4</v>
      </c>
      <c r="T777" s="3" t="s">
        <v>1328</v>
      </c>
      <c r="U777" s="3" t="s">
        <v>4</v>
      </c>
      <c r="V777" s="3" t="s">
        <v>1364</v>
      </c>
      <c r="W777" s="5">
        <v>0</v>
      </c>
      <c r="X777" s="5">
        <v>0.2</v>
      </c>
      <c r="Y777" s="5">
        <v>0</v>
      </c>
      <c r="Z777" s="5">
        <v>1</v>
      </c>
      <c r="AA777" s="5">
        <v>0</v>
      </c>
      <c r="AB777" s="5">
        <v>0</v>
      </c>
      <c r="AC777" s="5">
        <v>0.5</v>
      </c>
      <c r="AD777" s="5">
        <v>0</v>
      </c>
      <c r="AE777" s="2">
        <v>10</v>
      </c>
      <c r="AF777" s="2">
        <v>0</v>
      </c>
      <c r="AG777" s="2">
        <v>0</v>
      </c>
      <c r="AH777" s="2">
        <v>0</v>
      </c>
      <c r="AI777" s="2">
        <v>0</v>
      </c>
      <c r="AJ777" s="2">
        <v>4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</row>
    <row r="778" spans="1:46" x14ac:dyDescent="0.2">
      <c r="A778" s="2">
        <v>1711131</v>
      </c>
      <c r="B778" s="2">
        <v>904444</v>
      </c>
      <c r="C778" s="7">
        <v>25.8558654785156</v>
      </c>
      <c r="D778" s="7">
        <v>40.856357574462898</v>
      </c>
      <c r="E778" s="19" t="s">
        <v>1326</v>
      </c>
      <c r="F778" s="46">
        <f>INDEX(Δεδομένα!$P:$P,MATCH('2021'!E778,Δεδομένα!$O:$O,0))</f>
        <v>33</v>
      </c>
      <c r="G778" s="49" t="s">
        <v>1327</v>
      </c>
      <c r="H778" s="51" t="str">
        <f>INDEX(Δεδομένα!B$1:B$51,MATCH('2021'!G778,Δεδομένα!A$1:A$51,0))</f>
        <v>ΑΝΑΤΟΛΙΚΗΣ ΜΑΚΕΔΟΝΙΑΣ ΚΑΙ ΘΡΑΚΗΣ</v>
      </c>
      <c r="I778" s="53">
        <f>INDEX(Δεδομένα!E$1:E$13,MATCH('2021'!H778,Δεδομένα!D$1:D$13,0))</f>
        <v>2</v>
      </c>
      <c r="J778" s="4">
        <v>44495</v>
      </c>
      <c r="K778" s="3" t="s">
        <v>146</v>
      </c>
      <c r="L778" s="17" t="str">
        <f t="shared" si="48"/>
        <v>26/10/2021 16:30</v>
      </c>
      <c r="M778" s="4">
        <v>44495</v>
      </c>
      <c r="N778" s="3" t="s">
        <v>474</v>
      </c>
      <c r="O778" s="17" t="str">
        <f t="shared" si="49"/>
        <v>26/10/2021 16:50</v>
      </c>
      <c r="P778" s="24">
        <f t="shared" si="50"/>
        <v>1.3888888890505768E-2</v>
      </c>
      <c r="Q778" s="28">
        <v>0</v>
      </c>
      <c r="R778" s="27">
        <f t="shared" si="51"/>
        <v>20.000000002328306</v>
      </c>
      <c r="S778" s="3" t="s">
        <v>4</v>
      </c>
      <c r="T778" s="3" t="s">
        <v>1328</v>
      </c>
      <c r="U778" s="3" t="s">
        <v>4</v>
      </c>
      <c r="V778" s="3" t="s">
        <v>1365</v>
      </c>
      <c r="W778" s="5">
        <v>0</v>
      </c>
      <c r="X778" s="5">
        <v>0</v>
      </c>
      <c r="Y778" s="5">
        <v>0</v>
      </c>
      <c r="Z778" s="5">
        <v>0.5</v>
      </c>
      <c r="AA778" s="5">
        <v>0</v>
      </c>
      <c r="AB778" s="5">
        <v>0</v>
      </c>
      <c r="AC778" s="5">
        <v>0</v>
      </c>
      <c r="AD778" s="5">
        <v>0</v>
      </c>
      <c r="AE778" s="2">
        <v>2</v>
      </c>
      <c r="AF778" s="2">
        <v>0</v>
      </c>
      <c r="AG778" s="2">
        <v>0</v>
      </c>
      <c r="AH778" s="2">
        <v>0</v>
      </c>
      <c r="AI778" s="2">
        <v>0</v>
      </c>
      <c r="AJ778" s="2">
        <v>1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</row>
    <row r="779" spans="1:46" x14ac:dyDescent="0.2">
      <c r="A779" s="2">
        <v>1647239</v>
      </c>
      <c r="B779" s="2">
        <v>837260</v>
      </c>
      <c r="C779" s="7">
        <v>26.1951613053646</v>
      </c>
      <c r="D779" s="7">
        <v>40.939399495895799</v>
      </c>
      <c r="E779" s="19" t="s">
        <v>1366</v>
      </c>
      <c r="F779" s="46">
        <f>INDEX(Δεδομένα!$P:$P,MATCH('2021'!E779,Δεδομένα!$O:$O,0))</f>
        <v>247</v>
      </c>
      <c r="G779" s="49" t="s">
        <v>1327</v>
      </c>
      <c r="H779" s="51" t="str">
        <f>INDEX(Δεδομένα!B$1:B$51,MATCH('2021'!G779,Δεδομένα!A$1:A$51,0))</f>
        <v>ΑΝΑΤΟΛΙΚΗΣ ΜΑΚΕΔΟΝΙΑΣ ΚΑΙ ΘΡΑΚΗΣ</v>
      </c>
      <c r="I779" s="53">
        <f>INDEX(Δεδομένα!E$1:E$13,MATCH('2021'!H779,Δεδομένα!D$1:D$13,0))</f>
        <v>2</v>
      </c>
      <c r="J779" s="4">
        <v>44268</v>
      </c>
      <c r="K779" s="3" t="s">
        <v>440</v>
      </c>
      <c r="L779" s="17" t="str">
        <f t="shared" si="48"/>
        <v>13/03/2021 11:49</v>
      </c>
      <c r="M779" s="4">
        <v>44268</v>
      </c>
      <c r="N779" s="3" t="s">
        <v>755</v>
      </c>
      <c r="O779" s="17" t="str">
        <f t="shared" si="49"/>
        <v>13/03/2021 12:18</v>
      </c>
      <c r="P779" s="24">
        <f t="shared" si="50"/>
        <v>2.0138888889050577E-2</v>
      </c>
      <c r="Q779" s="28">
        <v>0</v>
      </c>
      <c r="R779" s="27">
        <f t="shared" si="51"/>
        <v>29.000000000232831</v>
      </c>
      <c r="S779" s="3" t="s">
        <v>4</v>
      </c>
      <c r="T779" s="3" t="s">
        <v>1328</v>
      </c>
      <c r="U779" s="3" t="s">
        <v>4</v>
      </c>
      <c r="V779" s="3" t="s">
        <v>1367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0.5</v>
      </c>
      <c r="AD779" s="5">
        <v>0</v>
      </c>
      <c r="AE779" s="2">
        <v>2</v>
      </c>
      <c r="AF779" s="2">
        <v>0</v>
      </c>
      <c r="AG779" s="2">
        <v>0</v>
      </c>
      <c r="AH779" s="2">
        <v>0</v>
      </c>
      <c r="AI779" s="2">
        <v>0</v>
      </c>
      <c r="AJ779" s="2">
        <v>1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 t="s">
        <v>4</v>
      </c>
      <c r="AT779" s="2" t="s">
        <v>4</v>
      </c>
    </row>
    <row r="780" spans="1:46" x14ac:dyDescent="0.2">
      <c r="A780" s="2">
        <v>1651705</v>
      </c>
      <c r="B780" s="2">
        <v>841266</v>
      </c>
      <c r="C780" s="7">
        <v>26.168177636470102</v>
      </c>
      <c r="D780" s="7">
        <v>40.930197872489501</v>
      </c>
      <c r="E780" s="19" t="s">
        <v>1366</v>
      </c>
      <c r="F780" s="46">
        <f>INDEX(Δεδομένα!$P:$P,MATCH('2021'!E780,Δεδομένα!$O:$O,0))</f>
        <v>247</v>
      </c>
      <c r="G780" s="49" t="s">
        <v>1327</v>
      </c>
      <c r="H780" s="51" t="str">
        <f>INDEX(Δεδομένα!B$1:B$51,MATCH('2021'!G780,Δεδομένα!A$1:A$51,0))</f>
        <v>ΑΝΑΤΟΛΙΚΗΣ ΜΑΚΕΔΟΝΙΑΣ ΚΑΙ ΘΡΑΚΗΣ</v>
      </c>
      <c r="I780" s="53">
        <f>INDEX(Δεδομένα!E$1:E$13,MATCH('2021'!H780,Δεδομένα!D$1:D$13,0))</f>
        <v>2</v>
      </c>
      <c r="J780" s="4">
        <v>44284</v>
      </c>
      <c r="K780" s="3" t="s">
        <v>555</v>
      </c>
      <c r="L780" s="17" t="str">
        <f t="shared" ref="L780:L833" si="52">_xlfn.CONCAT(TEXT(J780,"ηη/μμ/εεε")," ",TEXT(K780,"ωω:λλ"))</f>
        <v>29/03/2021 13:30</v>
      </c>
      <c r="M780" s="4">
        <v>44284</v>
      </c>
      <c r="N780" s="3" t="s">
        <v>196</v>
      </c>
      <c r="O780" s="17" t="str">
        <f t="shared" ref="O780:O833" si="53">_xlfn.CONCAT(TEXT(M780,"ηη/μμ/εεε")," ",TEXT(N780,"ωω:λλ"))</f>
        <v>29/03/2021 14:15</v>
      </c>
      <c r="P780" s="24">
        <f t="shared" ref="P780:P833" si="54">O780-L780</f>
        <v>3.125E-2</v>
      </c>
      <c r="Q780" s="28">
        <v>0</v>
      </c>
      <c r="R780" s="27">
        <f t="shared" ref="R780:R833" si="55">P780*(24*60)</f>
        <v>45</v>
      </c>
      <c r="S780" s="3" t="s">
        <v>4</v>
      </c>
      <c r="T780" s="3" t="s">
        <v>1328</v>
      </c>
      <c r="U780" s="3" t="s">
        <v>4</v>
      </c>
      <c r="V780" s="3" t="s">
        <v>1368</v>
      </c>
      <c r="W780" s="5">
        <v>0</v>
      </c>
      <c r="X780" s="5">
        <v>0</v>
      </c>
      <c r="Y780" s="5">
        <v>0</v>
      </c>
      <c r="Z780" s="5">
        <v>2</v>
      </c>
      <c r="AA780" s="5">
        <v>0</v>
      </c>
      <c r="AB780" s="5">
        <v>0</v>
      </c>
      <c r="AC780" s="5">
        <v>0</v>
      </c>
      <c r="AD780" s="5">
        <v>0</v>
      </c>
      <c r="AE780" s="2">
        <v>5</v>
      </c>
      <c r="AF780" s="2">
        <v>0</v>
      </c>
      <c r="AG780" s="2">
        <v>1</v>
      </c>
      <c r="AH780" s="2">
        <v>0</v>
      </c>
      <c r="AI780" s="2">
        <v>0</v>
      </c>
      <c r="AJ780" s="2">
        <v>3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 t="s">
        <v>4</v>
      </c>
      <c r="AT780" s="2" t="s">
        <v>4</v>
      </c>
    </row>
    <row r="781" spans="1:46" x14ac:dyDescent="0.2">
      <c r="A781" s="2">
        <v>1651682</v>
      </c>
      <c r="B781" s="2">
        <v>841501</v>
      </c>
      <c r="C781" s="7">
        <v>26.2001342864157</v>
      </c>
      <c r="D781" s="7">
        <v>40.942182660180301</v>
      </c>
      <c r="E781" s="19" t="s">
        <v>1366</v>
      </c>
      <c r="F781" s="46">
        <f>INDEX(Δεδομένα!$P:$P,MATCH('2021'!E781,Δεδομένα!$O:$O,0))</f>
        <v>247</v>
      </c>
      <c r="G781" s="49" t="s">
        <v>1327</v>
      </c>
      <c r="H781" s="51" t="str">
        <f>INDEX(Δεδομένα!B$1:B$51,MATCH('2021'!G781,Δεδομένα!A$1:A$51,0))</f>
        <v>ΑΝΑΤΟΛΙΚΗΣ ΜΑΚΕΔΟΝΙΑΣ ΚΑΙ ΘΡΑΚΗΣ</v>
      </c>
      <c r="I781" s="53">
        <f>INDEX(Δεδομένα!E$1:E$13,MATCH('2021'!H781,Δεδομένα!D$1:D$13,0))</f>
        <v>2</v>
      </c>
      <c r="J781" s="4">
        <v>44285</v>
      </c>
      <c r="K781" s="3" t="s">
        <v>854</v>
      </c>
      <c r="L781" s="17" t="str">
        <f t="shared" si="52"/>
        <v>30/03/2021 12:50</v>
      </c>
      <c r="M781" s="4">
        <v>44285</v>
      </c>
      <c r="N781" s="3" t="s">
        <v>555</v>
      </c>
      <c r="O781" s="17" t="str">
        <f t="shared" si="53"/>
        <v>30/03/2021 13:30</v>
      </c>
      <c r="P781" s="24">
        <f t="shared" si="54"/>
        <v>2.7777777781011537E-2</v>
      </c>
      <c r="Q781" s="28">
        <v>0</v>
      </c>
      <c r="R781" s="27">
        <f t="shared" si="55"/>
        <v>40.000000004656613</v>
      </c>
      <c r="S781" s="3" t="s">
        <v>4</v>
      </c>
      <c r="T781" s="3" t="s">
        <v>1328</v>
      </c>
      <c r="U781" s="3" t="s">
        <v>4</v>
      </c>
      <c r="V781" s="3" t="s">
        <v>1368</v>
      </c>
      <c r="W781" s="5">
        <v>0</v>
      </c>
      <c r="X781" s="5">
        <v>0</v>
      </c>
      <c r="Y781" s="5">
        <v>0</v>
      </c>
      <c r="Z781" s="5">
        <v>0.7</v>
      </c>
      <c r="AA781" s="5">
        <v>0</v>
      </c>
      <c r="AB781" s="5">
        <v>0</v>
      </c>
      <c r="AC781" s="5">
        <v>0</v>
      </c>
      <c r="AD781" s="5">
        <v>0</v>
      </c>
      <c r="AE781" s="2">
        <v>1</v>
      </c>
      <c r="AF781" s="2">
        <v>0</v>
      </c>
      <c r="AG781" s="2">
        <v>1</v>
      </c>
      <c r="AH781" s="2">
        <v>0</v>
      </c>
      <c r="AI781" s="2">
        <v>0</v>
      </c>
      <c r="AJ781" s="2">
        <v>1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 t="s">
        <v>4</v>
      </c>
      <c r="AT781" s="2" t="s">
        <v>4</v>
      </c>
    </row>
    <row r="782" spans="1:46" x14ac:dyDescent="0.2">
      <c r="A782" s="2">
        <v>1655343</v>
      </c>
      <c r="B782" s="2">
        <v>846046</v>
      </c>
      <c r="C782" s="7">
        <v>26.2187445411728</v>
      </c>
      <c r="D782" s="7">
        <v>40.944117015750003</v>
      </c>
      <c r="E782" s="19" t="s">
        <v>1366</v>
      </c>
      <c r="F782" s="46">
        <f>INDEX(Δεδομένα!$P:$P,MATCH('2021'!E782,Δεδομένα!$O:$O,0))</f>
        <v>247</v>
      </c>
      <c r="G782" s="49" t="s">
        <v>1327</v>
      </c>
      <c r="H782" s="51" t="str">
        <f>INDEX(Δεδομένα!B$1:B$51,MATCH('2021'!G782,Δεδομένα!A$1:A$51,0))</f>
        <v>ΑΝΑΤΟΛΙΚΗΣ ΜΑΚΕΔΟΝΙΑΣ ΚΑΙ ΘΡΑΚΗΣ</v>
      </c>
      <c r="I782" s="53">
        <f>INDEX(Δεδομένα!E$1:E$13,MATCH('2021'!H782,Δεδομένα!D$1:D$13,0))</f>
        <v>2</v>
      </c>
      <c r="J782" s="4">
        <v>44301</v>
      </c>
      <c r="K782" s="3" t="s">
        <v>256</v>
      </c>
      <c r="L782" s="17" t="str">
        <f t="shared" si="52"/>
        <v>15/04/2021 20:15</v>
      </c>
      <c r="M782" s="4">
        <v>44301</v>
      </c>
      <c r="N782" s="3" t="s">
        <v>96</v>
      </c>
      <c r="O782" s="17" t="str">
        <f t="shared" si="53"/>
        <v>15/04/2021 20:55</v>
      </c>
      <c r="P782" s="24">
        <f t="shared" si="54"/>
        <v>2.7777777781011537E-2</v>
      </c>
      <c r="Q782" s="28">
        <v>0</v>
      </c>
      <c r="R782" s="27">
        <f t="shared" si="55"/>
        <v>40.000000004656613</v>
      </c>
      <c r="S782" s="3" t="s">
        <v>4</v>
      </c>
      <c r="T782" s="3" t="s">
        <v>1328</v>
      </c>
      <c r="U782" s="3" t="s">
        <v>4</v>
      </c>
      <c r="V782" s="3" t="s">
        <v>1369</v>
      </c>
      <c r="W782" s="5">
        <v>0</v>
      </c>
      <c r="X782" s="5">
        <v>0</v>
      </c>
      <c r="Y782" s="5">
        <v>0</v>
      </c>
      <c r="Z782" s="5">
        <v>0.5</v>
      </c>
      <c r="AA782" s="5">
        <v>0</v>
      </c>
      <c r="AB782" s="5">
        <v>0</v>
      </c>
      <c r="AC782" s="5">
        <v>0</v>
      </c>
      <c r="AD782" s="5">
        <v>0</v>
      </c>
      <c r="AE782" s="2">
        <v>2</v>
      </c>
      <c r="AF782" s="2">
        <v>0</v>
      </c>
      <c r="AG782" s="2">
        <v>0</v>
      </c>
      <c r="AH782" s="2">
        <v>0</v>
      </c>
      <c r="AI782" s="2">
        <v>0</v>
      </c>
      <c r="AJ782" s="2">
        <v>1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 t="s">
        <v>4</v>
      </c>
      <c r="AT782" s="2" t="s">
        <v>4</v>
      </c>
    </row>
    <row r="783" spans="1:46" x14ac:dyDescent="0.2">
      <c r="A783" s="2">
        <v>1655633</v>
      </c>
      <c r="B783" s="2">
        <v>846747</v>
      </c>
      <c r="C783" s="7">
        <v>26.199930459159901</v>
      </c>
      <c r="D783" s="7">
        <v>40.924810261144998</v>
      </c>
      <c r="E783" s="19" t="s">
        <v>1366</v>
      </c>
      <c r="F783" s="46">
        <f>INDEX(Δεδομένα!$P:$P,MATCH('2021'!E783,Δεδομένα!$O:$O,0))</f>
        <v>247</v>
      </c>
      <c r="G783" s="49" t="s">
        <v>1327</v>
      </c>
      <c r="H783" s="51" t="str">
        <f>INDEX(Δεδομένα!B$1:B$51,MATCH('2021'!G783,Δεδομένα!A$1:A$51,0))</f>
        <v>ΑΝΑΤΟΛΙΚΗΣ ΜΑΚΕΔΟΝΙΑΣ ΚΑΙ ΘΡΑΚΗΣ</v>
      </c>
      <c r="I783" s="53">
        <f>INDEX(Δεδομένα!E$1:E$13,MATCH('2021'!H783,Δεδομένα!D$1:D$13,0))</f>
        <v>2</v>
      </c>
      <c r="J783" s="4">
        <v>44304</v>
      </c>
      <c r="K783" s="3" t="s">
        <v>267</v>
      </c>
      <c r="L783" s="17" t="str">
        <f t="shared" si="52"/>
        <v>18/04/2021 17:30</v>
      </c>
      <c r="M783" s="4">
        <v>44304</v>
      </c>
      <c r="N783" s="3" t="s">
        <v>1259</v>
      </c>
      <c r="O783" s="17" t="str">
        <f t="shared" si="53"/>
        <v>18/04/2021 17:44</v>
      </c>
      <c r="P783" s="24">
        <f t="shared" si="54"/>
        <v>9.7222222248092294E-3</v>
      </c>
      <c r="Q783" s="28">
        <v>0</v>
      </c>
      <c r="R783" s="27">
        <f t="shared" si="55"/>
        <v>14.00000000372529</v>
      </c>
      <c r="S783" s="3" t="s">
        <v>4</v>
      </c>
      <c r="T783" s="3" t="s">
        <v>1328</v>
      </c>
      <c r="U783" s="3" t="s">
        <v>4</v>
      </c>
      <c r="V783" s="3" t="s">
        <v>1369</v>
      </c>
      <c r="W783" s="5">
        <v>0</v>
      </c>
      <c r="X783" s="5">
        <v>0</v>
      </c>
      <c r="Y783" s="5">
        <v>0</v>
      </c>
      <c r="Z783" s="5">
        <v>0.1</v>
      </c>
      <c r="AA783" s="5">
        <v>0</v>
      </c>
      <c r="AB783" s="5">
        <v>0</v>
      </c>
      <c r="AC783" s="5">
        <v>0</v>
      </c>
      <c r="AD783" s="5">
        <v>0</v>
      </c>
      <c r="AE783" s="2">
        <v>2</v>
      </c>
      <c r="AF783" s="2">
        <v>0</v>
      </c>
      <c r="AG783" s="2">
        <v>0</v>
      </c>
      <c r="AH783" s="2">
        <v>0</v>
      </c>
      <c r="AI783" s="2">
        <v>0</v>
      </c>
      <c r="AJ783" s="2">
        <v>1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 t="s">
        <v>4</v>
      </c>
      <c r="AT783" s="2" t="s">
        <v>4</v>
      </c>
    </row>
    <row r="784" spans="1:46" x14ac:dyDescent="0.2">
      <c r="A784" s="2">
        <v>1660830</v>
      </c>
      <c r="B784" s="2">
        <v>850449</v>
      </c>
      <c r="C784" s="7">
        <v>26.305991783137198</v>
      </c>
      <c r="D784" s="7">
        <v>40.948459887284599</v>
      </c>
      <c r="E784" s="19" t="s">
        <v>1366</v>
      </c>
      <c r="F784" s="46">
        <f>INDEX(Δεδομένα!$P:$P,MATCH('2021'!E784,Δεδομένα!$O:$O,0))</f>
        <v>247</v>
      </c>
      <c r="G784" s="49" t="s">
        <v>1327</v>
      </c>
      <c r="H784" s="51" t="str">
        <f>INDEX(Δεδομένα!B$1:B$51,MATCH('2021'!G784,Δεδομένα!A$1:A$51,0))</f>
        <v>ΑΝΑΤΟΛΙΚΗΣ ΜΑΚΕΔΟΝΙΑΣ ΚΑΙ ΘΡΑΚΗΣ</v>
      </c>
      <c r="I784" s="53">
        <f>INDEX(Δεδομένα!E$1:E$13,MATCH('2021'!H784,Δεδομένα!D$1:D$13,0))</f>
        <v>2</v>
      </c>
      <c r="J784" s="4">
        <v>44319</v>
      </c>
      <c r="K784" s="3" t="s">
        <v>883</v>
      </c>
      <c r="L784" s="17" t="str">
        <f t="shared" si="52"/>
        <v>03/05/2021 14:18</v>
      </c>
      <c r="M784" s="4">
        <v>44319</v>
      </c>
      <c r="N784" s="3" t="s">
        <v>650</v>
      </c>
      <c r="O784" s="17" t="str">
        <f t="shared" si="53"/>
        <v>03/05/2021 14:43</v>
      </c>
      <c r="P784" s="24">
        <f t="shared" si="54"/>
        <v>1.7361111109494232E-2</v>
      </c>
      <c r="Q784" s="28">
        <v>0</v>
      </c>
      <c r="R784" s="27">
        <f t="shared" si="55"/>
        <v>24.999999997671694</v>
      </c>
      <c r="S784" s="3" t="s">
        <v>4</v>
      </c>
      <c r="T784" s="3" t="s">
        <v>1328</v>
      </c>
      <c r="U784" s="3" t="s">
        <v>1370</v>
      </c>
      <c r="V784" s="3" t="s">
        <v>1371</v>
      </c>
      <c r="W784" s="5">
        <v>0</v>
      </c>
      <c r="X784" s="5">
        <v>0</v>
      </c>
      <c r="Y784" s="5">
        <v>0</v>
      </c>
      <c r="Z784" s="5">
        <v>0.01</v>
      </c>
      <c r="AA784" s="5">
        <v>0</v>
      </c>
      <c r="AB784" s="5">
        <v>0</v>
      </c>
      <c r="AC784" s="5">
        <v>0</v>
      </c>
      <c r="AD784" s="5">
        <v>0</v>
      </c>
      <c r="AE784" s="2">
        <v>2</v>
      </c>
      <c r="AF784" s="2">
        <v>0</v>
      </c>
      <c r="AG784" s="2">
        <v>0</v>
      </c>
      <c r="AH784" s="2">
        <v>0</v>
      </c>
      <c r="AI784" s="2">
        <v>0</v>
      </c>
      <c r="AJ784" s="2">
        <v>1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 t="s">
        <v>4</v>
      </c>
      <c r="AT784" s="2" t="s">
        <v>4</v>
      </c>
    </row>
    <row r="785" spans="1:46" x14ac:dyDescent="0.2">
      <c r="A785" s="2">
        <v>1660833</v>
      </c>
      <c r="B785" s="2">
        <v>850457</v>
      </c>
      <c r="C785" s="7">
        <v>26.2763450355123</v>
      </c>
      <c r="D785" s="7">
        <v>40.9360752170697</v>
      </c>
      <c r="E785" s="19" t="s">
        <v>1366</v>
      </c>
      <c r="F785" s="46">
        <f>INDEX(Δεδομένα!$P:$P,MATCH('2021'!E785,Δεδομένα!$O:$O,0))</f>
        <v>247</v>
      </c>
      <c r="G785" s="49" t="s">
        <v>1327</v>
      </c>
      <c r="H785" s="51" t="str">
        <f>INDEX(Δεδομένα!B$1:B$51,MATCH('2021'!G785,Δεδομένα!A$1:A$51,0))</f>
        <v>ΑΝΑΤΟΛΙΚΗΣ ΜΑΚΕΔΟΝΙΑΣ ΚΑΙ ΘΡΑΚΗΣ</v>
      </c>
      <c r="I785" s="53">
        <f>INDEX(Δεδομένα!E$1:E$13,MATCH('2021'!H785,Δεδομένα!D$1:D$13,0))</f>
        <v>2</v>
      </c>
      <c r="J785" s="4">
        <v>44319</v>
      </c>
      <c r="K785" s="3" t="s">
        <v>197</v>
      </c>
      <c r="L785" s="17" t="str">
        <f t="shared" si="52"/>
        <v>03/05/2021 15:30</v>
      </c>
      <c r="M785" s="4">
        <v>44319</v>
      </c>
      <c r="N785" s="3" t="s">
        <v>509</v>
      </c>
      <c r="O785" s="17" t="str">
        <f t="shared" si="53"/>
        <v>03/05/2021 15:55</v>
      </c>
      <c r="P785" s="24">
        <f t="shared" si="54"/>
        <v>1.7361111109494232E-2</v>
      </c>
      <c r="Q785" s="28">
        <v>0</v>
      </c>
      <c r="R785" s="27">
        <f t="shared" si="55"/>
        <v>24.999999997671694</v>
      </c>
      <c r="S785" s="3" t="s">
        <v>4</v>
      </c>
      <c r="T785" s="3" t="s">
        <v>1328</v>
      </c>
      <c r="U785" s="3" t="s">
        <v>1372</v>
      </c>
      <c r="V785" s="3" t="s">
        <v>1373</v>
      </c>
      <c r="W785" s="5">
        <v>0</v>
      </c>
      <c r="X785" s="5">
        <v>0</v>
      </c>
      <c r="Y785" s="5">
        <v>0</v>
      </c>
      <c r="Z785" s="5">
        <v>0.01</v>
      </c>
      <c r="AA785" s="5">
        <v>0</v>
      </c>
      <c r="AB785" s="5">
        <v>0</v>
      </c>
      <c r="AC785" s="5">
        <v>0</v>
      </c>
      <c r="AD785" s="5">
        <v>0</v>
      </c>
      <c r="AE785" s="2">
        <v>2</v>
      </c>
      <c r="AF785" s="2">
        <v>0</v>
      </c>
      <c r="AG785" s="2">
        <v>0</v>
      </c>
      <c r="AH785" s="2">
        <v>0</v>
      </c>
      <c r="AI785" s="2">
        <v>0</v>
      </c>
      <c r="AJ785" s="2">
        <v>1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 t="s">
        <v>4</v>
      </c>
      <c r="AT785" s="2" t="s">
        <v>4</v>
      </c>
    </row>
    <row r="786" spans="1:46" x14ac:dyDescent="0.2">
      <c r="A786" s="2">
        <v>1660835</v>
      </c>
      <c r="B786" s="2">
        <v>850507</v>
      </c>
      <c r="C786" s="7">
        <v>26.3361657906113</v>
      </c>
      <c r="D786" s="7">
        <v>40.958660621342702</v>
      </c>
      <c r="E786" s="19" t="s">
        <v>1366</v>
      </c>
      <c r="F786" s="46">
        <f>INDEX(Δεδομένα!$P:$P,MATCH('2021'!E786,Δεδομένα!$O:$O,0))</f>
        <v>247</v>
      </c>
      <c r="G786" s="49" t="s">
        <v>1327</v>
      </c>
      <c r="H786" s="51" t="str">
        <f>INDEX(Δεδομένα!B$1:B$51,MATCH('2021'!G786,Δεδομένα!A$1:A$51,0))</f>
        <v>ΑΝΑΤΟΛΙΚΗΣ ΜΑΚΕΔΟΝΙΑΣ ΚΑΙ ΘΡΑΚΗΣ</v>
      </c>
      <c r="I786" s="53">
        <f>INDEX(Δεδομένα!E$1:E$13,MATCH('2021'!H786,Δεδομένα!D$1:D$13,0))</f>
        <v>2</v>
      </c>
      <c r="J786" s="4">
        <v>44319</v>
      </c>
      <c r="K786" s="3" t="s">
        <v>131</v>
      </c>
      <c r="L786" s="17" t="str">
        <f t="shared" si="52"/>
        <v>03/05/2021 19:15</v>
      </c>
      <c r="M786" s="4">
        <v>44319</v>
      </c>
      <c r="N786" s="3" t="s">
        <v>255</v>
      </c>
      <c r="O786" s="17" t="str">
        <f t="shared" si="53"/>
        <v>03/05/2021 19:40</v>
      </c>
      <c r="P786" s="24">
        <f t="shared" si="54"/>
        <v>1.7361111109494232E-2</v>
      </c>
      <c r="Q786" s="28">
        <v>0</v>
      </c>
      <c r="R786" s="27">
        <f t="shared" si="55"/>
        <v>24.999999997671694</v>
      </c>
      <c r="S786" s="3" t="s">
        <v>4</v>
      </c>
      <c r="T786" s="3" t="s">
        <v>1328</v>
      </c>
      <c r="U786" s="3" t="s">
        <v>1370</v>
      </c>
      <c r="V786" s="3" t="s">
        <v>1374</v>
      </c>
      <c r="W786" s="5">
        <v>0</v>
      </c>
      <c r="X786" s="5">
        <v>0</v>
      </c>
      <c r="Y786" s="5">
        <v>0</v>
      </c>
      <c r="Z786" s="5">
        <v>0.01</v>
      </c>
      <c r="AA786" s="5">
        <v>0</v>
      </c>
      <c r="AB786" s="5">
        <v>0</v>
      </c>
      <c r="AC786" s="5">
        <v>0</v>
      </c>
      <c r="AD786" s="5">
        <v>0</v>
      </c>
      <c r="AE786" s="2">
        <v>1</v>
      </c>
      <c r="AF786" s="2">
        <v>0</v>
      </c>
      <c r="AG786" s="2">
        <v>0</v>
      </c>
      <c r="AH786" s="2">
        <v>0</v>
      </c>
      <c r="AI786" s="2">
        <v>0</v>
      </c>
      <c r="AJ786" s="2">
        <v>1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 t="s">
        <v>4</v>
      </c>
      <c r="AT786" s="2" t="s">
        <v>4</v>
      </c>
    </row>
    <row r="787" spans="1:46" x14ac:dyDescent="0.2">
      <c r="A787" s="2">
        <v>1661025</v>
      </c>
      <c r="B787" s="2">
        <v>851945</v>
      </c>
      <c r="E787" s="19" t="s">
        <v>1366</v>
      </c>
      <c r="F787" s="46">
        <f>INDEX(Δεδομένα!$P:$P,MATCH('2021'!E787,Δεδομένα!$O:$O,0))</f>
        <v>247</v>
      </c>
      <c r="G787" s="49" t="s">
        <v>1327</v>
      </c>
      <c r="H787" s="51" t="str">
        <f>INDEX(Δεδομένα!B$1:B$51,MATCH('2021'!G787,Δεδομένα!A$1:A$51,0))</f>
        <v>ΑΝΑΤΟΛΙΚΗΣ ΜΑΚΕΔΟΝΙΑΣ ΚΑΙ ΘΡΑΚΗΣ</v>
      </c>
      <c r="I787" s="53">
        <f>INDEX(Δεδομένα!E$1:E$13,MATCH('2021'!H787,Δεδομένα!D$1:D$13,0))</f>
        <v>2</v>
      </c>
      <c r="J787" s="4">
        <v>44325</v>
      </c>
      <c r="K787" s="3" t="s">
        <v>407</v>
      </c>
      <c r="L787" s="17" t="str">
        <f t="shared" si="52"/>
        <v>09/05/2021 15:40</v>
      </c>
      <c r="M787" s="4">
        <v>44325</v>
      </c>
      <c r="N787" s="3" t="s">
        <v>634</v>
      </c>
      <c r="O787" s="17" t="str">
        <f t="shared" si="53"/>
        <v>09/05/2021 19:05</v>
      </c>
      <c r="P787" s="24">
        <f t="shared" si="54"/>
        <v>0.14236111110949423</v>
      </c>
      <c r="Q787" s="28">
        <v>0</v>
      </c>
      <c r="R787" s="27">
        <f t="shared" si="55"/>
        <v>204.99999999767169</v>
      </c>
      <c r="S787" s="3" t="s">
        <v>4</v>
      </c>
      <c r="T787" s="3" t="s">
        <v>1328</v>
      </c>
      <c r="U787" s="3" t="s">
        <v>1370</v>
      </c>
      <c r="V787" s="3" t="s">
        <v>1371</v>
      </c>
      <c r="W787" s="5">
        <v>0</v>
      </c>
      <c r="X787" s="5">
        <v>0</v>
      </c>
      <c r="Y787" s="5">
        <v>0</v>
      </c>
      <c r="Z787" s="5">
        <v>7</v>
      </c>
      <c r="AA787" s="5">
        <v>0</v>
      </c>
      <c r="AB787" s="5">
        <v>0</v>
      </c>
      <c r="AC787" s="5">
        <v>0</v>
      </c>
      <c r="AD787" s="5">
        <v>0</v>
      </c>
      <c r="AE787" s="2">
        <v>3</v>
      </c>
      <c r="AF787" s="2">
        <v>0</v>
      </c>
      <c r="AG787" s="2">
        <v>1</v>
      </c>
      <c r="AH787" s="2">
        <v>0</v>
      </c>
      <c r="AI787" s="2">
        <v>0</v>
      </c>
      <c r="AJ787" s="2">
        <v>2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 t="s">
        <v>4</v>
      </c>
      <c r="AT787" s="2" t="s">
        <v>4</v>
      </c>
    </row>
    <row r="788" spans="1:46" x14ac:dyDescent="0.2">
      <c r="A788" s="2">
        <v>1685519</v>
      </c>
      <c r="B788" s="2">
        <v>878567</v>
      </c>
      <c r="C788" s="7">
        <v>26.172842198930599</v>
      </c>
      <c r="D788" s="7">
        <v>40.931960518094002</v>
      </c>
      <c r="E788" s="19" t="s">
        <v>1366</v>
      </c>
      <c r="F788" s="46">
        <f>INDEX(Δεδομένα!$P:$P,MATCH('2021'!E788,Δεδομένα!$O:$O,0))</f>
        <v>247</v>
      </c>
      <c r="G788" s="49" t="s">
        <v>1327</v>
      </c>
      <c r="H788" s="51" t="str">
        <f>INDEX(Δεδομένα!B$1:B$51,MATCH('2021'!G788,Δεδομένα!A$1:A$51,0))</f>
        <v>ΑΝΑΤΟΛΙΚΗΣ ΜΑΚΕΔΟΝΙΑΣ ΚΑΙ ΘΡΑΚΗΣ</v>
      </c>
      <c r="I788" s="53">
        <f>INDEX(Δεδομένα!E$1:E$13,MATCH('2021'!H788,Δεδομένα!D$1:D$13,0))</f>
        <v>2</v>
      </c>
      <c r="J788" s="4">
        <v>44412</v>
      </c>
      <c r="K788" s="3" t="s">
        <v>1376</v>
      </c>
      <c r="L788" s="17" t="str">
        <f t="shared" si="52"/>
        <v>04/08/2021 23:34</v>
      </c>
      <c r="M788" s="4">
        <v>44413</v>
      </c>
      <c r="N788" s="3" t="s">
        <v>1377</v>
      </c>
      <c r="O788" s="17" t="str">
        <f t="shared" si="53"/>
        <v>05/08/2021 00:30</v>
      </c>
      <c r="P788" s="24">
        <f t="shared" si="54"/>
        <v>3.888888889196096E-2</v>
      </c>
      <c r="Q788" s="28">
        <v>0</v>
      </c>
      <c r="R788" s="27">
        <f t="shared" si="55"/>
        <v>56.000000004423782</v>
      </c>
      <c r="S788" s="3" t="s">
        <v>4</v>
      </c>
      <c r="T788" s="3" t="s">
        <v>1328</v>
      </c>
      <c r="U788" s="3" t="s">
        <v>4</v>
      </c>
      <c r="V788" s="3" t="s">
        <v>1378</v>
      </c>
      <c r="W788" s="5">
        <v>0</v>
      </c>
      <c r="X788" s="5">
        <v>0</v>
      </c>
      <c r="Y788" s="5">
        <v>0</v>
      </c>
      <c r="Z788" s="5">
        <v>0.1</v>
      </c>
      <c r="AA788" s="5">
        <v>0</v>
      </c>
      <c r="AB788" s="5">
        <v>0</v>
      </c>
      <c r="AC788" s="5">
        <v>0</v>
      </c>
      <c r="AD788" s="5">
        <v>0</v>
      </c>
      <c r="AE788" s="2">
        <v>5</v>
      </c>
      <c r="AF788" s="2">
        <v>0</v>
      </c>
      <c r="AG788" s="2">
        <v>0</v>
      </c>
      <c r="AH788" s="2">
        <v>0</v>
      </c>
      <c r="AI788" s="2">
        <v>0</v>
      </c>
      <c r="AJ788" s="2">
        <v>3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</row>
    <row r="789" spans="1:46" x14ac:dyDescent="0.2">
      <c r="A789" s="2">
        <v>1694279</v>
      </c>
      <c r="B789" s="2">
        <v>889150</v>
      </c>
      <c r="C789" s="7">
        <v>26.012678841106499</v>
      </c>
      <c r="D789" s="7">
        <v>40.813586741053797</v>
      </c>
      <c r="E789" s="19" t="s">
        <v>1366</v>
      </c>
      <c r="F789" s="46">
        <f>INDEX(Δεδομένα!$P:$P,MATCH('2021'!E789,Δεδομένα!$O:$O,0))</f>
        <v>247</v>
      </c>
      <c r="G789" s="49" t="s">
        <v>1327</v>
      </c>
      <c r="H789" s="51" t="str">
        <f>INDEX(Δεδομένα!B$1:B$51,MATCH('2021'!G789,Δεδομένα!A$1:A$51,0))</f>
        <v>ΑΝΑΤΟΛΙΚΗΣ ΜΑΚΕΔΟΝΙΑΣ ΚΑΙ ΘΡΑΚΗΣ</v>
      </c>
      <c r="I789" s="53">
        <f>INDEX(Δεδομένα!E$1:E$13,MATCH('2021'!H789,Δεδομένα!D$1:D$13,0))</f>
        <v>2</v>
      </c>
      <c r="J789" s="4">
        <v>44445</v>
      </c>
      <c r="K789" s="3" t="s">
        <v>1319</v>
      </c>
      <c r="L789" s="17" t="str">
        <f t="shared" si="52"/>
        <v>06/09/2021 11:55</v>
      </c>
      <c r="M789" s="4">
        <v>44445</v>
      </c>
      <c r="N789" s="3" t="s">
        <v>529</v>
      </c>
      <c r="O789" s="17" t="str">
        <f t="shared" si="53"/>
        <v>06/09/2021 14:05</v>
      </c>
      <c r="P789" s="24">
        <f t="shared" si="54"/>
        <v>9.0277777773735579E-2</v>
      </c>
      <c r="Q789" s="28">
        <v>0</v>
      </c>
      <c r="R789" s="27">
        <f t="shared" si="55"/>
        <v>129.99999999417923</v>
      </c>
      <c r="S789" s="3" t="s">
        <v>4</v>
      </c>
      <c r="T789" s="3" t="s">
        <v>1328</v>
      </c>
      <c r="U789" s="3" t="s">
        <v>4</v>
      </c>
      <c r="V789" s="3" t="s">
        <v>1379</v>
      </c>
      <c r="W789" s="5">
        <v>0</v>
      </c>
      <c r="X789" s="5">
        <v>0</v>
      </c>
      <c r="Y789" s="5">
        <v>0</v>
      </c>
      <c r="Z789" s="5">
        <v>0.5</v>
      </c>
      <c r="AA789" s="5">
        <v>0</v>
      </c>
      <c r="AB789" s="5">
        <v>0</v>
      </c>
      <c r="AC789" s="5">
        <v>0</v>
      </c>
      <c r="AD789" s="5">
        <v>0</v>
      </c>
      <c r="AE789" s="2">
        <v>6</v>
      </c>
      <c r="AF789" s="2">
        <v>0</v>
      </c>
      <c r="AG789" s="2">
        <v>0</v>
      </c>
      <c r="AH789" s="2">
        <v>0</v>
      </c>
      <c r="AI789" s="2">
        <v>0</v>
      </c>
      <c r="AJ789" s="2">
        <v>3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</row>
    <row r="790" spans="1:46" x14ac:dyDescent="0.2">
      <c r="A790" s="2">
        <v>1694281</v>
      </c>
      <c r="B790" s="2">
        <v>889206</v>
      </c>
      <c r="C790" s="7">
        <v>26.098036778661999</v>
      </c>
      <c r="D790" s="7">
        <v>40.846828009196997</v>
      </c>
      <c r="E790" s="19" t="s">
        <v>1366</v>
      </c>
      <c r="F790" s="46">
        <f>INDEX(Δεδομένα!$P:$P,MATCH('2021'!E790,Δεδομένα!$O:$O,0))</f>
        <v>247</v>
      </c>
      <c r="G790" s="49" t="s">
        <v>1327</v>
      </c>
      <c r="H790" s="51" t="str">
        <f>INDEX(Δεδομένα!B$1:B$51,MATCH('2021'!G790,Δεδομένα!A$1:A$51,0))</f>
        <v>ΑΝΑΤΟΛΙΚΗΣ ΜΑΚΕΔΟΝΙΑΣ ΚΑΙ ΘΡΑΚΗΣ</v>
      </c>
      <c r="I790" s="53">
        <f>INDEX(Δεδομένα!E$1:E$13,MATCH('2021'!H790,Δεδομένα!D$1:D$13,0))</f>
        <v>2</v>
      </c>
      <c r="J790" s="4">
        <v>44445</v>
      </c>
      <c r="K790" s="3" t="s">
        <v>39</v>
      </c>
      <c r="L790" s="17" t="str">
        <f t="shared" si="52"/>
        <v>06/09/2021 14:40</v>
      </c>
      <c r="M790" s="4">
        <v>44445</v>
      </c>
      <c r="N790" s="3" t="s">
        <v>641</v>
      </c>
      <c r="O790" s="17" t="str">
        <f t="shared" si="53"/>
        <v>06/09/2021 16:25</v>
      </c>
      <c r="P790" s="24">
        <f t="shared" si="54"/>
        <v>7.2916666671517305E-2</v>
      </c>
      <c r="Q790" s="28">
        <v>0</v>
      </c>
      <c r="R790" s="27">
        <f t="shared" si="55"/>
        <v>105.00000000698492</v>
      </c>
      <c r="S790" s="3" t="s">
        <v>4</v>
      </c>
      <c r="T790" s="3" t="s">
        <v>1328</v>
      </c>
      <c r="U790" s="3" t="s">
        <v>4</v>
      </c>
      <c r="V790" s="3" t="s">
        <v>1380</v>
      </c>
      <c r="W790" s="5">
        <v>0</v>
      </c>
      <c r="X790" s="5">
        <v>0</v>
      </c>
      <c r="Y790" s="5">
        <v>0</v>
      </c>
      <c r="Z790" s="5">
        <v>1</v>
      </c>
      <c r="AA790" s="5">
        <v>0</v>
      </c>
      <c r="AB790" s="5">
        <v>0</v>
      </c>
      <c r="AC790" s="5">
        <v>0</v>
      </c>
      <c r="AD790" s="5">
        <v>0</v>
      </c>
      <c r="AE790" s="2">
        <v>8</v>
      </c>
      <c r="AF790" s="2">
        <v>0</v>
      </c>
      <c r="AG790" s="2">
        <v>0</v>
      </c>
      <c r="AH790" s="2">
        <v>0</v>
      </c>
      <c r="AI790" s="2">
        <v>0</v>
      </c>
      <c r="AJ790" s="2">
        <v>4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</row>
    <row r="791" spans="1:46" x14ac:dyDescent="0.2">
      <c r="A791" s="2">
        <v>1696678</v>
      </c>
      <c r="B791" s="2">
        <v>892269</v>
      </c>
      <c r="C791" s="7">
        <v>26.199165987289401</v>
      </c>
      <c r="D791" s="7">
        <v>40.894017039910104</v>
      </c>
      <c r="E791" s="19" t="s">
        <v>1366</v>
      </c>
      <c r="F791" s="46">
        <f>INDEX(Δεδομένα!$P:$P,MATCH('2021'!E791,Δεδομένα!$O:$O,0))</f>
        <v>247</v>
      </c>
      <c r="G791" s="49" t="s">
        <v>1327</v>
      </c>
      <c r="H791" s="51" t="str">
        <f>INDEX(Δεδομένα!B$1:B$51,MATCH('2021'!G791,Δεδομένα!A$1:A$51,0))</f>
        <v>ΑΝΑΤΟΛΙΚΗΣ ΜΑΚΕΔΟΝΙΑΣ ΚΑΙ ΘΡΑΚΗΣ</v>
      </c>
      <c r="I791" s="53">
        <f>INDEX(Δεδομένα!E$1:E$13,MATCH('2021'!H791,Δεδομένα!D$1:D$13,0))</f>
        <v>2</v>
      </c>
      <c r="J791" s="4">
        <v>44457</v>
      </c>
      <c r="K791" s="3" t="s">
        <v>221</v>
      </c>
      <c r="L791" s="17" t="str">
        <f t="shared" si="52"/>
        <v>18/09/2021 16:15</v>
      </c>
      <c r="M791" s="4">
        <v>44457</v>
      </c>
      <c r="N791" s="3" t="s">
        <v>563</v>
      </c>
      <c r="O791" s="17" t="str">
        <f t="shared" si="53"/>
        <v>18/09/2021 17:15</v>
      </c>
      <c r="P791" s="24">
        <f t="shared" si="54"/>
        <v>4.1666666664241347E-2</v>
      </c>
      <c r="Q791" s="28">
        <v>0</v>
      </c>
      <c r="R791" s="27">
        <f t="shared" si="55"/>
        <v>59.99999999650754</v>
      </c>
      <c r="S791" s="3" t="s">
        <v>4</v>
      </c>
      <c r="T791" s="3" t="s">
        <v>1328</v>
      </c>
      <c r="U791" s="3" t="s">
        <v>4</v>
      </c>
      <c r="V791" s="3" t="s">
        <v>1381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3</v>
      </c>
      <c r="AD791" s="5">
        <v>0</v>
      </c>
      <c r="AE791" s="2">
        <v>3</v>
      </c>
      <c r="AF791" s="2">
        <v>0</v>
      </c>
      <c r="AG791" s="2">
        <v>1</v>
      </c>
      <c r="AH791" s="2">
        <v>0</v>
      </c>
      <c r="AI791" s="2">
        <v>0</v>
      </c>
      <c r="AJ791" s="2">
        <v>2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</row>
    <row r="792" spans="1:46" x14ac:dyDescent="0.2">
      <c r="A792" s="2">
        <v>1702390</v>
      </c>
      <c r="B792" s="2">
        <v>897468</v>
      </c>
      <c r="C792" s="7">
        <v>26.271322700968501</v>
      </c>
      <c r="D792" s="7">
        <v>40.992165419136398</v>
      </c>
      <c r="E792" s="19" t="s">
        <v>1366</v>
      </c>
      <c r="F792" s="46">
        <f>INDEX(Δεδομένα!$P:$P,MATCH('2021'!E792,Δεδομένα!$O:$O,0))</f>
        <v>247</v>
      </c>
      <c r="G792" s="49" t="s">
        <v>1327</v>
      </c>
      <c r="H792" s="51" t="str">
        <f>INDEX(Δεδομένα!B$1:B$51,MATCH('2021'!G792,Δεδομένα!A$1:A$51,0))</f>
        <v>ΑΝΑΤΟΛΙΚΗΣ ΜΑΚΕΔΟΝΙΑΣ ΚΑΙ ΘΡΑΚΗΣ</v>
      </c>
      <c r="I792" s="53">
        <f>INDEX(Δεδομένα!E$1:E$13,MATCH('2021'!H792,Δεδομένα!D$1:D$13,0))</f>
        <v>2</v>
      </c>
      <c r="J792" s="4">
        <v>44476</v>
      </c>
      <c r="K792" s="3" t="s">
        <v>1382</v>
      </c>
      <c r="L792" s="17" t="str">
        <f t="shared" si="52"/>
        <v>07/10/2021 17:04</v>
      </c>
      <c r="M792" s="4">
        <v>44476</v>
      </c>
      <c r="N792" s="3" t="s">
        <v>566</v>
      </c>
      <c r="O792" s="17" t="str">
        <f t="shared" si="53"/>
        <v>07/10/2021 18:40</v>
      </c>
      <c r="P792" s="24">
        <f t="shared" si="54"/>
        <v>6.6666666672972497E-2</v>
      </c>
      <c r="Q792" s="28">
        <v>0</v>
      </c>
      <c r="R792" s="27">
        <f t="shared" si="55"/>
        <v>96.000000009080395</v>
      </c>
      <c r="S792" s="3" t="s">
        <v>4</v>
      </c>
      <c r="T792" s="3" t="s">
        <v>1328</v>
      </c>
      <c r="U792" s="3" t="s">
        <v>4</v>
      </c>
      <c r="V792" s="3" t="s">
        <v>1383</v>
      </c>
      <c r="W792" s="5">
        <v>0</v>
      </c>
      <c r="X792" s="5">
        <v>0</v>
      </c>
      <c r="Y792" s="5">
        <v>0</v>
      </c>
      <c r="Z792" s="5">
        <v>0.5</v>
      </c>
      <c r="AA792" s="5">
        <v>0</v>
      </c>
      <c r="AB792" s="5">
        <v>0</v>
      </c>
      <c r="AC792" s="5">
        <v>0</v>
      </c>
      <c r="AD792" s="5">
        <v>0</v>
      </c>
      <c r="AE792" s="2">
        <v>3</v>
      </c>
      <c r="AF792" s="2">
        <v>0</v>
      </c>
      <c r="AG792" s="2">
        <v>1</v>
      </c>
      <c r="AH792" s="2">
        <v>0</v>
      </c>
      <c r="AI792" s="2">
        <v>0</v>
      </c>
      <c r="AJ792" s="2">
        <v>2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</row>
    <row r="793" spans="1:46" x14ac:dyDescent="0.2">
      <c r="A793" s="2">
        <v>1716144</v>
      </c>
      <c r="B793" s="2">
        <v>909458</v>
      </c>
      <c r="E793" s="19" t="s">
        <v>1366</v>
      </c>
      <c r="F793" s="46">
        <f>INDEX(Δεδομένα!$P:$P,MATCH('2021'!E793,Δεδομένα!$O:$O,0))</f>
        <v>247</v>
      </c>
      <c r="G793" s="49" t="s">
        <v>1327</v>
      </c>
      <c r="H793" s="51" t="str">
        <f>INDEX(Δεδομένα!B$1:B$51,MATCH('2021'!G793,Δεδομένα!A$1:A$51,0))</f>
        <v>ΑΝΑΤΟΛΙΚΗΣ ΜΑΚΕΔΟΝΙΑΣ ΚΑΙ ΘΡΑΚΗΣ</v>
      </c>
      <c r="I793" s="53">
        <f>INDEX(Δεδομένα!E$1:E$13,MATCH('2021'!H793,Δεδομένα!D$1:D$13,0))</f>
        <v>2</v>
      </c>
      <c r="J793" s="4">
        <v>44516</v>
      </c>
      <c r="K793" s="3" t="s">
        <v>895</v>
      </c>
      <c r="L793" s="17" t="str">
        <f t="shared" si="52"/>
        <v>16/11/2021 11:25</v>
      </c>
      <c r="M793" s="4">
        <v>44516</v>
      </c>
      <c r="N793" s="3" t="s">
        <v>552</v>
      </c>
      <c r="O793" s="17" t="str">
        <f t="shared" si="53"/>
        <v>16/11/2021 13:00</v>
      </c>
      <c r="P793" s="24">
        <f t="shared" si="54"/>
        <v>6.5972222218988463E-2</v>
      </c>
      <c r="Q793" s="28">
        <v>0</v>
      </c>
      <c r="R793" s="27">
        <f t="shared" si="55"/>
        <v>94.999999995343387</v>
      </c>
      <c r="S793" s="3" t="s">
        <v>4</v>
      </c>
      <c r="T793" s="3" t="s">
        <v>1328</v>
      </c>
      <c r="U793" s="3" t="s">
        <v>1370</v>
      </c>
      <c r="V793" s="3" t="s">
        <v>1370</v>
      </c>
      <c r="W793" s="5">
        <v>0</v>
      </c>
      <c r="X793" s="5">
        <v>0</v>
      </c>
      <c r="Y793" s="5">
        <v>0</v>
      </c>
      <c r="Z793" s="5">
        <v>0.02</v>
      </c>
      <c r="AA793" s="5">
        <v>0</v>
      </c>
      <c r="AB793" s="5">
        <v>0</v>
      </c>
      <c r="AC793" s="5">
        <v>0</v>
      </c>
      <c r="AD793" s="5">
        <v>0</v>
      </c>
      <c r="AE793" s="2">
        <v>4</v>
      </c>
      <c r="AF793" s="2">
        <v>0</v>
      </c>
      <c r="AG793" s="2">
        <v>0</v>
      </c>
      <c r="AH793" s="2">
        <v>0</v>
      </c>
      <c r="AI793" s="2">
        <v>0</v>
      </c>
      <c r="AJ793" s="2">
        <v>2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</row>
    <row r="794" spans="1:46" x14ac:dyDescent="0.2">
      <c r="A794" s="2">
        <v>1724604</v>
      </c>
      <c r="B794" s="2">
        <v>909961</v>
      </c>
      <c r="C794" s="7">
        <v>26.163170711757601</v>
      </c>
      <c r="D794" s="7">
        <v>40.941920255842298</v>
      </c>
      <c r="E794" s="19" t="s">
        <v>1366</v>
      </c>
      <c r="F794" s="46">
        <f>INDEX(Δεδομένα!$P:$P,MATCH('2021'!E794,Δεδομένα!$O:$O,0))</f>
        <v>247</v>
      </c>
      <c r="G794" s="49" t="s">
        <v>1327</v>
      </c>
      <c r="H794" s="51" t="str">
        <f>INDEX(Δεδομένα!B$1:B$51,MATCH('2021'!G794,Δεδομένα!A$1:A$51,0))</f>
        <v>ΑΝΑΤΟΛΙΚΗΣ ΜΑΚΕΔΟΝΙΑΣ ΚΑΙ ΘΡΑΚΗΣ</v>
      </c>
      <c r="I794" s="53">
        <f>INDEX(Δεδομένα!E$1:E$13,MATCH('2021'!H794,Δεδομένα!D$1:D$13,0))</f>
        <v>2</v>
      </c>
      <c r="J794" s="4">
        <v>44518</v>
      </c>
      <c r="K794" s="3" t="s">
        <v>522</v>
      </c>
      <c r="L794" s="17" t="str">
        <f t="shared" si="52"/>
        <v>18/11/2021 15:15</v>
      </c>
      <c r="M794" s="4">
        <v>44518</v>
      </c>
      <c r="N794" s="3" t="s">
        <v>545</v>
      </c>
      <c r="O794" s="17" t="str">
        <f t="shared" si="53"/>
        <v>18/11/2021 16:10</v>
      </c>
      <c r="P794" s="24">
        <f t="shared" si="54"/>
        <v>3.8194444445252884E-2</v>
      </c>
      <c r="Q794" s="28">
        <v>0</v>
      </c>
      <c r="R794" s="27">
        <f t="shared" si="55"/>
        <v>55.000000001164153</v>
      </c>
      <c r="S794" s="3" t="s">
        <v>4</v>
      </c>
      <c r="T794" s="3" t="s">
        <v>1328</v>
      </c>
      <c r="U794" s="3" t="s">
        <v>4</v>
      </c>
      <c r="V794" s="3" t="s">
        <v>410</v>
      </c>
      <c r="W794" s="5">
        <v>0</v>
      </c>
      <c r="X794" s="5">
        <v>0</v>
      </c>
      <c r="Y794" s="5">
        <v>0</v>
      </c>
      <c r="Z794" s="5">
        <v>8</v>
      </c>
      <c r="AA794" s="5">
        <v>0</v>
      </c>
      <c r="AB794" s="5">
        <v>0</v>
      </c>
      <c r="AC794" s="5">
        <v>0</v>
      </c>
      <c r="AD794" s="5">
        <v>0</v>
      </c>
      <c r="AE794" s="2">
        <v>6</v>
      </c>
      <c r="AF794" s="2">
        <v>0</v>
      </c>
      <c r="AG794" s="2">
        <v>0</v>
      </c>
      <c r="AH794" s="2">
        <v>0</v>
      </c>
      <c r="AI794" s="2">
        <v>0</v>
      </c>
      <c r="AJ794" s="2">
        <v>3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 t="s">
        <v>4</v>
      </c>
      <c r="AT794" s="2" t="s">
        <v>4</v>
      </c>
    </row>
    <row r="795" spans="1:46" x14ac:dyDescent="0.2">
      <c r="A795" s="2">
        <v>1630675</v>
      </c>
      <c r="B795" s="2">
        <v>819345</v>
      </c>
      <c r="C795" s="7">
        <v>26.520443115646501</v>
      </c>
      <c r="D795" s="7">
        <v>41.498986152920899</v>
      </c>
      <c r="E795" s="19" t="s">
        <v>1384</v>
      </c>
      <c r="F795" s="46">
        <f>INDEX(Δεδομένα!$P:$P,MATCH('2021'!E795,Δεδομένα!$O:$O,0))</f>
        <v>35</v>
      </c>
      <c r="G795" s="49" t="s">
        <v>1327</v>
      </c>
      <c r="H795" s="51" t="str">
        <f>INDEX(Δεδομένα!B$1:B$51,MATCH('2021'!G795,Δεδομένα!A$1:A$51,0))</f>
        <v>ΑΝΑΤΟΛΙΚΗΣ ΜΑΚΕΔΟΝΙΑΣ ΚΑΙ ΘΡΑΚΗΣ</v>
      </c>
      <c r="I795" s="53">
        <f>INDEX(Δεδομένα!E$1:E$13,MATCH('2021'!H795,Δεδομένα!D$1:D$13,0))</f>
        <v>2</v>
      </c>
      <c r="J795" s="4">
        <v>44214</v>
      </c>
      <c r="K795" s="3" t="s">
        <v>1385</v>
      </c>
      <c r="L795" s="17" t="str">
        <f t="shared" si="52"/>
        <v>18/01/2021 15:03</v>
      </c>
      <c r="M795" s="4">
        <v>44214</v>
      </c>
      <c r="N795" s="3" t="s">
        <v>48</v>
      </c>
      <c r="O795" s="17" t="str">
        <f t="shared" si="53"/>
        <v>18/01/2021 15:22</v>
      </c>
      <c r="P795" s="24">
        <f t="shared" si="54"/>
        <v>1.3194444443797693E-2</v>
      </c>
      <c r="Q795" s="28">
        <v>0</v>
      </c>
      <c r="R795" s="27">
        <f t="shared" si="55"/>
        <v>18.999999999068677</v>
      </c>
      <c r="S795" s="3" t="s">
        <v>4</v>
      </c>
      <c r="T795" s="3" t="s">
        <v>1386</v>
      </c>
      <c r="U795" s="3" t="s">
        <v>1387</v>
      </c>
      <c r="V795" s="3" t="s">
        <v>1388</v>
      </c>
      <c r="W795" s="5">
        <v>0</v>
      </c>
      <c r="X795" s="5">
        <v>0</v>
      </c>
      <c r="Y795" s="5">
        <v>0</v>
      </c>
      <c r="Z795" s="5">
        <v>0.02</v>
      </c>
      <c r="AA795" s="5">
        <v>0</v>
      </c>
      <c r="AB795" s="5">
        <v>0</v>
      </c>
      <c r="AC795" s="5">
        <v>0</v>
      </c>
      <c r="AD795" s="5">
        <v>0</v>
      </c>
      <c r="AE795" s="2">
        <v>2</v>
      </c>
      <c r="AF795" s="2">
        <v>0</v>
      </c>
      <c r="AG795" s="2">
        <v>0</v>
      </c>
      <c r="AH795" s="2">
        <v>0</v>
      </c>
      <c r="AI795" s="2">
        <v>0</v>
      </c>
      <c r="AJ795" s="2">
        <v>1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 t="s">
        <v>4</v>
      </c>
      <c r="AT795" s="2" t="s">
        <v>4</v>
      </c>
    </row>
    <row r="796" spans="1:46" x14ac:dyDescent="0.2">
      <c r="A796" s="2">
        <v>1636717</v>
      </c>
      <c r="B796" s="2">
        <v>824953</v>
      </c>
      <c r="C796" s="7">
        <v>26.536212094374601</v>
      </c>
      <c r="D796" s="7">
        <v>41.583535797591097</v>
      </c>
      <c r="E796" s="19" t="s">
        <v>1384</v>
      </c>
      <c r="F796" s="46">
        <f>INDEX(Δεδομένα!$P:$P,MATCH('2021'!E796,Δεδομένα!$O:$O,0))</f>
        <v>35</v>
      </c>
      <c r="G796" s="49" t="s">
        <v>1327</v>
      </c>
      <c r="H796" s="51" t="str">
        <f>INDEX(Δεδομένα!B$1:B$51,MATCH('2021'!G796,Δεδομένα!A$1:A$51,0))</f>
        <v>ΑΝΑΤΟΛΙΚΗΣ ΜΑΚΕΔΟΝΙΑΣ ΚΑΙ ΘΡΑΚΗΣ</v>
      </c>
      <c r="I796" s="53">
        <f>INDEX(Δεδομένα!E$1:E$13,MATCH('2021'!H796,Δεδομένα!D$1:D$13,0))</f>
        <v>2</v>
      </c>
      <c r="J796" s="4">
        <v>44238</v>
      </c>
      <c r="K796" s="3" t="s">
        <v>71</v>
      </c>
      <c r="L796" s="17" t="str">
        <f t="shared" si="52"/>
        <v>11/02/2021 16:07</v>
      </c>
      <c r="M796" s="4">
        <v>44238</v>
      </c>
      <c r="N796" s="3" t="s">
        <v>396</v>
      </c>
      <c r="O796" s="17" t="str">
        <f t="shared" si="53"/>
        <v>11/02/2021 16:44</v>
      </c>
      <c r="P796" s="24">
        <f t="shared" si="54"/>
        <v>2.5694444448163267E-2</v>
      </c>
      <c r="Q796" s="28">
        <v>0</v>
      </c>
      <c r="R796" s="27">
        <f t="shared" si="55"/>
        <v>37.000000005355105</v>
      </c>
      <c r="S796" s="3" t="s">
        <v>4</v>
      </c>
      <c r="T796" s="3" t="s">
        <v>1386</v>
      </c>
      <c r="U796" s="3" t="s">
        <v>1389</v>
      </c>
      <c r="V796" s="3" t="s">
        <v>1390</v>
      </c>
      <c r="W796" s="5">
        <v>0</v>
      </c>
      <c r="X796" s="5">
        <v>0</v>
      </c>
      <c r="Y796" s="5">
        <v>0</v>
      </c>
      <c r="Z796" s="5">
        <v>2</v>
      </c>
      <c r="AA796" s="5">
        <v>0</v>
      </c>
      <c r="AB796" s="5">
        <v>0</v>
      </c>
      <c r="AC796" s="5">
        <v>0</v>
      </c>
      <c r="AD796" s="5">
        <v>0</v>
      </c>
      <c r="AE796" s="2">
        <v>2</v>
      </c>
      <c r="AF796" s="2">
        <v>0</v>
      </c>
      <c r="AG796" s="2">
        <v>0</v>
      </c>
      <c r="AH796" s="2">
        <v>0</v>
      </c>
      <c r="AI796" s="2">
        <v>0</v>
      </c>
      <c r="AJ796" s="2">
        <v>1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 t="s">
        <v>4</v>
      </c>
      <c r="AT796" s="2" t="s">
        <v>4</v>
      </c>
    </row>
    <row r="797" spans="1:46" x14ac:dyDescent="0.2">
      <c r="A797" s="2">
        <v>1644110</v>
      </c>
      <c r="B797" s="2">
        <v>835215</v>
      </c>
      <c r="C797" s="7">
        <v>26.537593672510202</v>
      </c>
      <c r="D797" s="7">
        <v>41.503474624335297</v>
      </c>
      <c r="E797" s="19" t="s">
        <v>1384</v>
      </c>
      <c r="F797" s="46">
        <f>INDEX(Δεδομένα!$P:$P,MATCH('2021'!E797,Δεδομένα!$O:$O,0))</f>
        <v>35</v>
      </c>
      <c r="G797" s="49" t="s">
        <v>1327</v>
      </c>
      <c r="H797" s="51" t="str">
        <f>INDEX(Δεδομένα!B$1:B$51,MATCH('2021'!G797,Δεδομένα!A$1:A$51,0))</f>
        <v>ΑΝΑΤΟΛΙΚΗΣ ΜΑΚΕΔΟΝΙΑΣ ΚΑΙ ΘΡΑΚΗΣ</v>
      </c>
      <c r="I797" s="53">
        <f>INDEX(Δεδομένα!E$1:E$13,MATCH('2021'!H797,Δεδομένα!D$1:D$13,0))</f>
        <v>2</v>
      </c>
      <c r="J797" s="4">
        <v>44260</v>
      </c>
      <c r="K797" s="3" t="s">
        <v>1382</v>
      </c>
      <c r="L797" s="17" t="str">
        <f t="shared" si="52"/>
        <v>05/03/2021 17:04</v>
      </c>
      <c r="M797" s="4">
        <v>44260</v>
      </c>
      <c r="N797" s="3" t="s">
        <v>3</v>
      </c>
      <c r="O797" s="17" t="str">
        <f t="shared" si="53"/>
        <v>05/03/2021 17:22</v>
      </c>
      <c r="P797" s="24">
        <f t="shared" si="54"/>
        <v>1.2500000004365575E-2</v>
      </c>
      <c r="Q797" s="28">
        <v>0</v>
      </c>
      <c r="R797" s="27">
        <f t="shared" si="55"/>
        <v>18.000000006286427</v>
      </c>
      <c r="S797" s="3" t="s">
        <v>4</v>
      </c>
      <c r="T797" s="3" t="s">
        <v>1386</v>
      </c>
      <c r="U797" s="3" t="s">
        <v>1387</v>
      </c>
      <c r="V797" s="3" t="s">
        <v>1391</v>
      </c>
      <c r="W797" s="5">
        <v>0</v>
      </c>
      <c r="X797" s="5">
        <v>0</v>
      </c>
      <c r="Y797" s="5">
        <v>0</v>
      </c>
      <c r="Z797" s="5">
        <v>0.4</v>
      </c>
      <c r="AA797" s="5">
        <v>0</v>
      </c>
      <c r="AB797" s="5">
        <v>0</v>
      </c>
      <c r="AC797" s="5">
        <v>0</v>
      </c>
      <c r="AD797" s="5">
        <v>0</v>
      </c>
      <c r="AE797" s="2">
        <v>2</v>
      </c>
      <c r="AF797" s="2">
        <v>0</v>
      </c>
      <c r="AG797" s="2">
        <v>0</v>
      </c>
      <c r="AH797" s="2">
        <v>0</v>
      </c>
      <c r="AI797" s="2">
        <v>0</v>
      </c>
      <c r="AJ797" s="2">
        <v>1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 t="s">
        <v>4</v>
      </c>
      <c r="AT797" s="2" t="s">
        <v>4</v>
      </c>
    </row>
    <row r="798" spans="1:46" x14ac:dyDescent="0.2">
      <c r="A798" s="2">
        <v>1645892</v>
      </c>
      <c r="B798" s="2">
        <v>836350</v>
      </c>
      <c r="D798" s="2"/>
      <c r="E798" s="19" t="s">
        <v>1384</v>
      </c>
      <c r="F798" s="46">
        <f>INDEX(Δεδομένα!$P:$P,MATCH('2021'!E798,Δεδομένα!$O:$O,0))</f>
        <v>35</v>
      </c>
      <c r="G798" s="49" t="s">
        <v>1327</v>
      </c>
      <c r="H798" s="51" t="str">
        <f>INDEX(Δεδομένα!B$1:B$51,MATCH('2021'!G798,Δεδομένα!A$1:A$51,0))</f>
        <v>ΑΝΑΤΟΛΙΚΗΣ ΜΑΚΕΔΟΝΙΑΣ ΚΑΙ ΘΡΑΚΗΣ</v>
      </c>
      <c r="I798" s="53">
        <f>INDEX(Δεδομένα!E$1:E$13,MATCH('2021'!H798,Δεδομένα!D$1:D$13,0))</f>
        <v>2</v>
      </c>
      <c r="J798" s="4">
        <v>44264</v>
      </c>
      <c r="K798" s="3" t="s">
        <v>94</v>
      </c>
      <c r="L798" s="17" t="str">
        <f t="shared" si="52"/>
        <v>09/03/2021 17:28</v>
      </c>
      <c r="M798" s="4">
        <v>44264</v>
      </c>
      <c r="N798" s="3" t="s">
        <v>267</v>
      </c>
      <c r="O798" s="17" t="str">
        <f t="shared" si="53"/>
        <v>09/03/2021 17:30</v>
      </c>
      <c r="P798" s="24">
        <f t="shared" si="54"/>
        <v>1.3888888861401938E-3</v>
      </c>
      <c r="Q798" s="28">
        <v>0</v>
      </c>
      <c r="R798" s="27">
        <f t="shared" si="55"/>
        <v>1.9999999960418791</v>
      </c>
      <c r="S798" s="3" t="s">
        <v>4</v>
      </c>
      <c r="T798" s="3" t="s">
        <v>1386</v>
      </c>
      <c r="U798" s="3" t="s">
        <v>1387</v>
      </c>
      <c r="V798" s="3" t="s">
        <v>1391</v>
      </c>
      <c r="W798" s="5">
        <v>0</v>
      </c>
      <c r="X798" s="5">
        <v>0</v>
      </c>
      <c r="Y798" s="5">
        <v>0</v>
      </c>
      <c r="Z798" s="5">
        <v>0.5</v>
      </c>
      <c r="AA798" s="5">
        <v>0</v>
      </c>
      <c r="AB798" s="5">
        <v>0</v>
      </c>
      <c r="AC798" s="5">
        <v>0</v>
      </c>
      <c r="AD798" s="5">
        <v>0</v>
      </c>
      <c r="AE798" s="2">
        <v>2</v>
      </c>
      <c r="AF798" s="2">
        <v>0</v>
      </c>
      <c r="AG798" s="2">
        <v>0</v>
      </c>
      <c r="AH798" s="2">
        <v>0</v>
      </c>
      <c r="AI798" s="2">
        <v>0</v>
      </c>
      <c r="AJ798" s="2">
        <v>1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 t="s">
        <v>4</v>
      </c>
      <c r="AT798" s="2" t="s">
        <v>4</v>
      </c>
    </row>
    <row r="799" spans="1:46" x14ac:dyDescent="0.2">
      <c r="A799" s="2">
        <v>1646017</v>
      </c>
      <c r="B799" s="2">
        <v>836665</v>
      </c>
      <c r="C799" s="7">
        <v>26.475933623652601</v>
      </c>
      <c r="D799" s="7">
        <v>41.494328750123103</v>
      </c>
      <c r="E799" s="19" t="s">
        <v>1384</v>
      </c>
      <c r="F799" s="46">
        <f>INDEX(Δεδομένα!$P:$P,MATCH('2021'!E799,Δεδομένα!$O:$O,0))</f>
        <v>35</v>
      </c>
      <c r="G799" s="49" t="s">
        <v>1327</v>
      </c>
      <c r="H799" s="51" t="str">
        <f>INDEX(Δεδομένα!B$1:B$51,MATCH('2021'!G799,Δεδομένα!A$1:A$51,0))</f>
        <v>ΑΝΑΤΟΛΙΚΗΣ ΜΑΚΕΔΟΝΙΑΣ ΚΑΙ ΘΡΑΚΗΣ</v>
      </c>
      <c r="I799" s="53">
        <f>INDEX(Δεδομένα!E$1:E$13,MATCH('2021'!H799,Δεδομένα!D$1:D$13,0))</f>
        <v>2</v>
      </c>
      <c r="J799" s="4">
        <v>44265</v>
      </c>
      <c r="K799" s="3" t="s">
        <v>164</v>
      </c>
      <c r="L799" s="17" t="str">
        <f t="shared" si="52"/>
        <v>10/03/2021 19:13</v>
      </c>
      <c r="M799" s="4">
        <v>44265</v>
      </c>
      <c r="N799" s="3" t="s">
        <v>458</v>
      </c>
      <c r="O799" s="17" t="str">
        <f t="shared" si="53"/>
        <v>10/03/2021 19:50</v>
      </c>
      <c r="P799" s="24">
        <f t="shared" si="54"/>
        <v>2.5694444448163267E-2</v>
      </c>
      <c r="Q799" s="28">
        <v>0</v>
      </c>
      <c r="R799" s="27">
        <f t="shared" si="55"/>
        <v>37.000000005355105</v>
      </c>
      <c r="S799" s="3" t="s">
        <v>4</v>
      </c>
      <c r="T799" s="3" t="s">
        <v>1386</v>
      </c>
      <c r="U799" s="3" t="s">
        <v>4</v>
      </c>
      <c r="V799" s="3" t="s">
        <v>1392</v>
      </c>
      <c r="W799" s="5">
        <v>0</v>
      </c>
      <c r="X799" s="5">
        <v>0</v>
      </c>
      <c r="Y799" s="5">
        <v>0</v>
      </c>
      <c r="Z799" s="5">
        <v>0.2</v>
      </c>
      <c r="AA799" s="5">
        <v>0</v>
      </c>
      <c r="AB799" s="5">
        <v>0</v>
      </c>
      <c r="AC799" s="5">
        <v>0</v>
      </c>
      <c r="AD799" s="5">
        <v>0</v>
      </c>
      <c r="AE799" s="2">
        <v>2</v>
      </c>
      <c r="AF799" s="2">
        <v>0</v>
      </c>
      <c r="AG799" s="2">
        <v>0</v>
      </c>
      <c r="AH799" s="2">
        <v>0</v>
      </c>
      <c r="AI799" s="2">
        <v>0</v>
      </c>
      <c r="AJ799" s="2">
        <v>1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 t="s">
        <v>4</v>
      </c>
      <c r="AT799" s="2" t="s">
        <v>4</v>
      </c>
    </row>
    <row r="800" spans="1:46" x14ac:dyDescent="0.2">
      <c r="A800" s="2">
        <v>1662286</v>
      </c>
      <c r="B800" s="2">
        <v>852827</v>
      </c>
      <c r="C800" s="7">
        <v>26.524002153165998</v>
      </c>
      <c r="D800" s="7">
        <v>41.601056351909797</v>
      </c>
      <c r="E800" s="19" t="s">
        <v>1384</v>
      </c>
      <c r="F800" s="46">
        <f>INDEX(Δεδομένα!$P:$P,MATCH('2021'!E800,Δεδομένα!$O:$O,0))</f>
        <v>35</v>
      </c>
      <c r="G800" s="49" t="s">
        <v>1327</v>
      </c>
      <c r="H800" s="51" t="str">
        <f>INDEX(Δεδομένα!B$1:B$51,MATCH('2021'!G800,Δεδομένα!A$1:A$51,0))</f>
        <v>ΑΝΑΤΟΛΙΚΗΣ ΜΑΚΕΔΟΝΙΑΣ ΚΑΙ ΘΡΑΚΗΣ</v>
      </c>
      <c r="I800" s="53">
        <f>INDEX(Δεδομένα!E$1:E$13,MATCH('2021'!H800,Δεδομένα!D$1:D$13,0))</f>
        <v>2</v>
      </c>
      <c r="J800" s="4">
        <v>44329</v>
      </c>
      <c r="K800" s="3" t="s">
        <v>52</v>
      </c>
      <c r="L800" s="17" t="str">
        <f t="shared" si="52"/>
        <v>13/05/2021 12:28</v>
      </c>
      <c r="M800" s="4">
        <v>44329</v>
      </c>
      <c r="N800" s="3" t="s">
        <v>1394</v>
      </c>
      <c r="O800" s="17" t="str">
        <f t="shared" si="53"/>
        <v>13/05/2021 13:39</v>
      </c>
      <c r="P800" s="24">
        <f t="shared" si="54"/>
        <v>4.9305555556202307E-2</v>
      </c>
      <c r="Q800" s="28">
        <v>0</v>
      </c>
      <c r="R800" s="27">
        <f t="shared" si="55"/>
        <v>71.000000000931323</v>
      </c>
      <c r="S800" s="3" t="s">
        <v>4</v>
      </c>
      <c r="T800" s="3" t="s">
        <v>1386</v>
      </c>
      <c r="U800" s="3" t="s">
        <v>4</v>
      </c>
      <c r="V800" s="3" t="s">
        <v>1390</v>
      </c>
      <c r="W800" s="5">
        <v>0</v>
      </c>
      <c r="X800" s="5">
        <v>0</v>
      </c>
      <c r="Y800" s="5">
        <v>0</v>
      </c>
      <c r="Z800" s="5">
        <v>0</v>
      </c>
      <c r="AA800" s="5">
        <v>1</v>
      </c>
      <c r="AB800" s="5">
        <v>0</v>
      </c>
      <c r="AC800" s="5">
        <v>0</v>
      </c>
      <c r="AD800" s="5">
        <v>0</v>
      </c>
      <c r="AE800" s="2">
        <v>2</v>
      </c>
      <c r="AF800" s="2">
        <v>0</v>
      </c>
      <c r="AG800" s="2">
        <v>0</v>
      </c>
      <c r="AH800" s="2">
        <v>0</v>
      </c>
      <c r="AI800" s="2">
        <v>0</v>
      </c>
      <c r="AJ800" s="2">
        <v>1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 t="s">
        <v>4</v>
      </c>
      <c r="AT800" s="2" t="s">
        <v>4</v>
      </c>
    </row>
    <row r="801" spans="1:46" x14ac:dyDescent="0.2">
      <c r="A801" s="2">
        <v>1662333</v>
      </c>
      <c r="B801" s="2">
        <v>853125</v>
      </c>
      <c r="C801" s="7">
        <v>26.537628035375899</v>
      </c>
      <c r="D801" s="7">
        <v>41.5037290539887</v>
      </c>
      <c r="E801" s="19" t="s">
        <v>1384</v>
      </c>
      <c r="F801" s="46">
        <f>INDEX(Δεδομένα!$P:$P,MATCH('2021'!E801,Δεδομένα!$O:$O,0))</f>
        <v>35</v>
      </c>
      <c r="G801" s="49" t="s">
        <v>1327</v>
      </c>
      <c r="H801" s="51" t="str">
        <f>INDEX(Δεδομένα!B$1:B$51,MATCH('2021'!G801,Δεδομένα!A$1:A$51,0))</f>
        <v>ΑΝΑΤΟΛΙΚΗΣ ΜΑΚΕΔΟΝΙΑΣ ΚΑΙ ΘΡΑΚΗΣ</v>
      </c>
      <c r="I801" s="53">
        <f>INDEX(Δεδομένα!E$1:E$13,MATCH('2021'!H801,Δεδομένα!D$1:D$13,0))</f>
        <v>2</v>
      </c>
      <c r="J801" s="4">
        <v>44330</v>
      </c>
      <c r="K801" s="3" t="s">
        <v>575</v>
      </c>
      <c r="L801" s="17" t="str">
        <f t="shared" si="52"/>
        <v>14/05/2021 17:42</v>
      </c>
      <c r="M801" s="4">
        <v>44330</v>
      </c>
      <c r="N801" s="3" t="s">
        <v>1395</v>
      </c>
      <c r="O801" s="17" t="str">
        <f t="shared" si="53"/>
        <v>14/05/2021 17:53</v>
      </c>
      <c r="P801" s="24">
        <f t="shared" si="54"/>
        <v>7.6388888846850023E-3</v>
      </c>
      <c r="Q801" s="28">
        <v>0</v>
      </c>
      <c r="R801" s="27">
        <f t="shared" si="55"/>
        <v>10.999999993946403</v>
      </c>
      <c r="S801" s="3" t="s">
        <v>4</v>
      </c>
      <c r="T801" s="3" t="s">
        <v>1386</v>
      </c>
      <c r="U801" s="3" t="s">
        <v>1387</v>
      </c>
      <c r="V801" s="3" t="s">
        <v>1391</v>
      </c>
      <c r="W801" s="5">
        <v>0</v>
      </c>
      <c r="X801" s="5">
        <v>0</v>
      </c>
      <c r="Y801" s="5">
        <v>0</v>
      </c>
      <c r="Z801" s="5">
        <v>0.1</v>
      </c>
      <c r="AA801" s="5">
        <v>0</v>
      </c>
      <c r="AB801" s="5">
        <v>0</v>
      </c>
      <c r="AC801" s="5">
        <v>0</v>
      </c>
      <c r="AD801" s="5">
        <v>0</v>
      </c>
      <c r="AE801" s="2">
        <v>2</v>
      </c>
      <c r="AF801" s="2">
        <v>0</v>
      </c>
      <c r="AG801" s="2">
        <v>0</v>
      </c>
      <c r="AH801" s="2">
        <v>0</v>
      </c>
      <c r="AI801" s="2">
        <v>0</v>
      </c>
      <c r="AJ801" s="2">
        <v>1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 t="s">
        <v>4</v>
      </c>
      <c r="AT801" s="2" t="s">
        <v>4</v>
      </c>
    </row>
    <row r="802" spans="1:46" x14ac:dyDescent="0.2">
      <c r="A802" s="2">
        <v>1662911</v>
      </c>
      <c r="B802" s="2">
        <v>853421</v>
      </c>
      <c r="C802" s="7">
        <v>26.475257496747201</v>
      </c>
      <c r="D802" s="7">
        <v>41.4941173456046</v>
      </c>
      <c r="E802" s="19" t="s">
        <v>1384</v>
      </c>
      <c r="F802" s="46">
        <f>INDEX(Δεδομένα!$P:$P,MATCH('2021'!E802,Δεδομένα!$O:$O,0))</f>
        <v>35</v>
      </c>
      <c r="G802" s="49" t="s">
        <v>1327</v>
      </c>
      <c r="H802" s="51" t="str">
        <f>INDEX(Δεδομένα!B$1:B$51,MATCH('2021'!G802,Δεδομένα!A$1:A$51,0))</f>
        <v>ΑΝΑΤΟΛΙΚΗΣ ΜΑΚΕΔΟΝΙΑΣ ΚΑΙ ΘΡΑΚΗΣ</v>
      </c>
      <c r="I802" s="53">
        <f>INDEX(Δεδομένα!E$1:E$13,MATCH('2021'!H802,Δεδομένα!D$1:D$13,0))</f>
        <v>2</v>
      </c>
      <c r="J802" s="4">
        <v>44331</v>
      </c>
      <c r="K802" s="3" t="s">
        <v>1064</v>
      </c>
      <c r="L802" s="17" t="str">
        <f t="shared" si="52"/>
        <v>15/05/2021 21:04</v>
      </c>
      <c r="M802" s="4">
        <v>44331</v>
      </c>
      <c r="N802" s="3" t="s">
        <v>1396</v>
      </c>
      <c r="O802" s="17" t="str">
        <f t="shared" si="53"/>
        <v>15/05/2021 21:50</v>
      </c>
      <c r="P802" s="24">
        <f t="shared" si="54"/>
        <v>3.1944444439432118E-2</v>
      </c>
      <c r="Q802" s="28">
        <v>0</v>
      </c>
      <c r="R802" s="27">
        <f t="shared" si="55"/>
        <v>45.99999999278225</v>
      </c>
      <c r="S802" s="3" t="s">
        <v>4</v>
      </c>
      <c r="T802" s="3" t="s">
        <v>1386</v>
      </c>
      <c r="U802" s="3" t="s">
        <v>4</v>
      </c>
      <c r="V802" s="3" t="s">
        <v>1392</v>
      </c>
      <c r="W802" s="5">
        <v>0</v>
      </c>
      <c r="X802" s="5">
        <v>0</v>
      </c>
      <c r="Y802" s="5">
        <v>0</v>
      </c>
      <c r="Z802" s="5">
        <v>0.05</v>
      </c>
      <c r="AA802" s="5">
        <v>0</v>
      </c>
      <c r="AB802" s="5">
        <v>0</v>
      </c>
      <c r="AC802" s="5">
        <v>0</v>
      </c>
      <c r="AD802" s="5">
        <v>0</v>
      </c>
      <c r="AE802" s="2">
        <v>2</v>
      </c>
      <c r="AF802" s="2">
        <v>0</v>
      </c>
      <c r="AG802" s="2">
        <v>0</v>
      </c>
      <c r="AH802" s="2">
        <v>0</v>
      </c>
      <c r="AI802" s="2">
        <v>0</v>
      </c>
      <c r="AJ802" s="2">
        <v>1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 t="s">
        <v>4</v>
      </c>
      <c r="AT802" s="2" t="s">
        <v>4</v>
      </c>
    </row>
    <row r="803" spans="1:46" x14ac:dyDescent="0.2">
      <c r="A803" s="2">
        <v>1665046</v>
      </c>
      <c r="B803" s="2">
        <v>856335</v>
      </c>
      <c r="C803" s="7">
        <v>26.537518407415298</v>
      </c>
      <c r="D803" s="7">
        <v>41.504775420245103</v>
      </c>
      <c r="E803" s="19" t="s">
        <v>1384</v>
      </c>
      <c r="F803" s="46">
        <f>INDEX(Δεδομένα!$P:$P,MATCH('2021'!E803,Δεδομένα!$O:$O,0))</f>
        <v>35</v>
      </c>
      <c r="G803" s="49" t="s">
        <v>1327</v>
      </c>
      <c r="H803" s="51" t="str">
        <f>INDEX(Δεδομένα!B$1:B$51,MATCH('2021'!G803,Δεδομένα!A$1:A$51,0))</f>
        <v>ΑΝΑΤΟΛΙΚΗΣ ΜΑΚΕΔΟΝΙΑΣ ΚΑΙ ΘΡΑΚΗΣ</v>
      </c>
      <c r="I803" s="53">
        <f>INDEX(Δεδομένα!E$1:E$13,MATCH('2021'!H803,Δεδομένα!D$1:D$13,0))</f>
        <v>2</v>
      </c>
      <c r="J803" s="4">
        <v>44342</v>
      </c>
      <c r="K803" s="3" t="s">
        <v>461</v>
      </c>
      <c r="L803" s="17" t="str">
        <f t="shared" si="52"/>
        <v>26/05/2021 17:00</v>
      </c>
      <c r="M803" s="4">
        <v>44342</v>
      </c>
      <c r="N803" s="3" t="s">
        <v>461</v>
      </c>
      <c r="O803" s="17" t="str">
        <f t="shared" si="53"/>
        <v>26/05/2021 17:00</v>
      </c>
      <c r="P803" s="24">
        <f t="shared" si="54"/>
        <v>0</v>
      </c>
      <c r="Q803" s="28">
        <v>0</v>
      </c>
      <c r="R803" s="27">
        <f t="shared" si="55"/>
        <v>0</v>
      </c>
      <c r="S803" s="3" t="s">
        <v>4</v>
      </c>
      <c r="T803" s="3" t="s">
        <v>1386</v>
      </c>
      <c r="U803" s="3" t="s">
        <v>1387</v>
      </c>
      <c r="V803" s="3" t="s">
        <v>1391</v>
      </c>
      <c r="W803" s="5">
        <v>0</v>
      </c>
      <c r="X803" s="5">
        <v>0</v>
      </c>
      <c r="Y803" s="5">
        <v>0</v>
      </c>
      <c r="Z803" s="5">
        <v>0.01</v>
      </c>
      <c r="AA803" s="5">
        <v>0</v>
      </c>
      <c r="AB803" s="5">
        <v>0</v>
      </c>
      <c r="AC803" s="5">
        <v>0</v>
      </c>
      <c r="AD803" s="5">
        <v>0</v>
      </c>
      <c r="AE803" s="2">
        <v>2</v>
      </c>
      <c r="AF803" s="2">
        <v>0</v>
      </c>
      <c r="AG803" s="2">
        <v>0</v>
      </c>
      <c r="AH803" s="2">
        <v>0</v>
      </c>
      <c r="AI803" s="2">
        <v>0</v>
      </c>
      <c r="AJ803" s="2">
        <v>1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 t="s">
        <v>4</v>
      </c>
      <c r="AT803" s="2" t="s">
        <v>4</v>
      </c>
    </row>
    <row r="804" spans="1:46" x14ac:dyDescent="0.2">
      <c r="A804" s="2">
        <v>1665339</v>
      </c>
      <c r="B804" s="2">
        <v>857175</v>
      </c>
      <c r="C804" s="7">
        <v>26.540318317735199</v>
      </c>
      <c r="D804" s="7">
        <v>41.502836725113902</v>
      </c>
      <c r="E804" s="19" t="s">
        <v>1384</v>
      </c>
      <c r="F804" s="46">
        <f>INDEX(Δεδομένα!$P:$P,MATCH('2021'!E804,Δεδομένα!$O:$O,0))</f>
        <v>35</v>
      </c>
      <c r="G804" s="49" t="s">
        <v>1327</v>
      </c>
      <c r="H804" s="51" t="str">
        <f>INDEX(Δεδομένα!B$1:B$51,MATCH('2021'!G804,Δεδομένα!A$1:A$51,0))</f>
        <v>ΑΝΑΤΟΛΙΚΗΣ ΜΑΚΕΔΟΝΙΑΣ ΚΑΙ ΘΡΑΚΗΣ</v>
      </c>
      <c r="I804" s="53">
        <f>INDEX(Δεδομένα!E$1:E$13,MATCH('2021'!H804,Δεδομένα!D$1:D$13,0))</f>
        <v>2</v>
      </c>
      <c r="J804" s="4">
        <v>44345</v>
      </c>
      <c r="K804" s="3" t="s">
        <v>78</v>
      </c>
      <c r="L804" s="17" t="str">
        <f t="shared" si="52"/>
        <v>29/05/2021 17:27</v>
      </c>
      <c r="M804" s="4">
        <v>44345</v>
      </c>
      <c r="N804" s="3" t="s">
        <v>341</v>
      </c>
      <c r="O804" s="17" t="str">
        <f t="shared" si="53"/>
        <v>29/05/2021 17:55</v>
      </c>
      <c r="P804" s="24">
        <f t="shared" si="54"/>
        <v>1.9444444449618459E-2</v>
      </c>
      <c r="Q804" s="28">
        <v>0</v>
      </c>
      <c r="R804" s="27">
        <f t="shared" si="55"/>
        <v>28.000000007450581</v>
      </c>
      <c r="S804" s="3" t="s">
        <v>4</v>
      </c>
      <c r="T804" s="3" t="s">
        <v>1386</v>
      </c>
      <c r="U804" s="3" t="s">
        <v>1387</v>
      </c>
      <c r="V804" s="3" t="s">
        <v>1391</v>
      </c>
      <c r="W804" s="5">
        <v>0</v>
      </c>
      <c r="X804" s="5">
        <v>0</v>
      </c>
      <c r="Y804" s="5">
        <v>0</v>
      </c>
      <c r="Z804" s="5">
        <v>0.01</v>
      </c>
      <c r="AA804" s="5">
        <v>0</v>
      </c>
      <c r="AB804" s="5">
        <v>0</v>
      </c>
      <c r="AC804" s="5">
        <v>0</v>
      </c>
      <c r="AD804" s="5">
        <v>0</v>
      </c>
      <c r="AE804" s="2">
        <v>2</v>
      </c>
      <c r="AF804" s="2">
        <v>0</v>
      </c>
      <c r="AG804" s="2">
        <v>0</v>
      </c>
      <c r="AH804" s="2">
        <v>0</v>
      </c>
      <c r="AI804" s="2">
        <v>0</v>
      </c>
      <c r="AJ804" s="2">
        <v>1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 t="s">
        <v>4</v>
      </c>
      <c r="AT804" s="2" t="s">
        <v>4</v>
      </c>
    </row>
    <row r="805" spans="1:46" x14ac:dyDescent="0.2">
      <c r="A805" s="2">
        <v>1665355</v>
      </c>
      <c r="B805" s="2">
        <v>857377</v>
      </c>
      <c r="C805" s="7">
        <v>26.2933835534824</v>
      </c>
      <c r="D805" s="7">
        <v>41.561358488305203</v>
      </c>
      <c r="E805" s="19" t="s">
        <v>1384</v>
      </c>
      <c r="F805" s="46">
        <f>INDEX(Δεδομένα!$P:$P,MATCH('2021'!E805,Δεδομένα!$O:$O,0))</f>
        <v>35</v>
      </c>
      <c r="G805" s="49" t="s">
        <v>1327</v>
      </c>
      <c r="H805" s="51" t="str">
        <f>INDEX(Δεδομένα!B$1:B$51,MATCH('2021'!G805,Δεδομένα!A$1:A$51,0))</f>
        <v>ΑΝΑΤΟΛΙΚΗΣ ΜΑΚΕΔΟΝΙΑΣ ΚΑΙ ΘΡΑΚΗΣ</v>
      </c>
      <c r="I805" s="53">
        <f>INDEX(Δεδομένα!E$1:E$13,MATCH('2021'!H805,Δεδομένα!D$1:D$13,0))</f>
        <v>2</v>
      </c>
      <c r="J805" s="4">
        <v>44346</v>
      </c>
      <c r="K805" s="3" t="s">
        <v>994</v>
      </c>
      <c r="L805" s="17" t="str">
        <f t="shared" si="52"/>
        <v>30/05/2021 12:02</v>
      </c>
      <c r="M805" s="4">
        <v>44346</v>
      </c>
      <c r="N805" s="3" t="s">
        <v>407</v>
      </c>
      <c r="O805" s="17" t="str">
        <f t="shared" si="53"/>
        <v>30/05/2021 15:40</v>
      </c>
      <c r="P805" s="24">
        <f t="shared" si="54"/>
        <v>0.15138888889487134</v>
      </c>
      <c r="Q805" s="28">
        <v>0</v>
      </c>
      <c r="R805" s="27">
        <f t="shared" si="55"/>
        <v>218.00000000861473</v>
      </c>
      <c r="S805" s="3" t="s">
        <v>4</v>
      </c>
      <c r="T805" s="3" t="s">
        <v>1386</v>
      </c>
      <c r="U805" s="3" t="s">
        <v>1397</v>
      </c>
      <c r="V805" s="3" t="s">
        <v>1398</v>
      </c>
      <c r="W805" s="5">
        <v>0</v>
      </c>
      <c r="X805" s="5">
        <v>0</v>
      </c>
      <c r="Y805" s="5">
        <v>0</v>
      </c>
      <c r="Z805" s="5">
        <v>50</v>
      </c>
      <c r="AA805" s="5">
        <v>0</v>
      </c>
      <c r="AB805" s="5">
        <v>0</v>
      </c>
      <c r="AC805" s="5">
        <v>0</v>
      </c>
      <c r="AD805" s="5">
        <v>0</v>
      </c>
      <c r="AE805" s="2">
        <v>6</v>
      </c>
      <c r="AF805" s="2">
        <v>0</v>
      </c>
      <c r="AG805" s="2">
        <v>0</v>
      </c>
      <c r="AH805" s="2">
        <v>0</v>
      </c>
      <c r="AI805" s="2">
        <v>0</v>
      </c>
      <c r="AJ805" s="2">
        <v>3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 t="s">
        <v>4</v>
      </c>
      <c r="AT805" s="2" t="s">
        <v>4</v>
      </c>
    </row>
    <row r="806" spans="1:46" x14ac:dyDescent="0.2">
      <c r="A806" s="2">
        <v>1667985</v>
      </c>
      <c r="B806" s="2">
        <v>858288</v>
      </c>
      <c r="C806" s="7">
        <v>26.5363440774913</v>
      </c>
      <c r="D806" s="7">
        <v>41.507667692279</v>
      </c>
      <c r="E806" s="19" t="s">
        <v>1384</v>
      </c>
      <c r="F806" s="46">
        <f>INDEX(Δεδομένα!$P:$P,MATCH('2021'!E806,Δεδομένα!$O:$O,0))</f>
        <v>35</v>
      </c>
      <c r="G806" s="49" t="s">
        <v>1327</v>
      </c>
      <c r="H806" s="51" t="str">
        <f>INDEX(Δεδομένα!B$1:B$51,MATCH('2021'!G806,Δεδομένα!A$1:A$51,0))</f>
        <v>ΑΝΑΤΟΛΙΚΗΣ ΜΑΚΕΔΟΝΙΑΣ ΚΑΙ ΘΡΑΚΗΣ</v>
      </c>
      <c r="I806" s="53">
        <f>INDEX(Δεδομένα!E$1:E$13,MATCH('2021'!H806,Δεδομένα!D$1:D$13,0))</f>
        <v>2</v>
      </c>
      <c r="J806" s="4">
        <v>44349</v>
      </c>
      <c r="K806" s="3" t="s">
        <v>712</v>
      </c>
      <c r="L806" s="17" t="str">
        <f t="shared" si="52"/>
        <v>02/06/2021 18:30</v>
      </c>
      <c r="M806" s="4">
        <v>44349</v>
      </c>
      <c r="N806" s="3" t="s">
        <v>576</v>
      </c>
      <c r="O806" s="17" t="str">
        <f t="shared" si="53"/>
        <v>02/06/2021 18:42</v>
      </c>
      <c r="P806" s="24">
        <f t="shared" si="54"/>
        <v>8.333333331393078E-3</v>
      </c>
      <c r="Q806" s="28">
        <v>0</v>
      </c>
      <c r="R806" s="27">
        <f t="shared" si="55"/>
        <v>11.999999997206032</v>
      </c>
      <c r="S806" s="3" t="s">
        <v>4</v>
      </c>
      <c r="T806" s="3" t="s">
        <v>1386</v>
      </c>
      <c r="U806" s="3" t="s">
        <v>1387</v>
      </c>
      <c r="V806" s="3" t="s">
        <v>1391</v>
      </c>
      <c r="W806" s="5">
        <v>0</v>
      </c>
      <c r="X806" s="5">
        <v>0</v>
      </c>
      <c r="Y806" s="5">
        <v>0</v>
      </c>
      <c r="Z806" s="5">
        <v>0.1</v>
      </c>
      <c r="AA806" s="5">
        <v>0</v>
      </c>
      <c r="AB806" s="5">
        <v>0</v>
      </c>
      <c r="AC806" s="5">
        <v>0</v>
      </c>
      <c r="AD806" s="5">
        <v>0</v>
      </c>
      <c r="AE806" s="2">
        <v>2</v>
      </c>
      <c r="AF806" s="2">
        <v>0</v>
      </c>
      <c r="AG806" s="2">
        <v>0</v>
      </c>
      <c r="AH806" s="2">
        <v>0</v>
      </c>
      <c r="AI806" s="2">
        <v>0</v>
      </c>
      <c r="AJ806" s="2">
        <v>1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 t="s">
        <v>4</v>
      </c>
      <c r="AT806" s="2" t="s">
        <v>4</v>
      </c>
    </row>
    <row r="807" spans="1:46" x14ac:dyDescent="0.2">
      <c r="A807" s="2">
        <v>1674048</v>
      </c>
      <c r="B807" s="2">
        <v>866166</v>
      </c>
      <c r="C807" s="7">
        <v>26.401499048764499</v>
      </c>
      <c r="D807" s="7">
        <v>41.615382987487301</v>
      </c>
      <c r="E807" s="19" t="s">
        <v>1384</v>
      </c>
      <c r="F807" s="46">
        <f>INDEX(Δεδομένα!$P:$P,MATCH('2021'!E807,Δεδομένα!$O:$O,0))</f>
        <v>35</v>
      </c>
      <c r="G807" s="49" t="s">
        <v>1327</v>
      </c>
      <c r="H807" s="51" t="str">
        <f>INDEX(Δεδομένα!B$1:B$51,MATCH('2021'!G807,Δεδομένα!A$1:A$51,0))</f>
        <v>ΑΝΑΤΟΛΙΚΗΣ ΜΑΚΕΔΟΝΙΑΣ ΚΑΙ ΘΡΑΚΗΣ</v>
      </c>
      <c r="I807" s="53">
        <f>INDEX(Δεδομένα!E$1:E$13,MATCH('2021'!H807,Δεδομένα!D$1:D$13,0))</f>
        <v>2</v>
      </c>
      <c r="J807" s="4">
        <v>44376</v>
      </c>
      <c r="K807" s="3" t="s">
        <v>299</v>
      </c>
      <c r="L807" s="17" t="str">
        <f t="shared" si="52"/>
        <v>29/06/2021 13:10</v>
      </c>
      <c r="M807" s="4">
        <v>44376</v>
      </c>
      <c r="N807" s="3" t="s">
        <v>59</v>
      </c>
      <c r="O807" s="17" t="str">
        <f t="shared" si="53"/>
        <v>29/06/2021 13:34</v>
      </c>
      <c r="P807" s="24">
        <f t="shared" si="54"/>
        <v>1.6666666670062114E-2</v>
      </c>
      <c r="Q807" s="28">
        <v>0</v>
      </c>
      <c r="R807" s="27">
        <f t="shared" si="55"/>
        <v>24.000000004889444</v>
      </c>
      <c r="S807" s="3" t="s">
        <v>4</v>
      </c>
      <c r="T807" s="3" t="s">
        <v>1386</v>
      </c>
      <c r="U807" s="3" t="s">
        <v>1399</v>
      </c>
      <c r="V807" s="3" t="s">
        <v>1400</v>
      </c>
      <c r="W807" s="5">
        <v>0</v>
      </c>
      <c r="X807" s="5">
        <v>0</v>
      </c>
      <c r="Y807" s="5">
        <v>0</v>
      </c>
      <c r="Z807" s="5">
        <v>5</v>
      </c>
      <c r="AA807" s="5">
        <v>0</v>
      </c>
      <c r="AB807" s="5">
        <v>0</v>
      </c>
      <c r="AC807" s="5">
        <v>0</v>
      </c>
      <c r="AD807" s="5">
        <v>0</v>
      </c>
      <c r="AE807" s="2">
        <v>2</v>
      </c>
      <c r="AF807" s="2">
        <v>0</v>
      </c>
      <c r="AG807" s="2">
        <v>0</v>
      </c>
      <c r="AH807" s="2">
        <v>0</v>
      </c>
      <c r="AI807" s="2">
        <v>0</v>
      </c>
      <c r="AJ807" s="2">
        <v>1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 t="s">
        <v>4</v>
      </c>
      <c r="AT807" s="2" t="s">
        <v>4</v>
      </c>
    </row>
    <row r="808" spans="1:46" x14ac:dyDescent="0.2">
      <c r="A808" s="2">
        <v>1674736</v>
      </c>
      <c r="B808" s="2">
        <v>867660</v>
      </c>
      <c r="C808" s="7">
        <v>26.401711361380901</v>
      </c>
      <c r="D808" s="7">
        <v>41.616277704797298</v>
      </c>
      <c r="E808" s="19" t="s">
        <v>1384</v>
      </c>
      <c r="F808" s="46">
        <f>INDEX(Δεδομένα!$P:$P,MATCH('2021'!E808,Δεδομένα!$O:$O,0))</f>
        <v>35</v>
      </c>
      <c r="G808" s="49" t="s">
        <v>1327</v>
      </c>
      <c r="H808" s="51" t="str">
        <f>INDEX(Δεδομένα!B$1:B$51,MATCH('2021'!G808,Δεδομένα!A$1:A$51,0))</f>
        <v>ΑΝΑΤΟΛΙΚΗΣ ΜΑΚΕΔΟΝΙΑΣ ΚΑΙ ΘΡΑΚΗΣ</v>
      </c>
      <c r="I808" s="53">
        <f>INDEX(Δεδομένα!E$1:E$13,MATCH('2021'!H808,Δεδομένα!D$1:D$13,0))</f>
        <v>2</v>
      </c>
      <c r="J808" s="4">
        <v>44380</v>
      </c>
      <c r="K808" s="3" t="s">
        <v>455</v>
      </c>
      <c r="L808" s="17" t="str">
        <f t="shared" si="52"/>
        <v>03/07/2021 14:22</v>
      </c>
      <c r="M808" s="4">
        <v>44380</v>
      </c>
      <c r="N808" s="3" t="s">
        <v>310</v>
      </c>
      <c r="O808" s="17" t="str">
        <f t="shared" si="53"/>
        <v>03/07/2021 15:05</v>
      </c>
      <c r="P808" s="24">
        <f t="shared" si="54"/>
        <v>2.9861111106583849E-2</v>
      </c>
      <c r="Q808" s="28">
        <v>0</v>
      </c>
      <c r="R808" s="27">
        <f t="shared" si="55"/>
        <v>42.999999993480742</v>
      </c>
      <c r="S808" s="3" t="s">
        <v>4</v>
      </c>
      <c r="T808" s="3" t="s">
        <v>1386</v>
      </c>
      <c r="U808" s="3" t="s">
        <v>1399</v>
      </c>
      <c r="V808" s="3" t="s">
        <v>1400</v>
      </c>
      <c r="W808" s="5">
        <v>0</v>
      </c>
      <c r="X808" s="5">
        <v>0</v>
      </c>
      <c r="Y808" s="5">
        <v>0</v>
      </c>
      <c r="Z808" s="5">
        <v>0.5</v>
      </c>
      <c r="AA808" s="5">
        <v>0</v>
      </c>
      <c r="AB808" s="5">
        <v>0</v>
      </c>
      <c r="AC808" s="5">
        <v>0</v>
      </c>
      <c r="AD808" s="5">
        <v>0</v>
      </c>
      <c r="AE808" s="2">
        <v>2</v>
      </c>
      <c r="AF808" s="2">
        <v>0</v>
      </c>
      <c r="AG808" s="2">
        <v>0</v>
      </c>
      <c r="AH808" s="2">
        <v>0</v>
      </c>
      <c r="AI808" s="2">
        <v>0</v>
      </c>
      <c r="AJ808" s="2">
        <v>1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</row>
    <row r="809" spans="1:46" x14ac:dyDescent="0.2">
      <c r="A809" s="2">
        <v>1676473</v>
      </c>
      <c r="B809" s="2">
        <v>869168</v>
      </c>
      <c r="C809" s="7">
        <v>26.359108679870602</v>
      </c>
      <c r="D809" s="7">
        <v>41.547049137931097</v>
      </c>
      <c r="E809" s="19" t="s">
        <v>1384</v>
      </c>
      <c r="F809" s="46">
        <f>INDEX(Δεδομένα!$P:$P,MATCH('2021'!E809,Δεδομένα!$O:$O,0))</f>
        <v>35</v>
      </c>
      <c r="G809" s="49" t="s">
        <v>1327</v>
      </c>
      <c r="H809" s="51" t="str">
        <f>INDEX(Δεδομένα!B$1:B$51,MATCH('2021'!G809,Δεδομένα!A$1:A$51,0))</f>
        <v>ΑΝΑΤΟΛΙΚΗΣ ΜΑΚΕΔΟΝΙΑΣ ΚΑΙ ΘΡΑΚΗΣ</v>
      </c>
      <c r="I809" s="53">
        <f>INDEX(Δεδομένα!E$1:E$13,MATCH('2021'!H809,Δεδομένα!D$1:D$13,0))</f>
        <v>2</v>
      </c>
      <c r="J809" s="4">
        <v>44385</v>
      </c>
      <c r="K809" s="3" t="s">
        <v>847</v>
      </c>
      <c r="L809" s="17" t="str">
        <f t="shared" si="52"/>
        <v>08/07/2021 13:36</v>
      </c>
      <c r="M809" s="4">
        <v>44385</v>
      </c>
      <c r="N809" s="3" t="s">
        <v>967</v>
      </c>
      <c r="O809" s="17" t="str">
        <f t="shared" si="53"/>
        <v>08/07/2021 14:32</v>
      </c>
      <c r="P809" s="24">
        <f t="shared" si="54"/>
        <v>3.888888889196096E-2</v>
      </c>
      <c r="Q809" s="28">
        <v>0</v>
      </c>
      <c r="R809" s="27">
        <f t="shared" si="55"/>
        <v>56.000000004423782</v>
      </c>
      <c r="S809" s="3" t="s">
        <v>4</v>
      </c>
      <c r="T809" s="3" t="s">
        <v>1386</v>
      </c>
      <c r="U809" s="3" t="s">
        <v>1397</v>
      </c>
      <c r="V809" s="3" t="s">
        <v>1398</v>
      </c>
      <c r="W809" s="5">
        <v>0</v>
      </c>
      <c r="X809" s="5">
        <v>0</v>
      </c>
      <c r="Y809" s="5">
        <v>0</v>
      </c>
      <c r="Z809" s="5">
        <v>2</v>
      </c>
      <c r="AA809" s="5">
        <v>0</v>
      </c>
      <c r="AB809" s="5">
        <v>0</v>
      </c>
      <c r="AC809" s="5">
        <v>0</v>
      </c>
      <c r="AD809" s="5">
        <v>0</v>
      </c>
      <c r="AE809" s="2">
        <v>2</v>
      </c>
      <c r="AF809" s="2">
        <v>0</v>
      </c>
      <c r="AG809" s="2">
        <v>0</v>
      </c>
      <c r="AH809" s="2">
        <v>0</v>
      </c>
      <c r="AI809" s="2">
        <v>0</v>
      </c>
      <c r="AJ809" s="2">
        <v>1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</row>
    <row r="810" spans="1:46" x14ac:dyDescent="0.2">
      <c r="A810" s="2">
        <v>1678294</v>
      </c>
      <c r="B810" s="2">
        <v>869602</v>
      </c>
      <c r="C810" s="7">
        <v>26.403237085287401</v>
      </c>
      <c r="D810" s="7">
        <v>41.616436126342499</v>
      </c>
      <c r="E810" s="19" t="s">
        <v>1384</v>
      </c>
      <c r="F810" s="46">
        <f>INDEX(Δεδομένα!$P:$P,MATCH('2021'!E810,Δεδομένα!$O:$O,0))</f>
        <v>35</v>
      </c>
      <c r="G810" s="49" t="s">
        <v>1327</v>
      </c>
      <c r="H810" s="51" t="str">
        <f>INDEX(Δεδομένα!B$1:B$51,MATCH('2021'!G810,Δεδομένα!A$1:A$51,0))</f>
        <v>ΑΝΑΤΟΛΙΚΗΣ ΜΑΚΕΔΟΝΙΑΣ ΚΑΙ ΘΡΑΚΗΣ</v>
      </c>
      <c r="I810" s="53">
        <f>INDEX(Δεδομένα!E$1:E$13,MATCH('2021'!H810,Δεδομένα!D$1:D$13,0))</f>
        <v>2</v>
      </c>
      <c r="J810" s="4">
        <v>44386</v>
      </c>
      <c r="K810" s="3" t="s">
        <v>1401</v>
      </c>
      <c r="L810" s="17" t="str">
        <f t="shared" si="52"/>
        <v>09/07/2021 22:29</v>
      </c>
      <c r="M810" s="4">
        <v>44386</v>
      </c>
      <c r="N810" s="3" t="s">
        <v>1402</v>
      </c>
      <c r="O810" s="17" t="str">
        <f t="shared" si="53"/>
        <v>09/07/2021 23:12</v>
      </c>
      <c r="P810" s="24">
        <f t="shared" si="54"/>
        <v>2.9861111113859806E-2</v>
      </c>
      <c r="Q810" s="28">
        <v>0</v>
      </c>
      <c r="R810" s="27">
        <f t="shared" si="55"/>
        <v>43.000000003958121</v>
      </c>
      <c r="S810" s="3" t="s">
        <v>4</v>
      </c>
      <c r="T810" s="3" t="s">
        <v>1386</v>
      </c>
      <c r="U810" s="3" t="s">
        <v>1399</v>
      </c>
      <c r="V810" s="3" t="s">
        <v>1400</v>
      </c>
      <c r="W810" s="5">
        <v>0</v>
      </c>
      <c r="X810" s="5">
        <v>0</v>
      </c>
      <c r="Y810" s="5">
        <v>0</v>
      </c>
      <c r="Z810" s="5">
        <v>0.5</v>
      </c>
      <c r="AA810" s="5">
        <v>0</v>
      </c>
      <c r="AB810" s="5">
        <v>0</v>
      </c>
      <c r="AC810" s="5">
        <v>0</v>
      </c>
      <c r="AD810" s="5">
        <v>0</v>
      </c>
      <c r="AE810" s="2">
        <v>2</v>
      </c>
      <c r="AF810" s="2">
        <v>0</v>
      </c>
      <c r="AG810" s="2">
        <v>0</v>
      </c>
      <c r="AH810" s="2">
        <v>0</v>
      </c>
      <c r="AI810" s="2">
        <v>0</v>
      </c>
      <c r="AJ810" s="2">
        <v>1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</row>
    <row r="811" spans="1:46" x14ac:dyDescent="0.2">
      <c r="A811" s="2">
        <v>1678306</v>
      </c>
      <c r="B811" s="2">
        <v>870585</v>
      </c>
      <c r="C811" s="7">
        <v>26.3223007471586</v>
      </c>
      <c r="D811" s="7">
        <v>41.510002821449703</v>
      </c>
      <c r="E811" s="19" t="s">
        <v>1384</v>
      </c>
      <c r="F811" s="46">
        <f>INDEX(Δεδομένα!$P:$P,MATCH('2021'!E811,Δεδομένα!$O:$O,0))</f>
        <v>35</v>
      </c>
      <c r="G811" s="49" t="s">
        <v>1327</v>
      </c>
      <c r="H811" s="51" t="str">
        <f>INDEX(Δεδομένα!B$1:B$51,MATCH('2021'!G811,Δεδομένα!A$1:A$51,0))</f>
        <v>ΑΝΑΤΟΛΙΚΗΣ ΜΑΚΕΔΟΝΙΑΣ ΚΑΙ ΘΡΑΚΗΣ</v>
      </c>
      <c r="I811" s="53">
        <f>INDEX(Δεδομένα!E$1:E$13,MATCH('2021'!H811,Δεδομένα!D$1:D$13,0))</f>
        <v>2</v>
      </c>
      <c r="J811" s="4">
        <v>44390</v>
      </c>
      <c r="K811" s="3" t="s">
        <v>906</v>
      </c>
      <c r="L811" s="17" t="str">
        <f t="shared" si="52"/>
        <v>13/07/2021 09:27</v>
      </c>
      <c r="M811" s="4">
        <v>44390</v>
      </c>
      <c r="N811" s="3" t="s">
        <v>1338</v>
      </c>
      <c r="O811" s="17" t="str">
        <f t="shared" si="53"/>
        <v>13/07/2021 10:40</v>
      </c>
      <c r="P811" s="24">
        <f t="shared" si="54"/>
        <v>5.0694444442342501E-2</v>
      </c>
      <c r="Q811" s="28">
        <v>0</v>
      </c>
      <c r="R811" s="27">
        <f t="shared" si="55"/>
        <v>72.999999996973202</v>
      </c>
      <c r="S811" s="3" t="s">
        <v>4</v>
      </c>
      <c r="T811" s="3" t="s">
        <v>1386</v>
      </c>
      <c r="U811" s="3" t="s">
        <v>4</v>
      </c>
      <c r="V811" s="3" t="s">
        <v>1403</v>
      </c>
      <c r="W811" s="5">
        <v>0</v>
      </c>
      <c r="X811" s="5">
        <v>0</v>
      </c>
      <c r="Y811" s="5">
        <v>0</v>
      </c>
      <c r="Z811" s="5">
        <v>5</v>
      </c>
      <c r="AA811" s="5">
        <v>0</v>
      </c>
      <c r="AB811" s="5">
        <v>0</v>
      </c>
      <c r="AC811" s="5">
        <v>10</v>
      </c>
      <c r="AD811" s="5">
        <v>0</v>
      </c>
      <c r="AE811" s="2">
        <v>2</v>
      </c>
      <c r="AF811" s="2">
        <v>0</v>
      </c>
      <c r="AG811" s="2">
        <v>0</v>
      </c>
      <c r="AH811" s="2">
        <v>0</v>
      </c>
      <c r="AI811" s="2">
        <v>0</v>
      </c>
      <c r="AJ811" s="2">
        <v>1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</row>
    <row r="812" spans="1:46" x14ac:dyDescent="0.2">
      <c r="A812" s="2">
        <v>1679132</v>
      </c>
      <c r="B812" s="2">
        <v>871363</v>
      </c>
      <c r="C812" s="7">
        <v>26.547284887725102</v>
      </c>
      <c r="D812" s="7">
        <v>41.486613264224196</v>
      </c>
      <c r="E812" s="19" t="s">
        <v>1384</v>
      </c>
      <c r="F812" s="46">
        <f>INDEX(Δεδομένα!$P:$P,MATCH('2021'!E812,Δεδομένα!$O:$O,0))</f>
        <v>35</v>
      </c>
      <c r="G812" s="49" t="s">
        <v>1327</v>
      </c>
      <c r="H812" s="51" t="str">
        <f>INDEX(Δεδομένα!B$1:B$51,MATCH('2021'!G812,Δεδομένα!A$1:A$51,0))</f>
        <v>ΑΝΑΤΟΛΙΚΗΣ ΜΑΚΕΔΟΝΙΑΣ ΚΑΙ ΘΡΑΚΗΣ</v>
      </c>
      <c r="I812" s="53">
        <f>INDEX(Δεδομένα!E$1:E$13,MATCH('2021'!H812,Δεδομένα!D$1:D$13,0))</f>
        <v>2</v>
      </c>
      <c r="J812" s="4">
        <v>44392</v>
      </c>
      <c r="K812" s="3" t="s">
        <v>856</v>
      </c>
      <c r="L812" s="17" t="str">
        <f t="shared" si="52"/>
        <v>15/07/2021 13:59</v>
      </c>
      <c r="M812" s="4">
        <v>44392</v>
      </c>
      <c r="N812" s="3" t="s">
        <v>118</v>
      </c>
      <c r="O812" s="17" t="str">
        <f t="shared" si="53"/>
        <v>15/07/2021 15:24</v>
      </c>
      <c r="P812" s="24">
        <f t="shared" si="54"/>
        <v>5.9027777781011537E-2</v>
      </c>
      <c r="Q812" s="28">
        <v>0</v>
      </c>
      <c r="R812" s="27">
        <f t="shared" si="55"/>
        <v>85.000000004656613</v>
      </c>
      <c r="S812" s="3" t="s">
        <v>4</v>
      </c>
      <c r="T812" s="3" t="s">
        <v>1386</v>
      </c>
      <c r="U812" s="3" t="s">
        <v>1387</v>
      </c>
      <c r="V812" s="3" t="s">
        <v>1391</v>
      </c>
      <c r="W812" s="5">
        <v>0</v>
      </c>
      <c r="X812" s="5">
        <v>0</v>
      </c>
      <c r="Y812" s="5">
        <v>0</v>
      </c>
      <c r="Z812" s="5">
        <v>0.1</v>
      </c>
      <c r="AA812" s="5">
        <v>0</v>
      </c>
      <c r="AB812" s="5">
        <v>0</v>
      </c>
      <c r="AC812" s="5">
        <v>0</v>
      </c>
      <c r="AD812" s="5">
        <v>0</v>
      </c>
      <c r="AE812" s="2">
        <v>3</v>
      </c>
      <c r="AF812" s="2">
        <v>0</v>
      </c>
      <c r="AG812" s="2">
        <v>0</v>
      </c>
      <c r="AH812" s="2">
        <v>0</v>
      </c>
      <c r="AI812" s="2">
        <v>0</v>
      </c>
      <c r="AJ812" s="2">
        <v>2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</row>
    <row r="813" spans="1:46" x14ac:dyDescent="0.2">
      <c r="A813" s="2">
        <v>1679706</v>
      </c>
      <c r="B813" s="2">
        <v>872780</v>
      </c>
      <c r="C813" s="7">
        <v>26.305404848125502</v>
      </c>
      <c r="D813" s="7">
        <v>41.594993184728999</v>
      </c>
      <c r="E813" s="19" t="s">
        <v>1384</v>
      </c>
      <c r="F813" s="46">
        <f>INDEX(Δεδομένα!$P:$P,MATCH('2021'!E813,Δεδομένα!$O:$O,0))</f>
        <v>35</v>
      </c>
      <c r="G813" s="49" t="s">
        <v>1327</v>
      </c>
      <c r="H813" s="51" t="str">
        <f>INDEX(Δεδομένα!B$1:B$51,MATCH('2021'!G813,Δεδομένα!A$1:A$51,0))</f>
        <v>ΑΝΑΤΟΛΙΚΗΣ ΜΑΚΕΔΟΝΙΑΣ ΚΑΙ ΘΡΑΚΗΣ</v>
      </c>
      <c r="I813" s="53">
        <f>INDEX(Δεδομένα!E$1:E$13,MATCH('2021'!H813,Δεδομένα!D$1:D$13,0))</f>
        <v>2</v>
      </c>
      <c r="J813" s="4">
        <v>44396</v>
      </c>
      <c r="K813" s="3" t="s">
        <v>1404</v>
      </c>
      <c r="L813" s="17" t="str">
        <f t="shared" si="52"/>
        <v>19/07/2021 20:24</v>
      </c>
      <c r="M813" s="4">
        <v>44396</v>
      </c>
      <c r="N813" s="3" t="s">
        <v>983</v>
      </c>
      <c r="O813" s="17" t="str">
        <f t="shared" si="53"/>
        <v>19/07/2021 21:25</v>
      </c>
      <c r="P813" s="24">
        <f t="shared" si="54"/>
        <v>4.2361111110949423E-2</v>
      </c>
      <c r="Q813" s="28">
        <v>0</v>
      </c>
      <c r="R813" s="27">
        <f t="shared" si="55"/>
        <v>60.999999999767169</v>
      </c>
      <c r="S813" s="3" t="s">
        <v>4</v>
      </c>
      <c r="T813" s="3" t="s">
        <v>1386</v>
      </c>
      <c r="U813" s="3" t="s">
        <v>1405</v>
      </c>
      <c r="V813" s="3" t="s">
        <v>1406</v>
      </c>
      <c r="W813" s="5">
        <v>0</v>
      </c>
      <c r="X813" s="5">
        <v>0</v>
      </c>
      <c r="Y813" s="5">
        <v>0</v>
      </c>
      <c r="Z813" s="5">
        <v>0.2</v>
      </c>
      <c r="AA813" s="5">
        <v>0</v>
      </c>
      <c r="AB813" s="5">
        <v>0</v>
      </c>
      <c r="AC813" s="5">
        <v>0</v>
      </c>
      <c r="AD813" s="5">
        <v>0</v>
      </c>
      <c r="AE813" s="2">
        <v>2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</row>
    <row r="814" spans="1:46" x14ac:dyDescent="0.2">
      <c r="A814" s="2">
        <v>1680881</v>
      </c>
      <c r="B814" s="2">
        <v>873154</v>
      </c>
      <c r="C814" s="7">
        <v>26.511421860895901</v>
      </c>
      <c r="D814" s="7">
        <v>41.495093554674497</v>
      </c>
      <c r="E814" s="19" t="s">
        <v>1384</v>
      </c>
      <c r="F814" s="46">
        <f>INDEX(Δεδομένα!$P:$P,MATCH('2021'!E814,Δεδομένα!$O:$O,0))</f>
        <v>35</v>
      </c>
      <c r="G814" s="49" t="s">
        <v>1327</v>
      </c>
      <c r="H814" s="51" t="str">
        <f>INDEX(Δεδομένα!B$1:B$51,MATCH('2021'!G814,Δεδομένα!A$1:A$51,0))</f>
        <v>ΑΝΑΤΟΛΙΚΗΣ ΜΑΚΕΔΟΝΙΑΣ ΚΑΙ ΘΡΑΚΗΣ</v>
      </c>
      <c r="I814" s="53">
        <f>INDEX(Δεδομένα!E$1:E$13,MATCH('2021'!H814,Δεδομένα!D$1:D$13,0))</f>
        <v>2</v>
      </c>
      <c r="J814" s="4">
        <v>44398</v>
      </c>
      <c r="K814" s="3" t="s">
        <v>1110</v>
      </c>
      <c r="L814" s="17" t="str">
        <f t="shared" si="52"/>
        <v>21/07/2021 07:19</v>
      </c>
      <c r="M814" s="4">
        <v>44398</v>
      </c>
      <c r="N814" s="3" t="s">
        <v>376</v>
      </c>
      <c r="O814" s="17" t="str">
        <f t="shared" si="53"/>
        <v>21/07/2021 07:44</v>
      </c>
      <c r="P814" s="24">
        <f t="shared" si="54"/>
        <v>1.7361111116770189E-2</v>
      </c>
      <c r="Q814" s="28">
        <v>0</v>
      </c>
      <c r="R814" s="27">
        <f t="shared" si="55"/>
        <v>25.000000008149073</v>
      </c>
      <c r="S814" s="3" t="s">
        <v>4</v>
      </c>
      <c r="T814" s="3" t="s">
        <v>1386</v>
      </c>
      <c r="U814" s="3" t="s">
        <v>4</v>
      </c>
      <c r="V814" s="3" t="s">
        <v>1407</v>
      </c>
      <c r="W814" s="5">
        <v>0</v>
      </c>
      <c r="X814" s="5">
        <v>0</v>
      </c>
      <c r="Y814" s="5">
        <v>0</v>
      </c>
      <c r="Z814" s="5">
        <v>0.5</v>
      </c>
      <c r="AA814" s="5">
        <v>0</v>
      </c>
      <c r="AB814" s="5">
        <v>0</v>
      </c>
      <c r="AC814" s="5">
        <v>0</v>
      </c>
      <c r="AD814" s="5">
        <v>0</v>
      </c>
      <c r="AE814" s="2">
        <v>2</v>
      </c>
      <c r="AF814" s="2">
        <v>0</v>
      </c>
      <c r="AG814" s="2">
        <v>0</v>
      </c>
      <c r="AH814" s="2">
        <v>0</v>
      </c>
      <c r="AI814" s="2">
        <v>0</v>
      </c>
      <c r="AJ814" s="2">
        <v>1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</row>
    <row r="815" spans="1:46" x14ac:dyDescent="0.2">
      <c r="A815" s="2">
        <v>1682402</v>
      </c>
      <c r="B815" s="2">
        <v>876199</v>
      </c>
      <c r="C815" s="7">
        <v>26.533898588675999</v>
      </c>
      <c r="D815" s="7">
        <v>41.557633493082498</v>
      </c>
      <c r="E815" s="19" t="s">
        <v>1384</v>
      </c>
      <c r="F815" s="46">
        <f>INDEX(Δεδομένα!$P:$P,MATCH('2021'!E815,Δεδομένα!$O:$O,0))</f>
        <v>35</v>
      </c>
      <c r="G815" s="49" t="s">
        <v>1327</v>
      </c>
      <c r="H815" s="51" t="str">
        <f>INDEX(Δεδομένα!B$1:B$51,MATCH('2021'!G815,Δεδομένα!A$1:A$51,0))</f>
        <v>ΑΝΑΤΟΛΙΚΗΣ ΜΑΚΕΔΟΝΙΑΣ ΚΑΙ ΘΡΑΚΗΣ</v>
      </c>
      <c r="I815" s="53">
        <f>INDEX(Δεδομένα!E$1:E$13,MATCH('2021'!H815,Δεδομένα!D$1:D$13,0))</f>
        <v>2</v>
      </c>
      <c r="J815" s="4">
        <v>44408</v>
      </c>
      <c r="K815" s="3" t="s">
        <v>1408</v>
      </c>
      <c r="L815" s="17" t="str">
        <f t="shared" si="52"/>
        <v>31/07/2021 07:38</v>
      </c>
      <c r="M815" s="4">
        <v>44408</v>
      </c>
      <c r="N815" s="3" t="s">
        <v>586</v>
      </c>
      <c r="O815" s="17" t="str">
        <f t="shared" si="53"/>
        <v>31/07/2021 09:02</v>
      </c>
      <c r="P815" s="24">
        <f t="shared" si="54"/>
        <v>5.8333333327027503E-2</v>
      </c>
      <c r="Q815" s="28">
        <v>0</v>
      </c>
      <c r="R815" s="27">
        <f t="shared" si="55"/>
        <v>83.999999990919605</v>
      </c>
      <c r="S815" s="3" t="s">
        <v>4</v>
      </c>
      <c r="T815" s="3" t="s">
        <v>1386</v>
      </c>
      <c r="U815" s="3" t="s">
        <v>1409</v>
      </c>
      <c r="V815" s="3" t="s">
        <v>1410</v>
      </c>
      <c r="W815" s="5">
        <v>0</v>
      </c>
      <c r="X815" s="5">
        <v>0</v>
      </c>
      <c r="Y815" s="5">
        <v>0</v>
      </c>
      <c r="Z815" s="5">
        <v>5</v>
      </c>
      <c r="AA815" s="5">
        <v>0</v>
      </c>
      <c r="AB815" s="5">
        <v>0</v>
      </c>
      <c r="AC815" s="5">
        <v>1</v>
      </c>
      <c r="AD815" s="5">
        <v>0</v>
      </c>
      <c r="AE815" s="2">
        <v>3</v>
      </c>
      <c r="AF815" s="2">
        <v>0</v>
      </c>
      <c r="AG815" s="2">
        <v>0</v>
      </c>
      <c r="AH815" s="2">
        <v>0</v>
      </c>
      <c r="AI815" s="2">
        <v>0</v>
      </c>
      <c r="AJ815" s="2">
        <v>2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</row>
    <row r="816" spans="1:46" x14ac:dyDescent="0.2">
      <c r="A816" s="2">
        <v>1686611</v>
      </c>
      <c r="B816" s="2">
        <v>879086</v>
      </c>
      <c r="C816" s="7">
        <v>26.241956431642301</v>
      </c>
      <c r="D816" s="7">
        <v>41.561929481372999</v>
      </c>
      <c r="E816" s="19" t="s">
        <v>1384</v>
      </c>
      <c r="F816" s="46">
        <f>INDEX(Δεδομένα!$P:$P,MATCH('2021'!E816,Δεδομένα!$O:$O,0))</f>
        <v>35</v>
      </c>
      <c r="G816" s="49" t="s">
        <v>1327</v>
      </c>
      <c r="H816" s="51" t="str">
        <f>INDEX(Δεδομένα!B$1:B$51,MATCH('2021'!G816,Δεδομένα!A$1:A$51,0))</f>
        <v>ΑΝΑΤΟΛΙΚΗΣ ΜΑΚΕΔΟΝΙΑΣ ΚΑΙ ΘΡΑΚΗΣ</v>
      </c>
      <c r="I816" s="53">
        <f>INDEX(Δεδομένα!E$1:E$13,MATCH('2021'!H816,Δεδομένα!D$1:D$13,0))</f>
        <v>2</v>
      </c>
      <c r="J816" s="4">
        <v>44414</v>
      </c>
      <c r="K816" s="3" t="s">
        <v>1411</v>
      </c>
      <c r="L816" s="17" t="str">
        <f t="shared" si="52"/>
        <v>06/08/2021 01:17</v>
      </c>
      <c r="M816" s="4">
        <v>44414</v>
      </c>
      <c r="N816" s="3" t="s">
        <v>1412</v>
      </c>
      <c r="O816" s="17" t="str">
        <f t="shared" si="53"/>
        <v>06/08/2021 02:08</v>
      </c>
      <c r="P816" s="24">
        <f t="shared" si="54"/>
        <v>3.5416666665696539E-2</v>
      </c>
      <c r="Q816" s="28">
        <v>0</v>
      </c>
      <c r="R816" s="27">
        <f t="shared" si="55"/>
        <v>50.999999998603016</v>
      </c>
      <c r="S816" s="3" t="s">
        <v>4</v>
      </c>
      <c r="T816" s="3" t="s">
        <v>1386</v>
      </c>
      <c r="U816" s="3" t="s">
        <v>1393</v>
      </c>
      <c r="V816" s="3" t="s">
        <v>1413</v>
      </c>
      <c r="W816" s="5">
        <v>0</v>
      </c>
      <c r="X816" s="5">
        <v>0</v>
      </c>
      <c r="Y816" s="5">
        <v>0</v>
      </c>
      <c r="Z816" s="5">
        <v>0.05</v>
      </c>
      <c r="AA816" s="5">
        <v>0</v>
      </c>
      <c r="AB816" s="5">
        <v>0</v>
      </c>
      <c r="AC816" s="5">
        <v>0</v>
      </c>
      <c r="AD816" s="5">
        <v>0</v>
      </c>
      <c r="AE816" s="2">
        <v>2</v>
      </c>
      <c r="AF816" s="2">
        <v>0</v>
      </c>
      <c r="AG816" s="2">
        <v>0</v>
      </c>
      <c r="AH816" s="2">
        <v>0</v>
      </c>
      <c r="AI816" s="2">
        <v>0</v>
      </c>
      <c r="AJ816" s="2">
        <v>1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</row>
    <row r="817" spans="1:46" x14ac:dyDescent="0.2">
      <c r="A817" s="2">
        <v>1686790</v>
      </c>
      <c r="B817" s="2">
        <v>879389</v>
      </c>
      <c r="C817" s="7">
        <v>26.5190015544811</v>
      </c>
      <c r="D817" s="7">
        <v>41.5639132017157</v>
      </c>
      <c r="E817" s="19" t="s">
        <v>1384</v>
      </c>
      <c r="F817" s="46">
        <f>INDEX(Δεδομένα!$P:$P,MATCH('2021'!E817,Δεδομένα!$O:$O,0))</f>
        <v>35</v>
      </c>
      <c r="G817" s="49" t="s">
        <v>1327</v>
      </c>
      <c r="H817" s="51" t="str">
        <f>INDEX(Δεδομένα!B$1:B$51,MATCH('2021'!G817,Δεδομένα!A$1:A$51,0))</f>
        <v>ΑΝΑΤΟΛΙΚΗΣ ΜΑΚΕΔΟΝΙΑΣ ΚΑΙ ΘΡΑΚΗΣ</v>
      </c>
      <c r="I817" s="53">
        <f>INDEX(Δεδομένα!E$1:E$13,MATCH('2021'!H817,Δεδομένα!D$1:D$13,0))</f>
        <v>2</v>
      </c>
      <c r="J817" s="4">
        <v>44414</v>
      </c>
      <c r="K817" s="3" t="s">
        <v>59</v>
      </c>
      <c r="L817" s="17" t="str">
        <f t="shared" si="52"/>
        <v>06/08/2021 13:34</v>
      </c>
      <c r="M817" s="4">
        <v>44414</v>
      </c>
      <c r="N817" s="3" t="s">
        <v>347</v>
      </c>
      <c r="O817" s="17" t="str">
        <f t="shared" si="53"/>
        <v>06/08/2021 14:08</v>
      </c>
      <c r="P817" s="24">
        <f t="shared" si="54"/>
        <v>2.361111110803904E-2</v>
      </c>
      <c r="Q817" s="28">
        <v>0</v>
      </c>
      <c r="R817" s="27">
        <f t="shared" si="55"/>
        <v>33.999999995576218</v>
      </c>
      <c r="S817" s="3" t="s">
        <v>4</v>
      </c>
      <c r="T817" s="3" t="s">
        <v>1386</v>
      </c>
      <c r="U817" s="3" t="s">
        <v>1409</v>
      </c>
      <c r="V817" s="3" t="s">
        <v>1410</v>
      </c>
      <c r="W817" s="5">
        <v>0</v>
      </c>
      <c r="X817" s="5">
        <v>0</v>
      </c>
      <c r="Y817" s="5">
        <v>0</v>
      </c>
      <c r="Z817" s="5">
        <v>0.02</v>
      </c>
      <c r="AA817" s="5">
        <v>0</v>
      </c>
      <c r="AB817" s="5">
        <v>0</v>
      </c>
      <c r="AC817" s="5">
        <v>0</v>
      </c>
      <c r="AD817" s="5">
        <v>0</v>
      </c>
      <c r="AE817" s="2">
        <v>2</v>
      </c>
      <c r="AF817" s="2">
        <v>0</v>
      </c>
      <c r="AG817" s="2">
        <v>0</v>
      </c>
      <c r="AH817" s="2">
        <v>0</v>
      </c>
      <c r="AI817" s="2">
        <v>0</v>
      </c>
      <c r="AJ817" s="2">
        <v>1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</row>
    <row r="818" spans="1:46" x14ac:dyDescent="0.2">
      <c r="A818" s="2">
        <v>1688240</v>
      </c>
      <c r="B818" s="2">
        <v>880023</v>
      </c>
      <c r="D818" s="2"/>
      <c r="E818" s="19" t="s">
        <v>1384</v>
      </c>
      <c r="F818" s="46">
        <f>INDEX(Δεδομένα!$P:$P,MATCH('2021'!E818,Δεδομένα!$O:$O,0))</f>
        <v>35</v>
      </c>
      <c r="G818" s="49" t="s">
        <v>1327</v>
      </c>
      <c r="H818" s="51" t="str">
        <f>INDEX(Δεδομένα!B$1:B$51,MATCH('2021'!G818,Δεδομένα!A$1:A$51,0))</f>
        <v>ΑΝΑΤΟΛΙΚΗΣ ΜΑΚΕΔΟΝΙΑΣ ΚΑΙ ΘΡΑΚΗΣ</v>
      </c>
      <c r="I818" s="53">
        <f>INDEX(Δεδομένα!E$1:E$13,MATCH('2021'!H818,Δεδομένα!D$1:D$13,0))</f>
        <v>2</v>
      </c>
      <c r="J818" s="4">
        <v>44416</v>
      </c>
      <c r="K818" s="3" t="s">
        <v>228</v>
      </c>
      <c r="L818" s="17" t="str">
        <f t="shared" si="52"/>
        <v>08/08/2021 18:58</v>
      </c>
      <c r="M818" s="4">
        <v>44416</v>
      </c>
      <c r="N818" s="3" t="s">
        <v>694</v>
      </c>
      <c r="O818" s="17" t="str">
        <f t="shared" si="53"/>
        <v>08/08/2021 20:20</v>
      </c>
      <c r="P818" s="24">
        <f t="shared" si="54"/>
        <v>5.694444444088731E-2</v>
      </c>
      <c r="Q818" s="28">
        <v>0</v>
      </c>
      <c r="R818" s="27">
        <f t="shared" si="55"/>
        <v>81.999999994877726</v>
      </c>
      <c r="S818" s="3" t="s">
        <v>4</v>
      </c>
      <c r="T818" s="3" t="s">
        <v>1386</v>
      </c>
      <c r="U818" s="3" t="s">
        <v>1409</v>
      </c>
      <c r="V818" s="3" t="s">
        <v>1410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20</v>
      </c>
      <c r="AD818" s="5">
        <v>0</v>
      </c>
      <c r="AE818" s="2">
        <v>4</v>
      </c>
      <c r="AF818" s="2">
        <v>0</v>
      </c>
      <c r="AG818" s="2">
        <v>0</v>
      </c>
      <c r="AH818" s="2">
        <v>0</v>
      </c>
      <c r="AI818" s="2">
        <v>0</v>
      </c>
      <c r="AJ818" s="2">
        <v>2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</row>
    <row r="819" spans="1:46" x14ac:dyDescent="0.2">
      <c r="A819" s="2">
        <v>1688245</v>
      </c>
      <c r="B819" s="2">
        <v>881376</v>
      </c>
      <c r="C819" s="7">
        <v>26.559908687386201</v>
      </c>
      <c r="D819" s="7">
        <v>41.527291191232401</v>
      </c>
      <c r="E819" s="19" t="s">
        <v>1384</v>
      </c>
      <c r="F819" s="46">
        <f>INDEX(Δεδομένα!$P:$P,MATCH('2021'!E819,Δεδομένα!$O:$O,0))</f>
        <v>35</v>
      </c>
      <c r="G819" s="49" t="s">
        <v>1327</v>
      </c>
      <c r="H819" s="51" t="str">
        <f>INDEX(Δεδομένα!B$1:B$51,MATCH('2021'!G819,Δεδομένα!A$1:A$51,0))</f>
        <v>ΑΝΑΤΟΛΙΚΗΣ ΜΑΚΕΔΟΝΙΑΣ ΚΑΙ ΘΡΑΚΗΣ</v>
      </c>
      <c r="I819" s="53">
        <f>INDEX(Δεδομένα!E$1:E$13,MATCH('2021'!H819,Δεδομένα!D$1:D$13,0))</f>
        <v>2</v>
      </c>
      <c r="J819" s="4">
        <v>44418</v>
      </c>
      <c r="K819" s="3" t="s">
        <v>396</v>
      </c>
      <c r="L819" s="17" t="str">
        <f t="shared" si="52"/>
        <v>10/08/2021 16:44</v>
      </c>
      <c r="M819" s="4">
        <v>44418</v>
      </c>
      <c r="N819" s="3" t="s">
        <v>181</v>
      </c>
      <c r="O819" s="17" t="str">
        <f t="shared" si="53"/>
        <v>10/08/2021 17:37</v>
      </c>
      <c r="P819" s="24">
        <f t="shared" si="54"/>
        <v>3.6805555551836733E-2</v>
      </c>
      <c r="Q819" s="28">
        <v>0</v>
      </c>
      <c r="R819" s="27">
        <f t="shared" si="55"/>
        <v>52.999999994644895</v>
      </c>
      <c r="S819" s="3" t="s">
        <v>4</v>
      </c>
      <c r="T819" s="3" t="s">
        <v>1386</v>
      </c>
      <c r="U819" s="3" t="s">
        <v>1387</v>
      </c>
      <c r="V819" s="3" t="s">
        <v>1391</v>
      </c>
      <c r="W819" s="5">
        <v>0</v>
      </c>
      <c r="X819" s="5">
        <v>0</v>
      </c>
      <c r="Y819" s="5">
        <v>0</v>
      </c>
      <c r="Z819" s="5">
        <v>0.1</v>
      </c>
      <c r="AA819" s="5">
        <v>0</v>
      </c>
      <c r="AB819" s="5">
        <v>0</v>
      </c>
      <c r="AC819" s="5">
        <v>0</v>
      </c>
      <c r="AD819" s="5">
        <v>0</v>
      </c>
      <c r="AE819" s="2">
        <v>4</v>
      </c>
      <c r="AF819" s="2">
        <v>0</v>
      </c>
      <c r="AG819" s="2">
        <v>0</v>
      </c>
      <c r="AH819" s="2">
        <v>0</v>
      </c>
      <c r="AI819" s="2">
        <v>0</v>
      </c>
      <c r="AJ819" s="2">
        <v>2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</row>
    <row r="820" spans="1:46" x14ac:dyDescent="0.2">
      <c r="A820" s="2">
        <v>1688312</v>
      </c>
      <c r="B820" s="2">
        <v>883170</v>
      </c>
      <c r="C820" s="7">
        <v>26.582184129557199</v>
      </c>
      <c r="D820" s="7">
        <v>41.422665567675502</v>
      </c>
      <c r="E820" s="19" t="s">
        <v>1384</v>
      </c>
      <c r="F820" s="46">
        <f>INDEX(Δεδομένα!$P:$P,MATCH('2021'!E820,Δεδομένα!$O:$O,0))</f>
        <v>35</v>
      </c>
      <c r="G820" s="49" t="s">
        <v>1327</v>
      </c>
      <c r="H820" s="51" t="str">
        <f>INDEX(Δεδομένα!B$1:B$51,MATCH('2021'!G820,Δεδομένα!A$1:A$51,0))</f>
        <v>ΑΝΑΤΟΛΙΚΗΣ ΜΑΚΕΔΟΝΙΑΣ ΚΑΙ ΘΡΑΚΗΣ</v>
      </c>
      <c r="I820" s="53">
        <f>INDEX(Δεδομένα!E$1:E$13,MATCH('2021'!H820,Δεδομένα!D$1:D$13,0))</f>
        <v>2</v>
      </c>
      <c r="J820" s="4">
        <v>44423</v>
      </c>
      <c r="K820" s="3" t="s">
        <v>298</v>
      </c>
      <c r="L820" s="17" t="str">
        <f t="shared" si="52"/>
        <v>15/08/2021 12:35</v>
      </c>
      <c r="M820" s="4">
        <v>44423</v>
      </c>
      <c r="N820" s="3" t="s">
        <v>221</v>
      </c>
      <c r="O820" s="17" t="str">
        <f t="shared" si="53"/>
        <v>15/08/2021 16:15</v>
      </c>
      <c r="P820" s="24">
        <f t="shared" si="54"/>
        <v>0.15277777778101154</v>
      </c>
      <c r="Q820" s="28">
        <v>0</v>
      </c>
      <c r="R820" s="27">
        <f t="shared" si="55"/>
        <v>220.00000000465661</v>
      </c>
      <c r="S820" s="3" t="s">
        <v>4</v>
      </c>
      <c r="T820" s="3" t="s">
        <v>1414</v>
      </c>
      <c r="U820" s="3" t="s">
        <v>4</v>
      </c>
      <c r="V820" s="3" t="s">
        <v>1415</v>
      </c>
      <c r="W820" s="5">
        <v>0</v>
      </c>
      <c r="X820" s="5">
        <v>0</v>
      </c>
      <c r="Y820" s="5">
        <v>0</v>
      </c>
      <c r="Z820" s="5">
        <v>40</v>
      </c>
      <c r="AA820" s="5">
        <v>0</v>
      </c>
      <c r="AB820" s="5">
        <v>0</v>
      </c>
      <c r="AC820" s="5">
        <v>0</v>
      </c>
      <c r="AD820" s="5">
        <v>0</v>
      </c>
      <c r="AE820" s="2">
        <v>8</v>
      </c>
      <c r="AF820" s="2">
        <v>0</v>
      </c>
      <c r="AG820" s="2">
        <v>0</v>
      </c>
      <c r="AH820" s="2">
        <v>0</v>
      </c>
      <c r="AI820" s="2">
        <v>0</v>
      </c>
      <c r="AJ820" s="2">
        <v>4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</row>
    <row r="821" spans="1:46" x14ac:dyDescent="0.2">
      <c r="A821" s="2">
        <v>1688323</v>
      </c>
      <c r="B821" s="2">
        <v>883210</v>
      </c>
      <c r="C821" s="7">
        <v>26.429228386635799</v>
      </c>
      <c r="D821" s="7">
        <v>41.632125730009399</v>
      </c>
      <c r="E821" s="19" t="s">
        <v>1384</v>
      </c>
      <c r="F821" s="46">
        <f>INDEX(Δεδομένα!$P:$P,MATCH('2021'!E821,Δεδομένα!$O:$O,0))</f>
        <v>35</v>
      </c>
      <c r="G821" s="49" t="s">
        <v>1327</v>
      </c>
      <c r="H821" s="51" t="str">
        <f>INDEX(Δεδομένα!B$1:B$51,MATCH('2021'!G821,Δεδομένα!A$1:A$51,0))</f>
        <v>ΑΝΑΤΟΛΙΚΗΣ ΜΑΚΕΔΟΝΙΑΣ ΚΑΙ ΘΡΑΚΗΣ</v>
      </c>
      <c r="I821" s="53">
        <f>INDEX(Δεδομένα!E$1:E$13,MATCH('2021'!H821,Δεδομένα!D$1:D$13,0))</f>
        <v>2</v>
      </c>
      <c r="J821" s="4">
        <v>44423</v>
      </c>
      <c r="K821" s="3" t="s">
        <v>136</v>
      </c>
      <c r="L821" s="17" t="str">
        <f t="shared" si="52"/>
        <v>15/08/2021 15:27</v>
      </c>
      <c r="M821" s="4">
        <v>44423</v>
      </c>
      <c r="N821" s="3" t="s">
        <v>396</v>
      </c>
      <c r="O821" s="17" t="str">
        <f t="shared" si="53"/>
        <v>15/08/2021 16:44</v>
      </c>
      <c r="P821" s="24">
        <f t="shared" si="54"/>
        <v>5.3472222221898846E-2</v>
      </c>
      <c r="Q821" s="28">
        <v>0</v>
      </c>
      <c r="R821" s="27">
        <f t="shared" si="55"/>
        <v>76.999999999534339</v>
      </c>
      <c r="S821" s="3" t="s">
        <v>4</v>
      </c>
      <c r="T821" s="3" t="s">
        <v>1386</v>
      </c>
      <c r="U821" s="3" t="s">
        <v>1399</v>
      </c>
      <c r="V821" s="3" t="s">
        <v>1400</v>
      </c>
      <c r="W821" s="5">
        <v>0</v>
      </c>
      <c r="X821" s="5">
        <v>0</v>
      </c>
      <c r="Y821" s="5">
        <v>0</v>
      </c>
      <c r="Z821" s="5">
        <v>5</v>
      </c>
      <c r="AA821" s="5">
        <v>0</v>
      </c>
      <c r="AB821" s="5">
        <v>0</v>
      </c>
      <c r="AC821" s="5">
        <v>0</v>
      </c>
      <c r="AD821" s="5">
        <v>0</v>
      </c>
      <c r="AE821" s="2">
        <v>6</v>
      </c>
      <c r="AF821" s="2">
        <v>0</v>
      </c>
      <c r="AG821" s="2">
        <v>0</v>
      </c>
      <c r="AH821" s="2">
        <v>0</v>
      </c>
      <c r="AI821" s="2">
        <v>0</v>
      </c>
      <c r="AJ821" s="2">
        <v>3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</row>
    <row r="822" spans="1:46" x14ac:dyDescent="0.2">
      <c r="A822" s="2">
        <v>1688326</v>
      </c>
      <c r="B822" s="2">
        <v>883221</v>
      </c>
      <c r="C822" s="7">
        <v>26.401576482176701</v>
      </c>
      <c r="D822" s="7">
        <v>41.616557025817997</v>
      </c>
      <c r="E822" s="19" t="s">
        <v>1384</v>
      </c>
      <c r="F822" s="46">
        <f>INDEX(Δεδομένα!$P:$P,MATCH('2021'!E822,Δεδομένα!$O:$O,0))</f>
        <v>35</v>
      </c>
      <c r="G822" s="49" t="s">
        <v>1327</v>
      </c>
      <c r="H822" s="51" t="str">
        <f>INDEX(Δεδομένα!B$1:B$51,MATCH('2021'!G822,Δεδομένα!A$1:A$51,0))</f>
        <v>ΑΝΑΤΟΛΙΚΗΣ ΜΑΚΕΔΟΝΙΑΣ ΚΑΙ ΘΡΑΚΗΣ</v>
      </c>
      <c r="I822" s="53">
        <f>INDEX(Δεδομένα!E$1:E$13,MATCH('2021'!H822,Δεδομένα!D$1:D$13,0))</f>
        <v>2</v>
      </c>
      <c r="J822" s="4">
        <v>44423</v>
      </c>
      <c r="K822" s="3" t="s">
        <v>1104</v>
      </c>
      <c r="L822" s="17" t="str">
        <f t="shared" si="52"/>
        <v>15/08/2021 16:13</v>
      </c>
      <c r="M822" s="4">
        <v>44423</v>
      </c>
      <c r="N822" s="3" t="s">
        <v>1284</v>
      </c>
      <c r="O822" s="17" t="str">
        <f t="shared" si="53"/>
        <v>15/08/2021 17:57</v>
      </c>
      <c r="P822" s="24">
        <f t="shared" si="54"/>
        <v>7.2222222224809229E-2</v>
      </c>
      <c r="Q822" s="28">
        <v>0</v>
      </c>
      <c r="R822" s="27">
        <f t="shared" si="55"/>
        <v>104.00000000372529</v>
      </c>
      <c r="S822" s="3" t="s">
        <v>4</v>
      </c>
      <c r="T822" s="3" t="s">
        <v>1386</v>
      </c>
      <c r="U822" s="3" t="s">
        <v>1399</v>
      </c>
      <c r="V822" s="3" t="s">
        <v>1400</v>
      </c>
      <c r="W822" s="5">
        <v>0</v>
      </c>
      <c r="X822" s="5">
        <v>0</v>
      </c>
      <c r="Y822" s="5">
        <v>0</v>
      </c>
      <c r="Z822" s="5">
        <v>2</v>
      </c>
      <c r="AA822" s="5">
        <v>0</v>
      </c>
      <c r="AB822" s="5">
        <v>0</v>
      </c>
      <c r="AC822" s="5">
        <v>0</v>
      </c>
      <c r="AD822" s="5">
        <v>0</v>
      </c>
      <c r="AE822" s="2">
        <v>4</v>
      </c>
      <c r="AF822" s="2">
        <v>0</v>
      </c>
      <c r="AG822" s="2">
        <v>0</v>
      </c>
      <c r="AH822" s="2">
        <v>0</v>
      </c>
      <c r="AI822" s="2">
        <v>0</v>
      </c>
      <c r="AJ822" s="2">
        <v>2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</row>
    <row r="823" spans="1:46" x14ac:dyDescent="0.2">
      <c r="A823" s="2">
        <v>1689995</v>
      </c>
      <c r="B823" s="2">
        <v>885306</v>
      </c>
      <c r="C823" s="7">
        <v>26.563531397298298</v>
      </c>
      <c r="D823" s="7">
        <v>41.4604450928707</v>
      </c>
      <c r="E823" s="19" t="s">
        <v>1384</v>
      </c>
      <c r="F823" s="46">
        <f>INDEX(Δεδομένα!$P:$P,MATCH('2021'!E823,Δεδομένα!$O:$O,0))</f>
        <v>35</v>
      </c>
      <c r="G823" s="49" t="s">
        <v>1327</v>
      </c>
      <c r="H823" s="51" t="str">
        <f>INDEX(Δεδομένα!B$1:B$51,MATCH('2021'!G823,Δεδομένα!A$1:A$51,0))</f>
        <v>ΑΝΑΤΟΛΙΚΗΣ ΜΑΚΕΔΟΝΙΑΣ ΚΑΙ ΘΡΑΚΗΣ</v>
      </c>
      <c r="I823" s="53">
        <f>INDEX(Δεδομένα!E$1:E$13,MATCH('2021'!H823,Δεδομένα!D$1:D$13,0))</f>
        <v>2</v>
      </c>
      <c r="J823" s="4">
        <v>44431</v>
      </c>
      <c r="K823" s="3" t="s">
        <v>29</v>
      </c>
      <c r="L823" s="17" t="str">
        <f t="shared" si="52"/>
        <v>23/08/2021 10:25</v>
      </c>
      <c r="M823" s="4">
        <v>44431</v>
      </c>
      <c r="N823" s="3" t="s">
        <v>1416</v>
      </c>
      <c r="O823" s="17" t="str">
        <f t="shared" si="53"/>
        <v>23/08/2021 10:51</v>
      </c>
      <c r="P823" s="24">
        <f t="shared" si="54"/>
        <v>1.805555554892635E-2</v>
      </c>
      <c r="Q823" s="28">
        <v>0</v>
      </c>
      <c r="R823" s="27">
        <f t="shared" si="55"/>
        <v>25.999999990453944</v>
      </c>
      <c r="S823" s="3" t="s">
        <v>4</v>
      </c>
      <c r="T823" s="3" t="s">
        <v>1386</v>
      </c>
      <c r="U823" s="3" t="s">
        <v>1417</v>
      </c>
      <c r="V823" s="3" t="s">
        <v>1418</v>
      </c>
      <c r="W823" s="5">
        <v>0</v>
      </c>
      <c r="X823" s="5">
        <v>0</v>
      </c>
      <c r="Y823" s="5">
        <v>0</v>
      </c>
      <c r="Z823" s="5">
        <v>0.1</v>
      </c>
      <c r="AA823" s="5">
        <v>0</v>
      </c>
      <c r="AB823" s="5">
        <v>0</v>
      </c>
      <c r="AC823" s="5">
        <v>0</v>
      </c>
      <c r="AD823" s="5">
        <v>0</v>
      </c>
      <c r="AE823" s="2">
        <v>2</v>
      </c>
      <c r="AF823" s="2">
        <v>0</v>
      </c>
      <c r="AG823" s="2">
        <v>0</v>
      </c>
      <c r="AH823" s="2">
        <v>0</v>
      </c>
      <c r="AI823" s="2">
        <v>0</v>
      </c>
      <c r="AJ823" s="2">
        <v>1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</row>
    <row r="824" spans="1:46" x14ac:dyDescent="0.2">
      <c r="A824" s="2">
        <v>1691167</v>
      </c>
      <c r="B824" s="2">
        <v>885679</v>
      </c>
      <c r="C824" s="7">
        <v>26.485474471222201</v>
      </c>
      <c r="D824" s="7">
        <v>41.646653769488999</v>
      </c>
      <c r="E824" s="19" t="s">
        <v>1384</v>
      </c>
      <c r="F824" s="46">
        <f>INDEX(Δεδομένα!$P:$P,MATCH('2021'!E824,Δεδομένα!$O:$O,0))</f>
        <v>35</v>
      </c>
      <c r="G824" s="49" t="s">
        <v>1327</v>
      </c>
      <c r="H824" s="51" t="str">
        <f>INDEX(Δεδομένα!B$1:B$51,MATCH('2021'!G824,Δεδομένα!A$1:A$51,0))</f>
        <v>ΑΝΑΤΟΛΙΚΗΣ ΜΑΚΕΔΟΝΙΑΣ ΚΑΙ ΘΡΑΚΗΣ</v>
      </c>
      <c r="I824" s="53">
        <f>INDEX(Δεδομένα!E$1:E$13,MATCH('2021'!H824,Δεδομένα!D$1:D$13,0))</f>
        <v>2</v>
      </c>
      <c r="J824" s="4">
        <v>44432</v>
      </c>
      <c r="K824" s="3" t="s">
        <v>1419</v>
      </c>
      <c r="L824" s="17" t="str">
        <f t="shared" si="52"/>
        <v>24/08/2021 19:41</v>
      </c>
      <c r="M824" s="4">
        <v>44432</v>
      </c>
      <c r="N824" s="3" t="s">
        <v>1349</v>
      </c>
      <c r="O824" s="17" t="str">
        <f t="shared" si="53"/>
        <v>24/08/2021 20:56</v>
      </c>
      <c r="P824" s="24">
        <f t="shared" si="54"/>
        <v>5.2083333328482695E-2</v>
      </c>
      <c r="Q824" s="28">
        <v>0</v>
      </c>
      <c r="R824" s="27">
        <f t="shared" si="55"/>
        <v>74.999999993015081</v>
      </c>
      <c r="S824" s="3" t="s">
        <v>4</v>
      </c>
      <c r="T824" s="3" t="s">
        <v>1386</v>
      </c>
      <c r="U824" s="3" t="s">
        <v>1420</v>
      </c>
      <c r="V824" s="3" t="s">
        <v>1421</v>
      </c>
      <c r="W824" s="5">
        <v>0</v>
      </c>
      <c r="X824" s="5">
        <v>0</v>
      </c>
      <c r="Y824" s="5">
        <v>0</v>
      </c>
      <c r="Z824" s="5">
        <v>18</v>
      </c>
      <c r="AA824" s="5">
        <v>0</v>
      </c>
      <c r="AB824" s="5">
        <v>0</v>
      </c>
      <c r="AC824" s="5">
        <v>0</v>
      </c>
      <c r="AD824" s="5">
        <v>0</v>
      </c>
      <c r="AE824" s="2">
        <v>4</v>
      </c>
      <c r="AF824" s="2">
        <v>0</v>
      </c>
      <c r="AG824" s="2">
        <v>0</v>
      </c>
      <c r="AH824" s="2">
        <v>0</v>
      </c>
      <c r="AI824" s="2">
        <v>0</v>
      </c>
      <c r="AJ824" s="2">
        <v>2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</row>
    <row r="825" spans="1:46" x14ac:dyDescent="0.2">
      <c r="A825" s="2">
        <v>1691170</v>
      </c>
      <c r="B825" s="2">
        <v>885880</v>
      </c>
      <c r="C825" s="7">
        <v>26.583087242058401</v>
      </c>
      <c r="D825" s="7">
        <v>41.506444046284798</v>
      </c>
      <c r="E825" s="19" t="s">
        <v>1384</v>
      </c>
      <c r="F825" s="46">
        <f>INDEX(Δεδομένα!$P:$P,MATCH('2021'!E825,Δεδομένα!$O:$O,0))</f>
        <v>35</v>
      </c>
      <c r="G825" s="49" t="s">
        <v>1327</v>
      </c>
      <c r="H825" s="51" t="str">
        <f>INDEX(Δεδομένα!B$1:B$51,MATCH('2021'!G825,Δεδομένα!A$1:A$51,0))</f>
        <v>ΑΝΑΤΟΛΙΚΗΣ ΜΑΚΕΔΟΝΙΑΣ ΚΑΙ ΘΡΑΚΗΣ</v>
      </c>
      <c r="I825" s="53">
        <f>INDEX(Δεδομένα!E$1:E$13,MATCH('2021'!H825,Δεδομένα!D$1:D$13,0))</f>
        <v>2</v>
      </c>
      <c r="J825" s="4">
        <v>44433</v>
      </c>
      <c r="K825" s="3" t="s">
        <v>762</v>
      </c>
      <c r="L825" s="17" t="str">
        <f t="shared" si="52"/>
        <v>25/08/2021 13:47</v>
      </c>
      <c r="M825" s="4">
        <v>44433</v>
      </c>
      <c r="N825" s="3" t="s">
        <v>724</v>
      </c>
      <c r="O825" s="17" t="str">
        <f t="shared" si="53"/>
        <v>25/08/2021 18:02</v>
      </c>
      <c r="P825" s="24">
        <f t="shared" si="54"/>
        <v>0.17708333332848269</v>
      </c>
      <c r="Q825" s="28">
        <v>0</v>
      </c>
      <c r="R825" s="27">
        <f t="shared" si="55"/>
        <v>254.99999999301508</v>
      </c>
      <c r="S825" s="3" t="s">
        <v>4</v>
      </c>
      <c r="T825" s="3" t="s">
        <v>1386</v>
      </c>
      <c r="U825" s="3" t="s">
        <v>1387</v>
      </c>
      <c r="V825" s="3" t="s">
        <v>1391</v>
      </c>
      <c r="W825" s="5">
        <v>0</v>
      </c>
      <c r="X825" s="5">
        <v>0</v>
      </c>
      <c r="Y825" s="5">
        <v>0</v>
      </c>
      <c r="Z825" s="5">
        <v>20</v>
      </c>
      <c r="AA825" s="5">
        <v>0</v>
      </c>
      <c r="AB825" s="5">
        <v>0</v>
      </c>
      <c r="AC825" s="5">
        <v>0</v>
      </c>
      <c r="AD825" s="5">
        <v>0</v>
      </c>
      <c r="AE825" s="2">
        <v>5</v>
      </c>
      <c r="AF825" s="2">
        <v>0</v>
      </c>
      <c r="AG825" s="2">
        <v>0</v>
      </c>
      <c r="AH825" s="2">
        <v>0</v>
      </c>
      <c r="AI825" s="2">
        <v>0</v>
      </c>
      <c r="AJ825" s="2">
        <v>3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</row>
    <row r="826" spans="1:46" x14ac:dyDescent="0.2">
      <c r="A826" s="2">
        <v>1695297</v>
      </c>
      <c r="B826" s="2">
        <v>887745</v>
      </c>
      <c r="D826" s="2"/>
      <c r="E826" s="19" t="s">
        <v>1384</v>
      </c>
      <c r="F826" s="46">
        <f>INDEX(Δεδομένα!$P:$P,MATCH('2021'!E826,Δεδομένα!$O:$O,0))</f>
        <v>35</v>
      </c>
      <c r="G826" s="49" t="s">
        <v>1327</v>
      </c>
      <c r="H826" s="51" t="str">
        <f>INDEX(Δεδομένα!B$1:B$51,MATCH('2021'!G826,Δεδομένα!A$1:A$51,0))</f>
        <v>ΑΝΑΤΟΛΙΚΗΣ ΜΑΚΕΔΟΝΙΑΣ ΚΑΙ ΘΡΑΚΗΣ</v>
      </c>
      <c r="I826" s="53">
        <f>INDEX(Δεδομένα!E$1:E$13,MATCH('2021'!H826,Δεδομένα!D$1:D$13,0))</f>
        <v>2</v>
      </c>
      <c r="J826" s="4">
        <v>44443</v>
      </c>
      <c r="K826" s="3" t="s">
        <v>96</v>
      </c>
      <c r="L826" s="17" t="str">
        <f t="shared" si="52"/>
        <v>04/09/2021 20:55</v>
      </c>
      <c r="M826" s="4">
        <v>44443</v>
      </c>
      <c r="N826" s="3" t="s">
        <v>1422</v>
      </c>
      <c r="O826" s="17" t="str">
        <f t="shared" si="53"/>
        <v>04/09/2021 21:22</v>
      </c>
      <c r="P826" s="24">
        <f t="shared" si="54"/>
        <v>1.8749999995634425E-2</v>
      </c>
      <c r="Q826" s="28">
        <v>0</v>
      </c>
      <c r="R826" s="27">
        <f t="shared" si="55"/>
        <v>26.999999993713573</v>
      </c>
      <c r="S826" s="3" t="s">
        <v>4</v>
      </c>
      <c r="T826" s="3" t="s">
        <v>1414</v>
      </c>
      <c r="U826" s="3" t="s">
        <v>4</v>
      </c>
      <c r="V826" s="3" t="s">
        <v>1423</v>
      </c>
      <c r="W826" s="5">
        <v>0</v>
      </c>
      <c r="X826" s="5">
        <v>0</v>
      </c>
      <c r="Y826" s="5">
        <v>0</v>
      </c>
      <c r="Z826" s="5">
        <v>0.1</v>
      </c>
      <c r="AA826" s="5">
        <v>0</v>
      </c>
      <c r="AB826" s="5">
        <v>0</v>
      </c>
      <c r="AC826" s="5">
        <v>0</v>
      </c>
      <c r="AD826" s="5">
        <v>0</v>
      </c>
      <c r="AE826" s="2">
        <v>2</v>
      </c>
      <c r="AF826" s="2">
        <v>0</v>
      </c>
      <c r="AG826" s="2">
        <v>0</v>
      </c>
      <c r="AH826" s="2">
        <v>0</v>
      </c>
      <c r="AI826" s="2">
        <v>0</v>
      </c>
      <c r="AJ826" s="2">
        <v>1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</row>
    <row r="827" spans="1:46" x14ac:dyDescent="0.2">
      <c r="A827" s="2">
        <v>1695305</v>
      </c>
      <c r="B827" s="2">
        <v>890102</v>
      </c>
      <c r="C827" s="7">
        <v>26.5726760353723</v>
      </c>
      <c r="D827" s="7">
        <v>41.423671276732399</v>
      </c>
      <c r="E827" s="19" t="s">
        <v>1384</v>
      </c>
      <c r="F827" s="46">
        <f>INDEX(Δεδομένα!$P:$P,MATCH('2021'!E827,Δεδομένα!$O:$O,0))</f>
        <v>35</v>
      </c>
      <c r="G827" s="49" t="s">
        <v>1327</v>
      </c>
      <c r="H827" s="51" t="str">
        <f>INDEX(Δεδομένα!B$1:B$51,MATCH('2021'!G827,Δεδομένα!A$1:A$51,0))</f>
        <v>ΑΝΑΤΟΛΙΚΗΣ ΜΑΚΕΔΟΝΙΑΣ ΚΑΙ ΘΡΑΚΗΣ</v>
      </c>
      <c r="I827" s="53">
        <f>INDEX(Δεδομένα!E$1:E$13,MATCH('2021'!H827,Δεδομένα!D$1:D$13,0))</f>
        <v>2</v>
      </c>
      <c r="J827" s="4">
        <v>44448</v>
      </c>
      <c r="K827" s="3" t="s">
        <v>1424</v>
      </c>
      <c r="L827" s="17" t="str">
        <f t="shared" si="52"/>
        <v>09/09/2021 23:36</v>
      </c>
      <c r="M827" s="4">
        <v>44448</v>
      </c>
      <c r="N827" s="3" t="s">
        <v>1425</v>
      </c>
      <c r="O827" s="17" t="str">
        <f t="shared" si="53"/>
        <v>09/09/2021 23:56</v>
      </c>
      <c r="P827" s="24">
        <f t="shared" si="54"/>
        <v>1.3888888890505768E-2</v>
      </c>
      <c r="Q827" s="28">
        <v>0</v>
      </c>
      <c r="R827" s="27">
        <f t="shared" si="55"/>
        <v>20.000000002328306</v>
      </c>
      <c r="S827" s="3" t="s">
        <v>4</v>
      </c>
      <c r="T827" s="3" t="s">
        <v>1414</v>
      </c>
      <c r="U827" s="3" t="s">
        <v>4</v>
      </c>
      <c r="V827" s="3" t="s">
        <v>1423</v>
      </c>
      <c r="W827" s="5">
        <v>0</v>
      </c>
      <c r="X827" s="5">
        <v>0</v>
      </c>
      <c r="Y827" s="5">
        <v>0</v>
      </c>
      <c r="Z827" s="5">
        <v>0.01</v>
      </c>
      <c r="AA827" s="5">
        <v>0</v>
      </c>
      <c r="AB827" s="5">
        <v>0</v>
      </c>
      <c r="AC827" s="5">
        <v>0</v>
      </c>
      <c r="AD827" s="5">
        <v>0</v>
      </c>
      <c r="AE827" s="2">
        <v>2</v>
      </c>
      <c r="AF827" s="2">
        <v>0</v>
      </c>
      <c r="AG827" s="2">
        <v>0</v>
      </c>
      <c r="AH827" s="2">
        <v>0</v>
      </c>
      <c r="AI827" s="2">
        <v>0</v>
      </c>
      <c r="AJ827" s="2">
        <v>1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</row>
    <row r="828" spans="1:46" x14ac:dyDescent="0.2">
      <c r="A828" s="2">
        <v>1695306</v>
      </c>
      <c r="B828" s="2">
        <v>890178</v>
      </c>
      <c r="C828" s="7">
        <v>26.359908060545699</v>
      </c>
      <c r="D828" s="7">
        <v>41.547499772541101</v>
      </c>
      <c r="E828" s="19" t="s">
        <v>1384</v>
      </c>
      <c r="F828" s="46">
        <f>INDEX(Δεδομένα!$P:$P,MATCH('2021'!E828,Δεδομένα!$O:$O,0))</f>
        <v>35</v>
      </c>
      <c r="G828" s="49" t="s">
        <v>1327</v>
      </c>
      <c r="H828" s="51" t="str">
        <f>INDEX(Δεδομένα!B$1:B$51,MATCH('2021'!G828,Δεδομένα!A$1:A$51,0))</f>
        <v>ΑΝΑΤΟΛΙΚΗΣ ΜΑΚΕΔΟΝΙΑΣ ΚΑΙ ΘΡΑΚΗΣ</v>
      </c>
      <c r="I828" s="53">
        <f>INDEX(Δεδομένα!E$1:E$13,MATCH('2021'!H828,Δεδομένα!D$1:D$13,0))</f>
        <v>2</v>
      </c>
      <c r="J828" s="4">
        <v>44449</v>
      </c>
      <c r="K828" s="3" t="s">
        <v>593</v>
      </c>
      <c r="L828" s="17" t="str">
        <f t="shared" si="52"/>
        <v>10/09/2021 11:44</v>
      </c>
      <c r="M828" s="4">
        <v>44449</v>
      </c>
      <c r="N828" s="3" t="s">
        <v>1031</v>
      </c>
      <c r="O828" s="17" t="str">
        <f t="shared" si="53"/>
        <v>10/09/2021 11:51</v>
      </c>
      <c r="P828" s="24">
        <f t="shared" si="54"/>
        <v>4.8611111124046147E-3</v>
      </c>
      <c r="Q828" s="28">
        <v>0</v>
      </c>
      <c r="R828" s="27">
        <f t="shared" si="55"/>
        <v>7.0000000018626451</v>
      </c>
      <c r="S828" s="3" t="s">
        <v>4</v>
      </c>
      <c r="T828" s="3" t="s">
        <v>1386</v>
      </c>
      <c r="U828" s="3" t="s">
        <v>1397</v>
      </c>
      <c r="V828" s="3" t="s">
        <v>1398</v>
      </c>
      <c r="W828" s="5">
        <v>0</v>
      </c>
      <c r="X828" s="5">
        <v>0</v>
      </c>
      <c r="Y828" s="5">
        <v>0</v>
      </c>
      <c r="Z828" s="5">
        <v>0.1</v>
      </c>
      <c r="AA828" s="5">
        <v>0</v>
      </c>
      <c r="AB828" s="5">
        <v>0</v>
      </c>
      <c r="AC828" s="5">
        <v>0</v>
      </c>
      <c r="AD828" s="5">
        <v>0</v>
      </c>
      <c r="AE828" s="2">
        <v>2</v>
      </c>
      <c r="AF828" s="2">
        <v>0</v>
      </c>
      <c r="AG828" s="2">
        <v>0</v>
      </c>
      <c r="AH828" s="2">
        <v>0</v>
      </c>
      <c r="AI828" s="2">
        <v>0</v>
      </c>
      <c r="AJ828" s="2">
        <v>1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</row>
    <row r="829" spans="1:46" x14ac:dyDescent="0.2">
      <c r="A829" s="2">
        <v>1695307</v>
      </c>
      <c r="B829" s="2">
        <v>890667</v>
      </c>
      <c r="C829" s="7">
        <v>26.501626201732599</v>
      </c>
      <c r="D829" s="7">
        <v>41.480646750310498</v>
      </c>
      <c r="E829" s="19" t="s">
        <v>1384</v>
      </c>
      <c r="F829" s="46">
        <f>INDEX(Δεδομένα!$P:$P,MATCH('2021'!E829,Δεδομένα!$O:$O,0))</f>
        <v>35</v>
      </c>
      <c r="G829" s="49" t="s">
        <v>1327</v>
      </c>
      <c r="H829" s="51" t="str">
        <f>INDEX(Δεδομένα!B$1:B$51,MATCH('2021'!G829,Δεδομένα!A$1:A$51,0))</f>
        <v>ΑΝΑΤΟΛΙΚΗΣ ΜΑΚΕΔΟΝΙΑΣ ΚΑΙ ΘΡΑΚΗΣ</v>
      </c>
      <c r="I829" s="53">
        <f>INDEX(Δεδομένα!E$1:E$13,MATCH('2021'!H829,Δεδομένα!D$1:D$13,0))</f>
        <v>2</v>
      </c>
      <c r="J829" s="4">
        <v>44451</v>
      </c>
      <c r="K829" s="3" t="s">
        <v>1078</v>
      </c>
      <c r="L829" s="17" t="str">
        <f t="shared" si="52"/>
        <v>12/09/2021 11:10</v>
      </c>
      <c r="M829" s="4">
        <v>44451</v>
      </c>
      <c r="N829" s="3" t="s">
        <v>1426</v>
      </c>
      <c r="O829" s="17" t="str">
        <f t="shared" si="53"/>
        <v>12/09/2021 11:59</v>
      </c>
      <c r="P829" s="24">
        <f t="shared" si="54"/>
        <v>3.4027777772280388E-2</v>
      </c>
      <c r="Q829" s="28">
        <v>0</v>
      </c>
      <c r="R829" s="27">
        <f t="shared" si="55"/>
        <v>48.999999992083758</v>
      </c>
      <c r="S829" s="3" t="s">
        <v>4</v>
      </c>
      <c r="T829" s="3" t="s">
        <v>1386</v>
      </c>
      <c r="U829" s="3" t="s">
        <v>4</v>
      </c>
      <c r="V829" s="3" t="s">
        <v>1407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15</v>
      </c>
      <c r="AD829" s="5">
        <v>0</v>
      </c>
      <c r="AE829" s="2">
        <v>5</v>
      </c>
      <c r="AF829" s="2">
        <v>0</v>
      </c>
      <c r="AG829" s="2">
        <v>0</v>
      </c>
      <c r="AH829" s="2">
        <v>0</v>
      </c>
      <c r="AI829" s="2">
        <v>0</v>
      </c>
      <c r="AJ829" s="2">
        <v>3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</row>
    <row r="830" spans="1:46" x14ac:dyDescent="0.2">
      <c r="A830" s="2">
        <v>1699511</v>
      </c>
      <c r="B830" s="2">
        <v>894091</v>
      </c>
      <c r="C830" s="7">
        <v>26.397915842240199</v>
      </c>
      <c r="D830" s="7">
        <v>41.578306927857703</v>
      </c>
      <c r="E830" s="19" t="s">
        <v>1384</v>
      </c>
      <c r="F830" s="46">
        <f>INDEX(Δεδομένα!$P:$P,MATCH('2021'!E830,Δεδομένα!$O:$O,0))</f>
        <v>35</v>
      </c>
      <c r="G830" s="49" t="s">
        <v>1327</v>
      </c>
      <c r="H830" s="51" t="str">
        <f>INDEX(Δεδομένα!B$1:B$51,MATCH('2021'!G830,Δεδομένα!A$1:A$51,0))</f>
        <v>ΑΝΑΤΟΛΙΚΗΣ ΜΑΚΕΔΟΝΙΑΣ ΚΑΙ ΘΡΑΚΗΣ</v>
      </c>
      <c r="I830" s="53">
        <f>INDEX(Δεδομένα!E$1:E$13,MATCH('2021'!H830,Δεδομένα!D$1:D$13,0))</f>
        <v>2</v>
      </c>
      <c r="J830" s="4">
        <v>44464</v>
      </c>
      <c r="K830" s="3" t="s">
        <v>455</v>
      </c>
      <c r="L830" s="17" t="str">
        <f t="shared" si="52"/>
        <v>25/09/2021 14:22</v>
      </c>
      <c r="M830" s="4">
        <v>44464</v>
      </c>
      <c r="N830" s="3" t="s">
        <v>1162</v>
      </c>
      <c r="O830" s="17" t="str">
        <f t="shared" si="53"/>
        <v>25/09/2021 16:29</v>
      </c>
      <c r="P830" s="24">
        <f t="shared" si="54"/>
        <v>8.819444444088731E-2</v>
      </c>
      <c r="Q830" s="28">
        <v>0</v>
      </c>
      <c r="R830" s="27">
        <f t="shared" si="55"/>
        <v>126.99999999487773</v>
      </c>
      <c r="S830" s="3" t="s">
        <v>4</v>
      </c>
      <c r="T830" s="3" t="s">
        <v>1386</v>
      </c>
      <c r="U830" s="3" t="s">
        <v>1397</v>
      </c>
      <c r="V830" s="3" t="s">
        <v>1398</v>
      </c>
      <c r="W830" s="5">
        <v>0</v>
      </c>
      <c r="X830" s="5">
        <v>0</v>
      </c>
      <c r="Y830" s="5">
        <v>0</v>
      </c>
      <c r="Z830" s="5">
        <v>100</v>
      </c>
      <c r="AA830" s="5">
        <v>0</v>
      </c>
      <c r="AB830" s="5">
        <v>20</v>
      </c>
      <c r="AC830" s="5">
        <v>0</v>
      </c>
      <c r="AD830" s="5">
        <v>0</v>
      </c>
      <c r="AE830" s="2">
        <v>8</v>
      </c>
      <c r="AF830" s="2">
        <v>0</v>
      </c>
      <c r="AG830" s="2">
        <v>0</v>
      </c>
      <c r="AH830" s="2">
        <v>0</v>
      </c>
      <c r="AI830" s="2">
        <v>0</v>
      </c>
      <c r="AJ830" s="2">
        <v>4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</row>
    <row r="831" spans="1:46" x14ac:dyDescent="0.2">
      <c r="A831" s="2">
        <v>1699548</v>
      </c>
      <c r="B831" s="2">
        <v>894141</v>
      </c>
      <c r="C831" s="7">
        <v>26.347805451884899</v>
      </c>
      <c r="D831" s="7">
        <v>41.535793115672398</v>
      </c>
      <c r="E831" s="19" t="s">
        <v>1384</v>
      </c>
      <c r="F831" s="46">
        <f>INDEX(Δεδομένα!$P:$P,MATCH('2021'!E831,Δεδομένα!$O:$O,0))</f>
        <v>35</v>
      </c>
      <c r="G831" s="49" t="s">
        <v>1327</v>
      </c>
      <c r="H831" s="51" t="str">
        <f>INDEX(Δεδομένα!B$1:B$51,MATCH('2021'!G831,Δεδομένα!A$1:A$51,0))</f>
        <v>ΑΝΑΤΟΛΙΚΗΣ ΜΑΚΕΔΟΝΙΑΣ ΚΑΙ ΘΡΑΚΗΣ</v>
      </c>
      <c r="I831" s="53">
        <f>INDEX(Δεδομένα!E$1:E$13,MATCH('2021'!H831,Δεδομένα!D$1:D$13,0))</f>
        <v>2</v>
      </c>
      <c r="J831" s="4">
        <v>44464</v>
      </c>
      <c r="K831" s="3" t="s">
        <v>202</v>
      </c>
      <c r="L831" s="17" t="str">
        <f t="shared" si="52"/>
        <v>25/09/2021 16:33</v>
      </c>
      <c r="M831" s="4">
        <v>44464</v>
      </c>
      <c r="N831" s="3" t="s">
        <v>697</v>
      </c>
      <c r="O831" s="17" t="str">
        <f t="shared" si="53"/>
        <v>25/09/2021 17:40</v>
      </c>
      <c r="P831" s="24">
        <f t="shared" si="54"/>
        <v>4.6527777776645962E-2</v>
      </c>
      <c r="Q831" s="28">
        <v>0</v>
      </c>
      <c r="R831" s="27">
        <f t="shared" si="55"/>
        <v>66.999999998370185</v>
      </c>
      <c r="S831" s="3" t="s">
        <v>4</v>
      </c>
      <c r="T831" s="3" t="s">
        <v>1386</v>
      </c>
      <c r="U831" s="3" t="s">
        <v>1397</v>
      </c>
      <c r="V831" s="3" t="s">
        <v>1398</v>
      </c>
      <c r="W831" s="5">
        <v>0</v>
      </c>
      <c r="X831" s="5">
        <v>0</v>
      </c>
      <c r="Y831" s="5">
        <v>0</v>
      </c>
      <c r="Z831" s="5">
        <v>19</v>
      </c>
      <c r="AA831" s="5">
        <v>0</v>
      </c>
      <c r="AB831" s="5">
        <v>1</v>
      </c>
      <c r="AC831" s="5">
        <v>0</v>
      </c>
      <c r="AD831" s="5">
        <v>0</v>
      </c>
      <c r="AE831" s="2">
        <v>4</v>
      </c>
      <c r="AF831" s="2">
        <v>0</v>
      </c>
      <c r="AG831" s="2">
        <v>0</v>
      </c>
      <c r="AH831" s="2">
        <v>0</v>
      </c>
      <c r="AI831" s="2">
        <v>0</v>
      </c>
      <c r="AJ831" s="2">
        <v>2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</row>
    <row r="832" spans="1:46" x14ac:dyDescent="0.2">
      <c r="A832" s="2">
        <v>1699738</v>
      </c>
      <c r="B832" s="2">
        <v>895445</v>
      </c>
      <c r="C832" s="7">
        <v>26.5362017436663</v>
      </c>
      <c r="D832" s="7">
        <v>41.553784900721801</v>
      </c>
      <c r="E832" s="19" t="s">
        <v>1384</v>
      </c>
      <c r="F832" s="46">
        <f>INDEX(Δεδομένα!$P:$P,MATCH('2021'!E832,Δεδομένα!$O:$O,0))</f>
        <v>35</v>
      </c>
      <c r="G832" s="49" t="s">
        <v>1327</v>
      </c>
      <c r="H832" s="51" t="str">
        <f>INDEX(Δεδομένα!B$1:B$51,MATCH('2021'!G832,Δεδομένα!A$1:A$51,0))</f>
        <v>ΑΝΑΤΟΛΙΚΗΣ ΜΑΚΕΔΟΝΙΑΣ ΚΑΙ ΘΡΑΚΗΣ</v>
      </c>
      <c r="I832" s="53">
        <f>INDEX(Δεδομένα!E$1:E$13,MATCH('2021'!H832,Δεδομένα!D$1:D$13,0))</f>
        <v>2</v>
      </c>
      <c r="J832" s="4">
        <v>44469</v>
      </c>
      <c r="K832" s="3" t="s">
        <v>959</v>
      </c>
      <c r="L832" s="17" t="str">
        <f t="shared" si="52"/>
        <v>30/09/2021 15:07</v>
      </c>
      <c r="M832" s="4">
        <v>44469</v>
      </c>
      <c r="N832" s="3" t="s">
        <v>1288</v>
      </c>
      <c r="O832" s="17" t="str">
        <f t="shared" si="53"/>
        <v>30/09/2021 16:09</v>
      </c>
      <c r="P832" s="24">
        <f t="shared" si="54"/>
        <v>4.3055555557657499E-2</v>
      </c>
      <c r="Q832" s="28">
        <v>0</v>
      </c>
      <c r="R832" s="27">
        <f t="shared" si="55"/>
        <v>62.000000003026798</v>
      </c>
      <c r="S832" s="3" t="s">
        <v>4</v>
      </c>
      <c r="T832" s="3" t="s">
        <v>1386</v>
      </c>
      <c r="U832" s="3" t="s">
        <v>1409</v>
      </c>
      <c r="V832" s="3" t="s">
        <v>1410</v>
      </c>
      <c r="W832" s="5">
        <v>0</v>
      </c>
      <c r="X832" s="5">
        <v>0</v>
      </c>
      <c r="Y832" s="5">
        <v>0</v>
      </c>
      <c r="Z832" s="5">
        <v>10</v>
      </c>
      <c r="AA832" s="5">
        <v>0</v>
      </c>
      <c r="AB832" s="5">
        <v>0</v>
      </c>
      <c r="AC832" s="5">
        <v>2</v>
      </c>
      <c r="AD832" s="5">
        <v>0</v>
      </c>
      <c r="AE832" s="2">
        <v>2</v>
      </c>
      <c r="AF832" s="2">
        <v>0</v>
      </c>
      <c r="AG832" s="2">
        <v>0</v>
      </c>
      <c r="AH832" s="2">
        <v>0</v>
      </c>
      <c r="AI832" s="2">
        <v>0</v>
      </c>
      <c r="AJ832" s="2">
        <v>1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</row>
    <row r="833" spans="1:46" x14ac:dyDescent="0.2">
      <c r="A833" s="2">
        <v>1700788</v>
      </c>
      <c r="B833" s="2">
        <v>895757</v>
      </c>
      <c r="C833" s="7">
        <v>26.555592333760998</v>
      </c>
      <c r="D833" s="7">
        <v>41.606291219488199</v>
      </c>
      <c r="E833" s="19" t="s">
        <v>1384</v>
      </c>
      <c r="F833" s="46">
        <f>INDEX(Δεδομένα!$P:$P,MATCH('2021'!E833,Δεδομένα!$O:$O,0))</f>
        <v>35</v>
      </c>
      <c r="G833" s="49" t="s">
        <v>1327</v>
      </c>
      <c r="H833" s="51" t="str">
        <f>INDEX(Δεδομένα!B$1:B$51,MATCH('2021'!G833,Δεδομένα!A$1:A$51,0))</f>
        <v>ΑΝΑΤΟΛΙΚΗΣ ΜΑΚΕΔΟΝΙΑΣ ΚΑΙ ΘΡΑΚΗΣ</v>
      </c>
      <c r="I833" s="53">
        <f>INDEX(Δεδομένα!E$1:E$13,MATCH('2021'!H833,Δεδομένα!D$1:D$13,0))</f>
        <v>2</v>
      </c>
      <c r="J833" s="4">
        <v>44470</v>
      </c>
      <c r="K833" s="3" t="s">
        <v>714</v>
      </c>
      <c r="L833" s="17" t="str">
        <f t="shared" si="52"/>
        <v>01/10/2021 20:21</v>
      </c>
      <c r="M833" s="4">
        <v>44470</v>
      </c>
      <c r="N833" s="3" t="s">
        <v>248</v>
      </c>
      <c r="O833" s="17" t="str">
        <f t="shared" si="53"/>
        <v>01/10/2021 21:27</v>
      </c>
      <c r="P833" s="24">
        <f t="shared" si="54"/>
        <v>4.5833333337213844E-2</v>
      </c>
      <c r="Q833" s="28">
        <v>0</v>
      </c>
      <c r="R833" s="27">
        <f t="shared" si="55"/>
        <v>66.000000005587935</v>
      </c>
      <c r="S833" s="3" t="s">
        <v>4</v>
      </c>
      <c r="T833" s="3" t="s">
        <v>1386</v>
      </c>
      <c r="U833" s="3" t="s">
        <v>1389</v>
      </c>
      <c r="V833" s="3" t="s">
        <v>1427</v>
      </c>
      <c r="W833" s="5">
        <v>0</v>
      </c>
      <c r="X833" s="5">
        <v>0</v>
      </c>
      <c r="Y833" s="5">
        <v>0</v>
      </c>
      <c r="Z833" s="5">
        <v>1</v>
      </c>
      <c r="AA833" s="5">
        <v>0</v>
      </c>
      <c r="AB833" s="5">
        <v>0</v>
      </c>
      <c r="AC833" s="5">
        <v>1</v>
      </c>
      <c r="AD833" s="5">
        <v>0</v>
      </c>
      <c r="AE833" s="2">
        <v>2</v>
      </c>
      <c r="AF833" s="2">
        <v>0</v>
      </c>
      <c r="AG833" s="2">
        <v>0</v>
      </c>
      <c r="AH833" s="2">
        <v>0</v>
      </c>
      <c r="AI833" s="2">
        <v>0</v>
      </c>
      <c r="AJ833" s="2">
        <v>1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</row>
    <row r="834" spans="1:46" x14ac:dyDescent="0.2">
      <c r="A834" s="2">
        <v>1700795</v>
      </c>
      <c r="B834" s="2">
        <v>895977</v>
      </c>
      <c r="C834" s="7">
        <v>26.536104003710999</v>
      </c>
      <c r="D834" s="7">
        <v>41.435137362136302</v>
      </c>
      <c r="E834" s="19" t="s">
        <v>1384</v>
      </c>
      <c r="F834" s="46">
        <f>INDEX(Δεδομένα!$P:$P,MATCH('2021'!E834,Δεδομένα!$O:$O,0))</f>
        <v>35</v>
      </c>
      <c r="G834" s="49" t="s">
        <v>1327</v>
      </c>
      <c r="H834" s="51" t="str">
        <f>INDEX(Δεδομένα!B$1:B$51,MATCH('2021'!G834,Δεδομένα!A$1:A$51,0))</f>
        <v>ΑΝΑΤΟΛΙΚΗΣ ΜΑΚΕΔΟΝΙΑΣ ΚΑΙ ΘΡΑΚΗΣ</v>
      </c>
      <c r="I834" s="53">
        <f>INDEX(Δεδομένα!E$1:E$13,MATCH('2021'!H834,Δεδομένα!D$1:D$13,0))</f>
        <v>2</v>
      </c>
      <c r="J834" s="4">
        <v>44471</v>
      </c>
      <c r="K834" s="3" t="s">
        <v>17</v>
      </c>
      <c r="L834" s="17" t="str">
        <f t="shared" ref="L834:L884" si="56">_xlfn.CONCAT(TEXT(J834,"ηη/μμ/εεε")," ",TEXT(K834,"ωω:λλ"))</f>
        <v>02/10/2021 18:00</v>
      </c>
      <c r="M834" s="4">
        <v>44471</v>
      </c>
      <c r="N834" s="3" t="s">
        <v>665</v>
      </c>
      <c r="O834" s="17" t="str">
        <f t="shared" ref="O834:O884" si="57">_xlfn.CONCAT(TEXT(M834,"ηη/μμ/εεε")," ",TEXT(N834,"ωω:λλ"))</f>
        <v>02/10/2021 20:22</v>
      </c>
      <c r="P834" s="24">
        <f t="shared" ref="P834:P884" si="58">O834-L834</f>
        <v>9.8611111112404615E-2</v>
      </c>
      <c r="Q834" s="28">
        <v>0</v>
      </c>
      <c r="R834" s="27">
        <f t="shared" ref="R834:R884" si="59">P834*(24*60)</f>
        <v>142.00000000186265</v>
      </c>
      <c r="S834" s="3" t="s">
        <v>4</v>
      </c>
      <c r="T834" s="3" t="s">
        <v>1386</v>
      </c>
      <c r="U834" s="3" t="s">
        <v>1428</v>
      </c>
      <c r="V834" s="3" t="s">
        <v>1429</v>
      </c>
      <c r="W834" s="5">
        <v>0</v>
      </c>
      <c r="X834" s="5">
        <v>0</v>
      </c>
      <c r="Y834" s="5">
        <v>0</v>
      </c>
      <c r="Z834" s="5">
        <v>40</v>
      </c>
      <c r="AA834" s="5">
        <v>0</v>
      </c>
      <c r="AB834" s="5">
        <v>0</v>
      </c>
      <c r="AC834" s="5">
        <v>20</v>
      </c>
      <c r="AD834" s="5">
        <v>0</v>
      </c>
      <c r="AE834" s="2">
        <v>7</v>
      </c>
      <c r="AF834" s="2">
        <v>0</v>
      </c>
      <c r="AG834" s="2">
        <v>0</v>
      </c>
      <c r="AH834" s="2">
        <v>0</v>
      </c>
      <c r="AI834" s="2">
        <v>0</v>
      </c>
      <c r="AJ834" s="2">
        <v>4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</row>
    <row r="835" spans="1:46" x14ac:dyDescent="0.2">
      <c r="A835" s="2">
        <v>1700797</v>
      </c>
      <c r="B835" s="2">
        <v>895982</v>
      </c>
      <c r="C835" s="7">
        <v>26.3237135565528</v>
      </c>
      <c r="D835" s="7">
        <v>41.534520678335198</v>
      </c>
      <c r="E835" s="19" t="s">
        <v>1384</v>
      </c>
      <c r="F835" s="46">
        <f>INDEX(Δεδομένα!$P:$P,MATCH('2021'!E835,Δεδομένα!$O:$O,0))</f>
        <v>35</v>
      </c>
      <c r="G835" s="49" t="s">
        <v>1327</v>
      </c>
      <c r="H835" s="51" t="str">
        <f>INDEX(Δεδομένα!B$1:B$51,MATCH('2021'!G835,Δεδομένα!A$1:A$51,0))</f>
        <v>ΑΝΑΤΟΛΙΚΗΣ ΜΑΚΕΔΟΝΙΑΣ ΚΑΙ ΘΡΑΚΗΣ</v>
      </c>
      <c r="I835" s="53">
        <f>INDEX(Δεδομένα!E$1:E$13,MATCH('2021'!H835,Δεδομένα!D$1:D$13,0))</f>
        <v>2</v>
      </c>
      <c r="J835" s="4">
        <v>44471</v>
      </c>
      <c r="K835" s="3" t="s">
        <v>9</v>
      </c>
      <c r="L835" s="17" t="str">
        <f t="shared" si="56"/>
        <v>02/10/2021 18:15</v>
      </c>
      <c r="M835" s="4">
        <v>44471</v>
      </c>
      <c r="N835" s="3" t="s">
        <v>228</v>
      </c>
      <c r="O835" s="17" t="str">
        <f t="shared" si="57"/>
        <v>02/10/2021 18:58</v>
      </c>
      <c r="P835" s="24">
        <f t="shared" si="58"/>
        <v>2.9861111113859806E-2</v>
      </c>
      <c r="Q835" s="28">
        <v>0</v>
      </c>
      <c r="R835" s="27">
        <f t="shared" si="59"/>
        <v>43.000000003958121</v>
      </c>
      <c r="S835" s="3" t="s">
        <v>4</v>
      </c>
      <c r="T835" s="3" t="s">
        <v>1386</v>
      </c>
      <c r="U835" s="3" t="s">
        <v>1397</v>
      </c>
      <c r="V835" s="3" t="s">
        <v>1398</v>
      </c>
      <c r="W835" s="5">
        <v>0</v>
      </c>
      <c r="X835" s="5">
        <v>0</v>
      </c>
      <c r="Y835" s="5">
        <v>0</v>
      </c>
      <c r="Z835" s="5">
        <v>15</v>
      </c>
      <c r="AA835" s="5">
        <v>0</v>
      </c>
      <c r="AB835" s="5">
        <v>0</v>
      </c>
      <c r="AC835" s="5">
        <v>15</v>
      </c>
      <c r="AD835" s="5">
        <v>0</v>
      </c>
      <c r="AE835" s="2">
        <v>2</v>
      </c>
      <c r="AF835" s="2">
        <v>0</v>
      </c>
      <c r="AG835" s="2">
        <v>0</v>
      </c>
      <c r="AH835" s="2">
        <v>0</v>
      </c>
      <c r="AI835" s="2">
        <v>0</v>
      </c>
      <c r="AJ835" s="2">
        <v>1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</row>
    <row r="836" spans="1:46" x14ac:dyDescent="0.2">
      <c r="A836" s="2">
        <v>1700802</v>
      </c>
      <c r="B836" s="2">
        <v>896238</v>
      </c>
      <c r="C836" s="7">
        <v>26.323023884214599</v>
      </c>
      <c r="D836" s="7">
        <v>41.535639338585</v>
      </c>
      <c r="E836" s="19" t="s">
        <v>1384</v>
      </c>
      <c r="F836" s="46">
        <f>INDEX(Δεδομένα!$P:$P,MATCH('2021'!E836,Δεδομένα!$O:$O,0))</f>
        <v>35</v>
      </c>
      <c r="G836" s="49" t="s">
        <v>1327</v>
      </c>
      <c r="H836" s="51" t="str">
        <f>INDEX(Δεδομένα!B$1:B$51,MATCH('2021'!G836,Δεδομένα!A$1:A$51,0))</f>
        <v>ΑΝΑΤΟΛΙΚΗΣ ΜΑΚΕΔΟΝΙΑΣ ΚΑΙ ΘΡΑΚΗΣ</v>
      </c>
      <c r="I836" s="53">
        <f>INDEX(Δεδομένα!E$1:E$13,MATCH('2021'!H836,Δεδομένα!D$1:D$13,0))</f>
        <v>2</v>
      </c>
      <c r="J836" s="4">
        <v>44472</v>
      </c>
      <c r="K836" s="3" t="s">
        <v>136</v>
      </c>
      <c r="L836" s="17" t="str">
        <f t="shared" si="56"/>
        <v>03/10/2021 15:27</v>
      </c>
      <c r="M836" s="4">
        <v>44472</v>
      </c>
      <c r="N836" s="3" t="s">
        <v>1104</v>
      </c>
      <c r="O836" s="17" t="str">
        <f t="shared" si="57"/>
        <v>03/10/2021 16:13</v>
      </c>
      <c r="P836" s="24">
        <f t="shared" si="58"/>
        <v>3.1944444439432118E-2</v>
      </c>
      <c r="Q836" s="28">
        <v>0</v>
      </c>
      <c r="R836" s="27">
        <f t="shared" si="59"/>
        <v>45.99999999278225</v>
      </c>
      <c r="S836" s="3" t="s">
        <v>4</v>
      </c>
      <c r="T836" s="3" t="s">
        <v>1386</v>
      </c>
      <c r="U836" s="3" t="s">
        <v>4</v>
      </c>
      <c r="V836" s="3" t="s">
        <v>1403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3</v>
      </c>
      <c r="AC836" s="5">
        <v>3</v>
      </c>
      <c r="AD836" s="5">
        <v>0</v>
      </c>
      <c r="AE836" s="2">
        <v>2</v>
      </c>
      <c r="AF836" s="2">
        <v>0</v>
      </c>
      <c r="AG836" s="2">
        <v>0</v>
      </c>
      <c r="AH836" s="2">
        <v>0</v>
      </c>
      <c r="AI836" s="2">
        <v>0</v>
      </c>
      <c r="AJ836" s="2">
        <v>1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</row>
    <row r="837" spans="1:46" x14ac:dyDescent="0.2">
      <c r="A837" s="2">
        <v>1703823</v>
      </c>
      <c r="B837" s="2">
        <v>897392</v>
      </c>
      <c r="C837" s="7">
        <v>26.545741443197201</v>
      </c>
      <c r="D837" s="7">
        <v>41.446334498122503</v>
      </c>
      <c r="E837" s="19" t="s">
        <v>1384</v>
      </c>
      <c r="F837" s="46">
        <f>INDEX(Δεδομένα!$P:$P,MATCH('2021'!E837,Δεδομένα!$O:$O,0))</f>
        <v>35</v>
      </c>
      <c r="G837" s="49" t="s">
        <v>1327</v>
      </c>
      <c r="H837" s="51" t="str">
        <f>INDEX(Δεδομένα!B$1:B$51,MATCH('2021'!G837,Δεδομένα!A$1:A$51,0))</f>
        <v>ΑΝΑΤΟΛΙΚΗΣ ΜΑΚΕΔΟΝΙΑΣ ΚΑΙ ΘΡΑΚΗΣ</v>
      </c>
      <c r="I837" s="53">
        <f>INDEX(Δεδομένα!E$1:E$13,MATCH('2021'!H837,Δεδομένα!D$1:D$13,0))</f>
        <v>2</v>
      </c>
      <c r="J837" s="4">
        <v>44476</v>
      </c>
      <c r="K837" s="3" t="s">
        <v>1026</v>
      </c>
      <c r="L837" s="17" t="str">
        <f t="shared" si="56"/>
        <v>07/10/2021 12:57</v>
      </c>
      <c r="M837" s="4">
        <v>44476</v>
      </c>
      <c r="N837" s="3" t="s">
        <v>833</v>
      </c>
      <c r="O837" s="17" t="str">
        <f t="shared" si="57"/>
        <v>07/10/2021 14:35</v>
      </c>
      <c r="P837" s="24">
        <f t="shared" si="58"/>
        <v>6.805555555911269E-2</v>
      </c>
      <c r="Q837" s="28">
        <v>0</v>
      </c>
      <c r="R837" s="27">
        <f t="shared" si="59"/>
        <v>98.000000005122274</v>
      </c>
      <c r="S837" s="3" t="s">
        <v>4</v>
      </c>
      <c r="T837" s="3" t="s">
        <v>1386</v>
      </c>
      <c r="U837" s="3" t="s">
        <v>1417</v>
      </c>
      <c r="V837" s="3" t="s">
        <v>1418</v>
      </c>
      <c r="W837" s="5">
        <v>0</v>
      </c>
      <c r="X837" s="5">
        <v>0</v>
      </c>
      <c r="Y837" s="5">
        <v>0</v>
      </c>
      <c r="Z837" s="5">
        <v>20</v>
      </c>
      <c r="AA837" s="5">
        <v>0</v>
      </c>
      <c r="AB837" s="5">
        <v>0</v>
      </c>
      <c r="AC837" s="5">
        <v>0</v>
      </c>
      <c r="AD837" s="5">
        <v>0</v>
      </c>
      <c r="AE837" s="2">
        <v>4</v>
      </c>
      <c r="AF837" s="2">
        <v>0</v>
      </c>
      <c r="AG837" s="2">
        <v>0</v>
      </c>
      <c r="AH837" s="2">
        <v>0</v>
      </c>
      <c r="AI837" s="2">
        <v>0</v>
      </c>
      <c r="AJ837" s="2">
        <v>2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</row>
    <row r="838" spans="1:46" x14ac:dyDescent="0.2">
      <c r="A838" s="2">
        <v>1703919</v>
      </c>
      <c r="B838" s="2">
        <v>897427</v>
      </c>
      <c r="C838" s="7">
        <v>26.5821596304766</v>
      </c>
      <c r="D838" s="7">
        <v>41.415245497527103</v>
      </c>
      <c r="E838" s="19" t="s">
        <v>1384</v>
      </c>
      <c r="F838" s="46">
        <f>INDEX(Δεδομένα!$P:$P,MATCH('2021'!E838,Δεδομένα!$O:$O,0))</f>
        <v>35</v>
      </c>
      <c r="G838" s="49" t="s">
        <v>1327</v>
      </c>
      <c r="H838" s="51" t="str">
        <f>INDEX(Δεδομένα!B$1:B$51,MATCH('2021'!G838,Δεδομένα!A$1:A$51,0))</f>
        <v>ΑΝΑΤΟΛΙΚΗΣ ΜΑΚΕΔΟΝΙΑΣ ΚΑΙ ΘΡΑΚΗΣ</v>
      </c>
      <c r="I838" s="53">
        <f>INDEX(Δεδομένα!E$1:E$13,MATCH('2021'!H838,Δεδομένα!D$1:D$13,0))</f>
        <v>2</v>
      </c>
      <c r="J838" s="4">
        <v>44476</v>
      </c>
      <c r="K838" s="3" t="s">
        <v>671</v>
      </c>
      <c r="L838" s="17" t="str">
        <f t="shared" si="56"/>
        <v>07/10/2021 14:36</v>
      </c>
      <c r="M838" s="4">
        <v>44476</v>
      </c>
      <c r="N838" s="3" t="s">
        <v>590</v>
      </c>
      <c r="O838" s="17" t="str">
        <f t="shared" si="57"/>
        <v>07/10/2021 15:25</v>
      </c>
      <c r="P838" s="24">
        <f t="shared" si="58"/>
        <v>3.4027777779556345E-2</v>
      </c>
      <c r="Q838" s="28">
        <v>0</v>
      </c>
      <c r="R838" s="27">
        <f t="shared" si="59"/>
        <v>49.000000002561137</v>
      </c>
      <c r="S838" s="3" t="s">
        <v>4</v>
      </c>
      <c r="T838" s="3" t="s">
        <v>1386</v>
      </c>
      <c r="U838" s="3" t="s">
        <v>4</v>
      </c>
      <c r="V838" s="3" t="s">
        <v>1423</v>
      </c>
      <c r="W838" s="5">
        <v>0</v>
      </c>
      <c r="X838" s="5">
        <v>0</v>
      </c>
      <c r="Y838" s="5">
        <v>0</v>
      </c>
      <c r="Z838" s="5">
        <v>6</v>
      </c>
      <c r="AA838" s="5">
        <v>0</v>
      </c>
      <c r="AB838" s="5">
        <v>0</v>
      </c>
      <c r="AC838" s="5">
        <v>7</v>
      </c>
      <c r="AD838" s="5">
        <v>0</v>
      </c>
      <c r="AE838" s="2">
        <v>4</v>
      </c>
      <c r="AF838" s="2">
        <v>0</v>
      </c>
      <c r="AG838" s="2">
        <v>0</v>
      </c>
      <c r="AH838" s="2">
        <v>0</v>
      </c>
      <c r="AI838" s="2">
        <v>0</v>
      </c>
      <c r="AJ838" s="2">
        <v>2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</row>
    <row r="839" spans="1:46" x14ac:dyDescent="0.2">
      <c r="A839" s="2">
        <v>1703933</v>
      </c>
      <c r="B839" s="2">
        <v>897446</v>
      </c>
      <c r="C839" s="7">
        <v>26.578847609700301</v>
      </c>
      <c r="D839" s="7">
        <v>41.433455235089603</v>
      </c>
      <c r="E839" s="19" t="s">
        <v>1384</v>
      </c>
      <c r="F839" s="46">
        <f>INDEX(Δεδομένα!$P:$P,MATCH('2021'!E839,Δεδομένα!$O:$O,0))</f>
        <v>35</v>
      </c>
      <c r="G839" s="49" t="s">
        <v>1327</v>
      </c>
      <c r="H839" s="51" t="str">
        <f>INDEX(Δεδομένα!B$1:B$51,MATCH('2021'!G839,Δεδομένα!A$1:A$51,0))</f>
        <v>ΑΝΑΤΟΛΙΚΗΣ ΜΑΚΕΔΟΝΙΑΣ ΚΑΙ ΘΡΑΚΗΣ</v>
      </c>
      <c r="I839" s="53">
        <f>INDEX(Δεδομένα!E$1:E$13,MATCH('2021'!H839,Δεδομένα!D$1:D$13,0))</f>
        <v>2</v>
      </c>
      <c r="J839" s="4">
        <v>44476</v>
      </c>
      <c r="K839" s="3" t="s">
        <v>1430</v>
      </c>
      <c r="L839" s="17" t="str">
        <f t="shared" si="56"/>
        <v>07/10/2021 15:41</v>
      </c>
      <c r="M839" s="4">
        <v>44476</v>
      </c>
      <c r="N839" s="3" t="s">
        <v>1305</v>
      </c>
      <c r="O839" s="17" t="str">
        <f t="shared" si="57"/>
        <v>07/10/2021 17:02</v>
      </c>
      <c r="P839" s="24">
        <f t="shared" si="58"/>
        <v>5.6250000001455192E-2</v>
      </c>
      <c r="Q839" s="28">
        <v>0</v>
      </c>
      <c r="R839" s="27">
        <f t="shared" si="59"/>
        <v>81.000000002095476</v>
      </c>
      <c r="S839" s="3" t="s">
        <v>4</v>
      </c>
      <c r="T839" s="3" t="s">
        <v>1386</v>
      </c>
      <c r="U839" s="3" t="s">
        <v>4</v>
      </c>
      <c r="V839" s="3" t="s">
        <v>1423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10</v>
      </c>
      <c r="AD839" s="5">
        <v>0</v>
      </c>
      <c r="AE839" s="2">
        <v>3</v>
      </c>
      <c r="AF839" s="2">
        <v>0</v>
      </c>
      <c r="AG839" s="2">
        <v>0</v>
      </c>
      <c r="AH839" s="2">
        <v>0</v>
      </c>
      <c r="AI839" s="2">
        <v>0</v>
      </c>
      <c r="AJ839" s="2">
        <v>2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</row>
    <row r="840" spans="1:46" x14ac:dyDescent="0.2">
      <c r="A840" s="2">
        <v>1703940</v>
      </c>
      <c r="B840" s="2">
        <v>897511</v>
      </c>
      <c r="C840" s="7">
        <v>26.523678090867399</v>
      </c>
      <c r="D840" s="7">
        <v>41.603089849104101</v>
      </c>
      <c r="E840" s="19" t="s">
        <v>1384</v>
      </c>
      <c r="F840" s="46">
        <f>INDEX(Δεδομένα!$P:$P,MATCH('2021'!E840,Δεδομένα!$O:$O,0))</f>
        <v>35</v>
      </c>
      <c r="G840" s="49" t="s">
        <v>1327</v>
      </c>
      <c r="H840" s="51" t="str">
        <f>INDEX(Δεδομένα!B$1:B$51,MATCH('2021'!G840,Δεδομένα!A$1:A$51,0))</f>
        <v>ΑΝΑΤΟΛΙΚΗΣ ΜΑΚΕΔΟΝΙΑΣ ΚΑΙ ΘΡΑΚΗΣ</v>
      </c>
      <c r="I840" s="53">
        <f>INDEX(Δεδομένα!E$1:E$13,MATCH('2021'!H840,Δεδομένα!D$1:D$13,0))</f>
        <v>2</v>
      </c>
      <c r="J840" s="4">
        <v>44476</v>
      </c>
      <c r="K840" s="3" t="s">
        <v>1431</v>
      </c>
      <c r="L840" s="17" t="str">
        <f t="shared" si="56"/>
        <v>07/10/2021 19:09</v>
      </c>
      <c r="M840" s="4">
        <v>44476</v>
      </c>
      <c r="N840" s="3" t="s">
        <v>466</v>
      </c>
      <c r="O840" s="17" t="str">
        <f t="shared" si="57"/>
        <v>07/10/2021 21:14</v>
      </c>
      <c r="P840" s="24">
        <f t="shared" si="58"/>
        <v>8.6805555554747116E-2</v>
      </c>
      <c r="Q840" s="28">
        <v>0</v>
      </c>
      <c r="R840" s="27">
        <f t="shared" si="59"/>
        <v>124.99999999883585</v>
      </c>
      <c r="S840" s="3" t="s">
        <v>4</v>
      </c>
      <c r="T840" s="3" t="s">
        <v>1386</v>
      </c>
      <c r="U840" s="3" t="s">
        <v>1389</v>
      </c>
      <c r="V840" s="3" t="s">
        <v>1432</v>
      </c>
      <c r="W840" s="5">
        <v>0</v>
      </c>
      <c r="X840" s="5">
        <v>0</v>
      </c>
      <c r="Y840" s="5">
        <v>0</v>
      </c>
      <c r="Z840" s="5">
        <v>50</v>
      </c>
      <c r="AA840" s="5">
        <v>0</v>
      </c>
      <c r="AB840" s="5">
        <v>0</v>
      </c>
      <c r="AC840" s="5">
        <v>0</v>
      </c>
      <c r="AD840" s="5">
        <v>0</v>
      </c>
      <c r="AE840" s="2">
        <v>4</v>
      </c>
      <c r="AF840" s="2">
        <v>0</v>
      </c>
      <c r="AG840" s="2">
        <v>0</v>
      </c>
      <c r="AH840" s="2">
        <v>0</v>
      </c>
      <c r="AI840" s="2">
        <v>0</v>
      </c>
      <c r="AJ840" s="2">
        <v>2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</row>
    <row r="841" spans="1:46" x14ac:dyDescent="0.2">
      <c r="A841" s="2">
        <v>1703952</v>
      </c>
      <c r="B841" s="2">
        <v>897608</v>
      </c>
      <c r="C841" s="7">
        <v>26.521867862232799</v>
      </c>
      <c r="D841" s="7">
        <v>41.510482120014302</v>
      </c>
      <c r="E841" s="19" t="s">
        <v>1384</v>
      </c>
      <c r="F841" s="46">
        <f>INDEX(Δεδομένα!$P:$P,MATCH('2021'!E841,Δεδομένα!$O:$O,0))</f>
        <v>35</v>
      </c>
      <c r="G841" s="49" t="s">
        <v>1327</v>
      </c>
      <c r="H841" s="51" t="str">
        <f>INDEX(Δεδομένα!B$1:B$51,MATCH('2021'!G841,Δεδομένα!A$1:A$51,0))</f>
        <v>ΑΝΑΤΟΛΙΚΗΣ ΜΑΚΕΔΟΝΙΑΣ ΚΑΙ ΘΡΑΚΗΣ</v>
      </c>
      <c r="I841" s="53">
        <f>INDEX(Δεδομένα!E$1:E$13,MATCH('2021'!H841,Δεδομένα!D$1:D$13,0))</f>
        <v>2</v>
      </c>
      <c r="J841" s="4">
        <v>44477</v>
      </c>
      <c r="K841" s="3" t="s">
        <v>1433</v>
      </c>
      <c r="L841" s="17" t="str">
        <f t="shared" si="56"/>
        <v>08/10/2021 05:04</v>
      </c>
      <c r="M841" s="4">
        <v>44477</v>
      </c>
      <c r="N841" s="3" t="s">
        <v>570</v>
      </c>
      <c r="O841" s="17" t="str">
        <f t="shared" si="57"/>
        <v>08/10/2021 05:27</v>
      </c>
      <c r="P841" s="24">
        <f t="shared" si="58"/>
        <v>1.5972222223354038E-2</v>
      </c>
      <c r="Q841" s="28">
        <v>0</v>
      </c>
      <c r="R841" s="27">
        <f t="shared" si="59"/>
        <v>23.000000001629815</v>
      </c>
      <c r="S841" s="3" t="s">
        <v>4</v>
      </c>
      <c r="T841" s="3" t="s">
        <v>1386</v>
      </c>
      <c r="U841" s="3" t="s">
        <v>1387</v>
      </c>
      <c r="V841" s="3" t="s">
        <v>1391</v>
      </c>
      <c r="W841" s="5">
        <v>0</v>
      </c>
      <c r="X841" s="5">
        <v>0</v>
      </c>
      <c r="Y841" s="5">
        <v>0</v>
      </c>
      <c r="Z841" s="5">
        <v>2</v>
      </c>
      <c r="AA841" s="5">
        <v>0</v>
      </c>
      <c r="AB841" s="5">
        <v>0</v>
      </c>
      <c r="AC841" s="5">
        <v>0</v>
      </c>
      <c r="AD841" s="5">
        <v>0</v>
      </c>
      <c r="AE841" s="2">
        <v>2</v>
      </c>
      <c r="AF841" s="2">
        <v>0</v>
      </c>
      <c r="AG841" s="2">
        <v>0</v>
      </c>
      <c r="AH841" s="2">
        <v>0</v>
      </c>
      <c r="AI841" s="2">
        <v>0</v>
      </c>
      <c r="AJ841" s="2">
        <v>1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</row>
    <row r="842" spans="1:46" x14ac:dyDescent="0.2">
      <c r="A842" s="2">
        <v>1704036</v>
      </c>
      <c r="B842" s="2">
        <v>897816</v>
      </c>
      <c r="C842" s="7">
        <v>26.568597994639301</v>
      </c>
      <c r="D842" s="7">
        <v>41.426693420593203</v>
      </c>
      <c r="E842" s="19" t="s">
        <v>1384</v>
      </c>
      <c r="F842" s="46">
        <f>INDEX(Δεδομένα!$P:$P,MATCH('2021'!E842,Δεδομένα!$O:$O,0))</f>
        <v>35</v>
      </c>
      <c r="G842" s="49" t="s">
        <v>1327</v>
      </c>
      <c r="H842" s="51" t="str">
        <f>INDEX(Δεδομένα!B$1:B$51,MATCH('2021'!G842,Δεδομένα!A$1:A$51,0))</f>
        <v>ΑΝΑΤΟΛΙΚΗΣ ΜΑΚΕΔΟΝΙΑΣ ΚΑΙ ΘΡΑΚΗΣ</v>
      </c>
      <c r="I842" s="53">
        <f>INDEX(Δεδομένα!E$1:E$13,MATCH('2021'!H842,Δεδομένα!D$1:D$13,0))</f>
        <v>2</v>
      </c>
      <c r="J842" s="4">
        <v>44477</v>
      </c>
      <c r="K842" s="3" t="s">
        <v>362</v>
      </c>
      <c r="L842" s="17" t="str">
        <f t="shared" si="56"/>
        <v>08/10/2021 15:20</v>
      </c>
      <c r="M842" s="4">
        <v>44477</v>
      </c>
      <c r="N842" s="3" t="s">
        <v>1104</v>
      </c>
      <c r="O842" s="17" t="str">
        <f t="shared" si="57"/>
        <v>08/10/2021 16:13</v>
      </c>
      <c r="P842" s="24">
        <f t="shared" si="58"/>
        <v>3.6805555551836733E-2</v>
      </c>
      <c r="Q842" s="28">
        <v>0</v>
      </c>
      <c r="R842" s="27">
        <f t="shared" si="59"/>
        <v>52.999999994644895</v>
      </c>
      <c r="S842" s="3" t="s">
        <v>4</v>
      </c>
      <c r="T842" s="3" t="s">
        <v>1386</v>
      </c>
      <c r="U842" s="3" t="s">
        <v>4</v>
      </c>
      <c r="V842" s="3" t="s">
        <v>1423</v>
      </c>
      <c r="W842" s="5">
        <v>0</v>
      </c>
      <c r="X842" s="5">
        <v>0</v>
      </c>
      <c r="Y842" s="5">
        <v>0</v>
      </c>
      <c r="Z842" s="5">
        <v>10</v>
      </c>
      <c r="AA842" s="5">
        <v>0</v>
      </c>
      <c r="AB842" s="5">
        <v>0</v>
      </c>
      <c r="AC842" s="5">
        <v>0</v>
      </c>
      <c r="AD842" s="5">
        <v>0</v>
      </c>
      <c r="AE842" s="2">
        <v>2</v>
      </c>
      <c r="AF842" s="2">
        <v>0</v>
      </c>
      <c r="AG842" s="2">
        <v>0</v>
      </c>
      <c r="AH842" s="2">
        <v>0</v>
      </c>
      <c r="AI842" s="2">
        <v>0</v>
      </c>
      <c r="AJ842" s="2">
        <v>1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</row>
    <row r="843" spans="1:46" x14ac:dyDescent="0.2">
      <c r="A843" s="2">
        <v>1704071</v>
      </c>
      <c r="B843" s="2">
        <v>897829</v>
      </c>
      <c r="C843" s="7">
        <v>26.5508323321883</v>
      </c>
      <c r="D843" s="7">
        <v>41.426670665667103</v>
      </c>
      <c r="E843" s="19" t="s">
        <v>1384</v>
      </c>
      <c r="F843" s="46">
        <f>INDEX(Δεδομένα!$P:$P,MATCH('2021'!E843,Δεδομένα!$O:$O,0))</f>
        <v>35</v>
      </c>
      <c r="G843" s="49" t="s">
        <v>1327</v>
      </c>
      <c r="H843" s="51" t="str">
        <f>INDEX(Δεδομένα!B$1:B$51,MATCH('2021'!G843,Δεδομένα!A$1:A$51,0))</f>
        <v>ΑΝΑΤΟΛΙΚΗΣ ΜΑΚΕΔΟΝΙΑΣ ΚΑΙ ΘΡΑΚΗΣ</v>
      </c>
      <c r="I843" s="53">
        <f>INDEX(Δεδομένα!E$1:E$13,MATCH('2021'!H843,Δεδομένα!D$1:D$13,0))</f>
        <v>2</v>
      </c>
      <c r="J843" s="4">
        <v>44477</v>
      </c>
      <c r="K843" s="3" t="s">
        <v>407</v>
      </c>
      <c r="L843" s="17" t="str">
        <f t="shared" si="56"/>
        <v>08/10/2021 15:40</v>
      </c>
      <c r="M843" s="4">
        <v>44477</v>
      </c>
      <c r="N843" s="3" t="s">
        <v>146</v>
      </c>
      <c r="O843" s="17" t="str">
        <f t="shared" si="57"/>
        <v>08/10/2021 16:30</v>
      </c>
      <c r="P843" s="24">
        <f t="shared" si="58"/>
        <v>3.4722222218988463E-2</v>
      </c>
      <c r="Q843" s="28">
        <v>0</v>
      </c>
      <c r="R843" s="27">
        <f t="shared" si="59"/>
        <v>49.999999995343387</v>
      </c>
      <c r="S843" s="3" t="s">
        <v>4</v>
      </c>
      <c r="T843" s="3" t="s">
        <v>1386</v>
      </c>
      <c r="U843" s="3" t="s">
        <v>1428</v>
      </c>
      <c r="V843" s="3" t="s">
        <v>1434</v>
      </c>
      <c r="W843" s="5">
        <v>0</v>
      </c>
      <c r="X843" s="5">
        <v>0</v>
      </c>
      <c r="Y843" s="5">
        <v>0</v>
      </c>
      <c r="Z843" s="5">
        <v>5</v>
      </c>
      <c r="AA843" s="5">
        <v>0</v>
      </c>
      <c r="AB843" s="5">
        <v>0</v>
      </c>
      <c r="AC843" s="5">
        <v>1</v>
      </c>
      <c r="AD843" s="5">
        <v>0</v>
      </c>
      <c r="AE843" s="2">
        <v>2</v>
      </c>
      <c r="AF843" s="2">
        <v>0</v>
      </c>
      <c r="AG843" s="2">
        <v>0</v>
      </c>
      <c r="AH843" s="2">
        <v>0</v>
      </c>
      <c r="AI843" s="2">
        <v>0</v>
      </c>
      <c r="AJ843" s="2">
        <v>1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</row>
    <row r="844" spans="1:46" x14ac:dyDescent="0.2">
      <c r="A844" s="2">
        <v>1708183</v>
      </c>
      <c r="B844" s="2">
        <v>904714</v>
      </c>
      <c r="C844" s="7">
        <v>26.595992141028699</v>
      </c>
      <c r="D844" s="7">
        <v>41.512587092338698</v>
      </c>
      <c r="E844" s="19" t="s">
        <v>1384</v>
      </c>
      <c r="F844" s="46">
        <f>INDEX(Δεδομένα!$P:$P,MATCH('2021'!E844,Δεδομένα!$O:$O,0))</f>
        <v>35</v>
      </c>
      <c r="G844" s="49" t="s">
        <v>1327</v>
      </c>
      <c r="H844" s="51" t="str">
        <f>INDEX(Δεδομένα!B$1:B$51,MATCH('2021'!G844,Δεδομένα!A$1:A$51,0))</f>
        <v>ΑΝΑΤΟΛΙΚΗΣ ΜΑΚΕΔΟΝΙΑΣ ΚΑΙ ΘΡΑΚΗΣ</v>
      </c>
      <c r="I844" s="53">
        <f>INDEX(Δεδομένα!E$1:E$13,MATCH('2021'!H844,Δεδομένα!D$1:D$13,0))</f>
        <v>2</v>
      </c>
      <c r="J844" s="4">
        <v>44496</v>
      </c>
      <c r="K844" s="3" t="s">
        <v>1435</v>
      </c>
      <c r="L844" s="17" t="str">
        <f t="shared" si="56"/>
        <v>27/10/2021 17:41</v>
      </c>
      <c r="M844" s="4">
        <v>44496</v>
      </c>
      <c r="N844" s="3" t="s">
        <v>1001</v>
      </c>
      <c r="O844" s="17" t="str">
        <f t="shared" si="57"/>
        <v>27/10/2021 18:04</v>
      </c>
      <c r="P844" s="24">
        <f t="shared" si="58"/>
        <v>1.5972222223354038E-2</v>
      </c>
      <c r="Q844" s="28">
        <v>0</v>
      </c>
      <c r="R844" s="27">
        <f t="shared" si="59"/>
        <v>23.000000001629815</v>
      </c>
      <c r="S844" s="3" t="s">
        <v>4</v>
      </c>
      <c r="T844" s="3" t="s">
        <v>1386</v>
      </c>
      <c r="U844" s="3" t="s">
        <v>1387</v>
      </c>
      <c r="V844" s="3" t="s">
        <v>1391</v>
      </c>
      <c r="W844" s="5">
        <v>0</v>
      </c>
      <c r="X844" s="5">
        <v>0</v>
      </c>
      <c r="Y844" s="5">
        <v>0</v>
      </c>
      <c r="Z844" s="5">
        <v>1</v>
      </c>
      <c r="AA844" s="5">
        <v>0</v>
      </c>
      <c r="AB844" s="5">
        <v>0</v>
      </c>
      <c r="AC844" s="5">
        <v>0</v>
      </c>
      <c r="AD844" s="5">
        <v>0</v>
      </c>
      <c r="AE844" s="2">
        <v>2</v>
      </c>
      <c r="AF844" s="2">
        <v>0</v>
      </c>
      <c r="AG844" s="2">
        <v>0</v>
      </c>
      <c r="AH844" s="2">
        <v>0</v>
      </c>
      <c r="AI844" s="2">
        <v>0</v>
      </c>
      <c r="AJ844" s="2">
        <v>1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</row>
    <row r="845" spans="1:46" x14ac:dyDescent="0.2">
      <c r="A845" s="2">
        <v>1722459</v>
      </c>
      <c r="B845" s="2">
        <v>919854</v>
      </c>
      <c r="C845" s="7">
        <v>26.5472484046944</v>
      </c>
      <c r="D845" s="7">
        <v>41.492015335758403</v>
      </c>
      <c r="E845" s="19" t="s">
        <v>1384</v>
      </c>
      <c r="F845" s="46">
        <f>INDEX(Δεδομένα!$P:$P,MATCH('2021'!E845,Δεδομένα!$O:$O,0))</f>
        <v>35</v>
      </c>
      <c r="G845" s="49" t="s">
        <v>1327</v>
      </c>
      <c r="H845" s="51" t="str">
        <f>INDEX(Δεδομένα!B$1:B$51,MATCH('2021'!G845,Δεδομένα!A$1:A$51,0))</f>
        <v>ΑΝΑΤΟΛΙΚΗΣ ΜΑΚΕΔΟΝΙΑΣ ΚΑΙ ΘΡΑΚΗΣ</v>
      </c>
      <c r="I845" s="53">
        <f>INDEX(Δεδομένα!E$1:E$13,MATCH('2021'!H845,Δεδομένα!D$1:D$13,0))</f>
        <v>2</v>
      </c>
      <c r="J845" s="4">
        <v>44551</v>
      </c>
      <c r="K845" s="3" t="s">
        <v>1436</v>
      </c>
      <c r="L845" s="17" t="str">
        <f t="shared" si="56"/>
        <v>21/12/2021 17:14</v>
      </c>
      <c r="M845" s="4">
        <v>44551</v>
      </c>
      <c r="N845" s="3" t="s">
        <v>697</v>
      </c>
      <c r="O845" s="17" t="str">
        <f t="shared" si="57"/>
        <v>21/12/2021 17:40</v>
      </c>
      <c r="P845" s="24">
        <f t="shared" si="58"/>
        <v>1.8055555556202307E-2</v>
      </c>
      <c r="Q845" s="28">
        <v>0</v>
      </c>
      <c r="R845" s="27">
        <f t="shared" si="59"/>
        <v>26.000000000931323</v>
      </c>
      <c r="S845" s="3" t="s">
        <v>4</v>
      </c>
      <c r="T845" s="3" t="s">
        <v>1386</v>
      </c>
      <c r="U845" s="3" t="s">
        <v>1387</v>
      </c>
      <c r="V845" s="3" t="s">
        <v>1391</v>
      </c>
      <c r="W845" s="5">
        <v>0</v>
      </c>
      <c r="X845" s="5">
        <v>0</v>
      </c>
      <c r="Y845" s="5">
        <v>0</v>
      </c>
      <c r="Z845" s="5">
        <v>0.2</v>
      </c>
      <c r="AA845" s="5">
        <v>0</v>
      </c>
      <c r="AB845" s="5">
        <v>0</v>
      </c>
      <c r="AC845" s="5">
        <v>0</v>
      </c>
      <c r="AD845" s="5">
        <v>0</v>
      </c>
      <c r="AE845" s="2">
        <v>2</v>
      </c>
      <c r="AF845" s="2">
        <v>0</v>
      </c>
      <c r="AG845" s="2">
        <v>0</v>
      </c>
      <c r="AH845" s="2">
        <v>0</v>
      </c>
      <c r="AI845" s="2">
        <v>0</v>
      </c>
      <c r="AJ845" s="2">
        <v>1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</row>
    <row r="846" spans="1:46" x14ac:dyDescent="0.2">
      <c r="A846" s="2">
        <v>1642368</v>
      </c>
      <c r="B846" s="2">
        <v>834172</v>
      </c>
      <c r="C846" s="7">
        <v>26.4489958043219</v>
      </c>
      <c r="D846" s="7">
        <v>41.656784885363798</v>
      </c>
      <c r="E846" s="19" t="s">
        <v>1437</v>
      </c>
      <c r="F846" s="46">
        <f>INDEX(Δεδομένα!$P:$P,MATCH('2021'!E846,Δεδομένα!$O:$O,0))</f>
        <v>36</v>
      </c>
      <c r="G846" s="49" t="s">
        <v>1327</v>
      </c>
      <c r="H846" s="51" t="str">
        <f>INDEX(Δεδομένα!B$1:B$51,MATCH('2021'!G846,Δεδομένα!A$1:A$51,0))</f>
        <v>ΑΝΑΤΟΛΙΚΗΣ ΜΑΚΕΔΟΝΙΑΣ ΚΑΙ ΘΡΑΚΗΣ</v>
      </c>
      <c r="I846" s="53">
        <f>INDEX(Δεδομένα!E$1:E$13,MATCH('2021'!H846,Δεδομένα!D$1:D$13,0))</f>
        <v>2</v>
      </c>
      <c r="J846" s="4">
        <v>44257</v>
      </c>
      <c r="K846" s="3" t="s">
        <v>1305</v>
      </c>
      <c r="L846" s="17" t="str">
        <f t="shared" si="56"/>
        <v>02/03/2021 17:02</v>
      </c>
      <c r="M846" s="4">
        <v>44257</v>
      </c>
      <c r="N846" s="3" t="s">
        <v>267</v>
      </c>
      <c r="O846" s="17" t="str">
        <f t="shared" si="57"/>
        <v>02/03/2021 17:30</v>
      </c>
      <c r="P846" s="24">
        <f t="shared" si="58"/>
        <v>1.9444444442342501E-2</v>
      </c>
      <c r="Q846" s="28">
        <v>0</v>
      </c>
      <c r="R846" s="27">
        <f t="shared" si="59"/>
        <v>27.999999996973202</v>
      </c>
      <c r="S846" s="3" t="s">
        <v>4</v>
      </c>
      <c r="T846" s="3" t="s">
        <v>1386</v>
      </c>
      <c r="U846" s="3" t="s">
        <v>1438</v>
      </c>
      <c r="V846" s="3" t="s">
        <v>1439</v>
      </c>
      <c r="W846" s="5">
        <v>0</v>
      </c>
      <c r="X846" s="5">
        <v>0</v>
      </c>
      <c r="Y846" s="5">
        <v>0</v>
      </c>
      <c r="Z846" s="5">
        <v>0.1</v>
      </c>
      <c r="AA846" s="5">
        <v>0</v>
      </c>
      <c r="AB846" s="5">
        <v>0</v>
      </c>
      <c r="AC846" s="5">
        <v>0</v>
      </c>
      <c r="AD846" s="5">
        <v>0</v>
      </c>
      <c r="AE846" s="2">
        <v>2</v>
      </c>
      <c r="AF846" s="2">
        <v>0</v>
      </c>
      <c r="AG846" s="2">
        <v>0</v>
      </c>
      <c r="AH846" s="2">
        <v>0</v>
      </c>
      <c r="AI846" s="2">
        <v>0</v>
      </c>
      <c r="AJ846" s="2">
        <v>1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 t="s">
        <v>4</v>
      </c>
      <c r="AT846" s="2" t="s">
        <v>4</v>
      </c>
    </row>
    <row r="847" spans="1:46" x14ac:dyDescent="0.2">
      <c r="A847" s="2">
        <v>1646013</v>
      </c>
      <c r="B847" s="2">
        <v>836618</v>
      </c>
      <c r="C847" s="7">
        <v>26.326602997162698</v>
      </c>
      <c r="D847" s="7">
        <v>41.670029213336001</v>
      </c>
      <c r="E847" s="19" t="s">
        <v>1437</v>
      </c>
      <c r="F847" s="46">
        <f>INDEX(Δεδομένα!$P:$P,MATCH('2021'!E847,Δεδομένα!$O:$O,0))</f>
        <v>36</v>
      </c>
      <c r="G847" s="49" t="s">
        <v>1327</v>
      </c>
      <c r="H847" s="51" t="str">
        <f>INDEX(Δεδομένα!B$1:B$51,MATCH('2021'!G847,Δεδομένα!A$1:A$51,0))</f>
        <v>ΑΝΑΤΟΛΙΚΗΣ ΜΑΚΕΔΟΝΙΑΣ ΚΑΙ ΘΡΑΚΗΣ</v>
      </c>
      <c r="I847" s="53">
        <f>INDEX(Δεδομένα!E$1:E$13,MATCH('2021'!H847,Δεδομένα!D$1:D$13,0))</f>
        <v>2</v>
      </c>
      <c r="J847" s="4">
        <v>44265</v>
      </c>
      <c r="K847" s="3" t="s">
        <v>530</v>
      </c>
      <c r="L847" s="17" t="str">
        <f t="shared" si="56"/>
        <v>10/03/2021 16:05</v>
      </c>
      <c r="M847" s="4">
        <v>44265</v>
      </c>
      <c r="N847" s="3" t="s">
        <v>530</v>
      </c>
      <c r="O847" s="17" t="str">
        <f t="shared" si="57"/>
        <v>10/03/2021 16:05</v>
      </c>
      <c r="P847" s="24">
        <f t="shared" si="58"/>
        <v>0</v>
      </c>
      <c r="Q847" s="28">
        <v>0</v>
      </c>
      <c r="R847" s="27">
        <f t="shared" si="59"/>
        <v>0</v>
      </c>
      <c r="S847" s="3" t="s">
        <v>4</v>
      </c>
      <c r="T847" s="3" t="s">
        <v>1386</v>
      </c>
      <c r="U847" s="3" t="s">
        <v>1440</v>
      </c>
      <c r="V847" s="3" t="s">
        <v>1441</v>
      </c>
      <c r="W847" s="5">
        <v>0</v>
      </c>
      <c r="X847" s="5">
        <v>0</v>
      </c>
      <c r="Y847" s="5">
        <v>0</v>
      </c>
      <c r="Z847" s="5">
        <v>0.3</v>
      </c>
      <c r="AA847" s="5">
        <v>0</v>
      </c>
      <c r="AB847" s="5">
        <v>0</v>
      </c>
      <c r="AC847" s="5">
        <v>0</v>
      </c>
      <c r="AD847" s="5">
        <v>0</v>
      </c>
      <c r="AE847" s="2">
        <v>2</v>
      </c>
      <c r="AF847" s="2">
        <v>0</v>
      </c>
      <c r="AG847" s="2">
        <v>0</v>
      </c>
      <c r="AH847" s="2">
        <v>0</v>
      </c>
      <c r="AI847" s="2">
        <v>0</v>
      </c>
      <c r="AJ847" s="2">
        <v>1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 t="s">
        <v>4</v>
      </c>
      <c r="AT847" s="2" t="s">
        <v>4</v>
      </c>
    </row>
    <row r="848" spans="1:46" x14ac:dyDescent="0.2">
      <c r="A848" s="2">
        <v>1652208</v>
      </c>
      <c r="B848" s="2">
        <v>842307</v>
      </c>
      <c r="C848" s="7">
        <v>26.463127597320799</v>
      </c>
      <c r="D848" s="7">
        <v>41.6644072804635</v>
      </c>
      <c r="E848" s="19" t="s">
        <v>1437</v>
      </c>
      <c r="F848" s="46">
        <f>INDEX(Δεδομένα!$P:$P,MATCH('2021'!E848,Δεδομένα!$O:$O,0))</f>
        <v>36</v>
      </c>
      <c r="G848" s="49" t="s">
        <v>1327</v>
      </c>
      <c r="H848" s="51" t="str">
        <f>INDEX(Δεδομένα!B$1:B$51,MATCH('2021'!G848,Δεδομένα!A$1:A$51,0))</f>
        <v>ΑΝΑΤΟΛΙΚΗΣ ΜΑΚΕΔΟΝΙΑΣ ΚΑΙ ΘΡΑΚΗΣ</v>
      </c>
      <c r="I848" s="53">
        <f>INDEX(Δεδομένα!E$1:E$13,MATCH('2021'!H848,Δεδομένα!D$1:D$13,0))</f>
        <v>2</v>
      </c>
      <c r="J848" s="4">
        <v>44288</v>
      </c>
      <c r="K848" s="3" t="s">
        <v>1442</v>
      </c>
      <c r="L848" s="17" t="str">
        <f t="shared" si="56"/>
        <v>02/04/2021 14:11</v>
      </c>
      <c r="M848" s="4">
        <v>44288</v>
      </c>
      <c r="N848" s="3" t="s">
        <v>656</v>
      </c>
      <c r="O848" s="17" t="str">
        <f t="shared" si="57"/>
        <v>02/04/2021 14:55</v>
      </c>
      <c r="P848" s="24">
        <f t="shared" si="58"/>
        <v>3.0555555560567882E-2</v>
      </c>
      <c r="Q848" s="28">
        <v>0</v>
      </c>
      <c r="R848" s="27">
        <f t="shared" si="59"/>
        <v>44.00000000721775</v>
      </c>
      <c r="S848" s="3" t="s">
        <v>4</v>
      </c>
      <c r="T848" s="3" t="s">
        <v>1386</v>
      </c>
      <c r="U848" s="3" t="s">
        <v>1438</v>
      </c>
      <c r="V848" s="3" t="s">
        <v>1439</v>
      </c>
      <c r="W848" s="5">
        <v>0</v>
      </c>
      <c r="X848" s="5">
        <v>0</v>
      </c>
      <c r="Y848" s="5">
        <v>0</v>
      </c>
      <c r="Z848" s="5">
        <v>0</v>
      </c>
      <c r="AA848" s="5">
        <v>1</v>
      </c>
      <c r="AB848" s="5">
        <v>0</v>
      </c>
      <c r="AC848" s="5">
        <v>0</v>
      </c>
      <c r="AD848" s="5">
        <v>0</v>
      </c>
      <c r="AE848" s="2">
        <v>2</v>
      </c>
      <c r="AF848" s="2">
        <v>0</v>
      </c>
      <c r="AG848" s="2">
        <v>0</v>
      </c>
      <c r="AH848" s="2">
        <v>0</v>
      </c>
      <c r="AI848" s="2">
        <v>0</v>
      </c>
      <c r="AJ848" s="2">
        <v>1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 t="s">
        <v>4</v>
      </c>
      <c r="AT848" s="2" t="s">
        <v>4</v>
      </c>
    </row>
    <row r="849" spans="1:46" x14ac:dyDescent="0.2">
      <c r="A849" s="2">
        <v>1658455</v>
      </c>
      <c r="B849" s="2">
        <v>848473</v>
      </c>
      <c r="C849" s="7">
        <v>26.433808453893</v>
      </c>
      <c r="D849" s="7">
        <v>41.657869824025802</v>
      </c>
      <c r="E849" s="19" t="s">
        <v>1437</v>
      </c>
      <c r="F849" s="46">
        <f>INDEX(Δεδομένα!$P:$P,MATCH('2021'!E849,Δεδομένα!$O:$O,0))</f>
        <v>36</v>
      </c>
      <c r="G849" s="49" t="s">
        <v>1327</v>
      </c>
      <c r="H849" s="51" t="str">
        <f>INDEX(Δεδομένα!B$1:B$51,MATCH('2021'!G849,Δεδομένα!A$1:A$51,0))</f>
        <v>ΑΝΑΤΟΛΙΚΗΣ ΜΑΚΕΔΟΝΙΑΣ ΚΑΙ ΘΡΑΚΗΣ</v>
      </c>
      <c r="I849" s="53">
        <f>INDEX(Δεδομένα!E$1:E$13,MATCH('2021'!H849,Δεδομένα!D$1:D$13,0))</f>
        <v>2</v>
      </c>
      <c r="J849" s="4">
        <v>44312</v>
      </c>
      <c r="K849" s="3" t="s">
        <v>946</v>
      </c>
      <c r="L849" s="17" t="str">
        <f t="shared" si="56"/>
        <v>26/04/2021 13:53</v>
      </c>
      <c r="M849" s="4">
        <v>44312</v>
      </c>
      <c r="N849" s="3" t="s">
        <v>1016</v>
      </c>
      <c r="O849" s="17" t="str">
        <f t="shared" si="57"/>
        <v>26/04/2021 14:25</v>
      </c>
      <c r="P849" s="24">
        <f t="shared" si="58"/>
        <v>2.2222222221898846E-2</v>
      </c>
      <c r="Q849" s="28">
        <v>0</v>
      </c>
      <c r="R849" s="27">
        <f t="shared" si="59"/>
        <v>31.999999999534339</v>
      </c>
      <c r="S849" s="3" t="s">
        <v>4</v>
      </c>
      <c r="T849" s="3" t="s">
        <v>1386</v>
      </c>
      <c r="U849" s="3" t="s">
        <v>4</v>
      </c>
      <c r="V849" s="3" t="s">
        <v>1443</v>
      </c>
      <c r="W849" s="5">
        <v>0</v>
      </c>
      <c r="X849" s="5">
        <v>0</v>
      </c>
      <c r="Y849" s="5">
        <v>0</v>
      </c>
      <c r="Z849" s="5">
        <v>0.5</v>
      </c>
      <c r="AA849" s="5">
        <v>0</v>
      </c>
      <c r="AB849" s="5">
        <v>0</v>
      </c>
      <c r="AC849" s="5">
        <v>0</v>
      </c>
      <c r="AD849" s="5">
        <v>0</v>
      </c>
      <c r="AE849" s="2">
        <v>2</v>
      </c>
      <c r="AF849" s="2">
        <v>0</v>
      </c>
      <c r="AG849" s="2">
        <v>0</v>
      </c>
      <c r="AH849" s="2">
        <v>0</v>
      </c>
      <c r="AI849" s="2">
        <v>0</v>
      </c>
      <c r="AJ849" s="2">
        <v>1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 t="s">
        <v>4</v>
      </c>
      <c r="AT849" s="2" t="s">
        <v>4</v>
      </c>
    </row>
    <row r="850" spans="1:46" x14ac:dyDescent="0.2">
      <c r="A850" s="2">
        <v>1662934</v>
      </c>
      <c r="B850" s="2">
        <v>853890</v>
      </c>
      <c r="C850" s="7">
        <v>26.2063806745685</v>
      </c>
      <c r="D850" s="7">
        <v>41.716882335796001</v>
      </c>
      <c r="E850" s="19" t="s">
        <v>1437</v>
      </c>
      <c r="F850" s="46">
        <f>INDEX(Δεδομένα!$P:$P,MATCH('2021'!E850,Δεδομένα!$O:$O,0))</f>
        <v>36</v>
      </c>
      <c r="G850" s="49" t="s">
        <v>1327</v>
      </c>
      <c r="H850" s="51" t="str">
        <f>INDEX(Δεδομένα!B$1:B$51,MATCH('2021'!G850,Δεδομένα!A$1:A$51,0))</f>
        <v>ΑΝΑΤΟΛΙΚΗΣ ΜΑΚΕΔΟΝΙΑΣ ΚΑΙ ΘΡΑΚΗΣ</v>
      </c>
      <c r="I850" s="53">
        <f>INDEX(Δεδομένα!E$1:E$13,MATCH('2021'!H850,Δεδομένα!D$1:D$13,0))</f>
        <v>2</v>
      </c>
      <c r="J850" s="4">
        <v>44333</v>
      </c>
      <c r="K850" s="3" t="s">
        <v>645</v>
      </c>
      <c r="L850" s="17" t="str">
        <f t="shared" si="56"/>
        <v>17/05/2021 21:38</v>
      </c>
      <c r="M850" s="4">
        <v>44333</v>
      </c>
      <c r="N850" s="3" t="s">
        <v>733</v>
      </c>
      <c r="O850" s="17" t="str">
        <f t="shared" si="57"/>
        <v>17/05/2021 22:57</v>
      </c>
      <c r="P850" s="24">
        <f t="shared" si="58"/>
        <v>5.4861111115314998E-2</v>
      </c>
      <c r="Q850" s="28">
        <v>0</v>
      </c>
      <c r="R850" s="27">
        <f t="shared" si="59"/>
        <v>79.000000006053597</v>
      </c>
      <c r="S850" s="3" t="s">
        <v>4</v>
      </c>
      <c r="T850" s="3" t="s">
        <v>1386</v>
      </c>
      <c r="U850" s="3" t="s">
        <v>1444</v>
      </c>
      <c r="V850" s="3" t="s">
        <v>1445</v>
      </c>
      <c r="W850" s="5">
        <v>0</v>
      </c>
      <c r="X850" s="5">
        <v>0</v>
      </c>
      <c r="Y850" s="5">
        <v>0</v>
      </c>
      <c r="Z850" s="5">
        <v>1</v>
      </c>
      <c r="AA850" s="5">
        <v>0</v>
      </c>
      <c r="AB850" s="5">
        <v>0</v>
      </c>
      <c r="AC850" s="5">
        <v>0</v>
      </c>
      <c r="AD850" s="5">
        <v>0</v>
      </c>
      <c r="AE850" s="2">
        <v>2</v>
      </c>
      <c r="AF850" s="2">
        <v>0</v>
      </c>
      <c r="AG850" s="2">
        <v>0</v>
      </c>
      <c r="AH850" s="2">
        <v>0</v>
      </c>
      <c r="AI850" s="2">
        <v>0</v>
      </c>
      <c r="AJ850" s="2">
        <v>1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 t="s">
        <v>4</v>
      </c>
      <c r="AT850" s="2" t="s">
        <v>4</v>
      </c>
    </row>
    <row r="851" spans="1:46" x14ac:dyDescent="0.2">
      <c r="A851" s="2">
        <v>1664543</v>
      </c>
      <c r="B851" s="2">
        <v>854378</v>
      </c>
      <c r="C851" s="7">
        <v>26.324586533716801</v>
      </c>
      <c r="D851" s="7">
        <v>41.656152842223698</v>
      </c>
      <c r="E851" s="19" t="s">
        <v>1437</v>
      </c>
      <c r="F851" s="46">
        <f>INDEX(Δεδομένα!$P:$P,MATCH('2021'!E851,Δεδομένα!$O:$O,0))</f>
        <v>36</v>
      </c>
      <c r="G851" s="49" t="s">
        <v>1327</v>
      </c>
      <c r="H851" s="51" t="str">
        <f>INDEX(Δεδομένα!B$1:B$51,MATCH('2021'!G851,Δεδομένα!A$1:A$51,0))</f>
        <v>ΑΝΑΤΟΛΙΚΗΣ ΜΑΚΕΔΟΝΙΑΣ ΚΑΙ ΘΡΑΚΗΣ</v>
      </c>
      <c r="I851" s="53">
        <f>INDEX(Δεδομένα!E$1:E$13,MATCH('2021'!H851,Δεδομένα!D$1:D$13,0))</f>
        <v>2</v>
      </c>
      <c r="J851" s="4">
        <v>44335</v>
      </c>
      <c r="K851" s="3" t="s">
        <v>9</v>
      </c>
      <c r="L851" s="17" t="str">
        <f t="shared" si="56"/>
        <v>19/05/2021 18:15</v>
      </c>
      <c r="M851" s="4">
        <v>44335</v>
      </c>
      <c r="N851" s="3" t="s">
        <v>759</v>
      </c>
      <c r="O851" s="17" t="str">
        <f t="shared" si="57"/>
        <v>19/05/2021 19:36</v>
      </c>
      <c r="P851" s="24">
        <f t="shared" si="58"/>
        <v>5.6250000001455192E-2</v>
      </c>
      <c r="Q851" s="28">
        <v>0</v>
      </c>
      <c r="R851" s="27">
        <f t="shared" si="59"/>
        <v>81.000000002095476</v>
      </c>
      <c r="S851" s="3" t="s">
        <v>4</v>
      </c>
      <c r="T851" s="3" t="s">
        <v>1386</v>
      </c>
      <c r="U851" s="3" t="s">
        <v>1440</v>
      </c>
      <c r="V851" s="3" t="s">
        <v>1441</v>
      </c>
      <c r="W851" s="5">
        <v>0</v>
      </c>
      <c r="X851" s="5">
        <v>0</v>
      </c>
      <c r="Y851" s="5">
        <v>0</v>
      </c>
      <c r="Z851" s="5">
        <v>1</v>
      </c>
      <c r="AA851" s="5">
        <v>0</v>
      </c>
      <c r="AB851" s="5">
        <v>1</v>
      </c>
      <c r="AC851" s="5">
        <v>0</v>
      </c>
      <c r="AD851" s="5">
        <v>0</v>
      </c>
      <c r="AE851" s="2">
        <v>2</v>
      </c>
      <c r="AF851" s="2">
        <v>0</v>
      </c>
      <c r="AG851" s="2">
        <v>0</v>
      </c>
      <c r="AH851" s="2">
        <v>0</v>
      </c>
      <c r="AI851" s="2">
        <v>0</v>
      </c>
      <c r="AJ851" s="2">
        <v>1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 t="s">
        <v>4</v>
      </c>
      <c r="AT851" s="2" t="s">
        <v>4</v>
      </c>
    </row>
    <row r="852" spans="1:46" x14ac:dyDescent="0.2">
      <c r="A852" s="2">
        <v>1665285</v>
      </c>
      <c r="B852" s="2">
        <v>856539</v>
      </c>
      <c r="C852" s="7">
        <v>26.398035201701401</v>
      </c>
      <c r="D852" s="7">
        <v>41.644560579703302</v>
      </c>
      <c r="E852" s="19" t="s">
        <v>1437</v>
      </c>
      <c r="F852" s="46">
        <f>INDEX(Δεδομένα!$P:$P,MATCH('2021'!E852,Δεδομένα!$O:$O,0))</f>
        <v>36</v>
      </c>
      <c r="G852" s="49" t="s">
        <v>1327</v>
      </c>
      <c r="H852" s="51" t="str">
        <f>INDEX(Δεδομένα!B$1:B$51,MATCH('2021'!G852,Δεδομένα!A$1:A$51,0))</f>
        <v>ΑΝΑΤΟΛΙΚΗΣ ΜΑΚΕΔΟΝΙΑΣ ΚΑΙ ΘΡΑΚΗΣ</v>
      </c>
      <c r="I852" s="53">
        <f>INDEX(Δεδομένα!E$1:E$13,MATCH('2021'!H852,Δεδομένα!D$1:D$13,0))</f>
        <v>2</v>
      </c>
      <c r="J852" s="4">
        <v>44343</v>
      </c>
      <c r="K852" s="3" t="s">
        <v>26</v>
      </c>
      <c r="L852" s="17" t="str">
        <f t="shared" si="56"/>
        <v>27/05/2021 13:09</v>
      </c>
      <c r="M852" s="4">
        <v>44343</v>
      </c>
      <c r="N852" s="3" t="s">
        <v>655</v>
      </c>
      <c r="O852" s="17" t="str">
        <f t="shared" si="57"/>
        <v>27/05/2021 14:06</v>
      </c>
      <c r="P852" s="24">
        <f t="shared" si="58"/>
        <v>3.9583333331393078E-2</v>
      </c>
      <c r="Q852" s="28">
        <v>0</v>
      </c>
      <c r="R852" s="27">
        <f t="shared" si="59"/>
        <v>56.999999997206032</v>
      </c>
      <c r="S852" s="3" t="s">
        <v>4</v>
      </c>
      <c r="T852" s="3" t="s">
        <v>1386</v>
      </c>
      <c r="U852" s="3" t="s">
        <v>4</v>
      </c>
      <c r="V852" s="3" t="s">
        <v>1446</v>
      </c>
      <c r="W852" s="5">
        <v>0</v>
      </c>
      <c r="X852" s="5">
        <v>0</v>
      </c>
      <c r="Y852" s="5">
        <v>0</v>
      </c>
      <c r="Z852" s="5">
        <v>0</v>
      </c>
      <c r="AA852" s="5">
        <v>4</v>
      </c>
      <c r="AB852" s="5">
        <v>0</v>
      </c>
      <c r="AC852" s="5">
        <v>0</v>
      </c>
      <c r="AD852" s="5">
        <v>0</v>
      </c>
      <c r="AE852" s="2">
        <v>2</v>
      </c>
      <c r="AF852" s="2">
        <v>0</v>
      </c>
      <c r="AG852" s="2">
        <v>0</v>
      </c>
      <c r="AH852" s="2">
        <v>0</v>
      </c>
      <c r="AI852" s="2">
        <v>0</v>
      </c>
      <c r="AJ852" s="2">
        <v>1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 t="s">
        <v>4</v>
      </c>
      <c r="AT852" s="2" t="s">
        <v>4</v>
      </c>
    </row>
    <row r="853" spans="1:46" x14ac:dyDescent="0.2">
      <c r="A853" s="2">
        <v>1665305</v>
      </c>
      <c r="B853" s="2">
        <v>856587</v>
      </c>
      <c r="C853" s="7">
        <v>26.268565871124999</v>
      </c>
      <c r="D853" s="7">
        <v>41.583694088404201</v>
      </c>
      <c r="E853" s="19" t="s">
        <v>1437</v>
      </c>
      <c r="F853" s="46">
        <f>INDEX(Δεδομένα!$P:$P,MATCH('2021'!E853,Δεδομένα!$O:$O,0))</f>
        <v>36</v>
      </c>
      <c r="G853" s="49" t="s">
        <v>1327</v>
      </c>
      <c r="H853" s="51" t="str">
        <f>INDEX(Δεδομένα!B$1:B$51,MATCH('2021'!G853,Δεδομένα!A$1:A$51,0))</f>
        <v>ΑΝΑΤΟΛΙΚΗΣ ΜΑΚΕΔΟΝΙΑΣ ΚΑΙ ΘΡΑΚΗΣ</v>
      </c>
      <c r="I853" s="53">
        <f>INDEX(Δεδομένα!E$1:E$13,MATCH('2021'!H853,Δεδομένα!D$1:D$13,0))</f>
        <v>2</v>
      </c>
      <c r="J853" s="4">
        <v>44343</v>
      </c>
      <c r="K853" s="3" t="s">
        <v>660</v>
      </c>
      <c r="L853" s="17" t="str">
        <f t="shared" si="56"/>
        <v>27/05/2021 16:11</v>
      </c>
      <c r="M853" s="4">
        <v>44343</v>
      </c>
      <c r="N853" s="3" t="s">
        <v>989</v>
      </c>
      <c r="O853" s="17" t="str">
        <f t="shared" si="57"/>
        <v>27/05/2021 21:40</v>
      </c>
      <c r="P853" s="24">
        <f t="shared" si="58"/>
        <v>0.22847222222480923</v>
      </c>
      <c r="Q853" s="28">
        <v>0</v>
      </c>
      <c r="R853" s="27">
        <f t="shared" si="59"/>
        <v>329.00000000372529</v>
      </c>
      <c r="S853" s="3" t="s">
        <v>4</v>
      </c>
      <c r="T853" s="3" t="s">
        <v>1386</v>
      </c>
      <c r="U853" s="3" t="s">
        <v>1447</v>
      </c>
      <c r="V853" s="3" t="s">
        <v>1448</v>
      </c>
      <c r="W853" s="5">
        <v>0</v>
      </c>
      <c r="X853" s="5">
        <v>0</v>
      </c>
      <c r="Y853" s="5">
        <v>0</v>
      </c>
      <c r="Z853" s="5">
        <v>30</v>
      </c>
      <c r="AA853" s="5">
        <v>0</v>
      </c>
      <c r="AB853" s="5">
        <v>0</v>
      </c>
      <c r="AC853" s="5">
        <v>0</v>
      </c>
      <c r="AD853" s="5">
        <v>0</v>
      </c>
      <c r="AE853" s="2">
        <v>6</v>
      </c>
      <c r="AF853" s="2">
        <v>0</v>
      </c>
      <c r="AG853" s="2">
        <v>0</v>
      </c>
      <c r="AH853" s="2">
        <v>0</v>
      </c>
      <c r="AI853" s="2">
        <v>0</v>
      </c>
      <c r="AJ853" s="2">
        <v>3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 t="s">
        <v>4</v>
      </c>
      <c r="AT853" s="2" t="s">
        <v>4</v>
      </c>
    </row>
    <row r="854" spans="1:46" x14ac:dyDescent="0.2">
      <c r="A854" s="2">
        <v>1672362</v>
      </c>
      <c r="B854" s="2">
        <v>863946</v>
      </c>
      <c r="C854" s="7">
        <v>26.206970408137401</v>
      </c>
      <c r="D854" s="7">
        <v>41.7127965396622</v>
      </c>
      <c r="E854" s="19" t="s">
        <v>1437</v>
      </c>
      <c r="F854" s="46">
        <f>INDEX(Δεδομένα!$P:$P,MATCH('2021'!E854,Δεδομένα!$O:$O,0))</f>
        <v>36</v>
      </c>
      <c r="G854" s="49" t="s">
        <v>1327</v>
      </c>
      <c r="H854" s="51" t="str">
        <f>INDEX(Δεδομένα!B$1:B$51,MATCH('2021'!G854,Δεδομένα!A$1:A$51,0))</f>
        <v>ΑΝΑΤΟΛΙΚΗΣ ΜΑΚΕΔΟΝΙΑΣ ΚΑΙ ΘΡΑΚΗΣ</v>
      </c>
      <c r="I854" s="53">
        <f>INDEX(Δεδομένα!E$1:E$13,MATCH('2021'!H854,Δεδομένα!D$1:D$13,0))</f>
        <v>2</v>
      </c>
      <c r="J854" s="4">
        <v>44369</v>
      </c>
      <c r="K854" s="3" t="s">
        <v>46</v>
      </c>
      <c r="L854" s="17" t="str">
        <f t="shared" si="56"/>
        <v>22/06/2021 16:55</v>
      </c>
      <c r="M854" s="4">
        <v>44369</v>
      </c>
      <c r="N854" s="3" t="s">
        <v>110</v>
      </c>
      <c r="O854" s="17" t="str">
        <f t="shared" si="57"/>
        <v>22/06/2021 17:24</v>
      </c>
      <c r="P854" s="24">
        <f t="shared" si="58"/>
        <v>2.0138888889050577E-2</v>
      </c>
      <c r="Q854" s="28">
        <v>0</v>
      </c>
      <c r="R854" s="27">
        <f t="shared" si="59"/>
        <v>29.000000000232831</v>
      </c>
      <c r="S854" s="3" t="s">
        <v>4</v>
      </c>
      <c r="T854" s="3" t="s">
        <v>1386</v>
      </c>
      <c r="U854" s="3" t="s">
        <v>1444</v>
      </c>
      <c r="V854" s="3" t="s">
        <v>1391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12</v>
      </c>
      <c r="AC854" s="5">
        <v>0</v>
      </c>
      <c r="AD854" s="5">
        <v>0</v>
      </c>
      <c r="AE854" s="2">
        <v>4</v>
      </c>
      <c r="AF854" s="2">
        <v>0</v>
      </c>
      <c r="AG854" s="2">
        <v>0</v>
      </c>
      <c r="AH854" s="2">
        <v>0</v>
      </c>
      <c r="AI854" s="2">
        <v>0</v>
      </c>
      <c r="AJ854" s="2">
        <v>2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 t="s">
        <v>4</v>
      </c>
      <c r="AT854" s="2" t="s">
        <v>4</v>
      </c>
    </row>
    <row r="855" spans="1:46" x14ac:dyDescent="0.2">
      <c r="A855" s="2">
        <v>1675175</v>
      </c>
      <c r="B855" s="2">
        <v>867985</v>
      </c>
      <c r="C855" s="7">
        <v>26.212603935844601</v>
      </c>
      <c r="D855" s="7">
        <v>41.6504488390554</v>
      </c>
      <c r="E855" s="19" t="s">
        <v>1437</v>
      </c>
      <c r="F855" s="46">
        <f>INDEX(Δεδομένα!$P:$P,MATCH('2021'!E855,Δεδομένα!$O:$O,0))</f>
        <v>36</v>
      </c>
      <c r="G855" s="49" t="s">
        <v>1327</v>
      </c>
      <c r="H855" s="51" t="str">
        <f>INDEX(Δεδομένα!B$1:B$51,MATCH('2021'!G855,Δεδομένα!A$1:A$51,0))</f>
        <v>ΑΝΑΤΟΛΙΚΗΣ ΜΑΚΕΔΟΝΙΑΣ ΚΑΙ ΘΡΑΚΗΣ</v>
      </c>
      <c r="I855" s="53">
        <f>INDEX(Δεδομένα!E$1:E$13,MATCH('2021'!H855,Δεδομένα!D$1:D$13,0))</f>
        <v>2</v>
      </c>
      <c r="J855" s="4">
        <v>44381</v>
      </c>
      <c r="K855" s="3" t="s">
        <v>653</v>
      </c>
      <c r="L855" s="17" t="str">
        <f t="shared" si="56"/>
        <v>04/07/2021 15:38</v>
      </c>
      <c r="M855" s="4">
        <v>44381</v>
      </c>
      <c r="N855" s="3" t="s">
        <v>653</v>
      </c>
      <c r="O855" s="17" t="str">
        <f t="shared" si="57"/>
        <v>04/07/2021 15:38</v>
      </c>
      <c r="P855" s="24">
        <f t="shared" si="58"/>
        <v>0</v>
      </c>
      <c r="Q855" s="28">
        <v>0</v>
      </c>
      <c r="R855" s="27">
        <f t="shared" si="59"/>
        <v>0</v>
      </c>
      <c r="S855" s="3" t="s">
        <v>4</v>
      </c>
      <c r="T855" s="3" t="s">
        <v>1386</v>
      </c>
      <c r="U855" s="3" t="s">
        <v>4</v>
      </c>
      <c r="V855" s="3" t="s">
        <v>1449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0.5</v>
      </c>
      <c r="AC855" s="5">
        <v>20</v>
      </c>
      <c r="AD855" s="5">
        <v>0</v>
      </c>
      <c r="AE855" s="2">
        <v>4</v>
      </c>
      <c r="AF855" s="2">
        <v>0</v>
      </c>
      <c r="AG855" s="2">
        <v>0</v>
      </c>
      <c r="AH855" s="2">
        <v>0</v>
      </c>
      <c r="AI855" s="2">
        <v>0</v>
      </c>
      <c r="AJ855" s="2">
        <v>2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</row>
    <row r="856" spans="1:46" x14ac:dyDescent="0.2">
      <c r="A856" s="2">
        <v>1678401</v>
      </c>
      <c r="B856" s="2">
        <v>870706</v>
      </c>
      <c r="C856" s="7">
        <v>26.2051174657317</v>
      </c>
      <c r="D856" s="7">
        <v>41.629710758604702</v>
      </c>
      <c r="E856" s="19" t="s">
        <v>1437</v>
      </c>
      <c r="F856" s="46">
        <f>INDEX(Δεδομένα!$P:$P,MATCH('2021'!E856,Δεδομένα!$O:$O,0))</f>
        <v>36</v>
      </c>
      <c r="G856" s="49" t="s">
        <v>1327</v>
      </c>
      <c r="H856" s="51" t="str">
        <f>INDEX(Δεδομένα!B$1:B$51,MATCH('2021'!G856,Δεδομένα!A$1:A$51,0))</f>
        <v>ΑΝΑΤΟΛΙΚΗΣ ΜΑΚΕΔΟΝΙΑΣ ΚΑΙ ΘΡΑΚΗΣ</v>
      </c>
      <c r="I856" s="53">
        <f>INDEX(Δεδομένα!E$1:E$13,MATCH('2021'!H856,Δεδομένα!D$1:D$13,0))</f>
        <v>2</v>
      </c>
      <c r="J856" s="4">
        <v>44390</v>
      </c>
      <c r="K856" s="3" t="s">
        <v>82</v>
      </c>
      <c r="L856" s="17" t="str">
        <f t="shared" si="56"/>
        <v>13/07/2021 15:23</v>
      </c>
      <c r="M856" s="4">
        <v>44390</v>
      </c>
      <c r="N856" s="3" t="s">
        <v>1067</v>
      </c>
      <c r="O856" s="17" t="str">
        <f t="shared" si="57"/>
        <v>13/07/2021 15:49</v>
      </c>
      <c r="P856" s="24">
        <f t="shared" si="58"/>
        <v>1.8055555556202307E-2</v>
      </c>
      <c r="Q856" s="28">
        <v>0</v>
      </c>
      <c r="R856" s="27">
        <f t="shared" si="59"/>
        <v>26.000000000931323</v>
      </c>
      <c r="S856" s="3" t="s">
        <v>4</v>
      </c>
      <c r="T856" s="3" t="s">
        <v>1386</v>
      </c>
      <c r="U856" s="3" t="s">
        <v>4</v>
      </c>
      <c r="V856" s="3" t="s">
        <v>1449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0.5</v>
      </c>
      <c r="AD856" s="5">
        <v>0</v>
      </c>
      <c r="AE856" s="2">
        <v>2</v>
      </c>
      <c r="AF856" s="2">
        <v>0</v>
      </c>
      <c r="AG856" s="2">
        <v>0</v>
      </c>
      <c r="AH856" s="2">
        <v>0</v>
      </c>
      <c r="AI856" s="2">
        <v>0</v>
      </c>
      <c r="AJ856" s="2">
        <v>1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</row>
    <row r="857" spans="1:46" x14ac:dyDescent="0.2">
      <c r="A857" s="2">
        <v>1679153</v>
      </c>
      <c r="B857" s="2">
        <v>871475</v>
      </c>
      <c r="C857" s="7">
        <v>26.304903528967401</v>
      </c>
      <c r="D857" s="7">
        <v>41.613654954148203</v>
      </c>
      <c r="E857" s="19" t="s">
        <v>1437</v>
      </c>
      <c r="F857" s="46">
        <f>INDEX(Δεδομένα!$P:$P,MATCH('2021'!E857,Δεδομένα!$O:$O,0))</f>
        <v>36</v>
      </c>
      <c r="G857" s="49" t="s">
        <v>1327</v>
      </c>
      <c r="H857" s="51" t="str">
        <f>INDEX(Δεδομένα!B$1:B$51,MATCH('2021'!G857,Δεδομένα!A$1:A$51,0))</f>
        <v>ΑΝΑΤΟΛΙΚΗΣ ΜΑΚΕΔΟΝΙΑΣ ΚΑΙ ΘΡΑΚΗΣ</v>
      </c>
      <c r="I857" s="53">
        <f>INDEX(Δεδομένα!E$1:E$13,MATCH('2021'!H857,Δεδομένα!D$1:D$13,0))</f>
        <v>2</v>
      </c>
      <c r="J857" s="4">
        <v>44392</v>
      </c>
      <c r="K857" s="3" t="s">
        <v>1146</v>
      </c>
      <c r="L857" s="17" t="str">
        <f t="shared" si="56"/>
        <v>15/07/2021 20:02</v>
      </c>
      <c r="M857" s="4">
        <v>44392</v>
      </c>
      <c r="N857" s="3" t="s">
        <v>96</v>
      </c>
      <c r="O857" s="17" t="str">
        <f t="shared" si="57"/>
        <v>15/07/2021 20:55</v>
      </c>
      <c r="P857" s="24">
        <f t="shared" si="58"/>
        <v>3.680555555911269E-2</v>
      </c>
      <c r="Q857" s="28">
        <v>0</v>
      </c>
      <c r="R857" s="27">
        <f t="shared" si="59"/>
        <v>53.000000005122274</v>
      </c>
      <c r="S857" s="3" t="s">
        <v>4</v>
      </c>
      <c r="T857" s="3" t="s">
        <v>1386</v>
      </c>
      <c r="U857" s="3" t="s">
        <v>1450</v>
      </c>
      <c r="V857" s="3" t="s">
        <v>1451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0.5</v>
      </c>
      <c r="AD857" s="5">
        <v>0</v>
      </c>
      <c r="AE857" s="2">
        <v>2</v>
      </c>
      <c r="AF857" s="2">
        <v>0</v>
      </c>
      <c r="AG857" s="2">
        <v>0</v>
      </c>
      <c r="AH857" s="2">
        <v>0</v>
      </c>
      <c r="AI857" s="2">
        <v>0</v>
      </c>
      <c r="AJ857" s="2">
        <v>1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</row>
    <row r="858" spans="1:46" x14ac:dyDescent="0.2">
      <c r="A858" s="2">
        <v>1680027</v>
      </c>
      <c r="B858" s="2">
        <v>872879</v>
      </c>
      <c r="C858" s="7">
        <v>26.2403821102724</v>
      </c>
      <c r="D858" s="7">
        <v>41.656263042047001</v>
      </c>
      <c r="E858" s="19" t="s">
        <v>1437</v>
      </c>
      <c r="F858" s="46">
        <f>INDEX(Δεδομένα!$P:$P,MATCH('2021'!E858,Δεδομένα!$O:$O,0))</f>
        <v>36</v>
      </c>
      <c r="G858" s="49" t="s">
        <v>1327</v>
      </c>
      <c r="H858" s="51" t="str">
        <f>INDEX(Δεδομένα!B$1:B$51,MATCH('2021'!G858,Δεδομένα!A$1:A$51,0))</f>
        <v>ΑΝΑΤΟΛΙΚΗΣ ΜΑΚΕΔΟΝΙΑΣ ΚΑΙ ΘΡΑΚΗΣ</v>
      </c>
      <c r="I858" s="53">
        <f>INDEX(Δεδομένα!E$1:E$13,MATCH('2021'!H858,Δεδομένα!D$1:D$13,0))</f>
        <v>2</v>
      </c>
      <c r="J858" s="4">
        <v>44397</v>
      </c>
      <c r="K858" s="3" t="s">
        <v>709</v>
      </c>
      <c r="L858" s="17" t="str">
        <f t="shared" si="56"/>
        <v>20/07/2021 10:18</v>
      </c>
      <c r="M858" s="4">
        <v>44397</v>
      </c>
      <c r="N858" s="3" t="s">
        <v>803</v>
      </c>
      <c r="O858" s="17" t="str">
        <f t="shared" si="57"/>
        <v>20/07/2021 10:42</v>
      </c>
      <c r="P858" s="24">
        <f t="shared" si="58"/>
        <v>1.6666666662786156E-2</v>
      </c>
      <c r="Q858" s="28">
        <v>0</v>
      </c>
      <c r="R858" s="27">
        <f t="shared" si="59"/>
        <v>23.999999994412065</v>
      </c>
      <c r="S858" s="3" t="s">
        <v>4</v>
      </c>
      <c r="T858" s="3" t="s">
        <v>1386</v>
      </c>
      <c r="U858" s="3" t="s">
        <v>4</v>
      </c>
      <c r="V858" s="3" t="s">
        <v>1452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3</v>
      </c>
      <c r="AD858" s="5">
        <v>0</v>
      </c>
      <c r="AE858" s="2">
        <v>2</v>
      </c>
      <c r="AF858" s="2">
        <v>0</v>
      </c>
      <c r="AG858" s="2">
        <v>0</v>
      </c>
      <c r="AH858" s="2">
        <v>0</v>
      </c>
      <c r="AI858" s="2">
        <v>0</v>
      </c>
      <c r="AJ858" s="2">
        <v>1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</row>
    <row r="859" spans="1:46" x14ac:dyDescent="0.2">
      <c r="A859" s="2">
        <v>1680977</v>
      </c>
      <c r="B859" s="2">
        <v>873818</v>
      </c>
      <c r="C859" s="7">
        <v>26.239422071448001</v>
      </c>
      <c r="D859" s="7">
        <v>41.656039077959598</v>
      </c>
      <c r="E859" s="19" t="s">
        <v>1437</v>
      </c>
      <c r="F859" s="46">
        <f>INDEX(Δεδομένα!$P:$P,MATCH('2021'!E859,Δεδομένα!$O:$O,0))</f>
        <v>36</v>
      </c>
      <c r="G859" s="49" t="s">
        <v>1327</v>
      </c>
      <c r="H859" s="51" t="str">
        <f>INDEX(Δεδομένα!B$1:B$51,MATCH('2021'!G859,Δεδομένα!A$1:A$51,0))</f>
        <v>ΑΝΑΤΟΛΙΚΗΣ ΜΑΚΕΔΟΝΙΑΣ ΚΑΙ ΘΡΑΚΗΣ</v>
      </c>
      <c r="I859" s="53">
        <f>INDEX(Δεδομένα!E$1:E$13,MATCH('2021'!H859,Δεδομένα!D$1:D$13,0))</f>
        <v>2</v>
      </c>
      <c r="J859" s="4">
        <v>44400</v>
      </c>
      <c r="K859" s="3" t="s">
        <v>1200</v>
      </c>
      <c r="L859" s="17" t="str">
        <f t="shared" si="56"/>
        <v>23/07/2021 13:42</v>
      </c>
      <c r="M859" s="4">
        <v>44400</v>
      </c>
      <c r="N859" s="3" t="s">
        <v>1190</v>
      </c>
      <c r="O859" s="17" t="str">
        <f t="shared" si="57"/>
        <v>23/07/2021 13:58</v>
      </c>
      <c r="P859" s="24">
        <f t="shared" si="58"/>
        <v>1.1111111110949423E-2</v>
      </c>
      <c r="Q859" s="28">
        <v>0</v>
      </c>
      <c r="R859" s="27">
        <f t="shared" si="59"/>
        <v>15.999999999767169</v>
      </c>
      <c r="S859" s="3" t="s">
        <v>4</v>
      </c>
      <c r="T859" s="3" t="s">
        <v>1386</v>
      </c>
      <c r="U859" s="3" t="s">
        <v>4</v>
      </c>
      <c r="V859" s="3" t="s">
        <v>1449</v>
      </c>
      <c r="W859" s="5">
        <v>0</v>
      </c>
      <c r="X859" s="5">
        <v>0</v>
      </c>
      <c r="Y859" s="5">
        <v>0</v>
      </c>
      <c r="Z859" s="5">
        <v>0.5</v>
      </c>
      <c r="AA859" s="5">
        <v>0</v>
      </c>
      <c r="AB859" s="5">
        <v>0</v>
      </c>
      <c r="AC859" s="5">
        <v>4</v>
      </c>
      <c r="AD859" s="5">
        <v>0</v>
      </c>
      <c r="AE859" s="2">
        <v>2</v>
      </c>
      <c r="AF859" s="2">
        <v>0</v>
      </c>
      <c r="AG859" s="2">
        <v>0</v>
      </c>
      <c r="AH859" s="2">
        <v>0</v>
      </c>
      <c r="AI859" s="2">
        <v>0</v>
      </c>
      <c r="AJ859" s="2">
        <v>1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</row>
    <row r="860" spans="1:46" x14ac:dyDescent="0.2">
      <c r="A860" s="2">
        <v>1681937</v>
      </c>
      <c r="B860" s="2">
        <v>874840</v>
      </c>
      <c r="C860" s="7">
        <v>26.342272297244602</v>
      </c>
      <c r="D860" s="7">
        <v>41.630912369180699</v>
      </c>
      <c r="E860" s="19" t="s">
        <v>1437</v>
      </c>
      <c r="F860" s="46">
        <f>INDEX(Δεδομένα!$P:$P,MATCH('2021'!E860,Δεδομένα!$O:$O,0))</f>
        <v>36</v>
      </c>
      <c r="G860" s="49" t="s">
        <v>1327</v>
      </c>
      <c r="H860" s="51" t="str">
        <f>INDEX(Δεδομένα!B$1:B$51,MATCH('2021'!G860,Δεδομένα!A$1:A$51,0))</f>
        <v>ΑΝΑΤΟΛΙΚΗΣ ΜΑΚΕΔΟΝΙΑΣ ΚΑΙ ΘΡΑΚΗΣ</v>
      </c>
      <c r="I860" s="53">
        <f>INDEX(Δεδομένα!E$1:E$13,MATCH('2021'!H860,Δεδομένα!D$1:D$13,0))</f>
        <v>2</v>
      </c>
      <c r="J860" s="4">
        <v>44404</v>
      </c>
      <c r="K860" s="3" t="s">
        <v>1454</v>
      </c>
      <c r="L860" s="17" t="str">
        <f t="shared" si="56"/>
        <v>27/07/2021 05:51</v>
      </c>
      <c r="M860" s="4">
        <v>44404</v>
      </c>
      <c r="N860" s="3" t="s">
        <v>817</v>
      </c>
      <c r="O860" s="17" t="str">
        <f t="shared" si="57"/>
        <v>27/07/2021 06:20</v>
      </c>
      <c r="P860" s="24">
        <f t="shared" si="58"/>
        <v>2.0138888889050577E-2</v>
      </c>
      <c r="Q860" s="28">
        <v>0</v>
      </c>
      <c r="R860" s="27">
        <f t="shared" si="59"/>
        <v>29.000000000232831</v>
      </c>
      <c r="S860" s="3" t="s">
        <v>4</v>
      </c>
      <c r="T860" s="3" t="s">
        <v>1386</v>
      </c>
      <c r="U860" s="3" t="s">
        <v>1455</v>
      </c>
      <c r="V860" s="3" t="s">
        <v>1456</v>
      </c>
      <c r="W860" s="5">
        <v>0</v>
      </c>
      <c r="X860" s="5">
        <v>0</v>
      </c>
      <c r="Y860" s="5">
        <v>0</v>
      </c>
      <c r="Z860" s="5">
        <v>0.05</v>
      </c>
      <c r="AA860" s="5">
        <v>0</v>
      </c>
      <c r="AB860" s="5">
        <v>0</v>
      </c>
      <c r="AC860" s="5">
        <v>0</v>
      </c>
      <c r="AD860" s="5">
        <v>0</v>
      </c>
      <c r="AE860" s="2">
        <v>2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</row>
    <row r="861" spans="1:46" x14ac:dyDescent="0.2">
      <c r="A861" s="2">
        <v>1682158</v>
      </c>
      <c r="B861" s="2">
        <v>875808</v>
      </c>
      <c r="C861" s="7">
        <v>26.216304237987998</v>
      </c>
      <c r="D861" s="7">
        <v>41.662575452263503</v>
      </c>
      <c r="E861" s="19" t="s">
        <v>1437</v>
      </c>
      <c r="F861" s="46">
        <f>INDEX(Δεδομένα!$P:$P,MATCH('2021'!E861,Δεδομένα!$O:$O,0))</f>
        <v>36</v>
      </c>
      <c r="G861" s="49" t="s">
        <v>1327</v>
      </c>
      <c r="H861" s="51" t="str">
        <f>INDEX(Δεδομένα!B$1:B$51,MATCH('2021'!G861,Δεδομένα!A$1:A$51,0))</f>
        <v>ΑΝΑΤΟΛΙΚΗΣ ΜΑΚΕΔΟΝΙΑΣ ΚΑΙ ΘΡΑΚΗΣ</v>
      </c>
      <c r="I861" s="53">
        <f>INDEX(Δεδομένα!E$1:E$13,MATCH('2021'!H861,Δεδομένα!D$1:D$13,0))</f>
        <v>2</v>
      </c>
      <c r="J861" s="4">
        <v>44407</v>
      </c>
      <c r="K861" s="3" t="s">
        <v>1457</v>
      </c>
      <c r="L861" s="17" t="str">
        <f t="shared" si="56"/>
        <v>30/07/2021 02:49</v>
      </c>
      <c r="M861" s="4">
        <v>44407</v>
      </c>
      <c r="N861" s="3" t="s">
        <v>1458</v>
      </c>
      <c r="O861" s="17" t="str">
        <f t="shared" si="57"/>
        <v>30/07/2021 03:46</v>
      </c>
      <c r="P861" s="24">
        <f t="shared" si="58"/>
        <v>3.9583333338669036E-2</v>
      </c>
      <c r="Q861" s="28">
        <v>0</v>
      </c>
      <c r="R861" s="27">
        <f t="shared" si="59"/>
        <v>57.000000007683411</v>
      </c>
      <c r="S861" s="3" t="s">
        <v>4</v>
      </c>
      <c r="T861" s="3" t="s">
        <v>1386</v>
      </c>
      <c r="U861" s="3" t="s">
        <v>4</v>
      </c>
      <c r="V861" s="3" t="s">
        <v>1449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20</v>
      </c>
      <c r="AD861" s="5">
        <v>0</v>
      </c>
      <c r="AE861" s="2">
        <v>2</v>
      </c>
      <c r="AF861" s="2">
        <v>0</v>
      </c>
      <c r="AG861" s="2">
        <v>0</v>
      </c>
      <c r="AH861" s="2">
        <v>0</v>
      </c>
      <c r="AI861" s="2">
        <v>0</v>
      </c>
      <c r="AJ861" s="2">
        <v>1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</row>
    <row r="862" spans="1:46" x14ac:dyDescent="0.2">
      <c r="A862" s="2">
        <v>1695304</v>
      </c>
      <c r="B862" s="2">
        <v>889769</v>
      </c>
      <c r="C862" s="7">
        <v>26.2323798021628</v>
      </c>
      <c r="D862" s="7">
        <v>41.6799558978798</v>
      </c>
      <c r="E862" s="19" t="s">
        <v>1437</v>
      </c>
      <c r="F862" s="46">
        <f>INDEX(Δεδομένα!$P:$P,MATCH('2021'!E862,Δεδομένα!$O:$O,0))</f>
        <v>36</v>
      </c>
      <c r="G862" s="49" t="s">
        <v>1327</v>
      </c>
      <c r="H862" s="51" t="str">
        <f>INDEX(Δεδομένα!B$1:B$51,MATCH('2021'!G862,Δεδομένα!A$1:A$51,0))</f>
        <v>ΑΝΑΤΟΛΙΚΗΣ ΜΑΚΕΔΟΝΙΑΣ ΚΑΙ ΘΡΑΚΗΣ</v>
      </c>
      <c r="I862" s="53">
        <f>INDEX(Δεδομένα!E$1:E$13,MATCH('2021'!H862,Δεδομένα!D$1:D$13,0))</f>
        <v>2</v>
      </c>
      <c r="J862" s="4">
        <v>44447</v>
      </c>
      <c r="K862" s="3" t="s">
        <v>1208</v>
      </c>
      <c r="L862" s="17" t="str">
        <f t="shared" si="56"/>
        <v>08/09/2021 17:08</v>
      </c>
      <c r="M862" s="4">
        <v>44447</v>
      </c>
      <c r="N862" s="3" t="s">
        <v>397</v>
      </c>
      <c r="O862" s="17" t="str">
        <f t="shared" si="57"/>
        <v>08/09/2021 17:47</v>
      </c>
      <c r="P862" s="24">
        <f t="shared" si="58"/>
        <v>2.7083333334303461E-2</v>
      </c>
      <c r="Q862" s="28">
        <v>0</v>
      </c>
      <c r="R862" s="27">
        <f t="shared" si="59"/>
        <v>39.000000001396984</v>
      </c>
      <c r="S862" s="3" t="s">
        <v>4</v>
      </c>
      <c r="T862" s="3" t="s">
        <v>1386</v>
      </c>
      <c r="U862" s="3" t="s">
        <v>1459</v>
      </c>
      <c r="V862" s="3" t="s">
        <v>1460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5</v>
      </c>
      <c r="AD862" s="5">
        <v>0</v>
      </c>
      <c r="AE862" s="2">
        <v>2</v>
      </c>
      <c r="AF862" s="2">
        <v>0</v>
      </c>
      <c r="AG862" s="2">
        <v>0</v>
      </c>
      <c r="AH862" s="2">
        <v>0</v>
      </c>
      <c r="AI862" s="2">
        <v>0</v>
      </c>
      <c r="AJ862" s="2">
        <v>1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</row>
    <row r="863" spans="1:46" x14ac:dyDescent="0.2">
      <c r="A863" s="2">
        <v>1696814</v>
      </c>
      <c r="B863" s="2">
        <v>890918</v>
      </c>
      <c r="C863" s="7">
        <v>26.206233522049999</v>
      </c>
      <c r="D863" s="7">
        <v>41.646500612943299</v>
      </c>
      <c r="E863" s="19" t="s">
        <v>1437</v>
      </c>
      <c r="F863" s="46">
        <f>INDEX(Δεδομένα!$P:$P,MATCH('2021'!E863,Δεδομένα!$O:$O,0))</f>
        <v>36</v>
      </c>
      <c r="G863" s="49" t="s">
        <v>1327</v>
      </c>
      <c r="H863" s="51" t="str">
        <f>INDEX(Δεδομένα!B$1:B$51,MATCH('2021'!G863,Δεδομένα!A$1:A$51,0))</f>
        <v>ΑΝΑΤΟΛΙΚΗΣ ΜΑΚΕΔΟΝΙΑΣ ΚΑΙ ΘΡΑΚΗΣ</v>
      </c>
      <c r="I863" s="53">
        <f>INDEX(Δεδομένα!E$1:E$13,MATCH('2021'!H863,Δεδομένα!D$1:D$13,0))</f>
        <v>2</v>
      </c>
      <c r="J863" s="4">
        <v>44452</v>
      </c>
      <c r="K863" s="3" t="s">
        <v>1461</v>
      </c>
      <c r="L863" s="17" t="str">
        <f t="shared" si="56"/>
        <v>13/09/2021 13:08</v>
      </c>
      <c r="M863" s="4">
        <v>44452</v>
      </c>
      <c r="N863" s="3" t="s">
        <v>900</v>
      </c>
      <c r="O863" s="17" t="str">
        <f t="shared" si="57"/>
        <v>13/09/2021 13:57</v>
      </c>
      <c r="P863" s="24">
        <f t="shared" si="58"/>
        <v>3.4027777779556345E-2</v>
      </c>
      <c r="Q863" s="28">
        <v>0</v>
      </c>
      <c r="R863" s="27">
        <f t="shared" si="59"/>
        <v>49.000000002561137</v>
      </c>
      <c r="S863" s="3" t="s">
        <v>4</v>
      </c>
      <c r="T863" s="3" t="s">
        <v>1386</v>
      </c>
      <c r="U863" s="3" t="s">
        <v>4</v>
      </c>
      <c r="V863" s="3" t="s">
        <v>1449</v>
      </c>
      <c r="W863" s="5">
        <v>0</v>
      </c>
      <c r="X863" s="5">
        <v>0</v>
      </c>
      <c r="Y863" s="5">
        <v>0</v>
      </c>
      <c r="Z863" s="5">
        <v>0.1</v>
      </c>
      <c r="AA863" s="5">
        <v>0</v>
      </c>
      <c r="AB863" s="5">
        <v>0</v>
      </c>
      <c r="AC863" s="5">
        <v>3</v>
      </c>
      <c r="AD863" s="5">
        <v>0</v>
      </c>
      <c r="AE863" s="2">
        <v>2</v>
      </c>
      <c r="AF863" s="2">
        <v>0</v>
      </c>
      <c r="AG863" s="2">
        <v>0</v>
      </c>
      <c r="AH863" s="2">
        <v>0</v>
      </c>
      <c r="AI863" s="2">
        <v>0</v>
      </c>
      <c r="AJ863" s="2">
        <v>1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</row>
    <row r="864" spans="1:46" x14ac:dyDescent="0.2">
      <c r="A864" s="2">
        <v>1714269</v>
      </c>
      <c r="B864" s="2">
        <v>909992</v>
      </c>
      <c r="C864" s="7">
        <v>26.327945756140199</v>
      </c>
      <c r="D864" s="7">
        <v>41.708954786041602</v>
      </c>
      <c r="E864" s="19" t="s">
        <v>1437</v>
      </c>
      <c r="F864" s="46">
        <f>INDEX(Δεδομένα!$P:$P,MATCH('2021'!E864,Δεδομένα!$O:$O,0))</f>
        <v>36</v>
      </c>
      <c r="G864" s="49" t="s">
        <v>1327</v>
      </c>
      <c r="H864" s="51" t="str">
        <f>INDEX(Δεδομένα!B$1:B$51,MATCH('2021'!G864,Δεδομένα!A$1:A$51,0))</f>
        <v>ΑΝΑΤΟΛΙΚΗΣ ΜΑΚΕΔΟΝΙΑΣ ΚΑΙ ΘΡΑΚΗΣ</v>
      </c>
      <c r="I864" s="53">
        <f>INDEX(Δεδομένα!E$1:E$13,MATCH('2021'!H864,Δεδομένα!D$1:D$13,0))</f>
        <v>2</v>
      </c>
      <c r="J864" s="4">
        <v>44518</v>
      </c>
      <c r="K864" s="3" t="s">
        <v>717</v>
      </c>
      <c r="L864" s="17" t="str">
        <f t="shared" si="56"/>
        <v>18/11/2021 17:46</v>
      </c>
      <c r="M864" s="4">
        <v>44518</v>
      </c>
      <c r="N864" s="3" t="s">
        <v>604</v>
      </c>
      <c r="O864" s="17" t="str">
        <f t="shared" si="57"/>
        <v>18/11/2021 18:07</v>
      </c>
      <c r="P864" s="24">
        <f t="shared" si="58"/>
        <v>1.4583333337213844E-2</v>
      </c>
      <c r="Q864" s="28">
        <v>0</v>
      </c>
      <c r="R864" s="27">
        <f t="shared" si="59"/>
        <v>21.000000005587935</v>
      </c>
      <c r="S864" s="3" t="s">
        <v>4</v>
      </c>
      <c r="T864" s="3" t="s">
        <v>1386</v>
      </c>
      <c r="U864" s="3" t="s">
        <v>4</v>
      </c>
      <c r="V864" s="3" t="s">
        <v>1453</v>
      </c>
      <c r="W864" s="5">
        <v>0</v>
      </c>
      <c r="X864" s="5">
        <v>0</v>
      </c>
      <c r="Y864" s="5">
        <v>0</v>
      </c>
      <c r="Z864" s="5">
        <v>0.5</v>
      </c>
      <c r="AA864" s="5">
        <v>0</v>
      </c>
      <c r="AB864" s="5">
        <v>0</v>
      </c>
      <c r="AC864" s="5">
        <v>0</v>
      </c>
      <c r="AD864" s="5">
        <v>0</v>
      </c>
      <c r="AE864" s="2">
        <v>2</v>
      </c>
      <c r="AF864" s="2">
        <v>0</v>
      </c>
      <c r="AG864" s="2">
        <v>0</v>
      </c>
      <c r="AH864" s="2">
        <v>0</v>
      </c>
      <c r="AI864" s="2">
        <v>0</v>
      </c>
      <c r="AJ864" s="2">
        <v>1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</row>
    <row r="865" spans="1:46" x14ac:dyDescent="0.2">
      <c r="A865" s="2">
        <v>1640228</v>
      </c>
      <c r="B865" s="2">
        <v>832402</v>
      </c>
      <c r="C865" s="7">
        <v>26.362927011112301</v>
      </c>
      <c r="D865" s="7">
        <v>41.391001937426097</v>
      </c>
      <c r="E865" s="19" t="s">
        <v>1462</v>
      </c>
      <c r="F865" s="46">
        <f>INDEX(Δεδομένα!$P:$P,MATCH('2021'!E865,Δεδομένα!$O:$O,0))</f>
        <v>37</v>
      </c>
      <c r="G865" s="49" t="s">
        <v>1327</v>
      </c>
      <c r="H865" s="51" t="str">
        <f>INDEX(Δεδομένα!B$1:B$51,MATCH('2021'!G865,Δεδομένα!A$1:A$51,0))</f>
        <v>ΑΝΑΤΟΛΙΚΗΣ ΜΑΚΕΔΟΝΙΑΣ ΚΑΙ ΘΡΑΚΗΣ</v>
      </c>
      <c r="I865" s="53">
        <f>INDEX(Δεδομένα!E$1:E$13,MATCH('2021'!H865,Δεδομένα!D$1:D$13,0))</f>
        <v>2</v>
      </c>
      <c r="J865" s="4">
        <v>44251</v>
      </c>
      <c r="K865" s="3" t="s">
        <v>1436</v>
      </c>
      <c r="L865" s="17" t="str">
        <f t="shared" si="56"/>
        <v>24/02/2021 17:14</v>
      </c>
      <c r="M865" s="4">
        <v>44251</v>
      </c>
      <c r="N865" s="3" t="s">
        <v>371</v>
      </c>
      <c r="O865" s="17" t="str">
        <f t="shared" si="57"/>
        <v>24/02/2021 18:12</v>
      </c>
      <c r="P865" s="24">
        <f t="shared" si="58"/>
        <v>4.0277777778101154E-2</v>
      </c>
      <c r="Q865" s="28">
        <v>0</v>
      </c>
      <c r="R865" s="27">
        <f t="shared" si="59"/>
        <v>58.000000000465661</v>
      </c>
      <c r="S865" s="3" t="s">
        <v>4</v>
      </c>
      <c r="T865" s="3" t="s">
        <v>1414</v>
      </c>
      <c r="U865" s="3" t="s">
        <v>1463</v>
      </c>
      <c r="V865" s="3" t="s">
        <v>1464</v>
      </c>
      <c r="W865" s="5">
        <v>0</v>
      </c>
      <c r="X865" s="5">
        <v>0</v>
      </c>
      <c r="Y865" s="5">
        <v>0</v>
      </c>
      <c r="Z865" s="5">
        <v>1</v>
      </c>
      <c r="AA865" s="5">
        <v>0</v>
      </c>
      <c r="AB865" s="5">
        <v>0</v>
      </c>
      <c r="AC865" s="5">
        <v>0</v>
      </c>
      <c r="AD865" s="5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 t="s">
        <v>4</v>
      </c>
      <c r="AT865" s="2" t="s">
        <v>4</v>
      </c>
    </row>
    <row r="866" spans="1:46" x14ac:dyDescent="0.2">
      <c r="A866" s="2">
        <v>1643173</v>
      </c>
      <c r="B866" s="2">
        <v>834936</v>
      </c>
      <c r="C866" s="7">
        <v>26.428807713741101</v>
      </c>
      <c r="D866" s="7">
        <v>41.3899181630442</v>
      </c>
      <c r="E866" s="19" t="s">
        <v>1462</v>
      </c>
      <c r="F866" s="46">
        <f>INDEX(Δεδομένα!$P:$P,MATCH('2021'!E866,Δεδομένα!$O:$O,0))</f>
        <v>37</v>
      </c>
      <c r="G866" s="49" t="s">
        <v>1327</v>
      </c>
      <c r="H866" s="51" t="str">
        <f>INDEX(Δεδομένα!B$1:B$51,MATCH('2021'!G866,Δεδομένα!A$1:A$51,0))</f>
        <v>ΑΝΑΤΟΛΙΚΗΣ ΜΑΚΕΔΟΝΙΑΣ ΚΑΙ ΘΡΑΚΗΣ</v>
      </c>
      <c r="I866" s="53">
        <f>INDEX(Δεδομένα!E$1:E$13,MATCH('2021'!H866,Δεδομένα!D$1:D$13,0))</f>
        <v>2</v>
      </c>
      <c r="J866" s="4">
        <v>44259</v>
      </c>
      <c r="K866" s="3" t="s">
        <v>302</v>
      </c>
      <c r="L866" s="17" t="str">
        <f t="shared" si="56"/>
        <v>04/03/2021 20:23</v>
      </c>
      <c r="M866" s="4">
        <v>44259</v>
      </c>
      <c r="N866" s="3" t="s">
        <v>450</v>
      </c>
      <c r="O866" s="17" t="str">
        <f t="shared" si="57"/>
        <v>04/03/2021 20:50</v>
      </c>
      <c r="P866" s="24">
        <f t="shared" si="58"/>
        <v>1.8749999995634425E-2</v>
      </c>
      <c r="Q866" s="28">
        <v>0</v>
      </c>
      <c r="R866" s="27">
        <f t="shared" si="59"/>
        <v>26.999999993713573</v>
      </c>
      <c r="S866" s="3" t="s">
        <v>4</v>
      </c>
      <c r="T866" s="3" t="s">
        <v>1414</v>
      </c>
      <c r="U866" s="3" t="s">
        <v>4</v>
      </c>
      <c r="V866" s="3" t="s">
        <v>1465</v>
      </c>
      <c r="W866" s="5">
        <v>0</v>
      </c>
      <c r="X866" s="5">
        <v>0</v>
      </c>
      <c r="Y866" s="5">
        <v>0</v>
      </c>
      <c r="Z866" s="5">
        <v>0.2</v>
      </c>
      <c r="AA866" s="5">
        <v>0</v>
      </c>
      <c r="AB866" s="5">
        <v>0</v>
      </c>
      <c r="AC866" s="5">
        <v>0</v>
      </c>
      <c r="AD866" s="5">
        <v>0</v>
      </c>
      <c r="AE866" s="2">
        <v>2</v>
      </c>
      <c r="AF866" s="2">
        <v>0</v>
      </c>
      <c r="AG866" s="2">
        <v>0</v>
      </c>
      <c r="AH866" s="2">
        <v>0</v>
      </c>
      <c r="AI866" s="2">
        <v>0</v>
      </c>
      <c r="AJ866" s="2">
        <v>1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 t="s">
        <v>4</v>
      </c>
      <c r="AT866" s="2" t="s">
        <v>4</v>
      </c>
    </row>
    <row r="867" spans="1:46" x14ac:dyDescent="0.2">
      <c r="A867" s="2">
        <v>1647059</v>
      </c>
      <c r="B867" s="2">
        <v>837346</v>
      </c>
      <c r="C867" s="7">
        <v>26.4476097041488</v>
      </c>
      <c r="D867" s="7">
        <v>41.392717019456903</v>
      </c>
      <c r="E867" s="19" t="s">
        <v>1462</v>
      </c>
      <c r="F867" s="46">
        <f>INDEX(Δεδομένα!$P:$P,MATCH('2021'!E867,Δεδομένα!$O:$O,0))</f>
        <v>37</v>
      </c>
      <c r="G867" s="49" t="s">
        <v>1327</v>
      </c>
      <c r="H867" s="51" t="str">
        <f>INDEX(Δεδομένα!B$1:B$51,MATCH('2021'!G867,Δεδομένα!A$1:A$51,0))</f>
        <v>ΑΝΑΤΟΛΙΚΗΣ ΜΑΚΕΔΟΝΙΑΣ ΚΑΙ ΘΡΑΚΗΣ</v>
      </c>
      <c r="I867" s="53">
        <f>INDEX(Δεδομένα!E$1:E$13,MATCH('2021'!H867,Δεδομένα!D$1:D$13,0))</f>
        <v>2</v>
      </c>
      <c r="J867" s="4">
        <v>44268</v>
      </c>
      <c r="K867" s="3" t="s">
        <v>36</v>
      </c>
      <c r="L867" s="17" t="str">
        <f t="shared" si="56"/>
        <v>13/03/2021 16:20</v>
      </c>
      <c r="M867" s="4">
        <v>44268</v>
      </c>
      <c r="N867" s="3" t="s">
        <v>36</v>
      </c>
      <c r="O867" s="17" t="str">
        <f t="shared" si="57"/>
        <v>13/03/2021 16:20</v>
      </c>
      <c r="P867" s="24">
        <f t="shared" si="58"/>
        <v>0</v>
      </c>
      <c r="Q867" s="28">
        <v>0</v>
      </c>
      <c r="R867" s="27">
        <f t="shared" si="59"/>
        <v>0</v>
      </c>
      <c r="S867" s="3" t="s">
        <v>4</v>
      </c>
      <c r="T867" s="3" t="s">
        <v>1414</v>
      </c>
      <c r="U867" s="3" t="s">
        <v>1466</v>
      </c>
      <c r="V867" s="3" t="s">
        <v>1467</v>
      </c>
      <c r="W867" s="5">
        <v>0</v>
      </c>
      <c r="X867" s="5">
        <v>0.2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2">
        <v>2</v>
      </c>
      <c r="AF867" s="2">
        <v>0</v>
      </c>
      <c r="AG867" s="2">
        <v>0</v>
      </c>
      <c r="AH867" s="2">
        <v>0</v>
      </c>
      <c r="AI867" s="2">
        <v>0</v>
      </c>
      <c r="AJ867" s="2">
        <v>1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 t="s">
        <v>4</v>
      </c>
      <c r="AT867" s="2" t="s">
        <v>4</v>
      </c>
    </row>
    <row r="868" spans="1:46" x14ac:dyDescent="0.2">
      <c r="A868" s="2">
        <v>1650219</v>
      </c>
      <c r="B868" s="2">
        <v>840676</v>
      </c>
      <c r="C868" s="7">
        <v>26.481730943170401</v>
      </c>
      <c r="D868" s="7">
        <v>41.354626255322401</v>
      </c>
      <c r="E868" s="19" t="s">
        <v>1462</v>
      </c>
      <c r="F868" s="46">
        <f>INDEX(Δεδομένα!$P:$P,MATCH('2021'!E868,Δεδομένα!$O:$O,0))</f>
        <v>37</v>
      </c>
      <c r="G868" s="49" t="s">
        <v>1327</v>
      </c>
      <c r="H868" s="51" t="str">
        <f>INDEX(Δεδομένα!B$1:B$51,MATCH('2021'!G868,Δεδομένα!A$1:A$51,0))</f>
        <v>ΑΝΑΤΟΛΙΚΗΣ ΜΑΚΕΔΟΝΙΑΣ ΚΑΙ ΘΡΑΚΗΣ</v>
      </c>
      <c r="I868" s="53">
        <f>INDEX(Δεδομένα!E$1:E$13,MATCH('2021'!H868,Δεδομένα!D$1:D$13,0))</f>
        <v>2</v>
      </c>
      <c r="J868" s="4">
        <v>44282</v>
      </c>
      <c r="K868" s="3" t="s">
        <v>186</v>
      </c>
      <c r="L868" s="17" t="str">
        <f t="shared" si="56"/>
        <v>27/03/2021 11:42</v>
      </c>
      <c r="M868" s="4">
        <v>44282</v>
      </c>
      <c r="N868" s="3" t="s">
        <v>638</v>
      </c>
      <c r="O868" s="17" t="str">
        <f t="shared" si="57"/>
        <v>27/03/2021 12:11</v>
      </c>
      <c r="P868" s="24">
        <f t="shared" si="58"/>
        <v>2.0138888889050577E-2</v>
      </c>
      <c r="Q868" s="28">
        <v>0</v>
      </c>
      <c r="R868" s="27">
        <f t="shared" si="59"/>
        <v>29.000000000232831</v>
      </c>
      <c r="S868" s="3" t="s">
        <v>4</v>
      </c>
      <c r="T868" s="3" t="s">
        <v>1414</v>
      </c>
      <c r="U868" s="3" t="s">
        <v>1468</v>
      </c>
      <c r="V868" s="3" t="s">
        <v>1469</v>
      </c>
      <c r="W868" s="5">
        <v>0</v>
      </c>
      <c r="X868" s="5">
        <v>0</v>
      </c>
      <c r="Y868" s="5">
        <v>0</v>
      </c>
      <c r="Z868" s="5">
        <v>0.1</v>
      </c>
      <c r="AA868" s="5">
        <v>0</v>
      </c>
      <c r="AB868" s="5">
        <v>0</v>
      </c>
      <c r="AC868" s="5">
        <v>0</v>
      </c>
      <c r="AD868" s="5">
        <v>0</v>
      </c>
      <c r="AE868" s="2">
        <v>2</v>
      </c>
      <c r="AF868" s="2">
        <v>0</v>
      </c>
      <c r="AG868" s="2">
        <v>0</v>
      </c>
      <c r="AH868" s="2">
        <v>0</v>
      </c>
      <c r="AI868" s="2">
        <v>0</v>
      </c>
      <c r="AJ868" s="2">
        <v>1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 t="s">
        <v>4</v>
      </c>
      <c r="AT868" s="2" t="s">
        <v>4</v>
      </c>
    </row>
    <row r="869" spans="1:46" x14ac:dyDescent="0.2">
      <c r="A869" s="2">
        <v>1657843</v>
      </c>
      <c r="B869" s="2">
        <v>848813</v>
      </c>
      <c r="C869" s="7">
        <v>26.381993960064801</v>
      </c>
      <c r="D869" s="7">
        <v>41.266245237240902</v>
      </c>
      <c r="E869" s="19" t="s">
        <v>1462</v>
      </c>
      <c r="F869" s="46">
        <f>INDEX(Δεδομένα!$P:$P,MATCH('2021'!E869,Δεδομένα!$O:$O,0))</f>
        <v>37</v>
      </c>
      <c r="G869" s="49" t="s">
        <v>1327</v>
      </c>
      <c r="H869" s="51" t="str">
        <f>INDEX(Δεδομένα!B$1:B$51,MATCH('2021'!G869,Δεδομένα!A$1:A$51,0))</f>
        <v>ΑΝΑΤΟΛΙΚΗΣ ΜΑΚΕΔΟΝΙΑΣ ΚΑΙ ΘΡΑΚΗΣ</v>
      </c>
      <c r="I869" s="53">
        <f>INDEX(Δεδομένα!E$1:E$13,MATCH('2021'!H869,Δεδομένα!D$1:D$13,0))</f>
        <v>2</v>
      </c>
      <c r="J869" s="4">
        <v>44313</v>
      </c>
      <c r="K869" s="3" t="s">
        <v>1470</v>
      </c>
      <c r="L869" s="17" t="str">
        <f t="shared" si="56"/>
        <v>27/04/2021 23:17</v>
      </c>
      <c r="M869" s="4">
        <v>44314</v>
      </c>
      <c r="N869" s="3" t="s">
        <v>1471</v>
      </c>
      <c r="O869" s="17" t="str">
        <f t="shared" si="57"/>
        <v>28/04/2021 00:00</v>
      </c>
      <c r="P869" s="24">
        <f t="shared" si="58"/>
        <v>2.9861111113859806E-2</v>
      </c>
      <c r="Q869" s="28">
        <v>0</v>
      </c>
      <c r="R869" s="27">
        <f t="shared" si="59"/>
        <v>43.000000003958121</v>
      </c>
      <c r="S869" s="3" t="s">
        <v>4</v>
      </c>
      <c r="T869" s="3" t="s">
        <v>1343</v>
      </c>
      <c r="U869" s="3" t="s">
        <v>1472</v>
      </c>
      <c r="V869" s="3" t="s">
        <v>1473</v>
      </c>
      <c r="W869" s="5">
        <v>0</v>
      </c>
      <c r="X869" s="5">
        <v>0</v>
      </c>
      <c r="Y869" s="5">
        <v>0</v>
      </c>
      <c r="Z869" s="5">
        <v>0.3</v>
      </c>
      <c r="AA869" s="5">
        <v>0</v>
      </c>
      <c r="AB869" s="5">
        <v>0</v>
      </c>
      <c r="AC869" s="5">
        <v>0</v>
      </c>
      <c r="AD869" s="5">
        <v>0</v>
      </c>
      <c r="AE869" s="2">
        <v>2</v>
      </c>
      <c r="AF869" s="2">
        <v>0</v>
      </c>
      <c r="AG869" s="2">
        <v>0</v>
      </c>
      <c r="AH869" s="2">
        <v>0</v>
      </c>
      <c r="AI869" s="2">
        <v>0</v>
      </c>
      <c r="AJ869" s="2">
        <v>1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 t="s">
        <v>4</v>
      </c>
      <c r="AT869" s="2" t="s">
        <v>4</v>
      </c>
    </row>
    <row r="870" spans="1:46" x14ac:dyDescent="0.2">
      <c r="A870" s="2">
        <v>1662008</v>
      </c>
      <c r="B870" s="2">
        <v>853602</v>
      </c>
      <c r="C870" s="7">
        <v>26.5583745638612</v>
      </c>
      <c r="D870" s="7">
        <v>41.341058933877697</v>
      </c>
      <c r="E870" s="19" t="s">
        <v>1462</v>
      </c>
      <c r="F870" s="46">
        <f>INDEX(Δεδομένα!$P:$P,MATCH('2021'!E870,Δεδομένα!$O:$O,0))</f>
        <v>37</v>
      </c>
      <c r="G870" s="49" t="s">
        <v>1327</v>
      </c>
      <c r="H870" s="51" t="str">
        <f>INDEX(Δεδομένα!B$1:B$51,MATCH('2021'!G870,Δεδομένα!A$1:A$51,0))</f>
        <v>ΑΝΑΤΟΛΙΚΗΣ ΜΑΚΕΔΟΝΙΑΣ ΚΑΙ ΘΡΑΚΗΣ</v>
      </c>
      <c r="I870" s="53">
        <f>INDEX(Δεδομένα!E$1:E$13,MATCH('2021'!H870,Δεδομένα!D$1:D$13,0))</f>
        <v>2</v>
      </c>
      <c r="J870" s="4">
        <v>44332</v>
      </c>
      <c r="K870" s="3" t="s">
        <v>461</v>
      </c>
      <c r="L870" s="17" t="str">
        <f t="shared" si="56"/>
        <v>16/05/2021 17:00</v>
      </c>
      <c r="M870" s="4">
        <v>44332</v>
      </c>
      <c r="N870" s="3" t="s">
        <v>397</v>
      </c>
      <c r="O870" s="17" t="str">
        <f t="shared" si="57"/>
        <v>16/05/2021 17:47</v>
      </c>
      <c r="P870" s="24">
        <f t="shared" si="58"/>
        <v>3.2638888886140194E-2</v>
      </c>
      <c r="Q870" s="28">
        <v>0</v>
      </c>
      <c r="R870" s="27">
        <f t="shared" si="59"/>
        <v>46.999999996041879</v>
      </c>
      <c r="S870" s="3" t="s">
        <v>4</v>
      </c>
      <c r="T870" s="3" t="s">
        <v>1414</v>
      </c>
      <c r="U870" s="3" t="s">
        <v>1474</v>
      </c>
      <c r="V870" s="3" t="s">
        <v>1475</v>
      </c>
      <c r="W870" s="5">
        <v>0</v>
      </c>
      <c r="X870" s="5">
        <v>0</v>
      </c>
      <c r="Y870" s="5">
        <v>0</v>
      </c>
      <c r="Z870" s="5">
        <v>0.3</v>
      </c>
      <c r="AA870" s="5">
        <v>0</v>
      </c>
      <c r="AB870" s="5">
        <v>0</v>
      </c>
      <c r="AC870" s="5">
        <v>0</v>
      </c>
      <c r="AD870" s="5">
        <v>0</v>
      </c>
      <c r="AE870" s="2">
        <v>2</v>
      </c>
      <c r="AF870" s="2">
        <v>0</v>
      </c>
      <c r="AG870" s="2">
        <v>0</v>
      </c>
      <c r="AH870" s="2">
        <v>0</v>
      </c>
      <c r="AI870" s="2">
        <v>0</v>
      </c>
      <c r="AJ870" s="2">
        <v>1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 t="s">
        <v>4</v>
      </c>
      <c r="AT870" s="2" t="s">
        <v>4</v>
      </c>
    </row>
    <row r="871" spans="1:46" x14ac:dyDescent="0.2">
      <c r="A871" s="2">
        <v>1664098</v>
      </c>
      <c r="B871" s="2">
        <v>855100</v>
      </c>
      <c r="C871" s="7">
        <v>26.4087098015119</v>
      </c>
      <c r="D871" s="7">
        <v>41.272580207369003</v>
      </c>
      <c r="E871" s="19" t="s">
        <v>1462</v>
      </c>
      <c r="F871" s="46">
        <f>INDEX(Δεδομένα!$P:$P,MATCH('2021'!E871,Δεδομένα!$O:$O,0))</f>
        <v>37</v>
      </c>
      <c r="G871" s="49" t="s">
        <v>1327</v>
      </c>
      <c r="H871" s="51" t="str">
        <f>INDEX(Δεδομένα!B$1:B$51,MATCH('2021'!G871,Δεδομένα!A$1:A$51,0))</f>
        <v>ΑΝΑΤΟΛΙΚΗΣ ΜΑΚΕΔΟΝΙΑΣ ΚΑΙ ΘΡΑΚΗΣ</v>
      </c>
      <c r="I871" s="53">
        <f>INDEX(Δεδομένα!E$1:E$13,MATCH('2021'!H871,Δεδομένα!D$1:D$13,0))</f>
        <v>2</v>
      </c>
      <c r="J871" s="4">
        <v>44338</v>
      </c>
      <c r="K871" s="3" t="s">
        <v>793</v>
      </c>
      <c r="L871" s="17" t="str">
        <f t="shared" si="56"/>
        <v>22/05/2021 07:30</v>
      </c>
      <c r="M871" s="4">
        <v>44338</v>
      </c>
      <c r="N871" s="3" t="s">
        <v>1476</v>
      </c>
      <c r="O871" s="17" t="str">
        <f t="shared" si="57"/>
        <v>22/05/2021 08:06</v>
      </c>
      <c r="P871" s="24">
        <f t="shared" si="58"/>
        <v>2.5000000001455192E-2</v>
      </c>
      <c r="Q871" s="28">
        <v>0</v>
      </c>
      <c r="R871" s="27">
        <f t="shared" si="59"/>
        <v>36.000000002095476</v>
      </c>
      <c r="S871" s="3" t="s">
        <v>4</v>
      </c>
      <c r="T871" s="3" t="s">
        <v>1343</v>
      </c>
      <c r="U871" s="3" t="s">
        <v>4</v>
      </c>
      <c r="V871" s="3" t="s">
        <v>1477</v>
      </c>
      <c r="W871" s="5">
        <v>0</v>
      </c>
      <c r="X871" s="5">
        <v>0</v>
      </c>
      <c r="Y871" s="5">
        <v>0</v>
      </c>
      <c r="Z871" s="5">
        <v>0</v>
      </c>
      <c r="AA871" s="5">
        <v>0.2</v>
      </c>
      <c r="AB871" s="5">
        <v>0</v>
      </c>
      <c r="AC871" s="5">
        <v>0</v>
      </c>
      <c r="AD871" s="5">
        <v>0</v>
      </c>
      <c r="AE871" s="2">
        <v>2</v>
      </c>
      <c r="AF871" s="2">
        <v>0</v>
      </c>
      <c r="AG871" s="2">
        <v>0</v>
      </c>
      <c r="AH871" s="2">
        <v>0</v>
      </c>
      <c r="AI871" s="2">
        <v>0</v>
      </c>
      <c r="AJ871" s="2">
        <v>1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 t="s">
        <v>4</v>
      </c>
      <c r="AT871" s="2" t="s">
        <v>4</v>
      </c>
    </row>
    <row r="872" spans="1:46" x14ac:dyDescent="0.2">
      <c r="A872" s="2">
        <v>1664482</v>
      </c>
      <c r="B872" s="2">
        <v>856063</v>
      </c>
      <c r="C872" s="7">
        <v>26.290124816346101</v>
      </c>
      <c r="D872" s="7">
        <v>41.376594558181502</v>
      </c>
      <c r="E872" s="19" t="s">
        <v>1462</v>
      </c>
      <c r="F872" s="46">
        <f>INDEX(Δεδομένα!$P:$P,MATCH('2021'!E872,Δεδομένα!$O:$O,0))</f>
        <v>37</v>
      </c>
      <c r="G872" s="49" t="s">
        <v>1327</v>
      </c>
      <c r="H872" s="51" t="str">
        <f>INDEX(Δεδομένα!B$1:B$51,MATCH('2021'!G872,Δεδομένα!A$1:A$51,0))</f>
        <v>ΑΝΑΤΟΛΙΚΗΣ ΜΑΚΕΔΟΝΙΑΣ ΚΑΙ ΘΡΑΚΗΣ</v>
      </c>
      <c r="I872" s="53">
        <f>INDEX(Δεδομένα!E$1:E$13,MATCH('2021'!H872,Δεδομένα!D$1:D$13,0))</f>
        <v>2</v>
      </c>
      <c r="J872" s="4">
        <v>44341</v>
      </c>
      <c r="K872" s="3" t="s">
        <v>656</v>
      </c>
      <c r="L872" s="17" t="str">
        <f t="shared" si="56"/>
        <v>25/05/2021 14:55</v>
      </c>
      <c r="M872" s="4">
        <v>44341</v>
      </c>
      <c r="N872" s="3" t="s">
        <v>146</v>
      </c>
      <c r="O872" s="17" t="str">
        <f t="shared" si="57"/>
        <v>25/05/2021 16:30</v>
      </c>
      <c r="P872" s="24">
        <f t="shared" si="58"/>
        <v>6.5972222218988463E-2</v>
      </c>
      <c r="Q872" s="28">
        <v>0</v>
      </c>
      <c r="R872" s="27">
        <f t="shared" si="59"/>
        <v>94.999999995343387</v>
      </c>
      <c r="S872" s="3" t="s">
        <v>4</v>
      </c>
      <c r="T872" s="3" t="s">
        <v>1414</v>
      </c>
      <c r="U872" s="3" t="s">
        <v>4</v>
      </c>
      <c r="V872" s="3" t="s">
        <v>1478</v>
      </c>
      <c r="W872" s="5">
        <v>0</v>
      </c>
      <c r="X872" s="5">
        <v>0</v>
      </c>
      <c r="Y872" s="5">
        <v>0</v>
      </c>
      <c r="Z872" s="5">
        <v>0.2</v>
      </c>
      <c r="AA872" s="5">
        <v>0</v>
      </c>
      <c r="AB872" s="5">
        <v>0</v>
      </c>
      <c r="AC872" s="5">
        <v>0</v>
      </c>
      <c r="AD872" s="5">
        <v>0</v>
      </c>
      <c r="AE872" s="2">
        <v>2</v>
      </c>
      <c r="AF872" s="2">
        <v>0</v>
      </c>
      <c r="AG872" s="2">
        <v>0</v>
      </c>
      <c r="AH872" s="2">
        <v>0</v>
      </c>
      <c r="AI872" s="2">
        <v>0</v>
      </c>
      <c r="AJ872" s="2">
        <v>1</v>
      </c>
      <c r="AK872" s="2">
        <v>1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 t="s">
        <v>4</v>
      </c>
      <c r="AT872" s="2" t="s">
        <v>4</v>
      </c>
    </row>
    <row r="873" spans="1:46" x14ac:dyDescent="0.2">
      <c r="A873" s="2">
        <v>1665245</v>
      </c>
      <c r="B873" s="2">
        <v>857036</v>
      </c>
      <c r="C873" s="7">
        <v>26.484093965232098</v>
      </c>
      <c r="D873" s="7">
        <v>41.3471609458662</v>
      </c>
      <c r="E873" s="19" t="s">
        <v>1462</v>
      </c>
      <c r="F873" s="46">
        <f>INDEX(Δεδομένα!$P:$P,MATCH('2021'!E873,Δεδομένα!$O:$O,0))</f>
        <v>37</v>
      </c>
      <c r="G873" s="49" t="s">
        <v>1327</v>
      </c>
      <c r="H873" s="51" t="str">
        <f>INDEX(Δεδομένα!B$1:B$51,MATCH('2021'!G873,Δεδομένα!A$1:A$51,0))</f>
        <v>ΑΝΑΤΟΛΙΚΗΣ ΜΑΚΕΔΟΝΙΑΣ ΚΑΙ ΘΡΑΚΗΣ</v>
      </c>
      <c r="I873" s="53">
        <f>INDEX(Δεδομένα!E$1:E$13,MATCH('2021'!H873,Δεδομένα!D$1:D$13,0))</f>
        <v>2</v>
      </c>
      <c r="J873" s="4">
        <v>44345</v>
      </c>
      <c r="K873" s="3" t="s">
        <v>519</v>
      </c>
      <c r="L873" s="17" t="str">
        <f t="shared" si="56"/>
        <v>29/05/2021 08:30</v>
      </c>
      <c r="M873" s="4">
        <v>44345</v>
      </c>
      <c r="N873" s="3" t="s">
        <v>519</v>
      </c>
      <c r="O873" s="17" t="str">
        <f t="shared" si="57"/>
        <v>29/05/2021 08:30</v>
      </c>
      <c r="P873" s="24">
        <f t="shared" si="58"/>
        <v>0</v>
      </c>
      <c r="Q873" s="28">
        <v>0</v>
      </c>
      <c r="R873" s="27">
        <f t="shared" si="59"/>
        <v>0</v>
      </c>
      <c r="S873" s="3" t="s">
        <v>4</v>
      </c>
      <c r="T873" s="3" t="s">
        <v>1414</v>
      </c>
      <c r="U873" s="3" t="s">
        <v>1466</v>
      </c>
      <c r="V873" s="3" t="s">
        <v>1479</v>
      </c>
      <c r="W873" s="5">
        <v>0</v>
      </c>
      <c r="X873" s="5">
        <v>0</v>
      </c>
      <c r="Y873" s="5">
        <v>0</v>
      </c>
      <c r="Z873" s="5">
        <v>0.2</v>
      </c>
      <c r="AA873" s="5">
        <v>0</v>
      </c>
      <c r="AB873" s="5">
        <v>0</v>
      </c>
      <c r="AC873" s="5">
        <v>0</v>
      </c>
      <c r="AD873" s="5">
        <v>0</v>
      </c>
      <c r="AE873" s="2">
        <v>2</v>
      </c>
      <c r="AF873" s="2">
        <v>0</v>
      </c>
      <c r="AG873" s="2">
        <v>0</v>
      </c>
      <c r="AH873" s="2">
        <v>0</v>
      </c>
      <c r="AI873" s="2">
        <v>0</v>
      </c>
      <c r="AJ873" s="2">
        <v>1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 t="s">
        <v>4</v>
      </c>
      <c r="AT873" s="2" t="s">
        <v>4</v>
      </c>
    </row>
    <row r="874" spans="1:46" x14ac:dyDescent="0.2">
      <c r="A874" s="2">
        <v>1667077</v>
      </c>
      <c r="B874" s="2">
        <v>859393</v>
      </c>
      <c r="C874" s="7">
        <v>26.354201109412401</v>
      </c>
      <c r="D874" s="7">
        <v>41.332914212436201</v>
      </c>
      <c r="E874" s="19" t="s">
        <v>1462</v>
      </c>
      <c r="F874" s="46">
        <f>INDEX(Δεδομένα!$P:$P,MATCH('2021'!E874,Δεδομένα!$O:$O,0))</f>
        <v>37</v>
      </c>
      <c r="G874" s="49" t="s">
        <v>1327</v>
      </c>
      <c r="H874" s="51" t="str">
        <f>INDEX(Δεδομένα!B$1:B$51,MATCH('2021'!G874,Δεδομένα!A$1:A$51,0))</f>
        <v>ΑΝΑΤΟΛΙΚΗΣ ΜΑΚΕΔΟΝΙΑΣ ΚΑΙ ΘΡΑΚΗΣ</v>
      </c>
      <c r="I874" s="53">
        <f>INDEX(Δεδομένα!E$1:E$13,MATCH('2021'!H874,Δεδομένα!D$1:D$13,0))</f>
        <v>2</v>
      </c>
      <c r="J874" s="4">
        <v>44353</v>
      </c>
      <c r="K874" s="3" t="s">
        <v>566</v>
      </c>
      <c r="L874" s="17" t="str">
        <f t="shared" si="56"/>
        <v>06/06/2021 18:40</v>
      </c>
      <c r="M874" s="4">
        <v>44353</v>
      </c>
      <c r="N874" s="3" t="s">
        <v>111</v>
      </c>
      <c r="O874" s="17" t="str">
        <f t="shared" si="57"/>
        <v>06/06/2021 19:20</v>
      </c>
      <c r="P874" s="24">
        <f t="shared" si="58"/>
        <v>2.7777777773735579E-2</v>
      </c>
      <c r="Q874" s="28">
        <v>0</v>
      </c>
      <c r="R874" s="27">
        <f t="shared" si="59"/>
        <v>39.999999994179234</v>
      </c>
      <c r="S874" s="3" t="s">
        <v>4</v>
      </c>
      <c r="T874" s="3" t="s">
        <v>1414</v>
      </c>
      <c r="U874" s="3" t="s">
        <v>4</v>
      </c>
      <c r="V874" s="3" t="s">
        <v>1480</v>
      </c>
      <c r="W874" s="5">
        <v>0</v>
      </c>
      <c r="X874" s="5">
        <v>0</v>
      </c>
      <c r="Y874" s="5">
        <v>0</v>
      </c>
      <c r="Z874" s="5">
        <v>0.05</v>
      </c>
      <c r="AA874" s="5">
        <v>0</v>
      </c>
      <c r="AB874" s="5">
        <v>0</v>
      </c>
      <c r="AC874" s="5">
        <v>0</v>
      </c>
      <c r="AD874" s="5">
        <v>0</v>
      </c>
      <c r="AE874" s="2">
        <v>2</v>
      </c>
      <c r="AF874" s="2">
        <v>0</v>
      </c>
      <c r="AG874" s="2">
        <v>0</v>
      </c>
      <c r="AH874" s="2">
        <v>0</v>
      </c>
      <c r="AI874" s="2">
        <v>0</v>
      </c>
      <c r="AJ874" s="2">
        <v>1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 t="s">
        <v>4</v>
      </c>
      <c r="AT874" s="2" t="s">
        <v>4</v>
      </c>
    </row>
    <row r="875" spans="1:46" x14ac:dyDescent="0.2">
      <c r="A875" s="2">
        <v>1680835</v>
      </c>
      <c r="B875" s="2">
        <v>874373</v>
      </c>
      <c r="C875" s="7">
        <v>26.351118108989901</v>
      </c>
      <c r="D875" s="7">
        <v>41.422519421578201</v>
      </c>
      <c r="E875" s="19" t="s">
        <v>1462</v>
      </c>
      <c r="F875" s="46">
        <f>INDEX(Δεδομένα!$P:$P,MATCH('2021'!E875,Δεδομένα!$O:$O,0))</f>
        <v>37</v>
      </c>
      <c r="G875" s="49" t="s">
        <v>1327</v>
      </c>
      <c r="H875" s="51" t="str">
        <f>INDEX(Δεδομένα!B$1:B$51,MATCH('2021'!G875,Δεδομένα!A$1:A$51,0))</f>
        <v>ΑΝΑΤΟΛΙΚΗΣ ΜΑΚΕΔΟΝΙΑΣ ΚΑΙ ΘΡΑΚΗΣ</v>
      </c>
      <c r="I875" s="53">
        <f>INDEX(Δεδομένα!E$1:E$13,MATCH('2021'!H875,Δεδομένα!D$1:D$13,0))</f>
        <v>2</v>
      </c>
      <c r="J875" s="4">
        <v>44402</v>
      </c>
      <c r="K875" s="3" t="s">
        <v>1264</v>
      </c>
      <c r="L875" s="17" t="str">
        <f t="shared" si="56"/>
        <v>25/07/2021 13:43</v>
      </c>
      <c r="M875" s="4">
        <v>44402</v>
      </c>
      <c r="N875" s="3" t="s">
        <v>81</v>
      </c>
      <c r="O875" s="17" t="str">
        <f t="shared" si="57"/>
        <v>25/07/2021 14:07</v>
      </c>
      <c r="P875" s="24">
        <f t="shared" si="58"/>
        <v>1.6666666662786156E-2</v>
      </c>
      <c r="Q875" s="28">
        <v>0</v>
      </c>
      <c r="R875" s="27">
        <f t="shared" si="59"/>
        <v>23.999999994412065</v>
      </c>
      <c r="S875" s="3" t="s">
        <v>4</v>
      </c>
      <c r="T875" s="3" t="s">
        <v>1414</v>
      </c>
      <c r="U875" s="3" t="s">
        <v>1482</v>
      </c>
      <c r="V875" s="3" t="s">
        <v>1483</v>
      </c>
      <c r="W875" s="5">
        <v>0</v>
      </c>
      <c r="X875" s="5">
        <v>0</v>
      </c>
      <c r="Y875" s="5">
        <v>0</v>
      </c>
      <c r="Z875" s="5">
        <v>2</v>
      </c>
      <c r="AA875" s="5">
        <v>0</v>
      </c>
      <c r="AB875" s="5">
        <v>0</v>
      </c>
      <c r="AC875" s="5">
        <v>0</v>
      </c>
      <c r="AD875" s="5">
        <v>0</v>
      </c>
      <c r="AE875" s="2">
        <v>2</v>
      </c>
      <c r="AF875" s="2">
        <v>0</v>
      </c>
      <c r="AG875" s="2">
        <v>0</v>
      </c>
      <c r="AH875" s="2">
        <v>0</v>
      </c>
      <c r="AI875" s="2">
        <v>0</v>
      </c>
      <c r="AJ875" s="2">
        <v>1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</row>
    <row r="876" spans="1:46" x14ac:dyDescent="0.2">
      <c r="A876" s="2">
        <v>1684698</v>
      </c>
      <c r="B876" s="2">
        <v>878936</v>
      </c>
      <c r="C876" s="7">
        <v>26.4992619231238</v>
      </c>
      <c r="D876" s="7">
        <v>41.3411277282828</v>
      </c>
      <c r="E876" s="19" t="s">
        <v>1462</v>
      </c>
      <c r="F876" s="46">
        <f>INDEX(Δεδομένα!$P:$P,MATCH('2021'!E876,Δεδομένα!$O:$O,0))</f>
        <v>37</v>
      </c>
      <c r="G876" s="49" t="s">
        <v>1327</v>
      </c>
      <c r="H876" s="51" t="str">
        <f>INDEX(Δεδομένα!B$1:B$51,MATCH('2021'!G876,Δεδομένα!A$1:A$51,0))</f>
        <v>ΑΝΑΤΟΛΙΚΗΣ ΜΑΚΕΔΟΝΙΑΣ ΚΑΙ ΘΡΑΚΗΣ</v>
      </c>
      <c r="I876" s="53">
        <f>INDEX(Δεδομένα!E$1:E$13,MATCH('2021'!H876,Δεδομένα!D$1:D$13,0))</f>
        <v>2</v>
      </c>
      <c r="J876" s="4">
        <v>44413</v>
      </c>
      <c r="K876" s="3" t="s">
        <v>166</v>
      </c>
      <c r="L876" s="17" t="str">
        <f t="shared" si="56"/>
        <v>05/08/2021 20:25</v>
      </c>
      <c r="M876" s="4">
        <v>44413</v>
      </c>
      <c r="N876" s="3" t="s">
        <v>1485</v>
      </c>
      <c r="O876" s="17" t="str">
        <f t="shared" si="57"/>
        <v>05/08/2021 20:44</v>
      </c>
      <c r="P876" s="24">
        <f t="shared" si="58"/>
        <v>1.3194444443797693E-2</v>
      </c>
      <c r="Q876" s="28">
        <v>0</v>
      </c>
      <c r="R876" s="27">
        <f t="shared" si="59"/>
        <v>18.999999999068677</v>
      </c>
      <c r="S876" s="3" t="s">
        <v>4</v>
      </c>
      <c r="T876" s="3" t="s">
        <v>1414</v>
      </c>
      <c r="U876" s="3" t="s">
        <v>1468</v>
      </c>
      <c r="V876" s="3" t="s">
        <v>1469</v>
      </c>
      <c r="W876" s="5">
        <v>0</v>
      </c>
      <c r="X876" s="5">
        <v>0</v>
      </c>
      <c r="Y876" s="5">
        <v>0</v>
      </c>
      <c r="Z876" s="5">
        <v>1.5</v>
      </c>
      <c r="AA876" s="5">
        <v>0</v>
      </c>
      <c r="AB876" s="5">
        <v>0</v>
      </c>
      <c r="AC876" s="5">
        <v>0</v>
      </c>
      <c r="AD876" s="5">
        <v>0</v>
      </c>
      <c r="AE876" s="2">
        <v>2</v>
      </c>
      <c r="AF876" s="2">
        <v>0</v>
      </c>
      <c r="AG876" s="2">
        <v>0</v>
      </c>
      <c r="AH876" s="2">
        <v>0</v>
      </c>
      <c r="AI876" s="2">
        <v>0</v>
      </c>
      <c r="AJ876" s="2">
        <v>1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</row>
    <row r="877" spans="1:46" x14ac:dyDescent="0.2">
      <c r="A877" s="2">
        <v>1684706</v>
      </c>
      <c r="B877" s="2">
        <v>880412</v>
      </c>
      <c r="C877" s="7">
        <v>26.425989648736401</v>
      </c>
      <c r="D877" s="7">
        <v>41.453730912820603</v>
      </c>
      <c r="E877" s="19" t="s">
        <v>1462</v>
      </c>
      <c r="F877" s="46">
        <f>INDEX(Δεδομένα!$P:$P,MATCH('2021'!E877,Δεδομένα!$O:$O,0))</f>
        <v>37</v>
      </c>
      <c r="G877" s="49" t="s">
        <v>1327</v>
      </c>
      <c r="H877" s="51" t="str">
        <f>INDEX(Δεδομένα!B$1:B$51,MATCH('2021'!G877,Δεδομένα!A$1:A$51,0))</f>
        <v>ΑΝΑΤΟΛΙΚΗΣ ΜΑΚΕΔΟΝΙΑΣ ΚΑΙ ΘΡΑΚΗΣ</v>
      </c>
      <c r="I877" s="53">
        <f>INDEX(Δεδομένα!E$1:E$13,MATCH('2021'!H877,Δεδομένα!D$1:D$13,0))</f>
        <v>2</v>
      </c>
      <c r="J877" s="4">
        <v>44415</v>
      </c>
      <c r="K877" s="3" t="s">
        <v>648</v>
      </c>
      <c r="L877" s="17" t="str">
        <f t="shared" si="56"/>
        <v>07/08/2021 18:26</v>
      </c>
      <c r="M877" s="4">
        <v>44415</v>
      </c>
      <c r="N877" s="3" t="s">
        <v>164</v>
      </c>
      <c r="O877" s="17" t="str">
        <f t="shared" si="57"/>
        <v>07/08/2021 19:13</v>
      </c>
      <c r="P877" s="24">
        <f t="shared" si="58"/>
        <v>3.2638888886140194E-2</v>
      </c>
      <c r="Q877" s="28">
        <v>0</v>
      </c>
      <c r="R877" s="27">
        <f t="shared" si="59"/>
        <v>46.999999996041879</v>
      </c>
      <c r="S877" s="3" t="s">
        <v>4</v>
      </c>
      <c r="T877" s="3" t="s">
        <v>1414</v>
      </c>
      <c r="U877" s="3" t="s">
        <v>4</v>
      </c>
      <c r="V877" s="3" t="s">
        <v>1486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2</v>
      </c>
      <c r="AD877" s="5">
        <v>0</v>
      </c>
      <c r="AE877" s="2">
        <v>4</v>
      </c>
      <c r="AF877" s="2">
        <v>0</v>
      </c>
      <c r="AG877" s="2">
        <v>0</v>
      </c>
      <c r="AH877" s="2">
        <v>0</v>
      </c>
      <c r="AI877" s="2">
        <v>0</v>
      </c>
      <c r="AJ877" s="2">
        <v>2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</row>
    <row r="878" spans="1:46" x14ac:dyDescent="0.2">
      <c r="A878" s="2">
        <v>1684711</v>
      </c>
      <c r="B878" s="2">
        <v>880425</v>
      </c>
      <c r="C878" s="7">
        <v>26.416785514720299</v>
      </c>
      <c r="D878" s="7">
        <v>41.444180549791398</v>
      </c>
      <c r="E878" s="19" t="s">
        <v>1462</v>
      </c>
      <c r="F878" s="46">
        <f>INDEX(Δεδομένα!$P:$P,MATCH('2021'!E878,Δεδομένα!$O:$O,0))</f>
        <v>37</v>
      </c>
      <c r="G878" s="49" t="s">
        <v>1327</v>
      </c>
      <c r="H878" s="51" t="str">
        <f>INDEX(Δεδομένα!B$1:B$51,MATCH('2021'!G878,Δεδομένα!A$1:A$51,0))</f>
        <v>ΑΝΑΤΟΛΙΚΗΣ ΜΑΚΕΔΟΝΙΑΣ ΚΑΙ ΘΡΑΚΗΣ</v>
      </c>
      <c r="I878" s="53">
        <f>INDEX(Δεδομένα!E$1:E$13,MATCH('2021'!H878,Δεδομένα!D$1:D$13,0))</f>
        <v>2</v>
      </c>
      <c r="J878" s="4">
        <v>44415</v>
      </c>
      <c r="K878" s="3" t="s">
        <v>79</v>
      </c>
      <c r="L878" s="17" t="str">
        <f t="shared" si="56"/>
        <v>07/08/2021 19:10</v>
      </c>
      <c r="M878" s="4">
        <v>44415</v>
      </c>
      <c r="N878" s="3" t="s">
        <v>759</v>
      </c>
      <c r="O878" s="17" t="str">
        <f t="shared" si="57"/>
        <v>07/08/2021 19:36</v>
      </c>
      <c r="P878" s="24">
        <f t="shared" si="58"/>
        <v>1.8055555556202307E-2</v>
      </c>
      <c r="Q878" s="28">
        <v>0</v>
      </c>
      <c r="R878" s="27">
        <f t="shared" si="59"/>
        <v>26.000000000931323</v>
      </c>
      <c r="S878" s="3" t="s">
        <v>4</v>
      </c>
      <c r="T878" s="3" t="s">
        <v>1414</v>
      </c>
      <c r="U878" s="3" t="s">
        <v>4</v>
      </c>
      <c r="V878" s="3" t="s">
        <v>1487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0.5</v>
      </c>
      <c r="AD878" s="5">
        <v>0</v>
      </c>
      <c r="AE878" s="2">
        <v>6</v>
      </c>
      <c r="AF878" s="2">
        <v>0</v>
      </c>
      <c r="AG878" s="2">
        <v>0</v>
      </c>
      <c r="AH878" s="2">
        <v>0</v>
      </c>
      <c r="AI878" s="2">
        <v>0</v>
      </c>
      <c r="AJ878" s="2">
        <v>3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</row>
    <row r="879" spans="1:46" x14ac:dyDescent="0.2">
      <c r="A879" s="2">
        <v>1684719</v>
      </c>
      <c r="B879" s="2">
        <v>880895</v>
      </c>
      <c r="C879" s="7">
        <v>26.373572592153302</v>
      </c>
      <c r="D879" s="7">
        <v>41.268528111514101</v>
      </c>
      <c r="E879" s="19" t="s">
        <v>1462</v>
      </c>
      <c r="F879" s="46">
        <f>INDEX(Δεδομένα!$P:$P,MATCH('2021'!E879,Δεδομένα!$O:$O,0))</f>
        <v>37</v>
      </c>
      <c r="G879" s="49" t="s">
        <v>1327</v>
      </c>
      <c r="H879" s="51" t="str">
        <f>INDEX(Δεδομένα!B$1:B$51,MATCH('2021'!G879,Δεδομένα!A$1:A$51,0))</f>
        <v>ΑΝΑΤΟΛΙΚΗΣ ΜΑΚΕΔΟΝΙΑΣ ΚΑΙ ΘΡΑΚΗΣ</v>
      </c>
      <c r="I879" s="53">
        <f>INDEX(Δεδομένα!E$1:E$13,MATCH('2021'!H879,Δεδομένα!D$1:D$13,0))</f>
        <v>2</v>
      </c>
      <c r="J879" s="4">
        <v>44416</v>
      </c>
      <c r="K879" s="3" t="s">
        <v>1488</v>
      </c>
      <c r="L879" s="17" t="str">
        <f t="shared" si="56"/>
        <v>08/08/2021 22:15</v>
      </c>
      <c r="M879" s="4">
        <v>44416</v>
      </c>
      <c r="N879" s="3" t="s">
        <v>702</v>
      </c>
      <c r="O879" s="17" t="str">
        <f t="shared" si="57"/>
        <v>08/08/2021 23:45</v>
      </c>
      <c r="P879" s="24">
        <f t="shared" si="58"/>
        <v>6.25E-2</v>
      </c>
      <c r="Q879" s="28">
        <v>0</v>
      </c>
      <c r="R879" s="27">
        <f t="shared" si="59"/>
        <v>90</v>
      </c>
      <c r="S879" s="3" t="s">
        <v>4</v>
      </c>
      <c r="T879" s="3" t="s">
        <v>1343</v>
      </c>
      <c r="U879" s="3" t="s">
        <v>1472</v>
      </c>
      <c r="V879" s="3" t="s">
        <v>1489</v>
      </c>
      <c r="W879" s="5">
        <v>0</v>
      </c>
      <c r="X879" s="5">
        <v>0</v>
      </c>
      <c r="Y879" s="5">
        <v>0</v>
      </c>
      <c r="Z879" s="5">
        <v>0.2</v>
      </c>
      <c r="AA879" s="5">
        <v>0</v>
      </c>
      <c r="AB879" s="5">
        <v>0</v>
      </c>
      <c r="AC879" s="5">
        <v>0</v>
      </c>
      <c r="AD879" s="5">
        <v>0</v>
      </c>
      <c r="AE879" s="2">
        <v>4</v>
      </c>
      <c r="AF879" s="2">
        <v>0</v>
      </c>
      <c r="AG879" s="2">
        <v>0</v>
      </c>
      <c r="AH879" s="2">
        <v>0</v>
      </c>
      <c r="AI879" s="2">
        <v>0</v>
      </c>
      <c r="AJ879" s="2">
        <v>2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</row>
    <row r="880" spans="1:46" x14ac:dyDescent="0.2">
      <c r="A880" s="2">
        <v>1685377</v>
      </c>
      <c r="B880" s="2">
        <v>881098</v>
      </c>
      <c r="C880" s="7">
        <v>26.4996643089763</v>
      </c>
      <c r="D880" s="7">
        <v>41.3408455131095</v>
      </c>
      <c r="E880" s="19" t="s">
        <v>1462</v>
      </c>
      <c r="F880" s="46">
        <f>INDEX(Δεδομένα!$P:$P,MATCH('2021'!E880,Δεδομένα!$O:$O,0))</f>
        <v>37</v>
      </c>
      <c r="G880" s="49" t="s">
        <v>1327</v>
      </c>
      <c r="H880" s="51" t="str">
        <f>INDEX(Δεδομένα!B$1:B$51,MATCH('2021'!G880,Δεδομένα!A$1:A$51,0))</f>
        <v>ΑΝΑΤΟΛΙΚΗΣ ΜΑΚΕΔΟΝΙΑΣ ΚΑΙ ΘΡΑΚΗΣ</v>
      </c>
      <c r="I880" s="53">
        <f>INDEX(Δεδομένα!E$1:E$13,MATCH('2021'!H880,Δεδομένα!D$1:D$13,0))</f>
        <v>2</v>
      </c>
      <c r="J880" s="4">
        <v>44417</v>
      </c>
      <c r="K880" s="3" t="s">
        <v>150</v>
      </c>
      <c r="L880" s="17" t="str">
        <f t="shared" si="56"/>
        <v>09/08/2021 19:00</v>
      </c>
      <c r="M880" s="4">
        <v>44417</v>
      </c>
      <c r="N880" s="3" t="s">
        <v>1490</v>
      </c>
      <c r="O880" s="17" t="str">
        <f t="shared" si="57"/>
        <v>09/08/2021 19:45</v>
      </c>
      <c r="P880" s="24">
        <f t="shared" si="58"/>
        <v>3.125E-2</v>
      </c>
      <c r="Q880" s="28">
        <v>0</v>
      </c>
      <c r="R880" s="27">
        <f t="shared" si="59"/>
        <v>45</v>
      </c>
      <c r="S880" s="3" t="s">
        <v>4</v>
      </c>
      <c r="T880" s="3" t="s">
        <v>1414</v>
      </c>
      <c r="U880" s="3" t="s">
        <v>1468</v>
      </c>
      <c r="V880" s="3" t="s">
        <v>1491</v>
      </c>
      <c r="W880" s="5">
        <v>0</v>
      </c>
      <c r="X880" s="5">
        <v>0</v>
      </c>
      <c r="Y880" s="5">
        <v>0</v>
      </c>
      <c r="Z880" s="5">
        <v>1</v>
      </c>
      <c r="AA880" s="5">
        <v>0</v>
      </c>
      <c r="AB880" s="5">
        <v>0</v>
      </c>
      <c r="AC880" s="5">
        <v>0</v>
      </c>
      <c r="AD880" s="5">
        <v>0</v>
      </c>
      <c r="AE880" s="2">
        <v>4</v>
      </c>
      <c r="AF880" s="2">
        <v>0</v>
      </c>
      <c r="AG880" s="2">
        <v>0</v>
      </c>
      <c r="AH880" s="2">
        <v>0</v>
      </c>
      <c r="AI880" s="2">
        <v>0</v>
      </c>
      <c r="AJ880" s="2">
        <v>2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</row>
    <row r="881" spans="1:46" x14ac:dyDescent="0.2">
      <c r="A881" s="2">
        <v>1691866</v>
      </c>
      <c r="B881" s="2">
        <v>887335</v>
      </c>
      <c r="C881" s="7">
        <v>26.540519210959499</v>
      </c>
      <c r="D881" s="7">
        <v>41.358289984107898</v>
      </c>
      <c r="E881" s="19" t="s">
        <v>1462</v>
      </c>
      <c r="F881" s="46">
        <f>INDEX(Δεδομένα!$P:$P,MATCH('2021'!E881,Δεδομένα!$O:$O,0))</f>
        <v>37</v>
      </c>
      <c r="G881" s="49" t="s">
        <v>1327</v>
      </c>
      <c r="H881" s="51" t="str">
        <f>INDEX(Δεδομένα!B$1:B$51,MATCH('2021'!G881,Δεδομένα!A$1:A$51,0))</f>
        <v>ΑΝΑΤΟΛΙΚΗΣ ΜΑΚΕΔΟΝΙΑΣ ΚΑΙ ΘΡΑΚΗΣ</v>
      </c>
      <c r="I881" s="53">
        <f>INDEX(Δεδομένα!E$1:E$13,MATCH('2021'!H881,Δεδομένα!D$1:D$13,0))</f>
        <v>2</v>
      </c>
      <c r="J881" s="4">
        <v>44438</v>
      </c>
      <c r="K881" s="3" t="s">
        <v>1319</v>
      </c>
      <c r="L881" s="17" t="str">
        <f t="shared" si="56"/>
        <v>30/08/2021 11:55</v>
      </c>
      <c r="M881" s="4">
        <v>44438</v>
      </c>
      <c r="N881" s="3" t="s">
        <v>555</v>
      </c>
      <c r="O881" s="17" t="str">
        <f t="shared" si="57"/>
        <v>30/08/2021 13:30</v>
      </c>
      <c r="P881" s="24">
        <f t="shared" si="58"/>
        <v>6.5972222218988463E-2</v>
      </c>
      <c r="Q881" s="28">
        <v>0</v>
      </c>
      <c r="R881" s="27">
        <f t="shared" si="59"/>
        <v>94.999999995343387</v>
      </c>
      <c r="S881" s="3" t="s">
        <v>4</v>
      </c>
      <c r="T881" s="3" t="s">
        <v>1414</v>
      </c>
      <c r="U881" s="3" t="s">
        <v>1492</v>
      </c>
      <c r="V881" s="3" t="s">
        <v>1493</v>
      </c>
      <c r="W881" s="5">
        <v>0</v>
      </c>
      <c r="X881" s="5">
        <v>0</v>
      </c>
      <c r="Y881" s="5">
        <v>0</v>
      </c>
      <c r="Z881" s="5">
        <v>0.1</v>
      </c>
      <c r="AA881" s="5">
        <v>0</v>
      </c>
      <c r="AB881" s="5">
        <v>0</v>
      </c>
      <c r="AC881" s="5">
        <v>0</v>
      </c>
      <c r="AD881" s="5">
        <v>0</v>
      </c>
      <c r="AE881" s="2">
        <v>4</v>
      </c>
      <c r="AF881" s="2">
        <v>0</v>
      </c>
      <c r="AG881" s="2">
        <v>0</v>
      </c>
      <c r="AH881" s="2">
        <v>0</v>
      </c>
      <c r="AI881" s="2">
        <v>0</v>
      </c>
      <c r="AJ881" s="2">
        <v>2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</row>
    <row r="882" spans="1:46" x14ac:dyDescent="0.2">
      <c r="A882" s="2">
        <v>1692773</v>
      </c>
      <c r="B882" s="2">
        <v>888201</v>
      </c>
      <c r="C882" s="7">
        <v>26.379539012411801</v>
      </c>
      <c r="D882" s="7">
        <v>41.354121984939603</v>
      </c>
      <c r="E882" s="19" t="s">
        <v>1462</v>
      </c>
      <c r="F882" s="46">
        <f>INDEX(Δεδομένα!$P:$P,MATCH('2021'!E882,Δεδομένα!$O:$O,0))</f>
        <v>37</v>
      </c>
      <c r="G882" s="49" t="s">
        <v>1327</v>
      </c>
      <c r="H882" s="51" t="str">
        <f>INDEX(Δεδομένα!B$1:B$51,MATCH('2021'!G882,Δεδομένα!A$1:A$51,0))</f>
        <v>ΑΝΑΤΟΛΙΚΗΣ ΜΑΚΕΔΟΝΙΑΣ ΚΑΙ ΘΡΑΚΗΣ</v>
      </c>
      <c r="I882" s="53">
        <f>INDEX(Δεδομένα!E$1:E$13,MATCH('2021'!H882,Δεδομένα!D$1:D$13,0))</f>
        <v>2</v>
      </c>
      <c r="J882" s="4">
        <v>44441</v>
      </c>
      <c r="K882" s="3" t="s">
        <v>125</v>
      </c>
      <c r="L882" s="17" t="str">
        <f t="shared" si="56"/>
        <v>02/09/2021 20:30</v>
      </c>
      <c r="M882" s="4">
        <v>44441</v>
      </c>
      <c r="N882" s="3" t="s">
        <v>497</v>
      </c>
      <c r="O882" s="17" t="str">
        <f t="shared" si="57"/>
        <v>02/09/2021 21:00</v>
      </c>
      <c r="P882" s="24">
        <f t="shared" si="58"/>
        <v>2.0833333335758653E-2</v>
      </c>
      <c r="Q882" s="28">
        <v>0</v>
      </c>
      <c r="R882" s="27">
        <f t="shared" si="59"/>
        <v>30.00000000349246</v>
      </c>
      <c r="S882" s="3" t="s">
        <v>4</v>
      </c>
      <c r="T882" s="3" t="s">
        <v>1414</v>
      </c>
      <c r="U882" s="3" t="s">
        <v>1494</v>
      </c>
      <c r="V882" s="3" t="s">
        <v>1495</v>
      </c>
      <c r="W882" s="5">
        <v>0</v>
      </c>
      <c r="X882" s="5">
        <v>0</v>
      </c>
      <c r="Y882" s="5">
        <v>0</v>
      </c>
      <c r="Z882" s="5">
        <v>0.5</v>
      </c>
      <c r="AA882" s="5">
        <v>0</v>
      </c>
      <c r="AB882" s="5">
        <v>0</v>
      </c>
      <c r="AC882" s="5">
        <v>0</v>
      </c>
      <c r="AD882" s="5">
        <v>0</v>
      </c>
      <c r="AE882" s="2">
        <v>2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</row>
    <row r="883" spans="1:46" x14ac:dyDescent="0.2">
      <c r="A883" s="2">
        <v>1693414</v>
      </c>
      <c r="B883" s="2">
        <v>888640</v>
      </c>
      <c r="C883" s="7">
        <v>26.6004887033145</v>
      </c>
      <c r="D883" s="7">
        <v>41.382488637909397</v>
      </c>
      <c r="E883" s="19" t="s">
        <v>1462</v>
      </c>
      <c r="F883" s="46">
        <f>INDEX(Δεδομένα!$P:$P,MATCH('2021'!E883,Δεδομένα!$O:$O,0))</f>
        <v>37</v>
      </c>
      <c r="G883" s="49" t="s">
        <v>1327</v>
      </c>
      <c r="H883" s="51" t="str">
        <f>INDEX(Δεδομένα!B$1:B$51,MATCH('2021'!G883,Δεδομένα!A$1:A$51,0))</f>
        <v>ΑΝΑΤΟΛΙΚΗΣ ΜΑΚΕΔΟΝΙΑΣ ΚΑΙ ΘΡΑΚΗΣ</v>
      </c>
      <c r="I883" s="53">
        <f>INDEX(Δεδομένα!E$1:E$13,MATCH('2021'!H883,Δεδομένα!D$1:D$13,0))</f>
        <v>2</v>
      </c>
      <c r="J883" s="4">
        <v>44443</v>
      </c>
      <c r="K883" s="3" t="s">
        <v>385</v>
      </c>
      <c r="L883" s="17" t="str">
        <f t="shared" si="56"/>
        <v>04/09/2021 14:00</v>
      </c>
      <c r="M883" s="4">
        <v>44443</v>
      </c>
      <c r="N883" s="3" t="s">
        <v>1496</v>
      </c>
      <c r="O883" s="17" t="str">
        <f t="shared" si="57"/>
        <v>04/09/2021 14:54</v>
      </c>
      <c r="P883" s="24">
        <f t="shared" si="58"/>
        <v>3.7499999998544808E-2</v>
      </c>
      <c r="Q883" s="28">
        <v>0</v>
      </c>
      <c r="R883" s="27">
        <f t="shared" si="59"/>
        <v>53.999999997904524</v>
      </c>
      <c r="S883" s="3" t="s">
        <v>4</v>
      </c>
      <c r="T883" s="3" t="s">
        <v>1414</v>
      </c>
      <c r="U883" s="3" t="s">
        <v>1497</v>
      </c>
      <c r="V883" s="3" t="s">
        <v>1498</v>
      </c>
      <c r="W883" s="5">
        <v>0</v>
      </c>
      <c r="X883" s="5">
        <v>0</v>
      </c>
      <c r="Y883" s="5">
        <v>0</v>
      </c>
      <c r="Z883" s="5">
        <v>0.5</v>
      </c>
      <c r="AA883" s="5">
        <v>0</v>
      </c>
      <c r="AB883" s="5">
        <v>0</v>
      </c>
      <c r="AC883" s="5">
        <v>0</v>
      </c>
      <c r="AD883" s="5">
        <v>0</v>
      </c>
      <c r="AE883" s="2">
        <v>2</v>
      </c>
      <c r="AF883" s="2">
        <v>0</v>
      </c>
      <c r="AG883" s="2">
        <v>0</v>
      </c>
      <c r="AH883" s="2">
        <v>0</v>
      </c>
      <c r="AI883" s="2">
        <v>0</v>
      </c>
      <c r="AJ883" s="2">
        <v>1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</row>
    <row r="884" spans="1:46" x14ac:dyDescent="0.2">
      <c r="A884" s="2">
        <v>1700670</v>
      </c>
      <c r="B884" s="2">
        <v>896162</v>
      </c>
      <c r="C884" s="7">
        <v>26.441969273118598</v>
      </c>
      <c r="D884" s="7">
        <v>41.290872506977998</v>
      </c>
      <c r="E884" s="19" t="s">
        <v>1462</v>
      </c>
      <c r="F884" s="46">
        <f>INDEX(Δεδομένα!$P:$P,MATCH('2021'!E884,Δεδομένα!$O:$O,0))</f>
        <v>37</v>
      </c>
      <c r="G884" s="49" t="s">
        <v>1327</v>
      </c>
      <c r="H884" s="51" t="str">
        <f>INDEX(Δεδομένα!B$1:B$51,MATCH('2021'!G884,Δεδομένα!A$1:A$51,0))</f>
        <v>ΑΝΑΤΟΛΙΚΗΣ ΜΑΚΕΔΟΝΙΑΣ ΚΑΙ ΘΡΑΚΗΣ</v>
      </c>
      <c r="I884" s="53">
        <f>INDEX(Δεδομένα!E$1:E$13,MATCH('2021'!H884,Δεδομένα!D$1:D$13,0))</f>
        <v>2</v>
      </c>
      <c r="J884" s="4">
        <v>44473</v>
      </c>
      <c r="K884" s="3" t="s">
        <v>1500</v>
      </c>
      <c r="L884" s="17" t="str">
        <f t="shared" si="56"/>
        <v>04/10/2021 11:58</v>
      </c>
      <c r="M884" s="4">
        <v>44473</v>
      </c>
      <c r="N884" s="3" t="s">
        <v>1500</v>
      </c>
      <c r="O884" s="17" t="str">
        <f t="shared" si="57"/>
        <v>04/10/2021 11:58</v>
      </c>
      <c r="P884" s="24">
        <f t="shared" si="58"/>
        <v>0</v>
      </c>
      <c r="Q884" s="28">
        <v>0</v>
      </c>
      <c r="R884" s="27">
        <f t="shared" si="59"/>
        <v>0</v>
      </c>
      <c r="S884" s="3" t="s">
        <v>4</v>
      </c>
      <c r="T884" s="3" t="s">
        <v>1414</v>
      </c>
      <c r="U884" s="3" t="s">
        <v>4</v>
      </c>
      <c r="V884" s="3" t="s">
        <v>1501</v>
      </c>
      <c r="W884" s="5">
        <v>0</v>
      </c>
      <c r="X884" s="5">
        <v>0</v>
      </c>
      <c r="Y884" s="5">
        <v>0</v>
      </c>
      <c r="Z884" s="5">
        <v>0.05</v>
      </c>
      <c r="AA884" s="5">
        <v>0</v>
      </c>
      <c r="AB884" s="5">
        <v>0</v>
      </c>
      <c r="AC884" s="5">
        <v>0</v>
      </c>
      <c r="AD884" s="5">
        <v>0</v>
      </c>
      <c r="AE884" s="2">
        <v>2</v>
      </c>
      <c r="AF884" s="2">
        <v>0</v>
      </c>
      <c r="AG884" s="2">
        <v>0</v>
      </c>
      <c r="AH884" s="2">
        <v>0</v>
      </c>
      <c r="AI884" s="2">
        <v>0</v>
      </c>
      <c r="AJ884" s="2">
        <v>1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</row>
    <row r="885" spans="1:46" x14ac:dyDescent="0.2">
      <c r="A885" s="2">
        <v>1702243</v>
      </c>
      <c r="B885" s="2">
        <v>897487</v>
      </c>
      <c r="D885" s="2"/>
      <c r="E885" s="19" t="s">
        <v>1462</v>
      </c>
      <c r="F885" s="46">
        <f>INDEX(Δεδομένα!$P:$P,MATCH('2021'!E885,Δεδομένα!$O:$O,0))</f>
        <v>37</v>
      </c>
      <c r="G885" s="49" t="s">
        <v>1327</v>
      </c>
      <c r="H885" s="51" t="str">
        <f>INDEX(Δεδομένα!B$1:B$51,MATCH('2021'!G885,Δεδομένα!A$1:A$51,0))</f>
        <v>ΑΝΑΤΟΛΙΚΗΣ ΜΑΚΕΔΟΝΙΑΣ ΚΑΙ ΘΡΑΚΗΣ</v>
      </c>
      <c r="I885" s="53">
        <f>INDEX(Δεδομένα!E$1:E$13,MATCH('2021'!H885,Δεδομένα!D$1:D$13,0))</f>
        <v>2</v>
      </c>
      <c r="J885" s="4">
        <v>44476</v>
      </c>
      <c r="K885" s="3" t="s">
        <v>1502</v>
      </c>
      <c r="L885" s="17" t="str">
        <f t="shared" ref="L885:L939" si="60">_xlfn.CONCAT(TEXT(J885,"ηη/μμ/εεε")," ",TEXT(K885,"ωω:λλ"))</f>
        <v>07/10/2021 13:31</v>
      </c>
      <c r="M885" s="4">
        <v>44476</v>
      </c>
      <c r="N885" s="3" t="s">
        <v>1502</v>
      </c>
      <c r="O885" s="17" t="str">
        <f t="shared" ref="O885:O939" si="61">_xlfn.CONCAT(TEXT(M885,"ηη/μμ/εεε")," ",TEXT(N885,"ωω:λλ"))</f>
        <v>07/10/2021 13:31</v>
      </c>
      <c r="P885" s="24">
        <f t="shared" ref="P885:P939" si="62">O885-L885</f>
        <v>0</v>
      </c>
      <c r="Q885" s="28">
        <v>0</v>
      </c>
      <c r="R885" s="27">
        <f t="shared" ref="R885:R939" si="63">P885*(24*60)</f>
        <v>0</v>
      </c>
      <c r="S885" s="3" t="s">
        <v>4</v>
      </c>
      <c r="T885" s="3" t="s">
        <v>1414</v>
      </c>
      <c r="U885" s="3" t="s">
        <v>4</v>
      </c>
      <c r="V885" s="3" t="s">
        <v>1503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2</v>
      </c>
      <c r="AC885" s="5">
        <v>0</v>
      </c>
      <c r="AD885" s="5">
        <v>0</v>
      </c>
      <c r="AE885" s="2">
        <v>2</v>
      </c>
      <c r="AF885" s="2">
        <v>0</v>
      </c>
      <c r="AG885" s="2">
        <v>0</v>
      </c>
      <c r="AH885" s="2">
        <v>0</v>
      </c>
      <c r="AI885" s="2">
        <v>0</v>
      </c>
      <c r="AJ885" s="2">
        <v>1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</row>
    <row r="886" spans="1:46" x14ac:dyDescent="0.2">
      <c r="A886" s="2">
        <v>1709057</v>
      </c>
      <c r="B886" s="2">
        <v>905955</v>
      </c>
      <c r="C886" s="7">
        <v>26.3553405973163</v>
      </c>
      <c r="D886" s="7">
        <v>41.470905530100303</v>
      </c>
      <c r="E886" s="19" t="s">
        <v>1462</v>
      </c>
      <c r="F886" s="46">
        <f>INDEX(Δεδομένα!$P:$P,MATCH('2021'!E886,Δεδομένα!$O:$O,0))</f>
        <v>37</v>
      </c>
      <c r="G886" s="49" t="s">
        <v>1327</v>
      </c>
      <c r="H886" s="51" t="str">
        <f>INDEX(Δεδομένα!B$1:B$51,MATCH('2021'!G886,Δεδομένα!A$1:A$51,0))</f>
        <v>ΑΝΑΤΟΛΙΚΗΣ ΜΑΚΕΔΟΝΙΑΣ ΚΑΙ ΘΡΑΚΗΣ</v>
      </c>
      <c r="I886" s="53">
        <f>INDEX(Δεδομένα!E$1:E$13,MATCH('2021'!H886,Δεδομένα!D$1:D$13,0))</f>
        <v>2</v>
      </c>
      <c r="J886" s="4">
        <v>44501</v>
      </c>
      <c r="K886" s="3" t="s">
        <v>269</v>
      </c>
      <c r="L886" s="17" t="str">
        <f t="shared" si="60"/>
        <v>01/11/2021 18:19</v>
      </c>
      <c r="M886" s="4">
        <v>44501</v>
      </c>
      <c r="N886" s="3" t="s">
        <v>269</v>
      </c>
      <c r="O886" s="17" t="str">
        <f t="shared" si="61"/>
        <v>01/11/2021 18:19</v>
      </c>
      <c r="P886" s="24">
        <f t="shared" si="62"/>
        <v>0</v>
      </c>
      <c r="Q886" s="28">
        <v>0</v>
      </c>
      <c r="R886" s="27">
        <f t="shared" si="63"/>
        <v>0</v>
      </c>
      <c r="S886" s="3" t="s">
        <v>4</v>
      </c>
      <c r="T886" s="3" t="s">
        <v>1414</v>
      </c>
      <c r="U886" s="3" t="s">
        <v>1468</v>
      </c>
      <c r="V886" s="3" t="s">
        <v>1504</v>
      </c>
      <c r="W886" s="5">
        <v>0</v>
      </c>
      <c r="X886" s="5">
        <v>0</v>
      </c>
      <c r="Y886" s="5">
        <v>0</v>
      </c>
      <c r="Z886" s="5">
        <v>2.5</v>
      </c>
      <c r="AA886" s="5">
        <v>0</v>
      </c>
      <c r="AB886" s="5">
        <v>0</v>
      </c>
      <c r="AC886" s="5">
        <v>0</v>
      </c>
      <c r="AD886" s="5">
        <v>0</v>
      </c>
      <c r="AE886" s="2">
        <v>2</v>
      </c>
      <c r="AF886" s="2">
        <v>0</v>
      </c>
      <c r="AG886" s="2">
        <v>0</v>
      </c>
      <c r="AH886" s="2">
        <v>0</v>
      </c>
      <c r="AI886" s="2">
        <v>0</v>
      </c>
      <c r="AJ886" s="2">
        <v>1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</row>
    <row r="887" spans="1:46" x14ac:dyDescent="0.2">
      <c r="A887" s="2">
        <v>1713941</v>
      </c>
      <c r="B887" s="2">
        <v>910128</v>
      </c>
      <c r="C887" s="7">
        <v>26.520431918314401</v>
      </c>
      <c r="D887" s="7">
        <v>41.355123986128497</v>
      </c>
      <c r="E887" s="19" t="s">
        <v>1462</v>
      </c>
      <c r="F887" s="46">
        <f>INDEX(Δεδομένα!$P:$P,MATCH('2021'!E887,Δεδομένα!$O:$O,0))</f>
        <v>37</v>
      </c>
      <c r="G887" s="49" t="s">
        <v>1327</v>
      </c>
      <c r="H887" s="51" t="str">
        <f>INDEX(Δεδομένα!B$1:B$51,MATCH('2021'!G887,Δεδομένα!A$1:A$51,0))</f>
        <v>ΑΝΑΤΟΛΙΚΗΣ ΜΑΚΕΔΟΝΙΑΣ ΚΑΙ ΘΡΑΚΗΣ</v>
      </c>
      <c r="I887" s="53">
        <f>INDEX(Δεδομένα!E$1:E$13,MATCH('2021'!H887,Δεδομένα!D$1:D$13,0))</f>
        <v>2</v>
      </c>
      <c r="J887" s="4">
        <v>44519</v>
      </c>
      <c r="K887" s="3" t="s">
        <v>625</v>
      </c>
      <c r="L887" s="17" t="str">
        <f t="shared" si="60"/>
        <v>19/11/2021 12:19</v>
      </c>
      <c r="M887" s="4">
        <v>44519</v>
      </c>
      <c r="N887" s="3" t="s">
        <v>955</v>
      </c>
      <c r="O887" s="17" t="str">
        <f t="shared" si="61"/>
        <v>19/11/2021 12:29</v>
      </c>
      <c r="P887" s="24">
        <f t="shared" si="62"/>
        <v>6.9444444452528842E-3</v>
      </c>
      <c r="Q887" s="28">
        <v>0</v>
      </c>
      <c r="R887" s="27">
        <f t="shared" si="63"/>
        <v>10.000000001164153</v>
      </c>
      <c r="S887" s="3" t="s">
        <v>4</v>
      </c>
      <c r="T887" s="3" t="s">
        <v>1414</v>
      </c>
      <c r="U887" s="3" t="s">
        <v>1492</v>
      </c>
      <c r="V887" s="3" t="s">
        <v>1505</v>
      </c>
      <c r="W887" s="5">
        <v>0</v>
      </c>
      <c r="X887" s="5">
        <v>0</v>
      </c>
      <c r="Y887" s="5">
        <v>0</v>
      </c>
      <c r="Z887" s="5">
        <v>0.5</v>
      </c>
      <c r="AA887" s="5">
        <v>0</v>
      </c>
      <c r="AB887" s="5">
        <v>0</v>
      </c>
      <c r="AC887" s="5">
        <v>0</v>
      </c>
      <c r="AD887" s="5">
        <v>0</v>
      </c>
      <c r="AE887" s="2">
        <v>2</v>
      </c>
      <c r="AF887" s="2">
        <v>0</v>
      </c>
      <c r="AG887" s="2">
        <v>0</v>
      </c>
      <c r="AH887" s="2">
        <v>0</v>
      </c>
      <c r="AI887" s="2">
        <v>0</v>
      </c>
      <c r="AJ887" s="2">
        <v>1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</row>
    <row r="888" spans="1:46" x14ac:dyDescent="0.2">
      <c r="A888" s="2">
        <v>1630789</v>
      </c>
      <c r="B888" s="2">
        <v>819817</v>
      </c>
      <c r="C888" s="7">
        <v>26.275147766422901</v>
      </c>
      <c r="D888" s="7">
        <v>41.207675222016</v>
      </c>
      <c r="E888" s="19" t="s">
        <v>1506</v>
      </c>
      <c r="F888" s="46">
        <f>INDEX(Δεδομένα!$P:$P,MATCH('2021'!E888,Δεδομένα!$O:$O,0))</f>
        <v>38</v>
      </c>
      <c r="G888" s="49" t="s">
        <v>1327</v>
      </c>
      <c r="H888" s="51" t="str">
        <f>INDEX(Δεδομένα!B$1:B$51,MATCH('2021'!G888,Δεδομένα!A$1:A$51,0))</f>
        <v>ΑΝΑΤΟΛΙΚΗΣ ΜΑΚΕΔΟΝΙΑΣ ΚΑΙ ΘΡΑΚΗΣ</v>
      </c>
      <c r="I888" s="53">
        <f>INDEX(Δεδομένα!E$1:E$13,MATCH('2021'!H888,Δεδομένα!D$1:D$13,0))</f>
        <v>2</v>
      </c>
      <c r="J888" s="4">
        <v>44216</v>
      </c>
      <c r="K888" s="3" t="s">
        <v>35</v>
      </c>
      <c r="L888" s="17" t="str">
        <f t="shared" si="60"/>
        <v>20/01/2021 14:50</v>
      </c>
      <c r="M888" s="4">
        <v>44216</v>
      </c>
      <c r="N888" s="3" t="s">
        <v>36</v>
      </c>
      <c r="O888" s="17" t="str">
        <f t="shared" si="61"/>
        <v>20/01/2021 16:20</v>
      </c>
      <c r="P888" s="24">
        <f t="shared" si="62"/>
        <v>6.25E-2</v>
      </c>
      <c r="Q888" s="28">
        <v>0</v>
      </c>
      <c r="R888" s="27">
        <f t="shared" si="63"/>
        <v>90</v>
      </c>
      <c r="S888" s="3" t="s">
        <v>4</v>
      </c>
      <c r="T888" s="3" t="s">
        <v>1343</v>
      </c>
      <c r="U888" s="3" t="s">
        <v>1507</v>
      </c>
      <c r="V888" s="3" t="s">
        <v>1508</v>
      </c>
      <c r="W888" s="5">
        <v>0</v>
      </c>
      <c r="X888" s="5">
        <v>2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2">
        <v>4</v>
      </c>
      <c r="AF888" s="2">
        <v>0</v>
      </c>
      <c r="AG888" s="2">
        <v>0</v>
      </c>
      <c r="AH888" s="2">
        <v>0</v>
      </c>
      <c r="AI888" s="2">
        <v>0</v>
      </c>
      <c r="AJ888" s="2">
        <v>2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 t="s">
        <v>4</v>
      </c>
      <c r="AT888" s="2" t="s">
        <v>4</v>
      </c>
    </row>
    <row r="889" spans="1:46" x14ac:dyDescent="0.2">
      <c r="A889" s="2">
        <v>1642558</v>
      </c>
      <c r="B889" s="2">
        <v>834569</v>
      </c>
      <c r="C889" s="7">
        <v>26.332036760701101</v>
      </c>
      <c r="D889" s="7">
        <v>41.291633752069501</v>
      </c>
      <c r="E889" s="19" t="s">
        <v>1506</v>
      </c>
      <c r="F889" s="46">
        <f>INDEX(Δεδομένα!$P:$P,MATCH('2021'!E889,Δεδομένα!$O:$O,0))</f>
        <v>38</v>
      </c>
      <c r="G889" s="49" t="s">
        <v>1327</v>
      </c>
      <c r="H889" s="51" t="str">
        <f>INDEX(Δεδομένα!B$1:B$51,MATCH('2021'!G889,Δεδομένα!A$1:A$51,0))</f>
        <v>ΑΝΑΤΟΛΙΚΗΣ ΜΑΚΕΔΟΝΙΑΣ ΚΑΙ ΘΡΑΚΗΣ</v>
      </c>
      <c r="I889" s="53">
        <f>INDEX(Δεδομένα!E$1:E$13,MATCH('2021'!H889,Δεδομένα!D$1:D$13,0))</f>
        <v>2</v>
      </c>
      <c r="J889" s="4">
        <v>44258</v>
      </c>
      <c r="K889" s="3" t="s">
        <v>712</v>
      </c>
      <c r="L889" s="17" t="str">
        <f t="shared" si="60"/>
        <v>03/03/2021 18:30</v>
      </c>
      <c r="M889" s="4">
        <v>44258</v>
      </c>
      <c r="N889" s="3" t="s">
        <v>1396</v>
      </c>
      <c r="O889" s="17" t="str">
        <f t="shared" si="61"/>
        <v>03/03/2021 21:50</v>
      </c>
      <c r="P889" s="24">
        <f t="shared" si="62"/>
        <v>0.13888888888322981</v>
      </c>
      <c r="Q889" s="28">
        <v>0</v>
      </c>
      <c r="R889" s="27">
        <f t="shared" si="63"/>
        <v>199.99999999185093</v>
      </c>
      <c r="S889" s="3" t="s">
        <v>4</v>
      </c>
      <c r="T889" s="3" t="s">
        <v>1343</v>
      </c>
      <c r="U889" s="3" t="s">
        <v>1472</v>
      </c>
      <c r="V889" s="3" t="s">
        <v>1509</v>
      </c>
      <c r="W889" s="5">
        <v>0</v>
      </c>
      <c r="X889" s="5">
        <v>2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2">
        <v>2</v>
      </c>
      <c r="AF889" s="2">
        <v>0</v>
      </c>
      <c r="AG889" s="2">
        <v>0</v>
      </c>
      <c r="AH889" s="2">
        <v>0</v>
      </c>
      <c r="AI889" s="2">
        <v>0</v>
      </c>
      <c r="AJ889" s="2">
        <v>1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 t="s">
        <v>4</v>
      </c>
      <c r="AT889" s="2" t="s">
        <v>4</v>
      </c>
    </row>
    <row r="890" spans="1:46" x14ac:dyDescent="0.2">
      <c r="A890" s="2">
        <v>1649983</v>
      </c>
      <c r="B890" s="2">
        <v>840973</v>
      </c>
      <c r="C890" s="7">
        <v>26.274177551269499</v>
      </c>
      <c r="D890" s="7">
        <v>41.187644958496101</v>
      </c>
      <c r="E890" s="19" t="s">
        <v>1506</v>
      </c>
      <c r="F890" s="46">
        <f>INDEX(Δεδομένα!$P:$P,MATCH('2021'!E890,Δεδομένα!$O:$O,0))</f>
        <v>38</v>
      </c>
      <c r="G890" s="49" t="s">
        <v>1327</v>
      </c>
      <c r="H890" s="51" t="str">
        <f>INDEX(Δεδομένα!B$1:B$51,MATCH('2021'!G890,Δεδομένα!A$1:A$51,0))</f>
        <v>ΑΝΑΤΟΛΙΚΗΣ ΜΑΚΕΔΟΝΙΑΣ ΚΑΙ ΘΡΑΚΗΣ</v>
      </c>
      <c r="I890" s="53">
        <f>INDEX(Δεδομένα!E$1:E$13,MATCH('2021'!H890,Δεδομένα!D$1:D$13,0))</f>
        <v>2</v>
      </c>
      <c r="J890" s="4">
        <v>44283</v>
      </c>
      <c r="K890" s="3" t="s">
        <v>1009</v>
      </c>
      <c r="L890" s="17" t="str">
        <f t="shared" si="60"/>
        <v>28/03/2021 14:01</v>
      </c>
      <c r="M890" s="4">
        <v>44283</v>
      </c>
      <c r="N890" s="3" t="s">
        <v>531</v>
      </c>
      <c r="O890" s="17" t="str">
        <f t="shared" si="61"/>
        <v>28/03/2021 14:10</v>
      </c>
      <c r="P890" s="24">
        <f t="shared" si="62"/>
        <v>6.2500000058207661E-3</v>
      </c>
      <c r="Q890" s="28">
        <v>0</v>
      </c>
      <c r="R890" s="27">
        <f t="shared" si="63"/>
        <v>9.0000000083819032</v>
      </c>
      <c r="S890" s="3" t="s">
        <v>4</v>
      </c>
      <c r="T890" s="3" t="s">
        <v>1343</v>
      </c>
      <c r="U890" s="3" t="s">
        <v>1507</v>
      </c>
      <c r="V890" s="3" t="s">
        <v>1510</v>
      </c>
      <c r="W890" s="5">
        <v>0</v>
      </c>
      <c r="X890" s="5">
        <v>0</v>
      </c>
      <c r="Y890" s="5">
        <v>0</v>
      </c>
      <c r="Z890" s="5">
        <v>1</v>
      </c>
      <c r="AA890" s="5">
        <v>0</v>
      </c>
      <c r="AB890" s="5">
        <v>0</v>
      </c>
      <c r="AC890" s="5">
        <v>0</v>
      </c>
      <c r="AD890" s="5">
        <v>0</v>
      </c>
      <c r="AE890" s="2">
        <v>2</v>
      </c>
      <c r="AF890" s="2">
        <v>0</v>
      </c>
      <c r="AG890" s="2">
        <v>0</v>
      </c>
      <c r="AH890" s="2">
        <v>0</v>
      </c>
      <c r="AI890" s="2">
        <v>0</v>
      </c>
      <c r="AJ890" s="2">
        <v>1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 t="s">
        <v>4</v>
      </c>
      <c r="AT890" s="2" t="s">
        <v>4</v>
      </c>
    </row>
    <row r="891" spans="1:46" x14ac:dyDescent="0.2">
      <c r="A891" s="2">
        <v>1649998</v>
      </c>
      <c r="B891" s="2">
        <v>841138</v>
      </c>
      <c r="C891" s="7">
        <v>26.303787749092301</v>
      </c>
      <c r="D891" s="7">
        <v>41.280266144689101</v>
      </c>
      <c r="E891" s="19" t="s">
        <v>1506</v>
      </c>
      <c r="F891" s="46">
        <f>INDEX(Δεδομένα!$P:$P,MATCH('2021'!E891,Δεδομένα!$O:$O,0))</f>
        <v>38</v>
      </c>
      <c r="G891" s="49" t="s">
        <v>1327</v>
      </c>
      <c r="H891" s="51" t="str">
        <f>INDEX(Δεδομένα!B$1:B$51,MATCH('2021'!G891,Δεδομένα!A$1:A$51,0))</f>
        <v>ΑΝΑΤΟΛΙΚΗΣ ΜΑΚΕΔΟΝΙΑΣ ΚΑΙ ΘΡΑΚΗΣ</v>
      </c>
      <c r="I891" s="53">
        <f>INDEX(Δεδομένα!E$1:E$13,MATCH('2021'!H891,Δεδομένα!D$1:D$13,0))</f>
        <v>2</v>
      </c>
      <c r="J891" s="4">
        <v>44283</v>
      </c>
      <c r="K891" s="3" t="s">
        <v>139</v>
      </c>
      <c r="L891" s="17" t="str">
        <f t="shared" si="60"/>
        <v>28/03/2021 20:32</v>
      </c>
      <c r="M891" s="4">
        <v>44283</v>
      </c>
      <c r="N891" s="3" t="s">
        <v>1511</v>
      </c>
      <c r="O891" s="17" t="str">
        <f t="shared" si="61"/>
        <v>28/03/2021 21:02</v>
      </c>
      <c r="P891" s="24">
        <f t="shared" si="62"/>
        <v>2.0833333328482695E-2</v>
      </c>
      <c r="Q891" s="28">
        <v>0</v>
      </c>
      <c r="R891" s="27">
        <f t="shared" si="63"/>
        <v>29.999999993015081</v>
      </c>
      <c r="S891" s="3" t="s">
        <v>4</v>
      </c>
      <c r="T891" s="3" t="s">
        <v>1343</v>
      </c>
      <c r="U891" s="3" t="s">
        <v>4</v>
      </c>
      <c r="V891" s="3" t="s">
        <v>1512</v>
      </c>
      <c r="W891" s="5">
        <v>0</v>
      </c>
      <c r="X891" s="5">
        <v>0</v>
      </c>
      <c r="Y891" s="5">
        <v>0</v>
      </c>
      <c r="Z891" s="5">
        <v>1</v>
      </c>
      <c r="AA891" s="5">
        <v>0</v>
      </c>
      <c r="AB891" s="5">
        <v>0</v>
      </c>
      <c r="AC891" s="5">
        <v>0</v>
      </c>
      <c r="AD891" s="5">
        <v>0</v>
      </c>
      <c r="AE891" s="2">
        <v>2</v>
      </c>
      <c r="AF891" s="2">
        <v>0</v>
      </c>
      <c r="AG891" s="2">
        <v>0</v>
      </c>
      <c r="AH891" s="2">
        <v>0</v>
      </c>
      <c r="AI891" s="2">
        <v>0</v>
      </c>
      <c r="AJ891" s="2">
        <v>1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 t="s">
        <v>4</v>
      </c>
      <c r="AT891" s="2" t="s">
        <v>4</v>
      </c>
    </row>
    <row r="892" spans="1:46" x14ac:dyDescent="0.2">
      <c r="A892" s="2">
        <v>1650914</v>
      </c>
      <c r="B892" s="2">
        <v>841659</v>
      </c>
      <c r="D892" s="2"/>
      <c r="E892" s="19" t="s">
        <v>1506</v>
      </c>
      <c r="F892" s="46">
        <f>INDEX(Δεδομένα!$P:$P,MATCH('2021'!E892,Δεδομένα!$O:$O,0))</f>
        <v>38</v>
      </c>
      <c r="G892" s="49" t="s">
        <v>1327</v>
      </c>
      <c r="H892" s="51" t="str">
        <f>INDEX(Δεδομένα!B$1:B$51,MATCH('2021'!G892,Δεδομένα!A$1:A$51,0))</f>
        <v>ΑΝΑΤΟΛΙΚΗΣ ΜΑΚΕΔΟΝΙΑΣ ΚΑΙ ΘΡΑΚΗΣ</v>
      </c>
      <c r="I892" s="53">
        <f>INDEX(Δεδομένα!E$1:E$13,MATCH('2021'!H892,Δεδομένα!D$1:D$13,0))</f>
        <v>2</v>
      </c>
      <c r="J892" s="4">
        <v>44285</v>
      </c>
      <c r="K892" s="3" t="s">
        <v>256</v>
      </c>
      <c r="L892" s="17" t="str">
        <f t="shared" si="60"/>
        <v>30/03/2021 20:15</v>
      </c>
      <c r="M892" s="4">
        <v>44285</v>
      </c>
      <c r="N892" s="3" t="s">
        <v>1349</v>
      </c>
      <c r="O892" s="17" t="str">
        <f t="shared" si="61"/>
        <v>30/03/2021 20:56</v>
      </c>
      <c r="P892" s="24">
        <f t="shared" si="62"/>
        <v>2.8472222220443655E-2</v>
      </c>
      <c r="Q892" s="28">
        <v>0</v>
      </c>
      <c r="R892" s="27">
        <f t="shared" si="63"/>
        <v>40.999999997438863</v>
      </c>
      <c r="S892" s="3" t="s">
        <v>4</v>
      </c>
      <c r="T892" s="3" t="s">
        <v>1343</v>
      </c>
      <c r="U892" s="3" t="s">
        <v>4</v>
      </c>
      <c r="V892" s="3" t="s">
        <v>1513</v>
      </c>
      <c r="W892" s="5">
        <v>0</v>
      </c>
      <c r="X892" s="5">
        <v>0</v>
      </c>
      <c r="Y892" s="5">
        <v>0</v>
      </c>
      <c r="Z892" s="5">
        <v>0.3</v>
      </c>
      <c r="AA892" s="5">
        <v>0</v>
      </c>
      <c r="AB892" s="5">
        <v>0</v>
      </c>
      <c r="AC892" s="5">
        <v>0</v>
      </c>
      <c r="AD892" s="5">
        <v>0</v>
      </c>
      <c r="AE892" s="2">
        <v>2</v>
      </c>
      <c r="AF892" s="2">
        <v>0</v>
      </c>
      <c r="AG892" s="2">
        <v>0</v>
      </c>
      <c r="AH892" s="2">
        <v>0</v>
      </c>
      <c r="AI892" s="2">
        <v>0</v>
      </c>
      <c r="AJ892" s="2">
        <v>1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 t="s">
        <v>4</v>
      </c>
      <c r="AT892" s="2" t="s">
        <v>4</v>
      </c>
    </row>
    <row r="893" spans="1:46" x14ac:dyDescent="0.2">
      <c r="A893" s="2">
        <v>1650917</v>
      </c>
      <c r="B893" s="2">
        <v>841720</v>
      </c>
      <c r="C893" s="7">
        <v>26.184864713424201</v>
      </c>
      <c r="D893" s="7">
        <v>41.192403768429799</v>
      </c>
      <c r="E893" s="19" t="s">
        <v>1506</v>
      </c>
      <c r="F893" s="46">
        <f>INDEX(Δεδομένα!$P:$P,MATCH('2021'!E893,Δεδομένα!$O:$O,0))</f>
        <v>38</v>
      </c>
      <c r="G893" s="49" t="s">
        <v>1327</v>
      </c>
      <c r="H893" s="51" t="str">
        <f>INDEX(Δεδομένα!B$1:B$51,MATCH('2021'!G893,Δεδομένα!A$1:A$51,0))</f>
        <v>ΑΝΑΤΟΛΙΚΗΣ ΜΑΚΕΔΟΝΙΑΣ ΚΑΙ ΘΡΑΚΗΣ</v>
      </c>
      <c r="I893" s="53">
        <f>INDEX(Δεδομένα!E$1:E$13,MATCH('2021'!H893,Δεδομένα!D$1:D$13,0))</f>
        <v>2</v>
      </c>
      <c r="J893" s="4">
        <v>44286</v>
      </c>
      <c r="K893" s="3" t="s">
        <v>1514</v>
      </c>
      <c r="L893" s="17" t="str">
        <f t="shared" si="60"/>
        <v>31/03/2021 04:22</v>
      </c>
      <c r="M893" s="4">
        <v>44286</v>
      </c>
      <c r="N893" s="3" t="s">
        <v>554</v>
      </c>
      <c r="O893" s="17" t="str">
        <f t="shared" si="61"/>
        <v>31/03/2021 05:30</v>
      </c>
      <c r="P893" s="24">
        <f t="shared" si="62"/>
        <v>4.7222222223354038E-2</v>
      </c>
      <c r="Q893" s="28">
        <v>0</v>
      </c>
      <c r="R893" s="27">
        <f t="shared" si="63"/>
        <v>68.000000001629815</v>
      </c>
      <c r="S893" s="3" t="s">
        <v>4</v>
      </c>
      <c r="T893" s="3" t="s">
        <v>1343</v>
      </c>
      <c r="U893" s="3" t="s">
        <v>1515</v>
      </c>
      <c r="V893" s="3" t="s">
        <v>1516</v>
      </c>
      <c r="W893" s="5">
        <v>0</v>
      </c>
      <c r="X893" s="5">
        <v>0</v>
      </c>
      <c r="Y893" s="5">
        <v>0</v>
      </c>
      <c r="Z893" s="5">
        <v>1.5</v>
      </c>
      <c r="AA893" s="5">
        <v>0</v>
      </c>
      <c r="AB893" s="5">
        <v>0</v>
      </c>
      <c r="AC893" s="5">
        <v>0</v>
      </c>
      <c r="AD893" s="5">
        <v>0</v>
      </c>
      <c r="AE893" s="2">
        <v>2</v>
      </c>
      <c r="AF893" s="2">
        <v>0</v>
      </c>
      <c r="AG893" s="2">
        <v>0</v>
      </c>
      <c r="AH893" s="2">
        <v>0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 t="s">
        <v>4</v>
      </c>
      <c r="AT893" s="2" t="s">
        <v>4</v>
      </c>
    </row>
    <row r="894" spans="1:46" x14ac:dyDescent="0.2">
      <c r="A894" s="2">
        <v>1651267</v>
      </c>
      <c r="B894" s="2">
        <v>841862</v>
      </c>
      <c r="C894" s="7">
        <v>26.217012628126302</v>
      </c>
      <c r="D894" s="7">
        <v>41.1246703387135</v>
      </c>
      <c r="E894" s="19" t="s">
        <v>1506</v>
      </c>
      <c r="F894" s="46">
        <f>INDEX(Δεδομένα!$P:$P,MATCH('2021'!E894,Δεδομένα!$O:$O,0))</f>
        <v>38</v>
      </c>
      <c r="G894" s="49" t="s">
        <v>1327</v>
      </c>
      <c r="H894" s="51" t="str">
        <f>INDEX(Δεδομένα!B$1:B$51,MATCH('2021'!G894,Δεδομένα!A$1:A$51,0))</f>
        <v>ΑΝΑΤΟΛΙΚΗΣ ΜΑΚΕΔΟΝΙΑΣ ΚΑΙ ΘΡΑΚΗΣ</v>
      </c>
      <c r="I894" s="53">
        <f>INDEX(Δεδομένα!E$1:E$13,MATCH('2021'!H894,Δεδομένα!D$1:D$13,0))</f>
        <v>2</v>
      </c>
      <c r="J894" s="4">
        <v>44286</v>
      </c>
      <c r="K894" s="3" t="s">
        <v>245</v>
      </c>
      <c r="L894" s="17" t="str">
        <f t="shared" si="60"/>
        <v>31/03/2021 17:33</v>
      </c>
      <c r="M894" s="4">
        <v>44286</v>
      </c>
      <c r="N894" s="3" t="s">
        <v>797</v>
      </c>
      <c r="O894" s="17" t="str">
        <f t="shared" si="61"/>
        <v>31/03/2021 21:15</v>
      </c>
      <c r="P894" s="24">
        <f t="shared" si="62"/>
        <v>0.15416666666715173</v>
      </c>
      <c r="Q894" s="28">
        <v>0</v>
      </c>
      <c r="R894" s="27">
        <f t="shared" si="63"/>
        <v>222.00000000069849</v>
      </c>
      <c r="S894" s="3" t="s">
        <v>4</v>
      </c>
      <c r="T894" s="3" t="s">
        <v>1343</v>
      </c>
      <c r="U894" s="3" t="s">
        <v>1515</v>
      </c>
      <c r="V894" s="3" t="s">
        <v>1517</v>
      </c>
      <c r="W894" s="5">
        <v>0</v>
      </c>
      <c r="X894" s="5">
        <v>1.5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2">
        <v>2</v>
      </c>
      <c r="AF894" s="2">
        <v>0</v>
      </c>
      <c r="AG894" s="2">
        <v>0</v>
      </c>
      <c r="AH894" s="2">
        <v>0</v>
      </c>
      <c r="AI894" s="2">
        <v>0</v>
      </c>
      <c r="AJ894" s="2">
        <v>1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 t="s">
        <v>4</v>
      </c>
      <c r="AT894" s="2" t="s">
        <v>4</v>
      </c>
    </row>
    <row r="895" spans="1:46" x14ac:dyDescent="0.2">
      <c r="A895" s="2">
        <v>1651638</v>
      </c>
      <c r="B895" s="2">
        <v>842698</v>
      </c>
      <c r="C895" s="7">
        <v>26.2959774038147</v>
      </c>
      <c r="D895" s="7">
        <v>41.165187109821197</v>
      </c>
      <c r="E895" s="19" t="s">
        <v>1506</v>
      </c>
      <c r="F895" s="46">
        <f>INDEX(Δεδομένα!$P:$P,MATCH('2021'!E895,Δεδομένα!$O:$O,0))</f>
        <v>38</v>
      </c>
      <c r="G895" s="49" t="s">
        <v>1327</v>
      </c>
      <c r="H895" s="51" t="str">
        <f>INDEX(Δεδομένα!B$1:B$51,MATCH('2021'!G895,Δεδομένα!A$1:A$51,0))</f>
        <v>ΑΝΑΤΟΛΙΚΗΣ ΜΑΚΕΔΟΝΙΑΣ ΚΑΙ ΘΡΑΚΗΣ</v>
      </c>
      <c r="I895" s="53">
        <f>INDEX(Δεδομένα!E$1:E$13,MATCH('2021'!H895,Δεδομένα!D$1:D$13,0))</f>
        <v>2</v>
      </c>
      <c r="J895" s="4">
        <v>44289</v>
      </c>
      <c r="K895" s="3" t="s">
        <v>418</v>
      </c>
      <c r="L895" s="17" t="str">
        <f t="shared" si="60"/>
        <v>03/04/2021 20:34</v>
      </c>
      <c r="M895" s="4">
        <v>44289</v>
      </c>
      <c r="N895" s="3" t="s">
        <v>983</v>
      </c>
      <c r="O895" s="17" t="str">
        <f t="shared" si="61"/>
        <v>03/04/2021 21:25</v>
      </c>
      <c r="P895" s="24">
        <f t="shared" si="62"/>
        <v>3.5416666665696539E-2</v>
      </c>
      <c r="Q895" s="28">
        <v>0</v>
      </c>
      <c r="R895" s="27">
        <f t="shared" si="63"/>
        <v>50.999999998603016</v>
      </c>
      <c r="S895" s="3" t="s">
        <v>4</v>
      </c>
      <c r="T895" s="3" t="s">
        <v>1343</v>
      </c>
      <c r="U895" s="3" t="s">
        <v>1518</v>
      </c>
      <c r="V895" s="3" t="s">
        <v>1519</v>
      </c>
      <c r="W895" s="5">
        <v>0</v>
      </c>
      <c r="X895" s="5">
        <v>0</v>
      </c>
      <c r="Y895" s="5">
        <v>0</v>
      </c>
      <c r="Z895" s="5">
        <v>0.5</v>
      </c>
      <c r="AA895" s="5">
        <v>0</v>
      </c>
      <c r="AB895" s="5">
        <v>0</v>
      </c>
      <c r="AC895" s="5">
        <v>0</v>
      </c>
      <c r="AD895" s="5">
        <v>0</v>
      </c>
      <c r="AE895" s="2">
        <v>3</v>
      </c>
      <c r="AF895" s="2">
        <v>0</v>
      </c>
      <c r="AG895" s="2">
        <v>0</v>
      </c>
      <c r="AH895" s="2">
        <v>0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 t="s">
        <v>4</v>
      </c>
      <c r="AT895" s="2" t="s">
        <v>4</v>
      </c>
    </row>
    <row r="896" spans="1:46" x14ac:dyDescent="0.2">
      <c r="A896" s="2">
        <v>1660950</v>
      </c>
      <c r="B896" s="2">
        <v>852374</v>
      </c>
      <c r="C896" s="7">
        <v>26.265826872525398</v>
      </c>
      <c r="D896" s="7">
        <v>41.146347626550501</v>
      </c>
      <c r="E896" s="19" t="s">
        <v>1506</v>
      </c>
      <c r="F896" s="46">
        <f>INDEX(Δεδομένα!$P:$P,MATCH('2021'!E896,Δεδομένα!$O:$O,0))</f>
        <v>38</v>
      </c>
      <c r="G896" s="49" t="s">
        <v>1327</v>
      </c>
      <c r="H896" s="51" t="str">
        <f>INDEX(Δεδομένα!B$1:B$51,MATCH('2021'!G896,Δεδομένα!A$1:A$51,0))</f>
        <v>ΑΝΑΤΟΛΙΚΗΣ ΜΑΚΕΔΟΝΙΑΣ ΚΑΙ ΘΡΑΚΗΣ</v>
      </c>
      <c r="I896" s="53">
        <f>INDEX(Δεδομένα!E$1:E$13,MATCH('2021'!H896,Δεδομένα!D$1:D$13,0))</f>
        <v>2</v>
      </c>
      <c r="J896" s="4">
        <v>44328</v>
      </c>
      <c r="K896" s="3" t="s">
        <v>596</v>
      </c>
      <c r="L896" s="17" t="str">
        <f t="shared" si="60"/>
        <v>12/05/2021 15:44</v>
      </c>
      <c r="M896" s="4">
        <v>44328</v>
      </c>
      <c r="N896" s="3" t="s">
        <v>40</v>
      </c>
      <c r="O896" s="17" t="str">
        <f t="shared" si="61"/>
        <v>12/05/2021 16:06</v>
      </c>
      <c r="P896" s="24">
        <f t="shared" si="62"/>
        <v>1.5277777776645962E-2</v>
      </c>
      <c r="Q896" s="28">
        <v>0</v>
      </c>
      <c r="R896" s="27">
        <f t="shared" si="63"/>
        <v>21.999999998370185</v>
      </c>
      <c r="S896" s="3" t="s">
        <v>4</v>
      </c>
      <c r="T896" s="3" t="s">
        <v>1343</v>
      </c>
      <c r="U896" s="3" t="s">
        <v>1515</v>
      </c>
      <c r="V896" s="3" t="s">
        <v>1516</v>
      </c>
      <c r="W896" s="5">
        <v>0</v>
      </c>
      <c r="X896" s="5">
        <v>0</v>
      </c>
      <c r="Y896" s="5">
        <v>0</v>
      </c>
      <c r="Z896" s="5">
        <v>1</v>
      </c>
      <c r="AA896" s="5">
        <v>0</v>
      </c>
      <c r="AB896" s="5">
        <v>0</v>
      </c>
      <c r="AC896" s="5">
        <v>0</v>
      </c>
      <c r="AD896" s="5">
        <v>0</v>
      </c>
      <c r="AE896" s="2">
        <v>2</v>
      </c>
      <c r="AF896" s="2">
        <v>0</v>
      </c>
      <c r="AG896" s="2">
        <v>0</v>
      </c>
      <c r="AH896" s="2">
        <v>0</v>
      </c>
      <c r="AI896" s="2">
        <v>0</v>
      </c>
      <c r="AJ896" s="2">
        <v>1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 t="s">
        <v>4</v>
      </c>
      <c r="AT896" s="2" t="s">
        <v>4</v>
      </c>
    </row>
    <row r="897" spans="1:46" x14ac:dyDescent="0.2">
      <c r="A897" s="2">
        <v>1661817</v>
      </c>
      <c r="B897" s="2">
        <v>853130</v>
      </c>
      <c r="C897" s="7">
        <v>26.312912580633601</v>
      </c>
      <c r="D897" s="7">
        <v>41.157929422709898</v>
      </c>
      <c r="E897" s="19" t="s">
        <v>1506</v>
      </c>
      <c r="F897" s="46">
        <f>INDEX(Δεδομένα!$P:$P,MATCH('2021'!E897,Δεδομένα!$O:$O,0))</f>
        <v>38</v>
      </c>
      <c r="G897" s="49" t="s">
        <v>1327</v>
      </c>
      <c r="H897" s="51" t="str">
        <f>INDEX(Δεδομένα!B$1:B$51,MATCH('2021'!G897,Δεδομένα!A$1:A$51,0))</f>
        <v>ΑΝΑΤΟΛΙΚΗΣ ΜΑΚΕΔΟΝΙΑΣ ΚΑΙ ΘΡΑΚΗΣ</v>
      </c>
      <c r="I897" s="53">
        <f>INDEX(Δεδομένα!E$1:E$13,MATCH('2021'!H897,Δεδομένα!D$1:D$13,0))</f>
        <v>2</v>
      </c>
      <c r="J897" s="4">
        <v>44330</v>
      </c>
      <c r="K897" s="3" t="s">
        <v>953</v>
      </c>
      <c r="L897" s="17" t="str">
        <f t="shared" si="60"/>
        <v>14/05/2021 17:32</v>
      </c>
      <c r="M897" s="4">
        <v>44330</v>
      </c>
      <c r="N897" s="3" t="s">
        <v>464</v>
      </c>
      <c r="O897" s="17" t="str">
        <f t="shared" si="61"/>
        <v>14/05/2021 18:20</v>
      </c>
      <c r="P897" s="24">
        <f t="shared" si="62"/>
        <v>3.3333333332848269E-2</v>
      </c>
      <c r="Q897" s="28">
        <v>0</v>
      </c>
      <c r="R897" s="27">
        <f t="shared" si="63"/>
        <v>47.999999999301508</v>
      </c>
      <c r="S897" s="3" t="s">
        <v>4</v>
      </c>
      <c r="T897" s="3" t="s">
        <v>1343</v>
      </c>
      <c r="U897" s="3" t="s">
        <v>1518</v>
      </c>
      <c r="V897" s="3" t="s">
        <v>1520</v>
      </c>
      <c r="W897" s="5">
        <v>0</v>
      </c>
      <c r="X897" s="5">
        <v>0</v>
      </c>
      <c r="Y897" s="5">
        <v>0</v>
      </c>
      <c r="Z897" s="5">
        <v>0.5</v>
      </c>
      <c r="AA897" s="5">
        <v>0</v>
      </c>
      <c r="AB897" s="5">
        <v>0</v>
      </c>
      <c r="AC897" s="5">
        <v>0</v>
      </c>
      <c r="AD897" s="5">
        <v>0</v>
      </c>
      <c r="AE897" s="2">
        <v>2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 t="s">
        <v>4</v>
      </c>
      <c r="AT897" s="2" t="s">
        <v>4</v>
      </c>
    </row>
    <row r="898" spans="1:46" x14ac:dyDescent="0.2">
      <c r="A898" s="2">
        <v>1666824</v>
      </c>
      <c r="B898" s="2">
        <v>858773</v>
      </c>
      <c r="C898" s="7">
        <v>26.327264425321601</v>
      </c>
      <c r="D898" s="7">
        <v>41.274363072812001</v>
      </c>
      <c r="E898" s="19" t="s">
        <v>1506</v>
      </c>
      <c r="F898" s="46">
        <f>INDEX(Δεδομένα!$P:$P,MATCH('2021'!E898,Δεδομένα!$O:$O,0))</f>
        <v>38</v>
      </c>
      <c r="G898" s="49" t="s">
        <v>1327</v>
      </c>
      <c r="H898" s="51" t="str">
        <f>INDEX(Δεδομένα!B$1:B$51,MATCH('2021'!G898,Δεδομένα!A$1:A$51,0))</f>
        <v>ΑΝΑΤΟΛΙΚΗΣ ΜΑΚΕΔΟΝΙΑΣ ΚΑΙ ΘΡΑΚΗΣ</v>
      </c>
      <c r="I898" s="53">
        <f>INDEX(Δεδομένα!E$1:E$13,MATCH('2021'!H898,Δεδομένα!D$1:D$13,0))</f>
        <v>2</v>
      </c>
      <c r="J898" s="4">
        <v>44351</v>
      </c>
      <c r="K898" s="3" t="s">
        <v>656</v>
      </c>
      <c r="L898" s="17" t="str">
        <f t="shared" si="60"/>
        <v>04/06/2021 14:55</v>
      </c>
      <c r="M898" s="4">
        <v>44351</v>
      </c>
      <c r="N898" s="3" t="s">
        <v>942</v>
      </c>
      <c r="O898" s="17" t="str">
        <f t="shared" si="61"/>
        <v>04/06/2021 15:12</v>
      </c>
      <c r="P898" s="24">
        <f t="shared" si="62"/>
        <v>1.1805555550381541E-2</v>
      </c>
      <c r="Q898" s="28">
        <v>0</v>
      </c>
      <c r="R898" s="27">
        <f t="shared" si="63"/>
        <v>16.999999992549419</v>
      </c>
      <c r="S898" s="3" t="s">
        <v>4</v>
      </c>
      <c r="T898" s="3" t="s">
        <v>1343</v>
      </c>
      <c r="U898" s="3" t="s">
        <v>4</v>
      </c>
      <c r="V898" s="3" t="s">
        <v>1521</v>
      </c>
      <c r="W898" s="5">
        <v>0</v>
      </c>
      <c r="X898" s="5">
        <v>0</v>
      </c>
      <c r="Y898" s="5">
        <v>0</v>
      </c>
      <c r="Z898" s="5">
        <v>1.5</v>
      </c>
      <c r="AA898" s="5">
        <v>0</v>
      </c>
      <c r="AB898" s="5">
        <v>0</v>
      </c>
      <c r="AC898" s="5">
        <v>0</v>
      </c>
      <c r="AD898" s="5">
        <v>0</v>
      </c>
      <c r="AE898" s="2">
        <v>2</v>
      </c>
      <c r="AF898" s="2">
        <v>0</v>
      </c>
      <c r="AG898" s="2">
        <v>0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 t="s">
        <v>4</v>
      </c>
      <c r="AT898" s="2" t="s">
        <v>4</v>
      </c>
    </row>
    <row r="899" spans="1:46" x14ac:dyDescent="0.2">
      <c r="A899" s="2">
        <v>1667657</v>
      </c>
      <c r="B899" s="2">
        <v>859364</v>
      </c>
      <c r="C899" s="7">
        <v>26.179422721787098</v>
      </c>
      <c r="D899" s="7">
        <v>41.151256344322803</v>
      </c>
      <c r="E899" s="19" t="s">
        <v>1506</v>
      </c>
      <c r="F899" s="46">
        <f>INDEX(Δεδομένα!$P:$P,MATCH('2021'!E899,Δεδομένα!$O:$O,0))</f>
        <v>38</v>
      </c>
      <c r="G899" s="49" t="s">
        <v>1327</v>
      </c>
      <c r="H899" s="51" t="str">
        <f>INDEX(Δεδομένα!B$1:B$51,MATCH('2021'!G899,Δεδομένα!A$1:A$51,0))</f>
        <v>ΑΝΑΤΟΛΙΚΗΣ ΜΑΚΕΔΟΝΙΑΣ ΚΑΙ ΘΡΑΚΗΣ</v>
      </c>
      <c r="I899" s="53">
        <f>INDEX(Δεδομένα!E$1:E$13,MATCH('2021'!H899,Δεδομένα!D$1:D$13,0))</f>
        <v>2</v>
      </c>
      <c r="J899" s="4">
        <v>44353</v>
      </c>
      <c r="K899" s="3" t="s">
        <v>698</v>
      </c>
      <c r="L899" s="17" t="str">
        <f t="shared" si="60"/>
        <v>06/06/2021 16:48</v>
      </c>
      <c r="M899" s="4">
        <v>44354</v>
      </c>
      <c r="N899" s="3" t="s">
        <v>1522</v>
      </c>
      <c r="O899" s="17" t="str">
        <f t="shared" si="61"/>
        <v>07/06/2021 15:16</v>
      </c>
      <c r="P899" s="24">
        <f t="shared" si="62"/>
        <v>0.93611111111385981</v>
      </c>
      <c r="Q899" s="28">
        <v>0</v>
      </c>
      <c r="R899" s="27">
        <f t="shared" si="63"/>
        <v>1348.0000000039581</v>
      </c>
      <c r="S899" s="3" t="s">
        <v>4</v>
      </c>
      <c r="T899" s="3" t="s">
        <v>1343</v>
      </c>
      <c r="U899" s="3" t="s">
        <v>1515</v>
      </c>
      <c r="V899" s="3" t="s">
        <v>1523</v>
      </c>
      <c r="W899" s="5">
        <v>3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2">
        <v>15</v>
      </c>
      <c r="AF899" s="2">
        <v>5</v>
      </c>
      <c r="AG899" s="2">
        <v>0</v>
      </c>
      <c r="AH899" s="2">
        <v>0</v>
      </c>
      <c r="AI899" s="2">
        <v>2</v>
      </c>
      <c r="AJ899" s="2">
        <v>4</v>
      </c>
      <c r="AK899" s="2">
        <v>2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 t="s">
        <v>4</v>
      </c>
      <c r="AT899" s="2" t="s">
        <v>4</v>
      </c>
    </row>
    <row r="900" spans="1:46" x14ac:dyDescent="0.2">
      <c r="A900" s="2">
        <v>1674483</v>
      </c>
      <c r="B900" s="2">
        <v>867243</v>
      </c>
      <c r="C900" s="7">
        <v>26.288588677033498</v>
      </c>
      <c r="D900" s="7">
        <v>41.295378577955397</v>
      </c>
      <c r="E900" s="19" t="s">
        <v>1506</v>
      </c>
      <c r="F900" s="46">
        <f>INDEX(Δεδομένα!$P:$P,MATCH('2021'!E900,Δεδομένα!$O:$O,0))</f>
        <v>38</v>
      </c>
      <c r="G900" s="49" t="s">
        <v>1327</v>
      </c>
      <c r="H900" s="51" t="str">
        <f>INDEX(Δεδομένα!B$1:B$51,MATCH('2021'!G900,Δεδομένα!A$1:A$51,0))</f>
        <v>ΑΝΑΤΟΛΙΚΗΣ ΜΑΚΕΔΟΝΙΑΣ ΚΑΙ ΘΡΑΚΗΣ</v>
      </c>
      <c r="I900" s="53">
        <f>INDEX(Δεδομένα!E$1:E$13,MATCH('2021'!H900,Δεδομένα!D$1:D$13,0))</f>
        <v>2</v>
      </c>
      <c r="J900" s="4">
        <v>44379</v>
      </c>
      <c r="K900" s="3" t="s">
        <v>63</v>
      </c>
      <c r="L900" s="17" t="str">
        <f t="shared" si="60"/>
        <v>02/07/2021 12:31</v>
      </c>
      <c r="M900" s="4">
        <v>44379</v>
      </c>
      <c r="N900" s="3" t="s">
        <v>490</v>
      </c>
      <c r="O900" s="17" t="str">
        <f t="shared" si="61"/>
        <v>02/07/2021 16:00</v>
      </c>
      <c r="P900" s="24">
        <f t="shared" si="62"/>
        <v>0.14513888888905058</v>
      </c>
      <c r="Q900" s="28">
        <v>0</v>
      </c>
      <c r="R900" s="27">
        <f t="shared" si="63"/>
        <v>209.00000000023283</v>
      </c>
      <c r="S900" s="3" t="s">
        <v>4</v>
      </c>
      <c r="T900" s="3" t="s">
        <v>1343</v>
      </c>
      <c r="U900" s="3" t="s">
        <v>123</v>
      </c>
      <c r="V900" s="3" t="s">
        <v>1524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10</v>
      </c>
      <c r="AD900" s="5">
        <v>0</v>
      </c>
      <c r="AE900" s="2">
        <v>10</v>
      </c>
      <c r="AF900" s="2">
        <v>0</v>
      </c>
      <c r="AG900" s="2">
        <v>0</v>
      </c>
      <c r="AH900" s="2">
        <v>0</v>
      </c>
      <c r="AI900" s="2">
        <v>0</v>
      </c>
      <c r="AJ900" s="2">
        <v>4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</row>
    <row r="901" spans="1:46" x14ac:dyDescent="0.2">
      <c r="A901" s="2">
        <v>1678836</v>
      </c>
      <c r="B901" s="2">
        <v>871971</v>
      </c>
      <c r="C901" s="7">
        <v>26.229719509411801</v>
      </c>
      <c r="D901" s="7">
        <v>41.161605083703101</v>
      </c>
      <c r="E901" s="19" t="s">
        <v>1506</v>
      </c>
      <c r="F901" s="46">
        <f>INDEX(Δεδομένα!$P:$P,MATCH('2021'!E901,Δεδομένα!$O:$O,0))</f>
        <v>38</v>
      </c>
      <c r="G901" s="49" t="s">
        <v>1327</v>
      </c>
      <c r="H901" s="51" t="str">
        <f>INDEX(Δεδομένα!B$1:B$51,MATCH('2021'!G901,Δεδομένα!A$1:A$51,0))</f>
        <v>ΑΝΑΤΟΛΙΚΗΣ ΜΑΚΕΔΟΝΙΑΣ ΚΑΙ ΘΡΑΚΗΣ</v>
      </c>
      <c r="I901" s="53">
        <f>INDEX(Δεδομένα!E$1:E$13,MATCH('2021'!H901,Δεδομένα!D$1:D$13,0))</f>
        <v>2</v>
      </c>
      <c r="J901" s="4">
        <v>44394</v>
      </c>
      <c r="K901" s="3" t="s">
        <v>1525</v>
      </c>
      <c r="L901" s="17" t="str">
        <f t="shared" si="60"/>
        <v>17/07/2021 11:11</v>
      </c>
      <c r="M901" s="4">
        <v>44394</v>
      </c>
      <c r="N901" s="3" t="s">
        <v>1526</v>
      </c>
      <c r="O901" s="17" t="str">
        <f t="shared" si="61"/>
        <v>17/07/2021 19:31</v>
      </c>
      <c r="P901" s="24">
        <f t="shared" si="62"/>
        <v>0.34722222222626442</v>
      </c>
      <c r="Q901" s="28">
        <v>0</v>
      </c>
      <c r="R901" s="27">
        <f t="shared" si="63"/>
        <v>500.00000000582077</v>
      </c>
      <c r="S901" s="3" t="s">
        <v>4</v>
      </c>
      <c r="T901" s="3" t="s">
        <v>1343</v>
      </c>
      <c r="U901" s="3" t="s">
        <v>1515</v>
      </c>
      <c r="V901" s="3" t="s">
        <v>1527</v>
      </c>
      <c r="W901" s="5">
        <v>0</v>
      </c>
      <c r="X901" s="5">
        <v>0.5</v>
      </c>
      <c r="Y901" s="5">
        <v>0</v>
      </c>
      <c r="Z901" s="5">
        <v>0</v>
      </c>
      <c r="AA901" s="5">
        <v>0</v>
      </c>
      <c r="AB901" s="5">
        <v>2.5</v>
      </c>
      <c r="AC901" s="5">
        <v>0</v>
      </c>
      <c r="AD901" s="5">
        <v>0</v>
      </c>
      <c r="AE901" s="2">
        <v>10</v>
      </c>
      <c r="AF901" s="2">
        <v>0</v>
      </c>
      <c r="AG901" s="2">
        <v>0</v>
      </c>
      <c r="AH901" s="2">
        <v>0</v>
      </c>
      <c r="AI901" s="2">
        <v>0</v>
      </c>
      <c r="AJ901" s="2">
        <v>4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</row>
    <row r="902" spans="1:46" x14ac:dyDescent="0.2">
      <c r="A902" s="2">
        <v>1688205</v>
      </c>
      <c r="B902" s="2">
        <v>876677</v>
      </c>
      <c r="C902" s="7">
        <v>26.113962614094401</v>
      </c>
      <c r="D902" s="7">
        <v>41.160856585740198</v>
      </c>
      <c r="E902" s="19" t="s">
        <v>1506</v>
      </c>
      <c r="F902" s="46">
        <f>INDEX(Δεδομένα!$P:$P,MATCH('2021'!E902,Δεδομένα!$O:$O,0))</f>
        <v>38</v>
      </c>
      <c r="G902" s="49" t="s">
        <v>1327</v>
      </c>
      <c r="H902" s="51" t="str">
        <f>INDEX(Δεδομένα!B$1:B$51,MATCH('2021'!G902,Δεδομένα!A$1:A$51,0))</f>
        <v>ΑΝΑΤΟΛΙΚΗΣ ΜΑΚΕΔΟΝΙΑΣ ΚΑΙ ΘΡΑΚΗΣ</v>
      </c>
      <c r="I902" s="53">
        <f>INDEX(Δεδομένα!E$1:E$13,MATCH('2021'!H902,Δεδομένα!D$1:D$13,0))</f>
        <v>2</v>
      </c>
      <c r="J902" s="4">
        <v>44409</v>
      </c>
      <c r="K902" s="3" t="s">
        <v>552</v>
      </c>
      <c r="L902" s="17" t="str">
        <f t="shared" si="60"/>
        <v>01/08/2021 13:00</v>
      </c>
      <c r="M902" s="4">
        <v>44424</v>
      </c>
      <c r="N902" s="3" t="s">
        <v>23</v>
      </c>
      <c r="O902" s="17" t="str">
        <f t="shared" si="61"/>
        <v>16/08/2021 19:35</v>
      </c>
      <c r="P902" s="29">
        <f t="shared" si="62"/>
        <v>15.274305555554747</v>
      </c>
      <c r="Q902" s="30">
        <f>15*24</f>
        <v>360</v>
      </c>
      <c r="R902" s="27">
        <f t="shared" si="63"/>
        <v>21994.999999998836</v>
      </c>
      <c r="S902" s="3" t="s">
        <v>4</v>
      </c>
      <c r="T902" s="3" t="s">
        <v>1343</v>
      </c>
      <c r="U902" s="3" t="s">
        <v>4</v>
      </c>
      <c r="V902" s="3" t="s">
        <v>1528</v>
      </c>
      <c r="W902" s="5">
        <v>390</v>
      </c>
      <c r="X902" s="5">
        <v>0</v>
      </c>
      <c r="Y902" s="5">
        <v>0</v>
      </c>
      <c r="Z902" s="5">
        <v>200</v>
      </c>
      <c r="AA902" s="5">
        <v>0</v>
      </c>
      <c r="AB902" s="5">
        <v>0</v>
      </c>
      <c r="AC902" s="5">
        <v>0</v>
      </c>
      <c r="AD902" s="5">
        <v>0</v>
      </c>
      <c r="AE902" s="2">
        <v>71</v>
      </c>
      <c r="AF902" s="2">
        <v>37</v>
      </c>
      <c r="AG902" s="2">
        <v>0</v>
      </c>
      <c r="AH902" s="2">
        <v>10</v>
      </c>
      <c r="AI902" s="2">
        <v>3</v>
      </c>
      <c r="AJ902" s="2">
        <v>26</v>
      </c>
      <c r="AK902" s="2">
        <v>0</v>
      </c>
      <c r="AL902" s="2">
        <v>0</v>
      </c>
      <c r="AM902" s="2">
        <v>0</v>
      </c>
      <c r="AN902" s="2">
        <v>2</v>
      </c>
      <c r="AO902" s="2">
        <v>0</v>
      </c>
      <c r="AP902" s="2">
        <v>0</v>
      </c>
      <c r="AQ902" s="2">
        <v>2</v>
      </c>
      <c r="AR902" s="2">
        <v>0</v>
      </c>
      <c r="AS902" s="2">
        <v>0</v>
      </c>
      <c r="AT902" s="2">
        <v>0</v>
      </c>
    </row>
    <row r="903" spans="1:46" x14ac:dyDescent="0.2">
      <c r="A903" s="2">
        <v>1685110</v>
      </c>
      <c r="B903" s="2">
        <v>876936</v>
      </c>
      <c r="C903" s="7">
        <v>26.297271680977801</v>
      </c>
      <c r="D903" s="7">
        <v>41.083099054492997</v>
      </c>
      <c r="E903" s="19" t="s">
        <v>1506</v>
      </c>
      <c r="F903" s="46">
        <f>INDEX(Δεδομένα!$P:$P,MATCH('2021'!E903,Δεδομένα!$O:$O,0))</f>
        <v>38</v>
      </c>
      <c r="G903" s="49" t="s">
        <v>1327</v>
      </c>
      <c r="H903" s="51" t="str">
        <f>INDEX(Δεδομένα!B$1:B$51,MATCH('2021'!G903,Δεδομένα!A$1:A$51,0))</f>
        <v>ΑΝΑΤΟΛΙΚΗΣ ΜΑΚΕΔΟΝΙΑΣ ΚΑΙ ΘΡΑΚΗΣ</v>
      </c>
      <c r="I903" s="53">
        <f>INDEX(Δεδομένα!E$1:E$13,MATCH('2021'!H903,Δεδομένα!D$1:D$13,0))</f>
        <v>2</v>
      </c>
      <c r="J903" s="4">
        <v>44410</v>
      </c>
      <c r="K903" s="3" t="s">
        <v>1484</v>
      </c>
      <c r="L903" s="17" t="str">
        <f t="shared" si="60"/>
        <v>02/08/2021 10:15</v>
      </c>
      <c r="M903" s="4">
        <v>44415</v>
      </c>
      <c r="N903" s="3" t="s">
        <v>558</v>
      </c>
      <c r="O903" s="17" t="str">
        <f t="shared" si="61"/>
        <v>07/08/2021 20:04</v>
      </c>
      <c r="P903" s="29">
        <f t="shared" si="62"/>
        <v>5.4090277777722804</v>
      </c>
      <c r="Q903" s="30">
        <f>5*24</f>
        <v>120</v>
      </c>
      <c r="R903" s="27">
        <f t="shared" si="63"/>
        <v>7788.9999999920838</v>
      </c>
      <c r="S903" s="3" t="s">
        <v>4</v>
      </c>
      <c r="T903" s="3" t="s">
        <v>1343</v>
      </c>
      <c r="U903" s="3" t="s">
        <v>1529</v>
      </c>
      <c r="V903" s="3" t="s">
        <v>1530</v>
      </c>
      <c r="W903" s="5">
        <v>0</v>
      </c>
      <c r="X903" s="5">
        <v>300</v>
      </c>
      <c r="Y903" s="5">
        <v>0</v>
      </c>
      <c r="Z903" s="5">
        <v>360</v>
      </c>
      <c r="AA903" s="5">
        <v>0</v>
      </c>
      <c r="AB903" s="5">
        <v>0</v>
      </c>
      <c r="AC903" s="5">
        <v>0</v>
      </c>
      <c r="AD903" s="5">
        <v>0</v>
      </c>
      <c r="AE903" s="2">
        <v>46</v>
      </c>
      <c r="AF903" s="2">
        <v>17</v>
      </c>
      <c r="AG903" s="2">
        <v>0</v>
      </c>
      <c r="AH903" s="2">
        <v>4</v>
      </c>
      <c r="AI903" s="2">
        <v>3</v>
      </c>
      <c r="AJ903" s="2">
        <v>17</v>
      </c>
      <c r="AK903" s="2">
        <v>0</v>
      </c>
      <c r="AL903" s="2">
        <v>2</v>
      </c>
      <c r="AM903" s="2">
        <v>3</v>
      </c>
      <c r="AN903" s="2">
        <v>2</v>
      </c>
      <c r="AO903" s="2">
        <v>0</v>
      </c>
      <c r="AP903" s="2">
        <v>0</v>
      </c>
      <c r="AQ903" s="2">
        <v>2</v>
      </c>
      <c r="AR903" s="2">
        <v>0</v>
      </c>
      <c r="AS903" s="2">
        <v>0</v>
      </c>
      <c r="AT903" s="2">
        <v>0</v>
      </c>
    </row>
    <row r="904" spans="1:46" x14ac:dyDescent="0.2">
      <c r="A904" s="2">
        <v>1693166</v>
      </c>
      <c r="B904" s="2">
        <v>885981</v>
      </c>
      <c r="C904" s="7">
        <v>26.1951731150955</v>
      </c>
      <c r="D904" s="7">
        <v>41.168666024476799</v>
      </c>
      <c r="E904" s="19" t="s">
        <v>1506</v>
      </c>
      <c r="F904" s="46">
        <f>INDEX(Δεδομένα!$P:$P,MATCH('2021'!E904,Δεδομένα!$O:$O,0))</f>
        <v>38</v>
      </c>
      <c r="G904" s="49" t="s">
        <v>1327</v>
      </c>
      <c r="H904" s="51" t="str">
        <f>INDEX(Δεδομένα!B$1:B$51,MATCH('2021'!G904,Δεδομένα!A$1:A$51,0))</f>
        <v>ΑΝΑΤΟΛΙΚΗΣ ΜΑΚΕΔΟΝΙΑΣ ΚΑΙ ΘΡΑΚΗΣ</v>
      </c>
      <c r="I904" s="53">
        <f>INDEX(Δεδομένα!E$1:E$13,MATCH('2021'!H904,Δεδομένα!D$1:D$13,0))</f>
        <v>2</v>
      </c>
      <c r="J904" s="4">
        <v>44433</v>
      </c>
      <c r="K904" s="3" t="s">
        <v>694</v>
      </c>
      <c r="L904" s="17" t="str">
        <f t="shared" si="60"/>
        <v>25/08/2021 20:20</v>
      </c>
      <c r="M904" s="4">
        <v>44440</v>
      </c>
      <c r="N904" s="3" t="s">
        <v>68</v>
      </c>
      <c r="O904" s="17" t="str">
        <f t="shared" si="61"/>
        <v>01/09/2021 18:06</v>
      </c>
      <c r="P904" s="29">
        <f t="shared" si="62"/>
        <v>6.9069444444467081</v>
      </c>
      <c r="Q904" s="30">
        <f>6*24</f>
        <v>144</v>
      </c>
      <c r="R904" s="27">
        <f t="shared" si="63"/>
        <v>9946.0000000032596</v>
      </c>
      <c r="S904" s="3" t="s">
        <v>4</v>
      </c>
      <c r="T904" s="3" t="s">
        <v>1343</v>
      </c>
      <c r="U904" s="3" t="s">
        <v>4</v>
      </c>
      <c r="V904" s="3" t="s">
        <v>1531</v>
      </c>
      <c r="W904" s="5">
        <v>5.5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2">
        <v>47</v>
      </c>
      <c r="AF904" s="2">
        <v>0</v>
      </c>
      <c r="AG904" s="2">
        <v>0</v>
      </c>
      <c r="AH904" s="2">
        <v>0</v>
      </c>
      <c r="AI904" s="2">
        <v>1</v>
      </c>
      <c r="AJ904" s="2">
        <v>14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</row>
    <row r="905" spans="1:46" x14ac:dyDescent="0.2">
      <c r="A905" s="2">
        <v>1692881</v>
      </c>
      <c r="B905" s="2">
        <v>888055</v>
      </c>
      <c r="C905" s="7">
        <v>26.167921714614899</v>
      </c>
      <c r="D905" s="7">
        <v>41.141068431462898</v>
      </c>
      <c r="E905" s="19" t="s">
        <v>1506</v>
      </c>
      <c r="F905" s="46">
        <f>INDEX(Δεδομένα!$P:$P,MATCH('2021'!E905,Δεδομένα!$O:$O,0))</f>
        <v>38</v>
      </c>
      <c r="G905" s="49" t="s">
        <v>1327</v>
      </c>
      <c r="H905" s="51" t="str">
        <f>INDEX(Δεδομένα!B$1:B$51,MATCH('2021'!G905,Δεδομένα!A$1:A$51,0))</f>
        <v>ΑΝΑΤΟΛΙΚΗΣ ΜΑΚΕΔΟΝΙΑΣ ΚΑΙ ΘΡΑΚΗΣ</v>
      </c>
      <c r="I905" s="53">
        <f>INDEX(Δεδομένα!E$1:E$13,MATCH('2021'!H905,Δεδομένα!D$1:D$13,0))</f>
        <v>2</v>
      </c>
      <c r="J905" s="4">
        <v>44441</v>
      </c>
      <c r="K905" s="3" t="s">
        <v>428</v>
      </c>
      <c r="L905" s="17" t="str">
        <f t="shared" si="60"/>
        <v>02/09/2021 10:20</v>
      </c>
      <c r="M905" s="4">
        <v>44441</v>
      </c>
      <c r="N905" s="3" t="s">
        <v>118</v>
      </c>
      <c r="O905" s="17" t="str">
        <f t="shared" si="61"/>
        <v>02/09/2021 15:24</v>
      </c>
      <c r="P905" s="24">
        <f t="shared" si="62"/>
        <v>0.211111111115315</v>
      </c>
      <c r="Q905" s="28">
        <v>0</v>
      </c>
      <c r="R905" s="27">
        <f t="shared" si="63"/>
        <v>304.0000000060536</v>
      </c>
      <c r="S905" s="3" t="s">
        <v>4</v>
      </c>
      <c r="T905" s="3" t="s">
        <v>1343</v>
      </c>
      <c r="U905" s="3" t="s">
        <v>4</v>
      </c>
      <c r="V905" s="3" t="s">
        <v>1532</v>
      </c>
      <c r="W905" s="5">
        <v>0.02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2">
        <v>18</v>
      </c>
      <c r="AF905" s="2">
        <v>12</v>
      </c>
      <c r="AG905" s="2">
        <v>0</v>
      </c>
      <c r="AH905" s="2">
        <v>0</v>
      </c>
      <c r="AI905" s="2">
        <v>0</v>
      </c>
      <c r="AJ905" s="2">
        <v>9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1</v>
      </c>
      <c r="AT905" s="2">
        <v>0</v>
      </c>
    </row>
    <row r="906" spans="1:46" x14ac:dyDescent="0.2">
      <c r="A906" s="2">
        <v>1692803</v>
      </c>
      <c r="B906" s="2">
        <v>888057</v>
      </c>
      <c r="C906" s="7">
        <v>26.1831066708931</v>
      </c>
      <c r="D906" s="7">
        <v>41.163213593092202</v>
      </c>
      <c r="E906" s="19" t="s">
        <v>1506</v>
      </c>
      <c r="F906" s="46">
        <f>INDEX(Δεδομένα!$P:$P,MATCH('2021'!E906,Δεδομένα!$O:$O,0))</f>
        <v>38</v>
      </c>
      <c r="G906" s="49" t="s">
        <v>1327</v>
      </c>
      <c r="H906" s="51" t="str">
        <f>INDEX(Δεδομένα!B$1:B$51,MATCH('2021'!G906,Δεδομένα!A$1:A$51,0))</f>
        <v>ΑΝΑΤΟΛΙΚΗΣ ΜΑΚΕΔΟΝΙΑΣ ΚΑΙ ΘΡΑΚΗΣ</v>
      </c>
      <c r="I906" s="53">
        <f>INDEX(Δεδομένα!E$1:E$13,MATCH('2021'!H906,Δεδομένα!D$1:D$13,0))</f>
        <v>2</v>
      </c>
      <c r="J906" s="4">
        <v>44441</v>
      </c>
      <c r="K906" s="3" t="s">
        <v>428</v>
      </c>
      <c r="L906" s="17" t="str">
        <f t="shared" si="60"/>
        <v>02/09/2021 10:20</v>
      </c>
      <c r="M906" s="4">
        <v>44441</v>
      </c>
      <c r="N906" s="3" t="s">
        <v>1036</v>
      </c>
      <c r="O906" s="17" t="str">
        <f t="shared" si="61"/>
        <v>02/09/2021 20:38</v>
      </c>
      <c r="P906" s="24">
        <f t="shared" si="62"/>
        <v>0.42916666666860692</v>
      </c>
      <c r="Q906" s="28">
        <v>0</v>
      </c>
      <c r="R906" s="27">
        <f t="shared" si="63"/>
        <v>618.00000000279397</v>
      </c>
      <c r="S906" s="3" t="s">
        <v>4</v>
      </c>
      <c r="T906" s="3" t="s">
        <v>1343</v>
      </c>
      <c r="U906" s="3" t="s">
        <v>4</v>
      </c>
      <c r="V906" s="3" t="s">
        <v>1533</v>
      </c>
      <c r="W906" s="5">
        <v>0.5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2">
        <v>10</v>
      </c>
      <c r="AF906" s="2">
        <v>0</v>
      </c>
      <c r="AG906" s="2">
        <v>0</v>
      </c>
      <c r="AH906" s="2">
        <v>0</v>
      </c>
      <c r="AI906" s="2">
        <v>0</v>
      </c>
      <c r="AJ906" s="2">
        <v>4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0</v>
      </c>
    </row>
    <row r="907" spans="1:46" x14ac:dyDescent="0.2">
      <c r="A907" s="2">
        <v>1692891</v>
      </c>
      <c r="B907" s="2">
        <v>888073</v>
      </c>
      <c r="C907" s="7">
        <v>25.979464287788002</v>
      </c>
      <c r="D907" s="7">
        <v>41.219854649960197</v>
      </c>
      <c r="E907" s="19" t="s">
        <v>1506</v>
      </c>
      <c r="F907" s="46">
        <f>INDEX(Δεδομένα!$P:$P,MATCH('2021'!E907,Δεδομένα!$O:$O,0))</f>
        <v>38</v>
      </c>
      <c r="G907" s="49" t="s">
        <v>1327</v>
      </c>
      <c r="H907" s="51" t="str">
        <f>INDEX(Δεδομένα!B$1:B$51,MATCH('2021'!G907,Δεδομένα!A$1:A$51,0))</f>
        <v>ΑΝΑΤΟΛΙΚΗΣ ΜΑΚΕΔΟΝΙΑΣ ΚΑΙ ΘΡΑΚΗΣ</v>
      </c>
      <c r="I907" s="53">
        <f>INDEX(Δεδομένα!E$1:E$13,MATCH('2021'!H907,Δεδομένα!D$1:D$13,0))</f>
        <v>2</v>
      </c>
      <c r="J907" s="4">
        <v>44441</v>
      </c>
      <c r="K907" s="3" t="s">
        <v>846</v>
      </c>
      <c r="L907" s="17" t="str">
        <f t="shared" si="60"/>
        <v>02/09/2021 11:35</v>
      </c>
      <c r="M907" s="4">
        <v>44441</v>
      </c>
      <c r="N907" s="3" t="s">
        <v>720</v>
      </c>
      <c r="O907" s="17" t="str">
        <f t="shared" si="61"/>
        <v>02/09/2021 15:29</v>
      </c>
      <c r="P907" s="24">
        <f t="shared" si="62"/>
        <v>0.16249999999854481</v>
      </c>
      <c r="Q907" s="28">
        <v>0</v>
      </c>
      <c r="R907" s="27">
        <f t="shared" si="63"/>
        <v>233.99999999790452</v>
      </c>
      <c r="S907" s="3" t="s">
        <v>4</v>
      </c>
      <c r="T907" s="3" t="s">
        <v>1343</v>
      </c>
      <c r="U907" s="3" t="s">
        <v>4</v>
      </c>
      <c r="V907" s="3" t="s">
        <v>1534</v>
      </c>
      <c r="W907" s="5">
        <v>0.05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2">
        <v>2</v>
      </c>
      <c r="AF907" s="2">
        <v>0</v>
      </c>
      <c r="AG907" s="2">
        <v>0</v>
      </c>
      <c r="AH907" s="2">
        <v>0</v>
      </c>
      <c r="AI907" s="2">
        <v>0</v>
      </c>
      <c r="AJ907" s="2">
        <v>1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</row>
    <row r="908" spans="1:46" x14ac:dyDescent="0.2">
      <c r="A908" s="2">
        <v>1693167</v>
      </c>
      <c r="B908" s="2">
        <v>888077</v>
      </c>
      <c r="C908" s="7">
        <v>26.183045590991501</v>
      </c>
      <c r="D908" s="7">
        <v>41.155990757199802</v>
      </c>
      <c r="E908" s="19" t="s">
        <v>1506</v>
      </c>
      <c r="F908" s="46">
        <f>INDEX(Δεδομένα!$P:$P,MATCH('2021'!E908,Δεδομένα!$O:$O,0))</f>
        <v>38</v>
      </c>
      <c r="G908" s="49" t="s">
        <v>1327</v>
      </c>
      <c r="H908" s="51" t="str">
        <f>INDEX(Δεδομένα!B$1:B$51,MATCH('2021'!G908,Δεδομένα!A$1:A$51,0))</f>
        <v>ΑΝΑΤΟΛΙΚΗΣ ΜΑΚΕΔΟΝΙΑΣ ΚΑΙ ΘΡΑΚΗΣ</v>
      </c>
      <c r="I908" s="53">
        <f>INDEX(Δεδομένα!E$1:E$13,MATCH('2021'!H908,Δεδομένα!D$1:D$13,0))</f>
        <v>2</v>
      </c>
      <c r="J908" s="4">
        <v>44441</v>
      </c>
      <c r="K908" s="3" t="s">
        <v>1300</v>
      </c>
      <c r="L908" s="17" t="str">
        <f t="shared" si="60"/>
        <v>02/09/2021 11:45</v>
      </c>
      <c r="M908" s="4">
        <v>44442</v>
      </c>
      <c r="N908" s="3" t="s">
        <v>783</v>
      </c>
      <c r="O908" s="17" t="str">
        <f t="shared" si="61"/>
        <v>03/09/2021 18:56</v>
      </c>
      <c r="P908" s="29">
        <f t="shared" si="62"/>
        <v>1.2993055555562023</v>
      </c>
      <c r="Q908" s="30">
        <f>1*24</f>
        <v>24</v>
      </c>
      <c r="R908" s="27">
        <f t="shared" si="63"/>
        <v>1871.0000000009313</v>
      </c>
      <c r="S908" s="3" t="s">
        <v>4</v>
      </c>
      <c r="T908" s="3" t="s">
        <v>1343</v>
      </c>
      <c r="U908" s="3" t="s">
        <v>4</v>
      </c>
      <c r="V908" s="3" t="s">
        <v>1535</v>
      </c>
      <c r="W908" s="5">
        <v>1.2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2">
        <v>17</v>
      </c>
      <c r="AF908" s="2">
        <v>0</v>
      </c>
      <c r="AG908" s="2">
        <v>0</v>
      </c>
      <c r="AH908" s="2">
        <v>0</v>
      </c>
      <c r="AI908" s="2">
        <v>0</v>
      </c>
      <c r="AJ908" s="2">
        <v>4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</row>
    <row r="909" spans="1:46" x14ac:dyDescent="0.2">
      <c r="A909" s="2">
        <v>1692778</v>
      </c>
      <c r="B909" s="2">
        <v>888083</v>
      </c>
      <c r="C909" s="7">
        <v>26.164612757671399</v>
      </c>
      <c r="D909" s="7">
        <v>41.143181297446802</v>
      </c>
      <c r="E909" s="19" t="s">
        <v>1506</v>
      </c>
      <c r="F909" s="46">
        <f>INDEX(Δεδομένα!$P:$P,MATCH('2021'!E909,Δεδομένα!$O:$O,0))</f>
        <v>38</v>
      </c>
      <c r="G909" s="49" t="s">
        <v>1327</v>
      </c>
      <c r="H909" s="51" t="str">
        <f>INDEX(Δεδομένα!B$1:B$51,MATCH('2021'!G909,Δεδομένα!A$1:A$51,0))</f>
        <v>ΑΝΑΤΟΛΙΚΗΣ ΜΑΚΕΔΟΝΙΑΣ ΚΑΙ ΘΡΑΚΗΣ</v>
      </c>
      <c r="I909" s="53">
        <f>INDEX(Δεδομένα!E$1:E$13,MATCH('2021'!H909,Δεδομένα!D$1:D$13,0))</f>
        <v>2</v>
      </c>
      <c r="J909" s="4">
        <v>44441</v>
      </c>
      <c r="K909" s="3" t="s">
        <v>889</v>
      </c>
      <c r="L909" s="17" t="str">
        <f t="shared" si="60"/>
        <v>02/09/2021 12:14</v>
      </c>
      <c r="M909" s="4">
        <v>44441</v>
      </c>
      <c r="N909" s="3" t="s">
        <v>590</v>
      </c>
      <c r="O909" s="17" t="str">
        <f t="shared" si="61"/>
        <v>02/09/2021 15:25</v>
      </c>
      <c r="P909" s="24">
        <f t="shared" si="62"/>
        <v>0.132638888884685</v>
      </c>
      <c r="Q909" s="28">
        <v>0</v>
      </c>
      <c r="R909" s="27">
        <f t="shared" si="63"/>
        <v>190.9999999939464</v>
      </c>
      <c r="S909" s="3" t="s">
        <v>4</v>
      </c>
      <c r="T909" s="3" t="s">
        <v>1343</v>
      </c>
      <c r="U909" s="3" t="s">
        <v>4</v>
      </c>
      <c r="V909" s="3" t="s">
        <v>1536</v>
      </c>
      <c r="W909" s="5">
        <v>0.05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2">
        <v>2</v>
      </c>
      <c r="AF909" s="2">
        <v>0</v>
      </c>
      <c r="AG909" s="2">
        <v>0</v>
      </c>
      <c r="AH909" s="2">
        <v>0</v>
      </c>
      <c r="AI909" s="2">
        <v>0</v>
      </c>
      <c r="AJ909" s="2">
        <v>1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</row>
    <row r="910" spans="1:46" x14ac:dyDescent="0.2">
      <c r="A910" s="2">
        <v>1694946</v>
      </c>
      <c r="B910" s="2">
        <v>890162</v>
      </c>
      <c r="C910" s="7">
        <v>26.119812596133801</v>
      </c>
      <c r="D910" s="7">
        <v>41.103307866111798</v>
      </c>
      <c r="E910" s="19" t="s">
        <v>1506</v>
      </c>
      <c r="F910" s="46">
        <f>INDEX(Δεδομένα!$P:$P,MATCH('2021'!E910,Δεδομένα!$O:$O,0))</f>
        <v>38</v>
      </c>
      <c r="G910" s="49" t="s">
        <v>1327</v>
      </c>
      <c r="H910" s="51" t="str">
        <f>INDEX(Δεδομένα!B$1:B$51,MATCH('2021'!G910,Δεδομένα!A$1:A$51,0))</f>
        <v>ΑΝΑΤΟΛΙΚΗΣ ΜΑΚΕΔΟΝΙΑΣ ΚΑΙ ΘΡΑΚΗΣ</v>
      </c>
      <c r="I910" s="53">
        <f>INDEX(Δεδομένα!E$1:E$13,MATCH('2021'!H910,Δεδομένα!D$1:D$13,0))</f>
        <v>2</v>
      </c>
      <c r="J910" s="4">
        <v>44449</v>
      </c>
      <c r="K910" s="3" t="s">
        <v>324</v>
      </c>
      <c r="L910" s="17" t="str">
        <f t="shared" si="60"/>
        <v>10/09/2021 10:00</v>
      </c>
      <c r="M910" s="4">
        <v>44449</v>
      </c>
      <c r="N910" s="3" t="s">
        <v>1537</v>
      </c>
      <c r="O910" s="17" t="str">
        <f t="shared" si="61"/>
        <v>10/09/2021 10:38</v>
      </c>
      <c r="P910" s="24">
        <f t="shared" si="62"/>
        <v>2.6388888894871343E-2</v>
      </c>
      <c r="Q910" s="28">
        <v>0</v>
      </c>
      <c r="R910" s="27">
        <f t="shared" si="63"/>
        <v>38.000000008614734</v>
      </c>
      <c r="S910" s="3" t="s">
        <v>4</v>
      </c>
      <c r="T910" s="3" t="s">
        <v>1343</v>
      </c>
      <c r="U910" s="3" t="s">
        <v>1515</v>
      </c>
      <c r="V910" s="3" t="s">
        <v>1538</v>
      </c>
      <c r="W910" s="5">
        <v>1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2">
        <v>6</v>
      </c>
      <c r="AF910" s="2">
        <v>0</v>
      </c>
      <c r="AG910" s="2">
        <v>0</v>
      </c>
      <c r="AH910" s="2">
        <v>0</v>
      </c>
      <c r="AI910" s="2">
        <v>0</v>
      </c>
      <c r="AJ910" s="2">
        <v>3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</row>
    <row r="911" spans="1:46" x14ac:dyDescent="0.2">
      <c r="A911" s="2">
        <v>1695035</v>
      </c>
      <c r="B911" s="2">
        <v>890531</v>
      </c>
      <c r="C911" s="7">
        <v>26.286488498412201</v>
      </c>
      <c r="D911" s="7">
        <v>41.148850603627999</v>
      </c>
      <c r="E911" s="19" t="s">
        <v>1506</v>
      </c>
      <c r="F911" s="46">
        <f>INDEX(Δεδομένα!$P:$P,MATCH('2021'!E911,Δεδομένα!$O:$O,0))</f>
        <v>38</v>
      </c>
      <c r="G911" s="49" t="s">
        <v>1327</v>
      </c>
      <c r="H911" s="51" t="str">
        <f>INDEX(Δεδομένα!B$1:B$51,MATCH('2021'!G911,Δεδομένα!A$1:A$51,0))</f>
        <v>ΑΝΑΤΟΛΙΚΗΣ ΜΑΚΕΔΟΝΙΑΣ ΚΑΙ ΘΡΑΚΗΣ</v>
      </c>
      <c r="I911" s="53">
        <f>INDEX(Δεδομένα!E$1:E$13,MATCH('2021'!H911,Δεδομένα!D$1:D$13,0))</f>
        <v>2</v>
      </c>
      <c r="J911" s="4">
        <v>44450</v>
      </c>
      <c r="K911" s="3" t="s">
        <v>79</v>
      </c>
      <c r="L911" s="17" t="str">
        <f t="shared" si="60"/>
        <v>11/09/2021 19:10</v>
      </c>
      <c r="M911" s="4">
        <v>44450</v>
      </c>
      <c r="N911" s="3" t="s">
        <v>458</v>
      </c>
      <c r="O911" s="17" t="str">
        <f t="shared" si="61"/>
        <v>11/09/2021 19:50</v>
      </c>
      <c r="P911" s="24">
        <f t="shared" si="62"/>
        <v>2.7777777781011537E-2</v>
      </c>
      <c r="Q911" s="28">
        <v>0</v>
      </c>
      <c r="R911" s="27">
        <f t="shared" si="63"/>
        <v>40.000000004656613</v>
      </c>
      <c r="S911" s="3" t="s">
        <v>4</v>
      </c>
      <c r="T911" s="3" t="s">
        <v>1343</v>
      </c>
      <c r="U911" s="3" t="s">
        <v>1518</v>
      </c>
      <c r="V911" s="3" t="s">
        <v>1539</v>
      </c>
      <c r="W911" s="5">
        <v>0</v>
      </c>
      <c r="X911" s="5">
        <v>0</v>
      </c>
      <c r="Y911" s="5">
        <v>0</v>
      </c>
      <c r="Z911" s="5">
        <v>1</v>
      </c>
      <c r="AA911" s="5">
        <v>0</v>
      </c>
      <c r="AB911" s="5">
        <v>0</v>
      </c>
      <c r="AC911" s="5">
        <v>0</v>
      </c>
      <c r="AD911" s="5">
        <v>0</v>
      </c>
      <c r="AE911" s="2">
        <v>2</v>
      </c>
      <c r="AF911" s="2">
        <v>0</v>
      </c>
      <c r="AG911" s="2">
        <v>0</v>
      </c>
      <c r="AH911" s="2">
        <v>0</v>
      </c>
      <c r="AI911" s="2">
        <v>0</v>
      </c>
      <c r="AJ911" s="2">
        <v>1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</row>
    <row r="912" spans="1:46" x14ac:dyDescent="0.2">
      <c r="A912" s="2">
        <v>1695294</v>
      </c>
      <c r="B912" s="2">
        <v>890926</v>
      </c>
      <c r="C912" s="7">
        <v>26.311557918988701</v>
      </c>
      <c r="D912" s="7">
        <v>41.097955901940203</v>
      </c>
      <c r="E912" s="19" t="s">
        <v>1506</v>
      </c>
      <c r="F912" s="46">
        <f>INDEX(Δεδομένα!$P:$P,MATCH('2021'!E912,Δεδομένα!$O:$O,0))</f>
        <v>38</v>
      </c>
      <c r="G912" s="49" t="s">
        <v>1327</v>
      </c>
      <c r="H912" s="51" t="str">
        <f>INDEX(Δεδομένα!B$1:B$51,MATCH('2021'!G912,Δεδομένα!A$1:A$51,0))</f>
        <v>ΑΝΑΤΟΛΙΚΗΣ ΜΑΚΕΔΟΝΙΑΣ ΚΑΙ ΘΡΑΚΗΣ</v>
      </c>
      <c r="I912" s="53">
        <f>INDEX(Δεδομένα!E$1:E$13,MATCH('2021'!H912,Δεδομένα!D$1:D$13,0))</f>
        <v>2</v>
      </c>
      <c r="J912" s="4">
        <v>44452</v>
      </c>
      <c r="K912" s="3" t="s">
        <v>711</v>
      </c>
      <c r="L912" s="17" t="str">
        <f t="shared" si="60"/>
        <v>13/09/2021 14:21</v>
      </c>
      <c r="M912" s="4">
        <v>44452</v>
      </c>
      <c r="N912" s="3" t="s">
        <v>1375</v>
      </c>
      <c r="O912" s="17" t="str">
        <f t="shared" si="61"/>
        <v>13/09/2021 14:48</v>
      </c>
      <c r="P912" s="24">
        <f t="shared" si="62"/>
        <v>1.8750000002910383E-2</v>
      </c>
      <c r="Q912" s="28">
        <v>0</v>
      </c>
      <c r="R912" s="27">
        <f t="shared" si="63"/>
        <v>27.000000004190952</v>
      </c>
      <c r="S912" s="3" t="s">
        <v>4</v>
      </c>
      <c r="T912" s="3" t="s">
        <v>1343</v>
      </c>
      <c r="U912" s="3" t="s">
        <v>1529</v>
      </c>
      <c r="V912" s="3" t="s">
        <v>1540</v>
      </c>
      <c r="W912" s="5">
        <v>0</v>
      </c>
      <c r="X912" s="5">
        <v>0</v>
      </c>
      <c r="Y912" s="5">
        <v>0</v>
      </c>
      <c r="Z912" s="5">
        <v>1</v>
      </c>
      <c r="AA912" s="5">
        <v>0</v>
      </c>
      <c r="AB912" s="5">
        <v>0</v>
      </c>
      <c r="AC912" s="5">
        <v>0</v>
      </c>
      <c r="AD912" s="5">
        <v>0</v>
      </c>
      <c r="AE912" s="2">
        <v>2</v>
      </c>
      <c r="AF912" s="2">
        <v>0</v>
      </c>
      <c r="AG912" s="2">
        <v>0</v>
      </c>
      <c r="AH912" s="2">
        <v>0</v>
      </c>
      <c r="AI912" s="2">
        <v>0</v>
      </c>
      <c r="AJ912" s="2">
        <v>1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</row>
    <row r="913" spans="1:46" x14ac:dyDescent="0.2">
      <c r="A913" s="2">
        <v>1697231</v>
      </c>
      <c r="B913" s="2">
        <v>892418</v>
      </c>
      <c r="C913" s="7">
        <v>26.231759168883901</v>
      </c>
      <c r="D913" s="7">
        <v>41.295361952085699</v>
      </c>
      <c r="E913" s="19" t="s">
        <v>1506</v>
      </c>
      <c r="F913" s="46">
        <f>INDEX(Δεδομένα!$P:$P,MATCH('2021'!E913,Δεδομένα!$O:$O,0))</f>
        <v>38</v>
      </c>
      <c r="G913" s="49" t="s">
        <v>1327</v>
      </c>
      <c r="H913" s="51" t="str">
        <f>INDEX(Δεδομένα!B$1:B$51,MATCH('2021'!G913,Δεδομένα!A$1:A$51,0))</f>
        <v>ΑΝΑΤΟΛΙΚΗΣ ΜΑΚΕΔΟΝΙΑΣ ΚΑΙ ΘΡΑΚΗΣ</v>
      </c>
      <c r="I913" s="53">
        <f>INDEX(Δεδομένα!E$1:E$13,MATCH('2021'!H913,Δεδομένα!D$1:D$13,0))</f>
        <v>2</v>
      </c>
      <c r="J913" s="4">
        <v>44458</v>
      </c>
      <c r="K913" s="3" t="s">
        <v>1541</v>
      </c>
      <c r="L913" s="17" t="str">
        <f t="shared" si="60"/>
        <v>19/09/2021 02:45</v>
      </c>
      <c r="M913" s="4">
        <v>44460</v>
      </c>
      <c r="N913" s="3" t="s">
        <v>1542</v>
      </c>
      <c r="O913" s="17" t="str">
        <f t="shared" si="61"/>
        <v>21/09/2021 06:45</v>
      </c>
      <c r="P913" s="29">
        <f t="shared" si="62"/>
        <v>2.1666666666642413</v>
      </c>
      <c r="Q913" s="30">
        <f>2*24</f>
        <v>48</v>
      </c>
      <c r="R913" s="27">
        <f t="shared" si="63"/>
        <v>3119.9999999965075</v>
      </c>
      <c r="S913" s="3" t="s">
        <v>4</v>
      </c>
      <c r="T913" s="3" t="s">
        <v>1343</v>
      </c>
      <c r="U913" s="3" t="s">
        <v>1543</v>
      </c>
      <c r="V913" s="3" t="s">
        <v>1544</v>
      </c>
      <c r="W913" s="5">
        <v>3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2">
        <v>10</v>
      </c>
      <c r="AF913" s="2">
        <v>12</v>
      </c>
      <c r="AG913" s="2">
        <v>0</v>
      </c>
      <c r="AH913" s="2">
        <v>0</v>
      </c>
      <c r="AI913" s="2">
        <v>0</v>
      </c>
      <c r="AJ913" s="2">
        <v>5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</row>
    <row r="914" spans="1:46" x14ac:dyDescent="0.2">
      <c r="A914" s="2">
        <v>1698328</v>
      </c>
      <c r="B914" s="2">
        <v>892969</v>
      </c>
      <c r="C914" s="7">
        <v>26.096148788857501</v>
      </c>
      <c r="D914" s="7">
        <v>41.099748423416997</v>
      </c>
      <c r="E914" s="19" t="s">
        <v>1506</v>
      </c>
      <c r="F914" s="46">
        <f>INDEX(Δεδομένα!$P:$P,MATCH('2021'!E914,Δεδομένα!$O:$O,0))</f>
        <v>38</v>
      </c>
      <c r="G914" s="49" t="s">
        <v>1327</v>
      </c>
      <c r="H914" s="51" t="str">
        <f>INDEX(Δεδομένα!B$1:B$51,MATCH('2021'!G914,Δεδομένα!A$1:A$51,0))</f>
        <v>ΑΝΑΤΟΛΙΚΗΣ ΜΑΚΕΔΟΝΙΑΣ ΚΑΙ ΘΡΑΚΗΣ</v>
      </c>
      <c r="I914" s="53">
        <f>INDEX(Δεδομένα!E$1:E$13,MATCH('2021'!H914,Δεδομένα!D$1:D$13,0))</f>
        <v>2</v>
      </c>
      <c r="J914" s="4">
        <v>44460</v>
      </c>
      <c r="K914" s="3" t="s">
        <v>1545</v>
      </c>
      <c r="L914" s="17" t="str">
        <f t="shared" si="60"/>
        <v>21/09/2021 05:45</v>
      </c>
      <c r="M914" s="4">
        <v>44463</v>
      </c>
      <c r="N914" s="3" t="s">
        <v>847</v>
      </c>
      <c r="O914" s="17" t="str">
        <f t="shared" si="61"/>
        <v>24/09/2021 13:36</v>
      </c>
      <c r="P914" s="29">
        <f t="shared" si="62"/>
        <v>3.3270833333299379</v>
      </c>
      <c r="Q914" s="30">
        <f>3*24</f>
        <v>72</v>
      </c>
      <c r="R914" s="27">
        <f t="shared" si="63"/>
        <v>4790.9999999951106</v>
      </c>
      <c r="S914" s="3" t="s">
        <v>4</v>
      </c>
      <c r="T914" s="3" t="s">
        <v>1343</v>
      </c>
      <c r="U914" s="3" t="s">
        <v>1515</v>
      </c>
      <c r="V914" s="3" t="s">
        <v>1546</v>
      </c>
      <c r="W914" s="5">
        <v>46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2">
        <v>15</v>
      </c>
      <c r="AF914" s="2">
        <v>12</v>
      </c>
      <c r="AG914" s="2">
        <v>0</v>
      </c>
      <c r="AH914" s="2">
        <v>0</v>
      </c>
      <c r="AI914" s="2">
        <v>0</v>
      </c>
      <c r="AJ914" s="2">
        <v>7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</row>
    <row r="915" spans="1:46" x14ac:dyDescent="0.2">
      <c r="A915" s="2">
        <v>1700143</v>
      </c>
      <c r="B915" s="2">
        <v>896206</v>
      </c>
      <c r="C915" s="7">
        <v>26.021436930077599</v>
      </c>
      <c r="D915" s="7">
        <v>41.235852634702901</v>
      </c>
      <c r="E915" s="19" t="s">
        <v>1506</v>
      </c>
      <c r="F915" s="46">
        <f>INDEX(Δεδομένα!$P:$P,MATCH('2021'!E915,Δεδομένα!$O:$O,0))</f>
        <v>38</v>
      </c>
      <c r="G915" s="49" t="s">
        <v>1327</v>
      </c>
      <c r="H915" s="51" t="str">
        <f>INDEX(Δεδομένα!B$1:B$51,MATCH('2021'!G915,Δεδομένα!A$1:A$51,0))</f>
        <v>ΑΝΑΤΟΛΙΚΗΣ ΜΑΚΕΔΟΝΙΑΣ ΚΑΙ ΘΡΑΚΗΣ</v>
      </c>
      <c r="I915" s="53">
        <f>INDEX(Δεδομένα!E$1:E$13,MATCH('2021'!H915,Δεδομένα!D$1:D$13,0))</f>
        <v>2</v>
      </c>
      <c r="J915" s="4">
        <v>44472</v>
      </c>
      <c r="K915" s="3" t="s">
        <v>385</v>
      </c>
      <c r="L915" s="17" t="str">
        <f t="shared" si="60"/>
        <v>03/10/2021 14:00</v>
      </c>
      <c r="M915" s="4">
        <v>44472</v>
      </c>
      <c r="N915" s="3" t="s">
        <v>771</v>
      </c>
      <c r="O915" s="17" t="str">
        <f t="shared" si="61"/>
        <v>03/10/2021 18:22</v>
      </c>
      <c r="P915" s="24">
        <f t="shared" si="62"/>
        <v>0.18194444444088731</v>
      </c>
      <c r="Q915" s="28">
        <v>0</v>
      </c>
      <c r="R915" s="27">
        <f t="shared" si="63"/>
        <v>261.99999999487773</v>
      </c>
      <c r="S915" s="3" t="s">
        <v>4</v>
      </c>
      <c r="T915" s="3" t="s">
        <v>1343</v>
      </c>
      <c r="U915" s="3" t="s">
        <v>1507</v>
      </c>
      <c r="V915" s="3" t="s">
        <v>1547</v>
      </c>
      <c r="W915" s="5">
        <v>0</v>
      </c>
      <c r="X915" s="5">
        <v>0</v>
      </c>
      <c r="Y915" s="5">
        <v>0</v>
      </c>
      <c r="Z915" s="5">
        <v>3</v>
      </c>
      <c r="AA915" s="5">
        <v>0</v>
      </c>
      <c r="AB915" s="5">
        <v>0</v>
      </c>
      <c r="AC915" s="5">
        <v>0</v>
      </c>
      <c r="AD915" s="5">
        <v>0</v>
      </c>
      <c r="AE915" s="2">
        <v>4</v>
      </c>
      <c r="AF915" s="2">
        <v>0</v>
      </c>
      <c r="AG915" s="2">
        <v>0</v>
      </c>
      <c r="AH915" s="2">
        <v>0</v>
      </c>
      <c r="AI915" s="2">
        <v>0</v>
      </c>
      <c r="AJ915" s="2">
        <v>2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</row>
    <row r="916" spans="1:46" x14ac:dyDescent="0.2">
      <c r="A916" s="2">
        <v>1707747</v>
      </c>
      <c r="B916" s="2">
        <v>904480</v>
      </c>
      <c r="C916" s="7">
        <v>26.309778001141702</v>
      </c>
      <c r="D916" s="7">
        <v>41.285352912396903</v>
      </c>
      <c r="E916" s="19" t="s">
        <v>1506</v>
      </c>
      <c r="F916" s="46">
        <f>INDEX(Δεδομένα!$P:$P,MATCH('2021'!E916,Δεδομένα!$O:$O,0))</f>
        <v>38</v>
      </c>
      <c r="G916" s="49" t="s">
        <v>1327</v>
      </c>
      <c r="H916" s="51" t="str">
        <f>INDEX(Δεδομένα!B$1:B$51,MATCH('2021'!G916,Δεδομένα!A$1:A$51,0))</f>
        <v>ΑΝΑΤΟΛΙΚΗΣ ΜΑΚΕΔΟΝΙΑΣ ΚΑΙ ΘΡΑΚΗΣ</v>
      </c>
      <c r="I916" s="53">
        <f>INDEX(Δεδομένα!E$1:E$13,MATCH('2021'!H916,Δεδομένα!D$1:D$13,0))</f>
        <v>2</v>
      </c>
      <c r="J916" s="4">
        <v>44495</v>
      </c>
      <c r="K916" s="3" t="s">
        <v>1548</v>
      </c>
      <c r="L916" s="17" t="str">
        <f t="shared" si="60"/>
        <v>26/10/2021 19:08</v>
      </c>
      <c r="M916" s="4">
        <v>44495</v>
      </c>
      <c r="N916" s="3" t="s">
        <v>256</v>
      </c>
      <c r="O916" s="17" t="str">
        <f t="shared" si="61"/>
        <v>26/10/2021 20:15</v>
      </c>
      <c r="P916" s="24">
        <f t="shared" si="62"/>
        <v>4.6527777776645962E-2</v>
      </c>
      <c r="Q916" s="28">
        <v>0</v>
      </c>
      <c r="R916" s="27">
        <f t="shared" si="63"/>
        <v>66.999999998370185</v>
      </c>
      <c r="S916" s="3" t="s">
        <v>4</v>
      </c>
      <c r="T916" s="3" t="s">
        <v>1343</v>
      </c>
      <c r="U916" s="3" t="s">
        <v>1507</v>
      </c>
      <c r="V916" s="3" t="s">
        <v>1509</v>
      </c>
      <c r="W916" s="5">
        <v>0</v>
      </c>
      <c r="X916" s="5">
        <v>0</v>
      </c>
      <c r="Y916" s="5">
        <v>0</v>
      </c>
      <c r="Z916" s="5">
        <v>2</v>
      </c>
      <c r="AA916" s="5">
        <v>0</v>
      </c>
      <c r="AB916" s="5">
        <v>0</v>
      </c>
      <c r="AC916" s="5">
        <v>0</v>
      </c>
      <c r="AD916" s="5">
        <v>0</v>
      </c>
      <c r="AE916" s="2">
        <v>2</v>
      </c>
      <c r="AF916" s="2">
        <v>0</v>
      </c>
      <c r="AG916" s="2">
        <v>0</v>
      </c>
      <c r="AH916" s="2">
        <v>0</v>
      </c>
      <c r="AI916" s="2">
        <v>0</v>
      </c>
      <c r="AJ916" s="2">
        <v>1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</row>
    <row r="917" spans="1:46" x14ac:dyDescent="0.2">
      <c r="A917" s="2">
        <v>1716004</v>
      </c>
      <c r="B917" s="2">
        <v>913031</v>
      </c>
      <c r="C917" s="7">
        <v>26.0329492385662</v>
      </c>
      <c r="D917" s="7">
        <v>41.303675594987801</v>
      </c>
      <c r="E917" s="19" t="s">
        <v>1506</v>
      </c>
      <c r="F917" s="46">
        <f>INDEX(Δεδομένα!$P:$P,MATCH('2021'!E917,Δεδομένα!$O:$O,0))</f>
        <v>38</v>
      </c>
      <c r="G917" s="49" t="s">
        <v>1327</v>
      </c>
      <c r="H917" s="51" t="str">
        <f>INDEX(Δεδομένα!B$1:B$51,MATCH('2021'!G917,Δεδομένα!A$1:A$51,0))</f>
        <v>ΑΝΑΤΟΛΙΚΗΣ ΜΑΚΕΔΟΝΙΑΣ ΚΑΙ ΘΡΑΚΗΣ</v>
      </c>
      <c r="I917" s="53">
        <f>INDEX(Δεδομένα!E$1:E$13,MATCH('2021'!H917,Δεδομένα!D$1:D$13,0))</f>
        <v>2</v>
      </c>
      <c r="J917" s="4">
        <v>44529</v>
      </c>
      <c r="K917" s="3" t="s">
        <v>45</v>
      </c>
      <c r="L917" s="17" t="str">
        <f t="shared" si="60"/>
        <v>29/11/2021 15:19</v>
      </c>
      <c r="M917" s="4">
        <v>44529</v>
      </c>
      <c r="N917" s="3" t="s">
        <v>545</v>
      </c>
      <c r="O917" s="17" t="str">
        <f t="shared" si="61"/>
        <v>29/11/2021 16:10</v>
      </c>
      <c r="P917" s="24">
        <f t="shared" si="62"/>
        <v>3.5416666665696539E-2</v>
      </c>
      <c r="Q917" s="28">
        <v>0</v>
      </c>
      <c r="R917" s="27">
        <f t="shared" si="63"/>
        <v>50.999999998603016</v>
      </c>
      <c r="S917" s="3" t="s">
        <v>4</v>
      </c>
      <c r="T917" s="3" t="s">
        <v>1343</v>
      </c>
      <c r="U917" s="3" t="s">
        <v>1507</v>
      </c>
      <c r="V917" s="3" t="s">
        <v>1549</v>
      </c>
      <c r="W917" s="5">
        <v>0</v>
      </c>
      <c r="X917" s="5">
        <v>1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2">
        <v>3</v>
      </c>
      <c r="AF917" s="2">
        <v>0</v>
      </c>
      <c r="AG917" s="2">
        <v>0</v>
      </c>
      <c r="AH917" s="2">
        <v>0</v>
      </c>
      <c r="AI917" s="2">
        <v>0</v>
      </c>
      <c r="AJ917" s="2">
        <v>1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</row>
    <row r="918" spans="1:46" x14ac:dyDescent="0.2">
      <c r="A918" s="2">
        <v>1682220</v>
      </c>
      <c r="B918" s="2">
        <v>871675</v>
      </c>
      <c r="C918" s="7">
        <v>22.876434472906599</v>
      </c>
      <c r="D918" s="7">
        <v>40.707979396969002</v>
      </c>
      <c r="E918" s="19" t="s">
        <v>1552</v>
      </c>
      <c r="F918" s="46">
        <f>INDEX(Δεδομένα!$P:$P,MATCH('2021'!E918,Δεδομένα!$O:$O,0))</f>
        <v>40</v>
      </c>
      <c r="G918" s="49" t="s">
        <v>1550</v>
      </c>
      <c r="H918" s="51" t="str">
        <f>INDEX(Δεδομένα!B$1:B$51,MATCH('2021'!G918,Δεδομένα!A$1:A$51,0))</f>
        <v>ΚΕΝΤΡΙΚΗΣ ΜΑΚΕΔΟΝΙΑΣ</v>
      </c>
      <c r="I918" s="53">
        <f>INDEX(Δεδομένα!E$1:E$13,MATCH('2021'!H918,Δεδομένα!D$1:D$13,0))</f>
        <v>3</v>
      </c>
      <c r="J918" s="4">
        <v>44393</v>
      </c>
      <c r="K918" s="3" t="s">
        <v>862</v>
      </c>
      <c r="L918" s="17" t="str">
        <f t="shared" si="60"/>
        <v>16/07/2021 13:54</v>
      </c>
      <c r="M918" s="4">
        <v>44393</v>
      </c>
      <c r="N918" s="3" t="s">
        <v>799</v>
      </c>
      <c r="O918" s="17" t="str">
        <f t="shared" si="61"/>
        <v>16/07/2021 19:06</v>
      </c>
      <c r="P918" s="24">
        <f t="shared" si="62"/>
        <v>0.21666666665987577</v>
      </c>
      <c r="Q918" s="28">
        <v>0</v>
      </c>
      <c r="R918" s="27">
        <f t="shared" si="63"/>
        <v>311.99999999022111</v>
      </c>
      <c r="S918" s="3" t="s">
        <v>4</v>
      </c>
      <c r="T918" s="3" t="s">
        <v>1553</v>
      </c>
      <c r="U918" s="3" t="s">
        <v>1554</v>
      </c>
      <c r="V918" s="3" t="s">
        <v>1555</v>
      </c>
      <c r="W918" s="5">
        <v>0</v>
      </c>
      <c r="X918" s="5">
        <v>0</v>
      </c>
      <c r="Y918" s="5">
        <v>0</v>
      </c>
      <c r="Z918" s="5">
        <v>0</v>
      </c>
      <c r="AA918" s="5">
        <v>150</v>
      </c>
      <c r="AB918" s="5">
        <v>0</v>
      </c>
      <c r="AC918" s="5">
        <v>100</v>
      </c>
      <c r="AD918" s="5">
        <v>150</v>
      </c>
      <c r="AE918" s="2">
        <v>23</v>
      </c>
      <c r="AF918" s="2">
        <v>0</v>
      </c>
      <c r="AG918" s="2">
        <v>0</v>
      </c>
      <c r="AH918" s="2">
        <v>0</v>
      </c>
      <c r="AI918" s="2">
        <v>2</v>
      </c>
      <c r="AJ918" s="2">
        <v>11</v>
      </c>
      <c r="AK918" s="2">
        <v>0</v>
      </c>
      <c r="AL918" s="2">
        <v>2</v>
      </c>
      <c r="AM918" s="2">
        <v>2</v>
      </c>
      <c r="AN918" s="2">
        <v>1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</row>
    <row r="919" spans="1:46" x14ac:dyDescent="0.2">
      <c r="A919" s="2">
        <v>1682219</v>
      </c>
      <c r="B919" s="2">
        <v>873012</v>
      </c>
      <c r="C919" s="7">
        <v>22.881957919998499</v>
      </c>
      <c r="D919" s="7">
        <v>40.736322839723101</v>
      </c>
      <c r="E919" s="19" t="s">
        <v>1552</v>
      </c>
      <c r="F919" s="46">
        <f>INDEX(Δεδομένα!$P:$P,MATCH('2021'!E919,Δεδομένα!$O:$O,0))</f>
        <v>40</v>
      </c>
      <c r="G919" s="49" t="s">
        <v>1550</v>
      </c>
      <c r="H919" s="51" t="str">
        <f>INDEX(Δεδομένα!B$1:B$51,MATCH('2021'!G919,Δεδομένα!A$1:A$51,0))</f>
        <v>ΚΕΝΤΡΙΚΗΣ ΜΑΚΕΔΟΝΙΑΣ</v>
      </c>
      <c r="I919" s="53">
        <f>INDEX(Δεδομένα!E$1:E$13,MATCH('2021'!H919,Δεδομένα!D$1:D$13,0))</f>
        <v>3</v>
      </c>
      <c r="J919" s="4">
        <v>44397</v>
      </c>
      <c r="K919" s="3" t="s">
        <v>464</v>
      </c>
      <c r="L919" s="17" t="str">
        <f t="shared" si="60"/>
        <v>20/07/2021 18:20</v>
      </c>
      <c r="M919" s="4">
        <v>44397</v>
      </c>
      <c r="N919" s="3" t="s">
        <v>1556</v>
      </c>
      <c r="O919" s="17" t="str">
        <f t="shared" si="61"/>
        <v>20/07/2021 19:23</v>
      </c>
      <c r="P919" s="24">
        <f t="shared" si="62"/>
        <v>4.3749999997089617E-2</v>
      </c>
      <c r="Q919" s="28">
        <v>0</v>
      </c>
      <c r="R919" s="27">
        <f t="shared" si="63"/>
        <v>62.999999995809048</v>
      </c>
      <c r="S919" s="3" t="s">
        <v>4</v>
      </c>
      <c r="T919" s="3" t="s">
        <v>1553</v>
      </c>
      <c r="U919" s="3" t="s">
        <v>1554</v>
      </c>
      <c r="V919" s="3" t="s">
        <v>1557</v>
      </c>
      <c r="W919" s="5">
        <v>0</v>
      </c>
      <c r="X919" s="5">
        <v>0.5</v>
      </c>
      <c r="Y919" s="5">
        <v>0</v>
      </c>
      <c r="Z919" s="5">
        <v>0</v>
      </c>
      <c r="AA919" s="5">
        <v>0.5</v>
      </c>
      <c r="AB919" s="5">
        <v>0</v>
      </c>
      <c r="AC919" s="5">
        <v>0</v>
      </c>
      <c r="AD919" s="5">
        <v>0</v>
      </c>
      <c r="AE919" s="2">
        <v>6</v>
      </c>
      <c r="AF919" s="2">
        <v>0</v>
      </c>
      <c r="AG919" s="2">
        <v>0</v>
      </c>
      <c r="AH919" s="2">
        <v>0</v>
      </c>
      <c r="AI919" s="2">
        <v>2</v>
      </c>
      <c r="AJ919" s="2">
        <v>2</v>
      </c>
      <c r="AK919" s="2">
        <v>0</v>
      </c>
      <c r="AL919" s="2">
        <v>1</v>
      </c>
      <c r="AM919" s="2">
        <v>1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</row>
    <row r="920" spans="1:46" x14ac:dyDescent="0.2">
      <c r="A920" s="2">
        <v>1682218</v>
      </c>
      <c r="B920" s="2">
        <v>873374</v>
      </c>
      <c r="C920" s="7">
        <v>22.961165546494801</v>
      </c>
      <c r="D920" s="7">
        <v>40.6866287792161</v>
      </c>
      <c r="E920" s="19" t="s">
        <v>1552</v>
      </c>
      <c r="F920" s="46">
        <f>INDEX(Δεδομένα!$P:$P,MATCH('2021'!E920,Δεδομένα!$O:$O,0))</f>
        <v>40</v>
      </c>
      <c r="G920" s="49" t="s">
        <v>1550</v>
      </c>
      <c r="H920" s="51" t="str">
        <f>INDEX(Δεδομένα!B$1:B$51,MATCH('2021'!G920,Δεδομένα!A$1:A$51,0))</f>
        <v>ΚΕΝΤΡΙΚΗΣ ΜΑΚΕΔΟΝΙΑΣ</v>
      </c>
      <c r="I920" s="53">
        <f>INDEX(Δεδομένα!E$1:E$13,MATCH('2021'!H920,Δεδομένα!D$1:D$13,0))</f>
        <v>3</v>
      </c>
      <c r="J920" s="4">
        <v>44398</v>
      </c>
      <c r="K920" s="3" t="s">
        <v>1558</v>
      </c>
      <c r="L920" s="17" t="str">
        <f t="shared" si="60"/>
        <v>21/07/2021 22:10</v>
      </c>
      <c r="M920" s="4">
        <v>44399</v>
      </c>
      <c r="N920" s="3" t="s">
        <v>1559</v>
      </c>
      <c r="O920" s="17" t="str">
        <f t="shared" si="61"/>
        <v>22/07/2021 07:32</v>
      </c>
      <c r="P920" s="24">
        <f t="shared" si="62"/>
        <v>0.39027777777664596</v>
      </c>
      <c r="Q920" s="28">
        <v>0</v>
      </c>
      <c r="R920" s="27">
        <f t="shared" si="63"/>
        <v>561.99999999837019</v>
      </c>
      <c r="S920" s="3" t="s">
        <v>4</v>
      </c>
      <c r="T920" s="3" t="s">
        <v>1560</v>
      </c>
      <c r="U920" s="3" t="s">
        <v>1561</v>
      </c>
      <c r="V920" s="3" t="s">
        <v>1562</v>
      </c>
      <c r="W920" s="5">
        <v>0</v>
      </c>
      <c r="X920" s="5">
        <v>8</v>
      </c>
      <c r="Y920" s="5">
        <v>0</v>
      </c>
      <c r="Z920" s="5">
        <v>2</v>
      </c>
      <c r="AA920" s="5">
        <v>0</v>
      </c>
      <c r="AB920" s="5">
        <v>0</v>
      </c>
      <c r="AC920" s="5">
        <v>0</v>
      </c>
      <c r="AD920" s="5">
        <v>0</v>
      </c>
      <c r="AE920" s="2">
        <v>36</v>
      </c>
      <c r="AF920" s="2">
        <v>16</v>
      </c>
      <c r="AG920" s="2">
        <v>6</v>
      </c>
      <c r="AH920" s="2">
        <v>0</v>
      </c>
      <c r="AI920" s="2">
        <v>6</v>
      </c>
      <c r="AJ920" s="2">
        <v>16</v>
      </c>
      <c r="AK920" s="2">
        <v>0</v>
      </c>
      <c r="AL920" s="2">
        <v>5</v>
      </c>
      <c r="AM920" s="2">
        <v>1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</row>
    <row r="921" spans="1:46" x14ac:dyDescent="0.2">
      <c r="A921" s="2">
        <v>1682217</v>
      </c>
      <c r="B921" s="2">
        <v>874557</v>
      </c>
      <c r="C921" s="7">
        <v>22.911043236686702</v>
      </c>
      <c r="D921" s="7">
        <v>40.738791200273702</v>
      </c>
      <c r="E921" s="19" t="s">
        <v>1552</v>
      </c>
      <c r="F921" s="46">
        <f>INDEX(Δεδομένα!$P:$P,MATCH('2021'!E921,Δεδομένα!$O:$O,0))</f>
        <v>40</v>
      </c>
      <c r="G921" s="49" t="s">
        <v>1550</v>
      </c>
      <c r="H921" s="51" t="str">
        <f>INDEX(Δεδομένα!B$1:B$51,MATCH('2021'!G921,Δεδομένα!A$1:A$51,0))</f>
        <v>ΚΕΝΤΡΙΚΗΣ ΜΑΚΕΔΟΝΙΑΣ</v>
      </c>
      <c r="I921" s="53">
        <f>INDEX(Δεδομένα!E$1:E$13,MATCH('2021'!H921,Δεδομένα!D$1:D$13,0))</f>
        <v>3</v>
      </c>
      <c r="J921" s="4">
        <v>44403</v>
      </c>
      <c r="K921" s="3" t="s">
        <v>1563</v>
      </c>
      <c r="L921" s="17" t="str">
        <f t="shared" si="60"/>
        <v>26/07/2021 04:47</v>
      </c>
      <c r="M921" s="4">
        <v>44403</v>
      </c>
      <c r="N921" s="3" t="s">
        <v>1564</v>
      </c>
      <c r="O921" s="17" t="str">
        <f t="shared" si="61"/>
        <v>26/07/2021 05:53</v>
      </c>
      <c r="P921" s="24">
        <f t="shared" si="62"/>
        <v>4.5833333329937886E-2</v>
      </c>
      <c r="Q921" s="28">
        <v>0</v>
      </c>
      <c r="R921" s="27">
        <f t="shared" si="63"/>
        <v>65.999999995110556</v>
      </c>
      <c r="S921" s="3" t="s">
        <v>4</v>
      </c>
      <c r="T921" s="3" t="s">
        <v>1553</v>
      </c>
      <c r="U921" s="3" t="s">
        <v>1565</v>
      </c>
      <c r="V921" s="3" t="s">
        <v>1566</v>
      </c>
      <c r="W921" s="5">
        <v>0.1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2">
        <v>5</v>
      </c>
      <c r="AF921" s="2">
        <v>0</v>
      </c>
      <c r="AG921" s="2">
        <v>0</v>
      </c>
      <c r="AH921" s="2">
        <v>0</v>
      </c>
      <c r="AI921" s="2">
        <v>0</v>
      </c>
      <c r="AJ921" s="2">
        <v>2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</row>
    <row r="922" spans="1:46" x14ac:dyDescent="0.2">
      <c r="A922" s="2">
        <v>1702638</v>
      </c>
      <c r="B922" s="2">
        <v>894435</v>
      </c>
      <c r="C922" s="7">
        <v>22.8926721913904</v>
      </c>
      <c r="D922" s="7">
        <v>40.7689676780996</v>
      </c>
      <c r="E922" s="19" t="s">
        <v>1552</v>
      </c>
      <c r="F922" s="46">
        <f>INDEX(Δεδομένα!$P:$P,MATCH('2021'!E922,Δεδομένα!$O:$O,0))</f>
        <v>40</v>
      </c>
      <c r="G922" s="49" t="s">
        <v>1550</v>
      </c>
      <c r="H922" s="51" t="str">
        <f>INDEX(Δεδομένα!B$1:B$51,MATCH('2021'!G922,Δεδομένα!A$1:A$51,0))</f>
        <v>ΚΕΝΤΡΙΚΗΣ ΜΑΚΕΔΟΝΙΑΣ</v>
      </c>
      <c r="I922" s="53">
        <f>INDEX(Δεδομένα!E$1:E$13,MATCH('2021'!H922,Δεδομένα!D$1:D$13,0))</f>
        <v>3</v>
      </c>
      <c r="J922" s="4">
        <v>44465</v>
      </c>
      <c r="K922" s="3" t="s">
        <v>1567</v>
      </c>
      <c r="L922" s="17" t="str">
        <f t="shared" si="60"/>
        <v>26/09/2021 15:28</v>
      </c>
      <c r="M922" s="4">
        <v>44465</v>
      </c>
      <c r="N922" s="3" t="s">
        <v>13</v>
      </c>
      <c r="O922" s="17" t="str">
        <f t="shared" si="61"/>
        <v>26/09/2021 18:50</v>
      </c>
      <c r="P922" s="24">
        <f t="shared" si="62"/>
        <v>0.14027777777664596</v>
      </c>
      <c r="Q922" s="28">
        <v>0</v>
      </c>
      <c r="R922" s="27">
        <f t="shared" si="63"/>
        <v>201.99999999837019</v>
      </c>
      <c r="S922" s="3" t="s">
        <v>4</v>
      </c>
      <c r="T922" s="3" t="s">
        <v>1553</v>
      </c>
      <c r="U922" s="3" t="s">
        <v>4</v>
      </c>
      <c r="V922" s="3" t="s">
        <v>1568</v>
      </c>
      <c r="W922" s="5">
        <v>7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1</v>
      </c>
      <c r="AE922" s="2">
        <v>16</v>
      </c>
      <c r="AF922" s="2">
        <v>0</v>
      </c>
      <c r="AG922" s="2">
        <v>3</v>
      </c>
      <c r="AH922" s="2">
        <v>0</v>
      </c>
      <c r="AI922" s="2">
        <v>1</v>
      </c>
      <c r="AJ922" s="2">
        <v>7</v>
      </c>
      <c r="AK922" s="2">
        <v>0</v>
      </c>
      <c r="AL922" s="2">
        <v>1</v>
      </c>
      <c r="AM922" s="2">
        <v>1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</row>
    <row r="923" spans="1:46" x14ac:dyDescent="0.2">
      <c r="A923" s="2">
        <v>1719464</v>
      </c>
      <c r="B923" s="2">
        <v>896951</v>
      </c>
      <c r="C923" s="7">
        <v>22.8610291607547</v>
      </c>
      <c r="D923" s="7">
        <v>40.814125489264804</v>
      </c>
      <c r="E923" s="19" t="s">
        <v>1552</v>
      </c>
      <c r="F923" s="46">
        <f>INDEX(Δεδομένα!$P:$P,MATCH('2021'!E923,Δεδομένα!$O:$O,0))</f>
        <v>40</v>
      </c>
      <c r="G923" s="49" t="s">
        <v>1550</v>
      </c>
      <c r="H923" s="51" t="str">
        <f>INDEX(Δεδομένα!B$1:B$51,MATCH('2021'!G923,Δεδομένα!A$1:A$51,0))</f>
        <v>ΚΕΝΤΡΙΚΗΣ ΜΑΚΕΔΟΝΙΑΣ</v>
      </c>
      <c r="I923" s="53">
        <f>INDEX(Δεδομένα!E$1:E$13,MATCH('2021'!H923,Δεδομένα!D$1:D$13,0))</f>
        <v>3</v>
      </c>
      <c r="J923" s="4">
        <v>44474</v>
      </c>
      <c r="K923" s="3" t="s">
        <v>1569</v>
      </c>
      <c r="L923" s="17" t="str">
        <f t="shared" si="60"/>
        <v>05/10/2021 22:52</v>
      </c>
      <c r="M923" s="4">
        <v>44475</v>
      </c>
      <c r="N923" s="3" t="s">
        <v>1570</v>
      </c>
      <c r="O923" s="17" t="str">
        <f t="shared" si="61"/>
        <v>06/10/2021 00:37</v>
      </c>
      <c r="P923" s="24">
        <f t="shared" si="62"/>
        <v>7.2916666664241347E-2</v>
      </c>
      <c r="Q923" s="28">
        <v>0</v>
      </c>
      <c r="R923" s="27">
        <f t="shared" si="63"/>
        <v>104.99999999650754</v>
      </c>
      <c r="S923" s="3" t="s">
        <v>4</v>
      </c>
      <c r="T923" s="3" t="s">
        <v>1553</v>
      </c>
      <c r="U923" s="3" t="s">
        <v>4</v>
      </c>
      <c r="V923" s="3" t="s">
        <v>1571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1</v>
      </c>
      <c r="AD923" s="5">
        <v>0</v>
      </c>
      <c r="AE923" s="2">
        <v>2</v>
      </c>
      <c r="AF923" s="2">
        <v>0</v>
      </c>
      <c r="AG923" s="2">
        <v>0</v>
      </c>
      <c r="AH923" s="2">
        <v>0</v>
      </c>
      <c r="AI923" s="2">
        <v>0</v>
      </c>
      <c r="AJ923" s="2">
        <v>1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</row>
    <row r="924" spans="1:46" x14ac:dyDescent="0.2">
      <c r="A924" s="2">
        <v>1674004</v>
      </c>
      <c r="B924" s="2">
        <v>855661</v>
      </c>
      <c r="C924" s="7">
        <v>23.467048507786</v>
      </c>
      <c r="D924" s="7">
        <v>40.811282449815799</v>
      </c>
      <c r="E924" s="19" t="s">
        <v>1572</v>
      </c>
      <c r="F924" s="46">
        <f>INDEX(Δεδομένα!$P:$P,MATCH('2021'!E924,Δεδομένα!$O:$O,0))</f>
        <v>41</v>
      </c>
      <c r="G924" s="49" t="s">
        <v>1550</v>
      </c>
      <c r="H924" s="51" t="str">
        <f>INDEX(Δεδομένα!B$1:B$51,MATCH('2021'!G924,Δεδομένα!A$1:A$51,0))</f>
        <v>ΚΕΝΤΡΙΚΗΣ ΜΑΚΕΔΟΝΙΑΣ</v>
      </c>
      <c r="I924" s="53">
        <f>INDEX(Δεδομένα!E$1:E$13,MATCH('2021'!H924,Δεδομένα!D$1:D$13,0))</f>
        <v>3</v>
      </c>
      <c r="J924" s="4">
        <v>44340</v>
      </c>
      <c r="K924" s="3" t="s">
        <v>1575</v>
      </c>
      <c r="L924" s="17" t="str">
        <f t="shared" si="60"/>
        <v>24/05/2021 05:35</v>
      </c>
      <c r="M924" s="4">
        <v>44340</v>
      </c>
      <c r="N924" s="3" t="s">
        <v>1576</v>
      </c>
      <c r="O924" s="17" t="str">
        <f t="shared" si="61"/>
        <v>24/05/2021 06:36</v>
      </c>
      <c r="P924" s="24">
        <f t="shared" si="62"/>
        <v>4.2361111110949423E-2</v>
      </c>
      <c r="Q924" s="28">
        <v>0</v>
      </c>
      <c r="R924" s="27">
        <f t="shared" si="63"/>
        <v>60.999999999767169</v>
      </c>
      <c r="S924" s="3" t="s">
        <v>4</v>
      </c>
      <c r="T924" s="3" t="s">
        <v>1574</v>
      </c>
      <c r="U924" s="3" t="s">
        <v>4</v>
      </c>
      <c r="V924" s="3" t="s">
        <v>1577</v>
      </c>
      <c r="W924" s="5">
        <v>0</v>
      </c>
      <c r="X924" s="5">
        <v>0.02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2">
        <v>7</v>
      </c>
      <c r="AF924" s="2">
        <v>0</v>
      </c>
      <c r="AG924" s="2">
        <v>0</v>
      </c>
      <c r="AH924" s="2">
        <v>0</v>
      </c>
      <c r="AI924" s="2">
        <v>0</v>
      </c>
      <c r="AJ924" s="2">
        <v>4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 t="s">
        <v>4</v>
      </c>
      <c r="AT924" s="2" t="s">
        <v>4</v>
      </c>
    </row>
    <row r="925" spans="1:46" x14ac:dyDescent="0.2">
      <c r="A925" s="2">
        <v>1673992</v>
      </c>
      <c r="B925" s="2">
        <v>860009</v>
      </c>
      <c r="C925" s="7">
        <v>23.7896094681516</v>
      </c>
      <c r="D925" s="7">
        <v>40.591034717683797</v>
      </c>
      <c r="E925" s="19" t="s">
        <v>1572</v>
      </c>
      <c r="F925" s="46">
        <f>INDEX(Δεδομένα!$P:$P,MATCH('2021'!E925,Δεδομένα!$O:$O,0))</f>
        <v>41</v>
      </c>
      <c r="G925" s="49" t="s">
        <v>1550</v>
      </c>
      <c r="H925" s="51" t="str">
        <f>INDEX(Δεδομένα!B$1:B$51,MATCH('2021'!G925,Δεδομένα!A$1:A$51,0))</f>
        <v>ΚΕΝΤΡΙΚΗΣ ΜΑΚΕΔΟΝΙΑΣ</v>
      </c>
      <c r="I925" s="53">
        <f>INDEX(Δεδομένα!E$1:E$13,MATCH('2021'!H925,Δεδομένα!D$1:D$13,0))</f>
        <v>3</v>
      </c>
      <c r="J925" s="4">
        <v>44355</v>
      </c>
      <c r="K925" s="3" t="s">
        <v>989</v>
      </c>
      <c r="L925" s="17" t="str">
        <f t="shared" si="60"/>
        <v>08/06/2021 21:40</v>
      </c>
      <c r="M925" s="4">
        <v>44355</v>
      </c>
      <c r="N925" s="3" t="s">
        <v>1578</v>
      </c>
      <c r="O925" s="17" t="str">
        <f t="shared" si="61"/>
        <v>08/06/2021 21:49</v>
      </c>
      <c r="P925" s="24">
        <f t="shared" si="62"/>
        <v>6.2499999985448085E-3</v>
      </c>
      <c r="Q925" s="28">
        <v>0</v>
      </c>
      <c r="R925" s="27">
        <f t="shared" si="63"/>
        <v>8.9999999979045242</v>
      </c>
      <c r="S925" s="3" t="s">
        <v>4</v>
      </c>
      <c r="T925" s="3" t="s">
        <v>123</v>
      </c>
      <c r="U925" s="3" t="s">
        <v>4</v>
      </c>
      <c r="V925" s="3" t="s">
        <v>1579</v>
      </c>
      <c r="W925" s="5">
        <v>0</v>
      </c>
      <c r="X925" s="5">
        <v>0</v>
      </c>
      <c r="Y925" s="5">
        <v>0.1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2">
        <v>2</v>
      </c>
      <c r="AF925" s="2">
        <v>0</v>
      </c>
      <c r="AG925" s="2">
        <v>0</v>
      </c>
      <c r="AH925" s="2">
        <v>0</v>
      </c>
      <c r="AI925" s="2">
        <v>0</v>
      </c>
      <c r="AJ925" s="2">
        <v>1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 t="s">
        <v>4</v>
      </c>
      <c r="AT925" s="2" t="s">
        <v>4</v>
      </c>
    </row>
    <row r="926" spans="1:46" x14ac:dyDescent="0.2">
      <c r="A926" s="2">
        <v>1673982</v>
      </c>
      <c r="B926" s="2">
        <v>861509</v>
      </c>
      <c r="C926" s="7">
        <v>23.3411422369695</v>
      </c>
      <c r="D926" s="7">
        <v>40.667121643401998</v>
      </c>
      <c r="E926" s="19" t="s">
        <v>1572</v>
      </c>
      <c r="F926" s="46">
        <f>INDEX(Δεδομένα!$P:$P,MATCH('2021'!E926,Δεδομένα!$O:$O,0))</f>
        <v>41</v>
      </c>
      <c r="G926" s="49" t="s">
        <v>1550</v>
      </c>
      <c r="H926" s="51" t="str">
        <f>INDEX(Δεδομένα!B$1:B$51,MATCH('2021'!G926,Δεδομένα!A$1:A$51,0))</f>
        <v>ΚΕΝΤΡΙΚΗΣ ΜΑΚΕΔΟΝΙΑΣ</v>
      </c>
      <c r="I926" s="53">
        <f>INDEX(Δεδομένα!E$1:E$13,MATCH('2021'!H926,Δεδομένα!D$1:D$13,0))</f>
        <v>3</v>
      </c>
      <c r="J926" s="4">
        <v>44360</v>
      </c>
      <c r="K926" s="3" t="s">
        <v>597</v>
      </c>
      <c r="L926" s="17" t="str">
        <f t="shared" si="60"/>
        <v>13/06/2021 16:12</v>
      </c>
      <c r="M926" s="4">
        <v>44360</v>
      </c>
      <c r="N926" s="3" t="s">
        <v>698</v>
      </c>
      <c r="O926" s="17" t="str">
        <f t="shared" si="61"/>
        <v>13/06/2021 16:48</v>
      </c>
      <c r="P926" s="24">
        <f t="shared" si="62"/>
        <v>2.4999999994179234E-2</v>
      </c>
      <c r="Q926" s="28">
        <v>0</v>
      </c>
      <c r="R926" s="27">
        <f t="shared" si="63"/>
        <v>35.999999991618097</v>
      </c>
      <c r="S926" s="3" t="s">
        <v>4</v>
      </c>
      <c r="T926" s="3" t="s">
        <v>1574</v>
      </c>
      <c r="U926" s="3" t="s">
        <v>4</v>
      </c>
      <c r="V926" s="3" t="s">
        <v>1580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1</v>
      </c>
      <c r="AC926" s="5">
        <v>2</v>
      </c>
      <c r="AD926" s="5">
        <v>0</v>
      </c>
      <c r="AE926" s="2">
        <v>2</v>
      </c>
      <c r="AF926" s="2">
        <v>0</v>
      </c>
      <c r="AG926" s="2">
        <v>0</v>
      </c>
      <c r="AH926" s="2">
        <v>0</v>
      </c>
      <c r="AI926" s="2">
        <v>0</v>
      </c>
      <c r="AJ926" s="2">
        <v>1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 t="s">
        <v>4</v>
      </c>
      <c r="AT926" s="2" t="s">
        <v>4</v>
      </c>
    </row>
    <row r="927" spans="1:46" x14ac:dyDescent="0.2">
      <c r="A927" s="2">
        <v>1678885</v>
      </c>
      <c r="B927" s="2">
        <v>867932</v>
      </c>
      <c r="C927" s="7">
        <v>23.402936550307</v>
      </c>
      <c r="D927" s="7">
        <v>40.596065507964198</v>
      </c>
      <c r="E927" s="19" t="s">
        <v>1572</v>
      </c>
      <c r="F927" s="46">
        <f>INDEX(Δεδομένα!$P:$P,MATCH('2021'!E927,Δεδομένα!$O:$O,0))</f>
        <v>41</v>
      </c>
      <c r="G927" s="49" t="s">
        <v>1550</v>
      </c>
      <c r="H927" s="51" t="str">
        <f>INDEX(Δεδομένα!B$1:B$51,MATCH('2021'!G927,Δεδομένα!A$1:A$51,0))</f>
        <v>ΚΕΝΤΡΙΚΗΣ ΜΑΚΕΔΟΝΙΑΣ</v>
      </c>
      <c r="I927" s="53">
        <f>INDEX(Δεδομένα!E$1:E$13,MATCH('2021'!H927,Δεδομένα!D$1:D$13,0))</f>
        <v>3</v>
      </c>
      <c r="J927" s="4">
        <v>44381</v>
      </c>
      <c r="K927" s="3" t="s">
        <v>552</v>
      </c>
      <c r="L927" s="17" t="str">
        <f t="shared" si="60"/>
        <v>04/07/2021 13:00</v>
      </c>
      <c r="M927" s="4">
        <v>44382</v>
      </c>
      <c r="N927" s="3" t="s">
        <v>1581</v>
      </c>
      <c r="O927" s="17" t="str">
        <f t="shared" si="61"/>
        <v>05/07/2021 22:20</v>
      </c>
      <c r="P927" s="29">
        <f t="shared" si="62"/>
        <v>1.3888888888905058</v>
      </c>
      <c r="Q927" s="30">
        <f>1*24</f>
        <v>24</v>
      </c>
      <c r="R927" s="27">
        <f t="shared" si="63"/>
        <v>2000.0000000023283</v>
      </c>
      <c r="S927" s="3" t="s">
        <v>4</v>
      </c>
      <c r="T927" s="3" t="s">
        <v>1574</v>
      </c>
      <c r="U927" s="3" t="s">
        <v>1582</v>
      </c>
      <c r="V927" s="3" t="s">
        <v>1583</v>
      </c>
      <c r="W927" s="5">
        <v>0</v>
      </c>
      <c r="X927" s="5">
        <v>200</v>
      </c>
      <c r="Y927" s="5">
        <v>0</v>
      </c>
      <c r="Z927" s="5">
        <v>0</v>
      </c>
      <c r="AA927" s="5">
        <v>0</v>
      </c>
      <c r="AB927" s="5">
        <v>50</v>
      </c>
      <c r="AC927" s="5">
        <v>750</v>
      </c>
      <c r="AD927" s="5">
        <v>0</v>
      </c>
      <c r="AE927" s="2">
        <v>56</v>
      </c>
      <c r="AF927" s="2">
        <v>22</v>
      </c>
      <c r="AG927" s="2">
        <v>0</v>
      </c>
      <c r="AH927" s="2">
        <v>0</v>
      </c>
      <c r="AI927" s="2">
        <v>4</v>
      </c>
      <c r="AJ927" s="2">
        <v>31</v>
      </c>
      <c r="AK927" s="2">
        <v>0</v>
      </c>
      <c r="AL927" s="2">
        <v>1</v>
      </c>
      <c r="AM927" s="2">
        <v>6</v>
      </c>
      <c r="AN927" s="2">
        <v>1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</row>
    <row r="928" spans="1:46" x14ac:dyDescent="0.2">
      <c r="A928" s="2">
        <v>1678872</v>
      </c>
      <c r="B928" s="2">
        <v>870108</v>
      </c>
      <c r="C928" s="7">
        <v>23.5938767398167</v>
      </c>
      <c r="D928" s="7">
        <v>40.6280997711835</v>
      </c>
      <c r="E928" s="19" t="s">
        <v>1572</v>
      </c>
      <c r="F928" s="46">
        <f>INDEX(Δεδομένα!$P:$P,MATCH('2021'!E928,Δεδομένα!$O:$O,0))</f>
        <v>41</v>
      </c>
      <c r="G928" s="49" t="s">
        <v>1550</v>
      </c>
      <c r="H928" s="51" t="str">
        <f>INDEX(Δεδομένα!B$1:B$51,MATCH('2021'!G928,Δεδομένα!A$1:A$51,0))</f>
        <v>ΚΕΝΤΡΙΚΗΣ ΜΑΚΕΔΟΝΙΑΣ</v>
      </c>
      <c r="I928" s="53">
        <f>INDEX(Δεδομένα!E$1:E$13,MATCH('2021'!H928,Δεδομένα!D$1:D$13,0))</f>
        <v>3</v>
      </c>
      <c r="J928" s="4">
        <v>44388</v>
      </c>
      <c r="K928" s="3" t="s">
        <v>447</v>
      </c>
      <c r="L928" s="17" t="str">
        <f t="shared" si="60"/>
        <v>11/07/2021 13:40</v>
      </c>
      <c r="M928" s="4">
        <v>44388</v>
      </c>
      <c r="N928" s="3" t="s">
        <v>467</v>
      </c>
      <c r="O928" s="17" t="str">
        <f t="shared" si="61"/>
        <v>11/07/2021 21:45</v>
      </c>
      <c r="P928" s="24">
        <f t="shared" si="62"/>
        <v>0.33680555555474712</v>
      </c>
      <c r="Q928" s="28">
        <v>0</v>
      </c>
      <c r="R928" s="27">
        <f t="shared" si="63"/>
        <v>484.99999999883585</v>
      </c>
      <c r="S928" s="3" t="s">
        <v>4</v>
      </c>
      <c r="T928" s="3" t="s">
        <v>1574</v>
      </c>
      <c r="U928" s="3" t="s">
        <v>1584</v>
      </c>
      <c r="V928" s="3" t="s">
        <v>1585</v>
      </c>
      <c r="W928" s="5">
        <v>0</v>
      </c>
      <c r="X928" s="5">
        <v>4</v>
      </c>
      <c r="Y928" s="5">
        <v>0</v>
      </c>
      <c r="Z928" s="5">
        <v>0</v>
      </c>
      <c r="AA928" s="5">
        <v>0</v>
      </c>
      <c r="AB928" s="5">
        <v>0</v>
      </c>
      <c r="AC928" s="5">
        <v>50</v>
      </c>
      <c r="AD928" s="5">
        <v>0</v>
      </c>
      <c r="AE928" s="2">
        <v>24</v>
      </c>
      <c r="AF928" s="2">
        <v>0</v>
      </c>
      <c r="AG928" s="2">
        <v>0</v>
      </c>
      <c r="AH928" s="2">
        <v>0</v>
      </c>
      <c r="AI928" s="2">
        <v>6</v>
      </c>
      <c r="AJ928" s="2">
        <v>12</v>
      </c>
      <c r="AK928" s="2">
        <v>0</v>
      </c>
      <c r="AL928" s="2">
        <v>1</v>
      </c>
      <c r="AM928" s="2">
        <v>2</v>
      </c>
      <c r="AN928" s="2">
        <v>1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</row>
    <row r="929" spans="1:46" x14ac:dyDescent="0.2">
      <c r="A929" s="2">
        <v>1678884</v>
      </c>
      <c r="B929" s="2">
        <v>870319</v>
      </c>
      <c r="C929" s="7">
        <v>23.4482010835933</v>
      </c>
      <c r="D929" s="7">
        <v>40.604418449656002</v>
      </c>
      <c r="E929" s="19" t="s">
        <v>1572</v>
      </c>
      <c r="F929" s="46">
        <f>INDEX(Δεδομένα!$P:$P,MATCH('2021'!E929,Δεδομένα!$O:$O,0))</f>
        <v>41</v>
      </c>
      <c r="G929" s="49" t="s">
        <v>1550</v>
      </c>
      <c r="H929" s="51" t="str">
        <f>INDEX(Δεδομένα!B$1:B$51,MATCH('2021'!G929,Δεδομένα!A$1:A$51,0))</f>
        <v>ΚΕΝΤΡΙΚΗΣ ΜΑΚΕΔΟΝΙΑΣ</v>
      </c>
      <c r="I929" s="53">
        <f>INDEX(Δεδομένα!E$1:E$13,MATCH('2021'!H929,Δεδομένα!D$1:D$13,0))</f>
        <v>3</v>
      </c>
      <c r="J929" s="4">
        <v>44389</v>
      </c>
      <c r="K929" s="3" t="s">
        <v>182</v>
      </c>
      <c r="L929" s="17" t="str">
        <f t="shared" si="60"/>
        <v>12/07/2021 09:40</v>
      </c>
      <c r="M929" s="4">
        <v>44389</v>
      </c>
      <c r="N929" s="3" t="s">
        <v>334</v>
      </c>
      <c r="O929" s="17" t="str">
        <f t="shared" si="61"/>
        <v>12/07/2021 11:28</v>
      </c>
      <c r="P929" s="24">
        <f t="shared" si="62"/>
        <v>7.4999999997089617E-2</v>
      </c>
      <c r="Q929" s="28">
        <v>0</v>
      </c>
      <c r="R929" s="27">
        <f t="shared" si="63"/>
        <v>107.99999999580905</v>
      </c>
      <c r="S929" s="3" t="s">
        <v>4</v>
      </c>
      <c r="T929" s="3" t="s">
        <v>1574</v>
      </c>
      <c r="U929" s="3" t="s">
        <v>1582</v>
      </c>
      <c r="V929" s="3" t="s">
        <v>1586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3</v>
      </c>
      <c r="AD929" s="5">
        <v>0</v>
      </c>
      <c r="AE929" s="2">
        <v>11</v>
      </c>
      <c r="AF929" s="2">
        <v>0</v>
      </c>
      <c r="AG929" s="2">
        <v>0</v>
      </c>
      <c r="AH929" s="2">
        <v>0</v>
      </c>
      <c r="AI929" s="2">
        <v>0</v>
      </c>
      <c r="AJ929" s="2">
        <v>5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</row>
    <row r="930" spans="1:46" x14ac:dyDescent="0.2">
      <c r="A930" s="2">
        <v>1690901</v>
      </c>
      <c r="B930" s="2">
        <v>873318</v>
      </c>
      <c r="C930" s="7">
        <v>23.577220964067099</v>
      </c>
      <c r="D930" s="7">
        <v>40.645712906742197</v>
      </c>
      <c r="E930" s="19" t="s">
        <v>1572</v>
      </c>
      <c r="F930" s="46">
        <f>INDEX(Δεδομένα!$P:$P,MATCH('2021'!E930,Δεδομένα!$O:$O,0))</f>
        <v>41</v>
      </c>
      <c r="G930" s="49" t="s">
        <v>1550</v>
      </c>
      <c r="H930" s="51" t="str">
        <f>INDEX(Δεδομένα!B$1:B$51,MATCH('2021'!G930,Δεδομένα!A$1:A$51,0))</f>
        <v>ΚΕΝΤΡΙΚΗΣ ΜΑΚΕΔΟΝΙΑΣ</v>
      </c>
      <c r="I930" s="53">
        <f>INDEX(Δεδομένα!E$1:E$13,MATCH('2021'!H930,Δεδομένα!D$1:D$13,0))</f>
        <v>3</v>
      </c>
      <c r="J930" s="4">
        <v>44398</v>
      </c>
      <c r="K930" s="3" t="s">
        <v>1017</v>
      </c>
      <c r="L930" s="17" t="str">
        <f t="shared" si="60"/>
        <v>21/07/2021 19:46</v>
      </c>
      <c r="M930" s="4">
        <v>44398</v>
      </c>
      <c r="N930" s="3" t="s">
        <v>747</v>
      </c>
      <c r="O930" s="17" t="str">
        <f t="shared" si="61"/>
        <v>21/07/2021 20:28</v>
      </c>
      <c r="P930" s="24">
        <f t="shared" si="62"/>
        <v>2.9166666667151731E-2</v>
      </c>
      <c r="Q930" s="28">
        <v>0</v>
      </c>
      <c r="R930" s="27">
        <f t="shared" si="63"/>
        <v>42.000000000698492</v>
      </c>
      <c r="S930" s="3" t="s">
        <v>4</v>
      </c>
      <c r="T930" s="3" t="s">
        <v>1574</v>
      </c>
      <c r="U930" s="3" t="s">
        <v>4</v>
      </c>
      <c r="V930" s="3" t="s">
        <v>1587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0.5</v>
      </c>
      <c r="AD930" s="5">
        <v>0</v>
      </c>
      <c r="AE930" s="2">
        <v>7</v>
      </c>
      <c r="AF930" s="2">
        <v>0</v>
      </c>
      <c r="AG930" s="2">
        <v>0</v>
      </c>
      <c r="AH930" s="2">
        <v>0</v>
      </c>
      <c r="AI930" s="2">
        <v>0</v>
      </c>
      <c r="AJ930" s="2">
        <v>3</v>
      </c>
      <c r="AK930" s="2">
        <v>0</v>
      </c>
      <c r="AL930" s="2">
        <v>0</v>
      </c>
      <c r="AM930" s="2">
        <v>1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</row>
    <row r="931" spans="1:46" x14ac:dyDescent="0.2">
      <c r="A931" s="2">
        <v>1690903</v>
      </c>
      <c r="B931" s="2">
        <v>874165</v>
      </c>
      <c r="C931" s="7">
        <v>23.5185594897392</v>
      </c>
      <c r="D931" s="7">
        <v>40.636788866551498</v>
      </c>
      <c r="E931" s="19" t="s">
        <v>1572</v>
      </c>
      <c r="F931" s="46">
        <f>INDEX(Δεδομένα!$P:$P,MATCH('2021'!E931,Δεδομένα!$O:$O,0))</f>
        <v>41</v>
      </c>
      <c r="G931" s="49" t="s">
        <v>1550</v>
      </c>
      <c r="H931" s="51" t="str">
        <f>INDEX(Δεδομένα!B$1:B$51,MATCH('2021'!G931,Δεδομένα!A$1:A$51,0))</f>
        <v>ΚΕΝΤΡΙΚΗΣ ΜΑΚΕΔΟΝΙΑΣ</v>
      </c>
      <c r="I931" s="53">
        <f>INDEX(Δεδομένα!E$1:E$13,MATCH('2021'!H931,Δεδομένα!D$1:D$13,0))</f>
        <v>3</v>
      </c>
      <c r="J931" s="4">
        <v>44401</v>
      </c>
      <c r="K931" s="3" t="s">
        <v>844</v>
      </c>
      <c r="L931" s="17" t="str">
        <f t="shared" si="60"/>
        <v>24/07/2021 17:35</v>
      </c>
      <c r="M931" s="4">
        <v>44401</v>
      </c>
      <c r="N931" s="3" t="s">
        <v>357</v>
      </c>
      <c r="O931" s="17" t="str">
        <f t="shared" si="61"/>
        <v>24/07/2021 18:09</v>
      </c>
      <c r="P931" s="24">
        <f t="shared" si="62"/>
        <v>2.361111110803904E-2</v>
      </c>
      <c r="Q931" s="28">
        <v>0</v>
      </c>
      <c r="R931" s="27">
        <f t="shared" si="63"/>
        <v>33.999999995576218</v>
      </c>
      <c r="S931" s="3" t="s">
        <v>4</v>
      </c>
      <c r="T931" s="3" t="s">
        <v>1574</v>
      </c>
      <c r="U931" s="3" t="s">
        <v>4</v>
      </c>
      <c r="V931" s="3" t="s">
        <v>1588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0.5</v>
      </c>
      <c r="AD931" s="5">
        <v>0</v>
      </c>
      <c r="AE931" s="2">
        <v>2</v>
      </c>
      <c r="AF931" s="2">
        <v>0</v>
      </c>
      <c r="AG931" s="2">
        <v>0</v>
      </c>
      <c r="AH931" s="2">
        <v>0</v>
      </c>
      <c r="AI931" s="2">
        <v>0</v>
      </c>
      <c r="AJ931" s="2">
        <v>1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</row>
    <row r="932" spans="1:46" x14ac:dyDescent="0.2">
      <c r="A932" s="2">
        <v>1690905</v>
      </c>
      <c r="B932" s="2">
        <v>875980</v>
      </c>
      <c r="C932" s="7">
        <v>23.483630343235799</v>
      </c>
      <c r="D932" s="7">
        <v>40.6483092434596</v>
      </c>
      <c r="E932" s="19" t="s">
        <v>1572</v>
      </c>
      <c r="F932" s="46">
        <f>INDEX(Δεδομένα!$P:$P,MATCH('2021'!E932,Δεδομένα!$O:$O,0))</f>
        <v>41</v>
      </c>
      <c r="G932" s="49" t="s">
        <v>1550</v>
      </c>
      <c r="H932" s="51" t="str">
        <f>INDEX(Δεδομένα!B$1:B$51,MATCH('2021'!G932,Δεδομένα!A$1:A$51,0))</f>
        <v>ΚΕΝΤΡΙΚΗΣ ΜΑΚΕΔΟΝΙΑΣ</v>
      </c>
      <c r="I932" s="53">
        <f>INDEX(Δεδομένα!E$1:E$13,MATCH('2021'!H932,Δεδομένα!D$1:D$13,0))</f>
        <v>3</v>
      </c>
      <c r="J932" s="4">
        <v>44407</v>
      </c>
      <c r="K932" s="3" t="s">
        <v>407</v>
      </c>
      <c r="L932" s="17" t="str">
        <f t="shared" si="60"/>
        <v>30/07/2021 15:40</v>
      </c>
      <c r="M932" s="4">
        <v>44407</v>
      </c>
      <c r="N932" s="3" t="s">
        <v>566</v>
      </c>
      <c r="O932" s="17" t="str">
        <f t="shared" si="61"/>
        <v>30/07/2021 18:40</v>
      </c>
      <c r="P932" s="24">
        <f t="shared" si="62"/>
        <v>0.125</v>
      </c>
      <c r="Q932" s="28">
        <v>0</v>
      </c>
      <c r="R932" s="27">
        <f t="shared" si="63"/>
        <v>180</v>
      </c>
      <c r="S932" s="3" t="s">
        <v>4</v>
      </c>
      <c r="T932" s="3" t="s">
        <v>1574</v>
      </c>
      <c r="U932" s="3" t="s">
        <v>4</v>
      </c>
      <c r="V932" s="3" t="s">
        <v>1588</v>
      </c>
      <c r="W932" s="5">
        <v>0</v>
      </c>
      <c r="X932" s="5">
        <v>0</v>
      </c>
      <c r="Y932" s="5">
        <v>0</v>
      </c>
      <c r="Z932" s="5">
        <v>2</v>
      </c>
      <c r="AA932" s="5">
        <v>0</v>
      </c>
      <c r="AB932" s="5">
        <v>0</v>
      </c>
      <c r="AC932" s="5">
        <v>18</v>
      </c>
      <c r="AD932" s="5">
        <v>0</v>
      </c>
      <c r="AE932" s="2">
        <v>7</v>
      </c>
      <c r="AF932" s="2">
        <v>0</v>
      </c>
      <c r="AG932" s="2">
        <v>0</v>
      </c>
      <c r="AH932" s="2">
        <v>0</v>
      </c>
      <c r="AI932" s="2">
        <v>0</v>
      </c>
      <c r="AJ932" s="2">
        <v>3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</row>
    <row r="933" spans="1:46" x14ac:dyDescent="0.2">
      <c r="A933" s="2">
        <v>1690906</v>
      </c>
      <c r="B933" s="2">
        <v>876722</v>
      </c>
      <c r="C933" s="7">
        <v>23.483570831198101</v>
      </c>
      <c r="D933" s="7">
        <v>40.6490050657832</v>
      </c>
      <c r="E933" s="19" t="s">
        <v>1572</v>
      </c>
      <c r="F933" s="46">
        <f>INDEX(Δεδομένα!$P:$P,MATCH('2021'!E933,Δεδομένα!$O:$O,0))</f>
        <v>41</v>
      </c>
      <c r="G933" s="49" t="s">
        <v>1550</v>
      </c>
      <c r="H933" s="51" t="str">
        <f>INDEX(Δεδομένα!B$1:B$51,MATCH('2021'!G933,Δεδομένα!A$1:A$51,0))</f>
        <v>ΚΕΝΤΡΙΚΗΣ ΜΑΚΕΔΟΝΙΑΣ</v>
      </c>
      <c r="I933" s="53">
        <f>INDEX(Δεδομένα!E$1:E$13,MATCH('2021'!H933,Δεδομένα!D$1:D$13,0))</f>
        <v>3</v>
      </c>
      <c r="J933" s="4">
        <v>44409</v>
      </c>
      <c r="K933" s="3" t="s">
        <v>499</v>
      </c>
      <c r="L933" s="17" t="str">
        <f t="shared" si="60"/>
        <v>01/08/2021 15:10</v>
      </c>
      <c r="M933" s="4">
        <v>44409</v>
      </c>
      <c r="N933" s="3" t="s">
        <v>36</v>
      </c>
      <c r="O933" s="17" t="str">
        <f t="shared" si="61"/>
        <v>01/08/2021 16:20</v>
      </c>
      <c r="P933" s="24">
        <f t="shared" si="62"/>
        <v>4.8611111109494232E-2</v>
      </c>
      <c r="Q933" s="28">
        <v>0</v>
      </c>
      <c r="R933" s="27">
        <f t="shared" si="63"/>
        <v>69.999999997671694</v>
      </c>
      <c r="S933" s="3" t="s">
        <v>4</v>
      </c>
      <c r="T933" s="3" t="s">
        <v>1574</v>
      </c>
      <c r="U933" s="3" t="s">
        <v>4</v>
      </c>
      <c r="V933" s="3" t="s">
        <v>1588</v>
      </c>
      <c r="W933" s="5">
        <v>0</v>
      </c>
      <c r="X933" s="5">
        <v>0</v>
      </c>
      <c r="Y933" s="5">
        <v>0</v>
      </c>
      <c r="Z933" s="5">
        <v>0</v>
      </c>
      <c r="AA933" s="5">
        <v>0.4</v>
      </c>
      <c r="AB933" s="5">
        <v>0</v>
      </c>
      <c r="AC933" s="5">
        <v>0.1</v>
      </c>
      <c r="AD933" s="5">
        <v>0</v>
      </c>
      <c r="AE933" s="2">
        <v>6</v>
      </c>
      <c r="AF933" s="2">
        <v>0</v>
      </c>
      <c r="AG933" s="2">
        <v>0</v>
      </c>
      <c r="AH933" s="2">
        <v>0</v>
      </c>
      <c r="AI933" s="2">
        <v>0</v>
      </c>
      <c r="AJ933" s="2">
        <v>3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</row>
    <row r="934" spans="1:46" x14ac:dyDescent="0.2">
      <c r="A934" s="2">
        <v>1693975</v>
      </c>
      <c r="B934" s="2">
        <v>878826</v>
      </c>
      <c r="C934" s="7">
        <v>23.464830696083499</v>
      </c>
      <c r="D934" s="7">
        <v>40.6389537872384</v>
      </c>
      <c r="E934" s="19" t="s">
        <v>1572</v>
      </c>
      <c r="F934" s="46">
        <f>INDEX(Δεδομένα!$P:$P,MATCH('2021'!E934,Δεδομένα!$O:$O,0))</f>
        <v>41</v>
      </c>
      <c r="G934" s="49" t="s">
        <v>1550</v>
      </c>
      <c r="H934" s="51" t="str">
        <f>INDEX(Δεδομένα!B$1:B$51,MATCH('2021'!G934,Δεδομένα!A$1:A$51,0))</f>
        <v>ΚΕΝΤΡΙΚΗΣ ΜΑΚΕΔΟΝΙΑΣ</v>
      </c>
      <c r="I934" s="53">
        <f>INDEX(Δεδομένα!E$1:E$13,MATCH('2021'!H934,Δεδομένα!D$1:D$13,0))</f>
        <v>3</v>
      </c>
      <c r="J934" s="4">
        <v>44413</v>
      </c>
      <c r="K934" s="3" t="s">
        <v>461</v>
      </c>
      <c r="L934" s="17" t="str">
        <f t="shared" si="60"/>
        <v>05/08/2021 17:00</v>
      </c>
      <c r="M934" s="4">
        <v>44413</v>
      </c>
      <c r="N934" s="3" t="s">
        <v>9</v>
      </c>
      <c r="O934" s="17" t="str">
        <f t="shared" si="61"/>
        <v>05/08/2021 18:15</v>
      </c>
      <c r="P934" s="24">
        <f t="shared" si="62"/>
        <v>5.2083333328482695E-2</v>
      </c>
      <c r="Q934" s="28">
        <v>0</v>
      </c>
      <c r="R934" s="27">
        <f t="shared" si="63"/>
        <v>74.999999993015081</v>
      </c>
      <c r="S934" s="3" t="s">
        <v>4</v>
      </c>
      <c r="T934" s="3" t="s">
        <v>1574</v>
      </c>
      <c r="U934" s="3" t="s">
        <v>4</v>
      </c>
      <c r="V934" s="3" t="s">
        <v>1589</v>
      </c>
      <c r="W934" s="5">
        <v>0</v>
      </c>
      <c r="X934" s="5">
        <v>0.5</v>
      </c>
      <c r="Y934" s="5">
        <v>0</v>
      </c>
      <c r="Z934" s="5">
        <v>0</v>
      </c>
      <c r="AA934" s="5">
        <v>0</v>
      </c>
      <c r="AB934" s="5">
        <v>0</v>
      </c>
      <c r="AC934" s="5">
        <v>1</v>
      </c>
      <c r="AD934" s="5">
        <v>0</v>
      </c>
      <c r="AE934" s="2">
        <v>8</v>
      </c>
      <c r="AF934" s="2">
        <v>0</v>
      </c>
      <c r="AG934" s="2">
        <v>0</v>
      </c>
      <c r="AH934" s="2">
        <v>0</v>
      </c>
      <c r="AI934" s="2">
        <v>0</v>
      </c>
      <c r="AJ934" s="2">
        <v>4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</row>
    <row r="935" spans="1:46" x14ac:dyDescent="0.2">
      <c r="A935" s="2">
        <v>1693976</v>
      </c>
      <c r="B935" s="2">
        <v>881294</v>
      </c>
      <c r="C935" s="7">
        <v>23.352870371156499</v>
      </c>
      <c r="D935" s="7">
        <v>40.635888272318297</v>
      </c>
      <c r="E935" s="19" t="s">
        <v>1572</v>
      </c>
      <c r="F935" s="46">
        <f>INDEX(Δεδομένα!$P:$P,MATCH('2021'!E935,Δεδομένα!$O:$O,0))</f>
        <v>41</v>
      </c>
      <c r="G935" s="49" t="s">
        <v>1550</v>
      </c>
      <c r="H935" s="51" t="str">
        <f>INDEX(Δεδομένα!B$1:B$51,MATCH('2021'!G935,Δεδομένα!A$1:A$51,0))</f>
        <v>ΚΕΝΤΡΙΚΗΣ ΜΑΚΕΔΟΝΙΑΣ</v>
      </c>
      <c r="I935" s="53">
        <f>INDEX(Δεδομένα!E$1:E$13,MATCH('2021'!H935,Δεδομένα!D$1:D$13,0))</f>
        <v>3</v>
      </c>
      <c r="J935" s="4">
        <v>44418</v>
      </c>
      <c r="K935" s="3" t="s">
        <v>345</v>
      </c>
      <c r="L935" s="17" t="str">
        <f t="shared" si="60"/>
        <v>10/08/2021 12:10</v>
      </c>
      <c r="M935" s="4">
        <v>44418</v>
      </c>
      <c r="N935" s="3" t="s">
        <v>656</v>
      </c>
      <c r="O935" s="17" t="str">
        <f t="shared" si="61"/>
        <v>10/08/2021 14:55</v>
      </c>
      <c r="P935" s="24">
        <f t="shared" si="62"/>
        <v>0.11458333333575865</v>
      </c>
      <c r="Q935" s="28">
        <v>0</v>
      </c>
      <c r="R935" s="27">
        <f t="shared" si="63"/>
        <v>165.00000000349246</v>
      </c>
      <c r="S935" s="3" t="s">
        <v>4</v>
      </c>
      <c r="T935" s="3" t="s">
        <v>1574</v>
      </c>
      <c r="U935" s="3" t="s">
        <v>1590</v>
      </c>
      <c r="V935" s="3" t="s">
        <v>1591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0.5</v>
      </c>
      <c r="AE935" s="2">
        <v>6</v>
      </c>
      <c r="AF935" s="2">
        <v>0</v>
      </c>
      <c r="AG935" s="2">
        <v>0</v>
      </c>
      <c r="AH935" s="2">
        <v>0</v>
      </c>
      <c r="AI935" s="2">
        <v>0</v>
      </c>
      <c r="AJ935" s="2">
        <v>3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</row>
    <row r="936" spans="1:46" x14ac:dyDescent="0.2">
      <c r="A936" s="2">
        <v>1702637</v>
      </c>
      <c r="B936" s="2">
        <v>889504</v>
      </c>
      <c r="C936" s="7">
        <v>23.389273169922401</v>
      </c>
      <c r="D936" s="7">
        <v>40.587005076273499</v>
      </c>
      <c r="E936" s="19" t="s">
        <v>1572</v>
      </c>
      <c r="F936" s="46">
        <f>INDEX(Δεδομένα!$P:$P,MATCH('2021'!E936,Δεδομένα!$O:$O,0))</f>
        <v>41</v>
      </c>
      <c r="G936" s="49" t="s">
        <v>1550</v>
      </c>
      <c r="H936" s="51" t="str">
        <f>INDEX(Δεδομένα!B$1:B$51,MATCH('2021'!G936,Δεδομένα!A$1:A$51,0))</f>
        <v>ΚΕΝΤΡΙΚΗΣ ΜΑΚΕΔΟΝΙΑΣ</v>
      </c>
      <c r="I936" s="53">
        <f>INDEX(Δεδομένα!E$1:E$13,MATCH('2021'!H936,Δεδομένα!D$1:D$13,0))</f>
        <v>3</v>
      </c>
      <c r="J936" s="4">
        <v>44446</v>
      </c>
      <c r="K936" s="3" t="s">
        <v>1567</v>
      </c>
      <c r="L936" s="17" t="str">
        <f t="shared" si="60"/>
        <v>07/09/2021 15:28</v>
      </c>
      <c r="M936" s="4">
        <v>44446</v>
      </c>
      <c r="N936" s="3" t="s">
        <v>502</v>
      </c>
      <c r="O936" s="17" t="str">
        <f t="shared" si="61"/>
        <v>07/09/2021 19:30</v>
      </c>
      <c r="P936" s="24">
        <f t="shared" si="62"/>
        <v>0.1680555555576575</v>
      </c>
      <c r="Q936" s="28">
        <v>0</v>
      </c>
      <c r="R936" s="27">
        <f t="shared" si="63"/>
        <v>242.0000000030268</v>
      </c>
      <c r="S936" s="3" t="s">
        <v>4</v>
      </c>
      <c r="T936" s="3" t="s">
        <v>1592</v>
      </c>
      <c r="U936" s="3" t="s">
        <v>4</v>
      </c>
      <c r="V936" s="3" t="s">
        <v>1593</v>
      </c>
      <c r="W936" s="5">
        <v>0</v>
      </c>
      <c r="X936" s="5">
        <v>2</v>
      </c>
      <c r="Y936" s="5">
        <v>0</v>
      </c>
      <c r="Z936" s="5">
        <v>0</v>
      </c>
      <c r="AA936" s="5">
        <v>0</v>
      </c>
      <c r="AB936" s="5">
        <v>3</v>
      </c>
      <c r="AC936" s="5">
        <v>0</v>
      </c>
      <c r="AD936" s="5">
        <v>0</v>
      </c>
      <c r="AE936" s="2">
        <v>17</v>
      </c>
      <c r="AF936" s="2">
        <v>4</v>
      </c>
      <c r="AG936" s="2">
        <v>0</v>
      </c>
      <c r="AH936" s="2">
        <v>0</v>
      </c>
      <c r="AI936" s="2">
        <v>0</v>
      </c>
      <c r="AJ936" s="2">
        <v>6</v>
      </c>
      <c r="AK936" s="2">
        <v>2</v>
      </c>
      <c r="AL936" s="2">
        <v>0</v>
      </c>
      <c r="AM936" s="2">
        <v>0</v>
      </c>
      <c r="AN936" s="2">
        <v>0</v>
      </c>
      <c r="AO936" s="2">
        <v>1</v>
      </c>
      <c r="AP936" s="2">
        <v>0</v>
      </c>
      <c r="AQ936" s="2">
        <v>0</v>
      </c>
      <c r="AR936" s="2">
        <v>0</v>
      </c>
      <c r="AS936" s="2">
        <v>1</v>
      </c>
      <c r="AT936" s="2">
        <v>0</v>
      </c>
    </row>
    <row r="937" spans="1:46" x14ac:dyDescent="0.2">
      <c r="A937" s="2">
        <v>1650459</v>
      </c>
      <c r="B937" s="2">
        <v>832911</v>
      </c>
      <c r="D937" s="2"/>
      <c r="E937" s="19" t="s">
        <v>1594</v>
      </c>
      <c r="F937" s="46">
        <f>INDEX(Δεδομένα!$P:$P,MATCH('2021'!E937,Δεδομένα!$O:$O,0))</f>
        <v>42</v>
      </c>
      <c r="G937" s="49" t="s">
        <v>1550</v>
      </c>
      <c r="H937" s="51" t="str">
        <f>INDEX(Δεδομένα!B$1:B$51,MATCH('2021'!G937,Δεδομένα!A$1:A$51,0))</f>
        <v>ΚΕΝΤΡΙΚΗΣ ΜΑΚΕΔΟΝΙΑΣ</v>
      </c>
      <c r="I937" s="53">
        <f>INDEX(Δεδομένα!E$1:E$13,MATCH('2021'!H937,Δεδομένα!D$1:D$13,0))</f>
        <v>3</v>
      </c>
      <c r="J937" s="4">
        <v>44253</v>
      </c>
      <c r="K937" s="3" t="s">
        <v>498</v>
      </c>
      <c r="L937" s="17" t="str">
        <f t="shared" si="60"/>
        <v>26/02/2021 13:35</v>
      </c>
      <c r="M937" s="4">
        <v>44253</v>
      </c>
      <c r="N937" s="3" t="s">
        <v>35</v>
      </c>
      <c r="O937" s="17" t="str">
        <f t="shared" si="61"/>
        <v>26/02/2021 14:50</v>
      </c>
      <c r="P937" s="24">
        <f t="shared" si="62"/>
        <v>5.2083333335758653E-2</v>
      </c>
      <c r="Q937" s="28">
        <v>0</v>
      </c>
      <c r="R937" s="27">
        <f t="shared" si="63"/>
        <v>75.00000000349246</v>
      </c>
      <c r="S937" s="3" t="s">
        <v>4</v>
      </c>
      <c r="T937" s="3" t="s">
        <v>1592</v>
      </c>
      <c r="U937" s="3" t="s">
        <v>1595</v>
      </c>
      <c r="V937" s="3" t="s">
        <v>1596</v>
      </c>
      <c r="W937" s="5">
        <v>0</v>
      </c>
      <c r="X937" s="5">
        <v>0</v>
      </c>
      <c r="Y937" s="5">
        <v>0</v>
      </c>
      <c r="Z937" s="5">
        <v>2</v>
      </c>
      <c r="AA937" s="5">
        <v>0</v>
      </c>
      <c r="AB937" s="5">
        <v>0</v>
      </c>
      <c r="AC937" s="5">
        <v>0</v>
      </c>
      <c r="AD937" s="5">
        <v>0</v>
      </c>
      <c r="AE937" s="2">
        <v>6</v>
      </c>
      <c r="AF937" s="2">
        <v>0</v>
      </c>
      <c r="AG937" s="2">
        <v>0</v>
      </c>
      <c r="AH937" s="2">
        <v>0</v>
      </c>
      <c r="AI937" s="2">
        <v>0</v>
      </c>
      <c r="AJ937" s="2">
        <v>3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 t="s">
        <v>4</v>
      </c>
      <c r="AT937" s="2" t="s">
        <v>4</v>
      </c>
    </row>
    <row r="938" spans="1:46" x14ac:dyDescent="0.2">
      <c r="A938" s="2">
        <v>1650458</v>
      </c>
      <c r="B938" s="2">
        <v>833125</v>
      </c>
      <c r="D938" s="2"/>
      <c r="E938" s="19" t="s">
        <v>1594</v>
      </c>
      <c r="F938" s="46">
        <f>INDEX(Δεδομένα!$P:$P,MATCH('2021'!E938,Δεδομένα!$O:$O,0))</f>
        <v>42</v>
      </c>
      <c r="G938" s="49" t="s">
        <v>1550</v>
      </c>
      <c r="H938" s="51" t="str">
        <f>INDEX(Δεδομένα!B$1:B$51,MATCH('2021'!G938,Δεδομένα!A$1:A$51,0))</f>
        <v>ΚΕΝΤΡΙΚΗΣ ΜΑΚΕΔΟΝΙΑΣ</v>
      </c>
      <c r="I938" s="53">
        <f>INDEX(Δεδομένα!E$1:E$13,MATCH('2021'!H938,Δεδομένα!D$1:D$13,0))</f>
        <v>3</v>
      </c>
      <c r="J938" s="4">
        <v>44254</v>
      </c>
      <c r="K938" s="3" t="s">
        <v>1300</v>
      </c>
      <c r="L938" s="17" t="str">
        <f t="shared" si="60"/>
        <v>27/02/2021 11:45</v>
      </c>
      <c r="M938" s="4">
        <v>44254</v>
      </c>
      <c r="N938" s="3" t="s">
        <v>562</v>
      </c>
      <c r="O938" s="17" t="str">
        <f t="shared" si="61"/>
        <v>27/02/2021 15:45</v>
      </c>
      <c r="P938" s="24">
        <f t="shared" si="62"/>
        <v>0.16666666666424135</v>
      </c>
      <c r="Q938" s="28">
        <v>0</v>
      </c>
      <c r="R938" s="27">
        <f t="shared" si="63"/>
        <v>239.99999999650754</v>
      </c>
      <c r="S938" s="3" t="s">
        <v>4</v>
      </c>
      <c r="T938" s="3" t="s">
        <v>1592</v>
      </c>
      <c r="U938" s="3" t="s">
        <v>1597</v>
      </c>
      <c r="V938" s="3" t="s">
        <v>1598</v>
      </c>
      <c r="W938" s="5">
        <v>0</v>
      </c>
      <c r="X938" s="5">
        <v>0</v>
      </c>
      <c r="Y938" s="5">
        <v>0</v>
      </c>
      <c r="Z938" s="5">
        <v>0.5</v>
      </c>
      <c r="AA938" s="5">
        <v>0</v>
      </c>
      <c r="AB938" s="5">
        <v>0</v>
      </c>
      <c r="AC938" s="5">
        <v>0</v>
      </c>
      <c r="AD938" s="5">
        <v>0</v>
      </c>
      <c r="AE938" s="2">
        <v>2</v>
      </c>
      <c r="AF938" s="2">
        <v>0</v>
      </c>
      <c r="AG938" s="2">
        <v>0</v>
      </c>
      <c r="AH938" s="2">
        <v>0</v>
      </c>
      <c r="AI938" s="2">
        <v>0</v>
      </c>
      <c r="AJ938" s="2">
        <v>1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 t="s">
        <v>4</v>
      </c>
      <c r="AT938" s="2" t="s">
        <v>4</v>
      </c>
    </row>
    <row r="939" spans="1:46" x14ac:dyDescent="0.2">
      <c r="A939" s="2">
        <v>1650457</v>
      </c>
      <c r="B939" s="2">
        <v>833222</v>
      </c>
      <c r="D939" s="2"/>
      <c r="E939" s="19" t="s">
        <v>1594</v>
      </c>
      <c r="F939" s="46">
        <f>INDEX(Δεδομένα!$P:$P,MATCH('2021'!E939,Δεδομένα!$O:$O,0))</f>
        <v>42</v>
      </c>
      <c r="G939" s="49" t="s">
        <v>1550</v>
      </c>
      <c r="H939" s="51" t="str">
        <f>INDEX(Δεδομένα!B$1:B$51,MATCH('2021'!G939,Δεδομένα!A$1:A$51,0))</f>
        <v>ΚΕΝΤΡΙΚΗΣ ΜΑΚΕΔΟΝΙΑΣ</v>
      </c>
      <c r="I939" s="53">
        <f>INDEX(Δεδομένα!E$1:E$13,MATCH('2021'!H939,Δεδομένα!D$1:D$13,0))</f>
        <v>3</v>
      </c>
      <c r="J939" s="4">
        <v>44254</v>
      </c>
      <c r="K939" s="3" t="s">
        <v>161</v>
      </c>
      <c r="L939" s="17" t="str">
        <f t="shared" si="60"/>
        <v>27/02/2021 15:00</v>
      </c>
      <c r="M939" s="4">
        <v>44254</v>
      </c>
      <c r="N939" s="3" t="s">
        <v>490</v>
      </c>
      <c r="O939" s="17" t="str">
        <f t="shared" si="61"/>
        <v>27/02/2021 16:00</v>
      </c>
      <c r="P939" s="24">
        <f t="shared" si="62"/>
        <v>4.1666666664241347E-2</v>
      </c>
      <c r="Q939" s="28">
        <v>0</v>
      </c>
      <c r="R939" s="27">
        <f t="shared" si="63"/>
        <v>59.99999999650754</v>
      </c>
      <c r="S939" s="3" t="s">
        <v>4</v>
      </c>
      <c r="T939" s="3" t="s">
        <v>1592</v>
      </c>
      <c r="U939" s="3" t="s">
        <v>1595</v>
      </c>
      <c r="V939" s="3" t="s">
        <v>1599</v>
      </c>
      <c r="W939" s="5">
        <v>0</v>
      </c>
      <c r="X939" s="5">
        <v>0</v>
      </c>
      <c r="Y939" s="5">
        <v>0</v>
      </c>
      <c r="Z939" s="5">
        <v>5</v>
      </c>
      <c r="AA939" s="5">
        <v>0</v>
      </c>
      <c r="AB939" s="5">
        <v>0</v>
      </c>
      <c r="AC939" s="5">
        <v>0</v>
      </c>
      <c r="AD939" s="5">
        <v>0</v>
      </c>
      <c r="AE939" s="2">
        <v>2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 t="s">
        <v>4</v>
      </c>
      <c r="AT939" s="2" t="s">
        <v>4</v>
      </c>
    </row>
    <row r="940" spans="1:46" x14ac:dyDescent="0.2">
      <c r="A940" s="2">
        <v>1650460</v>
      </c>
      <c r="B940" s="2">
        <v>833263</v>
      </c>
      <c r="C940" s="7">
        <v>23.183638653404198</v>
      </c>
      <c r="D940" s="7">
        <v>40.931716993918997</v>
      </c>
      <c r="E940" s="19" t="s">
        <v>1594</v>
      </c>
      <c r="F940" s="46">
        <f>INDEX(Δεδομένα!$P:$P,MATCH('2021'!E940,Δεδομένα!$O:$O,0))</f>
        <v>42</v>
      </c>
      <c r="G940" s="49" t="s">
        <v>1550</v>
      </c>
      <c r="H940" s="51" t="str">
        <f>INDEX(Δεδομένα!B$1:B$51,MATCH('2021'!G940,Δεδομένα!A$1:A$51,0))</f>
        <v>ΚΕΝΤΡΙΚΗΣ ΜΑΚΕΔΟΝΙΑΣ</v>
      </c>
      <c r="I940" s="53">
        <f>INDEX(Δεδομένα!E$1:E$13,MATCH('2021'!H940,Δεδομένα!D$1:D$13,0))</f>
        <v>3</v>
      </c>
      <c r="J940" s="4">
        <v>44254</v>
      </c>
      <c r="K940" s="3" t="s">
        <v>1233</v>
      </c>
      <c r="L940" s="17" t="str">
        <f t="shared" ref="L940:L1000" si="64">_xlfn.CONCAT(TEXT(J940,"ηη/μμ/εεε")," ",TEXT(K940,"ωω:λλ"))</f>
        <v>27/02/2021 16:45</v>
      </c>
      <c r="M940" s="4">
        <v>44254</v>
      </c>
      <c r="N940" s="3" t="s">
        <v>1396</v>
      </c>
      <c r="O940" s="17" t="str">
        <f t="shared" ref="O940:O1000" si="65">_xlfn.CONCAT(TEXT(M940,"ηη/μμ/εεε")," ",TEXT(N940,"ωω:λλ"))</f>
        <v>27/02/2021 21:50</v>
      </c>
      <c r="P940" s="24">
        <f t="shared" ref="P940:P1000" si="66">O940-L940</f>
        <v>0.21180555555474712</v>
      </c>
      <c r="Q940" s="28">
        <v>0</v>
      </c>
      <c r="R940" s="27">
        <f t="shared" ref="R940:R1000" si="67">P940*(24*60)</f>
        <v>304.99999999883585</v>
      </c>
      <c r="S940" s="3" t="s">
        <v>4</v>
      </c>
      <c r="T940" s="3" t="s">
        <v>1592</v>
      </c>
      <c r="U940" s="3" t="s">
        <v>1597</v>
      </c>
      <c r="V940" s="3" t="s">
        <v>1600</v>
      </c>
      <c r="W940" s="5">
        <v>0</v>
      </c>
      <c r="X940" s="5">
        <v>0</v>
      </c>
      <c r="Y940" s="5">
        <v>0</v>
      </c>
      <c r="Z940" s="5">
        <v>20</v>
      </c>
      <c r="AA940" s="5">
        <v>0</v>
      </c>
      <c r="AB940" s="5">
        <v>0</v>
      </c>
      <c r="AC940" s="5">
        <v>0</v>
      </c>
      <c r="AD940" s="5">
        <v>0</v>
      </c>
      <c r="AE940" s="2">
        <v>10</v>
      </c>
      <c r="AF940" s="2">
        <v>0</v>
      </c>
      <c r="AG940" s="2">
        <v>0</v>
      </c>
      <c r="AH940" s="2">
        <v>0</v>
      </c>
      <c r="AI940" s="2">
        <v>0</v>
      </c>
      <c r="AJ940" s="2">
        <v>5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 t="s">
        <v>4</v>
      </c>
      <c r="AT940" s="2" t="s">
        <v>4</v>
      </c>
    </row>
    <row r="941" spans="1:46" x14ac:dyDescent="0.2">
      <c r="A941" s="2">
        <v>1647187</v>
      </c>
      <c r="B941" s="2">
        <v>834847</v>
      </c>
      <c r="C941" s="7">
        <v>23.1700534820557</v>
      </c>
      <c r="D941" s="7">
        <v>40.9240531921387</v>
      </c>
      <c r="E941" s="19" t="s">
        <v>1594</v>
      </c>
      <c r="F941" s="46">
        <f>INDEX(Δεδομένα!$P:$P,MATCH('2021'!E941,Δεδομένα!$O:$O,0))</f>
        <v>42</v>
      </c>
      <c r="G941" s="49" t="s">
        <v>1550</v>
      </c>
      <c r="H941" s="51" t="str">
        <f>INDEX(Δεδομένα!B$1:B$51,MATCH('2021'!G941,Δεδομένα!A$1:A$51,0))</f>
        <v>ΚΕΝΤΡΙΚΗΣ ΜΑΚΕΔΟΝΙΑΣ</v>
      </c>
      <c r="I941" s="53">
        <f>INDEX(Δεδομένα!E$1:E$13,MATCH('2021'!H941,Δεδομένα!D$1:D$13,0))</f>
        <v>3</v>
      </c>
      <c r="J941" s="4">
        <v>44259</v>
      </c>
      <c r="K941" s="3" t="s">
        <v>1229</v>
      </c>
      <c r="L941" s="17" t="str">
        <f t="shared" si="64"/>
        <v>04/03/2021 16:56</v>
      </c>
      <c r="M941" s="4">
        <v>44259</v>
      </c>
      <c r="N941" s="3" t="s">
        <v>1601</v>
      </c>
      <c r="O941" s="17" t="str">
        <f t="shared" si="65"/>
        <v>04/03/2021 20:35</v>
      </c>
      <c r="P941" s="24">
        <f t="shared" si="66"/>
        <v>0.15208333333430346</v>
      </c>
      <c r="Q941" s="28">
        <v>0</v>
      </c>
      <c r="R941" s="27">
        <f t="shared" si="67"/>
        <v>219.00000000139698</v>
      </c>
      <c r="S941" s="3" t="s">
        <v>4</v>
      </c>
      <c r="T941" s="3" t="s">
        <v>1592</v>
      </c>
      <c r="U941" s="3" t="s">
        <v>4</v>
      </c>
      <c r="V941" s="3" t="s">
        <v>1602</v>
      </c>
      <c r="W941" s="5">
        <v>0</v>
      </c>
      <c r="X941" s="5">
        <v>0</v>
      </c>
      <c r="Y941" s="5">
        <v>0</v>
      </c>
      <c r="Z941" s="5">
        <v>5</v>
      </c>
      <c r="AA941" s="5">
        <v>0</v>
      </c>
      <c r="AB941" s="5">
        <v>0</v>
      </c>
      <c r="AC941" s="5">
        <v>0</v>
      </c>
      <c r="AD941" s="5">
        <v>0</v>
      </c>
      <c r="AE941" s="2">
        <v>4</v>
      </c>
      <c r="AF941" s="2">
        <v>0</v>
      </c>
      <c r="AG941" s="2">
        <v>0</v>
      </c>
      <c r="AH941" s="2">
        <v>0</v>
      </c>
      <c r="AI941" s="2">
        <v>0</v>
      </c>
      <c r="AJ941" s="2">
        <v>2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 t="s">
        <v>4</v>
      </c>
      <c r="AT941" s="2" t="s">
        <v>4</v>
      </c>
    </row>
    <row r="942" spans="1:46" x14ac:dyDescent="0.2">
      <c r="A942" s="2">
        <v>1650456</v>
      </c>
      <c r="B942" s="2">
        <v>838078</v>
      </c>
      <c r="C942" s="7">
        <v>23.1182555605095</v>
      </c>
      <c r="D942" s="7">
        <v>40.667041436712303</v>
      </c>
      <c r="E942" s="19" t="s">
        <v>1594</v>
      </c>
      <c r="F942" s="46">
        <f>INDEX(Δεδομένα!$P:$P,MATCH('2021'!E942,Δεδομένα!$O:$O,0))</f>
        <v>42</v>
      </c>
      <c r="G942" s="49" t="s">
        <v>1550</v>
      </c>
      <c r="H942" s="51" t="str">
        <f>INDEX(Δεδομένα!B$1:B$51,MATCH('2021'!G942,Δεδομένα!A$1:A$51,0))</f>
        <v>ΚΕΝΤΡΙΚΗΣ ΜΑΚΕΔΟΝΙΑΣ</v>
      </c>
      <c r="I942" s="53">
        <f>INDEX(Δεδομένα!E$1:E$13,MATCH('2021'!H942,Δεδομένα!D$1:D$13,0))</f>
        <v>3</v>
      </c>
      <c r="J942" s="4">
        <v>44271</v>
      </c>
      <c r="K942" s="3" t="s">
        <v>184</v>
      </c>
      <c r="L942" s="17" t="str">
        <f t="shared" si="64"/>
        <v>16/03/2021 11:31</v>
      </c>
      <c r="M942" s="4">
        <v>44271</v>
      </c>
      <c r="N942" s="3" t="s">
        <v>904</v>
      </c>
      <c r="O942" s="17" t="str">
        <f t="shared" si="65"/>
        <v>16/03/2021 15:39</v>
      </c>
      <c r="P942" s="24">
        <f t="shared" si="66"/>
        <v>0.17222222222335404</v>
      </c>
      <c r="Q942" s="28">
        <v>0</v>
      </c>
      <c r="R942" s="27">
        <f t="shared" si="67"/>
        <v>248.00000000162981</v>
      </c>
      <c r="S942" s="3" t="s">
        <v>4</v>
      </c>
      <c r="T942" s="3" t="s">
        <v>1592</v>
      </c>
      <c r="U942" s="3" t="s">
        <v>1551</v>
      </c>
      <c r="V942" s="3" t="s">
        <v>1603</v>
      </c>
      <c r="W942" s="5">
        <v>0</v>
      </c>
      <c r="X942" s="5">
        <v>0</v>
      </c>
      <c r="Y942" s="5">
        <v>0</v>
      </c>
      <c r="Z942" s="5">
        <v>0</v>
      </c>
      <c r="AA942" s="5">
        <v>4</v>
      </c>
      <c r="AB942" s="5">
        <v>0</v>
      </c>
      <c r="AC942" s="5">
        <v>0</v>
      </c>
      <c r="AD942" s="5">
        <v>0</v>
      </c>
      <c r="AE942" s="2">
        <v>6</v>
      </c>
      <c r="AF942" s="2">
        <v>0</v>
      </c>
      <c r="AG942" s="2">
        <v>0</v>
      </c>
      <c r="AH942" s="2">
        <v>0</v>
      </c>
      <c r="AI942" s="2">
        <v>0</v>
      </c>
      <c r="AJ942" s="2">
        <v>3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 t="s">
        <v>4</v>
      </c>
      <c r="AT942" s="2" t="s">
        <v>4</v>
      </c>
    </row>
    <row r="943" spans="1:46" x14ac:dyDescent="0.2">
      <c r="A943" s="2">
        <v>1650455</v>
      </c>
      <c r="B943" s="2">
        <v>838383</v>
      </c>
      <c r="C943" s="7">
        <v>23.061592024993701</v>
      </c>
      <c r="D943" s="7">
        <v>40.737836056944701</v>
      </c>
      <c r="E943" s="19" t="s">
        <v>1594</v>
      </c>
      <c r="F943" s="46">
        <f>INDEX(Δεδομένα!$P:$P,MATCH('2021'!E943,Δεδομένα!$O:$O,0))</f>
        <v>42</v>
      </c>
      <c r="G943" s="49" t="s">
        <v>1550</v>
      </c>
      <c r="H943" s="51" t="str">
        <f>INDEX(Δεδομένα!B$1:B$51,MATCH('2021'!G943,Δεδομένα!A$1:A$51,0))</f>
        <v>ΚΕΝΤΡΙΚΗΣ ΜΑΚΕΔΟΝΙΑΣ</v>
      </c>
      <c r="I943" s="53">
        <f>INDEX(Δεδομένα!E$1:E$13,MATCH('2021'!H943,Δεδομένα!D$1:D$13,0))</f>
        <v>3</v>
      </c>
      <c r="J943" s="4">
        <v>44271</v>
      </c>
      <c r="K943" s="3" t="s">
        <v>502</v>
      </c>
      <c r="L943" s="17" t="str">
        <f t="shared" si="64"/>
        <v>16/03/2021 19:30</v>
      </c>
      <c r="M943" s="4">
        <v>44271</v>
      </c>
      <c r="N943" s="3" t="s">
        <v>747</v>
      </c>
      <c r="O943" s="17" t="str">
        <f t="shared" si="65"/>
        <v>16/03/2021 20:28</v>
      </c>
      <c r="P943" s="24">
        <f t="shared" si="66"/>
        <v>4.0277777778101154E-2</v>
      </c>
      <c r="Q943" s="28">
        <v>0</v>
      </c>
      <c r="R943" s="27">
        <f t="shared" si="67"/>
        <v>58.000000000465661</v>
      </c>
      <c r="S943" s="3" t="s">
        <v>4</v>
      </c>
      <c r="T943" s="3" t="s">
        <v>1592</v>
      </c>
      <c r="U943" s="3" t="s">
        <v>1604</v>
      </c>
      <c r="V943" s="3" t="s">
        <v>1605</v>
      </c>
      <c r="W943" s="5">
        <v>0</v>
      </c>
      <c r="X943" s="5">
        <v>0</v>
      </c>
      <c r="Y943" s="5">
        <v>0</v>
      </c>
      <c r="Z943" s="5">
        <v>0</v>
      </c>
      <c r="AA943" s="5">
        <v>0.4</v>
      </c>
      <c r="AB943" s="5">
        <v>0</v>
      </c>
      <c r="AC943" s="5">
        <v>0</v>
      </c>
      <c r="AD943" s="5">
        <v>0</v>
      </c>
      <c r="AE943" s="2">
        <v>2</v>
      </c>
      <c r="AF943" s="2">
        <v>0</v>
      </c>
      <c r="AG943" s="2">
        <v>0</v>
      </c>
      <c r="AH943" s="2">
        <v>0</v>
      </c>
      <c r="AI943" s="2">
        <v>0</v>
      </c>
      <c r="AJ943" s="2">
        <v>1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 t="s">
        <v>4</v>
      </c>
      <c r="AT943" s="2" t="s">
        <v>4</v>
      </c>
    </row>
    <row r="944" spans="1:46" x14ac:dyDescent="0.2">
      <c r="A944" s="2">
        <v>1650454</v>
      </c>
      <c r="B944" s="2">
        <v>838415</v>
      </c>
      <c r="C944" s="7">
        <v>23.062631841253001</v>
      </c>
      <c r="D944" s="7">
        <v>40.737029828724502</v>
      </c>
      <c r="E944" s="19" t="s">
        <v>1594</v>
      </c>
      <c r="F944" s="46">
        <f>INDEX(Δεδομένα!$P:$P,MATCH('2021'!E944,Δεδομένα!$O:$O,0))</f>
        <v>42</v>
      </c>
      <c r="G944" s="49" t="s">
        <v>1550</v>
      </c>
      <c r="H944" s="51" t="str">
        <f>INDEX(Δεδομένα!B$1:B$51,MATCH('2021'!G944,Δεδομένα!A$1:A$51,0))</f>
        <v>ΚΕΝΤΡΙΚΗΣ ΜΑΚΕΔΟΝΙΑΣ</v>
      </c>
      <c r="I944" s="53">
        <f>INDEX(Δεδομένα!E$1:E$13,MATCH('2021'!H944,Δεδομένα!D$1:D$13,0))</f>
        <v>3</v>
      </c>
      <c r="J944" s="4">
        <v>44271</v>
      </c>
      <c r="K944" s="3" t="s">
        <v>467</v>
      </c>
      <c r="L944" s="17" t="str">
        <f t="shared" si="64"/>
        <v>16/03/2021 21:45</v>
      </c>
      <c r="M944" s="4">
        <v>44272</v>
      </c>
      <c r="N944" s="3" t="s">
        <v>1606</v>
      </c>
      <c r="O944" s="17" t="str">
        <f t="shared" si="65"/>
        <v>17/03/2021 00:18</v>
      </c>
      <c r="P944" s="24">
        <f t="shared" si="66"/>
        <v>0.10624999999708962</v>
      </c>
      <c r="Q944" s="28">
        <v>0</v>
      </c>
      <c r="R944" s="27">
        <f t="shared" si="67"/>
        <v>152.99999999580905</v>
      </c>
      <c r="S944" s="3" t="s">
        <v>4</v>
      </c>
      <c r="T944" s="3" t="s">
        <v>1592</v>
      </c>
      <c r="U944" s="3" t="s">
        <v>1604</v>
      </c>
      <c r="V944" s="3" t="s">
        <v>1607</v>
      </c>
      <c r="W944" s="5">
        <v>0</v>
      </c>
      <c r="X944" s="5">
        <v>0</v>
      </c>
      <c r="Y944" s="5">
        <v>0</v>
      </c>
      <c r="Z944" s="5">
        <v>0</v>
      </c>
      <c r="AA944" s="5">
        <v>4</v>
      </c>
      <c r="AB944" s="5">
        <v>0</v>
      </c>
      <c r="AC944" s="5">
        <v>0</v>
      </c>
      <c r="AD944" s="5">
        <v>0</v>
      </c>
      <c r="AE944" s="2">
        <v>7</v>
      </c>
      <c r="AF944" s="2">
        <v>0</v>
      </c>
      <c r="AG944" s="2">
        <v>0</v>
      </c>
      <c r="AH944" s="2">
        <v>0</v>
      </c>
      <c r="AI944" s="2">
        <v>0</v>
      </c>
      <c r="AJ944" s="2">
        <v>4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 t="s">
        <v>4</v>
      </c>
      <c r="AT944" s="2" t="s">
        <v>4</v>
      </c>
    </row>
    <row r="945" spans="1:46" x14ac:dyDescent="0.2">
      <c r="A945" s="2">
        <v>1640220</v>
      </c>
      <c r="B945" s="2">
        <v>849525</v>
      </c>
      <c r="D945" s="2"/>
      <c r="E945" s="19" t="s">
        <v>1594</v>
      </c>
      <c r="F945" s="46">
        <f>INDEX(Δεδομένα!$P:$P,MATCH('2021'!E945,Δεδομένα!$O:$O,0))</f>
        <v>42</v>
      </c>
      <c r="G945" s="49" t="s">
        <v>1550</v>
      </c>
      <c r="H945" s="51" t="str">
        <f>INDEX(Δεδομένα!B$1:B$51,MATCH('2021'!G945,Δεδομένα!A$1:A$51,0))</f>
        <v>ΚΕΝΤΡΙΚΗΣ ΜΑΚΕΔΟΝΙΑΣ</v>
      </c>
      <c r="I945" s="53">
        <f>INDEX(Δεδομένα!E$1:E$13,MATCH('2021'!H945,Δεδομένα!D$1:D$13,0))</f>
        <v>3</v>
      </c>
      <c r="J945" s="4">
        <v>44316</v>
      </c>
      <c r="K945" s="3" t="s">
        <v>150</v>
      </c>
      <c r="L945" s="17" t="str">
        <f t="shared" si="64"/>
        <v>30/04/2021 19:00</v>
      </c>
      <c r="M945" s="4">
        <v>44316</v>
      </c>
      <c r="N945" s="3" t="s">
        <v>458</v>
      </c>
      <c r="O945" s="17" t="str">
        <f t="shared" si="65"/>
        <v>30/04/2021 19:50</v>
      </c>
      <c r="P945" s="24">
        <f t="shared" si="66"/>
        <v>3.4722222226264421E-2</v>
      </c>
      <c r="Q945" s="28">
        <v>0</v>
      </c>
      <c r="R945" s="27">
        <f t="shared" si="67"/>
        <v>50.000000005820766</v>
      </c>
      <c r="S945" s="3" t="s">
        <v>4</v>
      </c>
      <c r="T945" s="3" t="s">
        <v>1592</v>
      </c>
      <c r="U945" s="3" t="s">
        <v>4</v>
      </c>
      <c r="V945" s="3" t="s">
        <v>1608</v>
      </c>
      <c r="W945" s="5">
        <v>0</v>
      </c>
      <c r="X945" s="5">
        <v>0</v>
      </c>
      <c r="Y945" s="5">
        <v>0</v>
      </c>
      <c r="Z945" s="5">
        <v>0.5</v>
      </c>
      <c r="AA945" s="5">
        <v>0</v>
      </c>
      <c r="AB945" s="5">
        <v>0</v>
      </c>
      <c r="AC945" s="5">
        <v>0</v>
      </c>
      <c r="AD945" s="5">
        <v>0</v>
      </c>
      <c r="AE945" s="2">
        <v>4</v>
      </c>
      <c r="AF945" s="2">
        <v>0</v>
      </c>
      <c r="AG945" s="2">
        <v>0</v>
      </c>
      <c r="AH945" s="2">
        <v>0</v>
      </c>
      <c r="AI945" s="2">
        <v>0</v>
      </c>
      <c r="AJ945" s="2">
        <v>2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 t="s">
        <v>4</v>
      </c>
      <c r="AT945" s="2" t="s">
        <v>4</v>
      </c>
    </row>
    <row r="946" spans="1:46" x14ac:dyDescent="0.2">
      <c r="A946" s="2">
        <v>1674006</v>
      </c>
      <c r="B946" s="2">
        <v>851148</v>
      </c>
      <c r="C946" s="7">
        <v>23.151606820740199</v>
      </c>
      <c r="D946" s="7">
        <v>40.710393768735003</v>
      </c>
      <c r="E946" s="19" t="s">
        <v>1594</v>
      </c>
      <c r="F946" s="46">
        <f>INDEX(Δεδομένα!$P:$P,MATCH('2021'!E946,Δεδομένα!$O:$O,0))</f>
        <v>42</v>
      </c>
      <c r="G946" s="49" t="s">
        <v>1550</v>
      </c>
      <c r="H946" s="51" t="str">
        <f>INDEX(Δεδομένα!B$1:B$51,MATCH('2021'!G946,Δεδομένα!A$1:A$51,0))</f>
        <v>ΚΕΝΤΡΙΚΗΣ ΜΑΚΕΔΟΝΙΑΣ</v>
      </c>
      <c r="I946" s="53">
        <f>INDEX(Δεδομένα!E$1:E$13,MATCH('2021'!H946,Δεδομένα!D$1:D$13,0))</f>
        <v>3</v>
      </c>
      <c r="J946" s="4">
        <v>44322</v>
      </c>
      <c r="K946" s="3" t="s">
        <v>484</v>
      </c>
      <c r="L946" s="17" t="str">
        <f t="shared" si="64"/>
        <v>06/05/2021 12:40</v>
      </c>
      <c r="M946" s="4">
        <v>44322</v>
      </c>
      <c r="N946" s="3" t="s">
        <v>509</v>
      </c>
      <c r="O946" s="17" t="str">
        <f t="shared" si="65"/>
        <v>06/05/2021 15:55</v>
      </c>
      <c r="P946" s="24">
        <f t="shared" si="66"/>
        <v>0.13541666666424135</v>
      </c>
      <c r="Q946" s="28">
        <v>0</v>
      </c>
      <c r="R946" s="27">
        <f t="shared" si="67"/>
        <v>194.99999999650754</v>
      </c>
      <c r="S946" s="3" t="s">
        <v>4</v>
      </c>
      <c r="T946" s="3" t="s">
        <v>1592</v>
      </c>
      <c r="U946" s="3" t="s">
        <v>4</v>
      </c>
      <c r="V946" s="3" t="s">
        <v>1609</v>
      </c>
      <c r="W946" s="5">
        <v>0</v>
      </c>
      <c r="X946" s="5">
        <v>0</v>
      </c>
      <c r="Y946" s="5">
        <v>0</v>
      </c>
      <c r="Z946" s="5">
        <v>0</v>
      </c>
      <c r="AA946" s="5">
        <v>1.5</v>
      </c>
      <c r="AB946" s="5">
        <v>0</v>
      </c>
      <c r="AC946" s="5">
        <v>0</v>
      </c>
      <c r="AD946" s="5">
        <v>0</v>
      </c>
      <c r="AE946" s="2">
        <v>6</v>
      </c>
      <c r="AF946" s="2">
        <v>0</v>
      </c>
      <c r="AG946" s="2">
        <v>0</v>
      </c>
      <c r="AH946" s="2">
        <v>0</v>
      </c>
      <c r="AI946" s="2">
        <v>0</v>
      </c>
      <c r="AJ946" s="2">
        <v>3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 t="s">
        <v>4</v>
      </c>
      <c r="AT946" s="2" t="s">
        <v>4</v>
      </c>
    </row>
    <row r="947" spans="1:46" x14ac:dyDescent="0.2">
      <c r="A947" s="2">
        <v>1673995</v>
      </c>
      <c r="B947" s="2">
        <v>858995</v>
      </c>
      <c r="D947" s="2"/>
      <c r="E947" s="19" t="s">
        <v>1594</v>
      </c>
      <c r="F947" s="46">
        <f>INDEX(Δεδομένα!$P:$P,MATCH('2021'!E947,Δεδομένα!$O:$O,0))</f>
        <v>42</v>
      </c>
      <c r="G947" s="49" t="s">
        <v>1550</v>
      </c>
      <c r="H947" s="51" t="str">
        <f>INDEX(Δεδομένα!B$1:B$51,MATCH('2021'!G947,Δεδομένα!A$1:A$51,0))</f>
        <v>ΚΕΝΤΡΙΚΗΣ ΜΑΚΕΔΟΝΙΑΣ</v>
      </c>
      <c r="I947" s="53">
        <f>INDEX(Δεδομένα!E$1:E$13,MATCH('2021'!H947,Δεδομένα!D$1:D$13,0))</f>
        <v>3</v>
      </c>
      <c r="J947" s="4">
        <v>44352</v>
      </c>
      <c r="K947" s="3" t="s">
        <v>214</v>
      </c>
      <c r="L947" s="17" t="str">
        <f t="shared" si="64"/>
        <v>05/06/2021 12:00</v>
      </c>
      <c r="M947" s="4">
        <v>44352</v>
      </c>
      <c r="N947" s="3" t="s">
        <v>461</v>
      </c>
      <c r="O947" s="17" t="str">
        <f t="shared" si="65"/>
        <v>05/06/2021 17:00</v>
      </c>
      <c r="P947" s="24">
        <f t="shared" si="66"/>
        <v>0.20833333333575865</v>
      </c>
      <c r="Q947" s="28">
        <v>0</v>
      </c>
      <c r="R947" s="27">
        <f t="shared" si="67"/>
        <v>300.00000000349246</v>
      </c>
      <c r="S947" s="3" t="s">
        <v>4</v>
      </c>
      <c r="T947" s="3" t="s">
        <v>1574</v>
      </c>
      <c r="U947" s="3" t="s">
        <v>4</v>
      </c>
      <c r="V947" s="3" t="s">
        <v>1610</v>
      </c>
      <c r="W947" s="5">
        <v>0</v>
      </c>
      <c r="X947" s="5">
        <v>0</v>
      </c>
      <c r="Y947" s="5">
        <v>0</v>
      </c>
      <c r="Z947" s="5">
        <v>0.1</v>
      </c>
      <c r="AA947" s="5">
        <v>0</v>
      </c>
      <c r="AB947" s="5">
        <v>0</v>
      </c>
      <c r="AC947" s="5">
        <v>0</v>
      </c>
      <c r="AD947" s="5">
        <v>0</v>
      </c>
      <c r="AE947" s="2">
        <v>6</v>
      </c>
      <c r="AF947" s="2">
        <v>0</v>
      </c>
      <c r="AG947" s="2">
        <v>0</v>
      </c>
      <c r="AH947" s="2">
        <v>0</v>
      </c>
      <c r="AI947" s="2">
        <v>0</v>
      </c>
      <c r="AJ947" s="2">
        <v>3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 t="s">
        <v>4</v>
      </c>
      <c r="AT947" s="2" t="s">
        <v>4</v>
      </c>
    </row>
    <row r="948" spans="1:46" x14ac:dyDescent="0.2">
      <c r="A948" s="2">
        <v>1693973</v>
      </c>
      <c r="B948" s="2">
        <v>863051</v>
      </c>
      <c r="C948" s="7">
        <v>23.168871301115601</v>
      </c>
      <c r="D948" s="7">
        <v>40.700722029832697</v>
      </c>
      <c r="E948" s="19" t="s">
        <v>1594</v>
      </c>
      <c r="F948" s="46">
        <f>INDEX(Δεδομένα!$P:$P,MATCH('2021'!E948,Δεδομένα!$O:$O,0))</f>
        <v>42</v>
      </c>
      <c r="G948" s="49" t="s">
        <v>1550</v>
      </c>
      <c r="H948" s="51" t="str">
        <f>INDEX(Δεδομένα!B$1:B$51,MATCH('2021'!G948,Δεδομένα!A$1:A$51,0))</f>
        <v>ΚΕΝΤΡΙΚΗΣ ΜΑΚΕΔΟΝΙΑΣ</v>
      </c>
      <c r="I948" s="53">
        <f>INDEX(Δεδομένα!E$1:E$13,MATCH('2021'!H948,Δεδομένα!D$1:D$13,0))</f>
        <v>3</v>
      </c>
      <c r="J948" s="4">
        <v>44366</v>
      </c>
      <c r="K948" s="3" t="s">
        <v>1385</v>
      </c>
      <c r="L948" s="17" t="str">
        <f t="shared" si="64"/>
        <v>19/06/2021 15:03</v>
      </c>
      <c r="M948" s="4">
        <v>44366</v>
      </c>
      <c r="N948" s="3" t="s">
        <v>267</v>
      </c>
      <c r="O948" s="17" t="str">
        <f t="shared" si="65"/>
        <v>19/06/2021 17:30</v>
      </c>
      <c r="P948" s="24">
        <f t="shared" si="66"/>
        <v>0.10208333333139308</v>
      </c>
      <c r="Q948" s="28">
        <v>0</v>
      </c>
      <c r="R948" s="27">
        <f t="shared" si="67"/>
        <v>146.99999999720603</v>
      </c>
      <c r="S948" s="3" t="s">
        <v>4</v>
      </c>
      <c r="T948" s="3" t="s">
        <v>1592</v>
      </c>
      <c r="U948" s="3" t="s">
        <v>1611</v>
      </c>
      <c r="V948" s="3" t="s">
        <v>1612</v>
      </c>
      <c r="W948" s="5">
        <v>0</v>
      </c>
      <c r="X948" s="5">
        <v>0</v>
      </c>
      <c r="Y948" s="5">
        <v>0</v>
      </c>
      <c r="Z948" s="5">
        <v>5</v>
      </c>
      <c r="AA948" s="5">
        <v>0</v>
      </c>
      <c r="AB948" s="5">
        <v>20</v>
      </c>
      <c r="AC948" s="5">
        <v>0</v>
      </c>
      <c r="AD948" s="5">
        <v>0</v>
      </c>
      <c r="AE948" s="2">
        <v>10</v>
      </c>
      <c r="AF948" s="2">
        <v>0</v>
      </c>
      <c r="AG948" s="2">
        <v>0</v>
      </c>
      <c r="AH948" s="2">
        <v>0</v>
      </c>
      <c r="AI948" s="2">
        <v>0</v>
      </c>
      <c r="AJ948" s="2">
        <v>5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</row>
    <row r="949" spans="1:46" x14ac:dyDescent="0.2">
      <c r="A949" s="2">
        <v>1678880</v>
      </c>
      <c r="B949" s="2">
        <v>864267</v>
      </c>
      <c r="D949" s="2"/>
      <c r="E949" s="19" t="s">
        <v>1594</v>
      </c>
      <c r="F949" s="46">
        <f>INDEX(Δεδομένα!$P:$P,MATCH('2021'!E949,Δεδομένα!$O:$O,0))</f>
        <v>42</v>
      </c>
      <c r="G949" s="49" t="s">
        <v>1550</v>
      </c>
      <c r="H949" s="51" t="str">
        <f>INDEX(Δεδομένα!B$1:B$51,MATCH('2021'!G949,Δεδομένα!A$1:A$51,0))</f>
        <v>ΚΕΝΤΡΙΚΗΣ ΜΑΚΕΔΟΝΙΑΣ</v>
      </c>
      <c r="I949" s="53">
        <f>INDEX(Δεδομένα!E$1:E$13,MATCH('2021'!H949,Δεδομένα!D$1:D$13,0))</f>
        <v>3</v>
      </c>
      <c r="J949" s="4">
        <v>44370</v>
      </c>
      <c r="K949" s="3" t="s">
        <v>564</v>
      </c>
      <c r="L949" s="17" t="str">
        <f t="shared" si="64"/>
        <v>23/06/2021 17:52</v>
      </c>
      <c r="M949" s="4">
        <v>44370</v>
      </c>
      <c r="N949" s="3" t="s">
        <v>150</v>
      </c>
      <c r="O949" s="17" t="str">
        <f t="shared" si="65"/>
        <v>23/06/2021 19:00</v>
      </c>
      <c r="P949" s="24">
        <f t="shared" si="66"/>
        <v>4.7222222223354038E-2</v>
      </c>
      <c r="Q949" s="28">
        <v>0</v>
      </c>
      <c r="R949" s="27">
        <f t="shared" si="67"/>
        <v>68.000000001629815</v>
      </c>
      <c r="S949" s="3" t="s">
        <v>4</v>
      </c>
      <c r="T949" s="3" t="s">
        <v>1592</v>
      </c>
      <c r="U949" s="3" t="s">
        <v>4</v>
      </c>
      <c r="V949" s="3" t="s">
        <v>1613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10</v>
      </c>
      <c r="AC949" s="5">
        <v>0</v>
      </c>
      <c r="AD949" s="5">
        <v>0</v>
      </c>
      <c r="AE949" s="2">
        <v>4</v>
      </c>
      <c r="AF949" s="2">
        <v>0</v>
      </c>
      <c r="AG949" s="2">
        <v>0</v>
      </c>
      <c r="AH949" s="2">
        <v>0</v>
      </c>
      <c r="AI949" s="2">
        <v>0</v>
      </c>
      <c r="AJ949" s="2">
        <v>2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</row>
    <row r="950" spans="1:46" x14ac:dyDescent="0.2">
      <c r="A950" s="2">
        <v>1678881</v>
      </c>
      <c r="B950" s="2">
        <v>867169</v>
      </c>
      <c r="C950" s="7">
        <v>23.1683632379426</v>
      </c>
      <c r="D950" s="7">
        <v>40.708686767651102</v>
      </c>
      <c r="E950" s="19" t="s">
        <v>1594</v>
      </c>
      <c r="F950" s="46">
        <f>INDEX(Δεδομένα!$P:$P,MATCH('2021'!E950,Δεδομένα!$O:$O,0))</f>
        <v>42</v>
      </c>
      <c r="G950" s="49" t="s">
        <v>1550</v>
      </c>
      <c r="H950" s="51" t="str">
        <f>INDEX(Δεδομένα!B$1:B$51,MATCH('2021'!G950,Δεδομένα!A$1:A$51,0))</f>
        <v>ΚΕΝΤΡΙΚΗΣ ΜΑΚΕΔΟΝΙΑΣ</v>
      </c>
      <c r="I950" s="53">
        <f>INDEX(Δεδομένα!E$1:E$13,MATCH('2021'!H950,Δεδομένα!D$1:D$13,0))</f>
        <v>3</v>
      </c>
      <c r="J950" s="4">
        <v>44379</v>
      </c>
      <c r="K950" s="3" t="s">
        <v>1614</v>
      </c>
      <c r="L950" s="17" t="str">
        <f t="shared" si="64"/>
        <v>02/07/2021 09:04</v>
      </c>
      <c r="M950" s="4">
        <v>44379</v>
      </c>
      <c r="N950" s="3" t="s">
        <v>582</v>
      </c>
      <c r="O950" s="17" t="str">
        <f t="shared" si="65"/>
        <v>02/07/2021 10:33</v>
      </c>
      <c r="P950" s="24">
        <f t="shared" si="66"/>
        <v>6.1805555553291924E-2</v>
      </c>
      <c r="Q950" s="28">
        <v>0</v>
      </c>
      <c r="R950" s="27">
        <f t="shared" si="67"/>
        <v>88.999999996740371</v>
      </c>
      <c r="S950" s="3" t="s">
        <v>4</v>
      </c>
      <c r="T950" s="3" t="s">
        <v>1592</v>
      </c>
      <c r="U950" s="3" t="s">
        <v>4</v>
      </c>
      <c r="V950" s="3" t="s">
        <v>1612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1</v>
      </c>
      <c r="AC950" s="5">
        <v>0</v>
      </c>
      <c r="AD950" s="5">
        <v>0</v>
      </c>
      <c r="AE950" s="2">
        <v>2</v>
      </c>
      <c r="AF950" s="2">
        <v>0</v>
      </c>
      <c r="AG950" s="2">
        <v>0</v>
      </c>
      <c r="AH950" s="2">
        <v>0</v>
      </c>
      <c r="AI950" s="2">
        <v>0</v>
      </c>
      <c r="AJ950" s="2">
        <v>1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</row>
    <row r="951" spans="1:46" x14ac:dyDescent="0.2">
      <c r="A951" s="2">
        <v>1678882</v>
      </c>
      <c r="B951" s="2">
        <v>867615</v>
      </c>
      <c r="C951" s="7">
        <v>23.085883604689101</v>
      </c>
      <c r="D951" s="7">
        <v>40.744314732833502</v>
      </c>
      <c r="E951" s="19" t="s">
        <v>1594</v>
      </c>
      <c r="F951" s="46">
        <f>INDEX(Δεδομένα!$P:$P,MATCH('2021'!E951,Δεδομένα!$O:$O,0))</f>
        <v>42</v>
      </c>
      <c r="G951" s="49" t="s">
        <v>1550</v>
      </c>
      <c r="H951" s="51" t="str">
        <f>INDEX(Δεδομένα!B$1:B$51,MATCH('2021'!G951,Δεδομένα!A$1:A$51,0))</f>
        <v>ΚΕΝΤΡΙΚΗΣ ΜΑΚΕΔΟΝΙΑΣ</v>
      </c>
      <c r="I951" s="53">
        <f>INDEX(Δεδομένα!E$1:E$13,MATCH('2021'!H951,Δεδομένα!D$1:D$13,0))</f>
        <v>3</v>
      </c>
      <c r="J951" s="4">
        <v>44380</v>
      </c>
      <c r="K951" s="3" t="s">
        <v>127</v>
      </c>
      <c r="L951" s="17" t="str">
        <f t="shared" si="64"/>
        <v>03/07/2021 11:40</v>
      </c>
      <c r="M951" s="4">
        <v>44380</v>
      </c>
      <c r="N951" s="3" t="s">
        <v>524</v>
      </c>
      <c r="O951" s="17" t="str">
        <f t="shared" si="65"/>
        <v>03/07/2021 20:40</v>
      </c>
      <c r="P951" s="24">
        <f t="shared" si="66"/>
        <v>0.375</v>
      </c>
      <c r="Q951" s="28">
        <v>0</v>
      </c>
      <c r="R951" s="27">
        <f t="shared" si="67"/>
        <v>540</v>
      </c>
      <c r="S951" s="3" t="s">
        <v>4</v>
      </c>
      <c r="T951" s="3" t="s">
        <v>1592</v>
      </c>
      <c r="U951" s="3" t="s">
        <v>4</v>
      </c>
      <c r="V951" s="3" t="s">
        <v>1615</v>
      </c>
      <c r="W951" s="5">
        <v>0</v>
      </c>
      <c r="X951" s="5">
        <v>0</v>
      </c>
      <c r="Y951" s="5">
        <v>0</v>
      </c>
      <c r="Z951" s="5">
        <v>300</v>
      </c>
      <c r="AA951" s="5">
        <v>0</v>
      </c>
      <c r="AB951" s="5">
        <v>0</v>
      </c>
      <c r="AC951" s="5">
        <v>100</v>
      </c>
      <c r="AD951" s="5">
        <v>0</v>
      </c>
      <c r="AE951" s="2">
        <v>40</v>
      </c>
      <c r="AF951" s="2">
        <v>0</v>
      </c>
      <c r="AG951" s="2">
        <v>0</v>
      </c>
      <c r="AH951" s="2">
        <v>0</v>
      </c>
      <c r="AI951" s="2">
        <v>0</v>
      </c>
      <c r="AJ951" s="2">
        <v>15</v>
      </c>
      <c r="AK951" s="2">
        <v>0</v>
      </c>
      <c r="AL951" s="2">
        <v>1</v>
      </c>
      <c r="AM951" s="2">
        <v>2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</row>
    <row r="952" spans="1:46" x14ac:dyDescent="0.2">
      <c r="A952" s="2">
        <v>1678883</v>
      </c>
      <c r="B952" s="2">
        <v>867747</v>
      </c>
      <c r="C952" s="7">
        <v>23.249545098940899</v>
      </c>
      <c r="D952" s="7">
        <v>40.615562463698602</v>
      </c>
      <c r="E952" s="19" t="s">
        <v>1594</v>
      </c>
      <c r="F952" s="46">
        <f>INDEX(Δεδομένα!$P:$P,MATCH('2021'!E952,Δεδομένα!$O:$O,0))</f>
        <v>42</v>
      </c>
      <c r="G952" s="49" t="s">
        <v>1550</v>
      </c>
      <c r="H952" s="51" t="str">
        <f>INDEX(Δεδομένα!B$1:B$51,MATCH('2021'!G952,Δεδομένα!A$1:A$51,0))</f>
        <v>ΚΕΝΤΡΙΚΗΣ ΜΑΚΕΔΟΝΙΑΣ</v>
      </c>
      <c r="I952" s="53">
        <f>INDEX(Δεδομένα!E$1:E$13,MATCH('2021'!H952,Δεδομένα!D$1:D$13,0))</f>
        <v>3</v>
      </c>
      <c r="J952" s="4">
        <v>44380</v>
      </c>
      <c r="K952" s="3" t="s">
        <v>1490</v>
      </c>
      <c r="L952" s="17" t="str">
        <f t="shared" si="64"/>
        <v>03/07/2021 19:45</v>
      </c>
      <c r="M952" s="4">
        <v>44380</v>
      </c>
      <c r="N952" s="3" t="s">
        <v>702</v>
      </c>
      <c r="O952" s="17" t="str">
        <f t="shared" si="65"/>
        <v>03/07/2021 23:45</v>
      </c>
      <c r="P952" s="24">
        <f t="shared" si="66"/>
        <v>0.16666666667151731</v>
      </c>
      <c r="Q952" s="28">
        <v>0</v>
      </c>
      <c r="R952" s="27">
        <f t="shared" si="67"/>
        <v>240.00000000698492</v>
      </c>
      <c r="S952" s="3" t="s">
        <v>4</v>
      </c>
      <c r="T952" s="3" t="s">
        <v>1592</v>
      </c>
      <c r="U952" s="3" t="s">
        <v>4</v>
      </c>
      <c r="V952" s="3" t="s">
        <v>1616</v>
      </c>
      <c r="W952" s="5">
        <v>0</v>
      </c>
      <c r="X952" s="5">
        <v>3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2">
        <v>22</v>
      </c>
      <c r="AF952" s="2">
        <v>0</v>
      </c>
      <c r="AG952" s="2">
        <v>0</v>
      </c>
      <c r="AH952" s="2">
        <v>0</v>
      </c>
      <c r="AI952" s="2">
        <v>0</v>
      </c>
      <c r="AJ952" s="2">
        <v>11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</row>
    <row r="953" spans="1:46" x14ac:dyDescent="0.2">
      <c r="A953" s="2">
        <v>1682221</v>
      </c>
      <c r="B953" s="2">
        <v>871769</v>
      </c>
      <c r="C953" s="7">
        <v>22.994305806888399</v>
      </c>
      <c r="D953" s="7">
        <v>40.7902606099331</v>
      </c>
      <c r="E953" s="19" t="s">
        <v>1594</v>
      </c>
      <c r="F953" s="46">
        <f>INDEX(Δεδομένα!$P:$P,MATCH('2021'!E953,Δεδομένα!$O:$O,0))</f>
        <v>42</v>
      </c>
      <c r="G953" s="49" t="s">
        <v>1550</v>
      </c>
      <c r="H953" s="51" t="str">
        <f>INDEX(Δεδομένα!B$1:B$51,MATCH('2021'!G953,Δεδομένα!A$1:A$51,0))</f>
        <v>ΚΕΝΤΡΙΚΗΣ ΜΑΚΕΔΟΝΙΑΣ</v>
      </c>
      <c r="I953" s="53">
        <f>INDEX(Δεδομένα!E$1:E$13,MATCH('2021'!H953,Δεδομένα!D$1:D$13,0))</f>
        <v>3</v>
      </c>
      <c r="J953" s="4">
        <v>44393</v>
      </c>
      <c r="K953" s="3" t="s">
        <v>576</v>
      </c>
      <c r="L953" s="17" t="str">
        <f t="shared" si="64"/>
        <v>16/07/2021 18:42</v>
      </c>
      <c r="M953" s="4">
        <v>44394</v>
      </c>
      <c r="N953" s="3" t="s">
        <v>1606</v>
      </c>
      <c r="O953" s="17" t="str">
        <f t="shared" si="65"/>
        <v>17/07/2021 00:18</v>
      </c>
      <c r="P953" s="24">
        <f t="shared" si="66"/>
        <v>0.23333333332993789</v>
      </c>
      <c r="Q953" s="28">
        <v>0</v>
      </c>
      <c r="R953" s="27">
        <f t="shared" si="67"/>
        <v>335.99999999511056</v>
      </c>
      <c r="S953" s="3" t="s">
        <v>4</v>
      </c>
      <c r="T953" s="3" t="s">
        <v>1553</v>
      </c>
      <c r="U953" s="3" t="s">
        <v>1617</v>
      </c>
      <c r="V953" s="3" t="s">
        <v>1618</v>
      </c>
      <c r="W953" s="5">
        <v>0</v>
      </c>
      <c r="X953" s="5">
        <v>0</v>
      </c>
      <c r="Y953" s="5">
        <v>0</v>
      </c>
      <c r="Z953" s="5">
        <v>40</v>
      </c>
      <c r="AA953" s="5">
        <v>0</v>
      </c>
      <c r="AB953" s="5">
        <v>0</v>
      </c>
      <c r="AC953" s="5">
        <v>360</v>
      </c>
      <c r="AD953" s="5">
        <v>0</v>
      </c>
      <c r="AE953" s="2">
        <v>18</v>
      </c>
      <c r="AF953" s="2">
        <v>0</v>
      </c>
      <c r="AG953" s="2">
        <v>0</v>
      </c>
      <c r="AH953" s="2">
        <v>0</v>
      </c>
      <c r="AI953" s="2">
        <v>4</v>
      </c>
      <c r="AJ953" s="2">
        <v>9</v>
      </c>
      <c r="AK953" s="2">
        <v>0</v>
      </c>
      <c r="AL953" s="2">
        <v>1</v>
      </c>
      <c r="AM953" s="2">
        <v>2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</row>
    <row r="954" spans="1:46" x14ac:dyDescent="0.2">
      <c r="A954" s="2">
        <v>1690897</v>
      </c>
      <c r="B954" s="2">
        <v>872988</v>
      </c>
      <c r="C954" s="7">
        <v>22.8675897166233</v>
      </c>
      <c r="D954" s="7">
        <v>40.815667225880198</v>
      </c>
      <c r="E954" s="19" t="s">
        <v>1594</v>
      </c>
      <c r="F954" s="46">
        <f>INDEX(Δεδομένα!$P:$P,MATCH('2021'!E954,Δεδομένα!$O:$O,0))</f>
        <v>42</v>
      </c>
      <c r="G954" s="49" t="s">
        <v>1550</v>
      </c>
      <c r="H954" s="51" t="str">
        <f>INDEX(Δεδομένα!B$1:B$51,MATCH('2021'!G954,Δεδομένα!A$1:A$51,0))</f>
        <v>ΚΕΝΤΡΙΚΗΣ ΜΑΚΕΔΟΝΙΑΣ</v>
      </c>
      <c r="I954" s="53">
        <f>INDEX(Δεδομένα!E$1:E$13,MATCH('2021'!H954,Δεδομένα!D$1:D$13,0))</f>
        <v>3</v>
      </c>
      <c r="J954" s="4">
        <v>44397</v>
      </c>
      <c r="K954" s="3" t="s">
        <v>722</v>
      </c>
      <c r="L954" s="17" t="str">
        <f t="shared" si="64"/>
        <v>20/07/2021 17:01</v>
      </c>
      <c r="M954" s="4">
        <v>44397</v>
      </c>
      <c r="N954" s="3" t="s">
        <v>17</v>
      </c>
      <c r="O954" s="17" t="str">
        <f t="shared" si="65"/>
        <v>20/07/2021 18:00</v>
      </c>
      <c r="P954" s="24">
        <f t="shared" si="66"/>
        <v>4.0972222224809229E-2</v>
      </c>
      <c r="Q954" s="28">
        <v>0</v>
      </c>
      <c r="R954" s="27">
        <f t="shared" si="67"/>
        <v>59.00000000372529</v>
      </c>
      <c r="S954" s="3" t="s">
        <v>4</v>
      </c>
      <c r="T954" s="3" t="s">
        <v>1553</v>
      </c>
      <c r="U954" s="3" t="s">
        <v>4</v>
      </c>
      <c r="V954" s="3" t="s">
        <v>1571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3.5</v>
      </c>
      <c r="AD954" s="5">
        <v>0</v>
      </c>
      <c r="AE954" s="2">
        <v>4</v>
      </c>
      <c r="AF954" s="2">
        <v>0</v>
      </c>
      <c r="AG954" s="2">
        <v>0</v>
      </c>
      <c r="AH954" s="2">
        <v>0</v>
      </c>
      <c r="AI954" s="2">
        <v>0</v>
      </c>
      <c r="AJ954" s="2">
        <v>2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</row>
    <row r="955" spans="1:46" x14ac:dyDescent="0.2">
      <c r="A955" s="2">
        <v>1690895</v>
      </c>
      <c r="B955" s="2">
        <v>873008</v>
      </c>
      <c r="C955" s="7">
        <v>23.069172052619599</v>
      </c>
      <c r="D955" s="7">
        <v>40.742668629211899</v>
      </c>
      <c r="E955" s="19" t="s">
        <v>1594</v>
      </c>
      <c r="F955" s="46">
        <f>INDEX(Δεδομένα!$P:$P,MATCH('2021'!E955,Δεδομένα!$O:$O,0))</f>
        <v>42</v>
      </c>
      <c r="G955" s="49" t="s">
        <v>1550</v>
      </c>
      <c r="H955" s="51" t="str">
        <f>INDEX(Δεδομένα!B$1:B$51,MATCH('2021'!G955,Δεδομένα!A$1:A$51,0))</f>
        <v>ΚΕΝΤΡΙΚΗΣ ΜΑΚΕΔΟΝΙΑΣ</v>
      </c>
      <c r="I955" s="53">
        <f>INDEX(Δεδομένα!E$1:E$13,MATCH('2021'!H955,Δεδομένα!D$1:D$13,0))</f>
        <v>3</v>
      </c>
      <c r="J955" s="4">
        <v>44397</v>
      </c>
      <c r="K955" s="3" t="s">
        <v>464</v>
      </c>
      <c r="L955" s="17" t="str">
        <f t="shared" si="64"/>
        <v>20/07/2021 18:20</v>
      </c>
      <c r="M955" s="4">
        <v>44397</v>
      </c>
      <c r="N955" s="3" t="s">
        <v>497</v>
      </c>
      <c r="O955" s="17" t="str">
        <f t="shared" si="65"/>
        <v>20/07/2021 21:00</v>
      </c>
      <c r="P955" s="24">
        <f t="shared" si="66"/>
        <v>0.11111111110949423</v>
      </c>
      <c r="Q955" s="28">
        <v>0</v>
      </c>
      <c r="R955" s="27">
        <f t="shared" si="67"/>
        <v>159.99999999767169</v>
      </c>
      <c r="S955" s="3" t="s">
        <v>4</v>
      </c>
      <c r="T955" s="3" t="s">
        <v>1592</v>
      </c>
      <c r="U955" s="3" t="s">
        <v>1604</v>
      </c>
      <c r="V955" s="3" t="s">
        <v>1619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24</v>
      </c>
      <c r="AD955" s="5">
        <v>1</v>
      </c>
      <c r="AE955" s="2">
        <v>12</v>
      </c>
      <c r="AF955" s="2">
        <v>0</v>
      </c>
      <c r="AG955" s="2">
        <v>7</v>
      </c>
      <c r="AH955" s="2">
        <v>0</v>
      </c>
      <c r="AI955" s="2">
        <v>0</v>
      </c>
      <c r="AJ955" s="2">
        <v>3</v>
      </c>
      <c r="AK955" s="2">
        <v>0</v>
      </c>
      <c r="AL955" s="2">
        <v>0</v>
      </c>
      <c r="AM955" s="2">
        <v>1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</row>
    <row r="956" spans="1:46" x14ac:dyDescent="0.2">
      <c r="A956" s="2">
        <v>1690900</v>
      </c>
      <c r="B956" s="2">
        <v>873867</v>
      </c>
      <c r="C956" s="7">
        <v>22.984894700682698</v>
      </c>
      <c r="D956" s="7">
        <v>40.8538419941139</v>
      </c>
      <c r="E956" s="19" t="s">
        <v>1594</v>
      </c>
      <c r="F956" s="46">
        <f>INDEX(Δεδομένα!$P:$P,MATCH('2021'!E956,Δεδομένα!$O:$O,0))</f>
        <v>42</v>
      </c>
      <c r="G956" s="49" t="s">
        <v>1550</v>
      </c>
      <c r="H956" s="51" t="str">
        <f>INDEX(Δεδομένα!B$1:B$51,MATCH('2021'!G956,Δεδομένα!A$1:A$51,0))</f>
        <v>ΚΕΝΤΡΙΚΗΣ ΜΑΚΕΔΟΝΙΑΣ</v>
      </c>
      <c r="I956" s="53">
        <f>INDEX(Δεδομένα!E$1:E$13,MATCH('2021'!H956,Δεδομένα!D$1:D$13,0))</f>
        <v>3</v>
      </c>
      <c r="J956" s="4">
        <v>44400</v>
      </c>
      <c r="K956" s="3" t="s">
        <v>461</v>
      </c>
      <c r="L956" s="17" t="str">
        <f t="shared" si="64"/>
        <v>23/07/2021 17:00</v>
      </c>
      <c r="M956" s="4">
        <v>44400</v>
      </c>
      <c r="N956" s="3" t="s">
        <v>261</v>
      </c>
      <c r="O956" s="17" t="str">
        <f t="shared" si="65"/>
        <v>23/07/2021 18:25</v>
      </c>
      <c r="P956" s="24">
        <f t="shared" si="66"/>
        <v>5.9027777773735579E-2</v>
      </c>
      <c r="Q956" s="28">
        <v>0</v>
      </c>
      <c r="R956" s="27">
        <f t="shared" si="67"/>
        <v>84.999999994179234</v>
      </c>
      <c r="S956" s="3" t="s">
        <v>4</v>
      </c>
      <c r="T956" s="3" t="s">
        <v>1592</v>
      </c>
      <c r="U956" s="3" t="s">
        <v>4</v>
      </c>
      <c r="V956" s="3" t="s">
        <v>1620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15</v>
      </c>
      <c r="AD956" s="5">
        <v>0</v>
      </c>
      <c r="AE956" s="2">
        <v>4</v>
      </c>
      <c r="AF956" s="2">
        <v>0</v>
      </c>
      <c r="AG956" s="2">
        <v>0</v>
      </c>
      <c r="AH956" s="2">
        <v>0</v>
      </c>
      <c r="AI956" s="2">
        <v>0</v>
      </c>
      <c r="AJ956" s="2">
        <v>2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</row>
    <row r="957" spans="1:46" x14ac:dyDescent="0.2">
      <c r="A957" s="2">
        <v>1696513</v>
      </c>
      <c r="B957" s="2">
        <v>874218</v>
      </c>
      <c r="C957" s="7">
        <v>23.250467300415</v>
      </c>
      <c r="D957" s="7">
        <v>40.871482849121101</v>
      </c>
      <c r="E957" s="19" t="s">
        <v>1594</v>
      </c>
      <c r="F957" s="46">
        <f>INDEX(Δεδομένα!$P:$P,MATCH('2021'!E957,Δεδομένα!$O:$O,0))</f>
        <v>42</v>
      </c>
      <c r="G957" s="49" t="s">
        <v>1550</v>
      </c>
      <c r="H957" s="51" t="str">
        <f>INDEX(Δεδομένα!B$1:B$51,MATCH('2021'!G957,Δεδομένα!A$1:A$51,0))</f>
        <v>ΚΕΝΤΡΙΚΗΣ ΜΑΚΕΔΟΝΙΑΣ</v>
      </c>
      <c r="I957" s="53">
        <f>INDEX(Δεδομένα!E$1:E$13,MATCH('2021'!H957,Δεδομένα!D$1:D$13,0))</f>
        <v>3</v>
      </c>
      <c r="J957" s="4">
        <v>44401</v>
      </c>
      <c r="K957" s="3" t="s">
        <v>1238</v>
      </c>
      <c r="L957" s="17" t="str">
        <f t="shared" si="64"/>
        <v>24/07/2021 21:05</v>
      </c>
      <c r="M957" s="4">
        <v>44401</v>
      </c>
      <c r="N957" s="3" t="s">
        <v>734</v>
      </c>
      <c r="O957" s="17" t="str">
        <f t="shared" si="65"/>
        <v>24/07/2021 23:30</v>
      </c>
      <c r="P957" s="24">
        <f t="shared" si="66"/>
        <v>0.10069444444525288</v>
      </c>
      <c r="Q957" s="28">
        <v>0</v>
      </c>
      <c r="R957" s="27">
        <f t="shared" si="67"/>
        <v>145.00000000116415</v>
      </c>
      <c r="S957" s="3" t="s">
        <v>4</v>
      </c>
      <c r="T957" s="3" t="s">
        <v>1592</v>
      </c>
      <c r="U957" s="3" t="s">
        <v>4</v>
      </c>
      <c r="V957" s="3" t="s">
        <v>1621</v>
      </c>
      <c r="W957" s="5">
        <v>0</v>
      </c>
      <c r="X957" s="5">
        <v>0.1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2">
        <v>2</v>
      </c>
      <c r="AF957" s="2">
        <v>0</v>
      </c>
      <c r="AG957" s="2">
        <v>0</v>
      </c>
      <c r="AH957" s="2">
        <v>0</v>
      </c>
      <c r="AI957" s="2">
        <v>0</v>
      </c>
      <c r="AJ957" s="2">
        <v>1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</row>
    <row r="958" spans="1:46" x14ac:dyDescent="0.2">
      <c r="A958" s="2">
        <v>1693974</v>
      </c>
      <c r="B958" s="2">
        <v>874437</v>
      </c>
      <c r="C958" s="7">
        <v>23.209146394527298</v>
      </c>
      <c r="D958" s="7">
        <v>40.686331955271001</v>
      </c>
      <c r="E958" s="19" t="s">
        <v>1594</v>
      </c>
      <c r="F958" s="46">
        <f>INDEX(Δεδομένα!$P:$P,MATCH('2021'!E958,Δεδομένα!$O:$O,0))</f>
        <v>42</v>
      </c>
      <c r="G958" s="49" t="s">
        <v>1550</v>
      </c>
      <c r="H958" s="51" t="str">
        <f>INDEX(Δεδομένα!B$1:B$51,MATCH('2021'!G958,Δεδομένα!A$1:A$51,0))</f>
        <v>ΚΕΝΤΡΙΚΗΣ ΜΑΚΕΔΟΝΙΑΣ</v>
      </c>
      <c r="I958" s="53">
        <f>INDEX(Δεδομένα!E$1:E$13,MATCH('2021'!H958,Δεδομένα!D$1:D$13,0))</f>
        <v>3</v>
      </c>
      <c r="J958" s="4">
        <v>44402</v>
      </c>
      <c r="K958" s="3" t="s">
        <v>483</v>
      </c>
      <c r="L958" s="17" t="str">
        <f t="shared" si="64"/>
        <v>25/07/2021 18:10</v>
      </c>
      <c r="M958" s="4">
        <v>44402</v>
      </c>
      <c r="N958" s="3" t="s">
        <v>13</v>
      </c>
      <c r="O958" s="17" t="str">
        <f t="shared" si="65"/>
        <v>25/07/2021 18:50</v>
      </c>
      <c r="P958" s="24">
        <f t="shared" si="66"/>
        <v>2.7777777773735579E-2</v>
      </c>
      <c r="Q958" s="28">
        <v>0</v>
      </c>
      <c r="R958" s="27">
        <f t="shared" si="67"/>
        <v>39.999999994179234</v>
      </c>
      <c r="S958" s="3" t="s">
        <v>4</v>
      </c>
      <c r="T958" s="3" t="s">
        <v>1574</v>
      </c>
      <c r="U958" s="3" t="s">
        <v>1622</v>
      </c>
      <c r="V958" s="3" t="s">
        <v>1623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0.5</v>
      </c>
      <c r="AD958" s="5">
        <v>0</v>
      </c>
      <c r="AE958" s="2">
        <v>3</v>
      </c>
      <c r="AF958" s="2">
        <v>0</v>
      </c>
      <c r="AG958" s="2">
        <v>0</v>
      </c>
      <c r="AH958" s="2">
        <v>0</v>
      </c>
      <c r="AI958" s="2">
        <v>0</v>
      </c>
      <c r="AJ958" s="2">
        <v>1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</row>
    <row r="959" spans="1:46" x14ac:dyDescent="0.2">
      <c r="A959" s="2">
        <v>1702658</v>
      </c>
      <c r="B959" s="2">
        <v>884661</v>
      </c>
      <c r="C959" s="7">
        <v>23.1350466508724</v>
      </c>
      <c r="D959" s="7">
        <v>40.759085753803397</v>
      </c>
      <c r="E959" s="19" t="s">
        <v>1594</v>
      </c>
      <c r="F959" s="46">
        <f>INDEX(Δεδομένα!$P:$P,MATCH('2021'!E959,Δεδομένα!$O:$O,0))</f>
        <v>42</v>
      </c>
      <c r="G959" s="49" t="s">
        <v>1550</v>
      </c>
      <c r="H959" s="51" t="str">
        <f>INDEX(Δεδομένα!B$1:B$51,MATCH('2021'!G959,Δεδομένα!A$1:A$51,0))</f>
        <v>ΚΕΝΤΡΙΚΗΣ ΜΑΚΕΔΟΝΙΑΣ</v>
      </c>
      <c r="I959" s="53">
        <f>INDEX(Δεδομένα!E$1:E$13,MATCH('2021'!H959,Δεδομένα!D$1:D$13,0))</f>
        <v>3</v>
      </c>
      <c r="J959" s="4">
        <v>44428</v>
      </c>
      <c r="K959" s="3" t="s">
        <v>32</v>
      </c>
      <c r="L959" s="17" t="str">
        <f t="shared" si="64"/>
        <v>20/08/2021 18:45</v>
      </c>
      <c r="M959" s="4">
        <v>44428</v>
      </c>
      <c r="N959" s="3" t="s">
        <v>1624</v>
      </c>
      <c r="O959" s="17" t="str">
        <f t="shared" si="65"/>
        <v>20/08/2021 19:52</v>
      </c>
      <c r="P959" s="24">
        <f t="shared" si="66"/>
        <v>4.6527777776645962E-2</v>
      </c>
      <c r="Q959" s="28">
        <v>0</v>
      </c>
      <c r="R959" s="27">
        <f t="shared" si="67"/>
        <v>66.999999998370185</v>
      </c>
      <c r="S959" s="3" t="s">
        <v>4</v>
      </c>
      <c r="T959" s="3" t="s">
        <v>1592</v>
      </c>
      <c r="U959" s="3" t="s">
        <v>4</v>
      </c>
      <c r="V959" s="3" t="s">
        <v>1625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10</v>
      </c>
      <c r="AD959" s="5">
        <v>0</v>
      </c>
      <c r="AE959" s="2">
        <v>3</v>
      </c>
      <c r="AF959" s="2">
        <v>0</v>
      </c>
      <c r="AG959" s="2">
        <v>0</v>
      </c>
      <c r="AH959" s="2">
        <v>0</v>
      </c>
      <c r="AI959" s="2">
        <v>0</v>
      </c>
      <c r="AJ959" s="2">
        <v>2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</row>
    <row r="960" spans="1:46" x14ac:dyDescent="0.2">
      <c r="A960" s="2">
        <v>1696514</v>
      </c>
      <c r="B960" s="2">
        <v>886821</v>
      </c>
      <c r="C960" s="7">
        <v>23.0153195241828</v>
      </c>
      <c r="D960" s="7">
        <v>40.776419308262</v>
      </c>
      <c r="E960" s="19" t="s">
        <v>1594</v>
      </c>
      <c r="F960" s="46">
        <f>INDEX(Δεδομένα!$P:$P,MATCH('2021'!E960,Δεδομένα!$O:$O,0))</f>
        <v>42</v>
      </c>
      <c r="G960" s="49" t="s">
        <v>1550</v>
      </c>
      <c r="H960" s="51" t="str">
        <f>INDEX(Δεδομένα!B$1:B$51,MATCH('2021'!G960,Δεδομένα!A$1:A$51,0))</f>
        <v>ΚΕΝΤΡΙΚΗΣ ΜΑΚΕΔΟΝΙΑΣ</v>
      </c>
      <c r="I960" s="53">
        <f>INDEX(Δεδομένα!E$1:E$13,MATCH('2021'!H960,Δεδομένα!D$1:D$13,0))</f>
        <v>3</v>
      </c>
      <c r="J960" s="4">
        <v>44436</v>
      </c>
      <c r="K960" s="3" t="s">
        <v>775</v>
      </c>
      <c r="L960" s="17" t="str">
        <f t="shared" si="64"/>
        <v>28/08/2021 10:05</v>
      </c>
      <c r="M960" s="4">
        <v>44436</v>
      </c>
      <c r="N960" s="3" t="s">
        <v>692</v>
      </c>
      <c r="O960" s="17" t="str">
        <f t="shared" si="65"/>
        <v>28/08/2021 10:50</v>
      </c>
      <c r="P960" s="24">
        <f t="shared" si="66"/>
        <v>3.125E-2</v>
      </c>
      <c r="Q960" s="28">
        <v>0</v>
      </c>
      <c r="R960" s="27">
        <f t="shared" si="67"/>
        <v>45</v>
      </c>
      <c r="S960" s="3" t="s">
        <v>4</v>
      </c>
      <c r="T960" s="3" t="s">
        <v>1553</v>
      </c>
      <c r="U960" s="3" t="s">
        <v>1626</v>
      </c>
      <c r="V960" s="3" t="s">
        <v>1627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2</v>
      </c>
      <c r="AD960" s="5">
        <v>0</v>
      </c>
      <c r="AE960" s="2">
        <v>4</v>
      </c>
      <c r="AF960" s="2">
        <v>0</v>
      </c>
      <c r="AG960" s="2">
        <v>0</v>
      </c>
      <c r="AH960" s="2">
        <v>0</v>
      </c>
      <c r="AI960" s="2">
        <v>0</v>
      </c>
      <c r="AJ960" s="2">
        <v>2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</row>
    <row r="961" spans="1:46" x14ac:dyDescent="0.2">
      <c r="A961" s="2">
        <v>1696515</v>
      </c>
      <c r="B961" s="2">
        <v>888902</v>
      </c>
      <c r="C961" s="7">
        <v>22.9504016932976</v>
      </c>
      <c r="D961" s="7">
        <v>40.765813438220803</v>
      </c>
      <c r="E961" s="19" t="s">
        <v>1594</v>
      </c>
      <c r="F961" s="46">
        <f>INDEX(Δεδομένα!$P:$P,MATCH('2021'!E961,Δεδομένα!$O:$O,0))</f>
        <v>42</v>
      </c>
      <c r="G961" s="49" t="s">
        <v>1550</v>
      </c>
      <c r="H961" s="51" t="str">
        <f>INDEX(Δεδομένα!B$1:B$51,MATCH('2021'!G961,Δεδομένα!A$1:A$51,0))</f>
        <v>ΚΕΝΤΡΙΚΗΣ ΜΑΚΕΔΟΝΙΑΣ</v>
      </c>
      <c r="I961" s="53">
        <f>INDEX(Δεδομένα!E$1:E$13,MATCH('2021'!H961,Δεδομένα!D$1:D$13,0))</f>
        <v>3</v>
      </c>
      <c r="J961" s="4">
        <v>44444</v>
      </c>
      <c r="K961" s="3" t="s">
        <v>835</v>
      </c>
      <c r="L961" s="17" t="str">
        <f t="shared" si="64"/>
        <v>05/09/2021 14:37</v>
      </c>
      <c r="M961" s="4">
        <v>44444</v>
      </c>
      <c r="N961" s="3" t="s">
        <v>672</v>
      </c>
      <c r="O961" s="17" t="str">
        <f t="shared" si="65"/>
        <v>05/09/2021 15:21</v>
      </c>
      <c r="P961" s="24">
        <f t="shared" si="66"/>
        <v>3.0555555553291924E-2</v>
      </c>
      <c r="Q961" s="28">
        <v>0</v>
      </c>
      <c r="R961" s="27">
        <f t="shared" si="67"/>
        <v>43.999999996740371</v>
      </c>
      <c r="S961" s="3" t="s">
        <v>4</v>
      </c>
      <c r="T961" s="3" t="s">
        <v>1553</v>
      </c>
      <c r="U961" s="3" t="s">
        <v>1628</v>
      </c>
      <c r="V961" s="3" t="s">
        <v>1629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3</v>
      </c>
      <c r="AD961" s="5">
        <v>0</v>
      </c>
      <c r="AE961" s="2">
        <v>4</v>
      </c>
      <c r="AF961" s="2">
        <v>0</v>
      </c>
      <c r="AG961" s="2">
        <v>0</v>
      </c>
      <c r="AH961" s="2">
        <v>0</v>
      </c>
      <c r="AI961" s="2">
        <v>0</v>
      </c>
      <c r="AJ961" s="2">
        <v>2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</row>
    <row r="962" spans="1:46" x14ac:dyDescent="0.2">
      <c r="A962" s="2">
        <v>1702636</v>
      </c>
      <c r="B962" s="2">
        <v>889491</v>
      </c>
      <c r="C962" s="7">
        <v>23.4109783172607</v>
      </c>
      <c r="D962" s="7">
        <v>40.780914306640597</v>
      </c>
      <c r="E962" s="19" t="s">
        <v>1594</v>
      </c>
      <c r="F962" s="46">
        <f>INDEX(Δεδομένα!$P:$P,MATCH('2021'!E962,Δεδομένα!$O:$O,0))</f>
        <v>42</v>
      </c>
      <c r="G962" s="49" t="s">
        <v>1550</v>
      </c>
      <c r="H962" s="51" t="str">
        <f>INDEX(Δεδομένα!B$1:B$51,MATCH('2021'!G962,Δεδομένα!A$1:A$51,0))</f>
        <v>ΚΕΝΤΡΙΚΗΣ ΜΑΚΕΔΟΝΙΑΣ</v>
      </c>
      <c r="I962" s="53">
        <f>INDEX(Δεδομένα!E$1:E$13,MATCH('2021'!H962,Δεδομένα!D$1:D$13,0))</f>
        <v>3</v>
      </c>
      <c r="J962" s="4">
        <v>44446</v>
      </c>
      <c r="K962" s="3" t="s">
        <v>810</v>
      </c>
      <c r="L962" s="17" t="str">
        <f t="shared" si="64"/>
        <v>07/09/2021 14:23</v>
      </c>
      <c r="M962" s="4">
        <v>44447</v>
      </c>
      <c r="N962" s="3" t="s">
        <v>469</v>
      </c>
      <c r="O962" s="17" t="str">
        <f t="shared" si="65"/>
        <v>08/09/2021 08:29</v>
      </c>
      <c r="P962" s="24">
        <f t="shared" si="66"/>
        <v>0.75416666666569654</v>
      </c>
      <c r="Q962" s="28">
        <v>0</v>
      </c>
      <c r="R962" s="27">
        <f t="shared" si="67"/>
        <v>1085.999999998603</v>
      </c>
      <c r="S962" s="3" t="s">
        <v>4</v>
      </c>
      <c r="T962" s="3" t="s">
        <v>1592</v>
      </c>
      <c r="U962" s="3" t="s">
        <v>1630</v>
      </c>
      <c r="V962" s="3" t="s">
        <v>1631</v>
      </c>
      <c r="W962" s="5">
        <v>0</v>
      </c>
      <c r="X962" s="5">
        <v>50</v>
      </c>
      <c r="Y962" s="5">
        <v>0</v>
      </c>
      <c r="Z962" s="5">
        <v>50</v>
      </c>
      <c r="AA962" s="5">
        <v>0</v>
      </c>
      <c r="AB962" s="5">
        <v>0</v>
      </c>
      <c r="AC962" s="5">
        <v>0</v>
      </c>
      <c r="AD962" s="5">
        <v>0</v>
      </c>
      <c r="AE962" s="2">
        <v>49</v>
      </c>
      <c r="AF962" s="2">
        <v>9</v>
      </c>
      <c r="AG962" s="2">
        <v>0</v>
      </c>
      <c r="AH962" s="2">
        <v>0</v>
      </c>
      <c r="AI962" s="2">
        <v>1</v>
      </c>
      <c r="AJ962" s="2">
        <v>16</v>
      </c>
      <c r="AK962" s="2">
        <v>0</v>
      </c>
      <c r="AL962" s="2">
        <v>0</v>
      </c>
      <c r="AM962" s="2">
        <v>1</v>
      </c>
      <c r="AN962" s="2">
        <v>0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0</v>
      </c>
    </row>
    <row r="963" spans="1:46" x14ac:dyDescent="0.2">
      <c r="A963" s="2">
        <v>1642696</v>
      </c>
      <c r="B963" s="2">
        <v>820209</v>
      </c>
      <c r="C963" s="7">
        <v>23.070890202563199</v>
      </c>
      <c r="D963" s="7">
        <v>40.563002899425598</v>
      </c>
      <c r="E963" s="19" t="s">
        <v>1632</v>
      </c>
      <c r="F963" s="46">
        <f>INDEX(Δεδομένα!$P:$P,MATCH('2021'!E963,Δεδομένα!$O:$O,0))</f>
        <v>43</v>
      </c>
      <c r="G963" s="49" t="s">
        <v>1550</v>
      </c>
      <c r="H963" s="51" t="str">
        <f>INDEX(Δεδομένα!B$1:B$51,MATCH('2021'!G963,Δεδομένα!A$1:A$51,0))</f>
        <v>ΚΕΝΤΡΙΚΗΣ ΜΑΚΕΔΟΝΙΑΣ</v>
      </c>
      <c r="I963" s="53">
        <f>INDEX(Δεδομένα!E$1:E$13,MATCH('2021'!H963,Δεδομένα!D$1:D$13,0))</f>
        <v>3</v>
      </c>
      <c r="J963" s="4">
        <v>44218</v>
      </c>
      <c r="K963" s="3" t="s">
        <v>835</v>
      </c>
      <c r="L963" s="17" t="str">
        <f t="shared" si="64"/>
        <v>22/01/2021 14:37</v>
      </c>
      <c r="M963" s="4">
        <v>44218</v>
      </c>
      <c r="N963" s="3" t="s">
        <v>36</v>
      </c>
      <c r="O963" s="17" t="str">
        <f t="shared" si="65"/>
        <v>22/01/2021 16:20</v>
      </c>
      <c r="P963" s="24">
        <f t="shared" si="66"/>
        <v>7.1527777778101154E-2</v>
      </c>
      <c r="Q963" s="28">
        <v>0</v>
      </c>
      <c r="R963" s="27">
        <f t="shared" si="67"/>
        <v>103.00000000046566</v>
      </c>
      <c r="S963" s="3" t="s">
        <v>4</v>
      </c>
      <c r="T963" s="3" t="s">
        <v>1633</v>
      </c>
      <c r="U963" s="3" t="s">
        <v>4</v>
      </c>
      <c r="V963" s="3" t="s">
        <v>1634</v>
      </c>
      <c r="W963" s="5">
        <v>1.5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2">
        <v>8</v>
      </c>
      <c r="AF963" s="2">
        <v>0</v>
      </c>
      <c r="AG963" s="2">
        <v>0</v>
      </c>
      <c r="AH963" s="2">
        <v>0</v>
      </c>
      <c r="AI963" s="2">
        <v>0</v>
      </c>
      <c r="AJ963" s="2">
        <v>3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 t="s">
        <v>4</v>
      </c>
      <c r="AT963" s="2" t="s">
        <v>4</v>
      </c>
    </row>
    <row r="964" spans="1:46" x14ac:dyDescent="0.2">
      <c r="A964" s="2">
        <v>1683245</v>
      </c>
      <c r="B964" s="2">
        <v>859108</v>
      </c>
      <c r="C964" s="7">
        <v>23.001266671633999</v>
      </c>
      <c r="D964" s="7">
        <v>40.574082855017799</v>
      </c>
      <c r="E964" s="19" t="s">
        <v>1632</v>
      </c>
      <c r="F964" s="46">
        <f>INDEX(Δεδομένα!$P:$P,MATCH('2021'!E964,Δεδομένα!$O:$O,0))</f>
        <v>43</v>
      </c>
      <c r="G964" s="49" t="s">
        <v>1550</v>
      </c>
      <c r="H964" s="51" t="str">
        <f>INDEX(Δεδομένα!B$1:B$51,MATCH('2021'!G964,Δεδομένα!A$1:A$51,0))</f>
        <v>ΚΕΝΤΡΙΚΗΣ ΜΑΚΕΔΟΝΙΑΣ</v>
      </c>
      <c r="I964" s="53">
        <f>INDEX(Δεδομένα!E$1:E$13,MATCH('2021'!H964,Δεδομένα!D$1:D$13,0))</f>
        <v>3</v>
      </c>
      <c r="J964" s="4">
        <v>44352</v>
      </c>
      <c r="K964" s="3" t="s">
        <v>622</v>
      </c>
      <c r="L964" s="17" t="str">
        <f t="shared" si="64"/>
        <v>05/06/2021 18:41</v>
      </c>
      <c r="M964" s="4">
        <v>44352</v>
      </c>
      <c r="N964" s="3" t="s">
        <v>886</v>
      </c>
      <c r="O964" s="17" t="str">
        <f t="shared" si="65"/>
        <v>05/06/2021 23:35</v>
      </c>
      <c r="P964" s="24">
        <f t="shared" si="66"/>
        <v>0.20416666667006211</v>
      </c>
      <c r="Q964" s="28">
        <v>0</v>
      </c>
      <c r="R964" s="27">
        <f t="shared" si="67"/>
        <v>294.00000000488944</v>
      </c>
      <c r="S964" s="3" t="s">
        <v>4</v>
      </c>
      <c r="T964" s="3" t="s">
        <v>1635</v>
      </c>
      <c r="U964" s="3" t="s">
        <v>4</v>
      </c>
      <c r="V964" s="3" t="s">
        <v>1636</v>
      </c>
      <c r="W964" s="5">
        <v>5</v>
      </c>
      <c r="X964" s="5">
        <v>0</v>
      </c>
      <c r="Y964" s="5">
        <v>0</v>
      </c>
      <c r="Z964" s="5">
        <v>10</v>
      </c>
      <c r="AA964" s="5">
        <v>0</v>
      </c>
      <c r="AB964" s="5">
        <v>0</v>
      </c>
      <c r="AC964" s="5">
        <v>0</v>
      </c>
      <c r="AD964" s="5">
        <v>0</v>
      </c>
      <c r="AE964" s="2">
        <v>44</v>
      </c>
      <c r="AF964" s="2">
        <v>0</v>
      </c>
      <c r="AG964" s="2">
        <v>0</v>
      </c>
      <c r="AH964" s="2">
        <v>0</v>
      </c>
      <c r="AI964" s="2">
        <v>2</v>
      </c>
      <c r="AJ964" s="2">
        <v>15</v>
      </c>
      <c r="AK964" s="2">
        <v>0</v>
      </c>
      <c r="AL964" s="2">
        <v>3</v>
      </c>
      <c r="AM964" s="2">
        <v>0</v>
      </c>
      <c r="AN964" s="2">
        <v>0</v>
      </c>
      <c r="AO964" s="2">
        <v>2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</row>
    <row r="965" spans="1:46" x14ac:dyDescent="0.2">
      <c r="A965" s="2">
        <v>1698634</v>
      </c>
      <c r="B965" s="2">
        <v>872104</v>
      </c>
      <c r="C965" s="7">
        <v>23.039681918316099</v>
      </c>
      <c r="D965" s="7">
        <v>40.5512353144887</v>
      </c>
      <c r="E965" s="19" t="s">
        <v>1632</v>
      </c>
      <c r="F965" s="46">
        <f>INDEX(Δεδομένα!$P:$P,MATCH('2021'!E965,Δεδομένα!$O:$O,0))</f>
        <v>43</v>
      </c>
      <c r="G965" s="49" t="s">
        <v>1550</v>
      </c>
      <c r="H965" s="51" t="str">
        <f>INDEX(Δεδομένα!B$1:B$51,MATCH('2021'!G965,Δεδομένα!A$1:A$51,0))</f>
        <v>ΚΕΝΤΡΙΚΗΣ ΜΑΚΕΔΟΝΙΑΣ</v>
      </c>
      <c r="I965" s="53">
        <f>INDEX(Δεδομένα!E$1:E$13,MATCH('2021'!H965,Δεδομένα!D$1:D$13,0))</f>
        <v>3</v>
      </c>
      <c r="J965" s="4">
        <v>44394</v>
      </c>
      <c r="K965" s="3" t="s">
        <v>1278</v>
      </c>
      <c r="L965" s="17" t="str">
        <f t="shared" si="64"/>
        <v>17/07/2021 18:38</v>
      </c>
      <c r="M965" s="4">
        <v>44394</v>
      </c>
      <c r="N965" s="3" t="s">
        <v>458</v>
      </c>
      <c r="O965" s="17" t="str">
        <f t="shared" si="65"/>
        <v>17/07/2021 19:50</v>
      </c>
      <c r="P965" s="24">
        <f t="shared" si="66"/>
        <v>5.0000000002910383E-2</v>
      </c>
      <c r="Q965" s="28">
        <v>0</v>
      </c>
      <c r="R965" s="27">
        <f t="shared" si="67"/>
        <v>72.000000004190952</v>
      </c>
      <c r="S965" s="3" t="s">
        <v>4</v>
      </c>
      <c r="T965" s="3" t="s">
        <v>1633</v>
      </c>
      <c r="U965" s="3" t="s">
        <v>1637</v>
      </c>
      <c r="V965" s="3" t="s">
        <v>1638</v>
      </c>
      <c r="W965" s="5">
        <v>0</v>
      </c>
      <c r="X965" s="5">
        <v>0</v>
      </c>
      <c r="Y965" s="5">
        <v>0</v>
      </c>
      <c r="Z965" s="5">
        <v>0.2</v>
      </c>
      <c r="AA965" s="5">
        <v>0</v>
      </c>
      <c r="AB965" s="5">
        <v>0</v>
      </c>
      <c r="AC965" s="5">
        <v>10</v>
      </c>
      <c r="AD965" s="5">
        <v>0</v>
      </c>
      <c r="AE965" s="2">
        <v>16</v>
      </c>
      <c r="AF965" s="2">
        <v>0</v>
      </c>
      <c r="AG965" s="2">
        <v>2</v>
      </c>
      <c r="AH965" s="2">
        <v>0</v>
      </c>
      <c r="AI965" s="2">
        <v>0</v>
      </c>
      <c r="AJ965" s="2">
        <v>5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</row>
    <row r="966" spans="1:46" x14ac:dyDescent="0.2">
      <c r="A966" s="2">
        <v>1698633</v>
      </c>
      <c r="B966" s="2">
        <v>873420</v>
      </c>
      <c r="E966" s="19" t="s">
        <v>1632</v>
      </c>
      <c r="F966" s="46">
        <f>INDEX(Δεδομένα!$P:$P,MATCH('2021'!E966,Δεδομένα!$O:$O,0))</f>
        <v>43</v>
      </c>
      <c r="G966" s="49" t="s">
        <v>1550</v>
      </c>
      <c r="H966" s="51" t="str">
        <f>INDEX(Δεδομένα!B$1:B$51,MATCH('2021'!G966,Δεδομένα!A$1:A$51,0))</f>
        <v>ΚΕΝΤΡΙΚΗΣ ΜΑΚΕΔΟΝΙΑΣ</v>
      </c>
      <c r="I966" s="53">
        <f>INDEX(Δεδομένα!E$1:E$13,MATCH('2021'!H966,Δεδομένα!D$1:D$13,0))</f>
        <v>3</v>
      </c>
      <c r="J966" s="4">
        <v>44399</v>
      </c>
      <c r="K966" s="3" t="s">
        <v>1639</v>
      </c>
      <c r="L966" s="17" t="str">
        <f t="shared" si="64"/>
        <v>22/07/2021 02:09</v>
      </c>
      <c r="M966" s="4">
        <v>44399</v>
      </c>
      <c r="N966" s="3" t="s">
        <v>1640</v>
      </c>
      <c r="O966" s="17" t="str">
        <f t="shared" si="65"/>
        <v>22/07/2021 03:00</v>
      </c>
      <c r="P966" s="24">
        <f t="shared" si="66"/>
        <v>3.5416666665696539E-2</v>
      </c>
      <c r="Q966" s="28">
        <v>0</v>
      </c>
      <c r="R966" s="27">
        <f t="shared" si="67"/>
        <v>50.999999998603016</v>
      </c>
      <c r="S966" s="3" t="s">
        <v>4</v>
      </c>
      <c r="T966" s="3" t="s">
        <v>1633</v>
      </c>
      <c r="U966" s="3" t="s">
        <v>1637</v>
      </c>
      <c r="V966" s="3" t="s">
        <v>1641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3</v>
      </c>
      <c r="AD966" s="5">
        <v>0</v>
      </c>
      <c r="AE966" s="2">
        <v>7</v>
      </c>
      <c r="AF966" s="2">
        <v>0</v>
      </c>
      <c r="AG966" s="2">
        <v>0</v>
      </c>
      <c r="AH966" s="2">
        <v>0</v>
      </c>
      <c r="AI966" s="2">
        <v>0</v>
      </c>
      <c r="AJ966" s="2">
        <v>3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</row>
    <row r="967" spans="1:46" x14ac:dyDescent="0.2">
      <c r="A967" s="2">
        <v>1715236</v>
      </c>
      <c r="B967" s="2">
        <v>888167</v>
      </c>
      <c r="E967" s="19" t="s">
        <v>1632</v>
      </c>
      <c r="F967" s="46">
        <f>INDEX(Δεδομένα!$P:$P,MATCH('2021'!E967,Δεδομένα!$O:$O,0))</f>
        <v>43</v>
      </c>
      <c r="G967" s="49" t="s">
        <v>1550</v>
      </c>
      <c r="H967" s="51" t="str">
        <f>INDEX(Δεδομένα!B$1:B$51,MATCH('2021'!G967,Δεδομένα!A$1:A$51,0))</f>
        <v>ΚΕΝΤΡΙΚΗΣ ΜΑΚΕΔΟΝΙΑΣ</v>
      </c>
      <c r="I967" s="53">
        <f>INDEX(Δεδομένα!E$1:E$13,MATCH('2021'!H967,Δεδομένα!D$1:D$13,0))</f>
        <v>3</v>
      </c>
      <c r="J967" s="4">
        <v>44441</v>
      </c>
      <c r="K967" s="3" t="s">
        <v>844</v>
      </c>
      <c r="L967" s="17" t="str">
        <f t="shared" si="64"/>
        <v>02/09/2021 17:35</v>
      </c>
      <c r="M967" s="4">
        <v>44441</v>
      </c>
      <c r="N967" s="3" t="s">
        <v>747</v>
      </c>
      <c r="O967" s="17" t="str">
        <f t="shared" si="65"/>
        <v>02/09/2021 20:28</v>
      </c>
      <c r="P967" s="24">
        <f t="shared" si="66"/>
        <v>0.12013888888759539</v>
      </c>
      <c r="Q967" s="28">
        <v>0</v>
      </c>
      <c r="R967" s="27">
        <f t="shared" si="67"/>
        <v>172.99999999813735</v>
      </c>
      <c r="S967" s="3" t="s">
        <v>4</v>
      </c>
      <c r="T967" s="3" t="s">
        <v>1633</v>
      </c>
      <c r="U967" s="3" t="s">
        <v>1637</v>
      </c>
      <c r="V967" s="3" t="s">
        <v>1642</v>
      </c>
      <c r="W967" s="5">
        <v>0</v>
      </c>
      <c r="X967" s="5">
        <v>0</v>
      </c>
      <c r="Y967" s="5">
        <v>0</v>
      </c>
      <c r="Z967" s="5">
        <v>15</v>
      </c>
      <c r="AA967" s="5">
        <v>0</v>
      </c>
      <c r="AB967" s="5">
        <v>0</v>
      </c>
      <c r="AC967" s="5">
        <v>0</v>
      </c>
      <c r="AD967" s="5">
        <v>0</v>
      </c>
      <c r="AE967" s="2">
        <v>21</v>
      </c>
      <c r="AF967" s="2">
        <v>0</v>
      </c>
      <c r="AG967" s="2">
        <v>0</v>
      </c>
      <c r="AH967" s="2">
        <v>0</v>
      </c>
      <c r="AI967" s="2">
        <v>0</v>
      </c>
      <c r="AJ967" s="2">
        <v>8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</row>
    <row r="968" spans="1:46" x14ac:dyDescent="0.2">
      <c r="A968" s="2">
        <v>1715735</v>
      </c>
      <c r="B968" s="2">
        <v>896573</v>
      </c>
      <c r="D968" s="2"/>
      <c r="E968" s="19" t="s">
        <v>1632</v>
      </c>
      <c r="F968" s="46">
        <f>INDEX(Δεδομένα!$P:$P,MATCH('2021'!E968,Δεδομένα!$O:$O,0))</f>
        <v>43</v>
      </c>
      <c r="G968" s="49" t="s">
        <v>1550</v>
      </c>
      <c r="H968" s="51" t="str">
        <f>INDEX(Δεδομένα!B$1:B$51,MATCH('2021'!G968,Δεδομένα!A$1:A$51,0))</f>
        <v>ΚΕΝΤΡΙΚΗΣ ΜΑΚΕΔΟΝΙΑΣ</v>
      </c>
      <c r="I968" s="53">
        <f>INDEX(Δεδομένα!E$1:E$13,MATCH('2021'!H968,Δεδομένα!D$1:D$13,0))</f>
        <v>3</v>
      </c>
      <c r="J968" s="4">
        <v>44473</v>
      </c>
      <c r="K968" s="3" t="s">
        <v>388</v>
      </c>
      <c r="L968" s="17" t="str">
        <f t="shared" si="64"/>
        <v>04/10/2021 17:07</v>
      </c>
      <c r="M968" s="4">
        <v>44473</v>
      </c>
      <c r="N968" s="3" t="s">
        <v>1395</v>
      </c>
      <c r="O968" s="17" t="str">
        <f t="shared" si="65"/>
        <v>04/10/2021 17:53</v>
      </c>
      <c r="P968" s="24">
        <f t="shared" si="66"/>
        <v>3.1944444446708076E-2</v>
      </c>
      <c r="Q968" s="28">
        <v>0</v>
      </c>
      <c r="R968" s="27">
        <f t="shared" si="67"/>
        <v>46.000000003259629</v>
      </c>
      <c r="S968" s="3" t="s">
        <v>4</v>
      </c>
      <c r="T968" s="3" t="s">
        <v>1633</v>
      </c>
      <c r="U968" s="3" t="s">
        <v>1637</v>
      </c>
      <c r="V968" s="3" t="s">
        <v>1643</v>
      </c>
      <c r="W968" s="5">
        <v>0</v>
      </c>
      <c r="X968" s="5">
        <v>0</v>
      </c>
      <c r="Y968" s="5">
        <v>0</v>
      </c>
      <c r="Z968" s="5">
        <v>1</v>
      </c>
      <c r="AA968" s="5">
        <v>0</v>
      </c>
      <c r="AB968" s="5">
        <v>0</v>
      </c>
      <c r="AC968" s="5">
        <v>0</v>
      </c>
      <c r="AD968" s="5">
        <v>0</v>
      </c>
      <c r="AE968" s="2">
        <v>8</v>
      </c>
      <c r="AF968" s="2">
        <v>0</v>
      </c>
      <c r="AG968" s="2">
        <v>1</v>
      </c>
      <c r="AH968" s="2">
        <v>0</v>
      </c>
      <c r="AI968" s="2">
        <v>0</v>
      </c>
      <c r="AJ968" s="2">
        <v>3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</row>
    <row r="969" spans="1:46" x14ac:dyDescent="0.2">
      <c r="A969" s="2">
        <v>1631301</v>
      </c>
      <c r="B969" s="2">
        <v>820245</v>
      </c>
      <c r="C969" s="7">
        <v>22.698713342528102</v>
      </c>
      <c r="D969" s="7">
        <v>40.747708009649202</v>
      </c>
      <c r="E969" s="19" t="s">
        <v>1644</v>
      </c>
      <c r="F969" s="46">
        <f>INDEX(Δεδομένα!$P:$P,MATCH('2021'!E969,Δεδομένα!$O:$O,0))</f>
        <v>44</v>
      </c>
      <c r="G969" s="49" t="s">
        <v>1550</v>
      </c>
      <c r="H969" s="51" t="str">
        <f>INDEX(Δεδομένα!B$1:B$51,MATCH('2021'!G969,Δεδομένα!A$1:A$51,0))</f>
        <v>ΚΕΝΤΡΙΚΗΣ ΜΑΚΕΔΟΝΙΑΣ</v>
      </c>
      <c r="I969" s="53">
        <f>INDEX(Δεδομένα!E$1:E$13,MATCH('2021'!H969,Δεδομένα!D$1:D$13,0))</f>
        <v>3</v>
      </c>
      <c r="J969" s="4">
        <v>44218</v>
      </c>
      <c r="K969" s="3" t="s">
        <v>371</v>
      </c>
      <c r="L969" s="17" t="str">
        <f t="shared" si="64"/>
        <v>22/01/2021 18:12</v>
      </c>
      <c r="M969" s="4">
        <v>44218</v>
      </c>
      <c r="N969" s="3" t="s">
        <v>987</v>
      </c>
      <c r="O969" s="17" t="str">
        <f t="shared" si="65"/>
        <v>22/01/2021 20:41</v>
      </c>
      <c r="P969" s="24">
        <f t="shared" si="66"/>
        <v>0.10347222222480923</v>
      </c>
      <c r="Q969" s="28">
        <v>0</v>
      </c>
      <c r="R969" s="27">
        <f t="shared" si="67"/>
        <v>149.00000000372529</v>
      </c>
      <c r="S969" s="3" t="s">
        <v>4</v>
      </c>
      <c r="T969" s="3" t="s">
        <v>1645</v>
      </c>
      <c r="U969" s="3" t="s">
        <v>4</v>
      </c>
      <c r="V969" s="3" t="s">
        <v>1646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1</v>
      </c>
      <c r="AE969" s="2">
        <v>2</v>
      </c>
      <c r="AF969" s="2">
        <v>0</v>
      </c>
      <c r="AG969" s="2">
        <v>0</v>
      </c>
      <c r="AH969" s="2">
        <v>0</v>
      </c>
      <c r="AI969" s="2">
        <v>0</v>
      </c>
      <c r="AJ969" s="2">
        <v>1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 t="s">
        <v>4</v>
      </c>
      <c r="AT969" s="2" t="s">
        <v>4</v>
      </c>
    </row>
    <row r="970" spans="1:46" x14ac:dyDescent="0.2">
      <c r="A970" s="2">
        <v>1631807</v>
      </c>
      <c r="B970" s="2">
        <v>820943</v>
      </c>
      <c r="C970" s="2"/>
      <c r="D970" s="2"/>
      <c r="E970" s="19" t="s">
        <v>1644</v>
      </c>
      <c r="F970" s="46">
        <f>INDEX(Δεδομένα!$P:$P,MATCH('2021'!E970,Δεδομένα!$O:$O,0))</f>
        <v>44</v>
      </c>
      <c r="G970" s="49" t="s">
        <v>1550</v>
      </c>
      <c r="H970" s="51" t="str">
        <f>INDEX(Δεδομένα!B$1:B$51,MATCH('2021'!G970,Δεδομένα!A$1:A$51,0))</f>
        <v>ΚΕΝΤΡΙΚΗΣ ΜΑΚΕΔΟΝΙΑΣ</v>
      </c>
      <c r="I970" s="53">
        <f>INDEX(Δεδομένα!E$1:E$13,MATCH('2021'!H970,Δεδομένα!D$1:D$13,0))</f>
        <v>3</v>
      </c>
      <c r="J970" s="4">
        <v>44221</v>
      </c>
      <c r="K970" s="3" t="s">
        <v>208</v>
      </c>
      <c r="L970" s="17" t="str">
        <f t="shared" si="64"/>
        <v>25/01/2021 21:16</v>
      </c>
      <c r="M970" s="4">
        <v>44221</v>
      </c>
      <c r="N970" s="3" t="s">
        <v>97</v>
      </c>
      <c r="O970" s="17" t="str">
        <f t="shared" si="65"/>
        <v>25/01/2021 22:30</v>
      </c>
      <c r="P970" s="24">
        <f t="shared" si="66"/>
        <v>5.1388888889050577E-2</v>
      </c>
      <c r="Q970" s="28">
        <v>0</v>
      </c>
      <c r="R970" s="27">
        <f t="shared" si="67"/>
        <v>74.000000000232831</v>
      </c>
      <c r="S970" s="3" t="s">
        <v>4</v>
      </c>
      <c r="T970" s="3" t="s">
        <v>1645</v>
      </c>
      <c r="U970" s="3" t="s">
        <v>4</v>
      </c>
      <c r="V970" s="3" t="s">
        <v>1647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0.5</v>
      </c>
      <c r="AD970" s="5">
        <v>0</v>
      </c>
      <c r="AE970" s="2">
        <v>4</v>
      </c>
      <c r="AF970" s="2">
        <v>0</v>
      </c>
      <c r="AG970" s="2">
        <v>0</v>
      </c>
      <c r="AH970" s="2">
        <v>0</v>
      </c>
      <c r="AI970" s="2">
        <v>0</v>
      </c>
      <c r="AJ970" s="2">
        <v>2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 t="s">
        <v>4</v>
      </c>
      <c r="AT970" s="2" t="s">
        <v>4</v>
      </c>
    </row>
    <row r="971" spans="1:46" x14ac:dyDescent="0.2">
      <c r="A971" s="2">
        <v>1633050</v>
      </c>
      <c r="B971" s="2">
        <v>822144</v>
      </c>
      <c r="D971" s="2"/>
      <c r="E971" s="19" t="s">
        <v>1644</v>
      </c>
      <c r="F971" s="46">
        <f>INDEX(Δεδομένα!$P:$P,MATCH('2021'!E971,Δεδομένα!$O:$O,0))</f>
        <v>44</v>
      </c>
      <c r="G971" s="49" t="s">
        <v>1550</v>
      </c>
      <c r="H971" s="51" t="str">
        <f>INDEX(Δεδομένα!B$1:B$51,MATCH('2021'!G971,Δεδομένα!A$1:A$51,0))</f>
        <v>ΚΕΝΤΡΙΚΗΣ ΜΑΚΕΔΟΝΙΑΣ</v>
      </c>
      <c r="I971" s="53">
        <f>INDEX(Δεδομένα!E$1:E$13,MATCH('2021'!H971,Δεδομένα!D$1:D$13,0))</f>
        <v>3</v>
      </c>
      <c r="J971" s="4">
        <v>44226</v>
      </c>
      <c r="K971" s="3" t="s">
        <v>1648</v>
      </c>
      <c r="L971" s="17" t="str">
        <f t="shared" si="64"/>
        <v>30/01/2021 16:08</v>
      </c>
      <c r="M971" s="4">
        <v>44226</v>
      </c>
      <c r="N971" s="3" t="s">
        <v>474</v>
      </c>
      <c r="O971" s="17" t="str">
        <f t="shared" si="65"/>
        <v>30/01/2021 16:50</v>
      </c>
      <c r="P971" s="24">
        <f t="shared" si="66"/>
        <v>2.9166666667151731E-2</v>
      </c>
      <c r="Q971" s="28">
        <v>0</v>
      </c>
      <c r="R971" s="27">
        <f t="shared" si="67"/>
        <v>42.000000000698492</v>
      </c>
      <c r="S971" s="3" t="s">
        <v>4</v>
      </c>
      <c r="T971" s="3" t="s">
        <v>1645</v>
      </c>
      <c r="U971" s="3" t="s">
        <v>4</v>
      </c>
      <c r="V971" s="3" t="s">
        <v>1649</v>
      </c>
      <c r="W971" s="5">
        <v>0</v>
      </c>
      <c r="X971" s="5">
        <v>0</v>
      </c>
      <c r="Y971" s="5">
        <v>0</v>
      </c>
      <c r="Z971" s="5">
        <v>0.1</v>
      </c>
      <c r="AA971" s="5">
        <v>0</v>
      </c>
      <c r="AB971" s="5">
        <v>0</v>
      </c>
      <c r="AC971" s="5">
        <v>0</v>
      </c>
      <c r="AD971" s="5">
        <v>0</v>
      </c>
      <c r="AE971" s="2">
        <v>2</v>
      </c>
      <c r="AF971" s="2">
        <v>0</v>
      </c>
      <c r="AG971" s="2">
        <v>0</v>
      </c>
      <c r="AH971" s="2">
        <v>0</v>
      </c>
      <c r="AI971" s="2">
        <v>0</v>
      </c>
      <c r="AJ971" s="2">
        <v>1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 t="s">
        <v>4</v>
      </c>
      <c r="AT971" s="2" t="s">
        <v>4</v>
      </c>
    </row>
    <row r="972" spans="1:46" x14ac:dyDescent="0.2">
      <c r="A972" s="2">
        <v>1636659</v>
      </c>
      <c r="B972" s="2">
        <v>824991</v>
      </c>
      <c r="C972" s="6">
        <v>22.767048818996098</v>
      </c>
      <c r="D972" s="6">
        <v>40.721365183780101</v>
      </c>
      <c r="E972" s="19" t="s">
        <v>1644</v>
      </c>
      <c r="F972" s="46">
        <f>INDEX(Δεδομένα!$P:$P,MATCH('2021'!E972,Δεδομένα!$O:$O,0))</f>
        <v>44</v>
      </c>
      <c r="G972" s="49" t="s">
        <v>1550</v>
      </c>
      <c r="H972" s="51" t="str">
        <f>INDEX(Δεδομένα!B$1:B$51,MATCH('2021'!G972,Δεδομένα!A$1:A$51,0))</f>
        <v>ΚΕΝΤΡΙΚΗΣ ΜΑΚΕΔΟΝΙΑΣ</v>
      </c>
      <c r="I972" s="53">
        <f>INDEX(Δεδομένα!E$1:E$13,MATCH('2021'!H972,Δεδομένα!D$1:D$13,0))</f>
        <v>3</v>
      </c>
      <c r="J972" s="4">
        <v>44238</v>
      </c>
      <c r="K972" s="3" t="s">
        <v>1650</v>
      </c>
      <c r="L972" s="17" t="str">
        <f t="shared" si="64"/>
        <v>11/02/2021 19:12</v>
      </c>
      <c r="M972" s="4">
        <v>44238</v>
      </c>
      <c r="N972" s="3" t="s">
        <v>458</v>
      </c>
      <c r="O972" s="17" t="str">
        <f t="shared" si="65"/>
        <v>11/02/2021 19:50</v>
      </c>
      <c r="P972" s="24">
        <f t="shared" si="66"/>
        <v>2.6388888887595385E-2</v>
      </c>
      <c r="Q972" s="28">
        <v>0</v>
      </c>
      <c r="R972" s="27">
        <f t="shared" si="67"/>
        <v>37.999999998137355</v>
      </c>
      <c r="S972" s="3" t="s">
        <v>4</v>
      </c>
      <c r="T972" s="3" t="s">
        <v>1645</v>
      </c>
      <c r="U972" s="3" t="s">
        <v>4</v>
      </c>
      <c r="V972" s="3" t="s">
        <v>1651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0.1</v>
      </c>
      <c r="AD972" s="5">
        <v>0</v>
      </c>
      <c r="AE972" s="2">
        <v>2</v>
      </c>
      <c r="AF972" s="2">
        <v>0</v>
      </c>
      <c r="AG972" s="2">
        <v>0</v>
      </c>
      <c r="AH972" s="2">
        <v>0</v>
      </c>
      <c r="AI972" s="2">
        <v>0</v>
      </c>
      <c r="AJ972" s="2">
        <v>1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 t="s">
        <v>4</v>
      </c>
      <c r="AT972" s="2" t="s">
        <v>4</v>
      </c>
    </row>
    <row r="973" spans="1:46" x14ac:dyDescent="0.2">
      <c r="A973" s="2">
        <v>1639866</v>
      </c>
      <c r="B973" s="2">
        <v>830106</v>
      </c>
      <c r="C973" s="6">
        <v>22.703719797470601</v>
      </c>
      <c r="D973" s="6">
        <v>40.605630877361897</v>
      </c>
      <c r="E973" s="19" t="s">
        <v>1644</v>
      </c>
      <c r="F973" s="46">
        <f>INDEX(Δεδομένα!$P:$P,MATCH('2021'!E973,Δεδομένα!$O:$O,0))</f>
        <v>44</v>
      </c>
      <c r="G973" s="49" t="s">
        <v>1550</v>
      </c>
      <c r="H973" s="51" t="str">
        <f>INDEX(Δεδομένα!B$1:B$51,MATCH('2021'!G973,Δεδομένα!A$1:A$51,0))</f>
        <v>ΚΕΝΤΡΙΚΗΣ ΜΑΚΕΔΟΝΙΑΣ</v>
      </c>
      <c r="I973" s="53">
        <f>INDEX(Δεδομένα!E$1:E$13,MATCH('2021'!H973,Δεδομένα!D$1:D$13,0))</f>
        <v>3</v>
      </c>
      <c r="J973" s="4">
        <v>44245</v>
      </c>
      <c r="K973" s="3" t="s">
        <v>1652</v>
      </c>
      <c r="L973" s="17" t="str">
        <f t="shared" si="64"/>
        <v>18/02/2021 20:14</v>
      </c>
      <c r="M973" s="4">
        <v>44245</v>
      </c>
      <c r="N973" s="3" t="s">
        <v>493</v>
      </c>
      <c r="O973" s="17" t="str">
        <f t="shared" si="65"/>
        <v>18/02/2021 21:10</v>
      </c>
      <c r="P973" s="24">
        <f t="shared" si="66"/>
        <v>3.888888889196096E-2</v>
      </c>
      <c r="Q973" s="28">
        <v>0</v>
      </c>
      <c r="R973" s="27">
        <f t="shared" si="67"/>
        <v>56.000000004423782</v>
      </c>
      <c r="S973" s="3" t="s">
        <v>4</v>
      </c>
      <c r="T973" s="3" t="s">
        <v>1653</v>
      </c>
      <c r="U973" s="3" t="s">
        <v>4</v>
      </c>
      <c r="V973" s="3" t="s">
        <v>1654</v>
      </c>
      <c r="W973" s="5">
        <v>0</v>
      </c>
      <c r="X973" s="5">
        <v>0</v>
      </c>
      <c r="Y973" s="5">
        <v>0</v>
      </c>
      <c r="Z973" s="5">
        <v>0</v>
      </c>
      <c r="AA973" s="5">
        <v>1</v>
      </c>
      <c r="AB973" s="5">
        <v>0</v>
      </c>
      <c r="AC973" s="5">
        <v>0</v>
      </c>
      <c r="AD973" s="5">
        <v>0</v>
      </c>
      <c r="AE973" s="2">
        <v>2</v>
      </c>
      <c r="AF973" s="2">
        <v>0</v>
      </c>
      <c r="AG973" s="2">
        <v>0</v>
      </c>
      <c r="AH973" s="2">
        <v>0</v>
      </c>
      <c r="AI973" s="2">
        <v>0</v>
      </c>
      <c r="AJ973" s="2">
        <v>1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 t="s">
        <v>4</v>
      </c>
      <c r="AT973" s="2" t="s">
        <v>4</v>
      </c>
    </row>
    <row r="974" spans="1:46" x14ac:dyDescent="0.2">
      <c r="A974" s="2">
        <v>1640587</v>
      </c>
      <c r="B974" s="2">
        <v>830431</v>
      </c>
      <c r="D974" s="2"/>
      <c r="E974" s="19" t="s">
        <v>1644</v>
      </c>
      <c r="F974" s="46">
        <f>INDEX(Δεδομένα!$P:$P,MATCH('2021'!E974,Δεδομένα!$O:$O,0))</f>
        <v>44</v>
      </c>
      <c r="G974" s="49" t="s">
        <v>1550</v>
      </c>
      <c r="H974" s="51" t="str">
        <f>INDEX(Δεδομένα!B$1:B$51,MATCH('2021'!G974,Δεδομένα!A$1:A$51,0))</f>
        <v>ΚΕΝΤΡΙΚΗΣ ΜΑΚΕΔΟΝΙΑΣ</v>
      </c>
      <c r="I974" s="53">
        <f>INDEX(Δεδομένα!E$1:E$13,MATCH('2021'!H974,Δεδομένα!D$1:D$13,0))</f>
        <v>3</v>
      </c>
      <c r="J974" s="4">
        <v>44246</v>
      </c>
      <c r="K974" s="3" t="s">
        <v>917</v>
      </c>
      <c r="L974" s="17" t="str">
        <f t="shared" si="64"/>
        <v>19/02/2021 14:49</v>
      </c>
      <c r="M974" s="4">
        <v>44246</v>
      </c>
      <c r="N974" s="3" t="s">
        <v>146</v>
      </c>
      <c r="O974" s="17" t="str">
        <f t="shared" si="65"/>
        <v>19/02/2021 16:30</v>
      </c>
      <c r="P974" s="24">
        <f t="shared" si="66"/>
        <v>7.013888889196096E-2</v>
      </c>
      <c r="Q974" s="28">
        <v>0</v>
      </c>
      <c r="R974" s="27">
        <f t="shared" si="67"/>
        <v>101.00000000442378</v>
      </c>
      <c r="S974" s="3" t="s">
        <v>4</v>
      </c>
      <c r="T974" s="3" t="s">
        <v>1645</v>
      </c>
      <c r="U974" s="3" t="s">
        <v>4</v>
      </c>
      <c r="V974" s="3" t="s">
        <v>1655</v>
      </c>
      <c r="W974" s="5">
        <v>0</v>
      </c>
      <c r="X974" s="5">
        <v>0</v>
      </c>
      <c r="Y974" s="5">
        <v>0</v>
      </c>
      <c r="Z974" s="5">
        <v>0</v>
      </c>
      <c r="AA974" s="5">
        <v>35</v>
      </c>
      <c r="AB974" s="5">
        <v>5</v>
      </c>
      <c r="AC974" s="5">
        <v>0</v>
      </c>
      <c r="AD974" s="5">
        <v>0</v>
      </c>
      <c r="AE974" s="2">
        <v>7</v>
      </c>
      <c r="AF974" s="2">
        <v>0</v>
      </c>
      <c r="AG974" s="2">
        <v>0</v>
      </c>
      <c r="AH974" s="2">
        <v>0</v>
      </c>
      <c r="AI974" s="2">
        <v>0</v>
      </c>
      <c r="AJ974" s="2">
        <v>3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 t="s">
        <v>4</v>
      </c>
      <c r="AT974" s="2" t="s">
        <v>4</v>
      </c>
    </row>
    <row r="975" spans="1:46" x14ac:dyDescent="0.2">
      <c r="A975" s="2">
        <v>1639877</v>
      </c>
      <c r="B975" s="2">
        <v>830769</v>
      </c>
      <c r="D975" s="2"/>
      <c r="E975" s="19" t="s">
        <v>1644</v>
      </c>
      <c r="F975" s="46">
        <f>INDEX(Δεδομένα!$P:$P,MATCH('2021'!E975,Δεδομένα!$O:$O,0))</f>
        <v>44</v>
      </c>
      <c r="G975" s="49" t="s">
        <v>1550</v>
      </c>
      <c r="H975" s="51" t="str">
        <f>INDEX(Δεδομένα!B$1:B$51,MATCH('2021'!G975,Δεδομένα!A$1:A$51,0))</f>
        <v>ΚΕΝΤΡΙΚΗΣ ΜΑΚΕΔΟΝΙΑΣ</v>
      </c>
      <c r="I975" s="53">
        <f>INDEX(Δεδομένα!E$1:E$13,MATCH('2021'!H975,Δεδομένα!D$1:D$13,0))</f>
        <v>3</v>
      </c>
      <c r="J975" s="4">
        <v>44247</v>
      </c>
      <c r="K975" s="3" t="s">
        <v>1264</v>
      </c>
      <c r="L975" s="17" t="str">
        <f t="shared" si="64"/>
        <v>20/02/2021 13:43</v>
      </c>
      <c r="M975" s="4">
        <v>44247</v>
      </c>
      <c r="N975" s="3" t="s">
        <v>36</v>
      </c>
      <c r="O975" s="17" t="str">
        <f t="shared" si="65"/>
        <v>20/02/2021 16:20</v>
      </c>
      <c r="P975" s="24">
        <f t="shared" si="66"/>
        <v>0.10902777777664596</v>
      </c>
      <c r="Q975" s="28">
        <v>0</v>
      </c>
      <c r="R975" s="27">
        <f t="shared" si="67"/>
        <v>156.99999999837019</v>
      </c>
      <c r="S975" s="3" t="s">
        <v>4</v>
      </c>
      <c r="T975" s="3" t="s">
        <v>1645</v>
      </c>
      <c r="U975" s="3" t="s">
        <v>4</v>
      </c>
      <c r="V975" s="3" t="s">
        <v>1646</v>
      </c>
      <c r="W975" s="5">
        <v>0</v>
      </c>
      <c r="X975" s="5">
        <v>0</v>
      </c>
      <c r="Y975" s="5">
        <v>0</v>
      </c>
      <c r="Z975" s="5">
        <v>0</v>
      </c>
      <c r="AA975" s="5">
        <v>15</v>
      </c>
      <c r="AB975" s="5">
        <v>0</v>
      </c>
      <c r="AC975" s="5">
        <v>0</v>
      </c>
      <c r="AD975" s="5">
        <v>0</v>
      </c>
      <c r="AE975" s="2">
        <v>5</v>
      </c>
      <c r="AF975" s="2">
        <v>0</v>
      </c>
      <c r="AG975" s="2">
        <v>0</v>
      </c>
      <c r="AH975" s="2">
        <v>0</v>
      </c>
      <c r="AI975" s="2">
        <v>0</v>
      </c>
      <c r="AJ975" s="2">
        <v>2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 t="s">
        <v>4</v>
      </c>
      <c r="AT975" s="2" t="s">
        <v>4</v>
      </c>
    </row>
    <row r="976" spans="1:46" x14ac:dyDescent="0.2">
      <c r="A976" s="2">
        <v>1639870</v>
      </c>
      <c r="B976" s="2">
        <v>830853</v>
      </c>
      <c r="C976" s="6">
        <v>22.832998703077401</v>
      </c>
      <c r="D976" s="6">
        <v>40.686097478060901</v>
      </c>
      <c r="E976" s="19" t="s">
        <v>1644</v>
      </c>
      <c r="F976" s="46">
        <f>INDEX(Δεδομένα!$P:$P,MATCH('2021'!E976,Δεδομένα!$O:$O,0))</f>
        <v>44</v>
      </c>
      <c r="G976" s="49" t="s">
        <v>1550</v>
      </c>
      <c r="H976" s="51" t="str">
        <f>INDEX(Δεδομένα!B$1:B$51,MATCH('2021'!G976,Δεδομένα!A$1:A$51,0))</f>
        <v>ΚΕΝΤΡΙΚΗΣ ΜΑΚΕΔΟΝΙΑΣ</v>
      </c>
      <c r="I976" s="53">
        <f>INDEX(Δεδομένα!E$1:E$13,MATCH('2021'!H976,Δεδομένα!D$1:D$13,0))</f>
        <v>3</v>
      </c>
      <c r="J976" s="4">
        <v>44247</v>
      </c>
      <c r="K976" s="3" t="s">
        <v>1024</v>
      </c>
      <c r="L976" s="17" t="str">
        <f t="shared" si="64"/>
        <v>20/02/2021 18:17</v>
      </c>
      <c r="M976" s="4">
        <v>44247</v>
      </c>
      <c r="N976" s="3" t="s">
        <v>421</v>
      </c>
      <c r="O976" s="17" t="str">
        <f t="shared" si="65"/>
        <v>20/02/2021 18:37</v>
      </c>
      <c r="P976" s="24">
        <f t="shared" si="66"/>
        <v>1.3888888883229811E-2</v>
      </c>
      <c r="Q976" s="28">
        <v>0</v>
      </c>
      <c r="R976" s="27">
        <f t="shared" si="67"/>
        <v>19.999999991850927</v>
      </c>
      <c r="S976" s="3" t="s">
        <v>4</v>
      </c>
      <c r="T976" s="3" t="s">
        <v>1653</v>
      </c>
      <c r="U976" s="3" t="s">
        <v>4</v>
      </c>
      <c r="V976" s="3" t="s">
        <v>1656</v>
      </c>
      <c r="W976" s="5">
        <v>0</v>
      </c>
      <c r="X976" s="5">
        <v>0</v>
      </c>
      <c r="Y976" s="5">
        <v>0</v>
      </c>
      <c r="Z976" s="5">
        <v>0</v>
      </c>
      <c r="AA976" s="5">
        <v>0.2</v>
      </c>
      <c r="AB976" s="5">
        <v>0</v>
      </c>
      <c r="AC976" s="5">
        <v>0</v>
      </c>
      <c r="AD976" s="5">
        <v>0</v>
      </c>
      <c r="AE976" s="2">
        <v>2</v>
      </c>
      <c r="AF976" s="2">
        <v>0</v>
      </c>
      <c r="AG976" s="2">
        <v>0</v>
      </c>
      <c r="AH976" s="2">
        <v>0</v>
      </c>
      <c r="AI976" s="2">
        <v>0</v>
      </c>
      <c r="AJ976" s="2">
        <v>1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 t="s">
        <v>4</v>
      </c>
      <c r="AT976" s="2" t="s">
        <v>4</v>
      </c>
    </row>
    <row r="977" spans="1:46" x14ac:dyDescent="0.2">
      <c r="A977" s="2">
        <v>1639830</v>
      </c>
      <c r="B977" s="2">
        <v>831045</v>
      </c>
      <c r="D977" s="2"/>
      <c r="E977" s="19" t="s">
        <v>1644</v>
      </c>
      <c r="F977" s="46">
        <f>INDEX(Δεδομένα!$P:$P,MATCH('2021'!E977,Δεδομένα!$O:$O,0))</f>
        <v>44</v>
      </c>
      <c r="G977" s="49" t="s">
        <v>1550</v>
      </c>
      <c r="H977" s="51" t="str">
        <f>INDEX(Δεδομένα!B$1:B$51,MATCH('2021'!G977,Δεδομένα!A$1:A$51,0))</f>
        <v>ΚΕΝΤΡΙΚΗΣ ΜΑΚΕΔΟΝΙΑΣ</v>
      </c>
      <c r="I977" s="53">
        <f>INDEX(Δεδομένα!E$1:E$13,MATCH('2021'!H977,Δεδομένα!D$1:D$13,0))</f>
        <v>3</v>
      </c>
      <c r="J977" s="4">
        <v>44248</v>
      </c>
      <c r="K977" s="3" t="s">
        <v>196</v>
      </c>
      <c r="L977" s="17" t="str">
        <f t="shared" si="64"/>
        <v>21/02/2021 14:15</v>
      </c>
      <c r="M977" s="4">
        <v>44248</v>
      </c>
      <c r="N977" s="3" t="s">
        <v>737</v>
      </c>
      <c r="O977" s="17" t="str">
        <f t="shared" si="65"/>
        <v>21/02/2021 14:45</v>
      </c>
      <c r="P977" s="24">
        <f t="shared" si="66"/>
        <v>2.0833333335758653E-2</v>
      </c>
      <c r="Q977" s="28">
        <v>0</v>
      </c>
      <c r="R977" s="27">
        <f t="shared" si="67"/>
        <v>30.00000000349246</v>
      </c>
      <c r="S977" s="3" t="s">
        <v>4</v>
      </c>
      <c r="T977" s="3" t="s">
        <v>1653</v>
      </c>
      <c r="U977" s="3" t="s">
        <v>4</v>
      </c>
      <c r="V977" s="3" t="s">
        <v>1657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1</v>
      </c>
      <c r="AE977" s="2">
        <v>2</v>
      </c>
      <c r="AF977" s="2">
        <v>0</v>
      </c>
      <c r="AG977" s="2">
        <v>0</v>
      </c>
      <c r="AH977" s="2">
        <v>0</v>
      </c>
      <c r="AI977" s="2">
        <v>0</v>
      </c>
      <c r="AJ977" s="2">
        <v>1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 t="s">
        <v>4</v>
      </c>
      <c r="AT977" s="2" t="s">
        <v>4</v>
      </c>
    </row>
    <row r="978" spans="1:46" x14ac:dyDescent="0.2">
      <c r="A978" s="2">
        <v>1639820</v>
      </c>
      <c r="B978" s="2">
        <v>831081</v>
      </c>
      <c r="D978" s="2"/>
      <c r="E978" s="19" t="s">
        <v>1644</v>
      </c>
      <c r="F978" s="46">
        <f>INDEX(Δεδομένα!$P:$P,MATCH('2021'!E978,Δεδομένα!$O:$O,0))</f>
        <v>44</v>
      </c>
      <c r="G978" s="49" t="s">
        <v>1550</v>
      </c>
      <c r="H978" s="51" t="str">
        <f>INDEX(Δεδομένα!B$1:B$51,MATCH('2021'!G978,Δεδομένα!A$1:A$51,0))</f>
        <v>ΚΕΝΤΡΙΚΗΣ ΜΑΚΕΔΟΝΙΑΣ</v>
      </c>
      <c r="I978" s="53">
        <f>INDEX(Δεδομένα!E$1:E$13,MATCH('2021'!H978,Δεδομένα!D$1:D$13,0))</f>
        <v>3</v>
      </c>
      <c r="J978" s="4">
        <v>44248</v>
      </c>
      <c r="K978" s="3" t="s">
        <v>452</v>
      </c>
      <c r="L978" s="17" t="str">
        <f t="shared" si="64"/>
        <v>21/02/2021 15:52</v>
      </c>
      <c r="M978" s="4">
        <v>44248</v>
      </c>
      <c r="N978" s="3" t="s">
        <v>1658</v>
      </c>
      <c r="O978" s="17" t="str">
        <f t="shared" si="65"/>
        <v>21/02/2021 16:21</v>
      </c>
      <c r="P978" s="24">
        <f t="shared" si="66"/>
        <v>2.0138888889050577E-2</v>
      </c>
      <c r="Q978" s="28">
        <v>0</v>
      </c>
      <c r="R978" s="27">
        <f t="shared" si="67"/>
        <v>29.000000000232831</v>
      </c>
      <c r="S978" s="3" t="s">
        <v>4</v>
      </c>
      <c r="T978" s="3" t="s">
        <v>1653</v>
      </c>
      <c r="U978" s="3" t="s">
        <v>4</v>
      </c>
      <c r="V978" s="3" t="s">
        <v>1659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0.5</v>
      </c>
      <c r="AE978" s="2">
        <v>2</v>
      </c>
      <c r="AF978" s="2">
        <v>0</v>
      </c>
      <c r="AG978" s="2">
        <v>0</v>
      </c>
      <c r="AH978" s="2">
        <v>0</v>
      </c>
      <c r="AI978" s="2">
        <v>0</v>
      </c>
      <c r="AJ978" s="2">
        <v>1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 t="s">
        <v>4</v>
      </c>
      <c r="AT978" s="2" t="s">
        <v>4</v>
      </c>
    </row>
    <row r="979" spans="1:46" x14ac:dyDescent="0.2">
      <c r="A979" s="2">
        <v>1639849</v>
      </c>
      <c r="B979" s="2">
        <v>831870</v>
      </c>
      <c r="C979" s="6">
        <v>22.749172952432598</v>
      </c>
      <c r="D979" s="6">
        <v>40.6366161253016</v>
      </c>
      <c r="E979" s="19" t="s">
        <v>1644</v>
      </c>
      <c r="F979" s="46">
        <f>INDEX(Δεδομένα!$P:$P,MATCH('2021'!E979,Δεδομένα!$O:$O,0))</f>
        <v>44</v>
      </c>
      <c r="G979" s="49" t="s">
        <v>1550</v>
      </c>
      <c r="H979" s="51" t="str">
        <f>INDEX(Δεδομένα!B$1:B$51,MATCH('2021'!G979,Δεδομένα!A$1:A$51,0))</f>
        <v>ΚΕΝΤΡΙΚΗΣ ΜΑΚΕΔΟΝΙΑΣ</v>
      </c>
      <c r="I979" s="53">
        <f>INDEX(Δεδομένα!E$1:E$13,MATCH('2021'!H979,Δεδομένα!D$1:D$13,0))</f>
        <v>3</v>
      </c>
      <c r="J979" s="4">
        <v>44250</v>
      </c>
      <c r="K979" s="3" t="s">
        <v>901</v>
      </c>
      <c r="L979" s="17" t="str">
        <f t="shared" si="64"/>
        <v>23/02/2021 13:29</v>
      </c>
      <c r="M979" s="4">
        <v>44250</v>
      </c>
      <c r="N979" s="3" t="s">
        <v>35</v>
      </c>
      <c r="O979" s="17" t="str">
        <f t="shared" si="65"/>
        <v>23/02/2021 14:50</v>
      </c>
      <c r="P979" s="24">
        <f t="shared" si="66"/>
        <v>5.6250000001455192E-2</v>
      </c>
      <c r="Q979" s="28">
        <v>0</v>
      </c>
      <c r="R979" s="27">
        <f t="shared" si="67"/>
        <v>81.000000002095476</v>
      </c>
      <c r="S979" s="3" t="s">
        <v>4</v>
      </c>
      <c r="T979" s="3" t="s">
        <v>1653</v>
      </c>
      <c r="U979" s="3" t="s">
        <v>4</v>
      </c>
      <c r="V979" s="3" t="s">
        <v>1660</v>
      </c>
      <c r="W979" s="5">
        <v>0</v>
      </c>
      <c r="X979" s="5">
        <v>0</v>
      </c>
      <c r="Y979" s="5">
        <v>0</v>
      </c>
      <c r="Z979" s="5">
        <v>0</v>
      </c>
      <c r="AA979" s="5">
        <v>4</v>
      </c>
      <c r="AB979" s="5">
        <v>0</v>
      </c>
      <c r="AC979" s="5">
        <v>0</v>
      </c>
      <c r="AD979" s="5">
        <v>0</v>
      </c>
      <c r="AE979" s="2">
        <v>5</v>
      </c>
      <c r="AF979" s="2">
        <v>0</v>
      </c>
      <c r="AG979" s="2">
        <v>0</v>
      </c>
      <c r="AH979" s="2">
        <v>0</v>
      </c>
      <c r="AI979" s="2">
        <v>0</v>
      </c>
      <c r="AJ979" s="2">
        <v>2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 t="s">
        <v>4</v>
      </c>
      <c r="AT979" s="2" t="s">
        <v>4</v>
      </c>
    </row>
    <row r="980" spans="1:46" x14ac:dyDescent="0.2">
      <c r="A980" s="2">
        <v>1639841</v>
      </c>
      <c r="B980" s="2">
        <v>832103</v>
      </c>
      <c r="D980" s="2"/>
      <c r="E980" s="19" t="s">
        <v>1644</v>
      </c>
      <c r="F980" s="46">
        <f>INDEX(Δεδομένα!$P:$P,MATCH('2021'!E980,Δεδομένα!$O:$O,0))</f>
        <v>44</v>
      </c>
      <c r="G980" s="49" t="s">
        <v>1550</v>
      </c>
      <c r="H980" s="51" t="str">
        <f>INDEX(Δεδομένα!B$1:B$51,MATCH('2021'!G980,Δεδομένα!A$1:A$51,0))</f>
        <v>ΚΕΝΤΡΙΚΗΣ ΜΑΚΕΔΟΝΙΑΣ</v>
      </c>
      <c r="I980" s="53">
        <f>INDEX(Δεδομένα!E$1:E$13,MATCH('2021'!H980,Δεδομένα!D$1:D$13,0))</f>
        <v>3</v>
      </c>
      <c r="J980" s="4">
        <v>44250</v>
      </c>
      <c r="K980" s="3" t="s">
        <v>771</v>
      </c>
      <c r="L980" s="17" t="str">
        <f t="shared" si="64"/>
        <v>23/02/2021 18:22</v>
      </c>
      <c r="M980" s="4">
        <v>44250</v>
      </c>
      <c r="N980" s="3" t="s">
        <v>459</v>
      </c>
      <c r="O980" s="17" t="str">
        <f t="shared" si="65"/>
        <v>23/02/2021 20:05</v>
      </c>
      <c r="P980" s="24">
        <f t="shared" si="66"/>
        <v>7.1527777778101154E-2</v>
      </c>
      <c r="Q980" s="28">
        <v>0</v>
      </c>
      <c r="R980" s="27">
        <f t="shared" si="67"/>
        <v>103.00000000046566</v>
      </c>
      <c r="S980" s="3" t="s">
        <v>4</v>
      </c>
      <c r="T980" s="3" t="s">
        <v>123</v>
      </c>
      <c r="U980" s="3" t="s">
        <v>4</v>
      </c>
      <c r="V980" s="3" t="s">
        <v>1661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1</v>
      </c>
      <c r="AD980" s="5">
        <v>0</v>
      </c>
      <c r="AE980" s="2">
        <v>5</v>
      </c>
      <c r="AF980" s="2">
        <v>0</v>
      </c>
      <c r="AG980" s="2">
        <v>0</v>
      </c>
      <c r="AH980" s="2">
        <v>0</v>
      </c>
      <c r="AI980" s="2">
        <v>0</v>
      </c>
      <c r="AJ980" s="2">
        <v>2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 t="s">
        <v>4</v>
      </c>
      <c r="AT980" s="2" t="s">
        <v>4</v>
      </c>
    </row>
    <row r="981" spans="1:46" x14ac:dyDescent="0.2">
      <c r="A981" s="2">
        <v>1639859</v>
      </c>
      <c r="B981" s="2">
        <v>832104</v>
      </c>
      <c r="C981" s="6">
        <v>22.700411689960902</v>
      </c>
      <c r="D981" s="6">
        <v>40.622101234873199</v>
      </c>
      <c r="E981" s="19" t="s">
        <v>1644</v>
      </c>
      <c r="F981" s="46">
        <f>INDEX(Δεδομένα!$P:$P,MATCH('2021'!E981,Δεδομένα!$O:$O,0))</f>
        <v>44</v>
      </c>
      <c r="G981" s="49" t="s">
        <v>1550</v>
      </c>
      <c r="H981" s="51" t="str">
        <f>INDEX(Δεδομένα!B$1:B$51,MATCH('2021'!G981,Δεδομένα!A$1:A$51,0))</f>
        <v>ΚΕΝΤΡΙΚΗΣ ΜΑΚΕΔΟΝΙΑΣ</v>
      </c>
      <c r="I981" s="53">
        <f>INDEX(Δεδομένα!E$1:E$13,MATCH('2021'!H981,Δεδομένα!D$1:D$13,0))</f>
        <v>3</v>
      </c>
      <c r="J981" s="4">
        <v>44250</v>
      </c>
      <c r="K981" s="3" t="s">
        <v>261</v>
      </c>
      <c r="L981" s="17" t="str">
        <f t="shared" si="64"/>
        <v>23/02/2021 18:25</v>
      </c>
      <c r="M981" s="4">
        <v>44250</v>
      </c>
      <c r="N981" s="3" t="s">
        <v>459</v>
      </c>
      <c r="O981" s="17" t="str">
        <f t="shared" si="65"/>
        <v>23/02/2021 20:05</v>
      </c>
      <c r="P981" s="24">
        <f t="shared" si="66"/>
        <v>6.9444444445252884E-2</v>
      </c>
      <c r="Q981" s="28">
        <v>0</v>
      </c>
      <c r="R981" s="27">
        <f t="shared" si="67"/>
        <v>100.00000000116415</v>
      </c>
      <c r="S981" s="3" t="s">
        <v>4</v>
      </c>
      <c r="T981" s="3" t="s">
        <v>1653</v>
      </c>
      <c r="U981" s="3" t="s">
        <v>4</v>
      </c>
      <c r="V981" s="3" t="s">
        <v>1662</v>
      </c>
      <c r="W981" s="5">
        <v>0</v>
      </c>
      <c r="X981" s="5">
        <v>0</v>
      </c>
      <c r="Y981" s="5">
        <v>0</v>
      </c>
      <c r="Z981" s="5">
        <v>0</v>
      </c>
      <c r="AA981" s="5">
        <v>2</v>
      </c>
      <c r="AB981" s="5">
        <v>0</v>
      </c>
      <c r="AC981" s="5">
        <v>0</v>
      </c>
      <c r="AD981" s="5">
        <v>0</v>
      </c>
      <c r="AE981" s="2">
        <v>2</v>
      </c>
      <c r="AF981" s="2">
        <v>0</v>
      </c>
      <c r="AG981" s="2">
        <v>0</v>
      </c>
      <c r="AH981" s="2">
        <v>0</v>
      </c>
      <c r="AI981" s="2">
        <v>0</v>
      </c>
      <c r="AJ981" s="2">
        <v>1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 t="s">
        <v>4</v>
      </c>
      <c r="AT981" s="2" t="s">
        <v>4</v>
      </c>
    </row>
    <row r="982" spans="1:46" x14ac:dyDescent="0.2">
      <c r="A982" s="2">
        <v>1640282</v>
      </c>
      <c r="B982" s="2">
        <v>832295</v>
      </c>
      <c r="C982" s="6">
        <v>22.6443351823218</v>
      </c>
      <c r="D982" s="6">
        <v>40.583385304984198</v>
      </c>
      <c r="E982" s="19" t="s">
        <v>1644</v>
      </c>
      <c r="F982" s="46">
        <f>INDEX(Δεδομένα!$P:$P,MATCH('2021'!E982,Δεδομένα!$O:$O,0))</f>
        <v>44</v>
      </c>
      <c r="G982" s="49" t="s">
        <v>1550</v>
      </c>
      <c r="H982" s="51" t="str">
        <f>INDEX(Δεδομένα!B$1:B$51,MATCH('2021'!G982,Δεδομένα!A$1:A$51,0))</f>
        <v>ΚΕΝΤΡΙΚΗΣ ΜΑΚΕΔΟΝΙΑΣ</v>
      </c>
      <c r="I982" s="53">
        <f>INDEX(Δεδομένα!E$1:E$13,MATCH('2021'!H982,Δεδομένα!D$1:D$13,0))</f>
        <v>3</v>
      </c>
      <c r="J982" s="4">
        <v>44251</v>
      </c>
      <c r="K982" s="3" t="s">
        <v>1500</v>
      </c>
      <c r="L982" s="17" t="str">
        <f t="shared" si="64"/>
        <v>24/02/2021 11:58</v>
      </c>
      <c r="M982" s="4">
        <v>44251</v>
      </c>
      <c r="N982" s="3" t="s">
        <v>477</v>
      </c>
      <c r="O982" s="17" t="str">
        <f t="shared" si="65"/>
        <v>24/02/2021 13:18</v>
      </c>
      <c r="P982" s="24">
        <f t="shared" si="66"/>
        <v>5.5555555554747116E-2</v>
      </c>
      <c r="Q982" s="28">
        <v>0</v>
      </c>
      <c r="R982" s="27">
        <f t="shared" si="67"/>
        <v>79.999999998835847</v>
      </c>
      <c r="S982" s="3" t="s">
        <v>4</v>
      </c>
      <c r="T982" s="3" t="s">
        <v>1653</v>
      </c>
      <c r="U982" s="3" t="s">
        <v>4</v>
      </c>
      <c r="V982" s="3" t="s">
        <v>1663</v>
      </c>
      <c r="W982" s="5">
        <v>0</v>
      </c>
      <c r="X982" s="5">
        <v>0</v>
      </c>
      <c r="Y982" s="5">
        <v>0</v>
      </c>
      <c r="Z982" s="5">
        <v>0</v>
      </c>
      <c r="AA982" s="5">
        <v>3</v>
      </c>
      <c r="AB982" s="5">
        <v>0</v>
      </c>
      <c r="AC982" s="5">
        <v>0</v>
      </c>
      <c r="AD982" s="5">
        <v>0</v>
      </c>
      <c r="AE982" s="2">
        <v>4</v>
      </c>
      <c r="AF982" s="2">
        <v>0</v>
      </c>
      <c r="AG982" s="2">
        <v>0</v>
      </c>
      <c r="AH982" s="2">
        <v>0</v>
      </c>
      <c r="AI982" s="2">
        <v>0</v>
      </c>
      <c r="AJ982" s="2">
        <v>2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 t="s">
        <v>4</v>
      </c>
      <c r="AT982" s="2" t="s">
        <v>4</v>
      </c>
    </row>
    <row r="983" spans="1:46" x14ac:dyDescent="0.2">
      <c r="A983" s="2">
        <v>1640284</v>
      </c>
      <c r="B983" s="2">
        <v>832338</v>
      </c>
      <c r="C983" s="6">
        <v>22.640472426682301</v>
      </c>
      <c r="D983" s="6">
        <v>40.581391269798203</v>
      </c>
      <c r="E983" s="19" t="s">
        <v>1644</v>
      </c>
      <c r="F983" s="46">
        <f>INDEX(Δεδομένα!$P:$P,MATCH('2021'!E983,Δεδομένα!$O:$O,0))</f>
        <v>44</v>
      </c>
      <c r="G983" s="49" t="s">
        <v>1550</v>
      </c>
      <c r="H983" s="51" t="str">
        <f>INDEX(Δεδομένα!B$1:B$51,MATCH('2021'!G983,Δεδομένα!A$1:A$51,0))</f>
        <v>ΚΕΝΤΡΙΚΗΣ ΜΑΚΕΔΟΝΙΑΣ</v>
      </c>
      <c r="I983" s="53">
        <f>INDEX(Δεδομένα!E$1:E$13,MATCH('2021'!H983,Δεδομένα!D$1:D$13,0))</f>
        <v>3</v>
      </c>
      <c r="J983" s="4">
        <v>44251</v>
      </c>
      <c r="K983" s="3" t="s">
        <v>856</v>
      </c>
      <c r="L983" s="17" t="str">
        <f t="shared" si="64"/>
        <v>24/02/2021 13:59</v>
      </c>
      <c r="M983" s="4">
        <v>44251</v>
      </c>
      <c r="N983" s="3" t="s">
        <v>407</v>
      </c>
      <c r="O983" s="17" t="str">
        <f t="shared" si="65"/>
        <v>24/02/2021 15:40</v>
      </c>
      <c r="P983" s="24">
        <f t="shared" si="66"/>
        <v>7.013888889196096E-2</v>
      </c>
      <c r="Q983" s="28">
        <v>0</v>
      </c>
      <c r="R983" s="27">
        <f t="shared" si="67"/>
        <v>101.00000000442378</v>
      </c>
      <c r="S983" s="3" t="s">
        <v>4</v>
      </c>
      <c r="T983" s="3" t="s">
        <v>1653</v>
      </c>
      <c r="U983" s="3" t="s">
        <v>4</v>
      </c>
      <c r="V983" s="3" t="s">
        <v>1664</v>
      </c>
      <c r="W983" s="5">
        <v>0</v>
      </c>
      <c r="X983" s="5">
        <v>0</v>
      </c>
      <c r="Y983" s="5">
        <v>0</v>
      </c>
      <c r="Z983" s="5">
        <v>0</v>
      </c>
      <c r="AA983" s="5">
        <v>2</v>
      </c>
      <c r="AB983" s="5">
        <v>0</v>
      </c>
      <c r="AC983" s="5">
        <v>0</v>
      </c>
      <c r="AD983" s="5">
        <v>0</v>
      </c>
      <c r="AE983" s="2">
        <v>2</v>
      </c>
      <c r="AF983" s="2">
        <v>0</v>
      </c>
      <c r="AG983" s="2">
        <v>0</v>
      </c>
      <c r="AH983" s="2">
        <v>0</v>
      </c>
      <c r="AI983" s="2">
        <v>0</v>
      </c>
      <c r="AJ983" s="2">
        <v>1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 t="s">
        <v>4</v>
      </c>
      <c r="AT983" s="2" t="s">
        <v>4</v>
      </c>
    </row>
    <row r="984" spans="1:46" x14ac:dyDescent="0.2">
      <c r="A984" s="2">
        <v>1640285</v>
      </c>
      <c r="B984" s="2">
        <v>832378</v>
      </c>
      <c r="C984" s="6">
        <v>22.773053532990701</v>
      </c>
      <c r="D984" s="6">
        <v>40.686596307561302</v>
      </c>
      <c r="E984" s="19" t="s">
        <v>1644</v>
      </c>
      <c r="F984" s="46">
        <f>INDEX(Δεδομένα!$P:$P,MATCH('2021'!E984,Δεδομένα!$O:$O,0))</f>
        <v>44</v>
      </c>
      <c r="G984" s="49" t="s">
        <v>1550</v>
      </c>
      <c r="H984" s="51" t="str">
        <f>INDEX(Δεδομένα!B$1:B$51,MATCH('2021'!G984,Δεδομένα!A$1:A$51,0))</f>
        <v>ΚΕΝΤΡΙΚΗΣ ΜΑΚΕΔΟΝΙΑΣ</v>
      </c>
      <c r="I984" s="53">
        <f>INDEX(Δεδομένα!E$1:E$13,MATCH('2021'!H984,Δεδομένα!D$1:D$13,0))</f>
        <v>3</v>
      </c>
      <c r="J984" s="4">
        <v>44251</v>
      </c>
      <c r="K984" s="3" t="s">
        <v>1648</v>
      </c>
      <c r="L984" s="17" t="str">
        <f t="shared" si="64"/>
        <v>24/02/2021 16:08</v>
      </c>
      <c r="M984" s="4">
        <v>44251</v>
      </c>
      <c r="N984" s="3" t="s">
        <v>287</v>
      </c>
      <c r="O984" s="17" t="str">
        <f t="shared" si="65"/>
        <v>24/02/2021 17:06</v>
      </c>
      <c r="P984" s="24">
        <f t="shared" si="66"/>
        <v>4.0277777778101154E-2</v>
      </c>
      <c r="Q984" s="28">
        <v>0</v>
      </c>
      <c r="R984" s="27">
        <f t="shared" si="67"/>
        <v>58.000000000465661</v>
      </c>
      <c r="S984" s="3" t="s">
        <v>4</v>
      </c>
      <c r="T984" s="3" t="s">
        <v>1653</v>
      </c>
      <c r="U984" s="3" t="s">
        <v>4</v>
      </c>
      <c r="V984" s="3" t="s">
        <v>1665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3</v>
      </c>
      <c r="AD984" s="5">
        <v>0</v>
      </c>
      <c r="AE984" s="2">
        <v>3</v>
      </c>
      <c r="AF984" s="2">
        <v>0</v>
      </c>
      <c r="AG984" s="2">
        <v>0</v>
      </c>
      <c r="AH984" s="2">
        <v>0</v>
      </c>
      <c r="AI984" s="2">
        <v>0</v>
      </c>
      <c r="AJ984" s="2">
        <v>1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 t="s">
        <v>4</v>
      </c>
      <c r="AT984" s="2" t="s">
        <v>4</v>
      </c>
    </row>
    <row r="985" spans="1:46" x14ac:dyDescent="0.2">
      <c r="A985" s="2">
        <v>1640288</v>
      </c>
      <c r="B985" s="2">
        <v>832390</v>
      </c>
      <c r="C985" s="6">
        <v>22.767220924608399</v>
      </c>
      <c r="D985" s="6">
        <v>40.657669989155899</v>
      </c>
      <c r="E985" s="19" t="s">
        <v>1644</v>
      </c>
      <c r="F985" s="46">
        <f>INDEX(Δεδομένα!$P:$P,MATCH('2021'!E985,Δεδομένα!$O:$O,0))</f>
        <v>44</v>
      </c>
      <c r="G985" s="49" t="s">
        <v>1550</v>
      </c>
      <c r="H985" s="51" t="str">
        <f>INDEX(Δεδομένα!B$1:B$51,MATCH('2021'!G985,Δεδομένα!A$1:A$51,0))</f>
        <v>ΚΕΝΤΡΙΚΗΣ ΜΑΚΕΔΟΝΙΑΣ</v>
      </c>
      <c r="I985" s="53">
        <f>INDEX(Δεδομένα!E$1:E$13,MATCH('2021'!H985,Δεδομένα!D$1:D$13,0))</f>
        <v>3</v>
      </c>
      <c r="J985" s="4">
        <v>44251</v>
      </c>
      <c r="K985" s="3" t="s">
        <v>1666</v>
      </c>
      <c r="L985" s="17" t="str">
        <f t="shared" si="64"/>
        <v>24/02/2021 16:41</v>
      </c>
      <c r="M985" s="4">
        <v>44251</v>
      </c>
      <c r="N985" s="3" t="s">
        <v>433</v>
      </c>
      <c r="O985" s="17" t="str">
        <f t="shared" si="65"/>
        <v>24/02/2021 17:25</v>
      </c>
      <c r="P985" s="24">
        <f t="shared" si="66"/>
        <v>3.0555555553291924E-2</v>
      </c>
      <c r="Q985" s="28">
        <v>0</v>
      </c>
      <c r="R985" s="27">
        <f t="shared" si="67"/>
        <v>43.999999996740371</v>
      </c>
      <c r="S985" s="3" t="s">
        <v>4</v>
      </c>
      <c r="T985" s="3" t="s">
        <v>1653</v>
      </c>
      <c r="U985" s="3" t="s">
        <v>4</v>
      </c>
      <c r="V985" s="3" t="s">
        <v>1667</v>
      </c>
      <c r="W985" s="5">
        <v>0</v>
      </c>
      <c r="X985" s="5">
        <v>0</v>
      </c>
      <c r="Y985" s="5">
        <v>0</v>
      </c>
      <c r="Z985" s="5">
        <v>0</v>
      </c>
      <c r="AA985" s="5">
        <v>1</v>
      </c>
      <c r="AB985" s="5">
        <v>0</v>
      </c>
      <c r="AC985" s="5">
        <v>10</v>
      </c>
      <c r="AD985" s="5">
        <v>0</v>
      </c>
      <c r="AE985" s="2">
        <v>2</v>
      </c>
      <c r="AF985" s="2">
        <v>0</v>
      </c>
      <c r="AG985" s="2">
        <v>0</v>
      </c>
      <c r="AH985" s="2">
        <v>0</v>
      </c>
      <c r="AI985" s="2">
        <v>0</v>
      </c>
      <c r="AJ985" s="2">
        <v>1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 t="s">
        <v>4</v>
      </c>
      <c r="AT985" s="2" t="s">
        <v>4</v>
      </c>
    </row>
    <row r="986" spans="1:46" x14ac:dyDescent="0.2">
      <c r="A986" s="2">
        <v>1641095</v>
      </c>
      <c r="B986" s="2">
        <v>832291</v>
      </c>
      <c r="C986" s="6">
        <v>22.644300468279599</v>
      </c>
      <c r="D986" s="6">
        <v>40.6386438722392</v>
      </c>
      <c r="E986" s="19" t="s">
        <v>1644</v>
      </c>
      <c r="F986" s="46">
        <f>INDEX(Δεδομένα!$P:$P,MATCH('2021'!E986,Δεδομένα!$O:$O,0))</f>
        <v>44</v>
      </c>
      <c r="G986" s="49" t="s">
        <v>1550</v>
      </c>
      <c r="H986" s="51" t="str">
        <f>INDEX(Δεδομένα!B$1:B$51,MATCH('2021'!G986,Δεδομένα!A$1:A$51,0))</f>
        <v>ΚΕΝΤΡΙΚΗΣ ΜΑΚΕΔΟΝΙΑΣ</v>
      </c>
      <c r="I986" s="53">
        <f>INDEX(Δεδομένα!E$1:E$13,MATCH('2021'!H986,Δεδομένα!D$1:D$13,0))</f>
        <v>3</v>
      </c>
      <c r="J986" s="4">
        <v>44251</v>
      </c>
      <c r="K986" s="3" t="s">
        <v>1319</v>
      </c>
      <c r="L986" s="17" t="str">
        <f t="shared" si="64"/>
        <v>24/02/2021 11:55</v>
      </c>
      <c r="M986" s="4">
        <v>44251</v>
      </c>
      <c r="N986" s="3" t="s">
        <v>297</v>
      </c>
      <c r="O986" s="17" t="str">
        <f t="shared" si="65"/>
        <v>24/02/2021 12:55</v>
      </c>
      <c r="P986" s="24">
        <f t="shared" si="66"/>
        <v>4.1666666664241347E-2</v>
      </c>
      <c r="Q986" s="28">
        <v>0</v>
      </c>
      <c r="R986" s="27">
        <f t="shared" si="67"/>
        <v>59.99999999650754</v>
      </c>
      <c r="S986" s="3" t="s">
        <v>4</v>
      </c>
      <c r="T986" s="3" t="s">
        <v>1653</v>
      </c>
      <c r="U986" s="3" t="s">
        <v>4</v>
      </c>
      <c r="V986" s="3" t="s">
        <v>1668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30</v>
      </c>
      <c r="AD986" s="5">
        <v>0</v>
      </c>
      <c r="AE986" s="2">
        <v>2</v>
      </c>
      <c r="AF986" s="2">
        <v>0</v>
      </c>
      <c r="AG986" s="2">
        <v>0</v>
      </c>
      <c r="AH986" s="2">
        <v>0</v>
      </c>
      <c r="AI986" s="2">
        <v>0</v>
      </c>
      <c r="AJ986" s="2">
        <v>1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 t="s">
        <v>4</v>
      </c>
      <c r="AT986" s="2" t="s">
        <v>4</v>
      </c>
    </row>
    <row r="987" spans="1:46" x14ac:dyDescent="0.2">
      <c r="A987" s="2">
        <v>1641174</v>
      </c>
      <c r="B987" s="2">
        <v>832644</v>
      </c>
      <c r="D987" s="2"/>
      <c r="E987" s="19" t="s">
        <v>1644</v>
      </c>
      <c r="F987" s="46">
        <f>INDEX(Δεδομένα!$P:$P,MATCH('2021'!E987,Δεδομένα!$O:$O,0))</f>
        <v>44</v>
      </c>
      <c r="G987" s="49" t="s">
        <v>1550</v>
      </c>
      <c r="H987" s="51" t="str">
        <f>INDEX(Δεδομένα!B$1:B$51,MATCH('2021'!G987,Δεδομένα!A$1:A$51,0))</f>
        <v>ΚΕΝΤΡΙΚΗΣ ΜΑΚΕΔΟΝΙΑΣ</v>
      </c>
      <c r="I987" s="53">
        <f>INDEX(Δεδομένα!E$1:E$13,MATCH('2021'!H987,Δεδομένα!D$1:D$13,0))</f>
        <v>3</v>
      </c>
      <c r="J987" s="4">
        <v>44252</v>
      </c>
      <c r="K987" s="3" t="s">
        <v>1000</v>
      </c>
      <c r="L987" s="17" t="str">
        <f t="shared" si="64"/>
        <v>25/02/2021 13:52</v>
      </c>
      <c r="M987" s="4">
        <v>44252</v>
      </c>
      <c r="N987" s="3" t="s">
        <v>619</v>
      </c>
      <c r="O987" s="17" t="str">
        <f t="shared" si="65"/>
        <v>25/02/2021 14:13</v>
      </c>
      <c r="P987" s="24">
        <f t="shared" si="66"/>
        <v>1.4583333337213844E-2</v>
      </c>
      <c r="Q987" s="28">
        <v>0</v>
      </c>
      <c r="R987" s="27">
        <f t="shared" si="67"/>
        <v>21.000000005587935</v>
      </c>
      <c r="S987" s="3" t="s">
        <v>4</v>
      </c>
      <c r="T987" s="3" t="s">
        <v>1653</v>
      </c>
      <c r="U987" s="3" t="s">
        <v>4</v>
      </c>
      <c r="V987" s="3" t="s">
        <v>1668</v>
      </c>
      <c r="W987" s="5">
        <v>0</v>
      </c>
      <c r="X987" s="5">
        <v>0</v>
      </c>
      <c r="Y987" s="5">
        <v>0</v>
      </c>
      <c r="Z987" s="5">
        <v>0</v>
      </c>
      <c r="AA987" s="5">
        <v>1</v>
      </c>
      <c r="AB987" s="5">
        <v>0</v>
      </c>
      <c r="AC987" s="5">
        <v>0</v>
      </c>
      <c r="AD987" s="5">
        <v>0</v>
      </c>
      <c r="AE987" s="2">
        <v>2</v>
      </c>
      <c r="AF987" s="2">
        <v>0</v>
      </c>
      <c r="AG987" s="2">
        <v>0</v>
      </c>
      <c r="AH987" s="2">
        <v>0</v>
      </c>
      <c r="AI987" s="2">
        <v>0</v>
      </c>
      <c r="AJ987" s="2">
        <v>1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 t="s">
        <v>4</v>
      </c>
      <c r="AT987" s="2" t="s">
        <v>4</v>
      </c>
    </row>
    <row r="988" spans="1:46" x14ac:dyDescent="0.2">
      <c r="A988" s="2">
        <v>1641506</v>
      </c>
      <c r="B988" s="2">
        <v>832766</v>
      </c>
      <c r="D988" s="2"/>
      <c r="E988" s="19" t="s">
        <v>1644</v>
      </c>
      <c r="F988" s="46">
        <f>INDEX(Δεδομένα!$P:$P,MATCH('2021'!E988,Δεδομένα!$O:$O,0))</f>
        <v>44</v>
      </c>
      <c r="G988" s="49" t="s">
        <v>1550</v>
      </c>
      <c r="H988" s="51" t="str">
        <f>INDEX(Δεδομένα!B$1:B$51,MATCH('2021'!G988,Δεδομένα!A$1:A$51,0))</f>
        <v>ΚΕΝΤΡΙΚΗΣ ΜΑΚΕΔΟΝΙΑΣ</v>
      </c>
      <c r="I988" s="53">
        <f>INDEX(Δεδομένα!E$1:E$13,MATCH('2021'!H988,Δεδομένα!D$1:D$13,0))</f>
        <v>3</v>
      </c>
      <c r="J988" s="4">
        <v>44252</v>
      </c>
      <c r="K988" s="3" t="s">
        <v>278</v>
      </c>
      <c r="L988" s="17" t="str">
        <f t="shared" si="64"/>
        <v>25/02/2021 19:26</v>
      </c>
      <c r="M988" s="4">
        <v>44252</v>
      </c>
      <c r="N988" s="3" t="s">
        <v>424</v>
      </c>
      <c r="O988" s="17" t="str">
        <f t="shared" si="65"/>
        <v>25/02/2021 20:10</v>
      </c>
      <c r="P988" s="24">
        <f t="shared" si="66"/>
        <v>3.0555555560567882E-2</v>
      </c>
      <c r="Q988" s="28">
        <v>0</v>
      </c>
      <c r="R988" s="27">
        <f t="shared" si="67"/>
        <v>44.00000000721775</v>
      </c>
      <c r="S988" s="3" t="s">
        <v>4</v>
      </c>
      <c r="T988" s="3" t="s">
        <v>1645</v>
      </c>
      <c r="U988" s="3" t="s">
        <v>4</v>
      </c>
      <c r="V988" s="3" t="s">
        <v>1646</v>
      </c>
      <c r="W988" s="5">
        <v>0</v>
      </c>
      <c r="X988" s="5">
        <v>0</v>
      </c>
      <c r="Y988" s="5">
        <v>0</v>
      </c>
      <c r="Z988" s="5">
        <v>0</v>
      </c>
      <c r="AA988" s="5">
        <v>1</v>
      </c>
      <c r="AB988" s="5">
        <v>0</v>
      </c>
      <c r="AC988" s="5">
        <v>0</v>
      </c>
      <c r="AD988" s="5">
        <v>0</v>
      </c>
      <c r="AE988" s="2">
        <v>5</v>
      </c>
      <c r="AF988" s="2">
        <v>0</v>
      </c>
      <c r="AG988" s="2">
        <v>0</v>
      </c>
      <c r="AH988" s="2">
        <v>0</v>
      </c>
      <c r="AI988" s="2">
        <v>0</v>
      </c>
      <c r="AJ988" s="2">
        <v>2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 t="s">
        <v>4</v>
      </c>
      <c r="AT988" s="2" t="s">
        <v>4</v>
      </c>
    </row>
    <row r="989" spans="1:46" x14ac:dyDescent="0.2">
      <c r="A989" s="2">
        <v>1641177</v>
      </c>
      <c r="B989" s="2">
        <v>833187</v>
      </c>
      <c r="C989" s="6">
        <v>22.7527463979158</v>
      </c>
      <c r="D989" s="6">
        <v>40.660393674311202</v>
      </c>
      <c r="E989" s="19" t="s">
        <v>1644</v>
      </c>
      <c r="F989" s="46">
        <f>INDEX(Δεδομένα!$P:$P,MATCH('2021'!E989,Δεδομένα!$O:$O,0))</f>
        <v>44</v>
      </c>
      <c r="G989" s="49" t="s">
        <v>1550</v>
      </c>
      <c r="H989" s="51" t="str">
        <f>INDEX(Δεδομένα!B$1:B$51,MATCH('2021'!G989,Δεδομένα!A$1:A$51,0))</f>
        <v>ΚΕΝΤΡΙΚΗΣ ΜΑΚΕΔΟΝΙΑΣ</v>
      </c>
      <c r="I989" s="53">
        <f>INDEX(Δεδομένα!E$1:E$13,MATCH('2021'!H989,Δεδομένα!D$1:D$13,0))</f>
        <v>3</v>
      </c>
      <c r="J989" s="4">
        <v>44254</v>
      </c>
      <c r="K989" s="3" t="s">
        <v>385</v>
      </c>
      <c r="L989" s="17" t="str">
        <f t="shared" si="64"/>
        <v>27/02/2021 14:00</v>
      </c>
      <c r="M989" s="4">
        <v>44254</v>
      </c>
      <c r="N989" s="3" t="s">
        <v>490</v>
      </c>
      <c r="O989" s="17" t="str">
        <f t="shared" si="65"/>
        <v>27/02/2021 16:00</v>
      </c>
      <c r="P989" s="24">
        <f t="shared" si="66"/>
        <v>8.3333333328482695E-2</v>
      </c>
      <c r="Q989" s="28">
        <v>0</v>
      </c>
      <c r="R989" s="27">
        <f t="shared" si="67"/>
        <v>119.99999999301508</v>
      </c>
      <c r="S989" s="3" t="s">
        <v>4</v>
      </c>
      <c r="T989" s="3" t="s">
        <v>1653</v>
      </c>
      <c r="U989" s="3" t="s">
        <v>4</v>
      </c>
      <c r="V989" s="3" t="s">
        <v>1669</v>
      </c>
      <c r="W989" s="5">
        <v>0</v>
      </c>
      <c r="X989" s="5">
        <v>0</v>
      </c>
      <c r="Y989" s="5">
        <v>0</v>
      </c>
      <c r="Z989" s="5">
        <v>0</v>
      </c>
      <c r="AA989" s="5">
        <v>6</v>
      </c>
      <c r="AB989" s="5">
        <v>0</v>
      </c>
      <c r="AC989" s="5">
        <v>0</v>
      </c>
      <c r="AD989" s="5">
        <v>0</v>
      </c>
      <c r="AE989" s="2">
        <v>5</v>
      </c>
      <c r="AF989" s="2">
        <v>0</v>
      </c>
      <c r="AG989" s="2">
        <v>0</v>
      </c>
      <c r="AH989" s="2">
        <v>0</v>
      </c>
      <c r="AI989" s="2">
        <v>0</v>
      </c>
      <c r="AJ989" s="2">
        <v>2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 t="s">
        <v>4</v>
      </c>
      <c r="AT989" s="2" t="s">
        <v>4</v>
      </c>
    </row>
    <row r="990" spans="1:46" x14ac:dyDescent="0.2">
      <c r="A990" s="2">
        <v>1641159</v>
      </c>
      <c r="B990" s="2">
        <v>833244</v>
      </c>
      <c r="C990" s="6">
        <v>22.716460644571001</v>
      </c>
      <c r="D990" s="6">
        <v>40.605439489989898</v>
      </c>
      <c r="E990" s="19" t="s">
        <v>1644</v>
      </c>
      <c r="F990" s="46">
        <f>INDEX(Δεδομένα!$P:$P,MATCH('2021'!E990,Δεδομένα!$O:$O,0))</f>
        <v>44</v>
      </c>
      <c r="G990" s="49" t="s">
        <v>1550</v>
      </c>
      <c r="H990" s="51" t="str">
        <f>INDEX(Δεδομένα!B$1:B$51,MATCH('2021'!G990,Δεδομένα!A$1:A$51,0))</f>
        <v>ΚΕΝΤΡΙΚΗΣ ΜΑΚΕΔΟΝΙΑΣ</v>
      </c>
      <c r="I990" s="53">
        <f>INDEX(Δεδομένα!E$1:E$13,MATCH('2021'!H990,Δεδομένα!D$1:D$13,0))</f>
        <v>3</v>
      </c>
      <c r="J990" s="4">
        <v>44254</v>
      </c>
      <c r="K990" s="3" t="s">
        <v>40</v>
      </c>
      <c r="L990" s="17" t="str">
        <f t="shared" si="64"/>
        <v>27/02/2021 16:06</v>
      </c>
      <c r="M990" s="4">
        <v>44254</v>
      </c>
      <c r="N990" s="3" t="s">
        <v>415</v>
      </c>
      <c r="O990" s="17" t="str">
        <f t="shared" si="65"/>
        <v>27/02/2021 16:40</v>
      </c>
      <c r="P990" s="24">
        <f t="shared" si="66"/>
        <v>2.3611111115314998E-2</v>
      </c>
      <c r="Q990" s="28">
        <v>0</v>
      </c>
      <c r="R990" s="27">
        <f t="shared" si="67"/>
        <v>34.000000006053597</v>
      </c>
      <c r="S990" s="3" t="s">
        <v>4</v>
      </c>
      <c r="T990" s="3" t="s">
        <v>1653</v>
      </c>
      <c r="U990" s="3" t="s">
        <v>4</v>
      </c>
      <c r="V990" s="3" t="s">
        <v>1668</v>
      </c>
      <c r="W990" s="5">
        <v>0</v>
      </c>
      <c r="X990" s="5">
        <v>0</v>
      </c>
      <c r="Y990" s="5">
        <v>0</v>
      </c>
      <c r="Z990" s="5">
        <v>0</v>
      </c>
      <c r="AA990" s="5">
        <v>0.3</v>
      </c>
      <c r="AB990" s="5">
        <v>0</v>
      </c>
      <c r="AC990" s="5">
        <v>0.2</v>
      </c>
      <c r="AD990" s="5">
        <v>0</v>
      </c>
      <c r="AE990" s="2">
        <v>3</v>
      </c>
      <c r="AF990" s="2">
        <v>0</v>
      </c>
      <c r="AG990" s="2">
        <v>0</v>
      </c>
      <c r="AH990" s="2">
        <v>0</v>
      </c>
      <c r="AI990" s="2">
        <v>0</v>
      </c>
      <c r="AJ990" s="2">
        <v>1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 t="s">
        <v>4</v>
      </c>
      <c r="AT990" s="2" t="s">
        <v>4</v>
      </c>
    </row>
    <row r="991" spans="1:46" x14ac:dyDescent="0.2">
      <c r="A991" s="2">
        <v>1641100</v>
      </c>
      <c r="B991" s="2">
        <v>833485</v>
      </c>
      <c r="E991" s="19" t="s">
        <v>1644</v>
      </c>
      <c r="F991" s="46">
        <f>INDEX(Δεδομένα!$P:$P,MATCH('2021'!E991,Δεδομένα!$O:$O,0))</f>
        <v>44</v>
      </c>
      <c r="G991" s="49" t="s">
        <v>1550</v>
      </c>
      <c r="H991" s="51" t="str">
        <f>INDEX(Δεδομένα!B$1:B$51,MATCH('2021'!G991,Δεδομένα!A$1:A$51,0))</f>
        <v>ΚΕΝΤΡΙΚΗΣ ΜΑΚΕΔΟΝΙΑΣ</v>
      </c>
      <c r="I991" s="53">
        <f>INDEX(Δεδομένα!E$1:E$13,MATCH('2021'!H991,Δεδομένα!D$1:D$13,0))</f>
        <v>3</v>
      </c>
      <c r="J991" s="4">
        <v>44255</v>
      </c>
      <c r="K991" s="3" t="s">
        <v>205</v>
      </c>
      <c r="L991" s="17" t="str">
        <f t="shared" si="64"/>
        <v>28/02/2021 11:54</v>
      </c>
      <c r="M991" s="4">
        <v>44255</v>
      </c>
      <c r="N991" s="3" t="s">
        <v>1670</v>
      </c>
      <c r="O991" s="17" t="str">
        <f t="shared" si="65"/>
        <v>28/02/2021 12:13</v>
      </c>
      <c r="P991" s="24">
        <f t="shared" si="66"/>
        <v>1.3194444443797693E-2</v>
      </c>
      <c r="Q991" s="28">
        <v>0</v>
      </c>
      <c r="R991" s="27">
        <f t="shared" si="67"/>
        <v>18.999999999068677</v>
      </c>
      <c r="S991" s="3" t="s">
        <v>4</v>
      </c>
      <c r="T991" s="3" t="s">
        <v>1653</v>
      </c>
      <c r="U991" s="3" t="s">
        <v>4</v>
      </c>
      <c r="V991" s="3" t="s">
        <v>1668</v>
      </c>
      <c r="W991" s="5">
        <v>0</v>
      </c>
      <c r="X991" s="5">
        <v>0</v>
      </c>
      <c r="Y991" s="5">
        <v>0</v>
      </c>
      <c r="Z991" s="5">
        <v>0</v>
      </c>
      <c r="AA991" s="5">
        <v>0.5</v>
      </c>
      <c r="AB991" s="5">
        <v>0</v>
      </c>
      <c r="AC991" s="5">
        <v>0</v>
      </c>
      <c r="AD991" s="5">
        <v>0</v>
      </c>
      <c r="AE991" s="2">
        <v>2</v>
      </c>
      <c r="AF991" s="2">
        <v>0</v>
      </c>
      <c r="AG991" s="2">
        <v>0</v>
      </c>
      <c r="AH991" s="2">
        <v>0</v>
      </c>
      <c r="AI991" s="2">
        <v>0</v>
      </c>
      <c r="AJ991" s="2">
        <v>1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 t="s">
        <v>4</v>
      </c>
      <c r="AT991" s="2" t="s">
        <v>4</v>
      </c>
    </row>
    <row r="992" spans="1:46" x14ac:dyDescent="0.2">
      <c r="A992" s="2">
        <v>1641126</v>
      </c>
      <c r="B992" s="2">
        <v>833535</v>
      </c>
      <c r="E992" s="19" t="s">
        <v>1644</v>
      </c>
      <c r="F992" s="46">
        <f>INDEX(Δεδομένα!$P:$P,MATCH('2021'!E992,Δεδομένα!$O:$O,0))</f>
        <v>44</v>
      </c>
      <c r="G992" s="49" t="s">
        <v>1550</v>
      </c>
      <c r="H992" s="51" t="str">
        <f>INDEX(Δεδομένα!B$1:B$51,MATCH('2021'!G992,Δεδομένα!A$1:A$51,0))</f>
        <v>ΚΕΝΤΡΙΚΗΣ ΜΑΚΕΔΟΝΙΑΣ</v>
      </c>
      <c r="I992" s="53">
        <f>INDEX(Δεδομένα!E$1:E$13,MATCH('2021'!H992,Δεδομένα!D$1:D$13,0))</f>
        <v>3</v>
      </c>
      <c r="J992" s="4">
        <v>44255</v>
      </c>
      <c r="K992" s="3" t="s">
        <v>609</v>
      </c>
      <c r="L992" s="17" t="str">
        <f t="shared" si="64"/>
        <v>28/02/2021 13:41</v>
      </c>
      <c r="M992" s="4">
        <v>44255</v>
      </c>
      <c r="N992" s="3" t="s">
        <v>619</v>
      </c>
      <c r="O992" s="17" t="str">
        <f t="shared" si="65"/>
        <v>28/02/2021 14:13</v>
      </c>
      <c r="P992" s="24">
        <f t="shared" si="66"/>
        <v>2.2222222221898846E-2</v>
      </c>
      <c r="Q992" s="28">
        <v>0</v>
      </c>
      <c r="R992" s="27">
        <f t="shared" si="67"/>
        <v>31.999999999534339</v>
      </c>
      <c r="S992" s="3" t="s">
        <v>4</v>
      </c>
      <c r="T992" s="3" t="s">
        <v>1653</v>
      </c>
      <c r="U992" s="3" t="s">
        <v>4</v>
      </c>
      <c r="V992" s="3" t="s">
        <v>1671</v>
      </c>
      <c r="W992" s="5">
        <v>0</v>
      </c>
      <c r="X992" s="5">
        <v>0</v>
      </c>
      <c r="Y992" s="5">
        <v>0</v>
      </c>
      <c r="Z992" s="5">
        <v>0</v>
      </c>
      <c r="AA992" s="5">
        <v>0.5</v>
      </c>
      <c r="AB992" s="5">
        <v>0</v>
      </c>
      <c r="AC992" s="5">
        <v>0</v>
      </c>
      <c r="AD992" s="5">
        <v>0</v>
      </c>
      <c r="AE992" s="2">
        <v>2</v>
      </c>
      <c r="AF992" s="2">
        <v>0</v>
      </c>
      <c r="AG992" s="2">
        <v>0</v>
      </c>
      <c r="AH992" s="2">
        <v>0</v>
      </c>
      <c r="AI992" s="2">
        <v>0</v>
      </c>
      <c r="AJ992" s="2">
        <v>1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 t="s">
        <v>4</v>
      </c>
      <c r="AT992" s="2" t="s">
        <v>4</v>
      </c>
    </row>
    <row r="993" spans="1:46" x14ac:dyDescent="0.2">
      <c r="A993" s="2">
        <v>1641138</v>
      </c>
      <c r="B993" s="2">
        <v>833619</v>
      </c>
      <c r="E993" s="19" t="s">
        <v>1644</v>
      </c>
      <c r="F993" s="46">
        <f>INDEX(Δεδομένα!$P:$P,MATCH('2021'!E993,Δεδομένα!$O:$O,0))</f>
        <v>44</v>
      </c>
      <c r="G993" s="49" t="s">
        <v>1550</v>
      </c>
      <c r="H993" s="51" t="str">
        <f>INDEX(Δεδομένα!B$1:B$51,MATCH('2021'!G993,Δεδομένα!A$1:A$51,0))</f>
        <v>ΚΕΝΤΡΙΚΗΣ ΜΑΚΕΔΟΝΙΑΣ</v>
      </c>
      <c r="I993" s="53">
        <f>INDEX(Δεδομένα!E$1:E$13,MATCH('2021'!H993,Δεδομένα!D$1:D$13,0))</f>
        <v>3</v>
      </c>
      <c r="J993" s="4">
        <v>44255</v>
      </c>
      <c r="K993" s="3" t="s">
        <v>717</v>
      </c>
      <c r="L993" s="17" t="str">
        <f t="shared" si="64"/>
        <v>28/02/2021 17:46</v>
      </c>
      <c r="M993" s="4">
        <v>44255</v>
      </c>
      <c r="N993" s="3" t="s">
        <v>1672</v>
      </c>
      <c r="O993" s="17" t="str">
        <f t="shared" si="65"/>
        <v>28/02/2021 18:08</v>
      </c>
      <c r="P993" s="24">
        <f t="shared" si="66"/>
        <v>1.527777778392192E-2</v>
      </c>
      <c r="Q993" s="28">
        <v>0</v>
      </c>
      <c r="R993" s="27">
        <f t="shared" si="67"/>
        <v>22.000000008847564</v>
      </c>
      <c r="S993" s="3" t="s">
        <v>4</v>
      </c>
      <c r="T993" s="3" t="s">
        <v>1653</v>
      </c>
      <c r="U993" s="3" t="s">
        <v>4</v>
      </c>
      <c r="V993" s="3" t="s">
        <v>1668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10</v>
      </c>
      <c r="AD993" s="5">
        <v>0</v>
      </c>
      <c r="AE993" s="2">
        <v>2</v>
      </c>
      <c r="AF993" s="2">
        <v>0</v>
      </c>
      <c r="AG993" s="2">
        <v>0</v>
      </c>
      <c r="AH993" s="2">
        <v>0</v>
      </c>
      <c r="AI993" s="2">
        <v>0</v>
      </c>
      <c r="AJ993" s="2">
        <v>1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 t="s">
        <v>4</v>
      </c>
      <c r="AT993" s="2" t="s">
        <v>4</v>
      </c>
    </row>
    <row r="994" spans="1:46" x14ac:dyDescent="0.2">
      <c r="A994" s="2">
        <v>1641172</v>
      </c>
      <c r="B994" s="2">
        <v>833632</v>
      </c>
      <c r="D994" s="2"/>
      <c r="E994" s="19" t="s">
        <v>1644</v>
      </c>
      <c r="F994" s="46">
        <f>INDEX(Δεδομένα!$P:$P,MATCH('2021'!E994,Δεδομένα!$O:$O,0))</f>
        <v>44</v>
      </c>
      <c r="G994" s="49" t="s">
        <v>1550</v>
      </c>
      <c r="H994" s="51" t="str">
        <f>INDEX(Δεδομένα!B$1:B$51,MATCH('2021'!G994,Δεδομένα!A$1:A$51,0))</f>
        <v>ΚΕΝΤΡΙΚΗΣ ΜΑΚΕΔΟΝΙΑΣ</v>
      </c>
      <c r="I994" s="53">
        <f>INDEX(Δεδομένα!E$1:E$13,MATCH('2021'!H994,Δεδομένα!D$1:D$13,0))</f>
        <v>3</v>
      </c>
      <c r="J994" s="4">
        <v>44255</v>
      </c>
      <c r="K994" s="3" t="s">
        <v>231</v>
      </c>
      <c r="L994" s="17" t="str">
        <f t="shared" si="64"/>
        <v>28/02/2021 18:03</v>
      </c>
      <c r="M994" s="4">
        <v>44255</v>
      </c>
      <c r="N994" s="3" t="s">
        <v>79</v>
      </c>
      <c r="O994" s="17" t="str">
        <f t="shared" si="65"/>
        <v>28/02/2021 19:10</v>
      </c>
      <c r="P994" s="24">
        <f t="shared" si="66"/>
        <v>4.6527777776645962E-2</v>
      </c>
      <c r="Q994" s="28">
        <v>0</v>
      </c>
      <c r="R994" s="27">
        <f t="shared" si="67"/>
        <v>66.999999998370185</v>
      </c>
      <c r="S994" s="3" t="s">
        <v>4</v>
      </c>
      <c r="T994" s="3" t="s">
        <v>1653</v>
      </c>
      <c r="U994" s="3" t="s">
        <v>4</v>
      </c>
      <c r="V994" s="3" t="s">
        <v>1673</v>
      </c>
      <c r="W994" s="5">
        <v>0</v>
      </c>
      <c r="X994" s="5">
        <v>0</v>
      </c>
      <c r="Y994" s="5">
        <v>0</v>
      </c>
      <c r="Z994" s="5">
        <v>1</v>
      </c>
      <c r="AA994" s="5">
        <v>0</v>
      </c>
      <c r="AB994" s="5">
        <v>0</v>
      </c>
      <c r="AC994" s="5">
        <v>0</v>
      </c>
      <c r="AD994" s="5">
        <v>0</v>
      </c>
      <c r="AE994" s="2">
        <v>4</v>
      </c>
      <c r="AF994" s="2">
        <v>0</v>
      </c>
      <c r="AG994" s="2">
        <v>0</v>
      </c>
      <c r="AH994" s="2">
        <v>0</v>
      </c>
      <c r="AI994" s="2">
        <v>0</v>
      </c>
      <c r="AJ994" s="2">
        <v>2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 t="s">
        <v>4</v>
      </c>
      <c r="AT994" s="2" t="s">
        <v>4</v>
      </c>
    </row>
    <row r="995" spans="1:46" x14ac:dyDescent="0.2">
      <c r="A995" s="2">
        <v>1641548</v>
      </c>
      <c r="B995" s="2">
        <v>833793</v>
      </c>
      <c r="C995" s="6">
        <v>22.618557056566701</v>
      </c>
      <c r="D995" s="6">
        <v>40.6795492951547</v>
      </c>
      <c r="E995" s="19" t="s">
        <v>1644</v>
      </c>
      <c r="F995" s="46">
        <f>INDEX(Δεδομένα!$P:$P,MATCH('2021'!E995,Δεδομένα!$O:$O,0))</f>
        <v>44</v>
      </c>
      <c r="G995" s="49" t="s">
        <v>1550</v>
      </c>
      <c r="H995" s="51" t="str">
        <f>INDEX(Δεδομένα!B$1:B$51,MATCH('2021'!G995,Δεδομένα!A$1:A$51,0))</f>
        <v>ΚΕΝΤΡΙΚΗΣ ΜΑΚΕΔΟΝΙΑΣ</v>
      </c>
      <c r="I995" s="53">
        <f>INDEX(Δεδομένα!E$1:E$13,MATCH('2021'!H995,Δεδομένα!D$1:D$13,0))</f>
        <v>3</v>
      </c>
      <c r="J995" s="4">
        <v>44256</v>
      </c>
      <c r="K995" s="3" t="s">
        <v>338</v>
      </c>
      <c r="L995" s="17" t="str">
        <f t="shared" si="64"/>
        <v>01/03/2021 11:00</v>
      </c>
      <c r="M995" s="4">
        <v>44256</v>
      </c>
      <c r="N995" s="3" t="s">
        <v>1031</v>
      </c>
      <c r="O995" s="17" t="str">
        <f t="shared" si="65"/>
        <v>01/03/2021 11:51</v>
      </c>
      <c r="P995" s="24">
        <f t="shared" si="66"/>
        <v>3.5416666665696539E-2</v>
      </c>
      <c r="Q995" s="28">
        <v>0</v>
      </c>
      <c r="R995" s="27">
        <f t="shared" si="67"/>
        <v>50.999999998603016</v>
      </c>
      <c r="S995" s="3" t="s">
        <v>4</v>
      </c>
      <c r="T995" s="3" t="s">
        <v>1645</v>
      </c>
      <c r="U995" s="3" t="s">
        <v>4</v>
      </c>
      <c r="V995" s="3" t="s">
        <v>1674</v>
      </c>
      <c r="W995" s="5">
        <v>0</v>
      </c>
      <c r="X995" s="5">
        <v>0</v>
      </c>
      <c r="Y995" s="5">
        <v>0</v>
      </c>
      <c r="Z995" s="5">
        <v>0.5</v>
      </c>
      <c r="AA995" s="5">
        <v>0</v>
      </c>
      <c r="AB995" s="5">
        <v>0</v>
      </c>
      <c r="AC995" s="5">
        <v>0</v>
      </c>
      <c r="AD995" s="5">
        <v>0</v>
      </c>
      <c r="AE995" s="2">
        <v>2</v>
      </c>
      <c r="AF995" s="2">
        <v>0</v>
      </c>
      <c r="AG995" s="2">
        <v>0</v>
      </c>
      <c r="AH995" s="2">
        <v>0</v>
      </c>
      <c r="AI995" s="2">
        <v>0</v>
      </c>
      <c r="AJ995" s="2">
        <v>1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 t="s">
        <v>4</v>
      </c>
      <c r="AT995" s="2" t="s">
        <v>4</v>
      </c>
    </row>
    <row r="996" spans="1:46" x14ac:dyDescent="0.2">
      <c r="A996" s="2">
        <v>1641562</v>
      </c>
      <c r="B996" s="2">
        <v>833805</v>
      </c>
      <c r="C996" s="6">
        <v>22.670415035298099</v>
      </c>
      <c r="D996" s="6">
        <v>40.634716737970301</v>
      </c>
      <c r="E996" s="19" t="s">
        <v>1644</v>
      </c>
      <c r="F996" s="46">
        <f>INDEX(Δεδομένα!$P:$P,MATCH('2021'!E996,Δεδομένα!$O:$O,0))</f>
        <v>44</v>
      </c>
      <c r="G996" s="49" t="s">
        <v>1550</v>
      </c>
      <c r="H996" s="51" t="str">
        <f>INDEX(Δεδομένα!B$1:B$51,MATCH('2021'!G996,Δεδομένα!A$1:A$51,0))</f>
        <v>ΚΕΝΤΡΙΚΗΣ ΜΑΚΕΔΟΝΙΑΣ</v>
      </c>
      <c r="I996" s="53">
        <f>INDEX(Δεδομένα!E$1:E$13,MATCH('2021'!H996,Δεδομένα!D$1:D$13,0))</f>
        <v>3</v>
      </c>
      <c r="J996" s="4">
        <v>44256</v>
      </c>
      <c r="K996" s="3" t="s">
        <v>1675</v>
      </c>
      <c r="L996" s="17" t="str">
        <f t="shared" si="64"/>
        <v>01/03/2021 12:01</v>
      </c>
      <c r="M996" s="4">
        <v>44256</v>
      </c>
      <c r="N996" s="3" t="s">
        <v>154</v>
      </c>
      <c r="O996" s="17" t="str">
        <f t="shared" si="65"/>
        <v>01/03/2021 13:20</v>
      </c>
      <c r="P996" s="24">
        <f t="shared" si="66"/>
        <v>5.486111110803904E-2</v>
      </c>
      <c r="Q996" s="28">
        <v>0</v>
      </c>
      <c r="R996" s="27">
        <f t="shared" si="67"/>
        <v>78.999999995576218</v>
      </c>
      <c r="S996" s="3" t="s">
        <v>4</v>
      </c>
      <c r="T996" s="3" t="s">
        <v>1653</v>
      </c>
      <c r="U996" s="3" t="s">
        <v>4</v>
      </c>
      <c r="V996" s="3" t="s">
        <v>1676</v>
      </c>
      <c r="W996" s="5">
        <v>0</v>
      </c>
      <c r="X996" s="5">
        <v>0</v>
      </c>
      <c r="Y996" s="5">
        <v>0</v>
      </c>
      <c r="Z996" s="5">
        <v>1</v>
      </c>
      <c r="AA996" s="5">
        <v>1</v>
      </c>
      <c r="AB996" s="5">
        <v>0</v>
      </c>
      <c r="AC996" s="5">
        <v>0</v>
      </c>
      <c r="AD996" s="5">
        <v>0</v>
      </c>
      <c r="AE996" s="2">
        <v>2</v>
      </c>
      <c r="AF996" s="2">
        <v>0</v>
      </c>
      <c r="AG996" s="2">
        <v>0</v>
      </c>
      <c r="AH996" s="2">
        <v>0</v>
      </c>
      <c r="AI996" s="2">
        <v>0</v>
      </c>
      <c r="AJ996" s="2">
        <v>1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 t="s">
        <v>4</v>
      </c>
      <c r="AT996" s="2" t="s">
        <v>4</v>
      </c>
    </row>
    <row r="997" spans="1:46" x14ac:dyDescent="0.2">
      <c r="A997" s="2">
        <v>1641490</v>
      </c>
      <c r="B997" s="2">
        <v>833863</v>
      </c>
      <c r="C997" s="6">
        <v>22.778628814607</v>
      </c>
      <c r="D997" s="6">
        <v>40.631321789702</v>
      </c>
      <c r="E997" s="19" t="s">
        <v>1644</v>
      </c>
      <c r="F997" s="46">
        <f>INDEX(Δεδομένα!$P:$P,MATCH('2021'!E997,Δεδομένα!$O:$O,0))</f>
        <v>44</v>
      </c>
      <c r="G997" s="49" t="s">
        <v>1550</v>
      </c>
      <c r="H997" s="51" t="str">
        <f>INDEX(Δεδομένα!B$1:B$51,MATCH('2021'!G997,Δεδομένα!A$1:A$51,0))</f>
        <v>ΚΕΝΤΡΙΚΗΣ ΜΑΚΕΔΟΝΙΑΣ</v>
      </c>
      <c r="I997" s="53">
        <f>INDEX(Δεδομένα!E$1:E$13,MATCH('2021'!H997,Δεδομένα!D$1:D$13,0))</f>
        <v>3</v>
      </c>
      <c r="J997" s="4">
        <v>44256</v>
      </c>
      <c r="K997" s="3" t="s">
        <v>931</v>
      </c>
      <c r="L997" s="17" t="str">
        <f t="shared" si="64"/>
        <v>01/03/2021 15:09</v>
      </c>
      <c r="M997" s="4">
        <v>44256</v>
      </c>
      <c r="N997" s="3" t="s">
        <v>1233</v>
      </c>
      <c r="O997" s="17" t="str">
        <f t="shared" si="65"/>
        <v>01/03/2021 16:45</v>
      </c>
      <c r="P997" s="24">
        <f t="shared" si="66"/>
        <v>6.6666666665696539E-2</v>
      </c>
      <c r="Q997" s="28">
        <v>0</v>
      </c>
      <c r="R997" s="27">
        <f t="shared" si="67"/>
        <v>95.999999998603016</v>
      </c>
      <c r="S997" s="3" t="s">
        <v>4</v>
      </c>
      <c r="T997" s="3" t="s">
        <v>1653</v>
      </c>
      <c r="U997" s="3" t="s">
        <v>4</v>
      </c>
      <c r="V997" s="3" t="s">
        <v>1668</v>
      </c>
      <c r="W997" s="5">
        <v>0</v>
      </c>
      <c r="X997" s="5">
        <v>0</v>
      </c>
      <c r="Y997" s="5">
        <v>0</v>
      </c>
      <c r="Z997" s="5">
        <v>0</v>
      </c>
      <c r="AA997" s="5">
        <v>1.5</v>
      </c>
      <c r="AB997" s="5">
        <v>0</v>
      </c>
      <c r="AC997" s="5">
        <v>0</v>
      </c>
      <c r="AD997" s="5">
        <v>0</v>
      </c>
      <c r="AE997" s="2">
        <v>2</v>
      </c>
      <c r="AF997" s="2">
        <v>0</v>
      </c>
      <c r="AG997" s="2">
        <v>0</v>
      </c>
      <c r="AH997" s="2">
        <v>0</v>
      </c>
      <c r="AI997" s="2">
        <v>0</v>
      </c>
      <c r="AJ997" s="2">
        <v>1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 t="s">
        <v>4</v>
      </c>
      <c r="AT997" s="2" t="s">
        <v>4</v>
      </c>
    </row>
    <row r="998" spans="1:46" x14ac:dyDescent="0.2">
      <c r="A998" s="2">
        <v>1641502</v>
      </c>
      <c r="B998" s="2">
        <v>833902</v>
      </c>
      <c r="C998" s="6">
        <v>22.720529291804802</v>
      </c>
      <c r="D998" s="6">
        <v>40.676727070193202</v>
      </c>
      <c r="E998" s="19" t="s">
        <v>1644</v>
      </c>
      <c r="F998" s="46">
        <f>INDEX(Δεδομένα!$P:$P,MATCH('2021'!E998,Δεδομένα!$O:$O,0))</f>
        <v>44</v>
      </c>
      <c r="G998" s="49" t="s">
        <v>1550</v>
      </c>
      <c r="H998" s="51" t="str">
        <f>INDEX(Δεδομένα!B$1:B$51,MATCH('2021'!G998,Δεδομένα!A$1:A$51,0))</f>
        <v>ΚΕΝΤΡΙΚΗΣ ΜΑΚΕΔΟΝΙΑΣ</v>
      </c>
      <c r="I998" s="53">
        <f>INDEX(Δεδομένα!E$1:E$13,MATCH('2021'!H998,Δεδομένα!D$1:D$13,0))</f>
        <v>3</v>
      </c>
      <c r="J998" s="4">
        <v>44256</v>
      </c>
      <c r="K998" s="3" t="s">
        <v>31</v>
      </c>
      <c r="L998" s="17" t="str">
        <f t="shared" si="64"/>
        <v>01/03/2021 17:38</v>
      </c>
      <c r="M998" s="4">
        <v>44256</v>
      </c>
      <c r="N998" s="3" t="s">
        <v>1677</v>
      </c>
      <c r="O998" s="17" t="str">
        <f t="shared" si="65"/>
        <v>01/03/2021 18:23</v>
      </c>
      <c r="P998" s="24">
        <f t="shared" si="66"/>
        <v>3.125E-2</v>
      </c>
      <c r="Q998" s="28">
        <v>0</v>
      </c>
      <c r="R998" s="27">
        <f t="shared" si="67"/>
        <v>45</v>
      </c>
      <c r="S998" s="3" t="s">
        <v>4</v>
      </c>
      <c r="T998" s="3" t="s">
        <v>1653</v>
      </c>
      <c r="U998" s="3" t="s">
        <v>4</v>
      </c>
      <c r="V998" s="3" t="s">
        <v>1678</v>
      </c>
      <c r="W998" s="5">
        <v>0</v>
      </c>
      <c r="X998" s="5">
        <v>0</v>
      </c>
      <c r="Y998" s="5">
        <v>0</v>
      </c>
      <c r="Z998" s="5">
        <v>0.2</v>
      </c>
      <c r="AA998" s="5">
        <v>0</v>
      </c>
      <c r="AB998" s="5">
        <v>0</v>
      </c>
      <c r="AC998" s="5">
        <v>0</v>
      </c>
      <c r="AD998" s="5">
        <v>0</v>
      </c>
      <c r="AE998" s="2">
        <v>2</v>
      </c>
      <c r="AF998" s="2">
        <v>0</v>
      </c>
      <c r="AG998" s="2">
        <v>0</v>
      </c>
      <c r="AH998" s="2">
        <v>0</v>
      </c>
      <c r="AI998" s="2">
        <v>0</v>
      </c>
      <c r="AJ998" s="2">
        <v>1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 t="s">
        <v>4</v>
      </c>
      <c r="AT998" s="2" t="s">
        <v>4</v>
      </c>
    </row>
    <row r="999" spans="1:46" x14ac:dyDescent="0.2">
      <c r="A999" s="2">
        <v>1652616</v>
      </c>
      <c r="B999" s="2">
        <v>834127</v>
      </c>
      <c r="D999" s="2"/>
      <c r="E999" s="19" t="s">
        <v>1644</v>
      </c>
      <c r="F999" s="46">
        <f>INDEX(Δεδομένα!$P:$P,MATCH('2021'!E999,Δεδομένα!$O:$O,0))</f>
        <v>44</v>
      </c>
      <c r="G999" s="49" t="s">
        <v>1550</v>
      </c>
      <c r="H999" s="51" t="str">
        <f>INDEX(Δεδομένα!B$1:B$51,MATCH('2021'!G999,Δεδομένα!A$1:A$51,0))</f>
        <v>ΚΕΝΤΡΙΚΗΣ ΜΑΚΕΔΟΝΙΑΣ</v>
      </c>
      <c r="I999" s="53">
        <f>INDEX(Δεδομένα!E$1:E$13,MATCH('2021'!H999,Δεδομένα!D$1:D$13,0))</f>
        <v>3</v>
      </c>
      <c r="J999" s="4">
        <v>44257</v>
      </c>
      <c r="K999" s="3" t="s">
        <v>810</v>
      </c>
      <c r="L999" s="17" t="str">
        <f t="shared" si="64"/>
        <v>02/03/2021 14:23</v>
      </c>
      <c r="M999" s="4">
        <v>44257</v>
      </c>
      <c r="N999" s="3" t="s">
        <v>499</v>
      </c>
      <c r="O999" s="17" t="str">
        <f t="shared" si="65"/>
        <v>02/03/2021 15:10</v>
      </c>
      <c r="P999" s="24">
        <f t="shared" si="66"/>
        <v>3.2638888886140194E-2</v>
      </c>
      <c r="Q999" s="28">
        <v>0</v>
      </c>
      <c r="R999" s="27">
        <f t="shared" si="67"/>
        <v>46.999999996041879</v>
      </c>
      <c r="S999" s="3" t="s">
        <v>4</v>
      </c>
      <c r="T999" s="3" t="s">
        <v>1653</v>
      </c>
      <c r="U999" s="3" t="s">
        <v>4</v>
      </c>
      <c r="V999" s="3" t="s">
        <v>1679</v>
      </c>
      <c r="W999" s="5">
        <v>0</v>
      </c>
      <c r="X999" s="5">
        <v>0</v>
      </c>
      <c r="Y999" s="5">
        <v>0</v>
      </c>
      <c r="Z999" s="5">
        <v>0</v>
      </c>
      <c r="AA999" s="5">
        <v>0.02</v>
      </c>
      <c r="AB999" s="5">
        <v>0</v>
      </c>
      <c r="AC999" s="5">
        <v>0</v>
      </c>
      <c r="AD999" s="5">
        <v>0</v>
      </c>
      <c r="AE999" s="2">
        <v>5</v>
      </c>
      <c r="AF999" s="2">
        <v>0</v>
      </c>
      <c r="AG999" s="2">
        <v>0</v>
      </c>
      <c r="AH999" s="2">
        <v>0</v>
      </c>
      <c r="AI999" s="2">
        <v>0</v>
      </c>
      <c r="AJ999" s="2">
        <v>2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 t="s">
        <v>4</v>
      </c>
      <c r="AT999" s="2" t="s">
        <v>4</v>
      </c>
    </row>
    <row r="1000" spans="1:46" x14ac:dyDescent="0.2">
      <c r="A1000" s="2">
        <v>1642751</v>
      </c>
      <c r="B1000" s="2">
        <v>834464</v>
      </c>
      <c r="C1000" s="6">
        <v>22.813690513302902</v>
      </c>
      <c r="D1000" s="6">
        <v>40.6447517799512</v>
      </c>
      <c r="E1000" s="19" t="s">
        <v>1644</v>
      </c>
      <c r="F1000" s="46">
        <f>INDEX(Δεδομένα!$P:$P,MATCH('2021'!E1000,Δεδομένα!$O:$O,0))</f>
        <v>44</v>
      </c>
      <c r="G1000" s="49" t="s">
        <v>1550</v>
      </c>
      <c r="H1000" s="51" t="str">
        <f>INDEX(Δεδομένα!B$1:B$51,MATCH('2021'!G1000,Δεδομένα!A$1:A$51,0))</f>
        <v>ΚΕΝΤΡΙΚΗΣ ΜΑΚΕΔΟΝΙΑΣ</v>
      </c>
      <c r="I1000" s="53">
        <f>INDEX(Δεδομένα!E$1:E$13,MATCH('2021'!H1000,Δεδομένα!D$1:D$13,0))</f>
        <v>3</v>
      </c>
      <c r="J1000" s="4">
        <v>44258</v>
      </c>
      <c r="K1000" s="3" t="s">
        <v>40</v>
      </c>
      <c r="L1000" s="17" t="str">
        <f t="shared" si="64"/>
        <v>03/03/2021 16:06</v>
      </c>
      <c r="M1000" s="4">
        <v>44258</v>
      </c>
      <c r="N1000" s="3" t="s">
        <v>461</v>
      </c>
      <c r="O1000" s="17" t="str">
        <f t="shared" si="65"/>
        <v>03/03/2021 17:00</v>
      </c>
      <c r="P1000" s="24">
        <f t="shared" si="66"/>
        <v>3.7500000005820766E-2</v>
      </c>
      <c r="Q1000" s="28">
        <v>0</v>
      </c>
      <c r="R1000" s="27">
        <f t="shared" si="67"/>
        <v>54.000000008381903</v>
      </c>
      <c r="S1000" s="3" t="s">
        <v>4</v>
      </c>
      <c r="T1000" s="3" t="s">
        <v>1653</v>
      </c>
      <c r="U1000" s="3" t="s">
        <v>4</v>
      </c>
      <c r="V1000" s="3" t="s">
        <v>1680</v>
      </c>
      <c r="W1000" s="5">
        <v>0</v>
      </c>
      <c r="X1000" s="5">
        <v>0</v>
      </c>
      <c r="Y1000" s="5">
        <v>0</v>
      </c>
      <c r="Z1000" s="5">
        <v>0</v>
      </c>
      <c r="AA1000" s="5">
        <v>0.5</v>
      </c>
      <c r="AB1000" s="5">
        <v>0</v>
      </c>
      <c r="AC1000" s="5">
        <v>1.5</v>
      </c>
      <c r="AD1000" s="5">
        <v>0</v>
      </c>
      <c r="AE1000" s="2">
        <v>7</v>
      </c>
      <c r="AF1000" s="2">
        <v>0</v>
      </c>
      <c r="AG1000" s="2">
        <v>0</v>
      </c>
      <c r="AH1000" s="2">
        <v>0</v>
      </c>
      <c r="AI1000" s="2">
        <v>0</v>
      </c>
      <c r="AJ1000" s="2">
        <v>3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 t="s">
        <v>4</v>
      </c>
      <c r="AT1000" s="2" t="s">
        <v>4</v>
      </c>
    </row>
    <row r="1001" spans="1:46" x14ac:dyDescent="0.2">
      <c r="A1001" s="2">
        <v>1642768</v>
      </c>
      <c r="B1001" s="2">
        <v>834494</v>
      </c>
      <c r="C1001" s="6">
        <v>22.720037324593399</v>
      </c>
      <c r="D1001" s="6">
        <v>40.610191888558703</v>
      </c>
      <c r="E1001" s="19" t="s">
        <v>1644</v>
      </c>
      <c r="F1001" s="46">
        <f>INDEX(Δεδομένα!$P:$P,MATCH('2021'!E1001,Δεδομένα!$O:$O,0))</f>
        <v>44</v>
      </c>
      <c r="G1001" s="49" t="s">
        <v>1550</v>
      </c>
      <c r="H1001" s="51" t="str">
        <f>INDEX(Δεδομένα!B$1:B$51,MATCH('2021'!G1001,Δεδομένα!A$1:A$51,0))</f>
        <v>ΚΕΝΤΡΙΚΗΣ ΜΑΚΕΔΟΝΙΑΣ</v>
      </c>
      <c r="I1001" s="53">
        <f>INDEX(Δεδομένα!E$1:E$13,MATCH('2021'!H1001,Δεδομένα!D$1:D$13,0))</f>
        <v>3</v>
      </c>
      <c r="J1001" s="4">
        <v>44258</v>
      </c>
      <c r="K1001" s="3" t="s">
        <v>388</v>
      </c>
      <c r="L1001" s="17" t="str">
        <f t="shared" ref="L1001:L1063" si="68">_xlfn.CONCAT(TEXT(J1001,"ηη/μμ/εεε")," ",TEXT(K1001,"ωω:λλ"))</f>
        <v>03/03/2021 17:07</v>
      </c>
      <c r="M1001" s="4">
        <v>44258</v>
      </c>
      <c r="N1001" s="3" t="s">
        <v>261</v>
      </c>
      <c r="O1001" s="17" t="str">
        <f t="shared" ref="O1001:O1063" si="69">_xlfn.CONCAT(TEXT(M1001,"ηη/μμ/εεε")," ",TEXT(N1001,"ωω:λλ"))</f>
        <v>03/03/2021 18:25</v>
      </c>
      <c r="P1001" s="24">
        <f t="shared" ref="P1001:P1063" si="70">O1001-L1001</f>
        <v>5.4166666668606922E-2</v>
      </c>
      <c r="Q1001" s="28">
        <v>0</v>
      </c>
      <c r="R1001" s="27">
        <f t="shared" ref="R1001:R1063" si="71">P1001*(24*60)</f>
        <v>78.000000002793968</v>
      </c>
      <c r="S1001" s="3" t="s">
        <v>4</v>
      </c>
      <c r="T1001" s="3" t="s">
        <v>1653</v>
      </c>
      <c r="U1001" s="3" t="s">
        <v>4</v>
      </c>
      <c r="V1001" s="3" t="s">
        <v>1681</v>
      </c>
      <c r="W1001" s="5">
        <v>0</v>
      </c>
      <c r="X1001" s="5">
        <v>0</v>
      </c>
      <c r="Y1001" s="5">
        <v>0</v>
      </c>
      <c r="Z1001" s="5">
        <v>0</v>
      </c>
      <c r="AA1001" s="5">
        <v>2</v>
      </c>
      <c r="AB1001" s="5">
        <v>0</v>
      </c>
      <c r="AC1001" s="5">
        <v>0</v>
      </c>
      <c r="AD1001" s="5">
        <v>0</v>
      </c>
      <c r="AE1001" s="2">
        <v>5</v>
      </c>
      <c r="AF1001" s="2">
        <v>0</v>
      </c>
      <c r="AG1001" s="2">
        <v>0</v>
      </c>
      <c r="AH1001" s="2">
        <v>0</v>
      </c>
      <c r="AI1001" s="2">
        <v>0</v>
      </c>
      <c r="AJ1001" s="2">
        <v>2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 t="s">
        <v>4</v>
      </c>
      <c r="AT1001" s="2" t="s">
        <v>4</v>
      </c>
    </row>
    <row r="1002" spans="1:46" x14ac:dyDescent="0.2">
      <c r="A1002" s="2">
        <v>1642752</v>
      </c>
      <c r="B1002" s="2">
        <v>834500</v>
      </c>
      <c r="C1002" s="6">
        <v>22.7240505761362</v>
      </c>
      <c r="D1002" s="6">
        <v>40.657809571419399</v>
      </c>
      <c r="E1002" s="19" t="s">
        <v>1644</v>
      </c>
      <c r="F1002" s="46">
        <f>INDEX(Δεδομένα!$P:$P,MATCH('2021'!E1002,Δεδομένα!$O:$O,0))</f>
        <v>44</v>
      </c>
      <c r="G1002" s="49" t="s">
        <v>1550</v>
      </c>
      <c r="H1002" s="51" t="str">
        <f>INDEX(Δεδομένα!B$1:B$51,MATCH('2021'!G1002,Δεδομένα!A$1:A$51,0))</f>
        <v>ΚΕΝΤΡΙΚΗΣ ΜΑΚΕΔΟΝΙΑΣ</v>
      </c>
      <c r="I1002" s="53">
        <f>INDEX(Δεδομένα!E$1:E$13,MATCH('2021'!H1002,Δεδομένα!D$1:D$13,0))</f>
        <v>3</v>
      </c>
      <c r="J1002" s="4">
        <v>44258</v>
      </c>
      <c r="K1002" s="3" t="s">
        <v>433</v>
      </c>
      <c r="L1002" s="17" t="str">
        <f t="shared" si="68"/>
        <v>03/03/2021 17:25</v>
      </c>
      <c r="M1002" s="4">
        <v>44258</v>
      </c>
      <c r="N1002" s="3" t="s">
        <v>261</v>
      </c>
      <c r="O1002" s="17" t="str">
        <f t="shared" si="69"/>
        <v>03/03/2021 18:25</v>
      </c>
      <c r="P1002" s="24">
        <f t="shared" si="70"/>
        <v>4.1666666664241347E-2</v>
      </c>
      <c r="Q1002" s="28">
        <v>0</v>
      </c>
      <c r="R1002" s="27">
        <f t="shared" si="71"/>
        <v>59.99999999650754</v>
      </c>
      <c r="S1002" s="3" t="s">
        <v>4</v>
      </c>
      <c r="T1002" s="3" t="s">
        <v>1653</v>
      </c>
      <c r="U1002" s="3" t="s">
        <v>4</v>
      </c>
      <c r="V1002" s="3" t="s">
        <v>1682</v>
      </c>
      <c r="W1002" s="5">
        <v>0</v>
      </c>
      <c r="X1002" s="5">
        <v>0</v>
      </c>
      <c r="Y1002" s="5">
        <v>0</v>
      </c>
      <c r="Z1002" s="5">
        <v>0</v>
      </c>
      <c r="AA1002" s="5">
        <v>1</v>
      </c>
      <c r="AB1002" s="5">
        <v>0</v>
      </c>
      <c r="AC1002" s="5">
        <v>0</v>
      </c>
      <c r="AD1002" s="5">
        <v>0</v>
      </c>
      <c r="AE1002" s="2">
        <v>3</v>
      </c>
      <c r="AF1002" s="2">
        <v>0</v>
      </c>
      <c r="AG1002" s="2">
        <v>0</v>
      </c>
      <c r="AH1002" s="2">
        <v>0</v>
      </c>
      <c r="AI1002" s="2">
        <v>0</v>
      </c>
      <c r="AJ1002" s="2">
        <v>1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 t="s">
        <v>4</v>
      </c>
      <c r="AT1002" s="2" t="s">
        <v>4</v>
      </c>
    </row>
    <row r="1003" spans="1:46" x14ac:dyDescent="0.2">
      <c r="A1003" s="2">
        <v>1647502</v>
      </c>
      <c r="B1003" s="2">
        <v>834774</v>
      </c>
      <c r="D1003" s="2"/>
      <c r="E1003" s="19" t="s">
        <v>1644</v>
      </c>
      <c r="F1003" s="46">
        <f>INDEX(Δεδομένα!$P:$P,MATCH('2021'!E1003,Δεδομένα!$O:$O,0))</f>
        <v>44</v>
      </c>
      <c r="G1003" s="49" t="s">
        <v>1550</v>
      </c>
      <c r="H1003" s="51" t="str">
        <f>INDEX(Δεδομένα!B$1:B$51,MATCH('2021'!G1003,Δεδομένα!A$1:A$51,0))</f>
        <v>ΚΕΝΤΡΙΚΗΣ ΜΑΚΕΔΟΝΙΑΣ</v>
      </c>
      <c r="I1003" s="53">
        <f>INDEX(Δεδομένα!E$1:E$13,MATCH('2021'!H1003,Δεδομένα!D$1:D$13,0))</f>
        <v>3</v>
      </c>
      <c r="J1003" s="4">
        <v>44259</v>
      </c>
      <c r="K1003" s="3" t="s">
        <v>670</v>
      </c>
      <c r="L1003" s="17" t="str">
        <f t="shared" si="68"/>
        <v>04/03/2021 14:04</v>
      </c>
      <c r="M1003" s="4">
        <v>44259</v>
      </c>
      <c r="N1003" s="3" t="s">
        <v>161</v>
      </c>
      <c r="O1003" s="17" t="str">
        <f t="shared" si="69"/>
        <v>04/03/2021 15:00</v>
      </c>
      <c r="P1003" s="24">
        <f t="shared" si="70"/>
        <v>3.888888889196096E-2</v>
      </c>
      <c r="Q1003" s="28">
        <v>0</v>
      </c>
      <c r="R1003" s="27">
        <f t="shared" si="71"/>
        <v>56.000000004423782</v>
      </c>
      <c r="S1003" s="3" t="s">
        <v>4</v>
      </c>
      <c r="T1003" s="3" t="s">
        <v>1653</v>
      </c>
      <c r="U1003" s="3" t="s">
        <v>4</v>
      </c>
      <c r="V1003" s="3" t="s">
        <v>1683</v>
      </c>
      <c r="W1003" s="5">
        <v>0</v>
      </c>
      <c r="X1003" s="5">
        <v>0</v>
      </c>
      <c r="Y1003" s="5">
        <v>0</v>
      </c>
      <c r="Z1003" s="5">
        <v>0</v>
      </c>
      <c r="AA1003" s="5">
        <v>1</v>
      </c>
      <c r="AB1003" s="5">
        <v>0</v>
      </c>
      <c r="AC1003" s="5">
        <v>0</v>
      </c>
      <c r="AD1003" s="5">
        <v>0</v>
      </c>
      <c r="AE1003" s="2">
        <v>3</v>
      </c>
      <c r="AF1003" s="2">
        <v>0</v>
      </c>
      <c r="AG1003" s="2">
        <v>0</v>
      </c>
      <c r="AH1003" s="2">
        <v>0</v>
      </c>
      <c r="AI1003" s="2">
        <v>0</v>
      </c>
      <c r="AJ1003" s="2">
        <v>1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 t="s">
        <v>4</v>
      </c>
      <c r="AT1003" s="2" t="s">
        <v>4</v>
      </c>
    </row>
    <row r="1004" spans="1:46" x14ac:dyDescent="0.2">
      <c r="A1004" s="2">
        <v>1652341</v>
      </c>
      <c r="B1004" s="2">
        <v>834762</v>
      </c>
      <c r="D1004" s="2"/>
      <c r="E1004" s="19" t="s">
        <v>1644</v>
      </c>
      <c r="F1004" s="46">
        <f>INDEX(Δεδομένα!$P:$P,MATCH('2021'!E1004,Δεδομένα!$O:$O,0))</f>
        <v>44</v>
      </c>
      <c r="G1004" s="49" t="s">
        <v>1550</v>
      </c>
      <c r="H1004" s="51" t="str">
        <f>INDEX(Δεδομένα!B$1:B$51,MATCH('2021'!G1004,Δεδομένα!A$1:A$51,0))</f>
        <v>ΚΕΝΤΡΙΚΗΣ ΜΑΚΕΔΟΝΙΑΣ</v>
      </c>
      <c r="I1004" s="53">
        <f>INDEX(Δεδομένα!E$1:E$13,MATCH('2021'!H1004,Δεδομένα!D$1:D$13,0))</f>
        <v>3</v>
      </c>
      <c r="J1004" s="4">
        <v>44259</v>
      </c>
      <c r="K1004" s="3" t="s">
        <v>1684</v>
      </c>
      <c r="L1004" s="17" t="str">
        <f t="shared" si="68"/>
        <v>04/03/2021 13:46</v>
      </c>
      <c r="M1004" s="4">
        <v>44259</v>
      </c>
      <c r="N1004" s="3" t="s">
        <v>737</v>
      </c>
      <c r="O1004" s="17" t="str">
        <f t="shared" si="69"/>
        <v>04/03/2021 14:45</v>
      </c>
      <c r="P1004" s="24">
        <f t="shared" si="70"/>
        <v>4.0972222224809229E-2</v>
      </c>
      <c r="Q1004" s="28">
        <v>0</v>
      </c>
      <c r="R1004" s="27">
        <f t="shared" si="71"/>
        <v>59.00000000372529</v>
      </c>
      <c r="S1004" s="3" t="s">
        <v>4</v>
      </c>
      <c r="T1004" s="3" t="s">
        <v>1653</v>
      </c>
      <c r="U1004" s="3" t="s">
        <v>4</v>
      </c>
      <c r="V1004" s="3" t="s">
        <v>1685</v>
      </c>
      <c r="W1004" s="5">
        <v>0</v>
      </c>
      <c r="X1004" s="5">
        <v>0</v>
      </c>
      <c r="Y1004" s="5">
        <v>0</v>
      </c>
      <c r="Z1004" s="5">
        <v>0</v>
      </c>
      <c r="AA1004" s="5">
        <v>0.2</v>
      </c>
      <c r="AB1004" s="5">
        <v>0</v>
      </c>
      <c r="AC1004" s="5">
        <v>0</v>
      </c>
      <c r="AD1004" s="5">
        <v>0</v>
      </c>
      <c r="AE1004" s="2">
        <v>2</v>
      </c>
      <c r="AF1004" s="2">
        <v>0</v>
      </c>
      <c r="AG1004" s="2">
        <v>0</v>
      </c>
      <c r="AH1004" s="2">
        <v>0</v>
      </c>
      <c r="AI1004" s="2">
        <v>0</v>
      </c>
      <c r="AJ1004" s="2">
        <v>1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 t="s">
        <v>4</v>
      </c>
      <c r="AT1004" s="2" t="s">
        <v>4</v>
      </c>
    </row>
    <row r="1005" spans="1:46" x14ac:dyDescent="0.2">
      <c r="A1005" s="2">
        <v>1643649</v>
      </c>
      <c r="B1005" s="2">
        <v>835523</v>
      </c>
      <c r="C1005" s="6">
        <v>22.703439957016901</v>
      </c>
      <c r="D1005" s="6">
        <v>40.662689225437902</v>
      </c>
      <c r="E1005" s="19" t="s">
        <v>1644</v>
      </c>
      <c r="F1005" s="46">
        <f>INDEX(Δεδομένα!$P:$P,MATCH('2021'!E1005,Δεδομένα!$O:$O,0))</f>
        <v>44</v>
      </c>
      <c r="G1005" s="49" t="s">
        <v>1550</v>
      </c>
      <c r="H1005" s="51" t="str">
        <f>INDEX(Δεδομένα!B$1:B$51,MATCH('2021'!G1005,Δεδομένα!A$1:A$51,0))</f>
        <v>ΚΕΝΤΡΙΚΗΣ ΜΑΚΕΔΟΝΙΑΣ</v>
      </c>
      <c r="I1005" s="53">
        <f>INDEX(Δεδομένα!E$1:E$13,MATCH('2021'!H1005,Δεδομένα!D$1:D$13,0))</f>
        <v>3</v>
      </c>
      <c r="J1005" s="4">
        <v>44261</v>
      </c>
      <c r="K1005" s="3" t="s">
        <v>545</v>
      </c>
      <c r="L1005" s="17" t="str">
        <f t="shared" si="68"/>
        <v>06/03/2021 16:10</v>
      </c>
      <c r="M1005" s="4">
        <v>44261</v>
      </c>
      <c r="N1005" s="3" t="s">
        <v>676</v>
      </c>
      <c r="O1005" s="17" t="str">
        <f t="shared" si="69"/>
        <v>06/03/2021 16:47</v>
      </c>
      <c r="P1005" s="24">
        <f t="shared" si="70"/>
        <v>2.5694444448163267E-2</v>
      </c>
      <c r="Q1005" s="28">
        <v>0</v>
      </c>
      <c r="R1005" s="27">
        <f t="shared" si="71"/>
        <v>37.000000005355105</v>
      </c>
      <c r="S1005" s="3" t="s">
        <v>4</v>
      </c>
      <c r="T1005" s="3" t="s">
        <v>1653</v>
      </c>
      <c r="U1005" s="3" t="s">
        <v>4</v>
      </c>
      <c r="V1005" s="3" t="s">
        <v>1686</v>
      </c>
      <c r="W1005" s="5">
        <v>0</v>
      </c>
      <c r="X1005" s="5">
        <v>0</v>
      </c>
      <c r="Y1005" s="5">
        <v>2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2">
        <v>2</v>
      </c>
      <c r="AF1005" s="2">
        <v>0</v>
      </c>
      <c r="AG1005" s="2">
        <v>0</v>
      </c>
      <c r="AH1005" s="2">
        <v>0</v>
      </c>
      <c r="AI1005" s="2">
        <v>0</v>
      </c>
      <c r="AJ1005" s="2">
        <v>1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 t="s">
        <v>4</v>
      </c>
      <c r="AT1005" s="2" t="s">
        <v>4</v>
      </c>
    </row>
    <row r="1006" spans="1:46" x14ac:dyDescent="0.2">
      <c r="A1006" s="2">
        <v>1643637</v>
      </c>
      <c r="B1006" s="2">
        <v>835746</v>
      </c>
      <c r="C1006" s="6">
        <v>22.7412012346491</v>
      </c>
      <c r="D1006" s="6">
        <v>40.646150493889401</v>
      </c>
      <c r="E1006" s="19" t="s">
        <v>1644</v>
      </c>
      <c r="F1006" s="46">
        <f>INDEX(Δεδομένα!$P:$P,MATCH('2021'!E1006,Δεδομένα!$O:$O,0))</f>
        <v>44</v>
      </c>
      <c r="G1006" s="49" t="s">
        <v>1550</v>
      </c>
      <c r="H1006" s="51" t="str">
        <f>INDEX(Δεδομένα!B$1:B$51,MATCH('2021'!G1006,Δεδομένα!A$1:A$51,0))</f>
        <v>ΚΕΝΤΡΙΚΗΣ ΜΑΚΕΔΟΝΙΑΣ</v>
      </c>
      <c r="I1006" s="53">
        <f>INDEX(Δεδομένα!E$1:E$13,MATCH('2021'!H1006,Δεδομένα!D$1:D$13,0))</f>
        <v>3</v>
      </c>
      <c r="J1006" s="4">
        <v>44262</v>
      </c>
      <c r="K1006" s="3" t="s">
        <v>1500</v>
      </c>
      <c r="L1006" s="17" t="str">
        <f t="shared" si="68"/>
        <v>07/03/2021 11:58</v>
      </c>
      <c r="M1006" s="4">
        <v>44262</v>
      </c>
      <c r="N1006" s="3" t="s">
        <v>1687</v>
      </c>
      <c r="O1006" s="17" t="str">
        <f t="shared" si="69"/>
        <v>07/03/2021 14:03</v>
      </c>
      <c r="P1006" s="24">
        <f t="shared" si="70"/>
        <v>8.6805555554747116E-2</v>
      </c>
      <c r="Q1006" s="28">
        <v>0</v>
      </c>
      <c r="R1006" s="27">
        <f t="shared" si="71"/>
        <v>124.99999999883585</v>
      </c>
      <c r="S1006" s="3" t="s">
        <v>4</v>
      </c>
      <c r="T1006" s="3" t="s">
        <v>1653</v>
      </c>
      <c r="U1006" s="3" t="s">
        <v>4</v>
      </c>
      <c r="V1006" s="3" t="s">
        <v>1673</v>
      </c>
      <c r="W1006" s="5">
        <v>0</v>
      </c>
      <c r="X1006" s="5">
        <v>0</v>
      </c>
      <c r="Y1006" s="5">
        <v>0</v>
      </c>
      <c r="Z1006" s="5">
        <v>7</v>
      </c>
      <c r="AA1006" s="5">
        <v>3</v>
      </c>
      <c r="AB1006" s="5">
        <v>0</v>
      </c>
      <c r="AC1006" s="5">
        <v>0</v>
      </c>
      <c r="AD1006" s="5">
        <v>0</v>
      </c>
      <c r="AE1006" s="2">
        <v>7</v>
      </c>
      <c r="AF1006" s="2">
        <v>0</v>
      </c>
      <c r="AG1006" s="2">
        <v>0</v>
      </c>
      <c r="AH1006" s="2">
        <v>0</v>
      </c>
      <c r="AI1006" s="2">
        <v>0</v>
      </c>
      <c r="AJ1006" s="2">
        <v>3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 t="s">
        <v>4</v>
      </c>
      <c r="AT1006" s="2" t="s">
        <v>4</v>
      </c>
    </row>
    <row r="1007" spans="1:46" x14ac:dyDescent="0.2">
      <c r="A1007" s="2">
        <v>1645785</v>
      </c>
      <c r="B1007" s="2">
        <v>836027</v>
      </c>
      <c r="D1007" s="7"/>
      <c r="E1007" s="19" t="s">
        <v>1644</v>
      </c>
      <c r="F1007" s="46">
        <f>INDEX(Δεδομένα!$P:$P,MATCH('2021'!E1007,Δεδομένα!$O:$O,0))</f>
        <v>44</v>
      </c>
      <c r="G1007" s="49" t="s">
        <v>1550</v>
      </c>
      <c r="H1007" s="51" t="str">
        <f>INDEX(Δεδομένα!B$1:B$51,MATCH('2021'!G1007,Δεδομένα!A$1:A$51,0))</f>
        <v>ΚΕΝΤΡΙΚΗΣ ΜΑΚΕΔΟΝΙΑΣ</v>
      </c>
      <c r="I1007" s="53">
        <f>INDEX(Δεδομένα!E$1:E$13,MATCH('2021'!H1007,Δεδομένα!D$1:D$13,0))</f>
        <v>3</v>
      </c>
      <c r="J1007" s="4">
        <v>44263</v>
      </c>
      <c r="K1007" s="3" t="s">
        <v>1394</v>
      </c>
      <c r="L1007" s="17" t="str">
        <f t="shared" si="68"/>
        <v>08/03/2021 13:39</v>
      </c>
      <c r="M1007" s="4">
        <v>44263</v>
      </c>
      <c r="N1007" s="3" t="s">
        <v>632</v>
      </c>
      <c r="O1007" s="17" t="str">
        <f t="shared" si="69"/>
        <v>08/03/2021 15:43</v>
      </c>
      <c r="P1007" s="24">
        <f t="shared" si="70"/>
        <v>8.6111111115314998E-2</v>
      </c>
      <c r="Q1007" s="28">
        <v>0</v>
      </c>
      <c r="R1007" s="27">
        <f t="shared" si="71"/>
        <v>124.0000000060536</v>
      </c>
      <c r="S1007" s="3" t="s">
        <v>4</v>
      </c>
      <c r="T1007" s="3" t="s">
        <v>1653</v>
      </c>
      <c r="U1007" s="3" t="s">
        <v>4</v>
      </c>
      <c r="V1007" s="3" t="s">
        <v>1688</v>
      </c>
      <c r="W1007" s="5">
        <v>0</v>
      </c>
      <c r="X1007" s="5">
        <v>0</v>
      </c>
      <c r="Y1007" s="5">
        <v>0</v>
      </c>
      <c r="Z1007" s="5">
        <v>0</v>
      </c>
      <c r="AA1007" s="5">
        <v>10</v>
      </c>
      <c r="AB1007" s="5">
        <v>0</v>
      </c>
      <c r="AC1007" s="5">
        <v>0</v>
      </c>
      <c r="AD1007" s="5">
        <v>0</v>
      </c>
      <c r="AE1007" s="2">
        <v>9</v>
      </c>
      <c r="AF1007" s="2">
        <v>0</v>
      </c>
      <c r="AG1007" s="2">
        <v>0</v>
      </c>
      <c r="AH1007" s="2">
        <v>0</v>
      </c>
      <c r="AI1007" s="2">
        <v>0</v>
      </c>
      <c r="AJ1007" s="2">
        <v>4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 t="s">
        <v>4</v>
      </c>
      <c r="AT1007" s="2" t="s">
        <v>4</v>
      </c>
    </row>
    <row r="1008" spans="1:46" x14ac:dyDescent="0.2">
      <c r="A1008" s="2">
        <v>1646922</v>
      </c>
      <c r="B1008" s="2">
        <v>836834</v>
      </c>
      <c r="E1008" s="19" t="s">
        <v>1644</v>
      </c>
      <c r="F1008" s="46">
        <f>INDEX(Δεδομένα!$P:$P,MATCH('2021'!E1008,Δεδομένα!$O:$O,0))</f>
        <v>44</v>
      </c>
      <c r="G1008" s="49" t="s">
        <v>1550</v>
      </c>
      <c r="H1008" s="51" t="str">
        <f>INDEX(Δεδομένα!B$1:B$51,MATCH('2021'!G1008,Δεδομένα!A$1:A$51,0))</f>
        <v>ΚΕΝΤΡΙΚΗΣ ΜΑΚΕΔΟΝΙΑΣ</v>
      </c>
      <c r="I1008" s="53">
        <f>INDEX(Δεδομένα!E$1:E$13,MATCH('2021'!H1008,Δεδομένα!D$1:D$13,0))</f>
        <v>3</v>
      </c>
      <c r="J1008" s="4">
        <v>44266</v>
      </c>
      <c r="K1008" s="3" t="s">
        <v>407</v>
      </c>
      <c r="L1008" s="17" t="str">
        <f t="shared" si="68"/>
        <v>11/03/2021 15:40</v>
      </c>
      <c r="M1008" s="4">
        <v>44266</v>
      </c>
      <c r="N1008" s="3" t="s">
        <v>36</v>
      </c>
      <c r="O1008" s="17" t="str">
        <f t="shared" si="69"/>
        <v>11/03/2021 16:20</v>
      </c>
      <c r="P1008" s="24">
        <f t="shared" si="70"/>
        <v>2.7777777773735579E-2</v>
      </c>
      <c r="Q1008" s="28">
        <v>0</v>
      </c>
      <c r="R1008" s="27">
        <f t="shared" si="71"/>
        <v>39.999999994179234</v>
      </c>
      <c r="S1008" s="3" t="s">
        <v>4</v>
      </c>
      <c r="T1008" s="3" t="s">
        <v>1653</v>
      </c>
      <c r="U1008" s="3" t="s">
        <v>4</v>
      </c>
      <c r="V1008" s="3" t="s">
        <v>1689</v>
      </c>
      <c r="W1008" s="5">
        <v>0</v>
      </c>
      <c r="X1008" s="5">
        <v>0</v>
      </c>
      <c r="Y1008" s="5">
        <v>0</v>
      </c>
      <c r="Z1008" s="5">
        <v>0</v>
      </c>
      <c r="AA1008" s="5">
        <v>5</v>
      </c>
      <c r="AB1008" s="5">
        <v>0</v>
      </c>
      <c r="AC1008" s="5">
        <v>0</v>
      </c>
      <c r="AD1008" s="5">
        <v>0</v>
      </c>
      <c r="AE1008" s="2">
        <v>5</v>
      </c>
      <c r="AF1008" s="2">
        <v>0</v>
      </c>
      <c r="AG1008" s="2">
        <v>0</v>
      </c>
      <c r="AH1008" s="2">
        <v>0</v>
      </c>
      <c r="AI1008" s="2">
        <v>0</v>
      </c>
      <c r="AJ1008" s="2">
        <v>2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 t="s">
        <v>4</v>
      </c>
      <c r="AT1008" s="2" t="s">
        <v>4</v>
      </c>
    </row>
    <row r="1009" spans="1:46" x14ac:dyDescent="0.2">
      <c r="A1009" s="2">
        <v>1646902</v>
      </c>
      <c r="B1009" s="2">
        <v>836847</v>
      </c>
      <c r="E1009" s="19" t="s">
        <v>1644</v>
      </c>
      <c r="F1009" s="46">
        <f>INDEX(Δεδομένα!$P:$P,MATCH('2021'!E1009,Δεδομένα!$O:$O,0))</f>
        <v>44</v>
      </c>
      <c r="G1009" s="49" t="s">
        <v>1550</v>
      </c>
      <c r="H1009" s="51" t="str">
        <f>INDEX(Δεδομένα!B$1:B$51,MATCH('2021'!G1009,Δεδομένα!A$1:A$51,0))</f>
        <v>ΚΕΝΤΡΙΚΗΣ ΜΑΚΕΔΟΝΙΑΣ</v>
      </c>
      <c r="I1009" s="53">
        <f>INDEX(Δεδομένα!E$1:E$13,MATCH('2021'!H1009,Δεδομένα!D$1:D$13,0))</f>
        <v>3</v>
      </c>
      <c r="J1009" s="4">
        <v>44266</v>
      </c>
      <c r="K1009" s="3" t="s">
        <v>396</v>
      </c>
      <c r="L1009" s="17" t="str">
        <f t="shared" si="68"/>
        <v>11/03/2021 16:44</v>
      </c>
      <c r="M1009" s="4">
        <v>44266</v>
      </c>
      <c r="N1009" s="3" t="s">
        <v>1135</v>
      </c>
      <c r="O1009" s="17" t="str">
        <f t="shared" si="69"/>
        <v>11/03/2021 17:58</v>
      </c>
      <c r="P1009" s="24">
        <f t="shared" si="70"/>
        <v>5.1388888889050577E-2</v>
      </c>
      <c r="Q1009" s="28">
        <v>0</v>
      </c>
      <c r="R1009" s="27">
        <f t="shared" si="71"/>
        <v>74.000000000232831</v>
      </c>
      <c r="S1009" s="3" t="s">
        <v>4</v>
      </c>
      <c r="T1009" s="3" t="s">
        <v>1645</v>
      </c>
      <c r="U1009" s="3" t="s">
        <v>4</v>
      </c>
      <c r="V1009" s="3" t="s">
        <v>1690</v>
      </c>
      <c r="W1009" s="5">
        <v>0</v>
      </c>
      <c r="X1009" s="5">
        <v>0</v>
      </c>
      <c r="Y1009" s="5">
        <v>0</v>
      </c>
      <c r="Z1009" s="5">
        <v>30</v>
      </c>
      <c r="AA1009" s="5">
        <v>0</v>
      </c>
      <c r="AB1009" s="5">
        <v>0</v>
      </c>
      <c r="AC1009" s="5">
        <v>0</v>
      </c>
      <c r="AD1009" s="5">
        <v>0</v>
      </c>
      <c r="AE1009" s="2">
        <v>7</v>
      </c>
      <c r="AF1009" s="2">
        <v>0</v>
      </c>
      <c r="AG1009" s="2">
        <v>0</v>
      </c>
      <c r="AH1009" s="2">
        <v>0</v>
      </c>
      <c r="AI1009" s="2">
        <v>0</v>
      </c>
      <c r="AJ1009" s="2">
        <v>3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 t="s">
        <v>4</v>
      </c>
      <c r="AT1009" s="2" t="s">
        <v>4</v>
      </c>
    </row>
    <row r="1010" spans="1:46" x14ac:dyDescent="0.2">
      <c r="A1010" s="2">
        <v>1646929</v>
      </c>
      <c r="B1010" s="2">
        <v>836876</v>
      </c>
      <c r="C1010" s="6">
        <v>22.6992703926066</v>
      </c>
      <c r="D1010" s="6">
        <v>40.771215952706598</v>
      </c>
      <c r="E1010" s="19" t="s">
        <v>1644</v>
      </c>
      <c r="F1010" s="46">
        <f>INDEX(Δεδομένα!$P:$P,MATCH('2021'!E1010,Δεδομένα!$O:$O,0))</f>
        <v>44</v>
      </c>
      <c r="G1010" s="49" t="s">
        <v>1550</v>
      </c>
      <c r="H1010" s="51" t="str">
        <f>INDEX(Δεδομένα!B$1:B$51,MATCH('2021'!G1010,Δεδομένα!A$1:A$51,0))</f>
        <v>ΚΕΝΤΡΙΚΗΣ ΜΑΚΕΔΟΝΙΑΣ</v>
      </c>
      <c r="I1010" s="53">
        <f>INDEX(Δεδομένα!E$1:E$13,MATCH('2021'!H1010,Δεδομένα!D$1:D$13,0))</f>
        <v>3</v>
      </c>
      <c r="J1010" s="4">
        <v>44266</v>
      </c>
      <c r="K1010" s="3" t="s">
        <v>147</v>
      </c>
      <c r="L1010" s="17" t="str">
        <f t="shared" si="68"/>
        <v>11/03/2021 20:00</v>
      </c>
      <c r="M1010" s="4">
        <v>44266</v>
      </c>
      <c r="N1010" s="3" t="s">
        <v>524</v>
      </c>
      <c r="O1010" s="17" t="str">
        <f t="shared" si="69"/>
        <v>11/03/2021 20:40</v>
      </c>
      <c r="P1010" s="24">
        <f t="shared" si="70"/>
        <v>2.7777777773735579E-2</v>
      </c>
      <c r="Q1010" s="28">
        <v>0</v>
      </c>
      <c r="R1010" s="27">
        <f t="shared" si="71"/>
        <v>39.999999994179234</v>
      </c>
      <c r="S1010" s="3" t="s">
        <v>4</v>
      </c>
      <c r="T1010" s="3" t="s">
        <v>1645</v>
      </c>
      <c r="U1010" s="3" t="s">
        <v>4</v>
      </c>
      <c r="V1010" s="3" t="s">
        <v>1691</v>
      </c>
      <c r="W1010" s="5">
        <v>0</v>
      </c>
      <c r="X1010" s="5">
        <v>0</v>
      </c>
      <c r="Y1010" s="5">
        <v>0</v>
      </c>
      <c r="Z1010" s="5">
        <v>0</v>
      </c>
      <c r="AA1010" s="5">
        <v>5</v>
      </c>
      <c r="AB1010" s="5">
        <v>0</v>
      </c>
      <c r="AC1010" s="5">
        <v>0</v>
      </c>
      <c r="AD1010" s="5">
        <v>0</v>
      </c>
      <c r="AE1010" s="2">
        <v>5</v>
      </c>
      <c r="AF1010" s="2">
        <v>0</v>
      </c>
      <c r="AG1010" s="2">
        <v>0</v>
      </c>
      <c r="AH1010" s="2">
        <v>0</v>
      </c>
      <c r="AI1010" s="2">
        <v>0</v>
      </c>
      <c r="AJ1010" s="2">
        <v>2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 t="s">
        <v>4</v>
      </c>
      <c r="AT1010" s="2" t="s">
        <v>4</v>
      </c>
    </row>
    <row r="1011" spans="1:46" x14ac:dyDescent="0.2">
      <c r="A1011" s="2">
        <v>1651924</v>
      </c>
      <c r="B1011" s="2">
        <v>837180</v>
      </c>
      <c r="E1011" s="19" t="s">
        <v>1644</v>
      </c>
      <c r="F1011" s="46">
        <f>INDEX(Δεδομένα!$P:$P,MATCH('2021'!E1011,Δεδομένα!$O:$O,0))</f>
        <v>44</v>
      </c>
      <c r="G1011" s="49" t="s">
        <v>1550</v>
      </c>
      <c r="H1011" s="51" t="str">
        <f>INDEX(Δεδομένα!B$1:B$51,MATCH('2021'!G1011,Δεδομένα!A$1:A$51,0))</f>
        <v>ΚΕΝΤΡΙΚΗΣ ΜΑΚΕΔΟΝΙΑΣ</v>
      </c>
      <c r="I1011" s="53">
        <f>INDEX(Δεδομένα!E$1:E$13,MATCH('2021'!H1011,Δεδομένα!D$1:D$13,0))</f>
        <v>3</v>
      </c>
      <c r="J1011" s="4">
        <v>44267</v>
      </c>
      <c r="K1011" s="3" t="s">
        <v>1422</v>
      </c>
      <c r="L1011" s="17" t="str">
        <f t="shared" si="68"/>
        <v>12/03/2021 21:22</v>
      </c>
      <c r="M1011" s="4">
        <v>44267</v>
      </c>
      <c r="N1011" s="3" t="s">
        <v>1007</v>
      </c>
      <c r="O1011" s="17" t="str">
        <f t="shared" si="69"/>
        <v>12/03/2021 22:05</v>
      </c>
      <c r="P1011" s="24">
        <f t="shared" si="70"/>
        <v>2.9861111113859806E-2</v>
      </c>
      <c r="Q1011" s="28">
        <v>0</v>
      </c>
      <c r="R1011" s="27">
        <f t="shared" si="71"/>
        <v>43.000000003958121</v>
      </c>
      <c r="S1011" s="3" t="s">
        <v>4</v>
      </c>
      <c r="T1011" s="3" t="s">
        <v>1653</v>
      </c>
      <c r="U1011" s="3" t="s">
        <v>4</v>
      </c>
      <c r="V1011" s="3" t="s">
        <v>1692</v>
      </c>
      <c r="W1011" s="5">
        <v>0</v>
      </c>
      <c r="X1011" s="5">
        <v>0</v>
      </c>
      <c r="Y1011" s="5">
        <v>0</v>
      </c>
      <c r="Z1011" s="5">
        <v>0.01</v>
      </c>
      <c r="AA1011" s="5">
        <v>0</v>
      </c>
      <c r="AB1011" s="5">
        <v>0</v>
      </c>
      <c r="AC1011" s="5">
        <v>0</v>
      </c>
      <c r="AD1011" s="5">
        <v>0</v>
      </c>
      <c r="AE1011" s="2">
        <v>2</v>
      </c>
      <c r="AF1011" s="2">
        <v>0</v>
      </c>
      <c r="AG1011" s="2">
        <v>0</v>
      </c>
      <c r="AH1011" s="2">
        <v>0</v>
      </c>
      <c r="AI1011" s="2">
        <v>0</v>
      </c>
      <c r="AJ1011" s="2">
        <v>1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 t="s">
        <v>4</v>
      </c>
      <c r="AT1011" s="2" t="s">
        <v>4</v>
      </c>
    </row>
    <row r="1012" spans="1:46" x14ac:dyDescent="0.2">
      <c r="A1012" s="2">
        <v>1646887</v>
      </c>
      <c r="B1012" s="2">
        <v>837849</v>
      </c>
      <c r="E1012" s="19" t="s">
        <v>1644</v>
      </c>
      <c r="F1012" s="46">
        <f>INDEX(Δεδομένα!$P:$P,MATCH('2021'!E1012,Δεδομένα!$O:$O,0))</f>
        <v>44</v>
      </c>
      <c r="G1012" s="49" t="s">
        <v>1550</v>
      </c>
      <c r="H1012" s="51" t="str">
        <f>INDEX(Δεδομένα!B$1:B$51,MATCH('2021'!G1012,Δεδομένα!A$1:A$51,0))</f>
        <v>ΚΕΝΤΡΙΚΗΣ ΜΑΚΕΔΟΝΙΑΣ</v>
      </c>
      <c r="I1012" s="53">
        <f>INDEX(Δεδομένα!E$1:E$13,MATCH('2021'!H1012,Δεδομένα!D$1:D$13,0))</f>
        <v>3</v>
      </c>
      <c r="J1012" s="4">
        <v>44270</v>
      </c>
      <c r="K1012" s="3" t="s">
        <v>918</v>
      </c>
      <c r="L1012" s="17" t="str">
        <f t="shared" si="68"/>
        <v>15/03/2021 17:19</v>
      </c>
      <c r="M1012" s="4">
        <v>44270</v>
      </c>
      <c r="N1012" s="3" t="s">
        <v>105</v>
      </c>
      <c r="O1012" s="17" t="str">
        <f t="shared" si="69"/>
        <v>15/03/2021 18:43</v>
      </c>
      <c r="P1012" s="24">
        <f t="shared" si="70"/>
        <v>5.8333333334303461E-2</v>
      </c>
      <c r="Q1012" s="28">
        <v>0</v>
      </c>
      <c r="R1012" s="27">
        <f t="shared" si="71"/>
        <v>84.000000001396984</v>
      </c>
      <c r="S1012" s="3" t="s">
        <v>4</v>
      </c>
      <c r="T1012" s="3" t="s">
        <v>1645</v>
      </c>
      <c r="U1012" s="3" t="s">
        <v>4</v>
      </c>
      <c r="V1012" s="3" t="s">
        <v>1693</v>
      </c>
      <c r="W1012" s="5">
        <v>0</v>
      </c>
      <c r="X1012" s="5">
        <v>0</v>
      </c>
      <c r="Y1012" s="5">
        <v>0</v>
      </c>
      <c r="Z1012" s="5">
        <v>0</v>
      </c>
      <c r="AA1012" s="5">
        <v>5</v>
      </c>
      <c r="AB1012" s="5">
        <v>0</v>
      </c>
      <c r="AC1012" s="5">
        <v>0</v>
      </c>
      <c r="AD1012" s="5">
        <v>0</v>
      </c>
      <c r="AE1012" s="2">
        <v>5</v>
      </c>
      <c r="AF1012" s="2">
        <v>0</v>
      </c>
      <c r="AG1012" s="2">
        <v>0</v>
      </c>
      <c r="AH1012" s="2">
        <v>0</v>
      </c>
      <c r="AI1012" s="2">
        <v>0</v>
      </c>
      <c r="AJ1012" s="2">
        <v>2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 t="s">
        <v>4</v>
      </c>
      <c r="AT1012" s="2" t="s">
        <v>4</v>
      </c>
    </row>
    <row r="1013" spans="1:46" x14ac:dyDescent="0.2">
      <c r="A1013" s="2">
        <v>1651295</v>
      </c>
      <c r="B1013" s="2">
        <v>837710</v>
      </c>
      <c r="C1013" s="6">
        <v>22.650684041394999</v>
      </c>
      <c r="D1013" s="6">
        <v>40.775047427874803</v>
      </c>
      <c r="E1013" s="19" t="s">
        <v>1644</v>
      </c>
      <c r="F1013" s="46">
        <f>INDEX(Δεδομένα!$P:$P,MATCH('2021'!E1013,Δεδομένα!$O:$O,0))</f>
        <v>44</v>
      </c>
      <c r="G1013" s="49" t="s">
        <v>1550</v>
      </c>
      <c r="H1013" s="51" t="str">
        <f>INDEX(Δεδομένα!B$1:B$51,MATCH('2021'!G1013,Δεδομένα!A$1:A$51,0))</f>
        <v>ΚΕΝΤΡΙΚΗΣ ΜΑΚΕΔΟΝΙΑΣ</v>
      </c>
      <c r="I1013" s="53">
        <f>INDEX(Δεδομένα!E$1:E$13,MATCH('2021'!H1013,Δεδομένα!D$1:D$13,0))</f>
        <v>3</v>
      </c>
      <c r="J1013" s="4">
        <v>44270</v>
      </c>
      <c r="K1013" s="3" t="s">
        <v>1694</v>
      </c>
      <c r="L1013" s="17" t="str">
        <f t="shared" si="68"/>
        <v>15/03/2021 03:19</v>
      </c>
      <c r="M1013" s="4">
        <v>44270</v>
      </c>
      <c r="N1013" s="3" t="s">
        <v>554</v>
      </c>
      <c r="O1013" s="17" t="str">
        <f t="shared" si="69"/>
        <v>15/03/2021 05:30</v>
      </c>
      <c r="P1013" s="24">
        <f t="shared" si="70"/>
        <v>9.0972222220443655E-2</v>
      </c>
      <c r="Q1013" s="28">
        <v>0</v>
      </c>
      <c r="R1013" s="27">
        <f t="shared" si="71"/>
        <v>130.99999999743886</v>
      </c>
      <c r="S1013" s="3" t="s">
        <v>4</v>
      </c>
      <c r="T1013" s="3" t="s">
        <v>1645</v>
      </c>
      <c r="U1013" s="3" t="s">
        <v>4</v>
      </c>
      <c r="V1013" s="3" t="s">
        <v>1695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0.4</v>
      </c>
      <c r="AE1013" s="2">
        <v>9</v>
      </c>
      <c r="AF1013" s="2">
        <v>0</v>
      </c>
      <c r="AG1013" s="2">
        <v>0</v>
      </c>
      <c r="AH1013" s="2">
        <v>0</v>
      </c>
      <c r="AI1013" s="2">
        <v>0</v>
      </c>
      <c r="AJ1013" s="2">
        <v>3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 t="s">
        <v>4</v>
      </c>
      <c r="AT1013" s="2" t="s">
        <v>4</v>
      </c>
    </row>
    <row r="1014" spans="1:46" x14ac:dyDescent="0.2">
      <c r="A1014" s="2">
        <v>1647509</v>
      </c>
      <c r="B1014" s="2">
        <v>838346</v>
      </c>
      <c r="D1014" s="7"/>
      <c r="E1014" s="19" t="s">
        <v>1644</v>
      </c>
      <c r="F1014" s="46">
        <f>INDEX(Δεδομένα!$P:$P,MATCH('2021'!E1014,Δεδομένα!$O:$O,0))</f>
        <v>44</v>
      </c>
      <c r="G1014" s="49" t="s">
        <v>1550</v>
      </c>
      <c r="H1014" s="51" t="str">
        <f>INDEX(Δεδομένα!B$1:B$51,MATCH('2021'!G1014,Δεδομένα!A$1:A$51,0))</f>
        <v>ΚΕΝΤΡΙΚΗΣ ΜΑΚΕΔΟΝΙΑΣ</v>
      </c>
      <c r="I1014" s="53">
        <f>INDEX(Δεδομένα!E$1:E$13,MATCH('2021'!H1014,Δεδομένα!D$1:D$13,0))</f>
        <v>3</v>
      </c>
      <c r="J1014" s="4">
        <v>44271</v>
      </c>
      <c r="K1014" s="3" t="s">
        <v>1395</v>
      </c>
      <c r="L1014" s="17" t="str">
        <f t="shared" si="68"/>
        <v>16/03/2021 17:53</v>
      </c>
      <c r="M1014" s="4">
        <v>44271</v>
      </c>
      <c r="N1014" s="3" t="s">
        <v>1015</v>
      </c>
      <c r="O1014" s="17" t="str">
        <f t="shared" si="69"/>
        <v>16/03/2021 22:45</v>
      </c>
      <c r="P1014" s="24">
        <f t="shared" si="70"/>
        <v>0.20277777777664596</v>
      </c>
      <c r="Q1014" s="28">
        <v>0</v>
      </c>
      <c r="R1014" s="27">
        <f t="shared" si="71"/>
        <v>291.99999999837019</v>
      </c>
      <c r="S1014" s="3" t="s">
        <v>4</v>
      </c>
      <c r="T1014" s="3" t="s">
        <v>1653</v>
      </c>
      <c r="U1014" s="3" t="s">
        <v>4</v>
      </c>
      <c r="V1014" s="3" t="s">
        <v>1683</v>
      </c>
      <c r="W1014" s="5">
        <v>0</v>
      </c>
      <c r="X1014" s="5">
        <v>0</v>
      </c>
      <c r="Y1014" s="5">
        <v>0</v>
      </c>
      <c r="Z1014" s="5">
        <v>0</v>
      </c>
      <c r="AA1014" s="5">
        <v>1</v>
      </c>
      <c r="AB1014" s="5">
        <v>0</v>
      </c>
      <c r="AC1014" s="5">
        <v>0</v>
      </c>
      <c r="AD1014" s="5">
        <v>0.5</v>
      </c>
      <c r="AE1014" s="2">
        <v>5</v>
      </c>
      <c r="AF1014" s="2">
        <v>0</v>
      </c>
      <c r="AG1014" s="2">
        <v>0</v>
      </c>
      <c r="AH1014" s="2">
        <v>0</v>
      </c>
      <c r="AI1014" s="2">
        <v>0</v>
      </c>
      <c r="AJ1014" s="2">
        <v>2</v>
      </c>
      <c r="AK1014" s="2">
        <v>0</v>
      </c>
      <c r="AL1014" s="2">
        <v>0</v>
      </c>
      <c r="AM1014" s="2">
        <v>1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 t="s">
        <v>4</v>
      </c>
      <c r="AT1014" s="2" t="s">
        <v>4</v>
      </c>
    </row>
    <row r="1015" spans="1:46" x14ac:dyDescent="0.2">
      <c r="A1015" s="2">
        <v>1647949</v>
      </c>
      <c r="B1015" s="2">
        <v>838459</v>
      </c>
      <c r="C1015" s="6">
        <v>22.737458676708499</v>
      </c>
      <c r="D1015" s="6">
        <v>40.621163266301799</v>
      </c>
      <c r="E1015" s="19" t="s">
        <v>1644</v>
      </c>
      <c r="F1015" s="46">
        <f>INDEX(Δεδομένα!$P:$P,MATCH('2021'!E1015,Δεδομένα!$O:$O,0))</f>
        <v>44</v>
      </c>
      <c r="G1015" s="49" t="s">
        <v>1550</v>
      </c>
      <c r="H1015" s="51" t="str">
        <f>INDEX(Δεδομένα!B$1:B$51,MATCH('2021'!G1015,Δεδομένα!A$1:A$51,0))</f>
        <v>ΚΕΝΤΡΙΚΗΣ ΜΑΚΕΔΟΝΙΑΣ</v>
      </c>
      <c r="I1015" s="53">
        <f>INDEX(Δεδομένα!E$1:E$13,MATCH('2021'!H1015,Δεδομένα!D$1:D$13,0))</f>
        <v>3</v>
      </c>
      <c r="J1015" s="4">
        <v>44272</v>
      </c>
      <c r="K1015" s="3" t="s">
        <v>636</v>
      </c>
      <c r="L1015" s="17" t="str">
        <f t="shared" si="68"/>
        <v>17/03/2021 08:48</v>
      </c>
      <c r="M1015" s="4">
        <v>44272</v>
      </c>
      <c r="N1015" s="3" t="s">
        <v>1696</v>
      </c>
      <c r="O1015" s="17" t="str">
        <f t="shared" si="69"/>
        <v>17/03/2021 09:20</v>
      </c>
      <c r="P1015" s="24">
        <f t="shared" si="70"/>
        <v>2.2222222221898846E-2</v>
      </c>
      <c r="Q1015" s="28">
        <v>0</v>
      </c>
      <c r="R1015" s="27">
        <f t="shared" si="71"/>
        <v>31.999999999534339</v>
      </c>
      <c r="S1015" s="3" t="s">
        <v>4</v>
      </c>
      <c r="T1015" s="3" t="s">
        <v>1645</v>
      </c>
      <c r="U1015" s="3" t="s">
        <v>4</v>
      </c>
      <c r="V1015" s="3" t="s">
        <v>1697</v>
      </c>
      <c r="W1015" s="5">
        <v>0</v>
      </c>
      <c r="X1015" s="5">
        <v>0</v>
      </c>
      <c r="Y1015" s="5">
        <v>0</v>
      </c>
      <c r="Z1015" s="5">
        <v>0</v>
      </c>
      <c r="AA1015" s="5">
        <v>0.2</v>
      </c>
      <c r="AB1015" s="5">
        <v>0</v>
      </c>
      <c r="AC1015" s="5">
        <v>0</v>
      </c>
      <c r="AD1015" s="5">
        <v>0</v>
      </c>
      <c r="AE1015" s="2">
        <v>2</v>
      </c>
      <c r="AF1015" s="2">
        <v>0</v>
      </c>
      <c r="AG1015" s="2">
        <v>0</v>
      </c>
      <c r="AH1015" s="2">
        <v>0</v>
      </c>
      <c r="AI1015" s="2">
        <v>0</v>
      </c>
      <c r="AJ1015" s="2">
        <v>1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 t="s">
        <v>4</v>
      </c>
      <c r="AT1015" s="2" t="s">
        <v>4</v>
      </c>
    </row>
    <row r="1016" spans="1:46" x14ac:dyDescent="0.2">
      <c r="A1016" s="2">
        <v>1647964</v>
      </c>
      <c r="B1016" s="2">
        <v>838491</v>
      </c>
      <c r="C1016" s="6">
        <v>22.704536356948601</v>
      </c>
      <c r="D1016" s="6">
        <v>40.617611570182902</v>
      </c>
      <c r="E1016" s="19" t="s">
        <v>1644</v>
      </c>
      <c r="F1016" s="46">
        <f>INDEX(Δεδομένα!$P:$P,MATCH('2021'!E1016,Δεδομένα!$O:$O,0))</f>
        <v>44</v>
      </c>
      <c r="G1016" s="49" t="s">
        <v>1550</v>
      </c>
      <c r="H1016" s="51" t="str">
        <f>INDEX(Δεδομένα!B$1:B$51,MATCH('2021'!G1016,Δεδομένα!A$1:A$51,0))</f>
        <v>ΚΕΝΤΡΙΚΗΣ ΜΑΚΕΔΟΝΙΑΣ</v>
      </c>
      <c r="I1016" s="53">
        <f>INDEX(Δεδομένα!E$1:E$13,MATCH('2021'!H1016,Δεδομένα!D$1:D$13,0))</f>
        <v>3</v>
      </c>
      <c r="J1016" s="4">
        <v>44272</v>
      </c>
      <c r="K1016" s="3" t="s">
        <v>1525</v>
      </c>
      <c r="L1016" s="17" t="str">
        <f t="shared" si="68"/>
        <v>17/03/2021 11:11</v>
      </c>
      <c r="M1016" s="4">
        <v>44272</v>
      </c>
      <c r="N1016" s="3" t="s">
        <v>484</v>
      </c>
      <c r="O1016" s="17" t="str">
        <f t="shared" si="69"/>
        <v>17/03/2021 12:40</v>
      </c>
      <c r="P1016" s="24">
        <f t="shared" si="70"/>
        <v>6.1805555560567882E-2</v>
      </c>
      <c r="Q1016" s="28">
        <v>0</v>
      </c>
      <c r="R1016" s="27">
        <f t="shared" si="71"/>
        <v>89.00000000721775</v>
      </c>
      <c r="S1016" s="3" t="s">
        <v>4</v>
      </c>
      <c r="T1016" s="3" t="s">
        <v>1653</v>
      </c>
      <c r="U1016" s="3" t="s">
        <v>4</v>
      </c>
      <c r="V1016" s="3" t="s">
        <v>1698</v>
      </c>
      <c r="W1016" s="5">
        <v>0</v>
      </c>
      <c r="X1016" s="5">
        <v>0</v>
      </c>
      <c r="Y1016" s="5">
        <v>0</v>
      </c>
      <c r="Z1016" s="5">
        <v>0</v>
      </c>
      <c r="AA1016" s="5">
        <v>0.5</v>
      </c>
      <c r="AB1016" s="5">
        <v>0</v>
      </c>
      <c r="AC1016" s="5">
        <v>0</v>
      </c>
      <c r="AD1016" s="5">
        <v>0</v>
      </c>
      <c r="AE1016" s="2">
        <v>2</v>
      </c>
      <c r="AF1016" s="2">
        <v>0</v>
      </c>
      <c r="AG1016" s="2">
        <v>0</v>
      </c>
      <c r="AH1016" s="2">
        <v>0</v>
      </c>
      <c r="AI1016" s="2">
        <v>0</v>
      </c>
      <c r="AJ1016" s="2">
        <v>1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 t="s">
        <v>4</v>
      </c>
      <c r="AT1016" s="2" t="s">
        <v>4</v>
      </c>
    </row>
    <row r="1017" spans="1:46" x14ac:dyDescent="0.2">
      <c r="A1017" s="2">
        <v>1647942</v>
      </c>
      <c r="B1017" s="2">
        <v>838075</v>
      </c>
      <c r="C1017" s="6">
        <v>22.800890036943201</v>
      </c>
      <c r="D1017" s="6">
        <v>40.644334455620097</v>
      </c>
      <c r="E1017" s="19" t="s">
        <v>1644</v>
      </c>
      <c r="F1017" s="46">
        <f>INDEX(Δεδομένα!$P:$P,MATCH('2021'!E1017,Δεδομένα!$O:$O,0))</f>
        <v>44</v>
      </c>
      <c r="G1017" s="49" t="s">
        <v>1550</v>
      </c>
      <c r="H1017" s="51" t="str">
        <f>INDEX(Δεδομένα!B$1:B$51,MATCH('2021'!G1017,Δεδομένα!A$1:A$51,0))</f>
        <v>ΚΕΝΤΡΙΚΗΣ ΜΑΚΕΔΟΝΙΑΣ</v>
      </c>
      <c r="I1017" s="53">
        <f>INDEX(Δεδομένα!E$1:E$13,MATCH('2021'!H1017,Δεδομένα!D$1:D$13,0))</f>
        <v>3</v>
      </c>
      <c r="J1017" s="4">
        <v>44272</v>
      </c>
      <c r="K1017" s="3" t="s">
        <v>527</v>
      </c>
      <c r="L1017" s="17" t="str">
        <f t="shared" si="68"/>
        <v>17/03/2021 11:20</v>
      </c>
      <c r="M1017" s="4">
        <v>44272</v>
      </c>
      <c r="N1017" s="3" t="s">
        <v>154</v>
      </c>
      <c r="O1017" s="17" t="str">
        <f t="shared" si="69"/>
        <v>17/03/2021 13:20</v>
      </c>
      <c r="P1017" s="24">
        <f t="shared" si="70"/>
        <v>8.3333333335758653E-2</v>
      </c>
      <c r="Q1017" s="28">
        <v>0</v>
      </c>
      <c r="R1017" s="27">
        <f t="shared" si="71"/>
        <v>120.00000000349246</v>
      </c>
      <c r="S1017" s="3" t="s">
        <v>4</v>
      </c>
      <c r="T1017" s="3" t="s">
        <v>1653</v>
      </c>
      <c r="U1017" s="3" t="s">
        <v>4</v>
      </c>
      <c r="V1017" s="3" t="s">
        <v>1683</v>
      </c>
      <c r="W1017" s="5">
        <v>0</v>
      </c>
      <c r="X1017" s="5">
        <v>0</v>
      </c>
      <c r="Y1017" s="5">
        <v>0</v>
      </c>
      <c r="Z1017" s="5">
        <v>3.5</v>
      </c>
      <c r="AA1017" s="5">
        <v>1.5</v>
      </c>
      <c r="AB1017" s="5">
        <v>0</v>
      </c>
      <c r="AC1017" s="5">
        <v>0</v>
      </c>
      <c r="AD1017" s="5">
        <v>0</v>
      </c>
      <c r="AE1017" s="2">
        <v>2</v>
      </c>
      <c r="AF1017" s="2">
        <v>0</v>
      </c>
      <c r="AG1017" s="2">
        <v>0</v>
      </c>
      <c r="AH1017" s="2">
        <v>0</v>
      </c>
      <c r="AI1017" s="2">
        <v>0</v>
      </c>
      <c r="AJ1017" s="2">
        <v>1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 t="s">
        <v>4</v>
      </c>
      <c r="AT1017" s="2" t="s">
        <v>4</v>
      </c>
    </row>
    <row r="1018" spans="1:46" x14ac:dyDescent="0.2">
      <c r="A1018" s="2">
        <v>1647938</v>
      </c>
      <c r="B1018" s="2">
        <v>838533</v>
      </c>
      <c r="C1018" s="6">
        <v>22.6951566288683</v>
      </c>
      <c r="D1018" s="6">
        <v>40.628197098535303</v>
      </c>
      <c r="E1018" s="19" t="s">
        <v>1644</v>
      </c>
      <c r="F1018" s="46">
        <f>INDEX(Δεδομένα!$P:$P,MATCH('2021'!E1018,Δεδομένα!$O:$O,0))</f>
        <v>44</v>
      </c>
      <c r="G1018" s="49" t="s">
        <v>1550</v>
      </c>
      <c r="H1018" s="51" t="str">
        <f>INDEX(Δεδομένα!B$1:B$51,MATCH('2021'!G1018,Δεδομένα!A$1:A$51,0))</f>
        <v>ΚΕΝΤΡΙΚΗΣ ΜΑΚΕΔΟΝΙΑΣ</v>
      </c>
      <c r="I1018" s="53">
        <f>INDEX(Δεδομένα!E$1:E$13,MATCH('2021'!H1018,Δεδομένα!D$1:D$13,0))</f>
        <v>3</v>
      </c>
      <c r="J1018" s="4">
        <v>44272</v>
      </c>
      <c r="K1018" s="3" t="s">
        <v>1699</v>
      </c>
      <c r="L1018" s="17" t="str">
        <f t="shared" si="68"/>
        <v>17/03/2021 13:03</v>
      </c>
      <c r="M1018" s="4">
        <v>44272</v>
      </c>
      <c r="N1018" s="3" t="s">
        <v>12</v>
      </c>
      <c r="O1018" s="17" t="str">
        <f t="shared" si="69"/>
        <v>17/03/2021 14:47</v>
      </c>
      <c r="P1018" s="24">
        <f t="shared" si="70"/>
        <v>7.2222222224809229E-2</v>
      </c>
      <c r="Q1018" s="28">
        <v>0</v>
      </c>
      <c r="R1018" s="27">
        <f t="shared" si="71"/>
        <v>104.00000000372529</v>
      </c>
      <c r="S1018" s="3" t="s">
        <v>4</v>
      </c>
      <c r="T1018" s="3" t="s">
        <v>1653</v>
      </c>
      <c r="U1018" s="3" t="s">
        <v>4</v>
      </c>
      <c r="V1018" s="3" t="s">
        <v>1700</v>
      </c>
      <c r="W1018" s="5">
        <v>0</v>
      </c>
      <c r="X1018" s="5">
        <v>0</v>
      </c>
      <c r="Y1018" s="5">
        <v>0</v>
      </c>
      <c r="Z1018" s="5">
        <v>0</v>
      </c>
      <c r="AA1018" s="5">
        <v>50</v>
      </c>
      <c r="AB1018" s="5">
        <v>0</v>
      </c>
      <c r="AC1018" s="5">
        <v>0</v>
      </c>
      <c r="AD1018" s="5">
        <v>0</v>
      </c>
      <c r="AE1018" s="2">
        <v>7</v>
      </c>
      <c r="AF1018" s="2">
        <v>0</v>
      </c>
      <c r="AG1018" s="2">
        <v>0</v>
      </c>
      <c r="AH1018" s="2">
        <v>0</v>
      </c>
      <c r="AI1018" s="2">
        <v>0</v>
      </c>
      <c r="AJ1018" s="2">
        <v>3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 t="s">
        <v>4</v>
      </c>
      <c r="AT1018" s="2" t="s">
        <v>4</v>
      </c>
    </row>
    <row r="1019" spans="1:46" x14ac:dyDescent="0.2">
      <c r="A1019" s="2">
        <v>1647955</v>
      </c>
      <c r="B1019" s="2">
        <v>838598</v>
      </c>
      <c r="C1019" s="6">
        <v>22.710133867821501</v>
      </c>
      <c r="D1019" s="6">
        <v>40.646120980105501</v>
      </c>
      <c r="E1019" s="19" t="s">
        <v>1644</v>
      </c>
      <c r="F1019" s="46">
        <f>INDEX(Δεδομένα!$P:$P,MATCH('2021'!E1019,Δεδομένα!$O:$O,0))</f>
        <v>44</v>
      </c>
      <c r="G1019" s="49" t="s">
        <v>1550</v>
      </c>
      <c r="H1019" s="51" t="str">
        <f>INDEX(Δεδομένα!B$1:B$51,MATCH('2021'!G1019,Δεδομένα!A$1:A$51,0))</f>
        <v>ΚΕΝΤΡΙΚΗΣ ΜΑΚΕΔΟΝΙΑΣ</v>
      </c>
      <c r="I1019" s="53">
        <f>INDEX(Δεδομένα!E$1:E$13,MATCH('2021'!H1019,Δεδομένα!D$1:D$13,0))</f>
        <v>3</v>
      </c>
      <c r="J1019" s="4">
        <v>44272</v>
      </c>
      <c r="K1019" s="3" t="s">
        <v>632</v>
      </c>
      <c r="L1019" s="17" t="str">
        <f t="shared" si="68"/>
        <v>17/03/2021 15:43</v>
      </c>
      <c r="M1019" s="4">
        <v>44272</v>
      </c>
      <c r="N1019" s="3" t="s">
        <v>221</v>
      </c>
      <c r="O1019" s="17" t="str">
        <f t="shared" si="69"/>
        <v>17/03/2021 16:15</v>
      </c>
      <c r="P1019" s="24">
        <f t="shared" si="70"/>
        <v>2.2222222221898846E-2</v>
      </c>
      <c r="Q1019" s="28">
        <v>0</v>
      </c>
      <c r="R1019" s="27">
        <f t="shared" si="71"/>
        <v>31.999999999534339</v>
      </c>
      <c r="S1019" s="3" t="s">
        <v>4</v>
      </c>
      <c r="T1019" s="3" t="s">
        <v>1653</v>
      </c>
      <c r="U1019" s="3" t="s">
        <v>4</v>
      </c>
      <c r="V1019" s="3" t="s">
        <v>1689</v>
      </c>
      <c r="W1019" s="5">
        <v>0</v>
      </c>
      <c r="X1019" s="5">
        <v>0</v>
      </c>
      <c r="Y1019" s="5">
        <v>0</v>
      </c>
      <c r="Z1019" s="5">
        <v>0.2</v>
      </c>
      <c r="AA1019" s="5">
        <v>0</v>
      </c>
      <c r="AB1019" s="5">
        <v>0</v>
      </c>
      <c r="AC1019" s="5">
        <v>0</v>
      </c>
      <c r="AD1019" s="5">
        <v>0</v>
      </c>
      <c r="AE1019" s="2">
        <v>2</v>
      </c>
      <c r="AF1019" s="2">
        <v>0</v>
      </c>
      <c r="AG1019" s="2">
        <v>0</v>
      </c>
      <c r="AH1019" s="2">
        <v>0</v>
      </c>
      <c r="AI1019" s="2">
        <v>0</v>
      </c>
      <c r="AJ1019" s="2">
        <v>1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 t="s">
        <v>4</v>
      </c>
      <c r="AT1019" s="2" t="s">
        <v>4</v>
      </c>
    </row>
    <row r="1020" spans="1:46" x14ac:dyDescent="0.2">
      <c r="A1020" s="2">
        <v>1647972</v>
      </c>
      <c r="B1020" s="2">
        <v>838626</v>
      </c>
      <c r="C1020" s="6">
        <v>22.710878914262398</v>
      </c>
      <c r="D1020" s="6">
        <v>40.674783586005297</v>
      </c>
      <c r="E1020" s="19" t="s">
        <v>1644</v>
      </c>
      <c r="F1020" s="46">
        <f>INDEX(Δεδομένα!$P:$P,MATCH('2021'!E1020,Δεδομένα!$O:$O,0))</f>
        <v>44</v>
      </c>
      <c r="G1020" s="49" t="s">
        <v>1550</v>
      </c>
      <c r="H1020" s="51" t="str">
        <f>INDEX(Δεδομένα!B$1:B$51,MATCH('2021'!G1020,Δεδομένα!A$1:A$51,0))</f>
        <v>ΚΕΝΤΡΙΚΗΣ ΜΑΚΕΔΟΝΙΑΣ</v>
      </c>
      <c r="I1020" s="53">
        <f>INDEX(Δεδομένα!E$1:E$13,MATCH('2021'!H1020,Δεδομένα!D$1:D$13,0))</f>
        <v>3</v>
      </c>
      <c r="J1020" s="4">
        <v>44272</v>
      </c>
      <c r="K1020" s="3" t="s">
        <v>1701</v>
      </c>
      <c r="L1020" s="17" t="str">
        <f t="shared" si="68"/>
        <v>17/03/2021 17:03</v>
      </c>
      <c r="M1020" s="4">
        <v>44272</v>
      </c>
      <c r="N1020" s="3" t="s">
        <v>1284</v>
      </c>
      <c r="O1020" s="17" t="str">
        <f t="shared" si="69"/>
        <v>17/03/2021 17:57</v>
      </c>
      <c r="P1020" s="24">
        <f t="shared" si="70"/>
        <v>3.7499999998544808E-2</v>
      </c>
      <c r="Q1020" s="28">
        <v>0</v>
      </c>
      <c r="R1020" s="27">
        <f t="shared" si="71"/>
        <v>53.999999997904524</v>
      </c>
      <c r="S1020" s="3" t="s">
        <v>4</v>
      </c>
      <c r="T1020" s="3" t="s">
        <v>1653</v>
      </c>
      <c r="U1020" s="3" t="s">
        <v>4</v>
      </c>
      <c r="V1020" s="3" t="s">
        <v>1679</v>
      </c>
      <c r="W1020" s="5">
        <v>0</v>
      </c>
      <c r="X1020" s="5">
        <v>0</v>
      </c>
      <c r="Y1020" s="5">
        <v>0</v>
      </c>
      <c r="Z1020" s="5">
        <v>0</v>
      </c>
      <c r="AA1020" s="5">
        <v>1</v>
      </c>
      <c r="AB1020" s="5">
        <v>0</v>
      </c>
      <c r="AC1020" s="5">
        <v>0</v>
      </c>
      <c r="AD1020" s="5">
        <v>0</v>
      </c>
      <c r="AE1020" s="2">
        <v>5</v>
      </c>
      <c r="AF1020" s="2">
        <v>0</v>
      </c>
      <c r="AG1020" s="2">
        <v>0</v>
      </c>
      <c r="AH1020" s="2">
        <v>0</v>
      </c>
      <c r="AI1020" s="2">
        <v>0</v>
      </c>
      <c r="AJ1020" s="2">
        <v>2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 t="s">
        <v>4</v>
      </c>
      <c r="AT1020" s="2" t="s">
        <v>4</v>
      </c>
    </row>
    <row r="1021" spans="1:46" x14ac:dyDescent="0.2">
      <c r="A1021" s="2">
        <v>1650435</v>
      </c>
      <c r="B1021" s="2">
        <v>838833</v>
      </c>
      <c r="C1021" s="6">
        <v>22.719458200826299</v>
      </c>
      <c r="D1021" s="6">
        <v>40.606441185179698</v>
      </c>
      <c r="E1021" s="19" t="s">
        <v>1644</v>
      </c>
      <c r="F1021" s="46">
        <f>INDEX(Δεδομένα!$P:$P,MATCH('2021'!E1021,Δεδομένα!$O:$O,0))</f>
        <v>44</v>
      </c>
      <c r="G1021" s="49" t="s">
        <v>1550</v>
      </c>
      <c r="H1021" s="51" t="str">
        <f>INDEX(Δεδομένα!B$1:B$51,MATCH('2021'!G1021,Δεδομένα!A$1:A$51,0))</f>
        <v>ΚΕΝΤΡΙΚΗΣ ΜΑΚΕΔΟΝΙΑΣ</v>
      </c>
      <c r="I1021" s="53">
        <f>INDEX(Δεδομένα!E$1:E$13,MATCH('2021'!H1021,Δεδομένα!D$1:D$13,0))</f>
        <v>3</v>
      </c>
      <c r="J1021" s="4">
        <v>44273</v>
      </c>
      <c r="K1021" s="3" t="s">
        <v>719</v>
      </c>
      <c r="L1021" s="17" t="str">
        <f t="shared" si="68"/>
        <v>18/03/2021 11:43</v>
      </c>
      <c r="M1021" s="4">
        <v>44273</v>
      </c>
      <c r="N1021" s="3" t="s">
        <v>1702</v>
      </c>
      <c r="O1021" s="17" t="str">
        <f t="shared" si="69"/>
        <v>18/03/2021 12:59</v>
      </c>
      <c r="P1021" s="24">
        <f t="shared" si="70"/>
        <v>5.2777777782466728E-2</v>
      </c>
      <c r="Q1021" s="28">
        <v>0</v>
      </c>
      <c r="R1021" s="27">
        <f t="shared" si="71"/>
        <v>76.000000006752089</v>
      </c>
      <c r="S1021" s="3" t="s">
        <v>4</v>
      </c>
      <c r="T1021" s="3" t="s">
        <v>1653</v>
      </c>
      <c r="U1021" s="3" t="s">
        <v>4</v>
      </c>
      <c r="V1021" s="3" t="s">
        <v>1700</v>
      </c>
      <c r="W1021" s="5">
        <v>0</v>
      </c>
      <c r="X1021" s="5">
        <v>0</v>
      </c>
      <c r="Y1021" s="5">
        <v>0</v>
      </c>
      <c r="Z1021" s="5">
        <v>0</v>
      </c>
      <c r="AA1021" s="5">
        <v>3</v>
      </c>
      <c r="AB1021" s="5">
        <v>0</v>
      </c>
      <c r="AC1021" s="5">
        <v>1</v>
      </c>
      <c r="AD1021" s="5">
        <v>0</v>
      </c>
      <c r="AE1021" s="2">
        <v>5</v>
      </c>
      <c r="AF1021" s="2">
        <v>0</v>
      </c>
      <c r="AG1021" s="2">
        <v>0</v>
      </c>
      <c r="AH1021" s="2">
        <v>0</v>
      </c>
      <c r="AI1021" s="2">
        <v>0</v>
      </c>
      <c r="AJ1021" s="2">
        <v>2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 t="s">
        <v>4</v>
      </c>
      <c r="AT1021" s="2" t="s">
        <v>4</v>
      </c>
    </row>
    <row r="1022" spans="1:46" x14ac:dyDescent="0.2">
      <c r="A1022" s="2">
        <v>1648261</v>
      </c>
      <c r="B1022" s="2">
        <v>838876</v>
      </c>
      <c r="C1022" s="6">
        <v>22.667538504810999</v>
      </c>
      <c r="D1022" s="6">
        <v>40.634843558256598</v>
      </c>
      <c r="E1022" s="19" t="s">
        <v>1644</v>
      </c>
      <c r="F1022" s="46">
        <f>INDEX(Δεδομένα!$P:$P,MATCH('2021'!E1022,Δεδομένα!$O:$O,0))</f>
        <v>44</v>
      </c>
      <c r="G1022" s="49" t="s">
        <v>1550</v>
      </c>
      <c r="H1022" s="51" t="str">
        <f>INDEX(Δεδομένα!B$1:B$51,MATCH('2021'!G1022,Δεδομένα!A$1:A$51,0))</f>
        <v>ΚΕΝΤΡΙΚΗΣ ΜΑΚΕΔΟΝΙΑΣ</v>
      </c>
      <c r="I1022" s="53">
        <f>INDEX(Δεδομένα!E$1:E$13,MATCH('2021'!H1022,Δεδομένα!D$1:D$13,0))</f>
        <v>3</v>
      </c>
      <c r="J1022" s="4">
        <v>44273</v>
      </c>
      <c r="K1022" s="3" t="s">
        <v>154</v>
      </c>
      <c r="L1022" s="17" t="str">
        <f t="shared" si="68"/>
        <v>18/03/2021 13:20</v>
      </c>
      <c r="M1022" s="4">
        <v>44273</v>
      </c>
      <c r="N1022" s="3" t="s">
        <v>766</v>
      </c>
      <c r="O1022" s="17" t="str">
        <f t="shared" si="69"/>
        <v>18/03/2021 14:17</v>
      </c>
      <c r="P1022" s="24">
        <f t="shared" si="70"/>
        <v>3.9583333331393078E-2</v>
      </c>
      <c r="Q1022" s="28">
        <v>0</v>
      </c>
      <c r="R1022" s="27">
        <f t="shared" si="71"/>
        <v>56.999999997206032</v>
      </c>
      <c r="S1022" s="3" t="s">
        <v>4</v>
      </c>
      <c r="T1022" s="3" t="s">
        <v>1653</v>
      </c>
      <c r="U1022" s="3" t="s">
        <v>4</v>
      </c>
      <c r="V1022" s="3" t="s">
        <v>1703</v>
      </c>
      <c r="W1022" s="5">
        <v>0</v>
      </c>
      <c r="X1022" s="5">
        <v>0</v>
      </c>
      <c r="Y1022" s="5">
        <v>0</v>
      </c>
      <c r="Z1022" s="5">
        <v>0</v>
      </c>
      <c r="AA1022" s="5">
        <v>4</v>
      </c>
      <c r="AB1022" s="5">
        <v>0</v>
      </c>
      <c r="AC1022" s="5">
        <v>1</v>
      </c>
      <c r="AD1022" s="5">
        <v>0</v>
      </c>
      <c r="AE1022" s="2">
        <v>3</v>
      </c>
      <c r="AF1022" s="2">
        <v>0</v>
      </c>
      <c r="AG1022" s="2">
        <v>0</v>
      </c>
      <c r="AH1022" s="2">
        <v>0</v>
      </c>
      <c r="AI1022" s="2">
        <v>0</v>
      </c>
      <c r="AJ1022" s="2">
        <v>1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 t="s">
        <v>4</v>
      </c>
      <c r="AT1022" s="2" t="s">
        <v>4</v>
      </c>
    </row>
    <row r="1023" spans="1:46" x14ac:dyDescent="0.2">
      <c r="A1023" s="2">
        <v>1656805</v>
      </c>
      <c r="B1023" s="2">
        <v>838965</v>
      </c>
      <c r="D1023" s="2"/>
      <c r="E1023" s="19" t="s">
        <v>1644</v>
      </c>
      <c r="F1023" s="46">
        <f>INDEX(Δεδομένα!$P:$P,MATCH('2021'!E1023,Δεδομένα!$O:$O,0))</f>
        <v>44</v>
      </c>
      <c r="G1023" s="49" t="s">
        <v>1550</v>
      </c>
      <c r="H1023" s="51" t="str">
        <f>INDEX(Δεδομένα!B$1:B$51,MATCH('2021'!G1023,Δεδομένα!A$1:A$51,0))</f>
        <v>ΚΕΝΤΡΙΚΗΣ ΜΑΚΕΔΟΝΙΑΣ</v>
      </c>
      <c r="I1023" s="53">
        <f>INDEX(Δεδομένα!E$1:E$13,MATCH('2021'!H1023,Δεδομένα!D$1:D$13,0))</f>
        <v>3</v>
      </c>
      <c r="J1023" s="4">
        <v>44273</v>
      </c>
      <c r="K1023" s="3" t="s">
        <v>370</v>
      </c>
      <c r="L1023" s="17" t="str">
        <f t="shared" si="68"/>
        <v>18/03/2021 17:45</v>
      </c>
      <c r="M1023" s="4">
        <v>44273</v>
      </c>
      <c r="N1023" s="3" t="s">
        <v>1704</v>
      </c>
      <c r="O1023" s="17" t="str">
        <f t="shared" si="69"/>
        <v>18/03/2021 18:13</v>
      </c>
      <c r="P1023" s="24">
        <f t="shared" si="70"/>
        <v>1.9444444442342501E-2</v>
      </c>
      <c r="Q1023" s="28">
        <v>0</v>
      </c>
      <c r="R1023" s="27">
        <f t="shared" si="71"/>
        <v>27.999999996973202</v>
      </c>
      <c r="S1023" s="3" t="s">
        <v>4</v>
      </c>
      <c r="T1023" s="3" t="s">
        <v>1653</v>
      </c>
      <c r="U1023" s="3" t="s">
        <v>123</v>
      </c>
      <c r="V1023" s="3" t="s">
        <v>1705</v>
      </c>
      <c r="W1023" s="5">
        <v>0</v>
      </c>
      <c r="X1023" s="5">
        <v>0</v>
      </c>
      <c r="Y1023" s="5">
        <v>0</v>
      </c>
      <c r="Z1023" s="5">
        <v>0</v>
      </c>
      <c r="AA1023" s="5">
        <v>0.1</v>
      </c>
      <c r="AB1023" s="5">
        <v>0</v>
      </c>
      <c r="AC1023" s="5">
        <v>0</v>
      </c>
      <c r="AD1023" s="5">
        <v>0</v>
      </c>
      <c r="AE1023" s="2">
        <v>2</v>
      </c>
      <c r="AF1023" s="2">
        <v>0</v>
      </c>
      <c r="AG1023" s="2">
        <v>0</v>
      </c>
      <c r="AH1023" s="2">
        <v>0</v>
      </c>
      <c r="AI1023" s="2">
        <v>0</v>
      </c>
      <c r="AJ1023" s="2">
        <v>1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 t="s">
        <v>4</v>
      </c>
      <c r="AT1023" s="2" t="s">
        <v>4</v>
      </c>
    </row>
    <row r="1024" spans="1:46" x14ac:dyDescent="0.2">
      <c r="A1024" s="2">
        <v>1656802</v>
      </c>
      <c r="B1024" s="2">
        <v>838999</v>
      </c>
      <c r="E1024" s="19" t="s">
        <v>1644</v>
      </c>
      <c r="F1024" s="46">
        <f>INDEX(Δεδομένα!$P:$P,MATCH('2021'!E1024,Δεδομένα!$O:$O,0))</f>
        <v>44</v>
      </c>
      <c r="G1024" s="49" t="s">
        <v>1550</v>
      </c>
      <c r="H1024" s="51" t="str">
        <f>INDEX(Δεδομένα!B$1:B$51,MATCH('2021'!G1024,Δεδομένα!A$1:A$51,0))</f>
        <v>ΚΕΝΤΡΙΚΗΣ ΜΑΚΕΔΟΝΙΑΣ</v>
      </c>
      <c r="I1024" s="53">
        <f>INDEX(Δεδομένα!E$1:E$13,MATCH('2021'!H1024,Δεδομένα!D$1:D$13,0))</f>
        <v>3</v>
      </c>
      <c r="J1024" s="4">
        <v>44273</v>
      </c>
      <c r="K1024" s="3" t="s">
        <v>799</v>
      </c>
      <c r="L1024" s="17" t="str">
        <f t="shared" si="68"/>
        <v>18/03/2021 19:06</v>
      </c>
      <c r="M1024" s="4">
        <v>44273</v>
      </c>
      <c r="N1024" s="3" t="s">
        <v>969</v>
      </c>
      <c r="O1024" s="17" t="str">
        <f t="shared" si="69"/>
        <v>18/03/2021 19:37</v>
      </c>
      <c r="P1024" s="24">
        <f t="shared" si="70"/>
        <v>2.1527777782466728E-2</v>
      </c>
      <c r="Q1024" s="28">
        <v>0</v>
      </c>
      <c r="R1024" s="27">
        <f t="shared" si="71"/>
        <v>31.000000006752089</v>
      </c>
      <c r="S1024" s="3" t="s">
        <v>4</v>
      </c>
      <c r="T1024" s="3" t="s">
        <v>1645</v>
      </c>
      <c r="U1024" s="3" t="s">
        <v>4</v>
      </c>
      <c r="V1024" s="3" t="s">
        <v>1706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0.1</v>
      </c>
      <c r="AE1024" s="2">
        <v>2</v>
      </c>
      <c r="AF1024" s="2">
        <v>0</v>
      </c>
      <c r="AG1024" s="2">
        <v>0</v>
      </c>
      <c r="AH1024" s="2">
        <v>0</v>
      </c>
      <c r="AI1024" s="2">
        <v>0</v>
      </c>
      <c r="AJ1024" s="2">
        <v>1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 t="s">
        <v>4</v>
      </c>
      <c r="AT1024" s="2" t="s">
        <v>4</v>
      </c>
    </row>
    <row r="1025" spans="1:46" x14ac:dyDescent="0.2">
      <c r="A1025" s="2">
        <v>1650429</v>
      </c>
      <c r="B1025" s="2">
        <v>840409</v>
      </c>
      <c r="E1025" s="19" t="s">
        <v>1644</v>
      </c>
      <c r="F1025" s="46">
        <f>INDEX(Δεδομένα!$P:$P,MATCH('2021'!E1025,Δεδομένα!$O:$O,0))</f>
        <v>44</v>
      </c>
      <c r="G1025" s="49" t="s">
        <v>1550</v>
      </c>
      <c r="H1025" s="51" t="str">
        <f>INDEX(Δεδομένα!B$1:B$51,MATCH('2021'!G1025,Δεδομένα!A$1:A$51,0))</f>
        <v>ΚΕΝΤΡΙΚΗΣ ΜΑΚΕΔΟΝΙΑΣ</v>
      </c>
      <c r="I1025" s="53">
        <f>INDEX(Δεδομένα!E$1:E$13,MATCH('2021'!H1025,Δεδομένα!D$1:D$13,0))</f>
        <v>3</v>
      </c>
      <c r="J1025" s="4">
        <v>44281</v>
      </c>
      <c r="K1025" s="3" t="s">
        <v>1707</v>
      </c>
      <c r="L1025" s="17" t="str">
        <f t="shared" si="68"/>
        <v>26/03/2021 11:33</v>
      </c>
      <c r="M1025" s="4">
        <v>44281</v>
      </c>
      <c r="N1025" s="3" t="s">
        <v>331</v>
      </c>
      <c r="O1025" s="17" t="str">
        <f t="shared" si="69"/>
        <v>26/03/2021 12:15</v>
      </c>
      <c r="P1025" s="24">
        <f t="shared" si="70"/>
        <v>2.9166666667151731E-2</v>
      </c>
      <c r="Q1025" s="28">
        <v>0</v>
      </c>
      <c r="R1025" s="27">
        <f t="shared" si="71"/>
        <v>42.000000000698492</v>
      </c>
      <c r="S1025" s="3" t="s">
        <v>4</v>
      </c>
      <c r="T1025" s="3" t="s">
        <v>1653</v>
      </c>
      <c r="U1025" s="3" t="s">
        <v>4</v>
      </c>
      <c r="V1025" s="3" t="s">
        <v>1708</v>
      </c>
      <c r="W1025" s="5">
        <v>0</v>
      </c>
      <c r="X1025" s="5">
        <v>0</v>
      </c>
      <c r="Y1025" s="5">
        <v>0</v>
      </c>
      <c r="Z1025" s="5">
        <v>0</v>
      </c>
      <c r="AA1025" s="5">
        <v>0.5</v>
      </c>
      <c r="AB1025" s="5">
        <v>0</v>
      </c>
      <c r="AC1025" s="5">
        <v>0</v>
      </c>
      <c r="AD1025" s="5">
        <v>0</v>
      </c>
      <c r="AE1025" s="2">
        <v>5</v>
      </c>
      <c r="AF1025" s="2">
        <v>0</v>
      </c>
      <c r="AG1025" s="2">
        <v>0</v>
      </c>
      <c r="AH1025" s="2">
        <v>0</v>
      </c>
      <c r="AI1025" s="2">
        <v>0</v>
      </c>
      <c r="AJ1025" s="2">
        <v>2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 t="s">
        <v>4</v>
      </c>
      <c r="AT1025" s="2" t="s">
        <v>4</v>
      </c>
    </row>
    <row r="1026" spans="1:46" x14ac:dyDescent="0.2">
      <c r="A1026" s="2">
        <v>1650431</v>
      </c>
      <c r="B1026" s="2">
        <v>840470</v>
      </c>
      <c r="E1026" s="19" t="s">
        <v>1644</v>
      </c>
      <c r="F1026" s="46">
        <f>INDEX(Δεδομένα!$P:$P,MATCH('2021'!E1026,Δεδομένα!$O:$O,0))</f>
        <v>44</v>
      </c>
      <c r="G1026" s="49" t="s">
        <v>1550</v>
      </c>
      <c r="H1026" s="51" t="str">
        <f>INDEX(Δεδομένα!B$1:B$51,MATCH('2021'!G1026,Δεδομένα!A$1:A$51,0))</f>
        <v>ΚΕΝΤΡΙΚΗΣ ΜΑΚΕΔΟΝΙΑΣ</v>
      </c>
      <c r="I1026" s="53">
        <f>INDEX(Δεδομένα!E$1:E$13,MATCH('2021'!H1026,Δεδομένα!D$1:D$13,0))</f>
        <v>3</v>
      </c>
      <c r="J1026" s="4">
        <v>44281</v>
      </c>
      <c r="K1026" s="3" t="s">
        <v>451</v>
      </c>
      <c r="L1026" s="17" t="str">
        <f t="shared" si="68"/>
        <v>26/03/2021 14:44</v>
      </c>
      <c r="M1026" s="4">
        <v>44281</v>
      </c>
      <c r="N1026" s="3" t="s">
        <v>1522</v>
      </c>
      <c r="O1026" s="17" t="str">
        <f t="shared" si="69"/>
        <v>26/03/2021 15:16</v>
      </c>
      <c r="P1026" s="24">
        <f t="shared" si="70"/>
        <v>2.2222222221898846E-2</v>
      </c>
      <c r="Q1026" s="28">
        <v>0</v>
      </c>
      <c r="R1026" s="27">
        <f t="shared" si="71"/>
        <v>31.999999999534339</v>
      </c>
      <c r="S1026" s="3" t="s">
        <v>4</v>
      </c>
      <c r="T1026" s="3" t="s">
        <v>1653</v>
      </c>
      <c r="U1026" s="3" t="s">
        <v>4</v>
      </c>
      <c r="V1026" s="3" t="s">
        <v>1708</v>
      </c>
      <c r="W1026" s="5">
        <v>0</v>
      </c>
      <c r="X1026" s="5">
        <v>0</v>
      </c>
      <c r="Y1026" s="5">
        <v>0</v>
      </c>
      <c r="Z1026" s="5">
        <v>0</v>
      </c>
      <c r="AA1026" s="5">
        <v>0.2</v>
      </c>
      <c r="AB1026" s="5">
        <v>0</v>
      </c>
      <c r="AC1026" s="5">
        <v>0</v>
      </c>
      <c r="AD1026" s="5">
        <v>0</v>
      </c>
      <c r="AE1026" s="2">
        <v>5</v>
      </c>
      <c r="AF1026" s="2">
        <v>0</v>
      </c>
      <c r="AG1026" s="2">
        <v>0</v>
      </c>
      <c r="AH1026" s="2">
        <v>0</v>
      </c>
      <c r="AI1026" s="2">
        <v>0</v>
      </c>
      <c r="AJ1026" s="2">
        <v>2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 t="s">
        <v>4</v>
      </c>
      <c r="AT1026" s="2" t="s">
        <v>4</v>
      </c>
    </row>
    <row r="1027" spans="1:46" x14ac:dyDescent="0.2">
      <c r="A1027" s="2">
        <v>1650448</v>
      </c>
      <c r="B1027" s="2">
        <v>840800</v>
      </c>
      <c r="E1027" s="19" t="s">
        <v>1644</v>
      </c>
      <c r="F1027" s="46">
        <f>INDEX(Δεδομένα!$P:$P,MATCH('2021'!E1027,Δεδομένα!$O:$O,0))</f>
        <v>44</v>
      </c>
      <c r="G1027" s="49" t="s">
        <v>1550</v>
      </c>
      <c r="H1027" s="51" t="str">
        <f>INDEX(Δεδομένα!B$1:B$51,MATCH('2021'!G1027,Δεδομένα!A$1:A$51,0))</f>
        <v>ΚΕΝΤΡΙΚΗΣ ΜΑΚΕΔΟΝΙΑΣ</v>
      </c>
      <c r="I1027" s="53">
        <f>INDEX(Δεδομένα!E$1:E$13,MATCH('2021'!H1027,Δεδομένα!D$1:D$13,0))</f>
        <v>3</v>
      </c>
      <c r="J1027" s="4">
        <v>44282</v>
      </c>
      <c r="K1027" s="3" t="s">
        <v>1294</v>
      </c>
      <c r="L1027" s="17" t="str">
        <f t="shared" si="68"/>
        <v>27/03/2021 18:47</v>
      </c>
      <c r="M1027" s="4">
        <v>44282</v>
      </c>
      <c r="N1027" s="3" t="s">
        <v>742</v>
      </c>
      <c r="O1027" s="17" t="str">
        <f t="shared" si="69"/>
        <v>27/03/2021 19:55</v>
      </c>
      <c r="P1027" s="24">
        <f t="shared" si="70"/>
        <v>4.7222222223354038E-2</v>
      </c>
      <c r="Q1027" s="28">
        <v>0</v>
      </c>
      <c r="R1027" s="27">
        <f t="shared" si="71"/>
        <v>68.000000001629815</v>
      </c>
      <c r="S1027" s="3" t="s">
        <v>4</v>
      </c>
      <c r="T1027" s="3" t="s">
        <v>1653</v>
      </c>
      <c r="U1027" s="3" t="s">
        <v>4</v>
      </c>
      <c r="V1027" s="3" t="s">
        <v>1709</v>
      </c>
      <c r="W1027" s="5">
        <v>0</v>
      </c>
      <c r="X1027" s="5">
        <v>0</v>
      </c>
      <c r="Y1027" s="5">
        <v>0</v>
      </c>
      <c r="Z1027" s="5">
        <v>0</v>
      </c>
      <c r="AA1027" s="5">
        <v>4.5</v>
      </c>
      <c r="AB1027" s="5">
        <v>0</v>
      </c>
      <c r="AC1027" s="5">
        <v>0.5</v>
      </c>
      <c r="AD1027" s="5">
        <v>0</v>
      </c>
      <c r="AE1027" s="2">
        <v>7</v>
      </c>
      <c r="AF1027" s="2">
        <v>0</v>
      </c>
      <c r="AG1027" s="2">
        <v>0</v>
      </c>
      <c r="AH1027" s="2">
        <v>0</v>
      </c>
      <c r="AI1027" s="2">
        <v>0</v>
      </c>
      <c r="AJ1027" s="2">
        <v>3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 t="s">
        <v>4</v>
      </c>
      <c r="AT1027" s="2" t="s">
        <v>4</v>
      </c>
    </row>
    <row r="1028" spans="1:46" x14ac:dyDescent="0.2">
      <c r="A1028" s="2">
        <v>1651076</v>
      </c>
      <c r="B1028" s="2">
        <v>840929</v>
      </c>
      <c r="E1028" s="19" t="s">
        <v>1644</v>
      </c>
      <c r="F1028" s="46">
        <f>INDEX(Δεδομένα!$P:$P,MATCH('2021'!E1028,Δεδομένα!$O:$O,0))</f>
        <v>44</v>
      </c>
      <c r="G1028" s="49" t="s">
        <v>1550</v>
      </c>
      <c r="H1028" s="51" t="str">
        <f>INDEX(Δεδομένα!B$1:B$51,MATCH('2021'!G1028,Δεδομένα!A$1:A$51,0))</f>
        <v>ΚΕΝΤΡΙΚΗΣ ΜΑΚΕΔΟΝΙΑΣ</v>
      </c>
      <c r="I1028" s="53">
        <f>INDEX(Δεδομένα!E$1:E$13,MATCH('2021'!H1028,Δεδομένα!D$1:D$13,0))</f>
        <v>3</v>
      </c>
      <c r="J1028" s="4">
        <v>44283</v>
      </c>
      <c r="K1028" s="3" t="s">
        <v>331</v>
      </c>
      <c r="L1028" s="17" t="str">
        <f t="shared" si="68"/>
        <v>28/03/2021 12:15</v>
      </c>
      <c r="M1028" s="4">
        <v>44283</v>
      </c>
      <c r="N1028" s="3" t="s">
        <v>299</v>
      </c>
      <c r="O1028" s="17" t="str">
        <f t="shared" si="69"/>
        <v>28/03/2021 13:10</v>
      </c>
      <c r="P1028" s="24">
        <f t="shared" si="70"/>
        <v>3.8194444445252884E-2</v>
      </c>
      <c r="Q1028" s="28">
        <v>0</v>
      </c>
      <c r="R1028" s="27">
        <f t="shared" si="71"/>
        <v>55.000000001164153</v>
      </c>
      <c r="S1028" s="3" t="s">
        <v>4</v>
      </c>
      <c r="T1028" s="3" t="s">
        <v>1653</v>
      </c>
      <c r="U1028" s="3" t="s">
        <v>4</v>
      </c>
      <c r="V1028" s="3" t="s">
        <v>1710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0.04</v>
      </c>
      <c r="AC1028" s="5">
        <v>0</v>
      </c>
      <c r="AD1028" s="5">
        <v>0</v>
      </c>
      <c r="AE1028" s="2">
        <v>3</v>
      </c>
      <c r="AF1028" s="2">
        <v>0</v>
      </c>
      <c r="AG1028" s="2">
        <v>0</v>
      </c>
      <c r="AH1028" s="2">
        <v>0</v>
      </c>
      <c r="AI1028" s="2">
        <v>0</v>
      </c>
      <c r="AJ1028" s="2">
        <v>1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 t="s">
        <v>4</v>
      </c>
      <c r="AT1028" s="2" t="s">
        <v>4</v>
      </c>
    </row>
    <row r="1029" spans="1:46" x14ac:dyDescent="0.2">
      <c r="A1029" s="2">
        <v>1651077</v>
      </c>
      <c r="B1029" s="2">
        <v>841103</v>
      </c>
      <c r="E1029" s="19" t="s">
        <v>1644</v>
      </c>
      <c r="F1029" s="46">
        <f>INDEX(Δεδομένα!$P:$P,MATCH('2021'!E1029,Δεδομένα!$O:$O,0))</f>
        <v>44</v>
      </c>
      <c r="G1029" s="49" t="s">
        <v>1550</v>
      </c>
      <c r="H1029" s="51" t="str">
        <f>INDEX(Δεδομένα!B$1:B$51,MATCH('2021'!G1029,Δεδομένα!A$1:A$51,0))</f>
        <v>ΚΕΝΤΡΙΚΗΣ ΜΑΚΕΔΟΝΙΑΣ</v>
      </c>
      <c r="I1029" s="53">
        <f>INDEX(Δεδομένα!E$1:E$13,MATCH('2021'!H1029,Δεδομένα!D$1:D$13,0))</f>
        <v>3</v>
      </c>
      <c r="J1029" s="4">
        <v>44283</v>
      </c>
      <c r="K1029" s="3" t="s">
        <v>131</v>
      </c>
      <c r="L1029" s="17" t="str">
        <f t="shared" si="68"/>
        <v>28/03/2021 19:15</v>
      </c>
      <c r="M1029" s="4">
        <v>44283</v>
      </c>
      <c r="N1029" s="3" t="s">
        <v>1202</v>
      </c>
      <c r="O1029" s="17" t="str">
        <f t="shared" si="69"/>
        <v>28/03/2021 19:57</v>
      </c>
      <c r="P1029" s="24">
        <f t="shared" si="70"/>
        <v>2.9166666667151731E-2</v>
      </c>
      <c r="Q1029" s="28">
        <v>0</v>
      </c>
      <c r="R1029" s="27">
        <f t="shared" si="71"/>
        <v>42.000000000698492</v>
      </c>
      <c r="S1029" s="3" t="s">
        <v>4</v>
      </c>
      <c r="T1029" s="3" t="s">
        <v>1645</v>
      </c>
      <c r="U1029" s="3" t="s">
        <v>4</v>
      </c>
      <c r="V1029" s="3" t="s">
        <v>1711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10</v>
      </c>
      <c r="AE1029" s="2">
        <v>5</v>
      </c>
      <c r="AF1029" s="2">
        <v>0</v>
      </c>
      <c r="AG1029" s="2">
        <v>0</v>
      </c>
      <c r="AH1029" s="2">
        <v>0</v>
      </c>
      <c r="AI1029" s="2">
        <v>0</v>
      </c>
      <c r="AJ1029" s="2">
        <v>2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 t="s">
        <v>4</v>
      </c>
      <c r="AT1029" s="2" t="s">
        <v>4</v>
      </c>
    </row>
    <row r="1030" spans="1:46" x14ac:dyDescent="0.2">
      <c r="A1030" s="2">
        <v>1651074</v>
      </c>
      <c r="B1030" s="2">
        <v>841127</v>
      </c>
      <c r="E1030" s="19" t="s">
        <v>1644</v>
      </c>
      <c r="F1030" s="46">
        <f>INDEX(Δεδομένα!$P:$P,MATCH('2021'!E1030,Δεδομένα!$O:$O,0))</f>
        <v>44</v>
      </c>
      <c r="G1030" s="49" t="s">
        <v>1550</v>
      </c>
      <c r="H1030" s="51" t="str">
        <f>INDEX(Δεδομένα!B$1:B$51,MATCH('2021'!G1030,Δεδομένα!A$1:A$51,0))</f>
        <v>ΚΕΝΤΡΙΚΗΣ ΜΑΚΕΔΟΝΙΑΣ</v>
      </c>
      <c r="I1030" s="53">
        <f>INDEX(Δεδομένα!E$1:E$13,MATCH('2021'!H1030,Δεδομένα!D$1:D$13,0))</f>
        <v>3</v>
      </c>
      <c r="J1030" s="4">
        <v>44283</v>
      </c>
      <c r="K1030" s="3" t="s">
        <v>256</v>
      </c>
      <c r="L1030" s="17" t="str">
        <f t="shared" si="68"/>
        <v>28/03/2021 20:15</v>
      </c>
      <c r="M1030" s="4">
        <v>44283</v>
      </c>
      <c r="N1030" s="3" t="s">
        <v>493</v>
      </c>
      <c r="O1030" s="17" t="str">
        <f t="shared" si="69"/>
        <v>28/03/2021 21:10</v>
      </c>
      <c r="P1030" s="24">
        <f t="shared" si="70"/>
        <v>3.8194444445252884E-2</v>
      </c>
      <c r="Q1030" s="28">
        <v>0</v>
      </c>
      <c r="R1030" s="27">
        <f t="shared" si="71"/>
        <v>55.000000001164153</v>
      </c>
      <c r="S1030" s="3" t="s">
        <v>4</v>
      </c>
      <c r="T1030" s="3" t="s">
        <v>1653</v>
      </c>
      <c r="U1030" s="3" t="s">
        <v>4</v>
      </c>
      <c r="V1030" s="3" t="s">
        <v>1712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0.2</v>
      </c>
      <c r="AC1030" s="5">
        <v>0</v>
      </c>
      <c r="AD1030" s="5">
        <v>0</v>
      </c>
      <c r="AE1030" s="2">
        <v>5</v>
      </c>
      <c r="AF1030" s="2">
        <v>0</v>
      </c>
      <c r="AG1030" s="2">
        <v>0</v>
      </c>
      <c r="AH1030" s="2">
        <v>0</v>
      </c>
      <c r="AI1030" s="2">
        <v>0</v>
      </c>
      <c r="AJ1030" s="2">
        <v>2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 t="s">
        <v>4</v>
      </c>
      <c r="AT1030" s="2" t="s">
        <v>4</v>
      </c>
    </row>
    <row r="1031" spans="1:46" x14ac:dyDescent="0.2">
      <c r="A1031" s="2">
        <v>1650920</v>
      </c>
      <c r="B1031" s="2">
        <v>841564</v>
      </c>
      <c r="E1031" s="19" t="s">
        <v>1644</v>
      </c>
      <c r="F1031" s="46">
        <f>INDEX(Δεδομένα!$P:$P,MATCH('2021'!E1031,Δεδομένα!$O:$O,0))</f>
        <v>44</v>
      </c>
      <c r="G1031" s="49" t="s">
        <v>1550</v>
      </c>
      <c r="H1031" s="51" t="str">
        <f>INDEX(Δεδομένα!B$1:B$51,MATCH('2021'!G1031,Δεδομένα!A$1:A$51,0))</f>
        <v>ΚΕΝΤΡΙΚΗΣ ΜΑΚΕΔΟΝΙΑΣ</v>
      </c>
      <c r="I1031" s="53">
        <f>INDEX(Δεδομένα!E$1:E$13,MATCH('2021'!H1031,Δεδομένα!D$1:D$13,0))</f>
        <v>3</v>
      </c>
      <c r="J1031" s="4">
        <v>44285</v>
      </c>
      <c r="K1031" s="3" t="s">
        <v>975</v>
      </c>
      <c r="L1031" s="17" t="str">
        <f t="shared" si="68"/>
        <v>30/03/2021 16:03</v>
      </c>
      <c r="M1031" s="4">
        <v>44285</v>
      </c>
      <c r="N1031" s="3" t="s">
        <v>722</v>
      </c>
      <c r="O1031" s="17" t="str">
        <f t="shared" si="69"/>
        <v>30/03/2021 17:01</v>
      </c>
      <c r="P1031" s="24">
        <f t="shared" si="70"/>
        <v>4.0277777778101154E-2</v>
      </c>
      <c r="Q1031" s="28">
        <v>0</v>
      </c>
      <c r="R1031" s="27">
        <f t="shared" si="71"/>
        <v>58.000000000465661</v>
      </c>
      <c r="S1031" s="3" t="s">
        <v>4</v>
      </c>
      <c r="T1031" s="3" t="s">
        <v>1653</v>
      </c>
      <c r="U1031" s="3" t="s">
        <v>4</v>
      </c>
      <c r="V1031" s="3" t="s">
        <v>1713</v>
      </c>
      <c r="W1031" s="5">
        <v>0</v>
      </c>
      <c r="X1031" s="5">
        <v>0</v>
      </c>
      <c r="Y1031" s="5">
        <v>0</v>
      </c>
      <c r="Z1031" s="5">
        <v>0</v>
      </c>
      <c r="AA1031" s="5">
        <v>0.3</v>
      </c>
      <c r="AB1031" s="5">
        <v>0</v>
      </c>
      <c r="AC1031" s="5">
        <v>0.2</v>
      </c>
      <c r="AD1031" s="5">
        <v>0</v>
      </c>
      <c r="AE1031" s="2">
        <v>3</v>
      </c>
      <c r="AF1031" s="2">
        <v>0</v>
      </c>
      <c r="AG1031" s="2">
        <v>0</v>
      </c>
      <c r="AH1031" s="2">
        <v>0</v>
      </c>
      <c r="AI1031" s="2">
        <v>0</v>
      </c>
      <c r="AJ1031" s="2">
        <v>1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 t="s">
        <v>4</v>
      </c>
      <c r="AT1031" s="2" t="s">
        <v>4</v>
      </c>
    </row>
    <row r="1032" spans="1:46" x14ac:dyDescent="0.2">
      <c r="A1032" s="2">
        <v>1650918</v>
      </c>
      <c r="B1032" s="2">
        <v>841646</v>
      </c>
      <c r="E1032" s="19" t="s">
        <v>1644</v>
      </c>
      <c r="F1032" s="46">
        <f>INDEX(Δεδομένα!$P:$P,MATCH('2021'!E1032,Δεδομένα!$O:$O,0))</f>
        <v>44</v>
      </c>
      <c r="G1032" s="49" t="s">
        <v>1550</v>
      </c>
      <c r="H1032" s="51" t="str">
        <f>INDEX(Δεδομένα!B$1:B$51,MATCH('2021'!G1032,Δεδομένα!A$1:A$51,0))</f>
        <v>ΚΕΝΤΡΙΚΗΣ ΜΑΚΕΔΟΝΙΑΣ</v>
      </c>
      <c r="I1032" s="53">
        <f>INDEX(Δεδομένα!E$1:E$13,MATCH('2021'!H1032,Δεδομένα!D$1:D$13,0))</f>
        <v>3</v>
      </c>
      <c r="J1032" s="4">
        <v>44285</v>
      </c>
      <c r="K1032" s="3" t="s">
        <v>1714</v>
      </c>
      <c r="L1032" s="17" t="str">
        <f t="shared" si="68"/>
        <v>30/03/2021 20:06</v>
      </c>
      <c r="M1032" s="4">
        <v>44285</v>
      </c>
      <c r="N1032" s="3" t="s">
        <v>1422</v>
      </c>
      <c r="O1032" s="17" t="str">
        <f t="shared" si="69"/>
        <v>30/03/2021 21:22</v>
      </c>
      <c r="P1032" s="24">
        <f t="shared" si="70"/>
        <v>5.2777777775190771E-2</v>
      </c>
      <c r="Q1032" s="28">
        <v>0</v>
      </c>
      <c r="R1032" s="27">
        <f t="shared" si="71"/>
        <v>75.99999999627471</v>
      </c>
      <c r="S1032" s="3" t="s">
        <v>4</v>
      </c>
      <c r="T1032" s="3" t="s">
        <v>1653</v>
      </c>
      <c r="U1032" s="3" t="s">
        <v>4</v>
      </c>
      <c r="V1032" s="3" t="s">
        <v>1715</v>
      </c>
      <c r="W1032" s="5">
        <v>0</v>
      </c>
      <c r="X1032" s="5">
        <v>0</v>
      </c>
      <c r="Y1032" s="5">
        <v>0</v>
      </c>
      <c r="Z1032" s="5">
        <v>0</v>
      </c>
      <c r="AA1032" s="5">
        <v>0.5</v>
      </c>
      <c r="AB1032" s="5">
        <v>0</v>
      </c>
      <c r="AC1032" s="5">
        <v>0</v>
      </c>
      <c r="AD1032" s="5">
        <v>0</v>
      </c>
      <c r="AE1032" s="2">
        <v>3</v>
      </c>
      <c r="AF1032" s="2">
        <v>0</v>
      </c>
      <c r="AG1032" s="2">
        <v>0</v>
      </c>
      <c r="AH1032" s="2">
        <v>0</v>
      </c>
      <c r="AI1032" s="2">
        <v>0</v>
      </c>
      <c r="AJ1032" s="2">
        <v>1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 t="s">
        <v>4</v>
      </c>
      <c r="AT1032" s="2" t="s">
        <v>4</v>
      </c>
    </row>
    <row r="1033" spans="1:46" x14ac:dyDescent="0.2">
      <c r="A1033" s="2">
        <v>1656794</v>
      </c>
      <c r="B1033" s="2">
        <v>841538</v>
      </c>
      <c r="E1033" s="19" t="s">
        <v>1644</v>
      </c>
      <c r="F1033" s="46">
        <f>INDEX(Δεδομένα!$P:$P,MATCH('2021'!E1033,Δεδομένα!$O:$O,0))</f>
        <v>44</v>
      </c>
      <c r="G1033" s="49" t="s">
        <v>1550</v>
      </c>
      <c r="H1033" s="51" t="str">
        <f>INDEX(Δεδομένα!B$1:B$51,MATCH('2021'!G1033,Δεδομένα!A$1:A$51,0))</f>
        <v>ΚΕΝΤΡΙΚΗΣ ΜΑΚΕΔΟΝΙΑΣ</v>
      </c>
      <c r="I1033" s="53">
        <f>INDEX(Δεδομένα!E$1:E$13,MATCH('2021'!H1033,Δεδομένα!D$1:D$13,0))</f>
        <v>3</v>
      </c>
      <c r="J1033" s="4">
        <v>44285</v>
      </c>
      <c r="K1033" s="3" t="s">
        <v>35</v>
      </c>
      <c r="L1033" s="17" t="str">
        <f t="shared" si="68"/>
        <v>30/03/2021 14:50</v>
      </c>
      <c r="M1033" s="4">
        <v>44285</v>
      </c>
      <c r="N1033" s="3" t="s">
        <v>640</v>
      </c>
      <c r="O1033" s="17" t="str">
        <f t="shared" si="69"/>
        <v>30/03/2021 15:14</v>
      </c>
      <c r="P1033" s="24">
        <f t="shared" si="70"/>
        <v>1.6666666670062114E-2</v>
      </c>
      <c r="Q1033" s="28">
        <v>0</v>
      </c>
      <c r="R1033" s="27">
        <f t="shared" si="71"/>
        <v>24.000000004889444</v>
      </c>
      <c r="S1033" s="3" t="s">
        <v>4</v>
      </c>
      <c r="T1033" s="3" t="s">
        <v>1653</v>
      </c>
      <c r="U1033" s="3" t="s">
        <v>4</v>
      </c>
      <c r="V1033" s="3" t="s">
        <v>1716</v>
      </c>
      <c r="W1033" s="5">
        <v>0</v>
      </c>
      <c r="X1033" s="5">
        <v>0</v>
      </c>
      <c r="Y1033" s="5">
        <v>0</v>
      </c>
      <c r="Z1033" s="5">
        <v>0</v>
      </c>
      <c r="AA1033" s="5">
        <v>0.2</v>
      </c>
      <c r="AB1033" s="5">
        <v>0</v>
      </c>
      <c r="AC1033" s="5">
        <v>0</v>
      </c>
      <c r="AD1033" s="5">
        <v>0</v>
      </c>
      <c r="AE1033" s="2">
        <v>5</v>
      </c>
      <c r="AF1033" s="2">
        <v>0</v>
      </c>
      <c r="AG1033" s="2">
        <v>0</v>
      </c>
      <c r="AH1033" s="2">
        <v>0</v>
      </c>
      <c r="AI1033" s="2">
        <v>0</v>
      </c>
      <c r="AJ1033" s="2">
        <v>2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 t="s">
        <v>4</v>
      </c>
      <c r="AT1033" s="2" t="s">
        <v>4</v>
      </c>
    </row>
    <row r="1034" spans="1:46" x14ac:dyDescent="0.2">
      <c r="A1034" s="2">
        <v>1656788</v>
      </c>
      <c r="B1034" s="2">
        <v>841566</v>
      </c>
      <c r="E1034" s="19" t="s">
        <v>1644</v>
      </c>
      <c r="F1034" s="46">
        <f>INDEX(Δεδομένα!$P:$P,MATCH('2021'!E1034,Δεδομένα!$O:$O,0))</f>
        <v>44</v>
      </c>
      <c r="G1034" s="49" t="s">
        <v>1550</v>
      </c>
      <c r="H1034" s="51" t="str">
        <f>INDEX(Δεδομένα!B$1:B$51,MATCH('2021'!G1034,Δεδομένα!A$1:A$51,0))</f>
        <v>ΚΕΝΤΡΙΚΗΣ ΜΑΚΕΔΟΝΙΑΣ</v>
      </c>
      <c r="I1034" s="53">
        <f>INDEX(Δεδομένα!E$1:E$13,MATCH('2021'!H1034,Δεδομένα!D$1:D$13,0))</f>
        <v>3</v>
      </c>
      <c r="J1034" s="4">
        <v>44285</v>
      </c>
      <c r="K1034" s="3" t="s">
        <v>965</v>
      </c>
      <c r="L1034" s="17" t="str">
        <f t="shared" si="68"/>
        <v>30/03/2021 16:04</v>
      </c>
      <c r="M1034" s="4">
        <v>44285</v>
      </c>
      <c r="N1034" s="3" t="s">
        <v>221</v>
      </c>
      <c r="O1034" s="17" t="str">
        <f t="shared" si="69"/>
        <v>30/03/2021 16:15</v>
      </c>
      <c r="P1034" s="24">
        <f t="shared" si="70"/>
        <v>7.6388888919609599E-3</v>
      </c>
      <c r="Q1034" s="28">
        <v>0</v>
      </c>
      <c r="R1034" s="27">
        <f t="shared" si="71"/>
        <v>11.000000004423782</v>
      </c>
      <c r="S1034" s="3" t="s">
        <v>4</v>
      </c>
      <c r="T1034" s="3" t="s">
        <v>1653</v>
      </c>
      <c r="U1034" s="3" t="s">
        <v>4</v>
      </c>
      <c r="V1034" s="3" t="s">
        <v>1717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0.2</v>
      </c>
      <c r="AD1034" s="5">
        <v>0</v>
      </c>
      <c r="AE1034" s="2">
        <v>2</v>
      </c>
      <c r="AF1034" s="2">
        <v>0</v>
      </c>
      <c r="AG1034" s="2">
        <v>0</v>
      </c>
      <c r="AH1034" s="2">
        <v>0</v>
      </c>
      <c r="AI1034" s="2">
        <v>0</v>
      </c>
      <c r="AJ1034" s="2">
        <v>1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 t="s">
        <v>4</v>
      </c>
      <c r="AT1034" s="2" t="s">
        <v>4</v>
      </c>
    </row>
    <row r="1035" spans="1:46" x14ac:dyDescent="0.2">
      <c r="A1035" s="2">
        <v>1656808</v>
      </c>
      <c r="B1035" s="2">
        <v>841637</v>
      </c>
      <c r="E1035" s="19" t="s">
        <v>1644</v>
      </c>
      <c r="F1035" s="46">
        <f>INDEX(Δεδομένα!$P:$P,MATCH('2021'!E1035,Δεδομένα!$O:$O,0))</f>
        <v>44</v>
      </c>
      <c r="G1035" s="49" t="s">
        <v>1550</v>
      </c>
      <c r="H1035" s="51" t="str">
        <f>INDEX(Δεδομένα!B$1:B$51,MATCH('2021'!G1035,Δεδομένα!A$1:A$51,0))</f>
        <v>ΚΕΝΤΡΙΚΗΣ ΜΑΚΕΔΟΝΙΑΣ</v>
      </c>
      <c r="I1035" s="53">
        <f>INDEX(Δεδομένα!E$1:E$13,MATCH('2021'!H1035,Δεδομένα!D$1:D$13,0))</f>
        <v>3</v>
      </c>
      <c r="J1035" s="4">
        <v>44285</v>
      </c>
      <c r="K1035" s="3" t="s">
        <v>1017</v>
      </c>
      <c r="L1035" s="17" t="str">
        <f t="shared" si="68"/>
        <v>30/03/2021 19:46</v>
      </c>
      <c r="M1035" s="4">
        <v>44285</v>
      </c>
      <c r="N1035" s="3" t="s">
        <v>1719</v>
      </c>
      <c r="O1035" s="17" t="str">
        <f t="shared" si="69"/>
        <v>30/03/2021 20:37</v>
      </c>
      <c r="P1035" s="24">
        <f t="shared" si="70"/>
        <v>3.5416666665696539E-2</v>
      </c>
      <c r="Q1035" s="28">
        <v>0</v>
      </c>
      <c r="R1035" s="27">
        <f t="shared" si="71"/>
        <v>50.999999998603016</v>
      </c>
      <c r="S1035" s="3" t="s">
        <v>4</v>
      </c>
      <c r="T1035" s="3" t="s">
        <v>1653</v>
      </c>
      <c r="U1035" s="3" t="s">
        <v>4</v>
      </c>
      <c r="V1035" s="3" t="s">
        <v>1720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0.5</v>
      </c>
      <c r="AD1035" s="5">
        <v>0</v>
      </c>
      <c r="AE1035" s="2">
        <v>2</v>
      </c>
      <c r="AF1035" s="2">
        <v>0</v>
      </c>
      <c r="AG1035" s="2">
        <v>0</v>
      </c>
      <c r="AH1035" s="2">
        <v>0</v>
      </c>
      <c r="AI1035" s="2">
        <v>0</v>
      </c>
      <c r="AJ1035" s="2">
        <v>1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 t="s">
        <v>4</v>
      </c>
      <c r="AT1035" s="2" t="s">
        <v>4</v>
      </c>
    </row>
    <row r="1036" spans="1:46" x14ac:dyDescent="0.2">
      <c r="A1036" s="2">
        <v>1651213</v>
      </c>
      <c r="B1036" s="2">
        <v>841896</v>
      </c>
      <c r="C1036" s="10">
        <v>22.7981802269044</v>
      </c>
      <c r="D1036" s="10">
        <v>40.726068882199101</v>
      </c>
      <c r="E1036" s="19" t="s">
        <v>1644</v>
      </c>
      <c r="F1036" s="46">
        <f>INDEX(Δεδομένα!$P:$P,MATCH('2021'!E1036,Δεδομένα!$O:$O,0))</f>
        <v>44</v>
      </c>
      <c r="G1036" s="49" t="s">
        <v>1550</v>
      </c>
      <c r="H1036" s="51" t="str">
        <f>INDEX(Δεδομένα!B$1:B$51,MATCH('2021'!G1036,Δεδομένα!A$1:A$51,0))</f>
        <v>ΚΕΝΤΡΙΚΗΣ ΜΑΚΕΔΟΝΙΑΣ</v>
      </c>
      <c r="I1036" s="53">
        <f>INDEX(Δεδομένα!E$1:E$13,MATCH('2021'!H1036,Δεδομένα!D$1:D$13,0))</f>
        <v>3</v>
      </c>
      <c r="J1036" s="4">
        <v>44286</v>
      </c>
      <c r="K1036" s="3" t="s">
        <v>842</v>
      </c>
      <c r="L1036" s="17" t="str">
        <f t="shared" si="68"/>
        <v>31/03/2021 18:44</v>
      </c>
      <c r="M1036" s="4">
        <v>44286</v>
      </c>
      <c r="N1036" s="3" t="s">
        <v>450</v>
      </c>
      <c r="O1036" s="17" t="str">
        <f t="shared" si="69"/>
        <v>31/03/2021 20:50</v>
      </c>
      <c r="P1036" s="24">
        <f t="shared" si="70"/>
        <v>8.7500000001455192E-2</v>
      </c>
      <c r="Q1036" s="28">
        <v>0</v>
      </c>
      <c r="R1036" s="27">
        <f t="shared" si="71"/>
        <v>126.00000000209548</v>
      </c>
      <c r="S1036" s="3" t="s">
        <v>4</v>
      </c>
      <c r="T1036" s="3" t="s">
        <v>1645</v>
      </c>
      <c r="U1036" s="3" t="s">
        <v>4</v>
      </c>
      <c r="V1036" s="3" t="s">
        <v>1128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4</v>
      </c>
      <c r="AE1036" s="2">
        <v>4</v>
      </c>
      <c r="AF1036" s="2">
        <v>0</v>
      </c>
      <c r="AG1036" s="2">
        <v>0</v>
      </c>
      <c r="AH1036" s="2">
        <v>0</v>
      </c>
      <c r="AI1036" s="2">
        <v>0</v>
      </c>
      <c r="AJ1036" s="2">
        <v>2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 t="s">
        <v>4</v>
      </c>
      <c r="AT1036" s="2" t="s">
        <v>4</v>
      </c>
    </row>
    <row r="1037" spans="1:46" x14ac:dyDescent="0.2">
      <c r="A1037" s="2">
        <v>1651815</v>
      </c>
      <c r="B1037" s="2">
        <v>842388</v>
      </c>
      <c r="C1037" s="10">
        <v>22.710117281270701</v>
      </c>
      <c r="D1037" s="10">
        <v>40.693737158859697</v>
      </c>
      <c r="E1037" s="19" t="s">
        <v>1644</v>
      </c>
      <c r="F1037" s="46">
        <f>INDEX(Δεδομένα!$P:$P,MATCH('2021'!E1037,Δεδομένα!$O:$O,0))</f>
        <v>44</v>
      </c>
      <c r="G1037" s="49" t="s">
        <v>1550</v>
      </c>
      <c r="H1037" s="51" t="str">
        <f>INDEX(Δεδομένα!B$1:B$51,MATCH('2021'!G1037,Δεδομένα!A$1:A$51,0))</f>
        <v>ΚΕΝΤΡΙΚΗΣ ΜΑΚΕΔΟΝΙΑΣ</v>
      </c>
      <c r="I1037" s="53">
        <f>INDEX(Δεδομένα!E$1:E$13,MATCH('2021'!H1037,Δεδομένα!D$1:D$13,0))</f>
        <v>3</v>
      </c>
      <c r="J1037" s="4">
        <v>44288</v>
      </c>
      <c r="K1037" s="3" t="s">
        <v>228</v>
      </c>
      <c r="L1037" s="17" t="str">
        <f t="shared" si="68"/>
        <v>02/04/2021 18:58</v>
      </c>
      <c r="M1037" s="4">
        <v>44288</v>
      </c>
      <c r="N1037" s="3" t="s">
        <v>804</v>
      </c>
      <c r="O1037" s="17" t="str">
        <f t="shared" si="69"/>
        <v>02/04/2021 19:04</v>
      </c>
      <c r="P1037" s="24">
        <f t="shared" si="70"/>
        <v>4.166666665696539E-3</v>
      </c>
      <c r="Q1037" s="28">
        <v>0</v>
      </c>
      <c r="R1037" s="27">
        <f t="shared" si="71"/>
        <v>5.9999999986030161</v>
      </c>
      <c r="S1037" s="3" t="s">
        <v>4</v>
      </c>
      <c r="T1037" s="3" t="s">
        <v>1645</v>
      </c>
      <c r="U1037" s="3" t="s">
        <v>4</v>
      </c>
      <c r="V1037" s="3" t="s">
        <v>1721</v>
      </c>
      <c r="W1037" s="5">
        <v>0</v>
      </c>
      <c r="X1037" s="5">
        <v>0</v>
      </c>
      <c r="Y1037" s="5">
        <v>0</v>
      </c>
      <c r="Z1037" s="5">
        <v>0</v>
      </c>
      <c r="AA1037" s="5">
        <v>1</v>
      </c>
      <c r="AB1037" s="5">
        <v>0</v>
      </c>
      <c r="AC1037" s="5">
        <v>0</v>
      </c>
      <c r="AD1037" s="5">
        <v>0</v>
      </c>
      <c r="AE1037" s="2">
        <v>3</v>
      </c>
      <c r="AF1037" s="2">
        <v>0</v>
      </c>
      <c r="AG1037" s="2">
        <v>0</v>
      </c>
      <c r="AH1037" s="2">
        <v>0</v>
      </c>
      <c r="AI1037" s="2">
        <v>0</v>
      </c>
      <c r="AJ1037" s="2">
        <v>1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 t="s">
        <v>4</v>
      </c>
      <c r="AT1037" s="2" t="s">
        <v>4</v>
      </c>
    </row>
    <row r="1038" spans="1:46" x14ac:dyDescent="0.2">
      <c r="A1038" s="2">
        <v>1651832</v>
      </c>
      <c r="B1038" s="2">
        <v>842511</v>
      </c>
      <c r="C1038" s="10">
        <v>22.652554724319401</v>
      </c>
      <c r="D1038" s="10">
        <v>40.802230129366002</v>
      </c>
      <c r="E1038" s="19" t="s">
        <v>1644</v>
      </c>
      <c r="F1038" s="46">
        <f>INDEX(Δεδομένα!$P:$P,MATCH('2021'!E1038,Δεδομένα!$O:$O,0))</f>
        <v>44</v>
      </c>
      <c r="G1038" s="49" t="s">
        <v>1550</v>
      </c>
      <c r="H1038" s="51" t="str">
        <f>INDEX(Δεδομένα!B$1:B$51,MATCH('2021'!G1038,Δεδομένα!A$1:A$51,0))</f>
        <v>ΚΕΝΤΡΙΚΗΣ ΜΑΚΕΔΟΝΙΑΣ</v>
      </c>
      <c r="I1038" s="53">
        <f>INDEX(Δεδομένα!E$1:E$13,MATCH('2021'!H1038,Δεδομένα!D$1:D$13,0))</f>
        <v>3</v>
      </c>
      <c r="J1038" s="4">
        <v>44289</v>
      </c>
      <c r="K1038" s="3" t="s">
        <v>338</v>
      </c>
      <c r="L1038" s="17" t="str">
        <f t="shared" si="68"/>
        <v>03/04/2021 11:00</v>
      </c>
      <c r="M1038" s="4">
        <v>44289</v>
      </c>
      <c r="N1038" s="3" t="s">
        <v>509</v>
      </c>
      <c r="O1038" s="17" t="str">
        <f t="shared" si="69"/>
        <v>03/04/2021 15:55</v>
      </c>
      <c r="P1038" s="24">
        <f t="shared" si="70"/>
        <v>0.20486111110949423</v>
      </c>
      <c r="Q1038" s="28">
        <v>0</v>
      </c>
      <c r="R1038" s="27">
        <f t="shared" si="71"/>
        <v>294.99999999767169</v>
      </c>
      <c r="S1038" s="3" t="s">
        <v>4</v>
      </c>
      <c r="T1038" s="3" t="s">
        <v>1645</v>
      </c>
      <c r="U1038" s="3" t="s">
        <v>4</v>
      </c>
      <c r="V1038" s="3" t="s">
        <v>1695</v>
      </c>
      <c r="W1038" s="5">
        <v>0</v>
      </c>
      <c r="X1038" s="5">
        <v>0</v>
      </c>
      <c r="Y1038" s="5">
        <v>0</v>
      </c>
      <c r="Z1038" s="5">
        <v>1</v>
      </c>
      <c r="AA1038" s="5">
        <v>0.5</v>
      </c>
      <c r="AB1038" s="5">
        <v>0</v>
      </c>
      <c r="AC1038" s="5">
        <v>0</v>
      </c>
      <c r="AD1038" s="5">
        <v>1</v>
      </c>
      <c r="AE1038" s="2">
        <v>2</v>
      </c>
      <c r="AF1038" s="2">
        <v>0</v>
      </c>
      <c r="AG1038" s="2">
        <v>0</v>
      </c>
      <c r="AH1038" s="2">
        <v>0</v>
      </c>
      <c r="AI1038" s="2">
        <v>1</v>
      </c>
      <c r="AJ1038" s="2">
        <v>1</v>
      </c>
      <c r="AK1038" s="2">
        <v>0</v>
      </c>
      <c r="AL1038" s="2">
        <v>0</v>
      </c>
      <c r="AM1038" s="2">
        <v>1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 t="s">
        <v>4</v>
      </c>
      <c r="AT1038" s="2" t="s">
        <v>4</v>
      </c>
    </row>
    <row r="1039" spans="1:46" x14ac:dyDescent="0.2">
      <c r="A1039" s="2">
        <v>1654260</v>
      </c>
      <c r="B1039" s="2">
        <v>842525</v>
      </c>
      <c r="C1039" s="10">
        <v>22.757929758353502</v>
      </c>
      <c r="D1039" s="10">
        <v>40.641011175677697</v>
      </c>
      <c r="E1039" s="19" t="s">
        <v>1644</v>
      </c>
      <c r="F1039" s="46">
        <f>INDEX(Δεδομένα!$P:$P,MATCH('2021'!E1039,Δεδομένα!$O:$O,0))</f>
        <v>44</v>
      </c>
      <c r="G1039" s="49" t="s">
        <v>1550</v>
      </c>
      <c r="H1039" s="51" t="str">
        <f>INDEX(Δεδομένα!B$1:B$51,MATCH('2021'!G1039,Δεδομένα!A$1:A$51,0))</f>
        <v>ΚΕΝΤΡΙΚΗΣ ΜΑΚΕΔΟΝΙΑΣ</v>
      </c>
      <c r="I1039" s="53">
        <f>INDEX(Δεδομένα!E$1:E$13,MATCH('2021'!H1039,Δεδομένα!D$1:D$13,0))</f>
        <v>3</v>
      </c>
      <c r="J1039" s="4">
        <v>44289</v>
      </c>
      <c r="K1039" s="3" t="s">
        <v>1270</v>
      </c>
      <c r="L1039" s="17" t="str">
        <f t="shared" si="68"/>
        <v>03/04/2021 12:04</v>
      </c>
      <c r="M1039" s="4">
        <v>44289</v>
      </c>
      <c r="N1039" s="3" t="s">
        <v>351</v>
      </c>
      <c r="O1039" s="17" t="str">
        <f t="shared" si="69"/>
        <v>03/04/2021 13:25</v>
      </c>
      <c r="P1039" s="24">
        <f t="shared" si="70"/>
        <v>5.6250000001455192E-2</v>
      </c>
      <c r="Q1039" s="28">
        <v>0</v>
      </c>
      <c r="R1039" s="27">
        <f t="shared" si="71"/>
        <v>81.000000002095476</v>
      </c>
      <c r="S1039" s="3" t="s">
        <v>4</v>
      </c>
      <c r="T1039" s="3" t="s">
        <v>1653</v>
      </c>
      <c r="U1039" s="3" t="s">
        <v>4</v>
      </c>
      <c r="V1039" s="3" t="s">
        <v>1722</v>
      </c>
      <c r="W1039" s="5">
        <v>0</v>
      </c>
      <c r="X1039" s="5">
        <v>0</v>
      </c>
      <c r="Y1039" s="5">
        <v>0</v>
      </c>
      <c r="Z1039" s="5">
        <v>0</v>
      </c>
      <c r="AA1039" s="5">
        <v>2</v>
      </c>
      <c r="AB1039" s="5">
        <v>0</v>
      </c>
      <c r="AC1039" s="5">
        <v>0</v>
      </c>
      <c r="AD1039" s="5">
        <v>0</v>
      </c>
      <c r="AE1039" s="2">
        <v>3</v>
      </c>
      <c r="AF1039" s="2">
        <v>0</v>
      </c>
      <c r="AG1039" s="2">
        <v>0</v>
      </c>
      <c r="AH1039" s="2">
        <v>0</v>
      </c>
      <c r="AI1039" s="2">
        <v>0</v>
      </c>
      <c r="AJ1039" s="2">
        <v>1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 t="s">
        <v>4</v>
      </c>
      <c r="AT1039" s="2" t="s">
        <v>4</v>
      </c>
    </row>
    <row r="1040" spans="1:46" x14ac:dyDescent="0.2">
      <c r="A1040" s="2">
        <v>1651840</v>
      </c>
      <c r="B1040" s="2">
        <v>842623</v>
      </c>
      <c r="C1040" s="10">
        <v>22.718981355470799</v>
      </c>
      <c r="D1040" s="10">
        <v>40.640053554140898</v>
      </c>
      <c r="E1040" s="19" t="s">
        <v>1644</v>
      </c>
      <c r="F1040" s="46">
        <f>INDEX(Δεδομένα!$P:$P,MATCH('2021'!E1040,Δεδομένα!$O:$O,0))</f>
        <v>44</v>
      </c>
      <c r="G1040" s="49" t="s">
        <v>1550</v>
      </c>
      <c r="H1040" s="51" t="str">
        <f>INDEX(Δεδομένα!B$1:B$51,MATCH('2021'!G1040,Δεδομένα!A$1:A$51,0))</f>
        <v>ΚΕΝΤΡΙΚΗΣ ΜΑΚΕΔΟΝΙΑΣ</v>
      </c>
      <c r="I1040" s="53">
        <f>INDEX(Δεδομένα!E$1:E$13,MATCH('2021'!H1040,Δεδομένα!D$1:D$13,0))</f>
        <v>3</v>
      </c>
      <c r="J1040" s="4">
        <v>44289</v>
      </c>
      <c r="K1040" s="3" t="s">
        <v>93</v>
      </c>
      <c r="L1040" s="17" t="str">
        <f t="shared" si="68"/>
        <v>03/04/2021 17:12</v>
      </c>
      <c r="M1040" s="4">
        <v>44289</v>
      </c>
      <c r="N1040" s="3" t="s">
        <v>370</v>
      </c>
      <c r="O1040" s="17" t="str">
        <f t="shared" si="69"/>
        <v>03/04/2021 17:45</v>
      </c>
      <c r="P1040" s="24">
        <f t="shared" si="70"/>
        <v>2.2916666668606922E-2</v>
      </c>
      <c r="Q1040" s="28">
        <v>0</v>
      </c>
      <c r="R1040" s="27">
        <f t="shared" si="71"/>
        <v>33.000000002793968</v>
      </c>
      <c r="S1040" s="3" t="s">
        <v>4</v>
      </c>
      <c r="T1040" s="3" t="s">
        <v>1653</v>
      </c>
      <c r="U1040" s="3" t="s">
        <v>4</v>
      </c>
      <c r="V1040" s="3" t="s">
        <v>1689</v>
      </c>
      <c r="W1040" s="5">
        <v>0</v>
      </c>
      <c r="X1040" s="5">
        <v>0</v>
      </c>
      <c r="Y1040" s="5">
        <v>0</v>
      </c>
      <c r="Z1040" s="5">
        <v>0</v>
      </c>
      <c r="AA1040" s="5">
        <v>0.1</v>
      </c>
      <c r="AB1040" s="5">
        <v>0</v>
      </c>
      <c r="AC1040" s="5">
        <v>0</v>
      </c>
      <c r="AD1040" s="5">
        <v>0</v>
      </c>
      <c r="AE1040" s="2">
        <v>2</v>
      </c>
      <c r="AF1040" s="2">
        <v>0</v>
      </c>
      <c r="AG1040" s="2">
        <v>0</v>
      </c>
      <c r="AH1040" s="2">
        <v>0</v>
      </c>
      <c r="AI1040" s="2">
        <v>0</v>
      </c>
      <c r="AJ1040" s="2">
        <v>1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 t="s">
        <v>4</v>
      </c>
      <c r="AT1040" s="2" t="s">
        <v>4</v>
      </c>
    </row>
    <row r="1041" spans="1:46" x14ac:dyDescent="0.2">
      <c r="A1041" s="2">
        <v>1651889</v>
      </c>
      <c r="B1041" s="2">
        <v>842684</v>
      </c>
      <c r="C1041" s="10">
        <v>22.758851267042601</v>
      </c>
      <c r="D1041" s="10">
        <v>40.755359477722799</v>
      </c>
      <c r="E1041" s="19" t="s">
        <v>1644</v>
      </c>
      <c r="F1041" s="46">
        <f>INDEX(Δεδομένα!$P:$P,MATCH('2021'!E1041,Δεδομένα!$O:$O,0))</f>
        <v>44</v>
      </c>
      <c r="G1041" s="49" t="s">
        <v>1550</v>
      </c>
      <c r="H1041" s="51" t="str">
        <f>INDEX(Δεδομένα!B$1:B$51,MATCH('2021'!G1041,Δεδομένα!A$1:A$51,0))</f>
        <v>ΚΕΝΤΡΙΚΗΣ ΜΑΚΕΔΟΝΙΑΣ</v>
      </c>
      <c r="I1041" s="53">
        <f>INDEX(Δεδομένα!E$1:E$13,MATCH('2021'!H1041,Δεδομένα!D$1:D$13,0))</f>
        <v>3</v>
      </c>
      <c r="J1041" s="4">
        <v>44289</v>
      </c>
      <c r="K1041" s="3" t="s">
        <v>705</v>
      </c>
      <c r="L1041" s="17" t="str">
        <f t="shared" si="68"/>
        <v>03/04/2021 20:13</v>
      </c>
      <c r="M1041" s="4">
        <v>44289</v>
      </c>
      <c r="N1041" s="3" t="s">
        <v>873</v>
      </c>
      <c r="O1041" s="17" t="str">
        <f t="shared" si="69"/>
        <v>03/04/2021 22:38</v>
      </c>
      <c r="P1041" s="24">
        <f t="shared" si="70"/>
        <v>0.10069444444525288</v>
      </c>
      <c r="Q1041" s="28">
        <v>0</v>
      </c>
      <c r="R1041" s="27">
        <f t="shared" si="71"/>
        <v>145.00000000116415</v>
      </c>
      <c r="S1041" s="3" t="s">
        <v>4</v>
      </c>
      <c r="T1041" s="3" t="s">
        <v>1645</v>
      </c>
      <c r="U1041" s="3" t="s">
        <v>4</v>
      </c>
      <c r="V1041" s="3" t="s">
        <v>1649</v>
      </c>
      <c r="W1041" s="5">
        <v>0</v>
      </c>
      <c r="X1041" s="5">
        <v>0</v>
      </c>
      <c r="Y1041" s="5">
        <v>0</v>
      </c>
      <c r="Z1041" s="5">
        <v>0.5</v>
      </c>
      <c r="AA1041" s="5">
        <v>0</v>
      </c>
      <c r="AB1041" s="5">
        <v>0</v>
      </c>
      <c r="AC1041" s="5">
        <v>0</v>
      </c>
      <c r="AD1041" s="5">
        <v>0</v>
      </c>
      <c r="AE1041" s="2">
        <v>2</v>
      </c>
      <c r="AF1041" s="2">
        <v>0</v>
      </c>
      <c r="AG1041" s="2">
        <v>0</v>
      </c>
      <c r="AH1041" s="2">
        <v>0</v>
      </c>
      <c r="AI1041" s="2">
        <v>0</v>
      </c>
      <c r="AJ1041" s="2">
        <v>1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 t="s">
        <v>4</v>
      </c>
      <c r="AT1041" s="2" t="s">
        <v>4</v>
      </c>
    </row>
    <row r="1042" spans="1:46" x14ac:dyDescent="0.2">
      <c r="A1042" s="2">
        <v>1651912</v>
      </c>
      <c r="B1042" s="2">
        <v>842803</v>
      </c>
      <c r="E1042" s="19" t="s">
        <v>1644</v>
      </c>
      <c r="F1042" s="46">
        <f>INDEX(Δεδομένα!$P:$P,MATCH('2021'!E1042,Δεδομένα!$O:$O,0))</f>
        <v>44</v>
      </c>
      <c r="G1042" s="49" t="s">
        <v>1550</v>
      </c>
      <c r="H1042" s="51" t="str">
        <f>INDEX(Δεδομένα!B$1:B$51,MATCH('2021'!G1042,Δεδομένα!A$1:A$51,0))</f>
        <v>ΚΕΝΤΡΙΚΗΣ ΜΑΚΕΔΟΝΙΑΣ</v>
      </c>
      <c r="I1042" s="53">
        <f>INDEX(Δεδομένα!E$1:E$13,MATCH('2021'!H1042,Δεδομένα!D$1:D$13,0))</f>
        <v>3</v>
      </c>
      <c r="J1042" s="4">
        <v>44290</v>
      </c>
      <c r="K1042" s="3" t="s">
        <v>1723</v>
      </c>
      <c r="L1042" s="17" t="str">
        <f t="shared" si="68"/>
        <v>04/04/2021 11:34</v>
      </c>
      <c r="M1042" s="4">
        <v>44290</v>
      </c>
      <c r="N1042" s="3" t="s">
        <v>1340</v>
      </c>
      <c r="O1042" s="17" t="str">
        <f t="shared" si="69"/>
        <v>04/04/2021 12:05</v>
      </c>
      <c r="P1042" s="24">
        <f t="shared" si="70"/>
        <v>2.1527777775190771E-2</v>
      </c>
      <c r="Q1042" s="28">
        <v>0</v>
      </c>
      <c r="R1042" s="27">
        <f t="shared" si="71"/>
        <v>30.99999999627471</v>
      </c>
      <c r="S1042" s="3" t="s">
        <v>4</v>
      </c>
      <c r="T1042" s="3" t="s">
        <v>1653</v>
      </c>
      <c r="U1042" s="3" t="s">
        <v>4</v>
      </c>
      <c r="V1042" s="3" t="s">
        <v>1689</v>
      </c>
      <c r="W1042" s="5">
        <v>0</v>
      </c>
      <c r="X1042" s="5">
        <v>0</v>
      </c>
      <c r="Y1042" s="5">
        <v>0</v>
      </c>
      <c r="Z1042" s="5">
        <v>0</v>
      </c>
      <c r="AA1042" s="5">
        <v>0.1</v>
      </c>
      <c r="AB1042" s="5">
        <v>0</v>
      </c>
      <c r="AC1042" s="5">
        <v>0</v>
      </c>
      <c r="AD1042" s="5">
        <v>0</v>
      </c>
      <c r="AE1042" s="2">
        <v>3</v>
      </c>
      <c r="AF1042" s="2">
        <v>0</v>
      </c>
      <c r="AG1042" s="2">
        <v>0</v>
      </c>
      <c r="AH1042" s="2">
        <v>0</v>
      </c>
      <c r="AI1042" s="2">
        <v>0</v>
      </c>
      <c r="AJ1042" s="2">
        <v>1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 t="s">
        <v>4</v>
      </c>
      <c r="AT1042" s="2" t="s">
        <v>4</v>
      </c>
    </row>
    <row r="1043" spans="1:46" x14ac:dyDescent="0.2">
      <c r="A1043" s="2">
        <v>1653604</v>
      </c>
      <c r="B1043" s="2">
        <v>842868</v>
      </c>
      <c r="E1043" s="19" t="s">
        <v>1644</v>
      </c>
      <c r="F1043" s="46">
        <f>INDEX(Δεδομένα!$P:$P,MATCH('2021'!E1043,Δεδομένα!$O:$O,0))</f>
        <v>44</v>
      </c>
      <c r="G1043" s="49" t="s">
        <v>1550</v>
      </c>
      <c r="H1043" s="51" t="str">
        <f>INDEX(Δεδομένα!B$1:B$51,MATCH('2021'!G1043,Δεδομένα!A$1:A$51,0))</f>
        <v>ΚΕΝΤΡΙΚΗΣ ΜΑΚΕΔΟΝΙΑΣ</v>
      </c>
      <c r="I1043" s="53">
        <f>INDEX(Δεδομένα!E$1:E$13,MATCH('2021'!H1043,Δεδομένα!D$1:D$13,0))</f>
        <v>3</v>
      </c>
      <c r="J1043" s="4">
        <v>44290</v>
      </c>
      <c r="K1043" s="3" t="s">
        <v>947</v>
      </c>
      <c r="L1043" s="17" t="str">
        <f t="shared" si="68"/>
        <v>04/04/2021 14:41</v>
      </c>
      <c r="M1043" s="4">
        <v>44290</v>
      </c>
      <c r="N1043" s="3" t="s">
        <v>522</v>
      </c>
      <c r="O1043" s="17" t="str">
        <f t="shared" si="69"/>
        <v>04/04/2021 15:15</v>
      </c>
      <c r="P1043" s="24">
        <f t="shared" si="70"/>
        <v>2.361111110803904E-2</v>
      </c>
      <c r="Q1043" s="28">
        <v>0</v>
      </c>
      <c r="R1043" s="27">
        <f t="shared" si="71"/>
        <v>33.999999995576218</v>
      </c>
      <c r="S1043" s="3" t="s">
        <v>4</v>
      </c>
      <c r="T1043" s="3" t="s">
        <v>1653</v>
      </c>
      <c r="U1043" s="3" t="s">
        <v>4</v>
      </c>
      <c r="V1043" s="3" t="s">
        <v>1724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0.2</v>
      </c>
      <c r="AE1043" s="2">
        <v>2</v>
      </c>
      <c r="AF1043" s="2">
        <v>0</v>
      </c>
      <c r="AG1043" s="2">
        <v>0</v>
      </c>
      <c r="AH1043" s="2">
        <v>0</v>
      </c>
      <c r="AI1043" s="2">
        <v>0</v>
      </c>
      <c r="AJ1043" s="2">
        <v>1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 t="s">
        <v>4</v>
      </c>
      <c r="AT1043" s="2" t="s">
        <v>4</v>
      </c>
    </row>
    <row r="1044" spans="1:46" x14ac:dyDescent="0.2">
      <c r="A1044" s="2">
        <v>1652718</v>
      </c>
      <c r="B1044" s="2">
        <v>843516</v>
      </c>
      <c r="E1044" s="19" t="s">
        <v>1644</v>
      </c>
      <c r="F1044" s="46">
        <f>INDEX(Δεδομένα!$P:$P,MATCH('2021'!E1044,Δεδομένα!$O:$O,0))</f>
        <v>44</v>
      </c>
      <c r="G1044" s="49" t="s">
        <v>1550</v>
      </c>
      <c r="H1044" s="51" t="str">
        <f>INDEX(Δεδομένα!B$1:B$51,MATCH('2021'!G1044,Δεδομένα!A$1:A$51,0))</f>
        <v>ΚΕΝΤΡΙΚΗΣ ΜΑΚΕΔΟΝΙΑΣ</v>
      </c>
      <c r="I1044" s="53">
        <f>INDEX(Δεδομένα!E$1:E$13,MATCH('2021'!H1044,Δεδομένα!D$1:D$13,0))</f>
        <v>3</v>
      </c>
      <c r="J1044" s="4">
        <v>44293</v>
      </c>
      <c r="K1044" s="3" t="s">
        <v>63</v>
      </c>
      <c r="L1044" s="17" t="str">
        <f t="shared" si="68"/>
        <v>07/04/2021 12:31</v>
      </c>
      <c r="M1044" s="4">
        <v>44293</v>
      </c>
      <c r="N1044" s="3" t="s">
        <v>154</v>
      </c>
      <c r="O1044" s="17" t="str">
        <f t="shared" si="69"/>
        <v>07/04/2021 13:20</v>
      </c>
      <c r="P1044" s="24">
        <f t="shared" si="70"/>
        <v>3.4027777779556345E-2</v>
      </c>
      <c r="Q1044" s="28">
        <v>0</v>
      </c>
      <c r="R1044" s="27">
        <f t="shared" si="71"/>
        <v>49.000000002561137</v>
      </c>
      <c r="S1044" s="3" t="s">
        <v>4</v>
      </c>
      <c r="T1044" s="3" t="s">
        <v>1653</v>
      </c>
      <c r="U1044" s="3" t="s">
        <v>4</v>
      </c>
      <c r="V1044" s="3" t="s">
        <v>1725</v>
      </c>
      <c r="W1044" s="5">
        <v>0</v>
      </c>
      <c r="X1044" s="5">
        <v>0</v>
      </c>
      <c r="Y1044" s="5">
        <v>0</v>
      </c>
      <c r="Z1044" s="5">
        <v>0.2</v>
      </c>
      <c r="AA1044" s="5">
        <v>0</v>
      </c>
      <c r="AB1044" s="5">
        <v>0</v>
      </c>
      <c r="AC1044" s="5">
        <v>0</v>
      </c>
      <c r="AD1044" s="5">
        <v>0</v>
      </c>
      <c r="AE1044" s="2">
        <v>2</v>
      </c>
      <c r="AF1044" s="2">
        <v>0</v>
      </c>
      <c r="AG1044" s="2">
        <v>0</v>
      </c>
      <c r="AH1044" s="2">
        <v>0</v>
      </c>
      <c r="AI1044" s="2">
        <v>0</v>
      </c>
      <c r="AJ1044" s="2">
        <v>1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 t="s">
        <v>4</v>
      </c>
      <c r="AT1044" s="2" t="s">
        <v>4</v>
      </c>
    </row>
    <row r="1045" spans="1:46" x14ac:dyDescent="0.2">
      <c r="A1045" s="2">
        <v>1653594</v>
      </c>
      <c r="B1045" s="2">
        <v>843640</v>
      </c>
      <c r="E1045" s="19" t="s">
        <v>1644</v>
      </c>
      <c r="F1045" s="46">
        <f>INDEX(Δεδομένα!$P:$P,MATCH('2021'!E1045,Δεδομένα!$O:$O,0))</f>
        <v>44</v>
      </c>
      <c r="G1045" s="49" t="s">
        <v>1550</v>
      </c>
      <c r="H1045" s="51" t="str">
        <f>INDEX(Δεδομένα!B$1:B$51,MATCH('2021'!G1045,Δεδομένα!A$1:A$51,0))</f>
        <v>ΚΕΝΤΡΙΚΗΣ ΜΑΚΕΔΟΝΙΑΣ</v>
      </c>
      <c r="I1045" s="53">
        <f>INDEX(Δεδομένα!E$1:E$13,MATCH('2021'!H1045,Δεδομένα!D$1:D$13,0))</f>
        <v>3</v>
      </c>
      <c r="J1045" s="4">
        <v>44293</v>
      </c>
      <c r="K1045" s="3" t="s">
        <v>694</v>
      </c>
      <c r="L1045" s="17" t="str">
        <f t="shared" si="68"/>
        <v>07/04/2021 20:20</v>
      </c>
      <c r="M1045" s="4">
        <v>44293</v>
      </c>
      <c r="N1045" s="3" t="s">
        <v>599</v>
      </c>
      <c r="O1045" s="17" t="str">
        <f t="shared" si="69"/>
        <v>07/04/2021 22:50</v>
      </c>
      <c r="P1045" s="24">
        <f t="shared" si="70"/>
        <v>0.10416666667151731</v>
      </c>
      <c r="Q1045" s="28">
        <v>0</v>
      </c>
      <c r="R1045" s="27">
        <f t="shared" si="71"/>
        <v>150.00000000698492</v>
      </c>
      <c r="S1045" s="3" t="s">
        <v>4</v>
      </c>
      <c r="T1045" s="3" t="s">
        <v>1653</v>
      </c>
      <c r="U1045" s="3" t="s">
        <v>4</v>
      </c>
      <c r="V1045" s="3" t="s">
        <v>1726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5</v>
      </c>
      <c r="AE1045" s="2">
        <v>5</v>
      </c>
      <c r="AF1045" s="2">
        <v>0</v>
      </c>
      <c r="AG1045" s="2">
        <v>0</v>
      </c>
      <c r="AH1045" s="2">
        <v>0</v>
      </c>
      <c r="AI1045" s="2">
        <v>0</v>
      </c>
      <c r="AJ1045" s="2">
        <v>2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 t="s">
        <v>4</v>
      </c>
      <c r="AT1045" s="2" t="s">
        <v>4</v>
      </c>
    </row>
    <row r="1046" spans="1:46" x14ac:dyDescent="0.2">
      <c r="A1046" s="2">
        <v>1653518</v>
      </c>
      <c r="B1046" s="2">
        <v>843757</v>
      </c>
      <c r="C1046" s="10">
        <v>22.696492543603899</v>
      </c>
      <c r="D1046" s="10">
        <v>40.695469420518897</v>
      </c>
      <c r="E1046" s="19" t="s">
        <v>1644</v>
      </c>
      <c r="F1046" s="46">
        <f>INDEX(Δεδομένα!$P:$P,MATCH('2021'!E1046,Δεδομένα!$O:$O,0))</f>
        <v>44</v>
      </c>
      <c r="G1046" s="49" t="s">
        <v>1550</v>
      </c>
      <c r="H1046" s="51" t="str">
        <f>INDEX(Δεδομένα!B$1:B$51,MATCH('2021'!G1046,Δεδομένα!A$1:A$51,0))</f>
        <v>ΚΕΝΤΡΙΚΗΣ ΜΑΚΕΔΟΝΙΑΣ</v>
      </c>
      <c r="I1046" s="53">
        <f>INDEX(Δεδομένα!E$1:E$13,MATCH('2021'!H1046,Δεδομένα!D$1:D$13,0))</f>
        <v>3</v>
      </c>
      <c r="J1046" s="4">
        <v>44294</v>
      </c>
      <c r="K1046" s="3" t="s">
        <v>718</v>
      </c>
      <c r="L1046" s="17" t="str">
        <f t="shared" si="68"/>
        <v>08/04/2021 10:49</v>
      </c>
      <c r="M1046" s="4">
        <v>44294</v>
      </c>
      <c r="N1046" s="3" t="s">
        <v>1340</v>
      </c>
      <c r="O1046" s="17" t="str">
        <f t="shared" si="69"/>
        <v>08/04/2021 12:05</v>
      </c>
      <c r="P1046" s="24">
        <f t="shared" si="70"/>
        <v>5.2777777775190771E-2</v>
      </c>
      <c r="Q1046" s="28">
        <v>0</v>
      </c>
      <c r="R1046" s="27">
        <f t="shared" si="71"/>
        <v>75.99999999627471</v>
      </c>
      <c r="S1046" s="3" t="s">
        <v>4</v>
      </c>
      <c r="T1046" s="3" t="s">
        <v>1653</v>
      </c>
      <c r="U1046" s="3" t="s">
        <v>4</v>
      </c>
      <c r="V1046" s="3" t="s">
        <v>1673</v>
      </c>
      <c r="W1046" s="5">
        <v>0</v>
      </c>
      <c r="X1046" s="5">
        <v>0</v>
      </c>
      <c r="Y1046" s="5">
        <v>0</v>
      </c>
      <c r="Z1046" s="5">
        <v>0</v>
      </c>
      <c r="AA1046" s="5">
        <v>1</v>
      </c>
      <c r="AB1046" s="5">
        <v>0</v>
      </c>
      <c r="AC1046" s="5">
        <v>0</v>
      </c>
      <c r="AD1046" s="5">
        <v>0</v>
      </c>
      <c r="AE1046" s="2">
        <v>5</v>
      </c>
      <c r="AF1046" s="2">
        <v>0</v>
      </c>
      <c r="AG1046" s="2">
        <v>0</v>
      </c>
      <c r="AH1046" s="2">
        <v>0</v>
      </c>
      <c r="AI1046" s="2">
        <v>0</v>
      </c>
      <c r="AJ1046" s="2">
        <v>2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 t="s">
        <v>4</v>
      </c>
      <c r="AT1046" s="2" t="s">
        <v>4</v>
      </c>
    </row>
    <row r="1047" spans="1:46" x14ac:dyDescent="0.2">
      <c r="A1047" s="2">
        <v>1654262</v>
      </c>
      <c r="B1047" s="2">
        <v>844024</v>
      </c>
      <c r="C1047" s="10">
        <v>22.7205189467617</v>
      </c>
      <c r="D1047" s="10">
        <v>40.669958670369802</v>
      </c>
      <c r="E1047" s="19" t="s">
        <v>1644</v>
      </c>
      <c r="F1047" s="46">
        <f>INDEX(Δεδομένα!$P:$P,MATCH('2021'!E1047,Δεδομένα!$O:$O,0))</f>
        <v>44</v>
      </c>
      <c r="G1047" s="49" t="s">
        <v>1550</v>
      </c>
      <c r="H1047" s="51" t="str">
        <f>INDEX(Δεδομένα!B$1:B$51,MATCH('2021'!G1047,Δεδομένα!A$1:A$51,0))</f>
        <v>ΚΕΝΤΡΙΚΗΣ ΜΑΚΕΔΟΝΙΑΣ</v>
      </c>
      <c r="I1047" s="53">
        <f>INDEX(Δεδομένα!E$1:E$13,MATCH('2021'!H1047,Δεδομένα!D$1:D$13,0))</f>
        <v>3</v>
      </c>
      <c r="J1047" s="4">
        <v>44295</v>
      </c>
      <c r="K1047" s="3" t="s">
        <v>891</v>
      </c>
      <c r="L1047" s="17" t="str">
        <f t="shared" si="68"/>
        <v>09/04/2021 11:24</v>
      </c>
      <c r="M1047" s="4">
        <v>44295</v>
      </c>
      <c r="N1047" s="3" t="s">
        <v>223</v>
      </c>
      <c r="O1047" s="17" t="str">
        <f t="shared" si="69"/>
        <v>09/04/2021 12:20</v>
      </c>
      <c r="P1047" s="24">
        <f t="shared" si="70"/>
        <v>3.888888889196096E-2</v>
      </c>
      <c r="Q1047" s="28">
        <v>0</v>
      </c>
      <c r="R1047" s="27">
        <f t="shared" si="71"/>
        <v>56.000000004423782</v>
      </c>
      <c r="S1047" s="3" t="s">
        <v>4</v>
      </c>
      <c r="T1047" s="3" t="s">
        <v>1653</v>
      </c>
      <c r="U1047" s="3" t="s">
        <v>4</v>
      </c>
      <c r="V1047" s="3" t="s">
        <v>1727</v>
      </c>
      <c r="W1047" s="5">
        <v>0</v>
      </c>
      <c r="X1047" s="5">
        <v>0</v>
      </c>
      <c r="Y1047" s="5">
        <v>0</v>
      </c>
      <c r="Z1047" s="5">
        <v>1</v>
      </c>
      <c r="AA1047" s="5">
        <v>1</v>
      </c>
      <c r="AB1047" s="5">
        <v>0</v>
      </c>
      <c r="AC1047" s="5">
        <v>0</v>
      </c>
      <c r="AD1047" s="5">
        <v>0</v>
      </c>
      <c r="AE1047" s="2">
        <v>5</v>
      </c>
      <c r="AF1047" s="2">
        <v>0</v>
      </c>
      <c r="AG1047" s="2">
        <v>0</v>
      </c>
      <c r="AH1047" s="2">
        <v>0</v>
      </c>
      <c r="AI1047" s="2">
        <v>0</v>
      </c>
      <c r="AJ1047" s="2">
        <v>2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 t="s">
        <v>4</v>
      </c>
      <c r="AT1047" s="2" t="s">
        <v>4</v>
      </c>
    </row>
    <row r="1048" spans="1:46" x14ac:dyDescent="0.2">
      <c r="A1048" s="2">
        <v>1653512</v>
      </c>
      <c r="B1048" s="2">
        <v>844158</v>
      </c>
      <c r="C1048" s="10">
        <v>22.764926833651</v>
      </c>
      <c r="D1048" s="10">
        <v>40.654311926632097</v>
      </c>
      <c r="E1048" s="19" t="s">
        <v>1644</v>
      </c>
      <c r="F1048" s="46">
        <f>INDEX(Δεδομένα!$P:$P,MATCH('2021'!E1048,Δεδομένα!$O:$O,0))</f>
        <v>44</v>
      </c>
      <c r="G1048" s="49" t="s">
        <v>1550</v>
      </c>
      <c r="H1048" s="51" t="str">
        <f>INDEX(Δεδομένα!B$1:B$51,MATCH('2021'!G1048,Δεδομένα!A$1:A$51,0))</f>
        <v>ΚΕΝΤΡΙΚΗΣ ΜΑΚΕΔΟΝΙΑΣ</v>
      </c>
      <c r="I1048" s="53">
        <f>INDEX(Δεδομένα!E$1:E$13,MATCH('2021'!H1048,Δεδομένα!D$1:D$13,0))</f>
        <v>3</v>
      </c>
      <c r="J1048" s="4">
        <v>44295</v>
      </c>
      <c r="K1048" s="3" t="s">
        <v>844</v>
      </c>
      <c r="L1048" s="17" t="str">
        <f t="shared" si="68"/>
        <v>09/04/2021 17:35</v>
      </c>
      <c r="M1048" s="4">
        <v>44295</v>
      </c>
      <c r="N1048" s="3" t="s">
        <v>464</v>
      </c>
      <c r="O1048" s="17" t="str">
        <f t="shared" si="69"/>
        <v>09/04/2021 18:20</v>
      </c>
      <c r="P1048" s="24">
        <f t="shared" si="70"/>
        <v>3.125E-2</v>
      </c>
      <c r="Q1048" s="28">
        <v>0</v>
      </c>
      <c r="R1048" s="27">
        <f t="shared" si="71"/>
        <v>45</v>
      </c>
      <c r="S1048" s="3" t="s">
        <v>4</v>
      </c>
      <c r="T1048" s="3" t="s">
        <v>1653</v>
      </c>
      <c r="U1048" s="3" t="s">
        <v>4</v>
      </c>
      <c r="V1048" s="3" t="s">
        <v>1673</v>
      </c>
      <c r="W1048" s="5">
        <v>0</v>
      </c>
      <c r="X1048" s="5">
        <v>0</v>
      </c>
      <c r="Y1048" s="5">
        <v>0</v>
      </c>
      <c r="Z1048" s="5">
        <v>0</v>
      </c>
      <c r="AA1048" s="5">
        <v>2</v>
      </c>
      <c r="AB1048" s="5">
        <v>0</v>
      </c>
      <c r="AC1048" s="5">
        <v>0</v>
      </c>
      <c r="AD1048" s="5">
        <v>0</v>
      </c>
      <c r="AE1048" s="2">
        <v>2</v>
      </c>
      <c r="AF1048" s="2">
        <v>0</v>
      </c>
      <c r="AG1048" s="2">
        <v>0</v>
      </c>
      <c r="AH1048" s="2">
        <v>0</v>
      </c>
      <c r="AI1048" s="2">
        <v>0</v>
      </c>
      <c r="AJ1048" s="2">
        <v>1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 t="s">
        <v>4</v>
      </c>
      <c r="AT1048" s="2" t="s">
        <v>4</v>
      </c>
    </row>
    <row r="1049" spans="1:46" x14ac:dyDescent="0.2">
      <c r="A1049" s="2">
        <v>1654268</v>
      </c>
      <c r="B1049" s="2">
        <v>844273</v>
      </c>
      <c r="C1049" s="10">
        <v>22.720072009910002</v>
      </c>
      <c r="D1049" s="10">
        <v>40.666564659585802</v>
      </c>
      <c r="E1049" s="19" t="s">
        <v>1644</v>
      </c>
      <c r="F1049" s="46">
        <f>INDEX(Δεδομένα!$P:$P,MATCH('2021'!E1049,Δεδομένα!$O:$O,0))</f>
        <v>44</v>
      </c>
      <c r="G1049" s="49" t="s">
        <v>1550</v>
      </c>
      <c r="H1049" s="51" t="str">
        <f>INDEX(Δεδομένα!B$1:B$51,MATCH('2021'!G1049,Δεδομένα!A$1:A$51,0))</f>
        <v>ΚΕΝΤΡΙΚΗΣ ΜΑΚΕΔΟΝΙΑΣ</v>
      </c>
      <c r="I1049" s="53">
        <f>INDEX(Δεδομένα!E$1:E$13,MATCH('2021'!H1049,Δεδομένα!D$1:D$13,0))</f>
        <v>3</v>
      </c>
      <c r="J1049" s="4">
        <v>44295</v>
      </c>
      <c r="K1049" s="3" t="s">
        <v>1728</v>
      </c>
      <c r="L1049" s="17" t="str">
        <f t="shared" si="68"/>
        <v>09/04/2021 23:07</v>
      </c>
      <c r="M1049" s="4">
        <v>44295</v>
      </c>
      <c r="N1049" s="3" t="s">
        <v>1573</v>
      </c>
      <c r="O1049" s="17" t="str">
        <f t="shared" si="69"/>
        <v>09/04/2021 23:25</v>
      </c>
      <c r="P1049" s="24">
        <f t="shared" si="70"/>
        <v>1.2500000004365575E-2</v>
      </c>
      <c r="Q1049" s="28">
        <v>0</v>
      </c>
      <c r="R1049" s="27">
        <f t="shared" si="71"/>
        <v>18.000000006286427</v>
      </c>
      <c r="S1049" s="3" t="s">
        <v>4</v>
      </c>
      <c r="T1049" s="3" t="s">
        <v>1653</v>
      </c>
      <c r="U1049" s="3" t="s">
        <v>4</v>
      </c>
      <c r="V1049" s="3" t="s">
        <v>1727</v>
      </c>
      <c r="W1049" s="5">
        <v>0</v>
      </c>
      <c r="X1049" s="5">
        <v>0</v>
      </c>
      <c r="Y1049" s="5">
        <v>0</v>
      </c>
      <c r="Z1049" s="5">
        <v>0</v>
      </c>
      <c r="AA1049" s="5">
        <v>1</v>
      </c>
      <c r="AB1049" s="5">
        <v>0</v>
      </c>
      <c r="AC1049" s="5">
        <v>0</v>
      </c>
      <c r="AD1049" s="5">
        <v>0</v>
      </c>
      <c r="AE1049" s="2">
        <v>5</v>
      </c>
      <c r="AF1049" s="2">
        <v>0</v>
      </c>
      <c r="AG1049" s="2">
        <v>0</v>
      </c>
      <c r="AH1049" s="2">
        <v>0</v>
      </c>
      <c r="AI1049" s="2">
        <v>0</v>
      </c>
      <c r="AJ1049" s="2">
        <v>2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 t="s">
        <v>4</v>
      </c>
      <c r="AT1049" s="2" t="s">
        <v>4</v>
      </c>
    </row>
    <row r="1050" spans="1:46" x14ac:dyDescent="0.2">
      <c r="A1050" s="2">
        <v>1654515</v>
      </c>
      <c r="B1050" s="2">
        <v>844356</v>
      </c>
      <c r="E1050" s="19" t="s">
        <v>1644</v>
      </c>
      <c r="F1050" s="46">
        <f>INDEX(Δεδομένα!$P:$P,MATCH('2021'!E1050,Δεδομένα!$O:$O,0))</f>
        <v>44</v>
      </c>
      <c r="G1050" s="49" t="s">
        <v>1550</v>
      </c>
      <c r="H1050" s="51" t="str">
        <f>INDEX(Δεδομένα!B$1:B$51,MATCH('2021'!G1050,Δεδομένα!A$1:A$51,0))</f>
        <v>ΚΕΝΤΡΙΚΗΣ ΜΑΚΕΔΟΝΙΑΣ</v>
      </c>
      <c r="I1050" s="53">
        <f>INDEX(Δεδομένα!E$1:E$13,MATCH('2021'!H1050,Δεδομένα!D$1:D$13,0))</f>
        <v>3</v>
      </c>
      <c r="J1050" s="4">
        <v>44296</v>
      </c>
      <c r="K1050" s="3" t="s">
        <v>613</v>
      </c>
      <c r="L1050" s="17" t="str">
        <f t="shared" si="68"/>
        <v>10/04/2021 12:17</v>
      </c>
      <c r="M1050" s="4">
        <v>44296</v>
      </c>
      <c r="N1050" s="3" t="s">
        <v>1729</v>
      </c>
      <c r="O1050" s="17" t="str">
        <f t="shared" si="69"/>
        <v>10/04/2021 12:46</v>
      </c>
      <c r="P1050" s="24">
        <f t="shared" si="70"/>
        <v>2.0138888889050577E-2</v>
      </c>
      <c r="Q1050" s="28">
        <v>0</v>
      </c>
      <c r="R1050" s="27">
        <f t="shared" si="71"/>
        <v>29.000000000232831</v>
      </c>
      <c r="S1050" s="3" t="s">
        <v>4</v>
      </c>
      <c r="T1050" s="3" t="s">
        <v>1653</v>
      </c>
      <c r="U1050" s="3" t="s">
        <v>4</v>
      </c>
      <c r="V1050" s="3" t="s">
        <v>1730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0.2</v>
      </c>
      <c r="AD1050" s="5">
        <v>0</v>
      </c>
      <c r="AE1050" s="2">
        <v>2</v>
      </c>
      <c r="AF1050" s="2">
        <v>0</v>
      </c>
      <c r="AG1050" s="2">
        <v>0</v>
      </c>
      <c r="AH1050" s="2">
        <v>0</v>
      </c>
      <c r="AI1050" s="2">
        <v>0</v>
      </c>
      <c r="AJ1050" s="2">
        <v>1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 t="s">
        <v>4</v>
      </c>
      <c r="AT1050" s="2" t="s">
        <v>4</v>
      </c>
    </row>
    <row r="1051" spans="1:46" x14ac:dyDescent="0.2">
      <c r="A1051" s="2">
        <v>1654521</v>
      </c>
      <c r="B1051" s="2">
        <v>844417</v>
      </c>
      <c r="E1051" s="19" t="s">
        <v>1644</v>
      </c>
      <c r="F1051" s="46">
        <f>INDEX(Δεδομένα!$P:$P,MATCH('2021'!E1051,Δεδομένα!$O:$O,0))</f>
        <v>44</v>
      </c>
      <c r="G1051" s="49" t="s">
        <v>1550</v>
      </c>
      <c r="H1051" s="51" t="str">
        <f>INDEX(Δεδομένα!B$1:B$51,MATCH('2021'!G1051,Δεδομένα!A$1:A$51,0))</f>
        <v>ΚΕΝΤΡΙΚΗΣ ΜΑΚΕΔΟΝΙΑΣ</v>
      </c>
      <c r="I1051" s="53">
        <f>INDEX(Δεδομένα!E$1:E$13,MATCH('2021'!H1051,Δεδομένα!D$1:D$13,0))</f>
        <v>3</v>
      </c>
      <c r="J1051" s="4">
        <v>44296</v>
      </c>
      <c r="K1051" s="3" t="s">
        <v>810</v>
      </c>
      <c r="L1051" s="17" t="str">
        <f t="shared" si="68"/>
        <v>10/04/2021 14:23</v>
      </c>
      <c r="M1051" s="4">
        <v>44296</v>
      </c>
      <c r="N1051" s="3" t="s">
        <v>1731</v>
      </c>
      <c r="O1051" s="17" t="str">
        <f t="shared" si="69"/>
        <v>10/04/2021 15:53</v>
      </c>
      <c r="P1051" s="24">
        <f t="shared" si="70"/>
        <v>6.25E-2</v>
      </c>
      <c r="Q1051" s="28">
        <v>0</v>
      </c>
      <c r="R1051" s="27">
        <f t="shared" si="71"/>
        <v>90</v>
      </c>
      <c r="S1051" s="3" t="s">
        <v>4</v>
      </c>
      <c r="T1051" s="3" t="s">
        <v>1653</v>
      </c>
      <c r="U1051" s="3" t="s">
        <v>4</v>
      </c>
      <c r="V1051" s="3" t="s">
        <v>1681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150</v>
      </c>
      <c r="AD1051" s="5">
        <v>0</v>
      </c>
      <c r="AE1051" s="2">
        <v>2</v>
      </c>
      <c r="AF1051" s="2">
        <v>0</v>
      </c>
      <c r="AG1051" s="2">
        <v>0</v>
      </c>
      <c r="AH1051" s="2">
        <v>0</v>
      </c>
      <c r="AI1051" s="2">
        <v>0</v>
      </c>
      <c r="AJ1051" s="2">
        <v>1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 t="s">
        <v>4</v>
      </c>
      <c r="AT1051" s="2" t="s">
        <v>4</v>
      </c>
    </row>
    <row r="1052" spans="1:46" x14ac:dyDescent="0.2">
      <c r="A1052" s="2">
        <v>1654500</v>
      </c>
      <c r="B1052" s="2">
        <v>844597</v>
      </c>
      <c r="E1052" s="19" t="s">
        <v>1644</v>
      </c>
      <c r="F1052" s="46">
        <f>INDEX(Δεδομένα!$P:$P,MATCH('2021'!E1052,Δεδομένα!$O:$O,0))</f>
        <v>44</v>
      </c>
      <c r="G1052" s="49" t="s">
        <v>1550</v>
      </c>
      <c r="H1052" s="51" t="str">
        <f>INDEX(Δεδομένα!B$1:B$51,MATCH('2021'!G1052,Δεδομένα!A$1:A$51,0))</f>
        <v>ΚΕΝΤΡΙΚΗΣ ΜΑΚΕΔΟΝΙΑΣ</v>
      </c>
      <c r="I1052" s="53">
        <f>INDEX(Δεδομένα!E$1:E$13,MATCH('2021'!H1052,Δεδομένα!D$1:D$13,0))</f>
        <v>3</v>
      </c>
      <c r="J1052" s="4">
        <v>44296</v>
      </c>
      <c r="K1052" s="3" t="s">
        <v>1732</v>
      </c>
      <c r="L1052" s="17" t="str">
        <f t="shared" si="68"/>
        <v>10/04/2021 22:48</v>
      </c>
      <c r="M1052" s="4">
        <v>44296</v>
      </c>
      <c r="N1052" s="3" t="s">
        <v>734</v>
      </c>
      <c r="O1052" s="17" t="str">
        <f t="shared" si="69"/>
        <v>10/04/2021 23:30</v>
      </c>
      <c r="P1052" s="24">
        <f t="shared" si="70"/>
        <v>2.9166666667151731E-2</v>
      </c>
      <c r="Q1052" s="28">
        <v>0</v>
      </c>
      <c r="R1052" s="27">
        <f t="shared" si="71"/>
        <v>42.000000000698492</v>
      </c>
      <c r="S1052" s="3" t="s">
        <v>4</v>
      </c>
      <c r="T1052" s="3" t="s">
        <v>123</v>
      </c>
      <c r="U1052" s="3" t="s">
        <v>4</v>
      </c>
      <c r="V1052" s="3" t="s">
        <v>1733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1</v>
      </c>
      <c r="AE1052" s="2">
        <v>2</v>
      </c>
      <c r="AF1052" s="2">
        <v>0</v>
      </c>
      <c r="AG1052" s="2">
        <v>0</v>
      </c>
      <c r="AH1052" s="2">
        <v>0</v>
      </c>
      <c r="AI1052" s="2">
        <v>0</v>
      </c>
      <c r="AJ1052" s="2">
        <v>1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 t="s">
        <v>4</v>
      </c>
      <c r="AT1052" s="2" t="s">
        <v>4</v>
      </c>
    </row>
    <row r="1053" spans="1:46" x14ac:dyDescent="0.2">
      <c r="A1053" s="2">
        <v>1655095</v>
      </c>
      <c r="B1053" s="2">
        <v>844859</v>
      </c>
      <c r="C1053" s="10">
        <v>22.7270980048851</v>
      </c>
      <c r="D1053" s="10">
        <v>40.616493648931403</v>
      </c>
      <c r="E1053" s="19" t="s">
        <v>1644</v>
      </c>
      <c r="F1053" s="46">
        <f>INDEX(Δεδομένα!$P:$P,MATCH('2021'!E1053,Δεδομένα!$O:$O,0))</f>
        <v>44</v>
      </c>
      <c r="G1053" s="49" t="s">
        <v>1550</v>
      </c>
      <c r="H1053" s="51" t="str">
        <f>INDEX(Δεδομένα!B$1:B$51,MATCH('2021'!G1053,Δεδομένα!A$1:A$51,0))</f>
        <v>ΚΕΝΤΡΙΚΗΣ ΜΑΚΕΔΟΝΙΑΣ</v>
      </c>
      <c r="I1053" s="53">
        <f>INDEX(Δεδομένα!E$1:E$13,MATCH('2021'!H1053,Δεδομένα!D$1:D$13,0))</f>
        <v>3</v>
      </c>
      <c r="J1053" s="4">
        <v>44297</v>
      </c>
      <c r="K1053" s="3" t="s">
        <v>564</v>
      </c>
      <c r="L1053" s="17" t="str">
        <f t="shared" si="68"/>
        <v>11/04/2021 17:52</v>
      </c>
      <c r="M1053" s="4">
        <v>44297</v>
      </c>
      <c r="N1053" s="3" t="s">
        <v>712</v>
      </c>
      <c r="O1053" s="17" t="str">
        <f t="shared" si="69"/>
        <v>11/04/2021 18:30</v>
      </c>
      <c r="P1053" s="24">
        <f t="shared" si="70"/>
        <v>2.6388888894871343E-2</v>
      </c>
      <c r="Q1053" s="28">
        <v>0</v>
      </c>
      <c r="R1053" s="27">
        <f t="shared" si="71"/>
        <v>38.000000008614734</v>
      </c>
      <c r="S1053" s="3" t="s">
        <v>4</v>
      </c>
      <c r="T1053" s="3" t="s">
        <v>1653</v>
      </c>
      <c r="U1053" s="3" t="s">
        <v>4</v>
      </c>
      <c r="V1053" s="3" t="s">
        <v>1734</v>
      </c>
      <c r="W1053" s="5">
        <v>0</v>
      </c>
      <c r="X1053" s="5">
        <v>0</v>
      </c>
      <c r="Y1053" s="5">
        <v>0</v>
      </c>
      <c r="Z1053" s="5">
        <v>0.5</v>
      </c>
      <c r="AA1053" s="5">
        <v>0</v>
      </c>
      <c r="AB1053" s="5">
        <v>0</v>
      </c>
      <c r="AC1053" s="5">
        <v>0</v>
      </c>
      <c r="AD1053" s="5">
        <v>0</v>
      </c>
      <c r="AE1053" s="2">
        <v>2</v>
      </c>
      <c r="AF1053" s="2">
        <v>0</v>
      </c>
      <c r="AG1053" s="2">
        <v>0</v>
      </c>
      <c r="AH1053" s="2">
        <v>0</v>
      </c>
      <c r="AI1053" s="2">
        <v>0</v>
      </c>
      <c r="AJ1053" s="2">
        <v>1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 t="s">
        <v>4</v>
      </c>
      <c r="AT1053" s="2" t="s">
        <v>4</v>
      </c>
    </row>
    <row r="1054" spans="1:46" x14ac:dyDescent="0.2">
      <c r="A1054" s="2">
        <v>1661406</v>
      </c>
      <c r="B1054" s="2">
        <v>845931</v>
      </c>
      <c r="C1054" s="10">
        <v>22.642771482472799</v>
      </c>
      <c r="D1054" s="10">
        <v>40.666603413474398</v>
      </c>
      <c r="E1054" s="19" t="s">
        <v>1644</v>
      </c>
      <c r="F1054" s="46">
        <f>INDEX(Δεδομένα!$P:$P,MATCH('2021'!E1054,Δεδομένα!$O:$O,0))</f>
        <v>44</v>
      </c>
      <c r="G1054" s="49" t="s">
        <v>1550</v>
      </c>
      <c r="H1054" s="51" t="str">
        <f>INDEX(Δεδομένα!B$1:B$51,MATCH('2021'!G1054,Δεδομένα!A$1:A$51,0))</f>
        <v>ΚΕΝΤΡΙΚΗΣ ΜΑΚΕΔΟΝΙΑΣ</v>
      </c>
      <c r="I1054" s="53">
        <f>INDEX(Δεδομένα!E$1:E$13,MATCH('2021'!H1054,Δεδομένα!D$1:D$13,0))</f>
        <v>3</v>
      </c>
      <c r="J1054" s="4">
        <v>44301</v>
      </c>
      <c r="K1054" s="3" t="s">
        <v>670</v>
      </c>
      <c r="L1054" s="17" t="str">
        <f t="shared" si="68"/>
        <v>15/04/2021 14:04</v>
      </c>
      <c r="M1054" s="4">
        <v>44301</v>
      </c>
      <c r="N1054" s="3" t="s">
        <v>36</v>
      </c>
      <c r="O1054" s="17" t="str">
        <f t="shared" si="69"/>
        <v>15/04/2021 16:20</v>
      </c>
      <c r="P1054" s="24">
        <f t="shared" si="70"/>
        <v>9.4444444446708076E-2</v>
      </c>
      <c r="Q1054" s="28">
        <v>0</v>
      </c>
      <c r="R1054" s="27">
        <f t="shared" si="71"/>
        <v>136.00000000325963</v>
      </c>
      <c r="S1054" s="3" t="s">
        <v>4</v>
      </c>
      <c r="T1054" s="3" t="s">
        <v>1653</v>
      </c>
      <c r="U1054" s="3" t="s">
        <v>4</v>
      </c>
      <c r="V1054" s="3" t="s">
        <v>1735</v>
      </c>
      <c r="W1054" s="5">
        <v>0</v>
      </c>
      <c r="X1054" s="5">
        <v>0</v>
      </c>
      <c r="Y1054" s="5">
        <v>0</v>
      </c>
      <c r="Z1054" s="5">
        <v>2</v>
      </c>
      <c r="AA1054" s="5">
        <v>1</v>
      </c>
      <c r="AB1054" s="5">
        <v>0</v>
      </c>
      <c r="AC1054" s="5">
        <v>0</v>
      </c>
      <c r="AD1054" s="5">
        <v>0</v>
      </c>
      <c r="AE1054" s="2">
        <v>5</v>
      </c>
      <c r="AF1054" s="2">
        <v>0</v>
      </c>
      <c r="AG1054" s="2">
        <v>0</v>
      </c>
      <c r="AH1054" s="2">
        <v>0</v>
      </c>
      <c r="AI1054" s="2">
        <v>0</v>
      </c>
      <c r="AJ1054" s="2">
        <v>2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 t="s">
        <v>4</v>
      </c>
      <c r="AT1054" s="2" t="s">
        <v>4</v>
      </c>
    </row>
    <row r="1055" spans="1:46" x14ac:dyDescent="0.2">
      <c r="A1055" s="2">
        <v>1661400</v>
      </c>
      <c r="B1055" s="2">
        <v>846007</v>
      </c>
      <c r="C1055" s="10">
        <v>22.793749316181799</v>
      </c>
      <c r="D1055" s="10">
        <v>40.6403635924664</v>
      </c>
      <c r="E1055" s="19" t="s">
        <v>1644</v>
      </c>
      <c r="F1055" s="46">
        <f>INDEX(Δεδομένα!$P:$P,MATCH('2021'!E1055,Δεδομένα!$O:$O,0))</f>
        <v>44</v>
      </c>
      <c r="G1055" s="49" t="s">
        <v>1550</v>
      </c>
      <c r="H1055" s="51" t="str">
        <f>INDEX(Δεδομένα!B$1:B$51,MATCH('2021'!G1055,Δεδομένα!A$1:A$51,0))</f>
        <v>ΚΕΝΤΡΙΚΗΣ ΜΑΚΕΔΟΝΙΑΣ</v>
      </c>
      <c r="I1055" s="53">
        <f>INDEX(Δεδομένα!E$1:E$13,MATCH('2021'!H1055,Δεδομένα!D$1:D$13,0))</f>
        <v>3</v>
      </c>
      <c r="J1055" s="4">
        <v>44301</v>
      </c>
      <c r="K1055" s="3" t="s">
        <v>622</v>
      </c>
      <c r="L1055" s="17" t="str">
        <f t="shared" si="68"/>
        <v>15/04/2021 18:41</v>
      </c>
      <c r="M1055" s="4">
        <v>44301</v>
      </c>
      <c r="N1055" s="3" t="s">
        <v>502</v>
      </c>
      <c r="O1055" s="17" t="str">
        <f t="shared" si="69"/>
        <v>15/04/2021 19:30</v>
      </c>
      <c r="P1055" s="24">
        <f t="shared" si="70"/>
        <v>3.4027777779556345E-2</v>
      </c>
      <c r="Q1055" s="28">
        <v>0</v>
      </c>
      <c r="R1055" s="27">
        <f t="shared" si="71"/>
        <v>49.000000002561137</v>
      </c>
      <c r="S1055" s="3" t="s">
        <v>4</v>
      </c>
      <c r="T1055" s="3" t="s">
        <v>1653</v>
      </c>
      <c r="U1055" s="3" t="s">
        <v>4</v>
      </c>
      <c r="V1055" s="3" t="s">
        <v>1736</v>
      </c>
      <c r="W1055" s="5">
        <v>0</v>
      </c>
      <c r="X1055" s="5">
        <v>0</v>
      </c>
      <c r="Y1055" s="5">
        <v>0</v>
      </c>
      <c r="Z1055" s="5">
        <v>0</v>
      </c>
      <c r="AA1055" s="5">
        <v>5</v>
      </c>
      <c r="AB1055" s="5">
        <v>0</v>
      </c>
      <c r="AC1055" s="5">
        <v>0</v>
      </c>
      <c r="AD1055" s="5">
        <v>0</v>
      </c>
      <c r="AE1055" s="2">
        <v>2</v>
      </c>
      <c r="AF1055" s="2">
        <v>0</v>
      </c>
      <c r="AG1055" s="2">
        <v>0</v>
      </c>
      <c r="AH1055" s="2">
        <v>0</v>
      </c>
      <c r="AI1055" s="2">
        <v>0</v>
      </c>
      <c r="AJ1055" s="2">
        <v>1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 t="s">
        <v>4</v>
      </c>
      <c r="AT1055" s="2" t="s">
        <v>4</v>
      </c>
    </row>
    <row r="1056" spans="1:46" x14ac:dyDescent="0.2">
      <c r="A1056" s="2">
        <v>1655784</v>
      </c>
      <c r="B1056" s="2">
        <v>846146</v>
      </c>
      <c r="C1056" s="10">
        <v>22.718683492859501</v>
      </c>
      <c r="D1056" s="10">
        <v>40.6647637987762</v>
      </c>
      <c r="E1056" s="19" t="s">
        <v>1644</v>
      </c>
      <c r="F1056" s="46">
        <f>INDEX(Δεδομένα!$P:$P,MATCH('2021'!E1056,Δεδομένα!$O:$O,0))</f>
        <v>44</v>
      </c>
      <c r="G1056" s="49" t="s">
        <v>1550</v>
      </c>
      <c r="H1056" s="51" t="str">
        <f>INDEX(Δεδομένα!B$1:B$51,MATCH('2021'!G1056,Δεδομένα!A$1:A$51,0))</f>
        <v>ΚΕΝΤΡΙΚΗΣ ΜΑΚΕΔΟΝΙΑΣ</v>
      </c>
      <c r="I1056" s="53">
        <f>INDEX(Δεδομένα!E$1:E$13,MATCH('2021'!H1056,Δεδομένα!D$1:D$13,0))</f>
        <v>3</v>
      </c>
      <c r="J1056" s="4">
        <v>44302</v>
      </c>
      <c r="K1056" s="3" t="s">
        <v>1737</v>
      </c>
      <c r="L1056" s="17" t="str">
        <f t="shared" si="68"/>
        <v>16/04/2021 11:23</v>
      </c>
      <c r="M1056" s="4">
        <v>44302</v>
      </c>
      <c r="N1056" s="3" t="s">
        <v>331</v>
      </c>
      <c r="O1056" s="17" t="str">
        <f t="shared" si="69"/>
        <v>16/04/2021 12:15</v>
      </c>
      <c r="P1056" s="24">
        <f t="shared" si="70"/>
        <v>3.6111111105128657E-2</v>
      </c>
      <c r="Q1056" s="28">
        <v>0</v>
      </c>
      <c r="R1056" s="27">
        <f t="shared" si="71"/>
        <v>51.999999991385266</v>
      </c>
      <c r="S1056" s="3" t="s">
        <v>4</v>
      </c>
      <c r="T1056" s="3" t="s">
        <v>1653</v>
      </c>
      <c r="U1056" s="3" t="s">
        <v>4</v>
      </c>
      <c r="V1056" s="3" t="s">
        <v>1718</v>
      </c>
      <c r="W1056" s="5">
        <v>0</v>
      </c>
      <c r="X1056" s="5">
        <v>0</v>
      </c>
      <c r="Y1056" s="5">
        <v>0</v>
      </c>
      <c r="Z1056" s="5">
        <v>0</v>
      </c>
      <c r="AA1056" s="5">
        <v>0.2</v>
      </c>
      <c r="AB1056" s="5">
        <v>0</v>
      </c>
      <c r="AC1056" s="5">
        <v>0</v>
      </c>
      <c r="AD1056" s="5">
        <v>0</v>
      </c>
      <c r="AE1056" s="2">
        <v>2</v>
      </c>
      <c r="AF1056" s="2">
        <v>0</v>
      </c>
      <c r="AG1056" s="2">
        <v>0</v>
      </c>
      <c r="AH1056" s="2">
        <v>0</v>
      </c>
      <c r="AI1056" s="2">
        <v>0</v>
      </c>
      <c r="AJ1056" s="2">
        <v>1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 t="s">
        <v>4</v>
      </c>
      <c r="AT1056" s="2" t="s">
        <v>4</v>
      </c>
    </row>
    <row r="1057" spans="1:46" x14ac:dyDescent="0.2">
      <c r="A1057" s="2">
        <v>1658458</v>
      </c>
      <c r="B1057" s="2">
        <v>849167</v>
      </c>
      <c r="E1057" s="19" t="s">
        <v>1644</v>
      </c>
      <c r="F1057" s="46">
        <f>INDEX(Δεδομένα!$P:$P,MATCH('2021'!E1057,Δεδομένα!$O:$O,0))</f>
        <v>44</v>
      </c>
      <c r="G1057" s="49" t="s">
        <v>1550</v>
      </c>
      <c r="H1057" s="51" t="str">
        <f>INDEX(Δεδομένα!B$1:B$51,MATCH('2021'!G1057,Δεδομένα!A$1:A$51,0))</f>
        <v>ΚΕΝΤΡΙΚΗΣ ΜΑΚΕΔΟΝΙΑΣ</v>
      </c>
      <c r="I1057" s="53">
        <f>INDEX(Δεδομένα!E$1:E$13,MATCH('2021'!H1057,Δεδομένα!D$1:D$13,0))</f>
        <v>3</v>
      </c>
      <c r="J1057" s="4">
        <v>44315</v>
      </c>
      <c r="K1057" s="3" t="s">
        <v>1310</v>
      </c>
      <c r="L1057" s="17" t="str">
        <f t="shared" si="68"/>
        <v>29/04/2021 12:45</v>
      </c>
      <c r="M1057" s="4">
        <v>44315</v>
      </c>
      <c r="N1057" s="3" t="s">
        <v>157</v>
      </c>
      <c r="O1057" s="17" t="str">
        <f t="shared" si="69"/>
        <v>29/04/2021 13:55</v>
      </c>
      <c r="P1057" s="24">
        <f t="shared" si="70"/>
        <v>4.8611111109494232E-2</v>
      </c>
      <c r="Q1057" s="28">
        <v>0</v>
      </c>
      <c r="R1057" s="27">
        <f t="shared" si="71"/>
        <v>69.999999997671694</v>
      </c>
      <c r="S1057" s="3" t="s">
        <v>4</v>
      </c>
      <c r="T1057" s="3" t="s">
        <v>1653</v>
      </c>
      <c r="U1057" s="3" t="s">
        <v>4</v>
      </c>
      <c r="V1057" s="3" t="s">
        <v>1668</v>
      </c>
      <c r="W1057" s="5">
        <v>0</v>
      </c>
      <c r="X1057" s="5">
        <v>0</v>
      </c>
      <c r="Y1057" s="5">
        <v>0</v>
      </c>
      <c r="Z1057" s="5">
        <v>0.5</v>
      </c>
      <c r="AA1057" s="5">
        <v>0</v>
      </c>
      <c r="AB1057" s="5">
        <v>0</v>
      </c>
      <c r="AC1057" s="5">
        <v>0</v>
      </c>
      <c r="AD1057" s="5">
        <v>0</v>
      </c>
      <c r="AE1057" s="2">
        <v>5</v>
      </c>
      <c r="AF1057" s="2">
        <v>0</v>
      </c>
      <c r="AG1057" s="2">
        <v>0</v>
      </c>
      <c r="AH1057" s="2">
        <v>0</v>
      </c>
      <c r="AI1057" s="2">
        <v>0</v>
      </c>
      <c r="AJ1057" s="2">
        <v>2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 t="s">
        <v>4</v>
      </c>
      <c r="AT1057" s="2" t="s">
        <v>4</v>
      </c>
    </row>
    <row r="1058" spans="1:46" x14ac:dyDescent="0.2">
      <c r="A1058" s="2">
        <v>1658456</v>
      </c>
      <c r="B1058" s="2">
        <v>850370</v>
      </c>
      <c r="C1058" s="10">
        <v>22.685270582433301</v>
      </c>
      <c r="D1058" s="10">
        <v>40.722947091166603</v>
      </c>
      <c r="E1058" s="19" t="s">
        <v>1644</v>
      </c>
      <c r="F1058" s="46">
        <f>INDEX(Δεδομένα!$P:$P,MATCH('2021'!E1058,Δεδομένα!$O:$O,0))</f>
        <v>44</v>
      </c>
      <c r="G1058" s="49" t="s">
        <v>1550</v>
      </c>
      <c r="H1058" s="51" t="str">
        <f>INDEX(Δεδομένα!B$1:B$51,MATCH('2021'!G1058,Δεδομένα!A$1:A$51,0))</f>
        <v>ΚΕΝΤΡΙΚΗΣ ΜΑΚΕΔΟΝΙΑΣ</v>
      </c>
      <c r="I1058" s="53">
        <f>INDEX(Δεδομένα!E$1:E$13,MATCH('2021'!H1058,Δεδομένα!D$1:D$13,0))</f>
        <v>3</v>
      </c>
      <c r="J1058" s="4">
        <v>44319</v>
      </c>
      <c r="K1058" s="3" t="s">
        <v>1738</v>
      </c>
      <c r="L1058" s="17" t="str">
        <f t="shared" si="68"/>
        <v>03/05/2021 08:24</v>
      </c>
      <c r="M1058" s="4">
        <v>44319</v>
      </c>
      <c r="N1058" s="3" t="s">
        <v>495</v>
      </c>
      <c r="O1058" s="17" t="str">
        <f t="shared" si="69"/>
        <v>03/05/2021 08:50</v>
      </c>
      <c r="P1058" s="24">
        <f t="shared" si="70"/>
        <v>1.8055555556202307E-2</v>
      </c>
      <c r="Q1058" s="28">
        <v>0</v>
      </c>
      <c r="R1058" s="27">
        <f t="shared" si="71"/>
        <v>26.000000000931323</v>
      </c>
      <c r="S1058" s="3" t="s">
        <v>4</v>
      </c>
      <c r="T1058" s="3" t="s">
        <v>1645</v>
      </c>
      <c r="U1058" s="3" t="s">
        <v>4</v>
      </c>
      <c r="V1058" s="3" t="s">
        <v>1739</v>
      </c>
      <c r="W1058" s="5">
        <v>0</v>
      </c>
      <c r="X1058" s="5">
        <v>0</v>
      </c>
      <c r="Y1058" s="5">
        <v>0</v>
      </c>
      <c r="Z1058" s="5">
        <v>0.05</v>
      </c>
      <c r="AA1058" s="5">
        <v>0</v>
      </c>
      <c r="AB1058" s="5">
        <v>0</v>
      </c>
      <c r="AC1058" s="5">
        <v>0</v>
      </c>
      <c r="AD1058" s="5">
        <v>0</v>
      </c>
      <c r="AE1058" s="2">
        <v>2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 t="s">
        <v>4</v>
      </c>
      <c r="AT1058" s="2" t="s">
        <v>4</v>
      </c>
    </row>
    <row r="1059" spans="1:46" x14ac:dyDescent="0.2">
      <c r="A1059" s="2">
        <v>1658451</v>
      </c>
      <c r="B1059" s="2">
        <v>850480</v>
      </c>
      <c r="E1059" s="19" t="s">
        <v>1644</v>
      </c>
      <c r="F1059" s="46">
        <f>INDEX(Δεδομένα!$P:$P,MATCH('2021'!E1059,Δεδομένα!$O:$O,0))</f>
        <v>44</v>
      </c>
      <c r="G1059" s="49" t="s">
        <v>1550</v>
      </c>
      <c r="H1059" s="51" t="str">
        <f>INDEX(Δεδομένα!B$1:B$51,MATCH('2021'!G1059,Δεδομένα!A$1:A$51,0))</f>
        <v>ΚΕΝΤΡΙΚΗΣ ΜΑΚΕΔΟΝΙΑΣ</v>
      </c>
      <c r="I1059" s="53">
        <f>INDEX(Δεδομένα!E$1:E$13,MATCH('2021'!H1059,Δεδομένα!D$1:D$13,0))</f>
        <v>3</v>
      </c>
      <c r="J1059" s="4">
        <v>44319</v>
      </c>
      <c r="K1059" s="3" t="s">
        <v>94</v>
      </c>
      <c r="L1059" s="17" t="str">
        <f t="shared" si="68"/>
        <v>03/05/2021 17:28</v>
      </c>
      <c r="M1059" s="4">
        <v>44319</v>
      </c>
      <c r="N1059" s="3" t="s">
        <v>1238</v>
      </c>
      <c r="O1059" s="17" t="str">
        <f t="shared" si="69"/>
        <v>03/05/2021 21:05</v>
      </c>
      <c r="P1059" s="24">
        <f t="shared" si="70"/>
        <v>0.15069444444088731</v>
      </c>
      <c r="Q1059" s="28">
        <v>0</v>
      </c>
      <c r="R1059" s="27">
        <f t="shared" si="71"/>
        <v>216.99999999487773</v>
      </c>
      <c r="S1059" s="3" t="s">
        <v>4</v>
      </c>
      <c r="T1059" s="3" t="s">
        <v>1653</v>
      </c>
      <c r="U1059" s="3" t="s">
        <v>4</v>
      </c>
      <c r="V1059" s="3" t="s">
        <v>1673</v>
      </c>
      <c r="W1059" s="5">
        <v>0</v>
      </c>
      <c r="X1059" s="5">
        <v>0</v>
      </c>
      <c r="Y1059" s="5">
        <v>0</v>
      </c>
      <c r="Z1059" s="5">
        <v>5</v>
      </c>
      <c r="AA1059" s="5">
        <v>15</v>
      </c>
      <c r="AB1059" s="5">
        <v>0</v>
      </c>
      <c r="AC1059" s="5">
        <v>0</v>
      </c>
      <c r="AD1059" s="5">
        <v>0</v>
      </c>
      <c r="AE1059" s="2">
        <v>7</v>
      </c>
      <c r="AF1059" s="2">
        <v>0</v>
      </c>
      <c r="AG1059" s="2">
        <v>0</v>
      </c>
      <c r="AH1059" s="2">
        <v>0</v>
      </c>
      <c r="AI1059" s="2">
        <v>0</v>
      </c>
      <c r="AJ1059" s="2">
        <v>3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 t="s">
        <v>4</v>
      </c>
      <c r="AT1059" s="2" t="s">
        <v>4</v>
      </c>
    </row>
    <row r="1060" spans="1:46" x14ac:dyDescent="0.2">
      <c r="A1060" s="2">
        <v>1658448</v>
      </c>
      <c r="B1060" s="2">
        <v>850652</v>
      </c>
      <c r="C1060" s="10">
        <v>22.737525939941399</v>
      </c>
      <c r="D1060" s="10">
        <v>40.762538909912102</v>
      </c>
      <c r="E1060" s="19" t="s">
        <v>1644</v>
      </c>
      <c r="F1060" s="46">
        <f>INDEX(Δεδομένα!$P:$P,MATCH('2021'!E1060,Δεδομένα!$O:$O,0))</f>
        <v>44</v>
      </c>
      <c r="G1060" s="49" t="s">
        <v>1550</v>
      </c>
      <c r="H1060" s="51" t="str">
        <f>INDEX(Δεδομένα!B$1:B$51,MATCH('2021'!G1060,Δεδομένα!A$1:A$51,0))</f>
        <v>ΚΕΝΤΡΙΚΗΣ ΜΑΚΕΔΟΝΙΑΣ</v>
      </c>
      <c r="I1060" s="53">
        <f>INDEX(Δεδομένα!E$1:E$13,MATCH('2021'!H1060,Δεδομένα!D$1:D$13,0))</f>
        <v>3</v>
      </c>
      <c r="J1060" s="4">
        <v>44320</v>
      </c>
      <c r="K1060" s="3" t="s">
        <v>290</v>
      </c>
      <c r="L1060" s="17" t="str">
        <f t="shared" si="68"/>
        <v>04/05/2021 12:24</v>
      </c>
      <c r="M1060" s="4">
        <v>44320</v>
      </c>
      <c r="N1060" s="3" t="s">
        <v>1093</v>
      </c>
      <c r="O1060" s="17" t="str">
        <f t="shared" si="69"/>
        <v>04/05/2021 13:24</v>
      </c>
      <c r="P1060" s="24">
        <f t="shared" si="70"/>
        <v>4.1666666664241347E-2</v>
      </c>
      <c r="Q1060" s="28">
        <v>0</v>
      </c>
      <c r="R1060" s="27">
        <f t="shared" si="71"/>
        <v>59.99999999650754</v>
      </c>
      <c r="S1060" s="3" t="s">
        <v>4</v>
      </c>
      <c r="T1060" s="3" t="s">
        <v>1645</v>
      </c>
      <c r="U1060" s="3" t="s">
        <v>4</v>
      </c>
      <c r="V1060" s="3" t="s">
        <v>1740</v>
      </c>
      <c r="W1060" s="5">
        <v>0</v>
      </c>
      <c r="X1060" s="5">
        <v>0.3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2">
        <v>5</v>
      </c>
      <c r="AF1060" s="2">
        <v>0</v>
      </c>
      <c r="AG1060" s="2">
        <v>0</v>
      </c>
      <c r="AH1060" s="2">
        <v>0</v>
      </c>
      <c r="AI1060" s="2">
        <v>0</v>
      </c>
      <c r="AJ1060" s="2">
        <v>2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 t="s">
        <v>4</v>
      </c>
      <c r="AT1060" s="2" t="s">
        <v>4</v>
      </c>
    </row>
    <row r="1061" spans="1:46" x14ac:dyDescent="0.2">
      <c r="A1061" s="2">
        <v>1660141</v>
      </c>
      <c r="B1061" s="2">
        <v>851608</v>
      </c>
      <c r="C1061" s="10">
        <v>22.783502067233002</v>
      </c>
      <c r="D1061" s="10">
        <v>40.746044866297503</v>
      </c>
      <c r="E1061" s="19" t="s">
        <v>1644</v>
      </c>
      <c r="F1061" s="46">
        <f>INDEX(Δεδομένα!$P:$P,MATCH('2021'!E1061,Δεδομένα!$O:$O,0))</f>
        <v>44</v>
      </c>
      <c r="G1061" s="49" t="s">
        <v>1550</v>
      </c>
      <c r="H1061" s="51" t="str">
        <f>INDEX(Δεδομένα!B$1:B$51,MATCH('2021'!G1061,Δεδομένα!A$1:A$51,0))</f>
        <v>ΚΕΝΤΡΙΚΗΣ ΜΑΚΕΔΟΝΙΑΣ</v>
      </c>
      <c r="I1061" s="53">
        <f>INDEX(Δεδομένα!E$1:E$13,MATCH('2021'!H1061,Δεδομένα!D$1:D$13,0))</f>
        <v>3</v>
      </c>
      <c r="J1061" s="4">
        <v>44324</v>
      </c>
      <c r="K1061" s="3" t="s">
        <v>70</v>
      </c>
      <c r="L1061" s="17" t="str">
        <f t="shared" si="68"/>
        <v>08/05/2021 11:17</v>
      </c>
      <c r="M1061" s="4">
        <v>44324</v>
      </c>
      <c r="N1061" s="3" t="s">
        <v>331</v>
      </c>
      <c r="O1061" s="17" t="str">
        <f t="shared" si="69"/>
        <v>08/05/2021 12:15</v>
      </c>
      <c r="P1061" s="24">
        <f t="shared" si="70"/>
        <v>4.0277777778101154E-2</v>
      </c>
      <c r="Q1061" s="28">
        <v>0</v>
      </c>
      <c r="R1061" s="27">
        <f t="shared" si="71"/>
        <v>58.000000000465661</v>
      </c>
      <c r="S1061" s="3" t="s">
        <v>4</v>
      </c>
      <c r="T1061" s="3" t="s">
        <v>1645</v>
      </c>
      <c r="U1061" s="3" t="s">
        <v>4</v>
      </c>
      <c r="V1061" s="3" t="s">
        <v>1649</v>
      </c>
      <c r="W1061" s="5">
        <v>0</v>
      </c>
      <c r="X1061" s="5">
        <v>0</v>
      </c>
      <c r="Y1061" s="5">
        <v>0</v>
      </c>
      <c r="Z1061" s="5">
        <v>2</v>
      </c>
      <c r="AA1061" s="5">
        <v>0</v>
      </c>
      <c r="AB1061" s="5">
        <v>0</v>
      </c>
      <c r="AC1061" s="5">
        <v>0</v>
      </c>
      <c r="AD1061" s="5">
        <v>0</v>
      </c>
      <c r="AE1061" s="2">
        <v>2</v>
      </c>
      <c r="AF1061" s="2">
        <v>0</v>
      </c>
      <c r="AG1061" s="2">
        <v>0</v>
      </c>
      <c r="AH1061" s="2">
        <v>0</v>
      </c>
      <c r="AI1061" s="2">
        <v>0</v>
      </c>
      <c r="AJ1061" s="2">
        <v>1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 t="s">
        <v>4</v>
      </c>
      <c r="AT1061" s="2" t="s">
        <v>4</v>
      </c>
    </row>
    <row r="1062" spans="1:46" x14ac:dyDescent="0.2">
      <c r="A1062" s="2">
        <v>1660137</v>
      </c>
      <c r="B1062" s="2">
        <v>851696</v>
      </c>
      <c r="C1062" s="10">
        <v>22.7908163496854</v>
      </c>
      <c r="D1062" s="10">
        <v>40.636737205325097</v>
      </c>
      <c r="E1062" s="19" t="s">
        <v>1644</v>
      </c>
      <c r="F1062" s="46">
        <f>INDEX(Δεδομένα!$P:$P,MATCH('2021'!E1062,Δεδομένα!$O:$O,0))</f>
        <v>44</v>
      </c>
      <c r="G1062" s="49" t="s">
        <v>1550</v>
      </c>
      <c r="H1062" s="51" t="str">
        <f>INDEX(Δεδομένα!B$1:B$51,MATCH('2021'!G1062,Δεδομένα!A$1:A$51,0))</f>
        <v>ΚΕΝΤΡΙΚΗΣ ΜΑΚΕΔΟΝΙΑΣ</v>
      </c>
      <c r="I1062" s="53">
        <f>INDEX(Δεδομένα!E$1:E$13,MATCH('2021'!H1062,Δεδομένα!D$1:D$13,0))</f>
        <v>3</v>
      </c>
      <c r="J1062" s="4">
        <v>44324</v>
      </c>
      <c r="K1062" s="3" t="s">
        <v>94</v>
      </c>
      <c r="L1062" s="17" t="str">
        <f t="shared" si="68"/>
        <v>08/05/2021 17:28</v>
      </c>
      <c r="M1062" s="4">
        <v>44324</v>
      </c>
      <c r="N1062" s="3" t="s">
        <v>421</v>
      </c>
      <c r="O1062" s="17" t="str">
        <f t="shared" si="69"/>
        <v>08/05/2021 18:37</v>
      </c>
      <c r="P1062" s="24">
        <f t="shared" si="70"/>
        <v>4.7916666662786156E-2</v>
      </c>
      <c r="Q1062" s="28">
        <v>0</v>
      </c>
      <c r="R1062" s="27">
        <f t="shared" si="71"/>
        <v>68.999999994412065</v>
      </c>
      <c r="S1062" s="3" t="s">
        <v>4</v>
      </c>
      <c r="T1062" s="3" t="s">
        <v>1653</v>
      </c>
      <c r="U1062" s="3" t="s">
        <v>4</v>
      </c>
      <c r="V1062" s="3" t="s">
        <v>1741</v>
      </c>
      <c r="W1062" s="5">
        <v>0</v>
      </c>
      <c r="X1062" s="5">
        <v>0</v>
      </c>
      <c r="Y1062" s="5">
        <v>0</v>
      </c>
      <c r="Z1062" s="5">
        <v>0</v>
      </c>
      <c r="AA1062" s="5">
        <v>1</v>
      </c>
      <c r="AB1062" s="5">
        <v>0</v>
      </c>
      <c r="AC1062" s="5">
        <v>0</v>
      </c>
      <c r="AD1062" s="5">
        <v>0</v>
      </c>
      <c r="AE1062" s="2">
        <v>2</v>
      </c>
      <c r="AF1062" s="2">
        <v>0</v>
      </c>
      <c r="AG1062" s="2">
        <v>0</v>
      </c>
      <c r="AH1062" s="2">
        <v>0</v>
      </c>
      <c r="AI1062" s="2">
        <v>0</v>
      </c>
      <c r="AJ1062" s="2">
        <v>1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 t="s">
        <v>4</v>
      </c>
      <c r="AT1062" s="2" t="s">
        <v>4</v>
      </c>
    </row>
    <row r="1063" spans="1:46" x14ac:dyDescent="0.2">
      <c r="A1063" s="2">
        <v>1660706</v>
      </c>
      <c r="B1063" s="2">
        <v>852156</v>
      </c>
      <c r="E1063" s="19" t="s">
        <v>1644</v>
      </c>
      <c r="F1063" s="46">
        <f>INDEX(Δεδομένα!$P:$P,MATCH('2021'!E1063,Δεδομένα!$O:$O,0))</f>
        <v>44</v>
      </c>
      <c r="G1063" s="49" t="s">
        <v>1550</v>
      </c>
      <c r="H1063" s="51" t="str">
        <f>INDEX(Δεδομένα!B$1:B$51,MATCH('2021'!G1063,Δεδομένα!A$1:A$51,0))</f>
        <v>ΚΕΝΤΡΙΚΗΣ ΜΑΚΕΔΟΝΙΑΣ</v>
      </c>
      <c r="I1063" s="53">
        <f>INDEX(Δεδομένα!E$1:E$13,MATCH('2021'!H1063,Δεδομένα!D$1:D$13,0))</f>
        <v>3</v>
      </c>
      <c r="J1063" s="4">
        <v>44326</v>
      </c>
      <c r="K1063" s="3" t="s">
        <v>862</v>
      </c>
      <c r="L1063" s="17" t="str">
        <f t="shared" si="68"/>
        <v>10/05/2021 13:54</v>
      </c>
      <c r="M1063" s="4">
        <v>44326</v>
      </c>
      <c r="N1063" s="3" t="s">
        <v>656</v>
      </c>
      <c r="O1063" s="17" t="str">
        <f t="shared" si="69"/>
        <v>10/05/2021 14:55</v>
      </c>
      <c r="P1063" s="24">
        <f t="shared" si="70"/>
        <v>4.2361111110949423E-2</v>
      </c>
      <c r="Q1063" s="28">
        <v>0</v>
      </c>
      <c r="R1063" s="27">
        <f t="shared" si="71"/>
        <v>60.999999999767169</v>
      </c>
      <c r="S1063" s="3" t="s">
        <v>4</v>
      </c>
      <c r="T1063" s="3" t="s">
        <v>1645</v>
      </c>
      <c r="U1063" s="3" t="s">
        <v>4</v>
      </c>
      <c r="V1063" s="3" t="s">
        <v>1742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0.3</v>
      </c>
      <c r="AE1063" s="2">
        <v>2</v>
      </c>
      <c r="AF1063" s="2">
        <v>0</v>
      </c>
      <c r="AG1063" s="2">
        <v>0</v>
      </c>
      <c r="AH1063" s="2">
        <v>0</v>
      </c>
      <c r="AI1063" s="2">
        <v>0</v>
      </c>
      <c r="AJ1063" s="2">
        <v>1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 t="s">
        <v>4</v>
      </c>
      <c r="AT1063" s="2" t="s">
        <v>4</v>
      </c>
    </row>
    <row r="1064" spans="1:46" x14ac:dyDescent="0.2">
      <c r="A1064" s="2">
        <v>1666785</v>
      </c>
      <c r="B1064" s="2">
        <v>853815</v>
      </c>
      <c r="E1064" s="19" t="s">
        <v>1644</v>
      </c>
      <c r="F1064" s="46">
        <f>INDEX(Δεδομένα!$P:$P,MATCH('2021'!E1064,Δεδομένα!$O:$O,0))</f>
        <v>44</v>
      </c>
      <c r="G1064" s="49" t="s">
        <v>1550</v>
      </c>
      <c r="H1064" s="51" t="str">
        <f>INDEX(Δεδομένα!B$1:B$51,MATCH('2021'!G1064,Δεδομένα!A$1:A$51,0))</f>
        <v>ΚΕΝΤΡΙΚΗΣ ΜΑΚΕΔΟΝΙΑΣ</v>
      </c>
      <c r="I1064" s="53">
        <f>INDEX(Δεδομένα!E$1:E$13,MATCH('2021'!H1064,Δεδομένα!D$1:D$13,0))</f>
        <v>3</v>
      </c>
      <c r="J1064" s="4">
        <v>44333</v>
      </c>
      <c r="K1064" s="3" t="s">
        <v>1658</v>
      </c>
      <c r="L1064" s="17" t="str">
        <f t="shared" ref="L1064:L1120" si="72">_xlfn.CONCAT(TEXT(J1064,"ηη/μμ/εεε")," ",TEXT(K1064,"ωω:λλ"))</f>
        <v>17/05/2021 16:21</v>
      </c>
      <c r="M1064" s="4">
        <v>44333</v>
      </c>
      <c r="N1064" s="3" t="s">
        <v>510</v>
      </c>
      <c r="O1064" s="17" t="str">
        <f t="shared" ref="O1064:O1120" si="73">_xlfn.CONCAT(TEXT(M1064,"ηη/μμ/εεε")," ",TEXT(N1064,"ωω:λλ"))</f>
        <v>17/05/2021 17:20</v>
      </c>
      <c r="P1064" s="24">
        <f t="shared" ref="P1064:P1120" si="74">O1064-L1064</f>
        <v>4.0972222217533272E-2</v>
      </c>
      <c r="Q1064" s="28">
        <v>0</v>
      </c>
      <c r="R1064" s="27">
        <f t="shared" ref="R1064:R1120" si="75">P1064*(24*60)</f>
        <v>58.999999993247911</v>
      </c>
      <c r="S1064" s="3" t="s">
        <v>4</v>
      </c>
      <c r="T1064" s="3" t="s">
        <v>1653</v>
      </c>
      <c r="U1064" s="3" t="s">
        <v>4</v>
      </c>
      <c r="V1064" s="3" t="s">
        <v>1697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0.1</v>
      </c>
      <c r="AE1064" s="2">
        <v>3</v>
      </c>
      <c r="AF1064" s="2">
        <v>0</v>
      </c>
      <c r="AG1064" s="2">
        <v>0</v>
      </c>
      <c r="AH1064" s="2">
        <v>0</v>
      </c>
      <c r="AI1064" s="2">
        <v>0</v>
      </c>
      <c r="AJ1064" s="2">
        <v>1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 t="s">
        <v>4</v>
      </c>
      <c r="AT1064" s="2" t="s">
        <v>4</v>
      </c>
    </row>
    <row r="1065" spans="1:46" x14ac:dyDescent="0.2">
      <c r="A1065" s="2">
        <v>1666789</v>
      </c>
      <c r="B1065" s="2">
        <v>853839</v>
      </c>
      <c r="E1065" s="19" t="s">
        <v>1644</v>
      </c>
      <c r="F1065" s="46">
        <f>INDEX(Δεδομένα!$P:$P,MATCH('2021'!E1065,Δεδομένα!$O:$O,0))</f>
        <v>44</v>
      </c>
      <c r="G1065" s="49" t="s">
        <v>1550</v>
      </c>
      <c r="H1065" s="51" t="str">
        <f>INDEX(Δεδομένα!B$1:B$51,MATCH('2021'!G1065,Δεδομένα!A$1:A$51,0))</f>
        <v>ΚΕΝΤΡΙΚΗΣ ΜΑΚΕΔΟΝΙΑΣ</v>
      </c>
      <c r="I1065" s="53">
        <f>INDEX(Δεδομένα!E$1:E$13,MATCH('2021'!H1065,Δεδομένα!D$1:D$13,0))</f>
        <v>3</v>
      </c>
      <c r="J1065" s="4">
        <v>44333</v>
      </c>
      <c r="K1065" s="3" t="s">
        <v>234</v>
      </c>
      <c r="L1065" s="17" t="str">
        <f t="shared" si="72"/>
        <v>17/05/2021 18:39</v>
      </c>
      <c r="M1065" s="4">
        <v>44333</v>
      </c>
      <c r="N1065" s="3" t="s">
        <v>759</v>
      </c>
      <c r="O1065" s="17" t="str">
        <f t="shared" si="73"/>
        <v>17/05/2021 19:36</v>
      </c>
      <c r="P1065" s="24">
        <f t="shared" si="74"/>
        <v>3.9583333331393078E-2</v>
      </c>
      <c r="Q1065" s="28">
        <v>0</v>
      </c>
      <c r="R1065" s="27">
        <f t="shared" si="75"/>
        <v>56.999999997206032</v>
      </c>
      <c r="S1065" s="3" t="s">
        <v>4</v>
      </c>
      <c r="T1065" s="3" t="s">
        <v>1645</v>
      </c>
      <c r="U1065" s="3" t="s">
        <v>4</v>
      </c>
      <c r="V1065" s="3" t="s">
        <v>1128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0.4</v>
      </c>
      <c r="AE1065" s="2">
        <v>3</v>
      </c>
      <c r="AF1065" s="2">
        <v>0</v>
      </c>
      <c r="AG1065" s="2">
        <v>0</v>
      </c>
      <c r="AH1065" s="2">
        <v>0</v>
      </c>
      <c r="AI1065" s="2">
        <v>0</v>
      </c>
      <c r="AJ1065" s="2">
        <v>1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 t="s">
        <v>4</v>
      </c>
      <c r="AT1065" s="2" t="s">
        <v>4</v>
      </c>
    </row>
    <row r="1066" spans="1:46" x14ac:dyDescent="0.2">
      <c r="A1066" s="2">
        <v>1667086</v>
      </c>
      <c r="B1066" s="2">
        <v>853843</v>
      </c>
      <c r="C1066" s="10">
        <v>22.722126286358399</v>
      </c>
      <c r="D1066" s="10">
        <v>40.645564488261599</v>
      </c>
      <c r="E1066" s="19" t="s">
        <v>1644</v>
      </c>
      <c r="F1066" s="46">
        <f>INDEX(Δεδομένα!$P:$P,MATCH('2021'!E1066,Δεδομένα!$O:$O,0))</f>
        <v>44</v>
      </c>
      <c r="G1066" s="49" t="s">
        <v>1550</v>
      </c>
      <c r="H1066" s="51" t="str">
        <f>INDEX(Δεδομένα!B$1:B$51,MATCH('2021'!G1066,Δεδομένα!A$1:A$51,0))</f>
        <v>ΚΕΝΤΡΙΚΗΣ ΜΑΚΕΔΟΝΙΑΣ</v>
      </c>
      <c r="I1066" s="53">
        <f>INDEX(Δεδομένα!E$1:E$13,MATCH('2021'!H1066,Δεδομένα!D$1:D$13,0))</f>
        <v>3</v>
      </c>
      <c r="J1066" s="4">
        <v>44333</v>
      </c>
      <c r="K1066" s="3" t="s">
        <v>680</v>
      </c>
      <c r="L1066" s="17" t="str">
        <f t="shared" si="72"/>
        <v>17/05/2021 18:51</v>
      </c>
      <c r="M1066" s="4">
        <v>44333</v>
      </c>
      <c r="N1066" s="3" t="s">
        <v>450</v>
      </c>
      <c r="O1066" s="17" t="str">
        <f t="shared" si="73"/>
        <v>17/05/2021 20:50</v>
      </c>
      <c r="P1066" s="24">
        <f t="shared" si="74"/>
        <v>8.2638888889050577E-2</v>
      </c>
      <c r="Q1066" s="28">
        <v>0</v>
      </c>
      <c r="R1066" s="27">
        <f t="shared" si="75"/>
        <v>119.00000000023283</v>
      </c>
      <c r="S1066" s="3" t="s">
        <v>4</v>
      </c>
      <c r="T1066" s="3" t="s">
        <v>1653</v>
      </c>
      <c r="U1066" s="3" t="s">
        <v>4</v>
      </c>
      <c r="V1066" s="3" t="s">
        <v>1743</v>
      </c>
      <c r="W1066" s="5">
        <v>0</v>
      </c>
      <c r="X1066" s="5">
        <v>0</v>
      </c>
      <c r="Y1066" s="5">
        <v>0</v>
      </c>
      <c r="Z1066" s="5">
        <v>0</v>
      </c>
      <c r="AA1066" s="5">
        <v>1</v>
      </c>
      <c r="AB1066" s="5">
        <v>0</v>
      </c>
      <c r="AC1066" s="5">
        <v>0</v>
      </c>
      <c r="AD1066" s="5">
        <v>0</v>
      </c>
      <c r="AE1066" s="2">
        <v>2</v>
      </c>
      <c r="AF1066" s="2">
        <v>0</v>
      </c>
      <c r="AG1066" s="2">
        <v>0</v>
      </c>
      <c r="AH1066" s="2">
        <v>0</v>
      </c>
      <c r="AI1066" s="2">
        <v>0</v>
      </c>
      <c r="AJ1066" s="2">
        <v>1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 t="s">
        <v>4</v>
      </c>
      <c r="AT1066" s="2" t="s">
        <v>4</v>
      </c>
    </row>
    <row r="1067" spans="1:46" x14ac:dyDescent="0.2">
      <c r="A1067" s="2">
        <v>1663379</v>
      </c>
      <c r="B1067" s="2">
        <v>854228</v>
      </c>
      <c r="E1067" s="19" t="s">
        <v>1644</v>
      </c>
      <c r="F1067" s="46">
        <f>INDEX(Δεδομένα!$P:$P,MATCH('2021'!E1067,Δεδομένα!$O:$O,0))</f>
        <v>44</v>
      </c>
      <c r="G1067" s="49" t="s">
        <v>1550</v>
      </c>
      <c r="H1067" s="51" t="str">
        <f>INDEX(Δεδομένα!B$1:B$51,MATCH('2021'!G1067,Δεδομένα!A$1:A$51,0))</f>
        <v>ΚΕΝΤΡΙΚΗΣ ΜΑΚΕΔΟΝΙΑΣ</v>
      </c>
      <c r="I1067" s="53">
        <f>INDEX(Δεδομένα!E$1:E$13,MATCH('2021'!H1067,Δεδομένα!D$1:D$13,0))</f>
        <v>3</v>
      </c>
      <c r="J1067" s="4">
        <v>44335</v>
      </c>
      <c r="K1067" s="3" t="s">
        <v>1744</v>
      </c>
      <c r="L1067" s="17" t="str">
        <f t="shared" si="72"/>
        <v>19/05/2021 10:19</v>
      </c>
      <c r="M1067" s="4">
        <v>44335</v>
      </c>
      <c r="N1067" s="3" t="s">
        <v>1338</v>
      </c>
      <c r="O1067" s="17" t="str">
        <f t="shared" si="73"/>
        <v>19/05/2021 10:40</v>
      </c>
      <c r="P1067" s="24">
        <f t="shared" si="74"/>
        <v>1.4583333337213844E-2</v>
      </c>
      <c r="Q1067" s="28">
        <v>0</v>
      </c>
      <c r="R1067" s="27">
        <f t="shared" si="75"/>
        <v>21.000000005587935</v>
      </c>
      <c r="S1067" s="3" t="s">
        <v>4</v>
      </c>
      <c r="T1067" s="3" t="s">
        <v>1653</v>
      </c>
      <c r="U1067" s="3" t="s">
        <v>4</v>
      </c>
      <c r="V1067" s="3" t="s">
        <v>1745</v>
      </c>
      <c r="W1067" s="5">
        <v>0</v>
      </c>
      <c r="X1067" s="5">
        <v>0</v>
      </c>
      <c r="Y1067" s="5">
        <v>0</v>
      </c>
      <c r="Z1067" s="5">
        <v>1</v>
      </c>
      <c r="AA1067" s="5">
        <v>1</v>
      </c>
      <c r="AB1067" s="5">
        <v>0</v>
      </c>
      <c r="AC1067" s="5">
        <v>0</v>
      </c>
      <c r="AD1067" s="5">
        <v>0</v>
      </c>
      <c r="AE1067" s="2">
        <v>3</v>
      </c>
      <c r="AF1067" s="2">
        <v>0</v>
      </c>
      <c r="AG1067" s="2">
        <v>0</v>
      </c>
      <c r="AH1067" s="2">
        <v>0</v>
      </c>
      <c r="AI1067" s="2">
        <v>0</v>
      </c>
      <c r="AJ1067" s="2">
        <v>1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 t="s">
        <v>4</v>
      </c>
      <c r="AT1067" s="2" t="s">
        <v>4</v>
      </c>
    </row>
    <row r="1068" spans="1:46" x14ac:dyDescent="0.2">
      <c r="A1068" s="2">
        <v>1663540</v>
      </c>
      <c r="B1068" s="2">
        <v>854618</v>
      </c>
      <c r="C1068" s="6">
        <v>22.668031292023599</v>
      </c>
      <c r="D1068" s="6">
        <v>40.828652035678701</v>
      </c>
      <c r="E1068" s="19" t="s">
        <v>1644</v>
      </c>
      <c r="F1068" s="46">
        <f>INDEX(Δεδομένα!$P:$P,MATCH('2021'!E1068,Δεδομένα!$O:$O,0))</f>
        <v>44</v>
      </c>
      <c r="G1068" s="49" t="s">
        <v>1550</v>
      </c>
      <c r="H1068" s="51" t="str">
        <f>INDEX(Δεδομένα!B$1:B$51,MATCH('2021'!G1068,Δεδομένα!A$1:A$51,0))</f>
        <v>ΚΕΝΤΡΙΚΗΣ ΜΑΚΕΔΟΝΙΑΣ</v>
      </c>
      <c r="I1068" s="53">
        <f>INDEX(Δεδομένα!E$1:E$13,MATCH('2021'!H1068,Δεδομένα!D$1:D$13,0))</f>
        <v>3</v>
      </c>
      <c r="J1068" s="4">
        <v>44336</v>
      </c>
      <c r="K1068" s="3" t="s">
        <v>711</v>
      </c>
      <c r="L1068" s="17" t="str">
        <f t="shared" si="72"/>
        <v>20/05/2021 14:21</v>
      </c>
      <c r="M1068" s="4">
        <v>44336</v>
      </c>
      <c r="N1068" s="3" t="s">
        <v>601</v>
      </c>
      <c r="O1068" s="17" t="str">
        <f t="shared" si="73"/>
        <v>20/05/2021 14:58</v>
      </c>
      <c r="P1068" s="24">
        <f t="shared" si="74"/>
        <v>2.5694444448163267E-2</v>
      </c>
      <c r="Q1068" s="28">
        <v>0</v>
      </c>
      <c r="R1068" s="27">
        <f t="shared" si="75"/>
        <v>37.000000005355105</v>
      </c>
      <c r="S1068" s="3" t="s">
        <v>4</v>
      </c>
      <c r="T1068" s="3" t="s">
        <v>1645</v>
      </c>
      <c r="U1068" s="3" t="s">
        <v>4</v>
      </c>
      <c r="V1068" s="3" t="s">
        <v>1746</v>
      </c>
      <c r="W1068" s="5">
        <v>0</v>
      </c>
      <c r="X1068" s="5">
        <v>0</v>
      </c>
      <c r="Y1068" s="5">
        <v>0</v>
      </c>
      <c r="Z1068" s="5">
        <v>0.2</v>
      </c>
      <c r="AA1068" s="5">
        <v>0</v>
      </c>
      <c r="AB1068" s="5">
        <v>0</v>
      </c>
      <c r="AC1068" s="5">
        <v>0</v>
      </c>
      <c r="AD1068" s="5">
        <v>0</v>
      </c>
      <c r="AE1068" s="2">
        <v>6</v>
      </c>
      <c r="AF1068" s="2">
        <v>0</v>
      </c>
      <c r="AG1068" s="2">
        <v>0</v>
      </c>
      <c r="AH1068" s="2">
        <v>0</v>
      </c>
      <c r="AI1068" s="2">
        <v>0</v>
      </c>
      <c r="AJ1068" s="2">
        <v>2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 t="s">
        <v>4</v>
      </c>
      <c r="AT1068" s="2" t="s">
        <v>4</v>
      </c>
    </row>
    <row r="1069" spans="1:46" x14ac:dyDescent="0.2">
      <c r="A1069" s="2">
        <v>1663897</v>
      </c>
      <c r="B1069" s="2">
        <v>854937</v>
      </c>
      <c r="C1069" s="6">
        <v>22.7490857536616</v>
      </c>
      <c r="D1069" s="6">
        <v>40.723771415432701</v>
      </c>
      <c r="E1069" s="19" t="s">
        <v>1644</v>
      </c>
      <c r="F1069" s="46">
        <f>INDEX(Δεδομένα!$P:$P,MATCH('2021'!E1069,Δεδομένα!$O:$O,0))</f>
        <v>44</v>
      </c>
      <c r="G1069" s="49" t="s">
        <v>1550</v>
      </c>
      <c r="H1069" s="51" t="str">
        <f>INDEX(Δεδομένα!B$1:B$51,MATCH('2021'!G1069,Δεδομένα!A$1:A$51,0))</f>
        <v>ΚΕΝΤΡΙΚΗΣ ΜΑΚΕΔΟΝΙΑΣ</v>
      </c>
      <c r="I1069" s="53">
        <f>INDEX(Δεδομένα!E$1:E$13,MATCH('2021'!H1069,Δεδομένα!D$1:D$13,0))</f>
        <v>3</v>
      </c>
      <c r="J1069" s="4">
        <v>44337</v>
      </c>
      <c r="K1069" s="3" t="s">
        <v>619</v>
      </c>
      <c r="L1069" s="17" t="str">
        <f t="shared" si="72"/>
        <v>21/05/2021 14:13</v>
      </c>
      <c r="M1069" s="4">
        <v>44337</v>
      </c>
      <c r="N1069" s="3" t="s">
        <v>421</v>
      </c>
      <c r="O1069" s="17" t="str">
        <f t="shared" si="73"/>
        <v>21/05/2021 18:37</v>
      </c>
      <c r="P1069" s="24">
        <f t="shared" si="74"/>
        <v>0.1833333333270275</v>
      </c>
      <c r="Q1069" s="28">
        <v>0</v>
      </c>
      <c r="R1069" s="27">
        <f t="shared" si="75"/>
        <v>263.9999999909196</v>
      </c>
      <c r="S1069" s="3" t="s">
        <v>4</v>
      </c>
      <c r="T1069" s="3" t="s">
        <v>1645</v>
      </c>
      <c r="U1069" s="3" t="s">
        <v>4</v>
      </c>
      <c r="V1069" s="3" t="s">
        <v>1128</v>
      </c>
      <c r="W1069" s="5">
        <v>0</v>
      </c>
      <c r="X1069" s="5">
        <v>0</v>
      </c>
      <c r="Y1069" s="5">
        <v>0</v>
      </c>
      <c r="Z1069" s="5">
        <v>15</v>
      </c>
      <c r="AA1069" s="5">
        <v>0</v>
      </c>
      <c r="AB1069" s="5">
        <v>0</v>
      </c>
      <c r="AC1069" s="5">
        <v>0</v>
      </c>
      <c r="AD1069" s="5">
        <v>0</v>
      </c>
      <c r="AE1069" s="2">
        <v>6</v>
      </c>
      <c r="AF1069" s="2">
        <v>0</v>
      </c>
      <c r="AG1069" s="2">
        <v>0</v>
      </c>
      <c r="AH1069" s="2">
        <v>0</v>
      </c>
      <c r="AI1069" s="2">
        <v>0</v>
      </c>
      <c r="AJ1069" s="2">
        <v>3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 t="s">
        <v>4</v>
      </c>
      <c r="AT1069" s="2" t="s">
        <v>4</v>
      </c>
    </row>
    <row r="1070" spans="1:46" x14ac:dyDescent="0.2">
      <c r="A1070" s="2">
        <v>1663907</v>
      </c>
      <c r="B1070" s="2">
        <v>855135</v>
      </c>
      <c r="C1070" s="6">
        <v>22.7854619014111</v>
      </c>
      <c r="D1070" s="6">
        <v>40.678551370768297</v>
      </c>
      <c r="E1070" s="19" t="s">
        <v>1644</v>
      </c>
      <c r="F1070" s="46">
        <f>INDEX(Δεδομένα!$P:$P,MATCH('2021'!E1070,Δεδομένα!$O:$O,0))</f>
        <v>44</v>
      </c>
      <c r="G1070" s="49" t="s">
        <v>1550</v>
      </c>
      <c r="H1070" s="51" t="str">
        <f>INDEX(Δεδομένα!B$1:B$51,MATCH('2021'!G1070,Δεδομένα!A$1:A$51,0))</f>
        <v>ΚΕΝΤΡΙΚΗΣ ΜΑΚΕΔΟΝΙΑΣ</v>
      </c>
      <c r="I1070" s="53">
        <f>INDEX(Δεδομένα!E$1:E$13,MATCH('2021'!H1070,Δεδομένα!D$1:D$13,0))</f>
        <v>3</v>
      </c>
      <c r="J1070" s="4">
        <v>44338</v>
      </c>
      <c r="K1070" s="3" t="s">
        <v>1747</v>
      </c>
      <c r="L1070" s="17" t="str">
        <f t="shared" si="72"/>
        <v>22/05/2021 10:37</v>
      </c>
      <c r="M1070" s="4">
        <v>44338</v>
      </c>
      <c r="N1070" s="3" t="s">
        <v>238</v>
      </c>
      <c r="O1070" s="17" t="str">
        <f t="shared" si="73"/>
        <v>22/05/2021 11:30</v>
      </c>
      <c r="P1070" s="24">
        <f t="shared" si="74"/>
        <v>3.6805555551836733E-2</v>
      </c>
      <c r="Q1070" s="28">
        <v>0</v>
      </c>
      <c r="R1070" s="27">
        <f t="shared" si="75"/>
        <v>52.999999994644895</v>
      </c>
      <c r="S1070" s="3" t="s">
        <v>4</v>
      </c>
      <c r="T1070" s="3" t="s">
        <v>1653</v>
      </c>
      <c r="U1070" s="3" t="s">
        <v>4</v>
      </c>
      <c r="V1070" s="3" t="s">
        <v>1745</v>
      </c>
      <c r="W1070" s="5">
        <v>0</v>
      </c>
      <c r="X1070" s="5">
        <v>0</v>
      </c>
      <c r="Y1070" s="5">
        <v>0</v>
      </c>
      <c r="Z1070" s="5">
        <v>0</v>
      </c>
      <c r="AA1070" s="5">
        <v>0.4</v>
      </c>
      <c r="AB1070" s="5">
        <v>0</v>
      </c>
      <c r="AC1070" s="5">
        <v>0</v>
      </c>
      <c r="AD1070" s="5">
        <v>0.1</v>
      </c>
      <c r="AE1070" s="2">
        <v>3</v>
      </c>
      <c r="AF1070" s="2">
        <v>0</v>
      </c>
      <c r="AG1070" s="2">
        <v>0</v>
      </c>
      <c r="AH1070" s="2">
        <v>0</v>
      </c>
      <c r="AI1070" s="2">
        <v>0</v>
      </c>
      <c r="AJ1070" s="2">
        <v>1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 t="s">
        <v>4</v>
      </c>
      <c r="AT1070" s="2" t="s">
        <v>4</v>
      </c>
    </row>
    <row r="1071" spans="1:46" x14ac:dyDescent="0.2">
      <c r="A1071" s="2">
        <v>1663860</v>
      </c>
      <c r="B1071" s="2">
        <v>855300</v>
      </c>
      <c r="C1071" s="6">
        <v>22.6785933165248</v>
      </c>
      <c r="D1071" s="6">
        <v>40.619728430618999</v>
      </c>
      <c r="E1071" s="19" t="s">
        <v>1644</v>
      </c>
      <c r="F1071" s="46">
        <f>INDEX(Δεδομένα!$P:$P,MATCH('2021'!E1071,Δεδομένα!$O:$O,0))</f>
        <v>44</v>
      </c>
      <c r="G1071" s="49" t="s">
        <v>1550</v>
      </c>
      <c r="H1071" s="51" t="str">
        <f>INDEX(Δεδομένα!B$1:B$51,MATCH('2021'!G1071,Δεδομένα!A$1:A$51,0))</f>
        <v>ΚΕΝΤΡΙΚΗΣ ΜΑΚΕΔΟΝΙΑΣ</v>
      </c>
      <c r="I1071" s="53">
        <f>INDEX(Δεδομένα!E$1:E$13,MATCH('2021'!H1071,Δεδομένα!D$1:D$13,0))</f>
        <v>3</v>
      </c>
      <c r="J1071" s="4">
        <v>44338</v>
      </c>
      <c r="K1071" s="3" t="s">
        <v>1361</v>
      </c>
      <c r="L1071" s="17" t="str">
        <f t="shared" si="72"/>
        <v>22/05/2021 22:24</v>
      </c>
      <c r="M1071" s="4">
        <v>44338</v>
      </c>
      <c r="N1071" s="3" t="s">
        <v>734</v>
      </c>
      <c r="O1071" s="17" t="str">
        <f t="shared" si="73"/>
        <v>22/05/2021 23:30</v>
      </c>
      <c r="P1071" s="24">
        <f t="shared" si="74"/>
        <v>4.5833333329937886E-2</v>
      </c>
      <c r="Q1071" s="28">
        <v>0</v>
      </c>
      <c r="R1071" s="27">
        <f t="shared" si="75"/>
        <v>65.999999995110556</v>
      </c>
      <c r="S1071" s="3" t="s">
        <v>4</v>
      </c>
      <c r="T1071" s="3" t="s">
        <v>1653</v>
      </c>
      <c r="U1071" s="3" t="s">
        <v>4</v>
      </c>
      <c r="V1071" s="3" t="s">
        <v>1676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20</v>
      </c>
      <c r="AE1071" s="2">
        <v>3</v>
      </c>
      <c r="AF1071" s="2">
        <v>0</v>
      </c>
      <c r="AG1071" s="2">
        <v>0</v>
      </c>
      <c r="AH1071" s="2">
        <v>0</v>
      </c>
      <c r="AI1071" s="2">
        <v>0</v>
      </c>
      <c r="AJ1071" s="2">
        <v>1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 t="s">
        <v>4</v>
      </c>
      <c r="AT1071" s="2" t="s">
        <v>4</v>
      </c>
    </row>
    <row r="1072" spans="1:46" x14ac:dyDescent="0.2">
      <c r="A1072" s="2">
        <v>1664852</v>
      </c>
      <c r="B1072" s="2">
        <v>855508</v>
      </c>
      <c r="E1072" s="19" t="s">
        <v>1644</v>
      </c>
      <c r="F1072" s="46">
        <f>INDEX(Δεδομένα!$P:$P,MATCH('2021'!E1072,Δεδομένα!$O:$O,0))</f>
        <v>44</v>
      </c>
      <c r="G1072" s="49" t="s">
        <v>1550</v>
      </c>
      <c r="H1072" s="51" t="str">
        <f>INDEX(Δεδομένα!B$1:B$51,MATCH('2021'!G1072,Δεδομένα!A$1:A$51,0))</f>
        <v>ΚΕΝΤΡΙΚΗΣ ΜΑΚΕΔΟΝΙΑΣ</v>
      </c>
      <c r="I1072" s="53">
        <f>INDEX(Δεδομένα!E$1:E$13,MATCH('2021'!H1072,Δεδομένα!D$1:D$13,0))</f>
        <v>3</v>
      </c>
      <c r="J1072" s="4">
        <v>44339</v>
      </c>
      <c r="K1072" s="3" t="s">
        <v>745</v>
      </c>
      <c r="L1072" s="17" t="str">
        <f t="shared" si="72"/>
        <v>23/05/2021 16:35</v>
      </c>
      <c r="M1072" s="4">
        <v>44339</v>
      </c>
      <c r="N1072" s="3" t="s">
        <v>1305</v>
      </c>
      <c r="O1072" s="17" t="str">
        <f t="shared" si="73"/>
        <v>23/05/2021 17:02</v>
      </c>
      <c r="P1072" s="24">
        <f t="shared" si="74"/>
        <v>1.8750000002910383E-2</v>
      </c>
      <c r="Q1072" s="28">
        <v>0</v>
      </c>
      <c r="R1072" s="27">
        <f t="shared" si="75"/>
        <v>27.000000004190952</v>
      </c>
      <c r="S1072" s="3" t="s">
        <v>4</v>
      </c>
      <c r="T1072" s="3" t="s">
        <v>1653</v>
      </c>
      <c r="U1072" s="3" t="s">
        <v>4</v>
      </c>
      <c r="V1072" s="3" t="s">
        <v>1748</v>
      </c>
      <c r="W1072" s="5">
        <v>0</v>
      </c>
      <c r="X1072" s="5">
        <v>0</v>
      </c>
      <c r="Y1072" s="5">
        <v>0</v>
      </c>
      <c r="Z1072" s="5">
        <v>0</v>
      </c>
      <c r="AA1072" s="5">
        <v>1</v>
      </c>
      <c r="AB1072" s="5">
        <v>0</v>
      </c>
      <c r="AC1072" s="5">
        <v>0</v>
      </c>
      <c r="AD1072" s="5">
        <v>0</v>
      </c>
      <c r="AE1072" s="2">
        <v>6</v>
      </c>
      <c r="AF1072" s="2">
        <v>0</v>
      </c>
      <c r="AG1072" s="2">
        <v>0</v>
      </c>
      <c r="AH1072" s="2">
        <v>0</v>
      </c>
      <c r="AI1072" s="2">
        <v>0</v>
      </c>
      <c r="AJ1072" s="2">
        <v>2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 t="s">
        <v>4</v>
      </c>
      <c r="AT1072" s="2" t="s">
        <v>4</v>
      </c>
    </row>
    <row r="1073" spans="1:46" x14ac:dyDescent="0.2">
      <c r="A1073" s="2">
        <v>1666748</v>
      </c>
      <c r="B1073" s="2">
        <v>855415</v>
      </c>
      <c r="E1073" s="19" t="s">
        <v>1644</v>
      </c>
      <c r="F1073" s="46">
        <f>INDEX(Δεδομένα!$P:$P,MATCH('2021'!E1073,Δεδομένα!$O:$O,0))</f>
        <v>44</v>
      </c>
      <c r="G1073" s="49" t="s">
        <v>1550</v>
      </c>
      <c r="H1073" s="51" t="str">
        <f>INDEX(Δεδομένα!B$1:B$51,MATCH('2021'!G1073,Δεδομένα!A$1:A$51,0))</f>
        <v>ΚΕΝΤΡΙΚΗΣ ΜΑΚΕΔΟΝΙΑΣ</v>
      </c>
      <c r="I1073" s="53">
        <f>INDEX(Δεδομένα!E$1:E$13,MATCH('2021'!H1073,Δεδομένα!D$1:D$13,0))</f>
        <v>3</v>
      </c>
      <c r="J1073" s="4">
        <v>44339</v>
      </c>
      <c r="K1073" s="3" t="s">
        <v>1031</v>
      </c>
      <c r="L1073" s="17" t="str">
        <f t="shared" si="72"/>
        <v>23/05/2021 11:51</v>
      </c>
      <c r="M1073" s="4">
        <v>44339</v>
      </c>
      <c r="N1073" s="3" t="s">
        <v>484</v>
      </c>
      <c r="O1073" s="17" t="str">
        <f t="shared" si="73"/>
        <v>23/05/2021 12:40</v>
      </c>
      <c r="P1073" s="24">
        <f t="shared" si="74"/>
        <v>3.4027777779556345E-2</v>
      </c>
      <c r="Q1073" s="28">
        <v>0</v>
      </c>
      <c r="R1073" s="27">
        <f t="shared" si="75"/>
        <v>49.000000002561137</v>
      </c>
      <c r="S1073" s="3" t="s">
        <v>4</v>
      </c>
      <c r="T1073" s="3" t="s">
        <v>1645</v>
      </c>
      <c r="U1073" s="3" t="s">
        <v>4</v>
      </c>
      <c r="V1073" s="3" t="s">
        <v>1749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0.3</v>
      </c>
      <c r="AE1073" s="2">
        <v>4</v>
      </c>
      <c r="AF1073" s="2">
        <v>0</v>
      </c>
      <c r="AG1073" s="2">
        <v>0</v>
      </c>
      <c r="AH1073" s="2">
        <v>0</v>
      </c>
      <c r="AI1073" s="2">
        <v>0</v>
      </c>
      <c r="AJ1073" s="2">
        <v>2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 t="s">
        <v>4</v>
      </c>
      <c r="AT1073" s="2" t="s">
        <v>4</v>
      </c>
    </row>
    <row r="1074" spans="1:46" x14ac:dyDescent="0.2">
      <c r="A1074" s="2">
        <v>1665377</v>
      </c>
      <c r="B1074" s="2">
        <v>856753</v>
      </c>
      <c r="C1074" s="6">
        <v>22.6962808593149</v>
      </c>
      <c r="D1074" s="6">
        <v>40.7463374806198</v>
      </c>
      <c r="E1074" s="19" t="s">
        <v>1644</v>
      </c>
      <c r="F1074" s="46">
        <f>INDEX(Δεδομένα!$P:$P,MATCH('2021'!E1074,Δεδομένα!$O:$O,0))</f>
        <v>44</v>
      </c>
      <c r="G1074" s="49" t="s">
        <v>1550</v>
      </c>
      <c r="H1074" s="51" t="str">
        <f>INDEX(Δεδομένα!B$1:B$51,MATCH('2021'!G1074,Δεδομένα!A$1:A$51,0))</f>
        <v>ΚΕΝΤΡΙΚΗΣ ΜΑΚΕΔΟΝΙΑΣ</v>
      </c>
      <c r="I1074" s="53">
        <f>INDEX(Δεδομένα!E$1:E$13,MATCH('2021'!H1074,Δεδομένα!D$1:D$13,0))</f>
        <v>3</v>
      </c>
      <c r="J1074" s="4">
        <v>44344</v>
      </c>
      <c r="K1074" s="3" t="s">
        <v>1750</v>
      </c>
      <c r="L1074" s="17" t="str">
        <f t="shared" si="72"/>
        <v>28/05/2021 09:35</v>
      </c>
      <c r="M1074" s="4">
        <v>44344</v>
      </c>
      <c r="N1074" s="3" t="s">
        <v>471</v>
      </c>
      <c r="O1074" s="17" t="str">
        <f t="shared" si="73"/>
        <v>28/05/2021 11:37</v>
      </c>
      <c r="P1074" s="24">
        <f t="shared" si="74"/>
        <v>8.4722222221898846E-2</v>
      </c>
      <c r="Q1074" s="28">
        <v>0</v>
      </c>
      <c r="R1074" s="27">
        <f t="shared" si="75"/>
        <v>121.99999999953434</v>
      </c>
      <c r="S1074" s="3" t="s">
        <v>4</v>
      </c>
      <c r="T1074" s="3" t="s">
        <v>1645</v>
      </c>
      <c r="U1074" s="3" t="s">
        <v>4</v>
      </c>
      <c r="V1074" s="3" t="s">
        <v>1751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0.4</v>
      </c>
      <c r="AE1074" s="2">
        <v>4</v>
      </c>
      <c r="AF1074" s="2">
        <v>0</v>
      </c>
      <c r="AG1074" s="2">
        <v>0</v>
      </c>
      <c r="AH1074" s="2">
        <v>0</v>
      </c>
      <c r="AI1074" s="2">
        <v>0</v>
      </c>
      <c r="AJ1074" s="2">
        <v>2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 t="s">
        <v>4</v>
      </c>
      <c r="AT1074" s="2" t="s">
        <v>4</v>
      </c>
    </row>
    <row r="1075" spans="1:46" x14ac:dyDescent="0.2">
      <c r="A1075" s="2">
        <v>1667515</v>
      </c>
      <c r="B1075" s="2">
        <v>858756</v>
      </c>
      <c r="C1075" s="6">
        <v>22.8549435292114</v>
      </c>
      <c r="D1075" s="6">
        <v>40.680886466420702</v>
      </c>
      <c r="E1075" s="19" t="s">
        <v>1644</v>
      </c>
      <c r="F1075" s="46">
        <f>INDEX(Δεδομένα!$P:$P,MATCH('2021'!E1075,Δεδομένα!$O:$O,0))</f>
        <v>44</v>
      </c>
      <c r="G1075" s="49" t="s">
        <v>1550</v>
      </c>
      <c r="H1075" s="51" t="str">
        <f>INDEX(Δεδομένα!B$1:B$51,MATCH('2021'!G1075,Δεδομένα!A$1:A$51,0))</f>
        <v>ΚΕΝΤΡΙΚΗΣ ΜΑΚΕΔΟΝΙΑΣ</v>
      </c>
      <c r="I1075" s="53">
        <f>INDEX(Δεδομένα!E$1:E$13,MATCH('2021'!H1075,Δεδομένα!D$1:D$13,0))</f>
        <v>3</v>
      </c>
      <c r="J1075" s="4">
        <v>44351</v>
      </c>
      <c r="K1075" s="3" t="s">
        <v>711</v>
      </c>
      <c r="L1075" s="17" t="str">
        <f t="shared" si="72"/>
        <v>04/06/2021 14:21</v>
      </c>
      <c r="M1075" s="4">
        <v>44351</v>
      </c>
      <c r="N1075" s="3" t="s">
        <v>499</v>
      </c>
      <c r="O1075" s="17" t="str">
        <f t="shared" si="73"/>
        <v>04/06/2021 15:10</v>
      </c>
      <c r="P1075" s="24">
        <f t="shared" si="74"/>
        <v>3.4027777779556345E-2</v>
      </c>
      <c r="Q1075" s="28">
        <v>0</v>
      </c>
      <c r="R1075" s="27">
        <f t="shared" si="75"/>
        <v>49.000000002561137</v>
      </c>
      <c r="S1075" s="3" t="s">
        <v>4</v>
      </c>
      <c r="T1075" s="3" t="s">
        <v>1653</v>
      </c>
      <c r="U1075" s="3" t="s">
        <v>4</v>
      </c>
      <c r="V1075" s="3" t="s">
        <v>1752</v>
      </c>
      <c r="W1075" s="5">
        <v>0</v>
      </c>
      <c r="X1075" s="5">
        <v>0</v>
      </c>
      <c r="Y1075" s="5">
        <v>1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2">
        <v>6</v>
      </c>
      <c r="AF1075" s="2">
        <v>0</v>
      </c>
      <c r="AG1075" s="2">
        <v>0</v>
      </c>
      <c r="AH1075" s="2">
        <v>0</v>
      </c>
      <c r="AI1075" s="2">
        <v>0</v>
      </c>
      <c r="AJ1075" s="2">
        <v>2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 t="s">
        <v>4</v>
      </c>
      <c r="AT1075" s="2" t="s">
        <v>4</v>
      </c>
    </row>
    <row r="1076" spans="1:46" x14ac:dyDescent="0.2">
      <c r="A1076" s="2">
        <v>1667076</v>
      </c>
      <c r="B1076" s="2">
        <v>858898</v>
      </c>
      <c r="C1076" s="6">
        <v>22.821592962895501</v>
      </c>
      <c r="D1076" s="6">
        <v>40.6636059226228</v>
      </c>
      <c r="E1076" s="19" t="s">
        <v>1644</v>
      </c>
      <c r="F1076" s="46">
        <f>INDEX(Δεδομένα!$P:$P,MATCH('2021'!E1076,Δεδομένα!$O:$O,0))</f>
        <v>44</v>
      </c>
      <c r="G1076" s="49" t="s">
        <v>1550</v>
      </c>
      <c r="H1076" s="51" t="str">
        <f>INDEX(Δεδομένα!B$1:B$51,MATCH('2021'!G1076,Δεδομένα!A$1:A$51,0))</f>
        <v>ΚΕΝΤΡΙΚΗΣ ΜΑΚΕΔΟΝΙΑΣ</v>
      </c>
      <c r="I1076" s="53">
        <f>INDEX(Δεδομένα!E$1:E$13,MATCH('2021'!H1076,Δεδομένα!D$1:D$13,0))</f>
        <v>3</v>
      </c>
      <c r="J1076" s="4">
        <v>44351</v>
      </c>
      <c r="K1076" s="3" t="s">
        <v>1753</v>
      </c>
      <c r="L1076" s="17" t="str">
        <f t="shared" si="72"/>
        <v>04/06/2021 21:36</v>
      </c>
      <c r="M1076" s="4">
        <v>44351</v>
      </c>
      <c r="N1076" s="3" t="s">
        <v>1558</v>
      </c>
      <c r="O1076" s="17" t="str">
        <f t="shared" si="73"/>
        <v>04/06/2021 22:10</v>
      </c>
      <c r="P1076" s="24">
        <f t="shared" si="74"/>
        <v>2.361111110803904E-2</v>
      </c>
      <c r="Q1076" s="28">
        <v>0</v>
      </c>
      <c r="R1076" s="27">
        <f t="shared" si="75"/>
        <v>33.999999995576218</v>
      </c>
      <c r="S1076" s="3" t="s">
        <v>4</v>
      </c>
      <c r="T1076" s="3" t="s">
        <v>1653</v>
      </c>
      <c r="U1076" s="3" t="s">
        <v>4</v>
      </c>
      <c r="V1076" s="3" t="s">
        <v>1683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2</v>
      </c>
      <c r="AC1076" s="5">
        <v>0</v>
      </c>
      <c r="AD1076" s="5">
        <v>0</v>
      </c>
      <c r="AE1076" s="2">
        <v>2</v>
      </c>
      <c r="AF1076" s="2">
        <v>0</v>
      </c>
      <c r="AG1076" s="2">
        <v>0</v>
      </c>
      <c r="AH1076" s="2">
        <v>0</v>
      </c>
      <c r="AI1076" s="2">
        <v>0</v>
      </c>
      <c r="AJ1076" s="2">
        <v>1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 t="s">
        <v>4</v>
      </c>
      <c r="AT1076" s="2" t="s">
        <v>4</v>
      </c>
    </row>
    <row r="1077" spans="1:46" x14ac:dyDescent="0.2">
      <c r="A1077" s="2">
        <v>1667037</v>
      </c>
      <c r="B1077" s="2">
        <v>859343</v>
      </c>
      <c r="C1077" s="6">
        <v>22.745589805829798</v>
      </c>
      <c r="D1077" s="6">
        <v>40.606702918881801</v>
      </c>
      <c r="E1077" s="19" t="s">
        <v>1644</v>
      </c>
      <c r="F1077" s="46">
        <f>INDEX(Δεδομένα!$P:$P,MATCH('2021'!E1077,Δεδομένα!$O:$O,0))</f>
        <v>44</v>
      </c>
      <c r="G1077" s="49" t="s">
        <v>1550</v>
      </c>
      <c r="H1077" s="51" t="str">
        <f>INDEX(Δεδομένα!B$1:B$51,MATCH('2021'!G1077,Δεδομένα!A$1:A$51,0))</f>
        <v>ΚΕΝΤΡΙΚΗΣ ΜΑΚΕΔΟΝΙΑΣ</v>
      </c>
      <c r="I1077" s="53">
        <f>INDEX(Δεδομένα!E$1:E$13,MATCH('2021'!H1077,Δεδομένα!D$1:D$13,0))</f>
        <v>3</v>
      </c>
      <c r="J1077" s="4">
        <v>44353</v>
      </c>
      <c r="K1077" s="3" t="s">
        <v>362</v>
      </c>
      <c r="L1077" s="17" t="str">
        <f t="shared" si="72"/>
        <v>06/06/2021 15:20</v>
      </c>
      <c r="M1077" s="4">
        <v>44353</v>
      </c>
      <c r="N1077" s="3" t="s">
        <v>19</v>
      </c>
      <c r="O1077" s="17" t="str">
        <f t="shared" si="73"/>
        <v>06/06/2021 16:23</v>
      </c>
      <c r="P1077" s="24">
        <f t="shared" si="74"/>
        <v>4.3749999997089617E-2</v>
      </c>
      <c r="Q1077" s="28">
        <v>0</v>
      </c>
      <c r="R1077" s="27">
        <f t="shared" si="75"/>
        <v>62.999999995809048</v>
      </c>
      <c r="S1077" s="3" t="s">
        <v>4</v>
      </c>
      <c r="T1077" s="3" t="s">
        <v>1653</v>
      </c>
      <c r="U1077" s="3" t="s">
        <v>4</v>
      </c>
      <c r="V1077" s="3" t="s">
        <v>1689</v>
      </c>
      <c r="W1077" s="5">
        <v>0</v>
      </c>
      <c r="X1077" s="5">
        <v>0</v>
      </c>
      <c r="Y1077" s="5">
        <v>0</v>
      </c>
      <c r="Z1077" s="5">
        <v>0</v>
      </c>
      <c r="AA1077" s="5">
        <v>0.5</v>
      </c>
      <c r="AB1077" s="5">
        <v>0</v>
      </c>
      <c r="AC1077" s="5">
        <v>0</v>
      </c>
      <c r="AD1077" s="5">
        <v>0</v>
      </c>
      <c r="AE1077" s="2">
        <v>2</v>
      </c>
      <c r="AF1077" s="2">
        <v>0</v>
      </c>
      <c r="AG1077" s="2">
        <v>0</v>
      </c>
      <c r="AH1077" s="2">
        <v>0</v>
      </c>
      <c r="AI1077" s="2">
        <v>0</v>
      </c>
      <c r="AJ1077" s="2">
        <v>1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 t="s">
        <v>4</v>
      </c>
      <c r="AT1077" s="2" t="s">
        <v>4</v>
      </c>
    </row>
    <row r="1078" spans="1:46" x14ac:dyDescent="0.2">
      <c r="A1078" s="2">
        <v>1667055</v>
      </c>
      <c r="B1078" s="2">
        <v>859404</v>
      </c>
      <c r="C1078" s="6">
        <v>22.828106084097001</v>
      </c>
      <c r="D1078" s="6">
        <v>40.725173676797503</v>
      </c>
      <c r="E1078" s="19" t="s">
        <v>1644</v>
      </c>
      <c r="F1078" s="46">
        <f>INDEX(Δεδομένα!$P:$P,MATCH('2021'!E1078,Δεδομένα!$O:$O,0))</f>
        <v>44</v>
      </c>
      <c r="G1078" s="49" t="s">
        <v>1550</v>
      </c>
      <c r="H1078" s="51" t="str">
        <f>INDEX(Δεδομένα!B$1:B$51,MATCH('2021'!G1078,Δεδομένα!A$1:A$51,0))</f>
        <v>ΚΕΝΤΡΙΚΗΣ ΜΑΚΕΔΟΝΙΑΣ</v>
      </c>
      <c r="I1078" s="53">
        <f>INDEX(Δεδομένα!E$1:E$13,MATCH('2021'!H1078,Δεδομένα!D$1:D$13,0))</f>
        <v>3</v>
      </c>
      <c r="J1078" s="4">
        <v>44353</v>
      </c>
      <c r="K1078" s="3" t="s">
        <v>968</v>
      </c>
      <c r="L1078" s="17" t="str">
        <f t="shared" si="72"/>
        <v>06/06/2021 19:14</v>
      </c>
      <c r="M1078" s="4">
        <v>44353</v>
      </c>
      <c r="N1078" s="3" t="s">
        <v>56</v>
      </c>
      <c r="O1078" s="17" t="str">
        <f t="shared" si="73"/>
        <v>06/06/2021 19:56</v>
      </c>
      <c r="P1078" s="24">
        <f t="shared" si="74"/>
        <v>2.9166666667151731E-2</v>
      </c>
      <c r="Q1078" s="28">
        <v>0</v>
      </c>
      <c r="R1078" s="27">
        <f t="shared" si="75"/>
        <v>42.000000000698492</v>
      </c>
      <c r="S1078" s="3" t="s">
        <v>4</v>
      </c>
      <c r="T1078" s="3" t="s">
        <v>1653</v>
      </c>
      <c r="U1078" s="3" t="s">
        <v>4</v>
      </c>
      <c r="V1078" s="3" t="s">
        <v>1754</v>
      </c>
      <c r="W1078" s="5">
        <v>0</v>
      </c>
      <c r="X1078" s="5">
        <v>0</v>
      </c>
      <c r="Y1078" s="5">
        <v>0</v>
      </c>
      <c r="Z1078" s="5">
        <v>0</v>
      </c>
      <c r="AA1078" s="5">
        <v>0.5</v>
      </c>
      <c r="AB1078" s="5">
        <v>0</v>
      </c>
      <c r="AC1078" s="5">
        <v>0</v>
      </c>
      <c r="AD1078" s="5">
        <v>0</v>
      </c>
      <c r="AE1078" s="2">
        <v>2</v>
      </c>
      <c r="AF1078" s="2">
        <v>0</v>
      </c>
      <c r="AG1078" s="2">
        <v>0</v>
      </c>
      <c r="AH1078" s="2">
        <v>0</v>
      </c>
      <c r="AI1078" s="2">
        <v>0</v>
      </c>
      <c r="AJ1078" s="2">
        <v>1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 t="s">
        <v>4</v>
      </c>
      <c r="AT1078" s="2" t="s">
        <v>4</v>
      </c>
    </row>
    <row r="1079" spans="1:46" x14ac:dyDescent="0.2">
      <c r="A1079" s="2">
        <v>1671142</v>
      </c>
      <c r="B1079" s="2">
        <v>860351</v>
      </c>
      <c r="E1079" s="19" t="s">
        <v>1644</v>
      </c>
      <c r="F1079" s="46">
        <f>INDEX(Δεδομένα!$P:$P,MATCH('2021'!E1079,Δεδομένα!$O:$O,0))</f>
        <v>44</v>
      </c>
      <c r="G1079" s="49" t="s">
        <v>1550</v>
      </c>
      <c r="H1079" s="51" t="str">
        <f>INDEX(Δεδομένα!B$1:B$51,MATCH('2021'!G1079,Δεδομένα!A$1:A$51,0))</f>
        <v>ΚΕΝΤΡΙΚΗΣ ΜΑΚΕΔΟΝΙΑΣ</v>
      </c>
      <c r="I1079" s="53">
        <f>INDEX(Δεδομένα!E$1:E$13,MATCH('2021'!H1079,Δεδομένα!D$1:D$13,0))</f>
        <v>3</v>
      </c>
      <c r="J1079" s="4">
        <v>44357</v>
      </c>
      <c r="K1079" s="3" t="s">
        <v>541</v>
      </c>
      <c r="L1079" s="17" t="str">
        <f t="shared" si="72"/>
        <v>10/06/2021 03:20</v>
      </c>
      <c r="M1079" s="4">
        <v>44357</v>
      </c>
      <c r="N1079" s="3" t="s">
        <v>1755</v>
      </c>
      <c r="O1079" s="17" t="str">
        <f t="shared" si="73"/>
        <v>10/06/2021 03:55</v>
      </c>
      <c r="P1079" s="24">
        <f t="shared" si="74"/>
        <v>2.4305555554747116E-2</v>
      </c>
      <c r="Q1079" s="28">
        <v>0</v>
      </c>
      <c r="R1079" s="27">
        <f t="shared" si="75"/>
        <v>34.999999998835847</v>
      </c>
      <c r="S1079" s="3" t="s">
        <v>4</v>
      </c>
      <c r="T1079" s="3" t="s">
        <v>1653</v>
      </c>
      <c r="U1079" s="3" t="s">
        <v>4</v>
      </c>
      <c r="V1079" s="3" t="s">
        <v>1756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0.01</v>
      </c>
      <c r="AE1079" s="2">
        <v>3</v>
      </c>
      <c r="AF1079" s="2">
        <v>0</v>
      </c>
      <c r="AG1079" s="2">
        <v>0</v>
      </c>
      <c r="AH1079" s="2">
        <v>0</v>
      </c>
      <c r="AI1079" s="2">
        <v>0</v>
      </c>
      <c r="AJ1079" s="2">
        <v>1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 t="s">
        <v>4</v>
      </c>
      <c r="AT1079" s="2" t="s">
        <v>4</v>
      </c>
    </row>
    <row r="1080" spans="1:46" x14ac:dyDescent="0.2">
      <c r="A1080" s="2">
        <v>1669349</v>
      </c>
      <c r="B1080" s="2">
        <v>861534</v>
      </c>
      <c r="E1080" s="19" t="s">
        <v>1644</v>
      </c>
      <c r="F1080" s="46">
        <f>INDEX(Δεδομένα!$P:$P,MATCH('2021'!E1080,Δεδομένα!$O:$O,0))</f>
        <v>44</v>
      </c>
      <c r="G1080" s="49" t="s">
        <v>1550</v>
      </c>
      <c r="H1080" s="51" t="str">
        <f>INDEX(Δεδομένα!B$1:B$51,MATCH('2021'!G1080,Δεδομένα!A$1:A$51,0))</f>
        <v>ΚΕΝΤΡΙΚΗΣ ΜΑΚΕΔΟΝΙΑΣ</v>
      </c>
      <c r="I1080" s="53">
        <f>INDEX(Δεδομένα!E$1:E$13,MATCH('2021'!H1080,Δεδομένα!D$1:D$13,0))</f>
        <v>3</v>
      </c>
      <c r="J1080" s="4">
        <v>44360</v>
      </c>
      <c r="K1080" s="3" t="s">
        <v>716</v>
      </c>
      <c r="L1080" s="17" t="str">
        <f t="shared" si="72"/>
        <v>13/06/2021 17:36</v>
      </c>
      <c r="M1080" s="4">
        <v>44360</v>
      </c>
      <c r="N1080" s="3" t="s">
        <v>799</v>
      </c>
      <c r="O1080" s="17" t="str">
        <f t="shared" si="73"/>
        <v>13/06/2021 19:06</v>
      </c>
      <c r="P1080" s="24">
        <f t="shared" si="74"/>
        <v>6.25E-2</v>
      </c>
      <c r="Q1080" s="28">
        <v>0</v>
      </c>
      <c r="R1080" s="27">
        <f t="shared" si="75"/>
        <v>90</v>
      </c>
      <c r="S1080" s="3" t="s">
        <v>4</v>
      </c>
      <c r="T1080" s="3" t="s">
        <v>1645</v>
      </c>
      <c r="U1080" s="3" t="s">
        <v>4</v>
      </c>
      <c r="V1080" s="3" t="s">
        <v>1757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0.5</v>
      </c>
      <c r="AC1080" s="5">
        <v>0</v>
      </c>
      <c r="AD1080" s="5">
        <v>0</v>
      </c>
      <c r="AE1080" s="2">
        <v>2</v>
      </c>
      <c r="AF1080" s="2">
        <v>0</v>
      </c>
      <c r="AG1080" s="2">
        <v>0</v>
      </c>
      <c r="AH1080" s="2">
        <v>0</v>
      </c>
      <c r="AI1080" s="2">
        <v>0</v>
      </c>
      <c r="AJ1080" s="2">
        <v>1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 t="s">
        <v>4</v>
      </c>
      <c r="AT1080" s="2" t="s">
        <v>4</v>
      </c>
    </row>
    <row r="1081" spans="1:46" x14ac:dyDescent="0.2">
      <c r="A1081" s="2">
        <v>1672847</v>
      </c>
      <c r="B1081" s="2">
        <v>862691</v>
      </c>
      <c r="E1081" s="19" t="s">
        <v>1644</v>
      </c>
      <c r="F1081" s="46">
        <f>INDEX(Δεδομένα!$P:$P,MATCH('2021'!E1081,Δεδομένα!$O:$O,0))</f>
        <v>44</v>
      </c>
      <c r="G1081" s="49" t="s">
        <v>1550</v>
      </c>
      <c r="H1081" s="51" t="str">
        <f>INDEX(Δεδομένα!B$1:B$51,MATCH('2021'!G1081,Δεδομένα!A$1:A$51,0))</f>
        <v>ΚΕΝΤΡΙΚΗΣ ΜΑΚΕΔΟΝΙΑΣ</v>
      </c>
      <c r="I1081" s="53">
        <f>INDEX(Δεδομένα!E$1:E$13,MATCH('2021'!H1081,Δεδομένα!D$1:D$13,0))</f>
        <v>3</v>
      </c>
      <c r="J1081" s="4">
        <v>44365</v>
      </c>
      <c r="K1081" s="3" t="s">
        <v>1570</v>
      </c>
      <c r="L1081" s="17" t="str">
        <f t="shared" si="72"/>
        <v>18/06/2021 00:37</v>
      </c>
      <c r="M1081" s="4">
        <v>44365</v>
      </c>
      <c r="N1081" s="3" t="s">
        <v>1758</v>
      </c>
      <c r="O1081" s="17" t="str">
        <f t="shared" si="73"/>
        <v>18/06/2021 02:30</v>
      </c>
      <c r="P1081" s="24">
        <f t="shared" si="74"/>
        <v>7.8472222223354038E-2</v>
      </c>
      <c r="Q1081" s="28">
        <v>0</v>
      </c>
      <c r="R1081" s="27">
        <f t="shared" si="75"/>
        <v>113.00000000162981</v>
      </c>
      <c r="S1081" s="3" t="s">
        <v>4</v>
      </c>
      <c r="T1081" s="3" t="s">
        <v>1645</v>
      </c>
      <c r="U1081" s="3" t="s">
        <v>4</v>
      </c>
      <c r="V1081" s="3" t="s">
        <v>1759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0.2</v>
      </c>
      <c r="AE1081" s="2">
        <v>6</v>
      </c>
      <c r="AF1081" s="2">
        <v>0</v>
      </c>
      <c r="AG1081" s="2">
        <v>0</v>
      </c>
      <c r="AH1081" s="2">
        <v>0</v>
      </c>
      <c r="AI1081" s="2">
        <v>0</v>
      </c>
      <c r="AJ1081" s="2">
        <v>2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 t="s">
        <v>4</v>
      </c>
      <c r="AT1081" s="2" t="s">
        <v>4</v>
      </c>
    </row>
    <row r="1082" spans="1:46" x14ac:dyDescent="0.2">
      <c r="A1082" s="2">
        <v>1671581</v>
      </c>
      <c r="B1082" s="2">
        <v>863353</v>
      </c>
      <c r="E1082" s="19" t="s">
        <v>1644</v>
      </c>
      <c r="F1082" s="46">
        <f>INDEX(Δεδομένα!$P:$P,MATCH('2021'!E1082,Δεδομένα!$O:$O,0))</f>
        <v>44</v>
      </c>
      <c r="G1082" s="49" t="s">
        <v>1550</v>
      </c>
      <c r="H1082" s="51" t="str">
        <f>INDEX(Δεδομένα!B$1:B$51,MATCH('2021'!G1082,Δεδομένα!A$1:A$51,0))</f>
        <v>ΚΕΝΤΡΙΚΗΣ ΜΑΚΕΔΟΝΙΑΣ</v>
      </c>
      <c r="I1082" s="53">
        <f>INDEX(Δεδομένα!E$1:E$13,MATCH('2021'!H1082,Δεδομένα!D$1:D$13,0))</f>
        <v>3</v>
      </c>
      <c r="J1082" s="4">
        <v>44367</v>
      </c>
      <c r="K1082" s="3" t="s">
        <v>673</v>
      </c>
      <c r="L1082" s="17" t="str">
        <f t="shared" si="72"/>
        <v>20/06/2021 15:59</v>
      </c>
      <c r="M1082" s="4">
        <v>44367</v>
      </c>
      <c r="N1082" s="3" t="s">
        <v>725</v>
      </c>
      <c r="O1082" s="17" t="str">
        <f t="shared" si="73"/>
        <v>20/06/2021 17:16</v>
      </c>
      <c r="P1082" s="24">
        <f t="shared" si="74"/>
        <v>5.3472222221898846E-2</v>
      </c>
      <c r="Q1082" s="28">
        <v>0</v>
      </c>
      <c r="R1082" s="27">
        <f t="shared" si="75"/>
        <v>76.999999999534339</v>
      </c>
      <c r="S1082" s="3" t="s">
        <v>4</v>
      </c>
      <c r="T1082" s="3" t="s">
        <v>1653</v>
      </c>
      <c r="U1082" s="3" t="s">
        <v>4</v>
      </c>
      <c r="V1082" s="3" t="s">
        <v>1760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4</v>
      </c>
      <c r="AC1082" s="5">
        <v>0</v>
      </c>
      <c r="AD1082" s="5">
        <v>0</v>
      </c>
      <c r="AE1082" s="2">
        <v>5</v>
      </c>
      <c r="AF1082" s="2">
        <v>0</v>
      </c>
      <c r="AG1082" s="2">
        <v>0</v>
      </c>
      <c r="AH1082" s="2">
        <v>0</v>
      </c>
      <c r="AI1082" s="2">
        <v>0</v>
      </c>
      <c r="AJ1082" s="2">
        <v>2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 t="s">
        <v>4</v>
      </c>
      <c r="AT1082" s="2" t="s">
        <v>4</v>
      </c>
    </row>
    <row r="1083" spans="1:46" x14ac:dyDescent="0.2">
      <c r="A1083" s="2">
        <v>1672908</v>
      </c>
      <c r="B1083" s="2">
        <v>863594</v>
      </c>
      <c r="C1083" s="6">
        <v>22.829512280313399</v>
      </c>
      <c r="D1083" s="6">
        <v>40.723284882250198</v>
      </c>
      <c r="E1083" s="19" t="s">
        <v>1644</v>
      </c>
      <c r="F1083" s="46">
        <f>INDEX(Δεδομένα!$P:$P,MATCH('2021'!E1083,Δεδομένα!$O:$O,0))</f>
        <v>44</v>
      </c>
      <c r="G1083" s="49" t="s">
        <v>1550</v>
      </c>
      <c r="H1083" s="51" t="str">
        <f>INDEX(Δεδομένα!B$1:B$51,MATCH('2021'!G1083,Δεδομένα!A$1:A$51,0))</f>
        <v>ΚΕΝΤΡΙΚΗΣ ΜΑΚΕΔΟΝΙΑΣ</v>
      </c>
      <c r="I1083" s="53">
        <f>INDEX(Δεδομένα!E$1:E$13,MATCH('2021'!H1083,Δεδομένα!D$1:D$13,0))</f>
        <v>3</v>
      </c>
      <c r="J1083" s="4">
        <v>44368</v>
      </c>
      <c r="K1083" s="3" t="s">
        <v>1761</v>
      </c>
      <c r="L1083" s="17" t="str">
        <f t="shared" si="72"/>
        <v>21/06/2021 12:23</v>
      </c>
      <c r="M1083" s="4">
        <v>44368</v>
      </c>
      <c r="N1083" s="3" t="s">
        <v>241</v>
      </c>
      <c r="O1083" s="17" t="str">
        <f t="shared" si="73"/>
        <v>21/06/2021 13:15</v>
      </c>
      <c r="P1083" s="24">
        <f t="shared" si="74"/>
        <v>3.6111111112404615E-2</v>
      </c>
      <c r="Q1083" s="28">
        <v>0</v>
      </c>
      <c r="R1083" s="27">
        <f t="shared" si="75"/>
        <v>52.000000001862645</v>
      </c>
      <c r="S1083" s="3" t="s">
        <v>4</v>
      </c>
      <c r="T1083" s="3" t="s">
        <v>1653</v>
      </c>
      <c r="U1083" s="3" t="s">
        <v>4</v>
      </c>
      <c r="V1083" s="3" t="s">
        <v>1762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3</v>
      </c>
      <c r="AC1083" s="5">
        <v>0</v>
      </c>
      <c r="AD1083" s="5">
        <v>0</v>
      </c>
      <c r="AE1083" s="2">
        <v>2</v>
      </c>
      <c r="AF1083" s="2">
        <v>0</v>
      </c>
      <c r="AG1083" s="2">
        <v>0</v>
      </c>
      <c r="AH1083" s="2">
        <v>0</v>
      </c>
      <c r="AI1083" s="2">
        <v>0</v>
      </c>
      <c r="AJ1083" s="2">
        <v>1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 t="s">
        <v>4</v>
      </c>
      <c r="AT1083" s="2" t="s">
        <v>4</v>
      </c>
    </row>
    <row r="1084" spans="1:46" x14ac:dyDescent="0.2">
      <c r="A1084" s="2">
        <v>1672028</v>
      </c>
      <c r="B1084" s="2">
        <v>864241</v>
      </c>
      <c r="C1084" s="6">
        <v>22.7585925107722</v>
      </c>
      <c r="D1084" s="6">
        <v>40.731480295603198</v>
      </c>
      <c r="E1084" s="19" t="s">
        <v>1644</v>
      </c>
      <c r="F1084" s="46">
        <f>INDEX(Δεδομένα!$P:$P,MATCH('2021'!E1084,Δεδομένα!$O:$O,0))</f>
        <v>44</v>
      </c>
      <c r="G1084" s="49" t="s">
        <v>1550</v>
      </c>
      <c r="H1084" s="51" t="str">
        <f>INDEX(Δεδομένα!B$1:B$51,MATCH('2021'!G1084,Δεδομένα!A$1:A$51,0))</f>
        <v>ΚΕΝΤΡΙΚΗΣ ΜΑΚΕΔΟΝΙΑΣ</v>
      </c>
      <c r="I1084" s="53">
        <f>INDEX(Δεδομένα!E$1:E$13,MATCH('2021'!H1084,Δεδομένα!D$1:D$13,0))</f>
        <v>3</v>
      </c>
      <c r="J1084" s="4">
        <v>44370</v>
      </c>
      <c r="K1084" s="3" t="s">
        <v>461</v>
      </c>
      <c r="L1084" s="17" t="str">
        <f t="shared" si="72"/>
        <v>23/06/2021 17:00</v>
      </c>
      <c r="M1084" s="4">
        <v>44370</v>
      </c>
      <c r="N1084" s="3" t="s">
        <v>1763</v>
      </c>
      <c r="O1084" s="17" t="str">
        <f t="shared" si="73"/>
        <v>23/06/2021 19:32</v>
      </c>
      <c r="P1084" s="24">
        <f t="shared" si="74"/>
        <v>0.10555555555038154</v>
      </c>
      <c r="Q1084" s="28">
        <v>0</v>
      </c>
      <c r="R1084" s="27">
        <f t="shared" si="75"/>
        <v>151.99999999254942</v>
      </c>
      <c r="S1084" s="3" t="s">
        <v>4</v>
      </c>
      <c r="T1084" s="3" t="s">
        <v>1645</v>
      </c>
      <c r="U1084" s="3" t="s">
        <v>4</v>
      </c>
      <c r="V1084" s="3" t="s">
        <v>1740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8</v>
      </c>
      <c r="AC1084" s="5">
        <v>0</v>
      </c>
      <c r="AD1084" s="5">
        <v>0</v>
      </c>
      <c r="AE1084" s="2">
        <v>5</v>
      </c>
      <c r="AF1084" s="2">
        <v>0</v>
      </c>
      <c r="AG1084" s="2">
        <v>0</v>
      </c>
      <c r="AH1084" s="2">
        <v>0</v>
      </c>
      <c r="AI1084" s="2">
        <v>0</v>
      </c>
      <c r="AJ1084" s="2">
        <v>2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 t="s">
        <v>4</v>
      </c>
      <c r="AT1084" s="2" t="s">
        <v>4</v>
      </c>
    </row>
    <row r="1085" spans="1:46" x14ac:dyDescent="0.2">
      <c r="A1085" s="2">
        <v>1672039</v>
      </c>
      <c r="B1085" s="2">
        <v>864274</v>
      </c>
      <c r="C1085" s="6">
        <v>22.752526457925399</v>
      </c>
      <c r="D1085" s="6">
        <v>40.741402274319697</v>
      </c>
      <c r="E1085" s="19" t="s">
        <v>1644</v>
      </c>
      <c r="F1085" s="46">
        <f>INDEX(Δεδομένα!$P:$P,MATCH('2021'!E1085,Δεδομένα!$O:$O,0))</f>
        <v>44</v>
      </c>
      <c r="G1085" s="49" t="s">
        <v>1550</v>
      </c>
      <c r="H1085" s="51" t="str">
        <f>INDEX(Δεδομένα!B$1:B$51,MATCH('2021'!G1085,Δεδομένα!A$1:A$51,0))</f>
        <v>ΚΕΝΤΡΙΚΗΣ ΜΑΚΕΔΟΝΙΑΣ</v>
      </c>
      <c r="I1085" s="53">
        <f>INDEX(Δεδομένα!E$1:E$13,MATCH('2021'!H1085,Δεδομένα!D$1:D$13,0))</f>
        <v>3</v>
      </c>
      <c r="J1085" s="4">
        <v>44370</v>
      </c>
      <c r="K1085" s="3" t="s">
        <v>1024</v>
      </c>
      <c r="L1085" s="17" t="str">
        <f t="shared" si="72"/>
        <v>23/06/2021 18:17</v>
      </c>
      <c r="M1085" s="4">
        <v>44370</v>
      </c>
      <c r="N1085" s="3" t="s">
        <v>255</v>
      </c>
      <c r="O1085" s="17" t="str">
        <f t="shared" si="73"/>
        <v>23/06/2021 19:40</v>
      </c>
      <c r="P1085" s="24">
        <f t="shared" si="74"/>
        <v>5.7638888887595385E-2</v>
      </c>
      <c r="Q1085" s="28">
        <v>0</v>
      </c>
      <c r="R1085" s="27">
        <f t="shared" si="75"/>
        <v>82.999999998137355</v>
      </c>
      <c r="S1085" s="3" t="s">
        <v>4</v>
      </c>
      <c r="T1085" s="3" t="s">
        <v>1645</v>
      </c>
      <c r="U1085" s="3" t="s">
        <v>4</v>
      </c>
      <c r="V1085" s="3" t="s">
        <v>1740</v>
      </c>
      <c r="W1085" s="5">
        <v>0</v>
      </c>
      <c r="X1085" s="5">
        <v>0</v>
      </c>
      <c r="Y1085" s="5">
        <v>0</v>
      </c>
      <c r="Z1085" s="5">
        <v>1</v>
      </c>
      <c r="AA1085" s="5">
        <v>0.5</v>
      </c>
      <c r="AB1085" s="5">
        <v>0</v>
      </c>
      <c r="AC1085" s="5">
        <v>0</v>
      </c>
      <c r="AD1085" s="5">
        <v>0</v>
      </c>
      <c r="AE1085" s="2">
        <v>11</v>
      </c>
      <c r="AF1085" s="2">
        <v>0</v>
      </c>
      <c r="AG1085" s="2">
        <v>0</v>
      </c>
      <c r="AH1085" s="2">
        <v>0</v>
      </c>
      <c r="AI1085" s="2">
        <v>0</v>
      </c>
      <c r="AJ1085" s="2">
        <v>4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 t="s">
        <v>4</v>
      </c>
      <c r="AT1085" s="2" t="s">
        <v>4</v>
      </c>
    </row>
    <row r="1086" spans="1:46" x14ac:dyDescent="0.2">
      <c r="A1086" s="2">
        <v>1672015</v>
      </c>
      <c r="B1086" s="2">
        <v>864287</v>
      </c>
      <c r="C1086" s="6">
        <v>22.747534954122202</v>
      </c>
      <c r="D1086" s="6">
        <v>40.747532521426599</v>
      </c>
      <c r="E1086" s="19" t="s">
        <v>1644</v>
      </c>
      <c r="F1086" s="46">
        <f>INDEX(Δεδομένα!$P:$P,MATCH('2021'!E1086,Δεδομένα!$O:$O,0))</f>
        <v>44</v>
      </c>
      <c r="G1086" s="49" t="s">
        <v>1550</v>
      </c>
      <c r="H1086" s="51" t="str">
        <f>INDEX(Δεδομένα!B$1:B$51,MATCH('2021'!G1086,Δεδομένα!A$1:A$51,0))</f>
        <v>ΚΕΝΤΡΙΚΗΣ ΜΑΚΕΔΟΝΙΑΣ</v>
      </c>
      <c r="I1086" s="53">
        <f>INDEX(Δεδομένα!E$1:E$13,MATCH('2021'!H1086,Δεδομένα!D$1:D$13,0))</f>
        <v>3</v>
      </c>
      <c r="J1086" s="4">
        <v>44370</v>
      </c>
      <c r="K1086" s="3" t="s">
        <v>680</v>
      </c>
      <c r="L1086" s="17" t="str">
        <f t="shared" si="72"/>
        <v>23/06/2021 18:51</v>
      </c>
      <c r="M1086" s="4">
        <v>44370</v>
      </c>
      <c r="N1086" s="3" t="s">
        <v>150</v>
      </c>
      <c r="O1086" s="17" t="str">
        <f t="shared" si="73"/>
        <v>23/06/2021 19:00</v>
      </c>
      <c r="P1086" s="24">
        <f t="shared" si="74"/>
        <v>6.2499999985448085E-3</v>
      </c>
      <c r="Q1086" s="28">
        <v>0</v>
      </c>
      <c r="R1086" s="27">
        <f t="shared" si="75"/>
        <v>8.9999999979045242</v>
      </c>
      <c r="S1086" s="3" t="s">
        <v>4</v>
      </c>
      <c r="T1086" s="3" t="s">
        <v>1645</v>
      </c>
      <c r="U1086" s="3" t="s">
        <v>4</v>
      </c>
      <c r="V1086" s="3" t="s">
        <v>1740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20</v>
      </c>
      <c r="AD1086" s="5">
        <v>0</v>
      </c>
      <c r="AE1086" s="2">
        <v>6</v>
      </c>
      <c r="AF1086" s="2">
        <v>0</v>
      </c>
      <c r="AG1086" s="2">
        <v>0</v>
      </c>
      <c r="AH1086" s="2">
        <v>0</v>
      </c>
      <c r="AI1086" s="2">
        <v>0</v>
      </c>
      <c r="AJ1086" s="2">
        <v>2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 t="s">
        <v>4</v>
      </c>
      <c r="AT1086" s="2" t="s">
        <v>4</v>
      </c>
    </row>
    <row r="1087" spans="1:46" x14ac:dyDescent="0.2">
      <c r="A1087" s="2">
        <v>1672278</v>
      </c>
      <c r="B1087" s="2">
        <v>864462</v>
      </c>
      <c r="C1087" s="10">
        <v>22.754288241143801</v>
      </c>
      <c r="D1087" s="10">
        <v>40.740943351783997</v>
      </c>
      <c r="E1087" s="19" t="s">
        <v>1644</v>
      </c>
      <c r="F1087" s="46">
        <f>INDEX(Δεδομένα!$P:$P,MATCH('2021'!E1087,Δεδομένα!$O:$O,0))</f>
        <v>44</v>
      </c>
      <c r="G1087" s="49" t="s">
        <v>1550</v>
      </c>
      <c r="H1087" s="51" t="str">
        <f>INDEX(Δεδομένα!B$1:B$51,MATCH('2021'!G1087,Δεδομένα!A$1:A$51,0))</f>
        <v>ΚΕΝΤΡΙΚΗΣ ΜΑΚΕΔΟΝΙΑΣ</v>
      </c>
      <c r="I1087" s="53">
        <f>INDEX(Δεδομένα!E$1:E$13,MATCH('2021'!H1087,Δεδομένα!D$1:D$13,0))</f>
        <v>3</v>
      </c>
      <c r="J1087" s="4">
        <v>44371</v>
      </c>
      <c r="K1087" s="3" t="s">
        <v>582</v>
      </c>
      <c r="L1087" s="17" t="str">
        <f t="shared" si="72"/>
        <v>24/06/2021 10:33</v>
      </c>
      <c r="M1087" s="4">
        <v>44371</v>
      </c>
      <c r="N1087" s="3" t="s">
        <v>527</v>
      </c>
      <c r="O1087" s="17" t="str">
        <f t="shared" si="73"/>
        <v>24/06/2021 11:20</v>
      </c>
      <c r="P1087" s="24">
        <f t="shared" si="74"/>
        <v>3.2638888886140194E-2</v>
      </c>
      <c r="Q1087" s="28">
        <v>0</v>
      </c>
      <c r="R1087" s="27">
        <f t="shared" si="75"/>
        <v>46.999999996041879</v>
      </c>
      <c r="S1087" s="3" t="s">
        <v>4</v>
      </c>
      <c r="T1087" s="3" t="s">
        <v>1645</v>
      </c>
      <c r="U1087" s="3" t="s">
        <v>4</v>
      </c>
      <c r="V1087" s="3" t="s">
        <v>1764</v>
      </c>
      <c r="W1087" s="5">
        <v>0</v>
      </c>
      <c r="X1087" s="5">
        <v>0</v>
      </c>
      <c r="Y1087" s="5">
        <v>0</v>
      </c>
      <c r="Z1087" s="5">
        <v>1</v>
      </c>
      <c r="AA1087" s="5">
        <v>0</v>
      </c>
      <c r="AB1087" s="5">
        <v>0</v>
      </c>
      <c r="AC1087" s="5">
        <v>0</v>
      </c>
      <c r="AD1087" s="5">
        <v>0</v>
      </c>
      <c r="AE1087" s="2">
        <v>5</v>
      </c>
      <c r="AF1087" s="2">
        <v>0</v>
      </c>
      <c r="AG1087" s="2">
        <v>0</v>
      </c>
      <c r="AH1087" s="2">
        <v>0</v>
      </c>
      <c r="AI1087" s="2">
        <v>0</v>
      </c>
      <c r="AJ1087" s="2">
        <v>2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 t="s">
        <v>4</v>
      </c>
      <c r="AT1087" s="2" t="s">
        <v>4</v>
      </c>
    </row>
    <row r="1088" spans="1:46" x14ac:dyDescent="0.2">
      <c r="A1088" s="2">
        <v>1672279</v>
      </c>
      <c r="B1088" s="2">
        <v>864558</v>
      </c>
      <c r="C1088" s="10">
        <v>22.788866043090799</v>
      </c>
      <c r="D1088" s="10">
        <v>40.670249938964801</v>
      </c>
      <c r="E1088" s="19" t="s">
        <v>1644</v>
      </c>
      <c r="F1088" s="46">
        <f>INDEX(Δεδομένα!$P:$P,MATCH('2021'!E1088,Δεδομένα!$O:$O,0))</f>
        <v>44</v>
      </c>
      <c r="G1088" s="49" t="s">
        <v>1550</v>
      </c>
      <c r="H1088" s="51" t="str">
        <f>INDEX(Δεδομένα!B$1:B$51,MATCH('2021'!G1088,Δεδομένα!A$1:A$51,0))</f>
        <v>ΚΕΝΤΡΙΚΗΣ ΜΑΚΕΔΟΝΙΑΣ</v>
      </c>
      <c r="I1088" s="53">
        <f>INDEX(Δεδομένα!E$1:E$13,MATCH('2021'!H1088,Δεδομένα!D$1:D$13,0))</f>
        <v>3</v>
      </c>
      <c r="J1088" s="4">
        <v>44371</v>
      </c>
      <c r="K1088" s="3" t="s">
        <v>651</v>
      </c>
      <c r="L1088" s="17" t="str">
        <f t="shared" si="72"/>
        <v>24/06/2021 15:04</v>
      </c>
      <c r="M1088" s="4">
        <v>44371</v>
      </c>
      <c r="N1088" s="3" t="s">
        <v>632</v>
      </c>
      <c r="O1088" s="17" t="str">
        <f t="shared" si="73"/>
        <v>24/06/2021 15:43</v>
      </c>
      <c r="P1088" s="24">
        <f t="shared" si="74"/>
        <v>2.7083333334303461E-2</v>
      </c>
      <c r="Q1088" s="28">
        <v>0</v>
      </c>
      <c r="R1088" s="27">
        <f t="shared" si="75"/>
        <v>39.000000001396984</v>
      </c>
      <c r="S1088" s="3" t="s">
        <v>4</v>
      </c>
      <c r="T1088" s="3" t="s">
        <v>1653</v>
      </c>
      <c r="U1088" s="3" t="s">
        <v>4</v>
      </c>
      <c r="V1088" s="3" t="s">
        <v>1745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0.7</v>
      </c>
      <c r="AC1088" s="5">
        <v>0</v>
      </c>
      <c r="AD1088" s="5">
        <v>0.1</v>
      </c>
      <c r="AE1088" s="2">
        <v>6</v>
      </c>
      <c r="AF1088" s="2">
        <v>0</v>
      </c>
      <c r="AG1088" s="2">
        <v>0</v>
      </c>
      <c r="AH1088" s="2">
        <v>0</v>
      </c>
      <c r="AI1088" s="2">
        <v>0</v>
      </c>
      <c r="AJ1088" s="2">
        <v>2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 t="s">
        <v>4</v>
      </c>
      <c r="AT1088" s="2" t="s">
        <v>4</v>
      </c>
    </row>
    <row r="1089" spans="1:46" x14ac:dyDescent="0.2">
      <c r="A1089" s="2">
        <v>1672895</v>
      </c>
      <c r="B1089" s="2">
        <v>864859</v>
      </c>
      <c r="E1089" s="19" t="s">
        <v>1644</v>
      </c>
      <c r="F1089" s="46">
        <f>INDEX(Δεδομένα!$P:$P,MATCH('2021'!E1089,Δεδομένα!$O:$O,0))</f>
        <v>44</v>
      </c>
      <c r="G1089" s="49" t="s">
        <v>1550</v>
      </c>
      <c r="H1089" s="51" t="str">
        <f>INDEX(Δεδομένα!B$1:B$51,MATCH('2021'!G1089,Δεδομένα!A$1:A$51,0))</f>
        <v>ΚΕΝΤΡΙΚΗΣ ΜΑΚΕΔΟΝΙΑΣ</v>
      </c>
      <c r="I1089" s="53">
        <f>INDEX(Δεδομένα!E$1:E$13,MATCH('2021'!H1089,Δεδομένα!D$1:D$13,0))</f>
        <v>3</v>
      </c>
      <c r="J1089" s="4">
        <v>44372</v>
      </c>
      <c r="K1089" s="3" t="s">
        <v>451</v>
      </c>
      <c r="L1089" s="17" t="str">
        <f t="shared" si="72"/>
        <v>25/06/2021 14:44</v>
      </c>
      <c r="M1089" s="4">
        <v>44372</v>
      </c>
      <c r="N1089" s="3" t="s">
        <v>431</v>
      </c>
      <c r="O1089" s="17" t="str">
        <f t="shared" si="73"/>
        <v>25/06/2021 15:33</v>
      </c>
      <c r="P1089" s="24">
        <f t="shared" si="74"/>
        <v>3.4027777779556345E-2</v>
      </c>
      <c r="Q1089" s="28">
        <v>0</v>
      </c>
      <c r="R1089" s="27">
        <f t="shared" si="75"/>
        <v>49.000000002561137</v>
      </c>
      <c r="S1089" s="3" t="s">
        <v>4</v>
      </c>
      <c r="T1089" s="3" t="s">
        <v>1653</v>
      </c>
      <c r="U1089" s="3" t="s">
        <v>4</v>
      </c>
      <c r="V1089" s="3" t="s">
        <v>1765</v>
      </c>
      <c r="W1089" s="5">
        <v>0</v>
      </c>
      <c r="X1089" s="5">
        <v>0</v>
      </c>
      <c r="Y1089" s="5">
        <v>0</v>
      </c>
      <c r="Z1089" s="5">
        <v>0</v>
      </c>
      <c r="AA1089" s="5">
        <v>10</v>
      </c>
      <c r="AB1089" s="5">
        <v>0</v>
      </c>
      <c r="AC1089" s="5">
        <v>0</v>
      </c>
      <c r="AD1089" s="5">
        <v>0</v>
      </c>
      <c r="AE1089" s="2">
        <v>6</v>
      </c>
      <c r="AF1089" s="2">
        <v>0</v>
      </c>
      <c r="AG1089" s="2">
        <v>0</v>
      </c>
      <c r="AH1089" s="2">
        <v>0</v>
      </c>
      <c r="AI1089" s="2">
        <v>0</v>
      </c>
      <c r="AJ1089" s="2">
        <v>2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 t="s">
        <v>4</v>
      </c>
      <c r="AT1089" s="2" t="s">
        <v>4</v>
      </c>
    </row>
    <row r="1090" spans="1:46" x14ac:dyDescent="0.2">
      <c r="A1090" s="2">
        <v>1672865</v>
      </c>
      <c r="B1090" s="2">
        <v>865268</v>
      </c>
      <c r="C1090" s="10">
        <v>22.781127358327399</v>
      </c>
      <c r="D1090" s="10">
        <v>40.6709822665076</v>
      </c>
      <c r="E1090" s="19" t="s">
        <v>1644</v>
      </c>
      <c r="F1090" s="46">
        <f>INDEX(Δεδομένα!$P:$P,MATCH('2021'!E1090,Δεδομένα!$O:$O,0))</f>
        <v>44</v>
      </c>
      <c r="G1090" s="49" t="s">
        <v>1550</v>
      </c>
      <c r="H1090" s="51" t="str">
        <f>INDEX(Δεδομένα!B$1:B$51,MATCH('2021'!G1090,Δεδομένα!A$1:A$51,0))</f>
        <v>ΚΕΝΤΡΙΚΗΣ ΜΑΚΕΔΟΝΙΑΣ</v>
      </c>
      <c r="I1090" s="53">
        <f>INDEX(Δεδομένα!E$1:E$13,MATCH('2021'!H1090,Δεδομένα!D$1:D$13,0))</f>
        <v>3</v>
      </c>
      <c r="J1090" s="4">
        <v>44373</v>
      </c>
      <c r="K1090" s="3" t="s">
        <v>341</v>
      </c>
      <c r="L1090" s="17" t="str">
        <f t="shared" si="72"/>
        <v>26/06/2021 17:55</v>
      </c>
      <c r="M1090" s="4">
        <v>44373</v>
      </c>
      <c r="N1090" s="3" t="s">
        <v>1766</v>
      </c>
      <c r="O1090" s="17" t="str">
        <f t="shared" si="73"/>
        <v>26/06/2021 19:02</v>
      </c>
      <c r="P1090" s="24">
        <f t="shared" si="74"/>
        <v>4.6527777776645962E-2</v>
      </c>
      <c r="Q1090" s="28">
        <v>0</v>
      </c>
      <c r="R1090" s="27">
        <f t="shared" si="75"/>
        <v>66.999999998370185</v>
      </c>
      <c r="S1090" s="3" t="s">
        <v>4</v>
      </c>
      <c r="T1090" s="3" t="s">
        <v>1653</v>
      </c>
      <c r="U1090" s="3" t="s">
        <v>4</v>
      </c>
      <c r="V1090" s="3" t="s">
        <v>1767</v>
      </c>
      <c r="W1090" s="5">
        <v>0</v>
      </c>
      <c r="X1090" s="5">
        <v>0</v>
      </c>
      <c r="Y1090" s="5">
        <v>0</v>
      </c>
      <c r="Z1090" s="5">
        <v>0</v>
      </c>
      <c r="AA1090" s="5">
        <v>5</v>
      </c>
      <c r="AB1090" s="5">
        <v>0</v>
      </c>
      <c r="AC1090" s="5">
        <v>0</v>
      </c>
      <c r="AD1090" s="5">
        <v>0</v>
      </c>
      <c r="AE1090" s="2">
        <v>3</v>
      </c>
      <c r="AF1090" s="2">
        <v>0</v>
      </c>
      <c r="AG1090" s="2">
        <v>0</v>
      </c>
      <c r="AH1090" s="2">
        <v>0</v>
      </c>
      <c r="AI1090" s="2">
        <v>0</v>
      </c>
      <c r="AJ1090" s="2">
        <v>1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 t="s">
        <v>4</v>
      </c>
      <c r="AT1090" s="2" t="s">
        <v>4</v>
      </c>
    </row>
    <row r="1091" spans="1:46" x14ac:dyDescent="0.2">
      <c r="A1091" s="2">
        <v>1675183</v>
      </c>
      <c r="B1091" s="2">
        <v>865277</v>
      </c>
      <c r="C1091" s="10">
        <v>22.704008083515902</v>
      </c>
      <c r="D1091" s="10">
        <v>40.7179514371322</v>
      </c>
      <c r="E1091" s="19" t="s">
        <v>1644</v>
      </c>
      <c r="F1091" s="46">
        <f>INDEX(Δεδομένα!$P:$P,MATCH('2021'!E1091,Δεδομένα!$O:$O,0))</f>
        <v>44</v>
      </c>
      <c r="G1091" s="49" t="s">
        <v>1550</v>
      </c>
      <c r="H1091" s="51" t="str">
        <f>INDEX(Δεδομένα!B$1:B$51,MATCH('2021'!G1091,Δεδομένα!A$1:A$51,0))</f>
        <v>ΚΕΝΤΡΙΚΗΣ ΜΑΚΕΔΟΝΙΑΣ</v>
      </c>
      <c r="I1091" s="53">
        <f>INDEX(Δεδομένα!E$1:E$13,MATCH('2021'!H1091,Δεδομένα!D$1:D$13,0))</f>
        <v>3</v>
      </c>
      <c r="J1091" s="4">
        <v>44373</v>
      </c>
      <c r="K1091" s="3" t="s">
        <v>771</v>
      </c>
      <c r="L1091" s="17" t="str">
        <f t="shared" si="72"/>
        <v>26/06/2021 18:22</v>
      </c>
      <c r="M1091" s="4">
        <v>44373</v>
      </c>
      <c r="N1091" s="3" t="s">
        <v>1345</v>
      </c>
      <c r="O1091" s="17" t="str">
        <f t="shared" si="73"/>
        <v>26/06/2021 23:00</v>
      </c>
      <c r="P1091" s="24">
        <f t="shared" si="74"/>
        <v>0.19305555555911269</v>
      </c>
      <c r="Q1091" s="28">
        <v>0</v>
      </c>
      <c r="R1091" s="27">
        <f t="shared" si="75"/>
        <v>278.00000000512227</v>
      </c>
      <c r="S1091" s="3" t="s">
        <v>4</v>
      </c>
      <c r="T1091" s="3" t="s">
        <v>1645</v>
      </c>
      <c r="U1091" s="3" t="s">
        <v>4</v>
      </c>
      <c r="V1091" s="3" t="s">
        <v>1128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50</v>
      </c>
      <c r="AC1091" s="5">
        <v>300</v>
      </c>
      <c r="AD1091" s="5">
        <v>0</v>
      </c>
      <c r="AE1091" s="2">
        <v>20</v>
      </c>
      <c r="AF1091" s="2">
        <v>3</v>
      </c>
      <c r="AG1091" s="2">
        <v>0</v>
      </c>
      <c r="AH1091" s="2">
        <v>0</v>
      </c>
      <c r="AI1091" s="2">
        <v>0</v>
      </c>
      <c r="AJ1091" s="2">
        <v>9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</row>
    <row r="1092" spans="1:46" x14ac:dyDescent="0.2">
      <c r="A1092" s="2">
        <v>1672875</v>
      </c>
      <c r="B1092" s="2">
        <v>865516</v>
      </c>
      <c r="E1092" s="19" t="s">
        <v>1644</v>
      </c>
      <c r="F1092" s="46">
        <f>INDEX(Δεδομένα!$P:$P,MATCH('2021'!E1092,Δεδομένα!$O:$O,0))</f>
        <v>44</v>
      </c>
      <c r="G1092" s="49" t="s">
        <v>1550</v>
      </c>
      <c r="H1092" s="51" t="str">
        <f>INDEX(Δεδομένα!B$1:B$51,MATCH('2021'!G1092,Δεδομένα!A$1:A$51,0))</f>
        <v>ΚΕΝΤΡΙΚΗΣ ΜΑΚΕΔΟΝΙΑΣ</v>
      </c>
      <c r="I1092" s="53">
        <f>INDEX(Δεδομένα!E$1:E$13,MATCH('2021'!H1092,Δεδομένα!D$1:D$13,0))</f>
        <v>3</v>
      </c>
      <c r="J1092" s="4">
        <v>44374</v>
      </c>
      <c r="K1092" s="3" t="s">
        <v>360</v>
      </c>
      <c r="L1092" s="17" t="str">
        <f t="shared" si="72"/>
        <v>27/06/2021 11:57</v>
      </c>
      <c r="M1092" s="4">
        <v>44374</v>
      </c>
      <c r="N1092" s="3" t="s">
        <v>785</v>
      </c>
      <c r="O1092" s="17" t="str">
        <f t="shared" si="73"/>
        <v>27/06/2021 12:22</v>
      </c>
      <c r="P1092" s="24">
        <f t="shared" si="74"/>
        <v>1.7361111109494232E-2</v>
      </c>
      <c r="Q1092" s="28">
        <v>0</v>
      </c>
      <c r="R1092" s="27">
        <f t="shared" si="75"/>
        <v>24.999999997671694</v>
      </c>
      <c r="S1092" s="3" t="s">
        <v>4</v>
      </c>
      <c r="T1092" s="3" t="s">
        <v>1645</v>
      </c>
      <c r="U1092" s="3" t="s">
        <v>4</v>
      </c>
      <c r="V1092" s="3" t="s">
        <v>1768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0.01</v>
      </c>
      <c r="AE1092" s="2">
        <v>3</v>
      </c>
      <c r="AF1092" s="2">
        <v>0</v>
      </c>
      <c r="AG1092" s="2">
        <v>0</v>
      </c>
      <c r="AH1092" s="2">
        <v>0</v>
      </c>
      <c r="AI1092" s="2">
        <v>0</v>
      </c>
      <c r="AJ1092" s="2">
        <v>1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 t="s">
        <v>4</v>
      </c>
      <c r="AT1092" s="2" t="s">
        <v>4</v>
      </c>
    </row>
    <row r="1093" spans="1:46" x14ac:dyDescent="0.2">
      <c r="A1093" s="2">
        <v>1673546</v>
      </c>
      <c r="B1093" s="2">
        <v>865932</v>
      </c>
      <c r="C1093" s="10">
        <v>22.743358620302299</v>
      </c>
      <c r="D1093" s="10">
        <v>40.713830538366103</v>
      </c>
      <c r="E1093" s="19" t="s">
        <v>1644</v>
      </c>
      <c r="F1093" s="46">
        <f>INDEX(Δεδομένα!$P:$P,MATCH('2021'!E1093,Δεδομένα!$O:$O,0))</f>
        <v>44</v>
      </c>
      <c r="G1093" s="49" t="s">
        <v>1550</v>
      </c>
      <c r="H1093" s="51" t="str">
        <f>INDEX(Δεδομένα!B$1:B$51,MATCH('2021'!G1093,Δεδομένα!A$1:A$51,0))</f>
        <v>ΚΕΝΤΡΙΚΗΣ ΜΑΚΕΔΟΝΙΑΣ</v>
      </c>
      <c r="I1093" s="53">
        <f>INDEX(Δεδομένα!E$1:E$13,MATCH('2021'!H1093,Δεδομένα!D$1:D$13,0))</f>
        <v>3</v>
      </c>
      <c r="J1093" s="4">
        <v>44375</v>
      </c>
      <c r="K1093" s="3" t="s">
        <v>1234</v>
      </c>
      <c r="L1093" s="17" t="str">
        <f t="shared" si="72"/>
        <v>28/06/2021 17:43</v>
      </c>
      <c r="M1093" s="4">
        <v>44375</v>
      </c>
      <c r="N1093" s="3" t="s">
        <v>712</v>
      </c>
      <c r="O1093" s="17" t="str">
        <f t="shared" si="73"/>
        <v>28/06/2021 18:30</v>
      </c>
      <c r="P1093" s="24">
        <f t="shared" si="74"/>
        <v>3.2638888893416151E-2</v>
      </c>
      <c r="Q1093" s="28">
        <v>0</v>
      </c>
      <c r="R1093" s="27">
        <f t="shared" si="75"/>
        <v>47.000000006519258</v>
      </c>
      <c r="S1093" s="3" t="s">
        <v>4</v>
      </c>
      <c r="T1093" s="3" t="s">
        <v>1645</v>
      </c>
      <c r="U1093" s="3" t="s">
        <v>4</v>
      </c>
      <c r="V1093" s="3" t="s">
        <v>1769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15</v>
      </c>
      <c r="AD1093" s="5">
        <v>0</v>
      </c>
      <c r="AE1093" s="2">
        <v>5</v>
      </c>
      <c r="AF1093" s="2">
        <v>0</v>
      </c>
      <c r="AG1093" s="2">
        <v>0</v>
      </c>
      <c r="AH1093" s="2">
        <v>0</v>
      </c>
      <c r="AI1093" s="2">
        <v>0</v>
      </c>
      <c r="AJ1093" s="2">
        <v>2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 t="s">
        <v>4</v>
      </c>
      <c r="AT1093" s="2" t="s">
        <v>4</v>
      </c>
    </row>
    <row r="1094" spans="1:46" x14ac:dyDescent="0.2">
      <c r="A1094" s="2">
        <v>1673731</v>
      </c>
      <c r="B1094" s="2">
        <v>866109</v>
      </c>
      <c r="C1094" s="10">
        <v>22.8263233196305</v>
      </c>
      <c r="D1094" s="10">
        <v>40.679298548927598</v>
      </c>
      <c r="E1094" s="19" t="s">
        <v>1644</v>
      </c>
      <c r="F1094" s="46">
        <f>INDEX(Δεδομένα!$P:$P,MATCH('2021'!E1094,Δεδομένα!$O:$O,0))</f>
        <v>44</v>
      </c>
      <c r="G1094" s="49" t="s">
        <v>1550</v>
      </c>
      <c r="H1094" s="51" t="str">
        <f>INDEX(Δεδομένα!B$1:B$51,MATCH('2021'!G1094,Δεδομένα!A$1:A$51,0))</f>
        <v>ΚΕΝΤΡΙΚΗΣ ΜΑΚΕΔΟΝΙΑΣ</v>
      </c>
      <c r="I1094" s="53">
        <f>INDEX(Δεδομένα!E$1:E$13,MATCH('2021'!H1094,Δεδομένα!D$1:D$13,0))</f>
        <v>3</v>
      </c>
      <c r="J1094" s="4">
        <v>44376</v>
      </c>
      <c r="K1094" s="3" t="s">
        <v>826</v>
      </c>
      <c r="L1094" s="17" t="str">
        <f t="shared" si="72"/>
        <v>29/06/2021 10:39</v>
      </c>
      <c r="M1094" s="4">
        <v>44376</v>
      </c>
      <c r="N1094" s="3" t="s">
        <v>544</v>
      </c>
      <c r="O1094" s="17" t="str">
        <f t="shared" si="73"/>
        <v>29/06/2021 11:50</v>
      </c>
      <c r="P1094" s="24">
        <f t="shared" si="74"/>
        <v>4.9305555556202307E-2</v>
      </c>
      <c r="Q1094" s="28">
        <v>0</v>
      </c>
      <c r="R1094" s="27">
        <f t="shared" si="75"/>
        <v>71.000000000931323</v>
      </c>
      <c r="S1094" s="3" t="s">
        <v>4</v>
      </c>
      <c r="T1094" s="3" t="s">
        <v>1653</v>
      </c>
      <c r="U1094" s="3" t="s">
        <v>4</v>
      </c>
      <c r="V1094" s="3" t="s">
        <v>1752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3</v>
      </c>
      <c r="AD1094" s="5">
        <v>0</v>
      </c>
      <c r="AE1094" s="2">
        <v>4</v>
      </c>
      <c r="AF1094" s="2">
        <v>0</v>
      </c>
      <c r="AG1094" s="2">
        <v>0</v>
      </c>
      <c r="AH1094" s="2">
        <v>0</v>
      </c>
      <c r="AI1094" s="2">
        <v>0</v>
      </c>
      <c r="AJ1094" s="2">
        <v>1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 t="s">
        <v>4</v>
      </c>
      <c r="AT1094" s="2" t="s">
        <v>4</v>
      </c>
    </row>
    <row r="1095" spans="1:46" x14ac:dyDescent="0.2">
      <c r="A1095" s="2">
        <v>1674142</v>
      </c>
      <c r="B1095" s="2">
        <v>866594</v>
      </c>
      <c r="C1095" s="10">
        <v>22.650611877441399</v>
      </c>
      <c r="D1095" s="10">
        <v>40.833724975585902</v>
      </c>
      <c r="E1095" s="19" t="s">
        <v>1644</v>
      </c>
      <c r="F1095" s="46">
        <f>INDEX(Δεδομένα!$P:$P,MATCH('2021'!E1095,Δεδομένα!$O:$O,0))</f>
        <v>44</v>
      </c>
      <c r="G1095" s="49" t="s">
        <v>1550</v>
      </c>
      <c r="H1095" s="51" t="str">
        <f>INDEX(Δεδομένα!B$1:B$51,MATCH('2021'!G1095,Δεδομένα!A$1:A$51,0))</f>
        <v>ΚΕΝΤΡΙΚΗΣ ΜΑΚΕΔΟΝΙΑΣ</v>
      </c>
      <c r="I1095" s="53">
        <f>INDEX(Δεδομένα!E$1:E$13,MATCH('2021'!H1095,Δεδομένα!D$1:D$13,0))</f>
        <v>3</v>
      </c>
      <c r="J1095" s="4">
        <v>44377</v>
      </c>
      <c r="K1095" s="3" t="s">
        <v>9</v>
      </c>
      <c r="L1095" s="17" t="str">
        <f t="shared" si="72"/>
        <v>30/06/2021 18:15</v>
      </c>
      <c r="M1095" s="4">
        <v>44377</v>
      </c>
      <c r="N1095" s="3" t="s">
        <v>32</v>
      </c>
      <c r="O1095" s="17" t="str">
        <f t="shared" si="73"/>
        <v>30/06/2021 18:45</v>
      </c>
      <c r="P1095" s="24">
        <f t="shared" si="74"/>
        <v>2.0833333335758653E-2</v>
      </c>
      <c r="Q1095" s="28">
        <v>0</v>
      </c>
      <c r="R1095" s="27">
        <f t="shared" si="75"/>
        <v>30.00000000349246</v>
      </c>
      <c r="S1095" s="3" t="s">
        <v>4</v>
      </c>
      <c r="T1095" s="3" t="s">
        <v>1645</v>
      </c>
      <c r="U1095" s="3" t="s">
        <v>4</v>
      </c>
      <c r="V1095" s="3" t="s">
        <v>909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1</v>
      </c>
      <c r="AC1095" s="5">
        <v>0</v>
      </c>
      <c r="AD1095" s="5">
        <v>0</v>
      </c>
      <c r="AE1095" s="2">
        <v>2</v>
      </c>
      <c r="AF1095" s="2">
        <v>0</v>
      </c>
      <c r="AG1095" s="2">
        <v>0</v>
      </c>
      <c r="AH1095" s="2">
        <v>0</v>
      </c>
      <c r="AI1095" s="2">
        <v>0</v>
      </c>
      <c r="AJ1095" s="2">
        <v>1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 t="s">
        <v>4</v>
      </c>
      <c r="AT1095" s="2" t="s">
        <v>4</v>
      </c>
    </row>
    <row r="1096" spans="1:46" x14ac:dyDescent="0.2">
      <c r="A1096" s="2">
        <v>1676158</v>
      </c>
      <c r="B1096" s="2">
        <v>866812</v>
      </c>
      <c r="C1096" s="10">
        <v>22.72619830639</v>
      </c>
      <c r="D1096" s="10">
        <v>40.663553488388303</v>
      </c>
      <c r="E1096" s="19" t="s">
        <v>1644</v>
      </c>
      <c r="F1096" s="46">
        <f>INDEX(Δεδομένα!$P:$P,MATCH('2021'!E1096,Δεδομένα!$O:$O,0))</f>
        <v>44</v>
      </c>
      <c r="G1096" s="49" t="s">
        <v>1550</v>
      </c>
      <c r="H1096" s="51" t="str">
        <f>INDEX(Δεδομένα!B$1:B$51,MATCH('2021'!G1096,Δεδομένα!A$1:A$51,0))</f>
        <v>ΚΕΝΤΡΙΚΗΣ ΜΑΚΕΔΟΝΙΑΣ</v>
      </c>
      <c r="I1096" s="53">
        <f>INDEX(Δεδομένα!E$1:E$13,MATCH('2021'!H1096,Δεδομένα!D$1:D$13,0))</f>
        <v>3</v>
      </c>
      <c r="J1096" s="4">
        <v>44378</v>
      </c>
      <c r="K1096" s="3" t="s">
        <v>471</v>
      </c>
      <c r="L1096" s="17" t="str">
        <f t="shared" si="72"/>
        <v>01/07/2021 11:37</v>
      </c>
      <c r="M1096" s="4">
        <v>44378</v>
      </c>
      <c r="N1096" s="3" t="s">
        <v>214</v>
      </c>
      <c r="O1096" s="17" t="str">
        <f t="shared" si="73"/>
        <v>01/07/2021 12:00</v>
      </c>
      <c r="P1096" s="24">
        <f t="shared" si="74"/>
        <v>1.5972222223354038E-2</v>
      </c>
      <c r="Q1096" s="28">
        <v>0</v>
      </c>
      <c r="R1096" s="27">
        <f t="shared" si="75"/>
        <v>23.000000001629815</v>
      </c>
      <c r="S1096" s="3" t="s">
        <v>4</v>
      </c>
      <c r="T1096" s="3" t="s">
        <v>1653</v>
      </c>
      <c r="U1096" s="3" t="s">
        <v>4</v>
      </c>
      <c r="V1096" s="3" t="s">
        <v>1673</v>
      </c>
      <c r="W1096" s="5">
        <v>0</v>
      </c>
      <c r="X1096" s="5">
        <v>0</v>
      </c>
      <c r="Y1096" s="5">
        <v>0</v>
      </c>
      <c r="Z1096" s="5">
        <v>0</v>
      </c>
      <c r="AA1096" s="5">
        <v>0.1</v>
      </c>
      <c r="AB1096" s="5">
        <v>0</v>
      </c>
      <c r="AC1096" s="5">
        <v>0</v>
      </c>
      <c r="AD1096" s="5">
        <v>0</v>
      </c>
      <c r="AE1096" s="2">
        <v>4</v>
      </c>
      <c r="AF1096" s="2">
        <v>0</v>
      </c>
      <c r="AG1096" s="2">
        <v>0</v>
      </c>
      <c r="AH1096" s="2">
        <v>0</v>
      </c>
      <c r="AI1096" s="2">
        <v>0</v>
      </c>
      <c r="AJ1096" s="2">
        <v>2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</row>
    <row r="1097" spans="1:46" x14ac:dyDescent="0.2">
      <c r="A1097" s="2">
        <v>1674329</v>
      </c>
      <c r="B1097" s="2">
        <v>866918</v>
      </c>
      <c r="C1097" s="10">
        <v>22.787561417658001</v>
      </c>
      <c r="D1097" s="10">
        <v>40.672640021302101</v>
      </c>
      <c r="E1097" s="19" t="s">
        <v>1644</v>
      </c>
      <c r="F1097" s="46">
        <f>INDEX(Δεδομένα!$P:$P,MATCH('2021'!E1097,Δεδομένα!$O:$O,0))</f>
        <v>44</v>
      </c>
      <c r="G1097" s="49" t="s">
        <v>1550</v>
      </c>
      <c r="H1097" s="51" t="str">
        <f>INDEX(Δεδομένα!B$1:B$51,MATCH('2021'!G1097,Δεδομένα!A$1:A$51,0))</f>
        <v>ΚΕΝΤΡΙΚΗΣ ΜΑΚΕΔΟΝΙΑΣ</v>
      </c>
      <c r="I1097" s="53">
        <f>INDEX(Δεδομένα!E$1:E$13,MATCH('2021'!H1097,Δεδομένα!D$1:D$13,0))</f>
        <v>3</v>
      </c>
      <c r="J1097" s="4">
        <v>44378</v>
      </c>
      <c r="K1097" s="3" t="s">
        <v>1648</v>
      </c>
      <c r="L1097" s="17" t="str">
        <f t="shared" si="72"/>
        <v>01/07/2021 16:08</v>
      </c>
      <c r="M1097" s="4">
        <v>44378</v>
      </c>
      <c r="N1097" s="3" t="s">
        <v>17</v>
      </c>
      <c r="O1097" s="17" t="str">
        <f t="shared" si="73"/>
        <v>01/07/2021 18:00</v>
      </c>
      <c r="P1097" s="24">
        <f t="shared" si="74"/>
        <v>7.7777777776645962E-2</v>
      </c>
      <c r="Q1097" s="28">
        <v>0</v>
      </c>
      <c r="R1097" s="27">
        <f t="shared" si="75"/>
        <v>111.99999999837019</v>
      </c>
      <c r="S1097" s="3" t="s">
        <v>4</v>
      </c>
      <c r="T1097" s="3" t="s">
        <v>1653</v>
      </c>
      <c r="U1097" s="3" t="s">
        <v>4</v>
      </c>
      <c r="V1097" s="3" t="s">
        <v>1770</v>
      </c>
      <c r="W1097" s="5">
        <v>0</v>
      </c>
      <c r="X1097" s="5">
        <v>0</v>
      </c>
      <c r="Y1097" s="5">
        <v>0</v>
      </c>
      <c r="Z1097" s="5">
        <v>10</v>
      </c>
      <c r="AA1097" s="5">
        <v>5</v>
      </c>
      <c r="AB1097" s="5">
        <v>0</v>
      </c>
      <c r="AC1097" s="5">
        <v>0</v>
      </c>
      <c r="AD1097" s="5">
        <v>0</v>
      </c>
      <c r="AE1097" s="2">
        <v>11</v>
      </c>
      <c r="AF1097" s="2">
        <v>0</v>
      </c>
      <c r="AG1097" s="2">
        <v>0</v>
      </c>
      <c r="AH1097" s="2">
        <v>0</v>
      </c>
      <c r="AI1097" s="2">
        <v>0</v>
      </c>
      <c r="AJ1097" s="2">
        <v>5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 t="s">
        <v>4</v>
      </c>
      <c r="AT1097" s="2" t="s">
        <v>4</v>
      </c>
    </row>
    <row r="1098" spans="1:46" x14ac:dyDescent="0.2">
      <c r="A1098" s="2">
        <v>1674737</v>
      </c>
      <c r="B1098" s="2">
        <v>867251</v>
      </c>
      <c r="E1098" s="19" t="s">
        <v>1644</v>
      </c>
      <c r="F1098" s="46">
        <f>INDEX(Δεδομένα!$P:$P,MATCH('2021'!E1098,Δεδομένα!$O:$O,0))</f>
        <v>44</v>
      </c>
      <c r="G1098" s="49" t="s">
        <v>1550</v>
      </c>
      <c r="H1098" s="51" t="str">
        <f>INDEX(Δεδομένα!B$1:B$51,MATCH('2021'!G1098,Δεδομένα!A$1:A$51,0))</f>
        <v>ΚΕΝΤΡΙΚΗΣ ΜΑΚΕΔΟΝΙΑΣ</v>
      </c>
      <c r="I1098" s="53">
        <f>INDEX(Δεδομένα!E$1:E$13,MATCH('2021'!H1098,Δεδομένα!D$1:D$13,0))</f>
        <v>3</v>
      </c>
      <c r="J1098" s="4">
        <v>44379</v>
      </c>
      <c r="K1098" s="3" t="s">
        <v>912</v>
      </c>
      <c r="L1098" s="17" t="str">
        <f t="shared" si="72"/>
        <v>02/07/2021 12:38</v>
      </c>
      <c r="M1098" s="4">
        <v>44379</v>
      </c>
      <c r="N1098" s="3" t="s">
        <v>299</v>
      </c>
      <c r="O1098" s="17" t="str">
        <f t="shared" si="73"/>
        <v>02/07/2021 13:10</v>
      </c>
      <c r="P1098" s="24">
        <f t="shared" si="74"/>
        <v>2.2222222221898846E-2</v>
      </c>
      <c r="Q1098" s="28">
        <v>0</v>
      </c>
      <c r="R1098" s="27">
        <f t="shared" si="75"/>
        <v>31.999999999534339</v>
      </c>
      <c r="S1098" s="3" t="s">
        <v>4</v>
      </c>
      <c r="T1098" s="3" t="s">
        <v>1653</v>
      </c>
      <c r="U1098" s="3" t="s">
        <v>4</v>
      </c>
      <c r="V1098" s="3" t="s">
        <v>1771</v>
      </c>
      <c r="W1098" s="5">
        <v>0</v>
      </c>
      <c r="X1098" s="5">
        <v>0</v>
      </c>
      <c r="Y1098" s="5">
        <v>0</v>
      </c>
      <c r="Z1098" s="5">
        <v>2</v>
      </c>
      <c r="AA1098" s="5">
        <v>0</v>
      </c>
      <c r="AB1098" s="5">
        <v>0</v>
      </c>
      <c r="AC1098" s="5">
        <v>0</v>
      </c>
      <c r="AD1098" s="5">
        <v>0</v>
      </c>
      <c r="AE1098" s="2">
        <v>8</v>
      </c>
      <c r="AF1098" s="2">
        <v>0</v>
      </c>
      <c r="AG1098" s="2">
        <v>0</v>
      </c>
      <c r="AH1098" s="2">
        <v>0</v>
      </c>
      <c r="AI1098" s="2">
        <v>0</v>
      </c>
      <c r="AJ1098" s="2">
        <v>3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</row>
    <row r="1099" spans="1:46" x14ac:dyDescent="0.2">
      <c r="A1099" s="2">
        <v>1674789</v>
      </c>
      <c r="B1099" s="2">
        <v>867365</v>
      </c>
      <c r="E1099" s="19" t="s">
        <v>1644</v>
      </c>
      <c r="F1099" s="46">
        <f>INDEX(Δεδομένα!$P:$P,MATCH('2021'!E1099,Δεδομένα!$O:$O,0))</f>
        <v>44</v>
      </c>
      <c r="G1099" s="49" t="s">
        <v>1550</v>
      </c>
      <c r="H1099" s="51" t="str">
        <f>INDEX(Δεδομένα!B$1:B$51,MATCH('2021'!G1099,Δεδομένα!A$1:A$51,0))</f>
        <v>ΚΕΝΤΡΙΚΗΣ ΜΑΚΕΔΟΝΙΑΣ</v>
      </c>
      <c r="I1099" s="53">
        <f>INDEX(Δεδομένα!E$1:E$13,MATCH('2021'!H1099,Δεδομένα!D$1:D$13,0))</f>
        <v>3</v>
      </c>
      <c r="J1099" s="4">
        <v>44379</v>
      </c>
      <c r="K1099" s="3" t="s">
        <v>9</v>
      </c>
      <c r="L1099" s="17" t="str">
        <f t="shared" si="72"/>
        <v>02/07/2021 18:15</v>
      </c>
      <c r="M1099" s="4">
        <v>44379</v>
      </c>
      <c r="N1099" s="3" t="s">
        <v>358</v>
      </c>
      <c r="O1099" s="17" t="str">
        <f t="shared" si="73"/>
        <v>02/07/2021 18:55</v>
      </c>
      <c r="P1099" s="24">
        <f t="shared" si="74"/>
        <v>2.7777777781011537E-2</v>
      </c>
      <c r="Q1099" s="28">
        <v>0</v>
      </c>
      <c r="R1099" s="27">
        <f t="shared" si="75"/>
        <v>40.000000004656613</v>
      </c>
      <c r="S1099" s="3" t="s">
        <v>4</v>
      </c>
      <c r="T1099" s="3" t="s">
        <v>1645</v>
      </c>
      <c r="U1099" s="3" t="s">
        <v>4</v>
      </c>
      <c r="V1099" s="3" t="s">
        <v>1772</v>
      </c>
      <c r="W1099" s="5">
        <v>0</v>
      </c>
      <c r="X1099" s="5">
        <v>0</v>
      </c>
      <c r="Y1099" s="5">
        <v>0</v>
      </c>
      <c r="Z1099" s="5">
        <v>1</v>
      </c>
      <c r="AA1099" s="5">
        <v>0</v>
      </c>
      <c r="AB1099" s="5">
        <v>0</v>
      </c>
      <c r="AC1099" s="5">
        <v>2</v>
      </c>
      <c r="AD1099" s="5">
        <v>0</v>
      </c>
      <c r="AE1099" s="2">
        <v>8</v>
      </c>
      <c r="AF1099" s="2">
        <v>0</v>
      </c>
      <c r="AG1099" s="2">
        <v>0</v>
      </c>
      <c r="AH1099" s="2">
        <v>0</v>
      </c>
      <c r="AI1099" s="2">
        <v>0</v>
      </c>
      <c r="AJ1099" s="2">
        <v>3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</row>
    <row r="1100" spans="1:46" x14ac:dyDescent="0.2">
      <c r="A1100" s="2">
        <v>1675181</v>
      </c>
      <c r="B1100" s="2">
        <v>867703</v>
      </c>
      <c r="C1100" s="10">
        <v>22.6596615192035</v>
      </c>
      <c r="D1100" s="10">
        <v>40.826701923662498</v>
      </c>
      <c r="E1100" s="19" t="s">
        <v>1644</v>
      </c>
      <c r="F1100" s="46">
        <f>INDEX(Δεδομένα!$P:$P,MATCH('2021'!E1100,Δεδομένα!$O:$O,0))</f>
        <v>44</v>
      </c>
      <c r="G1100" s="49" t="s">
        <v>1550</v>
      </c>
      <c r="H1100" s="51" t="str">
        <f>INDEX(Δεδομένα!B$1:B$51,MATCH('2021'!G1100,Δεδομένα!A$1:A$51,0))</f>
        <v>ΚΕΝΤΡΙΚΗΣ ΜΑΚΕΔΟΝΙΑΣ</v>
      </c>
      <c r="I1100" s="53">
        <f>INDEX(Δεδομένα!E$1:E$13,MATCH('2021'!H1100,Δεδομένα!D$1:D$13,0))</f>
        <v>3</v>
      </c>
      <c r="J1100" s="4">
        <v>44380</v>
      </c>
      <c r="K1100" s="3" t="s">
        <v>396</v>
      </c>
      <c r="L1100" s="17" t="str">
        <f t="shared" si="72"/>
        <v>03/07/2021 16:44</v>
      </c>
      <c r="M1100" s="4">
        <v>44380</v>
      </c>
      <c r="N1100" s="3" t="s">
        <v>1773</v>
      </c>
      <c r="O1100" s="17" t="str">
        <f t="shared" si="73"/>
        <v>03/07/2021 22:27</v>
      </c>
      <c r="P1100" s="24">
        <f t="shared" si="74"/>
        <v>0.2381944444423425</v>
      </c>
      <c r="Q1100" s="28">
        <v>0</v>
      </c>
      <c r="R1100" s="27">
        <f t="shared" si="75"/>
        <v>342.9999999969732</v>
      </c>
      <c r="S1100" s="3" t="s">
        <v>4</v>
      </c>
      <c r="T1100" s="3" t="s">
        <v>1645</v>
      </c>
      <c r="U1100" s="3" t="s">
        <v>4</v>
      </c>
      <c r="V1100" s="3" t="s">
        <v>1774</v>
      </c>
      <c r="W1100" s="5">
        <v>0</v>
      </c>
      <c r="X1100" s="5">
        <v>0</v>
      </c>
      <c r="Y1100" s="5">
        <v>0</v>
      </c>
      <c r="Z1100" s="5">
        <v>50</v>
      </c>
      <c r="AA1100" s="5">
        <v>0</v>
      </c>
      <c r="AB1100" s="5">
        <v>0</v>
      </c>
      <c r="AC1100" s="5">
        <v>150</v>
      </c>
      <c r="AD1100" s="5">
        <v>0</v>
      </c>
      <c r="AE1100" s="2">
        <v>28</v>
      </c>
      <c r="AF1100" s="2">
        <v>0</v>
      </c>
      <c r="AG1100" s="2">
        <v>0</v>
      </c>
      <c r="AH1100" s="2">
        <v>0</v>
      </c>
      <c r="AI1100" s="2">
        <v>0</v>
      </c>
      <c r="AJ1100" s="2">
        <v>8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</row>
    <row r="1101" spans="1:46" x14ac:dyDescent="0.2">
      <c r="A1101" s="2">
        <v>1675819</v>
      </c>
      <c r="B1101" s="2">
        <v>868615</v>
      </c>
      <c r="C1101" s="10">
        <v>22.827170855449499</v>
      </c>
      <c r="D1101" s="10">
        <v>40.765429281719598</v>
      </c>
      <c r="E1101" s="19" t="s">
        <v>1644</v>
      </c>
      <c r="F1101" s="46">
        <f>INDEX(Δεδομένα!$P:$P,MATCH('2021'!E1101,Δεδομένα!$O:$O,0))</f>
        <v>44</v>
      </c>
      <c r="G1101" s="49" t="s">
        <v>1550</v>
      </c>
      <c r="H1101" s="51" t="str">
        <f>INDEX(Δεδομένα!B$1:B$51,MATCH('2021'!G1101,Δεδομένα!A$1:A$51,0))</f>
        <v>ΚΕΝΤΡΙΚΗΣ ΜΑΚΕΔΟΝΙΑΣ</v>
      </c>
      <c r="I1101" s="53">
        <f>INDEX(Δεδομένα!E$1:E$13,MATCH('2021'!H1101,Δεδομένα!D$1:D$13,0))</f>
        <v>3</v>
      </c>
      <c r="J1101" s="4">
        <v>44383</v>
      </c>
      <c r="K1101" s="3" t="s">
        <v>970</v>
      </c>
      <c r="L1101" s="17" t="str">
        <f t="shared" si="72"/>
        <v>06/07/2021 17:29</v>
      </c>
      <c r="M1101" s="4">
        <v>44383</v>
      </c>
      <c r="N1101" s="3" t="s">
        <v>43</v>
      </c>
      <c r="O1101" s="17" t="str">
        <f t="shared" si="73"/>
        <v>06/07/2021 21:30</v>
      </c>
      <c r="P1101" s="24">
        <f t="shared" si="74"/>
        <v>0.16736111111094942</v>
      </c>
      <c r="Q1101" s="28">
        <v>0</v>
      </c>
      <c r="R1101" s="27">
        <f t="shared" si="75"/>
        <v>240.99999999976717</v>
      </c>
      <c r="S1101" s="3" t="s">
        <v>4</v>
      </c>
      <c r="T1101" s="3" t="s">
        <v>1553</v>
      </c>
      <c r="U1101" s="3" t="s">
        <v>4</v>
      </c>
      <c r="V1101" s="3" t="s">
        <v>1449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0.5</v>
      </c>
      <c r="AE1101" s="2">
        <v>5</v>
      </c>
      <c r="AF1101" s="2">
        <v>0</v>
      </c>
      <c r="AG1101" s="2">
        <v>0</v>
      </c>
      <c r="AH1101" s="2">
        <v>0</v>
      </c>
      <c r="AI1101" s="2">
        <v>0</v>
      </c>
      <c r="AJ1101" s="2">
        <v>2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</row>
    <row r="1102" spans="1:46" x14ac:dyDescent="0.2">
      <c r="A1102" s="2">
        <v>1676300</v>
      </c>
      <c r="B1102" s="2">
        <v>868874</v>
      </c>
      <c r="C1102" s="10">
        <v>22.683186113726201</v>
      </c>
      <c r="D1102" s="10">
        <v>40.718708629599703</v>
      </c>
      <c r="E1102" s="19" t="s">
        <v>1644</v>
      </c>
      <c r="F1102" s="46">
        <f>INDEX(Δεδομένα!$P:$P,MATCH('2021'!E1102,Δεδομένα!$O:$O,0))</f>
        <v>44</v>
      </c>
      <c r="G1102" s="49" t="s">
        <v>1550</v>
      </c>
      <c r="H1102" s="51" t="str">
        <f>INDEX(Δεδομένα!B$1:B$51,MATCH('2021'!G1102,Δεδομένα!A$1:A$51,0))</f>
        <v>ΚΕΝΤΡΙΚΗΣ ΜΑΚΕΔΟΝΙΑΣ</v>
      </c>
      <c r="I1102" s="53">
        <f>INDEX(Δεδομένα!E$1:E$13,MATCH('2021'!H1102,Δεδομένα!D$1:D$13,0))</f>
        <v>3</v>
      </c>
      <c r="J1102" s="4">
        <v>44384</v>
      </c>
      <c r="K1102" s="3" t="s">
        <v>537</v>
      </c>
      <c r="L1102" s="17" t="str">
        <f t="shared" si="72"/>
        <v>07/07/2021 14:02</v>
      </c>
      <c r="M1102" s="4">
        <v>44384</v>
      </c>
      <c r="N1102" s="3" t="s">
        <v>737</v>
      </c>
      <c r="O1102" s="17" t="str">
        <f t="shared" si="73"/>
        <v>07/07/2021 14:45</v>
      </c>
      <c r="P1102" s="24">
        <f t="shared" si="74"/>
        <v>2.9861111113859806E-2</v>
      </c>
      <c r="Q1102" s="28">
        <v>0</v>
      </c>
      <c r="R1102" s="27">
        <f t="shared" si="75"/>
        <v>43.000000003958121</v>
      </c>
      <c r="S1102" s="3" t="s">
        <v>4</v>
      </c>
      <c r="T1102" s="3" t="s">
        <v>1645</v>
      </c>
      <c r="U1102" s="3" t="s">
        <v>4</v>
      </c>
      <c r="V1102" s="3" t="s">
        <v>1775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1</v>
      </c>
      <c r="AD1102" s="5">
        <v>0</v>
      </c>
      <c r="AE1102" s="2">
        <v>5</v>
      </c>
      <c r="AF1102" s="2">
        <v>0</v>
      </c>
      <c r="AG1102" s="2">
        <v>0</v>
      </c>
      <c r="AH1102" s="2">
        <v>0</v>
      </c>
      <c r="AI1102" s="2">
        <v>0</v>
      </c>
      <c r="AJ1102" s="2">
        <v>2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</row>
    <row r="1103" spans="1:46" x14ac:dyDescent="0.2">
      <c r="A1103" s="2">
        <v>1678691</v>
      </c>
      <c r="B1103" s="2">
        <v>869521</v>
      </c>
      <c r="C1103" s="6">
        <v>22.758638381958001</v>
      </c>
      <c r="D1103" s="6">
        <v>40.755950927734403</v>
      </c>
      <c r="E1103" s="19" t="s">
        <v>1644</v>
      </c>
      <c r="F1103" s="46">
        <f>INDEX(Δεδομένα!$P:$P,MATCH('2021'!E1103,Δεδομένα!$O:$O,0))</f>
        <v>44</v>
      </c>
      <c r="G1103" s="49" t="s">
        <v>1550</v>
      </c>
      <c r="H1103" s="51" t="str">
        <f>INDEX(Δεδομένα!B$1:B$51,MATCH('2021'!G1103,Δεδομένα!A$1:A$51,0))</f>
        <v>ΚΕΝΤΡΙΚΗΣ ΜΑΚΕΔΟΝΙΑΣ</v>
      </c>
      <c r="I1103" s="53">
        <f>INDEX(Δεδομένα!E$1:E$13,MATCH('2021'!H1103,Δεδομένα!D$1:D$13,0))</f>
        <v>3</v>
      </c>
      <c r="J1103" s="4">
        <v>44386</v>
      </c>
      <c r="K1103" s="3" t="s">
        <v>986</v>
      </c>
      <c r="L1103" s="17" t="str">
        <f t="shared" si="72"/>
        <v>09/07/2021 17:34</v>
      </c>
      <c r="M1103" s="4">
        <v>44386</v>
      </c>
      <c r="N1103" s="3" t="s">
        <v>79</v>
      </c>
      <c r="O1103" s="17" t="str">
        <f t="shared" si="73"/>
        <v>09/07/2021 19:10</v>
      </c>
      <c r="P1103" s="24">
        <f t="shared" si="74"/>
        <v>6.6666666665696539E-2</v>
      </c>
      <c r="Q1103" s="28">
        <v>0</v>
      </c>
      <c r="R1103" s="27">
        <f t="shared" si="75"/>
        <v>95.999999998603016</v>
      </c>
      <c r="S1103" s="3" t="s">
        <v>4</v>
      </c>
      <c r="T1103" s="3" t="s">
        <v>1645</v>
      </c>
      <c r="U1103" s="3" t="s">
        <v>4</v>
      </c>
      <c r="V1103" s="3" t="s">
        <v>1776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3</v>
      </c>
      <c r="AD1103" s="5">
        <v>0.5</v>
      </c>
      <c r="AE1103" s="2">
        <v>4</v>
      </c>
      <c r="AF1103" s="2">
        <v>0</v>
      </c>
      <c r="AG1103" s="2">
        <v>0</v>
      </c>
      <c r="AH1103" s="2">
        <v>0</v>
      </c>
      <c r="AI1103" s="2">
        <v>0</v>
      </c>
      <c r="AJ1103" s="2">
        <v>2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</row>
    <row r="1104" spans="1:46" x14ac:dyDescent="0.2">
      <c r="A1104" s="2">
        <v>1677259</v>
      </c>
      <c r="B1104" s="2">
        <v>870101</v>
      </c>
      <c r="C1104" s="6">
        <v>22.8230792780687</v>
      </c>
      <c r="D1104" s="6">
        <v>40.713067325155599</v>
      </c>
      <c r="E1104" s="19" t="s">
        <v>1644</v>
      </c>
      <c r="F1104" s="46">
        <f>INDEX(Δεδομένα!$P:$P,MATCH('2021'!E1104,Δεδομένα!$O:$O,0))</f>
        <v>44</v>
      </c>
      <c r="G1104" s="49" t="s">
        <v>1550</v>
      </c>
      <c r="H1104" s="51" t="str">
        <f>INDEX(Δεδομένα!B$1:B$51,MATCH('2021'!G1104,Δεδομένα!A$1:A$51,0))</f>
        <v>ΚΕΝΤΡΙΚΗΣ ΜΑΚΕΔΟΝΙΑΣ</v>
      </c>
      <c r="I1104" s="53">
        <f>INDEX(Δεδομένα!E$1:E$13,MATCH('2021'!H1104,Δεδομένα!D$1:D$13,0))</f>
        <v>3</v>
      </c>
      <c r="J1104" s="4">
        <v>44388</v>
      </c>
      <c r="K1104" s="3" t="s">
        <v>179</v>
      </c>
      <c r="L1104" s="17" t="str">
        <f t="shared" si="72"/>
        <v>11/07/2021 13:33</v>
      </c>
      <c r="M1104" s="4">
        <v>44388</v>
      </c>
      <c r="N1104" s="3" t="s">
        <v>36</v>
      </c>
      <c r="O1104" s="17" t="str">
        <f t="shared" si="73"/>
        <v>11/07/2021 16:20</v>
      </c>
      <c r="P1104" s="24">
        <f t="shared" si="74"/>
        <v>0.11597222222189885</v>
      </c>
      <c r="Q1104" s="28">
        <v>0</v>
      </c>
      <c r="R1104" s="27">
        <f t="shared" si="75"/>
        <v>166.99999999953434</v>
      </c>
      <c r="S1104" s="3" t="s">
        <v>4</v>
      </c>
      <c r="T1104" s="3" t="s">
        <v>1653</v>
      </c>
      <c r="U1104" s="3" t="s">
        <v>4</v>
      </c>
      <c r="V1104" s="3" t="s">
        <v>1777</v>
      </c>
      <c r="W1104" s="5">
        <v>0</v>
      </c>
      <c r="X1104" s="5">
        <v>0</v>
      </c>
      <c r="Y1104" s="5">
        <v>0</v>
      </c>
      <c r="Z1104" s="5">
        <v>4</v>
      </c>
      <c r="AA1104" s="5">
        <v>1</v>
      </c>
      <c r="AB1104" s="5">
        <v>0</v>
      </c>
      <c r="AC1104" s="5">
        <v>45</v>
      </c>
      <c r="AD1104" s="5">
        <v>0</v>
      </c>
      <c r="AE1104" s="2">
        <v>19</v>
      </c>
      <c r="AF1104" s="2">
        <v>0</v>
      </c>
      <c r="AG1104" s="2">
        <v>0</v>
      </c>
      <c r="AH1104" s="2">
        <v>0</v>
      </c>
      <c r="AI1104" s="2">
        <v>0</v>
      </c>
      <c r="AJ1104" s="2">
        <v>8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</row>
    <row r="1105" spans="1:46" x14ac:dyDescent="0.2">
      <c r="A1105" s="2">
        <v>1678210</v>
      </c>
      <c r="B1105" s="2">
        <v>870407</v>
      </c>
      <c r="C1105" s="6">
        <v>22.826912916131299</v>
      </c>
      <c r="D1105" s="6">
        <v>40.764779825760101</v>
      </c>
      <c r="E1105" s="19" t="s">
        <v>1644</v>
      </c>
      <c r="F1105" s="46">
        <f>INDEX(Δεδομένα!$P:$P,MATCH('2021'!E1105,Δεδομένα!$O:$O,0))</f>
        <v>44</v>
      </c>
      <c r="G1105" s="49" t="s">
        <v>1550</v>
      </c>
      <c r="H1105" s="51" t="str">
        <f>INDEX(Δεδομένα!B$1:B$51,MATCH('2021'!G1105,Δεδομένα!A$1:A$51,0))</f>
        <v>ΚΕΝΤΡΙΚΗΣ ΜΑΚΕΔΟΝΙΑΣ</v>
      </c>
      <c r="I1105" s="53">
        <f>INDEX(Δεδομένα!E$1:E$13,MATCH('2021'!H1105,Δεδομένα!D$1:D$13,0))</f>
        <v>3</v>
      </c>
      <c r="J1105" s="4">
        <v>44389</v>
      </c>
      <c r="K1105" s="3" t="s">
        <v>562</v>
      </c>
      <c r="L1105" s="17" t="str">
        <f t="shared" si="72"/>
        <v>12/07/2021 15:45</v>
      </c>
      <c r="M1105" s="4">
        <v>44389</v>
      </c>
      <c r="N1105" s="3" t="s">
        <v>461</v>
      </c>
      <c r="O1105" s="17" t="str">
        <f t="shared" si="73"/>
        <v>12/07/2021 17:00</v>
      </c>
      <c r="P1105" s="24">
        <f t="shared" si="74"/>
        <v>5.2083333335758653E-2</v>
      </c>
      <c r="Q1105" s="28">
        <v>0</v>
      </c>
      <c r="R1105" s="27">
        <f t="shared" si="75"/>
        <v>75.00000000349246</v>
      </c>
      <c r="S1105" s="3" t="s">
        <v>4</v>
      </c>
      <c r="T1105" s="3" t="s">
        <v>1553</v>
      </c>
      <c r="U1105" s="3" t="s">
        <v>4</v>
      </c>
      <c r="V1105" s="3" t="s">
        <v>1778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0.2</v>
      </c>
      <c r="AE1105" s="2">
        <v>6</v>
      </c>
      <c r="AF1105" s="2">
        <v>0</v>
      </c>
      <c r="AG1105" s="2">
        <v>0</v>
      </c>
      <c r="AH1105" s="2">
        <v>0</v>
      </c>
      <c r="AI1105" s="2">
        <v>0</v>
      </c>
      <c r="AJ1105" s="2">
        <v>2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</row>
    <row r="1106" spans="1:46" x14ac:dyDescent="0.2">
      <c r="A1106" s="2">
        <v>1678209</v>
      </c>
      <c r="B1106" s="2">
        <v>870751</v>
      </c>
      <c r="C1106" s="6">
        <v>22.711470641096799</v>
      </c>
      <c r="D1106" s="6">
        <v>40.737267850900501</v>
      </c>
      <c r="E1106" s="19" t="s">
        <v>1644</v>
      </c>
      <c r="F1106" s="46">
        <f>INDEX(Δεδομένα!$P:$P,MATCH('2021'!E1106,Δεδομένα!$O:$O,0))</f>
        <v>44</v>
      </c>
      <c r="G1106" s="49" t="s">
        <v>1550</v>
      </c>
      <c r="H1106" s="51" t="str">
        <f>INDEX(Δεδομένα!B$1:B$51,MATCH('2021'!G1106,Δεδομένα!A$1:A$51,0))</f>
        <v>ΚΕΝΤΡΙΚΗΣ ΜΑΚΕΔΟΝΙΑΣ</v>
      </c>
      <c r="I1106" s="53">
        <f>INDEX(Δεδομένα!E$1:E$13,MATCH('2021'!H1106,Δεδομένα!D$1:D$13,0))</f>
        <v>3</v>
      </c>
      <c r="J1106" s="4">
        <v>44390</v>
      </c>
      <c r="K1106" s="3" t="s">
        <v>1135</v>
      </c>
      <c r="L1106" s="17" t="str">
        <f t="shared" si="72"/>
        <v>13/07/2021 17:58</v>
      </c>
      <c r="M1106" s="4">
        <v>44390</v>
      </c>
      <c r="N1106" s="3" t="s">
        <v>150</v>
      </c>
      <c r="O1106" s="17" t="str">
        <f t="shared" si="73"/>
        <v>13/07/2021 19:00</v>
      </c>
      <c r="P1106" s="24">
        <f t="shared" si="74"/>
        <v>4.3055555550381541E-2</v>
      </c>
      <c r="Q1106" s="28">
        <v>0</v>
      </c>
      <c r="R1106" s="27">
        <f t="shared" si="75"/>
        <v>61.999999992549419</v>
      </c>
      <c r="S1106" s="3" t="s">
        <v>4</v>
      </c>
      <c r="T1106" s="3" t="s">
        <v>1645</v>
      </c>
      <c r="U1106" s="3" t="s">
        <v>4</v>
      </c>
      <c r="V1106" s="3" t="s">
        <v>1779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0.5</v>
      </c>
      <c r="AC1106" s="5">
        <v>0</v>
      </c>
      <c r="AD1106" s="5">
        <v>0</v>
      </c>
      <c r="AE1106" s="2">
        <v>6</v>
      </c>
      <c r="AF1106" s="2">
        <v>0</v>
      </c>
      <c r="AG1106" s="2">
        <v>0</v>
      </c>
      <c r="AH1106" s="2">
        <v>0</v>
      </c>
      <c r="AI1106" s="2">
        <v>0</v>
      </c>
      <c r="AJ1106" s="2">
        <v>2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</row>
    <row r="1107" spans="1:46" x14ac:dyDescent="0.2">
      <c r="A1107" s="2">
        <v>1680895</v>
      </c>
      <c r="B1107" s="2">
        <v>870987</v>
      </c>
      <c r="E1107" s="19" t="s">
        <v>1644</v>
      </c>
      <c r="F1107" s="46">
        <f>INDEX(Δεδομένα!$P:$P,MATCH('2021'!E1107,Δεδομένα!$O:$O,0))</f>
        <v>44</v>
      </c>
      <c r="G1107" s="49" t="s">
        <v>1550</v>
      </c>
      <c r="H1107" s="51" t="str">
        <f>INDEX(Δεδομένα!B$1:B$51,MATCH('2021'!G1107,Δεδομένα!A$1:A$51,0))</f>
        <v>ΚΕΝΤΡΙΚΗΣ ΜΑΚΕΔΟΝΙΑΣ</v>
      </c>
      <c r="I1107" s="53">
        <f>INDEX(Δεδομένα!E$1:E$13,MATCH('2021'!H1107,Δεδομένα!D$1:D$13,0))</f>
        <v>3</v>
      </c>
      <c r="J1107" s="4">
        <v>44391</v>
      </c>
      <c r="K1107" s="3" t="s">
        <v>477</v>
      </c>
      <c r="L1107" s="17" t="str">
        <f t="shared" si="72"/>
        <v>14/07/2021 13:18</v>
      </c>
      <c r="M1107" s="4">
        <v>44391</v>
      </c>
      <c r="N1107" s="3" t="s">
        <v>39</v>
      </c>
      <c r="O1107" s="17" t="str">
        <f t="shared" si="73"/>
        <v>14/07/2021 14:40</v>
      </c>
      <c r="P1107" s="24">
        <f t="shared" si="74"/>
        <v>5.694444444088731E-2</v>
      </c>
      <c r="Q1107" s="28">
        <v>0</v>
      </c>
      <c r="R1107" s="27">
        <f t="shared" si="75"/>
        <v>81.999999994877726</v>
      </c>
      <c r="S1107" s="3" t="s">
        <v>4</v>
      </c>
      <c r="T1107" s="3" t="s">
        <v>1653</v>
      </c>
      <c r="U1107" s="3" t="s">
        <v>4</v>
      </c>
      <c r="V1107" s="3" t="s">
        <v>1780</v>
      </c>
      <c r="W1107" s="5">
        <v>0</v>
      </c>
      <c r="X1107" s="5">
        <v>0</v>
      </c>
      <c r="Y1107" s="5">
        <v>0</v>
      </c>
      <c r="Z1107" s="5">
        <v>2</v>
      </c>
      <c r="AA1107" s="5">
        <v>0</v>
      </c>
      <c r="AB1107" s="5">
        <v>0</v>
      </c>
      <c r="AC1107" s="5">
        <v>0</v>
      </c>
      <c r="AD1107" s="5">
        <v>0</v>
      </c>
      <c r="AE1107" s="2">
        <v>8</v>
      </c>
      <c r="AF1107" s="2">
        <v>0</v>
      </c>
      <c r="AG1107" s="2">
        <v>0</v>
      </c>
      <c r="AH1107" s="2">
        <v>0</v>
      </c>
      <c r="AI1107" s="2">
        <v>0</v>
      </c>
      <c r="AJ1107" s="2">
        <v>3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</row>
    <row r="1108" spans="1:46" x14ac:dyDescent="0.2">
      <c r="A1108" s="2">
        <v>1678677</v>
      </c>
      <c r="B1108" s="2">
        <v>871050</v>
      </c>
      <c r="E1108" s="19" t="s">
        <v>1644</v>
      </c>
      <c r="F1108" s="46">
        <f>INDEX(Δεδομένα!$P:$P,MATCH('2021'!E1108,Δεδομένα!$O:$O,0))</f>
        <v>44</v>
      </c>
      <c r="G1108" s="49" t="s">
        <v>1550</v>
      </c>
      <c r="H1108" s="51" t="str">
        <f>INDEX(Δεδομένα!B$1:B$51,MATCH('2021'!G1108,Δεδομένα!A$1:A$51,0))</f>
        <v>ΚΕΝΤΡΙΚΗΣ ΜΑΚΕΔΟΝΙΑΣ</v>
      </c>
      <c r="I1108" s="53">
        <f>INDEX(Δεδομένα!E$1:E$13,MATCH('2021'!H1108,Δεδομένα!D$1:D$13,0))</f>
        <v>3</v>
      </c>
      <c r="J1108" s="4">
        <v>44391</v>
      </c>
      <c r="K1108" s="3" t="s">
        <v>363</v>
      </c>
      <c r="L1108" s="17" t="str">
        <f t="shared" si="72"/>
        <v>14/07/2021 16:24</v>
      </c>
      <c r="M1108" s="4">
        <v>44391</v>
      </c>
      <c r="N1108" s="3" t="s">
        <v>337</v>
      </c>
      <c r="O1108" s="17" t="str">
        <f t="shared" si="73"/>
        <v>14/07/2021 16:58</v>
      </c>
      <c r="P1108" s="24">
        <f t="shared" si="74"/>
        <v>2.361111110803904E-2</v>
      </c>
      <c r="Q1108" s="28">
        <v>0</v>
      </c>
      <c r="R1108" s="27">
        <f t="shared" si="75"/>
        <v>33.999999995576218</v>
      </c>
      <c r="S1108" s="3" t="s">
        <v>4</v>
      </c>
      <c r="T1108" s="3" t="s">
        <v>1653</v>
      </c>
      <c r="U1108" s="3" t="s">
        <v>4</v>
      </c>
      <c r="V1108" s="3" t="s">
        <v>1681</v>
      </c>
      <c r="W1108" s="5">
        <v>0</v>
      </c>
      <c r="X1108" s="5">
        <v>0</v>
      </c>
      <c r="Y1108" s="5">
        <v>0</v>
      </c>
      <c r="Z1108" s="5">
        <v>2</v>
      </c>
      <c r="AA1108" s="5">
        <v>0</v>
      </c>
      <c r="AB1108" s="5">
        <v>0</v>
      </c>
      <c r="AC1108" s="5">
        <v>0</v>
      </c>
      <c r="AD1108" s="5">
        <v>0</v>
      </c>
      <c r="AE1108" s="2">
        <v>6</v>
      </c>
      <c r="AF1108" s="2">
        <v>0</v>
      </c>
      <c r="AG1108" s="2">
        <v>0</v>
      </c>
      <c r="AH1108" s="2">
        <v>0</v>
      </c>
      <c r="AI1108" s="2">
        <v>0</v>
      </c>
      <c r="AJ1108" s="2">
        <v>2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</row>
    <row r="1109" spans="1:46" x14ac:dyDescent="0.2">
      <c r="A1109" s="2">
        <v>1680889</v>
      </c>
      <c r="B1109" s="2">
        <v>872858</v>
      </c>
      <c r="E1109" s="19" t="s">
        <v>1644</v>
      </c>
      <c r="F1109" s="46">
        <f>INDEX(Δεδομένα!$P:$P,MATCH('2021'!E1109,Δεδομένα!$O:$O,0))</f>
        <v>44</v>
      </c>
      <c r="G1109" s="49" t="s">
        <v>1550</v>
      </c>
      <c r="H1109" s="51" t="str">
        <f>INDEX(Δεδομένα!B$1:B$51,MATCH('2021'!G1109,Δεδομένα!A$1:A$51,0))</f>
        <v>ΚΕΝΤΡΙΚΗΣ ΜΑΚΕΔΟΝΙΑΣ</v>
      </c>
      <c r="I1109" s="53">
        <f>INDEX(Δεδομένα!E$1:E$13,MATCH('2021'!H1109,Δεδομένα!D$1:D$13,0))</f>
        <v>3</v>
      </c>
      <c r="J1109" s="4">
        <v>44397</v>
      </c>
      <c r="K1109" s="3" t="s">
        <v>1781</v>
      </c>
      <c r="L1109" s="17" t="str">
        <f t="shared" si="72"/>
        <v>20/07/2021 08:21</v>
      </c>
      <c r="M1109" s="4">
        <v>44397</v>
      </c>
      <c r="N1109" s="3" t="s">
        <v>535</v>
      </c>
      <c r="O1109" s="17" t="str">
        <f t="shared" si="73"/>
        <v>20/07/2021 09:30</v>
      </c>
      <c r="P1109" s="24">
        <f t="shared" si="74"/>
        <v>4.7916666670062114E-2</v>
      </c>
      <c r="Q1109" s="28">
        <v>0</v>
      </c>
      <c r="R1109" s="27">
        <f t="shared" si="75"/>
        <v>69.000000004889444</v>
      </c>
      <c r="S1109" s="3" t="s">
        <v>4</v>
      </c>
      <c r="T1109" s="3" t="s">
        <v>1645</v>
      </c>
      <c r="U1109" s="3" t="s">
        <v>4</v>
      </c>
      <c r="V1109" s="3" t="s">
        <v>1782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0.1</v>
      </c>
      <c r="AE1109" s="2">
        <v>7</v>
      </c>
      <c r="AF1109" s="2">
        <v>0</v>
      </c>
      <c r="AG1109" s="2">
        <v>0</v>
      </c>
      <c r="AH1109" s="2">
        <v>0</v>
      </c>
      <c r="AI1109" s="2">
        <v>0</v>
      </c>
      <c r="AJ1109" s="2">
        <v>2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</row>
    <row r="1110" spans="1:46" x14ac:dyDescent="0.2">
      <c r="A1110" s="2">
        <v>1682212</v>
      </c>
      <c r="B1110" s="2">
        <v>872966</v>
      </c>
      <c r="C1110" s="6">
        <v>22.823273772824098</v>
      </c>
      <c r="D1110" s="6">
        <v>40.745674578460999</v>
      </c>
      <c r="E1110" s="19" t="s">
        <v>1644</v>
      </c>
      <c r="F1110" s="46">
        <f>INDEX(Δεδομένα!$P:$P,MATCH('2021'!E1110,Δεδομένα!$O:$O,0))</f>
        <v>44</v>
      </c>
      <c r="G1110" s="49" t="s">
        <v>1550</v>
      </c>
      <c r="H1110" s="51" t="str">
        <f>INDEX(Δεδομένα!B$1:B$51,MATCH('2021'!G1110,Δεδομένα!A$1:A$51,0))</f>
        <v>ΚΕΝΤΡΙΚΗΣ ΜΑΚΕΔΟΝΙΑΣ</v>
      </c>
      <c r="I1110" s="53">
        <f>INDEX(Δεδομένα!E$1:E$13,MATCH('2021'!H1110,Δεδομένα!D$1:D$13,0))</f>
        <v>3</v>
      </c>
      <c r="J1110" s="4">
        <v>44397</v>
      </c>
      <c r="K1110" s="3" t="s">
        <v>275</v>
      </c>
      <c r="L1110" s="17" t="str">
        <f t="shared" si="72"/>
        <v>20/07/2021 15:18</v>
      </c>
      <c r="M1110" s="4">
        <v>44397</v>
      </c>
      <c r="N1110" s="3" t="s">
        <v>493</v>
      </c>
      <c r="O1110" s="17" t="str">
        <f t="shared" si="73"/>
        <v>20/07/2021 21:10</v>
      </c>
      <c r="P1110" s="24">
        <f t="shared" si="74"/>
        <v>0.24444444444816327</v>
      </c>
      <c r="Q1110" s="28">
        <v>0</v>
      </c>
      <c r="R1110" s="27">
        <f t="shared" si="75"/>
        <v>352.0000000053551</v>
      </c>
      <c r="S1110" s="3" t="s">
        <v>4</v>
      </c>
      <c r="T1110" s="3" t="s">
        <v>1553</v>
      </c>
      <c r="U1110" s="3" t="s">
        <v>4</v>
      </c>
      <c r="V1110" s="3" t="s">
        <v>1783</v>
      </c>
      <c r="W1110" s="5">
        <v>0</v>
      </c>
      <c r="X1110" s="5">
        <v>40</v>
      </c>
      <c r="Y1110" s="5">
        <v>0</v>
      </c>
      <c r="Z1110" s="5">
        <v>0</v>
      </c>
      <c r="AA1110" s="5">
        <v>0</v>
      </c>
      <c r="AB1110" s="5">
        <v>0</v>
      </c>
      <c r="AC1110" s="5">
        <v>10</v>
      </c>
      <c r="AD1110" s="5">
        <v>10</v>
      </c>
      <c r="AE1110" s="2">
        <v>23</v>
      </c>
      <c r="AF1110" s="2">
        <v>0</v>
      </c>
      <c r="AG1110" s="2">
        <v>0</v>
      </c>
      <c r="AH1110" s="2">
        <v>0</v>
      </c>
      <c r="AI1110" s="2">
        <v>8</v>
      </c>
      <c r="AJ1110" s="2">
        <v>11</v>
      </c>
      <c r="AK1110" s="2">
        <v>0</v>
      </c>
      <c r="AL1110" s="2">
        <v>2</v>
      </c>
      <c r="AM1110" s="2">
        <v>2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</row>
    <row r="1111" spans="1:46" x14ac:dyDescent="0.2">
      <c r="A1111" s="2">
        <v>1680459</v>
      </c>
      <c r="B1111" s="2">
        <v>873560</v>
      </c>
      <c r="C1111" s="6">
        <v>22.837766022249301</v>
      </c>
      <c r="D1111" s="6">
        <v>40.679835300530002</v>
      </c>
      <c r="E1111" s="19" t="s">
        <v>1644</v>
      </c>
      <c r="F1111" s="46">
        <f>INDEX(Δεδομένα!$P:$P,MATCH('2021'!E1111,Δεδομένα!$O:$O,0))</f>
        <v>44</v>
      </c>
      <c r="G1111" s="49" t="s">
        <v>1550</v>
      </c>
      <c r="H1111" s="51" t="str">
        <f>INDEX(Δεδομένα!B$1:B$51,MATCH('2021'!G1111,Δεδομένα!A$1:A$51,0))</f>
        <v>ΚΕΝΤΡΙΚΗΣ ΜΑΚΕΔΟΝΙΑΣ</v>
      </c>
      <c r="I1111" s="53">
        <f>INDEX(Δεδομένα!E$1:E$13,MATCH('2021'!H1111,Δεδομένα!D$1:D$13,0))</f>
        <v>3</v>
      </c>
      <c r="J1111" s="4">
        <v>44399</v>
      </c>
      <c r="K1111" s="3" t="s">
        <v>490</v>
      </c>
      <c r="L1111" s="17" t="str">
        <f t="shared" si="72"/>
        <v>22/07/2021 16:00</v>
      </c>
      <c r="M1111" s="4">
        <v>44399</v>
      </c>
      <c r="N1111" s="3" t="s">
        <v>464</v>
      </c>
      <c r="O1111" s="17" t="str">
        <f t="shared" si="73"/>
        <v>22/07/2021 18:20</v>
      </c>
      <c r="P1111" s="24">
        <f t="shared" si="74"/>
        <v>9.7222222226264421E-2</v>
      </c>
      <c r="Q1111" s="28">
        <v>0</v>
      </c>
      <c r="R1111" s="27">
        <f t="shared" si="75"/>
        <v>140.00000000582077</v>
      </c>
      <c r="S1111" s="3" t="s">
        <v>4</v>
      </c>
      <c r="T1111" s="3" t="s">
        <v>1653</v>
      </c>
      <c r="U1111" s="3" t="s">
        <v>4</v>
      </c>
      <c r="V1111" s="3" t="s">
        <v>1784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6</v>
      </c>
      <c r="AC1111" s="5">
        <v>0</v>
      </c>
      <c r="AD1111" s="5">
        <v>0</v>
      </c>
      <c r="AE1111" s="2">
        <v>9</v>
      </c>
      <c r="AF1111" s="2">
        <v>0</v>
      </c>
      <c r="AG1111" s="2">
        <v>0</v>
      </c>
      <c r="AH1111" s="2">
        <v>0</v>
      </c>
      <c r="AI1111" s="2">
        <v>0</v>
      </c>
      <c r="AJ1111" s="2">
        <v>5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</row>
    <row r="1112" spans="1:46" x14ac:dyDescent="0.2">
      <c r="A1112" s="2">
        <v>1709020</v>
      </c>
      <c r="B1112" s="2">
        <v>875317</v>
      </c>
      <c r="C1112" s="6">
        <v>22.7187746926346</v>
      </c>
      <c r="D1112" s="6">
        <v>40.620040815743302</v>
      </c>
      <c r="E1112" s="19" t="s">
        <v>1644</v>
      </c>
      <c r="F1112" s="46">
        <f>INDEX(Δεδομένα!$P:$P,MATCH('2021'!E1112,Δεδομένα!$O:$O,0))</f>
        <v>44</v>
      </c>
      <c r="G1112" s="49" t="s">
        <v>1550</v>
      </c>
      <c r="H1112" s="51" t="str">
        <f>INDEX(Δεδομένα!B$1:B$51,MATCH('2021'!G1112,Δεδομένα!A$1:A$51,0))</f>
        <v>ΚΕΝΤΡΙΚΗΣ ΜΑΚΕΔΟΝΙΑΣ</v>
      </c>
      <c r="I1112" s="53">
        <f>INDEX(Δεδομένα!E$1:E$13,MATCH('2021'!H1112,Δεδομένα!D$1:D$13,0))</f>
        <v>3</v>
      </c>
      <c r="J1112" s="4">
        <v>44405</v>
      </c>
      <c r="K1112" s="3" t="s">
        <v>201</v>
      </c>
      <c r="L1112" s="17" t="str">
        <f t="shared" si="72"/>
        <v>28/07/2021 15:26</v>
      </c>
      <c r="M1112" s="4">
        <v>44405</v>
      </c>
      <c r="N1112" s="3" t="s">
        <v>1785</v>
      </c>
      <c r="O1112" s="17" t="str">
        <f t="shared" si="73"/>
        <v>28/07/2021 18:31</v>
      </c>
      <c r="P1112" s="24">
        <f t="shared" si="74"/>
        <v>0.12847222221898846</v>
      </c>
      <c r="Q1112" s="28">
        <v>0</v>
      </c>
      <c r="R1112" s="27">
        <f t="shared" si="75"/>
        <v>184.99999999534339</v>
      </c>
      <c r="S1112" s="3" t="s">
        <v>4</v>
      </c>
      <c r="T1112" s="3" t="s">
        <v>1653</v>
      </c>
      <c r="U1112" s="3" t="s">
        <v>4</v>
      </c>
      <c r="V1112" s="3" t="s">
        <v>1668</v>
      </c>
      <c r="W1112" s="5">
        <v>0</v>
      </c>
      <c r="X1112" s="5">
        <v>0</v>
      </c>
      <c r="Y1112" s="5">
        <v>0</v>
      </c>
      <c r="Z1112" s="5">
        <v>0</v>
      </c>
      <c r="AA1112" s="5">
        <v>0.3</v>
      </c>
      <c r="AB1112" s="5">
        <v>0</v>
      </c>
      <c r="AC1112" s="5">
        <v>0</v>
      </c>
      <c r="AD1112" s="5">
        <v>0</v>
      </c>
      <c r="AE1112" s="2">
        <v>2</v>
      </c>
      <c r="AF1112" s="2">
        <v>0</v>
      </c>
      <c r="AG1112" s="2">
        <v>0</v>
      </c>
      <c r="AH1112" s="2">
        <v>0</v>
      </c>
      <c r="AI1112" s="2">
        <v>0</v>
      </c>
      <c r="AJ1112" s="2">
        <v>1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</row>
    <row r="1113" spans="1:46" x14ac:dyDescent="0.2">
      <c r="A1113" s="2">
        <v>1682216</v>
      </c>
      <c r="B1113" s="2">
        <v>875811</v>
      </c>
      <c r="C1113" s="6">
        <v>22.828348171378501</v>
      </c>
      <c r="D1113" s="6">
        <v>40.653781538719997</v>
      </c>
      <c r="E1113" s="19" t="s">
        <v>1644</v>
      </c>
      <c r="F1113" s="46">
        <f>INDEX(Δεδομένα!$P:$P,MATCH('2021'!E1113,Δεδομένα!$O:$O,0))</f>
        <v>44</v>
      </c>
      <c r="G1113" s="49" t="s">
        <v>1550</v>
      </c>
      <c r="H1113" s="51" t="str">
        <f>INDEX(Δεδομένα!B$1:B$51,MATCH('2021'!G1113,Δεδομένα!A$1:A$51,0))</f>
        <v>ΚΕΝΤΡΙΚΗΣ ΜΑΚΕΔΟΝΙΑΣ</v>
      </c>
      <c r="I1113" s="53">
        <f>INDEX(Δεδομένα!E$1:E$13,MATCH('2021'!H1113,Δεδομένα!D$1:D$13,0))</f>
        <v>3</v>
      </c>
      <c r="J1113" s="4">
        <v>44407</v>
      </c>
      <c r="K1113" s="3" t="s">
        <v>1786</v>
      </c>
      <c r="L1113" s="17" t="str">
        <f t="shared" si="72"/>
        <v>30/07/2021 03:27</v>
      </c>
      <c r="M1113" s="4">
        <v>44407</v>
      </c>
      <c r="N1113" s="3" t="s">
        <v>1787</v>
      </c>
      <c r="O1113" s="17" t="str">
        <f t="shared" si="73"/>
        <v>30/07/2021 04:25</v>
      </c>
      <c r="P1113" s="24">
        <f t="shared" si="74"/>
        <v>4.0277777778101154E-2</v>
      </c>
      <c r="Q1113" s="28">
        <v>0</v>
      </c>
      <c r="R1113" s="27">
        <f t="shared" si="75"/>
        <v>58.000000000465661</v>
      </c>
      <c r="S1113" s="3" t="s">
        <v>4</v>
      </c>
      <c r="T1113" s="3" t="s">
        <v>1653</v>
      </c>
      <c r="U1113" s="3" t="s">
        <v>4</v>
      </c>
      <c r="V1113" s="3" t="s">
        <v>1788</v>
      </c>
      <c r="W1113" s="5">
        <v>0</v>
      </c>
      <c r="X1113" s="5">
        <v>0</v>
      </c>
      <c r="Y1113" s="5">
        <v>0</v>
      </c>
      <c r="Z1113" s="5">
        <v>0</v>
      </c>
      <c r="AA1113" s="5">
        <v>5</v>
      </c>
      <c r="AB1113" s="5">
        <v>0</v>
      </c>
      <c r="AC1113" s="5">
        <v>0</v>
      </c>
      <c r="AD1113" s="5">
        <v>0</v>
      </c>
      <c r="AE1113" s="2">
        <v>7</v>
      </c>
      <c r="AF1113" s="2">
        <v>0</v>
      </c>
      <c r="AG1113" s="2">
        <v>0</v>
      </c>
      <c r="AH1113" s="2">
        <v>0</v>
      </c>
      <c r="AI1113" s="2">
        <v>0</v>
      </c>
      <c r="AJ1113" s="2">
        <v>2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</row>
    <row r="1114" spans="1:46" x14ac:dyDescent="0.2">
      <c r="A1114" s="2">
        <v>1683085</v>
      </c>
      <c r="B1114" s="2">
        <v>876720</v>
      </c>
      <c r="C1114" s="6">
        <v>22.678280082369</v>
      </c>
      <c r="D1114" s="6">
        <v>40.847720995480003</v>
      </c>
      <c r="E1114" s="19" t="s">
        <v>1644</v>
      </c>
      <c r="F1114" s="46">
        <f>INDEX(Δεδομένα!$P:$P,MATCH('2021'!E1114,Δεδομένα!$O:$O,0))</f>
        <v>44</v>
      </c>
      <c r="G1114" s="49" t="s">
        <v>1550</v>
      </c>
      <c r="H1114" s="51" t="str">
        <f>INDEX(Δεδομένα!B$1:B$51,MATCH('2021'!G1114,Δεδομένα!A$1:A$51,0))</f>
        <v>ΚΕΝΤΡΙΚΗΣ ΜΑΚΕΔΟΝΙΑΣ</v>
      </c>
      <c r="I1114" s="53">
        <f>INDEX(Δεδομένα!E$1:E$13,MATCH('2021'!H1114,Δεδομένα!D$1:D$13,0))</f>
        <v>3</v>
      </c>
      <c r="J1114" s="4">
        <v>44409</v>
      </c>
      <c r="K1114" s="3" t="s">
        <v>201</v>
      </c>
      <c r="L1114" s="17" t="str">
        <f t="shared" si="72"/>
        <v>01/08/2021 15:26</v>
      </c>
      <c r="M1114" s="4">
        <v>44409</v>
      </c>
      <c r="N1114" s="3" t="s">
        <v>371</v>
      </c>
      <c r="O1114" s="17" t="str">
        <f t="shared" si="73"/>
        <v>01/08/2021 18:12</v>
      </c>
      <c r="P1114" s="24">
        <f t="shared" si="74"/>
        <v>0.11527777777519077</v>
      </c>
      <c r="Q1114" s="28">
        <v>0</v>
      </c>
      <c r="R1114" s="27">
        <f t="shared" si="75"/>
        <v>165.99999999627471</v>
      </c>
      <c r="S1114" s="3" t="s">
        <v>4</v>
      </c>
      <c r="T1114" s="3" t="s">
        <v>1645</v>
      </c>
      <c r="U1114" s="3" t="s">
        <v>4</v>
      </c>
      <c r="V1114" s="3" t="s">
        <v>874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0.1</v>
      </c>
      <c r="AC1114" s="5">
        <v>0</v>
      </c>
      <c r="AD1114" s="5">
        <v>0</v>
      </c>
      <c r="AE1114" s="2">
        <v>9</v>
      </c>
      <c r="AF1114" s="2">
        <v>0</v>
      </c>
      <c r="AG1114" s="2">
        <v>0</v>
      </c>
      <c r="AH1114" s="2">
        <v>0</v>
      </c>
      <c r="AI1114" s="2">
        <v>0</v>
      </c>
      <c r="AJ1114" s="2">
        <v>4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</row>
    <row r="1115" spans="1:46" x14ac:dyDescent="0.2">
      <c r="A1115" s="2">
        <v>1687139</v>
      </c>
      <c r="B1115" s="2">
        <v>880395</v>
      </c>
      <c r="C1115" s="6">
        <v>22.776280069354598</v>
      </c>
      <c r="D1115" s="6">
        <v>40.743203769220401</v>
      </c>
      <c r="E1115" s="19" t="s">
        <v>1644</v>
      </c>
      <c r="F1115" s="46">
        <f>INDEX(Δεδομένα!$P:$P,MATCH('2021'!E1115,Δεδομένα!$O:$O,0))</f>
        <v>44</v>
      </c>
      <c r="G1115" s="49" t="s">
        <v>1550</v>
      </c>
      <c r="H1115" s="51" t="str">
        <f>INDEX(Δεδομένα!B$1:B$51,MATCH('2021'!G1115,Δεδομένα!A$1:A$51,0))</f>
        <v>ΚΕΝΤΡΙΚΗΣ ΜΑΚΕΔΟΝΙΑΣ</v>
      </c>
      <c r="I1115" s="53">
        <f>INDEX(Δεδομένα!E$1:E$13,MATCH('2021'!H1115,Δεδομένα!D$1:D$13,0))</f>
        <v>3</v>
      </c>
      <c r="J1115" s="4">
        <v>44415</v>
      </c>
      <c r="K1115" s="3" t="s">
        <v>181</v>
      </c>
      <c r="L1115" s="17" t="str">
        <f t="shared" si="72"/>
        <v>07/08/2021 17:37</v>
      </c>
      <c r="M1115" s="4">
        <v>44415</v>
      </c>
      <c r="N1115" s="3" t="s">
        <v>1763</v>
      </c>
      <c r="O1115" s="17" t="str">
        <f t="shared" si="73"/>
        <v>07/08/2021 19:32</v>
      </c>
      <c r="P1115" s="24">
        <f t="shared" si="74"/>
        <v>7.9861111109494232E-2</v>
      </c>
      <c r="Q1115" s="28">
        <v>0</v>
      </c>
      <c r="R1115" s="27">
        <f t="shared" si="75"/>
        <v>114.99999999767169</v>
      </c>
      <c r="S1115" s="3" t="s">
        <v>4</v>
      </c>
      <c r="T1115" s="3" t="s">
        <v>1645</v>
      </c>
      <c r="U1115" s="3" t="s">
        <v>4</v>
      </c>
      <c r="V1115" s="3" t="s">
        <v>1790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0.2</v>
      </c>
      <c r="AC1115" s="5">
        <v>0</v>
      </c>
      <c r="AD1115" s="5">
        <v>0</v>
      </c>
      <c r="AE1115" s="2">
        <v>2</v>
      </c>
      <c r="AF1115" s="2">
        <v>0</v>
      </c>
      <c r="AG1115" s="2">
        <v>0</v>
      </c>
      <c r="AH1115" s="2">
        <v>0</v>
      </c>
      <c r="AI1115" s="2">
        <v>0</v>
      </c>
      <c r="AJ1115" s="2">
        <v>1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</row>
    <row r="1116" spans="1:46" x14ac:dyDescent="0.2">
      <c r="A1116" s="2">
        <v>1687148</v>
      </c>
      <c r="B1116" s="2">
        <v>882330</v>
      </c>
      <c r="C1116" s="6">
        <v>22.7566093651178</v>
      </c>
      <c r="D1116" s="6">
        <v>40.763731588085001</v>
      </c>
      <c r="E1116" s="19" t="s">
        <v>1644</v>
      </c>
      <c r="F1116" s="46">
        <f>INDEX(Δεδομένα!$P:$P,MATCH('2021'!E1116,Δεδομένα!$O:$O,0))</f>
        <v>44</v>
      </c>
      <c r="G1116" s="49" t="s">
        <v>1550</v>
      </c>
      <c r="H1116" s="51" t="str">
        <f>INDEX(Δεδομένα!B$1:B$51,MATCH('2021'!G1116,Δεδομένα!A$1:A$51,0))</f>
        <v>ΚΕΝΤΡΙΚΗΣ ΜΑΚΕΔΟΝΙΑΣ</v>
      </c>
      <c r="I1116" s="53">
        <f>INDEX(Δεδομένα!E$1:E$13,MATCH('2021'!H1116,Δεδομένα!D$1:D$13,0))</f>
        <v>3</v>
      </c>
      <c r="J1116" s="4">
        <v>44420</v>
      </c>
      <c r="K1116" s="3" t="s">
        <v>1135</v>
      </c>
      <c r="L1116" s="17" t="str">
        <f t="shared" si="72"/>
        <v>12/08/2021 17:58</v>
      </c>
      <c r="M1116" s="4">
        <v>44420</v>
      </c>
      <c r="N1116" s="3" t="s">
        <v>102</v>
      </c>
      <c r="O1116" s="17" t="str">
        <f t="shared" si="73"/>
        <v>12/08/2021 18:35</v>
      </c>
      <c r="P1116" s="24">
        <f t="shared" si="74"/>
        <v>2.569444444088731E-2</v>
      </c>
      <c r="Q1116" s="28">
        <v>0</v>
      </c>
      <c r="R1116" s="27">
        <f t="shared" si="75"/>
        <v>36.999999994877726</v>
      </c>
      <c r="S1116" s="3" t="s">
        <v>4</v>
      </c>
      <c r="T1116" s="3" t="s">
        <v>1645</v>
      </c>
      <c r="U1116" s="3" t="s">
        <v>4</v>
      </c>
      <c r="V1116" s="3" t="s">
        <v>1791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1</v>
      </c>
      <c r="AC1116" s="5">
        <v>0</v>
      </c>
      <c r="AD1116" s="5">
        <v>0</v>
      </c>
      <c r="AE1116" s="2">
        <v>2</v>
      </c>
      <c r="AF1116" s="2">
        <v>0</v>
      </c>
      <c r="AG1116" s="2">
        <v>0</v>
      </c>
      <c r="AH1116" s="2">
        <v>0</v>
      </c>
      <c r="AI1116" s="2">
        <v>0</v>
      </c>
      <c r="AJ1116" s="2">
        <v>1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</row>
    <row r="1117" spans="1:46" x14ac:dyDescent="0.2">
      <c r="A1117" s="2">
        <v>1691175</v>
      </c>
      <c r="B1117" s="2">
        <v>885986</v>
      </c>
      <c r="C1117" s="6">
        <v>22.748489224103</v>
      </c>
      <c r="D1117" s="6">
        <v>40.723903225939502</v>
      </c>
      <c r="E1117" s="19" t="s">
        <v>1644</v>
      </c>
      <c r="F1117" s="46">
        <f>INDEX(Δεδομένα!$P:$P,MATCH('2021'!E1117,Δεδομένα!$O:$O,0))</f>
        <v>44</v>
      </c>
      <c r="G1117" s="49" t="s">
        <v>1550</v>
      </c>
      <c r="H1117" s="51" t="str">
        <f>INDEX(Δεδομένα!B$1:B$51,MATCH('2021'!G1117,Δεδομένα!A$1:A$51,0))</f>
        <v>ΚΕΝΤΡΙΚΗΣ ΜΑΚΕΔΟΝΙΑΣ</v>
      </c>
      <c r="I1117" s="53">
        <f>INDEX(Δεδομένα!E$1:E$13,MATCH('2021'!H1117,Δεδομένα!D$1:D$13,0))</f>
        <v>3</v>
      </c>
      <c r="J1117" s="4">
        <v>44433</v>
      </c>
      <c r="K1117" s="3" t="s">
        <v>1792</v>
      </c>
      <c r="L1117" s="17" t="str">
        <f t="shared" si="72"/>
        <v>25/08/2021 20:39</v>
      </c>
      <c r="M1117" s="4">
        <v>44433</v>
      </c>
      <c r="N1117" s="3" t="s">
        <v>1238</v>
      </c>
      <c r="O1117" s="17" t="str">
        <f t="shared" si="73"/>
        <v>25/08/2021 21:05</v>
      </c>
      <c r="P1117" s="24">
        <f t="shared" si="74"/>
        <v>1.805555554892635E-2</v>
      </c>
      <c r="Q1117" s="28">
        <v>0</v>
      </c>
      <c r="R1117" s="27">
        <f t="shared" si="75"/>
        <v>25.999999990453944</v>
      </c>
      <c r="S1117" s="3" t="s">
        <v>4</v>
      </c>
      <c r="T1117" s="3" t="s">
        <v>1645</v>
      </c>
      <c r="U1117" s="3" t="s">
        <v>4</v>
      </c>
      <c r="V1117" s="3" t="s">
        <v>1646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0.5</v>
      </c>
      <c r="AE1117" s="2">
        <v>2</v>
      </c>
      <c r="AF1117" s="2">
        <v>0</v>
      </c>
      <c r="AG1117" s="2">
        <v>0</v>
      </c>
      <c r="AH1117" s="2">
        <v>0</v>
      </c>
      <c r="AI1117" s="2">
        <v>0</v>
      </c>
      <c r="AJ1117" s="2">
        <v>1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</row>
    <row r="1118" spans="1:46" x14ac:dyDescent="0.2">
      <c r="A1118" s="2">
        <v>1697513</v>
      </c>
      <c r="B1118" s="2">
        <v>885933</v>
      </c>
      <c r="C1118" s="6">
        <v>22.701701131326601</v>
      </c>
      <c r="D1118" s="6">
        <v>40.736601431504297</v>
      </c>
      <c r="E1118" s="19" t="s">
        <v>1644</v>
      </c>
      <c r="F1118" s="46">
        <f>INDEX(Δεδομένα!$P:$P,MATCH('2021'!E1118,Δεδομένα!$O:$O,0))</f>
        <v>44</v>
      </c>
      <c r="G1118" s="49" t="s">
        <v>1550</v>
      </c>
      <c r="H1118" s="51" t="str">
        <f>INDEX(Δεδομένα!B$1:B$51,MATCH('2021'!G1118,Δεδομένα!A$1:A$51,0))</f>
        <v>ΚΕΝΤΡΙΚΗΣ ΜΑΚΕΔΟΝΙΑΣ</v>
      </c>
      <c r="I1118" s="53">
        <f>INDEX(Δεδομένα!E$1:E$13,MATCH('2021'!H1118,Δεδομένα!D$1:D$13,0))</f>
        <v>3</v>
      </c>
      <c r="J1118" s="4">
        <v>44433</v>
      </c>
      <c r="K1118" s="3" t="s">
        <v>94</v>
      </c>
      <c r="L1118" s="17" t="str">
        <f t="shared" si="72"/>
        <v>25/08/2021 17:28</v>
      </c>
      <c r="M1118" s="4">
        <v>44433</v>
      </c>
      <c r="N1118" s="3" t="s">
        <v>483</v>
      </c>
      <c r="O1118" s="17" t="str">
        <f t="shared" si="73"/>
        <v>25/08/2021 18:10</v>
      </c>
      <c r="P1118" s="24">
        <f t="shared" si="74"/>
        <v>2.9166666667151731E-2</v>
      </c>
      <c r="Q1118" s="28">
        <v>0</v>
      </c>
      <c r="R1118" s="27">
        <f t="shared" si="75"/>
        <v>42.000000000698492</v>
      </c>
      <c r="S1118" s="3" t="s">
        <v>4</v>
      </c>
      <c r="T1118" s="3" t="s">
        <v>1645</v>
      </c>
      <c r="U1118" s="3" t="s">
        <v>4</v>
      </c>
      <c r="V1118" s="3" t="s">
        <v>1793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8</v>
      </c>
      <c r="AD1118" s="5">
        <v>0</v>
      </c>
      <c r="AE1118" s="2">
        <v>8</v>
      </c>
      <c r="AF1118" s="2">
        <v>0</v>
      </c>
      <c r="AG1118" s="2">
        <v>0</v>
      </c>
      <c r="AH1118" s="2">
        <v>0</v>
      </c>
      <c r="AI1118" s="2">
        <v>0</v>
      </c>
      <c r="AJ1118" s="2">
        <v>3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</row>
    <row r="1119" spans="1:46" x14ac:dyDescent="0.2">
      <c r="A1119" s="2">
        <v>1691180</v>
      </c>
      <c r="B1119" s="2">
        <v>886020</v>
      </c>
      <c r="C1119" s="6">
        <v>22.713369284677199</v>
      </c>
      <c r="D1119" s="6">
        <v>40.667383793741401</v>
      </c>
      <c r="E1119" s="19" t="s">
        <v>1644</v>
      </c>
      <c r="F1119" s="46">
        <f>INDEX(Δεδομένα!$P:$P,MATCH('2021'!E1119,Δεδομένα!$O:$O,0))</f>
        <v>44</v>
      </c>
      <c r="G1119" s="49" t="s">
        <v>1550</v>
      </c>
      <c r="H1119" s="51" t="str">
        <f>INDEX(Δεδομένα!B$1:B$51,MATCH('2021'!G1119,Δεδομένα!A$1:A$51,0))</f>
        <v>ΚΕΝΤΡΙΚΗΣ ΜΑΚΕΔΟΝΙΑΣ</v>
      </c>
      <c r="I1119" s="53">
        <f>INDEX(Δεδομένα!E$1:E$13,MATCH('2021'!H1119,Δεδομένα!D$1:D$13,0))</f>
        <v>3</v>
      </c>
      <c r="J1119" s="4">
        <v>44434</v>
      </c>
      <c r="K1119" s="3" t="s">
        <v>1794</v>
      </c>
      <c r="L1119" s="17" t="str">
        <f t="shared" si="72"/>
        <v>26/08/2021 00:39</v>
      </c>
      <c r="M1119" s="4">
        <v>44434</v>
      </c>
      <c r="N1119" s="3" t="s">
        <v>1795</v>
      </c>
      <c r="O1119" s="17" t="str">
        <f t="shared" si="73"/>
        <v>26/08/2021 01:04</v>
      </c>
      <c r="P1119" s="24">
        <f t="shared" si="74"/>
        <v>1.7361111109494232E-2</v>
      </c>
      <c r="Q1119" s="28">
        <v>0</v>
      </c>
      <c r="R1119" s="27">
        <f t="shared" si="75"/>
        <v>24.999999997671694</v>
      </c>
      <c r="S1119" s="3" t="s">
        <v>4</v>
      </c>
      <c r="T1119" s="3" t="s">
        <v>1653</v>
      </c>
      <c r="U1119" s="3" t="s">
        <v>4</v>
      </c>
      <c r="V1119" s="3" t="s">
        <v>1673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0.1</v>
      </c>
      <c r="AD1119" s="5">
        <v>0</v>
      </c>
      <c r="AE1119" s="2">
        <v>3</v>
      </c>
      <c r="AF1119" s="2">
        <v>0</v>
      </c>
      <c r="AG1119" s="2">
        <v>0</v>
      </c>
      <c r="AH1119" s="2">
        <v>0</v>
      </c>
      <c r="AI1119" s="2">
        <v>0</v>
      </c>
      <c r="AJ1119" s="2">
        <v>1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</row>
    <row r="1120" spans="1:46" x14ac:dyDescent="0.2">
      <c r="A1120" s="2">
        <v>1691188</v>
      </c>
      <c r="B1120" s="2">
        <v>886090</v>
      </c>
      <c r="C1120" s="6">
        <v>22.769871952710201</v>
      </c>
      <c r="D1120" s="6">
        <v>40.6986790894031</v>
      </c>
      <c r="E1120" s="19" t="s">
        <v>1644</v>
      </c>
      <c r="F1120" s="46">
        <f>INDEX(Δεδομένα!$P:$P,MATCH('2021'!E1120,Δεδομένα!$O:$O,0))</f>
        <v>44</v>
      </c>
      <c r="G1120" s="49" t="s">
        <v>1550</v>
      </c>
      <c r="H1120" s="51" t="str">
        <f>INDEX(Δεδομένα!B$1:B$51,MATCH('2021'!G1120,Δεδομένα!A$1:A$51,0))</f>
        <v>ΚΕΝΤΡΙΚΗΣ ΜΑΚΕΔΟΝΙΑΣ</v>
      </c>
      <c r="I1120" s="53">
        <f>INDEX(Δεδομένα!E$1:E$13,MATCH('2021'!H1120,Δεδομένα!D$1:D$13,0))</f>
        <v>3</v>
      </c>
      <c r="J1120" s="4">
        <v>44434</v>
      </c>
      <c r="K1120" s="3" t="s">
        <v>1796</v>
      </c>
      <c r="L1120" s="17" t="str">
        <f t="shared" si="72"/>
        <v>26/08/2021 11:53</v>
      </c>
      <c r="M1120" s="4">
        <v>44434</v>
      </c>
      <c r="N1120" s="3" t="s">
        <v>337</v>
      </c>
      <c r="O1120" s="17" t="str">
        <f t="shared" si="73"/>
        <v>26/08/2021 16:58</v>
      </c>
      <c r="P1120" s="24">
        <f t="shared" si="74"/>
        <v>0.21180555555474712</v>
      </c>
      <c r="Q1120" s="28">
        <v>0</v>
      </c>
      <c r="R1120" s="27">
        <f t="shared" si="75"/>
        <v>304.99999999883585</v>
      </c>
      <c r="S1120" s="3" t="s">
        <v>4</v>
      </c>
      <c r="T1120" s="3" t="s">
        <v>1653</v>
      </c>
      <c r="U1120" s="3" t="s">
        <v>4</v>
      </c>
      <c r="V1120" s="3" t="s">
        <v>1745</v>
      </c>
      <c r="W1120" s="5">
        <v>0</v>
      </c>
      <c r="X1120" s="5">
        <v>0</v>
      </c>
      <c r="Y1120" s="5">
        <v>0</v>
      </c>
      <c r="Z1120" s="5">
        <v>0</v>
      </c>
      <c r="AA1120" s="5">
        <v>0.5</v>
      </c>
      <c r="AB1120" s="5">
        <v>0</v>
      </c>
      <c r="AC1120" s="5">
        <v>0</v>
      </c>
      <c r="AD1120" s="5">
        <v>1</v>
      </c>
      <c r="AE1120" s="2">
        <v>8</v>
      </c>
      <c r="AF1120" s="2">
        <v>0</v>
      </c>
      <c r="AG1120" s="2">
        <v>0</v>
      </c>
      <c r="AH1120" s="2">
        <v>0</v>
      </c>
      <c r="AI1120" s="2">
        <v>0</v>
      </c>
      <c r="AJ1120" s="2">
        <v>3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</row>
    <row r="1121" spans="1:46" x14ac:dyDescent="0.2">
      <c r="A1121" s="2">
        <v>1691770</v>
      </c>
      <c r="B1121" s="2">
        <v>886675</v>
      </c>
      <c r="E1121" s="19" t="s">
        <v>1644</v>
      </c>
      <c r="F1121" s="46">
        <f>INDEX(Δεδομένα!$P:$P,MATCH('2021'!E1121,Δεδομένα!$O:$O,0))</f>
        <v>44</v>
      </c>
      <c r="G1121" s="49" t="s">
        <v>1550</v>
      </c>
      <c r="H1121" s="51" t="str">
        <f>INDEX(Δεδομένα!B$1:B$51,MATCH('2021'!G1121,Δεδομένα!A$1:A$51,0))</f>
        <v>ΚΕΝΤΡΙΚΗΣ ΜΑΚΕΔΟΝΙΑΣ</v>
      </c>
      <c r="I1121" s="53">
        <f>INDEX(Δεδομένα!E$1:E$13,MATCH('2021'!H1121,Δεδομένα!D$1:D$13,0))</f>
        <v>3</v>
      </c>
      <c r="J1121" s="4">
        <v>44435</v>
      </c>
      <c r="K1121" s="3" t="s">
        <v>9</v>
      </c>
      <c r="L1121" s="17" t="str">
        <f t="shared" ref="L1121:L1154" si="76">_xlfn.CONCAT(TEXT(J1121,"ηη/μμ/εεε")," ",TEXT(K1121,"ωω:λλ"))</f>
        <v>27/08/2021 18:15</v>
      </c>
      <c r="M1121" s="4">
        <v>44435</v>
      </c>
      <c r="N1121" s="3" t="s">
        <v>464</v>
      </c>
      <c r="O1121" s="17" t="str">
        <f t="shared" ref="O1121:O1154" si="77">_xlfn.CONCAT(TEXT(M1121,"ηη/μμ/εεε")," ",TEXT(N1121,"ωω:λλ"))</f>
        <v>27/08/2021 18:20</v>
      </c>
      <c r="P1121" s="24">
        <f t="shared" ref="P1121:P1154" si="78">O1121-L1121</f>
        <v>3.4722222262644209E-3</v>
      </c>
      <c r="Q1121" s="28">
        <v>0</v>
      </c>
      <c r="R1121" s="27">
        <f t="shared" ref="R1121:R1154" si="79">P1121*(24*60)</f>
        <v>5.0000000058207661</v>
      </c>
      <c r="S1121" s="3" t="s">
        <v>4</v>
      </c>
      <c r="T1121" s="3" t="s">
        <v>1645</v>
      </c>
      <c r="U1121" s="3" t="s">
        <v>4</v>
      </c>
      <c r="V1121" s="3" t="s">
        <v>1651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2</v>
      </c>
      <c r="AD1121" s="5">
        <v>0</v>
      </c>
      <c r="AE1121" s="2">
        <v>5</v>
      </c>
      <c r="AF1121" s="2">
        <v>0</v>
      </c>
      <c r="AG1121" s="2">
        <v>0</v>
      </c>
      <c r="AH1121" s="2">
        <v>0</v>
      </c>
      <c r="AI1121" s="2">
        <v>0</v>
      </c>
      <c r="AJ1121" s="2">
        <v>2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</row>
    <row r="1122" spans="1:46" x14ac:dyDescent="0.2">
      <c r="A1122" s="2">
        <v>1693402</v>
      </c>
      <c r="B1122" s="2">
        <v>886860</v>
      </c>
      <c r="C1122" s="6">
        <v>22.7303076294085</v>
      </c>
      <c r="D1122" s="6">
        <v>40.606923788042202</v>
      </c>
      <c r="E1122" s="19" t="s">
        <v>1644</v>
      </c>
      <c r="F1122" s="46">
        <f>INDEX(Δεδομένα!$P:$P,MATCH('2021'!E1122,Δεδομένα!$O:$O,0))</f>
        <v>44</v>
      </c>
      <c r="G1122" s="49" t="s">
        <v>1550</v>
      </c>
      <c r="H1122" s="51" t="str">
        <f>INDEX(Δεδομένα!B$1:B$51,MATCH('2021'!G1122,Δεδομένα!A$1:A$51,0))</f>
        <v>ΚΕΝΤΡΙΚΗΣ ΜΑΚΕΔΟΝΙΑΣ</v>
      </c>
      <c r="I1122" s="53">
        <f>INDEX(Δεδομένα!E$1:E$13,MATCH('2021'!H1122,Δεδομένα!D$1:D$13,0))</f>
        <v>3</v>
      </c>
      <c r="J1122" s="4">
        <v>44436</v>
      </c>
      <c r="K1122" s="3" t="s">
        <v>351</v>
      </c>
      <c r="L1122" s="17" t="str">
        <f t="shared" si="76"/>
        <v>28/08/2021 13:25</v>
      </c>
      <c r="M1122" s="4">
        <v>44436</v>
      </c>
      <c r="N1122" s="3" t="s">
        <v>537</v>
      </c>
      <c r="O1122" s="17" t="str">
        <f t="shared" si="77"/>
        <v>28/08/2021 14:02</v>
      </c>
      <c r="P1122" s="24">
        <f t="shared" si="78"/>
        <v>2.569444444088731E-2</v>
      </c>
      <c r="Q1122" s="28">
        <v>0</v>
      </c>
      <c r="R1122" s="27">
        <f t="shared" si="79"/>
        <v>36.999999994877726</v>
      </c>
      <c r="S1122" s="3" t="s">
        <v>4</v>
      </c>
      <c r="T1122" s="3" t="s">
        <v>1653</v>
      </c>
      <c r="U1122" s="3" t="s">
        <v>4</v>
      </c>
      <c r="V1122" s="3" t="s">
        <v>1697</v>
      </c>
      <c r="W1122" s="5">
        <v>0</v>
      </c>
      <c r="X1122" s="5">
        <v>0</v>
      </c>
      <c r="Y1122" s="5">
        <v>0</v>
      </c>
      <c r="Z1122" s="5">
        <v>0</v>
      </c>
      <c r="AA1122" s="5">
        <v>0.5</v>
      </c>
      <c r="AB1122" s="5">
        <v>0</v>
      </c>
      <c r="AC1122" s="5">
        <v>0</v>
      </c>
      <c r="AD1122" s="5">
        <v>0</v>
      </c>
      <c r="AE1122" s="2">
        <v>2</v>
      </c>
      <c r="AF1122" s="2">
        <v>0</v>
      </c>
      <c r="AG1122" s="2">
        <v>0</v>
      </c>
      <c r="AH1122" s="2">
        <v>0</v>
      </c>
      <c r="AI1122" s="2">
        <v>0</v>
      </c>
      <c r="AJ1122" s="2">
        <v>1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</row>
    <row r="1123" spans="1:46" x14ac:dyDescent="0.2">
      <c r="A1123" s="2">
        <v>1693425</v>
      </c>
      <c r="B1123" s="2">
        <v>888008</v>
      </c>
      <c r="E1123" s="19" t="s">
        <v>1644</v>
      </c>
      <c r="F1123" s="46">
        <f>INDEX(Δεδομένα!$P:$P,MATCH('2021'!E1123,Δεδομένα!$O:$O,0))</f>
        <v>44</v>
      </c>
      <c r="G1123" s="49" t="s">
        <v>1550</v>
      </c>
      <c r="H1123" s="51" t="str">
        <f>INDEX(Δεδομένα!B$1:B$51,MATCH('2021'!G1123,Δεδομένα!A$1:A$51,0))</f>
        <v>ΚΕΝΤΡΙΚΗΣ ΜΑΚΕΔΟΝΙΑΣ</v>
      </c>
      <c r="I1123" s="53">
        <f>INDEX(Δεδομένα!E$1:E$13,MATCH('2021'!H1123,Δεδομένα!D$1:D$13,0))</f>
        <v>3</v>
      </c>
      <c r="J1123" s="4">
        <v>44441</v>
      </c>
      <c r="K1123" s="3" t="s">
        <v>380</v>
      </c>
      <c r="L1123" s="17" t="str">
        <f t="shared" si="76"/>
        <v>02/09/2021 03:17</v>
      </c>
      <c r="M1123" s="4">
        <v>44441</v>
      </c>
      <c r="N1123" s="3" t="s">
        <v>1797</v>
      </c>
      <c r="O1123" s="17" t="str">
        <f t="shared" si="77"/>
        <v>02/09/2021 04:45</v>
      </c>
      <c r="P1123" s="24">
        <f t="shared" si="78"/>
        <v>6.1111111106583849E-2</v>
      </c>
      <c r="Q1123" s="28">
        <v>0</v>
      </c>
      <c r="R1123" s="27">
        <f t="shared" si="79"/>
        <v>87.999999993480742</v>
      </c>
      <c r="S1123" s="3" t="s">
        <v>4</v>
      </c>
      <c r="T1123" s="3" t="s">
        <v>1645</v>
      </c>
      <c r="U1123" s="3" t="s">
        <v>4</v>
      </c>
      <c r="V1123" s="3" t="s">
        <v>1791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10</v>
      </c>
      <c r="AC1123" s="5">
        <v>0</v>
      </c>
      <c r="AD1123" s="5">
        <v>0</v>
      </c>
      <c r="AE1123" s="2">
        <v>5</v>
      </c>
      <c r="AF1123" s="2">
        <v>0</v>
      </c>
      <c r="AG1123" s="2">
        <v>0</v>
      </c>
      <c r="AH1123" s="2">
        <v>0</v>
      </c>
      <c r="AI1123" s="2">
        <v>0</v>
      </c>
      <c r="AJ1123" s="2">
        <v>2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</row>
    <row r="1124" spans="1:46" x14ac:dyDescent="0.2">
      <c r="A1124" s="2">
        <v>1692966</v>
      </c>
      <c r="B1124" s="2">
        <v>888031</v>
      </c>
      <c r="C1124" s="6">
        <v>22.703601788929799</v>
      </c>
      <c r="D1124" s="6">
        <v>40.6085331436011</v>
      </c>
      <c r="E1124" s="19" t="s">
        <v>1644</v>
      </c>
      <c r="F1124" s="46">
        <f>INDEX(Δεδομένα!$P:$P,MATCH('2021'!E1124,Δεδομένα!$O:$O,0))</f>
        <v>44</v>
      </c>
      <c r="G1124" s="49" t="s">
        <v>1550</v>
      </c>
      <c r="H1124" s="51" t="str">
        <f>INDEX(Δεδομένα!B$1:B$51,MATCH('2021'!G1124,Δεδομένα!A$1:A$51,0))</f>
        <v>ΚΕΝΤΡΙΚΗΣ ΜΑΚΕΔΟΝΙΑΣ</v>
      </c>
      <c r="I1124" s="53">
        <f>INDEX(Δεδομένα!E$1:E$13,MATCH('2021'!H1124,Δεδομένα!D$1:D$13,0))</f>
        <v>3</v>
      </c>
      <c r="J1124" s="4">
        <v>44441</v>
      </c>
      <c r="K1124" s="3" t="s">
        <v>1798</v>
      </c>
      <c r="L1124" s="17" t="str">
        <f t="shared" si="76"/>
        <v>02/09/2021 08:19</v>
      </c>
      <c r="M1124" s="4">
        <v>44441</v>
      </c>
      <c r="N1124" s="3" t="s">
        <v>1799</v>
      </c>
      <c r="O1124" s="17" t="str">
        <f t="shared" si="77"/>
        <v>02/09/2021 09:08</v>
      </c>
      <c r="P1124" s="24">
        <f t="shared" si="78"/>
        <v>3.4027777779556345E-2</v>
      </c>
      <c r="Q1124" s="28">
        <v>0</v>
      </c>
      <c r="R1124" s="27">
        <f t="shared" si="79"/>
        <v>49.000000002561137</v>
      </c>
      <c r="S1124" s="3" t="s">
        <v>4</v>
      </c>
      <c r="T1124" s="3" t="s">
        <v>1653</v>
      </c>
      <c r="U1124" s="3" t="s">
        <v>4</v>
      </c>
      <c r="V1124" s="3" t="s">
        <v>1676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0.2</v>
      </c>
      <c r="AE1124" s="2">
        <v>5</v>
      </c>
      <c r="AF1124" s="2">
        <v>0</v>
      </c>
      <c r="AG1124" s="2">
        <v>0</v>
      </c>
      <c r="AH1124" s="2">
        <v>0</v>
      </c>
      <c r="AI1124" s="2">
        <v>0</v>
      </c>
      <c r="AJ1124" s="2">
        <v>2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</row>
    <row r="1125" spans="1:46" x14ac:dyDescent="0.2">
      <c r="A1125" s="2">
        <v>1692975</v>
      </c>
      <c r="B1125" s="2">
        <v>888173</v>
      </c>
      <c r="E1125" s="19" t="s">
        <v>1644</v>
      </c>
      <c r="F1125" s="46">
        <f>INDEX(Δεδομένα!$P:$P,MATCH('2021'!E1125,Δεδομένα!$O:$O,0))</f>
        <v>44</v>
      </c>
      <c r="G1125" s="49" t="s">
        <v>1550</v>
      </c>
      <c r="H1125" s="51" t="str">
        <f>INDEX(Δεδομένα!B$1:B$51,MATCH('2021'!G1125,Δεδομένα!A$1:A$51,0))</f>
        <v>ΚΕΝΤΡΙΚΗΣ ΜΑΚΕΔΟΝΙΑΣ</v>
      </c>
      <c r="I1125" s="53">
        <f>INDEX(Δεδομένα!E$1:E$13,MATCH('2021'!H1125,Δεδομένα!D$1:D$13,0))</f>
        <v>3</v>
      </c>
      <c r="J1125" s="4">
        <v>44441</v>
      </c>
      <c r="K1125" s="3" t="s">
        <v>207</v>
      </c>
      <c r="L1125" s="17" t="str">
        <f t="shared" si="76"/>
        <v>02/09/2021 18:27</v>
      </c>
      <c r="M1125" s="4">
        <v>44441</v>
      </c>
      <c r="N1125" s="3" t="s">
        <v>1800</v>
      </c>
      <c r="O1125" s="17" t="str">
        <f t="shared" si="77"/>
        <v>02/09/2021 19:58</v>
      </c>
      <c r="P1125" s="24">
        <f t="shared" si="78"/>
        <v>6.3194444439432118E-2</v>
      </c>
      <c r="Q1125" s="28">
        <v>0</v>
      </c>
      <c r="R1125" s="27">
        <f t="shared" si="79"/>
        <v>90.99999999278225</v>
      </c>
      <c r="S1125" s="3" t="s">
        <v>4</v>
      </c>
      <c r="T1125" s="3" t="s">
        <v>1645</v>
      </c>
      <c r="U1125" s="3" t="s">
        <v>4</v>
      </c>
      <c r="V1125" s="3" t="s">
        <v>1801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2</v>
      </c>
      <c r="AE1125" s="2">
        <v>7</v>
      </c>
      <c r="AF1125" s="2">
        <v>0</v>
      </c>
      <c r="AG1125" s="2">
        <v>0</v>
      </c>
      <c r="AH1125" s="2">
        <v>0</v>
      </c>
      <c r="AI1125" s="2">
        <v>0</v>
      </c>
      <c r="AJ1125" s="2">
        <v>3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</row>
    <row r="1126" spans="1:46" x14ac:dyDescent="0.2">
      <c r="A1126" s="2">
        <v>1693071</v>
      </c>
      <c r="B1126" s="2">
        <v>888248</v>
      </c>
      <c r="E1126" s="19" t="s">
        <v>1644</v>
      </c>
      <c r="F1126" s="46">
        <f>INDEX(Δεδομένα!$P:$P,MATCH('2021'!E1126,Δεδομένα!$O:$O,0))</f>
        <v>44</v>
      </c>
      <c r="G1126" s="49" t="s">
        <v>1550</v>
      </c>
      <c r="H1126" s="51" t="str">
        <f>INDEX(Δεδομένα!B$1:B$51,MATCH('2021'!G1126,Δεδομένα!A$1:A$51,0))</f>
        <v>ΚΕΝΤΡΙΚΗΣ ΜΑΚΕΔΟΝΙΑΣ</v>
      </c>
      <c r="I1126" s="53">
        <f>INDEX(Δεδομένα!E$1:E$13,MATCH('2021'!H1126,Δεδομένα!D$1:D$13,0))</f>
        <v>3</v>
      </c>
      <c r="J1126" s="4">
        <v>44442</v>
      </c>
      <c r="K1126" s="3" t="s">
        <v>1802</v>
      </c>
      <c r="L1126" s="17" t="str">
        <f t="shared" si="76"/>
        <v>03/09/2021 00:34</v>
      </c>
      <c r="M1126" s="4">
        <v>44442</v>
      </c>
      <c r="N1126" s="3" t="s">
        <v>1803</v>
      </c>
      <c r="O1126" s="17" t="str">
        <f t="shared" si="77"/>
        <v>03/09/2021 01:25</v>
      </c>
      <c r="P1126" s="24">
        <f t="shared" si="78"/>
        <v>3.5416666672972497E-2</v>
      </c>
      <c r="Q1126" s="28">
        <v>0</v>
      </c>
      <c r="R1126" s="27">
        <f t="shared" si="79"/>
        <v>51.000000009080395</v>
      </c>
      <c r="S1126" s="3" t="s">
        <v>4</v>
      </c>
      <c r="T1126" s="3" t="s">
        <v>1653</v>
      </c>
      <c r="U1126" s="3" t="s">
        <v>4</v>
      </c>
      <c r="V1126" s="3" t="s">
        <v>1804</v>
      </c>
      <c r="W1126" s="5">
        <v>0</v>
      </c>
      <c r="X1126" s="5">
        <v>0</v>
      </c>
      <c r="Y1126" s="5">
        <v>0</v>
      </c>
      <c r="Z1126" s="5">
        <v>0</v>
      </c>
      <c r="AA1126" s="5">
        <v>1</v>
      </c>
      <c r="AB1126" s="5">
        <v>0</v>
      </c>
      <c r="AC1126" s="5">
        <v>0</v>
      </c>
      <c r="AD1126" s="5">
        <v>0</v>
      </c>
      <c r="AE1126" s="2">
        <v>5</v>
      </c>
      <c r="AF1126" s="2">
        <v>0</v>
      </c>
      <c r="AG1126" s="2">
        <v>0</v>
      </c>
      <c r="AH1126" s="2">
        <v>0</v>
      </c>
      <c r="AI1126" s="2">
        <v>0</v>
      </c>
      <c r="AJ1126" s="2">
        <v>2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</row>
    <row r="1127" spans="1:46" x14ac:dyDescent="0.2">
      <c r="A1127" s="2">
        <v>1693413</v>
      </c>
      <c r="B1127" s="2">
        <v>888417</v>
      </c>
      <c r="C1127" s="6">
        <v>22.700741749348701</v>
      </c>
      <c r="D1127" s="6">
        <v>40.674398270037202</v>
      </c>
      <c r="E1127" s="19" t="s">
        <v>1644</v>
      </c>
      <c r="F1127" s="46">
        <f>INDEX(Δεδομένα!$P:$P,MATCH('2021'!E1127,Δεδομένα!$O:$O,0))</f>
        <v>44</v>
      </c>
      <c r="G1127" s="49" t="s">
        <v>1550</v>
      </c>
      <c r="H1127" s="51" t="str">
        <f>INDEX(Δεδομένα!B$1:B$51,MATCH('2021'!G1127,Δεδομένα!A$1:A$51,0))</f>
        <v>ΚΕΝΤΡΙΚΗΣ ΜΑΚΕΔΟΝΙΑΣ</v>
      </c>
      <c r="I1127" s="53">
        <f>INDEX(Δεδομένα!E$1:E$13,MATCH('2021'!H1127,Δεδομένα!D$1:D$13,0))</f>
        <v>3</v>
      </c>
      <c r="J1127" s="4">
        <v>44442</v>
      </c>
      <c r="K1127" s="3" t="s">
        <v>1666</v>
      </c>
      <c r="L1127" s="17" t="str">
        <f t="shared" si="76"/>
        <v>03/09/2021 16:41</v>
      </c>
      <c r="M1127" s="4">
        <v>44442</v>
      </c>
      <c r="N1127" s="3" t="s">
        <v>844</v>
      </c>
      <c r="O1127" s="17" t="str">
        <f t="shared" si="77"/>
        <v>03/09/2021 17:35</v>
      </c>
      <c r="P1127" s="24">
        <f t="shared" si="78"/>
        <v>3.7499999998544808E-2</v>
      </c>
      <c r="Q1127" s="28">
        <v>0</v>
      </c>
      <c r="R1127" s="27">
        <f t="shared" si="79"/>
        <v>53.999999997904524</v>
      </c>
      <c r="S1127" s="3" t="s">
        <v>4</v>
      </c>
      <c r="T1127" s="3" t="s">
        <v>1653</v>
      </c>
      <c r="U1127" s="3" t="s">
        <v>4</v>
      </c>
      <c r="V1127" s="3" t="s">
        <v>1673</v>
      </c>
      <c r="W1127" s="5">
        <v>0</v>
      </c>
      <c r="X1127" s="5">
        <v>0</v>
      </c>
      <c r="Y1127" s="5">
        <v>0</v>
      </c>
      <c r="Z1127" s="5">
        <v>4</v>
      </c>
      <c r="AA1127" s="5">
        <v>1</v>
      </c>
      <c r="AB1127" s="5">
        <v>0</v>
      </c>
      <c r="AC1127" s="5">
        <v>0</v>
      </c>
      <c r="AD1127" s="5">
        <v>0</v>
      </c>
      <c r="AE1127" s="2">
        <v>7</v>
      </c>
      <c r="AF1127" s="2">
        <v>0</v>
      </c>
      <c r="AG1127" s="2">
        <v>0</v>
      </c>
      <c r="AH1127" s="2">
        <v>0</v>
      </c>
      <c r="AI1127" s="2">
        <v>0</v>
      </c>
      <c r="AJ1127" s="2">
        <v>2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</row>
    <row r="1128" spans="1:46" x14ac:dyDescent="0.2">
      <c r="A1128" s="2">
        <v>1693812</v>
      </c>
      <c r="B1128" s="2">
        <v>888442</v>
      </c>
      <c r="C1128" s="6">
        <v>22.651522695225601</v>
      </c>
      <c r="D1128" s="6">
        <v>40.810077384403101</v>
      </c>
      <c r="E1128" s="19" t="s">
        <v>1644</v>
      </c>
      <c r="F1128" s="46">
        <f>INDEX(Δεδομένα!$P:$P,MATCH('2021'!E1128,Δεδομένα!$O:$O,0))</f>
        <v>44</v>
      </c>
      <c r="G1128" s="49" t="s">
        <v>1550</v>
      </c>
      <c r="H1128" s="51" t="str">
        <f>INDEX(Δεδομένα!B$1:B$51,MATCH('2021'!G1128,Δεδομένα!A$1:A$51,0))</f>
        <v>ΚΕΝΤΡΙΚΗΣ ΜΑΚΕΔΟΝΙΑΣ</v>
      </c>
      <c r="I1128" s="53">
        <f>INDEX(Δεδομένα!E$1:E$13,MATCH('2021'!H1128,Δεδομένα!D$1:D$13,0))</f>
        <v>3</v>
      </c>
      <c r="J1128" s="4">
        <v>44442</v>
      </c>
      <c r="K1128" s="3" t="s">
        <v>1284</v>
      </c>
      <c r="L1128" s="17" t="str">
        <f t="shared" si="76"/>
        <v>03/09/2021 17:57</v>
      </c>
      <c r="M1128" s="4">
        <v>44442</v>
      </c>
      <c r="N1128" s="3" t="s">
        <v>861</v>
      </c>
      <c r="O1128" s="17" t="str">
        <f t="shared" si="77"/>
        <v>03/09/2021 20:53</v>
      </c>
      <c r="P1128" s="24">
        <f t="shared" si="78"/>
        <v>0.12222222222044365</v>
      </c>
      <c r="Q1128" s="28">
        <v>0</v>
      </c>
      <c r="R1128" s="27">
        <f t="shared" si="79"/>
        <v>175.99999999743886</v>
      </c>
      <c r="S1128" s="3" t="s">
        <v>4</v>
      </c>
      <c r="T1128" s="3" t="s">
        <v>1645</v>
      </c>
      <c r="U1128" s="3" t="s">
        <v>4</v>
      </c>
      <c r="V1128" s="3" t="s">
        <v>1805</v>
      </c>
      <c r="W1128" s="5">
        <v>0</v>
      </c>
      <c r="X1128" s="5">
        <v>0</v>
      </c>
      <c r="Y1128" s="5">
        <v>0</v>
      </c>
      <c r="Z1128" s="5">
        <v>6</v>
      </c>
      <c r="AA1128" s="5">
        <v>0</v>
      </c>
      <c r="AB1128" s="5">
        <v>0</v>
      </c>
      <c r="AC1128" s="5">
        <v>0</v>
      </c>
      <c r="AD1128" s="5">
        <v>0</v>
      </c>
      <c r="AE1128" s="2">
        <v>5</v>
      </c>
      <c r="AF1128" s="2">
        <v>0</v>
      </c>
      <c r="AG1128" s="2">
        <v>0</v>
      </c>
      <c r="AH1128" s="2">
        <v>0</v>
      </c>
      <c r="AI1128" s="2">
        <v>0</v>
      </c>
      <c r="AJ1128" s="2">
        <v>2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</row>
    <row r="1129" spans="1:46" x14ac:dyDescent="0.2">
      <c r="A1129" s="2">
        <v>1700396</v>
      </c>
      <c r="B1129" s="2">
        <v>892226</v>
      </c>
      <c r="C1129" s="6">
        <v>22.809839248657202</v>
      </c>
      <c r="D1129" s="6">
        <v>40.7077827453613</v>
      </c>
      <c r="E1129" s="19" t="s">
        <v>1644</v>
      </c>
      <c r="F1129" s="46">
        <f>INDEX(Δεδομένα!$P:$P,MATCH('2021'!E1129,Δεδομένα!$O:$O,0))</f>
        <v>44</v>
      </c>
      <c r="G1129" s="49" t="s">
        <v>1550</v>
      </c>
      <c r="H1129" s="51" t="str">
        <f>INDEX(Δεδομένα!B$1:B$51,MATCH('2021'!G1129,Δεδομένα!A$1:A$51,0))</f>
        <v>ΚΕΝΤΡΙΚΗΣ ΜΑΚΕΔΟΝΙΑΣ</v>
      </c>
      <c r="I1129" s="53">
        <f>INDEX(Δεδομένα!E$1:E$13,MATCH('2021'!H1129,Δεδομένα!D$1:D$13,0))</f>
        <v>3</v>
      </c>
      <c r="J1129" s="4">
        <v>44457</v>
      </c>
      <c r="K1129" s="3" t="s">
        <v>12</v>
      </c>
      <c r="L1129" s="17" t="str">
        <f t="shared" si="76"/>
        <v>18/09/2021 14:47</v>
      </c>
      <c r="M1129" s="4">
        <v>44457</v>
      </c>
      <c r="N1129" s="3" t="s">
        <v>415</v>
      </c>
      <c r="O1129" s="17" t="str">
        <f t="shared" si="77"/>
        <v>18/09/2021 16:40</v>
      </c>
      <c r="P1129" s="24">
        <f t="shared" si="78"/>
        <v>7.8472222223354038E-2</v>
      </c>
      <c r="Q1129" s="28">
        <v>0</v>
      </c>
      <c r="R1129" s="27">
        <f t="shared" si="79"/>
        <v>113.00000000162981</v>
      </c>
      <c r="S1129" s="3" t="s">
        <v>4</v>
      </c>
      <c r="T1129" s="3" t="s">
        <v>1653</v>
      </c>
      <c r="U1129" s="3" t="s">
        <v>4</v>
      </c>
      <c r="V1129" s="3" t="s">
        <v>1745</v>
      </c>
      <c r="W1129" s="5">
        <v>0</v>
      </c>
      <c r="X1129" s="5">
        <v>0</v>
      </c>
      <c r="Y1129" s="5">
        <v>0</v>
      </c>
      <c r="Z1129" s="5">
        <v>30</v>
      </c>
      <c r="AA1129" s="5">
        <v>0</v>
      </c>
      <c r="AB1129" s="5">
        <v>0</v>
      </c>
      <c r="AC1129" s="5">
        <v>40</v>
      </c>
      <c r="AD1129" s="5">
        <v>0</v>
      </c>
      <c r="AE1129" s="2">
        <v>9</v>
      </c>
      <c r="AF1129" s="2">
        <v>0</v>
      </c>
      <c r="AG1129" s="2">
        <v>0</v>
      </c>
      <c r="AH1129" s="2">
        <v>0</v>
      </c>
      <c r="AI1129" s="2">
        <v>0</v>
      </c>
      <c r="AJ1129" s="2">
        <v>4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</row>
    <row r="1130" spans="1:46" x14ac:dyDescent="0.2">
      <c r="A1130" s="2">
        <v>1699276</v>
      </c>
      <c r="B1130" s="2">
        <v>895021</v>
      </c>
      <c r="C1130" s="6">
        <v>22.8339411428415</v>
      </c>
      <c r="D1130" s="6">
        <v>40.702904497809001</v>
      </c>
      <c r="E1130" s="19" t="s">
        <v>1644</v>
      </c>
      <c r="F1130" s="46">
        <f>INDEX(Δεδομένα!$P:$P,MATCH('2021'!E1130,Δεδομένα!$O:$O,0))</f>
        <v>44</v>
      </c>
      <c r="G1130" s="49" t="s">
        <v>1550</v>
      </c>
      <c r="H1130" s="51" t="str">
        <f>INDEX(Δεδομένα!B$1:B$51,MATCH('2021'!G1130,Δεδομένα!A$1:A$51,0))</f>
        <v>ΚΕΝΤΡΙΚΗΣ ΜΑΚΕΔΟΝΙΑΣ</v>
      </c>
      <c r="I1130" s="53">
        <f>INDEX(Δεδομένα!E$1:E$13,MATCH('2021'!H1130,Δεδομένα!D$1:D$13,0))</f>
        <v>3</v>
      </c>
      <c r="J1130" s="4">
        <v>44467</v>
      </c>
      <c r="K1130" s="3" t="s">
        <v>1234</v>
      </c>
      <c r="L1130" s="17" t="str">
        <f t="shared" si="76"/>
        <v>28/09/2021 17:43</v>
      </c>
      <c r="M1130" s="4">
        <v>44468</v>
      </c>
      <c r="N1130" s="3" t="s">
        <v>357</v>
      </c>
      <c r="O1130" s="17" t="str">
        <f t="shared" si="77"/>
        <v>29/09/2021 18:09</v>
      </c>
      <c r="P1130" s="29">
        <f t="shared" si="78"/>
        <v>1.0180555555562023</v>
      </c>
      <c r="Q1130" s="30">
        <f>1*24</f>
        <v>24</v>
      </c>
      <c r="R1130" s="27">
        <f t="shared" si="79"/>
        <v>1466.0000000009313</v>
      </c>
      <c r="S1130" s="3" t="s">
        <v>4</v>
      </c>
      <c r="T1130" s="3" t="s">
        <v>1653</v>
      </c>
      <c r="U1130" s="3" t="s">
        <v>4</v>
      </c>
      <c r="V1130" s="3" t="s">
        <v>1806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0.2</v>
      </c>
      <c r="AD1130" s="5">
        <v>0</v>
      </c>
      <c r="AE1130" s="2">
        <v>5</v>
      </c>
      <c r="AF1130" s="2">
        <v>0</v>
      </c>
      <c r="AG1130" s="2">
        <v>0</v>
      </c>
      <c r="AH1130" s="2">
        <v>0</v>
      </c>
      <c r="AI1130" s="2">
        <v>0</v>
      </c>
      <c r="AJ1130" s="2">
        <v>2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</row>
    <row r="1131" spans="1:46" x14ac:dyDescent="0.2">
      <c r="A1131" s="2">
        <v>1715996</v>
      </c>
      <c r="B1131" s="2">
        <v>910199</v>
      </c>
      <c r="C1131" s="6">
        <v>22.669505467468198</v>
      </c>
      <c r="D1131" s="6">
        <v>40.573600208106598</v>
      </c>
      <c r="E1131" s="19" t="s">
        <v>1644</v>
      </c>
      <c r="F1131" s="46">
        <f>INDEX(Δεδομένα!$P:$P,MATCH('2021'!E1131,Δεδομένα!$O:$O,0))</f>
        <v>44</v>
      </c>
      <c r="G1131" s="49" t="s">
        <v>1550</v>
      </c>
      <c r="H1131" s="51" t="str">
        <f>INDEX(Δεδομένα!B$1:B$51,MATCH('2021'!G1131,Δεδομένα!A$1:A$51,0))</f>
        <v>ΚΕΝΤΡΙΚΗΣ ΜΑΚΕΔΟΝΙΑΣ</v>
      </c>
      <c r="I1131" s="53">
        <f>INDEX(Δεδομένα!E$1:E$13,MATCH('2021'!H1131,Δεδομένα!D$1:D$13,0))</f>
        <v>3</v>
      </c>
      <c r="J1131" s="4">
        <v>44519</v>
      </c>
      <c r="K1131" s="3" t="s">
        <v>269</v>
      </c>
      <c r="L1131" s="17" t="str">
        <f t="shared" si="76"/>
        <v>19/11/2021 18:19</v>
      </c>
      <c r="M1131" s="4">
        <v>44519</v>
      </c>
      <c r="N1131" s="3" t="s">
        <v>314</v>
      </c>
      <c r="O1131" s="17" t="str">
        <f t="shared" si="77"/>
        <v>19/11/2021 19:27</v>
      </c>
      <c r="P1131" s="24">
        <f t="shared" si="78"/>
        <v>4.7222222223354038E-2</v>
      </c>
      <c r="Q1131" s="28">
        <v>0</v>
      </c>
      <c r="R1131" s="27">
        <f t="shared" si="79"/>
        <v>68.000000001629815</v>
      </c>
      <c r="S1131" s="3" t="s">
        <v>4</v>
      </c>
      <c r="T1131" s="3" t="s">
        <v>1653</v>
      </c>
      <c r="U1131" s="3" t="s">
        <v>4</v>
      </c>
      <c r="V1131" s="3" t="s">
        <v>1807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0.1</v>
      </c>
      <c r="AD1131" s="5">
        <v>0</v>
      </c>
      <c r="AE1131" s="2">
        <v>3</v>
      </c>
      <c r="AF1131" s="2">
        <v>0</v>
      </c>
      <c r="AG1131" s="2">
        <v>0</v>
      </c>
      <c r="AH1131" s="2">
        <v>0</v>
      </c>
      <c r="AI1131" s="2">
        <v>0</v>
      </c>
      <c r="AJ1131" s="2">
        <v>1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</row>
    <row r="1132" spans="1:46" x14ac:dyDescent="0.2">
      <c r="A1132" s="2">
        <v>1718307</v>
      </c>
      <c r="B1132" s="2">
        <v>914957</v>
      </c>
      <c r="E1132" s="19" t="s">
        <v>1644</v>
      </c>
      <c r="F1132" s="46">
        <f>INDEX(Δεδομένα!$P:$P,MATCH('2021'!E1132,Δεδομένα!$O:$O,0))</f>
        <v>44</v>
      </c>
      <c r="G1132" s="49" t="s">
        <v>1550</v>
      </c>
      <c r="H1132" s="51" t="str">
        <f>INDEX(Δεδομένα!B$1:B$51,MATCH('2021'!G1132,Δεδομένα!A$1:A$51,0))</f>
        <v>ΚΕΝΤΡΙΚΗΣ ΜΑΚΕΔΟΝΙΑΣ</v>
      </c>
      <c r="I1132" s="53">
        <f>INDEX(Δεδομένα!E$1:E$13,MATCH('2021'!H1132,Δεδομένα!D$1:D$13,0))</f>
        <v>3</v>
      </c>
      <c r="J1132" s="4">
        <v>44536</v>
      </c>
      <c r="K1132" s="3" t="s">
        <v>883</v>
      </c>
      <c r="L1132" s="17" t="str">
        <f t="shared" si="76"/>
        <v>06/12/2021 14:18</v>
      </c>
      <c r="M1132" s="4">
        <v>44536</v>
      </c>
      <c r="N1132" s="3" t="s">
        <v>383</v>
      </c>
      <c r="O1132" s="17" t="str">
        <f t="shared" si="77"/>
        <v>06/12/2021 15:36</v>
      </c>
      <c r="P1132" s="24">
        <f t="shared" si="78"/>
        <v>5.4166666668606922E-2</v>
      </c>
      <c r="Q1132" s="28">
        <v>0</v>
      </c>
      <c r="R1132" s="27">
        <f t="shared" si="79"/>
        <v>78.000000002793968</v>
      </c>
      <c r="S1132" s="3" t="s">
        <v>4</v>
      </c>
      <c r="T1132" s="3" t="s">
        <v>1653</v>
      </c>
      <c r="U1132" s="3" t="s">
        <v>4</v>
      </c>
      <c r="V1132" s="3" t="s">
        <v>1808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0.2</v>
      </c>
      <c r="AE1132" s="2">
        <v>6</v>
      </c>
      <c r="AF1132" s="2">
        <v>0</v>
      </c>
      <c r="AG1132" s="2">
        <v>0</v>
      </c>
      <c r="AH1132" s="2">
        <v>0</v>
      </c>
      <c r="AI1132" s="2">
        <v>0</v>
      </c>
      <c r="AJ1132" s="2">
        <v>2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</row>
    <row r="1133" spans="1:46" x14ac:dyDescent="0.2">
      <c r="A1133" s="2">
        <v>1723968</v>
      </c>
      <c r="B1133" s="2">
        <v>919818</v>
      </c>
      <c r="C1133" s="6">
        <v>22.752573396308801</v>
      </c>
      <c r="D1133" s="6">
        <v>40.632155379672703</v>
      </c>
      <c r="E1133" s="19" t="s">
        <v>1644</v>
      </c>
      <c r="F1133" s="46">
        <f>INDEX(Δεδομένα!$P:$P,MATCH('2021'!E1133,Δεδομένα!$O:$O,0))</f>
        <v>44</v>
      </c>
      <c r="G1133" s="49" t="s">
        <v>1550</v>
      </c>
      <c r="H1133" s="51" t="str">
        <f>INDEX(Δεδομένα!B$1:B$51,MATCH('2021'!G1133,Δεδομένα!A$1:A$51,0))</f>
        <v>ΚΕΝΤΡΙΚΗΣ ΜΑΚΕΔΟΝΙΑΣ</v>
      </c>
      <c r="I1133" s="53">
        <f>INDEX(Δεδομένα!E$1:E$13,MATCH('2021'!H1133,Δεδομένα!D$1:D$13,0))</f>
        <v>3</v>
      </c>
      <c r="J1133" s="4">
        <v>44551</v>
      </c>
      <c r="K1133" s="3" t="s">
        <v>499</v>
      </c>
      <c r="L1133" s="17" t="str">
        <f t="shared" si="76"/>
        <v>21/12/2021 15:10</v>
      </c>
      <c r="M1133" s="4">
        <v>44551</v>
      </c>
      <c r="N1133" s="3" t="s">
        <v>267</v>
      </c>
      <c r="O1133" s="17" t="str">
        <f t="shared" si="77"/>
        <v>21/12/2021 17:30</v>
      </c>
      <c r="P1133" s="24">
        <f t="shared" si="78"/>
        <v>9.7222222218988463E-2</v>
      </c>
      <c r="Q1133" s="28">
        <v>0</v>
      </c>
      <c r="R1133" s="27">
        <f t="shared" si="79"/>
        <v>139.99999999534339</v>
      </c>
      <c r="S1133" s="3" t="s">
        <v>4</v>
      </c>
      <c r="T1133" s="3" t="s">
        <v>1653</v>
      </c>
      <c r="U1133" s="3" t="s">
        <v>4</v>
      </c>
      <c r="V1133" s="3" t="s">
        <v>1668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3</v>
      </c>
      <c r="AD1133" s="5">
        <v>0</v>
      </c>
      <c r="AE1133" s="2">
        <v>1</v>
      </c>
      <c r="AF1133" s="2">
        <v>0</v>
      </c>
      <c r="AG1133" s="2">
        <v>0</v>
      </c>
      <c r="AH1133" s="2">
        <v>0</v>
      </c>
      <c r="AI1133" s="2">
        <v>0</v>
      </c>
      <c r="AJ1133" s="2">
        <v>1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 t="s">
        <v>4</v>
      </c>
      <c r="AT1133" s="2" t="s">
        <v>4</v>
      </c>
    </row>
    <row r="1134" spans="1:46" x14ac:dyDescent="0.2">
      <c r="A1134" s="2">
        <v>1723963</v>
      </c>
      <c r="B1134" s="2">
        <v>920355</v>
      </c>
      <c r="C1134" s="6">
        <v>22.789094242367899</v>
      </c>
      <c r="D1134" s="6">
        <v>40.675428788143002</v>
      </c>
      <c r="E1134" s="19" t="s">
        <v>1644</v>
      </c>
      <c r="F1134" s="46">
        <f>INDEX(Δεδομένα!$P:$P,MATCH('2021'!E1134,Δεδομένα!$O:$O,0))</f>
        <v>44</v>
      </c>
      <c r="G1134" s="49" t="s">
        <v>1550</v>
      </c>
      <c r="H1134" s="51" t="str">
        <f>INDEX(Δεδομένα!B$1:B$51,MATCH('2021'!G1134,Δεδομένα!A$1:A$51,0))</f>
        <v>ΚΕΝΤΡΙΚΗΣ ΜΑΚΕΔΟΝΙΑΣ</v>
      </c>
      <c r="I1134" s="53">
        <f>INDEX(Δεδομένα!E$1:E$13,MATCH('2021'!H1134,Δεδομένα!D$1:D$13,0))</f>
        <v>3</v>
      </c>
      <c r="J1134" s="4">
        <v>44553</v>
      </c>
      <c r="K1134" s="3" t="s">
        <v>387</v>
      </c>
      <c r="L1134" s="17" t="str">
        <f t="shared" si="76"/>
        <v>23/12/2021 15:58</v>
      </c>
      <c r="M1134" s="4">
        <v>44553</v>
      </c>
      <c r="N1134" s="3" t="s">
        <v>1809</v>
      </c>
      <c r="O1134" s="17" t="str">
        <f t="shared" si="77"/>
        <v>23/12/2021 16:26</v>
      </c>
      <c r="P1134" s="24">
        <f t="shared" si="78"/>
        <v>1.9444444442342501E-2</v>
      </c>
      <c r="Q1134" s="28">
        <v>0</v>
      </c>
      <c r="R1134" s="27">
        <f t="shared" si="79"/>
        <v>27.999999996973202</v>
      </c>
      <c r="S1134" s="3" t="s">
        <v>4</v>
      </c>
      <c r="T1134" s="3" t="s">
        <v>1653</v>
      </c>
      <c r="U1134" s="3" t="s">
        <v>4</v>
      </c>
      <c r="V1134" s="3" t="s">
        <v>1767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30</v>
      </c>
      <c r="AD1134" s="5">
        <v>0</v>
      </c>
      <c r="AE1134" s="2">
        <v>3</v>
      </c>
      <c r="AF1134" s="2">
        <v>0</v>
      </c>
      <c r="AG1134" s="2">
        <v>0</v>
      </c>
      <c r="AH1134" s="2">
        <v>0</v>
      </c>
      <c r="AI1134" s="2">
        <v>0</v>
      </c>
      <c r="AJ1134" s="2">
        <v>1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 t="s">
        <v>4</v>
      </c>
      <c r="AT1134" s="2" t="s">
        <v>4</v>
      </c>
    </row>
    <row r="1135" spans="1:46" x14ac:dyDescent="0.2">
      <c r="A1135" s="2">
        <v>1723959</v>
      </c>
      <c r="B1135" s="2">
        <v>920365</v>
      </c>
      <c r="C1135" s="6">
        <v>22.709268865076499</v>
      </c>
      <c r="D1135" s="6">
        <v>40.628352113656497</v>
      </c>
      <c r="E1135" s="19" t="s">
        <v>1644</v>
      </c>
      <c r="F1135" s="46">
        <f>INDEX(Δεδομένα!$P:$P,MATCH('2021'!E1135,Δεδομένα!$O:$O,0))</f>
        <v>44</v>
      </c>
      <c r="G1135" s="49" t="s">
        <v>1550</v>
      </c>
      <c r="H1135" s="51" t="str">
        <f>INDEX(Δεδομένα!B$1:B$51,MATCH('2021'!G1135,Δεδομένα!A$1:A$51,0))</f>
        <v>ΚΕΝΤΡΙΚΗΣ ΜΑΚΕΔΟΝΙΑΣ</v>
      </c>
      <c r="I1135" s="53">
        <f>INDEX(Δεδομένα!E$1:E$13,MATCH('2021'!H1135,Δεδομένα!D$1:D$13,0))</f>
        <v>3</v>
      </c>
      <c r="J1135" s="4">
        <v>44553</v>
      </c>
      <c r="K1135" s="3" t="s">
        <v>661</v>
      </c>
      <c r="L1135" s="17" t="str">
        <f t="shared" si="76"/>
        <v>23/12/2021 16:32</v>
      </c>
      <c r="M1135" s="4">
        <v>44553</v>
      </c>
      <c r="N1135" s="3" t="s">
        <v>980</v>
      </c>
      <c r="O1135" s="17" t="str">
        <f t="shared" si="77"/>
        <v>23/12/2021 17:17</v>
      </c>
      <c r="P1135" s="24">
        <f t="shared" si="78"/>
        <v>3.125E-2</v>
      </c>
      <c r="Q1135" s="28">
        <v>0</v>
      </c>
      <c r="R1135" s="27">
        <f t="shared" si="79"/>
        <v>45</v>
      </c>
      <c r="S1135" s="3" t="s">
        <v>4</v>
      </c>
      <c r="T1135" s="3" t="s">
        <v>1653</v>
      </c>
      <c r="U1135" s="3" t="s">
        <v>4</v>
      </c>
      <c r="V1135" s="3" t="s">
        <v>1697</v>
      </c>
      <c r="W1135" s="5">
        <v>0</v>
      </c>
      <c r="X1135" s="5">
        <v>0</v>
      </c>
      <c r="Y1135" s="5">
        <v>0</v>
      </c>
      <c r="Z1135" s="5">
        <v>0.03</v>
      </c>
      <c r="AA1135" s="5">
        <v>0</v>
      </c>
      <c r="AB1135" s="5">
        <v>0</v>
      </c>
      <c r="AC1135" s="5">
        <v>0</v>
      </c>
      <c r="AD1135" s="5">
        <v>0</v>
      </c>
      <c r="AE1135" s="2">
        <v>3</v>
      </c>
      <c r="AF1135" s="2">
        <v>0</v>
      </c>
      <c r="AG1135" s="2">
        <v>0</v>
      </c>
      <c r="AH1135" s="2">
        <v>0</v>
      </c>
      <c r="AI1135" s="2">
        <v>0</v>
      </c>
      <c r="AJ1135" s="2">
        <v>1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 t="s">
        <v>4</v>
      </c>
      <c r="AT1135" s="2" t="s">
        <v>4</v>
      </c>
    </row>
    <row r="1136" spans="1:46" x14ac:dyDescent="0.2">
      <c r="A1136" s="2">
        <v>1726529</v>
      </c>
      <c r="B1136" s="2">
        <v>922050</v>
      </c>
      <c r="C1136" s="6">
        <v>22.663892571827201</v>
      </c>
      <c r="D1136" s="6">
        <v>40.730035523650599</v>
      </c>
      <c r="E1136" s="19" t="s">
        <v>1644</v>
      </c>
      <c r="F1136" s="46">
        <f>INDEX(Δεδομένα!$P:$P,MATCH('2021'!E1136,Δεδομένα!$O:$O,0))</f>
        <v>44</v>
      </c>
      <c r="G1136" s="49" t="s">
        <v>1550</v>
      </c>
      <c r="H1136" s="51" t="str">
        <f>INDEX(Δεδομένα!B$1:B$51,MATCH('2021'!G1136,Δεδομένα!A$1:A$51,0))</f>
        <v>ΚΕΝΤΡΙΚΗΣ ΜΑΚΕΔΟΝΙΑΣ</v>
      </c>
      <c r="I1136" s="53">
        <f>INDEX(Δεδομένα!E$1:E$13,MATCH('2021'!H1136,Δεδομένα!D$1:D$13,0))</f>
        <v>3</v>
      </c>
      <c r="J1136" s="4">
        <v>44560</v>
      </c>
      <c r="K1136" s="3" t="s">
        <v>342</v>
      </c>
      <c r="L1136" s="17" t="str">
        <f t="shared" si="76"/>
        <v>30/12/2021 19:07</v>
      </c>
      <c r="M1136" s="4">
        <v>44560</v>
      </c>
      <c r="N1136" s="3" t="s">
        <v>742</v>
      </c>
      <c r="O1136" s="17" t="str">
        <f t="shared" si="77"/>
        <v>30/12/2021 19:55</v>
      </c>
      <c r="P1136" s="24">
        <f t="shared" si="78"/>
        <v>3.3333333332848269E-2</v>
      </c>
      <c r="Q1136" s="28">
        <v>0</v>
      </c>
      <c r="R1136" s="27">
        <f t="shared" si="79"/>
        <v>47.999999999301508</v>
      </c>
      <c r="S1136" s="3" t="s">
        <v>4</v>
      </c>
      <c r="T1136" s="3" t="s">
        <v>1645</v>
      </c>
      <c r="U1136" s="3" t="s">
        <v>4</v>
      </c>
      <c r="V1136" s="3" t="s">
        <v>1793</v>
      </c>
      <c r="W1136" s="5">
        <v>0</v>
      </c>
      <c r="X1136" s="5">
        <v>0</v>
      </c>
      <c r="Y1136" s="5">
        <v>0</v>
      </c>
      <c r="Z1136" s="5">
        <v>0</v>
      </c>
      <c r="AA1136" s="5">
        <v>1</v>
      </c>
      <c r="AB1136" s="5">
        <v>0</v>
      </c>
      <c r="AC1136" s="5">
        <v>0</v>
      </c>
      <c r="AD1136" s="5">
        <v>0</v>
      </c>
      <c r="AE1136" s="2">
        <v>3</v>
      </c>
      <c r="AF1136" s="2">
        <v>0</v>
      </c>
      <c r="AG1136" s="2">
        <v>0</v>
      </c>
      <c r="AH1136" s="2">
        <v>0</v>
      </c>
      <c r="AI1136" s="2">
        <v>0</v>
      </c>
      <c r="AJ1136" s="2">
        <v>1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 t="s">
        <v>4</v>
      </c>
      <c r="AT1136" s="2" t="s">
        <v>4</v>
      </c>
    </row>
    <row r="1137" spans="1:46" x14ac:dyDescent="0.2">
      <c r="A1137" s="2">
        <v>1711368</v>
      </c>
      <c r="B1137" s="2">
        <v>858273</v>
      </c>
      <c r="C1137" s="6">
        <v>22.892413363688998</v>
      </c>
      <c r="D1137" s="6">
        <v>40.438531660579898</v>
      </c>
      <c r="E1137" s="19" t="s">
        <v>1810</v>
      </c>
      <c r="F1137" s="46">
        <f>INDEX(Δεδομένα!$P:$P,MATCH('2021'!E1137,Δεδομένα!$O:$O,0))</f>
        <v>46</v>
      </c>
      <c r="G1137" s="49" t="s">
        <v>1550</v>
      </c>
      <c r="H1137" s="51" t="str">
        <f>INDEX(Δεδομένα!B$1:B$51,MATCH('2021'!G1137,Δεδομένα!A$1:A$51,0))</f>
        <v>ΚΕΝΤΡΙΚΗΣ ΜΑΚΕΔΟΝΙΑΣ</v>
      </c>
      <c r="I1137" s="53">
        <f>INDEX(Δεδομένα!E$1:E$13,MATCH('2021'!H1137,Δεδομένα!D$1:D$13,0))</f>
        <v>3</v>
      </c>
      <c r="J1137" s="4">
        <v>44349</v>
      </c>
      <c r="K1137" s="3" t="s">
        <v>510</v>
      </c>
      <c r="L1137" s="17" t="str">
        <f t="shared" si="76"/>
        <v>02/06/2021 17:20</v>
      </c>
      <c r="M1137" s="4">
        <v>44349</v>
      </c>
      <c r="N1137" s="3" t="s">
        <v>166</v>
      </c>
      <c r="O1137" s="17" t="str">
        <f t="shared" si="77"/>
        <v>02/06/2021 20:25</v>
      </c>
      <c r="P1137" s="24">
        <f t="shared" si="78"/>
        <v>0.12847222222626442</v>
      </c>
      <c r="Q1137" s="28">
        <v>0</v>
      </c>
      <c r="R1137" s="27">
        <f t="shared" si="79"/>
        <v>185.00000000582077</v>
      </c>
      <c r="S1137" s="3" t="s">
        <v>4</v>
      </c>
      <c r="T1137" s="3" t="s">
        <v>1811</v>
      </c>
      <c r="U1137" s="3" t="s">
        <v>1812</v>
      </c>
      <c r="V1137" s="3" t="s">
        <v>1812</v>
      </c>
      <c r="W1137" s="5">
        <v>0</v>
      </c>
      <c r="X1137" s="5">
        <v>0</v>
      </c>
      <c r="Y1137" s="5">
        <v>0</v>
      </c>
      <c r="Z1137" s="5">
        <v>1</v>
      </c>
      <c r="AA1137" s="5">
        <v>0</v>
      </c>
      <c r="AB1137" s="5">
        <v>4</v>
      </c>
      <c r="AC1137" s="5">
        <v>1</v>
      </c>
      <c r="AD1137" s="5">
        <v>0</v>
      </c>
      <c r="AE1137" s="2">
        <v>11</v>
      </c>
      <c r="AF1137" s="2">
        <v>0</v>
      </c>
      <c r="AG1137" s="2">
        <v>1</v>
      </c>
      <c r="AH1137" s="2">
        <v>0</v>
      </c>
      <c r="AI1137" s="2">
        <v>0</v>
      </c>
      <c r="AJ1137" s="2">
        <v>6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</row>
    <row r="1138" spans="1:46" x14ac:dyDescent="0.2">
      <c r="A1138" s="2">
        <v>1711382</v>
      </c>
      <c r="B1138" s="2">
        <v>858518</v>
      </c>
      <c r="D1138" s="2"/>
      <c r="E1138" s="19" t="s">
        <v>1810</v>
      </c>
      <c r="F1138" s="46">
        <f>INDEX(Δεδομένα!$P:$P,MATCH('2021'!E1138,Δεδομένα!$O:$O,0))</f>
        <v>46</v>
      </c>
      <c r="G1138" s="49" t="s">
        <v>1550</v>
      </c>
      <c r="H1138" s="51" t="str">
        <f>INDEX(Δεδομένα!B$1:B$51,MATCH('2021'!G1138,Δεδομένα!A$1:A$51,0))</f>
        <v>ΚΕΝΤΡΙΚΗΣ ΜΑΚΕΔΟΝΙΑΣ</v>
      </c>
      <c r="I1138" s="53">
        <f>INDEX(Δεδομένα!E$1:E$13,MATCH('2021'!H1138,Δεδομένα!D$1:D$13,0))</f>
        <v>3</v>
      </c>
      <c r="J1138" s="4">
        <v>44350</v>
      </c>
      <c r="K1138" s="3" t="s">
        <v>36</v>
      </c>
      <c r="L1138" s="17" t="str">
        <f t="shared" si="76"/>
        <v>03/06/2021 16:20</v>
      </c>
      <c r="M1138" s="4">
        <v>44350</v>
      </c>
      <c r="N1138" s="3" t="s">
        <v>1233</v>
      </c>
      <c r="O1138" s="17" t="str">
        <f t="shared" si="77"/>
        <v>03/06/2021 16:45</v>
      </c>
      <c r="P1138" s="24">
        <f t="shared" si="78"/>
        <v>1.7361111109494232E-2</v>
      </c>
      <c r="Q1138" s="28">
        <v>0</v>
      </c>
      <c r="R1138" s="27">
        <f t="shared" si="79"/>
        <v>24.999999997671694</v>
      </c>
      <c r="S1138" s="3" t="s">
        <v>4</v>
      </c>
      <c r="T1138" s="3" t="s">
        <v>1633</v>
      </c>
      <c r="U1138" s="3" t="s">
        <v>1813</v>
      </c>
      <c r="V1138" s="3" t="s">
        <v>1814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0.4</v>
      </c>
      <c r="AC1138" s="5">
        <v>0</v>
      </c>
      <c r="AD1138" s="5">
        <v>0</v>
      </c>
      <c r="AE1138" s="2">
        <v>2</v>
      </c>
      <c r="AF1138" s="2">
        <v>0</v>
      </c>
      <c r="AG1138" s="2">
        <v>1</v>
      </c>
      <c r="AH1138" s="2">
        <v>0</v>
      </c>
      <c r="AI1138" s="2">
        <v>0</v>
      </c>
      <c r="AJ1138" s="2">
        <v>1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</row>
    <row r="1139" spans="1:46" x14ac:dyDescent="0.2">
      <c r="A1139" s="2">
        <v>1711405</v>
      </c>
      <c r="B1139" s="2">
        <v>858733</v>
      </c>
      <c r="D1139" s="2"/>
      <c r="E1139" s="19" t="s">
        <v>1810</v>
      </c>
      <c r="F1139" s="46">
        <f>INDEX(Δεδομένα!$P:$P,MATCH('2021'!E1139,Δεδομένα!$O:$O,0))</f>
        <v>46</v>
      </c>
      <c r="G1139" s="49" t="s">
        <v>1550</v>
      </c>
      <c r="H1139" s="51" t="str">
        <f>INDEX(Δεδομένα!B$1:B$51,MATCH('2021'!G1139,Δεδομένα!A$1:A$51,0))</f>
        <v>ΚΕΝΤΡΙΚΗΣ ΜΑΚΕΔΟΝΙΑΣ</v>
      </c>
      <c r="I1139" s="53">
        <f>INDEX(Δεδομένα!E$1:E$13,MATCH('2021'!H1139,Δεδομένα!D$1:D$13,0))</f>
        <v>3</v>
      </c>
      <c r="J1139" s="4">
        <v>44351</v>
      </c>
      <c r="K1139" s="3" t="s">
        <v>446</v>
      </c>
      <c r="L1139" s="17" t="str">
        <f t="shared" si="76"/>
        <v>04/06/2021 13:05</v>
      </c>
      <c r="M1139" s="4">
        <v>44351</v>
      </c>
      <c r="N1139" s="3" t="s">
        <v>737</v>
      </c>
      <c r="O1139" s="17" t="str">
        <f t="shared" si="77"/>
        <v>04/06/2021 14:45</v>
      </c>
      <c r="P1139" s="24">
        <f t="shared" si="78"/>
        <v>6.9444444445252884E-2</v>
      </c>
      <c r="Q1139" s="28">
        <v>0</v>
      </c>
      <c r="R1139" s="27">
        <f t="shared" si="79"/>
        <v>100.00000000116415</v>
      </c>
      <c r="S1139" s="3" t="s">
        <v>4</v>
      </c>
      <c r="T1139" s="3" t="s">
        <v>1633</v>
      </c>
      <c r="U1139" s="3" t="s">
        <v>1815</v>
      </c>
      <c r="V1139" s="3" t="s">
        <v>1816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4</v>
      </c>
      <c r="AC1139" s="5">
        <v>0</v>
      </c>
      <c r="AD1139" s="5">
        <v>0</v>
      </c>
      <c r="AE1139" s="2">
        <v>8</v>
      </c>
      <c r="AF1139" s="2">
        <v>0</v>
      </c>
      <c r="AG1139" s="2">
        <v>0</v>
      </c>
      <c r="AH1139" s="2">
        <v>0</v>
      </c>
      <c r="AI1139" s="2">
        <v>0</v>
      </c>
      <c r="AJ1139" s="2">
        <v>4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</row>
    <row r="1140" spans="1:46" x14ac:dyDescent="0.2">
      <c r="A1140" s="2">
        <v>1711406</v>
      </c>
      <c r="B1140" s="2">
        <v>858807</v>
      </c>
      <c r="D1140" s="2"/>
      <c r="E1140" s="19" t="s">
        <v>1810</v>
      </c>
      <c r="F1140" s="46">
        <f>INDEX(Δεδομένα!$P:$P,MATCH('2021'!E1140,Δεδομένα!$O:$O,0))</f>
        <v>46</v>
      </c>
      <c r="G1140" s="49" t="s">
        <v>1550</v>
      </c>
      <c r="H1140" s="51" t="str">
        <f>INDEX(Δεδομένα!B$1:B$51,MATCH('2021'!G1140,Δεδομένα!A$1:A$51,0))</f>
        <v>ΚΕΝΤΡΙΚΗΣ ΜΑΚΕΔΟΝΙΑΣ</v>
      </c>
      <c r="I1140" s="53">
        <f>INDEX(Δεδομένα!E$1:E$13,MATCH('2021'!H1140,Δεδομένα!D$1:D$13,0))</f>
        <v>3</v>
      </c>
      <c r="J1140" s="4">
        <v>44351</v>
      </c>
      <c r="K1140" s="3" t="s">
        <v>731</v>
      </c>
      <c r="L1140" s="17" t="str">
        <f t="shared" si="76"/>
        <v>04/06/2021 16:31</v>
      </c>
      <c r="M1140" s="4">
        <v>44351</v>
      </c>
      <c r="N1140" s="3" t="s">
        <v>404</v>
      </c>
      <c r="O1140" s="17" t="str">
        <f t="shared" si="77"/>
        <v>04/06/2021 18:05</v>
      </c>
      <c r="P1140" s="24">
        <f t="shared" si="78"/>
        <v>6.5277777772280388E-2</v>
      </c>
      <c r="Q1140" s="28">
        <v>0</v>
      </c>
      <c r="R1140" s="27">
        <f t="shared" si="79"/>
        <v>93.999999992083758</v>
      </c>
      <c r="S1140" s="3" t="s">
        <v>4</v>
      </c>
      <c r="T1140" s="3" t="s">
        <v>1811</v>
      </c>
      <c r="U1140" s="3" t="s">
        <v>4</v>
      </c>
      <c r="V1140" s="3" t="s">
        <v>1817</v>
      </c>
      <c r="W1140" s="5">
        <v>0</v>
      </c>
      <c r="X1140" s="5">
        <v>0</v>
      </c>
      <c r="Y1140" s="5">
        <v>0</v>
      </c>
      <c r="Z1140" s="5">
        <v>0</v>
      </c>
      <c r="AA1140" s="5">
        <v>15</v>
      </c>
      <c r="AB1140" s="5">
        <v>5</v>
      </c>
      <c r="AC1140" s="5">
        <v>0</v>
      </c>
      <c r="AD1140" s="5">
        <v>0</v>
      </c>
      <c r="AE1140" s="2">
        <v>8</v>
      </c>
      <c r="AF1140" s="2">
        <v>0</v>
      </c>
      <c r="AG1140" s="2">
        <v>0</v>
      </c>
      <c r="AH1140" s="2">
        <v>0</v>
      </c>
      <c r="AI1140" s="2">
        <v>0</v>
      </c>
      <c r="AJ1140" s="2">
        <v>4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</row>
    <row r="1141" spans="1:46" x14ac:dyDescent="0.2">
      <c r="A1141" s="2">
        <v>1711411</v>
      </c>
      <c r="B1141" s="2">
        <v>859020</v>
      </c>
      <c r="C1141" s="6">
        <v>22.963864334237101</v>
      </c>
      <c r="D1141" s="6">
        <v>40.509255807552798</v>
      </c>
      <c r="E1141" s="19" t="s">
        <v>1810</v>
      </c>
      <c r="F1141" s="46">
        <f>INDEX(Δεδομένα!$P:$P,MATCH('2021'!E1141,Δεδομένα!$O:$O,0))</f>
        <v>46</v>
      </c>
      <c r="G1141" s="49" t="s">
        <v>1550</v>
      </c>
      <c r="H1141" s="51" t="str">
        <f>INDEX(Δεδομένα!B$1:B$51,MATCH('2021'!G1141,Δεδομένα!A$1:A$51,0))</f>
        <v>ΚΕΝΤΡΙΚΗΣ ΜΑΚΕΔΟΝΙΑΣ</v>
      </c>
      <c r="I1141" s="53">
        <f>INDEX(Δεδομένα!E$1:E$13,MATCH('2021'!H1141,Δεδομένα!D$1:D$13,0))</f>
        <v>3</v>
      </c>
      <c r="J1141" s="4">
        <v>44352</v>
      </c>
      <c r="K1141" s="3" t="s">
        <v>486</v>
      </c>
      <c r="L1141" s="17" t="str">
        <f t="shared" si="76"/>
        <v>05/06/2021 13:45</v>
      </c>
      <c r="M1141" s="4">
        <v>44352</v>
      </c>
      <c r="N1141" s="3" t="s">
        <v>737</v>
      </c>
      <c r="O1141" s="17" t="str">
        <f t="shared" si="77"/>
        <v>05/06/2021 14:45</v>
      </c>
      <c r="P1141" s="24">
        <f t="shared" si="78"/>
        <v>4.1666666671517305E-2</v>
      </c>
      <c r="Q1141" s="28">
        <v>0</v>
      </c>
      <c r="R1141" s="27">
        <f t="shared" si="79"/>
        <v>60.000000006984919</v>
      </c>
      <c r="S1141" s="3" t="s">
        <v>4</v>
      </c>
      <c r="T1141" s="3" t="s">
        <v>1633</v>
      </c>
      <c r="U1141" s="3" t="s">
        <v>1637</v>
      </c>
      <c r="V1141" s="3" t="s">
        <v>1818</v>
      </c>
      <c r="W1141" s="5">
        <v>0</v>
      </c>
      <c r="X1141" s="5">
        <v>0</v>
      </c>
      <c r="Y1141" s="5">
        <v>0</v>
      </c>
      <c r="Z1141" s="5">
        <v>1</v>
      </c>
      <c r="AA1141" s="5">
        <v>0</v>
      </c>
      <c r="AB1141" s="5">
        <v>0.5</v>
      </c>
      <c r="AC1141" s="5">
        <v>0</v>
      </c>
      <c r="AD1141" s="5">
        <v>0</v>
      </c>
      <c r="AE1141" s="2">
        <v>6</v>
      </c>
      <c r="AF1141" s="2">
        <v>0</v>
      </c>
      <c r="AG1141" s="2">
        <v>1</v>
      </c>
      <c r="AH1141" s="2">
        <v>0</v>
      </c>
      <c r="AI1141" s="2">
        <v>0</v>
      </c>
      <c r="AJ1141" s="2">
        <v>3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</row>
    <row r="1142" spans="1:46" x14ac:dyDescent="0.2">
      <c r="A1142" s="2">
        <v>1711445</v>
      </c>
      <c r="B1142" s="2">
        <v>866250</v>
      </c>
      <c r="C1142" s="6">
        <v>23.0158478807551</v>
      </c>
      <c r="D1142" s="6">
        <v>40.527376589846398</v>
      </c>
      <c r="E1142" s="19" t="s">
        <v>1810</v>
      </c>
      <c r="F1142" s="46">
        <f>INDEX(Δεδομένα!$P:$P,MATCH('2021'!E1142,Δεδομένα!$O:$O,0))</f>
        <v>46</v>
      </c>
      <c r="G1142" s="49" t="s">
        <v>1550</v>
      </c>
      <c r="H1142" s="51" t="str">
        <f>INDEX(Δεδομένα!B$1:B$51,MATCH('2021'!G1142,Δεδομένα!A$1:A$51,0))</f>
        <v>ΚΕΝΤΡΙΚΗΣ ΜΑΚΕΔΟΝΙΑΣ</v>
      </c>
      <c r="I1142" s="53">
        <f>INDEX(Δεδομένα!E$1:E$13,MATCH('2021'!H1142,Δεδομένα!D$1:D$13,0))</f>
        <v>3</v>
      </c>
      <c r="J1142" s="4">
        <v>44376</v>
      </c>
      <c r="K1142" s="3" t="s">
        <v>697</v>
      </c>
      <c r="L1142" s="17" t="str">
        <f t="shared" si="76"/>
        <v>29/06/2021 17:40</v>
      </c>
      <c r="M1142" s="4">
        <v>44376</v>
      </c>
      <c r="N1142" s="3" t="s">
        <v>1082</v>
      </c>
      <c r="O1142" s="17" t="str">
        <f t="shared" si="77"/>
        <v>29/06/2021 18:49</v>
      </c>
      <c r="P1142" s="24">
        <f t="shared" si="78"/>
        <v>4.7916666670062114E-2</v>
      </c>
      <c r="Q1142" s="28">
        <v>0</v>
      </c>
      <c r="R1142" s="27">
        <f t="shared" si="79"/>
        <v>69.000000004889444</v>
      </c>
      <c r="S1142" s="3" t="s">
        <v>4</v>
      </c>
      <c r="T1142" s="3" t="s">
        <v>1633</v>
      </c>
      <c r="U1142" s="3" t="s">
        <v>1637</v>
      </c>
      <c r="V1142" s="3" t="s">
        <v>1819</v>
      </c>
      <c r="W1142" s="5">
        <v>0</v>
      </c>
      <c r="X1142" s="5">
        <v>0</v>
      </c>
      <c r="Y1142" s="5">
        <v>0</v>
      </c>
      <c r="Z1142" s="5">
        <v>6</v>
      </c>
      <c r="AA1142" s="5">
        <v>0</v>
      </c>
      <c r="AB1142" s="5">
        <v>0</v>
      </c>
      <c r="AC1142" s="5">
        <v>0</v>
      </c>
      <c r="AD1142" s="5">
        <v>0</v>
      </c>
      <c r="AE1142" s="2">
        <v>4</v>
      </c>
      <c r="AF1142" s="2">
        <v>0</v>
      </c>
      <c r="AG1142" s="2">
        <v>0</v>
      </c>
      <c r="AH1142" s="2">
        <v>0</v>
      </c>
      <c r="AI1142" s="2">
        <v>0</v>
      </c>
      <c r="AJ1142" s="2">
        <v>2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</row>
    <row r="1143" spans="1:46" x14ac:dyDescent="0.2">
      <c r="A1143" s="2">
        <v>1711450</v>
      </c>
      <c r="B1143" s="2">
        <v>867148</v>
      </c>
      <c r="C1143" s="6">
        <v>22.974985659309699</v>
      </c>
      <c r="D1143" s="6">
        <v>40.495496608281599</v>
      </c>
      <c r="E1143" s="19" t="s">
        <v>1810</v>
      </c>
      <c r="F1143" s="46">
        <f>INDEX(Δεδομένα!$P:$P,MATCH('2021'!E1143,Δεδομένα!$O:$O,0))</f>
        <v>46</v>
      </c>
      <c r="G1143" s="49" t="s">
        <v>1550</v>
      </c>
      <c r="H1143" s="51" t="str">
        <f>INDEX(Δεδομένα!B$1:B$51,MATCH('2021'!G1143,Δεδομένα!A$1:A$51,0))</f>
        <v>ΚΕΝΤΡΙΚΗΣ ΜΑΚΕΔΟΝΙΑΣ</v>
      </c>
      <c r="I1143" s="53">
        <f>INDEX(Δεδομένα!E$1:E$13,MATCH('2021'!H1143,Δεδομένα!D$1:D$13,0))</f>
        <v>3</v>
      </c>
      <c r="J1143" s="4">
        <v>44379</v>
      </c>
      <c r="K1143" s="3" t="s">
        <v>282</v>
      </c>
      <c r="L1143" s="17" t="str">
        <f t="shared" si="76"/>
        <v>02/07/2021 07:40</v>
      </c>
      <c r="M1143" s="4">
        <v>44379</v>
      </c>
      <c r="N1143" s="3" t="s">
        <v>128</v>
      </c>
      <c r="O1143" s="17" t="str">
        <f t="shared" si="77"/>
        <v>02/07/2021 08:23</v>
      </c>
      <c r="P1143" s="24">
        <f t="shared" si="78"/>
        <v>2.9861111113859806E-2</v>
      </c>
      <c r="Q1143" s="28">
        <v>0</v>
      </c>
      <c r="R1143" s="27">
        <f t="shared" si="79"/>
        <v>43.000000003958121</v>
      </c>
      <c r="S1143" s="3" t="s">
        <v>4</v>
      </c>
      <c r="T1143" s="3" t="s">
        <v>1633</v>
      </c>
      <c r="U1143" s="3" t="s">
        <v>4</v>
      </c>
      <c r="V1143" s="3" t="s">
        <v>1820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10</v>
      </c>
      <c r="AD1143" s="5">
        <v>0</v>
      </c>
      <c r="AE1143" s="2">
        <v>4</v>
      </c>
      <c r="AF1143" s="2">
        <v>0</v>
      </c>
      <c r="AG1143" s="2">
        <v>0</v>
      </c>
      <c r="AH1143" s="2">
        <v>0</v>
      </c>
      <c r="AI1143" s="2">
        <v>0</v>
      </c>
      <c r="AJ1143" s="2">
        <v>2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</row>
    <row r="1144" spans="1:46" x14ac:dyDescent="0.2">
      <c r="A1144" s="2">
        <v>1711757</v>
      </c>
      <c r="B1144" s="2">
        <v>867347</v>
      </c>
      <c r="C1144" s="6">
        <v>23.111969061814499</v>
      </c>
      <c r="D1144" s="6">
        <v>40.325178458723897</v>
      </c>
      <c r="E1144" s="19" t="s">
        <v>1810</v>
      </c>
      <c r="F1144" s="46">
        <f>INDEX(Δεδομένα!$P:$P,MATCH('2021'!E1144,Δεδομένα!$O:$O,0))</f>
        <v>46</v>
      </c>
      <c r="G1144" s="49" t="s">
        <v>1550</v>
      </c>
      <c r="H1144" s="51" t="str">
        <f>INDEX(Δεδομένα!B$1:B$51,MATCH('2021'!G1144,Δεδομένα!A$1:A$51,0))</f>
        <v>ΚΕΝΤΡΙΚΗΣ ΜΑΚΕΔΟΝΙΑΣ</v>
      </c>
      <c r="I1144" s="53">
        <f>INDEX(Δεδομένα!E$1:E$13,MATCH('2021'!H1144,Δεδομένα!D$1:D$13,0))</f>
        <v>3</v>
      </c>
      <c r="J1144" s="4">
        <v>44379</v>
      </c>
      <c r="K1144" s="3" t="s">
        <v>1382</v>
      </c>
      <c r="L1144" s="17" t="str">
        <f t="shared" si="76"/>
        <v>02/07/2021 17:04</v>
      </c>
      <c r="M1144" s="4">
        <v>44379</v>
      </c>
      <c r="N1144" s="3" t="s">
        <v>1821</v>
      </c>
      <c r="O1144" s="17" t="str">
        <f t="shared" si="77"/>
        <v>02/07/2021 21:32</v>
      </c>
      <c r="P1144" s="24">
        <f t="shared" si="78"/>
        <v>0.18611111111385981</v>
      </c>
      <c r="Q1144" s="28">
        <v>0</v>
      </c>
      <c r="R1144" s="27">
        <f t="shared" si="79"/>
        <v>268.00000000395812</v>
      </c>
      <c r="S1144" s="3" t="s">
        <v>4</v>
      </c>
      <c r="T1144" s="3" t="s">
        <v>123</v>
      </c>
      <c r="U1144" s="3" t="s">
        <v>4</v>
      </c>
      <c r="V1144" s="3" t="s">
        <v>1822</v>
      </c>
      <c r="W1144" s="5">
        <v>0</v>
      </c>
      <c r="X1144" s="5">
        <v>0</v>
      </c>
      <c r="Y1144" s="5">
        <v>0</v>
      </c>
      <c r="Z1144" s="5">
        <v>10</v>
      </c>
      <c r="AA1144" s="5">
        <v>0</v>
      </c>
      <c r="AB1144" s="5">
        <v>100</v>
      </c>
      <c r="AC1144" s="5">
        <v>90</v>
      </c>
      <c r="AD1144" s="5">
        <v>0</v>
      </c>
      <c r="AE1144" s="2">
        <v>14</v>
      </c>
      <c r="AF1144" s="2">
        <v>5</v>
      </c>
      <c r="AG1144" s="2">
        <v>1</v>
      </c>
      <c r="AH1144" s="2">
        <v>0</v>
      </c>
      <c r="AI1144" s="2">
        <v>0</v>
      </c>
      <c r="AJ1144" s="2">
        <v>11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</row>
    <row r="1145" spans="1:46" x14ac:dyDescent="0.2">
      <c r="A1145" s="2">
        <v>1642564</v>
      </c>
      <c r="B1145" s="2">
        <v>834495</v>
      </c>
      <c r="C1145" s="6">
        <v>23.454479689938999</v>
      </c>
      <c r="D1145" s="6">
        <v>41.0670806914069</v>
      </c>
      <c r="E1145" s="19" t="s">
        <v>1823</v>
      </c>
      <c r="F1145" s="46">
        <f>INDEX(Δεδομένα!$P:$P,MATCH('2021'!E1145,Δεδομένα!$O:$O,0))</f>
        <v>47</v>
      </c>
      <c r="G1145" s="49" t="s">
        <v>1824</v>
      </c>
      <c r="H1145" s="51" t="str">
        <f>INDEX(Δεδομένα!B$1:B$51,MATCH('2021'!G1145,Δεδομένα!A$1:A$51,0))</f>
        <v>ΚΕΝΤΡΙΚΗΣ ΜΑΚΕΔΟΝΙΑΣ</v>
      </c>
      <c r="I1145" s="53">
        <f>INDEX(Δεδομένα!E$1:E$13,MATCH('2021'!H1145,Δεδομένα!D$1:D$13,0))</f>
        <v>3</v>
      </c>
      <c r="J1145" s="4">
        <v>44258</v>
      </c>
      <c r="K1145" s="3" t="s">
        <v>1233</v>
      </c>
      <c r="L1145" s="17" t="str">
        <f t="shared" si="76"/>
        <v>03/03/2021 16:45</v>
      </c>
      <c r="M1145" s="4">
        <v>44258</v>
      </c>
      <c r="N1145" s="3" t="s">
        <v>348</v>
      </c>
      <c r="O1145" s="17" t="str">
        <f t="shared" si="77"/>
        <v>03/03/2021 20:33</v>
      </c>
      <c r="P1145" s="24">
        <f t="shared" si="78"/>
        <v>0.15833333333284827</v>
      </c>
      <c r="Q1145" s="28">
        <v>0</v>
      </c>
      <c r="R1145" s="27">
        <f t="shared" si="79"/>
        <v>227.99999999930151</v>
      </c>
      <c r="S1145" s="3" t="s">
        <v>4</v>
      </c>
      <c r="T1145" s="3" t="s">
        <v>1825</v>
      </c>
      <c r="U1145" s="3" t="s">
        <v>1826</v>
      </c>
      <c r="V1145" s="3" t="s">
        <v>1827</v>
      </c>
      <c r="W1145" s="5">
        <v>0</v>
      </c>
      <c r="X1145" s="5">
        <v>0</v>
      </c>
      <c r="Y1145" s="5">
        <v>0</v>
      </c>
      <c r="Z1145" s="5">
        <v>0</v>
      </c>
      <c r="AA1145" s="5">
        <v>50</v>
      </c>
      <c r="AB1145" s="5">
        <v>0</v>
      </c>
      <c r="AC1145" s="5">
        <v>0</v>
      </c>
      <c r="AD1145" s="5">
        <v>0</v>
      </c>
      <c r="AE1145" s="2">
        <v>12</v>
      </c>
      <c r="AF1145" s="2">
        <v>0</v>
      </c>
      <c r="AG1145" s="2">
        <v>0</v>
      </c>
      <c r="AH1145" s="2">
        <v>0</v>
      </c>
      <c r="AI1145" s="2">
        <v>0</v>
      </c>
      <c r="AJ1145" s="2">
        <v>6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 t="s">
        <v>4</v>
      </c>
      <c r="AT1145" s="2" t="s">
        <v>4</v>
      </c>
    </row>
    <row r="1146" spans="1:46" x14ac:dyDescent="0.2">
      <c r="A1146" s="2">
        <v>1650033</v>
      </c>
      <c r="B1146" s="2">
        <v>841038</v>
      </c>
      <c r="C1146" s="6">
        <v>23.467699938019798</v>
      </c>
      <c r="D1146" s="6">
        <v>41.127061473048698</v>
      </c>
      <c r="E1146" s="19" t="s">
        <v>1823</v>
      </c>
      <c r="F1146" s="46">
        <f>INDEX(Δεδομένα!$P:$P,MATCH('2021'!E1146,Δεδομένα!$O:$O,0))</f>
        <v>47</v>
      </c>
      <c r="G1146" s="49" t="s">
        <v>1824</v>
      </c>
      <c r="H1146" s="51" t="str">
        <f>INDEX(Δεδομένα!B$1:B$51,MATCH('2021'!G1146,Δεδομένα!A$1:A$51,0))</f>
        <v>ΚΕΝΤΡΙΚΗΣ ΜΑΚΕΔΟΝΙΑΣ</v>
      </c>
      <c r="I1146" s="53">
        <f>INDEX(Δεδομένα!E$1:E$13,MATCH('2021'!H1146,Δεδομένα!D$1:D$13,0))</f>
        <v>3</v>
      </c>
      <c r="J1146" s="4">
        <v>44283</v>
      </c>
      <c r="K1146" s="3" t="s">
        <v>545</v>
      </c>
      <c r="L1146" s="17" t="str">
        <f t="shared" si="76"/>
        <v>28/03/2021 16:10</v>
      </c>
      <c r="M1146" s="4">
        <v>44283</v>
      </c>
      <c r="N1146" s="3" t="s">
        <v>17</v>
      </c>
      <c r="O1146" s="17" t="str">
        <f t="shared" si="77"/>
        <v>28/03/2021 18:00</v>
      </c>
      <c r="P1146" s="24">
        <f t="shared" si="78"/>
        <v>7.6388888890505768E-2</v>
      </c>
      <c r="Q1146" s="28">
        <v>0</v>
      </c>
      <c r="R1146" s="27">
        <f t="shared" si="79"/>
        <v>110.00000000232831</v>
      </c>
      <c r="S1146" s="3" t="s">
        <v>4</v>
      </c>
      <c r="T1146" s="3" t="s">
        <v>1825</v>
      </c>
      <c r="U1146" s="3" t="s">
        <v>4</v>
      </c>
      <c r="V1146" s="3" t="s">
        <v>1830</v>
      </c>
      <c r="W1146" s="5">
        <v>0</v>
      </c>
      <c r="X1146" s="5">
        <v>2</v>
      </c>
      <c r="Y1146" s="5">
        <v>0</v>
      </c>
      <c r="Z1146" s="5">
        <v>2</v>
      </c>
      <c r="AA1146" s="5">
        <v>0</v>
      </c>
      <c r="AB1146" s="5">
        <v>0</v>
      </c>
      <c r="AC1146" s="5">
        <v>0</v>
      </c>
      <c r="AD1146" s="5">
        <v>0</v>
      </c>
      <c r="AE1146" s="2">
        <v>8</v>
      </c>
      <c r="AF1146" s="2">
        <v>0</v>
      </c>
      <c r="AG1146" s="2">
        <v>0</v>
      </c>
      <c r="AH1146" s="2">
        <v>0</v>
      </c>
      <c r="AI1146" s="2">
        <v>0</v>
      </c>
      <c r="AJ1146" s="2">
        <v>4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 t="s">
        <v>4</v>
      </c>
      <c r="AT1146" s="2" t="s">
        <v>4</v>
      </c>
    </row>
    <row r="1147" spans="1:46" x14ac:dyDescent="0.2">
      <c r="A1147" s="2">
        <v>1658323</v>
      </c>
      <c r="B1147" s="2">
        <v>849235</v>
      </c>
      <c r="C1147" s="6">
        <v>23.572398976925101</v>
      </c>
      <c r="D1147" s="6">
        <v>41.028104585685803</v>
      </c>
      <c r="E1147" s="19" t="s">
        <v>1823</v>
      </c>
      <c r="F1147" s="46">
        <f>INDEX(Δεδομένα!$P:$P,MATCH('2021'!E1147,Δεδομένα!$O:$O,0))</f>
        <v>47</v>
      </c>
      <c r="G1147" s="49" t="s">
        <v>1824</v>
      </c>
      <c r="H1147" s="51" t="str">
        <f>INDEX(Δεδομένα!B$1:B$51,MATCH('2021'!G1147,Δεδομένα!A$1:A$51,0))</f>
        <v>ΚΕΝΤΡΙΚΗΣ ΜΑΚΕΔΟΝΙΑΣ</v>
      </c>
      <c r="I1147" s="53">
        <f>INDEX(Δεδομένα!E$1:E$13,MATCH('2021'!H1147,Δεδομένα!D$1:D$13,0))</f>
        <v>3</v>
      </c>
      <c r="J1147" s="4">
        <v>44315</v>
      </c>
      <c r="K1147" s="3" t="s">
        <v>1161</v>
      </c>
      <c r="L1147" s="17" t="str">
        <f t="shared" si="76"/>
        <v>29/04/2021 16:43</v>
      </c>
      <c r="M1147" s="4">
        <v>44315</v>
      </c>
      <c r="N1147" s="3" t="s">
        <v>78</v>
      </c>
      <c r="O1147" s="17" t="str">
        <f t="shared" si="77"/>
        <v>29/04/2021 17:27</v>
      </c>
      <c r="P1147" s="24">
        <f t="shared" si="78"/>
        <v>3.0555555553291924E-2</v>
      </c>
      <c r="Q1147" s="28">
        <v>0</v>
      </c>
      <c r="R1147" s="27">
        <f t="shared" si="79"/>
        <v>43.999999996740371</v>
      </c>
      <c r="S1147" s="3" t="s">
        <v>4</v>
      </c>
      <c r="T1147" s="3" t="s">
        <v>1831</v>
      </c>
      <c r="U1147" s="3" t="s">
        <v>4</v>
      </c>
      <c r="V1147" s="3" t="s">
        <v>1829</v>
      </c>
      <c r="W1147" s="5">
        <v>0</v>
      </c>
      <c r="X1147" s="5">
        <v>0</v>
      </c>
      <c r="Y1147" s="5">
        <v>0</v>
      </c>
      <c r="Z1147" s="5">
        <v>0</v>
      </c>
      <c r="AA1147" s="5">
        <v>0.5</v>
      </c>
      <c r="AB1147" s="5">
        <v>0</v>
      </c>
      <c r="AC1147" s="5">
        <v>0</v>
      </c>
      <c r="AD1147" s="5">
        <v>0</v>
      </c>
      <c r="AE1147" s="2">
        <v>2</v>
      </c>
      <c r="AF1147" s="2">
        <v>0</v>
      </c>
      <c r="AG1147" s="2">
        <v>0</v>
      </c>
      <c r="AH1147" s="2">
        <v>0</v>
      </c>
      <c r="AI1147" s="2">
        <v>0</v>
      </c>
      <c r="AJ1147" s="2">
        <v>1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 t="s">
        <v>4</v>
      </c>
      <c r="AT1147" s="2" t="s">
        <v>4</v>
      </c>
    </row>
    <row r="1148" spans="1:46" x14ac:dyDescent="0.2">
      <c r="A1148" s="2">
        <v>1665936</v>
      </c>
      <c r="B1148" s="2">
        <v>857991</v>
      </c>
      <c r="C1148" s="6">
        <v>23.671626335305401</v>
      </c>
      <c r="D1148" s="6">
        <v>41.060758845191501</v>
      </c>
      <c r="E1148" s="19" t="s">
        <v>1823</v>
      </c>
      <c r="F1148" s="46">
        <f>INDEX(Δεδομένα!$P:$P,MATCH('2021'!E1148,Δεδομένα!$O:$O,0))</f>
        <v>47</v>
      </c>
      <c r="G1148" s="49" t="s">
        <v>1824</v>
      </c>
      <c r="H1148" s="51" t="str">
        <f>INDEX(Δεδομένα!B$1:B$51,MATCH('2021'!G1148,Δεδομένα!A$1:A$51,0))</f>
        <v>ΚΕΝΤΡΙΚΗΣ ΜΑΚΕΔΟΝΙΑΣ</v>
      </c>
      <c r="I1148" s="53">
        <f>INDEX(Δεδομένα!E$1:E$13,MATCH('2021'!H1148,Δεδομένα!D$1:D$13,0))</f>
        <v>3</v>
      </c>
      <c r="J1148" s="4">
        <v>44348</v>
      </c>
      <c r="K1148" s="3" t="s">
        <v>110</v>
      </c>
      <c r="L1148" s="17" t="str">
        <f t="shared" si="76"/>
        <v>01/06/2021 17:24</v>
      </c>
      <c r="M1148" s="4">
        <v>44348</v>
      </c>
      <c r="N1148" s="3" t="s">
        <v>110</v>
      </c>
      <c r="O1148" s="17" t="str">
        <f t="shared" si="77"/>
        <v>01/06/2021 17:24</v>
      </c>
      <c r="P1148" s="24">
        <f t="shared" si="78"/>
        <v>0</v>
      </c>
      <c r="Q1148" s="28">
        <v>0</v>
      </c>
      <c r="R1148" s="27">
        <f t="shared" si="79"/>
        <v>0</v>
      </c>
      <c r="S1148" s="3" t="s">
        <v>4</v>
      </c>
      <c r="T1148" s="3" t="s">
        <v>1831</v>
      </c>
      <c r="U1148" s="3" t="s">
        <v>4</v>
      </c>
      <c r="V1148" s="3" t="s">
        <v>1832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5</v>
      </c>
      <c r="AC1148" s="5">
        <v>0</v>
      </c>
      <c r="AD1148" s="5">
        <v>0</v>
      </c>
      <c r="AE1148" s="2">
        <v>10</v>
      </c>
      <c r="AF1148" s="2">
        <v>0</v>
      </c>
      <c r="AG1148" s="2">
        <v>1</v>
      </c>
      <c r="AH1148" s="2">
        <v>0</v>
      </c>
      <c r="AI1148" s="2">
        <v>0</v>
      </c>
      <c r="AJ1148" s="2">
        <v>5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 t="s">
        <v>4</v>
      </c>
      <c r="AT1148" s="2" t="s">
        <v>4</v>
      </c>
    </row>
    <row r="1149" spans="1:46" x14ac:dyDescent="0.2">
      <c r="A1149" s="2">
        <v>1676107</v>
      </c>
      <c r="B1149" s="2">
        <v>868964</v>
      </c>
      <c r="C1149" s="6">
        <v>23.527657914212099</v>
      </c>
      <c r="D1149" s="6">
        <v>40.9918927531713</v>
      </c>
      <c r="E1149" s="19" t="s">
        <v>1823</v>
      </c>
      <c r="F1149" s="46">
        <f>INDEX(Δεδομένα!$P:$P,MATCH('2021'!E1149,Δεδομένα!$O:$O,0))</f>
        <v>47</v>
      </c>
      <c r="G1149" s="49" t="s">
        <v>1824</v>
      </c>
      <c r="H1149" s="51" t="str">
        <f>INDEX(Δεδομένα!B$1:B$51,MATCH('2021'!G1149,Δεδομένα!A$1:A$51,0))</f>
        <v>ΚΕΝΤΡΙΚΗΣ ΜΑΚΕΔΟΝΙΑΣ</v>
      </c>
      <c r="I1149" s="53">
        <f>INDEX(Δεδομένα!E$1:E$13,MATCH('2021'!H1149,Δεδομένα!D$1:D$13,0))</f>
        <v>3</v>
      </c>
      <c r="J1149" s="4">
        <v>44384</v>
      </c>
      <c r="K1149" s="3" t="s">
        <v>314</v>
      </c>
      <c r="L1149" s="17" t="str">
        <f t="shared" si="76"/>
        <v>07/07/2021 19:27</v>
      </c>
      <c r="M1149" s="4">
        <v>44384</v>
      </c>
      <c r="N1149" s="3" t="s">
        <v>523</v>
      </c>
      <c r="O1149" s="17" t="str">
        <f t="shared" si="77"/>
        <v>07/07/2021 20:08</v>
      </c>
      <c r="P1149" s="24">
        <f t="shared" si="78"/>
        <v>2.8472222220443655E-2</v>
      </c>
      <c r="Q1149" s="28">
        <v>0</v>
      </c>
      <c r="R1149" s="27">
        <f t="shared" si="79"/>
        <v>40.999999997438863</v>
      </c>
      <c r="S1149" s="3" t="s">
        <v>4</v>
      </c>
      <c r="T1149" s="3" t="s">
        <v>1825</v>
      </c>
      <c r="U1149" s="3" t="s">
        <v>1833</v>
      </c>
      <c r="V1149" s="3" t="s">
        <v>1834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2</v>
      </c>
      <c r="AD1149" s="5">
        <v>0</v>
      </c>
      <c r="AE1149" s="2">
        <v>3</v>
      </c>
      <c r="AF1149" s="2">
        <v>0</v>
      </c>
      <c r="AG1149" s="2">
        <v>0</v>
      </c>
      <c r="AH1149" s="2">
        <v>0</v>
      </c>
      <c r="AI1149" s="2">
        <v>0</v>
      </c>
      <c r="AJ1149" s="2">
        <v>1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</row>
    <row r="1150" spans="1:46" x14ac:dyDescent="0.2">
      <c r="A1150" s="2">
        <v>1681421</v>
      </c>
      <c r="B1150" s="2">
        <v>874121</v>
      </c>
      <c r="C1150" s="6">
        <v>23.725043915915499</v>
      </c>
      <c r="D1150" s="6">
        <v>41.168835889726601</v>
      </c>
      <c r="E1150" s="19" t="s">
        <v>1823</v>
      </c>
      <c r="F1150" s="46">
        <f>INDEX(Δεδομένα!$P:$P,MATCH('2021'!E1150,Δεδομένα!$O:$O,0))</f>
        <v>47</v>
      </c>
      <c r="G1150" s="49" t="s">
        <v>1824</v>
      </c>
      <c r="H1150" s="51" t="str">
        <f>INDEX(Δεδομένα!B$1:B$51,MATCH('2021'!G1150,Δεδομένα!A$1:A$51,0))</f>
        <v>ΚΕΝΤΡΙΚΗΣ ΜΑΚΕΔΟΝΙΑΣ</v>
      </c>
      <c r="I1150" s="53">
        <f>INDEX(Δεδομένα!E$1:E$13,MATCH('2021'!H1150,Δεδομένα!D$1:D$13,0))</f>
        <v>3</v>
      </c>
      <c r="J1150" s="4">
        <v>44401</v>
      </c>
      <c r="K1150" s="3" t="s">
        <v>276</v>
      </c>
      <c r="L1150" s="17" t="str">
        <f t="shared" si="76"/>
        <v>24/07/2021 15:42</v>
      </c>
      <c r="M1150" s="4">
        <v>44403</v>
      </c>
      <c r="N1150" s="3" t="s">
        <v>1202</v>
      </c>
      <c r="O1150" s="17" t="str">
        <f t="shared" si="77"/>
        <v>26/07/2021 19:57</v>
      </c>
      <c r="P1150" s="29">
        <f t="shared" si="78"/>
        <v>2.1770833333357587</v>
      </c>
      <c r="Q1150" s="30">
        <f>2*24</f>
        <v>48</v>
      </c>
      <c r="R1150" s="27">
        <f t="shared" si="79"/>
        <v>3135.0000000034925</v>
      </c>
      <c r="S1150" s="3" t="s">
        <v>4</v>
      </c>
      <c r="T1150" s="3" t="s">
        <v>1831</v>
      </c>
      <c r="U1150" s="3" t="s">
        <v>1835</v>
      </c>
      <c r="V1150" s="3" t="s">
        <v>1836</v>
      </c>
      <c r="W1150" s="5">
        <v>0</v>
      </c>
      <c r="X1150" s="5">
        <v>30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2">
        <v>25</v>
      </c>
      <c r="AF1150" s="2">
        <v>0</v>
      </c>
      <c r="AG1150" s="2">
        <v>0</v>
      </c>
      <c r="AH1150" s="2">
        <v>0</v>
      </c>
      <c r="AI1150" s="2">
        <v>1</v>
      </c>
      <c r="AJ1150" s="2">
        <v>9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1</v>
      </c>
      <c r="AT1150" s="2">
        <v>0</v>
      </c>
    </row>
    <row r="1151" spans="1:46" x14ac:dyDescent="0.2">
      <c r="A1151" s="2">
        <v>1681841</v>
      </c>
      <c r="B1151" s="2">
        <v>875324</v>
      </c>
      <c r="C1151" s="6">
        <v>23.547376673962599</v>
      </c>
      <c r="D1151" s="6">
        <v>41.071688524865202</v>
      </c>
      <c r="E1151" s="19" t="s">
        <v>1823</v>
      </c>
      <c r="F1151" s="46">
        <f>INDEX(Δεδομένα!$P:$P,MATCH('2021'!E1151,Δεδομένα!$O:$O,0))</f>
        <v>47</v>
      </c>
      <c r="G1151" s="49" t="s">
        <v>1824</v>
      </c>
      <c r="H1151" s="51" t="str">
        <f>INDEX(Δεδομένα!B$1:B$51,MATCH('2021'!G1151,Δεδομένα!A$1:A$51,0))</f>
        <v>ΚΕΝΤΡΙΚΗΣ ΜΑΚΕΔΟΝΙΑΣ</v>
      </c>
      <c r="I1151" s="53">
        <f>INDEX(Δεδομένα!E$1:E$13,MATCH('2021'!H1151,Δεδομένα!D$1:D$13,0))</f>
        <v>3</v>
      </c>
      <c r="J1151" s="4">
        <v>44405</v>
      </c>
      <c r="K1151" s="3" t="s">
        <v>720</v>
      </c>
      <c r="L1151" s="17" t="str">
        <f t="shared" si="76"/>
        <v>28/07/2021 15:29</v>
      </c>
      <c r="M1151" s="4">
        <v>44405</v>
      </c>
      <c r="N1151" s="3" t="s">
        <v>712</v>
      </c>
      <c r="O1151" s="17" t="str">
        <f t="shared" si="77"/>
        <v>28/07/2021 18:30</v>
      </c>
      <c r="P1151" s="24">
        <f t="shared" si="78"/>
        <v>0.12569444444670808</v>
      </c>
      <c r="Q1151" s="28">
        <v>0</v>
      </c>
      <c r="R1151" s="27">
        <f t="shared" si="79"/>
        <v>181.00000000325963</v>
      </c>
      <c r="S1151" s="3" t="s">
        <v>4</v>
      </c>
      <c r="T1151" s="3" t="s">
        <v>1825</v>
      </c>
      <c r="U1151" s="3" t="s">
        <v>4</v>
      </c>
      <c r="V1151" s="3" t="s">
        <v>1837</v>
      </c>
      <c r="W1151" s="5">
        <v>0</v>
      </c>
      <c r="X1151" s="5">
        <v>0</v>
      </c>
      <c r="Y1151" s="5">
        <v>0</v>
      </c>
      <c r="Z1151" s="5">
        <v>0</v>
      </c>
      <c r="AA1151" s="5">
        <v>10</v>
      </c>
      <c r="AB1151" s="5">
        <v>0</v>
      </c>
      <c r="AC1151" s="5">
        <v>0</v>
      </c>
      <c r="AD1151" s="5">
        <v>0</v>
      </c>
      <c r="AE1151" s="2">
        <v>14</v>
      </c>
      <c r="AF1151" s="2">
        <v>0</v>
      </c>
      <c r="AG1151" s="2">
        <v>0</v>
      </c>
      <c r="AH1151" s="2">
        <v>0</v>
      </c>
      <c r="AI1151" s="2">
        <v>0</v>
      </c>
      <c r="AJ1151" s="2">
        <v>7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</row>
    <row r="1152" spans="1:46" x14ac:dyDescent="0.2">
      <c r="A1152" s="2">
        <v>1689949</v>
      </c>
      <c r="B1152" s="2">
        <v>885410</v>
      </c>
      <c r="C1152" s="6">
        <v>23.544925643206</v>
      </c>
      <c r="D1152" s="6">
        <v>41.066633854206799</v>
      </c>
      <c r="E1152" s="19" t="s">
        <v>1823</v>
      </c>
      <c r="F1152" s="46">
        <f>INDEX(Δεδομένα!$P:$P,MATCH('2021'!E1152,Δεδομένα!$O:$O,0))</f>
        <v>47</v>
      </c>
      <c r="G1152" s="49" t="s">
        <v>1824</v>
      </c>
      <c r="H1152" s="51" t="str">
        <f>INDEX(Δεδομένα!B$1:B$51,MATCH('2021'!G1152,Δεδομένα!A$1:A$51,0))</f>
        <v>ΚΕΝΤΡΙΚΗΣ ΜΑΚΕΔΟΝΙΑΣ</v>
      </c>
      <c r="I1152" s="53">
        <f>INDEX(Δεδομένα!E$1:E$13,MATCH('2021'!H1152,Δεδομένα!D$1:D$13,0))</f>
        <v>3</v>
      </c>
      <c r="J1152" s="4">
        <v>44431</v>
      </c>
      <c r="K1152" s="3" t="s">
        <v>371</v>
      </c>
      <c r="L1152" s="17" t="str">
        <f t="shared" si="76"/>
        <v>23/08/2021 18:12</v>
      </c>
      <c r="M1152" s="4">
        <v>44431</v>
      </c>
      <c r="N1152" s="3" t="s">
        <v>634</v>
      </c>
      <c r="O1152" s="17" t="str">
        <f t="shared" si="77"/>
        <v>23/08/2021 19:05</v>
      </c>
      <c r="P1152" s="24">
        <f t="shared" si="78"/>
        <v>3.680555555911269E-2</v>
      </c>
      <c r="Q1152" s="28">
        <v>0</v>
      </c>
      <c r="R1152" s="27">
        <f t="shared" si="79"/>
        <v>53.000000005122274</v>
      </c>
      <c r="S1152" s="3" t="s">
        <v>4</v>
      </c>
      <c r="T1152" s="3" t="s">
        <v>1825</v>
      </c>
      <c r="U1152" s="3" t="s">
        <v>1828</v>
      </c>
      <c r="V1152" s="3" t="s">
        <v>1837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3</v>
      </c>
      <c r="AD1152" s="5">
        <v>0</v>
      </c>
      <c r="AE1152" s="2">
        <v>9</v>
      </c>
      <c r="AF1152" s="2">
        <v>0</v>
      </c>
      <c r="AG1152" s="2">
        <v>0</v>
      </c>
      <c r="AH1152" s="2">
        <v>0</v>
      </c>
      <c r="AI1152" s="2">
        <v>0</v>
      </c>
      <c r="AJ1152" s="2">
        <v>4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</row>
    <row r="1153" spans="1:46" x14ac:dyDescent="0.2">
      <c r="A1153" s="2">
        <v>1700921</v>
      </c>
      <c r="B1153" s="2">
        <v>896764</v>
      </c>
      <c r="C1153" s="6">
        <v>23.492824694099902</v>
      </c>
      <c r="D1153" s="6">
        <v>41.112770403024001</v>
      </c>
      <c r="E1153" s="19" t="s">
        <v>1823</v>
      </c>
      <c r="F1153" s="46">
        <f>INDEX(Δεδομένα!$P:$P,MATCH('2021'!E1153,Δεδομένα!$O:$O,0))</f>
        <v>47</v>
      </c>
      <c r="G1153" s="49" t="s">
        <v>1824</v>
      </c>
      <c r="H1153" s="51" t="str">
        <f>INDEX(Δεδομένα!B$1:B$51,MATCH('2021'!G1153,Δεδομένα!A$1:A$51,0))</f>
        <v>ΚΕΝΤΡΙΚΗΣ ΜΑΚΕΔΟΝΙΑΣ</v>
      </c>
      <c r="I1153" s="53">
        <f>INDEX(Δεδομένα!E$1:E$13,MATCH('2021'!H1153,Δεδομένα!D$1:D$13,0))</f>
        <v>3</v>
      </c>
      <c r="J1153" s="4">
        <v>44474</v>
      </c>
      <c r="K1153" s="3" t="s">
        <v>658</v>
      </c>
      <c r="L1153" s="17" t="str">
        <f t="shared" si="76"/>
        <v>05/10/2021 12:49</v>
      </c>
      <c r="M1153" s="4">
        <v>44474</v>
      </c>
      <c r="N1153" s="3" t="s">
        <v>1842</v>
      </c>
      <c r="O1153" s="17" t="str">
        <f t="shared" si="77"/>
        <v>05/10/2021 13:32</v>
      </c>
      <c r="P1153" s="24">
        <f t="shared" si="78"/>
        <v>2.9861111106583849E-2</v>
      </c>
      <c r="Q1153" s="28">
        <v>0</v>
      </c>
      <c r="R1153" s="27">
        <f t="shared" si="79"/>
        <v>42.999999993480742</v>
      </c>
      <c r="S1153" s="3" t="s">
        <v>4</v>
      </c>
      <c r="T1153" s="3" t="s">
        <v>1825</v>
      </c>
      <c r="U1153" s="3" t="s">
        <v>1838</v>
      </c>
      <c r="V1153" s="3" t="s">
        <v>1843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0.1</v>
      </c>
      <c r="AC1153" s="5">
        <v>0</v>
      </c>
      <c r="AD1153" s="5">
        <v>0</v>
      </c>
      <c r="AE1153" s="2">
        <v>4</v>
      </c>
      <c r="AF1153" s="2">
        <v>0</v>
      </c>
      <c r="AG1153" s="2">
        <v>0</v>
      </c>
      <c r="AH1153" s="2">
        <v>0</v>
      </c>
      <c r="AI1153" s="2">
        <v>0</v>
      </c>
      <c r="AJ1153" s="2">
        <v>2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</row>
    <row r="1154" spans="1:46" x14ac:dyDescent="0.2">
      <c r="A1154" s="2">
        <v>1713580</v>
      </c>
      <c r="B1154" s="2">
        <v>909939</v>
      </c>
      <c r="D1154" s="2"/>
      <c r="E1154" s="19" t="s">
        <v>1823</v>
      </c>
      <c r="F1154" s="46">
        <f>INDEX(Δεδομένα!$P:$P,MATCH('2021'!E1154,Δεδομένα!$O:$O,0))</f>
        <v>47</v>
      </c>
      <c r="G1154" s="49" t="s">
        <v>1824</v>
      </c>
      <c r="H1154" s="51" t="str">
        <f>INDEX(Δεδομένα!B$1:B$51,MATCH('2021'!G1154,Δεδομένα!A$1:A$51,0))</f>
        <v>ΚΕΝΤΡΙΚΗΣ ΜΑΚΕΔΟΝΙΑΣ</v>
      </c>
      <c r="I1154" s="53">
        <f>INDEX(Δεδομένα!E$1:E$13,MATCH('2021'!H1154,Δεδομένα!D$1:D$13,0))</f>
        <v>3</v>
      </c>
      <c r="J1154" s="4">
        <v>44518</v>
      </c>
      <c r="K1154" s="3" t="s">
        <v>901</v>
      </c>
      <c r="L1154" s="17" t="str">
        <f t="shared" si="76"/>
        <v>18/11/2021 13:29</v>
      </c>
      <c r="M1154" s="4">
        <v>44518</v>
      </c>
      <c r="N1154" s="3" t="s">
        <v>161</v>
      </c>
      <c r="O1154" s="17" t="str">
        <f t="shared" si="77"/>
        <v>18/11/2021 15:00</v>
      </c>
      <c r="P1154" s="24">
        <f t="shared" si="78"/>
        <v>6.3194444446708076E-2</v>
      </c>
      <c r="Q1154" s="28">
        <v>0</v>
      </c>
      <c r="R1154" s="27">
        <f t="shared" si="79"/>
        <v>91.000000003259629</v>
      </c>
      <c r="S1154" s="3" t="s">
        <v>4</v>
      </c>
      <c r="T1154" s="3" t="s">
        <v>1825</v>
      </c>
      <c r="U1154" s="3" t="s">
        <v>1846</v>
      </c>
      <c r="V1154" s="3" t="s">
        <v>1847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5</v>
      </c>
      <c r="AD1154" s="5">
        <v>0</v>
      </c>
      <c r="AE1154" s="2">
        <v>2</v>
      </c>
      <c r="AF1154" s="2">
        <v>0</v>
      </c>
      <c r="AG1154" s="2">
        <v>0</v>
      </c>
      <c r="AH1154" s="2">
        <v>0</v>
      </c>
      <c r="AI1154" s="2">
        <v>0</v>
      </c>
      <c r="AJ1154" s="2">
        <v>1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</row>
    <row r="1155" spans="1:46" x14ac:dyDescent="0.2">
      <c r="A1155" s="2">
        <v>1651886</v>
      </c>
      <c r="B1155" s="2">
        <v>842306</v>
      </c>
      <c r="C1155" s="6">
        <v>23.267784888070501</v>
      </c>
      <c r="D1155" s="6">
        <v>41.180395474220497</v>
      </c>
      <c r="E1155" s="19" t="s">
        <v>1851</v>
      </c>
      <c r="F1155" s="46">
        <f>INDEX(Δεδομένα!$P:$P,MATCH('2021'!E1155,Δεδομένα!$O:$O,0))</f>
        <v>49</v>
      </c>
      <c r="G1155" s="49" t="s">
        <v>1824</v>
      </c>
      <c r="H1155" s="51" t="str">
        <f>INDEX(Δεδομένα!B$1:B$51,MATCH('2021'!G1155,Δεδομένα!A$1:A$51,0))</f>
        <v>ΚΕΝΤΡΙΚΗΣ ΜΑΚΕΔΟΝΙΑΣ</v>
      </c>
      <c r="I1155" s="53">
        <f>INDEX(Δεδομένα!E$1:E$13,MATCH('2021'!H1155,Δεδομένα!D$1:D$13,0))</f>
        <v>3</v>
      </c>
      <c r="J1155" s="4">
        <v>44288</v>
      </c>
      <c r="K1155" s="3" t="s">
        <v>447</v>
      </c>
      <c r="L1155" s="17" t="str">
        <f t="shared" ref="L1155:L1171" si="80">_xlfn.CONCAT(TEXT(J1155,"ηη/μμ/εεε")," ",TEXT(K1155,"ωω:λλ"))</f>
        <v>02/04/2021 13:40</v>
      </c>
      <c r="M1155" s="4">
        <v>44288</v>
      </c>
      <c r="N1155" s="3" t="s">
        <v>1021</v>
      </c>
      <c r="O1155" s="17" t="str">
        <f t="shared" ref="O1155:O1171" si="81">_xlfn.CONCAT(TEXT(M1155,"ηη/μμ/εεε")," ",TEXT(N1155,"ωω:λλ"))</f>
        <v>02/04/2021 15:02</v>
      </c>
      <c r="P1155" s="24">
        <f t="shared" ref="P1155:P1171" si="82">O1155-L1155</f>
        <v>5.694444444088731E-2</v>
      </c>
      <c r="Q1155" s="28">
        <v>0</v>
      </c>
      <c r="R1155" s="27">
        <f t="shared" ref="R1155:R1171" si="83">P1155*(24*60)</f>
        <v>81.999999994877726</v>
      </c>
      <c r="S1155" s="3" t="s">
        <v>4</v>
      </c>
      <c r="T1155" s="3" t="s">
        <v>1840</v>
      </c>
      <c r="U1155" s="3" t="s">
        <v>4</v>
      </c>
      <c r="V1155" s="3" t="s">
        <v>1854</v>
      </c>
      <c r="W1155" s="5">
        <v>0</v>
      </c>
      <c r="X1155" s="5">
        <v>0</v>
      </c>
      <c r="Y1155" s="5">
        <v>0</v>
      </c>
      <c r="Z1155" s="5">
        <v>0</v>
      </c>
      <c r="AA1155" s="5">
        <v>1.5</v>
      </c>
      <c r="AB1155" s="5">
        <v>0</v>
      </c>
      <c r="AC1155" s="5">
        <v>0</v>
      </c>
      <c r="AD1155" s="5">
        <v>0</v>
      </c>
      <c r="AE1155" s="2">
        <v>2</v>
      </c>
      <c r="AF1155" s="2">
        <v>0</v>
      </c>
      <c r="AG1155" s="2">
        <v>0</v>
      </c>
      <c r="AH1155" s="2">
        <v>0</v>
      </c>
      <c r="AI1155" s="2">
        <v>0</v>
      </c>
      <c r="AJ1155" s="2">
        <v>1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 t="s">
        <v>4</v>
      </c>
      <c r="AT1155" s="2" t="s">
        <v>4</v>
      </c>
    </row>
    <row r="1156" spans="1:46" x14ac:dyDescent="0.2">
      <c r="A1156" s="2">
        <v>1714178</v>
      </c>
      <c r="B1156" s="2">
        <v>910352</v>
      </c>
      <c r="C1156" s="6">
        <v>23.4362954796628</v>
      </c>
      <c r="D1156" s="6">
        <v>41.378317224423903</v>
      </c>
      <c r="E1156" s="19" t="s">
        <v>1851</v>
      </c>
      <c r="F1156" s="46">
        <f>INDEX(Δεδομένα!$P:$P,MATCH('2021'!E1156,Δεδομένα!$O:$O,0))</f>
        <v>49</v>
      </c>
      <c r="G1156" s="49" t="s">
        <v>1824</v>
      </c>
      <c r="H1156" s="51" t="str">
        <f>INDEX(Δεδομένα!B$1:B$51,MATCH('2021'!G1156,Δεδομένα!A$1:A$51,0))</f>
        <v>ΚΕΝΤΡΙΚΗΣ ΜΑΚΕΔΟΝΙΑΣ</v>
      </c>
      <c r="I1156" s="53">
        <f>INDEX(Δεδομένα!E$1:E$13,MATCH('2021'!H1156,Δεδομένα!D$1:D$13,0))</f>
        <v>3</v>
      </c>
      <c r="J1156" s="4">
        <v>44520</v>
      </c>
      <c r="K1156" s="3" t="s">
        <v>486</v>
      </c>
      <c r="L1156" s="17" t="str">
        <f t="shared" si="80"/>
        <v>20/11/2021 13:45</v>
      </c>
      <c r="M1156" s="4">
        <v>44520</v>
      </c>
      <c r="N1156" s="3" t="s">
        <v>596</v>
      </c>
      <c r="O1156" s="17" t="str">
        <f t="shared" si="81"/>
        <v>20/11/2021 15:44</v>
      </c>
      <c r="P1156" s="24">
        <f t="shared" si="82"/>
        <v>8.2638888889050577E-2</v>
      </c>
      <c r="Q1156" s="28">
        <v>0</v>
      </c>
      <c r="R1156" s="27">
        <f t="shared" si="83"/>
        <v>119.00000000023283</v>
      </c>
      <c r="S1156" s="3" t="s">
        <v>4</v>
      </c>
      <c r="T1156" s="3" t="s">
        <v>1852</v>
      </c>
      <c r="U1156" s="3" t="s">
        <v>1858</v>
      </c>
      <c r="V1156" s="3" t="s">
        <v>1859</v>
      </c>
      <c r="W1156" s="5">
        <v>0</v>
      </c>
      <c r="X1156" s="5">
        <v>0</v>
      </c>
      <c r="Y1156" s="5">
        <v>0</v>
      </c>
      <c r="Z1156" s="5">
        <v>2</v>
      </c>
      <c r="AA1156" s="5">
        <v>0</v>
      </c>
      <c r="AB1156" s="5">
        <v>0</v>
      </c>
      <c r="AC1156" s="5">
        <v>0</v>
      </c>
      <c r="AD1156" s="5">
        <v>0</v>
      </c>
      <c r="AE1156" s="2">
        <v>2</v>
      </c>
      <c r="AF1156" s="2">
        <v>0</v>
      </c>
      <c r="AG1156" s="2">
        <v>0</v>
      </c>
      <c r="AH1156" s="2">
        <v>0</v>
      </c>
      <c r="AI1156" s="2">
        <v>0</v>
      </c>
      <c r="AJ1156" s="2">
        <v>1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</row>
    <row r="1157" spans="1:46" x14ac:dyDescent="0.2">
      <c r="A1157" s="2">
        <v>1645943</v>
      </c>
      <c r="B1157" s="2">
        <v>836086</v>
      </c>
      <c r="C1157" s="6">
        <v>23.004684617902502</v>
      </c>
      <c r="D1157" s="6">
        <v>41.2557842344957</v>
      </c>
      <c r="E1157" s="19" t="s">
        <v>1860</v>
      </c>
      <c r="F1157" s="46">
        <f>INDEX(Δεδομένα!$P:$P,MATCH('2021'!E1157,Δεδομένα!$O:$O,0))</f>
        <v>50</v>
      </c>
      <c r="G1157" s="49" t="s">
        <v>1824</v>
      </c>
      <c r="H1157" s="51" t="str">
        <f>INDEX(Δεδομένα!B$1:B$51,MATCH('2021'!G1157,Δεδομένα!A$1:A$51,0))</f>
        <v>ΚΕΝΤΡΙΚΗΣ ΜΑΚΕΔΟΝΙΑΣ</v>
      </c>
      <c r="I1157" s="53">
        <f>INDEX(Δεδομένα!E$1:E$13,MATCH('2021'!H1157,Δεδομένα!D$1:D$13,0))</f>
        <v>3</v>
      </c>
      <c r="J1157" s="4">
        <v>44263</v>
      </c>
      <c r="K1157" s="3" t="s">
        <v>563</v>
      </c>
      <c r="L1157" s="17" t="str">
        <f t="shared" si="80"/>
        <v>08/03/2021 17:15</v>
      </c>
      <c r="M1157" s="4">
        <v>44263</v>
      </c>
      <c r="N1157" s="3" t="s">
        <v>17</v>
      </c>
      <c r="O1157" s="17" t="str">
        <f t="shared" si="81"/>
        <v>08/03/2021 18:00</v>
      </c>
      <c r="P1157" s="24">
        <f t="shared" si="82"/>
        <v>3.125E-2</v>
      </c>
      <c r="Q1157" s="28">
        <v>0</v>
      </c>
      <c r="R1157" s="27">
        <f t="shared" si="83"/>
        <v>45</v>
      </c>
      <c r="S1157" s="3" t="s">
        <v>4</v>
      </c>
      <c r="T1157" s="3" t="s">
        <v>1852</v>
      </c>
      <c r="U1157" s="3" t="s">
        <v>4</v>
      </c>
      <c r="V1157" s="3" t="s">
        <v>1862</v>
      </c>
      <c r="W1157" s="5">
        <v>0</v>
      </c>
      <c r="X1157" s="5">
        <v>0</v>
      </c>
      <c r="Y1157" s="5">
        <v>0</v>
      </c>
      <c r="Z1157" s="5">
        <v>0</v>
      </c>
      <c r="AA1157" s="5">
        <v>1</v>
      </c>
      <c r="AB1157" s="5">
        <v>0</v>
      </c>
      <c r="AC1157" s="5">
        <v>0</v>
      </c>
      <c r="AD1157" s="5">
        <v>0</v>
      </c>
      <c r="AE1157" s="2">
        <v>4</v>
      </c>
      <c r="AF1157" s="2">
        <v>0</v>
      </c>
      <c r="AG1157" s="2">
        <v>0</v>
      </c>
      <c r="AH1157" s="2">
        <v>0</v>
      </c>
      <c r="AI1157" s="2">
        <v>0</v>
      </c>
      <c r="AJ1157" s="2">
        <v>2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 t="s">
        <v>4</v>
      </c>
      <c r="AT1157" s="2" t="s">
        <v>4</v>
      </c>
    </row>
    <row r="1158" spans="1:46" x14ac:dyDescent="0.2">
      <c r="A1158" s="2">
        <v>1648114</v>
      </c>
      <c r="B1158" s="2">
        <v>836262</v>
      </c>
      <c r="C1158" s="6">
        <v>23.0655096966189</v>
      </c>
      <c r="D1158" s="6">
        <v>41.298907012218102</v>
      </c>
      <c r="E1158" s="19" t="s">
        <v>1860</v>
      </c>
      <c r="F1158" s="46">
        <f>INDEX(Δεδομένα!$P:$P,MATCH('2021'!E1158,Δεδομένα!$O:$O,0))</f>
        <v>50</v>
      </c>
      <c r="G1158" s="49" t="s">
        <v>1824</v>
      </c>
      <c r="H1158" s="51" t="str">
        <f>INDEX(Δεδομένα!B$1:B$51,MATCH('2021'!G1158,Δεδομένα!A$1:A$51,0))</f>
        <v>ΚΕΝΤΡΙΚΗΣ ΜΑΚΕΔΟΝΙΑΣ</v>
      </c>
      <c r="I1158" s="53">
        <f>INDEX(Δεδομένα!E$1:E$13,MATCH('2021'!H1158,Δεδομένα!D$1:D$13,0))</f>
        <v>3</v>
      </c>
      <c r="J1158" s="4">
        <v>44264</v>
      </c>
      <c r="K1158" s="3" t="s">
        <v>214</v>
      </c>
      <c r="L1158" s="17" t="str">
        <f t="shared" si="80"/>
        <v>09/03/2021 12:00</v>
      </c>
      <c r="M1158" s="4">
        <v>44264</v>
      </c>
      <c r="N1158" s="3" t="s">
        <v>552</v>
      </c>
      <c r="O1158" s="17" t="str">
        <f t="shared" si="81"/>
        <v>09/03/2021 13:00</v>
      </c>
      <c r="P1158" s="24">
        <f t="shared" si="82"/>
        <v>4.1666666664241347E-2</v>
      </c>
      <c r="Q1158" s="28">
        <v>0</v>
      </c>
      <c r="R1158" s="27">
        <f t="shared" si="83"/>
        <v>59.99999999650754</v>
      </c>
      <c r="S1158" s="3" t="s">
        <v>4</v>
      </c>
      <c r="T1158" s="3" t="s">
        <v>1852</v>
      </c>
      <c r="U1158" s="3" t="s">
        <v>1863</v>
      </c>
      <c r="V1158" s="3" t="s">
        <v>1863</v>
      </c>
      <c r="W1158" s="5">
        <v>0</v>
      </c>
      <c r="X1158" s="5">
        <v>0</v>
      </c>
      <c r="Y1158" s="5">
        <v>0</v>
      </c>
      <c r="Z1158" s="5">
        <v>2</v>
      </c>
      <c r="AA1158" s="5">
        <v>0</v>
      </c>
      <c r="AB1158" s="5">
        <v>0</v>
      </c>
      <c r="AC1158" s="5">
        <v>0</v>
      </c>
      <c r="AD1158" s="5">
        <v>0</v>
      </c>
      <c r="AE1158" s="2">
        <v>2</v>
      </c>
      <c r="AF1158" s="2">
        <v>0</v>
      </c>
      <c r="AG1158" s="2">
        <v>0</v>
      </c>
      <c r="AH1158" s="2">
        <v>0</v>
      </c>
      <c r="AI1158" s="2">
        <v>0</v>
      </c>
      <c r="AJ1158" s="2">
        <v>1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 t="s">
        <v>4</v>
      </c>
      <c r="AT1158" s="2" t="s">
        <v>4</v>
      </c>
    </row>
    <row r="1159" spans="1:46" x14ac:dyDescent="0.2">
      <c r="A1159" s="2">
        <v>1650396</v>
      </c>
      <c r="B1159" s="2">
        <v>840505</v>
      </c>
      <c r="D1159" s="2"/>
      <c r="E1159" s="19" t="s">
        <v>1860</v>
      </c>
      <c r="F1159" s="46">
        <f>INDEX(Δεδομένα!$P:$P,MATCH('2021'!E1159,Δεδομένα!$O:$O,0))</f>
        <v>50</v>
      </c>
      <c r="G1159" s="49" t="s">
        <v>1824</v>
      </c>
      <c r="H1159" s="51" t="str">
        <f>INDEX(Δεδομένα!B$1:B$51,MATCH('2021'!G1159,Δεδομένα!A$1:A$51,0))</f>
        <v>ΚΕΝΤΡΙΚΗΣ ΜΑΚΕΔΟΝΙΑΣ</v>
      </c>
      <c r="I1159" s="53">
        <f>INDEX(Δεδομένα!E$1:E$13,MATCH('2021'!H1159,Δεδομένα!D$1:D$13,0))</f>
        <v>3</v>
      </c>
      <c r="J1159" s="4">
        <v>44281</v>
      </c>
      <c r="K1159" s="3" t="s">
        <v>109</v>
      </c>
      <c r="L1159" s="17" t="str">
        <f t="shared" si="80"/>
        <v>26/03/2021 15:50</v>
      </c>
      <c r="M1159" s="4">
        <v>44281</v>
      </c>
      <c r="N1159" s="3" t="s">
        <v>46</v>
      </c>
      <c r="O1159" s="17" t="str">
        <f t="shared" si="81"/>
        <v>26/03/2021 16:55</v>
      </c>
      <c r="P1159" s="24">
        <f t="shared" si="82"/>
        <v>4.5138888890505768E-2</v>
      </c>
      <c r="Q1159" s="28">
        <v>0</v>
      </c>
      <c r="R1159" s="27">
        <f t="shared" si="83"/>
        <v>65.000000002328306</v>
      </c>
      <c r="S1159" s="3" t="s">
        <v>4</v>
      </c>
      <c r="T1159" s="3" t="s">
        <v>1852</v>
      </c>
      <c r="U1159" s="3" t="s">
        <v>1863</v>
      </c>
      <c r="V1159" s="3" t="s">
        <v>1864</v>
      </c>
      <c r="W1159" s="5">
        <v>0</v>
      </c>
      <c r="X1159" s="5">
        <v>0</v>
      </c>
      <c r="Y1159" s="5">
        <v>0</v>
      </c>
      <c r="Z1159" s="5">
        <v>2</v>
      </c>
      <c r="AA1159" s="5">
        <v>0</v>
      </c>
      <c r="AB1159" s="5">
        <v>0</v>
      </c>
      <c r="AC1159" s="5">
        <v>0</v>
      </c>
      <c r="AD1159" s="5">
        <v>0</v>
      </c>
      <c r="AE1159" s="2">
        <v>2</v>
      </c>
      <c r="AF1159" s="2">
        <v>0</v>
      </c>
      <c r="AG1159" s="2">
        <v>0</v>
      </c>
      <c r="AH1159" s="2">
        <v>0</v>
      </c>
      <c r="AI1159" s="2">
        <v>0</v>
      </c>
      <c r="AJ1159" s="2">
        <v>1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 t="s">
        <v>4</v>
      </c>
      <c r="AT1159" s="2" t="s">
        <v>4</v>
      </c>
    </row>
    <row r="1160" spans="1:46" x14ac:dyDescent="0.2">
      <c r="A1160" s="2">
        <v>1650404</v>
      </c>
      <c r="B1160" s="2">
        <v>840522</v>
      </c>
      <c r="C1160" s="6">
        <v>22.94985349189</v>
      </c>
      <c r="D1160" s="6">
        <v>41.266473000773999</v>
      </c>
      <c r="E1160" s="19" t="s">
        <v>1860</v>
      </c>
      <c r="F1160" s="46">
        <f>INDEX(Δεδομένα!$P:$P,MATCH('2021'!E1160,Δεδομένα!$O:$O,0))</f>
        <v>50</v>
      </c>
      <c r="G1160" s="49" t="s">
        <v>1824</v>
      </c>
      <c r="H1160" s="51" t="str">
        <f>INDEX(Δεδομένα!B$1:B$51,MATCH('2021'!G1160,Δεδομένα!A$1:A$51,0))</f>
        <v>ΚΕΝΤΡΙΚΗΣ ΜΑΚΕΔΟΝΙΑΣ</v>
      </c>
      <c r="I1160" s="53">
        <f>INDEX(Δεδομένα!E$1:E$13,MATCH('2021'!H1160,Δεδομένα!D$1:D$13,0))</f>
        <v>3</v>
      </c>
      <c r="J1160" s="4">
        <v>44281</v>
      </c>
      <c r="K1160" s="3" t="s">
        <v>411</v>
      </c>
      <c r="L1160" s="17" t="str">
        <f t="shared" si="80"/>
        <v>26/03/2021 17:10</v>
      </c>
      <c r="M1160" s="4">
        <v>44281</v>
      </c>
      <c r="N1160" s="3" t="s">
        <v>1785</v>
      </c>
      <c r="O1160" s="17" t="str">
        <f t="shared" si="81"/>
        <v>26/03/2021 18:31</v>
      </c>
      <c r="P1160" s="24">
        <f t="shared" si="82"/>
        <v>5.6249999994179234E-2</v>
      </c>
      <c r="Q1160" s="28">
        <v>0</v>
      </c>
      <c r="R1160" s="27">
        <f t="shared" si="83"/>
        <v>80.999999991618097</v>
      </c>
      <c r="S1160" s="3" t="s">
        <v>4</v>
      </c>
      <c r="T1160" s="3" t="s">
        <v>1852</v>
      </c>
      <c r="U1160" s="3" t="s">
        <v>4</v>
      </c>
      <c r="V1160" s="3" t="s">
        <v>1865</v>
      </c>
      <c r="W1160" s="5">
        <v>0</v>
      </c>
      <c r="X1160" s="5">
        <v>0</v>
      </c>
      <c r="Y1160" s="5">
        <v>0</v>
      </c>
      <c r="Z1160" s="5">
        <v>0</v>
      </c>
      <c r="AA1160" s="5">
        <v>18</v>
      </c>
      <c r="AB1160" s="5">
        <v>2</v>
      </c>
      <c r="AC1160" s="5">
        <v>0</v>
      </c>
      <c r="AD1160" s="5">
        <v>0</v>
      </c>
      <c r="AE1160" s="2">
        <v>5</v>
      </c>
      <c r="AF1160" s="2">
        <v>0</v>
      </c>
      <c r="AG1160" s="2">
        <v>1</v>
      </c>
      <c r="AH1160" s="2">
        <v>0</v>
      </c>
      <c r="AI1160" s="2">
        <v>0</v>
      </c>
      <c r="AJ1160" s="2">
        <v>3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 t="s">
        <v>4</v>
      </c>
      <c r="AT1160" s="2" t="s">
        <v>4</v>
      </c>
    </row>
    <row r="1161" spans="1:46" x14ac:dyDescent="0.2">
      <c r="A1161" s="2">
        <v>1693482</v>
      </c>
      <c r="B1161" s="2">
        <v>888749</v>
      </c>
      <c r="C1161" s="6">
        <v>22.885514896660101</v>
      </c>
      <c r="D1161" s="6">
        <v>41.284853514391301</v>
      </c>
      <c r="E1161" s="19" t="s">
        <v>1860</v>
      </c>
      <c r="F1161" s="46">
        <f>INDEX(Δεδομένα!$P:$P,MATCH('2021'!E1161,Δεδομένα!$O:$O,0))</f>
        <v>50</v>
      </c>
      <c r="G1161" s="49" t="s">
        <v>1824</v>
      </c>
      <c r="H1161" s="51" t="str">
        <f>INDEX(Δεδομένα!B$1:B$51,MATCH('2021'!G1161,Δεδομένα!A$1:A$51,0))</f>
        <v>ΚΕΝΤΡΙΚΗΣ ΜΑΚΕΔΟΝΙΑΣ</v>
      </c>
      <c r="I1161" s="53">
        <f>INDEX(Δεδομένα!E$1:E$13,MATCH('2021'!H1161,Δεδομένα!D$1:D$13,0))</f>
        <v>3</v>
      </c>
      <c r="J1161" s="4">
        <v>44443</v>
      </c>
      <c r="K1161" s="3" t="s">
        <v>1490</v>
      </c>
      <c r="L1161" s="17" t="str">
        <f t="shared" si="80"/>
        <v>04/09/2021 19:45</v>
      </c>
      <c r="M1161" s="4">
        <v>44443</v>
      </c>
      <c r="N1161" s="3" t="s">
        <v>43</v>
      </c>
      <c r="O1161" s="17" t="str">
        <f t="shared" si="81"/>
        <v>04/09/2021 21:30</v>
      </c>
      <c r="P1161" s="24">
        <f t="shared" si="82"/>
        <v>7.2916666671517305E-2</v>
      </c>
      <c r="Q1161" s="28">
        <v>0</v>
      </c>
      <c r="R1161" s="27">
        <f t="shared" si="83"/>
        <v>105.00000000698492</v>
      </c>
      <c r="S1161" s="3" t="s">
        <v>4</v>
      </c>
      <c r="T1161" s="3" t="s">
        <v>1852</v>
      </c>
      <c r="U1161" s="3" t="s">
        <v>1866</v>
      </c>
      <c r="V1161" s="3" t="s">
        <v>1867</v>
      </c>
      <c r="W1161" s="5">
        <v>0</v>
      </c>
      <c r="X1161" s="5">
        <v>0</v>
      </c>
      <c r="Y1161" s="5">
        <v>0</v>
      </c>
      <c r="Z1161" s="5">
        <v>5</v>
      </c>
      <c r="AA1161" s="5">
        <v>2</v>
      </c>
      <c r="AB1161" s="5">
        <v>0</v>
      </c>
      <c r="AC1161" s="5">
        <v>0</v>
      </c>
      <c r="AD1161" s="5">
        <v>0</v>
      </c>
      <c r="AE1161" s="2">
        <v>2</v>
      </c>
      <c r="AF1161" s="2">
        <v>0</v>
      </c>
      <c r="AG1161" s="2">
        <v>0</v>
      </c>
      <c r="AH1161" s="2">
        <v>0</v>
      </c>
      <c r="AI1161" s="2">
        <v>0</v>
      </c>
      <c r="AJ1161" s="2">
        <v>1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</row>
    <row r="1162" spans="1:46" x14ac:dyDescent="0.2">
      <c r="A1162" s="2">
        <v>1696968</v>
      </c>
      <c r="B1162" s="2">
        <v>891509</v>
      </c>
      <c r="C1162" s="6">
        <v>22.884078979492202</v>
      </c>
      <c r="D1162" s="6">
        <v>41.2909545898438</v>
      </c>
      <c r="E1162" s="19" t="s">
        <v>1860</v>
      </c>
      <c r="F1162" s="46">
        <f>INDEX(Δεδομένα!$P:$P,MATCH('2021'!E1162,Δεδομένα!$O:$O,0))</f>
        <v>50</v>
      </c>
      <c r="G1162" s="49" t="s">
        <v>1824</v>
      </c>
      <c r="H1162" s="51" t="str">
        <f>INDEX(Δεδομένα!B$1:B$51,MATCH('2021'!G1162,Δεδομένα!A$1:A$51,0))</f>
        <v>ΚΕΝΤΡΙΚΗΣ ΜΑΚΕΔΟΝΙΑΣ</v>
      </c>
      <c r="I1162" s="53">
        <f>INDEX(Δεδομένα!E$1:E$13,MATCH('2021'!H1162,Δεδομένα!D$1:D$13,0))</f>
        <v>3</v>
      </c>
      <c r="J1162" s="4">
        <v>44454</v>
      </c>
      <c r="K1162" s="3" t="s">
        <v>358</v>
      </c>
      <c r="L1162" s="17" t="str">
        <f t="shared" si="80"/>
        <v>15/09/2021 18:55</v>
      </c>
      <c r="M1162" s="4">
        <v>44456</v>
      </c>
      <c r="N1162" s="3" t="s">
        <v>234</v>
      </c>
      <c r="O1162" s="17" t="str">
        <f t="shared" si="81"/>
        <v>17/09/2021 18:39</v>
      </c>
      <c r="P1162" s="29">
        <f t="shared" si="82"/>
        <v>1.9888888888890506</v>
      </c>
      <c r="Q1162" s="30">
        <f>1*24</f>
        <v>24</v>
      </c>
      <c r="R1162" s="27">
        <f t="shared" si="83"/>
        <v>2864.0000000002328</v>
      </c>
      <c r="S1162" s="3" t="s">
        <v>4</v>
      </c>
      <c r="T1162" s="3" t="s">
        <v>1852</v>
      </c>
      <c r="U1162" s="3" t="s">
        <v>1866</v>
      </c>
      <c r="V1162" s="3" t="s">
        <v>1868</v>
      </c>
      <c r="W1162" s="5">
        <v>0</v>
      </c>
      <c r="X1162" s="5">
        <v>40</v>
      </c>
      <c r="Y1162" s="5">
        <v>0</v>
      </c>
      <c r="Z1162" s="5">
        <v>60</v>
      </c>
      <c r="AA1162" s="5">
        <v>0</v>
      </c>
      <c r="AB1162" s="5">
        <v>0</v>
      </c>
      <c r="AC1162" s="5">
        <v>0</v>
      </c>
      <c r="AD1162" s="5">
        <v>0</v>
      </c>
      <c r="AE1162" s="2">
        <v>30</v>
      </c>
      <c r="AF1162" s="2">
        <v>20</v>
      </c>
      <c r="AG1162" s="2">
        <v>1</v>
      </c>
      <c r="AH1162" s="2">
        <v>0</v>
      </c>
      <c r="AI1162" s="2">
        <v>1</v>
      </c>
      <c r="AJ1162" s="2">
        <v>11</v>
      </c>
      <c r="AK1162" s="2">
        <v>0</v>
      </c>
      <c r="AL1162" s="2">
        <v>0</v>
      </c>
      <c r="AM1162" s="2">
        <v>1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</row>
    <row r="1163" spans="1:46" x14ac:dyDescent="0.2">
      <c r="A1163" s="2">
        <v>1679569</v>
      </c>
      <c r="B1163" s="2">
        <v>871998</v>
      </c>
      <c r="C1163" s="6">
        <v>24.0566851853164</v>
      </c>
      <c r="D1163" s="6">
        <v>40.999506135465801</v>
      </c>
      <c r="E1163" s="19" t="s">
        <v>1869</v>
      </c>
      <c r="F1163" s="46">
        <f>INDEX(Δεδομένα!$P:$P,MATCH('2021'!E1163,Δεδομένα!$O:$O,0))</f>
        <v>52</v>
      </c>
      <c r="G1163" s="49" t="s">
        <v>1824</v>
      </c>
      <c r="H1163" s="51" t="str">
        <f>INDEX(Δεδομένα!B$1:B$51,MATCH('2021'!G1163,Δεδομένα!A$1:A$51,0))</f>
        <v>ΚΕΝΤΡΙΚΗΣ ΜΑΚΕΔΟΝΙΑΣ</v>
      </c>
      <c r="I1163" s="53">
        <f>INDEX(Δεδομένα!E$1:E$13,MATCH('2021'!H1163,Δεδομένα!D$1:D$13,0))</f>
        <v>3</v>
      </c>
      <c r="J1163" s="4">
        <v>44394</v>
      </c>
      <c r="K1163" s="3" t="s">
        <v>854</v>
      </c>
      <c r="L1163" s="17" t="str">
        <f t="shared" si="80"/>
        <v>17/07/2021 12:50</v>
      </c>
      <c r="M1163" s="4">
        <v>44394</v>
      </c>
      <c r="N1163" s="3" t="s">
        <v>1871</v>
      </c>
      <c r="O1163" s="17" t="str">
        <f t="shared" si="81"/>
        <v>17/07/2021 18:18</v>
      </c>
      <c r="P1163" s="24">
        <f t="shared" si="82"/>
        <v>0.22777777777810115</v>
      </c>
      <c r="Q1163" s="28">
        <v>0</v>
      </c>
      <c r="R1163" s="27">
        <f t="shared" si="83"/>
        <v>328.00000000046566</v>
      </c>
      <c r="S1163" s="3" t="s">
        <v>4</v>
      </c>
      <c r="T1163" s="3" t="s">
        <v>1870</v>
      </c>
      <c r="U1163" s="3" t="s">
        <v>1872</v>
      </c>
      <c r="V1163" s="3" t="s">
        <v>1873</v>
      </c>
      <c r="W1163" s="5">
        <v>0</v>
      </c>
      <c r="X1163" s="5">
        <v>0</v>
      </c>
      <c r="Y1163" s="5">
        <v>0</v>
      </c>
      <c r="Z1163" s="5">
        <v>1</v>
      </c>
      <c r="AA1163" s="5">
        <v>0</v>
      </c>
      <c r="AB1163" s="5">
        <v>0</v>
      </c>
      <c r="AC1163" s="5">
        <v>8</v>
      </c>
      <c r="AD1163" s="5">
        <v>0</v>
      </c>
      <c r="AE1163" s="2">
        <v>12</v>
      </c>
      <c r="AF1163" s="2">
        <v>0</v>
      </c>
      <c r="AG1163" s="2">
        <v>0</v>
      </c>
      <c r="AH1163" s="2">
        <v>0</v>
      </c>
      <c r="AI1163" s="2">
        <v>0</v>
      </c>
      <c r="AJ1163" s="2">
        <v>6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</row>
    <row r="1164" spans="1:46" x14ac:dyDescent="0.2">
      <c r="A1164" s="2">
        <v>1681838</v>
      </c>
      <c r="B1164" s="2">
        <v>874682</v>
      </c>
      <c r="C1164" s="6">
        <v>24.069341522749301</v>
      </c>
      <c r="D1164" s="6">
        <v>41.008670158106703</v>
      </c>
      <c r="E1164" s="19" t="s">
        <v>1869</v>
      </c>
      <c r="F1164" s="46">
        <f>INDEX(Δεδομένα!$P:$P,MATCH('2021'!E1164,Δεδομένα!$O:$O,0))</f>
        <v>52</v>
      </c>
      <c r="G1164" s="49" t="s">
        <v>1824</v>
      </c>
      <c r="H1164" s="51" t="str">
        <f>INDEX(Δεδομένα!B$1:B$51,MATCH('2021'!G1164,Δεδομένα!A$1:A$51,0))</f>
        <v>ΚΕΝΤΡΙΚΗΣ ΜΑΚΕΔΟΝΙΑΣ</v>
      </c>
      <c r="I1164" s="53">
        <f>INDEX(Δεδομένα!E$1:E$13,MATCH('2021'!H1164,Δεδομένα!D$1:D$13,0))</f>
        <v>3</v>
      </c>
      <c r="J1164" s="4">
        <v>44403</v>
      </c>
      <c r="K1164" s="3" t="s">
        <v>1208</v>
      </c>
      <c r="L1164" s="17" t="str">
        <f t="shared" si="80"/>
        <v>26/07/2021 17:08</v>
      </c>
      <c r="M1164" s="4">
        <v>44403</v>
      </c>
      <c r="N1164" s="3" t="s">
        <v>422</v>
      </c>
      <c r="O1164" s="17" t="str">
        <f t="shared" si="81"/>
        <v>26/07/2021 18:34</v>
      </c>
      <c r="P1164" s="24">
        <f t="shared" si="82"/>
        <v>5.9722222220443655E-2</v>
      </c>
      <c r="Q1164" s="28">
        <v>0</v>
      </c>
      <c r="R1164" s="27">
        <f t="shared" si="83"/>
        <v>85.999999997438863</v>
      </c>
      <c r="S1164" s="3" t="s">
        <v>4</v>
      </c>
      <c r="T1164" s="3" t="s">
        <v>1870</v>
      </c>
      <c r="U1164" s="3" t="s">
        <v>1872</v>
      </c>
      <c r="V1164" s="3" t="s">
        <v>1873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7</v>
      </c>
      <c r="AD1164" s="5">
        <v>0</v>
      </c>
      <c r="AE1164" s="2">
        <v>8</v>
      </c>
      <c r="AF1164" s="2">
        <v>0</v>
      </c>
      <c r="AG1164" s="2">
        <v>0</v>
      </c>
      <c r="AH1164" s="2">
        <v>0</v>
      </c>
      <c r="AI1164" s="2">
        <v>0</v>
      </c>
      <c r="AJ1164" s="2">
        <v>4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</row>
    <row r="1165" spans="1:46" x14ac:dyDescent="0.2">
      <c r="A1165" s="2">
        <v>1635636</v>
      </c>
      <c r="B1165" s="2">
        <v>823745</v>
      </c>
      <c r="C1165" s="6">
        <v>23.982413938539398</v>
      </c>
      <c r="D1165" s="6">
        <v>41.048832360607499</v>
      </c>
      <c r="E1165" s="19" t="s">
        <v>1875</v>
      </c>
      <c r="F1165" s="46">
        <f>INDEX(Δεδομένα!$P:$P,MATCH('2021'!E1165,Δεδομένα!$O:$O,0))</f>
        <v>53</v>
      </c>
      <c r="G1165" s="49" t="s">
        <v>1824</v>
      </c>
      <c r="H1165" s="51" t="str">
        <f>INDEX(Δεδομένα!B$1:B$51,MATCH('2021'!G1165,Δεδομένα!A$1:A$51,0))</f>
        <v>ΚΕΝΤΡΙΚΗΣ ΜΑΚΕΔΟΝΙΑΣ</v>
      </c>
      <c r="I1165" s="53">
        <f>INDEX(Δεδομένα!E$1:E$13,MATCH('2021'!H1165,Δεδομένα!D$1:D$13,0))</f>
        <v>3</v>
      </c>
      <c r="J1165" s="4">
        <v>44233</v>
      </c>
      <c r="K1165" s="3" t="s">
        <v>483</v>
      </c>
      <c r="L1165" s="17" t="str">
        <f t="shared" si="80"/>
        <v>06/02/2021 18:10</v>
      </c>
      <c r="M1165" s="4">
        <v>44233</v>
      </c>
      <c r="N1165" s="3" t="s">
        <v>524</v>
      </c>
      <c r="O1165" s="17" t="str">
        <f t="shared" si="81"/>
        <v>06/02/2021 20:40</v>
      </c>
      <c r="P1165" s="24">
        <f t="shared" si="82"/>
        <v>0.10416666666424135</v>
      </c>
      <c r="Q1165" s="28">
        <v>0</v>
      </c>
      <c r="R1165" s="27">
        <f t="shared" si="83"/>
        <v>149.99999999650754</v>
      </c>
      <c r="S1165" s="3" t="s">
        <v>4</v>
      </c>
      <c r="T1165" s="3" t="s">
        <v>1876</v>
      </c>
      <c r="U1165" s="3" t="s">
        <v>1877</v>
      </c>
      <c r="V1165" s="3" t="s">
        <v>1878</v>
      </c>
      <c r="W1165" s="5">
        <v>0</v>
      </c>
      <c r="X1165" s="5">
        <v>0</v>
      </c>
      <c r="Y1165" s="5">
        <v>0</v>
      </c>
      <c r="Z1165" s="5">
        <v>50</v>
      </c>
      <c r="AA1165" s="5">
        <v>0</v>
      </c>
      <c r="AB1165" s="5">
        <v>0</v>
      </c>
      <c r="AC1165" s="5">
        <v>0</v>
      </c>
      <c r="AD1165" s="5">
        <v>0</v>
      </c>
      <c r="AE1165" s="2">
        <v>4</v>
      </c>
      <c r="AF1165" s="2">
        <v>0</v>
      </c>
      <c r="AG1165" s="2">
        <v>0</v>
      </c>
      <c r="AH1165" s="2">
        <v>0</v>
      </c>
      <c r="AI1165" s="2">
        <v>0</v>
      </c>
      <c r="AJ1165" s="2">
        <v>2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 t="s">
        <v>4</v>
      </c>
      <c r="AT1165" s="2" t="s">
        <v>4</v>
      </c>
    </row>
    <row r="1166" spans="1:46" x14ac:dyDescent="0.2">
      <c r="A1166" s="2">
        <v>1650235</v>
      </c>
      <c r="B1166" s="2">
        <v>840771</v>
      </c>
      <c r="C1166" s="6">
        <v>23.963076046293999</v>
      </c>
      <c r="D1166" s="6">
        <v>41.077857841011799</v>
      </c>
      <c r="E1166" s="19" t="s">
        <v>1875</v>
      </c>
      <c r="F1166" s="46">
        <f>INDEX(Δεδομένα!$P:$P,MATCH('2021'!E1166,Δεδομένα!$O:$O,0))</f>
        <v>53</v>
      </c>
      <c r="G1166" s="49" t="s">
        <v>1824</v>
      </c>
      <c r="H1166" s="51" t="str">
        <f>INDEX(Δεδομένα!B$1:B$51,MATCH('2021'!G1166,Δεδομένα!A$1:A$51,0))</f>
        <v>ΚΕΝΤΡΙΚΗΣ ΜΑΚΕΔΟΝΙΑΣ</v>
      </c>
      <c r="I1166" s="53">
        <f>INDEX(Δεδομένα!E$1:E$13,MATCH('2021'!H1166,Δεδομένα!D$1:D$13,0))</f>
        <v>3</v>
      </c>
      <c r="J1166" s="4">
        <v>44282</v>
      </c>
      <c r="K1166" s="3" t="s">
        <v>545</v>
      </c>
      <c r="L1166" s="17" t="str">
        <f t="shared" si="80"/>
        <v>27/03/2021 16:10</v>
      </c>
      <c r="M1166" s="4">
        <v>44282</v>
      </c>
      <c r="N1166" s="3" t="s">
        <v>370</v>
      </c>
      <c r="O1166" s="17" t="str">
        <f t="shared" si="81"/>
        <v>27/03/2021 17:45</v>
      </c>
      <c r="P1166" s="24">
        <f t="shared" si="82"/>
        <v>6.5972222226264421E-2</v>
      </c>
      <c r="Q1166" s="28">
        <v>0</v>
      </c>
      <c r="R1166" s="27">
        <f t="shared" si="83"/>
        <v>95.000000005820766</v>
      </c>
      <c r="S1166" s="3" t="s">
        <v>4</v>
      </c>
      <c r="T1166" s="3" t="s">
        <v>1876</v>
      </c>
      <c r="U1166" s="3" t="s">
        <v>4</v>
      </c>
      <c r="V1166" s="3" t="s">
        <v>1879</v>
      </c>
      <c r="W1166" s="5">
        <v>0</v>
      </c>
      <c r="X1166" s="5">
        <v>15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2">
        <v>2</v>
      </c>
      <c r="AF1166" s="2">
        <v>0</v>
      </c>
      <c r="AG1166" s="2">
        <v>0</v>
      </c>
      <c r="AH1166" s="2">
        <v>0</v>
      </c>
      <c r="AI1166" s="2">
        <v>0</v>
      </c>
      <c r="AJ1166" s="2">
        <v>1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 t="s">
        <v>4</v>
      </c>
      <c r="AT1166" s="2" t="s">
        <v>4</v>
      </c>
    </row>
    <row r="1167" spans="1:46" x14ac:dyDescent="0.2">
      <c r="A1167" s="2">
        <v>1651355</v>
      </c>
      <c r="B1167" s="2">
        <v>841869</v>
      </c>
      <c r="C1167" s="6">
        <v>24.025461960424099</v>
      </c>
      <c r="D1167" s="6">
        <v>41.030613158703403</v>
      </c>
      <c r="E1167" s="19" t="s">
        <v>1875</v>
      </c>
      <c r="F1167" s="46">
        <f>INDEX(Δεδομένα!$P:$P,MATCH('2021'!E1167,Δεδομένα!$O:$O,0))</f>
        <v>53</v>
      </c>
      <c r="G1167" s="49" t="s">
        <v>1824</v>
      </c>
      <c r="H1167" s="51" t="str">
        <f>INDEX(Δεδομένα!B$1:B$51,MATCH('2021'!G1167,Δεδομένα!A$1:A$51,0))</f>
        <v>ΚΕΝΤΡΙΚΗΣ ΜΑΚΕΔΟΝΙΑΣ</v>
      </c>
      <c r="I1167" s="53">
        <f>INDEX(Δεδομένα!E$1:E$13,MATCH('2021'!H1167,Δεδομένα!D$1:D$13,0))</f>
        <v>3</v>
      </c>
      <c r="J1167" s="4">
        <v>44286</v>
      </c>
      <c r="K1167" s="3" t="s">
        <v>267</v>
      </c>
      <c r="L1167" s="17" t="str">
        <f t="shared" si="80"/>
        <v>31/03/2021 17:30</v>
      </c>
      <c r="M1167" s="4">
        <v>44286</v>
      </c>
      <c r="N1167" s="3" t="s">
        <v>348</v>
      </c>
      <c r="O1167" s="17" t="str">
        <f t="shared" si="81"/>
        <v>31/03/2021 20:33</v>
      </c>
      <c r="P1167" s="24">
        <f t="shared" si="82"/>
        <v>0.12708333333284827</v>
      </c>
      <c r="Q1167" s="28">
        <v>0</v>
      </c>
      <c r="R1167" s="27">
        <f t="shared" si="83"/>
        <v>182.99999999930151</v>
      </c>
      <c r="S1167" s="3" t="s">
        <v>4</v>
      </c>
      <c r="T1167" s="3" t="s">
        <v>1876</v>
      </c>
      <c r="U1167" s="3" t="s">
        <v>4</v>
      </c>
      <c r="V1167" s="3" t="s">
        <v>1880</v>
      </c>
      <c r="W1167" s="5">
        <v>0</v>
      </c>
      <c r="X1167" s="5">
        <v>5</v>
      </c>
      <c r="Y1167" s="5">
        <v>0</v>
      </c>
      <c r="Z1167" s="5">
        <v>15</v>
      </c>
      <c r="AA1167" s="5">
        <v>0</v>
      </c>
      <c r="AB1167" s="5">
        <v>0</v>
      </c>
      <c r="AC1167" s="5">
        <v>0</v>
      </c>
      <c r="AD1167" s="5">
        <v>0</v>
      </c>
      <c r="AE1167" s="2">
        <v>10</v>
      </c>
      <c r="AF1167" s="2">
        <v>0</v>
      </c>
      <c r="AG1167" s="2">
        <v>0</v>
      </c>
      <c r="AH1167" s="2">
        <v>0</v>
      </c>
      <c r="AI1167" s="2">
        <v>0</v>
      </c>
      <c r="AJ1167" s="2">
        <v>5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 t="s">
        <v>4</v>
      </c>
      <c r="AT1167" s="2" t="s">
        <v>4</v>
      </c>
    </row>
    <row r="1168" spans="1:46" x14ac:dyDescent="0.2">
      <c r="A1168" s="2">
        <v>1661312</v>
      </c>
      <c r="B1168" s="2">
        <v>852362</v>
      </c>
      <c r="C1168" s="6">
        <v>23.8582363462892</v>
      </c>
      <c r="D1168" s="6">
        <v>40.921839023836803</v>
      </c>
      <c r="E1168" s="19" t="s">
        <v>1875</v>
      </c>
      <c r="F1168" s="46">
        <f>INDEX(Δεδομένα!$P:$P,MATCH('2021'!E1168,Δεδομένα!$O:$O,0))</f>
        <v>53</v>
      </c>
      <c r="G1168" s="49" t="s">
        <v>1824</v>
      </c>
      <c r="H1168" s="51" t="str">
        <f>INDEX(Δεδομένα!B$1:B$51,MATCH('2021'!G1168,Δεδομένα!A$1:A$51,0))</f>
        <v>ΚΕΝΤΡΙΚΗΣ ΜΑΚΕΔΟΝΙΑΣ</v>
      </c>
      <c r="I1168" s="53">
        <f>INDEX(Δεδομένα!E$1:E$13,MATCH('2021'!H1168,Δεδομένα!D$1:D$13,0))</f>
        <v>3</v>
      </c>
      <c r="J1168" s="4">
        <v>44327</v>
      </c>
      <c r="K1168" s="3" t="s">
        <v>481</v>
      </c>
      <c r="L1168" s="17" t="str">
        <f t="shared" si="80"/>
        <v>11/05/2021 14:20</v>
      </c>
      <c r="M1168" s="4">
        <v>44327</v>
      </c>
      <c r="N1168" s="3" t="s">
        <v>1085</v>
      </c>
      <c r="O1168" s="17" t="str">
        <f t="shared" si="81"/>
        <v>11/05/2021 16:34</v>
      </c>
      <c r="P1168" s="24">
        <f t="shared" si="82"/>
        <v>9.3055555560567882E-2</v>
      </c>
      <c r="Q1168" s="28">
        <v>0</v>
      </c>
      <c r="R1168" s="27">
        <f t="shared" si="83"/>
        <v>134.00000000721775</v>
      </c>
      <c r="S1168" s="3" t="s">
        <v>4</v>
      </c>
      <c r="T1168" s="3" t="s">
        <v>1876</v>
      </c>
      <c r="U1168" s="3" t="s">
        <v>1881</v>
      </c>
      <c r="V1168" s="3" t="s">
        <v>1882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15</v>
      </c>
      <c r="AC1168" s="5">
        <v>0</v>
      </c>
      <c r="AD1168" s="5">
        <v>0</v>
      </c>
      <c r="AE1168" s="2">
        <v>2</v>
      </c>
      <c r="AF1168" s="2">
        <v>0</v>
      </c>
      <c r="AG1168" s="2">
        <v>0</v>
      </c>
      <c r="AH1168" s="2">
        <v>0</v>
      </c>
      <c r="AI1168" s="2">
        <v>0</v>
      </c>
      <c r="AJ1168" s="2">
        <v>1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 t="s">
        <v>4</v>
      </c>
      <c r="AT1168" s="2" t="s">
        <v>4</v>
      </c>
    </row>
    <row r="1169" spans="1:46" x14ac:dyDescent="0.2">
      <c r="A1169" s="2">
        <v>1666229</v>
      </c>
      <c r="B1169" s="2">
        <v>858066</v>
      </c>
      <c r="C1169" s="6">
        <v>23.826512616133499</v>
      </c>
      <c r="D1169" s="6">
        <v>41.082506230153001</v>
      </c>
      <c r="E1169" s="19" t="s">
        <v>1875</v>
      </c>
      <c r="F1169" s="46">
        <f>INDEX(Δεδομένα!$P:$P,MATCH('2021'!E1169,Δεδομένα!$O:$O,0))</f>
        <v>53</v>
      </c>
      <c r="G1169" s="49" t="s">
        <v>1824</v>
      </c>
      <c r="H1169" s="51" t="str">
        <f>INDEX(Δεδομένα!B$1:B$51,MATCH('2021'!G1169,Δεδομένα!A$1:A$51,0))</f>
        <v>ΚΕΝΤΡΙΚΗΣ ΜΑΚΕΔΟΝΙΑΣ</v>
      </c>
      <c r="I1169" s="53">
        <f>INDEX(Δεδομένα!E$1:E$13,MATCH('2021'!H1169,Δεδομένα!D$1:D$13,0))</f>
        <v>3</v>
      </c>
      <c r="J1169" s="4">
        <v>44348</v>
      </c>
      <c r="K1169" s="3" t="s">
        <v>502</v>
      </c>
      <c r="L1169" s="17" t="str">
        <f t="shared" si="80"/>
        <v>01/06/2021 19:30</v>
      </c>
      <c r="M1169" s="4">
        <v>44348</v>
      </c>
      <c r="N1169" s="3" t="s">
        <v>147</v>
      </c>
      <c r="O1169" s="17" t="str">
        <f t="shared" si="81"/>
        <v>01/06/2021 20:00</v>
      </c>
      <c r="P1169" s="24">
        <f t="shared" si="82"/>
        <v>2.0833333335758653E-2</v>
      </c>
      <c r="Q1169" s="28">
        <v>0</v>
      </c>
      <c r="R1169" s="27">
        <f t="shared" si="83"/>
        <v>30.00000000349246</v>
      </c>
      <c r="S1169" s="3" t="s">
        <v>4</v>
      </c>
      <c r="T1169" s="3" t="s">
        <v>1876</v>
      </c>
      <c r="U1169" s="3" t="s">
        <v>1883</v>
      </c>
      <c r="V1169" s="3" t="s">
        <v>1884</v>
      </c>
      <c r="W1169" s="5">
        <v>0</v>
      </c>
      <c r="X1169" s="5">
        <v>0</v>
      </c>
      <c r="Y1169" s="5">
        <v>0</v>
      </c>
      <c r="Z1169" s="5">
        <v>0.01</v>
      </c>
      <c r="AA1169" s="5">
        <v>0</v>
      </c>
      <c r="AB1169" s="5">
        <v>0</v>
      </c>
      <c r="AC1169" s="5">
        <v>0</v>
      </c>
      <c r="AD1169" s="5">
        <v>0</v>
      </c>
      <c r="AE1169" s="2">
        <v>2</v>
      </c>
      <c r="AF1169" s="2">
        <v>0</v>
      </c>
      <c r="AG1169" s="2">
        <v>0</v>
      </c>
      <c r="AH1169" s="2">
        <v>0</v>
      </c>
      <c r="AI1169" s="2">
        <v>0</v>
      </c>
      <c r="AJ1169" s="2">
        <v>1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 t="s">
        <v>4</v>
      </c>
      <c r="AT1169" s="2" t="s">
        <v>4</v>
      </c>
    </row>
    <row r="1170" spans="1:46" x14ac:dyDescent="0.2">
      <c r="A1170" s="2">
        <v>1669988</v>
      </c>
      <c r="B1170" s="2">
        <v>862023</v>
      </c>
      <c r="C1170" s="6">
        <v>23.702741000897198</v>
      </c>
      <c r="D1170" s="6">
        <v>40.967592861201098</v>
      </c>
      <c r="E1170" s="19" t="s">
        <v>1875</v>
      </c>
      <c r="F1170" s="46">
        <f>INDEX(Δεδομένα!$P:$P,MATCH('2021'!E1170,Δεδομένα!$O:$O,0))</f>
        <v>53</v>
      </c>
      <c r="G1170" s="49" t="s">
        <v>1824</v>
      </c>
      <c r="H1170" s="51" t="str">
        <f>INDEX(Δεδομένα!B$1:B$51,MATCH('2021'!G1170,Δεδομένα!A$1:A$51,0))</f>
        <v>ΚΕΝΤΡΙΚΗΣ ΜΑΚΕΔΟΝΙΑΣ</v>
      </c>
      <c r="I1170" s="53">
        <f>INDEX(Δεδομένα!E$1:E$13,MATCH('2021'!H1170,Δεδομένα!D$1:D$13,0))</f>
        <v>3</v>
      </c>
      <c r="J1170" s="4">
        <v>44362</v>
      </c>
      <c r="K1170" s="3" t="s">
        <v>411</v>
      </c>
      <c r="L1170" s="17" t="str">
        <f t="shared" si="80"/>
        <v>15/06/2021 17:10</v>
      </c>
      <c r="M1170" s="4">
        <v>44362</v>
      </c>
      <c r="N1170" s="3" t="s">
        <v>131</v>
      </c>
      <c r="O1170" s="17" t="str">
        <f t="shared" si="81"/>
        <v>15/06/2021 19:15</v>
      </c>
      <c r="P1170" s="24">
        <f t="shared" si="82"/>
        <v>8.6805555554747116E-2</v>
      </c>
      <c r="Q1170" s="28">
        <v>0</v>
      </c>
      <c r="R1170" s="27">
        <f t="shared" si="83"/>
        <v>124.99999999883585</v>
      </c>
      <c r="S1170" s="3" t="s">
        <v>4</v>
      </c>
      <c r="T1170" s="3" t="s">
        <v>1831</v>
      </c>
      <c r="U1170" s="3" t="s">
        <v>1885</v>
      </c>
      <c r="V1170" s="3" t="s">
        <v>1886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10</v>
      </c>
      <c r="AC1170" s="5">
        <v>10</v>
      </c>
      <c r="AD1170" s="5">
        <v>0</v>
      </c>
      <c r="AE1170" s="2">
        <v>6</v>
      </c>
      <c r="AF1170" s="2">
        <v>0</v>
      </c>
      <c r="AG1170" s="2">
        <v>0</v>
      </c>
      <c r="AH1170" s="2">
        <v>0</v>
      </c>
      <c r="AI1170" s="2">
        <v>0</v>
      </c>
      <c r="AJ1170" s="2">
        <v>3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 t="s">
        <v>4</v>
      </c>
      <c r="AT1170" s="2" t="s">
        <v>4</v>
      </c>
    </row>
    <row r="1171" spans="1:46" x14ac:dyDescent="0.2">
      <c r="A1171" s="2">
        <v>1682854</v>
      </c>
      <c r="B1171" s="2">
        <v>875970</v>
      </c>
      <c r="C1171" s="6">
        <v>23.755948487552001</v>
      </c>
      <c r="D1171" s="6">
        <v>41.016403556967603</v>
      </c>
      <c r="E1171" s="19" t="s">
        <v>1875</v>
      </c>
      <c r="F1171" s="46">
        <f>INDEX(Δεδομένα!$P:$P,MATCH('2021'!E1171,Δεδομένα!$O:$O,0))</f>
        <v>53</v>
      </c>
      <c r="G1171" s="49" t="s">
        <v>1824</v>
      </c>
      <c r="H1171" s="51" t="str">
        <f>INDEX(Δεδομένα!B$1:B$51,MATCH('2021'!G1171,Δεδομένα!A$1:A$51,0))</f>
        <v>ΚΕΝΤΡΙΚΗΣ ΜΑΚΕΔΟΝΙΑΣ</v>
      </c>
      <c r="I1171" s="53">
        <f>INDEX(Δεδομένα!E$1:E$13,MATCH('2021'!H1171,Δεδομένα!D$1:D$13,0))</f>
        <v>3</v>
      </c>
      <c r="J1171" s="4">
        <v>44407</v>
      </c>
      <c r="K1171" s="3" t="s">
        <v>590</v>
      </c>
      <c r="L1171" s="17" t="str">
        <f t="shared" si="80"/>
        <v>30/07/2021 15:25</v>
      </c>
      <c r="M1171" s="4">
        <v>44407</v>
      </c>
      <c r="N1171" s="3" t="s">
        <v>227</v>
      </c>
      <c r="O1171" s="17" t="str">
        <f t="shared" si="81"/>
        <v>30/07/2021 17:54</v>
      </c>
      <c r="P1171" s="24">
        <f t="shared" si="82"/>
        <v>0.10347222222480923</v>
      </c>
      <c r="Q1171" s="28">
        <v>0</v>
      </c>
      <c r="R1171" s="27">
        <f t="shared" si="83"/>
        <v>149.00000000372529</v>
      </c>
      <c r="S1171" s="3" t="s">
        <v>4</v>
      </c>
      <c r="T1171" s="3" t="s">
        <v>1876</v>
      </c>
      <c r="U1171" s="3" t="s">
        <v>1887</v>
      </c>
      <c r="V1171" s="3" t="s">
        <v>1888</v>
      </c>
      <c r="W1171" s="5">
        <v>0</v>
      </c>
      <c r="X1171" s="5">
        <v>0</v>
      </c>
      <c r="Y1171" s="5">
        <v>0</v>
      </c>
      <c r="Z1171" s="5">
        <v>0</v>
      </c>
      <c r="AA1171" s="5">
        <v>10</v>
      </c>
      <c r="AB1171" s="5">
        <v>4</v>
      </c>
      <c r="AC1171" s="5">
        <v>0</v>
      </c>
      <c r="AD1171" s="5">
        <v>0</v>
      </c>
      <c r="AE1171" s="2">
        <v>7</v>
      </c>
      <c r="AF1171" s="2">
        <v>0</v>
      </c>
      <c r="AG1171" s="2">
        <v>0</v>
      </c>
      <c r="AH1171" s="2">
        <v>0</v>
      </c>
      <c r="AI1171" s="2">
        <v>0</v>
      </c>
      <c r="AJ1171" s="2">
        <v>4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</row>
    <row r="1172" spans="1:46" x14ac:dyDescent="0.2">
      <c r="A1172" s="2">
        <v>1632340</v>
      </c>
      <c r="B1172" s="2">
        <v>820631</v>
      </c>
      <c r="C1172" s="6">
        <v>23.902498329054701</v>
      </c>
      <c r="D1172" s="6">
        <v>39.992424205698597</v>
      </c>
      <c r="E1172" s="19" t="s">
        <v>1901</v>
      </c>
      <c r="F1172" s="46">
        <f>INDEX(Δεδομένα!$P:$P,MATCH('2021'!E1172,Δεδομένα!$O:$O,0))</f>
        <v>258</v>
      </c>
      <c r="G1172" s="49" t="s">
        <v>1890</v>
      </c>
      <c r="H1172" s="51" t="str">
        <f>INDEX(Δεδομένα!B$1:B$51,MATCH('2021'!G1172,Δεδομένα!A$1:A$51,0))</f>
        <v>ΚΕΝΤΡΙΚΗΣ ΜΑΚΕΔΟΝΙΑΣ</v>
      </c>
      <c r="I1172" s="53">
        <f>INDEX(Δεδομένα!E$1:E$13,MATCH('2021'!H1172,Δεδομένα!D$1:D$13,0))</f>
        <v>3</v>
      </c>
      <c r="J1172" s="4">
        <v>44220</v>
      </c>
      <c r="K1172" s="3" t="s">
        <v>39</v>
      </c>
      <c r="L1172" s="17" t="str">
        <f t="shared" ref="L1172:L1201" si="84">_xlfn.CONCAT(TEXT(J1172,"ηη/μμ/εεε")," ",TEXT(K1172,"ωω:λλ"))</f>
        <v>24/01/2021 14:40</v>
      </c>
      <c r="M1172" s="4">
        <v>44220</v>
      </c>
      <c r="N1172" s="3" t="s">
        <v>36</v>
      </c>
      <c r="O1172" s="17" t="str">
        <f t="shared" ref="O1172:O1201" si="85">_xlfn.CONCAT(TEXT(M1172,"ηη/μμ/εεε")," ",TEXT(N1172,"ωω:λλ"))</f>
        <v>24/01/2021 16:20</v>
      </c>
      <c r="P1172" s="24">
        <f t="shared" ref="P1172:P1201" si="86">O1172-L1172</f>
        <v>6.9444444445252884E-2</v>
      </c>
      <c r="Q1172" s="28">
        <v>0</v>
      </c>
      <c r="R1172" s="27">
        <f t="shared" ref="R1172:R1201" si="87">P1172*(24*60)</f>
        <v>100.00000000116415</v>
      </c>
      <c r="S1172" s="3" t="s">
        <v>4</v>
      </c>
      <c r="T1172" s="3" t="s">
        <v>1902</v>
      </c>
      <c r="U1172" s="3" t="s">
        <v>4</v>
      </c>
      <c r="V1172" s="3" t="s">
        <v>1903</v>
      </c>
      <c r="W1172" s="5">
        <v>0</v>
      </c>
      <c r="X1172" s="5">
        <v>0</v>
      </c>
      <c r="Y1172" s="5">
        <v>0</v>
      </c>
      <c r="Z1172" s="5">
        <v>0</v>
      </c>
      <c r="AA1172" s="5">
        <v>1.1000000000000001</v>
      </c>
      <c r="AB1172" s="5">
        <v>0</v>
      </c>
      <c r="AC1172" s="5">
        <v>0</v>
      </c>
      <c r="AD1172" s="5">
        <v>0</v>
      </c>
      <c r="AE1172" s="2">
        <v>3</v>
      </c>
      <c r="AF1172" s="2">
        <v>0</v>
      </c>
      <c r="AG1172" s="2">
        <v>0</v>
      </c>
      <c r="AH1172" s="2">
        <v>0</v>
      </c>
      <c r="AI1172" s="2">
        <v>0</v>
      </c>
      <c r="AJ1172" s="2">
        <v>2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 t="s">
        <v>4</v>
      </c>
      <c r="AT1172" s="2" t="s">
        <v>4</v>
      </c>
    </row>
    <row r="1173" spans="1:46" x14ac:dyDescent="0.2">
      <c r="A1173" s="2">
        <v>1632365</v>
      </c>
      <c r="B1173" s="2">
        <v>820897</v>
      </c>
      <c r="C1173" s="6">
        <v>23.946474251926599</v>
      </c>
      <c r="D1173" s="6">
        <v>40.037117311034002</v>
      </c>
      <c r="E1173" s="19" t="s">
        <v>1901</v>
      </c>
      <c r="F1173" s="46">
        <f>INDEX(Δεδομένα!$P:$P,MATCH('2021'!E1173,Δεδομένα!$O:$O,0))</f>
        <v>258</v>
      </c>
      <c r="G1173" s="49" t="s">
        <v>1890</v>
      </c>
      <c r="H1173" s="51" t="str">
        <f>INDEX(Δεδομένα!B$1:B$51,MATCH('2021'!G1173,Δεδομένα!A$1:A$51,0))</f>
        <v>ΚΕΝΤΡΙΚΗΣ ΜΑΚΕΔΟΝΙΑΣ</v>
      </c>
      <c r="I1173" s="53">
        <f>INDEX(Δεδομένα!E$1:E$13,MATCH('2021'!H1173,Δεδομένα!D$1:D$13,0))</f>
        <v>3</v>
      </c>
      <c r="J1173" s="4">
        <v>44221</v>
      </c>
      <c r="K1173" s="3" t="s">
        <v>545</v>
      </c>
      <c r="L1173" s="17" t="str">
        <f t="shared" si="84"/>
        <v>25/01/2021 16:10</v>
      </c>
      <c r="M1173" s="4">
        <v>44221</v>
      </c>
      <c r="N1173" s="3" t="s">
        <v>1435</v>
      </c>
      <c r="O1173" s="17" t="str">
        <f t="shared" si="85"/>
        <v>25/01/2021 17:41</v>
      </c>
      <c r="P1173" s="24">
        <f t="shared" si="86"/>
        <v>6.3194444446708076E-2</v>
      </c>
      <c r="Q1173" s="28">
        <v>0</v>
      </c>
      <c r="R1173" s="27">
        <f t="shared" si="87"/>
        <v>91.000000003259629</v>
      </c>
      <c r="S1173" s="3" t="s">
        <v>4</v>
      </c>
      <c r="T1173" s="3" t="s">
        <v>1902</v>
      </c>
      <c r="U1173" s="3" t="s">
        <v>1904</v>
      </c>
      <c r="V1173" s="3" t="s">
        <v>1904</v>
      </c>
      <c r="W1173" s="5">
        <v>0</v>
      </c>
      <c r="X1173" s="5">
        <v>0</v>
      </c>
      <c r="Y1173" s="5">
        <v>0</v>
      </c>
      <c r="Z1173" s="5">
        <v>1.5</v>
      </c>
      <c r="AA1173" s="5">
        <v>0</v>
      </c>
      <c r="AB1173" s="5">
        <v>0</v>
      </c>
      <c r="AC1173" s="5">
        <v>0</v>
      </c>
      <c r="AD1173" s="5">
        <v>0</v>
      </c>
      <c r="AE1173" s="2">
        <v>2</v>
      </c>
      <c r="AF1173" s="2">
        <v>0</v>
      </c>
      <c r="AG1173" s="2">
        <v>2</v>
      </c>
      <c r="AH1173" s="2">
        <v>0</v>
      </c>
      <c r="AI1173" s="2">
        <v>0</v>
      </c>
      <c r="AJ1173" s="2">
        <v>1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 t="s">
        <v>4</v>
      </c>
      <c r="AT1173" s="2" t="s">
        <v>4</v>
      </c>
    </row>
    <row r="1174" spans="1:46" x14ac:dyDescent="0.2">
      <c r="A1174" s="2">
        <v>1636747</v>
      </c>
      <c r="B1174" s="2">
        <v>825167</v>
      </c>
      <c r="C1174" s="6">
        <v>23.958309856791502</v>
      </c>
      <c r="D1174" s="6">
        <v>40.022325797447301</v>
      </c>
      <c r="E1174" s="19" t="s">
        <v>1901</v>
      </c>
      <c r="F1174" s="46">
        <f>INDEX(Δεδομένα!$P:$P,MATCH('2021'!E1174,Δεδομένα!$O:$O,0))</f>
        <v>258</v>
      </c>
      <c r="G1174" s="49" t="s">
        <v>1890</v>
      </c>
      <c r="H1174" s="51" t="str">
        <f>INDEX(Δεδομένα!B$1:B$51,MATCH('2021'!G1174,Δεδομένα!A$1:A$51,0))</f>
        <v>ΚΕΝΤΡΙΚΗΣ ΜΑΚΕΔΟΝΙΑΣ</v>
      </c>
      <c r="I1174" s="53">
        <f>INDEX(Δεδομένα!E$1:E$13,MATCH('2021'!H1174,Δεδομένα!D$1:D$13,0))</f>
        <v>3</v>
      </c>
      <c r="J1174" s="4">
        <v>44239</v>
      </c>
      <c r="K1174" s="3" t="s">
        <v>498</v>
      </c>
      <c r="L1174" s="17" t="str">
        <f t="shared" si="84"/>
        <v>12/02/2021 13:35</v>
      </c>
      <c r="M1174" s="4">
        <v>44239</v>
      </c>
      <c r="N1174" s="3" t="s">
        <v>1018</v>
      </c>
      <c r="O1174" s="17" t="str">
        <f t="shared" si="85"/>
        <v>12/02/2021 15:35</v>
      </c>
      <c r="P1174" s="24">
        <f t="shared" si="86"/>
        <v>8.3333333335758653E-2</v>
      </c>
      <c r="Q1174" s="28">
        <v>0</v>
      </c>
      <c r="R1174" s="27">
        <f t="shared" si="87"/>
        <v>120.00000000349246</v>
      </c>
      <c r="S1174" s="3" t="s">
        <v>4</v>
      </c>
      <c r="T1174" s="3" t="s">
        <v>1902</v>
      </c>
      <c r="U1174" s="3" t="s">
        <v>1904</v>
      </c>
      <c r="V1174" s="3" t="s">
        <v>1904</v>
      </c>
      <c r="W1174" s="5">
        <v>0</v>
      </c>
      <c r="X1174" s="5">
        <v>0</v>
      </c>
      <c r="Y1174" s="5">
        <v>0</v>
      </c>
      <c r="Z1174" s="5">
        <v>0</v>
      </c>
      <c r="AA1174" s="5">
        <v>0.2</v>
      </c>
      <c r="AB1174" s="5">
        <v>0.2</v>
      </c>
      <c r="AC1174" s="5">
        <v>0</v>
      </c>
      <c r="AD1174" s="5">
        <v>0</v>
      </c>
      <c r="AE1174" s="2">
        <v>2</v>
      </c>
      <c r="AF1174" s="2">
        <v>0</v>
      </c>
      <c r="AG1174" s="2">
        <v>0</v>
      </c>
      <c r="AH1174" s="2">
        <v>0</v>
      </c>
      <c r="AI1174" s="2">
        <v>0</v>
      </c>
      <c r="AJ1174" s="2">
        <v>1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 t="s">
        <v>4</v>
      </c>
      <c r="AT1174" s="2" t="s">
        <v>4</v>
      </c>
    </row>
    <row r="1175" spans="1:46" x14ac:dyDescent="0.2">
      <c r="A1175" s="2">
        <v>1646172</v>
      </c>
      <c r="B1175" s="2">
        <v>835601</v>
      </c>
      <c r="C1175" s="6">
        <v>23.793913757009499</v>
      </c>
      <c r="D1175" s="6">
        <v>40.141228026478103</v>
      </c>
      <c r="E1175" s="19" t="s">
        <v>1901</v>
      </c>
      <c r="F1175" s="46">
        <f>INDEX(Δεδομένα!$P:$P,MATCH('2021'!E1175,Δεδομένα!$O:$O,0))</f>
        <v>258</v>
      </c>
      <c r="G1175" s="49" t="s">
        <v>1890</v>
      </c>
      <c r="H1175" s="51" t="str">
        <f>INDEX(Δεδομένα!B$1:B$51,MATCH('2021'!G1175,Δεδομένα!A$1:A$51,0))</f>
        <v>ΚΕΝΤΡΙΚΗΣ ΜΑΚΕΔΟΝΙΑΣ</v>
      </c>
      <c r="I1175" s="53">
        <f>INDEX(Δεδομένα!E$1:E$13,MATCH('2021'!H1175,Δεδομένα!D$1:D$13,0))</f>
        <v>3</v>
      </c>
      <c r="J1175" s="4">
        <v>44261</v>
      </c>
      <c r="K1175" s="3" t="s">
        <v>758</v>
      </c>
      <c r="L1175" s="17" t="str">
        <f t="shared" si="84"/>
        <v>06/03/2021 18:48</v>
      </c>
      <c r="M1175" s="4">
        <v>44261</v>
      </c>
      <c r="N1175" s="3" t="s">
        <v>458</v>
      </c>
      <c r="O1175" s="17" t="str">
        <f t="shared" si="85"/>
        <v>06/03/2021 19:50</v>
      </c>
      <c r="P1175" s="24">
        <f t="shared" si="86"/>
        <v>4.3055555557657499E-2</v>
      </c>
      <c r="Q1175" s="28">
        <v>0</v>
      </c>
      <c r="R1175" s="27">
        <f t="shared" si="87"/>
        <v>62.000000003026798</v>
      </c>
      <c r="S1175" s="3" t="s">
        <v>4</v>
      </c>
      <c r="T1175" s="3" t="s">
        <v>1902</v>
      </c>
      <c r="U1175" s="3" t="s">
        <v>4</v>
      </c>
      <c r="V1175" s="3" t="s">
        <v>1906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0.15</v>
      </c>
      <c r="AC1175" s="5">
        <v>0.15</v>
      </c>
      <c r="AD1175" s="5">
        <v>0</v>
      </c>
      <c r="AE1175" s="2">
        <v>4</v>
      </c>
      <c r="AF1175" s="2">
        <v>0</v>
      </c>
      <c r="AG1175" s="2">
        <v>0</v>
      </c>
      <c r="AH1175" s="2">
        <v>0</v>
      </c>
      <c r="AI1175" s="2">
        <v>0</v>
      </c>
      <c r="AJ1175" s="2">
        <v>2</v>
      </c>
      <c r="AK1175" s="2">
        <v>2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 t="s">
        <v>4</v>
      </c>
      <c r="AT1175" s="2" t="s">
        <v>4</v>
      </c>
    </row>
    <row r="1176" spans="1:46" x14ac:dyDescent="0.2">
      <c r="A1176" s="2">
        <v>1657652</v>
      </c>
      <c r="B1176" s="2">
        <v>847363</v>
      </c>
      <c r="C1176" s="6">
        <v>23.721185174794702</v>
      </c>
      <c r="D1176" s="6">
        <v>40.2431831924508</v>
      </c>
      <c r="E1176" s="19" t="s">
        <v>1901</v>
      </c>
      <c r="F1176" s="46">
        <f>INDEX(Δεδομένα!$P:$P,MATCH('2021'!E1176,Δεδομένα!$O:$O,0))</f>
        <v>258</v>
      </c>
      <c r="G1176" s="49" t="s">
        <v>1890</v>
      </c>
      <c r="H1176" s="51" t="str">
        <f>INDEX(Δεδομένα!B$1:B$51,MATCH('2021'!G1176,Δεδομένα!A$1:A$51,0))</f>
        <v>ΚΕΝΤΡΙΚΗΣ ΜΑΚΕΔΟΝΙΑΣ</v>
      </c>
      <c r="I1176" s="53">
        <f>INDEX(Δεδομένα!E$1:E$13,MATCH('2021'!H1176,Δεδομένα!D$1:D$13,0))</f>
        <v>3</v>
      </c>
      <c r="J1176" s="4">
        <v>44307</v>
      </c>
      <c r="K1176" s="3" t="s">
        <v>365</v>
      </c>
      <c r="L1176" s="17" t="str">
        <f t="shared" si="84"/>
        <v>21/04/2021 13:50</v>
      </c>
      <c r="M1176" s="4">
        <v>44307</v>
      </c>
      <c r="N1176" s="3" t="s">
        <v>42</v>
      </c>
      <c r="O1176" s="17" t="str">
        <f t="shared" si="85"/>
        <v>21/04/2021 14:30</v>
      </c>
      <c r="P1176" s="24">
        <f t="shared" si="86"/>
        <v>2.7777777773735579E-2</v>
      </c>
      <c r="Q1176" s="28">
        <v>0</v>
      </c>
      <c r="R1176" s="27">
        <f t="shared" si="87"/>
        <v>39.999999994179234</v>
      </c>
      <c r="S1176" s="3" t="s">
        <v>4</v>
      </c>
      <c r="T1176" s="3" t="s">
        <v>1902</v>
      </c>
      <c r="U1176" s="3" t="s">
        <v>4</v>
      </c>
      <c r="V1176" s="3" t="s">
        <v>1907</v>
      </c>
      <c r="W1176" s="5">
        <v>0</v>
      </c>
      <c r="X1176" s="5">
        <v>0</v>
      </c>
      <c r="Y1176" s="5">
        <v>0</v>
      </c>
      <c r="Z1176" s="5">
        <v>1</v>
      </c>
      <c r="AA1176" s="5">
        <v>0</v>
      </c>
      <c r="AB1176" s="5">
        <v>0</v>
      </c>
      <c r="AC1176" s="5">
        <v>0</v>
      </c>
      <c r="AD1176" s="5">
        <v>0</v>
      </c>
      <c r="AE1176" s="2">
        <v>2</v>
      </c>
      <c r="AF1176" s="2">
        <v>0</v>
      </c>
      <c r="AG1176" s="2">
        <v>0</v>
      </c>
      <c r="AH1176" s="2">
        <v>0</v>
      </c>
      <c r="AI1176" s="2">
        <v>0</v>
      </c>
      <c r="AJ1176" s="2">
        <v>1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 t="s">
        <v>4</v>
      </c>
      <c r="AT1176" s="2" t="s">
        <v>4</v>
      </c>
    </row>
    <row r="1177" spans="1:46" x14ac:dyDescent="0.2">
      <c r="A1177" s="2">
        <v>1658406</v>
      </c>
      <c r="B1177" s="2">
        <v>849402</v>
      </c>
      <c r="C1177" s="6">
        <v>23.769687372946301</v>
      </c>
      <c r="D1177" s="6">
        <v>40.130151967844597</v>
      </c>
      <c r="E1177" s="19" t="s">
        <v>1901</v>
      </c>
      <c r="F1177" s="46">
        <f>INDEX(Δεδομένα!$P:$P,MATCH('2021'!E1177,Δεδομένα!$O:$O,0))</f>
        <v>258</v>
      </c>
      <c r="G1177" s="49" t="s">
        <v>1890</v>
      </c>
      <c r="H1177" s="51" t="str">
        <f>INDEX(Δεδομένα!B$1:B$51,MATCH('2021'!G1177,Δεδομένα!A$1:A$51,0))</f>
        <v>ΚΕΝΤΡΙΚΗΣ ΜΑΚΕΔΟΝΙΑΣ</v>
      </c>
      <c r="I1177" s="53">
        <f>INDEX(Δεδομένα!E$1:E$13,MATCH('2021'!H1177,Δεδομένα!D$1:D$13,0))</f>
        <v>3</v>
      </c>
      <c r="J1177" s="4">
        <v>44316</v>
      </c>
      <c r="K1177" s="3" t="s">
        <v>127</v>
      </c>
      <c r="L1177" s="17" t="str">
        <f t="shared" si="84"/>
        <v>30/04/2021 11:40</v>
      </c>
      <c r="M1177" s="4">
        <v>44316</v>
      </c>
      <c r="N1177" s="3" t="s">
        <v>1908</v>
      </c>
      <c r="O1177" s="17" t="str">
        <f t="shared" si="85"/>
        <v>30/04/2021 12:36</v>
      </c>
      <c r="P1177" s="24">
        <f t="shared" si="86"/>
        <v>3.888888889196096E-2</v>
      </c>
      <c r="Q1177" s="28">
        <v>0</v>
      </c>
      <c r="R1177" s="27">
        <f t="shared" si="87"/>
        <v>56.000000004423782</v>
      </c>
      <c r="S1177" s="3" t="s">
        <v>4</v>
      </c>
      <c r="T1177" s="3" t="s">
        <v>1902</v>
      </c>
      <c r="U1177" s="3" t="s">
        <v>4</v>
      </c>
      <c r="V1177" s="3" t="s">
        <v>1909</v>
      </c>
      <c r="W1177" s="5">
        <v>0</v>
      </c>
      <c r="X1177" s="5">
        <v>0</v>
      </c>
      <c r="Y1177" s="5">
        <v>0</v>
      </c>
      <c r="Z1177" s="5">
        <v>0.2</v>
      </c>
      <c r="AA1177" s="5">
        <v>0</v>
      </c>
      <c r="AB1177" s="5">
        <v>0</v>
      </c>
      <c r="AC1177" s="5">
        <v>0</v>
      </c>
      <c r="AD1177" s="5">
        <v>0</v>
      </c>
      <c r="AE1177" s="2">
        <v>3</v>
      </c>
      <c r="AF1177" s="2">
        <v>0</v>
      </c>
      <c r="AG1177" s="2">
        <v>0</v>
      </c>
      <c r="AH1177" s="2">
        <v>0</v>
      </c>
      <c r="AI1177" s="2">
        <v>0</v>
      </c>
      <c r="AJ1177" s="2">
        <v>2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 t="s">
        <v>4</v>
      </c>
      <c r="AT1177" s="2" t="s">
        <v>4</v>
      </c>
    </row>
    <row r="1178" spans="1:46" x14ac:dyDescent="0.2">
      <c r="A1178" s="2">
        <v>1664458</v>
      </c>
      <c r="B1178" s="2">
        <v>849840</v>
      </c>
      <c r="D1178" s="2"/>
      <c r="E1178" s="19" t="s">
        <v>1901</v>
      </c>
      <c r="F1178" s="46">
        <f>INDEX(Δεδομένα!$P:$P,MATCH('2021'!E1178,Δεδομένα!$O:$O,0))</f>
        <v>258</v>
      </c>
      <c r="G1178" s="49" t="s">
        <v>1890</v>
      </c>
      <c r="H1178" s="51" t="str">
        <f>INDEX(Δεδομένα!B$1:B$51,MATCH('2021'!G1178,Δεδομένα!A$1:A$51,0))</f>
        <v>ΚΕΝΤΡΙΚΗΣ ΜΑΚΕΔΟΝΙΑΣ</v>
      </c>
      <c r="I1178" s="53">
        <f>INDEX(Δεδομένα!E$1:E$13,MATCH('2021'!H1178,Δεδομένα!D$1:D$13,0))</f>
        <v>3</v>
      </c>
      <c r="J1178" s="4">
        <v>44317</v>
      </c>
      <c r="K1178" s="3" t="s">
        <v>497</v>
      </c>
      <c r="L1178" s="17" t="str">
        <f t="shared" si="84"/>
        <v>01/05/2021 21:00</v>
      </c>
      <c r="M1178" s="4">
        <v>44317</v>
      </c>
      <c r="N1178" s="3" t="s">
        <v>521</v>
      </c>
      <c r="O1178" s="17" t="str">
        <f t="shared" si="85"/>
        <v>01/05/2021 22:00</v>
      </c>
      <c r="P1178" s="24">
        <f t="shared" si="86"/>
        <v>4.1666666664241347E-2</v>
      </c>
      <c r="Q1178" s="28">
        <v>0</v>
      </c>
      <c r="R1178" s="27">
        <f t="shared" si="87"/>
        <v>59.99999999650754</v>
      </c>
      <c r="S1178" s="3" t="s">
        <v>4</v>
      </c>
      <c r="T1178" s="3" t="s">
        <v>1902</v>
      </c>
      <c r="U1178" s="3" t="s">
        <v>4</v>
      </c>
      <c r="V1178" s="3" t="s">
        <v>1910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0.1</v>
      </c>
      <c r="AD1178" s="5">
        <v>0</v>
      </c>
      <c r="AE1178" s="2">
        <v>3</v>
      </c>
      <c r="AF1178" s="2">
        <v>0</v>
      </c>
      <c r="AG1178" s="2">
        <v>0</v>
      </c>
      <c r="AH1178" s="2">
        <v>0</v>
      </c>
      <c r="AI1178" s="2">
        <v>0</v>
      </c>
      <c r="AJ1178" s="2">
        <v>1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 t="s">
        <v>4</v>
      </c>
      <c r="AT1178" s="2" t="s">
        <v>4</v>
      </c>
    </row>
    <row r="1179" spans="1:46" x14ac:dyDescent="0.2">
      <c r="A1179" s="2">
        <v>1669475</v>
      </c>
      <c r="B1179" s="2">
        <v>861767</v>
      </c>
      <c r="C1179" s="6">
        <v>23.7144776658733</v>
      </c>
      <c r="D1179" s="6">
        <v>40.224943517425402</v>
      </c>
      <c r="E1179" s="19" t="s">
        <v>1901</v>
      </c>
      <c r="F1179" s="46">
        <f>INDEX(Δεδομένα!$P:$P,MATCH('2021'!E1179,Δεδομένα!$O:$O,0))</f>
        <v>258</v>
      </c>
      <c r="G1179" s="49" t="s">
        <v>1890</v>
      </c>
      <c r="H1179" s="51" t="str">
        <f>INDEX(Δεδομένα!B$1:B$51,MATCH('2021'!G1179,Δεδομένα!A$1:A$51,0))</f>
        <v>ΚΕΝΤΡΙΚΗΣ ΜΑΚΕΔΟΝΙΑΣ</v>
      </c>
      <c r="I1179" s="53">
        <f>INDEX(Δεδομένα!E$1:E$13,MATCH('2021'!H1179,Δεδομένα!D$1:D$13,0))</f>
        <v>3</v>
      </c>
      <c r="J1179" s="4">
        <v>44361</v>
      </c>
      <c r="K1179" s="3" t="s">
        <v>1385</v>
      </c>
      <c r="L1179" s="17" t="str">
        <f t="shared" si="84"/>
        <v>14/06/2021 15:03</v>
      </c>
      <c r="M1179" s="4">
        <v>44361</v>
      </c>
      <c r="N1179" s="3" t="s">
        <v>1230</v>
      </c>
      <c r="O1179" s="17" t="str">
        <f t="shared" si="85"/>
        <v>14/06/2021 16:59</v>
      </c>
      <c r="P1179" s="24">
        <f t="shared" si="86"/>
        <v>8.0555555556202307E-2</v>
      </c>
      <c r="Q1179" s="28">
        <v>0</v>
      </c>
      <c r="R1179" s="27">
        <f t="shared" si="87"/>
        <v>116.00000000093132</v>
      </c>
      <c r="S1179" s="3" t="s">
        <v>4</v>
      </c>
      <c r="T1179" s="3" t="s">
        <v>1902</v>
      </c>
      <c r="U1179" s="3" t="s">
        <v>4</v>
      </c>
      <c r="V1179" s="3" t="s">
        <v>1911</v>
      </c>
      <c r="W1179" s="5">
        <v>0</v>
      </c>
      <c r="X1179" s="5">
        <v>0.01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2">
        <v>4</v>
      </c>
      <c r="AF1179" s="2">
        <v>0</v>
      </c>
      <c r="AG1179" s="2">
        <v>0</v>
      </c>
      <c r="AH1179" s="2">
        <v>0</v>
      </c>
      <c r="AI1179" s="2">
        <v>0</v>
      </c>
      <c r="AJ1179" s="2">
        <v>2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 t="s">
        <v>4</v>
      </c>
      <c r="AT1179" s="2" t="s">
        <v>4</v>
      </c>
    </row>
    <row r="1180" spans="1:46" x14ac:dyDescent="0.2">
      <c r="A1180" s="2">
        <v>1669474</v>
      </c>
      <c r="B1180" s="2">
        <v>861772</v>
      </c>
      <c r="C1180" s="6">
        <v>23.695213139860801</v>
      </c>
      <c r="D1180" s="6">
        <v>40.242248158556997</v>
      </c>
      <c r="E1180" s="19" t="s">
        <v>1901</v>
      </c>
      <c r="F1180" s="46">
        <f>INDEX(Δεδομένα!$P:$P,MATCH('2021'!E1180,Δεδομένα!$O:$O,0))</f>
        <v>258</v>
      </c>
      <c r="G1180" s="49" t="s">
        <v>1890</v>
      </c>
      <c r="H1180" s="51" t="str">
        <f>INDEX(Δεδομένα!B$1:B$51,MATCH('2021'!G1180,Δεδομένα!A$1:A$51,0))</f>
        <v>ΚΕΝΤΡΙΚΗΣ ΜΑΚΕΔΟΝΙΑΣ</v>
      </c>
      <c r="I1180" s="53">
        <f>INDEX(Δεδομένα!E$1:E$13,MATCH('2021'!H1180,Δεδομένα!D$1:D$13,0))</f>
        <v>3</v>
      </c>
      <c r="J1180" s="4">
        <v>44361</v>
      </c>
      <c r="K1180" s="3" t="s">
        <v>720</v>
      </c>
      <c r="L1180" s="17" t="str">
        <f t="shared" si="84"/>
        <v>14/06/2021 15:29</v>
      </c>
      <c r="M1180" s="4">
        <v>44361</v>
      </c>
      <c r="N1180" s="3" t="s">
        <v>146</v>
      </c>
      <c r="O1180" s="17" t="str">
        <f t="shared" si="85"/>
        <v>14/06/2021 16:30</v>
      </c>
      <c r="P1180" s="24">
        <f t="shared" si="86"/>
        <v>4.2361111110949423E-2</v>
      </c>
      <c r="Q1180" s="28">
        <v>0</v>
      </c>
      <c r="R1180" s="27">
        <f t="shared" si="87"/>
        <v>60.999999999767169</v>
      </c>
      <c r="S1180" s="3" t="s">
        <v>4</v>
      </c>
      <c r="T1180" s="3" t="s">
        <v>1902</v>
      </c>
      <c r="U1180" s="3" t="s">
        <v>4</v>
      </c>
      <c r="V1180" s="3" t="s">
        <v>1912</v>
      </c>
      <c r="W1180" s="5">
        <v>0</v>
      </c>
      <c r="X1180" s="5">
        <v>0.01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2">
        <v>4</v>
      </c>
      <c r="AF1180" s="2">
        <v>0</v>
      </c>
      <c r="AG1180" s="2">
        <v>0</v>
      </c>
      <c r="AH1180" s="2">
        <v>0</v>
      </c>
      <c r="AI1180" s="2">
        <v>0</v>
      </c>
      <c r="AJ1180" s="2">
        <v>2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 t="s">
        <v>4</v>
      </c>
      <c r="AT1180" s="2" t="s">
        <v>4</v>
      </c>
    </row>
    <row r="1181" spans="1:46" x14ac:dyDescent="0.2">
      <c r="A1181" s="2">
        <v>1678701</v>
      </c>
      <c r="B1181" s="2">
        <v>867495</v>
      </c>
      <c r="C1181" s="6">
        <v>23.786338105970401</v>
      </c>
      <c r="D1181" s="6">
        <v>40.126088290537801</v>
      </c>
      <c r="E1181" s="19" t="s">
        <v>1901</v>
      </c>
      <c r="F1181" s="46">
        <f>INDEX(Δεδομένα!$P:$P,MATCH('2021'!E1181,Δεδομένα!$O:$O,0))</f>
        <v>258</v>
      </c>
      <c r="G1181" s="49" t="s">
        <v>1890</v>
      </c>
      <c r="H1181" s="51" t="str">
        <f>INDEX(Δεδομένα!B$1:B$51,MATCH('2021'!G1181,Δεδομένα!A$1:A$51,0))</f>
        <v>ΚΕΝΤΡΙΚΗΣ ΜΑΚΕΔΟΝΙΑΣ</v>
      </c>
      <c r="I1181" s="53">
        <f>INDEX(Δεδομένα!E$1:E$13,MATCH('2021'!H1181,Δεδομένα!D$1:D$13,0))</f>
        <v>3</v>
      </c>
      <c r="J1181" s="4">
        <v>44379</v>
      </c>
      <c r="K1181" s="3" t="s">
        <v>1913</v>
      </c>
      <c r="L1181" s="17" t="str">
        <f t="shared" si="84"/>
        <v>02/07/2021 23:44</v>
      </c>
      <c r="M1181" s="4">
        <v>44383</v>
      </c>
      <c r="N1181" s="3" t="s">
        <v>147</v>
      </c>
      <c r="O1181" s="17" t="str">
        <f t="shared" si="85"/>
        <v>06/07/2021 20:00</v>
      </c>
      <c r="P1181" s="29">
        <f t="shared" si="86"/>
        <v>3.8444444444467081</v>
      </c>
      <c r="Q1181" s="30">
        <f>3*24</f>
        <v>72</v>
      </c>
      <c r="R1181" s="27">
        <f t="shared" si="87"/>
        <v>5536.0000000032596</v>
      </c>
      <c r="S1181" s="3" t="s">
        <v>4</v>
      </c>
      <c r="T1181" s="3" t="s">
        <v>1902</v>
      </c>
      <c r="U1181" s="3" t="s">
        <v>4</v>
      </c>
      <c r="V1181" s="3" t="s">
        <v>1914</v>
      </c>
      <c r="W1181" s="5">
        <v>105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2">
        <v>88</v>
      </c>
      <c r="AF1181" s="2">
        <v>45</v>
      </c>
      <c r="AG1181" s="2">
        <v>8</v>
      </c>
      <c r="AH1181" s="2">
        <v>0</v>
      </c>
      <c r="AI1181" s="2">
        <v>5</v>
      </c>
      <c r="AJ1181" s="2">
        <v>39</v>
      </c>
      <c r="AK1181" s="2">
        <v>5</v>
      </c>
      <c r="AL1181" s="2">
        <v>1</v>
      </c>
      <c r="AM1181" s="2">
        <v>3</v>
      </c>
      <c r="AN1181" s="2">
        <v>1</v>
      </c>
      <c r="AO1181" s="2">
        <v>3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</row>
    <row r="1182" spans="1:46" x14ac:dyDescent="0.2">
      <c r="A1182" s="2">
        <v>1681358</v>
      </c>
      <c r="B1182" s="2">
        <v>870092</v>
      </c>
      <c r="C1182" s="6">
        <v>23.670322501758601</v>
      </c>
      <c r="D1182" s="6">
        <v>40.231297712793797</v>
      </c>
      <c r="E1182" s="19" t="s">
        <v>1901</v>
      </c>
      <c r="F1182" s="46">
        <f>INDEX(Δεδομένα!$P:$P,MATCH('2021'!E1182,Δεδομένα!$O:$O,0))</f>
        <v>258</v>
      </c>
      <c r="G1182" s="49" t="s">
        <v>1890</v>
      </c>
      <c r="H1182" s="51" t="str">
        <f>INDEX(Δεδομένα!B$1:B$51,MATCH('2021'!G1182,Δεδομένα!A$1:A$51,0))</f>
        <v>ΚΕΝΤΡΙΚΗΣ ΜΑΚΕΔΟΝΙΑΣ</v>
      </c>
      <c r="I1182" s="53">
        <f>INDEX(Δεδομένα!E$1:E$13,MATCH('2021'!H1182,Δεδομένα!D$1:D$13,0))</f>
        <v>3</v>
      </c>
      <c r="J1182" s="4">
        <v>44388</v>
      </c>
      <c r="K1182" s="3" t="s">
        <v>552</v>
      </c>
      <c r="L1182" s="17" t="str">
        <f t="shared" si="84"/>
        <v>11/07/2021 13:00</v>
      </c>
      <c r="M1182" s="4">
        <v>44389</v>
      </c>
      <c r="N1182" s="3" t="s">
        <v>865</v>
      </c>
      <c r="O1182" s="17" t="str">
        <f t="shared" si="85"/>
        <v>12/07/2021 19:47</v>
      </c>
      <c r="P1182" s="29">
        <f t="shared" si="86"/>
        <v>1.2826388888934162</v>
      </c>
      <c r="Q1182" s="30">
        <f>1*24</f>
        <v>24</v>
      </c>
      <c r="R1182" s="27">
        <f t="shared" si="87"/>
        <v>1847.0000000065193</v>
      </c>
      <c r="S1182" s="3" t="s">
        <v>4</v>
      </c>
      <c r="T1182" s="3" t="s">
        <v>1902</v>
      </c>
      <c r="U1182" s="3" t="s">
        <v>1915</v>
      </c>
      <c r="V1182" s="3" t="s">
        <v>1916</v>
      </c>
      <c r="W1182" s="5">
        <v>0</v>
      </c>
      <c r="X1182" s="5">
        <v>8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2">
        <v>17</v>
      </c>
      <c r="AF1182" s="2">
        <v>6</v>
      </c>
      <c r="AG1182" s="2">
        <v>0</v>
      </c>
      <c r="AH1182" s="2">
        <v>0</v>
      </c>
      <c r="AI1182" s="2">
        <v>0</v>
      </c>
      <c r="AJ1182" s="2">
        <v>9</v>
      </c>
      <c r="AK1182" s="2">
        <v>3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</row>
    <row r="1183" spans="1:46" x14ac:dyDescent="0.2">
      <c r="A1183" s="2">
        <v>1690853</v>
      </c>
      <c r="B1183" s="2">
        <v>878288</v>
      </c>
      <c r="C1183" s="6">
        <v>23.900626869043101</v>
      </c>
      <c r="D1183" s="6">
        <v>40.013471991849698</v>
      </c>
      <c r="E1183" s="19" t="s">
        <v>1901</v>
      </c>
      <c r="F1183" s="46">
        <f>INDEX(Δεδομένα!$P:$P,MATCH('2021'!E1183,Δεδομένα!$O:$O,0))</f>
        <v>258</v>
      </c>
      <c r="G1183" s="49" t="s">
        <v>1890</v>
      </c>
      <c r="H1183" s="51" t="str">
        <f>INDEX(Δεδομένα!B$1:B$51,MATCH('2021'!G1183,Δεδομένα!A$1:A$51,0))</f>
        <v>ΚΕΝΤΡΙΚΗΣ ΜΑΚΕΔΟΝΙΑΣ</v>
      </c>
      <c r="I1183" s="53">
        <f>INDEX(Δεδομένα!E$1:E$13,MATCH('2021'!H1183,Δεδομένα!D$1:D$13,0))</f>
        <v>3</v>
      </c>
      <c r="J1183" s="4">
        <v>44412</v>
      </c>
      <c r="K1183" s="3" t="s">
        <v>196</v>
      </c>
      <c r="L1183" s="17" t="str">
        <f t="shared" si="84"/>
        <v>04/08/2021 14:15</v>
      </c>
      <c r="M1183" s="4">
        <v>44416</v>
      </c>
      <c r="N1183" s="3" t="s">
        <v>217</v>
      </c>
      <c r="O1183" s="17" t="str">
        <f t="shared" si="85"/>
        <v>08/08/2021 12:16</v>
      </c>
      <c r="P1183" s="29">
        <f t="shared" si="86"/>
        <v>3.9173611111109494</v>
      </c>
      <c r="Q1183" s="30">
        <f>3*24</f>
        <v>72</v>
      </c>
      <c r="R1183" s="27">
        <f t="shared" si="87"/>
        <v>5640.9999999997672</v>
      </c>
      <c r="S1183" s="3" t="s">
        <v>4</v>
      </c>
      <c r="T1183" s="3" t="s">
        <v>1902</v>
      </c>
      <c r="U1183" s="3" t="s">
        <v>4</v>
      </c>
      <c r="V1183" s="3" t="s">
        <v>1903</v>
      </c>
      <c r="W1183" s="5">
        <v>0</v>
      </c>
      <c r="X1183" s="5">
        <v>58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2">
        <v>67</v>
      </c>
      <c r="AF1183" s="2">
        <v>0</v>
      </c>
      <c r="AG1183" s="2">
        <v>8</v>
      </c>
      <c r="AH1183" s="2">
        <v>0</v>
      </c>
      <c r="AI1183" s="2">
        <v>14</v>
      </c>
      <c r="AJ1183" s="2">
        <v>31</v>
      </c>
      <c r="AK1183" s="2">
        <v>29</v>
      </c>
      <c r="AL1183" s="2">
        <v>6</v>
      </c>
      <c r="AM1183" s="2">
        <v>4</v>
      </c>
      <c r="AN1183" s="2">
        <v>1</v>
      </c>
      <c r="AO1183" s="2">
        <v>1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</row>
    <row r="1184" spans="1:46" x14ac:dyDescent="0.2">
      <c r="A1184" s="2">
        <v>1689939</v>
      </c>
      <c r="B1184" s="2">
        <v>882028</v>
      </c>
      <c r="C1184" s="6">
        <v>23.8002424832003</v>
      </c>
      <c r="D1184" s="6">
        <v>40.146178414171899</v>
      </c>
      <c r="E1184" s="19" t="s">
        <v>1901</v>
      </c>
      <c r="F1184" s="46">
        <f>INDEX(Δεδομένα!$P:$P,MATCH('2021'!E1184,Δεδομένα!$O:$O,0))</f>
        <v>258</v>
      </c>
      <c r="G1184" s="49" t="s">
        <v>1890</v>
      </c>
      <c r="H1184" s="51" t="str">
        <f>INDEX(Δεδομένα!B$1:B$51,MATCH('2021'!G1184,Δεδομένα!A$1:A$51,0))</f>
        <v>ΚΕΝΤΡΙΚΗΣ ΜΑΚΕΔΟΝΙΑΣ</v>
      </c>
      <c r="I1184" s="53">
        <f>INDEX(Δεδομένα!E$1:E$13,MATCH('2021'!H1184,Δεδομένα!D$1:D$13,0))</f>
        <v>3</v>
      </c>
      <c r="J1184" s="4">
        <v>44420</v>
      </c>
      <c r="K1184" s="3" t="s">
        <v>1918</v>
      </c>
      <c r="L1184" s="17" t="str">
        <f t="shared" si="84"/>
        <v>12/08/2021 01:03</v>
      </c>
      <c r="M1184" s="4">
        <v>44423</v>
      </c>
      <c r="N1184" s="3" t="s">
        <v>101</v>
      </c>
      <c r="O1184" s="17" t="str">
        <f t="shared" si="85"/>
        <v>15/08/2021 13:28</v>
      </c>
      <c r="P1184" s="29">
        <f t="shared" si="86"/>
        <v>3.5173611111167702</v>
      </c>
      <c r="Q1184" s="30">
        <f>3*24</f>
        <v>72</v>
      </c>
      <c r="R1184" s="27">
        <f t="shared" si="87"/>
        <v>5065.0000000081491</v>
      </c>
      <c r="S1184" s="3" t="s">
        <v>4</v>
      </c>
      <c r="T1184" s="3" t="s">
        <v>1902</v>
      </c>
      <c r="U1184" s="3" t="s">
        <v>4</v>
      </c>
      <c r="V1184" s="3" t="s">
        <v>1919</v>
      </c>
      <c r="W1184" s="5">
        <v>0.1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2">
        <v>6</v>
      </c>
      <c r="AF1184" s="2">
        <v>0</v>
      </c>
      <c r="AG1184" s="2">
        <v>0</v>
      </c>
      <c r="AH1184" s="2">
        <v>0</v>
      </c>
      <c r="AI1184" s="2">
        <v>2</v>
      </c>
      <c r="AJ1184" s="2">
        <v>3</v>
      </c>
      <c r="AK1184" s="2">
        <v>0</v>
      </c>
      <c r="AL1184" s="2">
        <v>0</v>
      </c>
      <c r="AM1184" s="2">
        <v>1</v>
      </c>
      <c r="AN1184" s="2">
        <v>1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</row>
    <row r="1185" spans="1:46" x14ac:dyDescent="0.2">
      <c r="A1185" s="2">
        <v>1689938</v>
      </c>
      <c r="B1185" s="2">
        <v>882101</v>
      </c>
      <c r="C1185" s="6">
        <v>23.8294538848622</v>
      </c>
      <c r="D1185" s="6">
        <v>40.1356534277352</v>
      </c>
      <c r="E1185" s="19" t="s">
        <v>1901</v>
      </c>
      <c r="F1185" s="46">
        <f>INDEX(Δεδομένα!$P:$P,MATCH('2021'!E1185,Δεδομένα!$O:$O,0))</f>
        <v>258</v>
      </c>
      <c r="G1185" s="49" t="s">
        <v>1890</v>
      </c>
      <c r="H1185" s="51" t="str">
        <f>INDEX(Δεδομένα!B$1:B$51,MATCH('2021'!G1185,Δεδομένα!A$1:A$51,0))</f>
        <v>ΚΕΝΤΡΙΚΗΣ ΜΑΚΕΔΟΝΙΑΣ</v>
      </c>
      <c r="I1185" s="53">
        <f>INDEX(Δεδομένα!E$1:E$13,MATCH('2021'!H1185,Δεδομένα!D$1:D$13,0))</f>
        <v>3</v>
      </c>
      <c r="J1185" s="4">
        <v>44420</v>
      </c>
      <c r="K1185" s="3" t="s">
        <v>1758</v>
      </c>
      <c r="L1185" s="17" t="str">
        <f t="shared" si="84"/>
        <v>12/08/2021 02:30</v>
      </c>
      <c r="M1185" s="4">
        <v>44423</v>
      </c>
      <c r="N1185" s="3" t="s">
        <v>555</v>
      </c>
      <c r="O1185" s="17" t="str">
        <f t="shared" si="85"/>
        <v>15/08/2021 13:30</v>
      </c>
      <c r="P1185" s="29">
        <f t="shared" si="86"/>
        <v>3.4583333333357587</v>
      </c>
      <c r="Q1185" s="30">
        <f>3*24</f>
        <v>72</v>
      </c>
      <c r="R1185" s="27">
        <f t="shared" si="87"/>
        <v>4980.0000000034925</v>
      </c>
      <c r="S1185" s="3" t="s">
        <v>4</v>
      </c>
      <c r="T1185" s="3" t="s">
        <v>1902</v>
      </c>
      <c r="U1185" s="3" t="s">
        <v>4</v>
      </c>
      <c r="V1185" s="3" t="s">
        <v>1920</v>
      </c>
      <c r="W1185" s="5">
        <v>0.05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2">
        <v>11</v>
      </c>
      <c r="AF1185" s="2">
        <v>0</v>
      </c>
      <c r="AG1185" s="2">
        <v>0</v>
      </c>
      <c r="AH1185" s="2">
        <v>0</v>
      </c>
      <c r="AI1185" s="2">
        <v>0</v>
      </c>
      <c r="AJ1185" s="2">
        <v>5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</row>
    <row r="1186" spans="1:46" x14ac:dyDescent="0.2">
      <c r="A1186" s="2">
        <v>1690858</v>
      </c>
      <c r="B1186" s="2">
        <v>882151</v>
      </c>
      <c r="C1186" s="6">
        <v>23.8236475763855</v>
      </c>
      <c r="D1186" s="6">
        <v>40.0668008209622</v>
      </c>
      <c r="E1186" s="19" t="s">
        <v>1901</v>
      </c>
      <c r="F1186" s="46">
        <f>INDEX(Δεδομένα!$P:$P,MATCH('2021'!E1186,Δεδομένα!$O:$O,0))</f>
        <v>258</v>
      </c>
      <c r="G1186" s="49" t="s">
        <v>1890</v>
      </c>
      <c r="H1186" s="51" t="str">
        <f>INDEX(Δεδομένα!B$1:B$51,MATCH('2021'!G1186,Δεδομένα!A$1:A$51,0))</f>
        <v>ΚΕΝΤΡΙΚΗΣ ΜΑΚΕΔΟΝΙΑΣ</v>
      </c>
      <c r="I1186" s="53">
        <f>INDEX(Δεδομένα!E$1:E$13,MATCH('2021'!H1186,Δεδομένα!D$1:D$13,0))</f>
        <v>3</v>
      </c>
      <c r="J1186" s="4">
        <v>44420</v>
      </c>
      <c r="K1186" s="3" t="s">
        <v>519</v>
      </c>
      <c r="L1186" s="17" t="str">
        <f t="shared" si="84"/>
        <v>12/08/2021 08:30</v>
      </c>
      <c r="M1186" s="4">
        <v>44422</v>
      </c>
      <c r="N1186" s="3" t="s">
        <v>256</v>
      </c>
      <c r="O1186" s="17" t="str">
        <f t="shared" si="85"/>
        <v>14/08/2021 20:15</v>
      </c>
      <c r="P1186" s="29">
        <f t="shared" si="86"/>
        <v>2.4895833333357587</v>
      </c>
      <c r="Q1186" s="30">
        <f>2*24</f>
        <v>48</v>
      </c>
      <c r="R1186" s="27">
        <f t="shared" si="87"/>
        <v>3585.0000000034925</v>
      </c>
      <c r="S1186" s="3" t="s">
        <v>4</v>
      </c>
      <c r="T1186" s="3" t="s">
        <v>1902</v>
      </c>
      <c r="U1186" s="3" t="s">
        <v>4</v>
      </c>
      <c r="V1186" s="3" t="s">
        <v>1921</v>
      </c>
      <c r="W1186" s="5">
        <v>6</v>
      </c>
      <c r="X1186" s="5">
        <v>6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2">
        <v>8</v>
      </c>
      <c r="AF1186" s="2">
        <v>0</v>
      </c>
      <c r="AG1186" s="2">
        <v>0</v>
      </c>
      <c r="AH1186" s="2">
        <v>0</v>
      </c>
      <c r="AI1186" s="2">
        <v>0</v>
      </c>
      <c r="AJ1186" s="2">
        <v>3</v>
      </c>
      <c r="AK1186" s="2">
        <v>3</v>
      </c>
      <c r="AL1186" s="2">
        <v>0</v>
      </c>
      <c r="AM1186" s="2">
        <v>0</v>
      </c>
      <c r="AN1186" s="2">
        <v>1</v>
      </c>
      <c r="AO1186" s="2">
        <v>3</v>
      </c>
      <c r="AP1186" s="2">
        <v>1</v>
      </c>
      <c r="AQ1186" s="2">
        <v>0</v>
      </c>
      <c r="AR1186" s="2">
        <v>0</v>
      </c>
      <c r="AS1186" s="2">
        <v>0</v>
      </c>
      <c r="AT1186" s="2">
        <v>0</v>
      </c>
    </row>
    <row r="1187" spans="1:46" x14ac:dyDescent="0.2">
      <c r="A1187" s="2">
        <v>1690467</v>
      </c>
      <c r="B1187" s="2">
        <v>882240</v>
      </c>
      <c r="C1187" s="6">
        <v>23.839025457276598</v>
      </c>
      <c r="D1187" s="6">
        <v>40.104754538821503</v>
      </c>
      <c r="E1187" s="19" t="s">
        <v>1901</v>
      </c>
      <c r="F1187" s="46">
        <f>INDEX(Δεδομένα!$P:$P,MATCH('2021'!E1187,Δεδομένα!$O:$O,0))</f>
        <v>258</v>
      </c>
      <c r="G1187" s="49" t="s">
        <v>1890</v>
      </c>
      <c r="H1187" s="51" t="str">
        <f>INDEX(Δεδομένα!B$1:B$51,MATCH('2021'!G1187,Δεδομένα!A$1:A$51,0))</f>
        <v>ΚΕΝΤΡΙΚΗΣ ΜΑΚΕΔΟΝΙΑΣ</v>
      </c>
      <c r="I1187" s="53">
        <f>INDEX(Δεδομένα!E$1:E$13,MATCH('2021'!H1187,Δεδομένα!D$1:D$13,0))</f>
        <v>3</v>
      </c>
      <c r="J1187" s="4">
        <v>44420</v>
      </c>
      <c r="K1187" s="3" t="s">
        <v>272</v>
      </c>
      <c r="L1187" s="17" t="str">
        <f t="shared" si="84"/>
        <v>12/08/2021 09:00</v>
      </c>
      <c r="M1187" s="4">
        <v>44421</v>
      </c>
      <c r="N1187" s="3" t="s">
        <v>234</v>
      </c>
      <c r="O1187" s="17" t="str">
        <f t="shared" si="85"/>
        <v>13/08/2021 18:39</v>
      </c>
      <c r="P1187" s="29">
        <f t="shared" si="86"/>
        <v>1.4020833333343035</v>
      </c>
      <c r="Q1187" s="30">
        <f>1*24</f>
        <v>24</v>
      </c>
      <c r="R1187" s="27">
        <f t="shared" si="87"/>
        <v>2019.000000001397</v>
      </c>
      <c r="S1187" s="3" t="s">
        <v>4</v>
      </c>
      <c r="T1187" s="3" t="s">
        <v>1902</v>
      </c>
      <c r="U1187" s="3" t="s">
        <v>4</v>
      </c>
      <c r="V1187" s="3" t="s">
        <v>1922</v>
      </c>
      <c r="W1187" s="5">
        <v>0</v>
      </c>
      <c r="X1187" s="5">
        <v>0.01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2">
        <v>5</v>
      </c>
      <c r="AF1187" s="2">
        <v>0</v>
      </c>
      <c r="AG1187" s="2">
        <v>0</v>
      </c>
      <c r="AH1187" s="2">
        <v>0</v>
      </c>
      <c r="AI1187" s="2">
        <v>0</v>
      </c>
      <c r="AJ1187" s="2">
        <v>2</v>
      </c>
      <c r="AK1187" s="2">
        <v>0</v>
      </c>
      <c r="AL1187" s="2">
        <v>0</v>
      </c>
      <c r="AM1187" s="2">
        <v>0</v>
      </c>
      <c r="AN1187" s="2">
        <v>1</v>
      </c>
      <c r="AO1187" s="2">
        <v>1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</row>
    <row r="1188" spans="1:46" x14ac:dyDescent="0.2">
      <c r="A1188" s="2">
        <v>1690969</v>
      </c>
      <c r="B1188" s="2">
        <v>882177</v>
      </c>
      <c r="C1188" s="6">
        <v>23.8291341653693</v>
      </c>
      <c r="D1188" s="6">
        <v>40.0672060072785</v>
      </c>
      <c r="E1188" s="19" t="s">
        <v>1901</v>
      </c>
      <c r="F1188" s="46">
        <f>INDEX(Δεδομένα!$P:$P,MATCH('2021'!E1188,Δεδομένα!$O:$O,0))</f>
        <v>258</v>
      </c>
      <c r="G1188" s="49" t="s">
        <v>1890</v>
      </c>
      <c r="H1188" s="51" t="str">
        <f>INDEX(Δεδομένα!B$1:B$51,MATCH('2021'!G1188,Δεδομένα!A$1:A$51,0))</f>
        <v>ΚΕΝΤΡΙΚΗΣ ΜΑΚΕΔΟΝΙΑΣ</v>
      </c>
      <c r="I1188" s="53">
        <f>INDEX(Δεδομένα!E$1:E$13,MATCH('2021'!H1188,Δεδομένα!D$1:D$13,0))</f>
        <v>3</v>
      </c>
      <c r="J1188" s="4">
        <v>44420</v>
      </c>
      <c r="K1188" s="3" t="s">
        <v>1923</v>
      </c>
      <c r="L1188" s="17" t="str">
        <f t="shared" si="84"/>
        <v>12/08/2021 10:45</v>
      </c>
      <c r="M1188" s="4">
        <v>44422</v>
      </c>
      <c r="N1188" s="3" t="s">
        <v>256</v>
      </c>
      <c r="O1188" s="17" t="str">
        <f t="shared" si="85"/>
        <v>14/08/2021 20:15</v>
      </c>
      <c r="P1188" s="29">
        <f t="shared" si="86"/>
        <v>2.3958333333357587</v>
      </c>
      <c r="Q1188" s="30">
        <f>2*24</f>
        <v>48</v>
      </c>
      <c r="R1188" s="27">
        <f t="shared" si="87"/>
        <v>3450.0000000034925</v>
      </c>
      <c r="S1188" s="3" t="s">
        <v>4</v>
      </c>
      <c r="T1188" s="3" t="s">
        <v>1902</v>
      </c>
      <c r="U1188" s="3" t="s">
        <v>4</v>
      </c>
      <c r="V1188" s="3" t="s">
        <v>1921</v>
      </c>
      <c r="W1188" s="5">
        <v>0</v>
      </c>
      <c r="X1188" s="5">
        <v>0.03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2">
        <v>5</v>
      </c>
      <c r="AF1188" s="2">
        <v>0</v>
      </c>
      <c r="AG1188" s="2">
        <v>0</v>
      </c>
      <c r="AH1188" s="2">
        <v>0</v>
      </c>
      <c r="AI1188" s="2">
        <v>0</v>
      </c>
      <c r="AJ1188" s="2">
        <v>2</v>
      </c>
      <c r="AK1188" s="2">
        <v>2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</row>
    <row r="1189" spans="1:46" x14ac:dyDescent="0.2">
      <c r="A1189" s="2">
        <v>1691006</v>
      </c>
      <c r="B1189" s="2">
        <v>882196</v>
      </c>
      <c r="C1189" s="6">
        <v>23.796688181806999</v>
      </c>
      <c r="D1189" s="6">
        <v>40.174030874407798</v>
      </c>
      <c r="E1189" s="19" t="s">
        <v>1901</v>
      </c>
      <c r="F1189" s="46">
        <f>INDEX(Δεδομένα!$P:$P,MATCH('2021'!E1189,Δεδομένα!$O:$O,0))</f>
        <v>258</v>
      </c>
      <c r="G1189" s="49" t="s">
        <v>1890</v>
      </c>
      <c r="H1189" s="51" t="str">
        <f>INDEX(Δεδομένα!B$1:B$51,MATCH('2021'!G1189,Δεδομένα!A$1:A$51,0))</f>
        <v>ΚΕΝΤΡΙΚΗΣ ΜΑΚΕΔΟΝΙΑΣ</v>
      </c>
      <c r="I1189" s="53">
        <f>INDEX(Δεδομένα!E$1:E$13,MATCH('2021'!H1189,Δεδομένα!D$1:D$13,0))</f>
        <v>3</v>
      </c>
      <c r="J1189" s="4">
        <v>44420</v>
      </c>
      <c r="K1189" s="3" t="s">
        <v>692</v>
      </c>
      <c r="L1189" s="17" t="str">
        <f t="shared" si="84"/>
        <v>12/08/2021 10:50</v>
      </c>
      <c r="M1189" s="4">
        <v>44422</v>
      </c>
      <c r="N1189" s="3" t="s">
        <v>503</v>
      </c>
      <c r="O1189" s="17" t="str">
        <f t="shared" si="85"/>
        <v>14/08/2021 20:18</v>
      </c>
      <c r="P1189" s="29">
        <f t="shared" si="86"/>
        <v>2.3944444444423425</v>
      </c>
      <c r="Q1189" s="30">
        <f>2*24</f>
        <v>48</v>
      </c>
      <c r="R1189" s="27">
        <f t="shared" si="87"/>
        <v>3447.9999999969732</v>
      </c>
      <c r="S1189" s="3" t="s">
        <v>4</v>
      </c>
      <c r="T1189" s="3" t="s">
        <v>1902</v>
      </c>
      <c r="U1189" s="3" t="s">
        <v>123</v>
      </c>
      <c r="V1189" s="3" t="s">
        <v>1924</v>
      </c>
      <c r="W1189" s="5">
        <v>0</v>
      </c>
      <c r="X1189" s="5">
        <v>0.1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2">
        <v>8</v>
      </c>
      <c r="AF1189" s="2">
        <v>0</v>
      </c>
      <c r="AG1189" s="2">
        <v>0</v>
      </c>
      <c r="AH1189" s="2">
        <v>0</v>
      </c>
      <c r="AI1189" s="2">
        <v>0</v>
      </c>
      <c r="AJ1189" s="2">
        <v>3</v>
      </c>
      <c r="AK1189" s="2">
        <v>3</v>
      </c>
      <c r="AL1189" s="2">
        <v>0</v>
      </c>
      <c r="AM1189" s="2">
        <v>0</v>
      </c>
      <c r="AN1189" s="2">
        <v>1</v>
      </c>
      <c r="AO1189" s="2">
        <v>1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</row>
    <row r="1190" spans="1:46" x14ac:dyDescent="0.2">
      <c r="A1190" s="2">
        <v>1691007</v>
      </c>
      <c r="B1190" s="2">
        <v>882224</v>
      </c>
      <c r="C1190" s="6">
        <v>23.802464611336799</v>
      </c>
      <c r="D1190" s="6">
        <v>40.130257770678398</v>
      </c>
      <c r="E1190" s="19" t="s">
        <v>1901</v>
      </c>
      <c r="F1190" s="46">
        <f>INDEX(Δεδομένα!$P:$P,MATCH('2021'!E1190,Δεδομένα!$O:$O,0))</f>
        <v>258</v>
      </c>
      <c r="G1190" s="49" t="s">
        <v>1890</v>
      </c>
      <c r="H1190" s="51" t="str">
        <f>INDEX(Δεδομένα!B$1:B$51,MATCH('2021'!G1190,Δεδομένα!A$1:A$51,0))</f>
        <v>ΚΕΝΤΡΙΚΗΣ ΜΑΚΕΔΟΝΙΑΣ</v>
      </c>
      <c r="I1190" s="53">
        <f>INDEX(Δεδομένα!E$1:E$13,MATCH('2021'!H1190,Δεδομένα!D$1:D$13,0))</f>
        <v>3</v>
      </c>
      <c r="J1190" s="4">
        <v>44420</v>
      </c>
      <c r="K1190" s="3" t="s">
        <v>338</v>
      </c>
      <c r="L1190" s="17" t="str">
        <f t="shared" si="84"/>
        <v>12/08/2021 11:00</v>
      </c>
      <c r="M1190" s="4">
        <v>44422</v>
      </c>
      <c r="N1190" s="3" t="s">
        <v>1030</v>
      </c>
      <c r="O1190" s="17" t="str">
        <f t="shared" si="85"/>
        <v>14/08/2021 20:16</v>
      </c>
      <c r="P1190" s="29">
        <f t="shared" si="86"/>
        <v>2.3861111111109494</v>
      </c>
      <c r="Q1190" s="30">
        <f>2*24</f>
        <v>48</v>
      </c>
      <c r="R1190" s="27">
        <f t="shared" si="87"/>
        <v>3435.9999999997672</v>
      </c>
      <c r="S1190" s="3" t="s">
        <v>4</v>
      </c>
      <c r="T1190" s="3" t="s">
        <v>1902</v>
      </c>
      <c r="U1190" s="3" t="s">
        <v>4</v>
      </c>
      <c r="V1190" s="3" t="s">
        <v>1925</v>
      </c>
      <c r="W1190" s="5">
        <v>0</v>
      </c>
      <c r="X1190" s="5">
        <v>0.16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2">
        <v>10</v>
      </c>
      <c r="AF1190" s="2">
        <v>0</v>
      </c>
      <c r="AG1190" s="2">
        <v>0</v>
      </c>
      <c r="AH1190" s="2">
        <v>0</v>
      </c>
      <c r="AI1190" s="2">
        <v>0</v>
      </c>
      <c r="AJ1190" s="2">
        <v>4</v>
      </c>
      <c r="AK1190" s="2">
        <v>0</v>
      </c>
      <c r="AL1190" s="2">
        <v>0</v>
      </c>
      <c r="AM1190" s="2">
        <v>0</v>
      </c>
      <c r="AN1190" s="2">
        <v>1</v>
      </c>
      <c r="AO1190" s="2">
        <v>1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</row>
    <row r="1191" spans="1:46" x14ac:dyDescent="0.2">
      <c r="A1191" s="2">
        <v>1690558</v>
      </c>
      <c r="B1191" s="2">
        <v>882230</v>
      </c>
      <c r="C1191" s="6">
        <v>23.816242325030899</v>
      </c>
      <c r="D1191" s="6">
        <v>40.127377107956498</v>
      </c>
      <c r="E1191" s="19" t="s">
        <v>1901</v>
      </c>
      <c r="F1191" s="46">
        <f>INDEX(Δεδομένα!$P:$P,MATCH('2021'!E1191,Δεδομένα!$O:$O,0))</f>
        <v>258</v>
      </c>
      <c r="G1191" s="49" t="s">
        <v>1890</v>
      </c>
      <c r="H1191" s="51" t="str">
        <f>INDEX(Δεδομένα!B$1:B$51,MATCH('2021'!G1191,Δεδομένα!A$1:A$51,0))</f>
        <v>ΚΕΝΤΡΙΚΗΣ ΜΑΚΕΔΟΝΙΑΣ</v>
      </c>
      <c r="I1191" s="53">
        <f>INDEX(Δεδομένα!E$1:E$13,MATCH('2021'!H1191,Δεδομένα!D$1:D$13,0))</f>
        <v>3</v>
      </c>
      <c r="J1191" s="4">
        <v>44420</v>
      </c>
      <c r="K1191" s="3" t="s">
        <v>484</v>
      </c>
      <c r="L1191" s="17" t="str">
        <f t="shared" si="84"/>
        <v>12/08/2021 12:40</v>
      </c>
      <c r="M1191" s="4">
        <v>44421</v>
      </c>
      <c r="N1191" s="3" t="s">
        <v>1238</v>
      </c>
      <c r="O1191" s="17" t="str">
        <f t="shared" si="85"/>
        <v>13/08/2021 21:05</v>
      </c>
      <c r="P1191" s="29">
        <f t="shared" si="86"/>
        <v>1.3506944444379769</v>
      </c>
      <c r="Q1191" s="30">
        <f>1*24</f>
        <v>24</v>
      </c>
      <c r="R1191" s="27">
        <f t="shared" si="87"/>
        <v>1944.9999999906868</v>
      </c>
      <c r="S1191" s="3" t="s">
        <v>4</v>
      </c>
      <c r="T1191" s="3" t="s">
        <v>1902</v>
      </c>
      <c r="U1191" s="3" t="s">
        <v>4</v>
      </c>
      <c r="V1191" s="3" t="s">
        <v>1905</v>
      </c>
      <c r="W1191" s="5">
        <v>0</v>
      </c>
      <c r="X1191" s="5">
        <v>0.05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1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</row>
    <row r="1192" spans="1:46" x14ac:dyDescent="0.2">
      <c r="A1192" s="2">
        <v>1690462</v>
      </c>
      <c r="B1192" s="2">
        <v>882256</v>
      </c>
      <c r="C1192" s="6">
        <v>23.8574955505064</v>
      </c>
      <c r="D1192" s="6">
        <v>40.146144592623003</v>
      </c>
      <c r="E1192" s="19" t="s">
        <v>1901</v>
      </c>
      <c r="F1192" s="46">
        <f>INDEX(Δεδομένα!$P:$P,MATCH('2021'!E1192,Δεδομένα!$O:$O,0))</f>
        <v>258</v>
      </c>
      <c r="G1192" s="49" t="s">
        <v>1890</v>
      </c>
      <c r="H1192" s="51" t="str">
        <f>INDEX(Δεδομένα!B$1:B$51,MATCH('2021'!G1192,Δεδομένα!A$1:A$51,0))</f>
        <v>ΚΕΝΤΡΙΚΗΣ ΜΑΚΕΔΟΝΙΑΣ</v>
      </c>
      <c r="I1192" s="53">
        <f>INDEX(Δεδομένα!E$1:E$13,MATCH('2021'!H1192,Δεδομένα!D$1:D$13,0))</f>
        <v>3</v>
      </c>
      <c r="J1192" s="4">
        <v>44420</v>
      </c>
      <c r="K1192" s="3" t="s">
        <v>1789</v>
      </c>
      <c r="L1192" s="17" t="str">
        <f t="shared" si="84"/>
        <v>12/08/2021 13:23</v>
      </c>
      <c r="M1192" s="4">
        <v>44423</v>
      </c>
      <c r="N1192" s="3" t="s">
        <v>59</v>
      </c>
      <c r="O1192" s="17" t="str">
        <f t="shared" si="85"/>
        <v>15/08/2021 13:34</v>
      </c>
      <c r="P1192" s="29">
        <f t="shared" si="86"/>
        <v>3.007638888891961</v>
      </c>
      <c r="Q1192" s="30">
        <f>3*24</f>
        <v>72</v>
      </c>
      <c r="R1192" s="27">
        <f t="shared" si="87"/>
        <v>4331.0000000044238</v>
      </c>
      <c r="S1192" s="3" t="s">
        <v>4</v>
      </c>
      <c r="T1192" s="3" t="s">
        <v>1902</v>
      </c>
      <c r="U1192" s="3" t="s">
        <v>4</v>
      </c>
      <c r="V1192" s="3" t="s">
        <v>1926</v>
      </c>
      <c r="W1192" s="5">
        <v>0</v>
      </c>
      <c r="X1192" s="5">
        <v>0.05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2">
        <v>10</v>
      </c>
      <c r="AF1192" s="2">
        <v>0</v>
      </c>
      <c r="AG1192" s="2">
        <v>0</v>
      </c>
      <c r="AH1192" s="2">
        <v>0</v>
      </c>
      <c r="AI1192" s="2">
        <v>0</v>
      </c>
      <c r="AJ1192" s="2">
        <v>5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</row>
    <row r="1193" spans="1:46" x14ac:dyDescent="0.2">
      <c r="A1193" s="2">
        <v>1690459</v>
      </c>
      <c r="B1193" s="2">
        <v>882297</v>
      </c>
      <c r="C1193" s="6">
        <v>23.837490676023901</v>
      </c>
      <c r="D1193" s="6">
        <v>40.061187712761601</v>
      </c>
      <c r="E1193" s="19" t="s">
        <v>1901</v>
      </c>
      <c r="F1193" s="46">
        <f>INDEX(Δεδομένα!$P:$P,MATCH('2021'!E1193,Δεδομένα!$O:$O,0))</f>
        <v>258</v>
      </c>
      <c r="G1193" s="49" t="s">
        <v>1890</v>
      </c>
      <c r="H1193" s="51" t="str">
        <f>INDEX(Δεδομένα!B$1:B$51,MATCH('2021'!G1193,Δεδομένα!A$1:A$51,0))</f>
        <v>ΚΕΝΤΡΙΚΗΣ ΜΑΚΕΔΟΝΙΑΣ</v>
      </c>
      <c r="I1193" s="53">
        <f>INDEX(Δεδομένα!E$1:E$13,MATCH('2021'!H1193,Δεδομένα!D$1:D$13,0))</f>
        <v>3</v>
      </c>
      <c r="J1193" s="4">
        <v>44420</v>
      </c>
      <c r="K1193" s="3" t="s">
        <v>509</v>
      </c>
      <c r="L1193" s="17" t="str">
        <f t="shared" si="84"/>
        <v>12/08/2021 15:55</v>
      </c>
      <c r="M1193" s="4">
        <v>44422</v>
      </c>
      <c r="N1193" s="3" t="s">
        <v>871</v>
      </c>
      <c r="O1193" s="17" t="str">
        <f t="shared" si="85"/>
        <v>14/08/2021 20:17</v>
      </c>
      <c r="P1193" s="29">
        <f t="shared" si="86"/>
        <v>2.1819444444408873</v>
      </c>
      <c r="Q1193" s="30">
        <f>2*24</f>
        <v>48</v>
      </c>
      <c r="R1193" s="27">
        <f t="shared" si="87"/>
        <v>3141.9999999948777</v>
      </c>
      <c r="S1193" s="3" t="s">
        <v>4</v>
      </c>
      <c r="T1193" s="3" t="s">
        <v>1902</v>
      </c>
      <c r="U1193" s="3" t="s">
        <v>4</v>
      </c>
      <c r="V1193" s="3" t="s">
        <v>1927</v>
      </c>
      <c r="W1193" s="5">
        <v>0</v>
      </c>
      <c r="X1193" s="5">
        <v>7.0000000000000007E-2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2">
        <v>14</v>
      </c>
      <c r="AF1193" s="2">
        <v>0</v>
      </c>
      <c r="AG1193" s="2">
        <v>0</v>
      </c>
      <c r="AH1193" s="2">
        <v>0</v>
      </c>
      <c r="AI1193" s="2">
        <v>0</v>
      </c>
      <c r="AJ1193" s="2">
        <v>6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</row>
    <row r="1194" spans="1:46" x14ac:dyDescent="0.2">
      <c r="A1194" s="2">
        <v>1690454</v>
      </c>
      <c r="B1194" s="2">
        <v>882318</v>
      </c>
      <c r="C1194" s="6">
        <v>23.817304886862701</v>
      </c>
      <c r="D1194" s="6">
        <v>40.168036784397401</v>
      </c>
      <c r="E1194" s="19" t="s">
        <v>1901</v>
      </c>
      <c r="F1194" s="46">
        <f>INDEX(Δεδομένα!$P:$P,MATCH('2021'!E1194,Δεδομένα!$O:$O,0))</f>
        <v>258</v>
      </c>
      <c r="G1194" s="49" t="s">
        <v>1890</v>
      </c>
      <c r="H1194" s="51" t="str">
        <f>INDEX(Δεδομένα!B$1:B$51,MATCH('2021'!G1194,Δεδομένα!A$1:A$51,0))</f>
        <v>ΚΕΝΤΡΙΚΗΣ ΜΑΚΕΔΟΝΙΑΣ</v>
      </c>
      <c r="I1194" s="53">
        <f>INDEX(Δεδομένα!E$1:E$13,MATCH('2021'!H1194,Δεδομένα!D$1:D$13,0))</f>
        <v>3</v>
      </c>
      <c r="J1194" s="4">
        <v>44420</v>
      </c>
      <c r="K1194" s="3" t="s">
        <v>411</v>
      </c>
      <c r="L1194" s="17" t="str">
        <f t="shared" si="84"/>
        <v>12/08/2021 17:10</v>
      </c>
      <c r="M1194" s="4">
        <v>44423</v>
      </c>
      <c r="N1194" s="3" t="s">
        <v>549</v>
      </c>
      <c r="O1194" s="17" t="str">
        <f t="shared" si="85"/>
        <v>15/08/2021 12:27</v>
      </c>
      <c r="P1194" s="29">
        <f t="shared" si="86"/>
        <v>2.8034722222218988</v>
      </c>
      <c r="Q1194" s="30">
        <f>2*24</f>
        <v>48</v>
      </c>
      <c r="R1194" s="27">
        <f t="shared" si="87"/>
        <v>4036.9999999995343</v>
      </c>
      <c r="S1194" s="3" t="s">
        <v>4</v>
      </c>
      <c r="T1194" s="3" t="s">
        <v>1902</v>
      </c>
      <c r="U1194" s="3" t="s">
        <v>4</v>
      </c>
      <c r="V1194" s="3" t="s">
        <v>1924</v>
      </c>
      <c r="W1194" s="5">
        <v>0</v>
      </c>
      <c r="X1194" s="5">
        <v>0.1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2">
        <v>14</v>
      </c>
      <c r="AF1194" s="2">
        <v>0</v>
      </c>
      <c r="AG1194" s="2">
        <v>0</v>
      </c>
      <c r="AH1194" s="2">
        <v>0</v>
      </c>
      <c r="AI1194" s="2">
        <v>0</v>
      </c>
      <c r="AJ1194" s="2">
        <v>6</v>
      </c>
      <c r="AK1194" s="2">
        <v>0</v>
      </c>
      <c r="AL1194" s="2">
        <v>0</v>
      </c>
      <c r="AM1194" s="2">
        <v>0</v>
      </c>
      <c r="AN1194" s="2">
        <v>1</v>
      </c>
      <c r="AO1194" s="2">
        <v>1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</row>
    <row r="1195" spans="1:46" x14ac:dyDescent="0.2">
      <c r="A1195" s="2">
        <v>1689940</v>
      </c>
      <c r="B1195" s="2">
        <v>882586</v>
      </c>
      <c r="C1195" s="6">
        <v>23.804101188091099</v>
      </c>
      <c r="D1195" s="6">
        <v>40.134885658434698</v>
      </c>
      <c r="E1195" s="19" t="s">
        <v>1901</v>
      </c>
      <c r="F1195" s="46">
        <f>INDEX(Δεδομένα!$P:$P,MATCH('2021'!E1195,Δεδομένα!$O:$O,0))</f>
        <v>258</v>
      </c>
      <c r="G1195" s="49" t="s">
        <v>1890</v>
      </c>
      <c r="H1195" s="51" t="str">
        <f>INDEX(Δεδομένα!B$1:B$51,MATCH('2021'!G1195,Δεδομένα!A$1:A$51,0))</f>
        <v>ΚΕΝΤΡΙΚΗΣ ΜΑΚΕΔΟΝΙΑΣ</v>
      </c>
      <c r="I1195" s="53">
        <f>INDEX(Δεδομένα!E$1:E$13,MATCH('2021'!H1195,Δεδομένα!D$1:D$13,0))</f>
        <v>3</v>
      </c>
      <c r="J1195" s="4">
        <v>44421</v>
      </c>
      <c r="K1195" s="3" t="s">
        <v>1442</v>
      </c>
      <c r="L1195" s="17" t="str">
        <f t="shared" si="84"/>
        <v>13/08/2021 14:11</v>
      </c>
      <c r="M1195" s="4">
        <v>44423</v>
      </c>
      <c r="N1195" s="3" t="s">
        <v>447</v>
      </c>
      <c r="O1195" s="17" t="str">
        <f t="shared" si="85"/>
        <v>15/08/2021 13:40</v>
      </c>
      <c r="P1195" s="29">
        <f t="shared" si="86"/>
        <v>1.9784722222248092</v>
      </c>
      <c r="Q1195" s="30">
        <f>1*24</f>
        <v>24</v>
      </c>
      <c r="R1195" s="27">
        <f t="shared" si="87"/>
        <v>2849.0000000037253</v>
      </c>
      <c r="S1195" s="3" t="s">
        <v>4</v>
      </c>
      <c r="T1195" s="3" t="s">
        <v>1902</v>
      </c>
      <c r="U1195" s="3" t="s">
        <v>4</v>
      </c>
      <c r="V1195" s="3" t="s">
        <v>1928</v>
      </c>
      <c r="W1195" s="5">
        <v>0.1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2">
        <v>21</v>
      </c>
      <c r="AF1195" s="2">
        <v>0</v>
      </c>
      <c r="AG1195" s="2">
        <v>4</v>
      </c>
      <c r="AH1195" s="2">
        <v>0</v>
      </c>
      <c r="AI1195" s="2">
        <v>4</v>
      </c>
      <c r="AJ1195" s="2">
        <v>10</v>
      </c>
      <c r="AK1195" s="2">
        <v>0</v>
      </c>
      <c r="AL1195" s="2">
        <v>0</v>
      </c>
      <c r="AM1195" s="2">
        <v>3</v>
      </c>
      <c r="AN1195" s="2">
        <v>2</v>
      </c>
      <c r="AO1195" s="2">
        <v>1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</row>
    <row r="1196" spans="1:46" x14ac:dyDescent="0.2">
      <c r="A1196" s="2">
        <v>1689941</v>
      </c>
      <c r="B1196" s="2">
        <v>883182</v>
      </c>
      <c r="C1196" s="6">
        <v>23.855565793199599</v>
      </c>
      <c r="D1196" s="6">
        <v>40.154302795487801</v>
      </c>
      <c r="E1196" s="19" t="s">
        <v>1901</v>
      </c>
      <c r="F1196" s="46">
        <f>INDEX(Δεδομένα!$P:$P,MATCH('2021'!E1196,Δεδομένα!$O:$O,0))</f>
        <v>258</v>
      </c>
      <c r="G1196" s="49" t="s">
        <v>1890</v>
      </c>
      <c r="H1196" s="51" t="str">
        <f>INDEX(Δεδομένα!B$1:B$51,MATCH('2021'!G1196,Δεδομένα!A$1:A$51,0))</f>
        <v>ΚΕΝΤΡΙΚΗΣ ΜΑΚΕΔΟΝΙΑΣ</v>
      </c>
      <c r="I1196" s="53">
        <f>INDEX(Δεδομένα!E$1:E$13,MATCH('2021'!H1196,Δεδομένα!D$1:D$13,0))</f>
        <v>3</v>
      </c>
      <c r="J1196" s="4">
        <v>44423</v>
      </c>
      <c r="K1196" s="3" t="s">
        <v>338</v>
      </c>
      <c r="L1196" s="17" t="str">
        <f t="shared" si="84"/>
        <v>15/08/2021 11:00</v>
      </c>
      <c r="M1196" s="4">
        <v>44423</v>
      </c>
      <c r="N1196" s="3" t="s">
        <v>447</v>
      </c>
      <c r="O1196" s="17" t="str">
        <f t="shared" si="85"/>
        <v>15/08/2021 13:40</v>
      </c>
      <c r="P1196" s="24">
        <f t="shared" si="86"/>
        <v>0.11111111110949423</v>
      </c>
      <c r="Q1196" s="28">
        <v>0</v>
      </c>
      <c r="R1196" s="27">
        <f t="shared" si="87"/>
        <v>159.99999999767169</v>
      </c>
      <c r="S1196" s="3" t="s">
        <v>4</v>
      </c>
      <c r="T1196" s="3" t="s">
        <v>1902</v>
      </c>
      <c r="U1196" s="3" t="s">
        <v>1929</v>
      </c>
      <c r="V1196" s="3" t="s">
        <v>1930</v>
      </c>
      <c r="W1196" s="5">
        <v>0.01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2">
        <v>3</v>
      </c>
      <c r="AF1196" s="2">
        <v>0</v>
      </c>
      <c r="AG1196" s="2">
        <v>0</v>
      </c>
      <c r="AH1196" s="2">
        <v>0</v>
      </c>
      <c r="AI1196" s="2">
        <v>0</v>
      </c>
      <c r="AJ1196" s="2">
        <v>1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</row>
    <row r="1197" spans="1:46" x14ac:dyDescent="0.2">
      <c r="A1197" s="2">
        <v>1640516</v>
      </c>
      <c r="B1197" s="2">
        <v>823285</v>
      </c>
      <c r="C1197" s="6">
        <v>23.3790832176437</v>
      </c>
      <c r="D1197" s="6">
        <v>40.1334940000812</v>
      </c>
      <c r="E1197" s="19" t="s">
        <v>1931</v>
      </c>
      <c r="F1197" s="46">
        <f>INDEX(Δεδομένα!$P:$P,MATCH('2021'!E1197,Δεδομένα!$O:$O,0))</f>
        <v>268</v>
      </c>
      <c r="G1197" s="49" t="s">
        <v>1890</v>
      </c>
      <c r="H1197" s="51" t="str">
        <f>INDEX(Δεδομένα!B$1:B$51,MATCH('2021'!G1197,Δεδομένα!A$1:A$51,0))</f>
        <v>ΚΕΝΤΡΙΚΗΣ ΜΑΚΕΔΟΝΙΑΣ</v>
      </c>
      <c r="I1197" s="53">
        <f>INDEX(Δεδομένα!E$1:E$13,MATCH('2021'!H1197,Δεδομένα!D$1:D$13,0))</f>
        <v>3</v>
      </c>
      <c r="J1197" s="4">
        <v>44231</v>
      </c>
      <c r="K1197" s="3" t="s">
        <v>545</v>
      </c>
      <c r="L1197" s="17" t="str">
        <f t="shared" si="84"/>
        <v>04/02/2021 16:10</v>
      </c>
      <c r="M1197" s="4">
        <v>44231</v>
      </c>
      <c r="N1197" s="3" t="s">
        <v>510</v>
      </c>
      <c r="O1197" s="17" t="str">
        <f t="shared" si="85"/>
        <v>04/02/2021 17:20</v>
      </c>
      <c r="P1197" s="24">
        <f t="shared" si="86"/>
        <v>4.8611111109494232E-2</v>
      </c>
      <c r="Q1197" s="28">
        <v>0</v>
      </c>
      <c r="R1197" s="27">
        <f t="shared" si="87"/>
        <v>69.999999997671694</v>
      </c>
      <c r="S1197" s="3" t="s">
        <v>4</v>
      </c>
      <c r="T1197" s="3" t="s">
        <v>1932</v>
      </c>
      <c r="U1197" s="3" t="s">
        <v>4</v>
      </c>
      <c r="V1197" s="3" t="s">
        <v>1933</v>
      </c>
      <c r="W1197" s="5">
        <v>0</v>
      </c>
      <c r="X1197" s="5">
        <v>0</v>
      </c>
      <c r="Y1197" s="5">
        <v>0</v>
      </c>
      <c r="Z1197" s="5">
        <v>0</v>
      </c>
      <c r="AA1197" s="5">
        <v>0.15</v>
      </c>
      <c r="AB1197" s="5">
        <v>0</v>
      </c>
      <c r="AC1197" s="5">
        <v>0</v>
      </c>
      <c r="AD1197" s="5">
        <v>0</v>
      </c>
      <c r="AE1197" s="2">
        <v>2</v>
      </c>
      <c r="AF1197" s="2">
        <v>0</v>
      </c>
      <c r="AG1197" s="2">
        <v>0</v>
      </c>
      <c r="AH1197" s="2">
        <v>0</v>
      </c>
      <c r="AI1197" s="2">
        <v>0</v>
      </c>
      <c r="AJ1197" s="2">
        <v>1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 t="s">
        <v>4</v>
      </c>
      <c r="AT1197" s="2" t="s">
        <v>4</v>
      </c>
    </row>
    <row r="1198" spans="1:46" x14ac:dyDescent="0.2">
      <c r="A1198" s="2">
        <v>1665072</v>
      </c>
      <c r="B1198" s="2">
        <v>849721</v>
      </c>
      <c r="C1198" s="6">
        <v>23.750354491137099</v>
      </c>
      <c r="D1198" s="6">
        <v>40.445858434644599</v>
      </c>
      <c r="E1198" s="19" t="s">
        <v>1938</v>
      </c>
      <c r="F1198" s="46">
        <f>INDEX(Δεδομένα!$P:$P,MATCH('2021'!E1198,Δεδομένα!$O:$O,0))</f>
        <v>55</v>
      </c>
      <c r="G1198" s="49" t="s">
        <v>1890</v>
      </c>
      <c r="H1198" s="51" t="str">
        <f>INDEX(Δεδομένα!B$1:B$51,MATCH('2021'!G1198,Δεδομένα!A$1:A$51,0))</f>
        <v>ΚΕΝΤΡΙΚΗΣ ΜΑΚΕΔΟΝΙΑΣ</v>
      </c>
      <c r="I1198" s="53">
        <f>INDEX(Δεδομένα!E$1:E$13,MATCH('2021'!H1198,Δεδομένα!D$1:D$13,0))</f>
        <v>3</v>
      </c>
      <c r="J1198" s="4">
        <v>44317</v>
      </c>
      <c r="K1198" s="3" t="s">
        <v>161</v>
      </c>
      <c r="L1198" s="17" t="str">
        <f t="shared" si="84"/>
        <v>01/05/2021 15:00</v>
      </c>
      <c r="M1198" s="4">
        <v>44317</v>
      </c>
      <c r="N1198" s="3" t="s">
        <v>502</v>
      </c>
      <c r="O1198" s="17" t="str">
        <f t="shared" si="85"/>
        <v>01/05/2021 19:30</v>
      </c>
      <c r="P1198" s="24">
        <f t="shared" si="86"/>
        <v>0.1875</v>
      </c>
      <c r="Q1198" s="28">
        <v>0</v>
      </c>
      <c r="R1198" s="27">
        <f t="shared" si="87"/>
        <v>270</v>
      </c>
      <c r="S1198" s="3" t="s">
        <v>4</v>
      </c>
      <c r="T1198" s="3" t="s">
        <v>1939</v>
      </c>
      <c r="U1198" s="3" t="s">
        <v>1940</v>
      </c>
      <c r="V1198" s="3" t="s">
        <v>1941</v>
      </c>
      <c r="W1198" s="5">
        <v>0</v>
      </c>
      <c r="X1198" s="5">
        <v>10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2">
        <v>9</v>
      </c>
      <c r="AF1198" s="2">
        <v>0</v>
      </c>
      <c r="AG1198" s="2">
        <v>0</v>
      </c>
      <c r="AH1198" s="2">
        <v>0</v>
      </c>
      <c r="AI1198" s="2">
        <v>0</v>
      </c>
      <c r="AJ1198" s="2">
        <v>5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 t="s">
        <v>4</v>
      </c>
      <c r="AT1198" s="2" t="s">
        <v>4</v>
      </c>
    </row>
    <row r="1199" spans="1:46" x14ac:dyDescent="0.2">
      <c r="A1199" s="2">
        <v>1721342</v>
      </c>
      <c r="B1199" s="2">
        <v>909575</v>
      </c>
      <c r="C1199" s="6">
        <v>23.7894826341197</v>
      </c>
      <c r="D1199" s="6">
        <v>40.389218897692899</v>
      </c>
      <c r="E1199" s="19" t="s">
        <v>1938</v>
      </c>
      <c r="F1199" s="46">
        <f>INDEX(Δεδομένα!$P:$P,MATCH('2021'!E1199,Δεδομένα!$O:$O,0))</f>
        <v>55</v>
      </c>
      <c r="G1199" s="49" t="s">
        <v>1890</v>
      </c>
      <c r="H1199" s="51" t="str">
        <f>INDEX(Δεδομένα!B$1:B$51,MATCH('2021'!G1199,Δεδομένα!A$1:A$51,0))</f>
        <v>ΚΕΝΤΡΙΚΗΣ ΜΑΚΕΔΟΝΙΑΣ</v>
      </c>
      <c r="I1199" s="53">
        <f>INDEX(Δεδομένα!E$1:E$13,MATCH('2021'!H1199,Δεδομένα!D$1:D$13,0))</f>
        <v>3</v>
      </c>
      <c r="J1199" s="4">
        <v>44516</v>
      </c>
      <c r="K1199" s="3" t="s">
        <v>9</v>
      </c>
      <c r="L1199" s="17" t="str">
        <f t="shared" si="84"/>
        <v>16/11/2021 18:15</v>
      </c>
      <c r="M1199" s="4">
        <v>44516</v>
      </c>
      <c r="N1199" s="3" t="s">
        <v>1548</v>
      </c>
      <c r="O1199" s="17" t="str">
        <f t="shared" si="85"/>
        <v>16/11/2021 19:08</v>
      </c>
      <c r="P1199" s="24">
        <f t="shared" si="86"/>
        <v>3.680555555911269E-2</v>
      </c>
      <c r="Q1199" s="28">
        <v>0</v>
      </c>
      <c r="R1199" s="27">
        <f t="shared" si="87"/>
        <v>53.000000005122274</v>
      </c>
      <c r="S1199" s="3" t="s">
        <v>4</v>
      </c>
      <c r="T1199" s="3" t="s">
        <v>1939</v>
      </c>
      <c r="U1199" s="3" t="s">
        <v>4</v>
      </c>
      <c r="V1199" s="3" t="s">
        <v>1942</v>
      </c>
      <c r="W1199" s="5">
        <v>0</v>
      </c>
      <c r="X1199" s="5">
        <v>0.03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2">
        <v>2</v>
      </c>
      <c r="AF1199" s="2">
        <v>0</v>
      </c>
      <c r="AG1199" s="2">
        <v>0</v>
      </c>
      <c r="AH1199" s="2">
        <v>0</v>
      </c>
      <c r="AI1199" s="2">
        <v>0</v>
      </c>
      <c r="AJ1199" s="2">
        <v>1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</row>
    <row r="1200" spans="1:46" x14ac:dyDescent="0.2">
      <c r="A1200" s="2">
        <v>1665059</v>
      </c>
      <c r="B1200" s="2">
        <v>843147</v>
      </c>
      <c r="C1200" s="6">
        <v>23.550072571760701</v>
      </c>
      <c r="D1200" s="6">
        <v>40.563358981592003</v>
      </c>
      <c r="E1200" s="19" t="s">
        <v>1943</v>
      </c>
      <c r="F1200" s="46">
        <f>INDEX(Δεδομένα!$P:$P,MATCH('2021'!E1200,Δεδομένα!$O:$O,0))</f>
        <v>56</v>
      </c>
      <c r="G1200" s="49" t="s">
        <v>1890</v>
      </c>
      <c r="H1200" s="51" t="str">
        <f>INDEX(Δεδομένα!B$1:B$51,MATCH('2021'!G1200,Δεδομένα!A$1:A$51,0))</f>
        <v>ΚΕΝΤΡΙΚΗΣ ΜΑΚΕΔΟΝΙΑΣ</v>
      </c>
      <c r="I1200" s="53">
        <f>INDEX(Δεδομένα!E$1:E$13,MATCH('2021'!H1200,Δεδομένα!D$1:D$13,0))</f>
        <v>3</v>
      </c>
      <c r="J1200" s="4">
        <v>44291</v>
      </c>
      <c r="K1200" s="3" t="s">
        <v>1230</v>
      </c>
      <c r="L1200" s="17" t="str">
        <f t="shared" si="84"/>
        <v>05/04/2021 16:59</v>
      </c>
      <c r="M1200" s="4">
        <v>44291</v>
      </c>
      <c r="N1200" s="3" t="s">
        <v>207</v>
      </c>
      <c r="O1200" s="17" t="str">
        <f t="shared" si="85"/>
        <v>05/04/2021 18:27</v>
      </c>
      <c r="P1200" s="24">
        <f t="shared" si="86"/>
        <v>6.1111111113859806E-2</v>
      </c>
      <c r="Q1200" s="28">
        <v>0</v>
      </c>
      <c r="R1200" s="27">
        <f t="shared" si="87"/>
        <v>88.000000003958121</v>
      </c>
      <c r="S1200" s="3" t="s">
        <v>4</v>
      </c>
      <c r="T1200" s="3" t="s">
        <v>1939</v>
      </c>
      <c r="U1200" s="3" t="s">
        <v>1944</v>
      </c>
      <c r="V1200" s="3" t="s">
        <v>1945</v>
      </c>
      <c r="W1200" s="5">
        <v>0</v>
      </c>
      <c r="X1200" s="5">
        <v>0.1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2">
        <v>2</v>
      </c>
      <c r="AF1200" s="2">
        <v>0</v>
      </c>
      <c r="AG1200" s="2">
        <v>0</v>
      </c>
      <c r="AH1200" s="2">
        <v>0</v>
      </c>
      <c r="AI1200" s="2">
        <v>0</v>
      </c>
      <c r="AJ1200" s="2">
        <v>1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 t="s">
        <v>4</v>
      </c>
      <c r="AT1200" s="2" t="s">
        <v>4</v>
      </c>
    </row>
    <row r="1201" spans="1:46" x14ac:dyDescent="0.2">
      <c r="A1201" s="2">
        <v>1665066</v>
      </c>
      <c r="B1201" s="2">
        <v>843158</v>
      </c>
      <c r="C1201" s="6">
        <v>23.6607941715782</v>
      </c>
      <c r="D1201" s="6">
        <v>40.562006163553598</v>
      </c>
      <c r="E1201" s="19" t="s">
        <v>1943</v>
      </c>
      <c r="F1201" s="46">
        <f>INDEX(Δεδομένα!$P:$P,MATCH('2021'!E1201,Δεδομένα!$O:$O,0))</f>
        <v>56</v>
      </c>
      <c r="G1201" s="49" t="s">
        <v>1890</v>
      </c>
      <c r="H1201" s="51" t="str">
        <f>INDEX(Δεδομένα!B$1:B$51,MATCH('2021'!G1201,Δεδομένα!A$1:A$51,0))</f>
        <v>ΚΕΝΤΡΙΚΗΣ ΜΑΚΕΔΟΝΙΑΣ</v>
      </c>
      <c r="I1201" s="53">
        <f>INDEX(Δεδομένα!E$1:E$13,MATCH('2021'!H1201,Δεδομένα!D$1:D$13,0))</f>
        <v>3</v>
      </c>
      <c r="J1201" s="4">
        <v>44291</v>
      </c>
      <c r="K1201" s="3" t="s">
        <v>461</v>
      </c>
      <c r="L1201" s="17" t="str">
        <f t="shared" si="84"/>
        <v>05/04/2021 17:00</v>
      </c>
      <c r="M1201" s="4">
        <v>44291</v>
      </c>
      <c r="N1201" s="3" t="s">
        <v>1946</v>
      </c>
      <c r="O1201" s="17" t="str">
        <f t="shared" si="85"/>
        <v>05/04/2021 20:43</v>
      </c>
      <c r="P1201" s="24">
        <f t="shared" si="86"/>
        <v>0.15486111110658385</v>
      </c>
      <c r="Q1201" s="28">
        <v>0</v>
      </c>
      <c r="R1201" s="27">
        <f t="shared" si="87"/>
        <v>222.99999999348074</v>
      </c>
      <c r="S1201" s="3" t="s">
        <v>4</v>
      </c>
      <c r="T1201" s="3" t="s">
        <v>1939</v>
      </c>
      <c r="U1201" s="3" t="s">
        <v>1947</v>
      </c>
      <c r="V1201" s="3" t="s">
        <v>1948</v>
      </c>
      <c r="W1201" s="5">
        <v>0</v>
      </c>
      <c r="X1201" s="5">
        <v>0.5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2">
        <v>4</v>
      </c>
      <c r="AF1201" s="2">
        <v>0</v>
      </c>
      <c r="AG1201" s="2">
        <v>0</v>
      </c>
      <c r="AH1201" s="2">
        <v>0</v>
      </c>
      <c r="AI1201" s="2">
        <v>0</v>
      </c>
      <c r="AJ1201" s="2">
        <v>2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 t="s">
        <v>4</v>
      </c>
      <c r="AT1201" s="2" t="s">
        <v>4</v>
      </c>
    </row>
    <row r="1202" spans="1:46" x14ac:dyDescent="0.2">
      <c r="A1202" s="2">
        <v>1627030</v>
      </c>
      <c r="B1202" s="2">
        <v>815837</v>
      </c>
      <c r="C1202" s="6">
        <v>22.795287685390299</v>
      </c>
      <c r="D1202" s="6">
        <v>40.913350379565898</v>
      </c>
      <c r="E1202" s="19" t="s">
        <v>1949</v>
      </c>
      <c r="F1202" s="46">
        <f>INDEX(Δεδομένα!$P:$P,MATCH('2021'!E1202,Δεδομένα!$O:$O,0))</f>
        <v>57</v>
      </c>
      <c r="G1202" s="49" t="s">
        <v>1950</v>
      </c>
      <c r="H1202" s="51" t="str">
        <f>INDEX(Δεδομένα!B$1:B$51,MATCH('2021'!G1202,Δεδομένα!A$1:A$51,0))</f>
        <v>ΚΕΝΤΡΙΚΗΣ ΜΑΚΕΔΟΝΙΑΣ</v>
      </c>
      <c r="I1202" s="53">
        <f>INDEX(Δεδομένα!E$1:E$13,MATCH('2021'!H1202,Δεδομένα!D$1:D$13,0))</f>
        <v>3</v>
      </c>
      <c r="J1202" s="4">
        <v>44198</v>
      </c>
      <c r="K1202" s="3" t="s">
        <v>1233</v>
      </c>
      <c r="L1202" s="17" t="str">
        <f t="shared" ref="L1202:L1264" si="88">_xlfn.CONCAT(TEXT(J1202,"ηη/μμ/εεε")," ",TEXT(K1202,"ωω:λλ"))</f>
        <v>02/01/2021 16:45</v>
      </c>
      <c r="M1202" s="4">
        <v>44198</v>
      </c>
      <c r="N1202" s="3" t="s">
        <v>433</v>
      </c>
      <c r="O1202" s="17" t="str">
        <f t="shared" ref="O1202:O1264" si="89">_xlfn.CONCAT(TEXT(M1202,"ηη/μμ/εεε")," ",TEXT(N1202,"ωω:λλ"))</f>
        <v>02/01/2021 17:25</v>
      </c>
      <c r="P1202" s="24">
        <f t="shared" ref="P1202:P1264" si="90">O1202-L1202</f>
        <v>2.7777777781011537E-2</v>
      </c>
      <c r="Q1202" s="28">
        <v>0</v>
      </c>
      <c r="R1202" s="27">
        <f t="shared" ref="R1202:R1264" si="91">P1202*(24*60)</f>
        <v>40.000000004656613</v>
      </c>
      <c r="S1202" s="3" t="s">
        <v>4</v>
      </c>
      <c r="T1202" s="3" t="s">
        <v>1951</v>
      </c>
      <c r="U1202" s="3" t="s">
        <v>4</v>
      </c>
      <c r="V1202" s="3" t="s">
        <v>1952</v>
      </c>
      <c r="W1202" s="5">
        <v>0</v>
      </c>
      <c r="X1202" s="5">
        <v>0</v>
      </c>
      <c r="Y1202" s="5">
        <v>0</v>
      </c>
      <c r="Z1202" s="5">
        <v>0.1</v>
      </c>
      <c r="AA1202" s="5">
        <v>0</v>
      </c>
      <c r="AB1202" s="5">
        <v>0</v>
      </c>
      <c r="AC1202" s="5">
        <v>0</v>
      </c>
      <c r="AD1202" s="5">
        <v>0</v>
      </c>
      <c r="AE1202" s="2">
        <v>2</v>
      </c>
      <c r="AF1202" s="2">
        <v>0</v>
      </c>
      <c r="AG1202" s="2">
        <v>0</v>
      </c>
      <c r="AH1202" s="2">
        <v>0</v>
      </c>
      <c r="AI1202" s="2">
        <v>0</v>
      </c>
      <c r="AJ1202" s="2">
        <v>1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 t="s">
        <v>4</v>
      </c>
      <c r="AT1202" s="2" t="s">
        <v>4</v>
      </c>
    </row>
    <row r="1203" spans="1:46" x14ac:dyDescent="0.2">
      <c r="A1203" s="2">
        <v>1627480</v>
      </c>
      <c r="B1203" s="2">
        <v>816689</v>
      </c>
      <c r="C1203" s="6">
        <v>22.841528383185601</v>
      </c>
      <c r="D1203" s="6">
        <v>40.965810566879703</v>
      </c>
      <c r="E1203" s="19" t="s">
        <v>1949</v>
      </c>
      <c r="F1203" s="46">
        <f>INDEX(Δεδομένα!$P:$P,MATCH('2021'!E1203,Δεδομένα!$O:$O,0))</f>
        <v>57</v>
      </c>
      <c r="G1203" s="49" t="s">
        <v>1950</v>
      </c>
      <c r="H1203" s="51" t="str">
        <f>INDEX(Δεδομένα!B$1:B$51,MATCH('2021'!G1203,Δεδομένα!A$1:A$51,0))</f>
        <v>ΚΕΝΤΡΙΚΗΣ ΜΑΚΕΔΟΝΙΑΣ</v>
      </c>
      <c r="I1203" s="53">
        <f>INDEX(Δεδομένα!E$1:E$13,MATCH('2021'!H1203,Δεδομένα!D$1:D$13,0))</f>
        <v>3</v>
      </c>
      <c r="J1203" s="4">
        <v>44202</v>
      </c>
      <c r="K1203" s="3" t="s">
        <v>529</v>
      </c>
      <c r="L1203" s="17" t="str">
        <f t="shared" si="88"/>
        <v>06/01/2021 14:05</v>
      </c>
      <c r="M1203" s="4">
        <v>44202</v>
      </c>
      <c r="N1203" s="3" t="s">
        <v>161</v>
      </c>
      <c r="O1203" s="17" t="str">
        <f t="shared" si="89"/>
        <v>06/01/2021 15:00</v>
      </c>
      <c r="P1203" s="24">
        <f t="shared" si="90"/>
        <v>3.8194444445252884E-2</v>
      </c>
      <c r="Q1203" s="28">
        <v>0</v>
      </c>
      <c r="R1203" s="27">
        <f t="shared" si="91"/>
        <v>55.000000001164153</v>
      </c>
      <c r="S1203" s="3" t="s">
        <v>4</v>
      </c>
      <c r="T1203" s="3" t="s">
        <v>1951</v>
      </c>
      <c r="U1203" s="3" t="s">
        <v>4</v>
      </c>
      <c r="V1203" s="3" t="s">
        <v>1953</v>
      </c>
      <c r="W1203" s="5">
        <v>0</v>
      </c>
      <c r="X1203" s="5">
        <v>0</v>
      </c>
      <c r="Y1203" s="5">
        <v>0</v>
      </c>
      <c r="Z1203" s="5">
        <v>0.1</v>
      </c>
      <c r="AA1203" s="5">
        <v>0</v>
      </c>
      <c r="AB1203" s="5">
        <v>0</v>
      </c>
      <c r="AC1203" s="5">
        <v>0</v>
      </c>
      <c r="AD1203" s="5">
        <v>0</v>
      </c>
      <c r="AE1203" s="2">
        <v>2</v>
      </c>
      <c r="AF1203" s="2">
        <v>0</v>
      </c>
      <c r="AG1203" s="2">
        <v>0</v>
      </c>
      <c r="AH1203" s="2">
        <v>0</v>
      </c>
      <c r="AI1203" s="2">
        <v>0</v>
      </c>
      <c r="AJ1203" s="2">
        <v>1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 t="s">
        <v>4</v>
      </c>
      <c r="AT1203" s="2" t="s">
        <v>4</v>
      </c>
    </row>
    <row r="1204" spans="1:46" x14ac:dyDescent="0.2">
      <c r="A1204" s="2">
        <v>1631277</v>
      </c>
      <c r="B1204" s="2">
        <v>820175</v>
      </c>
      <c r="C1204" s="6">
        <v>22.756483078002901</v>
      </c>
      <c r="D1204" s="6">
        <v>40.970252990722699</v>
      </c>
      <c r="E1204" s="19" t="s">
        <v>1949</v>
      </c>
      <c r="F1204" s="46">
        <f>INDEX(Δεδομένα!$P:$P,MATCH('2021'!E1204,Δεδομένα!$O:$O,0))</f>
        <v>57</v>
      </c>
      <c r="G1204" s="49" t="s">
        <v>1950</v>
      </c>
      <c r="H1204" s="51" t="str">
        <f>INDEX(Δεδομένα!B$1:B$51,MATCH('2021'!G1204,Δεδομένα!A$1:A$51,0))</f>
        <v>ΚΕΝΤΡΙΚΗΣ ΜΑΚΕΔΟΝΙΑΣ</v>
      </c>
      <c r="I1204" s="53">
        <f>INDEX(Δεδομένα!E$1:E$13,MATCH('2021'!H1204,Δεδομένα!D$1:D$13,0))</f>
        <v>3</v>
      </c>
      <c r="J1204" s="4">
        <v>44218</v>
      </c>
      <c r="K1204" s="3" t="s">
        <v>1039</v>
      </c>
      <c r="L1204" s="17" t="str">
        <f t="shared" si="88"/>
        <v>22/01/2021 11:29</v>
      </c>
      <c r="M1204" s="4">
        <v>44218</v>
      </c>
      <c r="N1204" s="3" t="s">
        <v>345</v>
      </c>
      <c r="O1204" s="17" t="str">
        <f t="shared" si="89"/>
        <v>22/01/2021 12:10</v>
      </c>
      <c r="P1204" s="24">
        <f t="shared" si="90"/>
        <v>2.8472222220443655E-2</v>
      </c>
      <c r="Q1204" s="28">
        <v>0</v>
      </c>
      <c r="R1204" s="27">
        <f t="shared" si="91"/>
        <v>40.999999997438863</v>
      </c>
      <c r="S1204" s="3" t="s">
        <v>4</v>
      </c>
      <c r="T1204" s="3" t="s">
        <v>1951</v>
      </c>
      <c r="U1204" s="3" t="s">
        <v>4</v>
      </c>
      <c r="V1204" s="3" t="s">
        <v>1954</v>
      </c>
      <c r="W1204" s="5">
        <v>0</v>
      </c>
      <c r="X1204" s="5">
        <v>0</v>
      </c>
      <c r="Y1204" s="5">
        <v>0</v>
      </c>
      <c r="Z1204" s="5">
        <v>1</v>
      </c>
      <c r="AA1204" s="5">
        <v>0</v>
      </c>
      <c r="AB1204" s="5">
        <v>0</v>
      </c>
      <c r="AC1204" s="5">
        <v>0</v>
      </c>
      <c r="AD1204" s="5">
        <v>0</v>
      </c>
      <c r="AE1204" s="2">
        <v>2</v>
      </c>
      <c r="AF1204" s="2">
        <v>0</v>
      </c>
      <c r="AG1204" s="2">
        <v>0</v>
      </c>
      <c r="AH1204" s="2">
        <v>0</v>
      </c>
      <c r="AI1204" s="2">
        <v>0</v>
      </c>
      <c r="AJ1204" s="2">
        <v>1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 t="s">
        <v>4</v>
      </c>
      <c r="AT1204" s="2" t="s">
        <v>4</v>
      </c>
    </row>
    <row r="1205" spans="1:46" x14ac:dyDescent="0.2">
      <c r="A1205" s="2">
        <v>1638825</v>
      </c>
      <c r="B1205" s="2">
        <v>830766</v>
      </c>
      <c r="C1205" s="6">
        <v>22.91269152908</v>
      </c>
      <c r="D1205" s="6">
        <v>40.890642667292802</v>
      </c>
      <c r="E1205" s="19" t="s">
        <v>1949</v>
      </c>
      <c r="F1205" s="46">
        <f>INDEX(Δεδομένα!$P:$P,MATCH('2021'!E1205,Δεδομένα!$O:$O,0))</f>
        <v>57</v>
      </c>
      <c r="G1205" s="49" t="s">
        <v>1950</v>
      </c>
      <c r="H1205" s="51" t="str">
        <f>INDEX(Δεδομένα!B$1:B$51,MATCH('2021'!G1205,Δεδομένα!A$1:A$51,0))</f>
        <v>ΚΕΝΤΡΙΚΗΣ ΜΑΚΕΔΟΝΙΑΣ</v>
      </c>
      <c r="I1205" s="53">
        <f>INDEX(Δεδομένα!E$1:E$13,MATCH('2021'!H1205,Δεδομένα!D$1:D$13,0))</f>
        <v>3</v>
      </c>
      <c r="J1205" s="4">
        <v>44247</v>
      </c>
      <c r="K1205" s="3" t="s">
        <v>1702</v>
      </c>
      <c r="L1205" s="17" t="str">
        <f t="shared" si="88"/>
        <v>20/02/2021 12:59</v>
      </c>
      <c r="M1205" s="4">
        <v>44247</v>
      </c>
      <c r="N1205" s="3" t="s">
        <v>486</v>
      </c>
      <c r="O1205" s="17" t="str">
        <f t="shared" si="89"/>
        <v>20/02/2021 13:45</v>
      </c>
      <c r="P1205" s="24">
        <f t="shared" si="90"/>
        <v>3.1944444439432118E-2</v>
      </c>
      <c r="Q1205" s="28">
        <v>0</v>
      </c>
      <c r="R1205" s="27">
        <f t="shared" si="91"/>
        <v>45.99999999278225</v>
      </c>
      <c r="S1205" s="3" t="s">
        <v>4</v>
      </c>
      <c r="T1205" s="3" t="s">
        <v>1951</v>
      </c>
      <c r="U1205" s="3" t="s">
        <v>4</v>
      </c>
      <c r="V1205" s="3" t="s">
        <v>1955</v>
      </c>
      <c r="W1205" s="5">
        <v>0</v>
      </c>
      <c r="X1205" s="5">
        <v>0</v>
      </c>
      <c r="Y1205" s="5">
        <v>0</v>
      </c>
      <c r="Z1205" s="5">
        <v>0</v>
      </c>
      <c r="AA1205" s="5">
        <v>0.5</v>
      </c>
      <c r="AB1205" s="5">
        <v>0</v>
      </c>
      <c r="AC1205" s="5">
        <v>0</v>
      </c>
      <c r="AD1205" s="5">
        <v>0</v>
      </c>
      <c r="AE1205" s="2">
        <v>2</v>
      </c>
      <c r="AF1205" s="2">
        <v>0</v>
      </c>
      <c r="AG1205" s="2">
        <v>0</v>
      </c>
      <c r="AH1205" s="2">
        <v>0</v>
      </c>
      <c r="AI1205" s="2">
        <v>0</v>
      </c>
      <c r="AJ1205" s="2">
        <v>1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 t="s">
        <v>4</v>
      </c>
      <c r="AT1205" s="2" t="s">
        <v>4</v>
      </c>
    </row>
    <row r="1206" spans="1:46" x14ac:dyDescent="0.2">
      <c r="A1206" s="2">
        <v>1640169</v>
      </c>
      <c r="B1206" s="2">
        <v>832467</v>
      </c>
      <c r="C1206" s="6">
        <v>22.563118428989</v>
      </c>
      <c r="D1206" s="6">
        <v>40.997967186685003</v>
      </c>
      <c r="E1206" s="19" t="s">
        <v>1949</v>
      </c>
      <c r="F1206" s="46">
        <f>INDEX(Δεδομένα!$P:$P,MATCH('2021'!E1206,Δεδομένα!$O:$O,0))</f>
        <v>57</v>
      </c>
      <c r="G1206" s="49" t="s">
        <v>1950</v>
      </c>
      <c r="H1206" s="51" t="str">
        <f>INDEX(Δεδομένα!B$1:B$51,MATCH('2021'!G1206,Δεδομένα!A$1:A$51,0))</f>
        <v>ΚΕΝΤΡΙΚΗΣ ΜΑΚΕΔΟΝΙΑΣ</v>
      </c>
      <c r="I1206" s="53">
        <f>INDEX(Δεδομένα!E$1:E$13,MATCH('2021'!H1206,Δεδομένα!D$1:D$13,0))</f>
        <v>3</v>
      </c>
      <c r="J1206" s="4">
        <v>44251</v>
      </c>
      <c r="K1206" s="3" t="s">
        <v>577</v>
      </c>
      <c r="L1206" s="17" t="str">
        <f t="shared" si="88"/>
        <v>24/02/2021 20:09</v>
      </c>
      <c r="M1206" s="4">
        <v>44251</v>
      </c>
      <c r="N1206" s="3" t="s">
        <v>493</v>
      </c>
      <c r="O1206" s="17" t="str">
        <f t="shared" si="89"/>
        <v>24/02/2021 21:10</v>
      </c>
      <c r="P1206" s="24">
        <f t="shared" si="90"/>
        <v>4.2361111110949423E-2</v>
      </c>
      <c r="Q1206" s="28">
        <v>0</v>
      </c>
      <c r="R1206" s="27">
        <f t="shared" si="91"/>
        <v>60.999999999767169</v>
      </c>
      <c r="S1206" s="3" t="s">
        <v>4</v>
      </c>
      <c r="T1206" s="3" t="s">
        <v>1956</v>
      </c>
      <c r="U1206" s="3" t="s">
        <v>4</v>
      </c>
      <c r="V1206" s="3" t="s">
        <v>1957</v>
      </c>
      <c r="W1206" s="5">
        <v>0</v>
      </c>
      <c r="X1206" s="5">
        <v>0</v>
      </c>
      <c r="Y1206" s="5">
        <v>0</v>
      </c>
      <c r="Z1206" s="5">
        <v>0.1</v>
      </c>
      <c r="AA1206" s="5">
        <v>0</v>
      </c>
      <c r="AB1206" s="5">
        <v>0</v>
      </c>
      <c r="AC1206" s="5">
        <v>0</v>
      </c>
      <c r="AD1206" s="5">
        <v>0</v>
      </c>
      <c r="AE1206" s="2">
        <v>4</v>
      </c>
      <c r="AF1206" s="2">
        <v>0</v>
      </c>
      <c r="AG1206" s="2">
        <v>0</v>
      </c>
      <c r="AH1206" s="2">
        <v>0</v>
      </c>
      <c r="AI1206" s="2">
        <v>0</v>
      </c>
      <c r="AJ1206" s="2">
        <v>2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 t="s">
        <v>4</v>
      </c>
      <c r="AT1206" s="2" t="s">
        <v>4</v>
      </c>
    </row>
    <row r="1207" spans="1:46" x14ac:dyDescent="0.2">
      <c r="A1207" s="2">
        <v>1640906</v>
      </c>
      <c r="B1207" s="2">
        <v>832954</v>
      </c>
      <c r="C1207" s="6">
        <v>22.614989643652098</v>
      </c>
      <c r="D1207" s="6">
        <v>40.989211961388399</v>
      </c>
      <c r="E1207" s="19" t="s">
        <v>1949</v>
      </c>
      <c r="F1207" s="46">
        <f>INDEX(Δεδομένα!$P:$P,MATCH('2021'!E1207,Δεδομένα!$O:$O,0))</f>
        <v>57</v>
      </c>
      <c r="G1207" s="49" t="s">
        <v>1950</v>
      </c>
      <c r="H1207" s="51" t="str">
        <f>INDEX(Δεδομένα!B$1:B$51,MATCH('2021'!G1207,Δεδομένα!A$1:A$51,0))</f>
        <v>ΚΕΝΤΡΙΚΗΣ ΜΑΚΕΔΟΝΙΑΣ</v>
      </c>
      <c r="I1207" s="53">
        <f>INDEX(Δεδομένα!E$1:E$13,MATCH('2021'!H1207,Δεδομένα!D$1:D$13,0))</f>
        <v>3</v>
      </c>
      <c r="J1207" s="4">
        <v>44253</v>
      </c>
      <c r="K1207" s="3" t="s">
        <v>1067</v>
      </c>
      <c r="L1207" s="17" t="str">
        <f t="shared" si="88"/>
        <v>26/02/2021 15:49</v>
      </c>
      <c r="M1207" s="4">
        <v>44253</v>
      </c>
      <c r="N1207" s="3" t="s">
        <v>221</v>
      </c>
      <c r="O1207" s="17" t="str">
        <f t="shared" si="89"/>
        <v>26/02/2021 16:15</v>
      </c>
      <c r="P1207" s="24">
        <f t="shared" si="90"/>
        <v>1.8055555556202307E-2</v>
      </c>
      <c r="Q1207" s="28">
        <v>0</v>
      </c>
      <c r="R1207" s="27">
        <f t="shared" si="91"/>
        <v>26.000000000931323</v>
      </c>
      <c r="S1207" s="3" t="s">
        <v>4</v>
      </c>
      <c r="T1207" s="3" t="s">
        <v>1956</v>
      </c>
      <c r="U1207" s="3" t="s">
        <v>4</v>
      </c>
      <c r="V1207" s="3" t="s">
        <v>1958</v>
      </c>
      <c r="W1207" s="5">
        <v>0</v>
      </c>
      <c r="X1207" s="5">
        <v>0</v>
      </c>
      <c r="Y1207" s="5">
        <v>0</v>
      </c>
      <c r="Z1207" s="5">
        <v>0.5</v>
      </c>
      <c r="AA1207" s="5">
        <v>0</v>
      </c>
      <c r="AB1207" s="5">
        <v>0</v>
      </c>
      <c r="AC1207" s="5">
        <v>0</v>
      </c>
      <c r="AD1207" s="5">
        <v>0</v>
      </c>
      <c r="AE1207" s="2">
        <v>2</v>
      </c>
      <c r="AF1207" s="2">
        <v>0</v>
      </c>
      <c r="AG1207" s="2">
        <v>0</v>
      </c>
      <c r="AH1207" s="2">
        <v>0</v>
      </c>
      <c r="AI1207" s="2">
        <v>0</v>
      </c>
      <c r="AJ1207" s="2">
        <v>1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 t="s">
        <v>4</v>
      </c>
      <c r="AT1207" s="2" t="s">
        <v>4</v>
      </c>
    </row>
    <row r="1208" spans="1:46" x14ac:dyDescent="0.2">
      <c r="A1208" s="2">
        <v>1640916</v>
      </c>
      <c r="B1208" s="2">
        <v>833240</v>
      </c>
      <c r="C1208" s="6">
        <v>23.088166419847902</v>
      </c>
      <c r="D1208" s="6">
        <v>41.007134087595297</v>
      </c>
      <c r="E1208" s="19" t="s">
        <v>1949</v>
      </c>
      <c r="F1208" s="46">
        <f>INDEX(Δεδομένα!$P:$P,MATCH('2021'!E1208,Δεδομένα!$O:$O,0))</f>
        <v>57</v>
      </c>
      <c r="G1208" s="49" t="s">
        <v>1950</v>
      </c>
      <c r="H1208" s="51" t="str">
        <f>INDEX(Δεδομένα!B$1:B$51,MATCH('2021'!G1208,Δεδομένα!A$1:A$51,0))</f>
        <v>ΚΕΝΤΡΙΚΗΣ ΜΑΚΕΔΟΝΙΑΣ</v>
      </c>
      <c r="I1208" s="53">
        <f>INDEX(Δεδομένα!E$1:E$13,MATCH('2021'!H1208,Δεδομένα!D$1:D$13,0))</f>
        <v>3</v>
      </c>
      <c r="J1208" s="4">
        <v>44254</v>
      </c>
      <c r="K1208" s="3" t="s">
        <v>387</v>
      </c>
      <c r="L1208" s="17" t="str">
        <f t="shared" si="88"/>
        <v>27/02/2021 15:58</v>
      </c>
      <c r="M1208" s="4">
        <v>44254</v>
      </c>
      <c r="N1208" s="3" t="s">
        <v>723</v>
      </c>
      <c r="O1208" s="17" t="str">
        <f t="shared" si="89"/>
        <v>27/02/2021 17:18</v>
      </c>
      <c r="P1208" s="24">
        <f t="shared" si="90"/>
        <v>5.5555555554747116E-2</v>
      </c>
      <c r="Q1208" s="28">
        <v>0</v>
      </c>
      <c r="R1208" s="27">
        <f t="shared" si="91"/>
        <v>79.999999998835847</v>
      </c>
      <c r="S1208" s="3" t="s">
        <v>4</v>
      </c>
      <c r="T1208" s="3" t="s">
        <v>1951</v>
      </c>
      <c r="U1208" s="3" t="s">
        <v>1959</v>
      </c>
      <c r="V1208" s="3" t="s">
        <v>1959</v>
      </c>
      <c r="W1208" s="5">
        <v>0</v>
      </c>
      <c r="X1208" s="5">
        <v>2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2">
        <v>4</v>
      </c>
      <c r="AF1208" s="2">
        <v>0</v>
      </c>
      <c r="AG1208" s="2">
        <v>0</v>
      </c>
      <c r="AH1208" s="2">
        <v>0</v>
      </c>
      <c r="AI1208" s="2">
        <v>0</v>
      </c>
      <c r="AJ1208" s="2">
        <v>2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 t="s">
        <v>4</v>
      </c>
      <c r="AT1208" s="2" t="s">
        <v>4</v>
      </c>
    </row>
    <row r="1209" spans="1:46" x14ac:dyDescent="0.2">
      <c r="A1209" s="2">
        <v>1640912</v>
      </c>
      <c r="B1209" s="2">
        <v>833322</v>
      </c>
      <c r="C1209" s="6">
        <v>23.134524896761501</v>
      </c>
      <c r="D1209" s="6">
        <v>40.968091845680398</v>
      </c>
      <c r="E1209" s="19" t="s">
        <v>1949</v>
      </c>
      <c r="F1209" s="46">
        <f>INDEX(Δεδομένα!$P:$P,MATCH('2021'!E1209,Δεδομένα!$O:$O,0))</f>
        <v>57</v>
      </c>
      <c r="G1209" s="49" t="s">
        <v>1950</v>
      </c>
      <c r="H1209" s="51" t="str">
        <f>INDEX(Δεδομένα!B$1:B$51,MATCH('2021'!G1209,Δεδομένα!A$1:A$51,0))</f>
        <v>ΚΕΝΤΡΙΚΗΣ ΜΑΚΕΔΟΝΙΑΣ</v>
      </c>
      <c r="I1209" s="53">
        <f>INDEX(Δεδομένα!E$1:E$13,MATCH('2021'!H1209,Δεδομένα!D$1:D$13,0))</f>
        <v>3</v>
      </c>
      <c r="J1209" s="4">
        <v>44254</v>
      </c>
      <c r="K1209" s="3" t="s">
        <v>342</v>
      </c>
      <c r="L1209" s="17" t="str">
        <f t="shared" si="88"/>
        <v>27/02/2021 19:07</v>
      </c>
      <c r="M1209" s="4">
        <v>44254</v>
      </c>
      <c r="N1209" s="3" t="s">
        <v>1960</v>
      </c>
      <c r="O1209" s="17" t="str">
        <f t="shared" si="89"/>
        <v>27/02/2021 20:27</v>
      </c>
      <c r="P1209" s="24">
        <f t="shared" si="90"/>
        <v>5.5555555554747116E-2</v>
      </c>
      <c r="Q1209" s="28">
        <v>0</v>
      </c>
      <c r="R1209" s="27">
        <f t="shared" si="91"/>
        <v>79.999999998835847</v>
      </c>
      <c r="S1209" s="3" t="s">
        <v>4</v>
      </c>
      <c r="T1209" s="3" t="s">
        <v>1951</v>
      </c>
      <c r="U1209" s="3" t="s">
        <v>1961</v>
      </c>
      <c r="V1209" s="3" t="s">
        <v>1962</v>
      </c>
      <c r="W1209" s="5">
        <v>0</v>
      </c>
      <c r="X1209" s="5">
        <v>0</v>
      </c>
      <c r="Y1209" s="5">
        <v>0</v>
      </c>
      <c r="Z1209" s="5">
        <v>20</v>
      </c>
      <c r="AA1209" s="5">
        <v>0</v>
      </c>
      <c r="AB1209" s="5">
        <v>0</v>
      </c>
      <c r="AC1209" s="5">
        <v>0</v>
      </c>
      <c r="AD1209" s="5">
        <v>0</v>
      </c>
      <c r="AE1209" s="2">
        <v>2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 t="s">
        <v>4</v>
      </c>
      <c r="AT1209" s="2" t="s">
        <v>4</v>
      </c>
    </row>
    <row r="1210" spans="1:46" x14ac:dyDescent="0.2">
      <c r="A1210" s="2">
        <v>1640921</v>
      </c>
      <c r="B1210" s="2">
        <v>833417</v>
      </c>
      <c r="C1210" s="6">
        <v>22.5573294414481</v>
      </c>
      <c r="D1210" s="6">
        <v>41.007276500659003</v>
      </c>
      <c r="E1210" s="19" t="s">
        <v>1949</v>
      </c>
      <c r="F1210" s="46">
        <f>INDEX(Δεδομένα!$P:$P,MATCH('2021'!E1210,Δεδομένα!$O:$O,0))</f>
        <v>57</v>
      </c>
      <c r="G1210" s="49" t="s">
        <v>1950</v>
      </c>
      <c r="H1210" s="51" t="str">
        <f>INDEX(Δεδομένα!B$1:B$51,MATCH('2021'!G1210,Δεδομένα!A$1:A$51,0))</f>
        <v>ΚΕΝΤΡΙΚΗΣ ΜΑΚΕΔΟΝΙΑΣ</v>
      </c>
      <c r="I1210" s="53">
        <f>INDEX(Δεδομένα!E$1:E$13,MATCH('2021'!H1210,Δεδομένα!D$1:D$13,0))</f>
        <v>3</v>
      </c>
      <c r="J1210" s="4">
        <v>44255</v>
      </c>
      <c r="K1210" s="3" t="s">
        <v>1963</v>
      </c>
      <c r="L1210" s="17" t="str">
        <f t="shared" si="88"/>
        <v>28/02/2021 07:14</v>
      </c>
      <c r="M1210" s="4">
        <v>44255</v>
      </c>
      <c r="N1210" s="3" t="s">
        <v>519</v>
      </c>
      <c r="O1210" s="17" t="str">
        <f t="shared" si="89"/>
        <v>28/02/2021 08:30</v>
      </c>
      <c r="P1210" s="24">
        <f t="shared" si="90"/>
        <v>5.2777777775190771E-2</v>
      </c>
      <c r="Q1210" s="28">
        <v>0</v>
      </c>
      <c r="R1210" s="27">
        <f t="shared" si="91"/>
        <v>75.99999999627471</v>
      </c>
      <c r="S1210" s="3" t="s">
        <v>4</v>
      </c>
      <c r="T1210" s="3" t="s">
        <v>1956</v>
      </c>
      <c r="U1210" s="3" t="s">
        <v>1964</v>
      </c>
      <c r="V1210" s="3" t="s">
        <v>1965</v>
      </c>
      <c r="W1210" s="5">
        <v>0</v>
      </c>
      <c r="X1210" s="5">
        <v>0</v>
      </c>
      <c r="Y1210" s="5">
        <v>0</v>
      </c>
      <c r="Z1210" s="5">
        <v>3</v>
      </c>
      <c r="AA1210" s="5">
        <v>0</v>
      </c>
      <c r="AB1210" s="5">
        <v>0</v>
      </c>
      <c r="AC1210" s="5">
        <v>0</v>
      </c>
      <c r="AD1210" s="5">
        <v>0</v>
      </c>
      <c r="AE1210" s="2">
        <v>2</v>
      </c>
      <c r="AF1210" s="2">
        <v>0</v>
      </c>
      <c r="AG1210" s="2">
        <v>0</v>
      </c>
      <c r="AH1210" s="2">
        <v>0</v>
      </c>
      <c r="AI1210" s="2">
        <v>0</v>
      </c>
      <c r="AJ1210" s="2">
        <v>1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 t="s">
        <v>4</v>
      </c>
      <c r="AT1210" s="2" t="s">
        <v>4</v>
      </c>
    </row>
    <row r="1211" spans="1:46" x14ac:dyDescent="0.2">
      <c r="A1211" s="2">
        <v>1640930</v>
      </c>
      <c r="B1211" s="2">
        <v>833479</v>
      </c>
      <c r="C1211" s="6">
        <v>22.636528860971101</v>
      </c>
      <c r="D1211" s="6">
        <v>41.000913683210399</v>
      </c>
      <c r="E1211" s="19" t="s">
        <v>1949</v>
      </c>
      <c r="F1211" s="46">
        <f>INDEX(Δεδομένα!$P:$P,MATCH('2021'!E1211,Δεδομένα!$O:$O,0))</f>
        <v>57</v>
      </c>
      <c r="G1211" s="49" t="s">
        <v>1950</v>
      </c>
      <c r="H1211" s="51" t="str">
        <f>INDEX(Δεδομένα!B$1:B$51,MATCH('2021'!G1211,Δεδομένα!A$1:A$51,0))</f>
        <v>ΚΕΝΤΡΙΚΗΣ ΜΑΚΕΔΟΝΙΑΣ</v>
      </c>
      <c r="I1211" s="53">
        <f>INDEX(Δεδομένα!E$1:E$13,MATCH('2021'!H1211,Δεδομένα!D$1:D$13,0))</f>
        <v>3</v>
      </c>
      <c r="J1211" s="4">
        <v>44255</v>
      </c>
      <c r="K1211" s="3" t="s">
        <v>1723</v>
      </c>
      <c r="L1211" s="17" t="str">
        <f t="shared" si="88"/>
        <v>28/02/2021 11:34</v>
      </c>
      <c r="M1211" s="4">
        <v>44255</v>
      </c>
      <c r="N1211" s="3" t="s">
        <v>237</v>
      </c>
      <c r="O1211" s="17" t="str">
        <f t="shared" si="89"/>
        <v>28/02/2021 12:30</v>
      </c>
      <c r="P1211" s="24">
        <f t="shared" si="90"/>
        <v>3.888888889196096E-2</v>
      </c>
      <c r="Q1211" s="28">
        <v>0</v>
      </c>
      <c r="R1211" s="27">
        <f t="shared" si="91"/>
        <v>56.000000004423782</v>
      </c>
      <c r="S1211" s="3" t="s">
        <v>4</v>
      </c>
      <c r="T1211" s="3" t="s">
        <v>1956</v>
      </c>
      <c r="U1211" s="3" t="s">
        <v>4</v>
      </c>
      <c r="V1211" s="3" t="s">
        <v>1966</v>
      </c>
      <c r="W1211" s="5">
        <v>0</v>
      </c>
      <c r="X1211" s="5">
        <v>0</v>
      </c>
      <c r="Y1211" s="5">
        <v>0</v>
      </c>
      <c r="Z1211" s="5">
        <v>0.5</v>
      </c>
      <c r="AA1211" s="5">
        <v>0</v>
      </c>
      <c r="AB1211" s="5">
        <v>0</v>
      </c>
      <c r="AC1211" s="5">
        <v>0</v>
      </c>
      <c r="AD1211" s="5">
        <v>0</v>
      </c>
      <c r="AE1211" s="2">
        <v>2</v>
      </c>
      <c r="AF1211" s="2">
        <v>0</v>
      </c>
      <c r="AG1211" s="2">
        <v>0</v>
      </c>
      <c r="AH1211" s="2">
        <v>0</v>
      </c>
      <c r="AI1211" s="2">
        <v>0</v>
      </c>
      <c r="AJ1211" s="2">
        <v>1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 t="s">
        <v>4</v>
      </c>
      <c r="AT1211" s="2" t="s">
        <v>4</v>
      </c>
    </row>
    <row r="1212" spans="1:46" x14ac:dyDescent="0.2">
      <c r="A1212" s="2">
        <v>1640926</v>
      </c>
      <c r="B1212" s="2">
        <v>833509</v>
      </c>
      <c r="C1212" s="6">
        <v>22.733472941539699</v>
      </c>
      <c r="D1212" s="6">
        <v>40.834864342551498</v>
      </c>
      <c r="E1212" s="19" t="s">
        <v>1949</v>
      </c>
      <c r="F1212" s="46">
        <f>INDEX(Δεδομένα!$P:$P,MATCH('2021'!E1212,Δεδομένα!$O:$O,0))</f>
        <v>57</v>
      </c>
      <c r="G1212" s="49" t="s">
        <v>1950</v>
      </c>
      <c r="H1212" s="51" t="str">
        <f>INDEX(Δεδομένα!B$1:B$51,MATCH('2021'!G1212,Δεδομένα!A$1:A$51,0))</f>
        <v>ΚΕΝΤΡΙΚΗΣ ΜΑΚΕΔΟΝΙΑΣ</v>
      </c>
      <c r="I1212" s="53">
        <f>INDEX(Δεδομένα!E$1:E$13,MATCH('2021'!H1212,Δεδομένα!D$1:D$13,0))</f>
        <v>3</v>
      </c>
      <c r="J1212" s="4">
        <v>44255</v>
      </c>
      <c r="K1212" s="3" t="s">
        <v>86</v>
      </c>
      <c r="L1212" s="17" t="str">
        <f t="shared" si="88"/>
        <v>28/02/2021 11:39</v>
      </c>
      <c r="M1212" s="4">
        <v>44255</v>
      </c>
      <c r="N1212" s="3" t="s">
        <v>484</v>
      </c>
      <c r="O1212" s="17" t="str">
        <f t="shared" si="89"/>
        <v>28/02/2021 12:40</v>
      </c>
      <c r="P1212" s="24">
        <f t="shared" si="90"/>
        <v>4.2361111110949423E-2</v>
      </c>
      <c r="Q1212" s="28">
        <v>0</v>
      </c>
      <c r="R1212" s="27">
        <f t="shared" si="91"/>
        <v>60.999999999767169</v>
      </c>
      <c r="S1212" s="3" t="s">
        <v>4</v>
      </c>
      <c r="T1212" s="3" t="s">
        <v>1951</v>
      </c>
      <c r="U1212" s="3" t="s">
        <v>1967</v>
      </c>
      <c r="V1212" s="3" t="s">
        <v>1968</v>
      </c>
      <c r="W1212" s="5">
        <v>0</v>
      </c>
      <c r="X1212" s="5">
        <v>0</v>
      </c>
      <c r="Y1212" s="5">
        <v>0</v>
      </c>
      <c r="Z1212" s="5">
        <v>0.5</v>
      </c>
      <c r="AA1212" s="5">
        <v>0</v>
      </c>
      <c r="AB1212" s="5">
        <v>0</v>
      </c>
      <c r="AC1212" s="5">
        <v>0</v>
      </c>
      <c r="AD1212" s="5">
        <v>0</v>
      </c>
      <c r="AE1212" s="2">
        <v>2</v>
      </c>
      <c r="AF1212" s="2">
        <v>0</v>
      </c>
      <c r="AG1212" s="2">
        <v>0</v>
      </c>
      <c r="AH1212" s="2">
        <v>0</v>
      </c>
      <c r="AI1212" s="2">
        <v>0</v>
      </c>
      <c r="AJ1212" s="2">
        <v>1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 t="s">
        <v>4</v>
      </c>
      <c r="AT1212" s="2" t="s">
        <v>4</v>
      </c>
    </row>
    <row r="1213" spans="1:46" x14ac:dyDescent="0.2">
      <c r="A1213" s="2">
        <v>1640935</v>
      </c>
      <c r="B1213" s="2">
        <v>833663</v>
      </c>
      <c r="C1213" s="6">
        <v>22.703178405761701</v>
      </c>
      <c r="D1213" s="6">
        <v>40.811882019042997</v>
      </c>
      <c r="E1213" s="19" t="s">
        <v>1949</v>
      </c>
      <c r="F1213" s="46">
        <f>INDEX(Δεδομένα!$P:$P,MATCH('2021'!E1213,Δεδομένα!$O:$O,0))</f>
        <v>57</v>
      </c>
      <c r="G1213" s="49" t="s">
        <v>1950</v>
      </c>
      <c r="H1213" s="51" t="str">
        <f>INDEX(Δεδομένα!B$1:B$51,MATCH('2021'!G1213,Δεδομένα!A$1:A$51,0))</f>
        <v>ΚΕΝΤΡΙΚΗΣ ΜΑΚΕΔΟΝΙΑΣ</v>
      </c>
      <c r="I1213" s="53">
        <f>INDEX(Δεδομένα!E$1:E$13,MATCH('2021'!H1213,Δεδομένα!D$1:D$13,0))</f>
        <v>3</v>
      </c>
      <c r="J1213" s="4">
        <v>44255</v>
      </c>
      <c r="K1213" s="3" t="s">
        <v>1082</v>
      </c>
      <c r="L1213" s="17" t="str">
        <f t="shared" si="88"/>
        <v>28/02/2021 18:49</v>
      </c>
      <c r="M1213" s="4">
        <v>44255</v>
      </c>
      <c r="N1213" s="3" t="s">
        <v>1238</v>
      </c>
      <c r="O1213" s="17" t="str">
        <f t="shared" si="89"/>
        <v>28/02/2021 21:05</v>
      </c>
      <c r="P1213" s="24">
        <f t="shared" si="90"/>
        <v>9.4444444439432118E-2</v>
      </c>
      <c r="Q1213" s="28">
        <v>0</v>
      </c>
      <c r="R1213" s="27">
        <f t="shared" si="91"/>
        <v>135.99999999278225</v>
      </c>
      <c r="S1213" s="3" t="s">
        <v>4</v>
      </c>
      <c r="T1213" s="3" t="s">
        <v>1951</v>
      </c>
      <c r="U1213" s="3" t="s">
        <v>1969</v>
      </c>
      <c r="V1213" s="3" t="s">
        <v>1970</v>
      </c>
      <c r="W1213" s="5">
        <v>0</v>
      </c>
      <c r="X1213" s="5">
        <v>0</v>
      </c>
      <c r="Y1213" s="5">
        <v>0</v>
      </c>
      <c r="Z1213" s="5">
        <v>0.5</v>
      </c>
      <c r="AA1213" s="5">
        <v>0</v>
      </c>
      <c r="AB1213" s="5">
        <v>0</v>
      </c>
      <c r="AC1213" s="5">
        <v>0</v>
      </c>
      <c r="AD1213" s="5">
        <v>0</v>
      </c>
      <c r="AE1213" s="2">
        <v>2</v>
      </c>
      <c r="AF1213" s="2">
        <v>0</v>
      </c>
      <c r="AG1213" s="2">
        <v>0</v>
      </c>
      <c r="AH1213" s="2">
        <v>0</v>
      </c>
      <c r="AI1213" s="2">
        <v>0</v>
      </c>
      <c r="AJ1213" s="2">
        <v>1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 t="s">
        <v>4</v>
      </c>
      <c r="AT1213" s="2" t="s">
        <v>4</v>
      </c>
    </row>
    <row r="1214" spans="1:46" x14ac:dyDescent="0.2">
      <c r="A1214" s="2">
        <v>1641375</v>
      </c>
      <c r="B1214" s="2">
        <v>833833</v>
      </c>
      <c r="C1214" s="6">
        <v>22.900889741817998</v>
      </c>
      <c r="D1214" s="6">
        <v>40.987999483366103</v>
      </c>
      <c r="E1214" s="19" t="s">
        <v>1949</v>
      </c>
      <c r="F1214" s="46">
        <f>INDEX(Δεδομένα!$P:$P,MATCH('2021'!E1214,Δεδομένα!$O:$O,0))</f>
        <v>57</v>
      </c>
      <c r="G1214" s="49" t="s">
        <v>1950</v>
      </c>
      <c r="H1214" s="51" t="str">
        <f>INDEX(Δεδομένα!B$1:B$51,MATCH('2021'!G1214,Δεδομένα!A$1:A$51,0))</f>
        <v>ΚΕΝΤΡΙΚΗΣ ΜΑΚΕΔΟΝΙΑΣ</v>
      </c>
      <c r="I1214" s="53">
        <f>INDEX(Δεδομένα!E$1:E$13,MATCH('2021'!H1214,Δεδομένα!D$1:D$13,0))</f>
        <v>3</v>
      </c>
      <c r="J1214" s="4">
        <v>44256</v>
      </c>
      <c r="K1214" s="3" t="s">
        <v>1699</v>
      </c>
      <c r="L1214" s="17" t="str">
        <f t="shared" si="88"/>
        <v>01/03/2021 13:03</v>
      </c>
      <c r="M1214" s="4">
        <v>44256</v>
      </c>
      <c r="N1214" s="3" t="s">
        <v>900</v>
      </c>
      <c r="O1214" s="17" t="str">
        <f t="shared" si="89"/>
        <v>01/03/2021 13:57</v>
      </c>
      <c r="P1214" s="24">
        <f t="shared" si="90"/>
        <v>3.7500000005820766E-2</v>
      </c>
      <c r="Q1214" s="28">
        <v>0</v>
      </c>
      <c r="R1214" s="27">
        <f t="shared" si="91"/>
        <v>54.000000008381903</v>
      </c>
      <c r="S1214" s="3" t="s">
        <v>4</v>
      </c>
      <c r="T1214" s="3" t="s">
        <v>1951</v>
      </c>
      <c r="U1214" s="3" t="s">
        <v>4</v>
      </c>
      <c r="V1214" s="3" t="s">
        <v>1971</v>
      </c>
      <c r="W1214" s="5">
        <v>0</v>
      </c>
      <c r="X1214" s="5">
        <v>0</v>
      </c>
      <c r="Y1214" s="5">
        <v>0</v>
      </c>
      <c r="Z1214" s="5">
        <v>0.1</v>
      </c>
      <c r="AA1214" s="5">
        <v>0</v>
      </c>
      <c r="AB1214" s="5">
        <v>0</v>
      </c>
      <c r="AC1214" s="5">
        <v>0</v>
      </c>
      <c r="AD1214" s="5">
        <v>0</v>
      </c>
      <c r="AE1214" s="2">
        <v>2</v>
      </c>
      <c r="AF1214" s="2">
        <v>0</v>
      </c>
      <c r="AG1214" s="2">
        <v>0</v>
      </c>
      <c r="AH1214" s="2">
        <v>0</v>
      </c>
      <c r="AI1214" s="2">
        <v>0</v>
      </c>
      <c r="AJ1214" s="2">
        <v>1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 t="s">
        <v>4</v>
      </c>
      <c r="AT1214" s="2" t="s">
        <v>4</v>
      </c>
    </row>
    <row r="1215" spans="1:46" x14ac:dyDescent="0.2">
      <c r="A1215" s="2">
        <v>1641393</v>
      </c>
      <c r="B1215" s="2">
        <v>833874</v>
      </c>
      <c r="C1215" s="6">
        <v>23.142671010059701</v>
      </c>
      <c r="D1215" s="6">
        <v>40.983804308659401</v>
      </c>
      <c r="E1215" s="19" t="s">
        <v>1949</v>
      </c>
      <c r="F1215" s="46">
        <f>INDEX(Δεδομένα!$P:$P,MATCH('2021'!E1215,Δεδομένα!$O:$O,0))</f>
        <v>57</v>
      </c>
      <c r="G1215" s="49" t="s">
        <v>1950</v>
      </c>
      <c r="H1215" s="51" t="str">
        <f>INDEX(Δεδομένα!B$1:B$51,MATCH('2021'!G1215,Δεδομένα!A$1:A$51,0))</f>
        <v>ΚΕΝΤΡΙΚΗΣ ΜΑΚΕΔΟΝΙΑΣ</v>
      </c>
      <c r="I1215" s="53">
        <f>INDEX(Δεδομένα!E$1:E$13,MATCH('2021'!H1215,Δεδομένα!D$1:D$13,0))</f>
        <v>3</v>
      </c>
      <c r="J1215" s="4">
        <v>44256</v>
      </c>
      <c r="K1215" s="3" t="s">
        <v>452</v>
      </c>
      <c r="L1215" s="17" t="str">
        <f t="shared" si="88"/>
        <v>01/03/2021 15:52</v>
      </c>
      <c r="M1215" s="4">
        <v>44256</v>
      </c>
      <c r="N1215" s="3" t="s">
        <v>563</v>
      </c>
      <c r="O1215" s="17" t="str">
        <f t="shared" si="89"/>
        <v>01/03/2021 17:15</v>
      </c>
      <c r="P1215" s="24">
        <f t="shared" si="90"/>
        <v>5.7638888887595385E-2</v>
      </c>
      <c r="Q1215" s="28">
        <v>0</v>
      </c>
      <c r="R1215" s="27">
        <f t="shared" si="91"/>
        <v>82.999999998137355</v>
      </c>
      <c r="S1215" s="3" t="s">
        <v>4</v>
      </c>
      <c r="T1215" s="3" t="s">
        <v>1951</v>
      </c>
      <c r="U1215" s="3" t="s">
        <v>4</v>
      </c>
      <c r="V1215" s="3" t="s">
        <v>1962</v>
      </c>
      <c r="W1215" s="5">
        <v>0.5</v>
      </c>
      <c r="X1215" s="5">
        <v>0</v>
      </c>
      <c r="Y1215" s="5">
        <v>0</v>
      </c>
      <c r="Z1215" s="5">
        <v>5</v>
      </c>
      <c r="AA1215" s="5">
        <v>0</v>
      </c>
      <c r="AB1215" s="5">
        <v>0</v>
      </c>
      <c r="AC1215" s="5">
        <v>0</v>
      </c>
      <c r="AD1215" s="5">
        <v>0</v>
      </c>
      <c r="AE1215" s="2">
        <v>2</v>
      </c>
      <c r="AF1215" s="2">
        <v>0</v>
      </c>
      <c r="AG1215" s="2">
        <v>0</v>
      </c>
      <c r="AH1215" s="2">
        <v>0</v>
      </c>
      <c r="AI1215" s="2">
        <v>0</v>
      </c>
      <c r="AJ1215" s="2">
        <v>1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 t="s">
        <v>4</v>
      </c>
      <c r="AT1215" s="2" t="s">
        <v>4</v>
      </c>
    </row>
    <row r="1216" spans="1:46" x14ac:dyDescent="0.2">
      <c r="A1216" s="2">
        <v>1641430</v>
      </c>
      <c r="B1216" s="2">
        <v>833901</v>
      </c>
      <c r="C1216" s="6">
        <v>23.117506195707801</v>
      </c>
      <c r="D1216" s="6">
        <v>40.982173612009298</v>
      </c>
      <c r="E1216" s="19" t="s">
        <v>1949</v>
      </c>
      <c r="F1216" s="46">
        <f>INDEX(Δεδομένα!$P:$P,MATCH('2021'!E1216,Δεδομένα!$O:$O,0))</f>
        <v>57</v>
      </c>
      <c r="G1216" s="49" t="s">
        <v>1950</v>
      </c>
      <c r="H1216" s="51" t="str">
        <f>INDEX(Δεδομένα!B$1:B$51,MATCH('2021'!G1216,Δεδομένα!A$1:A$51,0))</f>
        <v>ΚΕΝΤΡΙΚΗΣ ΜΑΚΕΔΟΝΙΑΣ</v>
      </c>
      <c r="I1216" s="53">
        <f>INDEX(Δεδομένα!E$1:E$13,MATCH('2021'!H1216,Δεδομένα!D$1:D$13,0))</f>
        <v>3</v>
      </c>
      <c r="J1216" s="4">
        <v>44256</v>
      </c>
      <c r="K1216" s="3" t="s">
        <v>181</v>
      </c>
      <c r="L1216" s="17" t="str">
        <f t="shared" si="88"/>
        <v>01/03/2021 17:37</v>
      </c>
      <c r="M1216" s="4">
        <v>44256</v>
      </c>
      <c r="N1216" s="3" t="s">
        <v>111</v>
      </c>
      <c r="O1216" s="17" t="str">
        <f t="shared" si="89"/>
        <v>01/03/2021 19:20</v>
      </c>
      <c r="P1216" s="24">
        <f t="shared" si="90"/>
        <v>7.1527777778101154E-2</v>
      </c>
      <c r="Q1216" s="28">
        <v>0</v>
      </c>
      <c r="R1216" s="27">
        <f t="shared" si="91"/>
        <v>103.00000000046566</v>
      </c>
      <c r="S1216" s="3" t="s">
        <v>4</v>
      </c>
      <c r="T1216" s="3" t="s">
        <v>1951</v>
      </c>
      <c r="U1216" s="3" t="s">
        <v>4</v>
      </c>
      <c r="V1216" s="3" t="s">
        <v>1972</v>
      </c>
      <c r="W1216" s="5">
        <v>0</v>
      </c>
      <c r="X1216" s="5">
        <v>1</v>
      </c>
      <c r="Y1216" s="5">
        <v>0</v>
      </c>
      <c r="Z1216" s="5">
        <v>3</v>
      </c>
      <c r="AA1216" s="5">
        <v>0</v>
      </c>
      <c r="AB1216" s="5">
        <v>0</v>
      </c>
      <c r="AC1216" s="5">
        <v>0</v>
      </c>
      <c r="AD1216" s="5">
        <v>0</v>
      </c>
      <c r="AE1216" s="2">
        <v>6</v>
      </c>
      <c r="AF1216" s="2">
        <v>0</v>
      </c>
      <c r="AG1216" s="2">
        <v>0</v>
      </c>
      <c r="AH1216" s="2">
        <v>0</v>
      </c>
      <c r="AI1216" s="2">
        <v>0</v>
      </c>
      <c r="AJ1216" s="2">
        <v>3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 t="s">
        <v>4</v>
      </c>
      <c r="AT1216" s="2" t="s">
        <v>4</v>
      </c>
    </row>
    <row r="1217" spans="1:46" x14ac:dyDescent="0.2">
      <c r="A1217" s="2">
        <v>1642274</v>
      </c>
      <c r="B1217" s="2">
        <v>834063</v>
      </c>
      <c r="C1217" s="6">
        <v>22.929132535147801</v>
      </c>
      <c r="D1217" s="6">
        <v>41.008769794874297</v>
      </c>
      <c r="E1217" s="19" t="s">
        <v>1949</v>
      </c>
      <c r="F1217" s="46">
        <f>INDEX(Δεδομένα!$P:$P,MATCH('2021'!E1217,Δεδομένα!$O:$O,0))</f>
        <v>57</v>
      </c>
      <c r="G1217" s="49" t="s">
        <v>1950</v>
      </c>
      <c r="H1217" s="51" t="str">
        <f>INDEX(Δεδομένα!B$1:B$51,MATCH('2021'!G1217,Δεδομένα!A$1:A$51,0))</f>
        <v>ΚΕΝΤΡΙΚΗΣ ΜΑΚΕΔΟΝΙΑΣ</v>
      </c>
      <c r="I1217" s="53">
        <f>INDEX(Δεδομένα!E$1:E$13,MATCH('2021'!H1217,Δεδομένα!D$1:D$13,0))</f>
        <v>3</v>
      </c>
      <c r="J1217" s="4">
        <v>44257</v>
      </c>
      <c r="K1217" s="3" t="s">
        <v>593</v>
      </c>
      <c r="L1217" s="17" t="str">
        <f t="shared" si="88"/>
        <v>02/03/2021 11:44</v>
      </c>
      <c r="M1217" s="4">
        <v>44257</v>
      </c>
      <c r="N1217" s="3" t="s">
        <v>297</v>
      </c>
      <c r="O1217" s="17" t="str">
        <f t="shared" si="89"/>
        <v>02/03/2021 12:55</v>
      </c>
      <c r="P1217" s="24">
        <f t="shared" si="90"/>
        <v>4.9305555556202307E-2</v>
      </c>
      <c r="Q1217" s="28">
        <v>0</v>
      </c>
      <c r="R1217" s="27">
        <f t="shared" si="91"/>
        <v>71.000000000931323</v>
      </c>
      <c r="S1217" s="3" t="s">
        <v>4</v>
      </c>
      <c r="T1217" s="3" t="s">
        <v>1951</v>
      </c>
      <c r="U1217" s="3" t="s">
        <v>4</v>
      </c>
      <c r="V1217" s="3" t="s">
        <v>1973</v>
      </c>
      <c r="W1217" s="5">
        <v>0</v>
      </c>
      <c r="X1217" s="5">
        <v>0</v>
      </c>
      <c r="Y1217" s="5">
        <v>0</v>
      </c>
      <c r="Z1217" s="5">
        <v>10</v>
      </c>
      <c r="AA1217" s="5">
        <v>0</v>
      </c>
      <c r="AB1217" s="5">
        <v>0</v>
      </c>
      <c r="AC1217" s="5">
        <v>0</v>
      </c>
      <c r="AD1217" s="5">
        <v>0</v>
      </c>
      <c r="AE1217" s="2">
        <v>2</v>
      </c>
      <c r="AF1217" s="2">
        <v>0</v>
      </c>
      <c r="AG1217" s="2">
        <v>0</v>
      </c>
      <c r="AH1217" s="2">
        <v>0</v>
      </c>
      <c r="AI1217" s="2">
        <v>0</v>
      </c>
      <c r="AJ1217" s="2">
        <v>1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 t="s">
        <v>4</v>
      </c>
      <c r="AT1217" s="2" t="s">
        <v>4</v>
      </c>
    </row>
    <row r="1218" spans="1:46" x14ac:dyDescent="0.2">
      <c r="A1218" s="2">
        <v>1642289</v>
      </c>
      <c r="B1218" s="2">
        <v>834244</v>
      </c>
      <c r="C1218" s="6">
        <v>22.8948953609158</v>
      </c>
      <c r="D1218" s="6">
        <v>40.866236658338401</v>
      </c>
      <c r="E1218" s="19" t="s">
        <v>1949</v>
      </c>
      <c r="F1218" s="46">
        <f>INDEX(Δεδομένα!$P:$P,MATCH('2021'!E1218,Δεδομένα!$O:$O,0))</f>
        <v>57</v>
      </c>
      <c r="G1218" s="49" t="s">
        <v>1950</v>
      </c>
      <c r="H1218" s="51" t="str">
        <f>INDEX(Δεδομένα!B$1:B$51,MATCH('2021'!G1218,Δεδομένα!A$1:A$51,0))</f>
        <v>ΚΕΝΤΡΙΚΗΣ ΜΑΚΕΔΟΝΙΑΣ</v>
      </c>
      <c r="I1218" s="53">
        <f>INDEX(Δεδομένα!E$1:E$13,MATCH('2021'!H1218,Δεδομένα!D$1:D$13,0))</f>
        <v>3</v>
      </c>
      <c r="J1218" s="4">
        <v>44257</v>
      </c>
      <c r="K1218" s="3" t="s">
        <v>450</v>
      </c>
      <c r="L1218" s="17" t="str">
        <f t="shared" si="88"/>
        <v>02/03/2021 20:50</v>
      </c>
      <c r="M1218" s="4">
        <v>44257</v>
      </c>
      <c r="N1218" s="3" t="s">
        <v>467</v>
      </c>
      <c r="O1218" s="17" t="str">
        <f t="shared" si="89"/>
        <v>02/03/2021 21:45</v>
      </c>
      <c r="P1218" s="24">
        <f t="shared" si="90"/>
        <v>3.8194444445252884E-2</v>
      </c>
      <c r="Q1218" s="28">
        <v>0</v>
      </c>
      <c r="R1218" s="27">
        <f t="shared" si="91"/>
        <v>55.000000001164153</v>
      </c>
      <c r="S1218" s="3" t="s">
        <v>4</v>
      </c>
      <c r="T1218" s="3" t="s">
        <v>1951</v>
      </c>
      <c r="U1218" s="3" t="s">
        <v>1974</v>
      </c>
      <c r="V1218" s="3" t="s">
        <v>1975</v>
      </c>
      <c r="W1218" s="5">
        <v>0</v>
      </c>
      <c r="X1218" s="5">
        <v>0</v>
      </c>
      <c r="Y1218" s="5">
        <v>0</v>
      </c>
      <c r="Z1218" s="5">
        <v>0.1</v>
      </c>
      <c r="AA1218" s="5">
        <v>0</v>
      </c>
      <c r="AB1218" s="5">
        <v>0</v>
      </c>
      <c r="AC1218" s="5">
        <v>0</v>
      </c>
      <c r="AD1218" s="5">
        <v>0</v>
      </c>
      <c r="AE1218" s="2">
        <v>2</v>
      </c>
      <c r="AF1218" s="2">
        <v>0</v>
      </c>
      <c r="AG1218" s="2">
        <v>0</v>
      </c>
      <c r="AH1218" s="2">
        <v>0</v>
      </c>
      <c r="AI1218" s="2">
        <v>0</v>
      </c>
      <c r="AJ1218" s="2">
        <v>1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 t="s">
        <v>4</v>
      </c>
      <c r="AT1218" s="2" t="s">
        <v>4</v>
      </c>
    </row>
    <row r="1219" spans="1:46" x14ac:dyDescent="0.2">
      <c r="A1219" s="2">
        <v>1642743</v>
      </c>
      <c r="B1219" s="2">
        <v>834377</v>
      </c>
      <c r="C1219" s="6">
        <v>22.6267726619621</v>
      </c>
      <c r="D1219" s="6">
        <v>40.957976749346898</v>
      </c>
      <c r="E1219" s="19" t="s">
        <v>1949</v>
      </c>
      <c r="F1219" s="46">
        <f>INDEX(Δεδομένα!$P:$P,MATCH('2021'!E1219,Δεδομένα!$O:$O,0))</f>
        <v>57</v>
      </c>
      <c r="G1219" s="49" t="s">
        <v>1950</v>
      </c>
      <c r="H1219" s="51" t="str">
        <f>INDEX(Δεδομένα!B$1:B$51,MATCH('2021'!G1219,Δεδομένα!A$1:A$51,0))</f>
        <v>ΚΕΝΤΡΙΚΗΣ ΜΑΚΕΔΟΝΙΑΣ</v>
      </c>
      <c r="I1219" s="53">
        <f>INDEX(Δεδομένα!E$1:E$13,MATCH('2021'!H1219,Δεδομένα!D$1:D$13,0))</f>
        <v>3</v>
      </c>
      <c r="J1219" s="4">
        <v>44258</v>
      </c>
      <c r="K1219" s="3" t="s">
        <v>373</v>
      </c>
      <c r="L1219" s="17" t="str">
        <f t="shared" si="88"/>
        <v>03/03/2021 13:19</v>
      </c>
      <c r="M1219" s="4">
        <v>44258</v>
      </c>
      <c r="N1219" s="3" t="s">
        <v>1687</v>
      </c>
      <c r="O1219" s="17" t="str">
        <f t="shared" si="89"/>
        <v>03/03/2021 14:03</v>
      </c>
      <c r="P1219" s="24">
        <f t="shared" si="90"/>
        <v>3.0555555560567882E-2</v>
      </c>
      <c r="Q1219" s="28">
        <v>0</v>
      </c>
      <c r="R1219" s="27">
        <f t="shared" si="91"/>
        <v>44.00000000721775</v>
      </c>
      <c r="S1219" s="3" t="s">
        <v>4</v>
      </c>
      <c r="T1219" s="3" t="s">
        <v>1956</v>
      </c>
      <c r="U1219" s="3" t="s">
        <v>4</v>
      </c>
      <c r="V1219" s="3" t="s">
        <v>1976</v>
      </c>
      <c r="W1219" s="5">
        <v>0</v>
      </c>
      <c r="X1219" s="5">
        <v>0</v>
      </c>
      <c r="Y1219" s="5">
        <v>0</v>
      </c>
      <c r="Z1219" s="5">
        <v>0</v>
      </c>
      <c r="AA1219" s="5">
        <v>0.5</v>
      </c>
      <c r="AB1219" s="5">
        <v>0</v>
      </c>
      <c r="AC1219" s="5">
        <v>0</v>
      </c>
      <c r="AD1219" s="5">
        <v>0</v>
      </c>
      <c r="AE1219" s="2">
        <v>2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 t="s">
        <v>4</v>
      </c>
      <c r="AT1219" s="2" t="s">
        <v>4</v>
      </c>
    </row>
    <row r="1220" spans="1:46" x14ac:dyDescent="0.2">
      <c r="A1220" s="2">
        <v>1642748</v>
      </c>
      <c r="B1220" s="2">
        <v>834428</v>
      </c>
      <c r="C1220" s="6">
        <v>22.816827342911498</v>
      </c>
      <c r="D1220" s="6">
        <v>40.920765958051803</v>
      </c>
      <c r="E1220" s="19" t="s">
        <v>1949</v>
      </c>
      <c r="F1220" s="46">
        <f>INDEX(Δεδομένα!$P:$P,MATCH('2021'!E1220,Δεδομένα!$O:$O,0))</f>
        <v>57</v>
      </c>
      <c r="G1220" s="49" t="s">
        <v>1950</v>
      </c>
      <c r="H1220" s="51" t="str">
        <f>INDEX(Δεδομένα!B$1:B$51,MATCH('2021'!G1220,Δεδομένα!A$1:A$51,0))</f>
        <v>ΚΕΝΤΡΙΚΗΣ ΜΑΚΕΔΟΝΙΑΣ</v>
      </c>
      <c r="I1220" s="53">
        <f>INDEX(Δεδομένα!E$1:E$13,MATCH('2021'!H1220,Δεδομένα!D$1:D$13,0))</f>
        <v>3</v>
      </c>
      <c r="J1220" s="4">
        <v>44258</v>
      </c>
      <c r="K1220" s="3" t="s">
        <v>650</v>
      </c>
      <c r="L1220" s="17" t="str">
        <f t="shared" si="88"/>
        <v>03/03/2021 14:43</v>
      </c>
      <c r="M1220" s="4">
        <v>44258</v>
      </c>
      <c r="N1220" s="3" t="s">
        <v>218</v>
      </c>
      <c r="O1220" s="17" t="str">
        <f t="shared" si="89"/>
        <v>03/03/2021 15:01</v>
      </c>
      <c r="P1220" s="24">
        <f t="shared" si="90"/>
        <v>1.2500000004365575E-2</v>
      </c>
      <c r="Q1220" s="28">
        <v>0</v>
      </c>
      <c r="R1220" s="27">
        <f t="shared" si="91"/>
        <v>18.000000006286427</v>
      </c>
      <c r="S1220" s="3" t="s">
        <v>4</v>
      </c>
      <c r="T1220" s="3" t="s">
        <v>1951</v>
      </c>
      <c r="U1220" s="3" t="s">
        <v>4</v>
      </c>
      <c r="V1220" s="3" t="s">
        <v>1977</v>
      </c>
      <c r="W1220" s="5">
        <v>0</v>
      </c>
      <c r="X1220" s="5">
        <v>0</v>
      </c>
      <c r="Y1220" s="5">
        <v>0</v>
      </c>
      <c r="Z1220" s="5">
        <v>0.1</v>
      </c>
      <c r="AA1220" s="5">
        <v>0</v>
      </c>
      <c r="AB1220" s="5">
        <v>0</v>
      </c>
      <c r="AC1220" s="5">
        <v>0</v>
      </c>
      <c r="AD1220" s="5">
        <v>0</v>
      </c>
      <c r="AE1220" s="2">
        <v>2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 t="s">
        <v>4</v>
      </c>
      <c r="AT1220" s="2" t="s">
        <v>4</v>
      </c>
    </row>
    <row r="1221" spans="1:46" x14ac:dyDescent="0.2">
      <c r="A1221" s="2">
        <v>1643052</v>
      </c>
      <c r="B1221" s="2">
        <v>834725</v>
      </c>
      <c r="C1221" s="6">
        <v>22.810466423617498</v>
      </c>
      <c r="D1221" s="6">
        <v>41.015004521293797</v>
      </c>
      <c r="E1221" s="19" t="s">
        <v>1949</v>
      </c>
      <c r="F1221" s="46">
        <f>INDEX(Δεδομένα!$P:$P,MATCH('2021'!E1221,Δεδομένα!$O:$O,0))</f>
        <v>57</v>
      </c>
      <c r="G1221" s="49" t="s">
        <v>1950</v>
      </c>
      <c r="H1221" s="51" t="str">
        <f>INDEX(Δεδομένα!B$1:B$51,MATCH('2021'!G1221,Δεδομένα!A$1:A$51,0))</f>
        <v>ΚΕΝΤΡΙΚΗΣ ΜΑΚΕΔΟΝΙΑΣ</v>
      </c>
      <c r="I1221" s="53">
        <f>INDEX(Δεδομένα!E$1:E$13,MATCH('2021'!H1221,Δεδομένα!D$1:D$13,0))</f>
        <v>3</v>
      </c>
      <c r="J1221" s="4">
        <v>44259</v>
      </c>
      <c r="K1221" s="3" t="s">
        <v>313</v>
      </c>
      <c r="L1221" s="17" t="str">
        <f t="shared" si="88"/>
        <v>04/03/2021 12:39</v>
      </c>
      <c r="M1221" s="4">
        <v>44259</v>
      </c>
      <c r="N1221" s="3" t="s">
        <v>154</v>
      </c>
      <c r="O1221" s="17" t="str">
        <f t="shared" si="89"/>
        <v>04/03/2021 13:20</v>
      </c>
      <c r="P1221" s="24">
        <f t="shared" si="90"/>
        <v>2.8472222220443655E-2</v>
      </c>
      <c r="Q1221" s="28">
        <v>0</v>
      </c>
      <c r="R1221" s="27">
        <f t="shared" si="91"/>
        <v>40.999999997438863</v>
      </c>
      <c r="S1221" s="3" t="s">
        <v>4</v>
      </c>
      <c r="T1221" s="3" t="s">
        <v>1951</v>
      </c>
      <c r="U1221" s="3" t="s">
        <v>4</v>
      </c>
      <c r="V1221" s="3" t="s">
        <v>1978</v>
      </c>
      <c r="W1221" s="5">
        <v>0</v>
      </c>
      <c r="X1221" s="5">
        <v>0</v>
      </c>
      <c r="Y1221" s="5">
        <v>0</v>
      </c>
      <c r="Z1221" s="5">
        <v>1</v>
      </c>
      <c r="AA1221" s="5">
        <v>0</v>
      </c>
      <c r="AB1221" s="5">
        <v>0</v>
      </c>
      <c r="AC1221" s="5">
        <v>0</v>
      </c>
      <c r="AD1221" s="5">
        <v>0</v>
      </c>
      <c r="AE1221" s="2">
        <v>2</v>
      </c>
      <c r="AF1221" s="2">
        <v>0</v>
      </c>
      <c r="AG1221" s="2">
        <v>0</v>
      </c>
      <c r="AH1221" s="2">
        <v>0</v>
      </c>
      <c r="AI1221" s="2">
        <v>0</v>
      </c>
      <c r="AJ1221" s="2">
        <v>1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 t="s">
        <v>4</v>
      </c>
      <c r="AT1221" s="2" t="s">
        <v>4</v>
      </c>
    </row>
    <row r="1222" spans="1:46" x14ac:dyDescent="0.2">
      <c r="A1222" s="2">
        <v>1644071</v>
      </c>
      <c r="B1222" s="2">
        <v>835121</v>
      </c>
      <c r="C1222" s="6">
        <v>23.1154657189863</v>
      </c>
      <c r="D1222" s="6">
        <v>40.989883557720098</v>
      </c>
      <c r="E1222" s="19" t="s">
        <v>1949</v>
      </c>
      <c r="F1222" s="46">
        <f>INDEX(Δεδομένα!$P:$P,MATCH('2021'!E1222,Δεδομένα!$O:$O,0))</f>
        <v>57</v>
      </c>
      <c r="G1222" s="49" t="s">
        <v>1950</v>
      </c>
      <c r="H1222" s="51" t="str">
        <f>INDEX(Δεδομένα!B$1:B$51,MATCH('2021'!G1222,Δεδομένα!A$1:A$51,0))</f>
        <v>ΚΕΝΤΡΙΚΗΣ ΜΑΚΕΔΟΝΙΑΣ</v>
      </c>
      <c r="I1222" s="53">
        <f>INDEX(Δεδομένα!E$1:E$13,MATCH('2021'!H1222,Δεδομένα!D$1:D$13,0))</f>
        <v>3</v>
      </c>
      <c r="J1222" s="4">
        <v>44260</v>
      </c>
      <c r="K1222" s="3" t="s">
        <v>609</v>
      </c>
      <c r="L1222" s="17" t="str">
        <f t="shared" si="88"/>
        <v>05/03/2021 13:41</v>
      </c>
      <c r="M1222" s="4">
        <v>44260</v>
      </c>
      <c r="N1222" s="3" t="s">
        <v>431</v>
      </c>
      <c r="O1222" s="17" t="str">
        <f t="shared" si="89"/>
        <v>05/03/2021 15:33</v>
      </c>
      <c r="P1222" s="24">
        <f t="shared" si="90"/>
        <v>7.7777777776645962E-2</v>
      </c>
      <c r="Q1222" s="28">
        <v>0</v>
      </c>
      <c r="R1222" s="27">
        <f t="shared" si="91"/>
        <v>111.99999999837019</v>
      </c>
      <c r="S1222" s="3" t="s">
        <v>4</v>
      </c>
      <c r="T1222" s="3" t="s">
        <v>1951</v>
      </c>
      <c r="U1222" s="3" t="s">
        <v>4</v>
      </c>
      <c r="V1222" s="3" t="s">
        <v>1979</v>
      </c>
      <c r="W1222" s="5">
        <v>0</v>
      </c>
      <c r="X1222" s="5">
        <v>4</v>
      </c>
      <c r="Y1222" s="5">
        <v>0</v>
      </c>
      <c r="Z1222" s="5">
        <v>6</v>
      </c>
      <c r="AA1222" s="5">
        <v>0</v>
      </c>
      <c r="AB1222" s="5">
        <v>0</v>
      </c>
      <c r="AC1222" s="5">
        <v>0</v>
      </c>
      <c r="AD1222" s="5">
        <v>0</v>
      </c>
      <c r="AE1222" s="2">
        <v>4</v>
      </c>
      <c r="AF1222" s="2">
        <v>0</v>
      </c>
      <c r="AG1222" s="2">
        <v>0</v>
      </c>
      <c r="AH1222" s="2">
        <v>0</v>
      </c>
      <c r="AI1222" s="2">
        <v>0</v>
      </c>
      <c r="AJ1222" s="2">
        <v>2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 t="s">
        <v>4</v>
      </c>
      <c r="AT1222" s="2" t="s">
        <v>4</v>
      </c>
    </row>
    <row r="1223" spans="1:46" x14ac:dyDescent="0.2">
      <c r="A1223" s="2">
        <v>1644060</v>
      </c>
      <c r="B1223" s="2">
        <v>835202</v>
      </c>
      <c r="C1223" s="6">
        <v>23.072670095422499</v>
      </c>
      <c r="D1223" s="6">
        <v>41.0563032587688</v>
      </c>
      <c r="E1223" s="19" t="s">
        <v>1949</v>
      </c>
      <c r="F1223" s="46">
        <f>INDEX(Δεδομένα!$P:$P,MATCH('2021'!E1223,Δεδομένα!$O:$O,0))</f>
        <v>57</v>
      </c>
      <c r="G1223" s="49" t="s">
        <v>1950</v>
      </c>
      <c r="H1223" s="51" t="str">
        <f>INDEX(Δεδομένα!B$1:B$51,MATCH('2021'!G1223,Δεδομένα!A$1:A$51,0))</f>
        <v>ΚΕΝΤΡΙΚΗΣ ΜΑΚΕΔΟΝΙΑΣ</v>
      </c>
      <c r="I1223" s="53">
        <f>INDEX(Δεδομένα!E$1:E$13,MATCH('2021'!H1223,Δεδομένα!D$1:D$13,0))</f>
        <v>3</v>
      </c>
      <c r="J1223" s="4">
        <v>44260</v>
      </c>
      <c r="K1223" s="3" t="s">
        <v>36</v>
      </c>
      <c r="L1223" s="17" t="str">
        <f t="shared" si="88"/>
        <v>05/03/2021 16:20</v>
      </c>
      <c r="M1223" s="4">
        <v>44260</v>
      </c>
      <c r="N1223" s="3" t="s">
        <v>9</v>
      </c>
      <c r="O1223" s="17" t="str">
        <f t="shared" si="89"/>
        <v>05/03/2021 18:15</v>
      </c>
      <c r="P1223" s="24">
        <f t="shared" si="90"/>
        <v>7.9861111109494232E-2</v>
      </c>
      <c r="Q1223" s="28">
        <v>0</v>
      </c>
      <c r="R1223" s="27">
        <f t="shared" si="91"/>
        <v>114.99999999767169</v>
      </c>
      <c r="S1223" s="3" t="s">
        <v>4</v>
      </c>
      <c r="T1223" s="3" t="s">
        <v>1951</v>
      </c>
      <c r="U1223" s="3" t="s">
        <v>4</v>
      </c>
      <c r="V1223" s="3" t="s">
        <v>1980</v>
      </c>
      <c r="W1223" s="5">
        <v>0</v>
      </c>
      <c r="X1223" s="5">
        <v>0</v>
      </c>
      <c r="Y1223" s="5">
        <v>0</v>
      </c>
      <c r="Z1223" s="5">
        <v>10</v>
      </c>
      <c r="AA1223" s="5">
        <v>0</v>
      </c>
      <c r="AB1223" s="5">
        <v>0</v>
      </c>
      <c r="AC1223" s="5">
        <v>0</v>
      </c>
      <c r="AD1223" s="5">
        <v>0</v>
      </c>
      <c r="AE1223" s="2">
        <v>2</v>
      </c>
      <c r="AF1223" s="2">
        <v>0</v>
      </c>
      <c r="AG1223" s="2">
        <v>0</v>
      </c>
      <c r="AH1223" s="2">
        <v>0</v>
      </c>
      <c r="AI1223" s="2">
        <v>0</v>
      </c>
      <c r="AJ1223" s="2">
        <v>1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 t="s">
        <v>4</v>
      </c>
      <c r="AT1223" s="2" t="s">
        <v>4</v>
      </c>
    </row>
    <row r="1224" spans="1:46" x14ac:dyDescent="0.2">
      <c r="A1224" s="2">
        <v>1644035</v>
      </c>
      <c r="B1224" s="2">
        <v>835418</v>
      </c>
      <c r="C1224" s="6">
        <v>23.023167398676001</v>
      </c>
      <c r="D1224" s="6">
        <v>41.1293337461493</v>
      </c>
      <c r="E1224" s="19" t="s">
        <v>1949</v>
      </c>
      <c r="F1224" s="46">
        <f>INDEX(Δεδομένα!$P:$P,MATCH('2021'!E1224,Δεδομένα!$O:$O,0))</f>
        <v>57</v>
      </c>
      <c r="G1224" s="49" t="s">
        <v>1950</v>
      </c>
      <c r="H1224" s="51" t="str">
        <f>INDEX(Δεδομένα!B$1:B$51,MATCH('2021'!G1224,Δεδομένα!A$1:A$51,0))</f>
        <v>ΚΕΝΤΡΙΚΗΣ ΜΑΚΕΔΟΝΙΑΣ</v>
      </c>
      <c r="I1224" s="53">
        <f>INDEX(Δεδομένα!E$1:E$13,MATCH('2021'!H1224,Δεδομένα!D$1:D$13,0))</f>
        <v>3</v>
      </c>
      <c r="J1224" s="4">
        <v>44261</v>
      </c>
      <c r="K1224" s="3" t="s">
        <v>1319</v>
      </c>
      <c r="L1224" s="17" t="str">
        <f t="shared" si="88"/>
        <v>06/03/2021 11:55</v>
      </c>
      <c r="M1224" s="4">
        <v>44261</v>
      </c>
      <c r="N1224" s="3" t="s">
        <v>390</v>
      </c>
      <c r="O1224" s="17" t="str">
        <f t="shared" si="89"/>
        <v>06/03/2021 14:34</v>
      </c>
      <c r="P1224" s="24">
        <f t="shared" si="90"/>
        <v>0.11041666666278616</v>
      </c>
      <c r="Q1224" s="28">
        <v>0</v>
      </c>
      <c r="R1224" s="27">
        <f t="shared" si="91"/>
        <v>158.99999999441206</v>
      </c>
      <c r="S1224" s="3" t="s">
        <v>4</v>
      </c>
      <c r="T1224" s="3" t="s">
        <v>1951</v>
      </c>
      <c r="U1224" s="3" t="s">
        <v>4</v>
      </c>
      <c r="V1224" s="3" t="s">
        <v>1981</v>
      </c>
      <c r="W1224" s="5">
        <v>0</v>
      </c>
      <c r="X1224" s="5">
        <v>0</v>
      </c>
      <c r="Y1224" s="5">
        <v>0</v>
      </c>
      <c r="Z1224" s="5">
        <v>0</v>
      </c>
      <c r="AA1224" s="5">
        <v>2</v>
      </c>
      <c r="AB1224" s="5">
        <v>0</v>
      </c>
      <c r="AC1224" s="5">
        <v>18</v>
      </c>
      <c r="AD1224" s="5">
        <v>0</v>
      </c>
      <c r="AE1224" s="2">
        <v>2</v>
      </c>
      <c r="AF1224" s="2">
        <v>0</v>
      </c>
      <c r="AG1224" s="2">
        <v>0</v>
      </c>
      <c r="AH1224" s="2">
        <v>0</v>
      </c>
      <c r="AI1224" s="2">
        <v>0</v>
      </c>
      <c r="AJ1224" s="2">
        <v>1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 t="s">
        <v>4</v>
      </c>
      <c r="AT1224" s="2" t="s">
        <v>4</v>
      </c>
    </row>
    <row r="1225" spans="1:46" x14ac:dyDescent="0.2">
      <c r="A1225" s="2">
        <v>1644016</v>
      </c>
      <c r="B1225" s="2">
        <v>835519</v>
      </c>
      <c r="C1225" s="6">
        <v>22.907608509613599</v>
      </c>
      <c r="D1225" s="6">
        <v>41.023010624303197</v>
      </c>
      <c r="E1225" s="19" t="s">
        <v>1949</v>
      </c>
      <c r="F1225" s="46">
        <f>INDEX(Δεδομένα!$P:$P,MATCH('2021'!E1225,Δεδομένα!$O:$O,0))</f>
        <v>57</v>
      </c>
      <c r="G1225" s="49" t="s">
        <v>1950</v>
      </c>
      <c r="H1225" s="51" t="str">
        <f>INDEX(Δεδομένα!B$1:B$51,MATCH('2021'!G1225,Δεδομένα!A$1:A$51,0))</f>
        <v>ΚΕΝΤΡΙΚΗΣ ΜΑΚΕΔΟΝΙΑΣ</v>
      </c>
      <c r="I1225" s="53">
        <f>INDEX(Δεδομένα!E$1:E$13,MATCH('2021'!H1225,Δεδομένα!D$1:D$13,0))</f>
        <v>3</v>
      </c>
      <c r="J1225" s="4">
        <v>44261</v>
      </c>
      <c r="K1225" s="3" t="s">
        <v>490</v>
      </c>
      <c r="L1225" s="17" t="str">
        <f t="shared" si="88"/>
        <v>06/03/2021 16:00</v>
      </c>
      <c r="M1225" s="4">
        <v>44261</v>
      </c>
      <c r="N1225" s="3" t="s">
        <v>648</v>
      </c>
      <c r="O1225" s="17" t="str">
        <f t="shared" si="89"/>
        <v>06/03/2021 18:26</v>
      </c>
      <c r="P1225" s="24">
        <f t="shared" si="90"/>
        <v>0.10138888889196096</v>
      </c>
      <c r="Q1225" s="28">
        <v>0</v>
      </c>
      <c r="R1225" s="27">
        <f t="shared" si="91"/>
        <v>146.00000000442378</v>
      </c>
      <c r="S1225" s="3" t="s">
        <v>4</v>
      </c>
      <c r="T1225" s="3" t="s">
        <v>1951</v>
      </c>
      <c r="U1225" s="3" t="s">
        <v>4</v>
      </c>
      <c r="V1225" s="3" t="s">
        <v>1982</v>
      </c>
      <c r="W1225" s="5">
        <v>0</v>
      </c>
      <c r="X1225" s="5">
        <v>0.5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2">
        <v>2</v>
      </c>
      <c r="AF1225" s="2">
        <v>0</v>
      </c>
      <c r="AG1225" s="2">
        <v>0</v>
      </c>
      <c r="AH1225" s="2">
        <v>0</v>
      </c>
      <c r="AI1225" s="2">
        <v>0</v>
      </c>
      <c r="AJ1225" s="2">
        <v>1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 t="s">
        <v>4</v>
      </c>
      <c r="AT1225" s="2" t="s">
        <v>4</v>
      </c>
    </row>
    <row r="1226" spans="1:46" x14ac:dyDescent="0.2">
      <c r="A1226" s="2">
        <v>1644167</v>
      </c>
      <c r="B1226" s="2">
        <v>835829</v>
      </c>
      <c r="C1226" s="6">
        <v>22.733262817490601</v>
      </c>
      <c r="D1226" s="6">
        <v>40.986419239030504</v>
      </c>
      <c r="E1226" s="19" t="s">
        <v>1949</v>
      </c>
      <c r="F1226" s="46">
        <f>INDEX(Δεδομένα!$P:$P,MATCH('2021'!E1226,Δεδομένα!$O:$O,0))</f>
        <v>57</v>
      </c>
      <c r="G1226" s="49" t="s">
        <v>1950</v>
      </c>
      <c r="H1226" s="51" t="str">
        <f>INDEX(Δεδομένα!B$1:B$51,MATCH('2021'!G1226,Δεδομένα!A$1:A$51,0))</f>
        <v>ΚΕΝΤΡΙΚΗΣ ΜΑΚΕΔΟΝΙΑΣ</v>
      </c>
      <c r="I1226" s="53">
        <f>INDEX(Δεδομένα!E$1:E$13,MATCH('2021'!H1226,Δεδομένα!D$1:D$13,0))</f>
        <v>3</v>
      </c>
      <c r="J1226" s="4">
        <v>44262</v>
      </c>
      <c r="K1226" s="3" t="s">
        <v>562</v>
      </c>
      <c r="L1226" s="17" t="str">
        <f t="shared" si="88"/>
        <v>07/03/2021 15:45</v>
      </c>
      <c r="M1226" s="4">
        <v>44262</v>
      </c>
      <c r="N1226" s="3" t="s">
        <v>1162</v>
      </c>
      <c r="O1226" s="17" t="str">
        <f t="shared" si="89"/>
        <v>07/03/2021 16:29</v>
      </c>
      <c r="P1226" s="24">
        <f t="shared" si="90"/>
        <v>3.0555555553291924E-2</v>
      </c>
      <c r="Q1226" s="28">
        <v>0</v>
      </c>
      <c r="R1226" s="27">
        <f t="shared" si="91"/>
        <v>43.999999996740371</v>
      </c>
      <c r="S1226" s="3" t="s">
        <v>4</v>
      </c>
      <c r="T1226" s="3" t="s">
        <v>1951</v>
      </c>
      <c r="U1226" s="3" t="s">
        <v>4</v>
      </c>
      <c r="V1226" s="3" t="s">
        <v>1983</v>
      </c>
      <c r="W1226" s="5">
        <v>0</v>
      </c>
      <c r="X1226" s="5">
        <v>0</v>
      </c>
      <c r="Y1226" s="5">
        <v>0</v>
      </c>
      <c r="Z1226" s="5">
        <v>0.1</v>
      </c>
      <c r="AA1226" s="5">
        <v>0</v>
      </c>
      <c r="AB1226" s="5">
        <v>0</v>
      </c>
      <c r="AC1226" s="5">
        <v>0</v>
      </c>
      <c r="AD1226" s="5">
        <v>0</v>
      </c>
      <c r="AE1226" s="2">
        <v>2</v>
      </c>
      <c r="AF1226" s="2">
        <v>0</v>
      </c>
      <c r="AG1226" s="2">
        <v>0</v>
      </c>
      <c r="AH1226" s="2">
        <v>0</v>
      </c>
      <c r="AI1226" s="2">
        <v>0</v>
      </c>
      <c r="AJ1226" s="2">
        <v>1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 t="s">
        <v>4</v>
      </c>
      <c r="AT1226" s="2" t="s">
        <v>4</v>
      </c>
    </row>
    <row r="1227" spans="1:46" x14ac:dyDescent="0.2">
      <c r="A1227" s="2">
        <v>1644176</v>
      </c>
      <c r="B1227" s="2">
        <v>835866</v>
      </c>
      <c r="C1227" s="6">
        <v>22.973754015822401</v>
      </c>
      <c r="D1227" s="6">
        <v>41.158391427893598</v>
      </c>
      <c r="E1227" s="19" t="s">
        <v>1949</v>
      </c>
      <c r="F1227" s="46">
        <f>INDEX(Δεδομένα!$P:$P,MATCH('2021'!E1227,Δεδομένα!$O:$O,0))</f>
        <v>57</v>
      </c>
      <c r="G1227" s="49" t="s">
        <v>1950</v>
      </c>
      <c r="H1227" s="51" t="str">
        <f>INDEX(Δεδομένα!B$1:B$51,MATCH('2021'!G1227,Δεδομένα!A$1:A$51,0))</f>
        <v>ΚΕΝΤΡΙΚΗΣ ΜΑΚΕΔΟΝΙΑΣ</v>
      </c>
      <c r="I1227" s="53">
        <f>INDEX(Δεδομένα!E$1:E$13,MATCH('2021'!H1227,Δεδομένα!D$1:D$13,0))</f>
        <v>3</v>
      </c>
      <c r="J1227" s="4">
        <v>44262</v>
      </c>
      <c r="K1227" s="3" t="s">
        <v>949</v>
      </c>
      <c r="L1227" s="17" t="str">
        <f t="shared" si="88"/>
        <v>07/03/2021 18:21</v>
      </c>
      <c r="M1227" s="4">
        <v>44262</v>
      </c>
      <c r="N1227" s="3" t="s">
        <v>1419</v>
      </c>
      <c r="O1227" s="17" t="str">
        <f t="shared" si="89"/>
        <v>07/03/2021 19:41</v>
      </c>
      <c r="P1227" s="24">
        <f t="shared" si="90"/>
        <v>5.5555555562023073E-2</v>
      </c>
      <c r="Q1227" s="28">
        <v>0</v>
      </c>
      <c r="R1227" s="27">
        <f t="shared" si="91"/>
        <v>80.000000009313226</v>
      </c>
      <c r="S1227" s="3" t="s">
        <v>4</v>
      </c>
      <c r="T1227" s="3" t="s">
        <v>1951</v>
      </c>
      <c r="U1227" s="3" t="s">
        <v>4</v>
      </c>
      <c r="V1227" s="3" t="s">
        <v>1984</v>
      </c>
      <c r="W1227" s="5">
        <v>0</v>
      </c>
      <c r="X1227" s="5">
        <v>3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2">
        <v>5</v>
      </c>
      <c r="AF1227" s="2">
        <v>0</v>
      </c>
      <c r="AG1227" s="2">
        <v>0</v>
      </c>
      <c r="AH1227" s="2">
        <v>0</v>
      </c>
      <c r="AI1227" s="2">
        <v>0</v>
      </c>
      <c r="AJ1227" s="2">
        <v>2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 t="s">
        <v>4</v>
      </c>
      <c r="AT1227" s="2" t="s">
        <v>4</v>
      </c>
    </row>
    <row r="1228" spans="1:46" x14ac:dyDescent="0.2">
      <c r="A1228" s="2">
        <v>1644376</v>
      </c>
      <c r="B1228" s="2">
        <v>836032</v>
      </c>
      <c r="C1228" s="6">
        <v>22.901118319084599</v>
      </c>
      <c r="D1228" s="6">
        <v>41.040528899025503</v>
      </c>
      <c r="E1228" s="19" t="s">
        <v>1949</v>
      </c>
      <c r="F1228" s="46">
        <f>INDEX(Δεδομένα!$P:$P,MATCH('2021'!E1228,Δεδομένα!$O:$O,0))</f>
        <v>57</v>
      </c>
      <c r="G1228" s="49" t="s">
        <v>1950</v>
      </c>
      <c r="H1228" s="51" t="str">
        <f>INDEX(Δεδομένα!B$1:B$51,MATCH('2021'!G1228,Δεδομένα!A$1:A$51,0))</f>
        <v>ΚΕΝΤΡΙΚΗΣ ΜΑΚΕΔΟΝΙΑΣ</v>
      </c>
      <c r="I1228" s="53">
        <f>INDEX(Δεδομένα!E$1:E$13,MATCH('2021'!H1228,Δεδομένα!D$1:D$13,0))</f>
        <v>3</v>
      </c>
      <c r="J1228" s="4">
        <v>44263</v>
      </c>
      <c r="K1228" s="3" t="s">
        <v>486</v>
      </c>
      <c r="L1228" s="17" t="str">
        <f t="shared" si="88"/>
        <v>08/03/2021 13:45</v>
      </c>
      <c r="M1228" s="4">
        <v>44263</v>
      </c>
      <c r="N1228" s="3" t="s">
        <v>12</v>
      </c>
      <c r="O1228" s="17" t="str">
        <f t="shared" si="89"/>
        <v>08/03/2021 14:47</v>
      </c>
      <c r="P1228" s="24">
        <f t="shared" si="90"/>
        <v>4.3055555557657499E-2</v>
      </c>
      <c r="Q1228" s="28">
        <v>0</v>
      </c>
      <c r="R1228" s="27">
        <f t="shared" si="91"/>
        <v>62.000000003026798</v>
      </c>
      <c r="S1228" s="3" t="s">
        <v>4</v>
      </c>
      <c r="T1228" s="3" t="s">
        <v>1951</v>
      </c>
      <c r="U1228" s="3" t="s">
        <v>4</v>
      </c>
      <c r="V1228" s="3" t="s">
        <v>1985</v>
      </c>
      <c r="W1228" s="5">
        <v>0</v>
      </c>
      <c r="X1228" s="5">
        <v>0</v>
      </c>
      <c r="Y1228" s="5">
        <v>0</v>
      </c>
      <c r="Z1228" s="5">
        <v>2</v>
      </c>
      <c r="AA1228" s="5">
        <v>0</v>
      </c>
      <c r="AB1228" s="5">
        <v>0</v>
      </c>
      <c r="AC1228" s="5">
        <v>0</v>
      </c>
      <c r="AD1228" s="5">
        <v>0</v>
      </c>
      <c r="AE1228" s="2">
        <v>3</v>
      </c>
      <c r="AF1228" s="2">
        <v>0</v>
      </c>
      <c r="AG1228" s="2">
        <v>0</v>
      </c>
      <c r="AH1228" s="2">
        <v>0</v>
      </c>
      <c r="AI1228" s="2">
        <v>0</v>
      </c>
      <c r="AJ1228" s="2">
        <v>1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 t="s">
        <v>4</v>
      </c>
      <c r="AT1228" s="2" t="s">
        <v>4</v>
      </c>
    </row>
    <row r="1229" spans="1:46" x14ac:dyDescent="0.2">
      <c r="A1229" s="2">
        <v>1646729</v>
      </c>
      <c r="B1229" s="2">
        <v>837579</v>
      </c>
      <c r="C1229" s="6">
        <v>23.036129160872001</v>
      </c>
      <c r="D1229" s="6">
        <v>41.067830350824401</v>
      </c>
      <c r="E1229" s="19" t="s">
        <v>1949</v>
      </c>
      <c r="F1229" s="46">
        <f>INDEX(Δεδομένα!$P:$P,MATCH('2021'!E1229,Δεδομένα!$O:$O,0))</f>
        <v>57</v>
      </c>
      <c r="G1229" s="49" t="s">
        <v>1950</v>
      </c>
      <c r="H1229" s="51" t="str">
        <f>INDEX(Δεδομένα!B$1:B$51,MATCH('2021'!G1229,Δεδομένα!A$1:A$51,0))</f>
        <v>ΚΕΝΤΡΙΚΗΣ ΜΑΚΕΔΟΝΙΑΣ</v>
      </c>
      <c r="I1229" s="53">
        <f>INDEX(Δεδομένα!E$1:E$13,MATCH('2021'!H1229,Δεδομένα!D$1:D$13,0))</f>
        <v>3</v>
      </c>
      <c r="J1229" s="4">
        <v>44269</v>
      </c>
      <c r="K1229" s="3" t="s">
        <v>118</v>
      </c>
      <c r="L1229" s="17" t="str">
        <f t="shared" si="88"/>
        <v>14/03/2021 15:24</v>
      </c>
      <c r="M1229" s="4">
        <v>44269</v>
      </c>
      <c r="N1229" s="3" t="s">
        <v>231</v>
      </c>
      <c r="O1229" s="17" t="str">
        <f t="shared" si="89"/>
        <v>14/03/2021 18:03</v>
      </c>
      <c r="P1229" s="24">
        <f t="shared" si="90"/>
        <v>0.11041666666278616</v>
      </c>
      <c r="Q1229" s="28">
        <v>0</v>
      </c>
      <c r="R1229" s="27">
        <f t="shared" si="91"/>
        <v>158.99999999441206</v>
      </c>
      <c r="S1229" s="3" t="s">
        <v>4</v>
      </c>
      <c r="T1229" s="3" t="s">
        <v>1951</v>
      </c>
      <c r="U1229" s="3" t="s">
        <v>4</v>
      </c>
      <c r="V1229" s="3" t="s">
        <v>1986</v>
      </c>
      <c r="W1229" s="5">
        <v>0</v>
      </c>
      <c r="X1229" s="5">
        <v>0</v>
      </c>
      <c r="Y1229" s="5">
        <v>0</v>
      </c>
      <c r="Z1229" s="5">
        <v>5</v>
      </c>
      <c r="AA1229" s="5">
        <v>0</v>
      </c>
      <c r="AB1229" s="5">
        <v>0</v>
      </c>
      <c r="AC1229" s="5">
        <v>0</v>
      </c>
      <c r="AD1229" s="5">
        <v>0</v>
      </c>
      <c r="AE1229" s="2">
        <v>2</v>
      </c>
      <c r="AF1229" s="2">
        <v>0</v>
      </c>
      <c r="AG1229" s="2">
        <v>0</v>
      </c>
      <c r="AH1229" s="2">
        <v>0</v>
      </c>
      <c r="AI1229" s="2">
        <v>0</v>
      </c>
      <c r="AJ1229" s="2">
        <v>1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 t="s">
        <v>4</v>
      </c>
      <c r="AT1229" s="2" t="s">
        <v>4</v>
      </c>
    </row>
    <row r="1230" spans="1:46" x14ac:dyDescent="0.2">
      <c r="A1230" s="2">
        <v>1646740</v>
      </c>
      <c r="B1230" s="2">
        <v>837769</v>
      </c>
      <c r="C1230" s="6">
        <v>23.057998628750902</v>
      </c>
      <c r="D1230" s="6">
        <v>41.061194498780701</v>
      </c>
      <c r="E1230" s="19" t="s">
        <v>1949</v>
      </c>
      <c r="F1230" s="46">
        <f>INDEX(Δεδομένα!$P:$P,MATCH('2021'!E1230,Δεδομένα!$O:$O,0))</f>
        <v>57</v>
      </c>
      <c r="G1230" s="49" t="s">
        <v>1950</v>
      </c>
      <c r="H1230" s="51" t="str">
        <f>INDEX(Δεδομένα!B$1:B$51,MATCH('2021'!G1230,Δεδομένα!A$1:A$51,0))</f>
        <v>ΚΕΝΤΡΙΚΗΣ ΜΑΚΕΔΟΝΙΑΣ</v>
      </c>
      <c r="I1230" s="53">
        <f>INDEX(Δεδομένα!E$1:E$13,MATCH('2021'!H1230,Δεδομένα!D$1:D$13,0))</f>
        <v>3</v>
      </c>
      <c r="J1230" s="4">
        <v>44270</v>
      </c>
      <c r="K1230" s="3" t="s">
        <v>1987</v>
      </c>
      <c r="L1230" s="17" t="str">
        <f t="shared" si="88"/>
        <v>15/03/2021 13:07</v>
      </c>
      <c r="M1230" s="4">
        <v>44270</v>
      </c>
      <c r="N1230" s="3" t="s">
        <v>575</v>
      </c>
      <c r="O1230" s="17" t="str">
        <f t="shared" si="89"/>
        <v>15/03/2021 17:42</v>
      </c>
      <c r="P1230" s="24">
        <f t="shared" si="90"/>
        <v>0.19097222222626442</v>
      </c>
      <c r="Q1230" s="28">
        <v>0</v>
      </c>
      <c r="R1230" s="27">
        <f t="shared" si="91"/>
        <v>275.00000000582077</v>
      </c>
      <c r="S1230" s="3" t="s">
        <v>4</v>
      </c>
      <c r="T1230" s="3" t="s">
        <v>1951</v>
      </c>
      <c r="U1230" s="3" t="s">
        <v>4</v>
      </c>
      <c r="V1230" s="3" t="s">
        <v>1980</v>
      </c>
      <c r="W1230" s="5">
        <v>0</v>
      </c>
      <c r="X1230" s="5">
        <v>20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2">
        <v>9</v>
      </c>
      <c r="AF1230" s="2">
        <v>0</v>
      </c>
      <c r="AG1230" s="2">
        <v>0</v>
      </c>
      <c r="AH1230" s="2">
        <v>0</v>
      </c>
      <c r="AI1230" s="2">
        <v>0</v>
      </c>
      <c r="AJ1230" s="2">
        <v>4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 t="s">
        <v>4</v>
      </c>
      <c r="AT1230" s="2" t="s">
        <v>4</v>
      </c>
    </row>
    <row r="1231" spans="1:46" x14ac:dyDescent="0.2">
      <c r="A1231" s="2">
        <v>1646750</v>
      </c>
      <c r="B1231" s="2">
        <v>837789</v>
      </c>
      <c r="C1231" s="6">
        <v>22.5843827768404</v>
      </c>
      <c r="D1231" s="6">
        <v>41.008483839336698</v>
      </c>
      <c r="E1231" s="19" t="s">
        <v>1949</v>
      </c>
      <c r="F1231" s="46">
        <f>INDEX(Δεδομένα!$P:$P,MATCH('2021'!E1231,Δεδομένα!$O:$O,0))</f>
        <v>57</v>
      </c>
      <c r="G1231" s="49" t="s">
        <v>1950</v>
      </c>
      <c r="H1231" s="51" t="str">
        <f>INDEX(Δεδομένα!B$1:B$51,MATCH('2021'!G1231,Δεδομένα!A$1:A$51,0))</f>
        <v>ΚΕΝΤΡΙΚΗΣ ΜΑΚΕΔΟΝΙΑΣ</v>
      </c>
      <c r="I1231" s="53">
        <f>INDEX(Δεδομένα!E$1:E$13,MATCH('2021'!H1231,Δεδομένα!D$1:D$13,0))</f>
        <v>3</v>
      </c>
      <c r="J1231" s="4">
        <v>44270</v>
      </c>
      <c r="K1231" s="3" t="s">
        <v>856</v>
      </c>
      <c r="L1231" s="17" t="str">
        <f t="shared" si="88"/>
        <v>15/03/2021 13:59</v>
      </c>
      <c r="M1231" s="4">
        <v>44270</v>
      </c>
      <c r="N1231" s="3" t="s">
        <v>451</v>
      </c>
      <c r="O1231" s="17" t="str">
        <f t="shared" si="89"/>
        <v>15/03/2021 14:44</v>
      </c>
      <c r="P1231" s="24">
        <f t="shared" si="90"/>
        <v>3.125E-2</v>
      </c>
      <c r="Q1231" s="28">
        <v>0</v>
      </c>
      <c r="R1231" s="27">
        <f t="shared" si="91"/>
        <v>45</v>
      </c>
      <c r="S1231" s="3" t="s">
        <v>4</v>
      </c>
      <c r="T1231" s="3" t="s">
        <v>1956</v>
      </c>
      <c r="U1231" s="3" t="s">
        <v>1964</v>
      </c>
      <c r="V1231" s="3" t="s">
        <v>1957</v>
      </c>
      <c r="W1231" s="5">
        <v>0</v>
      </c>
      <c r="X1231" s="5">
        <v>0</v>
      </c>
      <c r="Y1231" s="5">
        <v>0</v>
      </c>
      <c r="Z1231" s="5">
        <v>0</v>
      </c>
      <c r="AA1231" s="5">
        <v>3</v>
      </c>
      <c r="AB1231" s="5">
        <v>0</v>
      </c>
      <c r="AC1231" s="5">
        <v>0</v>
      </c>
      <c r="AD1231" s="5">
        <v>0</v>
      </c>
      <c r="AE1231" s="2">
        <v>2</v>
      </c>
      <c r="AF1231" s="2">
        <v>0</v>
      </c>
      <c r="AG1231" s="2">
        <v>0</v>
      </c>
      <c r="AH1231" s="2">
        <v>0</v>
      </c>
      <c r="AI1231" s="2">
        <v>0</v>
      </c>
      <c r="AJ1231" s="2">
        <v>1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 t="s">
        <v>4</v>
      </c>
      <c r="AT1231" s="2" t="s">
        <v>4</v>
      </c>
    </row>
    <row r="1232" spans="1:46" x14ac:dyDescent="0.2">
      <c r="A1232" s="2">
        <v>1646756</v>
      </c>
      <c r="B1232" s="2">
        <v>837797</v>
      </c>
      <c r="C1232" s="6">
        <v>22.978283198926899</v>
      </c>
      <c r="D1232" s="6">
        <v>41.050912545015699</v>
      </c>
      <c r="E1232" s="19" t="s">
        <v>1949</v>
      </c>
      <c r="F1232" s="46">
        <f>INDEX(Δεδομένα!$P:$P,MATCH('2021'!E1232,Δεδομένα!$O:$O,0))</f>
        <v>57</v>
      </c>
      <c r="G1232" s="49" t="s">
        <v>1950</v>
      </c>
      <c r="H1232" s="51" t="str">
        <f>INDEX(Δεδομένα!B$1:B$51,MATCH('2021'!G1232,Δεδομένα!A$1:A$51,0))</f>
        <v>ΚΕΝΤΡΙΚΗΣ ΜΑΚΕΔΟΝΙΑΣ</v>
      </c>
      <c r="I1232" s="53">
        <f>INDEX(Δεδομένα!E$1:E$13,MATCH('2021'!H1232,Δεδομένα!D$1:D$13,0))</f>
        <v>3</v>
      </c>
      <c r="J1232" s="4">
        <v>44270</v>
      </c>
      <c r="K1232" s="3" t="s">
        <v>763</v>
      </c>
      <c r="L1232" s="17" t="str">
        <f t="shared" si="88"/>
        <v>15/03/2021 14:39</v>
      </c>
      <c r="M1232" s="4">
        <v>44270</v>
      </c>
      <c r="N1232" s="3" t="s">
        <v>499</v>
      </c>
      <c r="O1232" s="17" t="str">
        <f t="shared" si="89"/>
        <v>15/03/2021 15:10</v>
      </c>
      <c r="P1232" s="24">
        <f t="shared" si="90"/>
        <v>2.1527777775190771E-2</v>
      </c>
      <c r="Q1232" s="28">
        <v>0</v>
      </c>
      <c r="R1232" s="27">
        <f t="shared" si="91"/>
        <v>30.99999999627471</v>
      </c>
      <c r="S1232" s="3" t="s">
        <v>4</v>
      </c>
      <c r="T1232" s="3" t="s">
        <v>1951</v>
      </c>
      <c r="U1232" s="3" t="s">
        <v>4</v>
      </c>
      <c r="V1232" s="3" t="s">
        <v>1988</v>
      </c>
      <c r="W1232" s="5">
        <v>0</v>
      </c>
      <c r="X1232" s="5">
        <v>0</v>
      </c>
      <c r="Y1232" s="5">
        <v>0</v>
      </c>
      <c r="Z1232" s="5">
        <v>0</v>
      </c>
      <c r="AA1232" s="5">
        <v>0.3</v>
      </c>
      <c r="AB1232" s="5">
        <v>0</v>
      </c>
      <c r="AC1232" s="5">
        <v>0</v>
      </c>
      <c r="AD1232" s="5">
        <v>0</v>
      </c>
      <c r="AE1232" s="2">
        <v>2</v>
      </c>
      <c r="AF1232" s="2">
        <v>0</v>
      </c>
      <c r="AG1232" s="2">
        <v>0</v>
      </c>
      <c r="AH1232" s="2">
        <v>0</v>
      </c>
      <c r="AI1232" s="2">
        <v>0</v>
      </c>
      <c r="AJ1232" s="2">
        <v>1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 t="s">
        <v>4</v>
      </c>
      <c r="AT1232" s="2" t="s">
        <v>4</v>
      </c>
    </row>
    <row r="1233" spans="1:46" x14ac:dyDescent="0.2">
      <c r="A1233" s="2">
        <v>1646761</v>
      </c>
      <c r="B1233" s="2">
        <v>837845</v>
      </c>
      <c r="C1233" s="6">
        <v>22.9728427897609</v>
      </c>
      <c r="D1233" s="6">
        <v>41.043831207009298</v>
      </c>
      <c r="E1233" s="19" t="s">
        <v>1949</v>
      </c>
      <c r="F1233" s="46">
        <f>INDEX(Δεδομένα!$P:$P,MATCH('2021'!E1233,Δεδομένα!$O:$O,0))</f>
        <v>57</v>
      </c>
      <c r="G1233" s="49" t="s">
        <v>1950</v>
      </c>
      <c r="H1233" s="51" t="str">
        <f>INDEX(Δεδομένα!B$1:B$51,MATCH('2021'!G1233,Δεδομένα!A$1:A$51,0))</f>
        <v>ΚΕΝΤΡΙΚΗΣ ΜΑΚΕΔΟΝΙΑΣ</v>
      </c>
      <c r="I1233" s="53">
        <f>INDEX(Δεδομένα!E$1:E$13,MATCH('2021'!H1233,Δεδομένα!D$1:D$13,0))</f>
        <v>3</v>
      </c>
      <c r="J1233" s="4">
        <v>44270</v>
      </c>
      <c r="K1233" s="3" t="s">
        <v>388</v>
      </c>
      <c r="L1233" s="17" t="str">
        <f t="shared" si="88"/>
        <v>15/03/2021 17:07</v>
      </c>
      <c r="M1233" s="4">
        <v>44270</v>
      </c>
      <c r="N1233" s="3" t="s">
        <v>712</v>
      </c>
      <c r="O1233" s="17" t="str">
        <f t="shared" si="89"/>
        <v>15/03/2021 18:30</v>
      </c>
      <c r="P1233" s="24">
        <f t="shared" si="90"/>
        <v>5.7638888894871343E-2</v>
      </c>
      <c r="Q1233" s="28">
        <v>0</v>
      </c>
      <c r="R1233" s="27">
        <f t="shared" si="91"/>
        <v>83.000000008614734</v>
      </c>
      <c r="S1233" s="3" t="s">
        <v>4</v>
      </c>
      <c r="T1233" s="3" t="s">
        <v>1951</v>
      </c>
      <c r="U1233" s="3" t="s">
        <v>4</v>
      </c>
      <c r="V1233" s="3" t="s">
        <v>828</v>
      </c>
      <c r="W1233" s="5">
        <v>0</v>
      </c>
      <c r="X1233" s="5">
        <v>2</v>
      </c>
      <c r="Y1233" s="5">
        <v>0</v>
      </c>
      <c r="Z1233" s="5">
        <v>3</v>
      </c>
      <c r="AA1233" s="5">
        <v>0</v>
      </c>
      <c r="AB1233" s="5">
        <v>0</v>
      </c>
      <c r="AC1233" s="5">
        <v>0</v>
      </c>
      <c r="AD1233" s="5">
        <v>0</v>
      </c>
      <c r="AE1233" s="2">
        <v>7</v>
      </c>
      <c r="AF1233" s="2">
        <v>0</v>
      </c>
      <c r="AG1233" s="2">
        <v>0</v>
      </c>
      <c r="AH1233" s="2">
        <v>0</v>
      </c>
      <c r="AI1233" s="2">
        <v>0</v>
      </c>
      <c r="AJ1233" s="2">
        <v>3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 t="s">
        <v>4</v>
      </c>
      <c r="AT1233" s="2" t="s">
        <v>4</v>
      </c>
    </row>
    <row r="1234" spans="1:46" x14ac:dyDescent="0.2">
      <c r="A1234" s="2">
        <v>1647624</v>
      </c>
      <c r="B1234" s="2">
        <v>838082</v>
      </c>
      <c r="C1234" s="6">
        <v>22.903160643967102</v>
      </c>
      <c r="D1234" s="6">
        <v>41.000992329979802</v>
      </c>
      <c r="E1234" s="19" t="s">
        <v>1949</v>
      </c>
      <c r="F1234" s="46">
        <f>INDEX(Δεδομένα!$P:$P,MATCH('2021'!E1234,Δεδομένα!$O:$O,0))</f>
        <v>57</v>
      </c>
      <c r="G1234" s="49" t="s">
        <v>1950</v>
      </c>
      <c r="H1234" s="51" t="str">
        <f>INDEX(Δεδομένα!B$1:B$51,MATCH('2021'!G1234,Δεδομένα!A$1:A$51,0))</f>
        <v>ΚΕΝΤΡΙΚΗΣ ΜΑΚΕΔΟΝΙΑΣ</v>
      </c>
      <c r="I1234" s="53">
        <f>INDEX(Δεδομένα!E$1:E$13,MATCH('2021'!H1234,Δεδομένα!D$1:D$13,0))</f>
        <v>3</v>
      </c>
      <c r="J1234" s="4">
        <v>44271</v>
      </c>
      <c r="K1234" s="3" t="s">
        <v>86</v>
      </c>
      <c r="L1234" s="17" t="str">
        <f t="shared" si="88"/>
        <v>16/03/2021 11:39</v>
      </c>
      <c r="M1234" s="4">
        <v>44271</v>
      </c>
      <c r="N1234" s="3" t="s">
        <v>1340</v>
      </c>
      <c r="O1234" s="17" t="str">
        <f t="shared" si="89"/>
        <v>16/03/2021 12:05</v>
      </c>
      <c r="P1234" s="24">
        <f t="shared" si="90"/>
        <v>1.805555554892635E-2</v>
      </c>
      <c r="Q1234" s="28">
        <v>0</v>
      </c>
      <c r="R1234" s="27">
        <f t="shared" si="91"/>
        <v>25.999999990453944</v>
      </c>
      <c r="S1234" s="3" t="s">
        <v>4</v>
      </c>
      <c r="T1234" s="3" t="s">
        <v>1951</v>
      </c>
      <c r="U1234" s="3" t="s">
        <v>4</v>
      </c>
      <c r="V1234" s="3" t="s">
        <v>1989</v>
      </c>
      <c r="W1234" s="5">
        <v>0</v>
      </c>
      <c r="X1234" s="5">
        <v>0</v>
      </c>
      <c r="Y1234" s="5">
        <v>0</v>
      </c>
      <c r="Z1234" s="5">
        <v>0.1</v>
      </c>
      <c r="AA1234" s="5">
        <v>0</v>
      </c>
      <c r="AB1234" s="5">
        <v>0</v>
      </c>
      <c r="AC1234" s="5">
        <v>0</v>
      </c>
      <c r="AD1234" s="5">
        <v>0</v>
      </c>
      <c r="AE1234" s="2">
        <v>2</v>
      </c>
      <c r="AF1234" s="2">
        <v>0</v>
      </c>
      <c r="AG1234" s="2">
        <v>0</v>
      </c>
      <c r="AH1234" s="2">
        <v>0</v>
      </c>
      <c r="AI1234" s="2">
        <v>0</v>
      </c>
      <c r="AJ1234" s="2">
        <v>1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 t="s">
        <v>4</v>
      </c>
      <c r="AT1234" s="2" t="s">
        <v>4</v>
      </c>
    </row>
    <row r="1235" spans="1:46" x14ac:dyDescent="0.2">
      <c r="A1235" s="2">
        <v>1647628</v>
      </c>
      <c r="B1235" s="2">
        <v>838287</v>
      </c>
      <c r="D1235" s="2"/>
      <c r="E1235" s="19" t="s">
        <v>1949</v>
      </c>
      <c r="F1235" s="46">
        <f>INDEX(Δεδομένα!$P:$P,MATCH('2021'!E1235,Δεδομένα!$O:$O,0))</f>
        <v>57</v>
      </c>
      <c r="G1235" s="49" t="s">
        <v>1950</v>
      </c>
      <c r="H1235" s="51" t="str">
        <f>INDEX(Δεδομένα!B$1:B$51,MATCH('2021'!G1235,Δεδομένα!A$1:A$51,0))</f>
        <v>ΚΕΝΤΡΙΚΗΣ ΜΑΚΕΔΟΝΙΑΣ</v>
      </c>
      <c r="I1235" s="53">
        <f>INDEX(Δεδομένα!E$1:E$13,MATCH('2021'!H1235,Δεδομένα!D$1:D$13,0))</f>
        <v>3</v>
      </c>
      <c r="J1235" s="4">
        <v>44271</v>
      </c>
      <c r="K1235" s="3" t="s">
        <v>901</v>
      </c>
      <c r="L1235" s="17" t="str">
        <f t="shared" si="88"/>
        <v>16/03/2021 13:29</v>
      </c>
      <c r="M1235" s="4">
        <v>44271</v>
      </c>
      <c r="N1235" s="3" t="s">
        <v>737</v>
      </c>
      <c r="O1235" s="17" t="str">
        <f t="shared" si="89"/>
        <v>16/03/2021 14:45</v>
      </c>
      <c r="P1235" s="24">
        <f t="shared" si="90"/>
        <v>5.2777777782466728E-2</v>
      </c>
      <c r="Q1235" s="28">
        <v>0</v>
      </c>
      <c r="R1235" s="27">
        <f t="shared" si="91"/>
        <v>76.000000006752089</v>
      </c>
      <c r="S1235" s="3" t="s">
        <v>4</v>
      </c>
      <c r="T1235" s="3" t="s">
        <v>1951</v>
      </c>
      <c r="U1235" s="3" t="s">
        <v>1990</v>
      </c>
      <c r="V1235" s="3" t="s">
        <v>1955</v>
      </c>
      <c r="W1235" s="5">
        <v>0</v>
      </c>
      <c r="X1235" s="5">
        <v>0</v>
      </c>
      <c r="Y1235" s="5">
        <v>0</v>
      </c>
      <c r="Z1235" s="5">
        <v>0.5</v>
      </c>
      <c r="AA1235" s="5">
        <v>0</v>
      </c>
      <c r="AB1235" s="5">
        <v>0</v>
      </c>
      <c r="AC1235" s="5">
        <v>0</v>
      </c>
      <c r="AD1235" s="5">
        <v>0</v>
      </c>
      <c r="AE1235" s="2">
        <v>2</v>
      </c>
      <c r="AF1235" s="2">
        <v>0</v>
      </c>
      <c r="AG1235" s="2">
        <v>0</v>
      </c>
      <c r="AH1235" s="2">
        <v>0</v>
      </c>
      <c r="AI1235" s="2">
        <v>0</v>
      </c>
      <c r="AJ1235" s="2">
        <v>1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 t="s">
        <v>4</v>
      </c>
      <c r="AT1235" s="2" t="s">
        <v>4</v>
      </c>
    </row>
    <row r="1236" spans="1:46" x14ac:dyDescent="0.2">
      <c r="A1236" s="2">
        <v>1647620</v>
      </c>
      <c r="B1236" s="2">
        <v>838299</v>
      </c>
      <c r="C1236" s="6">
        <v>23.066419554754301</v>
      </c>
      <c r="D1236" s="6">
        <v>41.0707917877969</v>
      </c>
      <c r="E1236" s="19" t="s">
        <v>1949</v>
      </c>
      <c r="F1236" s="46">
        <f>INDEX(Δεδομένα!$P:$P,MATCH('2021'!E1236,Δεδομένα!$O:$O,0))</f>
        <v>57</v>
      </c>
      <c r="G1236" s="49" t="s">
        <v>1950</v>
      </c>
      <c r="H1236" s="51" t="str">
        <f>INDEX(Δεδομένα!B$1:B$51,MATCH('2021'!G1236,Δεδομένα!A$1:A$51,0))</f>
        <v>ΚΕΝΤΡΙΚΗΣ ΜΑΚΕΔΟΝΙΑΣ</v>
      </c>
      <c r="I1236" s="53">
        <f>INDEX(Δεδομένα!E$1:E$13,MATCH('2021'!H1236,Δεδομένα!D$1:D$13,0))</f>
        <v>3</v>
      </c>
      <c r="J1236" s="4">
        <v>44271</v>
      </c>
      <c r="K1236" s="3" t="s">
        <v>451</v>
      </c>
      <c r="L1236" s="17" t="str">
        <f t="shared" si="88"/>
        <v>16/03/2021 14:44</v>
      </c>
      <c r="M1236" s="4">
        <v>44271</v>
      </c>
      <c r="N1236" s="3" t="s">
        <v>490</v>
      </c>
      <c r="O1236" s="17" t="str">
        <f t="shared" si="89"/>
        <v>16/03/2021 16:00</v>
      </c>
      <c r="P1236" s="24">
        <f t="shared" si="90"/>
        <v>5.2777777775190771E-2</v>
      </c>
      <c r="Q1236" s="28">
        <v>0</v>
      </c>
      <c r="R1236" s="27">
        <f t="shared" si="91"/>
        <v>75.99999999627471</v>
      </c>
      <c r="S1236" s="3" t="s">
        <v>4</v>
      </c>
      <c r="T1236" s="3" t="s">
        <v>1951</v>
      </c>
      <c r="U1236" s="3" t="s">
        <v>4</v>
      </c>
      <c r="V1236" s="3" t="s">
        <v>1991</v>
      </c>
      <c r="W1236" s="5">
        <v>0</v>
      </c>
      <c r="X1236" s="5">
        <v>0</v>
      </c>
      <c r="Y1236" s="5">
        <v>0</v>
      </c>
      <c r="Z1236" s="5">
        <v>0.1</v>
      </c>
      <c r="AA1236" s="5">
        <v>0</v>
      </c>
      <c r="AB1236" s="5">
        <v>0</v>
      </c>
      <c r="AC1236" s="5">
        <v>0</v>
      </c>
      <c r="AD1236" s="5">
        <v>0</v>
      </c>
      <c r="AE1236" s="2">
        <v>2</v>
      </c>
      <c r="AF1236" s="2">
        <v>0</v>
      </c>
      <c r="AG1236" s="2">
        <v>0</v>
      </c>
      <c r="AH1236" s="2">
        <v>0</v>
      </c>
      <c r="AI1236" s="2">
        <v>0</v>
      </c>
      <c r="AJ1236" s="2">
        <v>1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 t="s">
        <v>4</v>
      </c>
      <c r="AT1236" s="2" t="s">
        <v>4</v>
      </c>
    </row>
    <row r="1237" spans="1:46" x14ac:dyDescent="0.2">
      <c r="A1237" s="2">
        <v>1647991</v>
      </c>
      <c r="B1237" s="2">
        <v>838503</v>
      </c>
      <c r="C1237" s="6">
        <v>22.865117981617502</v>
      </c>
      <c r="D1237" s="6">
        <v>40.956382062746101</v>
      </c>
      <c r="E1237" s="19" t="s">
        <v>1949</v>
      </c>
      <c r="F1237" s="46">
        <f>INDEX(Δεδομένα!$P:$P,MATCH('2021'!E1237,Δεδομένα!$O:$O,0))</f>
        <v>57</v>
      </c>
      <c r="G1237" s="49" t="s">
        <v>1950</v>
      </c>
      <c r="H1237" s="51" t="str">
        <f>INDEX(Δεδομένα!B$1:B$51,MATCH('2021'!G1237,Δεδομένα!A$1:A$51,0))</f>
        <v>ΚΕΝΤΡΙΚΗΣ ΜΑΚΕΔΟΝΙΑΣ</v>
      </c>
      <c r="I1237" s="53">
        <f>INDEX(Δεδομένα!E$1:E$13,MATCH('2021'!H1237,Δεδομένα!D$1:D$13,0))</f>
        <v>3</v>
      </c>
      <c r="J1237" s="4">
        <v>44272</v>
      </c>
      <c r="K1237" s="3" t="s">
        <v>184</v>
      </c>
      <c r="L1237" s="17" t="str">
        <f t="shared" si="88"/>
        <v>17/03/2021 11:31</v>
      </c>
      <c r="M1237" s="4">
        <v>44272</v>
      </c>
      <c r="N1237" s="3" t="s">
        <v>119</v>
      </c>
      <c r="O1237" s="17" t="str">
        <f t="shared" si="89"/>
        <v>17/03/2021 12:25</v>
      </c>
      <c r="P1237" s="24">
        <f t="shared" si="90"/>
        <v>3.7499999998544808E-2</v>
      </c>
      <c r="Q1237" s="28">
        <v>0</v>
      </c>
      <c r="R1237" s="27">
        <f t="shared" si="91"/>
        <v>53.999999997904524</v>
      </c>
      <c r="S1237" s="3" t="s">
        <v>4</v>
      </c>
      <c r="T1237" s="3" t="s">
        <v>1951</v>
      </c>
      <c r="U1237" s="3" t="s">
        <v>1992</v>
      </c>
      <c r="V1237" s="3" t="s">
        <v>1992</v>
      </c>
      <c r="W1237" s="5">
        <v>0</v>
      </c>
      <c r="X1237" s="5">
        <v>0</v>
      </c>
      <c r="Y1237" s="5">
        <v>0</v>
      </c>
      <c r="Z1237" s="5">
        <v>5</v>
      </c>
      <c r="AA1237" s="5">
        <v>0</v>
      </c>
      <c r="AB1237" s="5">
        <v>0</v>
      </c>
      <c r="AC1237" s="5">
        <v>0</v>
      </c>
      <c r="AD1237" s="5">
        <v>0</v>
      </c>
      <c r="AE1237" s="2">
        <v>2</v>
      </c>
      <c r="AF1237" s="2">
        <v>0</v>
      </c>
      <c r="AG1237" s="2">
        <v>0</v>
      </c>
      <c r="AH1237" s="2">
        <v>0</v>
      </c>
      <c r="AI1237" s="2">
        <v>0</v>
      </c>
      <c r="AJ1237" s="2">
        <v>1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 t="s">
        <v>4</v>
      </c>
      <c r="AT1237" s="2" t="s">
        <v>4</v>
      </c>
    </row>
    <row r="1238" spans="1:46" x14ac:dyDescent="0.2">
      <c r="A1238" s="2">
        <v>1647993</v>
      </c>
      <c r="B1238" s="2">
        <v>838668</v>
      </c>
      <c r="D1238" s="2"/>
      <c r="E1238" s="19" t="s">
        <v>1949</v>
      </c>
      <c r="F1238" s="46">
        <f>INDEX(Δεδομένα!$P:$P,MATCH('2021'!E1238,Δεδομένα!$O:$O,0))</f>
        <v>57</v>
      </c>
      <c r="G1238" s="49" t="s">
        <v>1950</v>
      </c>
      <c r="H1238" s="51" t="str">
        <f>INDEX(Δεδομένα!B$1:B$51,MATCH('2021'!G1238,Δεδομένα!A$1:A$51,0))</f>
        <v>ΚΕΝΤΡΙΚΗΣ ΜΑΚΕΔΟΝΙΑΣ</v>
      </c>
      <c r="I1238" s="53">
        <f>INDEX(Δεδομένα!E$1:E$13,MATCH('2021'!H1238,Δεδομένα!D$1:D$13,0))</f>
        <v>3</v>
      </c>
      <c r="J1238" s="4">
        <v>44272</v>
      </c>
      <c r="K1238" s="3" t="s">
        <v>234</v>
      </c>
      <c r="L1238" s="17" t="str">
        <f t="shared" si="88"/>
        <v>17/03/2021 18:39</v>
      </c>
      <c r="M1238" s="4">
        <v>44272</v>
      </c>
      <c r="N1238" s="3" t="s">
        <v>524</v>
      </c>
      <c r="O1238" s="17" t="str">
        <f t="shared" si="89"/>
        <v>17/03/2021 20:40</v>
      </c>
      <c r="P1238" s="24">
        <f t="shared" si="90"/>
        <v>8.4027777775190771E-2</v>
      </c>
      <c r="Q1238" s="28">
        <v>0</v>
      </c>
      <c r="R1238" s="27">
        <f t="shared" si="91"/>
        <v>120.99999999627471</v>
      </c>
      <c r="S1238" s="3" t="s">
        <v>4</v>
      </c>
      <c r="T1238" s="3" t="s">
        <v>1956</v>
      </c>
      <c r="U1238" s="3" t="s">
        <v>1964</v>
      </c>
      <c r="V1238" s="3" t="s">
        <v>1993</v>
      </c>
      <c r="W1238" s="5">
        <v>0</v>
      </c>
      <c r="X1238" s="5">
        <v>0</v>
      </c>
      <c r="Y1238" s="5">
        <v>0</v>
      </c>
      <c r="Z1238" s="5">
        <v>0.2</v>
      </c>
      <c r="AA1238" s="5">
        <v>0</v>
      </c>
      <c r="AB1238" s="5">
        <v>0</v>
      </c>
      <c r="AC1238" s="5">
        <v>0</v>
      </c>
      <c r="AD1238" s="5">
        <v>0</v>
      </c>
      <c r="AE1238" s="2">
        <v>2</v>
      </c>
      <c r="AF1238" s="2">
        <v>0</v>
      </c>
      <c r="AG1238" s="2">
        <v>0</v>
      </c>
      <c r="AH1238" s="2">
        <v>0</v>
      </c>
      <c r="AI1238" s="2">
        <v>0</v>
      </c>
      <c r="AJ1238" s="2">
        <v>1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 t="s">
        <v>4</v>
      </c>
      <c r="AT1238" s="2" t="s">
        <v>4</v>
      </c>
    </row>
    <row r="1239" spans="1:46" x14ac:dyDescent="0.2">
      <c r="A1239" s="2">
        <v>1648296</v>
      </c>
      <c r="B1239" s="2">
        <v>839024</v>
      </c>
      <c r="C1239" s="6">
        <v>23.012356463562799</v>
      </c>
      <c r="D1239" s="6">
        <v>41.058509426605603</v>
      </c>
      <c r="E1239" s="19" t="s">
        <v>1949</v>
      </c>
      <c r="F1239" s="46">
        <f>INDEX(Δεδομένα!$P:$P,MATCH('2021'!E1239,Δεδομένα!$O:$O,0))</f>
        <v>57</v>
      </c>
      <c r="G1239" s="49" t="s">
        <v>1950</v>
      </c>
      <c r="H1239" s="51" t="str">
        <f>INDEX(Δεδομένα!B$1:B$51,MATCH('2021'!G1239,Δεδομένα!A$1:A$51,0))</f>
        <v>ΚΕΝΤΡΙΚΗΣ ΜΑΚΕΔΟΝΙΑΣ</v>
      </c>
      <c r="I1239" s="53">
        <f>INDEX(Δεδομένα!E$1:E$13,MATCH('2021'!H1239,Δεδομένα!D$1:D$13,0))</f>
        <v>3</v>
      </c>
      <c r="J1239" s="4">
        <v>44273</v>
      </c>
      <c r="K1239" s="3" t="s">
        <v>458</v>
      </c>
      <c r="L1239" s="17" t="str">
        <f t="shared" si="88"/>
        <v>18/03/2021 19:50</v>
      </c>
      <c r="M1239" s="4">
        <v>44273</v>
      </c>
      <c r="N1239" s="3" t="s">
        <v>1573</v>
      </c>
      <c r="O1239" s="17" t="str">
        <f t="shared" si="89"/>
        <v>18/03/2021 23:25</v>
      </c>
      <c r="P1239" s="24">
        <f t="shared" si="90"/>
        <v>0.14930555555474712</v>
      </c>
      <c r="Q1239" s="28">
        <v>0</v>
      </c>
      <c r="R1239" s="27">
        <f t="shared" si="91"/>
        <v>214.99999999883585</v>
      </c>
      <c r="S1239" s="3" t="s">
        <v>4</v>
      </c>
      <c r="T1239" s="3" t="s">
        <v>1951</v>
      </c>
      <c r="U1239" s="3" t="s">
        <v>1994</v>
      </c>
      <c r="V1239" s="3" t="s">
        <v>1995</v>
      </c>
      <c r="W1239" s="5">
        <v>0</v>
      </c>
      <c r="X1239" s="5">
        <v>10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2">
        <v>2</v>
      </c>
      <c r="AF1239" s="2">
        <v>0</v>
      </c>
      <c r="AG1239" s="2">
        <v>0</v>
      </c>
      <c r="AH1239" s="2">
        <v>0</v>
      </c>
      <c r="AI1239" s="2">
        <v>0</v>
      </c>
      <c r="AJ1239" s="2">
        <v>1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 t="s">
        <v>4</v>
      </c>
      <c r="AT1239" s="2" t="s">
        <v>4</v>
      </c>
    </row>
    <row r="1240" spans="1:46" x14ac:dyDescent="0.2">
      <c r="A1240" s="2">
        <v>1650115</v>
      </c>
      <c r="B1240" s="2">
        <v>840493</v>
      </c>
      <c r="C1240" s="6">
        <v>22.965128302578599</v>
      </c>
      <c r="D1240" s="6">
        <v>41.134112049059702</v>
      </c>
      <c r="E1240" s="19" t="s">
        <v>1949</v>
      </c>
      <c r="F1240" s="46">
        <f>INDEX(Δεδομένα!$P:$P,MATCH('2021'!E1240,Δεδομένα!$O:$O,0))</f>
        <v>57</v>
      </c>
      <c r="G1240" s="49" t="s">
        <v>1950</v>
      </c>
      <c r="H1240" s="51" t="str">
        <f>INDEX(Δεδομένα!B$1:B$51,MATCH('2021'!G1240,Δεδομένα!A$1:A$51,0))</f>
        <v>ΚΕΝΤΡΙΚΗΣ ΜΑΚΕΔΟΝΙΑΣ</v>
      </c>
      <c r="I1240" s="53">
        <f>INDEX(Δεδομένα!E$1:E$13,MATCH('2021'!H1240,Δεδομένα!D$1:D$13,0))</f>
        <v>3</v>
      </c>
      <c r="J1240" s="4">
        <v>44281</v>
      </c>
      <c r="K1240" s="3" t="s">
        <v>640</v>
      </c>
      <c r="L1240" s="17" t="str">
        <f t="shared" si="88"/>
        <v>26/03/2021 15:14</v>
      </c>
      <c r="M1240" s="4">
        <v>44281</v>
      </c>
      <c r="N1240" s="3" t="s">
        <v>146</v>
      </c>
      <c r="O1240" s="17" t="str">
        <f t="shared" si="89"/>
        <v>26/03/2021 16:30</v>
      </c>
      <c r="P1240" s="24">
        <f t="shared" si="90"/>
        <v>5.2777777775190771E-2</v>
      </c>
      <c r="Q1240" s="28">
        <v>0</v>
      </c>
      <c r="R1240" s="27">
        <f t="shared" si="91"/>
        <v>75.99999999627471</v>
      </c>
      <c r="S1240" s="3" t="s">
        <v>4</v>
      </c>
      <c r="T1240" s="3" t="s">
        <v>1951</v>
      </c>
      <c r="U1240" s="3" t="s">
        <v>1996</v>
      </c>
      <c r="V1240" s="3" t="s">
        <v>1984</v>
      </c>
      <c r="W1240" s="5">
        <v>0</v>
      </c>
      <c r="X1240" s="5">
        <v>1</v>
      </c>
      <c r="Y1240" s="5">
        <v>0</v>
      </c>
      <c r="Z1240" s="5">
        <v>1</v>
      </c>
      <c r="AA1240" s="5">
        <v>0</v>
      </c>
      <c r="AB1240" s="5">
        <v>0</v>
      </c>
      <c r="AC1240" s="5">
        <v>0</v>
      </c>
      <c r="AD1240" s="5">
        <v>0</v>
      </c>
      <c r="AE1240" s="2">
        <v>2</v>
      </c>
      <c r="AF1240" s="2">
        <v>0</v>
      </c>
      <c r="AG1240" s="2">
        <v>0</v>
      </c>
      <c r="AH1240" s="2">
        <v>0</v>
      </c>
      <c r="AI1240" s="2">
        <v>0</v>
      </c>
      <c r="AJ1240" s="2">
        <v>1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 t="s">
        <v>4</v>
      </c>
      <c r="AT1240" s="2" t="s">
        <v>4</v>
      </c>
    </row>
    <row r="1241" spans="1:46" x14ac:dyDescent="0.2">
      <c r="A1241" s="2">
        <v>1650141</v>
      </c>
      <c r="B1241" s="2">
        <v>840715</v>
      </c>
      <c r="C1241" s="6">
        <v>22.756230959859199</v>
      </c>
      <c r="D1241" s="6">
        <v>40.910978003496801</v>
      </c>
      <c r="E1241" s="19" t="s">
        <v>1949</v>
      </c>
      <c r="F1241" s="46">
        <f>INDEX(Δεδομένα!$P:$P,MATCH('2021'!E1241,Δεδομένα!$O:$O,0))</f>
        <v>57</v>
      </c>
      <c r="G1241" s="49" t="s">
        <v>1950</v>
      </c>
      <c r="H1241" s="51" t="str">
        <f>INDEX(Δεδομένα!B$1:B$51,MATCH('2021'!G1241,Δεδομένα!A$1:A$51,0))</f>
        <v>ΚΕΝΤΡΙΚΗΣ ΜΑΚΕΔΟΝΙΑΣ</v>
      </c>
      <c r="I1241" s="53">
        <f>INDEX(Δεδομένα!E$1:E$13,MATCH('2021'!H1241,Δεδομένα!D$1:D$13,0))</f>
        <v>3</v>
      </c>
      <c r="J1241" s="4">
        <v>44282</v>
      </c>
      <c r="K1241" s="3" t="s">
        <v>365</v>
      </c>
      <c r="L1241" s="17" t="str">
        <f t="shared" si="88"/>
        <v>27/03/2021 13:50</v>
      </c>
      <c r="M1241" s="4">
        <v>44282</v>
      </c>
      <c r="N1241" s="3" t="s">
        <v>711</v>
      </c>
      <c r="O1241" s="17" t="str">
        <f t="shared" si="89"/>
        <v>27/03/2021 14:21</v>
      </c>
      <c r="P1241" s="24">
        <f t="shared" si="90"/>
        <v>2.1527777775190771E-2</v>
      </c>
      <c r="Q1241" s="28">
        <v>0</v>
      </c>
      <c r="R1241" s="27">
        <f t="shared" si="91"/>
        <v>30.99999999627471</v>
      </c>
      <c r="S1241" s="3" t="s">
        <v>4</v>
      </c>
      <c r="T1241" s="3" t="s">
        <v>1951</v>
      </c>
      <c r="U1241" s="3" t="s">
        <v>4</v>
      </c>
      <c r="V1241" s="3" t="s">
        <v>1997</v>
      </c>
      <c r="W1241" s="5">
        <v>0</v>
      </c>
      <c r="X1241" s="5">
        <v>0</v>
      </c>
      <c r="Y1241" s="5">
        <v>0</v>
      </c>
      <c r="Z1241" s="5">
        <v>0.5</v>
      </c>
      <c r="AA1241" s="5">
        <v>0</v>
      </c>
      <c r="AB1241" s="5">
        <v>0</v>
      </c>
      <c r="AC1241" s="5">
        <v>0</v>
      </c>
      <c r="AD1241" s="5">
        <v>0</v>
      </c>
      <c r="AE1241" s="2">
        <v>2</v>
      </c>
      <c r="AF1241" s="2">
        <v>0</v>
      </c>
      <c r="AG1241" s="2">
        <v>0</v>
      </c>
      <c r="AH1241" s="2">
        <v>0</v>
      </c>
      <c r="AI1241" s="2">
        <v>0</v>
      </c>
      <c r="AJ1241" s="2">
        <v>1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 t="s">
        <v>4</v>
      </c>
      <c r="AT1241" s="2" t="s">
        <v>4</v>
      </c>
    </row>
    <row r="1242" spans="1:46" x14ac:dyDescent="0.2">
      <c r="A1242" s="2">
        <v>1650172</v>
      </c>
      <c r="B1242" s="2">
        <v>841083</v>
      </c>
      <c r="C1242" s="6">
        <v>23.1277763639483</v>
      </c>
      <c r="D1242" s="6">
        <v>41.095058975228902</v>
      </c>
      <c r="E1242" s="19" t="s">
        <v>1949</v>
      </c>
      <c r="F1242" s="46">
        <f>INDEX(Δεδομένα!$P:$P,MATCH('2021'!E1242,Δεδομένα!$O:$O,0))</f>
        <v>57</v>
      </c>
      <c r="G1242" s="49" t="s">
        <v>1950</v>
      </c>
      <c r="H1242" s="51" t="str">
        <f>INDEX(Δεδομένα!B$1:B$51,MATCH('2021'!G1242,Δεδομένα!A$1:A$51,0))</f>
        <v>ΚΕΝΤΡΙΚΗΣ ΜΑΚΕΔΟΝΙΑΣ</v>
      </c>
      <c r="I1242" s="53">
        <f>INDEX(Δεδομένα!E$1:E$13,MATCH('2021'!H1242,Δεδομένα!D$1:D$13,0))</f>
        <v>3</v>
      </c>
      <c r="J1242" s="4">
        <v>44283</v>
      </c>
      <c r="K1242" s="3" t="s">
        <v>483</v>
      </c>
      <c r="L1242" s="17" t="str">
        <f t="shared" si="88"/>
        <v>28/03/2021 18:10</v>
      </c>
      <c r="M1242" s="4">
        <v>44283</v>
      </c>
      <c r="N1242" s="3" t="s">
        <v>524</v>
      </c>
      <c r="O1242" s="17" t="str">
        <f t="shared" si="89"/>
        <v>28/03/2021 20:40</v>
      </c>
      <c r="P1242" s="24">
        <f t="shared" si="90"/>
        <v>0.10416666666424135</v>
      </c>
      <c r="Q1242" s="28">
        <v>0</v>
      </c>
      <c r="R1242" s="27">
        <f t="shared" si="91"/>
        <v>149.99999999650754</v>
      </c>
      <c r="S1242" s="3" t="s">
        <v>4</v>
      </c>
      <c r="T1242" s="3" t="s">
        <v>1951</v>
      </c>
      <c r="U1242" s="3" t="s">
        <v>4</v>
      </c>
      <c r="V1242" s="3" t="s">
        <v>1998</v>
      </c>
      <c r="W1242" s="5">
        <v>10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2">
        <v>4</v>
      </c>
      <c r="AF1242" s="2">
        <v>0</v>
      </c>
      <c r="AG1242" s="2">
        <v>0</v>
      </c>
      <c r="AH1242" s="2">
        <v>0</v>
      </c>
      <c r="AI1242" s="2">
        <v>0</v>
      </c>
      <c r="AJ1242" s="2">
        <v>2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 t="s">
        <v>4</v>
      </c>
      <c r="AT1242" s="2" t="s">
        <v>4</v>
      </c>
    </row>
    <row r="1243" spans="1:46" x14ac:dyDescent="0.2">
      <c r="A1243" s="2">
        <v>1650181</v>
      </c>
      <c r="B1243" s="2">
        <v>841115</v>
      </c>
      <c r="C1243" s="6">
        <v>22.880173751318502</v>
      </c>
      <c r="D1243" s="6">
        <v>41.006539875592502</v>
      </c>
      <c r="E1243" s="19" t="s">
        <v>1949</v>
      </c>
      <c r="F1243" s="46">
        <f>INDEX(Δεδομένα!$P:$P,MATCH('2021'!E1243,Δεδομένα!$O:$O,0))</f>
        <v>57</v>
      </c>
      <c r="G1243" s="49" t="s">
        <v>1950</v>
      </c>
      <c r="H1243" s="51" t="str">
        <f>INDEX(Δεδομένα!B$1:B$51,MATCH('2021'!G1243,Δεδομένα!A$1:A$51,0))</f>
        <v>ΚΕΝΤΡΙΚΗΣ ΜΑΚΕΔΟΝΙΑΣ</v>
      </c>
      <c r="I1243" s="53">
        <f>INDEX(Δεδομένα!E$1:E$13,MATCH('2021'!H1243,Δεδομένα!D$1:D$13,0))</f>
        <v>3</v>
      </c>
      <c r="J1243" s="4">
        <v>44283</v>
      </c>
      <c r="K1243" s="3" t="s">
        <v>1624</v>
      </c>
      <c r="L1243" s="17" t="str">
        <f t="shared" si="88"/>
        <v>28/03/2021 19:52</v>
      </c>
      <c r="M1243" s="4">
        <v>44283</v>
      </c>
      <c r="N1243" s="3" t="s">
        <v>96</v>
      </c>
      <c r="O1243" s="17" t="str">
        <f t="shared" si="89"/>
        <v>28/03/2021 20:55</v>
      </c>
      <c r="P1243" s="24">
        <f t="shared" si="90"/>
        <v>4.3750000004365575E-2</v>
      </c>
      <c r="Q1243" s="28">
        <v>0</v>
      </c>
      <c r="R1243" s="27">
        <f t="shared" si="91"/>
        <v>63.000000006286427</v>
      </c>
      <c r="S1243" s="3" t="s">
        <v>4</v>
      </c>
      <c r="T1243" s="3" t="s">
        <v>1951</v>
      </c>
      <c r="U1243" s="3" t="s">
        <v>4</v>
      </c>
      <c r="V1243" s="3" t="s">
        <v>1999</v>
      </c>
      <c r="W1243" s="5">
        <v>0</v>
      </c>
      <c r="X1243" s="5">
        <v>0</v>
      </c>
      <c r="Y1243" s="5">
        <v>0</v>
      </c>
      <c r="Z1243" s="5">
        <v>1.5</v>
      </c>
      <c r="AA1243" s="5">
        <v>0</v>
      </c>
      <c r="AB1243" s="5">
        <v>0</v>
      </c>
      <c r="AC1243" s="5">
        <v>0</v>
      </c>
      <c r="AD1243" s="5">
        <v>0</v>
      </c>
      <c r="AE1243" s="2">
        <v>3</v>
      </c>
      <c r="AF1243" s="2">
        <v>0</v>
      </c>
      <c r="AG1243" s="2">
        <v>0</v>
      </c>
      <c r="AH1243" s="2">
        <v>0</v>
      </c>
      <c r="AI1243" s="2">
        <v>0</v>
      </c>
      <c r="AJ1243" s="2">
        <v>2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 t="s">
        <v>4</v>
      </c>
      <c r="AT1243" s="2" t="s">
        <v>4</v>
      </c>
    </row>
    <row r="1244" spans="1:46" x14ac:dyDescent="0.2">
      <c r="A1244" s="2">
        <v>1650540</v>
      </c>
      <c r="B1244" s="2">
        <v>841364</v>
      </c>
      <c r="C1244" s="6">
        <v>22.854480537447099</v>
      </c>
      <c r="D1244" s="6">
        <v>41.293883440463802</v>
      </c>
      <c r="E1244" s="19" t="s">
        <v>1949</v>
      </c>
      <c r="F1244" s="46">
        <f>INDEX(Δεδομένα!$P:$P,MATCH('2021'!E1244,Δεδομένα!$O:$O,0))</f>
        <v>57</v>
      </c>
      <c r="G1244" s="49" t="s">
        <v>1950</v>
      </c>
      <c r="H1244" s="51" t="str">
        <f>INDEX(Δεδομένα!B$1:B$51,MATCH('2021'!G1244,Δεδομένα!A$1:A$51,0))</f>
        <v>ΚΕΝΤΡΙΚΗΣ ΜΑΚΕΔΟΝΙΑΣ</v>
      </c>
      <c r="I1244" s="53">
        <f>INDEX(Δεδομένα!E$1:E$13,MATCH('2021'!H1244,Δεδομένα!D$1:D$13,0))</f>
        <v>3</v>
      </c>
      <c r="J1244" s="4">
        <v>44284</v>
      </c>
      <c r="K1244" s="3" t="s">
        <v>712</v>
      </c>
      <c r="L1244" s="17" t="str">
        <f t="shared" si="88"/>
        <v>29/03/2021 18:30</v>
      </c>
      <c r="M1244" s="4">
        <v>44284</v>
      </c>
      <c r="N1244" s="3" t="s">
        <v>147</v>
      </c>
      <c r="O1244" s="17" t="str">
        <f t="shared" si="89"/>
        <v>29/03/2021 20:00</v>
      </c>
      <c r="P1244" s="24">
        <f t="shared" si="90"/>
        <v>6.25E-2</v>
      </c>
      <c r="Q1244" s="28">
        <v>0</v>
      </c>
      <c r="R1244" s="27">
        <f t="shared" si="91"/>
        <v>90</v>
      </c>
      <c r="S1244" s="3" t="s">
        <v>4</v>
      </c>
      <c r="T1244" s="3" t="s">
        <v>1951</v>
      </c>
      <c r="U1244" s="3" t="s">
        <v>4</v>
      </c>
      <c r="V1244" s="3" t="s">
        <v>2000</v>
      </c>
      <c r="W1244" s="5">
        <v>0</v>
      </c>
      <c r="X1244" s="5">
        <v>0</v>
      </c>
      <c r="Y1244" s="5">
        <v>0</v>
      </c>
      <c r="Z1244" s="5">
        <v>3</v>
      </c>
      <c r="AA1244" s="5">
        <v>0</v>
      </c>
      <c r="AB1244" s="5">
        <v>0</v>
      </c>
      <c r="AC1244" s="5">
        <v>0</v>
      </c>
      <c r="AD1244" s="5">
        <v>0</v>
      </c>
      <c r="AE1244" s="2">
        <v>2</v>
      </c>
      <c r="AF1244" s="2">
        <v>0</v>
      </c>
      <c r="AG1244" s="2">
        <v>0</v>
      </c>
      <c r="AH1244" s="2">
        <v>0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 t="s">
        <v>4</v>
      </c>
      <c r="AT1244" s="2" t="s">
        <v>4</v>
      </c>
    </row>
    <row r="1245" spans="1:46" x14ac:dyDescent="0.2">
      <c r="A1245" s="2">
        <v>1650866</v>
      </c>
      <c r="B1245" s="2">
        <v>841660</v>
      </c>
      <c r="C1245" s="6">
        <v>22.898963187829601</v>
      </c>
      <c r="D1245" s="6">
        <v>41.051664920530101</v>
      </c>
      <c r="E1245" s="19" t="s">
        <v>1949</v>
      </c>
      <c r="F1245" s="46">
        <f>INDEX(Δεδομένα!$P:$P,MATCH('2021'!E1245,Δεδομένα!$O:$O,0))</f>
        <v>57</v>
      </c>
      <c r="G1245" s="49" t="s">
        <v>1950</v>
      </c>
      <c r="H1245" s="51" t="str">
        <f>INDEX(Δεδομένα!B$1:B$51,MATCH('2021'!G1245,Δεδομένα!A$1:A$51,0))</f>
        <v>ΚΕΝΤΡΙΚΗΣ ΜΑΚΕΔΟΝΙΑΣ</v>
      </c>
      <c r="I1245" s="53">
        <f>INDEX(Δεδομένα!E$1:E$13,MATCH('2021'!H1245,Δεδομένα!D$1:D$13,0))</f>
        <v>3</v>
      </c>
      <c r="J1245" s="4">
        <v>44285</v>
      </c>
      <c r="K1245" s="3" t="s">
        <v>1098</v>
      </c>
      <c r="L1245" s="17" t="str">
        <f t="shared" si="88"/>
        <v>30/03/2021 20:29</v>
      </c>
      <c r="M1245" s="4">
        <v>44285</v>
      </c>
      <c r="N1245" s="3" t="s">
        <v>450</v>
      </c>
      <c r="O1245" s="17" t="str">
        <f t="shared" si="89"/>
        <v>30/03/2021 20:50</v>
      </c>
      <c r="P1245" s="24">
        <f t="shared" si="90"/>
        <v>1.4583333329937886E-2</v>
      </c>
      <c r="Q1245" s="28">
        <v>0</v>
      </c>
      <c r="R1245" s="27">
        <f t="shared" si="91"/>
        <v>20.999999995110556</v>
      </c>
      <c r="S1245" s="3" t="s">
        <v>4</v>
      </c>
      <c r="T1245" s="3" t="s">
        <v>1951</v>
      </c>
      <c r="U1245" s="3" t="s">
        <v>4</v>
      </c>
      <c r="V1245" s="3" t="s">
        <v>1849</v>
      </c>
      <c r="W1245" s="5">
        <v>0</v>
      </c>
      <c r="X1245" s="5">
        <v>0</v>
      </c>
      <c r="Y1245" s="5">
        <v>0</v>
      </c>
      <c r="Z1245" s="5">
        <v>0.5</v>
      </c>
      <c r="AA1245" s="5">
        <v>0</v>
      </c>
      <c r="AB1245" s="5">
        <v>0</v>
      </c>
      <c r="AC1245" s="5">
        <v>0</v>
      </c>
      <c r="AD1245" s="5">
        <v>0</v>
      </c>
      <c r="AE1245" s="2">
        <v>2</v>
      </c>
      <c r="AF1245" s="2">
        <v>0</v>
      </c>
      <c r="AG1245" s="2">
        <v>0</v>
      </c>
      <c r="AH1245" s="2">
        <v>0</v>
      </c>
      <c r="AI1245" s="2">
        <v>0</v>
      </c>
      <c r="AJ1245" s="2">
        <v>1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 t="s">
        <v>4</v>
      </c>
      <c r="AT1245" s="2" t="s">
        <v>4</v>
      </c>
    </row>
    <row r="1246" spans="1:46" x14ac:dyDescent="0.2">
      <c r="A1246" s="2">
        <v>1651686</v>
      </c>
      <c r="B1246" s="2">
        <v>842577</v>
      </c>
      <c r="C1246" s="6">
        <v>22.554712380446901</v>
      </c>
      <c r="D1246" s="6">
        <v>40.992932211122202</v>
      </c>
      <c r="E1246" s="19" t="s">
        <v>1949</v>
      </c>
      <c r="F1246" s="46">
        <f>INDEX(Δεδομένα!$P:$P,MATCH('2021'!E1246,Δεδομένα!$O:$O,0))</f>
        <v>57</v>
      </c>
      <c r="G1246" s="49" t="s">
        <v>1950</v>
      </c>
      <c r="H1246" s="51" t="str">
        <f>INDEX(Δεδομένα!B$1:B$51,MATCH('2021'!G1246,Δεδομένα!A$1:A$51,0))</f>
        <v>ΚΕΝΤΡΙΚΗΣ ΜΑΚΕΔΟΝΙΑΣ</v>
      </c>
      <c r="I1246" s="53">
        <f>INDEX(Δεδομένα!E$1:E$13,MATCH('2021'!H1246,Δεδομένα!D$1:D$13,0))</f>
        <v>3</v>
      </c>
      <c r="J1246" s="4">
        <v>44289</v>
      </c>
      <c r="K1246" s="3" t="s">
        <v>35</v>
      </c>
      <c r="L1246" s="17" t="str">
        <f t="shared" si="88"/>
        <v>03/04/2021 14:50</v>
      </c>
      <c r="M1246" s="4">
        <v>44289</v>
      </c>
      <c r="N1246" s="3" t="s">
        <v>563</v>
      </c>
      <c r="O1246" s="17" t="str">
        <f t="shared" si="89"/>
        <v>03/04/2021 17:15</v>
      </c>
      <c r="P1246" s="24">
        <f t="shared" si="90"/>
        <v>0.10069444444525288</v>
      </c>
      <c r="Q1246" s="28">
        <v>0</v>
      </c>
      <c r="R1246" s="27">
        <f t="shared" si="91"/>
        <v>145.00000000116415</v>
      </c>
      <c r="S1246" s="3" t="s">
        <v>4</v>
      </c>
      <c r="T1246" s="3" t="s">
        <v>1956</v>
      </c>
      <c r="U1246" s="3" t="s">
        <v>4</v>
      </c>
      <c r="V1246" s="3" t="s">
        <v>1957</v>
      </c>
      <c r="W1246" s="5">
        <v>0</v>
      </c>
      <c r="X1246" s="5">
        <v>0</v>
      </c>
      <c r="Y1246" s="5">
        <v>0</v>
      </c>
      <c r="Z1246" s="5">
        <v>5</v>
      </c>
      <c r="AA1246" s="5">
        <v>2</v>
      </c>
      <c r="AB1246" s="5">
        <v>0</v>
      </c>
      <c r="AC1246" s="5">
        <v>0</v>
      </c>
      <c r="AD1246" s="5">
        <v>0</v>
      </c>
      <c r="AE1246" s="2">
        <v>2</v>
      </c>
      <c r="AF1246" s="2">
        <v>0</v>
      </c>
      <c r="AG1246" s="2">
        <v>0</v>
      </c>
      <c r="AH1246" s="2">
        <v>0</v>
      </c>
      <c r="AI1246" s="2">
        <v>0</v>
      </c>
      <c r="AJ1246" s="2">
        <v>1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 t="s">
        <v>4</v>
      </c>
      <c r="AT1246" s="2" t="s">
        <v>4</v>
      </c>
    </row>
    <row r="1247" spans="1:46" x14ac:dyDescent="0.2">
      <c r="A1247" s="2">
        <v>1651708</v>
      </c>
      <c r="B1247" s="2">
        <v>842881</v>
      </c>
      <c r="D1247" s="2"/>
      <c r="E1247" s="19" t="s">
        <v>1949</v>
      </c>
      <c r="F1247" s="46">
        <f>INDEX(Δεδομένα!$P:$P,MATCH('2021'!E1247,Δεδομένα!$O:$O,0))</f>
        <v>57</v>
      </c>
      <c r="G1247" s="49" t="s">
        <v>1950</v>
      </c>
      <c r="H1247" s="51" t="str">
        <f>INDEX(Δεδομένα!B$1:B$51,MATCH('2021'!G1247,Δεδομένα!A$1:A$51,0))</f>
        <v>ΚΕΝΤΡΙΚΗΣ ΜΑΚΕΔΟΝΙΑΣ</v>
      </c>
      <c r="I1247" s="53">
        <f>INDEX(Δεδομένα!E$1:E$13,MATCH('2021'!H1247,Δεδομένα!D$1:D$13,0))</f>
        <v>3</v>
      </c>
      <c r="J1247" s="4">
        <v>44290</v>
      </c>
      <c r="K1247" s="3" t="s">
        <v>522</v>
      </c>
      <c r="L1247" s="17" t="str">
        <f t="shared" si="88"/>
        <v>04/04/2021 15:15</v>
      </c>
      <c r="M1247" s="4">
        <v>44290</v>
      </c>
      <c r="N1247" s="3" t="s">
        <v>1228</v>
      </c>
      <c r="O1247" s="17" t="str">
        <f t="shared" si="89"/>
        <v>04/04/2021 15:47</v>
      </c>
      <c r="P1247" s="24">
        <f t="shared" si="90"/>
        <v>2.2222222221898846E-2</v>
      </c>
      <c r="Q1247" s="28">
        <v>0</v>
      </c>
      <c r="R1247" s="27">
        <f t="shared" si="91"/>
        <v>31.999999999534339</v>
      </c>
      <c r="S1247" s="3" t="s">
        <v>4</v>
      </c>
      <c r="T1247" s="3" t="s">
        <v>1956</v>
      </c>
      <c r="U1247" s="3" t="s">
        <v>4</v>
      </c>
      <c r="V1247" s="3" t="s">
        <v>2001</v>
      </c>
      <c r="W1247" s="5">
        <v>0</v>
      </c>
      <c r="X1247" s="5">
        <v>0</v>
      </c>
      <c r="Y1247" s="5">
        <v>0</v>
      </c>
      <c r="Z1247" s="5">
        <v>0.2</v>
      </c>
      <c r="AA1247" s="5">
        <v>0</v>
      </c>
      <c r="AB1247" s="5">
        <v>0</v>
      </c>
      <c r="AC1247" s="5">
        <v>0</v>
      </c>
      <c r="AD1247" s="5">
        <v>0</v>
      </c>
      <c r="AE1247" s="2">
        <v>2</v>
      </c>
      <c r="AF1247" s="2">
        <v>0</v>
      </c>
      <c r="AG1247" s="2">
        <v>0</v>
      </c>
      <c r="AH1247" s="2">
        <v>0</v>
      </c>
      <c r="AI1247" s="2">
        <v>0</v>
      </c>
      <c r="AJ1247" s="2">
        <v>1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 t="s">
        <v>4</v>
      </c>
      <c r="AT1247" s="2" t="s">
        <v>4</v>
      </c>
    </row>
    <row r="1248" spans="1:46" x14ac:dyDescent="0.2">
      <c r="A1248" s="2">
        <v>1651716</v>
      </c>
      <c r="B1248" s="2">
        <v>842925</v>
      </c>
      <c r="C1248" s="6">
        <v>22.579321844339798</v>
      </c>
      <c r="D1248" s="6">
        <v>40.994798680040098</v>
      </c>
      <c r="E1248" s="19" t="s">
        <v>1949</v>
      </c>
      <c r="F1248" s="46">
        <f>INDEX(Δεδομένα!$P:$P,MATCH('2021'!E1248,Δεδομένα!$O:$O,0))</f>
        <v>57</v>
      </c>
      <c r="G1248" s="49" t="s">
        <v>1950</v>
      </c>
      <c r="H1248" s="51" t="str">
        <f>INDEX(Δεδομένα!B$1:B$51,MATCH('2021'!G1248,Δεδομένα!A$1:A$51,0))</f>
        <v>ΚΕΝΤΡΙΚΗΣ ΜΑΚΕΔΟΝΙΑΣ</v>
      </c>
      <c r="I1248" s="53">
        <f>INDEX(Δεδομένα!E$1:E$13,MATCH('2021'!H1248,Δεδομένα!D$1:D$13,0))</f>
        <v>3</v>
      </c>
      <c r="J1248" s="4">
        <v>44290</v>
      </c>
      <c r="K1248" s="3" t="s">
        <v>462</v>
      </c>
      <c r="L1248" s="17" t="str">
        <f t="shared" si="88"/>
        <v>04/04/2021 17:50</v>
      </c>
      <c r="M1248" s="4">
        <v>44290</v>
      </c>
      <c r="N1248" s="3" t="s">
        <v>207</v>
      </c>
      <c r="O1248" s="17" t="str">
        <f t="shared" si="89"/>
        <v>04/04/2021 18:27</v>
      </c>
      <c r="P1248" s="24">
        <f t="shared" si="90"/>
        <v>2.5694444448163267E-2</v>
      </c>
      <c r="Q1248" s="28">
        <v>0</v>
      </c>
      <c r="R1248" s="27">
        <f t="shared" si="91"/>
        <v>37.000000005355105</v>
      </c>
      <c r="S1248" s="3" t="s">
        <v>4</v>
      </c>
      <c r="T1248" s="3" t="s">
        <v>1956</v>
      </c>
      <c r="U1248" s="3" t="s">
        <v>4</v>
      </c>
      <c r="V1248" s="3" t="s">
        <v>1964</v>
      </c>
      <c r="W1248" s="5">
        <v>0</v>
      </c>
      <c r="X1248" s="5">
        <v>0</v>
      </c>
      <c r="Y1248" s="5">
        <v>0</v>
      </c>
      <c r="Z1248" s="5">
        <v>1</v>
      </c>
      <c r="AA1248" s="5">
        <v>0</v>
      </c>
      <c r="AB1248" s="5">
        <v>0</v>
      </c>
      <c r="AC1248" s="5">
        <v>0</v>
      </c>
      <c r="AD1248" s="5">
        <v>0</v>
      </c>
      <c r="AE1248" s="2">
        <v>4</v>
      </c>
      <c r="AF1248" s="2">
        <v>0</v>
      </c>
      <c r="AG1248" s="2">
        <v>0</v>
      </c>
      <c r="AH1248" s="2">
        <v>0</v>
      </c>
      <c r="AI1248" s="2">
        <v>0</v>
      </c>
      <c r="AJ1248" s="2">
        <v>2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 t="s">
        <v>4</v>
      </c>
      <c r="AT1248" s="2" t="s">
        <v>4</v>
      </c>
    </row>
    <row r="1249" spans="1:46" x14ac:dyDescent="0.2">
      <c r="A1249" s="2">
        <v>1653485</v>
      </c>
      <c r="B1249" s="2">
        <v>844130</v>
      </c>
      <c r="C1249" s="6">
        <v>22.959352963099999</v>
      </c>
      <c r="D1249" s="6">
        <v>41.050700800812102</v>
      </c>
      <c r="E1249" s="19" t="s">
        <v>1949</v>
      </c>
      <c r="F1249" s="46">
        <f>INDEX(Δεδομένα!$P:$P,MATCH('2021'!E1249,Δεδομένα!$O:$O,0))</f>
        <v>57</v>
      </c>
      <c r="G1249" s="49" t="s">
        <v>1950</v>
      </c>
      <c r="H1249" s="51" t="str">
        <f>INDEX(Δεδομένα!B$1:B$51,MATCH('2021'!G1249,Δεδομένα!A$1:A$51,0))</f>
        <v>ΚΕΝΤΡΙΚΗΣ ΜΑΚΕΔΟΝΙΑΣ</v>
      </c>
      <c r="I1249" s="53">
        <f>INDEX(Δεδομένα!E$1:E$13,MATCH('2021'!H1249,Δεδομένα!D$1:D$13,0))</f>
        <v>3</v>
      </c>
      <c r="J1249" s="4">
        <v>44295</v>
      </c>
      <c r="K1249" s="3" t="s">
        <v>641</v>
      </c>
      <c r="L1249" s="17" t="str">
        <f t="shared" si="88"/>
        <v>09/04/2021 16:25</v>
      </c>
      <c r="M1249" s="4">
        <v>44295</v>
      </c>
      <c r="N1249" s="3" t="s">
        <v>1435</v>
      </c>
      <c r="O1249" s="17" t="str">
        <f t="shared" si="89"/>
        <v>09/04/2021 17:41</v>
      </c>
      <c r="P1249" s="24">
        <f t="shared" si="90"/>
        <v>5.2777777775190771E-2</v>
      </c>
      <c r="Q1249" s="28">
        <v>0</v>
      </c>
      <c r="R1249" s="27">
        <f t="shared" si="91"/>
        <v>75.99999999627471</v>
      </c>
      <c r="S1249" s="3" t="s">
        <v>4</v>
      </c>
      <c r="T1249" s="3" t="s">
        <v>1951</v>
      </c>
      <c r="U1249" s="3" t="s">
        <v>4</v>
      </c>
      <c r="V1249" s="3" t="s">
        <v>2002</v>
      </c>
      <c r="W1249" s="5">
        <v>0</v>
      </c>
      <c r="X1249" s="5">
        <v>0</v>
      </c>
      <c r="Y1249" s="5">
        <v>0</v>
      </c>
      <c r="Z1249" s="5">
        <v>0.2</v>
      </c>
      <c r="AA1249" s="5">
        <v>0</v>
      </c>
      <c r="AB1249" s="5">
        <v>0</v>
      </c>
      <c r="AC1249" s="5">
        <v>0</v>
      </c>
      <c r="AD1249" s="5">
        <v>0</v>
      </c>
      <c r="AE1249" s="2">
        <v>2</v>
      </c>
      <c r="AF1249" s="2">
        <v>0</v>
      </c>
      <c r="AG1249" s="2">
        <v>0</v>
      </c>
      <c r="AH1249" s="2">
        <v>0</v>
      </c>
      <c r="AI1249" s="2">
        <v>0</v>
      </c>
      <c r="AJ1249" s="2">
        <v>1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 t="s">
        <v>4</v>
      </c>
      <c r="AT1249" s="2" t="s">
        <v>4</v>
      </c>
    </row>
    <row r="1250" spans="1:46" x14ac:dyDescent="0.2">
      <c r="A1250" s="2">
        <v>1653610</v>
      </c>
      <c r="B1250" s="2">
        <v>844488</v>
      </c>
      <c r="C1250" s="6">
        <v>22.905849748116601</v>
      </c>
      <c r="D1250" s="6">
        <v>41.036888845189303</v>
      </c>
      <c r="E1250" s="19" t="s">
        <v>1949</v>
      </c>
      <c r="F1250" s="46">
        <f>INDEX(Δεδομένα!$P:$P,MATCH('2021'!E1250,Δεδομένα!$O:$O,0))</f>
        <v>57</v>
      </c>
      <c r="G1250" s="49" t="s">
        <v>1950</v>
      </c>
      <c r="H1250" s="51" t="str">
        <f>INDEX(Δεδομένα!B$1:B$51,MATCH('2021'!G1250,Δεδομένα!A$1:A$51,0))</f>
        <v>ΚΕΝΤΡΙΚΗΣ ΜΑΚΕΔΟΝΙΑΣ</v>
      </c>
      <c r="I1250" s="53">
        <f>INDEX(Δεδομένα!E$1:E$13,MATCH('2021'!H1250,Δεδομένα!D$1:D$13,0))</f>
        <v>3</v>
      </c>
      <c r="J1250" s="4">
        <v>44296</v>
      </c>
      <c r="K1250" s="3" t="s">
        <v>396</v>
      </c>
      <c r="L1250" s="17" t="str">
        <f t="shared" si="88"/>
        <v>10/04/2021 16:44</v>
      </c>
      <c r="M1250" s="4">
        <v>44296</v>
      </c>
      <c r="N1250" s="3" t="s">
        <v>1017</v>
      </c>
      <c r="O1250" s="17" t="str">
        <f t="shared" si="89"/>
        <v>10/04/2021 19:46</v>
      </c>
      <c r="P1250" s="24">
        <f t="shared" si="90"/>
        <v>0.12638888888614019</v>
      </c>
      <c r="Q1250" s="28">
        <v>0</v>
      </c>
      <c r="R1250" s="27">
        <f t="shared" si="91"/>
        <v>181.99999999604188</v>
      </c>
      <c r="S1250" s="3" t="s">
        <v>4</v>
      </c>
      <c r="T1250" s="3" t="s">
        <v>1951</v>
      </c>
      <c r="U1250" s="3" t="s">
        <v>4</v>
      </c>
      <c r="V1250" s="3" t="s">
        <v>2003</v>
      </c>
      <c r="W1250" s="5">
        <v>0</v>
      </c>
      <c r="X1250" s="5">
        <v>0</v>
      </c>
      <c r="Y1250" s="5">
        <v>0</v>
      </c>
      <c r="Z1250" s="5">
        <v>10</v>
      </c>
      <c r="AA1250" s="5">
        <v>5</v>
      </c>
      <c r="AB1250" s="5">
        <v>0</v>
      </c>
      <c r="AC1250" s="5">
        <v>0</v>
      </c>
      <c r="AD1250" s="5">
        <v>0</v>
      </c>
      <c r="AE1250" s="2">
        <v>9</v>
      </c>
      <c r="AF1250" s="2">
        <v>0</v>
      </c>
      <c r="AG1250" s="2">
        <v>0</v>
      </c>
      <c r="AH1250" s="2">
        <v>0</v>
      </c>
      <c r="AI1250" s="2">
        <v>0</v>
      </c>
      <c r="AJ1250" s="2">
        <v>5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 t="s">
        <v>4</v>
      </c>
      <c r="AT1250" s="2" t="s">
        <v>4</v>
      </c>
    </row>
    <row r="1251" spans="1:46" x14ac:dyDescent="0.2">
      <c r="A1251" s="2">
        <v>1653619</v>
      </c>
      <c r="B1251" s="2">
        <v>844748</v>
      </c>
      <c r="D1251" s="2"/>
      <c r="E1251" s="19" t="s">
        <v>1949</v>
      </c>
      <c r="F1251" s="46">
        <f>INDEX(Δεδομένα!$P:$P,MATCH('2021'!E1251,Δεδομένα!$O:$O,0))</f>
        <v>57</v>
      </c>
      <c r="G1251" s="49" t="s">
        <v>1950</v>
      </c>
      <c r="H1251" s="51" t="str">
        <f>INDEX(Δεδομένα!B$1:B$51,MATCH('2021'!G1251,Δεδομένα!A$1:A$51,0))</f>
        <v>ΚΕΝΤΡΙΚΗΣ ΜΑΚΕΔΟΝΙΑΣ</v>
      </c>
      <c r="I1251" s="53">
        <f>INDEX(Δεδομένα!E$1:E$13,MATCH('2021'!H1251,Δεδομένα!D$1:D$13,0))</f>
        <v>3</v>
      </c>
      <c r="J1251" s="4">
        <v>44297</v>
      </c>
      <c r="K1251" s="3" t="s">
        <v>1009</v>
      </c>
      <c r="L1251" s="17" t="str">
        <f t="shared" si="88"/>
        <v>11/04/2021 14:01</v>
      </c>
      <c r="M1251" s="4">
        <v>44297</v>
      </c>
      <c r="N1251" s="3" t="s">
        <v>1016</v>
      </c>
      <c r="O1251" s="17" t="str">
        <f t="shared" si="89"/>
        <v>11/04/2021 14:25</v>
      </c>
      <c r="P1251" s="24">
        <f t="shared" si="90"/>
        <v>1.6666666670062114E-2</v>
      </c>
      <c r="Q1251" s="28">
        <v>0</v>
      </c>
      <c r="R1251" s="27">
        <f t="shared" si="91"/>
        <v>24.000000004889444</v>
      </c>
      <c r="S1251" s="3" t="s">
        <v>4</v>
      </c>
      <c r="T1251" s="3" t="s">
        <v>1951</v>
      </c>
      <c r="U1251" s="3" t="s">
        <v>4</v>
      </c>
      <c r="V1251" s="3" t="s">
        <v>2004</v>
      </c>
      <c r="W1251" s="5">
        <v>0</v>
      </c>
      <c r="X1251" s="5">
        <v>0</v>
      </c>
      <c r="Y1251" s="5">
        <v>0</v>
      </c>
      <c r="Z1251" s="5">
        <v>0.03</v>
      </c>
      <c r="AA1251" s="5">
        <v>0</v>
      </c>
      <c r="AB1251" s="5">
        <v>0</v>
      </c>
      <c r="AC1251" s="5">
        <v>0</v>
      </c>
      <c r="AD1251" s="5">
        <v>0</v>
      </c>
      <c r="AE1251" s="2">
        <v>2</v>
      </c>
      <c r="AF1251" s="2">
        <v>0</v>
      </c>
      <c r="AG1251" s="2">
        <v>0</v>
      </c>
      <c r="AH1251" s="2">
        <v>0</v>
      </c>
      <c r="AI1251" s="2">
        <v>0</v>
      </c>
      <c r="AJ1251" s="2">
        <v>1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 t="s">
        <v>4</v>
      </c>
      <c r="AT1251" s="2" t="s">
        <v>4</v>
      </c>
    </row>
    <row r="1252" spans="1:46" x14ac:dyDescent="0.2">
      <c r="A1252" s="2">
        <v>1653623</v>
      </c>
      <c r="B1252" s="2">
        <v>844790</v>
      </c>
      <c r="C1252" s="6">
        <v>22.852194948854599</v>
      </c>
      <c r="D1252" s="6">
        <v>40.950744458168799</v>
      </c>
      <c r="E1252" s="19" t="s">
        <v>1949</v>
      </c>
      <c r="F1252" s="46">
        <f>INDEX(Δεδομένα!$P:$P,MATCH('2021'!E1252,Δεδομένα!$O:$O,0))</f>
        <v>57</v>
      </c>
      <c r="G1252" s="49" t="s">
        <v>1950</v>
      </c>
      <c r="H1252" s="51" t="str">
        <f>INDEX(Δεδομένα!B$1:B$51,MATCH('2021'!G1252,Δεδομένα!A$1:A$51,0))</f>
        <v>ΚΕΝΤΡΙΚΗΣ ΜΑΚΕΔΟΝΙΑΣ</v>
      </c>
      <c r="I1252" s="53">
        <f>INDEX(Δεδομένα!E$1:E$13,MATCH('2021'!H1252,Δεδομένα!D$1:D$13,0))</f>
        <v>3</v>
      </c>
      <c r="J1252" s="4">
        <v>44297</v>
      </c>
      <c r="K1252" s="3" t="s">
        <v>1889</v>
      </c>
      <c r="L1252" s="17" t="str">
        <f t="shared" si="88"/>
        <v>11/04/2021 15:34</v>
      </c>
      <c r="M1252" s="4">
        <v>44297</v>
      </c>
      <c r="N1252" s="3" t="s">
        <v>962</v>
      </c>
      <c r="O1252" s="17" t="str">
        <f t="shared" si="89"/>
        <v>11/04/2021 16:38</v>
      </c>
      <c r="P1252" s="24">
        <f t="shared" si="90"/>
        <v>4.444444445107365E-2</v>
      </c>
      <c r="Q1252" s="28">
        <v>0</v>
      </c>
      <c r="R1252" s="27">
        <f t="shared" si="91"/>
        <v>64.000000009546056</v>
      </c>
      <c r="S1252" s="3" t="s">
        <v>4</v>
      </c>
      <c r="T1252" s="3" t="s">
        <v>1951</v>
      </c>
      <c r="U1252" s="3" t="s">
        <v>4</v>
      </c>
      <c r="V1252" s="3" t="s">
        <v>2005</v>
      </c>
      <c r="W1252" s="5">
        <v>0</v>
      </c>
      <c r="X1252" s="5">
        <v>0</v>
      </c>
      <c r="Y1252" s="5">
        <v>0</v>
      </c>
      <c r="Z1252" s="5">
        <v>3</v>
      </c>
      <c r="AA1252" s="5">
        <v>0</v>
      </c>
      <c r="AB1252" s="5">
        <v>0</v>
      </c>
      <c r="AC1252" s="5">
        <v>0</v>
      </c>
      <c r="AD1252" s="5">
        <v>0</v>
      </c>
      <c r="AE1252" s="2">
        <v>2</v>
      </c>
      <c r="AF1252" s="2">
        <v>0</v>
      </c>
      <c r="AG1252" s="2">
        <v>0</v>
      </c>
      <c r="AH1252" s="2">
        <v>0</v>
      </c>
      <c r="AI1252" s="2">
        <v>0</v>
      </c>
      <c r="AJ1252" s="2">
        <v>1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 t="s">
        <v>4</v>
      </c>
      <c r="AT1252" s="2" t="s">
        <v>4</v>
      </c>
    </row>
    <row r="1253" spans="1:46" x14ac:dyDescent="0.2">
      <c r="A1253" s="2">
        <v>1653628</v>
      </c>
      <c r="B1253" s="2">
        <v>844807</v>
      </c>
      <c r="C1253" s="6">
        <v>22.8404691468991</v>
      </c>
      <c r="D1253" s="6">
        <v>41.003896298944198</v>
      </c>
      <c r="E1253" s="19" t="s">
        <v>1949</v>
      </c>
      <c r="F1253" s="46">
        <f>INDEX(Δεδομένα!$P:$P,MATCH('2021'!E1253,Δεδομένα!$O:$O,0))</f>
        <v>57</v>
      </c>
      <c r="G1253" s="49" t="s">
        <v>1950</v>
      </c>
      <c r="H1253" s="51" t="str">
        <f>INDEX(Δεδομένα!B$1:B$51,MATCH('2021'!G1253,Δεδομένα!A$1:A$51,0))</f>
        <v>ΚΕΝΤΡΙΚΗΣ ΜΑΚΕΔΟΝΙΑΣ</v>
      </c>
      <c r="I1253" s="53">
        <f>INDEX(Δεδομένα!E$1:E$13,MATCH('2021'!H1253,Δεδομένα!D$1:D$13,0))</f>
        <v>3</v>
      </c>
      <c r="J1253" s="4">
        <v>44297</v>
      </c>
      <c r="K1253" s="3" t="s">
        <v>579</v>
      </c>
      <c r="L1253" s="17" t="str">
        <f t="shared" si="88"/>
        <v>11/04/2021 15:54</v>
      </c>
      <c r="M1253" s="4">
        <v>44297</v>
      </c>
      <c r="N1253" s="3" t="s">
        <v>396</v>
      </c>
      <c r="O1253" s="17" t="str">
        <f t="shared" si="89"/>
        <v>11/04/2021 16:44</v>
      </c>
      <c r="P1253" s="24">
        <f t="shared" si="90"/>
        <v>3.4722222226264421E-2</v>
      </c>
      <c r="Q1253" s="28">
        <v>0</v>
      </c>
      <c r="R1253" s="27">
        <f t="shared" si="91"/>
        <v>50.000000005820766</v>
      </c>
      <c r="S1253" s="3" t="s">
        <v>4</v>
      </c>
      <c r="T1253" s="3" t="s">
        <v>1951</v>
      </c>
      <c r="U1253" s="3" t="s">
        <v>1950</v>
      </c>
      <c r="V1253" s="3" t="s">
        <v>2006</v>
      </c>
      <c r="W1253" s="5">
        <v>0</v>
      </c>
      <c r="X1253" s="5">
        <v>0</v>
      </c>
      <c r="Y1253" s="5">
        <v>0</v>
      </c>
      <c r="Z1253" s="5">
        <v>0.5</v>
      </c>
      <c r="AA1253" s="5">
        <v>0</v>
      </c>
      <c r="AB1253" s="5">
        <v>0</v>
      </c>
      <c r="AC1253" s="5">
        <v>0</v>
      </c>
      <c r="AD1253" s="5">
        <v>0</v>
      </c>
      <c r="AE1253" s="2">
        <v>2</v>
      </c>
      <c r="AF1253" s="2">
        <v>0</v>
      </c>
      <c r="AG1253" s="2">
        <v>0</v>
      </c>
      <c r="AH1253" s="2">
        <v>0</v>
      </c>
      <c r="AI1253" s="2">
        <v>0</v>
      </c>
      <c r="AJ1253" s="2">
        <v>1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 t="s">
        <v>4</v>
      </c>
      <c r="AT1253" s="2" t="s">
        <v>4</v>
      </c>
    </row>
    <row r="1254" spans="1:46" x14ac:dyDescent="0.2">
      <c r="A1254" s="2">
        <v>1653641</v>
      </c>
      <c r="B1254" s="2">
        <v>844883</v>
      </c>
      <c r="C1254" s="6">
        <v>23.073012058493902</v>
      </c>
      <c r="D1254" s="6">
        <v>41.003493695631398</v>
      </c>
      <c r="E1254" s="19" t="s">
        <v>1949</v>
      </c>
      <c r="F1254" s="46">
        <f>INDEX(Δεδομένα!$P:$P,MATCH('2021'!E1254,Δεδομένα!$O:$O,0))</f>
        <v>57</v>
      </c>
      <c r="G1254" s="49" t="s">
        <v>1950</v>
      </c>
      <c r="H1254" s="51" t="str">
        <f>INDEX(Δεδομένα!B$1:B$51,MATCH('2021'!G1254,Δεδομένα!A$1:A$51,0))</f>
        <v>ΚΕΝΤΡΙΚΗΣ ΜΑΚΕΔΟΝΙΑΣ</v>
      </c>
      <c r="I1254" s="53">
        <f>INDEX(Δεδομένα!E$1:E$13,MATCH('2021'!H1254,Δεδομένα!D$1:D$13,0))</f>
        <v>3</v>
      </c>
      <c r="J1254" s="4">
        <v>44297</v>
      </c>
      <c r="K1254" s="3" t="s">
        <v>1294</v>
      </c>
      <c r="L1254" s="17" t="str">
        <f t="shared" si="88"/>
        <v>11/04/2021 18:47</v>
      </c>
      <c r="M1254" s="4">
        <v>44297</v>
      </c>
      <c r="N1254" s="3" t="s">
        <v>121</v>
      </c>
      <c r="O1254" s="17" t="str">
        <f t="shared" si="89"/>
        <v>11/04/2021 19:43</v>
      </c>
      <c r="P1254" s="24">
        <f t="shared" si="90"/>
        <v>3.888888889196096E-2</v>
      </c>
      <c r="Q1254" s="28">
        <v>0</v>
      </c>
      <c r="R1254" s="27">
        <f t="shared" si="91"/>
        <v>56.000000004423782</v>
      </c>
      <c r="S1254" s="3" t="s">
        <v>4</v>
      </c>
      <c r="T1254" s="3" t="s">
        <v>1951</v>
      </c>
      <c r="U1254" s="3" t="s">
        <v>1959</v>
      </c>
      <c r="V1254" s="3" t="s">
        <v>2007</v>
      </c>
      <c r="W1254" s="5">
        <v>0</v>
      </c>
      <c r="X1254" s="5">
        <v>1.5</v>
      </c>
      <c r="Y1254" s="5">
        <v>0</v>
      </c>
      <c r="Z1254" s="5">
        <v>1.5</v>
      </c>
      <c r="AA1254" s="5">
        <v>0</v>
      </c>
      <c r="AB1254" s="5">
        <v>0</v>
      </c>
      <c r="AC1254" s="5">
        <v>0</v>
      </c>
      <c r="AD1254" s="5">
        <v>0</v>
      </c>
      <c r="AE1254" s="2">
        <v>2</v>
      </c>
      <c r="AF1254" s="2">
        <v>0</v>
      </c>
      <c r="AG1254" s="2">
        <v>0</v>
      </c>
      <c r="AH1254" s="2">
        <v>0</v>
      </c>
      <c r="AI1254" s="2">
        <v>0</v>
      </c>
      <c r="AJ1254" s="2">
        <v>1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 t="s">
        <v>4</v>
      </c>
      <c r="AT1254" s="2" t="s">
        <v>4</v>
      </c>
    </row>
    <row r="1255" spans="1:46" x14ac:dyDescent="0.2">
      <c r="A1255" s="2">
        <v>1653648</v>
      </c>
      <c r="B1255" s="2">
        <v>844913</v>
      </c>
      <c r="C1255" s="6">
        <v>22.5954142619997</v>
      </c>
      <c r="D1255" s="6">
        <v>41.0694301070696</v>
      </c>
      <c r="E1255" s="19" t="s">
        <v>1949</v>
      </c>
      <c r="F1255" s="46">
        <f>INDEX(Δεδομένα!$P:$P,MATCH('2021'!E1255,Δεδομένα!$O:$O,0))</f>
        <v>57</v>
      </c>
      <c r="G1255" s="49" t="s">
        <v>1950</v>
      </c>
      <c r="H1255" s="51" t="str">
        <f>INDEX(Δεδομένα!B$1:B$51,MATCH('2021'!G1255,Δεδομένα!A$1:A$51,0))</f>
        <v>ΚΕΝΤΡΙΚΗΣ ΜΑΚΕΔΟΝΙΑΣ</v>
      </c>
      <c r="I1255" s="53">
        <f>INDEX(Δεδομένα!E$1:E$13,MATCH('2021'!H1255,Δεδομένα!D$1:D$13,0))</f>
        <v>3</v>
      </c>
      <c r="J1255" s="4">
        <v>44297</v>
      </c>
      <c r="K1255" s="3" t="s">
        <v>147</v>
      </c>
      <c r="L1255" s="17" t="str">
        <f t="shared" si="88"/>
        <v>11/04/2021 20:00</v>
      </c>
      <c r="M1255" s="4">
        <v>44297</v>
      </c>
      <c r="N1255" s="3" t="s">
        <v>2008</v>
      </c>
      <c r="O1255" s="17" t="str">
        <f t="shared" si="89"/>
        <v>11/04/2021 20:54</v>
      </c>
      <c r="P1255" s="24">
        <f t="shared" si="90"/>
        <v>3.7499999998544808E-2</v>
      </c>
      <c r="Q1255" s="28">
        <v>0</v>
      </c>
      <c r="R1255" s="27">
        <f t="shared" si="91"/>
        <v>53.999999997904524</v>
      </c>
      <c r="S1255" s="3" t="s">
        <v>4</v>
      </c>
      <c r="T1255" s="3" t="s">
        <v>1956</v>
      </c>
      <c r="U1255" s="3" t="s">
        <v>4</v>
      </c>
      <c r="V1255" s="3" t="s">
        <v>2009</v>
      </c>
      <c r="W1255" s="5">
        <v>0</v>
      </c>
      <c r="X1255" s="5">
        <v>0</v>
      </c>
      <c r="Y1255" s="5">
        <v>0</v>
      </c>
      <c r="Z1255" s="5">
        <v>0.05</v>
      </c>
      <c r="AA1255" s="5">
        <v>0</v>
      </c>
      <c r="AB1255" s="5">
        <v>0</v>
      </c>
      <c r="AC1255" s="5">
        <v>0</v>
      </c>
      <c r="AD1255" s="5">
        <v>0</v>
      </c>
      <c r="AE1255" s="2">
        <v>2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 t="s">
        <v>4</v>
      </c>
      <c r="AT1255" s="2" t="s">
        <v>4</v>
      </c>
    </row>
    <row r="1256" spans="1:46" x14ac:dyDescent="0.2">
      <c r="A1256" s="2">
        <v>1653670</v>
      </c>
      <c r="B1256" s="2">
        <v>844916</v>
      </c>
      <c r="C1256" s="6">
        <v>22.631022156041599</v>
      </c>
      <c r="D1256" s="6">
        <v>40.993958598396603</v>
      </c>
      <c r="E1256" s="19" t="s">
        <v>1949</v>
      </c>
      <c r="F1256" s="46">
        <f>INDEX(Δεδομένα!$P:$P,MATCH('2021'!E1256,Δεδομένα!$O:$O,0))</f>
        <v>57</v>
      </c>
      <c r="G1256" s="49" t="s">
        <v>1950</v>
      </c>
      <c r="H1256" s="51" t="str">
        <f>INDEX(Δεδομένα!B$1:B$51,MATCH('2021'!G1256,Δεδομένα!A$1:A$51,0))</f>
        <v>ΚΕΝΤΡΙΚΗΣ ΜΑΚΕΔΟΝΙΑΣ</v>
      </c>
      <c r="I1256" s="53">
        <f>INDEX(Δεδομένα!E$1:E$13,MATCH('2021'!H1256,Δεδομένα!D$1:D$13,0))</f>
        <v>3</v>
      </c>
      <c r="J1256" s="4">
        <v>44297</v>
      </c>
      <c r="K1256" s="3" t="s">
        <v>577</v>
      </c>
      <c r="L1256" s="17" t="str">
        <f t="shared" si="88"/>
        <v>11/04/2021 20:09</v>
      </c>
      <c r="M1256" s="4">
        <v>44297</v>
      </c>
      <c r="N1256" s="3" t="s">
        <v>561</v>
      </c>
      <c r="O1256" s="17" t="str">
        <f t="shared" si="89"/>
        <v>11/04/2021 20:52</v>
      </c>
      <c r="P1256" s="24">
        <f t="shared" si="90"/>
        <v>2.9861111106583849E-2</v>
      </c>
      <c r="Q1256" s="28">
        <v>0</v>
      </c>
      <c r="R1256" s="27">
        <f t="shared" si="91"/>
        <v>42.999999993480742</v>
      </c>
      <c r="S1256" s="3" t="s">
        <v>4</v>
      </c>
      <c r="T1256" s="3" t="s">
        <v>1956</v>
      </c>
      <c r="U1256" s="3" t="s">
        <v>4</v>
      </c>
      <c r="V1256" s="3" t="s">
        <v>2010</v>
      </c>
      <c r="W1256" s="5">
        <v>0</v>
      </c>
      <c r="X1256" s="5">
        <v>0</v>
      </c>
      <c r="Y1256" s="5">
        <v>0</v>
      </c>
      <c r="Z1256" s="5">
        <v>0</v>
      </c>
      <c r="AA1256" s="5">
        <v>2</v>
      </c>
      <c r="AB1256" s="5">
        <v>0</v>
      </c>
      <c r="AC1256" s="5">
        <v>0</v>
      </c>
      <c r="AD1256" s="5">
        <v>0</v>
      </c>
      <c r="AE1256" s="2">
        <v>2</v>
      </c>
      <c r="AF1256" s="2">
        <v>0</v>
      </c>
      <c r="AG1256" s="2">
        <v>0</v>
      </c>
      <c r="AH1256" s="2">
        <v>0</v>
      </c>
      <c r="AI1256" s="2">
        <v>0</v>
      </c>
      <c r="AJ1256" s="2">
        <v>1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 t="s">
        <v>4</v>
      </c>
      <c r="AT1256" s="2" t="s">
        <v>4</v>
      </c>
    </row>
    <row r="1257" spans="1:46" x14ac:dyDescent="0.2">
      <c r="A1257" s="2">
        <v>1654428</v>
      </c>
      <c r="B1257" s="2">
        <v>845010</v>
      </c>
      <c r="E1257" s="19" t="s">
        <v>1949</v>
      </c>
      <c r="F1257" s="46">
        <f>INDEX(Δεδομένα!$P:$P,MATCH('2021'!E1257,Δεδομένα!$O:$O,0))</f>
        <v>57</v>
      </c>
      <c r="G1257" s="49" t="s">
        <v>1950</v>
      </c>
      <c r="H1257" s="51" t="str">
        <f>INDEX(Δεδομένα!B$1:B$51,MATCH('2021'!G1257,Δεδομένα!A$1:A$51,0))</f>
        <v>ΚΕΝΤΡΙΚΗΣ ΜΑΚΕΔΟΝΙΑΣ</v>
      </c>
      <c r="I1257" s="53">
        <f>INDEX(Δεδομένα!E$1:E$13,MATCH('2021'!H1257,Δεδομένα!D$1:D$13,0))</f>
        <v>3</v>
      </c>
      <c r="J1257" s="4">
        <v>44298</v>
      </c>
      <c r="K1257" s="3" t="s">
        <v>344</v>
      </c>
      <c r="L1257" s="17" t="str">
        <f t="shared" si="88"/>
        <v>12/04/2021 11:06</v>
      </c>
      <c r="M1257" s="4">
        <v>44298</v>
      </c>
      <c r="N1257" s="3" t="s">
        <v>891</v>
      </c>
      <c r="O1257" s="17" t="str">
        <f t="shared" si="89"/>
        <v>12/04/2021 11:24</v>
      </c>
      <c r="P1257" s="24">
        <f t="shared" si="90"/>
        <v>1.2499999997089617E-2</v>
      </c>
      <c r="Q1257" s="28">
        <v>0</v>
      </c>
      <c r="R1257" s="27">
        <f t="shared" si="91"/>
        <v>17.999999995809048</v>
      </c>
      <c r="S1257" s="3" t="s">
        <v>4</v>
      </c>
      <c r="T1257" s="3" t="s">
        <v>1951</v>
      </c>
      <c r="U1257" s="3" t="s">
        <v>4</v>
      </c>
      <c r="V1257" s="3" t="s">
        <v>2011</v>
      </c>
      <c r="W1257" s="5">
        <v>0</v>
      </c>
      <c r="X1257" s="5">
        <v>0</v>
      </c>
      <c r="Y1257" s="5">
        <v>0</v>
      </c>
      <c r="Z1257" s="5">
        <v>0.1</v>
      </c>
      <c r="AA1257" s="5">
        <v>0</v>
      </c>
      <c r="AB1257" s="5">
        <v>0</v>
      </c>
      <c r="AC1257" s="5">
        <v>0</v>
      </c>
      <c r="AD1257" s="5">
        <v>0</v>
      </c>
      <c r="AE1257" s="2">
        <v>2</v>
      </c>
      <c r="AF1257" s="2">
        <v>0</v>
      </c>
      <c r="AG1257" s="2">
        <v>0</v>
      </c>
      <c r="AH1257" s="2">
        <v>0</v>
      </c>
      <c r="AI1257" s="2">
        <v>0</v>
      </c>
      <c r="AJ1257" s="2">
        <v>1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 t="s">
        <v>4</v>
      </c>
      <c r="AT1257" s="2" t="s">
        <v>4</v>
      </c>
    </row>
    <row r="1258" spans="1:46" x14ac:dyDescent="0.2">
      <c r="A1258" s="2">
        <v>1654796</v>
      </c>
      <c r="B1258" s="2">
        <v>845617</v>
      </c>
      <c r="C1258" s="6">
        <v>22.878479534779899</v>
      </c>
      <c r="D1258" s="6">
        <v>40.822603920173897</v>
      </c>
      <c r="E1258" s="19" t="s">
        <v>1949</v>
      </c>
      <c r="F1258" s="46">
        <f>INDEX(Δεδομένα!$P:$P,MATCH('2021'!E1258,Δεδομένα!$O:$O,0))</f>
        <v>57</v>
      </c>
      <c r="G1258" s="49" t="s">
        <v>1950</v>
      </c>
      <c r="H1258" s="51" t="str">
        <f>INDEX(Δεδομένα!B$1:B$51,MATCH('2021'!G1258,Δεδομένα!A$1:A$51,0))</f>
        <v>ΚΕΝΤΡΙΚΗΣ ΜΑΚΕΔΟΝΙΑΣ</v>
      </c>
      <c r="I1258" s="53">
        <f>INDEX(Δεδομένα!E$1:E$13,MATCH('2021'!H1258,Δεδομένα!D$1:D$13,0))</f>
        <v>3</v>
      </c>
      <c r="J1258" s="4">
        <v>44300</v>
      </c>
      <c r="K1258" s="3" t="s">
        <v>42</v>
      </c>
      <c r="L1258" s="17" t="str">
        <f t="shared" si="88"/>
        <v>14/04/2021 14:30</v>
      </c>
      <c r="M1258" s="4">
        <v>44300</v>
      </c>
      <c r="N1258" s="3" t="s">
        <v>1314</v>
      </c>
      <c r="O1258" s="17" t="str">
        <f t="shared" si="89"/>
        <v>14/04/2021 15:32</v>
      </c>
      <c r="P1258" s="24">
        <f t="shared" si="90"/>
        <v>4.3055555557657499E-2</v>
      </c>
      <c r="Q1258" s="28">
        <v>0</v>
      </c>
      <c r="R1258" s="27">
        <f t="shared" si="91"/>
        <v>62.000000003026798</v>
      </c>
      <c r="S1258" s="3" t="s">
        <v>4</v>
      </c>
      <c r="T1258" s="3" t="s">
        <v>1951</v>
      </c>
      <c r="U1258" s="3" t="s">
        <v>4</v>
      </c>
      <c r="V1258" s="3" t="s">
        <v>2012</v>
      </c>
      <c r="W1258" s="5">
        <v>0</v>
      </c>
      <c r="X1258" s="5">
        <v>0</v>
      </c>
      <c r="Y1258" s="5">
        <v>0</v>
      </c>
      <c r="Z1258" s="5">
        <v>0</v>
      </c>
      <c r="AA1258" s="5">
        <v>0.2</v>
      </c>
      <c r="AB1258" s="5">
        <v>0</v>
      </c>
      <c r="AC1258" s="5">
        <v>0</v>
      </c>
      <c r="AD1258" s="5">
        <v>0</v>
      </c>
      <c r="AE1258" s="2">
        <v>2</v>
      </c>
      <c r="AF1258" s="2">
        <v>0</v>
      </c>
      <c r="AG1258" s="2">
        <v>0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 t="s">
        <v>4</v>
      </c>
      <c r="AT1258" s="2" t="s">
        <v>4</v>
      </c>
    </row>
    <row r="1259" spans="1:46" x14ac:dyDescent="0.2">
      <c r="A1259" s="2">
        <v>1654817</v>
      </c>
      <c r="B1259" s="2">
        <v>845718</v>
      </c>
      <c r="C1259" s="6">
        <v>22.849627610612401</v>
      </c>
      <c r="D1259" s="6">
        <v>41.085525579594197</v>
      </c>
      <c r="E1259" s="19" t="s">
        <v>1949</v>
      </c>
      <c r="F1259" s="46">
        <f>INDEX(Δεδομένα!$P:$P,MATCH('2021'!E1259,Δεδομένα!$O:$O,0))</f>
        <v>57</v>
      </c>
      <c r="G1259" s="49" t="s">
        <v>1950</v>
      </c>
      <c r="H1259" s="51" t="str">
        <f>INDEX(Δεδομένα!B$1:B$51,MATCH('2021'!G1259,Δεδομένα!A$1:A$51,0))</f>
        <v>ΚΕΝΤΡΙΚΗΣ ΜΑΚΕΔΟΝΙΑΣ</v>
      </c>
      <c r="I1259" s="53">
        <f>INDEX(Δεδομένα!E$1:E$13,MATCH('2021'!H1259,Δεδομένα!D$1:D$13,0))</f>
        <v>3</v>
      </c>
      <c r="J1259" s="4">
        <v>44300</v>
      </c>
      <c r="K1259" s="3" t="s">
        <v>278</v>
      </c>
      <c r="L1259" s="17" t="str">
        <f t="shared" si="88"/>
        <v>14/04/2021 19:26</v>
      </c>
      <c r="M1259" s="4">
        <v>44300</v>
      </c>
      <c r="N1259" s="3" t="s">
        <v>868</v>
      </c>
      <c r="O1259" s="17" t="str">
        <f t="shared" si="89"/>
        <v>14/04/2021 19:49</v>
      </c>
      <c r="P1259" s="24">
        <f t="shared" si="90"/>
        <v>1.5972222223354038E-2</v>
      </c>
      <c r="Q1259" s="28">
        <v>0</v>
      </c>
      <c r="R1259" s="27">
        <f t="shared" si="91"/>
        <v>23.000000001629815</v>
      </c>
      <c r="S1259" s="3" t="s">
        <v>4</v>
      </c>
      <c r="T1259" s="3" t="s">
        <v>1951</v>
      </c>
      <c r="U1259" s="3" t="s">
        <v>4</v>
      </c>
      <c r="V1259" s="3" t="s">
        <v>2013</v>
      </c>
      <c r="W1259" s="5">
        <v>0</v>
      </c>
      <c r="X1259" s="5">
        <v>0</v>
      </c>
      <c r="Y1259" s="5">
        <v>0</v>
      </c>
      <c r="Z1259" s="5">
        <v>0.1</v>
      </c>
      <c r="AA1259" s="5">
        <v>0</v>
      </c>
      <c r="AB1259" s="5">
        <v>0</v>
      </c>
      <c r="AC1259" s="5">
        <v>0</v>
      </c>
      <c r="AD1259" s="5">
        <v>0</v>
      </c>
      <c r="AE1259" s="2">
        <v>2</v>
      </c>
      <c r="AF1259" s="2">
        <v>0</v>
      </c>
      <c r="AG1259" s="2">
        <v>0</v>
      </c>
      <c r="AH1259" s="2">
        <v>0</v>
      </c>
      <c r="AI1259" s="2">
        <v>0</v>
      </c>
      <c r="AJ1259" s="2">
        <v>1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 t="s">
        <v>4</v>
      </c>
      <c r="AT1259" s="2" t="s">
        <v>4</v>
      </c>
    </row>
    <row r="1260" spans="1:46" x14ac:dyDescent="0.2">
      <c r="A1260" s="2">
        <v>1655342</v>
      </c>
      <c r="B1260" s="2">
        <v>845889</v>
      </c>
      <c r="C1260" s="6">
        <v>22.964929257180099</v>
      </c>
      <c r="D1260" s="6">
        <v>40.877598005214097</v>
      </c>
      <c r="E1260" s="19" t="s">
        <v>1949</v>
      </c>
      <c r="F1260" s="46">
        <f>INDEX(Δεδομένα!$P:$P,MATCH('2021'!E1260,Δεδομένα!$O:$O,0))</f>
        <v>57</v>
      </c>
      <c r="G1260" s="49" t="s">
        <v>1950</v>
      </c>
      <c r="H1260" s="51" t="str">
        <f>INDEX(Δεδομένα!B$1:B$51,MATCH('2021'!G1260,Δεδομένα!A$1:A$51,0))</f>
        <v>ΚΕΝΤΡΙΚΗΣ ΜΑΚΕΔΟΝΙΑΣ</v>
      </c>
      <c r="I1260" s="53">
        <f>INDEX(Δεδομένα!E$1:E$13,MATCH('2021'!H1260,Δεδομένα!D$1:D$13,0))</f>
        <v>3</v>
      </c>
      <c r="J1260" s="4">
        <v>44301</v>
      </c>
      <c r="K1260" s="3" t="s">
        <v>2014</v>
      </c>
      <c r="L1260" s="17" t="str">
        <f t="shared" si="88"/>
        <v>15/04/2021 12:54</v>
      </c>
      <c r="M1260" s="4">
        <v>44301</v>
      </c>
      <c r="N1260" s="3" t="s">
        <v>796</v>
      </c>
      <c r="O1260" s="17" t="str">
        <f t="shared" si="89"/>
        <v>15/04/2021 14:09</v>
      </c>
      <c r="P1260" s="24">
        <f t="shared" si="90"/>
        <v>5.2083333335758653E-2</v>
      </c>
      <c r="Q1260" s="28">
        <v>0</v>
      </c>
      <c r="R1260" s="27">
        <f t="shared" si="91"/>
        <v>75.00000000349246</v>
      </c>
      <c r="S1260" s="3" t="s">
        <v>4</v>
      </c>
      <c r="T1260" s="3" t="s">
        <v>1951</v>
      </c>
      <c r="U1260" s="3" t="s">
        <v>4</v>
      </c>
      <c r="V1260" s="3" t="s">
        <v>2015</v>
      </c>
      <c r="W1260" s="5">
        <v>0</v>
      </c>
      <c r="X1260" s="5">
        <v>0</v>
      </c>
      <c r="Y1260" s="5">
        <v>0</v>
      </c>
      <c r="Z1260" s="5">
        <v>1</v>
      </c>
      <c r="AA1260" s="5">
        <v>0</v>
      </c>
      <c r="AB1260" s="5">
        <v>0</v>
      </c>
      <c r="AC1260" s="5">
        <v>0</v>
      </c>
      <c r="AD1260" s="5">
        <v>0</v>
      </c>
      <c r="AE1260" s="2">
        <v>2</v>
      </c>
      <c r="AF1260" s="2">
        <v>0</v>
      </c>
      <c r="AG1260" s="2">
        <v>0</v>
      </c>
      <c r="AH1260" s="2">
        <v>0</v>
      </c>
      <c r="AI1260" s="2">
        <v>0</v>
      </c>
      <c r="AJ1260" s="2">
        <v>1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 t="s">
        <v>4</v>
      </c>
      <c r="AT1260" s="2" t="s">
        <v>4</v>
      </c>
    </row>
    <row r="1261" spans="1:46" x14ac:dyDescent="0.2">
      <c r="A1261" s="2">
        <v>1655346</v>
      </c>
      <c r="B1261" s="2">
        <v>845949</v>
      </c>
      <c r="C1261" s="6">
        <v>22.850349410162899</v>
      </c>
      <c r="D1261" s="6">
        <v>40.954645861999502</v>
      </c>
      <c r="E1261" s="19" t="s">
        <v>1949</v>
      </c>
      <c r="F1261" s="46">
        <f>INDEX(Δεδομένα!$P:$P,MATCH('2021'!E1261,Δεδομένα!$O:$O,0))</f>
        <v>57</v>
      </c>
      <c r="G1261" s="49" t="s">
        <v>1950</v>
      </c>
      <c r="H1261" s="51" t="str">
        <f>INDEX(Δεδομένα!B$1:B$51,MATCH('2021'!G1261,Δεδομένα!A$1:A$51,0))</f>
        <v>ΚΕΝΤΡΙΚΗΣ ΜΑΚΕΔΟΝΙΑΣ</v>
      </c>
      <c r="I1261" s="53">
        <f>INDEX(Δεδομένα!E$1:E$13,MATCH('2021'!H1261,Δεδομένα!D$1:D$13,0))</f>
        <v>3</v>
      </c>
      <c r="J1261" s="4">
        <v>44301</v>
      </c>
      <c r="K1261" s="3" t="s">
        <v>218</v>
      </c>
      <c r="L1261" s="17" t="str">
        <f t="shared" si="88"/>
        <v>15/04/2021 15:01</v>
      </c>
      <c r="M1261" s="4">
        <v>44301</v>
      </c>
      <c r="N1261" s="3" t="s">
        <v>885</v>
      </c>
      <c r="O1261" s="17" t="str">
        <f t="shared" si="89"/>
        <v>15/04/2021 15:11</v>
      </c>
      <c r="P1261" s="24">
        <f t="shared" si="90"/>
        <v>6.9444444452528842E-3</v>
      </c>
      <c r="Q1261" s="28">
        <v>0</v>
      </c>
      <c r="R1261" s="27">
        <f t="shared" si="91"/>
        <v>10.000000001164153</v>
      </c>
      <c r="S1261" s="3" t="s">
        <v>4</v>
      </c>
      <c r="T1261" s="3" t="s">
        <v>1951</v>
      </c>
      <c r="U1261" s="3" t="s">
        <v>1992</v>
      </c>
      <c r="V1261" s="3" t="s">
        <v>2005</v>
      </c>
      <c r="W1261" s="5">
        <v>0</v>
      </c>
      <c r="X1261" s="5">
        <v>0</v>
      </c>
      <c r="Y1261" s="5">
        <v>0</v>
      </c>
      <c r="Z1261" s="5">
        <v>0.5</v>
      </c>
      <c r="AA1261" s="5">
        <v>0</v>
      </c>
      <c r="AB1261" s="5">
        <v>0</v>
      </c>
      <c r="AC1261" s="5">
        <v>0</v>
      </c>
      <c r="AD1261" s="5">
        <v>0</v>
      </c>
      <c r="AE1261" s="2">
        <v>2</v>
      </c>
      <c r="AF1261" s="2">
        <v>0</v>
      </c>
      <c r="AG1261" s="2">
        <v>0</v>
      </c>
      <c r="AH1261" s="2">
        <v>0</v>
      </c>
      <c r="AI1261" s="2">
        <v>0</v>
      </c>
      <c r="AJ1261" s="2">
        <v>1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 t="s">
        <v>4</v>
      </c>
      <c r="AT1261" s="2" t="s">
        <v>4</v>
      </c>
    </row>
    <row r="1262" spans="1:46" x14ac:dyDescent="0.2">
      <c r="A1262" s="2">
        <v>1655619</v>
      </c>
      <c r="B1262" s="2">
        <v>846213</v>
      </c>
      <c r="C1262" s="6">
        <v>22.935353714487299</v>
      </c>
      <c r="D1262" s="6">
        <v>41.0051047294521</v>
      </c>
      <c r="E1262" s="19" t="s">
        <v>1949</v>
      </c>
      <c r="F1262" s="46">
        <f>INDEX(Δεδομένα!$P:$P,MATCH('2021'!E1262,Δεδομένα!$O:$O,0))</f>
        <v>57</v>
      </c>
      <c r="G1262" s="49" t="s">
        <v>1950</v>
      </c>
      <c r="H1262" s="51" t="str">
        <f>INDEX(Δεδομένα!B$1:B$51,MATCH('2021'!G1262,Δεδομένα!A$1:A$51,0))</f>
        <v>ΚΕΝΤΡΙΚΗΣ ΜΑΚΕΔΟΝΙΑΣ</v>
      </c>
      <c r="I1262" s="53">
        <f>INDEX(Δεδομένα!E$1:E$13,MATCH('2021'!H1262,Δεδομένα!D$1:D$13,0))</f>
        <v>3</v>
      </c>
      <c r="J1262" s="4">
        <v>44302</v>
      </c>
      <c r="K1262" s="3" t="s">
        <v>596</v>
      </c>
      <c r="L1262" s="17" t="str">
        <f t="shared" si="88"/>
        <v>16/04/2021 15:44</v>
      </c>
      <c r="M1262" s="4">
        <v>44302</v>
      </c>
      <c r="N1262" s="3" t="s">
        <v>591</v>
      </c>
      <c r="O1262" s="17" t="str">
        <f t="shared" si="89"/>
        <v>16/04/2021 16:19</v>
      </c>
      <c r="P1262" s="24">
        <f t="shared" si="90"/>
        <v>2.4305555554747116E-2</v>
      </c>
      <c r="Q1262" s="28">
        <v>0</v>
      </c>
      <c r="R1262" s="27">
        <f t="shared" si="91"/>
        <v>34.999999998835847</v>
      </c>
      <c r="S1262" s="3" t="s">
        <v>4</v>
      </c>
      <c r="T1262" s="3" t="s">
        <v>1951</v>
      </c>
      <c r="U1262" s="3" t="s">
        <v>4</v>
      </c>
      <c r="V1262" s="3" t="s">
        <v>1973</v>
      </c>
      <c r="W1262" s="5">
        <v>0</v>
      </c>
      <c r="X1262" s="5">
        <v>0</v>
      </c>
      <c r="Y1262" s="5">
        <v>0</v>
      </c>
      <c r="Z1262" s="5">
        <v>0.1</v>
      </c>
      <c r="AA1262" s="5">
        <v>0</v>
      </c>
      <c r="AB1262" s="5">
        <v>0</v>
      </c>
      <c r="AC1262" s="5">
        <v>0</v>
      </c>
      <c r="AD1262" s="5">
        <v>0</v>
      </c>
      <c r="AE1262" s="2">
        <v>2</v>
      </c>
      <c r="AF1262" s="2">
        <v>0</v>
      </c>
      <c r="AG1262" s="2">
        <v>0</v>
      </c>
      <c r="AH1262" s="2">
        <v>0</v>
      </c>
      <c r="AI1262" s="2">
        <v>0</v>
      </c>
      <c r="AJ1262" s="2">
        <v>2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 t="s">
        <v>4</v>
      </c>
      <c r="AT1262" s="2" t="s">
        <v>4</v>
      </c>
    </row>
    <row r="1263" spans="1:46" x14ac:dyDescent="0.2">
      <c r="A1263" s="2">
        <v>1656612</v>
      </c>
      <c r="B1263" s="2">
        <v>847424</v>
      </c>
      <c r="C1263" s="6">
        <v>22.8770332490855</v>
      </c>
      <c r="D1263" s="6">
        <v>41.0553705093335</v>
      </c>
      <c r="E1263" s="19" t="s">
        <v>1949</v>
      </c>
      <c r="F1263" s="46">
        <f>INDEX(Δεδομένα!$P:$P,MATCH('2021'!E1263,Δεδομένα!$O:$O,0))</f>
        <v>57</v>
      </c>
      <c r="G1263" s="49" t="s">
        <v>1950</v>
      </c>
      <c r="H1263" s="51" t="str">
        <f>INDEX(Δεδομένα!B$1:B$51,MATCH('2021'!G1263,Δεδομένα!A$1:A$51,0))</f>
        <v>ΚΕΝΤΡΙΚΗΣ ΜΑΚΕΔΟΝΙΑΣ</v>
      </c>
      <c r="I1263" s="53">
        <f>INDEX(Δεδομένα!E$1:E$13,MATCH('2021'!H1263,Δεδομένα!D$1:D$13,0))</f>
        <v>3</v>
      </c>
      <c r="J1263" s="4">
        <v>44307</v>
      </c>
      <c r="K1263" s="3" t="s">
        <v>370</v>
      </c>
      <c r="L1263" s="17" t="str">
        <f t="shared" si="88"/>
        <v>21/04/2021 17:45</v>
      </c>
      <c r="M1263" s="4">
        <v>44307</v>
      </c>
      <c r="N1263" s="3" t="s">
        <v>111</v>
      </c>
      <c r="O1263" s="17" t="str">
        <f t="shared" si="89"/>
        <v>21/04/2021 19:20</v>
      </c>
      <c r="P1263" s="24">
        <f t="shared" si="90"/>
        <v>6.5972222218988463E-2</v>
      </c>
      <c r="Q1263" s="28">
        <v>0</v>
      </c>
      <c r="R1263" s="27">
        <f t="shared" si="91"/>
        <v>94.999999995343387</v>
      </c>
      <c r="S1263" s="3" t="s">
        <v>4</v>
      </c>
      <c r="T1263" s="3" t="s">
        <v>1951</v>
      </c>
      <c r="U1263" s="3" t="s">
        <v>4</v>
      </c>
      <c r="V1263" s="3" t="s">
        <v>2016</v>
      </c>
      <c r="W1263" s="5">
        <v>0</v>
      </c>
      <c r="X1263" s="5">
        <v>20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2">
        <v>2</v>
      </c>
      <c r="AF1263" s="2">
        <v>0</v>
      </c>
      <c r="AG1263" s="2">
        <v>0</v>
      </c>
      <c r="AH1263" s="2">
        <v>0</v>
      </c>
      <c r="AI1263" s="2">
        <v>0</v>
      </c>
      <c r="AJ1263" s="2">
        <v>1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 t="s">
        <v>4</v>
      </c>
      <c r="AT1263" s="2" t="s">
        <v>4</v>
      </c>
    </row>
    <row r="1264" spans="1:46" x14ac:dyDescent="0.2">
      <c r="A1264" s="2">
        <v>1657989</v>
      </c>
      <c r="B1264" s="2">
        <v>848944</v>
      </c>
      <c r="C1264" s="6">
        <v>22.9360353648676</v>
      </c>
      <c r="D1264" s="6">
        <v>40.8387061036441</v>
      </c>
      <c r="E1264" s="19" t="s">
        <v>1949</v>
      </c>
      <c r="F1264" s="46">
        <f>INDEX(Δεδομένα!$P:$P,MATCH('2021'!E1264,Δεδομένα!$O:$O,0))</f>
        <v>57</v>
      </c>
      <c r="G1264" s="49" t="s">
        <v>1950</v>
      </c>
      <c r="H1264" s="51" t="str">
        <f>INDEX(Δεδομένα!B$1:B$51,MATCH('2021'!G1264,Δεδομένα!A$1:A$51,0))</f>
        <v>ΚΕΝΤΡΙΚΗΣ ΜΑΚΕΔΟΝΙΑΣ</v>
      </c>
      <c r="I1264" s="53">
        <f>INDEX(Δεδομένα!E$1:E$13,MATCH('2021'!H1264,Δεδομένα!D$1:D$13,0))</f>
        <v>3</v>
      </c>
      <c r="J1264" s="4">
        <v>44314</v>
      </c>
      <c r="K1264" s="3" t="s">
        <v>901</v>
      </c>
      <c r="L1264" s="17" t="str">
        <f t="shared" si="88"/>
        <v>28/04/2021 13:29</v>
      </c>
      <c r="M1264" s="4">
        <v>44314</v>
      </c>
      <c r="N1264" s="3" t="s">
        <v>161</v>
      </c>
      <c r="O1264" s="17" t="str">
        <f t="shared" si="89"/>
        <v>28/04/2021 15:00</v>
      </c>
      <c r="P1264" s="24">
        <f t="shared" si="90"/>
        <v>6.3194444446708076E-2</v>
      </c>
      <c r="Q1264" s="28">
        <v>0</v>
      </c>
      <c r="R1264" s="27">
        <f t="shared" si="91"/>
        <v>91.000000003259629</v>
      </c>
      <c r="S1264" s="3" t="s">
        <v>4</v>
      </c>
      <c r="T1264" s="3" t="s">
        <v>1951</v>
      </c>
      <c r="U1264" s="3" t="s">
        <v>610</v>
      </c>
      <c r="V1264" s="3" t="s">
        <v>611</v>
      </c>
      <c r="W1264" s="5">
        <v>0</v>
      </c>
      <c r="X1264" s="5">
        <v>0</v>
      </c>
      <c r="Y1264" s="5">
        <v>0</v>
      </c>
      <c r="Z1264" s="5">
        <v>0.5</v>
      </c>
      <c r="AA1264" s="5">
        <v>0</v>
      </c>
      <c r="AB1264" s="5">
        <v>0</v>
      </c>
      <c r="AC1264" s="5">
        <v>0</v>
      </c>
      <c r="AD1264" s="5">
        <v>0</v>
      </c>
      <c r="AE1264" s="2">
        <v>2</v>
      </c>
      <c r="AF1264" s="2">
        <v>0</v>
      </c>
      <c r="AG1264" s="2">
        <v>0</v>
      </c>
      <c r="AH1264" s="2">
        <v>0</v>
      </c>
      <c r="AI1264" s="2">
        <v>0</v>
      </c>
      <c r="AJ1264" s="2">
        <v>1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 t="s">
        <v>4</v>
      </c>
      <c r="AT1264" s="2" t="s">
        <v>4</v>
      </c>
    </row>
    <row r="1265" spans="1:46" x14ac:dyDescent="0.2">
      <c r="A1265" s="2">
        <v>1658368</v>
      </c>
      <c r="B1265" s="2">
        <v>849219</v>
      </c>
      <c r="C1265" s="6">
        <v>22.8282596885389</v>
      </c>
      <c r="D1265" s="6">
        <v>40.9388768873402</v>
      </c>
      <c r="E1265" s="19" t="s">
        <v>1949</v>
      </c>
      <c r="F1265" s="46">
        <f>INDEX(Δεδομένα!$P:$P,MATCH('2021'!E1265,Δεδομένα!$O:$O,0))</f>
        <v>57</v>
      </c>
      <c r="G1265" s="49" t="s">
        <v>1950</v>
      </c>
      <c r="H1265" s="51" t="str">
        <f>INDEX(Δεδομένα!B$1:B$51,MATCH('2021'!G1265,Δεδομένα!A$1:A$51,0))</f>
        <v>ΚΕΝΤΡΙΚΗΣ ΜΑΚΕΔΟΝΙΑΣ</v>
      </c>
      <c r="I1265" s="53">
        <f>INDEX(Δεδομένα!E$1:E$13,MATCH('2021'!H1265,Δεδομένα!D$1:D$13,0))</f>
        <v>3</v>
      </c>
      <c r="J1265" s="4">
        <v>44315</v>
      </c>
      <c r="K1265" s="3" t="s">
        <v>1844</v>
      </c>
      <c r="L1265" s="17" t="str">
        <f t="shared" ref="L1265:L1327" si="92">_xlfn.CONCAT(TEXT(J1265,"ηη/μμ/εεε")," ",TEXT(K1265,"ωω:λλ"))</f>
        <v>29/04/2021 16:14</v>
      </c>
      <c r="M1265" s="4">
        <v>44315</v>
      </c>
      <c r="N1265" s="3" t="s">
        <v>433</v>
      </c>
      <c r="O1265" s="17" t="str">
        <f t="shared" ref="O1265:O1327" si="93">_xlfn.CONCAT(TEXT(M1265,"ηη/μμ/εεε")," ",TEXT(N1265,"ωω:λλ"))</f>
        <v>29/04/2021 17:25</v>
      </c>
      <c r="P1265" s="24">
        <f t="shared" ref="P1265:P1327" si="94">O1265-L1265</f>
        <v>4.9305555556202307E-2</v>
      </c>
      <c r="Q1265" s="28">
        <v>0</v>
      </c>
      <c r="R1265" s="27">
        <f t="shared" ref="R1265:R1327" si="95">P1265*(24*60)</f>
        <v>71.000000000931323</v>
      </c>
      <c r="S1265" s="3" t="s">
        <v>4</v>
      </c>
      <c r="T1265" s="3" t="s">
        <v>1951</v>
      </c>
      <c r="U1265" s="3" t="s">
        <v>4</v>
      </c>
      <c r="V1265" s="3" t="s">
        <v>2017</v>
      </c>
      <c r="W1265" s="5">
        <v>0</v>
      </c>
      <c r="X1265" s="5">
        <v>0</v>
      </c>
      <c r="Y1265" s="5">
        <v>0</v>
      </c>
      <c r="Z1265" s="5">
        <v>0.1</v>
      </c>
      <c r="AA1265" s="5">
        <v>0</v>
      </c>
      <c r="AB1265" s="5">
        <v>0</v>
      </c>
      <c r="AC1265" s="5">
        <v>0</v>
      </c>
      <c r="AD1265" s="5">
        <v>0</v>
      </c>
      <c r="AE1265" s="2">
        <v>2</v>
      </c>
      <c r="AF1265" s="2">
        <v>0</v>
      </c>
      <c r="AG1265" s="2">
        <v>0</v>
      </c>
      <c r="AH1265" s="2">
        <v>0</v>
      </c>
      <c r="AI1265" s="2">
        <v>0</v>
      </c>
      <c r="AJ1265" s="2">
        <v>1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 t="s">
        <v>4</v>
      </c>
      <c r="AT1265" s="2" t="s">
        <v>4</v>
      </c>
    </row>
    <row r="1266" spans="1:46" x14ac:dyDescent="0.2">
      <c r="A1266" s="2">
        <v>1658371</v>
      </c>
      <c r="B1266" s="2">
        <v>849809</v>
      </c>
      <c r="C1266" s="6">
        <v>22.812004253568901</v>
      </c>
      <c r="D1266" s="6">
        <v>40.875273878240201</v>
      </c>
      <c r="E1266" s="19" t="s">
        <v>1949</v>
      </c>
      <c r="F1266" s="46">
        <f>INDEX(Δεδομένα!$P:$P,MATCH('2021'!E1266,Δεδομένα!$O:$O,0))</f>
        <v>57</v>
      </c>
      <c r="G1266" s="49" t="s">
        <v>1950</v>
      </c>
      <c r="H1266" s="51" t="str">
        <f>INDEX(Δεδομένα!B$1:B$51,MATCH('2021'!G1266,Δεδομένα!A$1:A$51,0))</f>
        <v>ΚΕΝΤΡΙΚΗΣ ΜΑΚΕΔΟΝΙΑΣ</v>
      </c>
      <c r="I1266" s="53">
        <f>INDEX(Δεδομένα!E$1:E$13,MATCH('2021'!H1266,Δεδομένα!D$1:D$13,0))</f>
        <v>3</v>
      </c>
      <c r="J1266" s="4">
        <v>44317</v>
      </c>
      <c r="K1266" s="3" t="s">
        <v>534</v>
      </c>
      <c r="L1266" s="17" t="str">
        <f t="shared" si="92"/>
        <v>01/05/2021 20:45</v>
      </c>
      <c r="M1266" s="4">
        <v>44317</v>
      </c>
      <c r="N1266" s="3" t="s">
        <v>989</v>
      </c>
      <c r="O1266" s="17" t="str">
        <f t="shared" si="93"/>
        <v>01/05/2021 21:40</v>
      </c>
      <c r="P1266" s="24">
        <f t="shared" si="94"/>
        <v>3.8194444445252884E-2</v>
      </c>
      <c r="Q1266" s="28">
        <v>0</v>
      </c>
      <c r="R1266" s="27">
        <f t="shared" si="95"/>
        <v>55.000000001164153</v>
      </c>
      <c r="S1266" s="3" t="s">
        <v>4</v>
      </c>
      <c r="T1266" s="3" t="s">
        <v>1951</v>
      </c>
      <c r="U1266" s="3" t="s">
        <v>2018</v>
      </c>
      <c r="V1266" s="3" t="s">
        <v>2019</v>
      </c>
      <c r="W1266" s="5">
        <v>0</v>
      </c>
      <c r="X1266" s="5">
        <v>0</v>
      </c>
      <c r="Y1266" s="5">
        <v>0</v>
      </c>
      <c r="Z1266" s="5">
        <v>0.1</v>
      </c>
      <c r="AA1266" s="5">
        <v>0</v>
      </c>
      <c r="AB1266" s="5">
        <v>0</v>
      </c>
      <c r="AC1266" s="5">
        <v>0</v>
      </c>
      <c r="AD1266" s="5">
        <v>0</v>
      </c>
      <c r="AE1266" s="2">
        <v>2</v>
      </c>
      <c r="AF1266" s="2">
        <v>0</v>
      </c>
      <c r="AG1266" s="2">
        <v>0</v>
      </c>
      <c r="AH1266" s="2">
        <v>0</v>
      </c>
      <c r="AI1266" s="2">
        <v>0</v>
      </c>
      <c r="AJ1266" s="2">
        <v>1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 t="s">
        <v>4</v>
      </c>
      <c r="AT1266" s="2" t="s">
        <v>4</v>
      </c>
    </row>
    <row r="1267" spans="1:46" x14ac:dyDescent="0.2">
      <c r="A1267" s="2">
        <v>1660216</v>
      </c>
      <c r="B1267" s="2">
        <v>851324</v>
      </c>
      <c r="C1267" s="6">
        <v>22.875170448735901</v>
      </c>
      <c r="D1267" s="6">
        <v>40.9978989016995</v>
      </c>
      <c r="E1267" s="19" t="s">
        <v>1949</v>
      </c>
      <c r="F1267" s="46">
        <f>INDEX(Δεδομένα!$P:$P,MATCH('2021'!E1267,Δεδομένα!$O:$O,0))</f>
        <v>57</v>
      </c>
      <c r="G1267" s="49" t="s">
        <v>1950</v>
      </c>
      <c r="H1267" s="51" t="str">
        <f>INDEX(Δεδομένα!B$1:B$51,MATCH('2021'!G1267,Δεδομένα!A$1:A$51,0))</f>
        <v>ΚΕΝΤΡΙΚΗΣ ΜΑΚΕΔΟΝΙΑΣ</v>
      </c>
      <c r="I1267" s="53">
        <f>INDEX(Δεδομένα!E$1:E$13,MATCH('2021'!H1267,Δεδομένα!D$1:D$13,0))</f>
        <v>3</v>
      </c>
      <c r="J1267" s="4">
        <v>44323</v>
      </c>
      <c r="K1267" s="3" t="s">
        <v>2020</v>
      </c>
      <c r="L1267" s="17" t="str">
        <f t="shared" si="92"/>
        <v>07/05/2021 07:50</v>
      </c>
      <c r="M1267" s="4">
        <v>44323</v>
      </c>
      <c r="N1267" s="3" t="s">
        <v>519</v>
      </c>
      <c r="O1267" s="17" t="str">
        <f t="shared" si="93"/>
        <v>07/05/2021 08:30</v>
      </c>
      <c r="P1267" s="24">
        <f t="shared" si="94"/>
        <v>2.7777777773735579E-2</v>
      </c>
      <c r="Q1267" s="28">
        <v>0</v>
      </c>
      <c r="R1267" s="27">
        <f t="shared" si="95"/>
        <v>39.999999994179234</v>
      </c>
      <c r="S1267" s="3" t="s">
        <v>4</v>
      </c>
      <c r="T1267" s="3" t="s">
        <v>1951</v>
      </c>
      <c r="U1267" s="3" t="s">
        <v>1950</v>
      </c>
      <c r="V1267" s="3" t="s">
        <v>2021</v>
      </c>
      <c r="W1267" s="5">
        <v>0</v>
      </c>
      <c r="X1267" s="5">
        <v>0</v>
      </c>
      <c r="Y1267" s="5">
        <v>0.1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2">
        <v>2</v>
      </c>
      <c r="AF1267" s="2">
        <v>0</v>
      </c>
      <c r="AG1267" s="2">
        <v>0</v>
      </c>
      <c r="AH1267" s="2">
        <v>0</v>
      </c>
      <c r="AI1267" s="2">
        <v>0</v>
      </c>
      <c r="AJ1267" s="2">
        <v>1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 t="s">
        <v>4</v>
      </c>
      <c r="AT1267" s="2" t="s">
        <v>4</v>
      </c>
    </row>
    <row r="1268" spans="1:46" x14ac:dyDescent="0.2">
      <c r="A1268" s="2">
        <v>1660221</v>
      </c>
      <c r="B1268" s="2">
        <v>851457</v>
      </c>
      <c r="C1268" s="6">
        <v>23.042096312335602</v>
      </c>
      <c r="D1268" s="6">
        <v>41.080595479235903</v>
      </c>
      <c r="E1268" s="19" t="s">
        <v>1949</v>
      </c>
      <c r="F1268" s="46">
        <f>INDEX(Δεδομένα!$P:$P,MATCH('2021'!E1268,Δεδομένα!$O:$O,0))</f>
        <v>57</v>
      </c>
      <c r="G1268" s="49" t="s">
        <v>1950</v>
      </c>
      <c r="H1268" s="51" t="str">
        <f>INDEX(Δεδομένα!B$1:B$51,MATCH('2021'!G1268,Δεδομένα!A$1:A$51,0))</f>
        <v>ΚΕΝΤΡΙΚΗΣ ΜΑΚΕΔΟΝΙΑΣ</v>
      </c>
      <c r="I1268" s="53">
        <f>INDEX(Δεδομένα!E$1:E$13,MATCH('2021'!H1268,Δεδομένα!D$1:D$13,0))</f>
        <v>3</v>
      </c>
      <c r="J1268" s="4">
        <v>44323</v>
      </c>
      <c r="K1268" s="3" t="s">
        <v>1018</v>
      </c>
      <c r="L1268" s="17" t="str">
        <f t="shared" si="92"/>
        <v>07/05/2021 15:35</v>
      </c>
      <c r="M1268" s="4">
        <v>44323</v>
      </c>
      <c r="N1268" s="3" t="s">
        <v>341</v>
      </c>
      <c r="O1268" s="17" t="str">
        <f t="shared" si="93"/>
        <v>07/05/2021 17:55</v>
      </c>
      <c r="P1268" s="24">
        <f t="shared" si="94"/>
        <v>9.7222222226264421E-2</v>
      </c>
      <c r="Q1268" s="28">
        <v>0</v>
      </c>
      <c r="R1268" s="27">
        <f t="shared" si="95"/>
        <v>140.00000000582077</v>
      </c>
      <c r="S1268" s="3" t="s">
        <v>4</v>
      </c>
      <c r="T1268" s="3" t="s">
        <v>1951</v>
      </c>
      <c r="U1268" s="3" t="s">
        <v>4</v>
      </c>
      <c r="V1268" s="3" t="s">
        <v>1986</v>
      </c>
      <c r="W1268" s="5">
        <v>0</v>
      </c>
      <c r="X1268" s="5">
        <v>0.2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2">
        <v>2</v>
      </c>
      <c r="AF1268" s="2">
        <v>0</v>
      </c>
      <c r="AG1268" s="2">
        <v>0</v>
      </c>
      <c r="AH1268" s="2">
        <v>0</v>
      </c>
      <c r="AI1268" s="2">
        <v>0</v>
      </c>
      <c r="AJ1268" s="2">
        <v>1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 t="s">
        <v>4</v>
      </c>
      <c r="AT1268" s="2" t="s">
        <v>4</v>
      </c>
    </row>
    <row r="1269" spans="1:46" x14ac:dyDescent="0.2">
      <c r="A1269" s="2">
        <v>1660242</v>
      </c>
      <c r="B1269" s="2">
        <v>851985</v>
      </c>
      <c r="C1269" s="6">
        <v>23.098219161580701</v>
      </c>
      <c r="D1269" s="6">
        <v>41.003803756573099</v>
      </c>
      <c r="E1269" s="19" t="s">
        <v>1949</v>
      </c>
      <c r="F1269" s="46">
        <f>INDEX(Δεδομένα!$P:$P,MATCH('2021'!E1269,Δεδομένα!$O:$O,0))</f>
        <v>57</v>
      </c>
      <c r="G1269" s="49" t="s">
        <v>1950</v>
      </c>
      <c r="H1269" s="51" t="str">
        <f>INDEX(Δεδομένα!B$1:B$51,MATCH('2021'!G1269,Δεδομένα!A$1:A$51,0))</f>
        <v>ΚΕΝΤΡΙΚΗΣ ΜΑΚΕΔΟΝΙΑΣ</v>
      </c>
      <c r="I1269" s="53">
        <f>INDEX(Δεδομένα!E$1:E$13,MATCH('2021'!H1269,Δεδομένα!D$1:D$13,0))</f>
        <v>3</v>
      </c>
      <c r="J1269" s="4">
        <v>44325</v>
      </c>
      <c r="K1269" s="3" t="s">
        <v>712</v>
      </c>
      <c r="L1269" s="17" t="str">
        <f t="shared" si="92"/>
        <v>09/05/2021 18:30</v>
      </c>
      <c r="M1269" s="4">
        <v>44325</v>
      </c>
      <c r="N1269" s="3" t="s">
        <v>256</v>
      </c>
      <c r="O1269" s="17" t="str">
        <f t="shared" si="93"/>
        <v>09/05/2021 20:15</v>
      </c>
      <c r="P1269" s="24">
        <f t="shared" si="94"/>
        <v>7.2916666664241347E-2</v>
      </c>
      <c r="Q1269" s="28">
        <v>0</v>
      </c>
      <c r="R1269" s="27">
        <f t="shared" si="95"/>
        <v>104.99999999650754</v>
      </c>
      <c r="S1269" s="3" t="s">
        <v>4</v>
      </c>
      <c r="T1269" s="3" t="s">
        <v>1951</v>
      </c>
      <c r="U1269" s="3" t="s">
        <v>1959</v>
      </c>
      <c r="V1269" s="3" t="s">
        <v>1959</v>
      </c>
      <c r="W1269" s="5">
        <v>0</v>
      </c>
      <c r="X1269" s="5">
        <v>0</v>
      </c>
      <c r="Y1269" s="5">
        <v>0</v>
      </c>
      <c r="Z1269" s="5">
        <v>2</v>
      </c>
      <c r="AA1269" s="5">
        <v>0</v>
      </c>
      <c r="AB1269" s="5">
        <v>0</v>
      </c>
      <c r="AC1269" s="5">
        <v>0</v>
      </c>
      <c r="AD1269" s="5">
        <v>0</v>
      </c>
      <c r="AE1269" s="2">
        <v>2</v>
      </c>
      <c r="AF1269" s="2">
        <v>0</v>
      </c>
      <c r="AG1269" s="2">
        <v>0</v>
      </c>
      <c r="AH1269" s="2">
        <v>0</v>
      </c>
      <c r="AI1269" s="2">
        <v>0</v>
      </c>
      <c r="AJ1269" s="2">
        <v>1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 t="s">
        <v>4</v>
      </c>
      <c r="AT1269" s="2" t="s">
        <v>4</v>
      </c>
    </row>
    <row r="1270" spans="1:46" x14ac:dyDescent="0.2">
      <c r="A1270" s="2">
        <v>1660548</v>
      </c>
      <c r="B1270" s="2">
        <v>852086</v>
      </c>
      <c r="C1270" s="6">
        <v>22.7328627130636</v>
      </c>
      <c r="D1270" s="6">
        <v>40.830584797799801</v>
      </c>
      <c r="E1270" s="19" t="s">
        <v>1949</v>
      </c>
      <c r="F1270" s="46">
        <f>INDEX(Δεδομένα!$P:$P,MATCH('2021'!E1270,Δεδομένα!$O:$O,0))</f>
        <v>57</v>
      </c>
      <c r="G1270" s="49" t="s">
        <v>1950</v>
      </c>
      <c r="H1270" s="51" t="str">
        <f>INDEX(Δεδομένα!B$1:B$51,MATCH('2021'!G1270,Δεδομένα!A$1:A$51,0))</f>
        <v>ΚΕΝΤΡΙΚΗΣ ΜΑΚΕΔΟΝΙΑΣ</v>
      </c>
      <c r="I1270" s="53">
        <f>INDEX(Δεδομένα!E$1:E$13,MATCH('2021'!H1270,Δεδομένα!D$1:D$13,0))</f>
        <v>3</v>
      </c>
      <c r="J1270" s="4">
        <v>44326</v>
      </c>
      <c r="K1270" s="3" t="s">
        <v>1499</v>
      </c>
      <c r="L1270" s="17" t="str">
        <f t="shared" si="92"/>
        <v>10/05/2021 08:00</v>
      </c>
      <c r="M1270" s="4">
        <v>44326</v>
      </c>
      <c r="N1270" s="3" t="s">
        <v>535</v>
      </c>
      <c r="O1270" s="17" t="str">
        <f t="shared" si="93"/>
        <v>10/05/2021 09:30</v>
      </c>
      <c r="P1270" s="24">
        <f t="shared" si="94"/>
        <v>6.25E-2</v>
      </c>
      <c r="Q1270" s="28">
        <v>0</v>
      </c>
      <c r="R1270" s="27">
        <f t="shared" si="95"/>
        <v>90</v>
      </c>
      <c r="S1270" s="3" t="s">
        <v>4</v>
      </c>
      <c r="T1270" s="3" t="s">
        <v>1951</v>
      </c>
      <c r="U1270" s="3" t="s">
        <v>1967</v>
      </c>
      <c r="V1270" s="3" t="s">
        <v>2022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0.2</v>
      </c>
      <c r="AE1270" s="2">
        <v>2</v>
      </c>
      <c r="AF1270" s="2">
        <v>0</v>
      </c>
      <c r="AG1270" s="2">
        <v>0</v>
      </c>
      <c r="AH1270" s="2">
        <v>0</v>
      </c>
      <c r="AI1270" s="2">
        <v>0</v>
      </c>
      <c r="AJ1270" s="2">
        <v>1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 t="s">
        <v>4</v>
      </c>
      <c r="AT1270" s="2" t="s">
        <v>4</v>
      </c>
    </row>
    <row r="1271" spans="1:46" x14ac:dyDescent="0.2">
      <c r="A1271" s="2">
        <v>1661667</v>
      </c>
      <c r="B1271" s="2">
        <v>852869</v>
      </c>
      <c r="C1271" s="6">
        <v>22.9026775360107</v>
      </c>
      <c r="D1271" s="6">
        <v>40.8668403625488</v>
      </c>
      <c r="E1271" s="19" t="s">
        <v>1949</v>
      </c>
      <c r="F1271" s="46">
        <f>INDEX(Δεδομένα!$P:$P,MATCH('2021'!E1271,Δεδομένα!$O:$O,0))</f>
        <v>57</v>
      </c>
      <c r="G1271" s="49" t="s">
        <v>1950</v>
      </c>
      <c r="H1271" s="51" t="str">
        <f>INDEX(Δεδομένα!B$1:B$51,MATCH('2021'!G1271,Δεδομένα!A$1:A$51,0))</f>
        <v>ΚΕΝΤΡΙΚΗΣ ΜΑΚΕΔΟΝΙΑΣ</v>
      </c>
      <c r="I1271" s="53">
        <f>INDEX(Δεδομένα!E$1:E$13,MATCH('2021'!H1271,Δεδομένα!D$1:D$13,0))</f>
        <v>3</v>
      </c>
      <c r="J1271" s="4">
        <v>44329</v>
      </c>
      <c r="K1271" s="3" t="s">
        <v>590</v>
      </c>
      <c r="L1271" s="17" t="str">
        <f t="shared" si="92"/>
        <v>13/05/2021 15:25</v>
      </c>
      <c r="M1271" s="4">
        <v>44329</v>
      </c>
      <c r="N1271" s="3" t="s">
        <v>563</v>
      </c>
      <c r="O1271" s="17" t="str">
        <f t="shared" si="93"/>
        <v>13/05/2021 17:15</v>
      </c>
      <c r="P1271" s="24">
        <f t="shared" si="94"/>
        <v>7.6388888890505768E-2</v>
      </c>
      <c r="Q1271" s="28">
        <v>0</v>
      </c>
      <c r="R1271" s="27">
        <f t="shared" si="95"/>
        <v>110.00000000232831</v>
      </c>
      <c r="S1271" s="3" t="s">
        <v>4</v>
      </c>
      <c r="T1271" s="3" t="s">
        <v>1951</v>
      </c>
      <c r="U1271" s="3" t="s">
        <v>2023</v>
      </c>
      <c r="V1271" s="3" t="s">
        <v>2024</v>
      </c>
      <c r="W1271" s="5">
        <v>0</v>
      </c>
      <c r="X1271" s="5">
        <v>0</v>
      </c>
      <c r="Y1271" s="5">
        <v>0</v>
      </c>
      <c r="Z1271" s="5">
        <v>0.2</v>
      </c>
      <c r="AA1271" s="5">
        <v>0</v>
      </c>
      <c r="AB1271" s="5">
        <v>0</v>
      </c>
      <c r="AC1271" s="5">
        <v>0</v>
      </c>
      <c r="AD1271" s="5">
        <v>0</v>
      </c>
      <c r="AE1271" s="2">
        <v>2</v>
      </c>
      <c r="AF1271" s="2">
        <v>0</v>
      </c>
      <c r="AG1271" s="2">
        <v>0</v>
      </c>
      <c r="AH1271" s="2">
        <v>0</v>
      </c>
      <c r="AI1271" s="2">
        <v>0</v>
      </c>
      <c r="AJ1271" s="2">
        <v>1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 t="s">
        <v>4</v>
      </c>
      <c r="AT1271" s="2" t="s">
        <v>4</v>
      </c>
    </row>
    <row r="1272" spans="1:46" x14ac:dyDescent="0.2">
      <c r="A1272" s="2">
        <v>1663284</v>
      </c>
      <c r="B1272" s="2">
        <v>854212</v>
      </c>
      <c r="C1272" s="6">
        <v>22.855837384395699</v>
      </c>
      <c r="D1272" s="6">
        <v>40.955940970313897</v>
      </c>
      <c r="E1272" s="19" t="s">
        <v>1949</v>
      </c>
      <c r="F1272" s="46">
        <f>INDEX(Δεδομένα!$P:$P,MATCH('2021'!E1272,Δεδομένα!$O:$O,0))</f>
        <v>57</v>
      </c>
      <c r="G1272" s="49" t="s">
        <v>1950</v>
      </c>
      <c r="H1272" s="51" t="str">
        <f>INDEX(Δεδομένα!B$1:B$51,MATCH('2021'!G1272,Δεδομένα!A$1:A$51,0))</f>
        <v>ΚΕΝΤΡΙΚΗΣ ΜΑΚΕΔΟΝΙΑΣ</v>
      </c>
      <c r="I1272" s="53">
        <f>INDEX(Δεδομένα!E$1:E$13,MATCH('2021'!H1272,Δεδομένα!D$1:D$13,0))</f>
        <v>3</v>
      </c>
      <c r="J1272" s="4">
        <v>44335</v>
      </c>
      <c r="K1272" s="3" t="s">
        <v>1256</v>
      </c>
      <c r="L1272" s="17" t="str">
        <f t="shared" si="92"/>
        <v>19/05/2021 08:35</v>
      </c>
      <c r="M1272" s="4">
        <v>44335</v>
      </c>
      <c r="N1272" s="3" t="s">
        <v>2025</v>
      </c>
      <c r="O1272" s="17" t="str">
        <f t="shared" si="93"/>
        <v>19/05/2021 09:06</v>
      </c>
      <c r="P1272" s="24">
        <f t="shared" si="94"/>
        <v>2.1527777775190771E-2</v>
      </c>
      <c r="Q1272" s="28">
        <v>0</v>
      </c>
      <c r="R1272" s="27">
        <f t="shared" si="95"/>
        <v>30.99999999627471</v>
      </c>
      <c r="S1272" s="3" t="s">
        <v>4</v>
      </c>
      <c r="T1272" s="3" t="s">
        <v>1951</v>
      </c>
      <c r="U1272" s="3" t="s">
        <v>1992</v>
      </c>
      <c r="V1272" s="3" t="s">
        <v>1953</v>
      </c>
      <c r="W1272" s="5">
        <v>0</v>
      </c>
      <c r="X1272" s="5">
        <v>0</v>
      </c>
      <c r="Y1272" s="5">
        <v>0</v>
      </c>
      <c r="Z1272" s="5">
        <v>0.5</v>
      </c>
      <c r="AA1272" s="5">
        <v>0</v>
      </c>
      <c r="AB1272" s="5">
        <v>0</v>
      </c>
      <c r="AC1272" s="5">
        <v>0</v>
      </c>
      <c r="AD1272" s="5">
        <v>0</v>
      </c>
      <c r="AE1272" s="2">
        <v>2</v>
      </c>
      <c r="AF1272" s="2">
        <v>0</v>
      </c>
      <c r="AG1272" s="2">
        <v>0</v>
      </c>
      <c r="AH1272" s="2">
        <v>0</v>
      </c>
      <c r="AI1272" s="2">
        <v>0</v>
      </c>
      <c r="AJ1272" s="2">
        <v>1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 t="s">
        <v>4</v>
      </c>
      <c r="AT1272" s="2" t="s">
        <v>4</v>
      </c>
    </row>
    <row r="1273" spans="1:46" x14ac:dyDescent="0.2">
      <c r="A1273" s="2">
        <v>1663283</v>
      </c>
      <c r="B1273" s="2">
        <v>854336</v>
      </c>
      <c r="C1273" s="6">
        <v>22.9891236103065</v>
      </c>
      <c r="D1273" s="6">
        <v>40.920916725862099</v>
      </c>
      <c r="E1273" s="19" t="s">
        <v>1949</v>
      </c>
      <c r="F1273" s="46">
        <f>INDEX(Δεδομένα!$P:$P,MATCH('2021'!E1273,Δεδομένα!$O:$O,0))</f>
        <v>57</v>
      </c>
      <c r="G1273" s="49" t="s">
        <v>1950</v>
      </c>
      <c r="H1273" s="51" t="str">
        <f>INDEX(Δεδομένα!B$1:B$51,MATCH('2021'!G1273,Δεδομένα!A$1:A$51,0))</f>
        <v>ΚΕΝΤΡΙΚΗΣ ΜΑΚΕΔΟΝΙΑΣ</v>
      </c>
      <c r="I1273" s="53">
        <f>INDEX(Δεδομένα!E$1:E$13,MATCH('2021'!H1273,Δεδομένα!D$1:D$13,0))</f>
        <v>3</v>
      </c>
      <c r="J1273" s="4">
        <v>44335</v>
      </c>
      <c r="K1273" s="3" t="s">
        <v>1288</v>
      </c>
      <c r="L1273" s="17" t="str">
        <f t="shared" si="92"/>
        <v>19/05/2021 16:09</v>
      </c>
      <c r="M1273" s="4">
        <v>44335</v>
      </c>
      <c r="N1273" s="3" t="s">
        <v>461</v>
      </c>
      <c r="O1273" s="17" t="str">
        <f t="shared" si="93"/>
        <v>19/05/2021 17:00</v>
      </c>
      <c r="P1273" s="24">
        <f t="shared" si="94"/>
        <v>3.5416666665696539E-2</v>
      </c>
      <c r="Q1273" s="28">
        <v>0</v>
      </c>
      <c r="R1273" s="27">
        <f t="shared" si="95"/>
        <v>50.999999998603016</v>
      </c>
      <c r="S1273" s="3" t="s">
        <v>4</v>
      </c>
      <c r="T1273" s="3" t="s">
        <v>1951</v>
      </c>
      <c r="U1273" s="3" t="s">
        <v>4</v>
      </c>
      <c r="V1273" s="3" t="s">
        <v>2026</v>
      </c>
      <c r="W1273" s="5">
        <v>0</v>
      </c>
      <c r="X1273" s="5">
        <v>0</v>
      </c>
      <c r="Y1273" s="5">
        <v>0</v>
      </c>
      <c r="Z1273" s="5">
        <v>0.5</v>
      </c>
      <c r="AA1273" s="5">
        <v>0</v>
      </c>
      <c r="AB1273" s="5">
        <v>0</v>
      </c>
      <c r="AC1273" s="5">
        <v>0</v>
      </c>
      <c r="AD1273" s="5">
        <v>0</v>
      </c>
      <c r="AE1273" s="2">
        <v>2</v>
      </c>
      <c r="AF1273" s="2">
        <v>0</v>
      </c>
      <c r="AG1273" s="2">
        <v>0</v>
      </c>
      <c r="AH1273" s="2">
        <v>0</v>
      </c>
      <c r="AI1273" s="2">
        <v>0</v>
      </c>
      <c r="AJ1273" s="2">
        <v>1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 t="s">
        <v>4</v>
      </c>
      <c r="AT1273" s="2" t="s">
        <v>4</v>
      </c>
    </row>
    <row r="1274" spans="1:46" x14ac:dyDescent="0.2">
      <c r="A1274" s="2">
        <v>1663537</v>
      </c>
      <c r="B1274" s="2">
        <v>854628</v>
      </c>
      <c r="C1274" s="6">
        <v>22.9625543941494</v>
      </c>
      <c r="D1274" s="6">
        <v>41.042938719636702</v>
      </c>
      <c r="E1274" s="19" t="s">
        <v>1949</v>
      </c>
      <c r="F1274" s="46">
        <f>INDEX(Δεδομένα!$P:$P,MATCH('2021'!E1274,Δεδομένα!$O:$O,0))</f>
        <v>57</v>
      </c>
      <c r="G1274" s="49" t="s">
        <v>1950</v>
      </c>
      <c r="H1274" s="51" t="str">
        <f>INDEX(Δεδομένα!B$1:B$51,MATCH('2021'!G1274,Δεδομένα!A$1:A$51,0))</f>
        <v>ΚΕΝΤΡΙΚΗΣ ΜΑΚΕΔΟΝΙΑΣ</v>
      </c>
      <c r="I1274" s="53">
        <f>INDEX(Δεδομένα!E$1:E$13,MATCH('2021'!H1274,Δεδομένα!D$1:D$13,0))</f>
        <v>3</v>
      </c>
      <c r="J1274" s="4">
        <v>44336</v>
      </c>
      <c r="K1274" s="3" t="s">
        <v>385</v>
      </c>
      <c r="L1274" s="17" t="str">
        <f t="shared" si="92"/>
        <v>20/05/2021 14:00</v>
      </c>
      <c r="M1274" s="4">
        <v>44336</v>
      </c>
      <c r="N1274" s="3" t="s">
        <v>161</v>
      </c>
      <c r="O1274" s="17" t="str">
        <f t="shared" si="93"/>
        <v>20/05/2021 15:00</v>
      </c>
      <c r="P1274" s="24">
        <f t="shared" si="94"/>
        <v>4.1666666664241347E-2</v>
      </c>
      <c r="Q1274" s="28">
        <v>0</v>
      </c>
      <c r="R1274" s="27">
        <f t="shared" si="95"/>
        <v>59.99999999650754</v>
      </c>
      <c r="S1274" s="3" t="s">
        <v>4</v>
      </c>
      <c r="T1274" s="3" t="s">
        <v>1951</v>
      </c>
      <c r="U1274" s="3" t="s">
        <v>2027</v>
      </c>
      <c r="V1274" s="3" t="s">
        <v>2028</v>
      </c>
      <c r="W1274" s="5">
        <v>0</v>
      </c>
      <c r="X1274" s="5">
        <v>0</v>
      </c>
      <c r="Y1274" s="5">
        <v>0</v>
      </c>
      <c r="Z1274" s="5">
        <v>0.3</v>
      </c>
      <c r="AA1274" s="5">
        <v>0</v>
      </c>
      <c r="AB1274" s="5">
        <v>0</v>
      </c>
      <c r="AC1274" s="5">
        <v>0</v>
      </c>
      <c r="AD1274" s="5">
        <v>0</v>
      </c>
      <c r="AE1274" s="2">
        <v>2</v>
      </c>
      <c r="AF1274" s="2">
        <v>0</v>
      </c>
      <c r="AG1274" s="2">
        <v>0</v>
      </c>
      <c r="AH1274" s="2">
        <v>0</v>
      </c>
      <c r="AI1274" s="2">
        <v>0</v>
      </c>
      <c r="AJ1274" s="2">
        <v>1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 t="s">
        <v>4</v>
      </c>
      <c r="AT1274" s="2" t="s">
        <v>4</v>
      </c>
    </row>
    <row r="1275" spans="1:46" x14ac:dyDescent="0.2">
      <c r="A1275" s="2">
        <v>1663773</v>
      </c>
      <c r="B1275" s="2">
        <v>854879</v>
      </c>
      <c r="C1275" s="6">
        <v>22.558662184740399</v>
      </c>
      <c r="D1275" s="6">
        <v>40.987637573742902</v>
      </c>
      <c r="E1275" s="19" t="s">
        <v>1949</v>
      </c>
      <c r="F1275" s="46">
        <f>INDEX(Δεδομένα!$P:$P,MATCH('2021'!E1275,Δεδομένα!$O:$O,0))</f>
        <v>57</v>
      </c>
      <c r="G1275" s="49" t="s">
        <v>1950</v>
      </c>
      <c r="H1275" s="51" t="str">
        <f>INDEX(Δεδομένα!B$1:B$51,MATCH('2021'!G1275,Δεδομένα!A$1:A$51,0))</f>
        <v>ΚΕΝΤΡΙΚΗΣ ΜΑΚΕΔΟΝΙΑΣ</v>
      </c>
      <c r="I1275" s="53">
        <f>INDEX(Δεδομένα!E$1:E$13,MATCH('2021'!H1275,Δεδομένα!D$1:D$13,0))</f>
        <v>3</v>
      </c>
      <c r="J1275" s="4">
        <v>44337</v>
      </c>
      <c r="K1275" s="3" t="s">
        <v>338</v>
      </c>
      <c r="L1275" s="17" t="str">
        <f t="shared" si="92"/>
        <v>21/05/2021 11:00</v>
      </c>
      <c r="M1275" s="4">
        <v>44337</v>
      </c>
      <c r="N1275" s="3" t="s">
        <v>2029</v>
      </c>
      <c r="O1275" s="17" t="str">
        <f t="shared" si="93"/>
        <v>21/05/2021 11:26</v>
      </c>
      <c r="P1275" s="24">
        <f t="shared" si="94"/>
        <v>1.8055555556202307E-2</v>
      </c>
      <c r="Q1275" s="28">
        <v>0</v>
      </c>
      <c r="R1275" s="27">
        <f t="shared" si="95"/>
        <v>26.000000000931323</v>
      </c>
      <c r="S1275" s="3" t="s">
        <v>4</v>
      </c>
      <c r="T1275" s="3" t="s">
        <v>1956</v>
      </c>
      <c r="U1275" s="3" t="s">
        <v>4</v>
      </c>
      <c r="V1275" s="3" t="s">
        <v>1957</v>
      </c>
      <c r="W1275" s="5">
        <v>0</v>
      </c>
      <c r="X1275" s="5">
        <v>0</v>
      </c>
      <c r="Y1275" s="5">
        <v>0</v>
      </c>
      <c r="Z1275" s="5">
        <v>0.1</v>
      </c>
      <c r="AA1275" s="5">
        <v>0</v>
      </c>
      <c r="AB1275" s="5">
        <v>0</v>
      </c>
      <c r="AC1275" s="5">
        <v>0</v>
      </c>
      <c r="AD1275" s="5">
        <v>0</v>
      </c>
      <c r="AE1275" s="2">
        <v>2</v>
      </c>
      <c r="AF1275" s="2">
        <v>0</v>
      </c>
      <c r="AG1275" s="2">
        <v>0</v>
      </c>
      <c r="AH1275" s="2">
        <v>0</v>
      </c>
      <c r="AI1275" s="2">
        <v>0</v>
      </c>
      <c r="AJ1275" s="2">
        <v>1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 t="s">
        <v>4</v>
      </c>
      <c r="AT1275" s="2" t="s">
        <v>4</v>
      </c>
    </row>
    <row r="1276" spans="1:46" x14ac:dyDescent="0.2">
      <c r="A1276" s="2">
        <v>1663847</v>
      </c>
      <c r="B1276" s="2">
        <v>855476</v>
      </c>
      <c r="C1276" s="6">
        <v>22.900996815280301</v>
      </c>
      <c r="D1276" s="6">
        <v>41.066837020899897</v>
      </c>
      <c r="E1276" s="19" t="s">
        <v>1949</v>
      </c>
      <c r="F1276" s="46">
        <f>INDEX(Δεδομένα!$P:$P,MATCH('2021'!E1276,Δεδομένα!$O:$O,0))</f>
        <v>57</v>
      </c>
      <c r="G1276" s="49" t="s">
        <v>1950</v>
      </c>
      <c r="H1276" s="51" t="str">
        <f>INDEX(Δεδομένα!B$1:B$51,MATCH('2021'!G1276,Δεδομένα!A$1:A$51,0))</f>
        <v>ΚΕΝΤΡΙΚΗΣ ΜΑΚΕΔΟΝΙΑΣ</v>
      </c>
      <c r="I1276" s="53">
        <f>INDEX(Δεδομένα!E$1:E$13,MATCH('2021'!H1276,Δεδομένα!D$1:D$13,0))</f>
        <v>3</v>
      </c>
      <c r="J1276" s="4">
        <v>44339</v>
      </c>
      <c r="K1276" s="3" t="s">
        <v>917</v>
      </c>
      <c r="L1276" s="17" t="str">
        <f t="shared" si="92"/>
        <v>23/05/2021 14:49</v>
      </c>
      <c r="M1276" s="4">
        <v>44339</v>
      </c>
      <c r="N1276" s="3" t="s">
        <v>452</v>
      </c>
      <c r="O1276" s="17" t="str">
        <f t="shared" si="93"/>
        <v>23/05/2021 15:52</v>
      </c>
      <c r="P1276" s="24">
        <f t="shared" si="94"/>
        <v>4.3750000004365575E-2</v>
      </c>
      <c r="Q1276" s="28">
        <v>0</v>
      </c>
      <c r="R1276" s="27">
        <f t="shared" si="95"/>
        <v>63.000000006286427</v>
      </c>
      <c r="S1276" s="3" t="s">
        <v>4</v>
      </c>
      <c r="T1276" s="3" t="s">
        <v>1951</v>
      </c>
      <c r="U1276" s="3" t="s">
        <v>4</v>
      </c>
      <c r="V1276" s="3" t="s">
        <v>1849</v>
      </c>
      <c r="W1276" s="5">
        <v>0</v>
      </c>
      <c r="X1276" s="5">
        <v>0</v>
      </c>
      <c r="Y1276" s="5">
        <v>0</v>
      </c>
      <c r="Z1276" s="5">
        <v>0.2</v>
      </c>
      <c r="AA1276" s="5">
        <v>0</v>
      </c>
      <c r="AB1276" s="5">
        <v>0</v>
      </c>
      <c r="AC1276" s="5">
        <v>0</v>
      </c>
      <c r="AD1276" s="5">
        <v>0</v>
      </c>
      <c r="AE1276" s="2">
        <v>3</v>
      </c>
      <c r="AF1276" s="2">
        <v>0</v>
      </c>
      <c r="AG1276" s="2">
        <v>0</v>
      </c>
      <c r="AH1276" s="2">
        <v>0</v>
      </c>
      <c r="AI1276" s="2">
        <v>0</v>
      </c>
      <c r="AJ1276" s="2">
        <v>1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 t="s">
        <v>4</v>
      </c>
      <c r="AT1276" s="2" t="s">
        <v>4</v>
      </c>
    </row>
    <row r="1277" spans="1:46" x14ac:dyDescent="0.2">
      <c r="A1277" s="2">
        <v>1667604</v>
      </c>
      <c r="B1277" s="2">
        <v>855486</v>
      </c>
      <c r="D1277" s="2"/>
      <c r="E1277" s="19" t="s">
        <v>1949</v>
      </c>
      <c r="F1277" s="46">
        <f>INDEX(Δεδομένα!$P:$P,MATCH('2021'!E1277,Δεδομένα!$O:$O,0))</f>
        <v>57</v>
      </c>
      <c r="G1277" s="49" t="s">
        <v>1950</v>
      </c>
      <c r="H1277" s="51" t="str">
        <f>INDEX(Δεδομένα!B$1:B$51,MATCH('2021'!G1277,Δεδομένα!A$1:A$51,0))</f>
        <v>ΚΕΝΤΡΙΚΗΣ ΜΑΚΕΔΟΝΙΑΣ</v>
      </c>
      <c r="I1277" s="53">
        <f>INDEX(Δεδομένα!E$1:E$13,MATCH('2021'!H1277,Δεδομένα!D$1:D$13,0))</f>
        <v>3</v>
      </c>
      <c r="J1277" s="4">
        <v>44339</v>
      </c>
      <c r="K1277" s="3" t="s">
        <v>275</v>
      </c>
      <c r="L1277" s="17" t="str">
        <f t="shared" si="92"/>
        <v>23/05/2021 15:18</v>
      </c>
      <c r="M1277" s="4">
        <v>44339</v>
      </c>
      <c r="N1277" s="3" t="s">
        <v>17</v>
      </c>
      <c r="O1277" s="17" t="str">
        <f t="shared" si="93"/>
        <v>23/05/2021 18:00</v>
      </c>
      <c r="P1277" s="24">
        <f t="shared" si="94"/>
        <v>0.11250000000291038</v>
      </c>
      <c r="Q1277" s="28">
        <v>0</v>
      </c>
      <c r="R1277" s="27">
        <f t="shared" si="95"/>
        <v>162.00000000419095</v>
      </c>
      <c r="S1277" s="3" t="s">
        <v>4</v>
      </c>
      <c r="T1277" s="3" t="s">
        <v>1951</v>
      </c>
      <c r="U1277" s="3" t="s">
        <v>2030</v>
      </c>
      <c r="V1277" s="3" t="s">
        <v>2031</v>
      </c>
      <c r="W1277" s="5">
        <v>0</v>
      </c>
      <c r="X1277" s="5">
        <v>0</v>
      </c>
      <c r="Y1277" s="5">
        <v>0</v>
      </c>
      <c r="Z1277" s="5">
        <v>0.1</v>
      </c>
      <c r="AA1277" s="5">
        <v>0</v>
      </c>
      <c r="AB1277" s="5">
        <v>0</v>
      </c>
      <c r="AC1277" s="5">
        <v>0</v>
      </c>
      <c r="AD1277" s="5">
        <v>0</v>
      </c>
      <c r="AE1277" s="2">
        <v>4</v>
      </c>
      <c r="AF1277" s="2">
        <v>0</v>
      </c>
      <c r="AG1277" s="2">
        <v>0</v>
      </c>
      <c r="AH1277" s="2">
        <v>0</v>
      </c>
      <c r="AI1277" s="2">
        <v>0</v>
      </c>
      <c r="AJ1277" s="2">
        <v>2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 t="s">
        <v>4</v>
      </c>
      <c r="AT1277" s="2" t="s">
        <v>4</v>
      </c>
    </row>
    <row r="1278" spans="1:46" x14ac:dyDescent="0.2">
      <c r="A1278" s="2">
        <v>1664127</v>
      </c>
      <c r="B1278" s="2">
        <v>855764</v>
      </c>
      <c r="C1278" s="6">
        <v>22.9628782906894</v>
      </c>
      <c r="D1278" s="6">
        <v>41.049571788587201</v>
      </c>
      <c r="E1278" s="19" t="s">
        <v>1949</v>
      </c>
      <c r="F1278" s="46">
        <f>INDEX(Δεδομένα!$P:$P,MATCH('2021'!E1278,Δεδομένα!$O:$O,0))</f>
        <v>57</v>
      </c>
      <c r="G1278" s="49" t="s">
        <v>1950</v>
      </c>
      <c r="H1278" s="51" t="str">
        <f>INDEX(Δεδομένα!B$1:B$51,MATCH('2021'!G1278,Δεδομένα!A$1:A$51,0))</f>
        <v>ΚΕΝΤΡΙΚΗΣ ΜΑΚΕΔΟΝΙΑΣ</v>
      </c>
      <c r="I1278" s="53">
        <f>INDEX(Δεδομένα!E$1:E$13,MATCH('2021'!H1278,Δεδομένα!D$1:D$13,0))</f>
        <v>3</v>
      </c>
      <c r="J1278" s="4">
        <v>44340</v>
      </c>
      <c r="K1278" s="3" t="s">
        <v>552</v>
      </c>
      <c r="L1278" s="17" t="str">
        <f t="shared" si="92"/>
        <v>24/05/2021 13:00</v>
      </c>
      <c r="M1278" s="4">
        <v>44340</v>
      </c>
      <c r="N1278" s="3" t="s">
        <v>1016</v>
      </c>
      <c r="O1278" s="17" t="str">
        <f t="shared" si="93"/>
        <v>24/05/2021 14:25</v>
      </c>
      <c r="P1278" s="24">
        <f t="shared" si="94"/>
        <v>5.9027777781011537E-2</v>
      </c>
      <c r="Q1278" s="28">
        <v>0</v>
      </c>
      <c r="R1278" s="27">
        <f t="shared" si="95"/>
        <v>85.000000004656613</v>
      </c>
      <c r="S1278" s="3" t="s">
        <v>4</v>
      </c>
      <c r="T1278" s="3" t="s">
        <v>1951</v>
      </c>
      <c r="U1278" s="3" t="s">
        <v>4</v>
      </c>
      <c r="V1278" s="3" t="s">
        <v>2027</v>
      </c>
      <c r="W1278" s="5">
        <v>0</v>
      </c>
      <c r="X1278" s="5">
        <v>0</v>
      </c>
      <c r="Y1278" s="5">
        <v>0</v>
      </c>
      <c r="Z1278" s="5">
        <v>0.5</v>
      </c>
      <c r="AA1278" s="5">
        <v>0</v>
      </c>
      <c r="AB1278" s="5">
        <v>0</v>
      </c>
      <c r="AC1278" s="5">
        <v>0</v>
      </c>
      <c r="AD1278" s="5">
        <v>0</v>
      </c>
      <c r="AE1278" s="2">
        <v>2</v>
      </c>
      <c r="AF1278" s="2">
        <v>0</v>
      </c>
      <c r="AG1278" s="2">
        <v>0</v>
      </c>
      <c r="AH1278" s="2">
        <v>0</v>
      </c>
      <c r="AI1278" s="2">
        <v>0</v>
      </c>
      <c r="AJ1278" s="2">
        <v>1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 t="s">
        <v>4</v>
      </c>
      <c r="AT1278" s="2" t="s">
        <v>4</v>
      </c>
    </row>
    <row r="1279" spans="1:46" x14ac:dyDescent="0.2">
      <c r="A1279" s="2">
        <v>1665751</v>
      </c>
      <c r="B1279" s="2">
        <v>857012</v>
      </c>
      <c r="C1279" s="6">
        <v>22.733047143770701</v>
      </c>
      <c r="D1279" s="6">
        <v>40.830752156538097</v>
      </c>
      <c r="E1279" s="19" t="s">
        <v>1949</v>
      </c>
      <c r="F1279" s="46">
        <f>INDEX(Δεδομένα!$P:$P,MATCH('2021'!E1279,Δεδομένα!$O:$O,0))</f>
        <v>57</v>
      </c>
      <c r="G1279" s="49" t="s">
        <v>1950</v>
      </c>
      <c r="H1279" s="51" t="str">
        <f>INDEX(Δεδομένα!B$1:B$51,MATCH('2021'!G1279,Δεδομένα!A$1:A$51,0))</f>
        <v>ΚΕΝΤΡΙΚΗΣ ΜΑΚΕΔΟΝΙΑΣ</v>
      </c>
      <c r="I1279" s="53">
        <f>INDEX(Δεδομένα!E$1:E$13,MATCH('2021'!H1279,Δεδομένα!D$1:D$13,0))</f>
        <v>3</v>
      </c>
      <c r="J1279" s="4">
        <v>44345</v>
      </c>
      <c r="K1279" s="3" t="s">
        <v>2032</v>
      </c>
      <c r="L1279" s="17" t="str">
        <f t="shared" si="92"/>
        <v>29/05/2021 04:43</v>
      </c>
      <c r="M1279" s="4">
        <v>44345</v>
      </c>
      <c r="N1279" s="3" t="s">
        <v>570</v>
      </c>
      <c r="O1279" s="17" t="str">
        <f t="shared" si="93"/>
        <v>29/05/2021 05:27</v>
      </c>
      <c r="P1279" s="24">
        <f t="shared" si="94"/>
        <v>3.0555555553291924E-2</v>
      </c>
      <c r="Q1279" s="28">
        <v>0</v>
      </c>
      <c r="R1279" s="27">
        <f t="shared" si="95"/>
        <v>43.999999996740371</v>
      </c>
      <c r="S1279" s="3" t="s">
        <v>4</v>
      </c>
      <c r="T1279" s="3" t="s">
        <v>1951</v>
      </c>
      <c r="U1279" s="3" t="s">
        <v>2030</v>
      </c>
      <c r="V1279" s="3" t="s">
        <v>2033</v>
      </c>
      <c r="W1279" s="5">
        <v>0</v>
      </c>
      <c r="X1279" s="5">
        <v>0</v>
      </c>
      <c r="Y1279" s="5">
        <v>0</v>
      </c>
      <c r="Z1279" s="5">
        <v>0.1</v>
      </c>
      <c r="AA1279" s="5">
        <v>0</v>
      </c>
      <c r="AB1279" s="5">
        <v>0</v>
      </c>
      <c r="AC1279" s="5">
        <v>0</v>
      </c>
      <c r="AD1279" s="5">
        <v>0</v>
      </c>
      <c r="AE1279" s="2">
        <v>2</v>
      </c>
      <c r="AF1279" s="2">
        <v>0</v>
      </c>
      <c r="AG1279" s="2">
        <v>0</v>
      </c>
      <c r="AH1279" s="2">
        <v>0</v>
      </c>
      <c r="AI1279" s="2">
        <v>0</v>
      </c>
      <c r="AJ1279" s="2">
        <v>1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 t="s">
        <v>4</v>
      </c>
      <c r="AT1279" s="2" t="s">
        <v>4</v>
      </c>
    </row>
    <row r="1280" spans="1:46" x14ac:dyDescent="0.2">
      <c r="A1280" s="2">
        <v>1665676</v>
      </c>
      <c r="B1280" s="2">
        <v>857256</v>
      </c>
      <c r="C1280" s="6">
        <v>22.733067724040001</v>
      </c>
      <c r="D1280" s="6">
        <v>40.830744263147999</v>
      </c>
      <c r="E1280" s="19" t="s">
        <v>1949</v>
      </c>
      <c r="F1280" s="46">
        <f>INDEX(Δεδομένα!$P:$P,MATCH('2021'!E1280,Δεδομένα!$O:$O,0))</f>
        <v>57</v>
      </c>
      <c r="G1280" s="49" t="s">
        <v>1950</v>
      </c>
      <c r="H1280" s="51" t="str">
        <f>INDEX(Δεδομένα!B$1:B$51,MATCH('2021'!G1280,Δεδομένα!A$1:A$51,0))</f>
        <v>ΚΕΝΤΡΙΚΗΣ ΜΑΚΕΔΟΝΙΑΣ</v>
      </c>
      <c r="I1280" s="53">
        <f>INDEX(Δεδομένα!E$1:E$13,MATCH('2021'!H1280,Δεδομένα!D$1:D$13,0))</f>
        <v>3</v>
      </c>
      <c r="J1280" s="4">
        <v>44345</v>
      </c>
      <c r="K1280" s="3" t="s">
        <v>106</v>
      </c>
      <c r="L1280" s="17" t="str">
        <f t="shared" si="92"/>
        <v>29/05/2021 21:41</v>
      </c>
      <c r="M1280" s="4">
        <v>44345</v>
      </c>
      <c r="N1280" s="3" t="s">
        <v>1732</v>
      </c>
      <c r="O1280" s="17" t="str">
        <f t="shared" si="93"/>
        <v>29/05/2021 22:48</v>
      </c>
      <c r="P1280" s="24">
        <f t="shared" si="94"/>
        <v>4.6527777776645962E-2</v>
      </c>
      <c r="Q1280" s="28">
        <v>0</v>
      </c>
      <c r="R1280" s="27">
        <f t="shared" si="95"/>
        <v>66.999999998370185</v>
      </c>
      <c r="S1280" s="3" t="s">
        <v>4</v>
      </c>
      <c r="T1280" s="3" t="s">
        <v>1951</v>
      </c>
      <c r="U1280" s="3" t="s">
        <v>4</v>
      </c>
      <c r="V1280" s="3" t="s">
        <v>2034</v>
      </c>
      <c r="W1280" s="5">
        <v>0</v>
      </c>
      <c r="X1280" s="5">
        <v>0</v>
      </c>
      <c r="Y1280" s="5">
        <v>0</v>
      </c>
      <c r="Z1280" s="5">
        <v>0.5</v>
      </c>
      <c r="AA1280" s="5">
        <v>0</v>
      </c>
      <c r="AB1280" s="5">
        <v>0</v>
      </c>
      <c r="AC1280" s="5">
        <v>0</v>
      </c>
      <c r="AD1280" s="5">
        <v>0</v>
      </c>
      <c r="AE1280" s="2">
        <v>2</v>
      </c>
      <c r="AF1280" s="2">
        <v>0</v>
      </c>
      <c r="AG1280" s="2">
        <v>0</v>
      </c>
      <c r="AH1280" s="2">
        <v>0</v>
      </c>
      <c r="AI1280" s="2">
        <v>0</v>
      </c>
      <c r="AJ1280" s="2">
        <v>1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 t="s">
        <v>4</v>
      </c>
      <c r="AT1280" s="2" t="s">
        <v>4</v>
      </c>
    </row>
    <row r="1281" spans="1:46" x14ac:dyDescent="0.2">
      <c r="A1281" s="2">
        <v>1665640</v>
      </c>
      <c r="B1281" s="2">
        <v>857360</v>
      </c>
      <c r="C1281" s="6">
        <v>23.0441734853338</v>
      </c>
      <c r="D1281" s="6">
        <v>41.038519391374699</v>
      </c>
      <c r="E1281" s="19" t="s">
        <v>1949</v>
      </c>
      <c r="F1281" s="46">
        <f>INDEX(Δεδομένα!$P:$P,MATCH('2021'!E1281,Δεδομένα!$O:$O,0))</f>
        <v>57</v>
      </c>
      <c r="G1281" s="49" t="s">
        <v>1950</v>
      </c>
      <c r="H1281" s="51" t="str">
        <f>INDEX(Δεδομένα!B$1:B$51,MATCH('2021'!G1281,Δεδομένα!A$1:A$51,0))</f>
        <v>ΚΕΝΤΡΙΚΗΣ ΜΑΚΕΔΟΝΙΑΣ</v>
      </c>
      <c r="I1281" s="53">
        <f>INDEX(Δεδομένα!E$1:E$13,MATCH('2021'!H1281,Δεδομένα!D$1:D$13,0))</f>
        <v>3</v>
      </c>
      <c r="J1281" s="4">
        <v>44346</v>
      </c>
      <c r="K1281" s="3" t="s">
        <v>1138</v>
      </c>
      <c r="L1281" s="17" t="str">
        <f t="shared" si="92"/>
        <v>30/05/2021 10:54</v>
      </c>
      <c r="M1281" s="4">
        <v>44346</v>
      </c>
      <c r="N1281" s="3" t="s">
        <v>86</v>
      </c>
      <c r="O1281" s="17" t="str">
        <f t="shared" si="93"/>
        <v>30/05/2021 11:39</v>
      </c>
      <c r="P1281" s="24">
        <f t="shared" si="94"/>
        <v>3.125E-2</v>
      </c>
      <c r="Q1281" s="28">
        <v>0</v>
      </c>
      <c r="R1281" s="27">
        <f t="shared" si="95"/>
        <v>45</v>
      </c>
      <c r="S1281" s="3" t="s">
        <v>4</v>
      </c>
      <c r="T1281" s="3" t="s">
        <v>1951</v>
      </c>
      <c r="U1281" s="3" t="s">
        <v>4</v>
      </c>
      <c r="V1281" s="3" t="s">
        <v>2035</v>
      </c>
      <c r="W1281" s="5">
        <v>0</v>
      </c>
      <c r="X1281" s="5">
        <v>0</v>
      </c>
      <c r="Y1281" s="5">
        <v>0</v>
      </c>
      <c r="Z1281" s="5">
        <v>3</v>
      </c>
      <c r="AA1281" s="5">
        <v>0</v>
      </c>
      <c r="AB1281" s="5">
        <v>0</v>
      </c>
      <c r="AC1281" s="5">
        <v>0</v>
      </c>
      <c r="AD1281" s="5">
        <v>0</v>
      </c>
      <c r="AE1281" s="2">
        <v>2</v>
      </c>
      <c r="AF1281" s="2">
        <v>0</v>
      </c>
      <c r="AG1281" s="2">
        <v>0</v>
      </c>
      <c r="AH1281" s="2">
        <v>0</v>
      </c>
      <c r="AI1281" s="2">
        <v>0</v>
      </c>
      <c r="AJ1281" s="2">
        <v>1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 t="s">
        <v>4</v>
      </c>
      <c r="AT1281" s="2" t="s">
        <v>4</v>
      </c>
    </row>
    <row r="1282" spans="1:46" x14ac:dyDescent="0.2">
      <c r="A1282" s="2">
        <v>1665674</v>
      </c>
      <c r="B1282" s="2">
        <v>857369</v>
      </c>
      <c r="C1282" s="6">
        <v>22.6901036996241</v>
      </c>
      <c r="D1282" s="6">
        <v>40.957267405526999</v>
      </c>
      <c r="E1282" s="19" t="s">
        <v>1949</v>
      </c>
      <c r="F1282" s="46">
        <f>INDEX(Δεδομένα!$P:$P,MATCH('2021'!E1282,Δεδομένα!$O:$O,0))</f>
        <v>57</v>
      </c>
      <c r="G1282" s="49" t="s">
        <v>1950</v>
      </c>
      <c r="H1282" s="51" t="str">
        <f>INDEX(Δεδομένα!B$1:B$51,MATCH('2021'!G1282,Δεδομένα!A$1:A$51,0))</f>
        <v>ΚΕΝΤΡΙΚΗΣ ΜΑΚΕΔΟΝΙΑΣ</v>
      </c>
      <c r="I1282" s="53">
        <f>INDEX(Δεδομένα!E$1:E$13,MATCH('2021'!H1282,Δεδομένα!D$1:D$13,0))</f>
        <v>3</v>
      </c>
      <c r="J1282" s="4">
        <v>44346</v>
      </c>
      <c r="K1282" s="3" t="s">
        <v>891</v>
      </c>
      <c r="L1282" s="17" t="str">
        <f t="shared" si="92"/>
        <v>30/05/2021 11:24</v>
      </c>
      <c r="M1282" s="4">
        <v>44346</v>
      </c>
      <c r="N1282" s="3" t="s">
        <v>240</v>
      </c>
      <c r="O1282" s="17" t="str">
        <f t="shared" si="93"/>
        <v>30/05/2021 12:26</v>
      </c>
      <c r="P1282" s="24">
        <f t="shared" si="94"/>
        <v>4.3055555557657499E-2</v>
      </c>
      <c r="Q1282" s="28">
        <v>0</v>
      </c>
      <c r="R1282" s="27">
        <f t="shared" si="95"/>
        <v>62.000000003026798</v>
      </c>
      <c r="S1282" s="3" t="s">
        <v>4</v>
      </c>
      <c r="T1282" s="3" t="s">
        <v>1951</v>
      </c>
      <c r="U1282" s="3" t="s">
        <v>4</v>
      </c>
      <c r="V1282" s="3" t="s">
        <v>1983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15</v>
      </c>
      <c r="AC1282" s="5">
        <v>10</v>
      </c>
      <c r="AD1282" s="5">
        <v>0</v>
      </c>
      <c r="AE1282" s="2">
        <v>2</v>
      </c>
      <c r="AF1282" s="2">
        <v>0</v>
      </c>
      <c r="AG1282" s="2">
        <v>0</v>
      </c>
      <c r="AH1282" s="2">
        <v>0</v>
      </c>
      <c r="AI1282" s="2">
        <v>0</v>
      </c>
      <c r="AJ1282" s="2">
        <v>1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 t="s">
        <v>4</v>
      </c>
      <c r="AT1282" s="2" t="s">
        <v>4</v>
      </c>
    </row>
    <row r="1283" spans="1:46" x14ac:dyDescent="0.2">
      <c r="A1283" s="2">
        <v>1666372</v>
      </c>
      <c r="B1283" s="2">
        <v>858170</v>
      </c>
      <c r="C1283" s="6">
        <v>22.717137976686502</v>
      </c>
      <c r="D1283" s="6">
        <v>40.803979558467098</v>
      </c>
      <c r="E1283" s="19" t="s">
        <v>1949</v>
      </c>
      <c r="F1283" s="46">
        <f>INDEX(Δεδομένα!$P:$P,MATCH('2021'!E1283,Δεδομένα!$O:$O,0))</f>
        <v>57</v>
      </c>
      <c r="G1283" s="49" t="s">
        <v>1950</v>
      </c>
      <c r="H1283" s="51" t="str">
        <f>INDEX(Δεδομένα!B$1:B$51,MATCH('2021'!G1283,Δεδομένα!A$1:A$51,0))</f>
        <v>ΚΕΝΤΡΙΚΗΣ ΜΑΚΕΔΟΝΙΑΣ</v>
      </c>
      <c r="I1283" s="53">
        <f>INDEX(Δεδομένα!E$1:E$13,MATCH('2021'!H1283,Δεδομένα!D$1:D$13,0))</f>
        <v>3</v>
      </c>
      <c r="J1283" s="4">
        <v>44349</v>
      </c>
      <c r="K1283" s="3" t="s">
        <v>1723</v>
      </c>
      <c r="L1283" s="17" t="str">
        <f t="shared" si="92"/>
        <v>02/06/2021 11:34</v>
      </c>
      <c r="M1283" s="4">
        <v>44349</v>
      </c>
      <c r="N1283" s="3" t="s">
        <v>727</v>
      </c>
      <c r="O1283" s="17" t="str">
        <f t="shared" si="93"/>
        <v>02/06/2021 14:33</v>
      </c>
      <c r="P1283" s="24">
        <f t="shared" si="94"/>
        <v>0.12430555555329192</v>
      </c>
      <c r="Q1283" s="28">
        <v>0</v>
      </c>
      <c r="R1283" s="27">
        <f t="shared" si="95"/>
        <v>178.99999999674037</v>
      </c>
      <c r="S1283" s="3" t="s">
        <v>4</v>
      </c>
      <c r="T1283" s="3" t="s">
        <v>1951</v>
      </c>
      <c r="U1283" s="3" t="s">
        <v>4</v>
      </c>
      <c r="V1283" s="3" t="s">
        <v>2036</v>
      </c>
      <c r="W1283" s="5">
        <v>0</v>
      </c>
      <c r="X1283" s="5">
        <v>0</v>
      </c>
      <c r="Y1283" s="5">
        <v>0</v>
      </c>
      <c r="Z1283" s="5">
        <v>0.3</v>
      </c>
      <c r="AA1283" s="5">
        <v>0</v>
      </c>
      <c r="AB1283" s="5">
        <v>0</v>
      </c>
      <c r="AC1283" s="5">
        <v>0</v>
      </c>
      <c r="AD1283" s="5">
        <v>0</v>
      </c>
      <c r="AE1283" s="2">
        <v>4</v>
      </c>
      <c r="AF1283" s="2">
        <v>0</v>
      </c>
      <c r="AG1283" s="2">
        <v>0</v>
      </c>
      <c r="AH1283" s="2">
        <v>0</v>
      </c>
      <c r="AI1283" s="2">
        <v>0</v>
      </c>
      <c r="AJ1283" s="2">
        <v>2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 t="s">
        <v>4</v>
      </c>
      <c r="AT1283" s="2" t="s">
        <v>4</v>
      </c>
    </row>
    <row r="1284" spans="1:46" x14ac:dyDescent="0.2">
      <c r="A1284" s="2">
        <v>1666704</v>
      </c>
      <c r="B1284" s="2">
        <v>858520</v>
      </c>
      <c r="C1284" s="6">
        <v>22.630290854313301</v>
      </c>
      <c r="D1284" s="6">
        <v>40.958848230504003</v>
      </c>
      <c r="E1284" s="19" t="s">
        <v>1949</v>
      </c>
      <c r="F1284" s="46">
        <f>INDEX(Δεδομένα!$P:$P,MATCH('2021'!E1284,Δεδομένα!$O:$O,0))</f>
        <v>57</v>
      </c>
      <c r="G1284" s="49" t="s">
        <v>1950</v>
      </c>
      <c r="H1284" s="51" t="str">
        <f>INDEX(Δεδομένα!B$1:B$51,MATCH('2021'!G1284,Δεδομένα!A$1:A$51,0))</f>
        <v>ΚΕΝΤΡΙΚΗΣ ΜΑΚΕΔΟΝΙΑΣ</v>
      </c>
      <c r="I1284" s="53">
        <f>INDEX(Δεδομένα!E$1:E$13,MATCH('2021'!H1284,Δεδομένα!D$1:D$13,0))</f>
        <v>3</v>
      </c>
      <c r="J1284" s="4">
        <v>44350</v>
      </c>
      <c r="K1284" s="3" t="s">
        <v>641</v>
      </c>
      <c r="L1284" s="17" t="str">
        <f t="shared" si="92"/>
        <v>03/06/2021 16:25</v>
      </c>
      <c r="M1284" s="4">
        <v>44350</v>
      </c>
      <c r="N1284" s="3" t="s">
        <v>2037</v>
      </c>
      <c r="O1284" s="17" t="str">
        <f t="shared" si="93"/>
        <v>03/06/2021 23:05</v>
      </c>
      <c r="P1284" s="24">
        <f t="shared" si="94"/>
        <v>0.27777777777373558</v>
      </c>
      <c r="Q1284" s="28">
        <v>0</v>
      </c>
      <c r="R1284" s="27">
        <f t="shared" si="95"/>
        <v>399.99999999417923</v>
      </c>
      <c r="S1284" s="3" t="s">
        <v>4</v>
      </c>
      <c r="T1284" s="3" t="s">
        <v>1956</v>
      </c>
      <c r="U1284" s="3" t="s">
        <v>4</v>
      </c>
      <c r="V1284" s="3" t="s">
        <v>2038</v>
      </c>
      <c r="W1284" s="5">
        <v>0</v>
      </c>
      <c r="X1284" s="5">
        <v>0</v>
      </c>
      <c r="Y1284" s="5">
        <v>0</v>
      </c>
      <c r="Z1284" s="5">
        <v>5</v>
      </c>
      <c r="AA1284" s="5">
        <v>0</v>
      </c>
      <c r="AB1284" s="5">
        <v>0</v>
      </c>
      <c r="AC1284" s="5">
        <v>0</v>
      </c>
      <c r="AD1284" s="5">
        <v>0</v>
      </c>
      <c r="AE1284" s="2">
        <v>11</v>
      </c>
      <c r="AF1284" s="2">
        <v>0</v>
      </c>
      <c r="AG1284" s="2">
        <v>0</v>
      </c>
      <c r="AH1284" s="2">
        <v>0</v>
      </c>
      <c r="AI1284" s="2">
        <v>0</v>
      </c>
      <c r="AJ1284" s="2">
        <v>5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 t="s">
        <v>4</v>
      </c>
      <c r="AT1284" s="2" t="s">
        <v>4</v>
      </c>
    </row>
    <row r="1285" spans="1:46" x14ac:dyDescent="0.2">
      <c r="A1285" s="2">
        <v>1667056</v>
      </c>
      <c r="B1285" s="2">
        <v>858816</v>
      </c>
      <c r="C1285" s="6">
        <v>22.743801553503999</v>
      </c>
      <c r="D1285" s="6">
        <v>40.839403169338297</v>
      </c>
      <c r="E1285" s="19" t="s">
        <v>1949</v>
      </c>
      <c r="F1285" s="46">
        <f>INDEX(Δεδομένα!$P:$P,MATCH('2021'!E1285,Δεδομένα!$O:$O,0))</f>
        <v>57</v>
      </c>
      <c r="G1285" s="49" t="s">
        <v>1950</v>
      </c>
      <c r="H1285" s="51" t="str">
        <f>INDEX(Δεδομένα!B$1:B$51,MATCH('2021'!G1285,Δεδομένα!A$1:A$51,0))</f>
        <v>ΚΕΝΤΡΙΚΗΣ ΜΑΚΕΔΟΝΙΑΣ</v>
      </c>
      <c r="I1285" s="53">
        <f>INDEX(Δεδομένα!E$1:E$13,MATCH('2021'!H1285,Δεδομένα!D$1:D$13,0))</f>
        <v>3</v>
      </c>
      <c r="J1285" s="4">
        <v>44351</v>
      </c>
      <c r="K1285" s="3" t="s">
        <v>526</v>
      </c>
      <c r="L1285" s="17" t="str">
        <f t="shared" si="92"/>
        <v>04/06/2021 17:05</v>
      </c>
      <c r="M1285" s="4">
        <v>44351</v>
      </c>
      <c r="N1285" s="3" t="s">
        <v>9</v>
      </c>
      <c r="O1285" s="17" t="str">
        <f t="shared" si="93"/>
        <v>04/06/2021 18:15</v>
      </c>
      <c r="P1285" s="24">
        <f t="shared" si="94"/>
        <v>4.8611111109494232E-2</v>
      </c>
      <c r="Q1285" s="28">
        <v>0</v>
      </c>
      <c r="R1285" s="27">
        <f t="shared" si="95"/>
        <v>69.999999997671694</v>
      </c>
      <c r="S1285" s="3" t="s">
        <v>4</v>
      </c>
      <c r="T1285" s="3" t="s">
        <v>1951</v>
      </c>
      <c r="U1285" s="3" t="s">
        <v>1967</v>
      </c>
      <c r="V1285" s="3" t="s">
        <v>2022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3</v>
      </c>
      <c r="AD1285" s="5">
        <v>0</v>
      </c>
      <c r="AE1285" s="2">
        <v>4</v>
      </c>
      <c r="AF1285" s="2">
        <v>0</v>
      </c>
      <c r="AG1285" s="2">
        <v>0</v>
      </c>
      <c r="AH1285" s="2">
        <v>0</v>
      </c>
      <c r="AI1285" s="2">
        <v>0</v>
      </c>
      <c r="AJ1285" s="2">
        <v>2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 t="s">
        <v>4</v>
      </c>
      <c r="AT1285" s="2" t="s">
        <v>4</v>
      </c>
    </row>
    <row r="1286" spans="1:46" x14ac:dyDescent="0.2">
      <c r="A1286" s="2">
        <v>1667085</v>
      </c>
      <c r="B1286" s="2">
        <v>858723</v>
      </c>
      <c r="C1286" s="6">
        <v>22.7556911129235</v>
      </c>
      <c r="D1286" s="6">
        <v>40.902666143343602</v>
      </c>
      <c r="E1286" s="19" t="s">
        <v>1949</v>
      </c>
      <c r="F1286" s="46">
        <f>INDEX(Δεδομένα!$P:$P,MATCH('2021'!E1286,Δεδομένα!$O:$O,0))</f>
        <v>57</v>
      </c>
      <c r="G1286" s="49" t="s">
        <v>1950</v>
      </c>
      <c r="H1286" s="51" t="str">
        <f>INDEX(Δεδομένα!B$1:B$51,MATCH('2021'!G1286,Δεδομένα!A$1:A$51,0))</f>
        <v>ΚΕΝΤΡΙΚΗΣ ΜΑΚΕΔΟΝΙΑΣ</v>
      </c>
      <c r="I1286" s="53">
        <f>INDEX(Δεδομένα!E$1:E$13,MATCH('2021'!H1286,Δεδομένα!D$1:D$13,0))</f>
        <v>3</v>
      </c>
      <c r="J1286" s="4">
        <v>44353</v>
      </c>
      <c r="K1286" s="3" t="s">
        <v>237</v>
      </c>
      <c r="L1286" s="17" t="str">
        <f t="shared" si="92"/>
        <v>06/06/2021 12:30</v>
      </c>
      <c r="M1286" s="4">
        <v>44353</v>
      </c>
      <c r="N1286" s="3" t="s">
        <v>486</v>
      </c>
      <c r="O1286" s="17" t="str">
        <f t="shared" si="93"/>
        <v>06/06/2021 13:45</v>
      </c>
      <c r="P1286" s="24">
        <f t="shared" si="94"/>
        <v>5.2083333328482695E-2</v>
      </c>
      <c r="Q1286" s="28">
        <v>0</v>
      </c>
      <c r="R1286" s="27">
        <f t="shared" si="95"/>
        <v>74.999999993015081</v>
      </c>
      <c r="S1286" s="3" t="s">
        <v>4</v>
      </c>
      <c r="T1286" s="3" t="s">
        <v>1951</v>
      </c>
      <c r="U1286" s="3" t="s">
        <v>4</v>
      </c>
      <c r="V1286" s="3" t="s">
        <v>2039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5</v>
      </c>
      <c r="AC1286" s="5">
        <v>5</v>
      </c>
      <c r="AD1286" s="5">
        <v>0</v>
      </c>
      <c r="AE1286" s="2">
        <v>2</v>
      </c>
      <c r="AF1286" s="2">
        <v>0</v>
      </c>
      <c r="AG1286" s="2">
        <v>0</v>
      </c>
      <c r="AH1286" s="2">
        <v>0</v>
      </c>
      <c r="AI1286" s="2">
        <v>0</v>
      </c>
      <c r="AJ1286" s="2">
        <v>2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 t="s">
        <v>4</v>
      </c>
      <c r="AT1286" s="2" t="s">
        <v>4</v>
      </c>
    </row>
    <row r="1287" spans="1:46" x14ac:dyDescent="0.2">
      <c r="A1287" s="2">
        <v>1667041</v>
      </c>
      <c r="B1287" s="2">
        <v>859411</v>
      </c>
      <c r="C1287" s="6">
        <v>22.657230748275399</v>
      </c>
      <c r="D1287" s="6">
        <v>40.956491822301601</v>
      </c>
      <c r="E1287" s="19" t="s">
        <v>1949</v>
      </c>
      <c r="F1287" s="46">
        <f>INDEX(Δεδομένα!$P:$P,MATCH('2021'!E1287,Δεδομένα!$O:$O,0))</f>
        <v>57</v>
      </c>
      <c r="G1287" s="49" t="s">
        <v>1950</v>
      </c>
      <c r="H1287" s="51" t="str">
        <f>INDEX(Δεδομένα!B$1:B$51,MATCH('2021'!G1287,Δεδομένα!A$1:A$51,0))</f>
        <v>ΚΕΝΤΡΙΚΗΣ ΜΑΚΕΔΟΝΙΑΣ</v>
      </c>
      <c r="I1287" s="53">
        <f>INDEX(Δεδομένα!E$1:E$13,MATCH('2021'!H1287,Δεδομένα!D$1:D$13,0))</f>
        <v>3</v>
      </c>
      <c r="J1287" s="4">
        <v>44353</v>
      </c>
      <c r="K1287" s="3" t="s">
        <v>502</v>
      </c>
      <c r="L1287" s="17" t="str">
        <f t="shared" si="92"/>
        <v>06/06/2021 19:30</v>
      </c>
      <c r="M1287" s="4">
        <v>44353</v>
      </c>
      <c r="N1287" s="3" t="s">
        <v>524</v>
      </c>
      <c r="O1287" s="17" t="str">
        <f t="shared" si="93"/>
        <v>06/06/2021 20:40</v>
      </c>
      <c r="P1287" s="24">
        <f t="shared" si="94"/>
        <v>4.8611111109494232E-2</v>
      </c>
      <c r="Q1287" s="28">
        <v>0</v>
      </c>
      <c r="R1287" s="27">
        <f t="shared" si="95"/>
        <v>69.999999997671694</v>
      </c>
      <c r="S1287" s="3" t="s">
        <v>4</v>
      </c>
      <c r="T1287" s="3" t="s">
        <v>1956</v>
      </c>
      <c r="U1287" s="3" t="s">
        <v>4</v>
      </c>
      <c r="V1287" s="3" t="s">
        <v>2040</v>
      </c>
      <c r="W1287" s="5">
        <v>0</v>
      </c>
      <c r="X1287" s="5">
        <v>0</v>
      </c>
      <c r="Y1287" s="5">
        <v>0</v>
      </c>
      <c r="Z1287" s="5">
        <v>2</v>
      </c>
      <c r="AA1287" s="5">
        <v>0</v>
      </c>
      <c r="AB1287" s="5">
        <v>0</v>
      </c>
      <c r="AC1287" s="5">
        <v>0</v>
      </c>
      <c r="AD1287" s="5">
        <v>0</v>
      </c>
      <c r="AE1287" s="2">
        <v>2</v>
      </c>
      <c r="AF1287" s="2">
        <v>0</v>
      </c>
      <c r="AG1287" s="2">
        <v>0</v>
      </c>
      <c r="AH1287" s="2">
        <v>0</v>
      </c>
      <c r="AI1287" s="2">
        <v>0</v>
      </c>
      <c r="AJ1287" s="2">
        <v>1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 t="s">
        <v>4</v>
      </c>
      <c r="AT1287" s="2" t="s">
        <v>4</v>
      </c>
    </row>
    <row r="1288" spans="1:46" x14ac:dyDescent="0.2">
      <c r="A1288" s="2">
        <v>1667479</v>
      </c>
      <c r="B1288" s="2">
        <v>859572</v>
      </c>
      <c r="C1288" s="6">
        <v>22.614544321023899</v>
      </c>
      <c r="D1288" s="6">
        <v>40.982060444344803</v>
      </c>
      <c r="E1288" s="19" t="s">
        <v>1949</v>
      </c>
      <c r="F1288" s="46">
        <f>INDEX(Δεδομένα!$P:$P,MATCH('2021'!E1288,Δεδομένα!$O:$O,0))</f>
        <v>57</v>
      </c>
      <c r="G1288" s="49" t="s">
        <v>1950</v>
      </c>
      <c r="H1288" s="51" t="str">
        <f>INDEX(Δεδομένα!B$1:B$51,MATCH('2021'!G1288,Δεδομένα!A$1:A$51,0))</f>
        <v>ΚΕΝΤΡΙΚΗΣ ΜΑΚΕΔΟΝΙΑΣ</v>
      </c>
      <c r="I1288" s="53">
        <f>INDEX(Δεδομένα!E$1:E$13,MATCH('2021'!H1288,Δεδομένα!D$1:D$13,0))</f>
        <v>3</v>
      </c>
      <c r="J1288" s="4">
        <v>44354</v>
      </c>
      <c r="K1288" s="3" t="s">
        <v>785</v>
      </c>
      <c r="L1288" s="17" t="str">
        <f t="shared" si="92"/>
        <v>07/06/2021 12:22</v>
      </c>
      <c r="M1288" s="4">
        <v>44354</v>
      </c>
      <c r="N1288" s="3" t="s">
        <v>529</v>
      </c>
      <c r="O1288" s="17" t="str">
        <f t="shared" si="93"/>
        <v>07/06/2021 14:05</v>
      </c>
      <c r="P1288" s="24">
        <f t="shared" si="94"/>
        <v>7.1527777778101154E-2</v>
      </c>
      <c r="Q1288" s="28">
        <v>0</v>
      </c>
      <c r="R1288" s="27">
        <f t="shared" si="95"/>
        <v>103.00000000046566</v>
      </c>
      <c r="S1288" s="3" t="s">
        <v>4</v>
      </c>
      <c r="T1288" s="3" t="s">
        <v>1956</v>
      </c>
      <c r="U1288" s="3" t="s">
        <v>4</v>
      </c>
      <c r="V1288" s="3" t="s">
        <v>2041</v>
      </c>
      <c r="W1288" s="5">
        <v>0</v>
      </c>
      <c r="X1288" s="5">
        <v>0</v>
      </c>
      <c r="Y1288" s="5">
        <v>0</v>
      </c>
      <c r="Z1288" s="5">
        <v>3</v>
      </c>
      <c r="AA1288" s="5">
        <v>0</v>
      </c>
      <c r="AB1288" s="5">
        <v>0</v>
      </c>
      <c r="AC1288" s="5">
        <v>0</v>
      </c>
      <c r="AD1288" s="5">
        <v>0</v>
      </c>
      <c r="AE1288" s="2">
        <v>4</v>
      </c>
      <c r="AF1288" s="2">
        <v>0</v>
      </c>
      <c r="AG1288" s="2">
        <v>0</v>
      </c>
      <c r="AH1288" s="2">
        <v>0</v>
      </c>
      <c r="AI1288" s="2">
        <v>0</v>
      </c>
      <c r="AJ1288" s="2">
        <v>2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 t="s">
        <v>4</v>
      </c>
      <c r="AT1288" s="2" t="s">
        <v>4</v>
      </c>
    </row>
    <row r="1289" spans="1:46" x14ac:dyDescent="0.2">
      <c r="A1289" s="2">
        <v>1671245</v>
      </c>
      <c r="B1289" s="2">
        <v>863273</v>
      </c>
      <c r="C1289" s="6">
        <v>22.9298522627594</v>
      </c>
      <c r="D1289" s="6">
        <v>40.960509641093999</v>
      </c>
      <c r="E1289" s="19" t="s">
        <v>1949</v>
      </c>
      <c r="F1289" s="46">
        <f>INDEX(Δεδομένα!$P:$P,MATCH('2021'!E1289,Δεδομένα!$O:$O,0))</f>
        <v>57</v>
      </c>
      <c r="G1289" s="49" t="s">
        <v>1950</v>
      </c>
      <c r="H1289" s="51" t="str">
        <f>INDEX(Δεδομένα!B$1:B$51,MATCH('2021'!G1289,Δεδομένα!A$1:A$51,0))</f>
        <v>ΚΕΝΤΡΙΚΗΣ ΜΑΚΕΔΟΝΙΑΣ</v>
      </c>
      <c r="I1289" s="53">
        <f>INDEX(Δεδομένα!E$1:E$13,MATCH('2021'!H1289,Δεδομένα!D$1:D$13,0))</f>
        <v>3</v>
      </c>
      <c r="J1289" s="4">
        <v>44367</v>
      </c>
      <c r="K1289" s="3" t="s">
        <v>2042</v>
      </c>
      <c r="L1289" s="17" t="str">
        <f t="shared" si="92"/>
        <v>20/06/2021 11:04</v>
      </c>
      <c r="M1289" s="4">
        <v>44367</v>
      </c>
      <c r="N1289" s="3" t="s">
        <v>552</v>
      </c>
      <c r="O1289" s="17" t="str">
        <f t="shared" si="93"/>
        <v>20/06/2021 13:00</v>
      </c>
      <c r="P1289" s="24">
        <f t="shared" si="94"/>
        <v>8.0555555556202307E-2</v>
      </c>
      <c r="Q1289" s="28">
        <v>0</v>
      </c>
      <c r="R1289" s="27">
        <f t="shared" si="95"/>
        <v>116.00000000093132</v>
      </c>
      <c r="S1289" s="3" t="s">
        <v>4</v>
      </c>
      <c r="T1289" s="3" t="s">
        <v>1951</v>
      </c>
      <c r="U1289" s="3" t="s">
        <v>4</v>
      </c>
      <c r="V1289" s="3" t="s">
        <v>2043</v>
      </c>
      <c r="W1289" s="5">
        <v>0</v>
      </c>
      <c r="X1289" s="5">
        <v>3</v>
      </c>
      <c r="Y1289" s="5">
        <v>0</v>
      </c>
      <c r="Z1289" s="5">
        <v>13</v>
      </c>
      <c r="AA1289" s="5">
        <v>0</v>
      </c>
      <c r="AB1289" s="5">
        <v>14</v>
      </c>
      <c r="AC1289" s="5">
        <v>0</v>
      </c>
      <c r="AD1289" s="5">
        <v>0</v>
      </c>
      <c r="AE1289" s="2">
        <v>9</v>
      </c>
      <c r="AF1289" s="2">
        <v>0</v>
      </c>
      <c r="AG1289" s="2">
        <v>0</v>
      </c>
      <c r="AH1289" s="2">
        <v>0</v>
      </c>
      <c r="AI1289" s="2">
        <v>0</v>
      </c>
      <c r="AJ1289" s="2">
        <v>5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 t="s">
        <v>4</v>
      </c>
      <c r="AT1289" s="2" t="s">
        <v>4</v>
      </c>
    </row>
    <row r="1290" spans="1:46" x14ac:dyDescent="0.2">
      <c r="A1290" s="2">
        <v>1671253</v>
      </c>
      <c r="B1290" s="2">
        <v>863659</v>
      </c>
      <c r="C1290" s="6">
        <v>22.8345436177718</v>
      </c>
      <c r="D1290" s="6">
        <v>40.9473779071566</v>
      </c>
      <c r="E1290" s="19" t="s">
        <v>1949</v>
      </c>
      <c r="F1290" s="46">
        <f>INDEX(Δεδομένα!$P:$P,MATCH('2021'!E1290,Δεδομένα!$O:$O,0))</f>
        <v>57</v>
      </c>
      <c r="G1290" s="49" t="s">
        <v>1950</v>
      </c>
      <c r="H1290" s="51" t="str">
        <f>INDEX(Δεδομένα!B$1:B$51,MATCH('2021'!G1290,Δεδομένα!A$1:A$51,0))</f>
        <v>ΚΕΝΤΡΙΚΗΣ ΜΑΚΕΔΟΝΙΑΣ</v>
      </c>
      <c r="I1290" s="53">
        <f>INDEX(Δεδομένα!E$1:E$13,MATCH('2021'!H1290,Δεδομένα!D$1:D$13,0))</f>
        <v>3</v>
      </c>
      <c r="J1290" s="4">
        <v>44368</v>
      </c>
      <c r="K1290" s="3" t="s">
        <v>2044</v>
      </c>
      <c r="L1290" s="17" t="str">
        <f t="shared" si="92"/>
        <v>21/06/2021 16:46</v>
      </c>
      <c r="M1290" s="4">
        <v>44368</v>
      </c>
      <c r="N1290" s="3" t="s">
        <v>725</v>
      </c>
      <c r="O1290" s="17" t="str">
        <f t="shared" si="93"/>
        <v>21/06/2021 17:16</v>
      </c>
      <c r="P1290" s="24">
        <f t="shared" si="94"/>
        <v>2.0833333335758653E-2</v>
      </c>
      <c r="Q1290" s="28">
        <v>0</v>
      </c>
      <c r="R1290" s="27">
        <f t="shared" si="95"/>
        <v>30.00000000349246</v>
      </c>
      <c r="S1290" s="3" t="s">
        <v>4</v>
      </c>
      <c r="T1290" s="3" t="s">
        <v>1951</v>
      </c>
      <c r="U1290" s="3" t="s">
        <v>4</v>
      </c>
      <c r="V1290" s="3" t="s">
        <v>2017</v>
      </c>
      <c r="W1290" s="5">
        <v>0</v>
      </c>
      <c r="X1290" s="5">
        <v>0</v>
      </c>
      <c r="Y1290" s="5">
        <v>0</v>
      </c>
      <c r="Z1290" s="5">
        <v>0.1</v>
      </c>
      <c r="AA1290" s="5">
        <v>0</v>
      </c>
      <c r="AB1290" s="5">
        <v>0</v>
      </c>
      <c r="AC1290" s="5">
        <v>0</v>
      </c>
      <c r="AD1290" s="5">
        <v>0</v>
      </c>
      <c r="AE1290" s="2">
        <v>2</v>
      </c>
      <c r="AF1290" s="2">
        <v>0</v>
      </c>
      <c r="AG1290" s="2">
        <v>0</v>
      </c>
      <c r="AH1290" s="2">
        <v>0</v>
      </c>
      <c r="AI1290" s="2">
        <v>0</v>
      </c>
      <c r="AJ1290" s="2">
        <v>1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 t="s">
        <v>4</v>
      </c>
      <c r="AT1290" s="2" t="s">
        <v>4</v>
      </c>
    </row>
    <row r="1291" spans="1:46" x14ac:dyDescent="0.2">
      <c r="A1291" s="2">
        <v>1671834</v>
      </c>
      <c r="B1291" s="2">
        <v>864168</v>
      </c>
      <c r="C1291" s="6">
        <v>22.593450761139302</v>
      </c>
      <c r="D1291" s="6">
        <v>40.996855151309397</v>
      </c>
      <c r="E1291" s="19" t="s">
        <v>1949</v>
      </c>
      <c r="F1291" s="46">
        <f>INDEX(Δεδομένα!$P:$P,MATCH('2021'!E1291,Δεδομένα!$O:$O,0))</f>
        <v>57</v>
      </c>
      <c r="G1291" s="49" t="s">
        <v>1950</v>
      </c>
      <c r="H1291" s="51" t="str">
        <f>INDEX(Δεδομένα!B$1:B$51,MATCH('2021'!G1291,Δεδομένα!A$1:A$51,0))</f>
        <v>ΚΕΝΤΡΙΚΗΣ ΜΑΚΕΔΟΝΙΑΣ</v>
      </c>
      <c r="I1291" s="53">
        <f>INDEX(Δεδομένα!E$1:E$13,MATCH('2021'!H1291,Δεδομένα!D$1:D$13,0))</f>
        <v>3</v>
      </c>
      <c r="J1291" s="4">
        <v>44370</v>
      </c>
      <c r="K1291" s="3" t="s">
        <v>298</v>
      </c>
      <c r="L1291" s="17" t="str">
        <f t="shared" si="92"/>
        <v>23/06/2021 12:35</v>
      </c>
      <c r="M1291" s="4">
        <v>44370</v>
      </c>
      <c r="N1291" s="3" t="s">
        <v>299</v>
      </c>
      <c r="O1291" s="17" t="str">
        <f t="shared" si="93"/>
        <v>23/06/2021 13:10</v>
      </c>
      <c r="P1291" s="24">
        <f t="shared" si="94"/>
        <v>2.4305555554747116E-2</v>
      </c>
      <c r="Q1291" s="28">
        <v>0</v>
      </c>
      <c r="R1291" s="27">
        <f t="shared" si="95"/>
        <v>34.999999998835847</v>
      </c>
      <c r="S1291" s="3" t="s">
        <v>4</v>
      </c>
      <c r="T1291" s="3" t="s">
        <v>1956</v>
      </c>
      <c r="U1291" s="3" t="s">
        <v>1964</v>
      </c>
      <c r="V1291" s="3" t="s">
        <v>2045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1</v>
      </c>
      <c r="AD1291" s="5">
        <v>0</v>
      </c>
      <c r="AE1291" s="2">
        <v>6</v>
      </c>
      <c r="AF1291" s="2">
        <v>0</v>
      </c>
      <c r="AG1291" s="2">
        <v>0</v>
      </c>
      <c r="AH1291" s="2">
        <v>0</v>
      </c>
      <c r="AI1291" s="2">
        <v>0</v>
      </c>
      <c r="AJ1291" s="2">
        <v>3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 t="s">
        <v>4</v>
      </c>
      <c r="AT1291" s="2" t="s">
        <v>4</v>
      </c>
    </row>
    <row r="1292" spans="1:46" x14ac:dyDescent="0.2">
      <c r="A1292" s="2">
        <v>1672978</v>
      </c>
      <c r="B1292" s="2">
        <v>864865</v>
      </c>
      <c r="C1292" s="6">
        <v>22.817561727241401</v>
      </c>
      <c r="D1292" s="6">
        <v>40.8514516945135</v>
      </c>
      <c r="E1292" s="19" t="s">
        <v>1949</v>
      </c>
      <c r="F1292" s="46">
        <f>INDEX(Δεδομένα!$P:$P,MATCH('2021'!E1292,Δεδομένα!$O:$O,0))</f>
        <v>57</v>
      </c>
      <c r="G1292" s="49" t="s">
        <v>1950</v>
      </c>
      <c r="H1292" s="51" t="str">
        <f>INDEX(Δεδομένα!B$1:B$51,MATCH('2021'!G1292,Δεδομένα!A$1:A$51,0))</f>
        <v>ΚΕΝΤΡΙΚΗΣ ΜΑΚΕΔΟΝΙΑΣ</v>
      </c>
      <c r="I1292" s="53">
        <f>INDEX(Δεδομένα!E$1:E$13,MATCH('2021'!H1292,Δεδομένα!D$1:D$13,0))</f>
        <v>3</v>
      </c>
      <c r="J1292" s="4">
        <v>44372</v>
      </c>
      <c r="K1292" s="3" t="s">
        <v>1057</v>
      </c>
      <c r="L1292" s="17" t="str">
        <f t="shared" si="92"/>
        <v>25/06/2021 14:59</v>
      </c>
      <c r="M1292" s="4">
        <v>44372</v>
      </c>
      <c r="N1292" s="3" t="s">
        <v>1349</v>
      </c>
      <c r="O1292" s="17" t="str">
        <f t="shared" si="93"/>
        <v>25/06/2021 20:56</v>
      </c>
      <c r="P1292" s="24">
        <f t="shared" si="94"/>
        <v>0.24791666666715173</v>
      </c>
      <c r="Q1292" s="28">
        <v>0</v>
      </c>
      <c r="R1292" s="27">
        <f t="shared" si="95"/>
        <v>357.00000000069849</v>
      </c>
      <c r="S1292" s="3" t="s">
        <v>4</v>
      </c>
      <c r="T1292" s="3" t="s">
        <v>1951</v>
      </c>
      <c r="U1292" s="3" t="s">
        <v>4</v>
      </c>
      <c r="V1292" s="3" t="s">
        <v>2046</v>
      </c>
      <c r="W1292" s="5">
        <v>0</v>
      </c>
      <c r="X1292" s="5">
        <v>0</v>
      </c>
      <c r="Y1292" s="5">
        <v>0</v>
      </c>
      <c r="Z1292" s="5">
        <v>200</v>
      </c>
      <c r="AA1292" s="5">
        <v>0</v>
      </c>
      <c r="AB1292" s="5">
        <v>200</v>
      </c>
      <c r="AC1292" s="5">
        <v>200</v>
      </c>
      <c r="AD1292" s="5">
        <v>0</v>
      </c>
      <c r="AE1292" s="2">
        <v>13</v>
      </c>
      <c r="AF1292" s="2">
        <v>0</v>
      </c>
      <c r="AG1292" s="2">
        <v>0</v>
      </c>
      <c r="AH1292" s="2">
        <v>0</v>
      </c>
      <c r="AI1292" s="2">
        <v>0</v>
      </c>
      <c r="AJ1292" s="2">
        <v>7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 t="s">
        <v>4</v>
      </c>
      <c r="AT1292" s="2" t="s">
        <v>4</v>
      </c>
    </row>
    <row r="1293" spans="1:46" x14ac:dyDescent="0.2">
      <c r="A1293" s="2">
        <v>1672985</v>
      </c>
      <c r="B1293" s="2">
        <v>865127</v>
      </c>
      <c r="C1293" s="6">
        <v>22.812332153320298</v>
      </c>
      <c r="D1293" s="6">
        <v>40.849521636962898</v>
      </c>
      <c r="E1293" s="19" t="s">
        <v>1949</v>
      </c>
      <c r="F1293" s="46">
        <f>INDEX(Δεδομένα!$P:$P,MATCH('2021'!E1293,Δεδομένα!$O:$O,0))</f>
        <v>57</v>
      </c>
      <c r="G1293" s="49" t="s">
        <v>1950</v>
      </c>
      <c r="H1293" s="51" t="str">
        <f>INDEX(Δεδομένα!B$1:B$51,MATCH('2021'!G1293,Δεδομένα!A$1:A$51,0))</f>
        <v>ΚΕΝΤΡΙΚΗΣ ΜΑΚΕΔΟΝΙΑΣ</v>
      </c>
      <c r="I1293" s="53">
        <f>INDEX(Δεδομένα!E$1:E$13,MATCH('2021'!H1293,Δεδομένα!D$1:D$13,0))</f>
        <v>3</v>
      </c>
      <c r="J1293" s="4">
        <v>44373</v>
      </c>
      <c r="K1293" s="3" t="s">
        <v>692</v>
      </c>
      <c r="L1293" s="17" t="str">
        <f t="shared" si="92"/>
        <v>26/06/2021 10:50</v>
      </c>
      <c r="M1293" s="4">
        <v>44373</v>
      </c>
      <c r="N1293" s="3" t="s">
        <v>1670</v>
      </c>
      <c r="O1293" s="17" t="str">
        <f t="shared" si="93"/>
        <v>26/06/2021 12:13</v>
      </c>
      <c r="P1293" s="24">
        <f t="shared" si="94"/>
        <v>5.7638888887595385E-2</v>
      </c>
      <c r="Q1293" s="28">
        <v>0</v>
      </c>
      <c r="R1293" s="27">
        <f t="shared" si="95"/>
        <v>82.999999998137355</v>
      </c>
      <c r="S1293" s="3" t="s">
        <v>4</v>
      </c>
      <c r="T1293" s="3" t="s">
        <v>1951</v>
      </c>
      <c r="U1293" s="3" t="s">
        <v>4</v>
      </c>
      <c r="V1293" s="3" t="s">
        <v>2046</v>
      </c>
      <c r="W1293" s="5">
        <v>0</v>
      </c>
      <c r="X1293" s="5">
        <v>0</v>
      </c>
      <c r="Y1293" s="5">
        <v>0</v>
      </c>
      <c r="Z1293" s="5">
        <v>5</v>
      </c>
      <c r="AA1293" s="5">
        <v>0</v>
      </c>
      <c r="AB1293" s="5">
        <v>0</v>
      </c>
      <c r="AC1293" s="5">
        <v>0</v>
      </c>
      <c r="AD1293" s="5">
        <v>0</v>
      </c>
      <c r="AE1293" s="2">
        <v>4</v>
      </c>
      <c r="AF1293" s="2">
        <v>0</v>
      </c>
      <c r="AG1293" s="2">
        <v>0</v>
      </c>
      <c r="AH1293" s="2">
        <v>0</v>
      </c>
      <c r="AI1293" s="2">
        <v>0</v>
      </c>
      <c r="AJ1293" s="2">
        <v>2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 t="s">
        <v>4</v>
      </c>
      <c r="AT1293" s="2" t="s">
        <v>4</v>
      </c>
    </row>
    <row r="1294" spans="1:46" x14ac:dyDescent="0.2">
      <c r="A1294" s="2">
        <v>1672996</v>
      </c>
      <c r="B1294" s="2">
        <v>865168</v>
      </c>
      <c r="C1294" s="6">
        <v>22.8355164713332</v>
      </c>
      <c r="D1294" s="6">
        <v>40.969818726353701</v>
      </c>
      <c r="E1294" s="19" t="s">
        <v>1949</v>
      </c>
      <c r="F1294" s="46">
        <f>INDEX(Δεδομένα!$P:$P,MATCH('2021'!E1294,Δεδομένα!$O:$O,0))</f>
        <v>57</v>
      </c>
      <c r="G1294" s="49" t="s">
        <v>1950</v>
      </c>
      <c r="H1294" s="51" t="str">
        <f>INDEX(Δεδομένα!B$1:B$51,MATCH('2021'!G1294,Δεδομένα!A$1:A$51,0))</f>
        <v>ΚΕΝΤΡΙΚΗΣ ΜΑΚΕΔΟΝΙΑΣ</v>
      </c>
      <c r="I1294" s="53">
        <f>INDEX(Δεδομένα!E$1:E$13,MATCH('2021'!H1294,Δεδομένα!D$1:D$13,0))</f>
        <v>3</v>
      </c>
      <c r="J1294" s="4">
        <v>44373</v>
      </c>
      <c r="K1294" s="3" t="s">
        <v>119</v>
      </c>
      <c r="L1294" s="17" t="str">
        <f t="shared" si="92"/>
        <v>26/06/2021 12:25</v>
      </c>
      <c r="M1294" s="4">
        <v>44373</v>
      </c>
      <c r="N1294" s="3" t="s">
        <v>446</v>
      </c>
      <c r="O1294" s="17" t="str">
        <f t="shared" si="93"/>
        <v>26/06/2021 13:05</v>
      </c>
      <c r="P1294" s="24">
        <f t="shared" si="94"/>
        <v>2.7777777781011537E-2</v>
      </c>
      <c r="Q1294" s="28">
        <v>0</v>
      </c>
      <c r="R1294" s="27">
        <f t="shared" si="95"/>
        <v>40.000000004656613</v>
      </c>
      <c r="S1294" s="3" t="s">
        <v>4</v>
      </c>
      <c r="T1294" s="3" t="s">
        <v>1951</v>
      </c>
      <c r="U1294" s="3" t="s">
        <v>4</v>
      </c>
      <c r="V1294" s="3" t="s">
        <v>1953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7</v>
      </c>
      <c r="AC1294" s="5">
        <v>7</v>
      </c>
      <c r="AD1294" s="5">
        <v>0</v>
      </c>
      <c r="AE1294" s="2">
        <v>4</v>
      </c>
      <c r="AF1294" s="2">
        <v>0</v>
      </c>
      <c r="AG1294" s="2">
        <v>0</v>
      </c>
      <c r="AH1294" s="2">
        <v>0</v>
      </c>
      <c r="AI1294" s="2">
        <v>0</v>
      </c>
      <c r="AJ1294" s="2">
        <v>2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 t="s">
        <v>4</v>
      </c>
      <c r="AT1294" s="2" t="s">
        <v>4</v>
      </c>
    </row>
    <row r="1295" spans="1:46" x14ac:dyDescent="0.2">
      <c r="A1295" s="2">
        <v>1673010</v>
      </c>
      <c r="B1295" s="2">
        <v>865234</v>
      </c>
      <c r="C1295" s="6">
        <v>22.7137790037639</v>
      </c>
      <c r="D1295" s="6">
        <v>40.931391892740002</v>
      </c>
      <c r="E1295" s="19" t="s">
        <v>1949</v>
      </c>
      <c r="F1295" s="46">
        <f>INDEX(Δεδομένα!$P:$P,MATCH('2021'!E1295,Δεδομένα!$O:$O,0))</f>
        <v>57</v>
      </c>
      <c r="G1295" s="49" t="s">
        <v>1950</v>
      </c>
      <c r="H1295" s="51" t="str">
        <f>INDEX(Δεδομένα!B$1:B$51,MATCH('2021'!G1295,Δεδομένα!A$1:A$51,0))</f>
        <v>ΚΕΝΤΡΙΚΗΣ ΜΑΚΕΔΟΝΙΑΣ</v>
      </c>
      <c r="I1295" s="53">
        <f>INDEX(Δεδομένα!E$1:E$13,MATCH('2021'!H1295,Δεδομένα!D$1:D$13,0))</f>
        <v>3</v>
      </c>
      <c r="J1295" s="4">
        <v>44373</v>
      </c>
      <c r="K1295" s="3" t="s">
        <v>221</v>
      </c>
      <c r="L1295" s="17" t="str">
        <f t="shared" si="92"/>
        <v>26/06/2021 16:15</v>
      </c>
      <c r="M1295" s="4">
        <v>44373</v>
      </c>
      <c r="N1295" s="3" t="s">
        <v>1395</v>
      </c>
      <c r="O1295" s="17" t="str">
        <f t="shared" si="93"/>
        <v>26/06/2021 17:53</v>
      </c>
      <c r="P1295" s="24">
        <f t="shared" si="94"/>
        <v>6.8055555551836733E-2</v>
      </c>
      <c r="Q1295" s="28">
        <v>0</v>
      </c>
      <c r="R1295" s="27">
        <f t="shared" si="95"/>
        <v>97.999999994644895</v>
      </c>
      <c r="S1295" s="3" t="s">
        <v>4</v>
      </c>
      <c r="T1295" s="3" t="s">
        <v>1951</v>
      </c>
      <c r="U1295" s="3" t="s">
        <v>4</v>
      </c>
      <c r="V1295" s="3" t="s">
        <v>2047</v>
      </c>
      <c r="W1295" s="5">
        <v>0</v>
      </c>
      <c r="X1295" s="5">
        <v>0</v>
      </c>
      <c r="Y1295" s="5">
        <v>0</v>
      </c>
      <c r="Z1295" s="5">
        <v>5</v>
      </c>
      <c r="AA1295" s="5">
        <v>0</v>
      </c>
      <c r="AB1295" s="5">
        <v>10</v>
      </c>
      <c r="AC1295" s="5">
        <v>80</v>
      </c>
      <c r="AD1295" s="5">
        <v>0</v>
      </c>
      <c r="AE1295" s="2">
        <v>6</v>
      </c>
      <c r="AF1295" s="2">
        <v>0</v>
      </c>
      <c r="AG1295" s="2">
        <v>0</v>
      </c>
      <c r="AH1295" s="2">
        <v>0</v>
      </c>
      <c r="AI1295" s="2">
        <v>0</v>
      </c>
      <c r="AJ1295" s="2">
        <v>3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 t="s">
        <v>4</v>
      </c>
      <c r="AT1295" s="2" t="s">
        <v>4</v>
      </c>
    </row>
    <row r="1296" spans="1:46" x14ac:dyDescent="0.2">
      <c r="A1296" s="2">
        <v>1673958</v>
      </c>
      <c r="B1296" s="2">
        <v>865564</v>
      </c>
      <c r="C1296" s="6">
        <v>22.656446816640699</v>
      </c>
      <c r="D1296" s="6">
        <v>41.010417497791401</v>
      </c>
      <c r="E1296" s="19" t="s">
        <v>1949</v>
      </c>
      <c r="F1296" s="46">
        <f>INDEX(Δεδομένα!$P:$P,MATCH('2021'!E1296,Δεδομένα!$O:$O,0))</f>
        <v>57</v>
      </c>
      <c r="G1296" s="49" t="s">
        <v>1950</v>
      </c>
      <c r="H1296" s="51" t="str">
        <f>INDEX(Δεδομένα!B$1:B$51,MATCH('2021'!G1296,Δεδομένα!A$1:A$51,0))</f>
        <v>ΚΕΝΤΡΙΚΗΣ ΜΑΚΕΔΟΝΙΑΣ</v>
      </c>
      <c r="I1296" s="53">
        <f>INDEX(Δεδομένα!E$1:E$13,MATCH('2021'!H1296,Δεδομένα!D$1:D$13,0))</f>
        <v>3</v>
      </c>
      <c r="J1296" s="4">
        <v>44374</v>
      </c>
      <c r="K1296" s="3" t="s">
        <v>39</v>
      </c>
      <c r="L1296" s="17" t="str">
        <f t="shared" si="92"/>
        <v>27/06/2021 14:40</v>
      </c>
      <c r="M1296" s="4">
        <v>44375</v>
      </c>
      <c r="N1296" s="3" t="s">
        <v>1014</v>
      </c>
      <c r="O1296" s="17" t="str">
        <f t="shared" si="93"/>
        <v>28/06/2021 21:55</v>
      </c>
      <c r="P1296" s="29">
        <f t="shared" si="94"/>
        <v>1.3020833333357587</v>
      </c>
      <c r="Q1296" s="30">
        <f>1*24</f>
        <v>24</v>
      </c>
      <c r="R1296" s="27">
        <f t="shared" si="95"/>
        <v>1875.0000000034925</v>
      </c>
      <c r="S1296" s="3" t="s">
        <v>4</v>
      </c>
      <c r="T1296" s="3" t="s">
        <v>1956</v>
      </c>
      <c r="U1296" s="3" t="s">
        <v>4</v>
      </c>
      <c r="V1296" s="3" t="s">
        <v>2048</v>
      </c>
      <c r="W1296" s="5">
        <v>0</v>
      </c>
      <c r="X1296" s="5">
        <v>100</v>
      </c>
      <c r="Y1296" s="5">
        <v>0</v>
      </c>
      <c r="Z1296" s="5">
        <v>400</v>
      </c>
      <c r="AA1296" s="5">
        <v>0</v>
      </c>
      <c r="AB1296" s="5">
        <v>300</v>
      </c>
      <c r="AC1296" s="5">
        <v>200</v>
      </c>
      <c r="AD1296" s="5">
        <v>0</v>
      </c>
      <c r="AE1296" s="2">
        <v>37</v>
      </c>
      <c r="AF1296" s="2">
        <v>0</v>
      </c>
      <c r="AG1296" s="2">
        <v>1</v>
      </c>
      <c r="AH1296" s="2">
        <v>0</v>
      </c>
      <c r="AI1296" s="2">
        <v>7</v>
      </c>
      <c r="AJ1296" s="2">
        <v>14</v>
      </c>
      <c r="AK1296" s="2">
        <v>0</v>
      </c>
      <c r="AL1296" s="2">
        <v>0</v>
      </c>
      <c r="AM1296" s="2">
        <v>5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 t="s">
        <v>4</v>
      </c>
      <c r="AT1296" s="2" t="s">
        <v>4</v>
      </c>
    </row>
    <row r="1297" spans="1:46" x14ac:dyDescent="0.2">
      <c r="A1297" s="2">
        <v>1673359</v>
      </c>
      <c r="B1297" s="2">
        <v>865824</v>
      </c>
      <c r="C1297" s="6">
        <v>22.687516764542899</v>
      </c>
      <c r="D1297" s="6">
        <v>40.917109464597999</v>
      </c>
      <c r="E1297" s="19" t="s">
        <v>1949</v>
      </c>
      <c r="F1297" s="46">
        <f>INDEX(Δεδομένα!$P:$P,MATCH('2021'!E1297,Δεδομένα!$O:$O,0))</f>
        <v>57</v>
      </c>
      <c r="G1297" s="49" t="s">
        <v>1950</v>
      </c>
      <c r="H1297" s="51" t="str">
        <f>INDEX(Δεδομένα!B$1:B$51,MATCH('2021'!G1297,Δεδομένα!A$1:A$51,0))</f>
        <v>ΚΕΝΤΡΙΚΗΣ ΜΑΚΕΔΟΝΙΑΣ</v>
      </c>
      <c r="I1297" s="53">
        <f>INDEX(Δεδομένα!E$1:E$13,MATCH('2021'!H1297,Δεδομένα!D$1:D$13,0))</f>
        <v>3</v>
      </c>
      <c r="J1297" s="4">
        <v>44375</v>
      </c>
      <c r="K1297" s="3" t="s">
        <v>912</v>
      </c>
      <c r="L1297" s="17" t="str">
        <f t="shared" si="92"/>
        <v>28/06/2021 12:38</v>
      </c>
      <c r="M1297" s="4">
        <v>44375</v>
      </c>
      <c r="N1297" s="3" t="s">
        <v>1844</v>
      </c>
      <c r="O1297" s="17" t="str">
        <f t="shared" si="93"/>
        <v>28/06/2021 16:14</v>
      </c>
      <c r="P1297" s="24">
        <f t="shared" si="94"/>
        <v>0.15000000000145519</v>
      </c>
      <c r="Q1297" s="28">
        <v>0</v>
      </c>
      <c r="R1297" s="27">
        <f t="shared" si="95"/>
        <v>216.00000000209548</v>
      </c>
      <c r="S1297" s="3" t="s">
        <v>4</v>
      </c>
      <c r="T1297" s="3" t="s">
        <v>1956</v>
      </c>
      <c r="U1297" s="3" t="s">
        <v>4</v>
      </c>
      <c r="V1297" s="3" t="s">
        <v>2049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80</v>
      </c>
      <c r="AD1297" s="5">
        <v>0</v>
      </c>
      <c r="AE1297" s="2">
        <v>10</v>
      </c>
      <c r="AF1297" s="2">
        <v>0</v>
      </c>
      <c r="AG1297" s="2">
        <v>0</v>
      </c>
      <c r="AH1297" s="2">
        <v>0</v>
      </c>
      <c r="AI1297" s="2">
        <v>0</v>
      </c>
      <c r="AJ1297" s="2">
        <v>5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 t="s">
        <v>4</v>
      </c>
      <c r="AT1297" s="2" t="s">
        <v>4</v>
      </c>
    </row>
    <row r="1298" spans="1:46" x14ac:dyDescent="0.2">
      <c r="A1298" s="2">
        <v>1674311</v>
      </c>
      <c r="B1298" s="2">
        <v>866957</v>
      </c>
      <c r="C1298" s="6">
        <v>22.632033072447001</v>
      </c>
      <c r="D1298" s="6">
        <v>40.992382471265699</v>
      </c>
      <c r="E1298" s="19" t="s">
        <v>1949</v>
      </c>
      <c r="F1298" s="46">
        <f>INDEX(Δεδομένα!$P:$P,MATCH('2021'!E1298,Δεδομένα!$O:$O,0))</f>
        <v>57</v>
      </c>
      <c r="G1298" s="49" t="s">
        <v>1950</v>
      </c>
      <c r="H1298" s="51" t="str">
        <f>INDEX(Δεδομένα!B$1:B$51,MATCH('2021'!G1298,Δεδομένα!A$1:A$51,0))</f>
        <v>ΚΕΝΤΡΙΚΗΣ ΜΑΚΕΔΟΝΙΑΣ</v>
      </c>
      <c r="I1298" s="53">
        <f>INDEX(Δεδομένα!E$1:E$13,MATCH('2021'!H1298,Δεδομένα!D$1:D$13,0))</f>
        <v>3</v>
      </c>
      <c r="J1298" s="4">
        <v>44378</v>
      </c>
      <c r="K1298" s="3" t="s">
        <v>717</v>
      </c>
      <c r="L1298" s="17" t="str">
        <f t="shared" si="92"/>
        <v>01/07/2021 17:46</v>
      </c>
      <c r="M1298" s="4">
        <v>44378</v>
      </c>
      <c r="N1298" s="3" t="s">
        <v>13</v>
      </c>
      <c r="O1298" s="17" t="str">
        <f t="shared" si="93"/>
        <v>01/07/2021 18:50</v>
      </c>
      <c r="P1298" s="24">
        <f t="shared" si="94"/>
        <v>4.4444444443797693E-2</v>
      </c>
      <c r="Q1298" s="28">
        <v>0</v>
      </c>
      <c r="R1298" s="27">
        <f t="shared" si="95"/>
        <v>63.999999999068677</v>
      </c>
      <c r="S1298" s="3" t="s">
        <v>4</v>
      </c>
      <c r="T1298" s="3" t="s">
        <v>1956</v>
      </c>
      <c r="U1298" s="3" t="s">
        <v>4</v>
      </c>
      <c r="V1298" s="3" t="s">
        <v>2041</v>
      </c>
      <c r="W1298" s="5">
        <v>0</v>
      </c>
      <c r="X1298" s="5">
        <v>0</v>
      </c>
      <c r="Y1298" s="5">
        <v>0</v>
      </c>
      <c r="Z1298" s="5">
        <v>1</v>
      </c>
      <c r="AA1298" s="5">
        <v>0</v>
      </c>
      <c r="AB1298" s="5">
        <v>0</v>
      </c>
      <c r="AC1298" s="5">
        <v>0</v>
      </c>
      <c r="AD1298" s="5">
        <v>0</v>
      </c>
      <c r="AE1298" s="2">
        <v>5</v>
      </c>
      <c r="AF1298" s="2">
        <v>0</v>
      </c>
      <c r="AG1298" s="2">
        <v>0</v>
      </c>
      <c r="AH1298" s="2">
        <v>0</v>
      </c>
      <c r="AI1298" s="2">
        <v>0</v>
      </c>
      <c r="AJ1298" s="2">
        <v>2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 t="s">
        <v>4</v>
      </c>
      <c r="AT1298" s="2" t="s">
        <v>4</v>
      </c>
    </row>
    <row r="1299" spans="1:46" x14ac:dyDescent="0.2">
      <c r="A1299" s="2">
        <v>1674309</v>
      </c>
      <c r="B1299" s="2">
        <v>867036</v>
      </c>
      <c r="C1299" s="6">
        <v>22.680536643257302</v>
      </c>
      <c r="D1299" s="6">
        <v>40.955884941281802</v>
      </c>
      <c r="E1299" s="19" t="s">
        <v>1949</v>
      </c>
      <c r="F1299" s="46">
        <f>INDEX(Δεδομένα!$P:$P,MATCH('2021'!E1299,Δεδομένα!$O:$O,0))</f>
        <v>57</v>
      </c>
      <c r="G1299" s="49" t="s">
        <v>1950</v>
      </c>
      <c r="H1299" s="51" t="str">
        <f>INDEX(Δεδομένα!B$1:B$51,MATCH('2021'!G1299,Δεδομένα!A$1:A$51,0))</f>
        <v>ΚΕΝΤΡΙΚΗΣ ΜΑΚΕΔΟΝΙΑΣ</v>
      </c>
      <c r="I1299" s="53">
        <f>INDEX(Δεδομένα!E$1:E$13,MATCH('2021'!H1299,Δεδομένα!D$1:D$13,0))</f>
        <v>3</v>
      </c>
      <c r="J1299" s="4">
        <v>44378</v>
      </c>
      <c r="K1299" s="3" t="s">
        <v>819</v>
      </c>
      <c r="L1299" s="17" t="str">
        <f t="shared" si="92"/>
        <v>01/07/2021 20:31</v>
      </c>
      <c r="M1299" s="4">
        <v>44378</v>
      </c>
      <c r="N1299" s="3" t="s">
        <v>1344</v>
      </c>
      <c r="O1299" s="17" t="str">
        <f t="shared" si="93"/>
        <v>01/07/2021 22:25</v>
      </c>
      <c r="P1299" s="24">
        <f t="shared" si="94"/>
        <v>7.9166666670062114E-2</v>
      </c>
      <c r="Q1299" s="28">
        <v>0</v>
      </c>
      <c r="R1299" s="27">
        <f t="shared" si="95"/>
        <v>114.00000000488944</v>
      </c>
      <c r="S1299" s="3" t="s">
        <v>4</v>
      </c>
      <c r="T1299" s="3" t="s">
        <v>1956</v>
      </c>
      <c r="U1299" s="3" t="s">
        <v>4</v>
      </c>
      <c r="V1299" s="3" t="s">
        <v>2052</v>
      </c>
      <c r="W1299" s="5">
        <v>0</v>
      </c>
      <c r="X1299" s="5">
        <v>0</v>
      </c>
      <c r="Y1299" s="5">
        <v>0</v>
      </c>
      <c r="Z1299" s="5">
        <v>0.5</v>
      </c>
      <c r="AA1299" s="5">
        <v>0</v>
      </c>
      <c r="AB1299" s="5">
        <v>0</v>
      </c>
      <c r="AC1299" s="5">
        <v>10</v>
      </c>
      <c r="AD1299" s="5">
        <v>0</v>
      </c>
      <c r="AE1299" s="2">
        <v>8</v>
      </c>
      <c r="AF1299" s="2">
        <v>0</v>
      </c>
      <c r="AG1299" s="2">
        <v>0</v>
      </c>
      <c r="AH1299" s="2">
        <v>0</v>
      </c>
      <c r="AI1299" s="2">
        <v>0</v>
      </c>
      <c r="AJ1299" s="2">
        <v>4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 t="s">
        <v>4</v>
      </c>
      <c r="AT1299" s="2" t="s">
        <v>4</v>
      </c>
    </row>
    <row r="1300" spans="1:46" x14ac:dyDescent="0.2">
      <c r="A1300" s="2">
        <v>1675115</v>
      </c>
      <c r="B1300" s="2">
        <v>867180</v>
      </c>
      <c r="C1300" s="6">
        <v>22.718413733797298</v>
      </c>
      <c r="D1300" s="6">
        <v>40.803056695314297</v>
      </c>
      <c r="E1300" s="19" t="s">
        <v>1949</v>
      </c>
      <c r="F1300" s="46">
        <f>INDEX(Δεδομένα!$P:$P,MATCH('2021'!E1300,Δεδομένα!$O:$O,0))</f>
        <v>57</v>
      </c>
      <c r="G1300" s="49" t="s">
        <v>1950</v>
      </c>
      <c r="H1300" s="51" t="str">
        <f>INDEX(Δεδομένα!B$1:B$51,MATCH('2021'!G1300,Δεδομένα!A$1:A$51,0))</f>
        <v>ΚΕΝΤΡΙΚΗΣ ΜΑΚΕΔΟΝΙΑΣ</v>
      </c>
      <c r="I1300" s="53">
        <f>INDEX(Δεδομένα!E$1:E$13,MATCH('2021'!H1300,Δεδομένα!D$1:D$13,0))</f>
        <v>3</v>
      </c>
      <c r="J1300" s="4">
        <v>44379</v>
      </c>
      <c r="K1300" s="3" t="s">
        <v>1132</v>
      </c>
      <c r="L1300" s="17" t="str">
        <f t="shared" si="92"/>
        <v>02/07/2021 09:29</v>
      </c>
      <c r="M1300" s="4">
        <v>44379</v>
      </c>
      <c r="N1300" s="3" t="s">
        <v>119</v>
      </c>
      <c r="O1300" s="17" t="str">
        <f t="shared" si="93"/>
        <v>02/07/2021 12:25</v>
      </c>
      <c r="P1300" s="24">
        <f t="shared" si="94"/>
        <v>0.12222222222044365</v>
      </c>
      <c r="Q1300" s="28">
        <v>0</v>
      </c>
      <c r="R1300" s="27">
        <f t="shared" si="95"/>
        <v>175.99999999743886</v>
      </c>
      <c r="S1300" s="3" t="s">
        <v>4</v>
      </c>
      <c r="T1300" s="3" t="s">
        <v>1951</v>
      </c>
      <c r="U1300" s="3" t="s">
        <v>4</v>
      </c>
      <c r="V1300" s="3" t="s">
        <v>2034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35</v>
      </c>
      <c r="AD1300" s="5">
        <v>0</v>
      </c>
      <c r="AE1300" s="2">
        <v>9</v>
      </c>
      <c r="AF1300" s="2">
        <v>0</v>
      </c>
      <c r="AG1300" s="2">
        <v>0</v>
      </c>
      <c r="AH1300" s="2">
        <v>0</v>
      </c>
      <c r="AI1300" s="2">
        <v>0</v>
      </c>
      <c r="AJ1300" s="2">
        <v>4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</row>
    <row r="1301" spans="1:46" x14ac:dyDescent="0.2">
      <c r="A1301" s="2">
        <v>1675124</v>
      </c>
      <c r="B1301" s="2">
        <v>867256</v>
      </c>
      <c r="C1301" s="6">
        <v>22.857222561540599</v>
      </c>
      <c r="D1301" s="6">
        <v>40.956114288970603</v>
      </c>
      <c r="E1301" s="19" t="s">
        <v>1949</v>
      </c>
      <c r="F1301" s="46">
        <f>INDEX(Δεδομένα!$P:$P,MATCH('2021'!E1301,Δεδομένα!$O:$O,0))</f>
        <v>57</v>
      </c>
      <c r="G1301" s="49" t="s">
        <v>1950</v>
      </c>
      <c r="H1301" s="51" t="str">
        <f>INDEX(Δεδομένα!B$1:B$51,MATCH('2021'!G1301,Δεδομένα!A$1:A$51,0))</f>
        <v>ΚΕΝΤΡΙΚΗΣ ΜΑΚΕΔΟΝΙΑΣ</v>
      </c>
      <c r="I1301" s="53">
        <f>INDEX(Δεδομένα!E$1:E$13,MATCH('2021'!H1301,Δεδομένα!D$1:D$13,0))</f>
        <v>3</v>
      </c>
      <c r="J1301" s="4">
        <v>44379</v>
      </c>
      <c r="K1301" s="3" t="s">
        <v>1310</v>
      </c>
      <c r="L1301" s="17" t="str">
        <f t="shared" si="92"/>
        <v>02/07/2021 12:45</v>
      </c>
      <c r="M1301" s="4">
        <v>44380</v>
      </c>
      <c r="N1301" s="3" t="s">
        <v>2053</v>
      </c>
      <c r="O1301" s="17" t="str">
        <f t="shared" si="93"/>
        <v>03/07/2021 08:18</v>
      </c>
      <c r="P1301" s="24">
        <f t="shared" si="94"/>
        <v>0.81458333333284827</v>
      </c>
      <c r="Q1301" s="28">
        <v>0</v>
      </c>
      <c r="R1301" s="27">
        <f t="shared" si="95"/>
        <v>1172.9999999993015</v>
      </c>
      <c r="S1301" s="3" t="s">
        <v>4</v>
      </c>
      <c r="T1301" s="3" t="s">
        <v>1951</v>
      </c>
      <c r="U1301" s="3" t="s">
        <v>4</v>
      </c>
      <c r="V1301" s="3" t="s">
        <v>1953</v>
      </c>
      <c r="W1301" s="5">
        <v>0</v>
      </c>
      <c r="X1301" s="5">
        <v>600</v>
      </c>
      <c r="Y1301" s="5">
        <v>0</v>
      </c>
      <c r="Z1301" s="5">
        <v>0</v>
      </c>
      <c r="AA1301" s="5">
        <v>0</v>
      </c>
      <c r="AB1301" s="5">
        <v>400</v>
      </c>
      <c r="AC1301" s="5">
        <v>3000</v>
      </c>
      <c r="AD1301" s="5">
        <v>0</v>
      </c>
      <c r="AE1301" s="2">
        <v>38</v>
      </c>
      <c r="AF1301" s="2">
        <v>0</v>
      </c>
      <c r="AG1301" s="2">
        <v>0</v>
      </c>
      <c r="AH1301" s="2">
        <v>0</v>
      </c>
      <c r="AI1301" s="2">
        <v>10</v>
      </c>
      <c r="AJ1301" s="2">
        <v>23</v>
      </c>
      <c r="AK1301" s="2">
        <v>0</v>
      </c>
      <c r="AL1301" s="2">
        <v>0</v>
      </c>
      <c r="AM1301" s="2">
        <v>5</v>
      </c>
      <c r="AN1301" s="2">
        <v>1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</row>
    <row r="1302" spans="1:46" x14ac:dyDescent="0.2">
      <c r="A1302" s="2">
        <v>1675777</v>
      </c>
      <c r="B1302" s="2">
        <v>867735</v>
      </c>
      <c r="C1302" s="6">
        <v>22.857838959102999</v>
      </c>
      <c r="D1302" s="6">
        <v>40.837457616826001</v>
      </c>
      <c r="E1302" s="19" t="s">
        <v>1949</v>
      </c>
      <c r="F1302" s="46">
        <f>INDEX(Δεδομένα!$P:$P,MATCH('2021'!E1302,Δεδομένα!$O:$O,0))</f>
        <v>57</v>
      </c>
      <c r="G1302" s="49" t="s">
        <v>1950</v>
      </c>
      <c r="H1302" s="51" t="str">
        <f>INDEX(Δεδομένα!B$1:B$51,MATCH('2021'!G1302,Δεδομένα!A$1:A$51,0))</f>
        <v>ΚΕΝΤΡΙΚΗΣ ΜΑΚΕΔΟΝΙΑΣ</v>
      </c>
      <c r="I1302" s="53">
        <f>INDEX(Δεδομένα!E$1:E$13,MATCH('2021'!H1302,Δεδομένα!D$1:D$13,0))</f>
        <v>3</v>
      </c>
      <c r="J1302" s="4">
        <v>44380</v>
      </c>
      <c r="K1302" s="3" t="s">
        <v>1766</v>
      </c>
      <c r="L1302" s="17" t="str">
        <f t="shared" si="92"/>
        <v>03/07/2021 19:02</v>
      </c>
      <c r="M1302" s="4">
        <v>44380</v>
      </c>
      <c r="N1302" s="3" t="s">
        <v>1238</v>
      </c>
      <c r="O1302" s="17" t="str">
        <f t="shared" si="93"/>
        <v>03/07/2021 21:05</v>
      </c>
      <c r="P1302" s="24">
        <f t="shared" si="94"/>
        <v>8.5416666661330964E-2</v>
      </c>
      <c r="Q1302" s="28">
        <v>0</v>
      </c>
      <c r="R1302" s="27">
        <f t="shared" si="95"/>
        <v>122.99999999231659</v>
      </c>
      <c r="S1302" s="3" t="s">
        <v>4</v>
      </c>
      <c r="T1302" s="3" t="s">
        <v>1951</v>
      </c>
      <c r="U1302" s="3" t="s">
        <v>4</v>
      </c>
      <c r="V1302" s="3" t="s">
        <v>2054</v>
      </c>
      <c r="W1302" s="5">
        <v>0</v>
      </c>
      <c r="X1302" s="5">
        <v>0</v>
      </c>
      <c r="Y1302" s="5">
        <v>0</v>
      </c>
      <c r="Z1302" s="5">
        <v>0</v>
      </c>
      <c r="AA1302" s="5">
        <v>1</v>
      </c>
      <c r="AB1302" s="5">
        <v>0</v>
      </c>
      <c r="AC1302" s="5">
        <v>32</v>
      </c>
      <c r="AD1302" s="5">
        <v>0</v>
      </c>
      <c r="AE1302" s="2">
        <v>8</v>
      </c>
      <c r="AF1302" s="2">
        <v>0</v>
      </c>
      <c r="AG1302" s="2">
        <v>0</v>
      </c>
      <c r="AH1302" s="2">
        <v>0</v>
      </c>
      <c r="AI1302" s="2">
        <v>0</v>
      </c>
      <c r="AJ1302" s="2">
        <v>4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</row>
    <row r="1303" spans="1:46" x14ac:dyDescent="0.2">
      <c r="A1303" s="2">
        <v>1675783</v>
      </c>
      <c r="B1303" s="2">
        <v>868360</v>
      </c>
      <c r="C1303" s="6">
        <v>22.8713178754628</v>
      </c>
      <c r="D1303" s="6">
        <v>41.0032833190023</v>
      </c>
      <c r="E1303" s="19" t="s">
        <v>1949</v>
      </c>
      <c r="F1303" s="46">
        <f>INDEX(Δεδομένα!$P:$P,MATCH('2021'!E1303,Δεδομένα!$O:$O,0))</f>
        <v>57</v>
      </c>
      <c r="G1303" s="49" t="s">
        <v>1950</v>
      </c>
      <c r="H1303" s="51" t="str">
        <f>INDEX(Δεδομένα!B$1:B$51,MATCH('2021'!G1303,Δεδομένα!A$1:A$51,0))</f>
        <v>ΚΕΝΤΡΙΚΗΣ ΜΑΚΕΔΟΝΙΑΣ</v>
      </c>
      <c r="I1303" s="53">
        <f>INDEX(Δεδομένα!E$1:E$13,MATCH('2021'!H1303,Δεδομένα!D$1:D$13,0))</f>
        <v>3</v>
      </c>
      <c r="J1303" s="4">
        <v>44382</v>
      </c>
      <c r="K1303" s="3" t="s">
        <v>1145</v>
      </c>
      <c r="L1303" s="17" t="str">
        <f t="shared" si="92"/>
        <v>05/07/2021 19:29</v>
      </c>
      <c r="M1303" s="4">
        <v>44383</v>
      </c>
      <c r="N1303" s="3" t="s">
        <v>292</v>
      </c>
      <c r="O1303" s="17" t="str">
        <f t="shared" si="93"/>
        <v>06/07/2021 02:00</v>
      </c>
      <c r="P1303" s="24">
        <f t="shared" si="94"/>
        <v>0.27152777778246673</v>
      </c>
      <c r="Q1303" s="28">
        <v>0</v>
      </c>
      <c r="R1303" s="27">
        <f t="shared" si="95"/>
        <v>391.00000000675209</v>
      </c>
      <c r="S1303" s="3" t="s">
        <v>4</v>
      </c>
      <c r="T1303" s="3" t="s">
        <v>1951</v>
      </c>
      <c r="U1303" s="3" t="s">
        <v>4</v>
      </c>
      <c r="V1303" s="3" t="s">
        <v>346</v>
      </c>
      <c r="W1303" s="5">
        <v>0</v>
      </c>
      <c r="X1303" s="5">
        <v>0</v>
      </c>
      <c r="Y1303" s="5">
        <v>1.2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2">
        <v>14</v>
      </c>
      <c r="AF1303" s="2">
        <v>0</v>
      </c>
      <c r="AG1303" s="2">
        <v>0</v>
      </c>
      <c r="AH1303" s="2">
        <v>0</v>
      </c>
      <c r="AI1303" s="2">
        <v>0</v>
      </c>
      <c r="AJ1303" s="2">
        <v>7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</row>
    <row r="1304" spans="1:46" x14ac:dyDescent="0.2">
      <c r="A1304" s="2">
        <v>1676544</v>
      </c>
      <c r="B1304" s="2">
        <v>869206</v>
      </c>
      <c r="C1304" s="6">
        <v>22.9690484288931</v>
      </c>
      <c r="D1304" s="6">
        <v>41.107369340279597</v>
      </c>
      <c r="E1304" s="19" t="s">
        <v>1949</v>
      </c>
      <c r="F1304" s="46">
        <f>INDEX(Δεδομένα!$P:$P,MATCH('2021'!E1304,Δεδομένα!$O:$O,0))</f>
        <v>57</v>
      </c>
      <c r="G1304" s="49" t="s">
        <v>1950</v>
      </c>
      <c r="H1304" s="51" t="str">
        <f>INDEX(Δεδομένα!B$1:B$51,MATCH('2021'!G1304,Δεδομένα!A$1:A$51,0))</f>
        <v>ΚΕΝΤΡΙΚΗΣ ΜΑΚΕΔΟΝΙΑΣ</v>
      </c>
      <c r="I1304" s="53">
        <f>INDEX(Δεδομένα!E$1:E$13,MATCH('2021'!H1304,Δεδομένα!D$1:D$13,0))</f>
        <v>3</v>
      </c>
      <c r="J1304" s="4">
        <v>44385</v>
      </c>
      <c r="K1304" s="3" t="s">
        <v>490</v>
      </c>
      <c r="L1304" s="17" t="str">
        <f t="shared" si="92"/>
        <v>08/07/2021 16:00</v>
      </c>
      <c r="M1304" s="4">
        <v>44385</v>
      </c>
      <c r="N1304" s="3" t="s">
        <v>1672</v>
      </c>
      <c r="O1304" s="17" t="str">
        <f t="shared" si="93"/>
        <v>08/07/2021 18:08</v>
      </c>
      <c r="P1304" s="24">
        <f t="shared" si="94"/>
        <v>8.8888888894871343E-2</v>
      </c>
      <c r="Q1304" s="28">
        <v>0</v>
      </c>
      <c r="R1304" s="27">
        <f t="shared" si="95"/>
        <v>128.00000000861473</v>
      </c>
      <c r="S1304" s="3" t="s">
        <v>4</v>
      </c>
      <c r="T1304" s="3" t="s">
        <v>1951</v>
      </c>
      <c r="U1304" s="3" t="s">
        <v>4</v>
      </c>
      <c r="V1304" s="3" t="s">
        <v>2055</v>
      </c>
      <c r="W1304" s="5">
        <v>0</v>
      </c>
      <c r="X1304" s="5">
        <v>0</v>
      </c>
      <c r="Y1304" s="5">
        <v>0</v>
      </c>
      <c r="Z1304" s="5">
        <v>1</v>
      </c>
      <c r="AA1304" s="5">
        <v>0</v>
      </c>
      <c r="AB1304" s="5">
        <v>0</v>
      </c>
      <c r="AC1304" s="5">
        <v>0</v>
      </c>
      <c r="AD1304" s="5">
        <v>0</v>
      </c>
      <c r="AE1304" s="2">
        <v>2</v>
      </c>
      <c r="AF1304" s="2">
        <v>0</v>
      </c>
      <c r="AG1304" s="2">
        <v>0</v>
      </c>
      <c r="AH1304" s="2">
        <v>0</v>
      </c>
      <c r="AI1304" s="2">
        <v>0</v>
      </c>
      <c r="AJ1304" s="2">
        <v>1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</row>
    <row r="1305" spans="1:46" x14ac:dyDescent="0.2">
      <c r="A1305" s="2">
        <v>1677207</v>
      </c>
      <c r="B1305" s="2">
        <v>869821</v>
      </c>
      <c r="C1305" s="6">
        <v>22.633032905842601</v>
      </c>
      <c r="D1305" s="6">
        <v>40.989488645194001</v>
      </c>
      <c r="E1305" s="19" t="s">
        <v>1949</v>
      </c>
      <c r="F1305" s="46">
        <f>INDEX(Δεδομένα!$P:$P,MATCH('2021'!E1305,Δεδομένα!$O:$O,0))</f>
        <v>57</v>
      </c>
      <c r="G1305" s="49" t="s">
        <v>1950</v>
      </c>
      <c r="H1305" s="51" t="str">
        <f>INDEX(Δεδομένα!B$1:B$51,MATCH('2021'!G1305,Δεδομένα!A$1:A$51,0))</f>
        <v>ΚΕΝΤΡΙΚΗΣ ΜΑΚΕΔΟΝΙΑΣ</v>
      </c>
      <c r="I1305" s="53">
        <f>INDEX(Δεδομένα!E$1:E$13,MATCH('2021'!H1305,Δεδομένα!D$1:D$13,0))</f>
        <v>3</v>
      </c>
      <c r="J1305" s="4">
        <v>44387</v>
      </c>
      <c r="K1305" s="3" t="s">
        <v>545</v>
      </c>
      <c r="L1305" s="17" t="str">
        <f t="shared" si="92"/>
        <v>10/07/2021 16:10</v>
      </c>
      <c r="M1305" s="4">
        <v>44387</v>
      </c>
      <c r="N1305" s="3" t="s">
        <v>150</v>
      </c>
      <c r="O1305" s="17" t="str">
        <f t="shared" si="93"/>
        <v>10/07/2021 19:00</v>
      </c>
      <c r="P1305" s="24">
        <f t="shared" si="94"/>
        <v>0.11805555555474712</v>
      </c>
      <c r="Q1305" s="28">
        <v>0</v>
      </c>
      <c r="R1305" s="27">
        <f t="shared" si="95"/>
        <v>169.99999999883585</v>
      </c>
      <c r="S1305" s="3" t="s">
        <v>4</v>
      </c>
      <c r="T1305" s="3" t="s">
        <v>1956</v>
      </c>
      <c r="U1305" s="3" t="s">
        <v>4</v>
      </c>
      <c r="V1305" s="3" t="s">
        <v>1966</v>
      </c>
      <c r="W1305" s="5">
        <v>0</v>
      </c>
      <c r="X1305" s="5">
        <v>0</v>
      </c>
      <c r="Y1305" s="5">
        <v>0</v>
      </c>
      <c r="Z1305" s="5">
        <v>6</v>
      </c>
      <c r="AA1305" s="5">
        <v>1</v>
      </c>
      <c r="AB1305" s="5">
        <v>0</v>
      </c>
      <c r="AC1305" s="5">
        <v>0</v>
      </c>
      <c r="AD1305" s="5">
        <v>0</v>
      </c>
      <c r="AE1305" s="2">
        <v>7</v>
      </c>
      <c r="AF1305" s="2">
        <v>0</v>
      </c>
      <c r="AG1305" s="2">
        <v>0</v>
      </c>
      <c r="AH1305" s="2">
        <v>0</v>
      </c>
      <c r="AI1305" s="2">
        <v>0</v>
      </c>
      <c r="AJ1305" s="2">
        <v>4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</row>
    <row r="1306" spans="1:46" x14ac:dyDescent="0.2">
      <c r="A1306" s="2">
        <v>1677214</v>
      </c>
      <c r="B1306" s="2">
        <v>869880</v>
      </c>
      <c r="E1306" s="19" t="s">
        <v>1949</v>
      </c>
      <c r="F1306" s="46">
        <f>INDEX(Δεδομένα!$P:$P,MATCH('2021'!E1306,Δεδομένα!$O:$O,0))</f>
        <v>57</v>
      </c>
      <c r="G1306" s="49" t="s">
        <v>1950</v>
      </c>
      <c r="H1306" s="51" t="str">
        <f>INDEX(Δεδομένα!B$1:B$51,MATCH('2021'!G1306,Δεδομένα!A$1:A$51,0))</f>
        <v>ΚΕΝΤΡΙΚΗΣ ΜΑΚΕΔΟΝΙΑΣ</v>
      </c>
      <c r="I1306" s="53">
        <f>INDEX(Δεδομένα!E$1:E$13,MATCH('2021'!H1306,Δεδομένα!D$1:D$13,0))</f>
        <v>3</v>
      </c>
      <c r="J1306" s="4">
        <v>44389</v>
      </c>
      <c r="K1306" s="3" t="s">
        <v>634</v>
      </c>
      <c r="L1306" s="17" t="str">
        <f t="shared" si="92"/>
        <v>12/07/2021 19:05</v>
      </c>
      <c r="M1306" s="4">
        <v>44389</v>
      </c>
      <c r="N1306" s="3" t="s">
        <v>96</v>
      </c>
      <c r="O1306" s="17" t="str">
        <f t="shared" si="93"/>
        <v>12/07/2021 20:55</v>
      </c>
      <c r="P1306" s="24">
        <f t="shared" si="94"/>
        <v>7.6388888890505768E-2</v>
      </c>
      <c r="Q1306" s="28">
        <v>0</v>
      </c>
      <c r="R1306" s="27">
        <f t="shared" si="95"/>
        <v>110.00000000232831</v>
      </c>
      <c r="S1306" s="3" t="s">
        <v>4</v>
      </c>
      <c r="T1306" s="3" t="s">
        <v>1951</v>
      </c>
      <c r="U1306" s="3" t="s">
        <v>2056</v>
      </c>
      <c r="V1306" s="3" t="s">
        <v>2056</v>
      </c>
      <c r="W1306" s="5">
        <v>0</v>
      </c>
      <c r="X1306" s="5">
        <v>0</v>
      </c>
      <c r="Y1306" s="5">
        <v>0</v>
      </c>
      <c r="Z1306" s="5">
        <v>1.4</v>
      </c>
      <c r="AA1306" s="5">
        <v>0</v>
      </c>
      <c r="AB1306" s="5">
        <v>0</v>
      </c>
      <c r="AC1306" s="5">
        <v>0</v>
      </c>
      <c r="AD1306" s="5">
        <v>0</v>
      </c>
      <c r="AE1306" s="2">
        <v>3</v>
      </c>
      <c r="AF1306" s="2">
        <v>0</v>
      </c>
      <c r="AG1306" s="2">
        <v>0</v>
      </c>
      <c r="AH1306" s="2">
        <v>0</v>
      </c>
      <c r="AI1306" s="2">
        <v>0</v>
      </c>
      <c r="AJ1306" s="2">
        <v>2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</row>
    <row r="1307" spans="1:46" x14ac:dyDescent="0.2">
      <c r="A1307" s="2">
        <v>1678617</v>
      </c>
      <c r="B1307" s="2">
        <v>871266</v>
      </c>
      <c r="C1307" s="6">
        <v>22.806433722041401</v>
      </c>
      <c r="D1307" s="6">
        <v>40.881401842871099</v>
      </c>
      <c r="E1307" s="19" t="s">
        <v>1949</v>
      </c>
      <c r="F1307" s="46">
        <f>INDEX(Δεδομένα!$P:$P,MATCH('2021'!E1307,Δεδομένα!$O:$O,0))</f>
        <v>57</v>
      </c>
      <c r="G1307" s="49" t="s">
        <v>1950</v>
      </c>
      <c r="H1307" s="51" t="str">
        <f>INDEX(Δεδομένα!B$1:B$51,MATCH('2021'!G1307,Δεδομένα!A$1:A$51,0))</f>
        <v>ΚΕΝΤΡΙΚΗΣ ΜΑΚΕΔΟΝΙΑΣ</v>
      </c>
      <c r="I1307" s="53">
        <f>INDEX(Δεδομένα!E$1:E$13,MATCH('2021'!H1307,Δεδομένα!D$1:D$13,0))</f>
        <v>3</v>
      </c>
      <c r="J1307" s="4">
        <v>44392</v>
      </c>
      <c r="K1307" s="3" t="s">
        <v>692</v>
      </c>
      <c r="L1307" s="17" t="str">
        <f t="shared" si="92"/>
        <v>15/07/2021 10:50</v>
      </c>
      <c r="M1307" s="4">
        <v>44392</v>
      </c>
      <c r="N1307" s="3" t="s">
        <v>238</v>
      </c>
      <c r="O1307" s="17" t="str">
        <f t="shared" si="93"/>
        <v>15/07/2021 11:30</v>
      </c>
      <c r="P1307" s="24">
        <f t="shared" si="94"/>
        <v>2.7777777773735579E-2</v>
      </c>
      <c r="Q1307" s="28">
        <v>0</v>
      </c>
      <c r="R1307" s="27">
        <f t="shared" si="95"/>
        <v>39.999999994179234</v>
      </c>
      <c r="S1307" s="3" t="s">
        <v>4</v>
      </c>
      <c r="T1307" s="3" t="s">
        <v>1951</v>
      </c>
      <c r="U1307" s="3" t="s">
        <v>2018</v>
      </c>
      <c r="V1307" s="3" t="s">
        <v>2019</v>
      </c>
      <c r="W1307" s="5">
        <v>0</v>
      </c>
      <c r="X1307" s="5">
        <v>0</v>
      </c>
      <c r="Y1307" s="5">
        <v>0</v>
      </c>
      <c r="Z1307" s="5">
        <v>0.1</v>
      </c>
      <c r="AA1307" s="5">
        <v>0</v>
      </c>
      <c r="AB1307" s="5">
        <v>0</v>
      </c>
      <c r="AC1307" s="5">
        <v>0</v>
      </c>
      <c r="AD1307" s="5">
        <v>0</v>
      </c>
      <c r="AE1307" s="2">
        <v>2</v>
      </c>
      <c r="AF1307" s="2">
        <v>0</v>
      </c>
      <c r="AG1307" s="2">
        <v>0</v>
      </c>
      <c r="AH1307" s="2">
        <v>0</v>
      </c>
      <c r="AI1307" s="2">
        <v>0</v>
      </c>
      <c r="AJ1307" s="2">
        <v>1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</row>
    <row r="1308" spans="1:46" x14ac:dyDescent="0.2">
      <c r="A1308" s="2">
        <v>1675143</v>
      </c>
      <c r="B1308" s="2">
        <v>872026</v>
      </c>
      <c r="C1308" s="6">
        <v>22.8889992465758</v>
      </c>
      <c r="D1308" s="6">
        <v>40.9538114758764</v>
      </c>
      <c r="E1308" s="19" t="s">
        <v>1949</v>
      </c>
      <c r="F1308" s="46">
        <f>INDEX(Δεδομένα!$P:$P,MATCH('2021'!E1308,Δεδομένα!$O:$O,0))</f>
        <v>57</v>
      </c>
      <c r="G1308" s="49" t="s">
        <v>1950</v>
      </c>
      <c r="H1308" s="51" t="str">
        <f>INDEX(Δεδομένα!B$1:B$51,MATCH('2021'!G1308,Δεδομένα!A$1:A$51,0))</f>
        <v>ΚΕΝΤΡΙΚΗΣ ΜΑΚΕΔΟΝΙΑΣ</v>
      </c>
      <c r="I1308" s="53">
        <f>INDEX(Δεδομένα!E$1:E$13,MATCH('2021'!H1308,Δεδομένα!D$1:D$13,0))</f>
        <v>3</v>
      </c>
      <c r="J1308" s="4">
        <v>44394</v>
      </c>
      <c r="K1308" s="3" t="s">
        <v>531</v>
      </c>
      <c r="L1308" s="17" t="str">
        <f t="shared" si="92"/>
        <v>17/07/2021 14:10</v>
      </c>
      <c r="M1308" s="4">
        <v>44394</v>
      </c>
      <c r="N1308" s="3" t="s">
        <v>562</v>
      </c>
      <c r="O1308" s="17" t="str">
        <f t="shared" si="93"/>
        <v>17/07/2021 15:45</v>
      </c>
      <c r="P1308" s="24">
        <f t="shared" si="94"/>
        <v>6.5972222218988463E-2</v>
      </c>
      <c r="Q1308" s="28">
        <v>0</v>
      </c>
      <c r="R1308" s="27">
        <f t="shared" si="95"/>
        <v>94.999999995343387</v>
      </c>
      <c r="S1308" s="3" t="s">
        <v>4</v>
      </c>
      <c r="T1308" s="3" t="s">
        <v>1951</v>
      </c>
      <c r="U1308" s="3" t="s">
        <v>4</v>
      </c>
      <c r="V1308" s="3" t="s">
        <v>2057</v>
      </c>
      <c r="W1308" s="5">
        <v>0</v>
      </c>
      <c r="X1308" s="5">
        <v>0</v>
      </c>
      <c r="Y1308" s="5">
        <v>0</v>
      </c>
      <c r="Z1308" s="5">
        <v>5</v>
      </c>
      <c r="AA1308" s="5">
        <v>0</v>
      </c>
      <c r="AB1308" s="5">
        <v>0</v>
      </c>
      <c r="AC1308" s="5">
        <v>5</v>
      </c>
      <c r="AD1308" s="5">
        <v>0</v>
      </c>
      <c r="AE1308" s="2">
        <v>6</v>
      </c>
      <c r="AF1308" s="2">
        <v>0</v>
      </c>
      <c r="AG1308" s="2">
        <v>0</v>
      </c>
      <c r="AH1308" s="2">
        <v>0</v>
      </c>
      <c r="AI1308" s="2">
        <v>0</v>
      </c>
      <c r="AJ1308" s="2">
        <v>3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</row>
    <row r="1309" spans="1:46" x14ac:dyDescent="0.2">
      <c r="A1309" s="2">
        <v>1679142</v>
      </c>
      <c r="B1309" s="2">
        <v>872133</v>
      </c>
      <c r="C1309" s="6">
        <v>22.858003529947901</v>
      </c>
      <c r="D1309" s="6">
        <v>40.8385296853954</v>
      </c>
      <c r="E1309" s="19" t="s">
        <v>1949</v>
      </c>
      <c r="F1309" s="46">
        <f>INDEX(Δεδομένα!$P:$P,MATCH('2021'!E1309,Δεδομένα!$O:$O,0))</f>
        <v>57</v>
      </c>
      <c r="G1309" s="49" t="s">
        <v>1950</v>
      </c>
      <c r="H1309" s="51" t="str">
        <f>INDEX(Δεδομένα!B$1:B$51,MATCH('2021'!G1309,Δεδομένα!A$1:A$51,0))</f>
        <v>ΚΕΝΤΡΙΚΗΣ ΜΑΚΕΔΟΝΙΑΣ</v>
      </c>
      <c r="I1309" s="53">
        <f>INDEX(Δεδομένα!E$1:E$13,MATCH('2021'!H1309,Δεδομένα!D$1:D$13,0))</f>
        <v>3</v>
      </c>
      <c r="J1309" s="4">
        <v>44394</v>
      </c>
      <c r="K1309" s="3" t="s">
        <v>449</v>
      </c>
      <c r="L1309" s="17" t="str">
        <f t="shared" si="92"/>
        <v>17/07/2021 19:38</v>
      </c>
      <c r="M1309" s="4">
        <v>44394</v>
      </c>
      <c r="N1309" s="3" t="s">
        <v>348</v>
      </c>
      <c r="O1309" s="17" t="str">
        <f t="shared" si="93"/>
        <v>17/07/2021 20:33</v>
      </c>
      <c r="P1309" s="24">
        <f t="shared" si="94"/>
        <v>3.8194444437976927E-2</v>
      </c>
      <c r="Q1309" s="28">
        <v>0</v>
      </c>
      <c r="R1309" s="27">
        <f t="shared" si="95"/>
        <v>54.999999990686774</v>
      </c>
      <c r="S1309" s="3" t="s">
        <v>4</v>
      </c>
      <c r="T1309" s="3" t="s">
        <v>1951</v>
      </c>
      <c r="U1309" s="3" t="s">
        <v>4</v>
      </c>
      <c r="V1309" s="3" t="s">
        <v>2054</v>
      </c>
      <c r="W1309" s="5">
        <v>0</v>
      </c>
      <c r="X1309" s="5">
        <v>0</v>
      </c>
      <c r="Y1309" s="5">
        <v>0</v>
      </c>
      <c r="Z1309" s="5">
        <v>0</v>
      </c>
      <c r="AA1309" s="5">
        <v>0.2</v>
      </c>
      <c r="AB1309" s="5">
        <v>0</v>
      </c>
      <c r="AC1309" s="5">
        <v>2</v>
      </c>
      <c r="AD1309" s="5">
        <v>0</v>
      </c>
      <c r="AE1309" s="2">
        <v>2</v>
      </c>
      <c r="AF1309" s="2">
        <v>0</v>
      </c>
      <c r="AG1309" s="2">
        <v>0</v>
      </c>
      <c r="AH1309" s="2">
        <v>0</v>
      </c>
      <c r="AI1309" s="2">
        <v>0</v>
      </c>
      <c r="AJ1309" s="2">
        <v>1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</row>
    <row r="1310" spans="1:46" x14ac:dyDescent="0.2">
      <c r="A1310" s="2">
        <v>1679156</v>
      </c>
      <c r="B1310" s="2">
        <v>872297</v>
      </c>
      <c r="C1310" s="6">
        <v>22.820729898148901</v>
      </c>
      <c r="D1310" s="6">
        <v>41.071365318167103</v>
      </c>
      <c r="E1310" s="19" t="s">
        <v>1949</v>
      </c>
      <c r="F1310" s="46">
        <f>INDEX(Δεδομένα!$P:$P,MATCH('2021'!E1310,Δεδομένα!$O:$O,0))</f>
        <v>57</v>
      </c>
      <c r="G1310" s="49" t="s">
        <v>1950</v>
      </c>
      <c r="H1310" s="51" t="str">
        <f>INDEX(Δεδομένα!B$1:B$51,MATCH('2021'!G1310,Δεδομένα!A$1:A$51,0))</f>
        <v>ΚΕΝΤΡΙΚΗΣ ΜΑΚΕΔΟΝΙΑΣ</v>
      </c>
      <c r="I1310" s="53">
        <f>INDEX(Δεδομένα!E$1:E$13,MATCH('2021'!H1310,Δεδομένα!D$1:D$13,0))</f>
        <v>3</v>
      </c>
      <c r="J1310" s="4">
        <v>44395</v>
      </c>
      <c r="K1310" s="3" t="s">
        <v>84</v>
      </c>
      <c r="L1310" s="17" t="str">
        <f t="shared" si="92"/>
        <v>18/07/2021 12:52</v>
      </c>
      <c r="M1310" s="4">
        <v>44395</v>
      </c>
      <c r="N1310" s="3" t="s">
        <v>986</v>
      </c>
      <c r="O1310" s="17" t="str">
        <f t="shared" si="93"/>
        <v>18/07/2021 17:34</v>
      </c>
      <c r="P1310" s="24">
        <f t="shared" si="94"/>
        <v>0.19583333333139308</v>
      </c>
      <c r="Q1310" s="28">
        <v>0</v>
      </c>
      <c r="R1310" s="27">
        <f t="shared" si="95"/>
        <v>281.99999999720603</v>
      </c>
      <c r="S1310" s="3" t="s">
        <v>4</v>
      </c>
      <c r="T1310" s="3" t="s">
        <v>1951</v>
      </c>
      <c r="U1310" s="3" t="s">
        <v>4</v>
      </c>
      <c r="V1310" s="3" t="s">
        <v>2013</v>
      </c>
      <c r="W1310" s="5">
        <v>0</v>
      </c>
      <c r="X1310" s="5">
        <v>5</v>
      </c>
      <c r="Y1310" s="5">
        <v>0</v>
      </c>
      <c r="Z1310" s="5">
        <v>145</v>
      </c>
      <c r="AA1310" s="5">
        <v>0</v>
      </c>
      <c r="AB1310" s="5">
        <v>0</v>
      </c>
      <c r="AC1310" s="5">
        <v>20</v>
      </c>
      <c r="AD1310" s="5">
        <v>0</v>
      </c>
      <c r="AE1310" s="2">
        <v>11</v>
      </c>
      <c r="AF1310" s="2">
        <v>0</v>
      </c>
      <c r="AG1310" s="2">
        <v>1</v>
      </c>
      <c r="AH1310" s="2">
        <v>0</v>
      </c>
      <c r="AI1310" s="2">
        <v>0</v>
      </c>
      <c r="AJ1310" s="2">
        <v>6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</row>
    <row r="1311" spans="1:46" x14ac:dyDescent="0.2">
      <c r="A1311" s="2">
        <v>1679830</v>
      </c>
      <c r="B1311" s="2">
        <v>873093</v>
      </c>
      <c r="C1311" s="6">
        <v>22.932792351297302</v>
      </c>
      <c r="D1311" s="6">
        <v>40.975306364585599</v>
      </c>
      <c r="E1311" s="19" t="s">
        <v>1949</v>
      </c>
      <c r="F1311" s="46">
        <f>INDEX(Δεδομένα!$P:$P,MATCH('2021'!E1311,Δεδομένα!$O:$O,0))</f>
        <v>57</v>
      </c>
      <c r="G1311" s="49" t="s">
        <v>1950</v>
      </c>
      <c r="H1311" s="51" t="str">
        <f>INDEX(Δεδομένα!B$1:B$51,MATCH('2021'!G1311,Δεδομένα!A$1:A$51,0))</f>
        <v>ΚΕΝΤΡΙΚΗΣ ΜΑΚΕΔΟΝΙΑΣ</v>
      </c>
      <c r="I1311" s="53">
        <f>INDEX(Δεδομένα!E$1:E$13,MATCH('2021'!H1311,Δεδομένα!D$1:D$13,0))</f>
        <v>3</v>
      </c>
      <c r="J1311" s="4">
        <v>44397</v>
      </c>
      <c r="K1311" s="3" t="s">
        <v>521</v>
      </c>
      <c r="L1311" s="17" t="str">
        <f t="shared" si="92"/>
        <v>20/07/2021 22:00</v>
      </c>
      <c r="M1311" s="4">
        <v>44397</v>
      </c>
      <c r="N1311" s="3" t="s">
        <v>2037</v>
      </c>
      <c r="O1311" s="17" t="str">
        <f t="shared" si="93"/>
        <v>20/07/2021 23:05</v>
      </c>
      <c r="P1311" s="24">
        <f t="shared" si="94"/>
        <v>4.5138888890505768E-2</v>
      </c>
      <c r="Q1311" s="28">
        <v>0</v>
      </c>
      <c r="R1311" s="27">
        <f t="shared" si="95"/>
        <v>65.000000002328306</v>
      </c>
      <c r="S1311" s="3" t="s">
        <v>4</v>
      </c>
      <c r="T1311" s="3" t="s">
        <v>1951</v>
      </c>
      <c r="U1311" s="3" t="s">
        <v>4</v>
      </c>
      <c r="V1311" s="3" t="s">
        <v>2058</v>
      </c>
      <c r="W1311" s="5">
        <v>0</v>
      </c>
      <c r="X1311" s="5">
        <v>0</v>
      </c>
      <c r="Y1311" s="5">
        <v>0</v>
      </c>
      <c r="Z1311" s="5">
        <v>2</v>
      </c>
      <c r="AA1311" s="5">
        <v>0</v>
      </c>
      <c r="AB1311" s="5">
        <v>0</v>
      </c>
      <c r="AC1311" s="5">
        <v>1</v>
      </c>
      <c r="AD1311" s="5">
        <v>0</v>
      </c>
      <c r="AE1311" s="2">
        <v>2</v>
      </c>
      <c r="AF1311" s="2">
        <v>0</v>
      </c>
      <c r="AG1311" s="2">
        <v>0</v>
      </c>
      <c r="AH1311" s="2">
        <v>0</v>
      </c>
      <c r="AI1311" s="2">
        <v>0</v>
      </c>
      <c r="AJ1311" s="2">
        <v>1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</row>
    <row r="1312" spans="1:46" x14ac:dyDescent="0.2">
      <c r="A1312" s="2">
        <v>1680463</v>
      </c>
      <c r="B1312" s="2">
        <v>873577</v>
      </c>
      <c r="C1312" s="6">
        <v>22.8057396318009</v>
      </c>
      <c r="D1312" s="6">
        <v>40.942258957636099</v>
      </c>
      <c r="E1312" s="19" t="s">
        <v>1949</v>
      </c>
      <c r="F1312" s="46">
        <f>INDEX(Δεδομένα!$P:$P,MATCH('2021'!E1312,Δεδομένα!$O:$O,0))</f>
        <v>57</v>
      </c>
      <c r="G1312" s="49" t="s">
        <v>1950</v>
      </c>
      <c r="H1312" s="51" t="str">
        <f>INDEX(Δεδομένα!B$1:B$51,MATCH('2021'!G1312,Δεδομένα!A$1:A$51,0))</f>
        <v>ΚΕΝΤΡΙΚΗΣ ΜΑΚΕΔΟΝΙΑΣ</v>
      </c>
      <c r="I1312" s="53">
        <f>INDEX(Δεδομένα!E$1:E$13,MATCH('2021'!H1312,Δεδομένα!D$1:D$13,0))</f>
        <v>3</v>
      </c>
      <c r="J1312" s="4">
        <v>44399</v>
      </c>
      <c r="K1312" s="3" t="s">
        <v>411</v>
      </c>
      <c r="L1312" s="17" t="str">
        <f t="shared" si="92"/>
        <v>22/07/2021 17:10</v>
      </c>
      <c r="M1312" s="4">
        <v>44399</v>
      </c>
      <c r="N1312" s="3" t="s">
        <v>55</v>
      </c>
      <c r="O1312" s="17" t="str">
        <f t="shared" si="93"/>
        <v>22/07/2021 18:28</v>
      </c>
      <c r="P1312" s="24">
        <f t="shared" si="94"/>
        <v>5.4166666661330964E-2</v>
      </c>
      <c r="Q1312" s="28">
        <v>0</v>
      </c>
      <c r="R1312" s="27">
        <f t="shared" si="95"/>
        <v>77.999999992316589</v>
      </c>
      <c r="S1312" s="3" t="s">
        <v>4</v>
      </c>
      <c r="T1312" s="3" t="s">
        <v>1951</v>
      </c>
      <c r="U1312" s="3" t="s">
        <v>4</v>
      </c>
      <c r="V1312" s="3" t="s">
        <v>2059</v>
      </c>
      <c r="W1312" s="5">
        <v>0</v>
      </c>
      <c r="X1312" s="5">
        <v>0</v>
      </c>
      <c r="Y1312" s="5">
        <v>0</v>
      </c>
      <c r="Z1312" s="5">
        <v>3</v>
      </c>
      <c r="AA1312" s="5">
        <v>0</v>
      </c>
      <c r="AB1312" s="5">
        <v>0</v>
      </c>
      <c r="AC1312" s="5">
        <v>0.5</v>
      </c>
      <c r="AD1312" s="5">
        <v>0</v>
      </c>
      <c r="AE1312" s="2">
        <v>4</v>
      </c>
      <c r="AF1312" s="2">
        <v>0</v>
      </c>
      <c r="AG1312" s="2">
        <v>0</v>
      </c>
      <c r="AH1312" s="2">
        <v>0</v>
      </c>
      <c r="AI1312" s="2">
        <v>0</v>
      </c>
      <c r="AJ1312" s="2">
        <v>2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</row>
    <row r="1313" spans="1:46" x14ac:dyDescent="0.2">
      <c r="A1313" s="2">
        <v>1681176</v>
      </c>
      <c r="B1313" s="2">
        <v>874364</v>
      </c>
      <c r="C1313" s="6">
        <v>22.720292362427099</v>
      </c>
      <c r="D1313" s="6">
        <v>40.855558538417597</v>
      </c>
      <c r="E1313" s="19" t="s">
        <v>1949</v>
      </c>
      <c r="F1313" s="46">
        <f>INDEX(Δεδομένα!$P:$P,MATCH('2021'!E1313,Δεδομένα!$O:$O,0))</f>
        <v>57</v>
      </c>
      <c r="G1313" s="49" t="s">
        <v>1950</v>
      </c>
      <c r="H1313" s="51" t="str">
        <f>INDEX(Δεδομένα!B$1:B$51,MATCH('2021'!G1313,Δεδομένα!A$1:A$51,0))</f>
        <v>ΚΕΝΤΡΙΚΗΣ ΜΑΚΕΔΟΝΙΑΣ</v>
      </c>
      <c r="I1313" s="53">
        <f>INDEX(Δεδομένα!E$1:E$13,MATCH('2021'!H1313,Δεδομένα!D$1:D$13,0))</f>
        <v>3</v>
      </c>
      <c r="J1313" s="4">
        <v>44402</v>
      </c>
      <c r="K1313" s="3" t="s">
        <v>299</v>
      </c>
      <c r="L1313" s="17" t="str">
        <f t="shared" si="92"/>
        <v>25/07/2021 13:10</v>
      </c>
      <c r="M1313" s="4">
        <v>44402</v>
      </c>
      <c r="N1313" s="3" t="s">
        <v>310</v>
      </c>
      <c r="O1313" s="17" t="str">
        <f t="shared" si="93"/>
        <v>25/07/2021 15:05</v>
      </c>
      <c r="P1313" s="24">
        <f t="shared" si="94"/>
        <v>7.9861111109494232E-2</v>
      </c>
      <c r="Q1313" s="28">
        <v>0</v>
      </c>
      <c r="R1313" s="27">
        <f t="shared" si="95"/>
        <v>114.99999999767169</v>
      </c>
      <c r="S1313" s="3" t="s">
        <v>4</v>
      </c>
      <c r="T1313" s="3" t="s">
        <v>1951</v>
      </c>
      <c r="U1313" s="3" t="s">
        <v>2060</v>
      </c>
      <c r="V1313" s="3" t="s">
        <v>2061</v>
      </c>
      <c r="W1313" s="5">
        <v>0</v>
      </c>
      <c r="X1313" s="5">
        <v>0</v>
      </c>
      <c r="Y1313" s="5">
        <v>0</v>
      </c>
      <c r="Z1313" s="5">
        <v>1.5</v>
      </c>
      <c r="AA1313" s="5">
        <v>0</v>
      </c>
      <c r="AB1313" s="5">
        <v>0</v>
      </c>
      <c r="AC1313" s="5">
        <v>0</v>
      </c>
      <c r="AD1313" s="5">
        <v>0</v>
      </c>
      <c r="AE1313" s="2">
        <v>2</v>
      </c>
      <c r="AF1313" s="2">
        <v>0</v>
      </c>
      <c r="AG1313" s="2">
        <v>0</v>
      </c>
      <c r="AH1313" s="2">
        <v>0</v>
      </c>
      <c r="AI1313" s="2">
        <v>0</v>
      </c>
      <c r="AJ1313" s="2">
        <v>1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</row>
    <row r="1314" spans="1:46" x14ac:dyDescent="0.2">
      <c r="A1314" s="2">
        <v>1681310</v>
      </c>
      <c r="B1314" s="2">
        <v>874713</v>
      </c>
      <c r="C1314" s="6">
        <v>22.887698757353501</v>
      </c>
      <c r="D1314" s="6">
        <v>41.003260653765203</v>
      </c>
      <c r="E1314" s="19" t="s">
        <v>1949</v>
      </c>
      <c r="F1314" s="46">
        <f>INDEX(Δεδομένα!$P:$P,MATCH('2021'!E1314,Δεδομένα!$O:$O,0))</f>
        <v>57</v>
      </c>
      <c r="G1314" s="49" t="s">
        <v>1950</v>
      </c>
      <c r="H1314" s="51" t="str">
        <f>INDEX(Δεδομένα!B$1:B$51,MATCH('2021'!G1314,Δεδομένα!A$1:A$51,0))</f>
        <v>ΚΕΝΤΡΙΚΗΣ ΜΑΚΕΔΟΝΙΑΣ</v>
      </c>
      <c r="I1314" s="53">
        <f>INDEX(Δεδομένα!E$1:E$13,MATCH('2021'!H1314,Δεδομένα!D$1:D$13,0))</f>
        <v>3</v>
      </c>
      <c r="J1314" s="4">
        <v>44403</v>
      </c>
      <c r="K1314" s="3" t="s">
        <v>102</v>
      </c>
      <c r="L1314" s="17" t="str">
        <f t="shared" si="92"/>
        <v>26/07/2021 18:35</v>
      </c>
      <c r="M1314" s="4">
        <v>44403</v>
      </c>
      <c r="N1314" s="3" t="s">
        <v>502</v>
      </c>
      <c r="O1314" s="17" t="str">
        <f t="shared" si="93"/>
        <v>26/07/2021 19:30</v>
      </c>
      <c r="P1314" s="24">
        <f t="shared" si="94"/>
        <v>3.8194444445252884E-2</v>
      </c>
      <c r="Q1314" s="28">
        <v>0</v>
      </c>
      <c r="R1314" s="27">
        <f t="shared" si="95"/>
        <v>55.000000001164153</v>
      </c>
      <c r="S1314" s="3" t="s">
        <v>4</v>
      </c>
      <c r="T1314" s="3" t="s">
        <v>1951</v>
      </c>
      <c r="U1314" s="3" t="s">
        <v>1950</v>
      </c>
      <c r="V1314" s="3" t="s">
        <v>1999</v>
      </c>
      <c r="W1314" s="5">
        <v>0</v>
      </c>
      <c r="X1314" s="5">
        <v>0</v>
      </c>
      <c r="Y1314" s="5">
        <v>0</v>
      </c>
      <c r="Z1314" s="5">
        <v>1</v>
      </c>
      <c r="AA1314" s="5">
        <v>0</v>
      </c>
      <c r="AB1314" s="5">
        <v>0</v>
      </c>
      <c r="AC1314" s="5">
        <v>1</v>
      </c>
      <c r="AD1314" s="5">
        <v>0</v>
      </c>
      <c r="AE1314" s="2">
        <v>4</v>
      </c>
      <c r="AF1314" s="2">
        <v>0</v>
      </c>
      <c r="AG1314" s="2">
        <v>0</v>
      </c>
      <c r="AH1314" s="2">
        <v>0</v>
      </c>
      <c r="AI1314" s="2">
        <v>0</v>
      </c>
      <c r="AJ1314" s="2">
        <v>2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</row>
    <row r="1315" spans="1:46" x14ac:dyDescent="0.2">
      <c r="A1315" s="2">
        <v>1684778</v>
      </c>
      <c r="B1315" s="2">
        <v>877479</v>
      </c>
      <c r="C1315" s="6">
        <v>22.537137813575001</v>
      </c>
      <c r="D1315" s="6">
        <v>41.131076502604103</v>
      </c>
      <c r="E1315" s="19" t="s">
        <v>1949</v>
      </c>
      <c r="F1315" s="46">
        <f>INDEX(Δεδομένα!$P:$P,MATCH('2021'!E1315,Δεδομένα!$O:$O,0))</f>
        <v>57</v>
      </c>
      <c r="G1315" s="49" t="s">
        <v>1950</v>
      </c>
      <c r="H1315" s="51" t="str">
        <f>INDEX(Δεδομένα!B$1:B$51,MATCH('2021'!G1315,Δεδομένα!A$1:A$51,0))</f>
        <v>ΚΕΝΤΡΙΚΗΣ ΜΑΚΕΔΟΝΙΑΣ</v>
      </c>
      <c r="I1315" s="53">
        <f>INDEX(Δεδομένα!E$1:E$13,MATCH('2021'!H1315,Δεδομένα!D$1:D$13,0))</f>
        <v>3</v>
      </c>
      <c r="J1315" s="4">
        <v>44411</v>
      </c>
      <c r="K1315" s="3" t="s">
        <v>2062</v>
      </c>
      <c r="L1315" s="17" t="str">
        <f t="shared" si="92"/>
        <v>03/08/2021 15:13</v>
      </c>
      <c r="M1315" s="4">
        <v>44412</v>
      </c>
      <c r="N1315" s="3" t="s">
        <v>2063</v>
      </c>
      <c r="O1315" s="17" t="str">
        <f t="shared" si="93"/>
        <v>04/08/2021 21:56</v>
      </c>
      <c r="P1315" s="29">
        <f t="shared" si="94"/>
        <v>1.2798611111138598</v>
      </c>
      <c r="Q1315" s="30">
        <f>1*24</f>
        <v>24</v>
      </c>
      <c r="R1315" s="27">
        <f t="shared" si="95"/>
        <v>1843.0000000039581</v>
      </c>
      <c r="S1315" s="3" t="s">
        <v>4</v>
      </c>
      <c r="T1315" s="3" t="s">
        <v>1956</v>
      </c>
      <c r="U1315" s="3" t="s">
        <v>2064</v>
      </c>
      <c r="V1315" s="3" t="s">
        <v>2065</v>
      </c>
      <c r="W1315" s="5">
        <v>0</v>
      </c>
      <c r="X1315" s="5">
        <v>250</v>
      </c>
      <c r="Y1315" s="5">
        <v>0</v>
      </c>
      <c r="Z1315" s="5">
        <v>0</v>
      </c>
      <c r="AA1315" s="5">
        <v>0</v>
      </c>
      <c r="AB1315" s="5">
        <v>50</v>
      </c>
      <c r="AC1315" s="5">
        <v>600</v>
      </c>
      <c r="AD1315" s="5">
        <v>0</v>
      </c>
      <c r="AE1315" s="2">
        <v>37</v>
      </c>
      <c r="AF1315" s="2">
        <v>0</v>
      </c>
      <c r="AG1315" s="2">
        <v>0</v>
      </c>
      <c r="AH1315" s="2">
        <v>0</v>
      </c>
      <c r="AI1315" s="2">
        <v>12</v>
      </c>
      <c r="AJ1315" s="2">
        <v>17</v>
      </c>
      <c r="AK1315" s="2">
        <v>0</v>
      </c>
      <c r="AL1315" s="2">
        <v>0</v>
      </c>
      <c r="AM1315" s="2">
        <v>12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</row>
    <row r="1316" spans="1:46" x14ac:dyDescent="0.2">
      <c r="A1316" s="2">
        <v>1683498</v>
      </c>
      <c r="B1316" s="2">
        <v>878105</v>
      </c>
      <c r="C1316" s="6">
        <v>22.844367683035198</v>
      </c>
      <c r="D1316" s="6">
        <v>40.826984688608498</v>
      </c>
      <c r="E1316" s="19" t="s">
        <v>1949</v>
      </c>
      <c r="F1316" s="46">
        <f>INDEX(Δεδομένα!$P:$P,MATCH('2021'!E1316,Δεδομένα!$O:$O,0))</f>
        <v>57</v>
      </c>
      <c r="G1316" s="49" t="s">
        <v>1950</v>
      </c>
      <c r="H1316" s="51" t="str">
        <f>INDEX(Δεδομένα!B$1:B$51,MATCH('2021'!G1316,Δεδομένα!A$1:A$51,0))</f>
        <v>ΚΕΝΤΡΙΚΗΣ ΜΑΚΕΔΟΝΙΑΣ</v>
      </c>
      <c r="I1316" s="53">
        <f>INDEX(Δεδομένα!E$1:E$13,MATCH('2021'!H1316,Δεδομένα!D$1:D$13,0))</f>
        <v>3</v>
      </c>
      <c r="J1316" s="4">
        <v>44412</v>
      </c>
      <c r="K1316" s="3" t="s">
        <v>1127</v>
      </c>
      <c r="L1316" s="17" t="str">
        <f t="shared" si="92"/>
        <v>04/08/2021 09:14</v>
      </c>
      <c r="M1316" s="4">
        <v>44412</v>
      </c>
      <c r="N1316" s="3" t="s">
        <v>2066</v>
      </c>
      <c r="O1316" s="17" t="str">
        <f t="shared" si="93"/>
        <v>04/08/2021 10:07</v>
      </c>
      <c r="P1316" s="24">
        <f t="shared" si="94"/>
        <v>3.6805555551836733E-2</v>
      </c>
      <c r="Q1316" s="28">
        <v>0</v>
      </c>
      <c r="R1316" s="27">
        <f t="shared" si="95"/>
        <v>52.999999994644895</v>
      </c>
      <c r="S1316" s="3" t="s">
        <v>4</v>
      </c>
      <c r="T1316" s="3" t="s">
        <v>1951</v>
      </c>
      <c r="U1316" s="3" t="s">
        <v>4</v>
      </c>
      <c r="V1316" s="3" t="s">
        <v>2054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1</v>
      </c>
      <c r="AD1316" s="5">
        <v>0</v>
      </c>
      <c r="AE1316" s="2">
        <v>2</v>
      </c>
      <c r="AF1316" s="2">
        <v>0</v>
      </c>
      <c r="AG1316" s="2">
        <v>0</v>
      </c>
      <c r="AH1316" s="2">
        <v>0</v>
      </c>
      <c r="AI1316" s="2">
        <v>0</v>
      </c>
      <c r="AJ1316" s="2">
        <v>1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</row>
    <row r="1317" spans="1:46" x14ac:dyDescent="0.2">
      <c r="A1317" s="2">
        <v>1685289</v>
      </c>
      <c r="B1317" s="2">
        <v>878209</v>
      </c>
      <c r="C1317" s="6">
        <v>22.941968289858199</v>
      </c>
      <c r="D1317" s="6">
        <v>40.848350841961</v>
      </c>
      <c r="E1317" s="19" t="s">
        <v>1949</v>
      </c>
      <c r="F1317" s="46">
        <f>INDEX(Δεδομένα!$P:$P,MATCH('2021'!E1317,Δεδομένα!$O:$O,0))</f>
        <v>57</v>
      </c>
      <c r="G1317" s="49" t="s">
        <v>1950</v>
      </c>
      <c r="H1317" s="51" t="str">
        <f>INDEX(Δεδομένα!B$1:B$51,MATCH('2021'!G1317,Δεδομένα!A$1:A$51,0))</f>
        <v>ΚΕΝΤΡΙΚΗΣ ΜΑΚΕΔΟΝΙΑΣ</v>
      </c>
      <c r="I1317" s="53">
        <f>INDEX(Δεδομένα!E$1:E$13,MATCH('2021'!H1317,Δεδομένα!D$1:D$13,0))</f>
        <v>3</v>
      </c>
      <c r="J1317" s="4">
        <v>44412</v>
      </c>
      <c r="K1317" s="3" t="s">
        <v>441</v>
      </c>
      <c r="L1317" s="17" t="str">
        <f t="shared" si="92"/>
        <v>04/08/2021 12:34</v>
      </c>
      <c r="M1317" s="4">
        <v>44414</v>
      </c>
      <c r="N1317" s="3" t="s">
        <v>483</v>
      </c>
      <c r="O1317" s="17" t="str">
        <f t="shared" si="93"/>
        <v>06/08/2021 18:10</v>
      </c>
      <c r="P1317" s="29">
        <f t="shared" si="94"/>
        <v>2.2333333333372138</v>
      </c>
      <c r="Q1317" s="30">
        <f>2*24</f>
        <v>48</v>
      </c>
      <c r="R1317" s="27">
        <f t="shared" si="95"/>
        <v>3216.0000000055879</v>
      </c>
      <c r="S1317" s="3" t="s">
        <v>4</v>
      </c>
      <c r="T1317" s="3" t="s">
        <v>1951</v>
      </c>
      <c r="U1317" s="3" t="s">
        <v>610</v>
      </c>
      <c r="V1317" s="3" t="s">
        <v>2067</v>
      </c>
      <c r="W1317" s="5">
        <v>0</v>
      </c>
      <c r="X1317" s="5">
        <v>2500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2">
        <v>43</v>
      </c>
      <c r="AF1317" s="2">
        <v>24</v>
      </c>
      <c r="AG1317" s="2">
        <v>0</v>
      </c>
      <c r="AH1317" s="2">
        <v>0</v>
      </c>
      <c r="AI1317" s="2">
        <v>12</v>
      </c>
      <c r="AJ1317" s="2">
        <v>22</v>
      </c>
      <c r="AK1317" s="2">
        <v>0</v>
      </c>
      <c r="AL1317" s="2">
        <v>1</v>
      </c>
      <c r="AM1317" s="2">
        <v>6</v>
      </c>
      <c r="AN1317" s="2">
        <v>1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</row>
    <row r="1318" spans="1:46" x14ac:dyDescent="0.2">
      <c r="A1318" s="2">
        <v>1684729</v>
      </c>
      <c r="B1318" s="2">
        <v>880717</v>
      </c>
      <c r="C1318" s="6">
        <v>22.6277722831272</v>
      </c>
      <c r="D1318" s="6">
        <v>40.987201276927699</v>
      </c>
      <c r="E1318" s="19" t="s">
        <v>1949</v>
      </c>
      <c r="F1318" s="46">
        <f>INDEX(Δεδομένα!$P:$P,MATCH('2021'!E1318,Δεδομένα!$O:$O,0))</f>
        <v>57</v>
      </c>
      <c r="G1318" s="49" t="s">
        <v>1950</v>
      </c>
      <c r="H1318" s="51" t="str">
        <f>INDEX(Δεδομένα!B$1:B$51,MATCH('2021'!G1318,Δεδομένα!A$1:A$51,0))</f>
        <v>ΚΕΝΤΡΙΚΗΣ ΜΑΚΕΔΟΝΙΑΣ</v>
      </c>
      <c r="I1318" s="53">
        <f>INDEX(Δεδομένα!E$1:E$13,MATCH('2021'!H1318,Δεδομένα!D$1:D$13,0))</f>
        <v>3</v>
      </c>
      <c r="J1318" s="4">
        <v>44416</v>
      </c>
      <c r="K1318" s="3" t="s">
        <v>552</v>
      </c>
      <c r="L1318" s="17" t="str">
        <f t="shared" si="92"/>
        <v>08/08/2021 13:00</v>
      </c>
      <c r="M1318" s="4">
        <v>44416</v>
      </c>
      <c r="N1318" s="3" t="s">
        <v>767</v>
      </c>
      <c r="O1318" s="17" t="str">
        <f t="shared" si="93"/>
        <v>08/08/2021 14:28</v>
      </c>
      <c r="P1318" s="24">
        <f t="shared" si="94"/>
        <v>6.1111111113859806E-2</v>
      </c>
      <c r="Q1318" s="28">
        <v>0</v>
      </c>
      <c r="R1318" s="27">
        <f t="shared" si="95"/>
        <v>88.000000003958121</v>
      </c>
      <c r="S1318" s="3" t="s">
        <v>4</v>
      </c>
      <c r="T1318" s="3" t="s">
        <v>1956</v>
      </c>
      <c r="U1318" s="3" t="s">
        <v>4</v>
      </c>
      <c r="V1318" s="3" t="s">
        <v>1966</v>
      </c>
      <c r="W1318" s="5">
        <v>0</v>
      </c>
      <c r="X1318" s="5">
        <v>0</v>
      </c>
      <c r="Y1318" s="5">
        <v>0</v>
      </c>
      <c r="Z1318" s="5">
        <v>10</v>
      </c>
      <c r="AA1318" s="5">
        <v>0</v>
      </c>
      <c r="AB1318" s="5">
        <v>0</v>
      </c>
      <c r="AC1318" s="5">
        <v>0</v>
      </c>
      <c r="AD1318" s="5">
        <v>0</v>
      </c>
      <c r="AE1318" s="2">
        <v>4</v>
      </c>
      <c r="AF1318" s="2">
        <v>0</v>
      </c>
      <c r="AG1318" s="2">
        <v>0</v>
      </c>
      <c r="AH1318" s="2">
        <v>0</v>
      </c>
      <c r="AI1318" s="2">
        <v>0</v>
      </c>
      <c r="AJ1318" s="2">
        <v>2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</row>
    <row r="1319" spans="1:46" x14ac:dyDescent="0.2">
      <c r="A1319" s="2">
        <v>1685325</v>
      </c>
      <c r="B1319" s="2">
        <v>880987</v>
      </c>
      <c r="C1319" s="6">
        <v>22.9516779068537</v>
      </c>
      <c r="D1319" s="6">
        <v>40.948758092512598</v>
      </c>
      <c r="E1319" s="19" t="s">
        <v>1949</v>
      </c>
      <c r="F1319" s="46">
        <f>INDEX(Δεδομένα!$P:$P,MATCH('2021'!E1319,Δεδομένα!$O:$O,0))</f>
        <v>57</v>
      </c>
      <c r="G1319" s="49" t="s">
        <v>1950</v>
      </c>
      <c r="H1319" s="51" t="str">
        <f>INDEX(Δεδομένα!B$1:B$51,MATCH('2021'!G1319,Δεδομένα!A$1:A$51,0))</f>
        <v>ΚΕΝΤΡΙΚΗΣ ΜΑΚΕΔΟΝΙΑΣ</v>
      </c>
      <c r="I1319" s="53">
        <f>INDEX(Δεδομένα!E$1:E$13,MATCH('2021'!H1319,Δεδομένα!D$1:D$13,0))</f>
        <v>3</v>
      </c>
      <c r="J1319" s="4">
        <v>44417</v>
      </c>
      <c r="K1319" s="3" t="s">
        <v>1500</v>
      </c>
      <c r="L1319" s="17" t="str">
        <f t="shared" si="92"/>
        <v>09/08/2021 11:58</v>
      </c>
      <c r="M1319" s="4">
        <v>44417</v>
      </c>
      <c r="N1319" s="3" t="s">
        <v>484</v>
      </c>
      <c r="O1319" s="17" t="str">
        <f t="shared" si="93"/>
        <v>09/08/2021 12:40</v>
      </c>
      <c r="P1319" s="24">
        <f t="shared" si="94"/>
        <v>2.9166666667151731E-2</v>
      </c>
      <c r="Q1319" s="28">
        <v>0</v>
      </c>
      <c r="R1319" s="27">
        <f t="shared" si="95"/>
        <v>42.000000000698492</v>
      </c>
      <c r="S1319" s="3" t="s">
        <v>4</v>
      </c>
      <c r="T1319" s="3" t="s">
        <v>1951</v>
      </c>
      <c r="U1319" s="3" t="s">
        <v>4</v>
      </c>
      <c r="V1319" s="3" t="s">
        <v>2004</v>
      </c>
      <c r="W1319" s="5">
        <v>0</v>
      </c>
      <c r="X1319" s="5">
        <v>0</v>
      </c>
      <c r="Y1319" s="5">
        <v>0</v>
      </c>
      <c r="Z1319" s="5">
        <v>0.2</v>
      </c>
      <c r="AA1319" s="5">
        <v>0</v>
      </c>
      <c r="AB1319" s="5">
        <v>0</v>
      </c>
      <c r="AC1319" s="5">
        <v>0</v>
      </c>
      <c r="AD1319" s="5">
        <v>0</v>
      </c>
      <c r="AE1319" s="2">
        <v>2</v>
      </c>
      <c r="AF1319" s="2">
        <v>0</v>
      </c>
      <c r="AG1319" s="2">
        <v>0</v>
      </c>
      <c r="AH1319" s="2">
        <v>0</v>
      </c>
      <c r="AI1319" s="2">
        <v>0</v>
      </c>
      <c r="AJ1319" s="2">
        <v>1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</row>
    <row r="1320" spans="1:46" x14ac:dyDescent="0.2">
      <c r="A1320" s="2">
        <v>1686609</v>
      </c>
      <c r="B1320" s="2">
        <v>881669</v>
      </c>
      <c r="C1320" s="6">
        <v>22.871814707558102</v>
      </c>
      <c r="D1320" s="6">
        <v>41.148106678150697</v>
      </c>
      <c r="E1320" s="19" t="s">
        <v>1949</v>
      </c>
      <c r="F1320" s="46">
        <f>INDEX(Δεδομένα!$P:$P,MATCH('2021'!E1320,Δεδομένα!$O:$O,0))</f>
        <v>57</v>
      </c>
      <c r="G1320" s="49" t="s">
        <v>1950</v>
      </c>
      <c r="H1320" s="51" t="str">
        <f>INDEX(Δεδομένα!B$1:B$51,MATCH('2021'!G1320,Δεδομένα!A$1:A$51,0))</f>
        <v>ΚΕΝΤΡΙΚΗΣ ΜΑΚΕΔΟΝΙΑΣ</v>
      </c>
      <c r="I1320" s="53">
        <f>INDEX(Δεδομένα!E$1:E$13,MATCH('2021'!H1320,Δεδομένα!D$1:D$13,0))</f>
        <v>3</v>
      </c>
      <c r="J1320" s="4">
        <v>44419</v>
      </c>
      <c r="K1320" s="3" t="s">
        <v>1687</v>
      </c>
      <c r="L1320" s="17" t="str">
        <f t="shared" si="92"/>
        <v>11/08/2021 14:03</v>
      </c>
      <c r="M1320" s="4">
        <v>44420</v>
      </c>
      <c r="N1320" s="3" t="s">
        <v>755</v>
      </c>
      <c r="O1320" s="17" t="str">
        <f t="shared" si="93"/>
        <v>12/08/2021 12:18</v>
      </c>
      <c r="P1320" s="24">
        <f t="shared" si="94"/>
        <v>0.92708333332848269</v>
      </c>
      <c r="Q1320" s="28">
        <v>0</v>
      </c>
      <c r="R1320" s="27">
        <f t="shared" si="95"/>
        <v>1334.9999999930151</v>
      </c>
      <c r="S1320" s="3" t="s">
        <v>4</v>
      </c>
      <c r="T1320" s="3" t="s">
        <v>1951</v>
      </c>
      <c r="U1320" s="3" t="s">
        <v>4</v>
      </c>
      <c r="V1320" s="3" t="s">
        <v>2068</v>
      </c>
      <c r="W1320" s="5">
        <v>0</v>
      </c>
      <c r="X1320" s="5">
        <v>10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2">
        <v>22</v>
      </c>
      <c r="AF1320" s="2">
        <v>0</v>
      </c>
      <c r="AG1320" s="2">
        <v>0</v>
      </c>
      <c r="AH1320" s="2">
        <v>0</v>
      </c>
      <c r="AI1320" s="2">
        <v>0</v>
      </c>
      <c r="AJ1320" s="2">
        <v>7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</row>
    <row r="1321" spans="1:46" x14ac:dyDescent="0.2">
      <c r="A1321" s="2">
        <v>1686605</v>
      </c>
      <c r="B1321" s="2">
        <v>881857</v>
      </c>
      <c r="C1321" s="6">
        <v>23.127373208855001</v>
      </c>
      <c r="D1321" s="6">
        <v>40.9962340535821</v>
      </c>
      <c r="E1321" s="19" t="s">
        <v>1949</v>
      </c>
      <c r="F1321" s="46">
        <f>INDEX(Δεδομένα!$P:$P,MATCH('2021'!E1321,Δεδομένα!$O:$O,0))</f>
        <v>57</v>
      </c>
      <c r="G1321" s="49" t="s">
        <v>1950</v>
      </c>
      <c r="H1321" s="51" t="str">
        <f>INDEX(Δεδομένα!B$1:B$51,MATCH('2021'!G1321,Δεδομένα!A$1:A$51,0))</f>
        <v>ΚΕΝΤΡΙΚΗΣ ΜΑΚΕΔΟΝΙΑΣ</v>
      </c>
      <c r="I1321" s="53">
        <f>INDEX(Δεδομένα!E$1:E$13,MATCH('2021'!H1321,Δεδομένα!D$1:D$13,0))</f>
        <v>3</v>
      </c>
      <c r="J1321" s="4">
        <v>44419</v>
      </c>
      <c r="K1321" s="3" t="s">
        <v>987</v>
      </c>
      <c r="L1321" s="17" t="str">
        <f t="shared" si="92"/>
        <v>11/08/2021 20:41</v>
      </c>
      <c r="M1321" s="4">
        <v>44420</v>
      </c>
      <c r="N1321" s="3" t="s">
        <v>428</v>
      </c>
      <c r="O1321" s="17" t="str">
        <f t="shared" si="93"/>
        <v>12/08/2021 10:20</v>
      </c>
      <c r="P1321" s="24">
        <f t="shared" si="94"/>
        <v>0.56874999999854481</v>
      </c>
      <c r="Q1321" s="28">
        <v>0</v>
      </c>
      <c r="R1321" s="27">
        <f t="shared" si="95"/>
        <v>818.99999999790452</v>
      </c>
      <c r="S1321" s="3" t="s">
        <v>4</v>
      </c>
      <c r="T1321" s="3" t="s">
        <v>1951</v>
      </c>
      <c r="U1321" s="3" t="s">
        <v>4</v>
      </c>
      <c r="V1321" s="3" t="s">
        <v>1961</v>
      </c>
      <c r="W1321" s="5">
        <v>0</v>
      </c>
      <c r="X1321" s="5">
        <v>0.1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2">
        <v>8</v>
      </c>
      <c r="AF1321" s="2">
        <v>0</v>
      </c>
      <c r="AG1321" s="2">
        <v>0</v>
      </c>
      <c r="AH1321" s="2">
        <v>0</v>
      </c>
      <c r="AI1321" s="2">
        <v>0</v>
      </c>
      <c r="AJ1321" s="2">
        <v>5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</row>
    <row r="1322" spans="1:46" x14ac:dyDescent="0.2">
      <c r="A1322" s="2">
        <v>1687344</v>
      </c>
      <c r="B1322" s="2">
        <v>882903</v>
      </c>
      <c r="C1322" s="6">
        <v>22.9187279758596</v>
      </c>
      <c r="D1322" s="6">
        <v>40.971822917725802</v>
      </c>
      <c r="E1322" s="19" t="s">
        <v>1949</v>
      </c>
      <c r="F1322" s="46">
        <f>INDEX(Δεδομένα!$P:$P,MATCH('2021'!E1322,Δεδομένα!$O:$O,0))</f>
        <v>57</v>
      </c>
      <c r="G1322" s="49" t="s">
        <v>1950</v>
      </c>
      <c r="H1322" s="51" t="str">
        <f>INDEX(Δεδομένα!B$1:B$51,MATCH('2021'!G1322,Δεδομένα!A$1:A$51,0))</f>
        <v>ΚΕΝΤΡΙΚΗΣ ΜΑΚΕΔΟΝΙΑΣ</v>
      </c>
      <c r="I1322" s="53">
        <f>INDEX(Δεδομένα!E$1:E$13,MATCH('2021'!H1322,Δεδομένα!D$1:D$13,0))</f>
        <v>3</v>
      </c>
      <c r="J1322" s="4">
        <v>44422</v>
      </c>
      <c r="K1322" s="3" t="s">
        <v>447</v>
      </c>
      <c r="L1322" s="17" t="str">
        <f t="shared" si="92"/>
        <v>14/08/2021 13:40</v>
      </c>
      <c r="M1322" s="4">
        <v>44422</v>
      </c>
      <c r="N1322" s="3" t="s">
        <v>42</v>
      </c>
      <c r="O1322" s="17" t="str">
        <f t="shared" si="93"/>
        <v>14/08/2021 14:30</v>
      </c>
      <c r="P1322" s="24">
        <f t="shared" si="94"/>
        <v>3.4722222218988463E-2</v>
      </c>
      <c r="Q1322" s="28">
        <v>0</v>
      </c>
      <c r="R1322" s="27">
        <f t="shared" si="95"/>
        <v>49.999999995343387</v>
      </c>
      <c r="S1322" s="3" t="s">
        <v>4</v>
      </c>
      <c r="T1322" s="3" t="s">
        <v>1951</v>
      </c>
      <c r="U1322" s="3" t="s">
        <v>4</v>
      </c>
      <c r="V1322" s="3" t="s">
        <v>2069</v>
      </c>
      <c r="W1322" s="5">
        <v>0</v>
      </c>
      <c r="X1322" s="5">
        <v>0</v>
      </c>
      <c r="Y1322" s="5">
        <v>0</v>
      </c>
      <c r="Z1322" s="5">
        <v>0.1</v>
      </c>
      <c r="AA1322" s="5">
        <v>0</v>
      </c>
      <c r="AB1322" s="5">
        <v>0</v>
      </c>
      <c r="AC1322" s="5">
        <v>0</v>
      </c>
      <c r="AD1322" s="5">
        <v>0</v>
      </c>
      <c r="AE1322" s="2">
        <v>2</v>
      </c>
      <c r="AF1322" s="2">
        <v>0</v>
      </c>
      <c r="AG1322" s="2">
        <v>0</v>
      </c>
      <c r="AH1322" s="2">
        <v>0</v>
      </c>
      <c r="AI1322" s="2">
        <v>0</v>
      </c>
      <c r="AJ1322" s="2">
        <v>1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</row>
    <row r="1323" spans="1:46" x14ac:dyDescent="0.2">
      <c r="A1323" s="2">
        <v>1688242</v>
      </c>
      <c r="B1323" s="2">
        <v>883840</v>
      </c>
      <c r="C1323" s="6">
        <v>22.847169876098601</v>
      </c>
      <c r="D1323" s="6">
        <v>40.826572418212898</v>
      </c>
      <c r="E1323" s="19" t="s">
        <v>1949</v>
      </c>
      <c r="F1323" s="46">
        <f>INDEX(Δεδομένα!$P:$P,MATCH('2021'!E1323,Δεδομένα!$O:$O,0))</f>
        <v>57</v>
      </c>
      <c r="G1323" s="49" t="s">
        <v>1950</v>
      </c>
      <c r="H1323" s="51" t="str">
        <f>INDEX(Δεδομένα!B$1:B$51,MATCH('2021'!G1323,Δεδομένα!A$1:A$51,0))</f>
        <v>ΚΕΝΤΡΙΚΗΣ ΜΑΚΕΔΟΝΙΑΣ</v>
      </c>
      <c r="I1323" s="53">
        <f>INDEX(Δεδομένα!E$1:E$13,MATCH('2021'!H1323,Δεδομένα!D$1:D$13,0))</f>
        <v>3</v>
      </c>
      <c r="J1323" s="4">
        <v>44425</v>
      </c>
      <c r="K1323" s="3" t="s">
        <v>781</v>
      </c>
      <c r="L1323" s="17" t="str">
        <f t="shared" si="92"/>
        <v>17/08/2021 20:19</v>
      </c>
      <c r="M1323" s="4">
        <v>44425</v>
      </c>
      <c r="N1323" s="3" t="s">
        <v>427</v>
      </c>
      <c r="O1323" s="17" t="str">
        <f t="shared" si="93"/>
        <v>17/08/2021 21:20</v>
      </c>
      <c r="P1323" s="24">
        <f t="shared" si="94"/>
        <v>4.2361111110949423E-2</v>
      </c>
      <c r="Q1323" s="28">
        <v>0</v>
      </c>
      <c r="R1323" s="27">
        <f t="shared" si="95"/>
        <v>60.999999999767169</v>
      </c>
      <c r="S1323" s="3" t="s">
        <v>4</v>
      </c>
      <c r="T1323" s="3" t="s">
        <v>1951</v>
      </c>
      <c r="U1323" s="3" t="s">
        <v>4</v>
      </c>
      <c r="V1323" s="3" t="s">
        <v>2054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4</v>
      </c>
      <c r="AD1323" s="5">
        <v>0</v>
      </c>
      <c r="AE1323" s="2">
        <v>2</v>
      </c>
      <c r="AF1323" s="2">
        <v>0</v>
      </c>
      <c r="AG1323" s="2">
        <v>0</v>
      </c>
      <c r="AH1323" s="2">
        <v>0</v>
      </c>
      <c r="AI1323" s="2">
        <v>0</v>
      </c>
      <c r="AJ1323" s="2">
        <v>1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</row>
    <row r="1324" spans="1:46" x14ac:dyDescent="0.2">
      <c r="A1324" s="2">
        <v>1689083</v>
      </c>
      <c r="B1324" s="2">
        <v>884250</v>
      </c>
      <c r="D1324" s="2"/>
      <c r="E1324" s="19" t="s">
        <v>1949</v>
      </c>
      <c r="F1324" s="46">
        <f>INDEX(Δεδομένα!$P:$P,MATCH('2021'!E1324,Δεδομένα!$O:$O,0))</f>
        <v>57</v>
      </c>
      <c r="G1324" s="49" t="s">
        <v>1950</v>
      </c>
      <c r="H1324" s="51" t="str">
        <f>INDEX(Δεδομένα!B$1:B$51,MATCH('2021'!G1324,Δεδομένα!A$1:A$51,0))</f>
        <v>ΚΕΝΤΡΙΚΗΣ ΜΑΚΕΔΟΝΙΑΣ</v>
      </c>
      <c r="I1324" s="53">
        <f>INDEX(Δεδομένα!E$1:E$13,MATCH('2021'!H1324,Δεδομένα!D$1:D$13,0))</f>
        <v>3</v>
      </c>
      <c r="J1324" s="4">
        <v>44427</v>
      </c>
      <c r="K1324" s="3" t="s">
        <v>2070</v>
      </c>
      <c r="L1324" s="17" t="str">
        <f t="shared" si="92"/>
        <v>19/08/2021 11:09</v>
      </c>
      <c r="M1324" s="4">
        <v>44427</v>
      </c>
      <c r="N1324" s="3" t="s">
        <v>205</v>
      </c>
      <c r="O1324" s="17" t="str">
        <f t="shared" si="93"/>
        <v>19/08/2021 11:54</v>
      </c>
      <c r="P1324" s="24">
        <f t="shared" si="94"/>
        <v>3.125E-2</v>
      </c>
      <c r="Q1324" s="28">
        <v>0</v>
      </c>
      <c r="R1324" s="27">
        <f t="shared" si="95"/>
        <v>45</v>
      </c>
      <c r="S1324" s="3" t="s">
        <v>4</v>
      </c>
      <c r="T1324" s="3" t="s">
        <v>1951</v>
      </c>
      <c r="U1324" s="3" t="s">
        <v>4</v>
      </c>
      <c r="V1324" s="3" t="s">
        <v>2061</v>
      </c>
      <c r="W1324" s="5">
        <v>0</v>
      </c>
      <c r="X1324" s="5">
        <v>0</v>
      </c>
      <c r="Y1324" s="5">
        <v>0</v>
      </c>
      <c r="Z1324" s="5">
        <v>0.5</v>
      </c>
      <c r="AA1324" s="5">
        <v>0</v>
      </c>
      <c r="AB1324" s="5">
        <v>0</v>
      </c>
      <c r="AC1324" s="5">
        <v>0</v>
      </c>
      <c r="AD1324" s="5">
        <v>0</v>
      </c>
      <c r="AE1324" s="2">
        <v>2</v>
      </c>
      <c r="AF1324" s="2">
        <v>0</v>
      </c>
      <c r="AG1324" s="2">
        <v>0</v>
      </c>
      <c r="AH1324" s="2">
        <v>0</v>
      </c>
      <c r="AI1324" s="2">
        <v>0</v>
      </c>
      <c r="AJ1324" s="2">
        <v>1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</row>
    <row r="1325" spans="1:46" x14ac:dyDescent="0.2">
      <c r="A1325" s="2">
        <v>1689090</v>
      </c>
      <c r="B1325" s="2">
        <v>884296</v>
      </c>
      <c r="C1325" s="6">
        <v>22.5835848642541</v>
      </c>
      <c r="D1325" s="6">
        <v>40.987053756605299</v>
      </c>
      <c r="E1325" s="19" t="s">
        <v>1949</v>
      </c>
      <c r="F1325" s="46">
        <f>INDEX(Δεδομένα!$P:$P,MATCH('2021'!E1325,Δεδομένα!$O:$O,0))</f>
        <v>57</v>
      </c>
      <c r="G1325" s="49" t="s">
        <v>1950</v>
      </c>
      <c r="H1325" s="51" t="str">
        <f>INDEX(Δεδομένα!B$1:B$51,MATCH('2021'!G1325,Δεδομένα!A$1:A$51,0))</f>
        <v>ΚΕΝΤΡΙΚΗΣ ΜΑΚΕΔΟΝΙΑΣ</v>
      </c>
      <c r="I1325" s="53">
        <f>INDEX(Δεδομένα!E$1:E$13,MATCH('2021'!H1325,Δεδομένα!D$1:D$13,0))</f>
        <v>3</v>
      </c>
      <c r="J1325" s="4">
        <v>44427</v>
      </c>
      <c r="K1325" s="3" t="s">
        <v>900</v>
      </c>
      <c r="L1325" s="17" t="str">
        <f t="shared" si="92"/>
        <v>19/08/2021 13:57</v>
      </c>
      <c r="M1325" s="4">
        <v>44427</v>
      </c>
      <c r="N1325" s="3" t="s">
        <v>641</v>
      </c>
      <c r="O1325" s="17" t="str">
        <f t="shared" si="93"/>
        <v>19/08/2021 16:25</v>
      </c>
      <c r="P1325" s="24">
        <f t="shared" si="94"/>
        <v>0.10277777777810115</v>
      </c>
      <c r="Q1325" s="28">
        <v>0</v>
      </c>
      <c r="R1325" s="27">
        <f t="shared" si="95"/>
        <v>148.00000000046566</v>
      </c>
      <c r="S1325" s="3" t="s">
        <v>4</v>
      </c>
      <c r="T1325" s="3" t="s">
        <v>1956</v>
      </c>
      <c r="U1325" s="3" t="s">
        <v>4</v>
      </c>
      <c r="V1325" s="3" t="s">
        <v>1964</v>
      </c>
      <c r="W1325" s="5">
        <v>0</v>
      </c>
      <c r="X1325" s="5">
        <v>0</v>
      </c>
      <c r="Y1325" s="5">
        <v>0</v>
      </c>
      <c r="Z1325" s="5">
        <v>0.6</v>
      </c>
      <c r="AA1325" s="5">
        <v>0</v>
      </c>
      <c r="AB1325" s="5">
        <v>0</v>
      </c>
      <c r="AC1325" s="5">
        <v>0</v>
      </c>
      <c r="AD1325" s="5">
        <v>0</v>
      </c>
      <c r="AE1325" s="2">
        <v>2</v>
      </c>
      <c r="AF1325" s="2">
        <v>0</v>
      </c>
      <c r="AG1325" s="2">
        <v>0</v>
      </c>
      <c r="AH1325" s="2">
        <v>0</v>
      </c>
      <c r="AI1325" s="2">
        <v>0</v>
      </c>
      <c r="AJ1325" s="2">
        <v>1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</row>
    <row r="1326" spans="1:46" x14ac:dyDescent="0.2">
      <c r="A1326" s="2">
        <v>1689092</v>
      </c>
      <c r="B1326" s="2">
        <v>884303</v>
      </c>
      <c r="D1326" s="2"/>
      <c r="E1326" s="19" t="s">
        <v>1949</v>
      </c>
      <c r="F1326" s="46">
        <f>INDEX(Δεδομένα!$P:$P,MATCH('2021'!E1326,Δεδομένα!$O:$O,0))</f>
        <v>57</v>
      </c>
      <c r="G1326" s="49" t="s">
        <v>1950</v>
      </c>
      <c r="H1326" s="51" t="str">
        <f>INDEX(Δεδομένα!B$1:B$51,MATCH('2021'!G1326,Δεδομένα!A$1:A$51,0))</f>
        <v>ΚΕΝΤΡΙΚΗΣ ΜΑΚΕΔΟΝΙΑΣ</v>
      </c>
      <c r="I1326" s="53">
        <f>INDEX(Δεδομένα!E$1:E$13,MATCH('2021'!H1326,Δεδομένα!D$1:D$13,0))</f>
        <v>3</v>
      </c>
      <c r="J1326" s="4">
        <v>44427</v>
      </c>
      <c r="K1326" s="3" t="s">
        <v>727</v>
      </c>
      <c r="L1326" s="17" t="str">
        <f t="shared" si="92"/>
        <v>19/08/2021 14:33</v>
      </c>
      <c r="M1326" s="4">
        <v>44427</v>
      </c>
      <c r="N1326" s="3" t="s">
        <v>1073</v>
      </c>
      <c r="O1326" s="17" t="str">
        <f t="shared" si="93"/>
        <v>19/08/2021 14:57</v>
      </c>
      <c r="P1326" s="24">
        <f t="shared" si="94"/>
        <v>1.6666666670062114E-2</v>
      </c>
      <c r="Q1326" s="28">
        <v>0</v>
      </c>
      <c r="R1326" s="27">
        <f t="shared" si="95"/>
        <v>24.000000004889444</v>
      </c>
      <c r="S1326" s="3" t="s">
        <v>4</v>
      </c>
      <c r="T1326" s="3" t="s">
        <v>1951</v>
      </c>
      <c r="U1326" s="3" t="s">
        <v>4</v>
      </c>
      <c r="V1326" s="3" t="s">
        <v>2071</v>
      </c>
      <c r="W1326" s="5">
        <v>0</v>
      </c>
      <c r="X1326" s="5">
        <v>0</v>
      </c>
      <c r="Y1326" s="5">
        <v>0</v>
      </c>
      <c r="Z1326" s="5">
        <v>0.1</v>
      </c>
      <c r="AA1326" s="5">
        <v>0</v>
      </c>
      <c r="AB1326" s="5">
        <v>0</v>
      </c>
      <c r="AC1326" s="5">
        <v>0</v>
      </c>
      <c r="AD1326" s="5">
        <v>0</v>
      </c>
      <c r="AE1326" s="2">
        <v>2</v>
      </c>
      <c r="AF1326" s="2">
        <v>0</v>
      </c>
      <c r="AG1326" s="2">
        <v>0</v>
      </c>
      <c r="AH1326" s="2">
        <v>0</v>
      </c>
      <c r="AI1326" s="2">
        <v>0</v>
      </c>
      <c r="AJ1326" s="2">
        <v>1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</row>
    <row r="1327" spans="1:46" x14ac:dyDescent="0.2">
      <c r="A1327" s="2">
        <v>1689589</v>
      </c>
      <c r="B1327" s="2">
        <v>884487</v>
      </c>
      <c r="C1327" s="6">
        <v>22.8292124721901</v>
      </c>
      <c r="D1327" s="6">
        <v>40.938877628400803</v>
      </c>
      <c r="E1327" s="19" t="s">
        <v>1949</v>
      </c>
      <c r="F1327" s="46">
        <f>INDEX(Δεδομένα!$P:$P,MATCH('2021'!E1327,Δεδομένα!$O:$O,0))</f>
        <v>57</v>
      </c>
      <c r="G1327" s="49" t="s">
        <v>1950</v>
      </c>
      <c r="H1327" s="51" t="str">
        <f>INDEX(Δεδομένα!B$1:B$51,MATCH('2021'!G1327,Δεδομένα!A$1:A$51,0))</f>
        <v>ΚΕΝΤΡΙΚΗΣ ΜΑΚΕΔΟΝΙΑΣ</v>
      </c>
      <c r="I1327" s="53">
        <f>INDEX(Δεδομένα!E$1:E$13,MATCH('2021'!H1327,Δεδομένα!D$1:D$13,0))</f>
        <v>3</v>
      </c>
      <c r="J1327" s="4">
        <v>44428</v>
      </c>
      <c r="K1327" s="3" t="s">
        <v>2020</v>
      </c>
      <c r="L1327" s="17" t="str">
        <f t="shared" si="92"/>
        <v>20/08/2021 07:50</v>
      </c>
      <c r="M1327" s="4">
        <v>44428</v>
      </c>
      <c r="N1327" s="3" t="s">
        <v>2072</v>
      </c>
      <c r="O1327" s="17" t="str">
        <f t="shared" si="93"/>
        <v>20/08/2021 08:25</v>
      </c>
      <c r="P1327" s="24">
        <f t="shared" si="94"/>
        <v>2.4305555554747116E-2</v>
      </c>
      <c r="Q1327" s="28">
        <v>0</v>
      </c>
      <c r="R1327" s="27">
        <f t="shared" si="95"/>
        <v>34.999999998835847</v>
      </c>
      <c r="S1327" s="3" t="s">
        <v>4</v>
      </c>
      <c r="T1327" s="3" t="s">
        <v>1951</v>
      </c>
      <c r="U1327" s="3" t="s">
        <v>4</v>
      </c>
      <c r="V1327" s="3" t="s">
        <v>2073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0.01</v>
      </c>
      <c r="AE1327" s="2">
        <v>2</v>
      </c>
      <c r="AF1327" s="2">
        <v>0</v>
      </c>
      <c r="AG1327" s="2">
        <v>0</v>
      </c>
      <c r="AH1327" s="2">
        <v>0</v>
      </c>
      <c r="AI1327" s="2">
        <v>0</v>
      </c>
      <c r="AJ1327" s="2">
        <v>1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</row>
    <row r="1328" spans="1:46" x14ac:dyDescent="0.2">
      <c r="A1328" s="2">
        <v>1689595</v>
      </c>
      <c r="B1328" s="2">
        <v>884586</v>
      </c>
      <c r="C1328" s="6">
        <v>22.6576442659577</v>
      </c>
      <c r="D1328" s="6">
        <v>40.956318032447101</v>
      </c>
      <c r="E1328" s="19" t="s">
        <v>1949</v>
      </c>
      <c r="F1328" s="46">
        <f>INDEX(Δεδομένα!$P:$P,MATCH('2021'!E1328,Δεδομένα!$O:$O,0))</f>
        <v>57</v>
      </c>
      <c r="G1328" s="49" t="s">
        <v>1950</v>
      </c>
      <c r="H1328" s="51" t="str">
        <f>INDEX(Δεδομένα!B$1:B$51,MATCH('2021'!G1328,Δεδομένα!A$1:A$51,0))</f>
        <v>ΚΕΝΤΡΙΚΗΣ ΜΑΚΕΔΟΝΙΑΣ</v>
      </c>
      <c r="I1328" s="53">
        <f>INDEX(Δεδομένα!E$1:E$13,MATCH('2021'!H1328,Δεδομένα!D$1:D$13,0))</f>
        <v>3</v>
      </c>
      <c r="J1328" s="4">
        <v>44428</v>
      </c>
      <c r="K1328" s="3" t="s">
        <v>196</v>
      </c>
      <c r="L1328" s="17" t="str">
        <f t="shared" ref="L1328:L1391" si="96">_xlfn.CONCAT(TEXT(J1328,"ηη/μμ/εεε")," ",TEXT(K1328,"ωω:λλ"))</f>
        <v>20/08/2021 14:15</v>
      </c>
      <c r="M1328" s="4">
        <v>44428</v>
      </c>
      <c r="N1328" s="3" t="s">
        <v>660</v>
      </c>
      <c r="O1328" s="17" t="str">
        <f t="shared" ref="O1328:O1391" si="97">_xlfn.CONCAT(TEXT(M1328,"ηη/μμ/εεε")," ",TEXT(N1328,"ωω:λλ"))</f>
        <v>20/08/2021 16:11</v>
      </c>
      <c r="P1328" s="24">
        <f t="shared" ref="P1328:P1391" si="98">O1328-L1328</f>
        <v>8.0555555556202307E-2</v>
      </c>
      <c r="Q1328" s="28">
        <v>0</v>
      </c>
      <c r="R1328" s="27">
        <f t="shared" ref="R1328:R1391" si="99">P1328*(24*60)</f>
        <v>116.00000000093132</v>
      </c>
      <c r="S1328" s="3" t="s">
        <v>4</v>
      </c>
      <c r="T1328" s="3" t="s">
        <v>1956</v>
      </c>
      <c r="U1328" s="3" t="s">
        <v>4</v>
      </c>
      <c r="V1328" s="3" t="s">
        <v>2074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1.5</v>
      </c>
      <c r="AD1328" s="5">
        <v>0</v>
      </c>
      <c r="AE1328" s="2">
        <v>5</v>
      </c>
      <c r="AF1328" s="2">
        <v>0</v>
      </c>
      <c r="AG1328" s="2">
        <v>0</v>
      </c>
      <c r="AH1328" s="2">
        <v>0</v>
      </c>
      <c r="AI1328" s="2">
        <v>0</v>
      </c>
      <c r="AJ1328" s="2">
        <v>2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</row>
    <row r="1329" spans="1:46" x14ac:dyDescent="0.2">
      <c r="A1329" s="2">
        <v>1689592</v>
      </c>
      <c r="B1329" s="2">
        <v>884642</v>
      </c>
      <c r="C1329" s="6">
        <v>22.8304205149844</v>
      </c>
      <c r="D1329" s="6">
        <v>40.937102168113398</v>
      </c>
      <c r="E1329" s="19" t="s">
        <v>1949</v>
      </c>
      <c r="F1329" s="46">
        <f>INDEX(Δεδομένα!$P:$P,MATCH('2021'!E1329,Δεδομένα!$O:$O,0))</f>
        <v>57</v>
      </c>
      <c r="G1329" s="49" t="s">
        <v>1950</v>
      </c>
      <c r="H1329" s="51" t="str">
        <f>INDEX(Δεδομένα!B$1:B$51,MATCH('2021'!G1329,Δεδομένα!A$1:A$51,0))</f>
        <v>ΚΕΝΤΡΙΚΗΣ ΜΑΚΕΔΟΝΙΑΣ</v>
      </c>
      <c r="I1329" s="53">
        <f>INDEX(Δεδομένα!E$1:E$13,MATCH('2021'!H1329,Δεδομένα!D$1:D$13,0))</f>
        <v>3</v>
      </c>
      <c r="J1329" s="4">
        <v>44428</v>
      </c>
      <c r="K1329" s="3" t="s">
        <v>461</v>
      </c>
      <c r="L1329" s="17" t="str">
        <f t="shared" si="96"/>
        <v>20/08/2021 17:00</v>
      </c>
      <c r="M1329" s="4">
        <v>44428</v>
      </c>
      <c r="N1329" s="3" t="s">
        <v>245</v>
      </c>
      <c r="O1329" s="17" t="str">
        <f t="shared" si="97"/>
        <v>20/08/2021 17:33</v>
      </c>
      <c r="P1329" s="24">
        <f t="shared" si="98"/>
        <v>2.2916666661330964E-2</v>
      </c>
      <c r="Q1329" s="28">
        <v>0</v>
      </c>
      <c r="R1329" s="27">
        <f t="shared" si="99"/>
        <v>32.999999992316589</v>
      </c>
      <c r="S1329" s="3" t="s">
        <v>4</v>
      </c>
      <c r="T1329" s="3" t="s">
        <v>1951</v>
      </c>
      <c r="U1329" s="3" t="s">
        <v>4</v>
      </c>
      <c r="V1329" s="3" t="s">
        <v>2073</v>
      </c>
      <c r="W1329" s="5">
        <v>0</v>
      </c>
      <c r="X1329" s="5">
        <v>0</v>
      </c>
      <c r="Y1329" s="5">
        <v>0</v>
      </c>
      <c r="Z1329" s="5">
        <v>0.02</v>
      </c>
      <c r="AA1329" s="5">
        <v>0</v>
      </c>
      <c r="AB1329" s="5">
        <v>0</v>
      </c>
      <c r="AC1329" s="5">
        <v>0</v>
      </c>
      <c r="AD1329" s="5">
        <v>0</v>
      </c>
      <c r="AE1329" s="2">
        <v>2</v>
      </c>
      <c r="AF1329" s="2">
        <v>0</v>
      </c>
      <c r="AG1329" s="2">
        <v>0</v>
      </c>
      <c r="AH1329" s="2">
        <v>0</v>
      </c>
      <c r="AI1329" s="2">
        <v>0</v>
      </c>
      <c r="AJ1329" s="2">
        <v>1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</row>
    <row r="1330" spans="1:46" x14ac:dyDescent="0.2">
      <c r="A1330" s="2">
        <v>1692533</v>
      </c>
      <c r="B1330" s="2">
        <v>888020</v>
      </c>
      <c r="C1330" s="6">
        <v>22.953183072984</v>
      </c>
      <c r="D1330" s="6">
        <v>41.095699948756298</v>
      </c>
      <c r="E1330" s="19" t="s">
        <v>1949</v>
      </c>
      <c r="F1330" s="46">
        <f>INDEX(Δεδομένα!$P:$P,MATCH('2021'!E1330,Δεδομένα!$O:$O,0))</f>
        <v>57</v>
      </c>
      <c r="G1330" s="49" t="s">
        <v>1950</v>
      </c>
      <c r="H1330" s="51" t="str">
        <f>INDEX(Δεδομένα!B$1:B$51,MATCH('2021'!G1330,Δεδομένα!A$1:A$51,0))</f>
        <v>ΚΕΝΤΡΙΚΗΣ ΜΑΚΕΔΟΝΙΑΣ</v>
      </c>
      <c r="I1330" s="53">
        <f>INDEX(Δεδομένα!E$1:E$13,MATCH('2021'!H1330,Δεδομένα!D$1:D$13,0))</f>
        <v>3</v>
      </c>
      <c r="J1330" s="4">
        <v>44441</v>
      </c>
      <c r="K1330" s="3" t="s">
        <v>2075</v>
      </c>
      <c r="L1330" s="17" t="str">
        <f t="shared" si="96"/>
        <v>02/09/2021 06:30</v>
      </c>
      <c r="M1330" s="4">
        <v>44441</v>
      </c>
      <c r="N1330" s="3" t="s">
        <v>1257</v>
      </c>
      <c r="O1330" s="17" t="str">
        <f t="shared" si="97"/>
        <v>02/09/2021 09:10</v>
      </c>
      <c r="P1330" s="24">
        <f t="shared" si="98"/>
        <v>0.11111111110949423</v>
      </c>
      <c r="Q1330" s="28">
        <v>0</v>
      </c>
      <c r="R1330" s="27">
        <f t="shared" si="99"/>
        <v>159.99999999767169</v>
      </c>
      <c r="S1330" s="3" t="s">
        <v>4</v>
      </c>
      <c r="T1330" s="3" t="s">
        <v>1951</v>
      </c>
      <c r="U1330" s="3" t="s">
        <v>2076</v>
      </c>
      <c r="V1330" s="3" t="s">
        <v>2077</v>
      </c>
      <c r="W1330" s="5">
        <v>0</v>
      </c>
      <c r="X1330" s="5">
        <v>0</v>
      </c>
      <c r="Y1330" s="5">
        <v>0</v>
      </c>
      <c r="Z1330" s="5">
        <v>6</v>
      </c>
      <c r="AA1330" s="5">
        <v>0</v>
      </c>
      <c r="AB1330" s="5">
        <v>0</v>
      </c>
      <c r="AC1330" s="5">
        <v>0</v>
      </c>
      <c r="AD1330" s="5">
        <v>0</v>
      </c>
      <c r="AE1330" s="2">
        <v>2</v>
      </c>
      <c r="AF1330" s="2">
        <v>0</v>
      </c>
      <c r="AG1330" s="2">
        <v>0</v>
      </c>
      <c r="AH1330" s="2">
        <v>0</v>
      </c>
      <c r="AI1330" s="2">
        <v>0</v>
      </c>
      <c r="AJ1330" s="2">
        <v>1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</row>
    <row r="1331" spans="1:46" x14ac:dyDescent="0.2">
      <c r="A1331" s="2">
        <v>1693712</v>
      </c>
      <c r="B1331" s="2">
        <v>889186</v>
      </c>
      <c r="C1331" s="6">
        <v>22.885229847863101</v>
      </c>
      <c r="D1331" s="6">
        <v>40.883792879607697</v>
      </c>
      <c r="E1331" s="19" t="s">
        <v>1949</v>
      </c>
      <c r="F1331" s="46">
        <f>INDEX(Δεδομένα!$P:$P,MATCH('2021'!E1331,Δεδομένα!$O:$O,0))</f>
        <v>57</v>
      </c>
      <c r="G1331" s="49" t="s">
        <v>1950</v>
      </c>
      <c r="H1331" s="51" t="str">
        <f>INDEX(Δεδομένα!B$1:B$51,MATCH('2021'!G1331,Δεδομένα!A$1:A$51,0))</f>
        <v>ΚΕΝΤΡΙΚΗΣ ΜΑΚΕΔΟΝΙΑΣ</v>
      </c>
      <c r="I1331" s="53">
        <f>INDEX(Δεδομένα!E$1:E$13,MATCH('2021'!H1331,Δεδομένα!D$1:D$13,0))</f>
        <v>3</v>
      </c>
      <c r="J1331" s="4">
        <v>44445</v>
      </c>
      <c r="K1331" s="3" t="s">
        <v>914</v>
      </c>
      <c r="L1331" s="17" t="str">
        <f t="shared" si="96"/>
        <v>06/09/2021 13:44</v>
      </c>
      <c r="M1331" s="4">
        <v>44445</v>
      </c>
      <c r="N1331" s="3" t="s">
        <v>23</v>
      </c>
      <c r="O1331" s="17" t="str">
        <f t="shared" si="97"/>
        <v>06/09/2021 19:35</v>
      </c>
      <c r="P1331" s="24">
        <f t="shared" si="98"/>
        <v>0.24374999999417923</v>
      </c>
      <c r="Q1331" s="28">
        <v>0</v>
      </c>
      <c r="R1331" s="27">
        <f t="shared" si="99"/>
        <v>350.9999999916181</v>
      </c>
      <c r="S1331" s="3" t="s">
        <v>4</v>
      </c>
      <c r="T1331" s="3" t="s">
        <v>1951</v>
      </c>
      <c r="U1331" s="3" t="s">
        <v>2023</v>
      </c>
      <c r="V1331" s="3" t="s">
        <v>2078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50</v>
      </c>
      <c r="AD1331" s="5">
        <v>0</v>
      </c>
      <c r="AE1331" s="2">
        <v>4</v>
      </c>
      <c r="AF1331" s="2">
        <v>0</v>
      </c>
      <c r="AG1331" s="2">
        <v>0</v>
      </c>
      <c r="AH1331" s="2">
        <v>0</v>
      </c>
      <c r="AI1331" s="2">
        <v>0</v>
      </c>
      <c r="AJ1331" s="2">
        <v>2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</row>
    <row r="1332" spans="1:46" x14ac:dyDescent="0.2">
      <c r="A1332" s="2">
        <v>1696161</v>
      </c>
      <c r="B1332" s="2">
        <v>891661</v>
      </c>
      <c r="C1332" s="6">
        <v>22.841335204645599</v>
      </c>
      <c r="D1332" s="6">
        <v>40.930141431258903</v>
      </c>
      <c r="E1332" s="19" t="s">
        <v>1949</v>
      </c>
      <c r="F1332" s="46">
        <f>INDEX(Δεδομένα!$P:$P,MATCH('2021'!E1332,Δεδομένα!$O:$O,0))</f>
        <v>57</v>
      </c>
      <c r="G1332" s="49" t="s">
        <v>1950</v>
      </c>
      <c r="H1332" s="51" t="str">
        <f>INDEX(Δεδομένα!B$1:B$51,MATCH('2021'!G1332,Δεδομένα!A$1:A$51,0))</f>
        <v>ΚΕΝΤΡΙΚΗΣ ΜΑΚΕΔΟΝΙΑΣ</v>
      </c>
      <c r="I1332" s="53">
        <f>INDEX(Δεδομένα!E$1:E$13,MATCH('2021'!H1332,Δεδομένα!D$1:D$13,0))</f>
        <v>3</v>
      </c>
      <c r="J1332" s="4">
        <v>44455</v>
      </c>
      <c r="K1332" s="3" t="s">
        <v>86</v>
      </c>
      <c r="L1332" s="17" t="str">
        <f t="shared" si="96"/>
        <v>16/09/2021 11:39</v>
      </c>
      <c r="M1332" s="4">
        <v>44455</v>
      </c>
      <c r="N1332" s="3" t="s">
        <v>52</v>
      </c>
      <c r="O1332" s="17" t="str">
        <f t="shared" si="97"/>
        <v>16/09/2021 12:28</v>
      </c>
      <c r="P1332" s="24">
        <f t="shared" si="98"/>
        <v>3.4027777772280388E-2</v>
      </c>
      <c r="Q1332" s="28">
        <v>0</v>
      </c>
      <c r="R1332" s="27">
        <f t="shared" si="99"/>
        <v>48.999999992083758</v>
      </c>
      <c r="S1332" s="3" t="s">
        <v>4</v>
      </c>
      <c r="T1332" s="3" t="s">
        <v>1951</v>
      </c>
      <c r="U1332" s="3" t="s">
        <v>2079</v>
      </c>
      <c r="V1332" s="3" t="s">
        <v>2080</v>
      </c>
      <c r="W1332" s="5">
        <v>0</v>
      </c>
      <c r="X1332" s="5">
        <v>0</v>
      </c>
      <c r="Y1332" s="5">
        <v>0</v>
      </c>
      <c r="Z1332" s="5">
        <v>7</v>
      </c>
      <c r="AA1332" s="5">
        <v>0</v>
      </c>
      <c r="AB1332" s="5">
        <v>0</v>
      </c>
      <c r="AC1332" s="5">
        <v>2</v>
      </c>
      <c r="AD1332" s="5">
        <v>0</v>
      </c>
      <c r="AE1332" s="2">
        <v>4</v>
      </c>
      <c r="AF1332" s="2">
        <v>0</v>
      </c>
      <c r="AG1332" s="2">
        <v>0</v>
      </c>
      <c r="AH1332" s="2">
        <v>0</v>
      </c>
      <c r="AI1332" s="2">
        <v>0</v>
      </c>
      <c r="AJ1332" s="2">
        <v>2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</row>
    <row r="1333" spans="1:46" x14ac:dyDescent="0.2">
      <c r="A1333" s="2">
        <v>1698205</v>
      </c>
      <c r="B1333" s="2">
        <v>893362</v>
      </c>
      <c r="C1333" s="6">
        <v>22.751300811767599</v>
      </c>
      <c r="D1333" s="6">
        <v>40.919013977050803</v>
      </c>
      <c r="E1333" s="19" t="s">
        <v>1949</v>
      </c>
      <c r="F1333" s="46">
        <f>INDEX(Δεδομένα!$P:$P,MATCH('2021'!E1333,Δεδομένα!$O:$O,0))</f>
        <v>57</v>
      </c>
      <c r="G1333" s="49" t="s">
        <v>1950</v>
      </c>
      <c r="H1333" s="51" t="str">
        <f>INDEX(Δεδομένα!B$1:B$51,MATCH('2021'!G1333,Δεδομένα!A$1:A$51,0))</f>
        <v>ΚΕΝΤΡΙΚΗΣ ΜΑΚΕΔΟΝΙΑΣ</v>
      </c>
      <c r="I1333" s="53">
        <f>INDEX(Δεδομένα!E$1:E$13,MATCH('2021'!H1333,Δεδομένα!D$1:D$13,0))</f>
        <v>3</v>
      </c>
      <c r="J1333" s="4">
        <v>44461</v>
      </c>
      <c r="K1333" s="3" t="s">
        <v>371</v>
      </c>
      <c r="L1333" s="17" t="str">
        <f t="shared" si="96"/>
        <v>22/09/2021 18:12</v>
      </c>
      <c r="M1333" s="4">
        <v>44461</v>
      </c>
      <c r="N1333" s="3" t="s">
        <v>902</v>
      </c>
      <c r="O1333" s="17" t="str">
        <f t="shared" si="97"/>
        <v>22/09/2021 19:25</v>
      </c>
      <c r="P1333" s="24">
        <f t="shared" si="98"/>
        <v>5.0694444449618459E-2</v>
      </c>
      <c r="Q1333" s="28">
        <v>0</v>
      </c>
      <c r="R1333" s="27">
        <f t="shared" si="99"/>
        <v>73.000000007450581</v>
      </c>
      <c r="S1333" s="3" t="s">
        <v>4</v>
      </c>
      <c r="T1333" s="3" t="s">
        <v>1951</v>
      </c>
      <c r="U1333" s="3" t="s">
        <v>4</v>
      </c>
      <c r="V1333" s="3" t="s">
        <v>2081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3.5</v>
      </c>
      <c r="AD1333" s="5">
        <v>0</v>
      </c>
      <c r="AE1333" s="2">
        <v>4</v>
      </c>
      <c r="AF1333" s="2">
        <v>0</v>
      </c>
      <c r="AG1333" s="2">
        <v>0</v>
      </c>
      <c r="AH1333" s="2">
        <v>0</v>
      </c>
      <c r="AI1333" s="2">
        <v>0</v>
      </c>
      <c r="AJ1333" s="2">
        <v>2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</row>
    <row r="1334" spans="1:46" x14ac:dyDescent="0.2">
      <c r="A1334" s="2">
        <v>1698433</v>
      </c>
      <c r="B1334" s="2">
        <v>893915</v>
      </c>
      <c r="C1334" s="6">
        <v>22.597083183406799</v>
      </c>
      <c r="D1334" s="6">
        <v>40.994230456462802</v>
      </c>
      <c r="E1334" s="19" t="s">
        <v>1949</v>
      </c>
      <c r="F1334" s="46">
        <f>INDEX(Δεδομένα!$P:$P,MATCH('2021'!E1334,Δεδομένα!$O:$O,0))</f>
        <v>57</v>
      </c>
      <c r="G1334" s="49" t="s">
        <v>1950</v>
      </c>
      <c r="H1334" s="51" t="str">
        <f>INDEX(Δεδομένα!B$1:B$51,MATCH('2021'!G1334,Δεδομένα!A$1:A$51,0))</f>
        <v>ΚΕΝΤΡΙΚΗΣ ΜΑΚΕΔΟΝΙΑΣ</v>
      </c>
      <c r="I1334" s="53">
        <f>INDEX(Δεδομένα!E$1:E$13,MATCH('2021'!H1334,Δεδομένα!D$1:D$13,0))</f>
        <v>3</v>
      </c>
      <c r="J1334" s="4">
        <v>44463</v>
      </c>
      <c r="K1334" s="3" t="s">
        <v>679</v>
      </c>
      <c r="L1334" s="17" t="str">
        <f t="shared" si="96"/>
        <v>24/09/2021 18:24</v>
      </c>
      <c r="M1334" s="4">
        <v>44463</v>
      </c>
      <c r="N1334" s="3" t="s">
        <v>458</v>
      </c>
      <c r="O1334" s="17" t="str">
        <f t="shared" si="97"/>
        <v>24/09/2021 19:50</v>
      </c>
      <c r="P1334" s="24">
        <f t="shared" si="98"/>
        <v>5.9722222220443655E-2</v>
      </c>
      <c r="Q1334" s="28">
        <v>0</v>
      </c>
      <c r="R1334" s="27">
        <f t="shared" si="99"/>
        <v>85.999999997438863</v>
      </c>
      <c r="S1334" s="3" t="s">
        <v>4</v>
      </c>
      <c r="T1334" s="3" t="s">
        <v>1956</v>
      </c>
      <c r="U1334" s="3" t="s">
        <v>1964</v>
      </c>
      <c r="V1334" s="3" t="s">
        <v>2082</v>
      </c>
      <c r="W1334" s="5">
        <v>0</v>
      </c>
      <c r="X1334" s="5">
        <v>0</v>
      </c>
      <c r="Y1334" s="5">
        <v>0</v>
      </c>
      <c r="Z1334" s="5">
        <v>1.5</v>
      </c>
      <c r="AA1334" s="5">
        <v>0</v>
      </c>
      <c r="AB1334" s="5">
        <v>0</v>
      </c>
      <c r="AC1334" s="5">
        <v>0</v>
      </c>
      <c r="AD1334" s="5">
        <v>0</v>
      </c>
      <c r="AE1334" s="2">
        <v>2</v>
      </c>
      <c r="AF1334" s="2">
        <v>0</v>
      </c>
      <c r="AG1334" s="2">
        <v>0</v>
      </c>
      <c r="AH1334" s="2">
        <v>0</v>
      </c>
      <c r="AI1334" s="2">
        <v>0</v>
      </c>
      <c r="AJ1334" s="2">
        <v>1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</row>
    <row r="1335" spans="1:46" x14ac:dyDescent="0.2">
      <c r="A1335" s="2">
        <v>1698440</v>
      </c>
      <c r="B1335" s="2">
        <v>894242</v>
      </c>
      <c r="D1335" s="2"/>
      <c r="E1335" s="19" t="s">
        <v>1949</v>
      </c>
      <c r="F1335" s="46">
        <f>INDEX(Δεδομένα!$P:$P,MATCH('2021'!E1335,Δεδομένα!$O:$O,0))</f>
        <v>57</v>
      </c>
      <c r="G1335" s="49" t="s">
        <v>1950</v>
      </c>
      <c r="H1335" s="51" t="str">
        <f>INDEX(Δεδομένα!B$1:B$51,MATCH('2021'!G1335,Δεδομένα!A$1:A$51,0))</f>
        <v>ΚΕΝΤΡΙΚΗΣ ΜΑΚΕΔΟΝΙΑΣ</v>
      </c>
      <c r="I1335" s="53">
        <f>INDEX(Δεδομένα!E$1:E$13,MATCH('2021'!H1335,Δεδομένα!D$1:D$13,0))</f>
        <v>3</v>
      </c>
      <c r="J1335" s="4">
        <v>44464</v>
      </c>
      <c r="K1335" s="3" t="s">
        <v>1098</v>
      </c>
      <c r="L1335" s="17" t="str">
        <f t="shared" si="96"/>
        <v>25/09/2021 20:29</v>
      </c>
      <c r="M1335" s="4">
        <v>44464</v>
      </c>
      <c r="N1335" s="3" t="s">
        <v>1007</v>
      </c>
      <c r="O1335" s="17" t="str">
        <f t="shared" si="97"/>
        <v>25/09/2021 22:05</v>
      </c>
      <c r="P1335" s="24">
        <f t="shared" si="98"/>
        <v>6.6666666665696539E-2</v>
      </c>
      <c r="Q1335" s="28">
        <v>0</v>
      </c>
      <c r="R1335" s="27">
        <f t="shared" si="99"/>
        <v>95.999999998603016</v>
      </c>
      <c r="S1335" s="3" t="s">
        <v>4</v>
      </c>
      <c r="T1335" s="3" t="s">
        <v>1951</v>
      </c>
      <c r="U1335" s="3" t="s">
        <v>2083</v>
      </c>
      <c r="V1335" s="3" t="s">
        <v>2084</v>
      </c>
      <c r="W1335" s="5">
        <v>0</v>
      </c>
      <c r="X1335" s="5">
        <v>0</v>
      </c>
      <c r="Y1335" s="5">
        <v>0</v>
      </c>
      <c r="Z1335" s="5">
        <v>0.5</v>
      </c>
      <c r="AA1335" s="5">
        <v>0.5</v>
      </c>
      <c r="AB1335" s="5">
        <v>0</v>
      </c>
      <c r="AC1335" s="5">
        <v>0</v>
      </c>
      <c r="AD1335" s="5">
        <v>0</v>
      </c>
      <c r="AE1335" s="2">
        <v>2</v>
      </c>
      <c r="AF1335" s="2">
        <v>0</v>
      </c>
      <c r="AG1335" s="2">
        <v>0</v>
      </c>
      <c r="AH1335" s="2">
        <v>0</v>
      </c>
      <c r="AI1335" s="2">
        <v>0</v>
      </c>
      <c r="AJ1335" s="2">
        <v>1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</row>
    <row r="1336" spans="1:46" x14ac:dyDescent="0.2">
      <c r="A1336" s="2">
        <v>1700278</v>
      </c>
      <c r="B1336" s="2">
        <v>895843</v>
      </c>
      <c r="C1336" s="6">
        <v>22.914732385286001</v>
      </c>
      <c r="D1336" s="6">
        <v>40.8270967954574</v>
      </c>
      <c r="E1336" s="19" t="s">
        <v>1949</v>
      </c>
      <c r="F1336" s="46">
        <f>INDEX(Δεδομένα!$P:$P,MATCH('2021'!E1336,Δεδομένα!$O:$O,0))</f>
        <v>57</v>
      </c>
      <c r="G1336" s="49" t="s">
        <v>1950</v>
      </c>
      <c r="H1336" s="51" t="str">
        <f>INDEX(Δεδομένα!B$1:B$51,MATCH('2021'!G1336,Δεδομένα!A$1:A$51,0))</f>
        <v>ΚΕΝΤΡΙΚΗΣ ΜΑΚΕΔΟΝΙΑΣ</v>
      </c>
      <c r="I1336" s="53">
        <f>INDEX(Δεδομένα!E$1:E$13,MATCH('2021'!H1336,Δεδομένα!D$1:D$13,0))</f>
        <v>3</v>
      </c>
      <c r="J1336" s="4">
        <v>44471</v>
      </c>
      <c r="K1336" s="3" t="s">
        <v>1338</v>
      </c>
      <c r="L1336" s="17" t="str">
        <f t="shared" si="96"/>
        <v>02/10/2021 10:40</v>
      </c>
      <c r="M1336" s="4">
        <v>44471</v>
      </c>
      <c r="N1336" s="3" t="s">
        <v>484</v>
      </c>
      <c r="O1336" s="17" t="str">
        <f t="shared" si="97"/>
        <v>02/10/2021 12:40</v>
      </c>
      <c r="P1336" s="24">
        <f t="shared" si="98"/>
        <v>8.3333333335758653E-2</v>
      </c>
      <c r="Q1336" s="28">
        <v>0</v>
      </c>
      <c r="R1336" s="27">
        <f t="shared" si="99"/>
        <v>120.00000000349246</v>
      </c>
      <c r="S1336" s="3" t="s">
        <v>4</v>
      </c>
      <c r="T1336" s="3" t="s">
        <v>1951</v>
      </c>
      <c r="U1336" s="3" t="s">
        <v>610</v>
      </c>
      <c r="V1336" s="3" t="s">
        <v>2085</v>
      </c>
      <c r="W1336" s="5">
        <v>0</v>
      </c>
      <c r="X1336" s="5">
        <v>0</v>
      </c>
      <c r="Y1336" s="5">
        <v>0</v>
      </c>
      <c r="Z1336" s="5">
        <v>0.05</v>
      </c>
      <c r="AA1336" s="5">
        <v>0</v>
      </c>
      <c r="AB1336" s="5">
        <v>0</v>
      </c>
      <c r="AC1336" s="5">
        <v>0</v>
      </c>
      <c r="AD1336" s="5">
        <v>0</v>
      </c>
      <c r="AE1336" s="2">
        <v>2</v>
      </c>
      <c r="AF1336" s="2">
        <v>0</v>
      </c>
      <c r="AG1336" s="2">
        <v>0</v>
      </c>
      <c r="AH1336" s="2">
        <v>0</v>
      </c>
      <c r="AI1336" s="2">
        <v>0</v>
      </c>
      <c r="AJ1336" s="2">
        <v>1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</row>
    <row r="1337" spans="1:46" x14ac:dyDescent="0.2">
      <c r="A1337" s="2">
        <v>1701910</v>
      </c>
      <c r="B1337" s="2">
        <v>897348</v>
      </c>
      <c r="D1337" s="2"/>
      <c r="E1337" s="19" t="s">
        <v>1949</v>
      </c>
      <c r="F1337" s="46">
        <f>INDEX(Δεδομένα!$P:$P,MATCH('2021'!E1337,Δεδομένα!$O:$O,0))</f>
        <v>57</v>
      </c>
      <c r="G1337" s="49" t="s">
        <v>1950</v>
      </c>
      <c r="H1337" s="51" t="str">
        <f>INDEX(Δεδομένα!B$1:B$51,MATCH('2021'!G1337,Δεδομένα!A$1:A$51,0))</f>
        <v>ΚΕΝΤΡΙΚΗΣ ΜΑΚΕΔΟΝΙΑΣ</v>
      </c>
      <c r="I1337" s="53">
        <f>INDEX(Δεδομένα!E$1:E$13,MATCH('2021'!H1337,Δεδομένα!D$1:D$13,0))</f>
        <v>3</v>
      </c>
      <c r="J1337" s="4">
        <v>44476</v>
      </c>
      <c r="K1337" s="3" t="s">
        <v>1127</v>
      </c>
      <c r="L1337" s="17" t="str">
        <f t="shared" si="96"/>
        <v>07/10/2021 09:14</v>
      </c>
      <c r="M1337" s="4">
        <v>44476</v>
      </c>
      <c r="N1337" s="3" t="s">
        <v>324</v>
      </c>
      <c r="O1337" s="17" t="str">
        <f t="shared" si="97"/>
        <v>07/10/2021 10:00</v>
      </c>
      <c r="P1337" s="24">
        <f t="shared" si="98"/>
        <v>3.1944444439432118E-2</v>
      </c>
      <c r="Q1337" s="28">
        <v>0</v>
      </c>
      <c r="R1337" s="27">
        <f t="shared" si="99"/>
        <v>45.99999999278225</v>
      </c>
      <c r="S1337" s="3" t="s">
        <v>4</v>
      </c>
      <c r="T1337" s="3" t="s">
        <v>1951</v>
      </c>
      <c r="U1337" s="3" t="s">
        <v>4</v>
      </c>
      <c r="V1337" s="3" t="s">
        <v>2086</v>
      </c>
      <c r="W1337" s="5">
        <v>0</v>
      </c>
      <c r="X1337" s="5">
        <v>0</v>
      </c>
      <c r="Y1337" s="5">
        <v>0</v>
      </c>
      <c r="Z1337" s="5">
        <v>0.1</v>
      </c>
      <c r="AA1337" s="5">
        <v>0</v>
      </c>
      <c r="AB1337" s="5">
        <v>0</v>
      </c>
      <c r="AC1337" s="5">
        <v>0</v>
      </c>
      <c r="AD1337" s="5">
        <v>0</v>
      </c>
      <c r="AE1337" s="2">
        <v>2</v>
      </c>
      <c r="AF1337" s="2">
        <v>0</v>
      </c>
      <c r="AG1337" s="2">
        <v>0</v>
      </c>
      <c r="AH1337" s="2">
        <v>0</v>
      </c>
      <c r="AI1337" s="2">
        <v>0</v>
      </c>
      <c r="AJ1337" s="2">
        <v>1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</row>
    <row r="1338" spans="1:46" x14ac:dyDescent="0.2">
      <c r="A1338" s="2">
        <v>1707168</v>
      </c>
      <c r="B1338" s="2">
        <v>903999</v>
      </c>
      <c r="C1338" s="6">
        <v>22.633811446754901</v>
      </c>
      <c r="D1338" s="6">
        <v>40.985363243501098</v>
      </c>
      <c r="E1338" s="19" t="s">
        <v>1949</v>
      </c>
      <c r="F1338" s="46">
        <f>INDEX(Δεδομένα!$P:$P,MATCH('2021'!E1338,Δεδομένα!$O:$O,0))</f>
        <v>57</v>
      </c>
      <c r="G1338" s="49" t="s">
        <v>1950</v>
      </c>
      <c r="H1338" s="51" t="str">
        <f>INDEX(Δεδομένα!B$1:B$51,MATCH('2021'!G1338,Δεδομένα!A$1:A$51,0))</f>
        <v>ΚΕΝΤΡΙΚΗΣ ΜΑΚΕΔΟΝΙΑΣ</v>
      </c>
      <c r="I1338" s="53">
        <f>INDEX(Δεδομένα!E$1:E$13,MATCH('2021'!H1338,Δεδομένα!D$1:D$13,0))</f>
        <v>3</v>
      </c>
      <c r="J1338" s="4">
        <v>44493</v>
      </c>
      <c r="K1338" s="3" t="s">
        <v>577</v>
      </c>
      <c r="L1338" s="17" t="str">
        <f t="shared" si="96"/>
        <v>24/10/2021 20:09</v>
      </c>
      <c r="M1338" s="4">
        <v>44493</v>
      </c>
      <c r="N1338" s="3" t="s">
        <v>1064</v>
      </c>
      <c r="O1338" s="17" t="str">
        <f t="shared" si="97"/>
        <v>24/10/2021 21:04</v>
      </c>
      <c r="P1338" s="24">
        <f t="shared" si="98"/>
        <v>3.8194444445252884E-2</v>
      </c>
      <c r="Q1338" s="28">
        <v>0</v>
      </c>
      <c r="R1338" s="27">
        <f t="shared" si="99"/>
        <v>55.000000001164153</v>
      </c>
      <c r="S1338" s="3" t="s">
        <v>4</v>
      </c>
      <c r="T1338" s="3" t="s">
        <v>1951</v>
      </c>
      <c r="U1338" s="3" t="s">
        <v>4</v>
      </c>
      <c r="V1338" s="3" t="s">
        <v>1966</v>
      </c>
      <c r="W1338" s="5">
        <v>0</v>
      </c>
      <c r="X1338" s="5">
        <v>0</v>
      </c>
      <c r="Y1338" s="5">
        <v>0</v>
      </c>
      <c r="Z1338" s="5">
        <v>0</v>
      </c>
      <c r="AA1338" s="5">
        <v>3</v>
      </c>
      <c r="AB1338" s="5">
        <v>0</v>
      </c>
      <c r="AC1338" s="5">
        <v>0</v>
      </c>
      <c r="AD1338" s="5">
        <v>0</v>
      </c>
      <c r="AE1338" s="2">
        <v>2</v>
      </c>
      <c r="AF1338" s="2">
        <v>0</v>
      </c>
      <c r="AG1338" s="2">
        <v>0</v>
      </c>
      <c r="AH1338" s="2">
        <v>0</v>
      </c>
      <c r="AI1338" s="2">
        <v>0</v>
      </c>
      <c r="AJ1338" s="2">
        <v>1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</row>
    <row r="1339" spans="1:46" x14ac:dyDescent="0.2">
      <c r="A1339" s="2">
        <v>1707723</v>
      </c>
      <c r="B1339" s="2">
        <v>904401</v>
      </c>
      <c r="C1339" s="6">
        <v>22.663590163254501</v>
      </c>
      <c r="D1339" s="6">
        <v>40.895191462863302</v>
      </c>
      <c r="E1339" s="19" t="s">
        <v>1949</v>
      </c>
      <c r="F1339" s="46">
        <f>INDEX(Δεδομένα!$P:$P,MATCH('2021'!E1339,Δεδομένα!$O:$O,0))</f>
        <v>57</v>
      </c>
      <c r="G1339" s="49" t="s">
        <v>1950</v>
      </c>
      <c r="H1339" s="51" t="str">
        <f>INDEX(Δεδομένα!B$1:B$51,MATCH('2021'!G1339,Δεδομένα!A$1:A$51,0))</f>
        <v>ΚΕΝΤΡΙΚΗΣ ΜΑΚΕΔΟΝΙΑΣ</v>
      </c>
      <c r="I1339" s="53">
        <f>INDEX(Δεδομένα!E$1:E$13,MATCH('2021'!H1339,Δεδομένα!D$1:D$13,0))</f>
        <v>3</v>
      </c>
      <c r="J1339" s="4">
        <v>44495</v>
      </c>
      <c r="K1339" s="3" t="s">
        <v>670</v>
      </c>
      <c r="L1339" s="17" t="str">
        <f t="shared" si="96"/>
        <v>26/10/2021 14:04</v>
      </c>
      <c r="M1339" s="4">
        <v>44495</v>
      </c>
      <c r="N1339" s="3" t="s">
        <v>473</v>
      </c>
      <c r="O1339" s="17" t="str">
        <f t="shared" si="97"/>
        <v>26/10/2021 14:52</v>
      </c>
      <c r="P1339" s="24">
        <f t="shared" si="98"/>
        <v>3.3333333332848269E-2</v>
      </c>
      <c r="Q1339" s="28">
        <v>0</v>
      </c>
      <c r="R1339" s="27">
        <f t="shared" si="99"/>
        <v>47.999999999301508</v>
      </c>
      <c r="S1339" s="3" t="s">
        <v>4</v>
      </c>
      <c r="T1339" s="3" t="s">
        <v>1956</v>
      </c>
      <c r="U1339" s="3" t="s">
        <v>4</v>
      </c>
      <c r="V1339" s="3" t="s">
        <v>2087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1</v>
      </c>
      <c r="AD1339" s="5">
        <v>0</v>
      </c>
      <c r="AE1339" s="2">
        <v>2</v>
      </c>
      <c r="AF1339" s="2">
        <v>0</v>
      </c>
      <c r="AG1339" s="2">
        <v>0</v>
      </c>
      <c r="AH1339" s="2">
        <v>0</v>
      </c>
      <c r="AI1339" s="2">
        <v>0</v>
      </c>
      <c r="AJ1339" s="2">
        <v>1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</row>
    <row r="1340" spans="1:46" x14ac:dyDescent="0.2">
      <c r="A1340" s="2">
        <v>1708094</v>
      </c>
      <c r="B1340" s="2">
        <v>904612</v>
      </c>
      <c r="C1340" s="6">
        <v>22.819329891660399</v>
      </c>
      <c r="D1340" s="6">
        <v>40.989750303852603</v>
      </c>
      <c r="E1340" s="19" t="s">
        <v>1949</v>
      </c>
      <c r="F1340" s="46">
        <f>INDEX(Δεδομένα!$P:$P,MATCH('2021'!E1340,Δεδομένα!$O:$O,0))</f>
        <v>57</v>
      </c>
      <c r="G1340" s="49" t="s">
        <v>1950</v>
      </c>
      <c r="H1340" s="51" t="str">
        <f>INDEX(Δεδομένα!B$1:B$51,MATCH('2021'!G1340,Δεδομένα!A$1:A$51,0))</f>
        <v>ΚΕΝΤΡΙΚΗΣ ΜΑΚΕΔΟΝΙΑΣ</v>
      </c>
      <c r="I1340" s="53">
        <f>INDEX(Δεδομένα!E$1:E$13,MATCH('2021'!H1340,Δεδομένα!D$1:D$13,0))</f>
        <v>3</v>
      </c>
      <c r="J1340" s="4">
        <v>44496</v>
      </c>
      <c r="K1340" s="3" t="s">
        <v>826</v>
      </c>
      <c r="L1340" s="17" t="str">
        <f t="shared" si="96"/>
        <v>27/10/2021 10:39</v>
      </c>
      <c r="M1340" s="4">
        <v>44496</v>
      </c>
      <c r="N1340" s="3" t="s">
        <v>681</v>
      </c>
      <c r="O1340" s="17" t="str">
        <f t="shared" si="97"/>
        <v>27/10/2021 11:15</v>
      </c>
      <c r="P1340" s="24">
        <f t="shared" si="98"/>
        <v>2.5000000001455192E-2</v>
      </c>
      <c r="Q1340" s="28">
        <v>0</v>
      </c>
      <c r="R1340" s="27">
        <f t="shared" si="99"/>
        <v>36.000000002095476</v>
      </c>
      <c r="S1340" s="3" t="s">
        <v>4</v>
      </c>
      <c r="T1340" s="3" t="s">
        <v>1951</v>
      </c>
      <c r="U1340" s="3" t="s">
        <v>4</v>
      </c>
      <c r="V1340" s="3" t="s">
        <v>1978</v>
      </c>
      <c r="W1340" s="5">
        <v>0</v>
      </c>
      <c r="X1340" s="5">
        <v>0</v>
      </c>
      <c r="Y1340" s="5">
        <v>0</v>
      </c>
      <c r="Z1340" s="5">
        <v>0.2</v>
      </c>
      <c r="AA1340" s="5">
        <v>0</v>
      </c>
      <c r="AB1340" s="5">
        <v>0</v>
      </c>
      <c r="AC1340" s="5">
        <v>0</v>
      </c>
      <c r="AD1340" s="5">
        <v>0</v>
      </c>
      <c r="AE1340" s="2">
        <v>2</v>
      </c>
      <c r="AF1340" s="2">
        <v>0</v>
      </c>
      <c r="AG1340" s="2">
        <v>0</v>
      </c>
      <c r="AH1340" s="2">
        <v>0</v>
      </c>
      <c r="AI1340" s="2">
        <v>0</v>
      </c>
      <c r="AJ1340" s="2">
        <v>1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</row>
    <row r="1341" spans="1:46" x14ac:dyDescent="0.2">
      <c r="A1341" s="2">
        <v>1711776</v>
      </c>
      <c r="B1341" s="2">
        <v>908259</v>
      </c>
      <c r="C1341" s="6">
        <v>23.026588264030401</v>
      </c>
      <c r="D1341" s="6">
        <v>41.033361729527698</v>
      </c>
      <c r="E1341" s="19" t="s">
        <v>1949</v>
      </c>
      <c r="F1341" s="46">
        <f>INDEX(Δεδομένα!$P:$P,MATCH('2021'!E1341,Δεδομένα!$O:$O,0))</f>
        <v>57</v>
      </c>
      <c r="G1341" s="49" t="s">
        <v>1950</v>
      </c>
      <c r="H1341" s="51" t="str">
        <f>INDEX(Δεδομένα!B$1:B$51,MATCH('2021'!G1341,Δεδομένα!A$1:A$51,0))</f>
        <v>ΚΕΝΤΡΙΚΗΣ ΜΑΚΕΔΟΝΙΑΣ</v>
      </c>
      <c r="I1341" s="53">
        <f>INDEX(Δεδομένα!E$1:E$13,MATCH('2021'!H1341,Δεδομένα!D$1:D$13,0))</f>
        <v>3</v>
      </c>
      <c r="J1341" s="4">
        <v>44511</v>
      </c>
      <c r="K1341" s="3" t="s">
        <v>35</v>
      </c>
      <c r="L1341" s="17" t="str">
        <f t="shared" si="96"/>
        <v>11/11/2021 14:50</v>
      </c>
      <c r="M1341" s="4">
        <v>44511</v>
      </c>
      <c r="N1341" s="3" t="s">
        <v>197</v>
      </c>
      <c r="O1341" s="17" t="str">
        <f t="shared" si="97"/>
        <v>11/11/2021 15:30</v>
      </c>
      <c r="P1341" s="24">
        <f t="shared" si="98"/>
        <v>2.7777777781011537E-2</v>
      </c>
      <c r="Q1341" s="28">
        <v>0</v>
      </c>
      <c r="R1341" s="27">
        <f t="shared" si="99"/>
        <v>40.000000004656613</v>
      </c>
      <c r="S1341" s="3" t="s">
        <v>4</v>
      </c>
      <c r="T1341" s="3" t="s">
        <v>1951</v>
      </c>
      <c r="U1341" s="3" t="s">
        <v>4</v>
      </c>
      <c r="V1341" s="3" t="s">
        <v>1980</v>
      </c>
      <c r="W1341" s="5">
        <v>0</v>
      </c>
      <c r="X1341" s="5">
        <v>0</v>
      </c>
      <c r="Y1341" s="5">
        <v>0</v>
      </c>
      <c r="Z1341" s="5">
        <v>0.1</v>
      </c>
      <c r="AA1341" s="5">
        <v>0</v>
      </c>
      <c r="AB1341" s="5">
        <v>0</v>
      </c>
      <c r="AC1341" s="5">
        <v>0</v>
      </c>
      <c r="AD1341" s="5">
        <v>0</v>
      </c>
      <c r="AE1341" s="2">
        <v>2</v>
      </c>
      <c r="AF1341" s="2">
        <v>0</v>
      </c>
      <c r="AG1341" s="2">
        <v>0</v>
      </c>
      <c r="AH1341" s="2">
        <v>0</v>
      </c>
      <c r="AI1341" s="2">
        <v>0</v>
      </c>
      <c r="AJ1341" s="2">
        <v>1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</row>
    <row r="1342" spans="1:46" x14ac:dyDescent="0.2">
      <c r="A1342" s="2">
        <v>1633375</v>
      </c>
      <c r="B1342" s="2">
        <v>825194</v>
      </c>
      <c r="C1342" s="6">
        <v>22.776138200515302</v>
      </c>
      <c r="D1342" s="6">
        <v>41.144676435525597</v>
      </c>
      <c r="E1342" s="19" t="s">
        <v>2088</v>
      </c>
      <c r="F1342" s="46">
        <f>INDEX(Δεδομένα!$P:$P,MATCH('2021'!E1342,Δεδομένα!$O:$O,0))</f>
        <v>58</v>
      </c>
      <c r="G1342" s="49" t="s">
        <v>1950</v>
      </c>
      <c r="H1342" s="51" t="str">
        <f>INDEX(Δεδομένα!B$1:B$51,MATCH('2021'!G1342,Δεδομένα!A$1:A$51,0))</f>
        <v>ΚΕΝΤΡΙΚΗΣ ΜΑΚΕΔΟΝΙΑΣ</v>
      </c>
      <c r="I1342" s="53">
        <f>INDEX(Δεδομένα!E$1:E$13,MATCH('2021'!H1342,Δεδομένα!D$1:D$13,0))</f>
        <v>3</v>
      </c>
      <c r="J1342" s="4">
        <v>44239</v>
      </c>
      <c r="K1342" s="3" t="s">
        <v>1067</v>
      </c>
      <c r="L1342" s="17" t="str">
        <f t="shared" si="96"/>
        <v>12/02/2021 15:49</v>
      </c>
      <c r="M1342" s="4">
        <v>44242</v>
      </c>
      <c r="N1342" s="3" t="s">
        <v>641</v>
      </c>
      <c r="O1342" s="17" t="str">
        <f t="shared" si="97"/>
        <v>15/02/2021 16:25</v>
      </c>
      <c r="P1342" s="24">
        <f t="shared" si="98"/>
        <v>3.0250000000014552</v>
      </c>
      <c r="Q1342" s="28">
        <v>0</v>
      </c>
      <c r="R1342" s="27">
        <f t="shared" si="99"/>
        <v>4356.0000000020955</v>
      </c>
      <c r="S1342" s="3" t="s">
        <v>4</v>
      </c>
      <c r="T1342" s="3" t="s">
        <v>1951</v>
      </c>
      <c r="U1342" s="3" t="s">
        <v>2089</v>
      </c>
      <c r="V1342" s="3" t="s">
        <v>1999</v>
      </c>
      <c r="W1342" s="5">
        <v>0</v>
      </c>
      <c r="X1342" s="5">
        <v>0</v>
      </c>
      <c r="Y1342" s="5">
        <v>0</v>
      </c>
      <c r="Z1342" s="5">
        <v>0</v>
      </c>
      <c r="AA1342" s="5">
        <v>0.1</v>
      </c>
      <c r="AB1342" s="5">
        <v>0</v>
      </c>
      <c r="AC1342" s="5">
        <v>0</v>
      </c>
      <c r="AD1342" s="5">
        <v>0</v>
      </c>
      <c r="AE1342" s="2">
        <v>2</v>
      </c>
      <c r="AF1342" s="2">
        <v>0</v>
      </c>
      <c r="AG1342" s="2">
        <v>0</v>
      </c>
      <c r="AH1342" s="2">
        <v>0</v>
      </c>
      <c r="AI1342" s="2">
        <v>0</v>
      </c>
      <c r="AJ1342" s="2">
        <v>1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 t="s">
        <v>4</v>
      </c>
      <c r="AT1342" s="2" t="s">
        <v>4</v>
      </c>
    </row>
    <row r="1343" spans="1:46" x14ac:dyDescent="0.2">
      <c r="A1343" s="2">
        <v>1640946</v>
      </c>
      <c r="B1343" s="2">
        <v>833252</v>
      </c>
      <c r="C1343" s="6">
        <v>22.842236519051799</v>
      </c>
      <c r="D1343" s="6">
        <v>41.2622758169951</v>
      </c>
      <c r="E1343" s="19" t="s">
        <v>2088</v>
      </c>
      <c r="F1343" s="46">
        <f>INDEX(Δεδομένα!$P:$P,MATCH('2021'!E1343,Δεδομένα!$O:$O,0))</f>
        <v>58</v>
      </c>
      <c r="G1343" s="49" t="s">
        <v>1950</v>
      </c>
      <c r="H1343" s="51" t="str">
        <f>INDEX(Δεδομένα!B$1:B$51,MATCH('2021'!G1343,Δεδομένα!A$1:A$51,0))</f>
        <v>ΚΕΝΤΡΙΚΗΣ ΜΑΚΕΔΟΝΙΑΣ</v>
      </c>
      <c r="I1343" s="53">
        <f>INDEX(Δεδομένα!E$1:E$13,MATCH('2021'!H1343,Δεδομένα!D$1:D$13,0))</f>
        <v>3</v>
      </c>
      <c r="J1343" s="4">
        <v>44254</v>
      </c>
      <c r="K1343" s="3" t="s">
        <v>490</v>
      </c>
      <c r="L1343" s="17" t="str">
        <f t="shared" si="96"/>
        <v>27/02/2021 16:00</v>
      </c>
      <c r="M1343" s="4">
        <v>44254</v>
      </c>
      <c r="N1343" s="3" t="s">
        <v>661</v>
      </c>
      <c r="O1343" s="17" t="str">
        <f t="shared" si="97"/>
        <v>27/02/2021 16:32</v>
      </c>
      <c r="P1343" s="24">
        <f t="shared" si="98"/>
        <v>2.2222222221898846E-2</v>
      </c>
      <c r="Q1343" s="28">
        <v>0</v>
      </c>
      <c r="R1343" s="27">
        <f t="shared" si="99"/>
        <v>31.999999999534339</v>
      </c>
      <c r="S1343" s="3" t="s">
        <v>4</v>
      </c>
      <c r="T1343" s="3" t="s">
        <v>1951</v>
      </c>
      <c r="U1343" s="3" t="s">
        <v>4</v>
      </c>
      <c r="V1343" s="3" t="s">
        <v>2090</v>
      </c>
      <c r="W1343" s="5">
        <v>0</v>
      </c>
      <c r="X1343" s="5">
        <v>0</v>
      </c>
      <c r="Y1343" s="5">
        <v>0</v>
      </c>
      <c r="Z1343" s="5">
        <v>0</v>
      </c>
      <c r="AA1343" s="5">
        <v>0.1</v>
      </c>
      <c r="AB1343" s="5">
        <v>0</v>
      </c>
      <c r="AC1343" s="5">
        <v>0</v>
      </c>
      <c r="AD1343" s="5">
        <v>0</v>
      </c>
      <c r="AE1343" s="2">
        <v>2</v>
      </c>
      <c r="AF1343" s="2">
        <v>0</v>
      </c>
      <c r="AG1343" s="2">
        <v>0</v>
      </c>
      <c r="AH1343" s="2">
        <v>0</v>
      </c>
      <c r="AI1343" s="2">
        <v>0</v>
      </c>
      <c r="AJ1343" s="2">
        <v>1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 t="s">
        <v>4</v>
      </c>
      <c r="AT1343" s="2" t="s">
        <v>4</v>
      </c>
    </row>
    <row r="1344" spans="1:46" x14ac:dyDescent="0.2">
      <c r="A1344" s="2">
        <v>1640938</v>
      </c>
      <c r="B1344" s="2">
        <v>833377</v>
      </c>
      <c r="C1344" s="6">
        <v>22.7770933797099</v>
      </c>
      <c r="D1344" s="6">
        <v>41.250482952402699</v>
      </c>
      <c r="E1344" s="19" t="s">
        <v>2088</v>
      </c>
      <c r="F1344" s="46">
        <f>INDEX(Δεδομένα!$P:$P,MATCH('2021'!E1344,Δεδομένα!$O:$O,0))</f>
        <v>58</v>
      </c>
      <c r="G1344" s="49" t="s">
        <v>1950</v>
      </c>
      <c r="H1344" s="51" t="str">
        <f>INDEX(Δεδομένα!B$1:B$51,MATCH('2021'!G1344,Δεδομένα!A$1:A$51,0))</f>
        <v>ΚΕΝΤΡΙΚΗΣ ΜΑΚΕΔΟΝΙΑΣ</v>
      </c>
      <c r="I1344" s="53">
        <f>INDEX(Δεδομένα!E$1:E$13,MATCH('2021'!H1344,Δεδομένα!D$1:D$13,0))</f>
        <v>3</v>
      </c>
      <c r="J1344" s="4">
        <v>44254</v>
      </c>
      <c r="K1344" s="3" t="s">
        <v>43</v>
      </c>
      <c r="L1344" s="17" t="str">
        <f t="shared" si="96"/>
        <v>27/02/2021 21:30</v>
      </c>
      <c r="M1344" s="4">
        <v>44254</v>
      </c>
      <c r="N1344" s="3" t="s">
        <v>521</v>
      </c>
      <c r="O1344" s="17" t="str">
        <f t="shared" si="97"/>
        <v>27/02/2021 22:00</v>
      </c>
      <c r="P1344" s="24">
        <f t="shared" si="98"/>
        <v>2.0833333328482695E-2</v>
      </c>
      <c r="Q1344" s="28">
        <v>0</v>
      </c>
      <c r="R1344" s="27">
        <f t="shared" si="99"/>
        <v>29.999999993015081</v>
      </c>
      <c r="S1344" s="3" t="s">
        <v>4</v>
      </c>
      <c r="T1344" s="3" t="s">
        <v>1951</v>
      </c>
      <c r="U1344" s="3" t="s">
        <v>1930</v>
      </c>
      <c r="V1344" s="3" t="s">
        <v>2091</v>
      </c>
      <c r="W1344" s="5">
        <v>0</v>
      </c>
      <c r="X1344" s="5">
        <v>0</v>
      </c>
      <c r="Y1344" s="5">
        <v>0</v>
      </c>
      <c r="Z1344" s="5">
        <v>0</v>
      </c>
      <c r="AA1344" s="5">
        <v>0.5</v>
      </c>
      <c r="AB1344" s="5">
        <v>0</v>
      </c>
      <c r="AC1344" s="5">
        <v>0</v>
      </c>
      <c r="AD1344" s="5">
        <v>0</v>
      </c>
      <c r="AE1344" s="2">
        <v>2</v>
      </c>
      <c r="AF1344" s="2">
        <v>0</v>
      </c>
      <c r="AG1344" s="2">
        <v>0</v>
      </c>
      <c r="AH1344" s="2">
        <v>0</v>
      </c>
      <c r="AI1344" s="2">
        <v>0</v>
      </c>
      <c r="AJ1344" s="2">
        <v>2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 t="s">
        <v>4</v>
      </c>
      <c r="AT1344" s="2" t="s">
        <v>4</v>
      </c>
    </row>
    <row r="1345" spans="1:46" x14ac:dyDescent="0.2">
      <c r="A1345" s="2">
        <v>1640954</v>
      </c>
      <c r="B1345" s="2">
        <v>833719</v>
      </c>
      <c r="C1345" s="6">
        <v>22.7759399414063</v>
      </c>
      <c r="D1345" s="6">
        <v>41.237518310546903</v>
      </c>
      <c r="E1345" s="19" t="s">
        <v>2088</v>
      </c>
      <c r="F1345" s="46">
        <f>INDEX(Δεδομένα!$P:$P,MATCH('2021'!E1345,Δεδομένα!$O:$O,0))</f>
        <v>58</v>
      </c>
      <c r="G1345" s="49" t="s">
        <v>1950</v>
      </c>
      <c r="H1345" s="51" t="str">
        <f>INDEX(Δεδομένα!B$1:B$51,MATCH('2021'!G1345,Δεδομένα!A$1:A$51,0))</f>
        <v>ΚΕΝΤΡΙΚΗΣ ΜΑΚΕΔΟΝΙΑΣ</v>
      </c>
      <c r="I1345" s="53">
        <f>INDEX(Δεδομένα!E$1:E$13,MATCH('2021'!H1345,Δεδομένα!D$1:D$13,0))</f>
        <v>3</v>
      </c>
      <c r="J1345" s="4">
        <v>44255</v>
      </c>
      <c r="K1345" s="3" t="s">
        <v>2092</v>
      </c>
      <c r="L1345" s="17" t="str">
        <f t="shared" si="96"/>
        <v>28/02/2021 21:44</v>
      </c>
      <c r="M1345" s="4">
        <v>44255</v>
      </c>
      <c r="N1345" s="3" t="s">
        <v>1488</v>
      </c>
      <c r="O1345" s="17" t="str">
        <f t="shared" si="97"/>
        <v>28/02/2021 22:15</v>
      </c>
      <c r="P1345" s="24">
        <f t="shared" si="98"/>
        <v>2.1527777782466728E-2</v>
      </c>
      <c r="Q1345" s="28">
        <v>0</v>
      </c>
      <c r="R1345" s="27">
        <f t="shared" si="99"/>
        <v>31.000000006752089</v>
      </c>
      <c r="S1345" s="3" t="s">
        <v>4</v>
      </c>
      <c r="T1345" s="3" t="s">
        <v>1951</v>
      </c>
      <c r="U1345" s="3" t="s">
        <v>4</v>
      </c>
      <c r="V1345" s="3" t="s">
        <v>2093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0.1</v>
      </c>
      <c r="AD1345" s="5">
        <v>0</v>
      </c>
      <c r="AE1345" s="2">
        <v>2</v>
      </c>
      <c r="AF1345" s="2">
        <v>0</v>
      </c>
      <c r="AG1345" s="2">
        <v>0</v>
      </c>
      <c r="AH1345" s="2">
        <v>0</v>
      </c>
      <c r="AI1345" s="2">
        <v>0</v>
      </c>
      <c r="AJ1345" s="2">
        <v>1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 t="s">
        <v>4</v>
      </c>
      <c r="AT1345" s="2" t="s">
        <v>4</v>
      </c>
    </row>
    <row r="1346" spans="1:46" x14ac:dyDescent="0.2">
      <c r="A1346" s="2">
        <v>1642129</v>
      </c>
      <c r="B1346" s="2">
        <v>833887</v>
      </c>
      <c r="C1346" s="6">
        <v>22.785245511334001</v>
      </c>
      <c r="D1346" s="6">
        <v>41.256243370509303</v>
      </c>
      <c r="E1346" s="19" t="s">
        <v>2088</v>
      </c>
      <c r="F1346" s="46">
        <f>INDEX(Δεδομένα!$P:$P,MATCH('2021'!E1346,Δεδομένα!$O:$O,0))</f>
        <v>58</v>
      </c>
      <c r="G1346" s="49" t="s">
        <v>1950</v>
      </c>
      <c r="H1346" s="51" t="str">
        <f>INDEX(Δεδομένα!B$1:B$51,MATCH('2021'!G1346,Δεδομένα!A$1:A$51,0))</f>
        <v>ΚΕΝΤΡΙΚΗΣ ΜΑΚΕΔΟΝΙΑΣ</v>
      </c>
      <c r="I1346" s="53">
        <f>INDEX(Δεδομένα!E$1:E$13,MATCH('2021'!H1346,Δεδομένα!D$1:D$13,0))</f>
        <v>3</v>
      </c>
      <c r="J1346" s="4">
        <v>44256</v>
      </c>
      <c r="K1346" s="3" t="s">
        <v>16</v>
      </c>
      <c r="L1346" s="17" t="str">
        <f t="shared" si="96"/>
        <v>01/03/2021 16:39</v>
      </c>
      <c r="M1346" s="4">
        <v>44256</v>
      </c>
      <c r="N1346" s="3" t="s">
        <v>147</v>
      </c>
      <c r="O1346" s="17" t="str">
        <f t="shared" si="97"/>
        <v>01/03/2021 20:00</v>
      </c>
      <c r="P1346" s="24">
        <f t="shared" si="98"/>
        <v>0.13958333333721384</v>
      </c>
      <c r="Q1346" s="28">
        <v>0</v>
      </c>
      <c r="R1346" s="27">
        <f t="shared" si="99"/>
        <v>201.00000000558794</v>
      </c>
      <c r="S1346" s="3" t="s">
        <v>4</v>
      </c>
      <c r="T1346" s="3" t="s">
        <v>1951</v>
      </c>
      <c r="U1346" s="3" t="s">
        <v>4</v>
      </c>
      <c r="V1346" s="3" t="s">
        <v>2094</v>
      </c>
      <c r="W1346" s="5">
        <v>0</v>
      </c>
      <c r="X1346" s="5">
        <v>0</v>
      </c>
      <c r="Y1346" s="5">
        <v>0</v>
      </c>
      <c r="Z1346" s="5">
        <v>3</v>
      </c>
      <c r="AA1346" s="5">
        <v>0</v>
      </c>
      <c r="AB1346" s="5">
        <v>0</v>
      </c>
      <c r="AC1346" s="5">
        <v>0</v>
      </c>
      <c r="AD1346" s="5">
        <v>0</v>
      </c>
      <c r="AE1346" s="2">
        <v>3</v>
      </c>
      <c r="AF1346" s="2">
        <v>0</v>
      </c>
      <c r="AG1346" s="2">
        <v>0</v>
      </c>
      <c r="AH1346" s="2">
        <v>0</v>
      </c>
      <c r="AI1346" s="2">
        <v>0</v>
      </c>
      <c r="AJ1346" s="2">
        <v>2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 t="s">
        <v>4</v>
      </c>
      <c r="AT1346" s="2" t="s">
        <v>4</v>
      </c>
    </row>
    <row r="1347" spans="1:46" x14ac:dyDescent="0.2">
      <c r="A1347" s="2">
        <v>1642749</v>
      </c>
      <c r="B1347" s="2">
        <v>834509</v>
      </c>
      <c r="C1347" s="6">
        <v>22.777415375937998</v>
      </c>
      <c r="D1347" s="6">
        <v>41.235339101517702</v>
      </c>
      <c r="E1347" s="19" t="s">
        <v>2088</v>
      </c>
      <c r="F1347" s="46">
        <f>INDEX(Δεδομένα!$P:$P,MATCH('2021'!E1347,Δεδομένα!$O:$O,0))</f>
        <v>58</v>
      </c>
      <c r="G1347" s="49" t="s">
        <v>1950</v>
      </c>
      <c r="H1347" s="51" t="str">
        <f>INDEX(Δεδομένα!B$1:B$51,MATCH('2021'!G1347,Δεδομένα!A$1:A$51,0))</f>
        <v>ΚΕΝΤΡΙΚΗΣ ΜΑΚΕΔΟΝΙΑΣ</v>
      </c>
      <c r="I1347" s="53">
        <f>INDEX(Δεδομένα!E$1:E$13,MATCH('2021'!H1347,Δεδομένα!D$1:D$13,0))</f>
        <v>3</v>
      </c>
      <c r="J1347" s="4">
        <v>44258</v>
      </c>
      <c r="K1347" s="3" t="s">
        <v>970</v>
      </c>
      <c r="L1347" s="17" t="str">
        <f t="shared" si="96"/>
        <v>03/03/2021 17:29</v>
      </c>
      <c r="M1347" s="4">
        <v>44258</v>
      </c>
      <c r="N1347" s="3" t="s">
        <v>483</v>
      </c>
      <c r="O1347" s="17" t="str">
        <f t="shared" si="97"/>
        <v>03/03/2021 18:10</v>
      </c>
      <c r="P1347" s="24">
        <f t="shared" si="98"/>
        <v>2.8472222220443655E-2</v>
      </c>
      <c r="Q1347" s="28">
        <v>0</v>
      </c>
      <c r="R1347" s="27">
        <f t="shared" si="99"/>
        <v>40.999999997438863</v>
      </c>
      <c r="S1347" s="3" t="s">
        <v>4</v>
      </c>
      <c r="T1347" s="3" t="s">
        <v>1951</v>
      </c>
      <c r="U1347" s="3" t="s">
        <v>4</v>
      </c>
      <c r="V1347" s="3" t="s">
        <v>2091</v>
      </c>
      <c r="W1347" s="5">
        <v>0</v>
      </c>
      <c r="X1347" s="5">
        <v>0</v>
      </c>
      <c r="Y1347" s="5">
        <v>0</v>
      </c>
      <c r="Z1347" s="5">
        <v>0</v>
      </c>
      <c r="AA1347" s="5">
        <v>1</v>
      </c>
      <c r="AB1347" s="5">
        <v>0</v>
      </c>
      <c r="AC1347" s="5">
        <v>0</v>
      </c>
      <c r="AD1347" s="5">
        <v>0</v>
      </c>
      <c r="AE1347" s="2">
        <v>2</v>
      </c>
      <c r="AF1347" s="2">
        <v>0</v>
      </c>
      <c r="AG1347" s="2">
        <v>0</v>
      </c>
      <c r="AH1347" s="2">
        <v>0</v>
      </c>
      <c r="AI1347" s="2">
        <v>0</v>
      </c>
      <c r="AJ1347" s="2">
        <v>1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 t="s">
        <v>4</v>
      </c>
      <c r="AT1347" s="2" t="s">
        <v>4</v>
      </c>
    </row>
    <row r="1348" spans="1:46" x14ac:dyDescent="0.2">
      <c r="A1348" s="2">
        <v>1644096</v>
      </c>
      <c r="B1348" s="2">
        <v>835472</v>
      </c>
      <c r="C1348" s="6">
        <v>22.846826160672201</v>
      </c>
      <c r="D1348" s="6">
        <v>41.218689023124902</v>
      </c>
      <c r="E1348" s="19" t="s">
        <v>2088</v>
      </c>
      <c r="F1348" s="46">
        <f>INDEX(Δεδομένα!$P:$P,MATCH('2021'!E1348,Δεδομένα!$O:$O,0))</f>
        <v>58</v>
      </c>
      <c r="G1348" s="49" t="s">
        <v>1950</v>
      </c>
      <c r="H1348" s="51" t="str">
        <f>INDEX(Δεδομένα!B$1:B$51,MATCH('2021'!G1348,Δεδομένα!A$1:A$51,0))</f>
        <v>ΚΕΝΤΡΙΚΗΣ ΜΑΚΕΔΟΝΙΑΣ</v>
      </c>
      <c r="I1348" s="53">
        <f>INDEX(Δεδομένα!E$1:E$13,MATCH('2021'!H1348,Δεδομένα!D$1:D$13,0))</f>
        <v>3</v>
      </c>
      <c r="J1348" s="4">
        <v>44261</v>
      </c>
      <c r="K1348" s="3" t="s">
        <v>555</v>
      </c>
      <c r="L1348" s="17" t="str">
        <f t="shared" si="96"/>
        <v>06/03/2021 13:30</v>
      </c>
      <c r="M1348" s="4">
        <v>44261</v>
      </c>
      <c r="N1348" s="3" t="s">
        <v>619</v>
      </c>
      <c r="O1348" s="17" t="str">
        <f t="shared" si="97"/>
        <v>06/03/2021 14:13</v>
      </c>
      <c r="P1348" s="24">
        <f t="shared" si="98"/>
        <v>2.9861111113859806E-2</v>
      </c>
      <c r="Q1348" s="28">
        <v>0</v>
      </c>
      <c r="R1348" s="27">
        <f t="shared" si="99"/>
        <v>43.000000003958121</v>
      </c>
      <c r="S1348" s="3" t="s">
        <v>4</v>
      </c>
      <c r="T1348" s="3" t="s">
        <v>1951</v>
      </c>
      <c r="U1348" s="3" t="s">
        <v>4</v>
      </c>
      <c r="V1348" s="3" t="s">
        <v>2095</v>
      </c>
      <c r="W1348" s="5">
        <v>0</v>
      </c>
      <c r="X1348" s="5">
        <v>0</v>
      </c>
      <c r="Y1348" s="5">
        <v>0</v>
      </c>
      <c r="Z1348" s="5">
        <v>0.5</v>
      </c>
      <c r="AA1348" s="5">
        <v>0</v>
      </c>
      <c r="AB1348" s="5">
        <v>0</v>
      </c>
      <c r="AC1348" s="5">
        <v>0</v>
      </c>
      <c r="AD1348" s="5">
        <v>0</v>
      </c>
      <c r="AE1348" s="2">
        <v>2</v>
      </c>
      <c r="AF1348" s="2">
        <v>0</v>
      </c>
      <c r="AG1348" s="2">
        <v>0</v>
      </c>
      <c r="AH1348" s="2">
        <v>0</v>
      </c>
      <c r="AI1348" s="2">
        <v>0</v>
      </c>
      <c r="AJ1348" s="2">
        <v>1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 t="s">
        <v>4</v>
      </c>
      <c r="AT1348" s="2" t="s">
        <v>4</v>
      </c>
    </row>
    <row r="1349" spans="1:46" x14ac:dyDescent="0.2">
      <c r="A1349" s="2">
        <v>1644102</v>
      </c>
      <c r="B1349" s="2">
        <v>835531</v>
      </c>
      <c r="C1349" s="6">
        <v>22.840962392773601</v>
      </c>
      <c r="D1349" s="6">
        <v>41.291808388126803</v>
      </c>
      <c r="E1349" s="19" t="s">
        <v>2088</v>
      </c>
      <c r="F1349" s="46">
        <f>INDEX(Δεδομένα!$P:$P,MATCH('2021'!E1349,Δεδομένα!$O:$O,0))</f>
        <v>58</v>
      </c>
      <c r="G1349" s="49" t="s">
        <v>1950</v>
      </c>
      <c r="H1349" s="51" t="str">
        <f>INDEX(Δεδομένα!B$1:B$51,MATCH('2021'!G1349,Δεδομένα!A$1:A$51,0))</f>
        <v>ΚΕΝΤΡΙΚΗΣ ΜΑΚΕΔΟΝΙΑΣ</v>
      </c>
      <c r="I1349" s="53">
        <f>INDEX(Δεδομένα!E$1:E$13,MATCH('2021'!H1349,Δεδομένα!D$1:D$13,0))</f>
        <v>3</v>
      </c>
      <c r="J1349" s="4">
        <v>44261</v>
      </c>
      <c r="K1349" s="3" t="s">
        <v>661</v>
      </c>
      <c r="L1349" s="17" t="str">
        <f t="shared" si="96"/>
        <v>06/03/2021 16:32</v>
      </c>
      <c r="M1349" s="4">
        <v>44261</v>
      </c>
      <c r="N1349" s="3" t="s">
        <v>425</v>
      </c>
      <c r="O1349" s="17" t="str">
        <f t="shared" si="97"/>
        <v>06/03/2021 20:58</v>
      </c>
      <c r="P1349" s="24">
        <f t="shared" si="98"/>
        <v>0.18472222222771961</v>
      </c>
      <c r="Q1349" s="28">
        <v>0</v>
      </c>
      <c r="R1349" s="27">
        <f t="shared" si="99"/>
        <v>266.00000000791624</v>
      </c>
      <c r="S1349" s="3" t="s">
        <v>4</v>
      </c>
      <c r="T1349" s="3" t="s">
        <v>1951</v>
      </c>
      <c r="U1349" s="3" t="s">
        <v>4</v>
      </c>
      <c r="V1349" s="3" t="s">
        <v>2096</v>
      </c>
      <c r="W1349" s="5">
        <v>0</v>
      </c>
      <c r="X1349" s="5">
        <v>0</v>
      </c>
      <c r="Y1349" s="5">
        <v>0</v>
      </c>
      <c r="Z1349" s="5">
        <v>7</v>
      </c>
      <c r="AA1349" s="5">
        <v>0</v>
      </c>
      <c r="AB1349" s="5">
        <v>0</v>
      </c>
      <c r="AC1349" s="5">
        <v>0</v>
      </c>
      <c r="AD1349" s="5">
        <v>0</v>
      </c>
      <c r="AE1349" s="2">
        <v>6</v>
      </c>
      <c r="AF1349" s="2">
        <v>0</v>
      </c>
      <c r="AG1349" s="2">
        <v>0</v>
      </c>
      <c r="AH1349" s="2">
        <v>0</v>
      </c>
      <c r="AI1349" s="2">
        <v>0</v>
      </c>
      <c r="AJ1349" s="2">
        <v>2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 t="s">
        <v>4</v>
      </c>
      <c r="AT1349" s="2" t="s">
        <v>4</v>
      </c>
    </row>
    <row r="1350" spans="1:46" x14ac:dyDescent="0.2">
      <c r="A1350" s="2">
        <v>1647610</v>
      </c>
      <c r="B1350" s="2">
        <v>838368</v>
      </c>
      <c r="C1350" s="6">
        <v>22.844431591436098</v>
      </c>
      <c r="D1350" s="6">
        <v>41.261980060361999</v>
      </c>
      <c r="E1350" s="19" t="s">
        <v>2088</v>
      </c>
      <c r="F1350" s="46">
        <f>INDEX(Δεδομένα!$P:$P,MATCH('2021'!E1350,Δεδομένα!$O:$O,0))</f>
        <v>58</v>
      </c>
      <c r="G1350" s="49" t="s">
        <v>1950</v>
      </c>
      <c r="H1350" s="51" t="str">
        <f>INDEX(Δεδομένα!B$1:B$51,MATCH('2021'!G1350,Δεδομένα!A$1:A$51,0))</f>
        <v>ΚΕΝΤΡΙΚΗΣ ΜΑΚΕΔΟΝΙΑΣ</v>
      </c>
      <c r="I1350" s="53">
        <f>INDEX(Δεδομένα!E$1:E$13,MATCH('2021'!H1350,Δεδομένα!D$1:D$13,0))</f>
        <v>3</v>
      </c>
      <c r="J1350" s="4">
        <v>44271</v>
      </c>
      <c r="K1350" s="3" t="s">
        <v>1082</v>
      </c>
      <c r="L1350" s="17" t="str">
        <f t="shared" si="96"/>
        <v>16/03/2021 18:49</v>
      </c>
      <c r="M1350" s="4">
        <v>44271</v>
      </c>
      <c r="N1350" s="3" t="s">
        <v>1151</v>
      </c>
      <c r="O1350" s="17" t="str">
        <f t="shared" si="97"/>
        <v>16/03/2021 19:21</v>
      </c>
      <c r="P1350" s="24">
        <f t="shared" si="98"/>
        <v>2.2222222221898846E-2</v>
      </c>
      <c r="Q1350" s="28">
        <v>0</v>
      </c>
      <c r="R1350" s="27">
        <f t="shared" si="99"/>
        <v>31.999999999534339</v>
      </c>
      <c r="S1350" s="3" t="s">
        <v>4</v>
      </c>
      <c r="T1350" s="3" t="s">
        <v>1951</v>
      </c>
      <c r="U1350" s="3" t="s">
        <v>1930</v>
      </c>
      <c r="V1350" s="3" t="s">
        <v>2097</v>
      </c>
      <c r="W1350" s="5">
        <v>0</v>
      </c>
      <c r="X1350" s="5">
        <v>0</v>
      </c>
      <c r="Y1350" s="5">
        <v>0</v>
      </c>
      <c r="Z1350" s="5">
        <v>0</v>
      </c>
      <c r="AA1350" s="5">
        <v>0.2</v>
      </c>
      <c r="AB1350" s="5">
        <v>0</v>
      </c>
      <c r="AC1350" s="5">
        <v>0</v>
      </c>
      <c r="AD1350" s="5">
        <v>0</v>
      </c>
      <c r="AE1350" s="2">
        <v>2</v>
      </c>
      <c r="AF1350" s="2">
        <v>0</v>
      </c>
      <c r="AG1350" s="2">
        <v>0</v>
      </c>
      <c r="AH1350" s="2">
        <v>0</v>
      </c>
      <c r="AI1350" s="2">
        <v>0</v>
      </c>
      <c r="AJ1350" s="2">
        <v>1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 t="s">
        <v>4</v>
      </c>
      <c r="AT1350" s="2" t="s">
        <v>4</v>
      </c>
    </row>
    <row r="1351" spans="1:46" x14ac:dyDescent="0.2">
      <c r="A1351" s="2">
        <v>1649780</v>
      </c>
      <c r="B1351" s="2">
        <v>840273</v>
      </c>
      <c r="C1351" s="6">
        <v>22.7781197434328</v>
      </c>
      <c r="D1351" s="6">
        <v>41.233307581398698</v>
      </c>
      <c r="E1351" s="19" t="s">
        <v>2088</v>
      </c>
      <c r="F1351" s="46">
        <f>INDEX(Δεδομένα!$P:$P,MATCH('2021'!E1351,Δεδομένα!$O:$O,0))</f>
        <v>58</v>
      </c>
      <c r="G1351" s="49" t="s">
        <v>1950</v>
      </c>
      <c r="H1351" s="51" t="str">
        <f>INDEX(Δεδομένα!B$1:B$51,MATCH('2021'!G1351,Δεδομένα!A$1:A$51,0))</f>
        <v>ΚΕΝΤΡΙΚΗΣ ΜΑΚΕΔΟΝΙΑΣ</v>
      </c>
      <c r="I1351" s="53">
        <f>INDEX(Δεδομένα!E$1:E$13,MATCH('2021'!H1351,Δεδομένα!D$1:D$13,0))</f>
        <v>3</v>
      </c>
      <c r="J1351" s="4">
        <v>44280</v>
      </c>
      <c r="K1351" s="3" t="s">
        <v>596</v>
      </c>
      <c r="L1351" s="17" t="str">
        <f t="shared" si="96"/>
        <v>25/03/2021 15:44</v>
      </c>
      <c r="M1351" s="4">
        <v>44280</v>
      </c>
      <c r="N1351" s="3" t="s">
        <v>676</v>
      </c>
      <c r="O1351" s="17" t="str">
        <f t="shared" si="97"/>
        <v>25/03/2021 16:47</v>
      </c>
      <c r="P1351" s="24">
        <f t="shared" si="98"/>
        <v>4.3750000004365575E-2</v>
      </c>
      <c r="Q1351" s="28">
        <v>0</v>
      </c>
      <c r="R1351" s="27">
        <f t="shared" si="99"/>
        <v>63.000000006286427</v>
      </c>
      <c r="S1351" s="3" t="s">
        <v>4</v>
      </c>
      <c r="T1351" s="3" t="s">
        <v>1951</v>
      </c>
      <c r="U1351" s="3" t="s">
        <v>4</v>
      </c>
      <c r="V1351" s="3" t="s">
        <v>2098</v>
      </c>
      <c r="W1351" s="5">
        <v>0</v>
      </c>
      <c r="X1351" s="5">
        <v>0</v>
      </c>
      <c r="Y1351" s="5">
        <v>0</v>
      </c>
      <c r="Z1351" s="5">
        <v>0</v>
      </c>
      <c r="AA1351" s="5">
        <v>0.3</v>
      </c>
      <c r="AB1351" s="5">
        <v>0</v>
      </c>
      <c r="AC1351" s="5">
        <v>0</v>
      </c>
      <c r="AD1351" s="5">
        <v>0</v>
      </c>
      <c r="AE1351" s="2">
        <v>2</v>
      </c>
      <c r="AF1351" s="2">
        <v>0</v>
      </c>
      <c r="AG1351" s="2">
        <v>0</v>
      </c>
      <c r="AH1351" s="2">
        <v>0</v>
      </c>
      <c r="AI1351" s="2">
        <v>0</v>
      </c>
      <c r="AJ1351" s="2">
        <v>1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 t="s">
        <v>4</v>
      </c>
      <c r="AT1351" s="2" t="s">
        <v>4</v>
      </c>
    </row>
    <row r="1352" spans="1:46" x14ac:dyDescent="0.2">
      <c r="A1352" s="2">
        <v>1650863</v>
      </c>
      <c r="B1352" s="2">
        <v>841546</v>
      </c>
      <c r="C1352" s="6">
        <v>22.7947692871094</v>
      </c>
      <c r="D1352" s="6">
        <v>41.244907379150398</v>
      </c>
      <c r="E1352" s="19" t="s">
        <v>2088</v>
      </c>
      <c r="F1352" s="46">
        <f>INDEX(Δεδομένα!$P:$P,MATCH('2021'!E1352,Δεδομένα!$O:$O,0))</f>
        <v>58</v>
      </c>
      <c r="G1352" s="49" t="s">
        <v>1950</v>
      </c>
      <c r="H1352" s="51" t="str">
        <f>INDEX(Δεδομένα!B$1:B$51,MATCH('2021'!G1352,Δεδομένα!A$1:A$51,0))</f>
        <v>ΚΕΝΤΡΙΚΗΣ ΜΑΚΕΔΟΝΙΑΣ</v>
      </c>
      <c r="I1352" s="53">
        <f>INDEX(Δεδομένα!E$1:E$13,MATCH('2021'!H1352,Δεδομένα!D$1:D$13,0))</f>
        <v>3</v>
      </c>
      <c r="J1352" s="4">
        <v>44285</v>
      </c>
      <c r="K1352" s="3" t="s">
        <v>656</v>
      </c>
      <c r="L1352" s="17" t="str">
        <f t="shared" si="96"/>
        <v>30/03/2021 14:55</v>
      </c>
      <c r="M1352" s="4">
        <v>44285</v>
      </c>
      <c r="N1352" s="3" t="s">
        <v>522</v>
      </c>
      <c r="O1352" s="17" t="str">
        <f t="shared" si="97"/>
        <v>30/03/2021 15:15</v>
      </c>
      <c r="P1352" s="24">
        <f t="shared" si="98"/>
        <v>1.3888888883229811E-2</v>
      </c>
      <c r="Q1352" s="28">
        <v>0</v>
      </c>
      <c r="R1352" s="27">
        <f t="shared" si="99"/>
        <v>19.999999991850927</v>
      </c>
      <c r="S1352" s="3" t="s">
        <v>4</v>
      </c>
      <c r="T1352" s="3" t="s">
        <v>1951</v>
      </c>
      <c r="U1352" s="3" t="s">
        <v>4</v>
      </c>
      <c r="V1352" s="3" t="s">
        <v>2091</v>
      </c>
      <c r="W1352" s="5">
        <v>0</v>
      </c>
      <c r="X1352" s="5">
        <v>0</v>
      </c>
      <c r="Y1352" s="5">
        <v>0</v>
      </c>
      <c r="Z1352" s="5">
        <v>0.5</v>
      </c>
      <c r="AA1352" s="5">
        <v>0</v>
      </c>
      <c r="AB1352" s="5">
        <v>0</v>
      </c>
      <c r="AC1352" s="5">
        <v>0</v>
      </c>
      <c r="AD1352" s="5">
        <v>0</v>
      </c>
      <c r="AE1352" s="2">
        <v>2</v>
      </c>
      <c r="AF1352" s="2">
        <v>0</v>
      </c>
      <c r="AG1352" s="2">
        <v>0</v>
      </c>
      <c r="AH1352" s="2">
        <v>0</v>
      </c>
      <c r="AI1352" s="2">
        <v>0</v>
      </c>
      <c r="AJ1352" s="2">
        <v>1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 t="s">
        <v>4</v>
      </c>
      <c r="AT1352" s="2" t="s">
        <v>4</v>
      </c>
    </row>
    <row r="1353" spans="1:46" x14ac:dyDescent="0.2">
      <c r="A1353" s="2">
        <v>1650864</v>
      </c>
      <c r="B1353" s="2">
        <v>841551</v>
      </c>
      <c r="C1353" s="6">
        <v>22.824396133422901</v>
      </c>
      <c r="D1353" s="6">
        <v>41.254692077636697</v>
      </c>
      <c r="E1353" s="19" t="s">
        <v>2088</v>
      </c>
      <c r="F1353" s="46">
        <f>INDEX(Δεδομένα!$P:$P,MATCH('2021'!E1353,Δεδομένα!$O:$O,0))</f>
        <v>58</v>
      </c>
      <c r="G1353" s="49" t="s">
        <v>1950</v>
      </c>
      <c r="H1353" s="51" t="str">
        <f>INDEX(Δεδομένα!B$1:B$51,MATCH('2021'!G1353,Δεδομένα!A$1:A$51,0))</f>
        <v>ΚΕΝΤΡΙΚΗΣ ΜΑΚΕΔΟΝΙΑΣ</v>
      </c>
      <c r="I1353" s="53">
        <f>INDEX(Δεδομένα!E$1:E$13,MATCH('2021'!H1353,Δεδομένα!D$1:D$13,0))</f>
        <v>3</v>
      </c>
      <c r="J1353" s="4">
        <v>44285</v>
      </c>
      <c r="K1353" s="3" t="s">
        <v>2062</v>
      </c>
      <c r="L1353" s="17" t="str">
        <f t="shared" si="96"/>
        <v>30/03/2021 15:13</v>
      </c>
      <c r="M1353" s="4">
        <v>44285</v>
      </c>
      <c r="N1353" s="3" t="s">
        <v>1018</v>
      </c>
      <c r="O1353" s="17" t="str">
        <f t="shared" si="97"/>
        <v>30/03/2021 15:35</v>
      </c>
      <c r="P1353" s="24">
        <f t="shared" si="98"/>
        <v>1.5277777776645962E-2</v>
      </c>
      <c r="Q1353" s="28">
        <v>0</v>
      </c>
      <c r="R1353" s="27">
        <f t="shared" si="99"/>
        <v>21.999999998370185</v>
      </c>
      <c r="S1353" s="3" t="s">
        <v>4</v>
      </c>
      <c r="T1353" s="3" t="s">
        <v>1951</v>
      </c>
      <c r="U1353" s="3" t="s">
        <v>4</v>
      </c>
      <c r="V1353" s="3" t="s">
        <v>2099</v>
      </c>
      <c r="W1353" s="5">
        <v>0</v>
      </c>
      <c r="X1353" s="5">
        <v>0</v>
      </c>
      <c r="Y1353" s="5">
        <v>0</v>
      </c>
      <c r="Z1353" s="5">
        <v>0</v>
      </c>
      <c r="AA1353" s="5">
        <v>0.5</v>
      </c>
      <c r="AB1353" s="5">
        <v>0</v>
      </c>
      <c r="AC1353" s="5">
        <v>0</v>
      </c>
      <c r="AD1353" s="5">
        <v>0</v>
      </c>
      <c r="AE1353" s="2">
        <v>2</v>
      </c>
      <c r="AF1353" s="2">
        <v>0</v>
      </c>
      <c r="AG1353" s="2">
        <v>0</v>
      </c>
      <c r="AH1353" s="2">
        <v>0</v>
      </c>
      <c r="AI1353" s="2">
        <v>0</v>
      </c>
      <c r="AJ1353" s="2">
        <v>1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 t="s">
        <v>4</v>
      </c>
      <c r="AT1353" s="2" t="s">
        <v>4</v>
      </c>
    </row>
    <row r="1354" spans="1:46" x14ac:dyDescent="0.2">
      <c r="A1354" s="2">
        <v>1651393</v>
      </c>
      <c r="B1354" s="2">
        <v>842142</v>
      </c>
      <c r="C1354" s="6">
        <v>22.776082717343499</v>
      </c>
      <c r="D1354" s="6">
        <v>41.193394852298702</v>
      </c>
      <c r="E1354" s="19" t="s">
        <v>2088</v>
      </c>
      <c r="F1354" s="46">
        <f>INDEX(Δεδομένα!$P:$P,MATCH('2021'!E1354,Δεδομένα!$O:$O,0))</f>
        <v>58</v>
      </c>
      <c r="G1354" s="49" t="s">
        <v>1950</v>
      </c>
      <c r="H1354" s="51" t="str">
        <f>INDEX(Δεδομένα!B$1:B$51,MATCH('2021'!G1354,Δεδομένα!A$1:A$51,0))</f>
        <v>ΚΕΝΤΡΙΚΗΣ ΜΑΚΕΔΟΝΙΑΣ</v>
      </c>
      <c r="I1354" s="53">
        <f>INDEX(Δεδομένα!E$1:E$13,MATCH('2021'!H1354,Δεδομένα!D$1:D$13,0))</f>
        <v>3</v>
      </c>
      <c r="J1354" s="4">
        <v>44287</v>
      </c>
      <c r="K1354" s="3" t="s">
        <v>462</v>
      </c>
      <c r="L1354" s="17" t="str">
        <f t="shared" si="96"/>
        <v>01/04/2021 17:50</v>
      </c>
      <c r="M1354" s="4">
        <v>44287</v>
      </c>
      <c r="N1354" s="3" t="s">
        <v>122</v>
      </c>
      <c r="O1354" s="17" t="str">
        <f t="shared" si="97"/>
        <v>01/04/2021 19:22</v>
      </c>
      <c r="P1354" s="24">
        <f t="shared" si="98"/>
        <v>6.3888888886140194E-2</v>
      </c>
      <c r="Q1354" s="28">
        <v>0</v>
      </c>
      <c r="R1354" s="27">
        <f t="shared" si="99"/>
        <v>91.999999996041879</v>
      </c>
      <c r="S1354" s="3" t="s">
        <v>4</v>
      </c>
      <c r="T1354" s="3" t="s">
        <v>1951</v>
      </c>
      <c r="U1354" s="3" t="s">
        <v>4</v>
      </c>
      <c r="V1354" s="3" t="s">
        <v>2100</v>
      </c>
      <c r="W1354" s="5">
        <v>0</v>
      </c>
      <c r="X1354" s="5">
        <v>0</v>
      </c>
      <c r="Y1354" s="5">
        <v>0</v>
      </c>
      <c r="Z1354" s="5">
        <v>5</v>
      </c>
      <c r="AA1354" s="5">
        <v>4</v>
      </c>
      <c r="AB1354" s="5">
        <v>0</v>
      </c>
      <c r="AC1354" s="5">
        <v>0</v>
      </c>
      <c r="AD1354" s="5">
        <v>0</v>
      </c>
      <c r="AE1354" s="2">
        <v>6</v>
      </c>
      <c r="AF1354" s="2">
        <v>0</v>
      </c>
      <c r="AG1354" s="2">
        <v>0</v>
      </c>
      <c r="AH1354" s="2">
        <v>0</v>
      </c>
      <c r="AI1354" s="2">
        <v>0</v>
      </c>
      <c r="AJ1354" s="2">
        <v>3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 t="s">
        <v>4</v>
      </c>
      <c r="AT1354" s="2" t="s">
        <v>4</v>
      </c>
    </row>
    <row r="1355" spans="1:46" x14ac:dyDescent="0.2">
      <c r="A1355" s="2">
        <v>1654435</v>
      </c>
      <c r="B1355" s="2">
        <v>845098</v>
      </c>
      <c r="C1355" s="6">
        <v>22.849295181488898</v>
      </c>
      <c r="D1355" s="6">
        <v>41.268402115729202</v>
      </c>
      <c r="E1355" s="19" t="s">
        <v>2088</v>
      </c>
      <c r="F1355" s="46">
        <f>INDEX(Δεδομένα!$P:$P,MATCH('2021'!E1355,Δεδομένα!$O:$O,0))</f>
        <v>58</v>
      </c>
      <c r="G1355" s="49" t="s">
        <v>1950</v>
      </c>
      <c r="H1355" s="51" t="str">
        <f>INDEX(Δεδομένα!B$1:B$51,MATCH('2021'!G1355,Δεδομένα!A$1:A$51,0))</f>
        <v>ΚΕΝΤΡΙΚΗΣ ΜΑΚΕΔΟΝΙΑΣ</v>
      </c>
      <c r="I1355" s="53">
        <f>INDEX(Δεδομένα!E$1:E$13,MATCH('2021'!H1355,Δεδομένα!D$1:D$13,0))</f>
        <v>3</v>
      </c>
      <c r="J1355" s="4">
        <v>44298</v>
      </c>
      <c r="K1355" s="3" t="s">
        <v>554</v>
      </c>
      <c r="L1355" s="17" t="str">
        <f t="shared" si="96"/>
        <v>12/04/2021 05:30</v>
      </c>
      <c r="M1355" s="4">
        <v>44298</v>
      </c>
      <c r="N1355" s="3" t="s">
        <v>1658</v>
      </c>
      <c r="O1355" s="17" t="str">
        <f t="shared" si="97"/>
        <v>12/04/2021 16:21</v>
      </c>
      <c r="P1355" s="24">
        <f t="shared" si="98"/>
        <v>0.45208333333721384</v>
      </c>
      <c r="Q1355" s="28">
        <v>0</v>
      </c>
      <c r="R1355" s="27">
        <f t="shared" si="99"/>
        <v>651.00000000558794</v>
      </c>
      <c r="S1355" s="3" t="s">
        <v>4</v>
      </c>
      <c r="T1355" s="3" t="s">
        <v>1951</v>
      </c>
      <c r="U1355" s="3" t="s">
        <v>1930</v>
      </c>
      <c r="V1355" s="3" t="s">
        <v>2101</v>
      </c>
      <c r="W1355" s="5">
        <v>0</v>
      </c>
      <c r="X1355" s="5">
        <v>0</v>
      </c>
      <c r="Y1355" s="5">
        <v>0</v>
      </c>
      <c r="Z1355" s="5">
        <v>0</v>
      </c>
      <c r="AA1355" s="5">
        <v>0.5</v>
      </c>
      <c r="AB1355" s="5">
        <v>0</v>
      </c>
      <c r="AC1355" s="5">
        <v>0</v>
      </c>
      <c r="AD1355" s="5">
        <v>0</v>
      </c>
      <c r="AE1355" s="2">
        <v>2</v>
      </c>
      <c r="AF1355" s="2">
        <v>0</v>
      </c>
      <c r="AG1355" s="2">
        <v>0</v>
      </c>
      <c r="AH1355" s="2">
        <v>0</v>
      </c>
      <c r="AI1355" s="2">
        <v>0</v>
      </c>
      <c r="AJ1355" s="2">
        <v>1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 t="s">
        <v>4</v>
      </c>
      <c r="AT1355" s="2" t="s">
        <v>4</v>
      </c>
    </row>
    <row r="1356" spans="1:46" x14ac:dyDescent="0.2">
      <c r="A1356" s="2">
        <v>1658376</v>
      </c>
      <c r="B1356" s="2">
        <v>850530</v>
      </c>
      <c r="C1356" s="6">
        <v>22.772806150876299</v>
      </c>
      <c r="D1356" s="6">
        <v>41.3027683173772</v>
      </c>
      <c r="E1356" s="19" t="s">
        <v>2088</v>
      </c>
      <c r="F1356" s="46">
        <f>INDEX(Δεδομένα!$P:$P,MATCH('2021'!E1356,Δεδομένα!$O:$O,0))</f>
        <v>58</v>
      </c>
      <c r="G1356" s="49" t="s">
        <v>1950</v>
      </c>
      <c r="H1356" s="51" t="str">
        <f>INDEX(Δεδομένα!B$1:B$51,MATCH('2021'!G1356,Δεδομένα!A$1:A$51,0))</f>
        <v>ΚΕΝΤΡΙΚΗΣ ΜΑΚΕΔΟΝΙΑΣ</v>
      </c>
      <c r="I1356" s="53">
        <f>INDEX(Δεδομένα!E$1:E$13,MATCH('2021'!H1356,Δεδομένα!D$1:D$13,0))</f>
        <v>3</v>
      </c>
      <c r="J1356" s="4">
        <v>44319</v>
      </c>
      <c r="K1356" s="3" t="s">
        <v>694</v>
      </c>
      <c r="L1356" s="17" t="str">
        <f t="shared" si="96"/>
        <v>03/05/2021 20:20</v>
      </c>
      <c r="M1356" s="4">
        <v>44320</v>
      </c>
      <c r="N1356" s="3" t="s">
        <v>1332</v>
      </c>
      <c r="O1356" s="17" t="str">
        <f t="shared" si="97"/>
        <v>04/05/2021 01:20</v>
      </c>
      <c r="P1356" s="24">
        <f t="shared" si="98"/>
        <v>0.20833333333575865</v>
      </c>
      <c r="Q1356" s="28">
        <v>0</v>
      </c>
      <c r="R1356" s="27">
        <f t="shared" si="99"/>
        <v>300.00000000349246</v>
      </c>
      <c r="S1356" s="3" t="s">
        <v>4</v>
      </c>
      <c r="T1356" s="3" t="s">
        <v>1951</v>
      </c>
      <c r="U1356" s="3" t="s">
        <v>4</v>
      </c>
      <c r="V1356" s="3" t="s">
        <v>2102</v>
      </c>
      <c r="W1356" s="5">
        <v>0</v>
      </c>
      <c r="X1356" s="5">
        <v>1.5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2">
        <v>6</v>
      </c>
      <c r="AF1356" s="2">
        <v>0</v>
      </c>
      <c r="AG1356" s="2">
        <v>0</v>
      </c>
      <c r="AH1356" s="2">
        <v>0</v>
      </c>
      <c r="AI1356" s="2">
        <v>0</v>
      </c>
      <c r="AJ1356" s="2">
        <v>2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 t="s">
        <v>4</v>
      </c>
      <c r="AT1356" s="2" t="s">
        <v>4</v>
      </c>
    </row>
    <row r="1357" spans="1:46" x14ac:dyDescent="0.2">
      <c r="A1357" s="2">
        <v>1660267</v>
      </c>
      <c r="B1357" s="2">
        <v>852004</v>
      </c>
      <c r="C1357" s="6">
        <v>22.801193139264601</v>
      </c>
      <c r="D1357" s="6">
        <v>41.153562814178699</v>
      </c>
      <c r="E1357" s="19" t="s">
        <v>2088</v>
      </c>
      <c r="F1357" s="46">
        <f>INDEX(Δεδομένα!$P:$P,MATCH('2021'!E1357,Δεδομένα!$O:$O,0))</f>
        <v>58</v>
      </c>
      <c r="G1357" s="49" t="s">
        <v>1950</v>
      </c>
      <c r="H1357" s="51" t="str">
        <f>INDEX(Δεδομένα!B$1:B$51,MATCH('2021'!G1357,Δεδομένα!A$1:A$51,0))</f>
        <v>ΚΕΝΤΡΙΚΗΣ ΜΑΚΕΔΟΝΙΑΣ</v>
      </c>
      <c r="I1357" s="53">
        <f>INDEX(Δεδομένα!E$1:E$13,MATCH('2021'!H1357,Δεδομένα!D$1:D$13,0))</f>
        <v>3</v>
      </c>
      <c r="J1357" s="4">
        <v>44325</v>
      </c>
      <c r="K1357" s="3" t="s">
        <v>696</v>
      </c>
      <c r="L1357" s="17" t="str">
        <f t="shared" si="96"/>
        <v>09/05/2021 19:39</v>
      </c>
      <c r="M1357" s="4">
        <v>44325</v>
      </c>
      <c r="N1357" s="3" t="s">
        <v>1247</v>
      </c>
      <c r="O1357" s="17" t="str">
        <f t="shared" si="97"/>
        <v>09/05/2021 20:36</v>
      </c>
      <c r="P1357" s="24">
        <f t="shared" si="98"/>
        <v>3.9583333331393078E-2</v>
      </c>
      <c r="Q1357" s="28">
        <v>0</v>
      </c>
      <c r="R1357" s="27">
        <f t="shared" si="99"/>
        <v>56.999999997206032</v>
      </c>
      <c r="S1357" s="3" t="s">
        <v>4</v>
      </c>
      <c r="T1357" s="3" t="s">
        <v>1951</v>
      </c>
      <c r="U1357" s="3" t="s">
        <v>4</v>
      </c>
      <c r="V1357" s="3" t="s">
        <v>2103</v>
      </c>
      <c r="W1357" s="5">
        <v>0</v>
      </c>
      <c r="X1357" s="5">
        <v>0</v>
      </c>
      <c r="Y1357" s="5">
        <v>0</v>
      </c>
      <c r="Z1357" s="5">
        <v>0.5</v>
      </c>
      <c r="AA1357" s="5">
        <v>0</v>
      </c>
      <c r="AB1357" s="5">
        <v>0</v>
      </c>
      <c r="AC1357" s="5">
        <v>0</v>
      </c>
      <c r="AD1357" s="5">
        <v>0</v>
      </c>
      <c r="AE1357" s="2">
        <v>2</v>
      </c>
      <c r="AF1357" s="2">
        <v>0</v>
      </c>
      <c r="AG1357" s="2">
        <v>0</v>
      </c>
      <c r="AH1357" s="2">
        <v>0</v>
      </c>
      <c r="AI1357" s="2">
        <v>0</v>
      </c>
      <c r="AJ1357" s="2">
        <v>1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 t="s">
        <v>4</v>
      </c>
      <c r="AT1357" s="2" t="s">
        <v>4</v>
      </c>
    </row>
    <row r="1358" spans="1:46" x14ac:dyDescent="0.2">
      <c r="A1358" s="2">
        <v>1675130</v>
      </c>
      <c r="B1358" s="2">
        <v>867399</v>
      </c>
      <c r="C1358" s="6">
        <v>22.7991334319819</v>
      </c>
      <c r="D1358" s="6">
        <v>41.270261133225098</v>
      </c>
      <c r="E1358" s="19" t="s">
        <v>2088</v>
      </c>
      <c r="F1358" s="46">
        <f>INDEX(Δεδομένα!$P:$P,MATCH('2021'!E1358,Δεδομένα!$O:$O,0))</f>
        <v>58</v>
      </c>
      <c r="G1358" s="49" t="s">
        <v>1950</v>
      </c>
      <c r="H1358" s="51" t="str">
        <f>INDEX(Δεδομένα!B$1:B$51,MATCH('2021'!G1358,Δεδομένα!A$1:A$51,0))</f>
        <v>ΚΕΝΤΡΙΚΗΣ ΜΑΚΕΔΟΝΙΑΣ</v>
      </c>
      <c r="I1358" s="53">
        <f>INDEX(Δεδομένα!E$1:E$13,MATCH('2021'!H1358,Δεδομένα!D$1:D$13,0))</f>
        <v>3</v>
      </c>
      <c r="J1358" s="4">
        <v>44379</v>
      </c>
      <c r="K1358" s="3" t="s">
        <v>111</v>
      </c>
      <c r="L1358" s="17" t="str">
        <f t="shared" si="96"/>
        <v>02/07/2021 19:20</v>
      </c>
      <c r="M1358" s="4">
        <v>44379</v>
      </c>
      <c r="N1358" s="3" t="s">
        <v>1601</v>
      </c>
      <c r="O1358" s="17" t="str">
        <f t="shared" si="97"/>
        <v>02/07/2021 20:35</v>
      </c>
      <c r="P1358" s="24">
        <f t="shared" si="98"/>
        <v>5.2083333335758653E-2</v>
      </c>
      <c r="Q1358" s="28">
        <v>0</v>
      </c>
      <c r="R1358" s="27">
        <f t="shared" si="99"/>
        <v>75.00000000349246</v>
      </c>
      <c r="S1358" s="3" t="s">
        <v>4</v>
      </c>
      <c r="T1358" s="3" t="s">
        <v>1951</v>
      </c>
      <c r="U1358" s="3" t="s">
        <v>4</v>
      </c>
      <c r="V1358" s="3" t="s">
        <v>2104</v>
      </c>
      <c r="W1358" s="5">
        <v>0</v>
      </c>
      <c r="X1358" s="5">
        <v>0</v>
      </c>
      <c r="Y1358" s="5">
        <v>0</v>
      </c>
      <c r="Z1358" s="5">
        <v>0.1</v>
      </c>
      <c r="AA1358" s="5">
        <v>0</v>
      </c>
      <c r="AB1358" s="5">
        <v>0</v>
      </c>
      <c r="AC1358" s="5">
        <v>0</v>
      </c>
      <c r="AD1358" s="5">
        <v>0</v>
      </c>
      <c r="AE1358" s="2">
        <v>2</v>
      </c>
      <c r="AF1358" s="2">
        <v>0</v>
      </c>
      <c r="AG1358" s="2">
        <v>0</v>
      </c>
      <c r="AH1358" s="2">
        <v>0</v>
      </c>
      <c r="AI1358" s="2">
        <v>0</v>
      </c>
      <c r="AJ1358" s="2">
        <v>1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</row>
    <row r="1359" spans="1:46" x14ac:dyDescent="0.2">
      <c r="A1359" s="2">
        <v>1675156</v>
      </c>
      <c r="B1359" s="2">
        <v>867942</v>
      </c>
      <c r="C1359" s="6">
        <v>22.798909489013798</v>
      </c>
      <c r="D1359" s="6">
        <v>41.275671906452096</v>
      </c>
      <c r="E1359" s="19" t="s">
        <v>2088</v>
      </c>
      <c r="F1359" s="46">
        <f>INDEX(Δεδομένα!$P:$P,MATCH('2021'!E1359,Δεδομένα!$O:$O,0))</f>
        <v>58</v>
      </c>
      <c r="G1359" s="49" t="s">
        <v>1950</v>
      </c>
      <c r="H1359" s="51" t="str">
        <f>INDEX(Δεδομένα!B$1:B$51,MATCH('2021'!G1359,Δεδομένα!A$1:A$51,0))</f>
        <v>ΚΕΝΤΡΙΚΗΣ ΜΑΚΕΔΟΝΙΑΣ</v>
      </c>
      <c r="I1359" s="53">
        <f>INDEX(Δεδομένα!E$1:E$13,MATCH('2021'!H1359,Δεδομένα!D$1:D$13,0))</f>
        <v>3</v>
      </c>
      <c r="J1359" s="4">
        <v>44381</v>
      </c>
      <c r="K1359" s="3" t="s">
        <v>241</v>
      </c>
      <c r="L1359" s="17" t="str">
        <f t="shared" si="96"/>
        <v>04/07/2021 13:15</v>
      </c>
      <c r="M1359" s="4">
        <v>44381</v>
      </c>
      <c r="N1359" s="3" t="s">
        <v>464</v>
      </c>
      <c r="O1359" s="17" t="str">
        <f t="shared" si="97"/>
        <v>04/07/2021 18:20</v>
      </c>
      <c r="P1359" s="24">
        <f t="shared" si="98"/>
        <v>0.21180555555474712</v>
      </c>
      <c r="Q1359" s="28">
        <v>0</v>
      </c>
      <c r="R1359" s="27">
        <f t="shared" si="99"/>
        <v>304.99999999883585</v>
      </c>
      <c r="S1359" s="3" t="s">
        <v>4</v>
      </c>
      <c r="T1359" s="3" t="s">
        <v>1951</v>
      </c>
      <c r="U1359" s="3" t="s">
        <v>4</v>
      </c>
      <c r="V1359" s="3" t="s">
        <v>2104</v>
      </c>
      <c r="W1359" s="5">
        <v>0</v>
      </c>
      <c r="X1359" s="5">
        <v>0</v>
      </c>
      <c r="Y1359" s="5">
        <v>0</v>
      </c>
      <c r="Z1359" s="5">
        <v>0</v>
      </c>
      <c r="AA1359" s="5">
        <v>0.5</v>
      </c>
      <c r="AB1359" s="5">
        <v>0</v>
      </c>
      <c r="AC1359" s="5">
        <v>0</v>
      </c>
      <c r="AD1359" s="5">
        <v>0</v>
      </c>
      <c r="AE1359" s="2">
        <v>4</v>
      </c>
      <c r="AF1359" s="2">
        <v>0</v>
      </c>
      <c r="AG1359" s="2">
        <v>0</v>
      </c>
      <c r="AH1359" s="2">
        <v>0</v>
      </c>
      <c r="AI1359" s="2">
        <v>0</v>
      </c>
      <c r="AJ1359" s="2">
        <v>2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</row>
    <row r="1360" spans="1:46" x14ac:dyDescent="0.2">
      <c r="A1360" s="2">
        <v>1675804</v>
      </c>
      <c r="B1360" s="2">
        <v>868621</v>
      </c>
      <c r="C1360" s="6">
        <v>22.788520812988299</v>
      </c>
      <c r="D1360" s="6">
        <v>41.249755859375</v>
      </c>
      <c r="E1360" s="19" t="s">
        <v>2088</v>
      </c>
      <c r="F1360" s="46">
        <f>INDEX(Δεδομένα!$P:$P,MATCH('2021'!E1360,Δεδομένα!$O:$O,0))</f>
        <v>58</v>
      </c>
      <c r="G1360" s="49" t="s">
        <v>1950</v>
      </c>
      <c r="H1360" s="51" t="str">
        <f>INDEX(Δεδομένα!B$1:B$51,MATCH('2021'!G1360,Δεδομένα!A$1:A$51,0))</f>
        <v>ΚΕΝΤΡΙΚΗΣ ΜΑΚΕΔΟΝΙΑΣ</v>
      </c>
      <c r="I1360" s="53">
        <f>INDEX(Δεδομένα!E$1:E$13,MATCH('2021'!H1360,Δεδομένα!D$1:D$13,0))</f>
        <v>3</v>
      </c>
      <c r="J1360" s="4">
        <v>44383</v>
      </c>
      <c r="K1360" s="3" t="s">
        <v>411</v>
      </c>
      <c r="L1360" s="17" t="str">
        <f t="shared" si="96"/>
        <v>06/07/2021 17:10</v>
      </c>
      <c r="M1360" s="4">
        <v>44383</v>
      </c>
      <c r="N1360" s="3" t="s">
        <v>902</v>
      </c>
      <c r="O1360" s="17" t="str">
        <f t="shared" si="97"/>
        <v>06/07/2021 19:25</v>
      </c>
      <c r="P1360" s="24">
        <f t="shared" si="98"/>
        <v>9.375E-2</v>
      </c>
      <c r="Q1360" s="28">
        <v>0</v>
      </c>
      <c r="R1360" s="27">
        <f t="shared" si="99"/>
        <v>135</v>
      </c>
      <c r="S1360" s="3" t="s">
        <v>4</v>
      </c>
      <c r="T1360" s="3" t="s">
        <v>1951</v>
      </c>
      <c r="U1360" s="3" t="s">
        <v>4</v>
      </c>
      <c r="V1360" s="3" t="s">
        <v>2091</v>
      </c>
      <c r="W1360" s="5">
        <v>0</v>
      </c>
      <c r="X1360" s="5">
        <v>0</v>
      </c>
      <c r="Y1360" s="5">
        <v>0</v>
      </c>
      <c r="Z1360" s="5">
        <v>2</v>
      </c>
      <c r="AA1360" s="5">
        <v>0</v>
      </c>
      <c r="AB1360" s="5">
        <v>0</v>
      </c>
      <c r="AC1360" s="5">
        <v>0</v>
      </c>
      <c r="AD1360" s="5">
        <v>0</v>
      </c>
      <c r="AE1360" s="2">
        <v>4</v>
      </c>
      <c r="AF1360" s="2">
        <v>0</v>
      </c>
      <c r="AG1360" s="2">
        <v>0</v>
      </c>
      <c r="AH1360" s="2">
        <v>0</v>
      </c>
      <c r="AI1360" s="2">
        <v>0</v>
      </c>
      <c r="AJ1360" s="2">
        <v>2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</row>
    <row r="1361" spans="1:46" x14ac:dyDescent="0.2">
      <c r="A1361" s="2">
        <v>1681181</v>
      </c>
      <c r="B1361" s="2">
        <v>874197</v>
      </c>
      <c r="C1361" s="6">
        <v>22.794379933113898</v>
      </c>
      <c r="D1361" s="6">
        <v>41.215990258465901</v>
      </c>
      <c r="E1361" s="19" t="s">
        <v>2088</v>
      </c>
      <c r="F1361" s="46">
        <f>INDEX(Δεδομένα!$P:$P,MATCH('2021'!E1361,Δεδομένα!$O:$O,0))</f>
        <v>58</v>
      </c>
      <c r="G1361" s="49" t="s">
        <v>1950</v>
      </c>
      <c r="H1361" s="51" t="str">
        <f>INDEX(Δεδομένα!B$1:B$51,MATCH('2021'!G1361,Δεδομένα!A$1:A$51,0))</f>
        <v>ΚΕΝΤΡΙΚΗΣ ΜΑΚΕΔΟΝΙΑΣ</v>
      </c>
      <c r="I1361" s="53">
        <f>INDEX(Δεδομένα!E$1:E$13,MATCH('2021'!H1361,Δεδομένα!D$1:D$13,0))</f>
        <v>3</v>
      </c>
      <c r="J1361" s="4">
        <v>44401</v>
      </c>
      <c r="K1361" s="3" t="s">
        <v>502</v>
      </c>
      <c r="L1361" s="17" t="str">
        <f t="shared" si="96"/>
        <v>24/07/2021 19:30</v>
      </c>
      <c r="M1361" s="4">
        <v>44401</v>
      </c>
      <c r="N1361" s="3" t="s">
        <v>1601</v>
      </c>
      <c r="O1361" s="17" t="str">
        <f t="shared" si="97"/>
        <v>24/07/2021 20:35</v>
      </c>
      <c r="P1361" s="24">
        <f t="shared" si="98"/>
        <v>4.5138888890505768E-2</v>
      </c>
      <c r="Q1361" s="28">
        <v>0</v>
      </c>
      <c r="R1361" s="27">
        <f t="shared" si="99"/>
        <v>65.000000002328306</v>
      </c>
      <c r="S1361" s="3" t="s">
        <v>4</v>
      </c>
      <c r="T1361" s="3" t="s">
        <v>1951</v>
      </c>
      <c r="U1361" s="3" t="s">
        <v>1930</v>
      </c>
      <c r="V1361" s="3" t="s">
        <v>2105</v>
      </c>
      <c r="W1361" s="5">
        <v>0</v>
      </c>
      <c r="X1361" s="5">
        <v>0</v>
      </c>
      <c r="Y1361" s="5">
        <v>0</v>
      </c>
      <c r="Z1361" s="5">
        <v>0.1</v>
      </c>
      <c r="AA1361" s="5">
        <v>0.1</v>
      </c>
      <c r="AB1361" s="5">
        <v>0</v>
      </c>
      <c r="AC1361" s="5">
        <v>0</v>
      </c>
      <c r="AD1361" s="5">
        <v>0</v>
      </c>
      <c r="AE1361" s="2">
        <v>2</v>
      </c>
      <c r="AF1361" s="2">
        <v>0</v>
      </c>
      <c r="AG1361" s="2">
        <v>0</v>
      </c>
      <c r="AH1361" s="2">
        <v>0</v>
      </c>
      <c r="AI1361" s="2">
        <v>0</v>
      </c>
      <c r="AJ1361" s="2">
        <v>1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</row>
    <row r="1362" spans="1:46" x14ac:dyDescent="0.2">
      <c r="A1362" s="2">
        <v>1685296</v>
      </c>
      <c r="B1362" s="2">
        <v>879254</v>
      </c>
      <c r="C1362" s="6">
        <v>22.7994210945776</v>
      </c>
      <c r="D1362" s="6">
        <v>41.270083901928601</v>
      </c>
      <c r="E1362" s="19" t="s">
        <v>2088</v>
      </c>
      <c r="F1362" s="46">
        <f>INDEX(Δεδομένα!$P:$P,MATCH('2021'!E1362,Δεδομένα!$O:$O,0))</f>
        <v>58</v>
      </c>
      <c r="G1362" s="49" t="s">
        <v>1950</v>
      </c>
      <c r="H1362" s="51" t="str">
        <f>INDEX(Δεδομένα!B$1:B$51,MATCH('2021'!G1362,Δεδομένα!A$1:A$51,0))</f>
        <v>ΚΕΝΤΡΙΚΗΣ ΜΑΚΕΔΟΝΙΑΣ</v>
      </c>
      <c r="I1362" s="53">
        <f>INDEX(Δεδομένα!E$1:E$13,MATCH('2021'!H1362,Δεδομένα!D$1:D$13,0))</f>
        <v>3</v>
      </c>
      <c r="J1362" s="4">
        <v>44414</v>
      </c>
      <c r="K1362" s="3" t="s">
        <v>1300</v>
      </c>
      <c r="L1362" s="17" t="str">
        <f t="shared" si="96"/>
        <v>06/08/2021 11:45</v>
      </c>
      <c r="M1362" s="4">
        <v>44414</v>
      </c>
      <c r="N1362" s="3" t="s">
        <v>42</v>
      </c>
      <c r="O1362" s="17" t="str">
        <f t="shared" si="97"/>
        <v>06/08/2021 14:30</v>
      </c>
      <c r="P1362" s="24">
        <f t="shared" si="98"/>
        <v>0.11458333332848269</v>
      </c>
      <c r="Q1362" s="28">
        <v>0</v>
      </c>
      <c r="R1362" s="27">
        <f t="shared" si="99"/>
        <v>164.99999999301508</v>
      </c>
      <c r="S1362" s="3" t="s">
        <v>4</v>
      </c>
      <c r="T1362" s="3" t="s">
        <v>1951</v>
      </c>
      <c r="U1362" s="3" t="s">
        <v>4</v>
      </c>
      <c r="V1362" s="3" t="s">
        <v>2106</v>
      </c>
      <c r="W1362" s="5">
        <v>0</v>
      </c>
      <c r="X1362" s="5">
        <v>1</v>
      </c>
      <c r="Y1362" s="5">
        <v>0</v>
      </c>
      <c r="Z1362" s="5">
        <v>1</v>
      </c>
      <c r="AA1362" s="5">
        <v>0</v>
      </c>
      <c r="AB1362" s="5">
        <v>0</v>
      </c>
      <c r="AC1362" s="5">
        <v>3</v>
      </c>
      <c r="AD1362" s="5">
        <v>0</v>
      </c>
      <c r="AE1362" s="2">
        <v>8</v>
      </c>
      <c r="AF1362" s="2">
        <v>0</v>
      </c>
      <c r="AG1362" s="2">
        <v>0</v>
      </c>
      <c r="AH1362" s="2">
        <v>0</v>
      </c>
      <c r="AI1362" s="2">
        <v>0</v>
      </c>
      <c r="AJ1362" s="2">
        <v>4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</row>
    <row r="1363" spans="1:46" x14ac:dyDescent="0.2">
      <c r="A1363" s="2">
        <v>1684752</v>
      </c>
      <c r="B1363" s="2">
        <v>879583</v>
      </c>
      <c r="C1363" s="6">
        <v>22.807023520828299</v>
      </c>
      <c r="D1363" s="6">
        <v>41.202067670251701</v>
      </c>
      <c r="E1363" s="19" t="s">
        <v>2088</v>
      </c>
      <c r="F1363" s="46">
        <f>INDEX(Δεδομένα!$P:$P,MATCH('2021'!E1363,Δεδομένα!$O:$O,0))</f>
        <v>58</v>
      </c>
      <c r="G1363" s="49" t="s">
        <v>1950</v>
      </c>
      <c r="H1363" s="51" t="str">
        <f>INDEX(Δεδομένα!B$1:B$51,MATCH('2021'!G1363,Δεδομένα!A$1:A$51,0))</f>
        <v>ΚΕΝΤΡΙΚΗΣ ΜΑΚΕΔΟΝΙΑΣ</v>
      </c>
      <c r="I1363" s="53">
        <f>INDEX(Δεδομένα!E$1:E$13,MATCH('2021'!H1363,Δεδομένα!D$1:D$13,0))</f>
        <v>3</v>
      </c>
      <c r="J1363" s="4">
        <v>44414</v>
      </c>
      <c r="K1363" s="3" t="s">
        <v>661</v>
      </c>
      <c r="L1363" s="17" t="str">
        <f t="shared" si="96"/>
        <v>06/08/2021 16:32</v>
      </c>
      <c r="M1363" s="4">
        <v>44414</v>
      </c>
      <c r="N1363" s="3" t="s">
        <v>970</v>
      </c>
      <c r="O1363" s="17" t="str">
        <f t="shared" si="97"/>
        <v>06/08/2021 17:29</v>
      </c>
      <c r="P1363" s="24">
        <f t="shared" si="98"/>
        <v>3.9583333338669036E-2</v>
      </c>
      <c r="Q1363" s="28">
        <v>0</v>
      </c>
      <c r="R1363" s="27">
        <f t="shared" si="99"/>
        <v>57.000000007683411</v>
      </c>
      <c r="S1363" s="3" t="s">
        <v>4</v>
      </c>
      <c r="T1363" s="3" t="s">
        <v>1951</v>
      </c>
      <c r="U1363" s="3" t="s">
        <v>4</v>
      </c>
      <c r="V1363" s="3" t="s">
        <v>735</v>
      </c>
      <c r="W1363" s="5">
        <v>1</v>
      </c>
      <c r="X1363" s="5">
        <v>0</v>
      </c>
      <c r="Y1363" s="5">
        <v>0</v>
      </c>
      <c r="Z1363" s="5">
        <v>1</v>
      </c>
      <c r="AA1363" s="5">
        <v>0</v>
      </c>
      <c r="AB1363" s="5">
        <v>0</v>
      </c>
      <c r="AC1363" s="5">
        <v>15</v>
      </c>
      <c r="AD1363" s="5">
        <v>0</v>
      </c>
      <c r="AE1363" s="2">
        <v>4</v>
      </c>
      <c r="AF1363" s="2">
        <v>0</v>
      </c>
      <c r="AG1363" s="2">
        <v>0</v>
      </c>
      <c r="AH1363" s="2">
        <v>0</v>
      </c>
      <c r="AI1363" s="2">
        <v>0</v>
      </c>
      <c r="AJ1363" s="2">
        <v>2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</row>
    <row r="1364" spans="1:46" x14ac:dyDescent="0.2">
      <c r="A1364" s="2">
        <v>1684764</v>
      </c>
      <c r="B1364" s="2">
        <v>878838</v>
      </c>
      <c r="C1364" s="6">
        <v>22.793213524079299</v>
      </c>
      <c r="D1364" s="6">
        <v>41.2064847789186</v>
      </c>
      <c r="E1364" s="19" t="s">
        <v>2088</v>
      </c>
      <c r="F1364" s="46">
        <f>INDEX(Δεδομένα!$P:$P,MATCH('2021'!E1364,Δεδομένα!$O:$O,0))</f>
        <v>58</v>
      </c>
      <c r="G1364" s="49" t="s">
        <v>1950</v>
      </c>
      <c r="H1364" s="51" t="str">
        <f>INDEX(Δεδομένα!B$1:B$51,MATCH('2021'!G1364,Δεδομένα!A$1:A$51,0))</f>
        <v>ΚΕΝΤΡΙΚΗΣ ΜΑΚΕΔΟΝΙΑΣ</v>
      </c>
      <c r="I1364" s="53">
        <f>INDEX(Δεδομένα!E$1:E$13,MATCH('2021'!H1364,Δεδομένα!D$1:D$13,0))</f>
        <v>3</v>
      </c>
      <c r="J1364" s="4">
        <v>44416</v>
      </c>
      <c r="K1364" s="3" t="s">
        <v>563</v>
      </c>
      <c r="L1364" s="17" t="str">
        <f t="shared" si="96"/>
        <v>08/08/2021 17:15</v>
      </c>
      <c r="M1364" s="4">
        <v>44416</v>
      </c>
      <c r="N1364" s="3" t="s">
        <v>844</v>
      </c>
      <c r="O1364" s="17" t="str">
        <f t="shared" si="97"/>
        <v>08/08/2021 17:35</v>
      </c>
      <c r="P1364" s="24">
        <f t="shared" si="98"/>
        <v>1.3888888890505768E-2</v>
      </c>
      <c r="Q1364" s="28">
        <v>0</v>
      </c>
      <c r="R1364" s="27">
        <f t="shared" si="99"/>
        <v>20.000000002328306</v>
      </c>
      <c r="S1364" s="3" t="s">
        <v>4</v>
      </c>
      <c r="T1364" s="3" t="s">
        <v>1951</v>
      </c>
      <c r="U1364" s="3" t="s">
        <v>4</v>
      </c>
      <c r="V1364" s="3" t="s">
        <v>2107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0.1</v>
      </c>
      <c r="AD1364" s="5">
        <v>0</v>
      </c>
      <c r="AE1364" s="2">
        <v>5</v>
      </c>
      <c r="AF1364" s="2">
        <v>0</v>
      </c>
      <c r="AG1364" s="2">
        <v>0</v>
      </c>
      <c r="AH1364" s="2">
        <v>0</v>
      </c>
      <c r="AI1364" s="2">
        <v>0</v>
      </c>
      <c r="AJ1364" s="2">
        <v>2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</row>
    <row r="1365" spans="1:46" x14ac:dyDescent="0.2">
      <c r="A1365" s="2">
        <v>1684738</v>
      </c>
      <c r="B1365" s="2">
        <v>880808</v>
      </c>
      <c r="C1365" s="6">
        <v>22.8199014663277</v>
      </c>
      <c r="D1365" s="6">
        <v>41.268659485618102</v>
      </c>
      <c r="E1365" s="19" t="s">
        <v>2088</v>
      </c>
      <c r="F1365" s="46">
        <f>INDEX(Δεδομένα!$P:$P,MATCH('2021'!E1365,Δεδομένα!$O:$O,0))</f>
        <v>58</v>
      </c>
      <c r="G1365" s="49" t="s">
        <v>1950</v>
      </c>
      <c r="H1365" s="51" t="str">
        <f>INDEX(Δεδομένα!B$1:B$51,MATCH('2021'!G1365,Δεδομένα!A$1:A$51,0))</f>
        <v>ΚΕΝΤΡΙΚΗΣ ΜΑΚΕΔΟΝΙΑΣ</v>
      </c>
      <c r="I1365" s="53">
        <f>INDEX(Δεδομένα!E$1:E$13,MATCH('2021'!H1365,Δεδομένα!D$1:D$13,0))</f>
        <v>3</v>
      </c>
      <c r="J1365" s="4">
        <v>44416</v>
      </c>
      <c r="K1365" s="3" t="s">
        <v>17</v>
      </c>
      <c r="L1365" s="17" t="str">
        <f t="shared" si="96"/>
        <v>08/08/2021 18:00</v>
      </c>
      <c r="M1365" s="4">
        <v>44416</v>
      </c>
      <c r="N1365" s="3" t="s">
        <v>358</v>
      </c>
      <c r="O1365" s="17" t="str">
        <f t="shared" si="97"/>
        <v>08/08/2021 18:55</v>
      </c>
      <c r="P1365" s="24">
        <f t="shared" si="98"/>
        <v>3.8194444445252884E-2</v>
      </c>
      <c r="Q1365" s="28">
        <v>0</v>
      </c>
      <c r="R1365" s="27">
        <f t="shared" si="99"/>
        <v>55.000000001164153</v>
      </c>
      <c r="S1365" s="3" t="s">
        <v>4</v>
      </c>
      <c r="T1365" s="3" t="s">
        <v>1951</v>
      </c>
      <c r="U1365" s="3" t="s">
        <v>4</v>
      </c>
      <c r="V1365" s="3" t="s">
        <v>2108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2.5</v>
      </c>
      <c r="AD1365" s="5">
        <v>0</v>
      </c>
      <c r="AE1365" s="2">
        <v>2</v>
      </c>
      <c r="AF1365" s="2">
        <v>0</v>
      </c>
      <c r="AG1365" s="2">
        <v>0</v>
      </c>
      <c r="AH1365" s="2">
        <v>0</v>
      </c>
      <c r="AI1365" s="2">
        <v>0</v>
      </c>
      <c r="AJ1365" s="2">
        <v>1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</row>
    <row r="1366" spans="1:46" x14ac:dyDescent="0.2">
      <c r="A1366" s="2">
        <v>1693305</v>
      </c>
      <c r="B1366" s="2">
        <v>888929</v>
      </c>
      <c r="C1366" s="6">
        <v>22.791588713147501</v>
      </c>
      <c r="D1366" s="6">
        <v>41.254656261240399</v>
      </c>
      <c r="E1366" s="19" t="s">
        <v>2088</v>
      </c>
      <c r="F1366" s="46">
        <f>INDEX(Δεδομένα!$P:$P,MATCH('2021'!E1366,Δεδομένα!$O:$O,0))</f>
        <v>58</v>
      </c>
      <c r="G1366" s="49" t="s">
        <v>1950</v>
      </c>
      <c r="H1366" s="51" t="str">
        <f>INDEX(Δεδομένα!B$1:B$51,MATCH('2021'!G1366,Δεδομένα!A$1:A$51,0))</f>
        <v>ΚΕΝΤΡΙΚΗΣ ΜΑΚΕΔΟΝΙΑΣ</v>
      </c>
      <c r="I1366" s="53">
        <f>INDEX(Δεδομένα!E$1:E$13,MATCH('2021'!H1366,Δεδομένα!D$1:D$13,0))</f>
        <v>3</v>
      </c>
      <c r="J1366" s="4">
        <v>44444</v>
      </c>
      <c r="K1366" s="3" t="s">
        <v>36</v>
      </c>
      <c r="L1366" s="17" t="str">
        <f t="shared" si="96"/>
        <v>05/09/2021 16:20</v>
      </c>
      <c r="M1366" s="4">
        <v>44444</v>
      </c>
      <c r="N1366" s="3" t="s">
        <v>411</v>
      </c>
      <c r="O1366" s="17" t="str">
        <f t="shared" si="97"/>
        <v>05/09/2021 17:10</v>
      </c>
      <c r="P1366" s="24">
        <f t="shared" si="98"/>
        <v>3.4722222226264421E-2</v>
      </c>
      <c r="Q1366" s="28">
        <v>0</v>
      </c>
      <c r="R1366" s="27">
        <f t="shared" si="99"/>
        <v>50.000000005820766</v>
      </c>
      <c r="S1366" s="3" t="s">
        <v>4</v>
      </c>
      <c r="T1366" s="3" t="s">
        <v>1951</v>
      </c>
      <c r="U1366" s="3" t="s">
        <v>1930</v>
      </c>
      <c r="V1366" s="3" t="s">
        <v>2091</v>
      </c>
      <c r="W1366" s="5">
        <v>0</v>
      </c>
      <c r="X1366" s="5">
        <v>0</v>
      </c>
      <c r="Y1366" s="5">
        <v>0</v>
      </c>
      <c r="Z1366" s="5">
        <v>0</v>
      </c>
      <c r="AA1366" s="5">
        <v>0.1</v>
      </c>
      <c r="AB1366" s="5">
        <v>0</v>
      </c>
      <c r="AC1366" s="5">
        <v>0</v>
      </c>
      <c r="AD1366" s="5">
        <v>0</v>
      </c>
      <c r="AE1366" s="2">
        <v>2</v>
      </c>
      <c r="AF1366" s="2">
        <v>0</v>
      </c>
      <c r="AG1366" s="2">
        <v>0</v>
      </c>
      <c r="AH1366" s="2">
        <v>0</v>
      </c>
      <c r="AI1366" s="2">
        <v>0</v>
      </c>
      <c r="AJ1366" s="2">
        <v>1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</row>
    <row r="1367" spans="1:46" x14ac:dyDescent="0.2">
      <c r="A1367" s="2">
        <v>1695999</v>
      </c>
      <c r="B1367" s="2">
        <v>891534</v>
      </c>
      <c r="C1367" s="6">
        <v>22.7794690219709</v>
      </c>
      <c r="D1367" s="6">
        <v>41.196389202252902</v>
      </c>
      <c r="E1367" s="19" t="s">
        <v>2088</v>
      </c>
      <c r="F1367" s="46">
        <f>INDEX(Δεδομένα!$P:$P,MATCH('2021'!E1367,Δεδομένα!$O:$O,0))</f>
        <v>58</v>
      </c>
      <c r="G1367" s="49" t="s">
        <v>1950</v>
      </c>
      <c r="H1367" s="51" t="str">
        <f>INDEX(Δεδομένα!B$1:B$51,MATCH('2021'!G1367,Δεδομένα!A$1:A$51,0))</f>
        <v>ΚΕΝΤΡΙΚΗΣ ΜΑΚΕΔΟΝΙΑΣ</v>
      </c>
      <c r="I1367" s="53">
        <f>INDEX(Δεδομένα!E$1:E$13,MATCH('2021'!H1367,Δεδομένα!D$1:D$13,0))</f>
        <v>3</v>
      </c>
      <c r="J1367" s="4">
        <v>44454</v>
      </c>
      <c r="K1367" s="3" t="s">
        <v>694</v>
      </c>
      <c r="L1367" s="17" t="str">
        <f t="shared" si="96"/>
        <v>15/09/2021 20:20</v>
      </c>
      <c r="M1367" s="4">
        <v>44454</v>
      </c>
      <c r="N1367" s="3" t="s">
        <v>427</v>
      </c>
      <c r="O1367" s="17" t="str">
        <f t="shared" si="97"/>
        <v>15/09/2021 21:20</v>
      </c>
      <c r="P1367" s="24">
        <f t="shared" si="98"/>
        <v>4.1666666671517305E-2</v>
      </c>
      <c r="Q1367" s="28">
        <v>0</v>
      </c>
      <c r="R1367" s="27">
        <f t="shared" si="99"/>
        <v>60.000000006984919</v>
      </c>
      <c r="S1367" s="3" t="s">
        <v>4</v>
      </c>
      <c r="T1367" s="3" t="s">
        <v>1951</v>
      </c>
      <c r="U1367" s="3" t="s">
        <v>4</v>
      </c>
      <c r="V1367" s="3" t="s">
        <v>2098</v>
      </c>
      <c r="W1367" s="5">
        <v>0</v>
      </c>
      <c r="X1367" s="5">
        <v>0</v>
      </c>
      <c r="Y1367" s="5">
        <v>0</v>
      </c>
      <c r="Z1367" s="5">
        <v>0</v>
      </c>
      <c r="AA1367" s="5">
        <v>3</v>
      </c>
      <c r="AB1367" s="5">
        <v>0</v>
      </c>
      <c r="AC1367" s="5">
        <v>1</v>
      </c>
      <c r="AD1367" s="5">
        <v>0</v>
      </c>
      <c r="AE1367" s="2">
        <v>4</v>
      </c>
      <c r="AF1367" s="2">
        <v>0</v>
      </c>
      <c r="AG1367" s="2">
        <v>0</v>
      </c>
      <c r="AH1367" s="2">
        <v>0</v>
      </c>
      <c r="AI1367" s="2">
        <v>0</v>
      </c>
      <c r="AJ1367" s="2">
        <v>2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</row>
    <row r="1368" spans="1:46" x14ac:dyDescent="0.2">
      <c r="A1368" s="2">
        <v>1713896</v>
      </c>
      <c r="B1368" s="2">
        <v>910652</v>
      </c>
      <c r="C1368" s="6">
        <v>22.8008944937907</v>
      </c>
      <c r="D1368" s="6">
        <v>41.154627751294299</v>
      </c>
      <c r="E1368" s="19" t="s">
        <v>2088</v>
      </c>
      <c r="F1368" s="46">
        <f>INDEX(Δεδομένα!$P:$P,MATCH('2021'!E1368,Δεδομένα!$O:$O,0))</f>
        <v>58</v>
      </c>
      <c r="G1368" s="49" t="s">
        <v>1950</v>
      </c>
      <c r="H1368" s="51" t="str">
        <f>INDEX(Δεδομένα!B$1:B$51,MATCH('2021'!G1368,Δεδομένα!A$1:A$51,0))</f>
        <v>ΚΕΝΤΡΙΚΗΣ ΜΑΚΕΔΟΝΙΑΣ</v>
      </c>
      <c r="I1368" s="53">
        <f>INDEX(Δεδομένα!E$1:E$13,MATCH('2021'!H1368,Δεδομένα!D$1:D$13,0))</f>
        <v>3</v>
      </c>
      <c r="J1368" s="4">
        <v>44521</v>
      </c>
      <c r="K1368" s="3" t="s">
        <v>404</v>
      </c>
      <c r="L1368" s="17" t="str">
        <f t="shared" si="96"/>
        <v>21/11/2021 18:05</v>
      </c>
      <c r="M1368" s="4">
        <v>44521</v>
      </c>
      <c r="N1368" s="3" t="s">
        <v>566</v>
      </c>
      <c r="O1368" s="17" t="str">
        <f t="shared" si="97"/>
        <v>21/11/2021 18:40</v>
      </c>
      <c r="P1368" s="24">
        <f t="shared" si="98"/>
        <v>2.4305555562023073E-2</v>
      </c>
      <c r="Q1368" s="28">
        <v>0</v>
      </c>
      <c r="R1368" s="27">
        <f t="shared" si="99"/>
        <v>35.000000009313226</v>
      </c>
      <c r="S1368" s="3" t="s">
        <v>4</v>
      </c>
      <c r="T1368" s="3" t="s">
        <v>1951</v>
      </c>
      <c r="U1368" s="3" t="s">
        <v>2109</v>
      </c>
      <c r="V1368" s="3" t="s">
        <v>2109</v>
      </c>
      <c r="W1368" s="5">
        <v>0</v>
      </c>
      <c r="X1368" s="5">
        <v>0</v>
      </c>
      <c r="Y1368" s="5">
        <v>0</v>
      </c>
      <c r="Z1368" s="5">
        <v>0.3</v>
      </c>
      <c r="AA1368" s="5">
        <v>0</v>
      </c>
      <c r="AB1368" s="5">
        <v>0</v>
      </c>
      <c r="AC1368" s="5">
        <v>0</v>
      </c>
      <c r="AD1368" s="5">
        <v>0.3</v>
      </c>
      <c r="AE1368" s="2">
        <v>2</v>
      </c>
      <c r="AF1368" s="2">
        <v>0</v>
      </c>
      <c r="AG1368" s="2">
        <v>0</v>
      </c>
      <c r="AH1368" s="2">
        <v>0</v>
      </c>
      <c r="AI1368" s="2">
        <v>0</v>
      </c>
      <c r="AJ1368" s="2">
        <v>1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</row>
    <row r="1369" spans="1:46" x14ac:dyDescent="0.2">
      <c r="A1369" s="2">
        <v>1641496</v>
      </c>
      <c r="B1369" s="2">
        <v>832696</v>
      </c>
      <c r="C1369" s="6">
        <v>22.647738502340101</v>
      </c>
      <c r="D1369" s="6">
        <v>41.041250856358999</v>
      </c>
      <c r="E1369" s="19" t="s">
        <v>2110</v>
      </c>
      <c r="F1369" s="46">
        <f>INDEX(Δεδομένα!$P:$P,MATCH('2021'!E1369,Δεδομένα!$O:$O,0))</f>
        <v>59</v>
      </c>
      <c r="G1369" s="49" t="s">
        <v>1950</v>
      </c>
      <c r="H1369" s="51" t="str">
        <f>INDEX(Δεδομένα!B$1:B$51,MATCH('2021'!G1369,Δεδομένα!A$1:A$51,0))</f>
        <v>ΚΕΝΤΡΙΚΗΣ ΜΑΚΕΔΟΝΙΑΣ</v>
      </c>
      <c r="I1369" s="53">
        <f>INDEX(Δεδομένα!E$1:E$13,MATCH('2021'!H1369,Δεδομένα!D$1:D$13,0))</f>
        <v>3</v>
      </c>
      <c r="J1369" s="4">
        <v>44252</v>
      </c>
      <c r="K1369" s="3" t="s">
        <v>904</v>
      </c>
      <c r="L1369" s="17" t="str">
        <f t="shared" si="96"/>
        <v>25/02/2021 15:39</v>
      </c>
      <c r="M1369" s="4">
        <v>44252</v>
      </c>
      <c r="N1369" s="3" t="s">
        <v>461</v>
      </c>
      <c r="O1369" s="17" t="str">
        <f t="shared" si="97"/>
        <v>25/02/2021 17:00</v>
      </c>
      <c r="P1369" s="24">
        <f t="shared" si="98"/>
        <v>5.6250000001455192E-2</v>
      </c>
      <c r="Q1369" s="28">
        <v>0</v>
      </c>
      <c r="R1369" s="27">
        <f t="shared" si="99"/>
        <v>81.000000002095476</v>
      </c>
      <c r="S1369" s="3" t="s">
        <v>4</v>
      </c>
      <c r="T1369" s="3" t="s">
        <v>1956</v>
      </c>
      <c r="U1369" s="3" t="s">
        <v>4</v>
      </c>
      <c r="V1369" s="3" t="s">
        <v>2111</v>
      </c>
      <c r="W1369" s="5">
        <v>0</v>
      </c>
      <c r="X1369" s="5">
        <v>0</v>
      </c>
      <c r="Y1369" s="5">
        <v>0</v>
      </c>
      <c r="Z1369" s="5">
        <v>0</v>
      </c>
      <c r="AA1369" s="5">
        <v>10</v>
      </c>
      <c r="AB1369" s="5">
        <v>0</v>
      </c>
      <c r="AC1369" s="5">
        <v>0</v>
      </c>
      <c r="AD1369" s="5">
        <v>0</v>
      </c>
      <c r="AE1369" s="2">
        <v>2</v>
      </c>
      <c r="AF1369" s="2">
        <v>0</v>
      </c>
      <c r="AG1369" s="2">
        <v>0</v>
      </c>
      <c r="AH1369" s="2">
        <v>0</v>
      </c>
      <c r="AI1369" s="2">
        <v>0</v>
      </c>
      <c r="AJ1369" s="2">
        <v>1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 t="s">
        <v>4</v>
      </c>
      <c r="AT1369" s="2" t="s">
        <v>4</v>
      </c>
    </row>
    <row r="1370" spans="1:46" x14ac:dyDescent="0.2">
      <c r="A1370" s="2">
        <v>1642844</v>
      </c>
      <c r="B1370" s="2">
        <v>834256</v>
      </c>
      <c r="C1370" s="6">
        <v>22.636444198167698</v>
      </c>
      <c r="D1370" s="6">
        <v>41.007984348541498</v>
      </c>
      <c r="E1370" s="19" t="s">
        <v>2110</v>
      </c>
      <c r="F1370" s="46">
        <f>INDEX(Δεδομένα!$P:$P,MATCH('2021'!E1370,Δεδομένα!$O:$O,0))</f>
        <v>59</v>
      </c>
      <c r="G1370" s="49" t="s">
        <v>1950</v>
      </c>
      <c r="H1370" s="51" t="str">
        <f>INDEX(Δεδομένα!B$1:B$51,MATCH('2021'!G1370,Δεδομένα!A$1:A$51,0))</f>
        <v>ΚΕΝΤΡΙΚΗΣ ΜΑΚΕΔΟΝΙΑΣ</v>
      </c>
      <c r="I1370" s="53">
        <f>INDEX(Δεδομένα!E$1:E$13,MATCH('2021'!H1370,Δεδομένα!D$1:D$13,0))</f>
        <v>3</v>
      </c>
      <c r="J1370" s="4">
        <v>44257</v>
      </c>
      <c r="K1370" s="3" t="s">
        <v>43</v>
      </c>
      <c r="L1370" s="17" t="str">
        <f t="shared" si="96"/>
        <v>02/03/2021 21:30</v>
      </c>
      <c r="M1370" s="4">
        <v>44257</v>
      </c>
      <c r="N1370" s="3" t="s">
        <v>599</v>
      </c>
      <c r="O1370" s="17" t="str">
        <f t="shared" si="97"/>
        <v>02/03/2021 22:50</v>
      </c>
      <c r="P1370" s="24">
        <f t="shared" si="98"/>
        <v>5.5555555554747116E-2</v>
      </c>
      <c r="Q1370" s="28">
        <v>0</v>
      </c>
      <c r="R1370" s="27">
        <f t="shared" si="99"/>
        <v>79.999999998835847</v>
      </c>
      <c r="S1370" s="3" t="s">
        <v>4</v>
      </c>
      <c r="T1370" s="3" t="s">
        <v>1956</v>
      </c>
      <c r="U1370" s="3" t="s">
        <v>2112</v>
      </c>
      <c r="V1370" s="3" t="s">
        <v>2010</v>
      </c>
      <c r="W1370" s="5">
        <v>0</v>
      </c>
      <c r="X1370" s="5">
        <v>0</v>
      </c>
      <c r="Y1370" s="5">
        <v>0</v>
      </c>
      <c r="Z1370" s="5">
        <v>0</v>
      </c>
      <c r="AA1370" s="5">
        <v>4</v>
      </c>
      <c r="AB1370" s="5">
        <v>0</v>
      </c>
      <c r="AC1370" s="5">
        <v>0</v>
      </c>
      <c r="AD1370" s="5">
        <v>0</v>
      </c>
      <c r="AE1370" s="2">
        <v>2</v>
      </c>
      <c r="AF1370" s="2">
        <v>0</v>
      </c>
      <c r="AG1370" s="2">
        <v>0</v>
      </c>
      <c r="AH1370" s="2">
        <v>0</v>
      </c>
      <c r="AI1370" s="2">
        <v>0</v>
      </c>
      <c r="AJ1370" s="2">
        <v>1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 t="s">
        <v>4</v>
      </c>
      <c r="AT1370" s="2" t="s">
        <v>4</v>
      </c>
    </row>
    <row r="1371" spans="1:46" x14ac:dyDescent="0.2">
      <c r="A1371" s="2">
        <v>1645703</v>
      </c>
      <c r="B1371" s="2">
        <v>836040</v>
      </c>
      <c r="C1371" s="6">
        <v>22.629274910484401</v>
      </c>
      <c r="D1371" s="6">
        <v>40.998085171433601</v>
      </c>
      <c r="E1371" s="19" t="s">
        <v>2110</v>
      </c>
      <c r="F1371" s="46">
        <f>INDEX(Δεδομένα!$P:$P,MATCH('2021'!E1371,Δεδομένα!$O:$O,0))</f>
        <v>59</v>
      </c>
      <c r="G1371" s="49" t="s">
        <v>1950</v>
      </c>
      <c r="H1371" s="51" t="str">
        <f>INDEX(Δεδομένα!B$1:B$51,MATCH('2021'!G1371,Δεδομένα!A$1:A$51,0))</f>
        <v>ΚΕΝΤΡΙΚΗΣ ΜΑΚΕΔΟΝΙΑΣ</v>
      </c>
      <c r="I1371" s="53">
        <f>INDEX(Δεδομένα!E$1:E$13,MATCH('2021'!H1371,Δεδομένα!D$1:D$13,0))</f>
        <v>3</v>
      </c>
      <c r="J1371" s="4">
        <v>44263</v>
      </c>
      <c r="K1371" s="3" t="s">
        <v>394</v>
      </c>
      <c r="L1371" s="17" t="str">
        <f t="shared" si="96"/>
        <v>08/03/2021 14:12</v>
      </c>
      <c r="M1371" s="4">
        <v>44263</v>
      </c>
      <c r="N1371" s="3" t="s">
        <v>1648</v>
      </c>
      <c r="O1371" s="17" t="str">
        <f t="shared" si="97"/>
        <v>08/03/2021 16:08</v>
      </c>
      <c r="P1371" s="24">
        <f t="shared" si="98"/>
        <v>8.0555555556202307E-2</v>
      </c>
      <c r="Q1371" s="28">
        <v>0</v>
      </c>
      <c r="R1371" s="27">
        <f t="shared" si="99"/>
        <v>116.00000000093132</v>
      </c>
      <c r="S1371" s="3" t="s">
        <v>4</v>
      </c>
      <c r="T1371" s="3" t="s">
        <v>1956</v>
      </c>
      <c r="U1371" s="3" t="s">
        <v>2112</v>
      </c>
      <c r="V1371" s="3" t="s">
        <v>2113</v>
      </c>
      <c r="W1371" s="5">
        <v>0</v>
      </c>
      <c r="X1371" s="5">
        <v>0</v>
      </c>
      <c r="Y1371" s="5">
        <v>0</v>
      </c>
      <c r="Z1371" s="5">
        <v>0</v>
      </c>
      <c r="AA1371" s="5">
        <v>4</v>
      </c>
      <c r="AB1371" s="5">
        <v>0</v>
      </c>
      <c r="AC1371" s="5">
        <v>0</v>
      </c>
      <c r="AD1371" s="5">
        <v>0</v>
      </c>
      <c r="AE1371" s="2">
        <v>2</v>
      </c>
      <c r="AF1371" s="2">
        <v>0</v>
      </c>
      <c r="AG1371" s="2">
        <v>0</v>
      </c>
      <c r="AH1371" s="2">
        <v>0</v>
      </c>
      <c r="AI1371" s="2">
        <v>0</v>
      </c>
      <c r="AJ1371" s="2">
        <v>1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 t="s">
        <v>4</v>
      </c>
      <c r="AT1371" s="2" t="s">
        <v>4</v>
      </c>
    </row>
    <row r="1372" spans="1:46" x14ac:dyDescent="0.2">
      <c r="A1372" s="2">
        <v>1666707</v>
      </c>
      <c r="B1372" s="2">
        <v>856323</v>
      </c>
      <c r="C1372" s="6">
        <v>22.6302382527943</v>
      </c>
      <c r="D1372" s="6">
        <v>41.038925462451999</v>
      </c>
      <c r="E1372" s="19" t="s">
        <v>2110</v>
      </c>
      <c r="F1372" s="46">
        <f>INDEX(Δεδομένα!$P:$P,MATCH('2021'!E1372,Δεδομένα!$O:$O,0))</f>
        <v>59</v>
      </c>
      <c r="G1372" s="49" t="s">
        <v>1950</v>
      </c>
      <c r="H1372" s="51" t="str">
        <f>INDEX(Δεδομένα!B$1:B$51,MATCH('2021'!G1372,Δεδομένα!A$1:A$51,0))</f>
        <v>ΚΕΝΤΡΙΚΗΣ ΜΑΚΕΔΟΝΙΑΣ</v>
      </c>
      <c r="I1372" s="53">
        <f>INDEX(Δεδομένα!E$1:E$13,MATCH('2021'!H1372,Δεδομένα!D$1:D$13,0))</f>
        <v>3</v>
      </c>
      <c r="J1372" s="4">
        <v>44342</v>
      </c>
      <c r="K1372" s="3" t="s">
        <v>530</v>
      </c>
      <c r="L1372" s="17" t="str">
        <f t="shared" si="96"/>
        <v>26/05/2021 16:05</v>
      </c>
      <c r="M1372" s="4">
        <v>44342</v>
      </c>
      <c r="N1372" s="3" t="s">
        <v>411</v>
      </c>
      <c r="O1372" s="17" t="str">
        <f t="shared" si="97"/>
        <v>26/05/2021 17:10</v>
      </c>
      <c r="P1372" s="24">
        <f t="shared" si="98"/>
        <v>4.5138888890505768E-2</v>
      </c>
      <c r="Q1372" s="28">
        <v>0</v>
      </c>
      <c r="R1372" s="27">
        <f t="shared" si="99"/>
        <v>65.000000002328306</v>
      </c>
      <c r="S1372" s="3" t="s">
        <v>4</v>
      </c>
      <c r="T1372" s="3" t="s">
        <v>1956</v>
      </c>
      <c r="U1372" s="3" t="s">
        <v>2112</v>
      </c>
      <c r="V1372" s="3" t="s">
        <v>2114</v>
      </c>
      <c r="W1372" s="5">
        <v>0</v>
      </c>
      <c r="X1372" s="5">
        <v>0</v>
      </c>
      <c r="Y1372" s="5">
        <v>0</v>
      </c>
      <c r="Z1372" s="5">
        <v>0</v>
      </c>
      <c r="AA1372" s="5">
        <v>1.5</v>
      </c>
      <c r="AB1372" s="5">
        <v>0</v>
      </c>
      <c r="AC1372" s="5">
        <v>0</v>
      </c>
      <c r="AD1372" s="5">
        <v>0</v>
      </c>
      <c r="AE1372" s="2">
        <v>2</v>
      </c>
      <c r="AF1372" s="2">
        <v>0</v>
      </c>
      <c r="AG1372" s="2">
        <v>0</v>
      </c>
      <c r="AH1372" s="2">
        <v>0</v>
      </c>
      <c r="AI1372" s="2">
        <v>0</v>
      </c>
      <c r="AJ1372" s="2">
        <v>1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 t="s">
        <v>4</v>
      </c>
      <c r="AT1372" s="2" t="s">
        <v>4</v>
      </c>
    </row>
    <row r="1373" spans="1:46" x14ac:dyDescent="0.2">
      <c r="A1373" s="2">
        <v>1666768</v>
      </c>
      <c r="B1373" s="2">
        <v>858522</v>
      </c>
      <c r="C1373" s="6">
        <v>22.630233701337801</v>
      </c>
      <c r="D1373" s="6">
        <v>40.998337952631999</v>
      </c>
      <c r="E1373" s="19" t="s">
        <v>2110</v>
      </c>
      <c r="F1373" s="46">
        <f>INDEX(Δεδομένα!$P:$P,MATCH('2021'!E1373,Δεδομένα!$O:$O,0))</f>
        <v>59</v>
      </c>
      <c r="G1373" s="49" t="s">
        <v>1950</v>
      </c>
      <c r="H1373" s="51" t="str">
        <f>INDEX(Δεδομένα!B$1:B$51,MATCH('2021'!G1373,Δεδομένα!A$1:A$51,0))</f>
        <v>ΚΕΝΤΡΙΚΗΣ ΜΑΚΕΔΟΝΙΑΣ</v>
      </c>
      <c r="I1373" s="53">
        <f>INDEX(Δεδομένα!E$1:E$13,MATCH('2021'!H1373,Δεδομένα!D$1:D$13,0))</f>
        <v>3</v>
      </c>
      <c r="J1373" s="4">
        <v>44350</v>
      </c>
      <c r="K1373" s="3" t="s">
        <v>146</v>
      </c>
      <c r="L1373" s="17" t="str">
        <f t="shared" si="96"/>
        <v>03/06/2021 16:30</v>
      </c>
      <c r="M1373" s="4">
        <v>44350</v>
      </c>
      <c r="N1373" s="3" t="s">
        <v>464</v>
      </c>
      <c r="O1373" s="17" t="str">
        <f t="shared" si="97"/>
        <v>03/06/2021 18:20</v>
      </c>
      <c r="P1373" s="24">
        <f t="shared" si="98"/>
        <v>7.6388888890505768E-2</v>
      </c>
      <c r="Q1373" s="28">
        <v>0</v>
      </c>
      <c r="R1373" s="27">
        <f t="shared" si="99"/>
        <v>110.00000000232831</v>
      </c>
      <c r="S1373" s="3" t="s">
        <v>4</v>
      </c>
      <c r="T1373" s="3" t="s">
        <v>1956</v>
      </c>
      <c r="U1373" s="3" t="s">
        <v>2112</v>
      </c>
      <c r="V1373" s="3" t="s">
        <v>1958</v>
      </c>
      <c r="W1373" s="5">
        <v>0</v>
      </c>
      <c r="X1373" s="5">
        <v>0</v>
      </c>
      <c r="Y1373" s="5">
        <v>0</v>
      </c>
      <c r="Z1373" s="5">
        <v>0</v>
      </c>
      <c r="AA1373" s="5">
        <v>2</v>
      </c>
      <c r="AB1373" s="5">
        <v>0</v>
      </c>
      <c r="AC1373" s="5">
        <v>0</v>
      </c>
      <c r="AD1373" s="5">
        <v>0</v>
      </c>
      <c r="AE1373" s="2">
        <v>2</v>
      </c>
      <c r="AF1373" s="2">
        <v>0</v>
      </c>
      <c r="AG1373" s="2">
        <v>0</v>
      </c>
      <c r="AH1373" s="2">
        <v>0</v>
      </c>
      <c r="AI1373" s="2">
        <v>0</v>
      </c>
      <c r="AJ1373" s="2">
        <v>1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 t="s">
        <v>4</v>
      </c>
      <c r="AT1373" s="2" t="s">
        <v>4</v>
      </c>
    </row>
    <row r="1374" spans="1:46" x14ac:dyDescent="0.2">
      <c r="A1374" s="2">
        <v>1668906</v>
      </c>
      <c r="B1374" s="2">
        <v>859570</v>
      </c>
      <c r="C1374" s="6">
        <v>22.6853226508936</v>
      </c>
      <c r="D1374" s="6">
        <v>41.048108006735802</v>
      </c>
      <c r="E1374" s="19" t="s">
        <v>2110</v>
      </c>
      <c r="F1374" s="46">
        <f>INDEX(Δεδομένα!$P:$P,MATCH('2021'!E1374,Δεδομένα!$O:$O,0))</f>
        <v>59</v>
      </c>
      <c r="G1374" s="49" t="s">
        <v>1950</v>
      </c>
      <c r="H1374" s="51" t="str">
        <f>INDEX(Δεδομένα!B$1:B$51,MATCH('2021'!G1374,Δεδομένα!A$1:A$51,0))</f>
        <v>ΚΕΝΤΡΙΚΗΣ ΜΑΚΕΔΟΝΙΑΣ</v>
      </c>
      <c r="I1374" s="53">
        <f>INDEX(Δεδομένα!E$1:E$13,MATCH('2021'!H1374,Δεδομένα!D$1:D$13,0))</f>
        <v>3</v>
      </c>
      <c r="J1374" s="4">
        <v>44354</v>
      </c>
      <c r="K1374" s="3" t="s">
        <v>755</v>
      </c>
      <c r="L1374" s="17" t="str">
        <f t="shared" si="96"/>
        <v>07/06/2021 12:18</v>
      </c>
      <c r="M1374" s="4">
        <v>44354</v>
      </c>
      <c r="N1374" s="3" t="s">
        <v>157</v>
      </c>
      <c r="O1374" s="17" t="str">
        <f t="shared" si="97"/>
        <v>07/06/2021 13:55</v>
      </c>
      <c r="P1374" s="24">
        <f t="shared" si="98"/>
        <v>6.7361111112404615E-2</v>
      </c>
      <c r="Q1374" s="28">
        <v>0</v>
      </c>
      <c r="R1374" s="27">
        <f t="shared" si="99"/>
        <v>97.000000001862645</v>
      </c>
      <c r="S1374" s="3" t="s">
        <v>4</v>
      </c>
      <c r="T1374" s="3" t="s">
        <v>1956</v>
      </c>
      <c r="U1374" s="3" t="s">
        <v>2112</v>
      </c>
      <c r="V1374" s="3" t="s">
        <v>2115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100</v>
      </c>
      <c r="AC1374" s="5">
        <v>50</v>
      </c>
      <c r="AD1374" s="5">
        <v>0</v>
      </c>
      <c r="AE1374" s="2">
        <v>10</v>
      </c>
      <c r="AF1374" s="2">
        <v>0</v>
      </c>
      <c r="AG1374" s="2">
        <v>0</v>
      </c>
      <c r="AH1374" s="2">
        <v>0</v>
      </c>
      <c r="AI1374" s="2">
        <v>0</v>
      </c>
      <c r="AJ1374" s="2">
        <v>3</v>
      </c>
      <c r="AK1374" s="2">
        <v>2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 t="s">
        <v>4</v>
      </c>
      <c r="AT1374" s="2" t="s">
        <v>4</v>
      </c>
    </row>
    <row r="1375" spans="1:46" x14ac:dyDescent="0.2">
      <c r="A1375" s="2">
        <v>1674149</v>
      </c>
      <c r="B1375" s="2">
        <v>865597</v>
      </c>
      <c r="C1375" s="6">
        <v>22.740155169049899</v>
      </c>
      <c r="D1375" s="6">
        <v>41.045985365649102</v>
      </c>
      <c r="E1375" s="19" t="s">
        <v>2110</v>
      </c>
      <c r="F1375" s="46">
        <f>INDEX(Δεδομένα!$P:$P,MATCH('2021'!E1375,Δεδομένα!$O:$O,0))</f>
        <v>59</v>
      </c>
      <c r="G1375" s="49" t="s">
        <v>1950</v>
      </c>
      <c r="H1375" s="51" t="str">
        <f>INDEX(Δεδομένα!B$1:B$51,MATCH('2021'!G1375,Δεδομένα!A$1:A$51,0))</f>
        <v>ΚΕΝΤΡΙΚΗΣ ΜΑΚΕΔΟΝΙΑΣ</v>
      </c>
      <c r="I1375" s="53">
        <f>INDEX(Δεδομένα!E$1:E$13,MATCH('2021'!H1375,Δεδομένα!D$1:D$13,0))</f>
        <v>3</v>
      </c>
      <c r="J1375" s="4">
        <v>44374</v>
      </c>
      <c r="K1375" s="3" t="s">
        <v>19</v>
      </c>
      <c r="L1375" s="17" t="str">
        <f t="shared" si="96"/>
        <v>27/06/2021 16:23</v>
      </c>
      <c r="M1375" s="4">
        <v>44374</v>
      </c>
      <c r="N1375" s="3" t="s">
        <v>287</v>
      </c>
      <c r="O1375" s="17" t="str">
        <f t="shared" si="97"/>
        <v>27/06/2021 17:06</v>
      </c>
      <c r="P1375" s="24">
        <f t="shared" si="98"/>
        <v>2.9861111113859806E-2</v>
      </c>
      <c r="Q1375" s="28">
        <v>0</v>
      </c>
      <c r="R1375" s="27">
        <f t="shared" si="99"/>
        <v>43.000000003958121</v>
      </c>
      <c r="S1375" s="3" t="s">
        <v>4</v>
      </c>
      <c r="T1375" s="3" t="s">
        <v>1951</v>
      </c>
      <c r="U1375" s="3" t="s">
        <v>2116</v>
      </c>
      <c r="V1375" s="3" t="s">
        <v>2117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2</v>
      </c>
      <c r="AD1375" s="5">
        <v>0</v>
      </c>
      <c r="AE1375" s="2">
        <v>2</v>
      </c>
      <c r="AF1375" s="2">
        <v>0</v>
      </c>
      <c r="AG1375" s="2">
        <v>0</v>
      </c>
      <c r="AH1375" s="2">
        <v>0</v>
      </c>
      <c r="AI1375" s="2">
        <v>0</v>
      </c>
      <c r="AJ1375" s="2">
        <v>1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 t="s">
        <v>4</v>
      </c>
      <c r="AT1375" s="2" t="s">
        <v>4</v>
      </c>
    </row>
    <row r="1376" spans="1:46" x14ac:dyDescent="0.2">
      <c r="A1376" s="2">
        <v>1676936</v>
      </c>
      <c r="B1376" s="2">
        <v>867417</v>
      </c>
      <c r="C1376" s="6">
        <v>22.630560276938901</v>
      </c>
      <c r="D1376" s="6">
        <v>41.040496165417501</v>
      </c>
      <c r="E1376" s="19" t="s">
        <v>2110</v>
      </c>
      <c r="F1376" s="46">
        <f>INDEX(Δεδομένα!$P:$P,MATCH('2021'!E1376,Δεδομένα!$O:$O,0))</f>
        <v>59</v>
      </c>
      <c r="G1376" s="49" t="s">
        <v>1950</v>
      </c>
      <c r="H1376" s="51" t="str">
        <f>INDEX(Δεδομένα!B$1:B$51,MATCH('2021'!G1376,Δεδομένα!A$1:A$51,0))</f>
        <v>ΚΕΝΤΡΙΚΗΣ ΜΑΚΕΔΟΝΙΑΣ</v>
      </c>
      <c r="I1376" s="53">
        <f>INDEX(Δεδομένα!E$1:E$13,MATCH('2021'!H1376,Δεδομένα!D$1:D$13,0))</f>
        <v>3</v>
      </c>
      <c r="J1376" s="4">
        <v>44379</v>
      </c>
      <c r="K1376" s="3" t="s">
        <v>424</v>
      </c>
      <c r="L1376" s="17" t="str">
        <f t="shared" si="96"/>
        <v>02/07/2021 20:10</v>
      </c>
      <c r="M1376" s="4">
        <v>44379</v>
      </c>
      <c r="N1376" s="3" t="s">
        <v>43</v>
      </c>
      <c r="O1376" s="17" t="str">
        <f t="shared" si="97"/>
        <v>02/07/2021 21:30</v>
      </c>
      <c r="P1376" s="24">
        <f t="shared" si="98"/>
        <v>5.5555555554747116E-2</v>
      </c>
      <c r="Q1376" s="28">
        <v>0</v>
      </c>
      <c r="R1376" s="27">
        <f t="shared" si="99"/>
        <v>79.999999998835847</v>
      </c>
      <c r="S1376" s="3" t="s">
        <v>4</v>
      </c>
      <c r="T1376" s="3" t="s">
        <v>1956</v>
      </c>
      <c r="U1376" s="3" t="s">
        <v>2112</v>
      </c>
      <c r="V1376" s="3" t="s">
        <v>2118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1</v>
      </c>
      <c r="AD1376" s="5">
        <v>0</v>
      </c>
      <c r="AE1376" s="2">
        <v>2</v>
      </c>
      <c r="AF1376" s="2">
        <v>0</v>
      </c>
      <c r="AG1376" s="2">
        <v>0</v>
      </c>
      <c r="AH1376" s="2">
        <v>0</v>
      </c>
      <c r="AI1376" s="2">
        <v>0</v>
      </c>
      <c r="AJ1376" s="2">
        <v>1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</row>
    <row r="1377" spans="1:46" x14ac:dyDescent="0.2">
      <c r="A1377" s="2">
        <v>1676935</v>
      </c>
      <c r="B1377" s="2">
        <v>869892</v>
      </c>
      <c r="C1377" s="6">
        <v>22.7727177641314</v>
      </c>
      <c r="D1377" s="6">
        <v>41.077828372885797</v>
      </c>
      <c r="E1377" s="19" t="s">
        <v>2110</v>
      </c>
      <c r="F1377" s="46">
        <f>INDEX(Δεδομένα!$P:$P,MATCH('2021'!E1377,Δεδομένα!$O:$O,0))</f>
        <v>59</v>
      </c>
      <c r="G1377" s="49" t="s">
        <v>1950</v>
      </c>
      <c r="H1377" s="51" t="str">
        <f>INDEX(Δεδομένα!B$1:B$51,MATCH('2021'!G1377,Δεδομένα!A$1:A$51,0))</f>
        <v>ΚΕΝΤΡΙΚΗΣ ΜΑΚΕΔΟΝΙΑΣ</v>
      </c>
      <c r="I1377" s="53">
        <f>INDEX(Δεδομένα!E$1:E$13,MATCH('2021'!H1377,Δεδομένα!D$1:D$13,0))</f>
        <v>3</v>
      </c>
      <c r="J1377" s="4">
        <v>44387</v>
      </c>
      <c r="K1377" s="3" t="s">
        <v>902</v>
      </c>
      <c r="L1377" s="17" t="str">
        <f t="shared" si="96"/>
        <v>10/07/2021 19:25</v>
      </c>
      <c r="M1377" s="4">
        <v>44387</v>
      </c>
      <c r="N1377" s="3" t="s">
        <v>797</v>
      </c>
      <c r="O1377" s="17" t="str">
        <f t="shared" si="97"/>
        <v>10/07/2021 21:15</v>
      </c>
      <c r="P1377" s="24">
        <f t="shared" si="98"/>
        <v>7.6388888883229811E-2</v>
      </c>
      <c r="Q1377" s="28">
        <v>0</v>
      </c>
      <c r="R1377" s="27">
        <f t="shared" si="99"/>
        <v>109.99999999185093</v>
      </c>
      <c r="S1377" s="3" t="s">
        <v>4</v>
      </c>
      <c r="T1377" s="3" t="s">
        <v>1951</v>
      </c>
      <c r="U1377" s="3" t="s">
        <v>2119</v>
      </c>
      <c r="V1377" s="3" t="s">
        <v>2120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4</v>
      </c>
      <c r="AD1377" s="5">
        <v>0</v>
      </c>
      <c r="AE1377" s="2">
        <v>4</v>
      </c>
      <c r="AF1377" s="2">
        <v>0</v>
      </c>
      <c r="AG1377" s="2">
        <v>0</v>
      </c>
      <c r="AH1377" s="2">
        <v>0</v>
      </c>
      <c r="AI1377" s="2">
        <v>0</v>
      </c>
      <c r="AJ1377" s="2">
        <v>2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</row>
    <row r="1378" spans="1:46" x14ac:dyDescent="0.2">
      <c r="A1378" s="2">
        <v>1680253</v>
      </c>
      <c r="B1378" s="2">
        <v>873028</v>
      </c>
      <c r="D1378" s="2"/>
      <c r="E1378" s="19" t="s">
        <v>2110</v>
      </c>
      <c r="F1378" s="46">
        <f>INDEX(Δεδομένα!$P:$P,MATCH('2021'!E1378,Δεδομένα!$O:$O,0))</f>
        <v>59</v>
      </c>
      <c r="G1378" s="49" t="s">
        <v>1950</v>
      </c>
      <c r="H1378" s="51" t="str">
        <f>INDEX(Δεδομένα!B$1:B$51,MATCH('2021'!G1378,Δεδομένα!A$1:A$51,0))</f>
        <v>ΚΕΝΤΡΙΚΗΣ ΜΑΚΕΔΟΝΙΑΣ</v>
      </c>
      <c r="I1378" s="53">
        <f>INDEX(Δεδομένα!E$1:E$13,MATCH('2021'!H1378,Δεδομένα!D$1:D$13,0))</f>
        <v>3</v>
      </c>
      <c r="J1378" s="4">
        <v>44397</v>
      </c>
      <c r="K1378" s="3" t="s">
        <v>367</v>
      </c>
      <c r="L1378" s="17" t="str">
        <f t="shared" si="96"/>
        <v>20/07/2021 18:59</v>
      </c>
      <c r="M1378" s="4">
        <v>44397</v>
      </c>
      <c r="N1378" s="3" t="s">
        <v>502</v>
      </c>
      <c r="O1378" s="17" t="str">
        <f t="shared" si="97"/>
        <v>20/07/2021 19:30</v>
      </c>
      <c r="P1378" s="24">
        <f t="shared" si="98"/>
        <v>2.1527777775190771E-2</v>
      </c>
      <c r="Q1378" s="28">
        <v>0</v>
      </c>
      <c r="R1378" s="27">
        <f t="shared" si="99"/>
        <v>30.99999999627471</v>
      </c>
      <c r="S1378" s="3" t="s">
        <v>4</v>
      </c>
      <c r="T1378" s="3" t="s">
        <v>1956</v>
      </c>
      <c r="U1378" s="3" t="s">
        <v>2112</v>
      </c>
      <c r="V1378" s="3" t="s">
        <v>2121</v>
      </c>
      <c r="W1378" s="5">
        <v>0</v>
      </c>
      <c r="X1378" s="5">
        <v>0</v>
      </c>
      <c r="Y1378" s="5">
        <v>0</v>
      </c>
      <c r="Z1378" s="5">
        <v>2</v>
      </c>
      <c r="AA1378" s="5">
        <v>0</v>
      </c>
      <c r="AB1378" s="5">
        <v>0</v>
      </c>
      <c r="AC1378" s="5">
        <v>0</v>
      </c>
      <c r="AD1378" s="5">
        <v>0</v>
      </c>
      <c r="AE1378" s="2">
        <v>4</v>
      </c>
      <c r="AF1378" s="2">
        <v>0</v>
      </c>
      <c r="AG1378" s="2">
        <v>0</v>
      </c>
      <c r="AH1378" s="2">
        <v>0</v>
      </c>
      <c r="AI1378" s="2">
        <v>0</v>
      </c>
      <c r="AJ1378" s="2">
        <v>2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</row>
    <row r="1379" spans="1:46" x14ac:dyDescent="0.2">
      <c r="A1379" s="2">
        <v>1685511</v>
      </c>
      <c r="B1379" s="2">
        <v>880725</v>
      </c>
      <c r="C1379" s="6">
        <v>22.761280317599098</v>
      </c>
      <c r="D1379" s="6">
        <v>41.042315438303604</v>
      </c>
      <c r="E1379" s="19" t="s">
        <v>2110</v>
      </c>
      <c r="F1379" s="46">
        <f>INDEX(Δεδομένα!$P:$P,MATCH('2021'!E1379,Δεδομένα!$O:$O,0))</f>
        <v>59</v>
      </c>
      <c r="G1379" s="49" t="s">
        <v>1950</v>
      </c>
      <c r="H1379" s="51" t="str">
        <f>INDEX(Δεδομένα!B$1:B$51,MATCH('2021'!G1379,Δεδομένα!A$1:A$51,0))</f>
        <v>ΚΕΝΤΡΙΚΗΣ ΜΑΚΕΔΟΝΙΑΣ</v>
      </c>
      <c r="I1379" s="53">
        <f>INDEX(Δεδομένα!E$1:E$13,MATCH('2021'!H1379,Δεδομένα!D$1:D$13,0))</f>
        <v>3</v>
      </c>
      <c r="J1379" s="4">
        <v>44416</v>
      </c>
      <c r="K1379" s="3" t="s">
        <v>1842</v>
      </c>
      <c r="L1379" s="17" t="str">
        <f t="shared" si="96"/>
        <v>08/08/2021 13:32</v>
      </c>
      <c r="M1379" s="4">
        <v>44417</v>
      </c>
      <c r="N1379" s="3" t="s">
        <v>2122</v>
      </c>
      <c r="O1379" s="17" t="str">
        <f t="shared" si="97"/>
        <v>09/08/2021 08:52</v>
      </c>
      <c r="P1379" s="24">
        <f t="shared" si="98"/>
        <v>0.80555555555474712</v>
      </c>
      <c r="Q1379" s="28">
        <v>0</v>
      </c>
      <c r="R1379" s="27">
        <f t="shared" si="99"/>
        <v>1159.9999999988358</v>
      </c>
      <c r="S1379" s="3" t="s">
        <v>4</v>
      </c>
      <c r="T1379" s="3" t="s">
        <v>1951</v>
      </c>
      <c r="U1379" s="3" t="s">
        <v>1420</v>
      </c>
      <c r="V1379" s="3" t="s">
        <v>2123</v>
      </c>
      <c r="W1379" s="5">
        <v>0</v>
      </c>
      <c r="X1379" s="5">
        <v>0</v>
      </c>
      <c r="Y1379" s="5">
        <v>0</v>
      </c>
      <c r="Z1379" s="5">
        <v>60</v>
      </c>
      <c r="AA1379" s="5">
        <v>0</v>
      </c>
      <c r="AB1379" s="5">
        <v>0</v>
      </c>
      <c r="AC1379" s="5">
        <v>600</v>
      </c>
      <c r="AD1379" s="5">
        <v>0</v>
      </c>
      <c r="AE1379" s="2">
        <v>13</v>
      </c>
      <c r="AF1379" s="2">
        <v>0</v>
      </c>
      <c r="AG1379" s="2">
        <v>0</v>
      </c>
      <c r="AH1379" s="2">
        <v>0</v>
      </c>
      <c r="AI1379" s="2">
        <v>0</v>
      </c>
      <c r="AJ1379" s="2">
        <v>6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</row>
    <row r="1380" spans="1:46" x14ac:dyDescent="0.2">
      <c r="A1380" s="2">
        <v>1685514</v>
      </c>
      <c r="B1380" s="2">
        <v>880730</v>
      </c>
      <c r="C1380" s="6">
        <v>22.7598455652323</v>
      </c>
      <c r="D1380" s="6">
        <v>41.005719411737402</v>
      </c>
      <c r="E1380" s="19" t="s">
        <v>2110</v>
      </c>
      <c r="F1380" s="46">
        <f>INDEX(Δεδομένα!$P:$P,MATCH('2021'!E1380,Δεδομένα!$O:$O,0))</f>
        <v>59</v>
      </c>
      <c r="G1380" s="49" t="s">
        <v>1950</v>
      </c>
      <c r="H1380" s="51" t="str">
        <f>INDEX(Δεδομένα!B$1:B$51,MATCH('2021'!G1380,Δεδομένα!A$1:A$51,0))</f>
        <v>ΚΕΝΤΡΙΚΗΣ ΜΑΚΕΔΟΝΙΑΣ</v>
      </c>
      <c r="I1380" s="53">
        <f>INDEX(Δεδομένα!E$1:E$13,MATCH('2021'!H1380,Δεδομένα!D$1:D$13,0))</f>
        <v>3</v>
      </c>
      <c r="J1380" s="4">
        <v>44416</v>
      </c>
      <c r="K1380" s="3" t="s">
        <v>1200</v>
      </c>
      <c r="L1380" s="17" t="str">
        <f t="shared" si="96"/>
        <v>08/08/2021 13:42</v>
      </c>
      <c r="M1380" s="4">
        <v>44416</v>
      </c>
      <c r="N1380" s="3" t="s">
        <v>302</v>
      </c>
      <c r="O1380" s="17" t="str">
        <f t="shared" si="97"/>
        <v>08/08/2021 20:23</v>
      </c>
      <c r="P1380" s="24">
        <f t="shared" si="98"/>
        <v>0.27847222222771961</v>
      </c>
      <c r="Q1380" s="28">
        <v>0</v>
      </c>
      <c r="R1380" s="27">
        <f t="shared" si="99"/>
        <v>401.00000000791624</v>
      </c>
      <c r="S1380" s="3" t="s">
        <v>4</v>
      </c>
      <c r="T1380" s="3" t="s">
        <v>1951</v>
      </c>
      <c r="U1380" s="3" t="s">
        <v>1420</v>
      </c>
      <c r="V1380" s="3" t="s">
        <v>2124</v>
      </c>
      <c r="W1380" s="5">
        <v>40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700</v>
      </c>
      <c r="AD1380" s="5">
        <v>0</v>
      </c>
      <c r="AE1380" s="2">
        <v>15</v>
      </c>
      <c r="AF1380" s="2" t="s">
        <v>4</v>
      </c>
      <c r="AG1380" s="2">
        <v>1</v>
      </c>
      <c r="AH1380" s="2">
        <v>0</v>
      </c>
      <c r="AI1380" s="2">
        <v>0</v>
      </c>
      <c r="AJ1380" s="2">
        <v>8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</row>
    <row r="1381" spans="1:46" x14ac:dyDescent="0.2">
      <c r="A1381" s="2">
        <v>1685518</v>
      </c>
      <c r="B1381" s="2">
        <v>880744</v>
      </c>
      <c r="C1381" s="6">
        <v>22.734435420683599</v>
      </c>
      <c r="D1381" s="6">
        <v>41.053049475234602</v>
      </c>
      <c r="E1381" s="19" t="s">
        <v>2110</v>
      </c>
      <c r="F1381" s="46">
        <f>INDEX(Δεδομένα!$P:$P,MATCH('2021'!E1381,Δεδομένα!$O:$O,0))</f>
        <v>59</v>
      </c>
      <c r="G1381" s="49" t="s">
        <v>1950</v>
      </c>
      <c r="H1381" s="51" t="str">
        <f>INDEX(Δεδομένα!B$1:B$51,MATCH('2021'!G1381,Δεδομένα!A$1:A$51,0))</f>
        <v>ΚΕΝΤΡΙΚΗΣ ΜΑΚΕΔΟΝΙΑΣ</v>
      </c>
      <c r="I1381" s="53">
        <f>INDEX(Δεδομένα!E$1:E$13,MATCH('2021'!H1381,Δεδομένα!D$1:D$13,0))</f>
        <v>3</v>
      </c>
      <c r="J1381" s="4">
        <v>44416</v>
      </c>
      <c r="K1381" s="3" t="s">
        <v>1016</v>
      </c>
      <c r="L1381" s="17" t="str">
        <f t="shared" si="96"/>
        <v>08/08/2021 14:25</v>
      </c>
      <c r="M1381" s="4">
        <v>44416</v>
      </c>
      <c r="N1381" s="3" t="s">
        <v>1016</v>
      </c>
      <c r="O1381" s="17" t="str">
        <f t="shared" si="97"/>
        <v>08/08/2021 14:25</v>
      </c>
      <c r="P1381" s="24">
        <f t="shared" si="98"/>
        <v>0</v>
      </c>
      <c r="Q1381" s="28">
        <v>0</v>
      </c>
      <c r="R1381" s="27">
        <f t="shared" si="99"/>
        <v>0</v>
      </c>
      <c r="S1381" s="3" t="s">
        <v>4</v>
      </c>
      <c r="T1381" s="3" t="s">
        <v>1951</v>
      </c>
      <c r="U1381" s="3" t="s">
        <v>2116</v>
      </c>
      <c r="V1381" s="3" t="s">
        <v>2125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7</v>
      </c>
      <c r="AD1381" s="5">
        <v>0</v>
      </c>
      <c r="AE1381" s="2">
        <v>5</v>
      </c>
      <c r="AF1381" s="2">
        <v>0</v>
      </c>
      <c r="AG1381" s="2">
        <v>0</v>
      </c>
      <c r="AH1381" s="2">
        <v>0</v>
      </c>
      <c r="AI1381" s="2">
        <v>0</v>
      </c>
      <c r="AJ1381" s="2">
        <v>2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</row>
    <row r="1382" spans="1:46" x14ac:dyDescent="0.2">
      <c r="A1382" s="2">
        <v>1685600</v>
      </c>
      <c r="B1382" s="2">
        <v>880766</v>
      </c>
      <c r="C1382" s="6">
        <v>22.7057345177531</v>
      </c>
      <c r="D1382" s="6">
        <v>41.052909068007402</v>
      </c>
      <c r="E1382" s="19" t="s">
        <v>2110</v>
      </c>
      <c r="F1382" s="46">
        <f>INDEX(Δεδομένα!$P:$P,MATCH('2021'!E1382,Δεδομένα!$O:$O,0))</f>
        <v>59</v>
      </c>
      <c r="G1382" s="49" t="s">
        <v>1950</v>
      </c>
      <c r="H1382" s="51" t="str">
        <f>INDEX(Δεδομένα!B$1:B$51,MATCH('2021'!G1382,Δεδομένα!A$1:A$51,0))</f>
        <v>ΚΕΝΤΡΙΚΗΣ ΜΑΚΕΔΟΝΙΑΣ</v>
      </c>
      <c r="I1382" s="53">
        <f>INDEX(Δεδομένα!E$1:E$13,MATCH('2021'!H1382,Δεδομένα!D$1:D$13,0))</f>
        <v>3</v>
      </c>
      <c r="J1382" s="4">
        <v>44416</v>
      </c>
      <c r="K1382" s="3" t="s">
        <v>870</v>
      </c>
      <c r="L1382" s="17" t="str">
        <f t="shared" si="96"/>
        <v>08/08/2021 15:48</v>
      </c>
      <c r="M1382" s="4">
        <v>44416</v>
      </c>
      <c r="N1382" s="3" t="s">
        <v>17</v>
      </c>
      <c r="O1382" s="17" t="str">
        <f t="shared" si="97"/>
        <v>08/08/2021 18:00</v>
      </c>
      <c r="P1382" s="24">
        <f t="shared" si="98"/>
        <v>9.1666666667151731E-2</v>
      </c>
      <c r="Q1382" s="28">
        <v>0</v>
      </c>
      <c r="R1382" s="27">
        <f t="shared" si="99"/>
        <v>132.00000000069849</v>
      </c>
      <c r="S1382" s="3" t="s">
        <v>4</v>
      </c>
      <c r="T1382" s="3" t="s">
        <v>1951</v>
      </c>
      <c r="U1382" s="3" t="s">
        <v>2126</v>
      </c>
      <c r="V1382" s="3" t="s">
        <v>2127</v>
      </c>
      <c r="W1382" s="5">
        <v>0</v>
      </c>
      <c r="X1382" s="5">
        <v>20</v>
      </c>
      <c r="Y1382" s="5">
        <v>0</v>
      </c>
      <c r="Z1382" s="5">
        <v>0</v>
      </c>
      <c r="AA1382" s="5">
        <v>0</v>
      </c>
      <c r="AB1382" s="5">
        <v>0</v>
      </c>
      <c r="AC1382" s="5">
        <v>250</v>
      </c>
      <c r="AD1382" s="5">
        <v>0</v>
      </c>
      <c r="AE1382" s="2">
        <v>4</v>
      </c>
      <c r="AF1382" s="2">
        <v>0</v>
      </c>
      <c r="AG1382" s="2">
        <v>0</v>
      </c>
      <c r="AH1382" s="2">
        <v>0</v>
      </c>
      <c r="AI1382" s="2">
        <v>0</v>
      </c>
      <c r="AJ1382" s="2">
        <v>2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</row>
    <row r="1383" spans="1:46" x14ac:dyDescent="0.2">
      <c r="A1383" s="2">
        <v>1685516</v>
      </c>
      <c r="B1383" s="2">
        <v>880780</v>
      </c>
      <c r="C1383" s="6">
        <v>22.6421484695109</v>
      </c>
      <c r="D1383" s="6">
        <v>41.149672986189898</v>
      </c>
      <c r="E1383" s="19" t="s">
        <v>2110</v>
      </c>
      <c r="F1383" s="46">
        <f>INDEX(Δεδομένα!$P:$P,MATCH('2021'!E1383,Δεδομένα!$O:$O,0))</f>
        <v>59</v>
      </c>
      <c r="G1383" s="49" t="s">
        <v>1950</v>
      </c>
      <c r="H1383" s="51" t="str">
        <f>INDEX(Δεδομένα!B$1:B$51,MATCH('2021'!G1383,Δεδομένα!A$1:A$51,0))</f>
        <v>ΚΕΝΤΡΙΚΗΣ ΜΑΚΕΔΟΝΙΑΣ</v>
      </c>
      <c r="I1383" s="53">
        <f>INDEX(Δεδομένα!E$1:E$13,MATCH('2021'!H1383,Δεδομένα!D$1:D$13,0))</f>
        <v>3</v>
      </c>
      <c r="J1383" s="4">
        <v>44416</v>
      </c>
      <c r="K1383" s="3" t="s">
        <v>729</v>
      </c>
      <c r="L1383" s="17" t="str">
        <f t="shared" si="96"/>
        <v>08/08/2021 16:51</v>
      </c>
      <c r="M1383" s="4">
        <v>44416</v>
      </c>
      <c r="N1383" s="3" t="s">
        <v>521</v>
      </c>
      <c r="O1383" s="17" t="str">
        <f t="shared" si="97"/>
        <v>08/08/2021 22:00</v>
      </c>
      <c r="P1383" s="24">
        <f t="shared" si="98"/>
        <v>0.21458333333430346</v>
      </c>
      <c r="Q1383" s="28">
        <v>0</v>
      </c>
      <c r="R1383" s="27">
        <f t="shared" si="99"/>
        <v>309.00000000139698</v>
      </c>
      <c r="S1383" s="3" t="s">
        <v>4</v>
      </c>
      <c r="T1383" s="3" t="s">
        <v>1956</v>
      </c>
      <c r="U1383" s="3" t="s">
        <v>2128</v>
      </c>
      <c r="V1383" s="3" t="s">
        <v>2129</v>
      </c>
      <c r="W1383" s="5">
        <v>10</v>
      </c>
      <c r="X1383" s="5">
        <v>0</v>
      </c>
      <c r="Y1383" s="5">
        <v>0</v>
      </c>
      <c r="Z1383" s="5">
        <v>5</v>
      </c>
      <c r="AA1383" s="5">
        <v>0</v>
      </c>
      <c r="AB1383" s="5">
        <v>0</v>
      </c>
      <c r="AC1383" s="5">
        <v>5</v>
      </c>
      <c r="AD1383" s="5">
        <v>0</v>
      </c>
      <c r="AE1383" s="2">
        <v>16</v>
      </c>
      <c r="AF1383" s="2">
        <v>0</v>
      </c>
      <c r="AG1383" s="2">
        <v>0</v>
      </c>
      <c r="AH1383" s="2">
        <v>0</v>
      </c>
      <c r="AI1383" s="2">
        <v>0</v>
      </c>
      <c r="AJ1383" s="2">
        <v>8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</row>
    <row r="1384" spans="1:46" x14ac:dyDescent="0.2">
      <c r="A1384" s="2">
        <v>1691588</v>
      </c>
      <c r="B1384" s="2">
        <v>883695</v>
      </c>
      <c r="C1384" s="6">
        <v>22.740374638762599</v>
      </c>
      <c r="D1384" s="6">
        <v>41.033352072865199</v>
      </c>
      <c r="E1384" s="19" t="s">
        <v>2110</v>
      </c>
      <c r="F1384" s="46">
        <f>INDEX(Δεδομένα!$P:$P,MATCH('2021'!E1384,Δεδομένα!$O:$O,0))</f>
        <v>59</v>
      </c>
      <c r="G1384" s="49" t="s">
        <v>1950</v>
      </c>
      <c r="H1384" s="51" t="str">
        <f>INDEX(Δεδομένα!B$1:B$51,MATCH('2021'!G1384,Δεδομένα!A$1:A$51,0))</f>
        <v>ΚΕΝΤΡΙΚΗΣ ΜΑΚΕΔΟΝΙΑΣ</v>
      </c>
      <c r="I1384" s="53">
        <f>INDEX(Δεδομένα!E$1:E$13,MATCH('2021'!H1384,Δεδομένα!D$1:D$13,0))</f>
        <v>3</v>
      </c>
      <c r="J1384" s="4">
        <v>44425</v>
      </c>
      <c r="K1384" s="3" t="s">
        <v>1908</v>
      </c>
      <c r="L1384" s="17" t="str">
        <f t="shared" si="96"/>
        <v>17/08/2021 12:36</v>
      </c>
      <c r="M1384" s="4">
        <v>44425</v>
      </c>
      <c r="N1384" s="3" t="s">
        <v>767</v>
      </c>
      <c r="O1384" s="17" t="str">
        <f t="shared" si="97"/>
        <v>17/08/2021 14:28</v>
      </c>
      <c r="P1384" s="24">
        <f t="shared" si="98"/>
        <v>7.7777777776645962E-2</v>
      </c>
      <c r="Q1384" s="28">
        <v>0</v>
      </c>
      <c r="R1384" s="27">
        <f t="shared" si="99"/>
        <v>111.99999999837019</v>
      </c>
      <c r="S1384" s="3" t="s">
        <v>4</v>
      </c>
      <c r="T1384" s="3" t="s">
        <v>1951</v>
      </c>
      <c r="U1384" s="3" t="s">
        <v>2116</v>
      </c>
      <c r="V1384" s="3" t="s">
        <v>2117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25</v>
      </c>
      <c r="AD1384" s="5">
        <v>0</v>
      </c>
      <c r="AE1384" s="2">
        <v>6</v>
      </c>
      <c r="AF1384" s="2">
        <v>0</v>
      </c>
      <c r="AG1384" s="2">
        <v>0</v>
      </c>
      <c r="AH1384" s="2">
        <v>0</v>
      </c>
      <c r="AI1384" s="2">
        <v>0</v>
      </c>
      <c r="AJ1384" s="2">
        <v>3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</row>
    <row r="1385" spans="1:46" x14ac:dyDescent="0.2">
      <c r="A1385" s="2">
        <v>1691598</v>
      </c>
      <c r="B1385" s="2">
        <v>886738</v>
      </c>
      <c r="C1385" s="6">
        <v>22.714883978865199</v>
      </c>
      <c r="D1385" s="6">
        <v>41.041794590358499</v>
      </c>
      <c r="E1385" s="19" t="s">
        <v>2110</v>
      </c>
      <c r="F1385" s="46">
        <f>INDEX(Δεδομένα!$P:$P,MATCH('2021'!E1385,Δεδομένα!$O:$O,0))</f>
        <v>59</v>
      </c>
      <c r="G1385" s="49" t="s">
        <v>1950</v>
      </c>
      <c r="H1385" s="51" t="str">
        <f>INDEX(Δεδομένα!B$1:B$51,MATCH('2021'!G1385,Δεδομένα!A$1:A$51,0))</f>
        <v>ΚΕΝΤΡΙΚΗΣ ΜΑΚΕΔΟΝΙΑΣ</v>
      </c>
      <c r="I1385" s="53">
        <f>INDEX(Δεδομένα!E$1:E$13,MATCH('2021'!H1385,Δεδομένα!D$1:D$13,0))</f>
        <v>3</v>
      </c>
      <c r="J1385" s="4">
        <v>44435</v>
      </c>
      <c r="K1385" s="3" t="s">
        <v>997</v>
      </c>
      <c r="L1385" s="17" t="str">
        <f t="shared" si="96"/>
        <v>27/08/2021 21:35</v>
      </c>
      <c r="M1385" s="4">
        <v>44435</v>
      </c>
      <c r="N1385" s="3" t="s">
        <v>1118</v>
      </c>
      <c r="O1385" s="17" t="str">
        <f t="shared" si="97"/>
        <v>27/08/2021 23:10</v>
      </c>
      <c r="P1385" s="24">
        <f t="shared" si="98"/>
        <v>6.5972222226264421E-2</v>
      </c>
      <c r="Q1385" s="28">
        <v>0</v>
      </c>
      <c r="R1385" s="27">
        <f t="shared" si="99"/>
        <v>95.000000005820766</v>
      </c>
      <c r="S1385" s="3" t="s">
        <v>4</v>
      </c>
      <c r="T1385" s="3" t="s">
        <v>1951</v>
      </c>
      <c r="U1385" s="3" t="s">
        <v>2119</v>
      </c>
      <c r="V1385" s="3" t="s">
        <v>2130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5</v>
      </c>
      <c r="AD1385" s="5">
        <v>0</v>
      </c>
      <c r="AE1385" s="2">
        <v>2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</row>
    <row r="1386" spans="1:46" x14ac:dyDescent="0.2">
      <c r="A1386" s="2">
        <v>1700654</v>
      </c>
      <c r="B1386" s="2">
        <v>896269</v>
      </c>
      <c r="C1386" s="6">
        <v>22.646089408606201</v>
      </c>
      <c r="D1386" s="6">
        <v>41.057654850297403</v>
      </c>
      <c r="E1386" s="19" t="s">
        <v>2110</v>
      </c>
      <c r="F1386" s="46">
        <f>INDEX(Δεδομένα!$P:$P,MATCH('2021'!E1386,Δεδομένα!$O:$O,0))</f>
        <v>59</v>
      </c>
      <c r="G1386" s="49" t="s">
        <v>1950</v>
      </c>
      <c r="H1386" s="51" t="str">
        <f>INDEX(Δεδομένα!B$1:B$51,MATCH('2021'!G1386,Δεδομένα!A$1:A$51,0))</f>
        <v>ΚΕΝΤΡΙΚΗΣ ΜΑΚΕΔΟΝΙΑΣ</v>
      </c>
      <c r="I1386" s="53">
        <f>INDEX(Δεδομένα!E$1:E$13,MATCH('2021'!H1386,Δεδομένα!D$1:D$13,0))</f>
        <v>3</v>
      </c>
      <c r="J1386" s="4">
        <v>44472</v>
      </c>
      <c r="K1386" s="3" t="s">
        <v>221</v>
      </c>
      <c r="L1386" s="17" t="str">
        <f t="shared" si="96"/>
        <v>03/10/2021 16:15</v>
      </c>
      <c r="M1386" s="4">
        <v>44472</v>
      </c>
      <c r="N1386" s="3" t="s">
        <v>474</v>
      </c>
      <c r="O1386" s="17" t="str">
        <f t="shared" si="97"/>
        <v>03/10/2021 16:50</v>
      </c>
      <c r="P1386" s="24">
        <f t="shared" si="98"/>
        <v>2.4305555554747116E-2</v>
      </c>
      <c r="Q1386" s="28">
        <v>0</v>
      </c>
      <c r="R1386" s="27">
        <f t="shared" si="99"/>
        <v>34.999999998835847</v>
      </c>
      <c r="S1386" s="3" t="s">
        <v>4</v>
      </c>
      <c r="T1386" s="3" t="s">
        <v>1956</v>
      </c>
      <c r="U1386" s="3" t="s">
        <v>2131</v>
      </c>
      <c r="V1386" s="3" t="s">
        <v>2132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0.5</v>
      </c>
      <c r="AC1386" s="5">
        <v>0</v>
      </c>
      <c r="AD1386" s="5">
        <v>0</v>
      </c>
      <c r="AE1386" s="2">
        <v>2</v>
      </c>
      <c r="AF1386" s="2">
        <v>0</v>
      </c>
      <c r="AG1386" s="2">
        <v>0</v>
      </c>
      <c r="AH1386" s="2">
        <v>0</v>
      </c>
      <c r="AI1386" s="2">
        <v>0</v>
      </c>
      <c r="AJ1386" s="2">
        <v>1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</row>
    <row r="1387" spans="1:46" x14ac:dyDescent="0.2">
      <c r="A1387" s="2">
        <v>1712002</v>
      </c>
      <c r="B1387" s="2">
        <v>905615</v>
      </c>
      <c r="C1387" s="6">
        <v>22.7156499596082</v>
      </c>
      <c r="D1387" s="6">
        <v>41.092856251867801</v>
      </c>
      <c r="E1387" s="19" t="s">
        <v>2110</v>
      </c>
      <c r="F1387" s="46">
        <f>INDEX(Δεδομένα!$P:$P,MATCH('2021'!E1387,Δεδομένα!$O:$O,0))</f>
        <v>59</v>
      </c>
      <c r="G1387" s="49" t="s">
        <v>1950</v>
      </c>
      <c r="H1387" s="51" t="str">
        <f>INDEX(Δεδομένα!B$1:B$51,MATCH('2021'!G1387,Δεδομένα!A$1:A$51,0))</f>
        <v>ΚΕΝΤΡΙΚΗΣ ΜΑΚΕΔΟΝΙΑΣ</v>
      </c>
      <c r="I1387" s="53">
        <f>INDEX(Δεδομένα!E$1:E$13,MATCH('2021'!H1387,Δεδομένα!D$1:D$13,0))</f>
        <v>3</v>
      </c>
      <c r="J1387" s="4">
        <v>44500</v>
      </c>
      <c r="K1387" s="3" t="s">
        <v>119</v>
      </c>
      <c r="L1387" s="17" t="str">
        <f t="shared" si="96"/>
        <v>31/10/2021 12:25</v>
      </c>
      <c r="M1387" s="4">
        <v>44500</v>
      </c>
      <c r="N1387" s="3" t="s">
        <v>549</v>
      </c>
      <c r="O1387" s="17" t="str">
        <f t="shared" si="97"/>
        <v>31/10/2021 12:27</v>
      </c>
      <c r="P1387" s="24">
        <f t="shared" si="98"/>
        <v>1.3888888934161514E-3</v>
      </c>
      <c r="Q1387" s="28">
        <v>0</v>
      </c>
      <c r="R1387" s="27">
        <f t="shared" si="99"/>
        <v>2.000000006519258</v>
      </c>
      <c r="S1387" s="3" t="s">
        <v>4</v>
      </c>
      <c r="T1387" s="3" t="s">
        <v>1951</v>
      </c>
      <c r="U1387" s="3" t="s">
        <v>2126</v>
      </c>
      <c r="V1387" s="3" t="s">
        <v>2133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0.5</v>
      </c>
      <c r="AD1387" s="5">
        <v>0</v>
      </c>
      <c r="AE1387" s="2">
        <v>2</v>
      </c>
      <c r="AF1387" s="2">
        <v>0</v>
      </c>
      <c r="AG1387" s="2">
        <v>0</v>
      </c>
      <c r="AH1387" s="2">
        <v>0</v>
      </c>
      <c r="AI1387" s="2">
        <v>0</v>
      </c>
      <c r="AJ1387" s="2">
        <v>1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</row>
    <row r="1388" spans="1:46" x14ac:dyDescent="0.2">
      <c r="A1388" s="2">
        <v>1712005</v>
      </c>
      <c r="B1388" s="2">
        <v>908007</v>
      </c>
      <c r="C1388" s="6">
        <v>22.794329781358599</v>
      </c>
      <c r="D1388" s="6">
        <v>41.113153166945402</v>
      </c>
      <c r="E1388" s="19" t="s">
        <v>2110</v>
      </c>
      <c r="F1388" s="46">
        <f>INDEX(Δεδομένα!$P:$P,MATCH('2021'!E1388,Δεδομένα!$O:$O,0))</f>
        <v>59</v>
      </c>
      <c r="G1388" s="49" t="s">
        <v>1950</v>
      </c>
      <c r="H1388" s="51" t="str">
        <f>INDEX(Δεδομένα!B$1:B$51,MATCH('2021'!G1388,Δεδομένα!A$1:A$51,0))</f>
        <v>ΚΕΝΤΡΙΚΗΣ ΜΑΚΕΔΟΝΙΑΣ</v>
      </c>
      <c r="I1388" s="53">
        <f>INDEX(Δεδομένα!E$1:E$13,MATCH('2021'!H1388,Δεδομένα!D$1:D$13,0))</f>
        <v>3</v>
      </c>
      <c r="J1388" s="4">
        <v>44510</v>
      </c>
      <c r="K1388" s="3" t="s">
        <v>1016</v>
      </c>
      <c r="L1388" s="17" t="str">
        <f t="shared" si="96"/>
        <v>10/11/2021 14:25</v>
      </c>
      <c r="M1388" s="4">
        <v>44510</v>
      </c>
      <c r="N1388" s="3" t="s">
        <v>672</v>
      </c>
      <c r="O1388" s="17" t="str">
        <f t="shared" si="97"/>
        <v>10/11/2021 15:21</v>
      </c>
      <c r="P1388" s="24">
        <f t="shared" si="98"/>
        <v>3.8888888884685002E-2</v>
      </c>
      <c r="Q1388" s="28">
        <v>0</v>
      </c>
      <c r="R1388" s="27">
        <f t="shared" si="99"/>
        <v>55.999999993946403</v>
      </c>
      <c r="S1388" s="3" t="s">
        <v>4</v>
      </c>
      <c r="T1388" s="3" t="s">
        <v>1951</v>
      </c>
      <c r="U1388" s="3" t="s">
        <v>2119</v>
      </c>
      <c r="V1388" s="3" t="s">
        <v>2134</v>
      </c>
      <c r="W1388" s="5">
        <v>0</v>
      </c>
      <c r="X1388" s="5">
        <v>0</v>
      </c>
      <c r="Y1388" s="5">
        <v>0</v>
      </c>
      <c r="Z1388" s="5">
        <v>0</v>
      </c>
      <c r="AA1388" s="5">
        <v>0.3</v>
      </c>
      <c r="AB1388" s="5">
        <v>0</v>
      </c>
      <c r="AC1388" s="5">
        <v>0</v>
      </c>
      <c r="AD1388" s="5">
        <v>0</v>
      </c>
      <c r="AE1388" s="2">
        <v>2</v>
      </c>
      <c r="AF1388" s="2">
        <v>0</v>
      </c>
      <c r="AG1388" s="2">
        <v>0</v>
      </c>
      <c r="AH1388" s="2">
        <v>0</v>
      </c>
      <c r="AI1388" s="2">
        <v>0</v>
      </c>
      <c r="AJ1388" s="2">
        <v>1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</row>
    <row r="1389" spans="1:46" x14ac:dyDescent="0.2">
      <c r="A1389" s="2">
        <v>1722602</v>
      </c>
      <c r="B1389" s="2">
        <v>915005</v>
      </c>
      <c r="C1389" s="6">
        <v>22.760630134848</v>
      </c>
      <c r="D1389" s="6">
        <v>41.111546132336201</v>
      </c>
      <c r="E1389" s="19" t="s">
        <v>2110</v>
      </c>
      <c r="F1389" s="46">
        <f>INDEX(Δεδομένα!$P:$P,MATCH('2021'!E1389,Δεδομένα!$O:$O,0))</f>
        <v>59</v>
      </c>
      <c r="G1389" s="49" t="s">
        <v>1950</v>
      </c>
      <c r="H1389" s="51" t="str">
        <f>INDEX(Δεδομένα!B$1:B$51,MATCH('2021'!G1389,Δεδομένα!A$1:A$51,0))</f>
        <v>ΚΕΝΤΡΙΚΗΣ ΜΑΚΕΔΟΝΙΑΣ</v>
      </c>
      <c r="I1389" s="53">
        <f>INDEX(Δεδομένα!E$1:E$13,MATCH('2021'!H1389,Δεδομένα!D$1:D$13,0))</f>
        <v>3</v>
      </c>
      <c r="J1389" s="4">
        <v>44536</v>
      </c>
      <c r="K1389" s="3" t="s">
        <v>698</v>
      </c>
      <c r="L1389" s="17" t="str">
        <f t="shared" si="96"/>
        <v>06/12/2021 16:48</v>
      </c>
      <c r="M1389" s="4">
        <v>44536</v>
      </c>
      <c r="N1389" s="3" t="s">
        <v>697</v>
      </c>
      <c r="O1389" s="17" t="str">
        <f t="shared" si="97"/>
        <v>06/12/2021 17:40</v>
      </c>
      <c r="P1389" s="24">
        <f t="shared" si="98"/>
        <v>3.6111111112404615E-2</v>
      </c>
      <c r="Q1389" s="28">
        <v>0</v>
      </c>
      <c r="R1389" s="27">
        <f t="shared" si="99"/>
        <v>52.000000001862645</v>
      </c>
      <c r="S1389" s="3" t="s">
        <v>4</v>
      </c>
      <c r="T1389" s="3" t="s">
        <v>1951</v>
      </c>
      <c r="U1389" s="3" t="s">
        <v>2119</v>
      </c>
      <c r="V1389" s="3" t="s">
        <v>2135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0.5</v>
      </c>
      <c r="AD1389" s="5">
        <v>0</v>
      </c>
      <c r="AE1389" s="2">
        <v>2</v>
      </c>
      <c r="AF1389" s="2">
        <v>0</v>
      </c>
      <c r="AG1389" s="2">
        <v>0</v>
      </c>
      <c r="AH1389" s="2">
        <v>0</v>
      </c>
      <c r="AI1389" s="2">
        <v>0</v>
      </c>
      <c r="AJ1389" s="2">
        <v>1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</row>
    <row r="1390" spans="1:46" x14ac:dyDescent="0.2">
      <c r="A1390" s="2">
        <v>1724744</v>
      </c>
      <c r="B1390" s="2">
        <v>921195</v>
      </c>
      <c r="C1390" s="2"/>
      <c r="D1390" s="2"/>
      <c r="E1390" s="19" t="s">
        <v>2110</v>
      </c>
      <c r="F1390" s="46">
        <f>INDEX(Δεδομένα!$P:$P,MATCH('2021'!E1390,Δεδομένα!$O:$O,0))</f>
        <v>59</v>
      </c>
      <c r="G1390" s="49" t="s">
        <v>1950</v>
      </c>
      <c r="H1390" s="51" t="str">
        <f>INDEX(Δεδομένα!B$1:B$51,MATCH('2021'!G1390,Δεδομένα!A$1:A$51,0))</f>
        <v>ΚΕΝΤΡΙΚΗΣ ΜΑΚΕΔΟΝΙΑΣ</v>
      </c>
      <c r="I1390" s="53">
        <f>INDEX(Δεδομένα!E$1:E$13,MATCH('2021'!H1390,Δεδομένα!D$1:D$13,0))</f>
        <v>3</v>
      </c>
      <c r="J1390" s="4">
        <v>44556</v>
      </c>
      <c r="K1390" s="3" t="s">
        <v>462</v>
      </c>
      <c r="L1390" s="17" t="str">
        <f t="shared" si="96"/>
        <v>26/12/2021 17:50</v>
      </c>
      <c r="M1390" s="4">
        <v>44556</v>
      </c>
      <c r="N1390" s="3" t="s">
        <v>13</v>
      </c>
      <c r="O1390" s="17" t="str">
        <f t="shared" si="97"/>
        <v>26/12/2021 18:50</v>
      </c>
      <c r="P1390" s="24">
        <f t="shared" si="98"/>
        <v>4.1666666664241347E-2</v>
      </c>
      <c r="Q1390" s="28">
        <v>0</v>
      </c>
      <c r="R1390" s="27">
        <f t="shared" si="99"/>
        <v>59.99999999650754</v>
      </c>
      <c r="S1390" s="3" t="s">
        <v>4</v>
      </c>
      <c r="T1390" s="3" t="s">
        <v>1951</v>
      </c>
      <c r="U1390" s="3" t="s">
        <v>2119</v>
      </c>
      <c r="V1390" s="3" t="s">
        <v>2006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0.05</v>
      </c>
      <c r="AE1390" s="2">
        <v>2</v>
      </c>
      <c r="AF1390" s="2">
        <v>0</v>
      </c>
      <c r="AG1390" s="2">
        <v>0</v>
      </c>
      <c r="AH1390" s="2">
        <v>0</v>
      </c>
      <c r="AI1390" s="2">
        <v>0</v>
      </c>
      <c r="AJ1390" s="2">
        <v>1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 t="s">
        <v>4</v>
      </c>
      <c r="AT1390" s="2" t="s">
        <v>4</v>
      </c>
    </row>
    <row r="1391" spans="1:46" x14ac:dyDescent="0.2">
      <c r="A1391" s="2">
        <v>1640253</v>
      </c>
      <c r="B1391" s="2">
        <v>832344</v>
      </c>
      <c r="C1391" s="6">
        <v>22.5451032668593</v>
      </c>
      <c r="D1391" s="6">
        <v>40.931966447976897</v>
      </c>
      <c r="E1391" s="19" t="s">
        <v>2136</v>
      </c>
      <c r="F1391" s="46">
        <f>INDEX(Δεδομένα!$P:$P,MATCH('2021'!E1391,Δεδομένα!$O:$O,0))</f>
        <v>60</v>
      </c>
      <c r="G1391" s="49" t="s">
        <v>1950</v>
      </c>
      <c r="H1391" s="51" t="str">
        <f>INDEX(Δεδομένα!B$1:B$51,MATCH('2021'!G1391,Δεδομένα!A$1:A$51,0))</f>
        <v>ΚΕΝΤΡΙΚΗΣ ΜΑΚΕΔΟΝΙΑΣ</v>
      </c>
      <c r="I1391" s="53">
        <f>INDEX(Δεδομένα!E$1:E$13,MATCH('2021'!H1391,Δεδομένα!D$1:D$13,0))</f>
        <v>3</v>
      </c>
      <c r="J1391" s="4">
        <v>44251</v>
      </c>
      <c r="K1391" s="3" t="s">
        <v>481</v>
      </c>
      <c r="L1391" s="17" t="str">
        <f t="shared" si="96"/>
        <v>24/02/2021 14:20</v>
      </c>
      <c r="M1391" s="4">
        <v>44251</v>
      </c>
      <c r="N1391" s="3" t="s">
        <v>161</v>
      </c>
      <c r="O1391" s="17" t="str">
        <f t="shared" si="97"/>
        <v>24/02/2021 15:00</v>
      </c>
      <c r="P1391" s="24">
        <f t="shared" si="98"/>
        <v>2.7777777781011537E-2</v>
      </c>
      <c r="Q1391" s="28">
        <v>0</v>
      </c>
      <c r="R1391" s="27">
        <f t="shared" si="99"/>
        <v>40.000000004656613</v>
      </c>
      <c r="S1391" s="3" t="s">
        <v>4</v>
      </c>
      <c r="T1391" s="3" t="s">
        <v>1956</v>
      </c>
      <c r="U1391" s="3" t="s">
        <v>4</v>
      </c>
      <c r="V1391" s="3" t="s">
        <v>2137</v>
      </c>
      <c r="W1391" s="5">
        <v>0</v>
      </c>
      <c r="X1391" s="5">
        <v>0</v>
      </c>
      <c r="Y1391" s="5">
        <v>0</v>
      </c>
      <c r="Z1391" s="5">
        <v>0</v>
      </c>
      <c r="AA1391" s="5">
        <v>0.2</v>
      </c>
      <c r="AB1391" s="5">
        <v>0</v>
      </c>
      <c r="AC1391" s="5">
        <v>0</v>
      </c>
      <c r="AD1391" s="5">
        <v>0</v>
      </c>
      <c r="AE1391" s="2">
        <v>2</v>
      </c>
      <c r="AF1391" s="2">
        <v>0</v>
      </c>
      <c r="AG1391" s="2">
        <v>0</v>
      </c>
      <c r="AH1391" s="2">
        <v>0</v>
      </c>
      <c r="AI1391" s="2">
        <v>0</v>
      </c>
      <c r="AJ1391" s="2">
        <v>1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 t="s">
        <v>4</v>
      </c>
      <c r="AT1391" s="2" t="s">
        <v>4</v>
      </c>
    </row>
    <row r="1392" spans="1:46" x14ac:dyDescent="0.2">
      <c r="A1392" s="2">
        <v>1641085</v>
      </c>
      <c r="B1392" s="2">
        <v>833113</v>
      </c>
      <c r="C1392" s="6">
        <v>22.385135009870002</v>
      </c>
      <c r="D1392" s="6">
        <v>41.0020875563091</v>
      </c>
      <c r="E1392" s="19" t="s">
        <v>2136</v>
      </c>
      <c r="F1392" s="46">
        <f>INDEX(Δεδομένα!$P:$P,MATCH('2021'!E1392,Δεδομένα!$O:$O,0))</f>
        <v>60</v>
      </c>
      <c r="G1392" s="49" t="s">
        <v>1950</v>
      </c>
      <c r="H1392" s="51" t="str">
        <f>INDEX(Δεδομένα!B$1:B$51,MATCH('2021'!G1392,Δεδομένα!A$1:A$51,0))</f>
        <v>ΚΕΝΤΡΙΚΗΣ ΜΑΚΕΔΟΝΙΑΣ</v>
      </c>
      <c r="I1392" s="53">
        <f>INDEX(Δεδομένα!E$1:E$13,MATCH('2021'!H1392,Δεδομένα!D$1:D$13,0))</f>
        <v>3</v>
      </c>
      <c r="J1392" s="4">
        <v>44254</v>
      </c>
      <c r="K1392" s="3" t="s">
        <v>692</v>
      </c>
      <c r="L1392" s="17" t="str">
        <f t="shared" ref="L1392:L1453" si="100">_xlfn.CONCAT(TEXT(J1392,"ηη/μμ/εεε")," ",TEXT(K1392,"ωω:λλ"))</f>
        <v>27/02/2021 10:50</v>
      </c>
      <c r="M1392" s="4">
        <v>44255</v>
      </c>
      <c r="N1392" s="3" t="s">
        <v>338</v>
      </c>
      <c r="O1392" s="17" t="str">
        <f t="shared" ref="O1392:O1453" si="101">_xlfn.CONCAT(TEXT(M1392,"ηη/μμ/εεε")," ",TEXT(N1392,"ωω:λλ"))</f>
        <v>28/02/2021 11:00</v>
      </c>
      <c r="P1392" s="24">
        <f t="shared" ref="P1392:P1453" si="102">O1392-L1392</f>
        <v>1.0069444444452529</v>
      </c>
      <c r="Q1392" s="28">
        <v>0</v>
      </c>
      <c r="R1392" s="27">
        <f t="shared" ref="R1392:R1453" si="103">P1392*(24*60)</f>
        <v>1450.0000000011642</v>
      </c>
      <c r="S1392" s="3" t="s">
        <v>4</v>
      </c>
      <c r="T1392" s="3" t="s">
        <v>1956</v>
      </c>
      <c r="U1392" s="3" t="s">
        <v>4</v>
      </c>
      <c r="V1392" s="3" t="s">
        <v>2138</v>
      </c>
      <c r="W1392" s="5">
        <v>15</v>
      </c>
      <c r="X1392" s="5">
        <v>5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2">
        <v>9</v>
      </c>
      <c r="AF1392" s="2">
        <v>0</v>
      </c>
      <c r="AG1392" s="2">
        <v>0</v>
      </c>
      <c r="AH1392" s="2">
        <v>0</v>
      </c>
      <c r="AI1392" s="2">
        <v>3</v>
      </c>
      <c r="AJ1392" s="2">
        <v>4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 t="s">
        <v>4</v>
      </c>
      <c r="AT1392" s="2" t="s">
        <v>4</v>
      </c>
    </row>
    <row r="1393" spans="1:46" x14ac:dyDescent="0.2">
      <c r="A1393" s="2">
        <v>1641516</v>
      </c>
      <c r="B1393" s="2">
        <v>833882</v>
      </c>
      <c r="C1393" s="6">
        <v>22.3661197877381</v>
      </c>
      <c r="D1393" s="6">
        <v>40.972444207105603</v>
      </c>
      <c r="E1393" s="19" t="s">
        <v>2136</v>
      </c>
      <c r="F1393" s="46">
        <f>INDEX(Δεδομένα!$P:$P,MATCH('2021'!E1393,Δεδομένα!$O:$O,0))</f>
        <v>60</v>
      </c>
      <c r="G1393" s="49" t="s">
        <v>1950</v>
      </c>
      <c r="H1393" s="51" t="str">
        <f>INDEX(Δεδομένα!B$1:B$51,MATCH('2021'!G1393,Δεδομένα!A$1:A$51,0))</f>
        <v>ΚΕΝΤΡΙΚΗΣ ΜΑΚΕΔΟΝΙΑΣ</v>
      </c>
      <c r="I1393" s="53">
        <f>INDEX(Δεδομένα!E$1:E$13,MATCH('2021'!H1393,Δεδομένα!D$1:D$13,0))</f>
        <v>3</v>
      </c>
      <c r="J1393" s="4">
        <v>44256</v>
      </c>
      <c r="K1393" s="3" t="s">
        <v>146</v>
      </c>
      <c r="L1393" s="17" t="str">
        <f t="shared" si="100"/>
        <v>01/03/2021 16:30</v>
      </c>
      <c r="M1393" s="4">
        <v>44256</v>
      </c>
      <c r="N1393" s="3" t="s">
        <v>147</v>
      </c>
      <c r="O1393" s="17" t="str">
        <f t="shared" si="101"/>
        <v>01/03/2021 20:00</v>
      </c>
      <c r="P1393" s="24">
        <f t="shared" si="102"/>
        <v>0.14583333333575865</v>
      </c>
      <c r="Q1393" s="28">
        <v>0</v>
      </c>
      <c r="R1393" s="27">
        <f t="shared" si="103"/>
        <v>210.00000000349246</v>
      </c>
      <c r="S1393" s="3" t="s">
        <v>4</v>
      </c>
      <c r="T1393" s="3" t="s">
        <v>1956</v>
      </c>
      <c r="U1393" s="3" t="s">
        <v>4</v>
      </c>
      <c r="V1393" s="3" t="s">
        <v>2139</v>
      </c>
      <c r="W1393" s="5">
        <v>0</v>
      </c>
      <c r="X1393" s="5">
        <v>1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2">
        <v>4</v>
      </c>
      <c r="AF1393" s="2">
        <v>0</v>
      </c>
      <c r="AG1393" s="2">
        <v>0</v>
      </c>
      <c r="AH1393" s="2">
        <v>0</v>
      </c>
      <c r="AI1393" s="2">
        <v>0</v>
      </c>
      <c r="AJ1393" s="2">
        <v>2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 t="s">
        <v>4</v>
      </c>
      <c r="AT1393" s="2" t="s">
        <v>4</v>
      </c>
    </row>
    <row r="1394" spans="1:46" x14ac:dyDescent="0.2">
      <c r="A1394" s="2">
        <v>1643850</v>
      </c>
      <c r="B1394" s="2">
        <v>834457</v>
      </c>
      <c r="C1394" s="6">
        <v>22.615534235246798</v>
      </c>
      <c r="D1394" s="6">
        <v>40.878920617643502</v>
      </c>
      <c r="E1394" s="19" t="s">
        <v>2136</v>
      </c>
      <c r="F1394" s="46">
        <f>INDEX(Δεδομένα!$P:$P,MATCH('2021'!E1394,Δεδομένα!$O:$O,0))</f>
        <v>60</v>
      </c>
      <c r="G1394" s="49" t="s">
        <v>1950</v>
      </c>
      <c r="H1394" s="51" t="str">
        <f>INDEX(Δεδομένα!B$1:B$51,MATCH('2021'!G1394,Δεδομένα!A$1:A$51,0))</f>
        <v>ΚΕΝΤΡΙΚΗΣ ΜΑΚΕΔΟΝΙΑΣ</v>
      </c>
      <c r="I1394" s="53">
        <f>INDEX(Δεδομένα!E$1:E$13,MATCH('2021'!H1394,Δεδομένα!D$1:D$13,0))</f>
        <v>3</v>
      </c>
      <c r="J1394" s="4">
        <v>44258</v>
      </c>
      <c r="K1394" s="3" t="s">
        <v>562</v>
      </c>
      <c r="L1394" s="17" t="str">
        <f t="shared" si="100"/>
        <v>03/03/2021 15:45</v>
      </c>
      <c r="M1394" s="4">
        <v>44258</v>
      </c>
      <c r="N1394" s="3" t="s">
        <v>526</v>
      </c>
      <c r="O1394" s="17" t="str">
        <f t="shared" si="101"/>
        <v>03/03/2021 17:05</v>
      </c>
      <c r="P1394" s="24">
        <f t="shared" si="102"/>
        <v>5.5555555554747116E-2</v>
      </c>
      <c r="Q1394" s="28">
        <v>0</v>
      </c>
      <c r="R1394" s="27">
        <f t="shared" si="103"/>
        <v>79.999999998835847</v>
      </c>
      <c r="S1394" s="3" t="s">
        <v>4</v>
      </c>
      <c r="T1394" s="3" t="s">
        <v>1956</v>
      </c>
      <c r="U1394" s="3" t="s">
        <v>4</v>
      </c>
      <c r="V1394" s="3" t="s">
        <v>2140</v>
      </c>
      <c r="W1394" s="5">
        <v>0</v>
      </c>
      <c r="X1394" s="5">
        <v>0</v>
      </c>
      <c r="Y1394" s="5">
        <v>0</v>
      </c>
      <c r="Z1394" s="5">
        <v>3</v>
      </c>
      <c r="AA1394" s="5">
        <v>0</v>
      </c>
      <c r="AB1394" s="5">
        <v>0</v>
      </c>
      <c r="AC1394" s="5">
        <v>0</v>
      </c>
      <c r="AD1394" s="5">
        <v>0</v>
      </c>
      <c r="AE1394" s="2">
        <v>2</v>
      </c>
      <c r="AF1394" s="2">
        <v>0</v>
      </c>
      <c r="AG1394" s="2">
        <v>0</v>
      </c>
      <c r="AH1394" s="2">
        <v>0</v>
      </c>
      <c r="AI1394" s="2">
        <v>0</v>
      </c>
      <c r="AJ1394" s="2">
        <v>1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 t="s">
        <v>4</v>
      </c>
      <c r="AT1394" s="2" t="s">
        <v>4</v>
      </c>
    </row>
    <row r="1395" spans="1:46" x14ac:dyDescent="0.2">
      <c r="A1395" s="2">
        <v>1643862</v>
      </c>
      <c r="B1395" s="2">
        <v>834543</v>
      </c>
      <c r="C1395" s="6">
        <v>22.476624133406101</v>
      </c>
      <c r="D1395" s="6">
        <v>40.885641233323298</v>
      </c>
      <c r="E1395" s="19" t="s">
        <v>2136</v>
      </c>
      <c r="F1395" s="46">
        <f>INDEX(Δεδομένα!$P:$P,MATCH('2021'!E1395,Δεδομένα!$O:$O,0))</f>
        <v>60</v>
      </c>
      <c r="G1395" s="49" t="s">
        <v>1950</v>
      </c>
      <c r="H1395" s="51" t="str">
        <f>INDEX(Δεδομένα!B$1:B$51,MATCH('2021'!G1395,Δεδομένα!A$1:A$51,0))</f>
        <v>ΚΕΝΤΡΙΚΗΣ ΜΑΚΕΔΟΝΙΑΣ</v>
      </c>
      <c r="I1395" s="53">
        <f>INDEX(Δεδομένα!E$1:E$13,MATCH('2021'!H1395,Δεδομένα!D$1:D$13,0))</f>
        <v>3</v>
      </c>
      <c r="J1395" s="4">
        <v>44258</v>
      </c>
      <c r="K1395" s="3" t="s">
        <v>150</v>
      </c>
      <c r="L1395" s="17" t="str">
        <f t="shared" si="100"/>
        <v>03/03/2021 19:00</v>
      </c>
      <c r="M1395" s="4">
        <v>44258</v>
      </c>
      <c r="N1395" s="3" t="s">
        <v>902</v>
      </c>
      <c r="O1395" s="17" t="str">
        <f t="shared" si="101"/>
        <v>03/03/2021 19:25</v>
      </c>
      <c r="P1395" s="24">
        <f t="shared" si="102"/>
        <v>1.7361111116770189E-2</v>
      </c>
      <c r="Q1395" s="28">
        <v>0</v>
      </c>
      <c r="R1395" s="27">
        <f t="shared" si="103"/>
        <v>25.000000008149073</v>
      </c>
      <c r="S1395" s="3" t="s">
        <v>4</v>
      </c>
      <c r="T1395" s="3" t="s">
        <v>1956</v>
      </c>
      <c r="U1395" s="3" t="s">
        <v>4</v>
      </c>
      <c r="V1395" s="3" t="s">
        <v>2141</v>
      </c>
      <c r="W1395" s="5">
        <v>0</v>
      </c>
      <c r="X1395" s="5">
        <v>0</v>
      </c>
      <c r="Y1395" s="5">
        <v>0</v>
      </c>
      <c r="Z1395" s="5">
        <v>0.1</v>
      </c>
      <c r="AA1395" s="5">
        <v>0</v>
      </c>
      <c r="AB1395" s="5">
        <v>0</v>
      </c>
      <c r="AC1395" s="5">
        <v>0</v>
      </c>
      <c r="AD1395" s="5">
        <v>0</v>
      </c>
      <c r="AE1395" s="2">
        <v>2</v>
      </c>
      <c r="AF1395" s="2">
        <v>0</v>
      </c>
      <c r="AG1395" s="2">
        <v>0</v>
      </c>
      <c r="AH1395" s="2">
        <v>0</v>
      </c>
      <c r="AI1395" s="2">
        <v>0</v>
      </c>
      <c r="AJ1395" s="2">
        <v>1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 t="s">
        <v>4</v>
      </c>
      <c r="AT1395" s="2" t="s">
        <v>4</v>
      </c>
    </row>
    <row r="1396" spans="1:46" x14ac:dyDescent="0.2">
      <c r="A1396" s="2">
        <v>1643868</v>
      </c>
      <c r="B1396" s="2">
        <v>834717</v>
      </c>
      <c r="C1396" s="6">
        <v>22.4634590890312</v>
      </c>
      <c r="D1396" s="6">
        <v>40.945577969487402</v>
      </c>
      <c r="E1396" s="19" t="s">
        <v>2136</v>
      </c>
      <c r="F1396" s="46">
        <f>INDEX(Δεδομένα!$P:$P,MATCH('2021'!E1396,Δεδομένα!$O:$O,0))</f>
        <v>60</v>
      </c>
      <c r="G1396" s="49" t="s">
        <v>1950</v>
      </c>
      <c r="H1396" s="51" t="str">
        <f>INDEX(Δεδομένα!B$1:B$51,MATCH('2021'!G1396,Δεδομένα!A$1:A$51,0))</f>
        <v>ΚΕΝΤΡΙΚΗΣ ΜΑΚΕΔΟΝΙΑΣ</v>
      </c>
      <c r="I1396" s="53">
        <f>INDEX(Δεδομένα!E$1:E$13,MATCH('2021'!H1396,Δεδομένα!D$1:D$13,0))</f>
        <v>3</v>
      </c>
      <c r="J1396" s="4">
        <v>44259</v>
      </c>
      <c r="K1396" s="3" t="s">
        <v>223</v>
      </c>
      <c r="L1396" s="17" t="str">
        <f t="shared" si="100"/>
        <v>04/03/2021 12:20</v>
      </c>
      <c r="M1396" s="4">
        <v>44259</v>
      </c>
      <c r="N1396" s="3" t="s">
        <v>854</v>
      </c>
      <c r="O1396" s="17" t="str">
        <f t="shared" si="101"/>
        <v>04/03/2021 12:50</v>
      </c>
      <c r="P1396" s="24">
        <f t="shared" si="102"/>
        <v>2.0833333328482695E-2</v>
      </c>
      <c r="Q1396" s="28">
        <v>0</v>
      </c>
      <c r="R1396" s="27">
        <f t="shared" si="103"/>
        <v>29.999999993015081</v>
      </c>
      <c r="S1396" s="3" t="s">
        <v>4</v>
      </c>
      <c r="T1396" s="3" t="s">
        <v>1956</v>
      </c>
      <c r="U1396" s="3" t="s">
        <v>4</v>
      </c>
      <c r="V1396" s="3" t="s">
        <v>2142</v>
      </c>
      <c r="W1396" s="5">
        <v>0</v>
      </c>
      <c r="X1396" s="5">
        <v>1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2">
        <v>2</v>
      </c>
      <c r="AF1396" s="2">
        <v>0</v>
      </c>
      <c r="AG1396" s="2">
        <v>0</v>
      </c>
      <c r="AH1396" s="2">
        <v>0</v>
      </c>
      <c r="AI1396" s="2">
        <v>0</v>
      </c>
      <c r="AJ1396" s="2">
        <v>1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 t="s">
        <v>4</v>
      </c>
      <c r="AT1396" s="2" t="s">
        <v>4</v>
      </c>
    </row>
    <row r="1397" spans="1:46" x14ac:dyDescent="0.2">
      <c r="A1397" s="2">
        <v>1643897</v>
      </c>
      <c r="B1397" s="2">
        <v>835399</v>
      </c>
      <c r="C1397" s="6">
        <v>22.5533953912011</v>
      </c>
      <c r="D1397" s="6">
        <v>40.952802447098399</v>
      </c>
      <c r="E1397" s="19" t="s">
        <v>2136</v>
      </c>
      <c r="F1397" s="46">
        <f>INDEX(Δεδομένα!$P:$P,MATCH('2021'!E1397,Δεδομένα!$O:$O,0))</f>
        <v>60</v>
      </c>
      <c r="G1397" s="49" t="s">
        <v>1950</v>
      </c>
      <c r="H1397" s="51" t="str">
        <f>INDEX(Δεδομένα!B$1:B$51,MATCH('2021'!G1397,Δεδομένα!A$1:A$51,0))</f>
        <v>ΚΕΝΤΡΙΚΗΣ ΜΑΚΕΔΟΝΙΑΣ</v>
      </c>
      <c r="I1397" s="53">
        <f>INDEX(Δεδομένα!E$1:E$13,MATCH('2021'!H1397,Δεδομένα!D$1:D$13,0))</f>
        <v>3</v>
      </c>
      <c r="J1397" s="4">
        <v>44261</v>
      </c>
      <c r="K1397" s="3" t="s">
        <v>238</v>
      </c>
      <c r="L1397" s="17" t="str">
        <f t="shared" si="100"/>
        <v>06/03/2021 11:30</v>
      </c>
      <c r="M1397" s="4">
        <v>44261</v>
      </c>
      <c r="N1397" s="3" t="s">
        <v>223</v>
      </c>
      <c r="O1397" s="17" t="str">
        <f t="shared" si="101"/>
        <v>06/03/2021 12:20</v>
      </c>
      <c r="P1397" s="24">
        <f t="shared" si="102"/>
        <v>3.4722222226264421E-2</v>
      </c>
      <c r="Q1397" s="28">
        <v>0</v>
      </c>
      <c r="R1397" s="27">
        <f t="shared" si="103"/>
        <v>50.000000005820766</v>
      </c>
      <c r="S1397" s="3" t="s">
        <v>4</v>
      </c>
      <c r="T1397" s="3" t="s">
        <v>1956</v>
      </c>
      <c r="U1397" s="3" t="s">
        <v>4</v>
      </c>
      <c r="V1397" s="3" t="s">
        <v>2143</v>
      </c>
      <c r="W1397" s="5">
        <v>0</v>
      </c>
      <c r="X1397" s="5">
        <v>0</v>
      </c>
      <c r="Y1397" s="5">
        <v>0</v>
      </c>
      <c r="Z1397" s="5">
        <v>1</v>
      </c>
      <c r="AA1397" s="5">
        <v>0</v>
      </c>
      <c r="AB1397" s="5">
        <v>0</v>
      </c>
      <c r="AC1397" s="5">
        <v>0</v>
      </c>
      <c r="AD1397" s="5">
        <v>0</v>
      </c>
      <c r="AE1397" s="2">
        <v>2</v>
      </c>
      <c r="AF1397" s="2">
        <v>0</v>
      </c>
      <c r="AG1397" s="2">
        <v>0</v>
      </c>
      <c r="AH1397" s="2">
        <v>0</v>
      </c>
      <c r="AI1397" s="2">
        <v>0</v>
      </c>
      <c r="AJ1397" s="2">
        <v>1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 t="s">
        <v>4</v>
      </c>
      <c r="AT1397" s="2" t="s">
        <v>4</v>
      </c>
    </row>
    <row r="1398" spans="1:46" x14ac:dyDescent="0.2">
      <c r="A1398" s="2">
        <v>1643910</v>
      </c>
      <c r="B1398" s="2">
        <v>835597</v>
      </c>
      <c r="C1398" s="6">
        <v>22.4737626484422</v>
      </c>
      <c r="D1398" s="6">
        <v>40.916307262917996</v>
      </c>
      <c r="E1398" s="19" t="s">
        <v>2136</v>
      </c>
      <c r="F1398" s="46">
        <f>INDEX(Δεδομένα!$P:$P,MATCH('2021'!E1398,Δεδομένα!$O:$O,0))</f>
        <v>60</v>
      </c>
      <c r="G1398" s="49" t="s">
        <v>1950</v>
      </c>
      <c r="H1398" s="51" t="str">
        <f>INDEX(Δεδομένα!B$1:B$51,MATCH('2021'!G1398,Δεδομένα!A$1:A$51,0))</f>
        <v>ΚΕΝΤΡΙΚΗΣ ΜΑΚΕΔΟΝΙΑΣ</v>
      </c>
      <c r="I1398" s="53">
        <f>INDEX(Δεδομένα!E$1:E$13,MATCH('2021'!H1398,Δεδομένα!D$1:D$13,0))</f>
        <v>3</v>
      </c>
      <c r="J1398" s="4">
        <v>44261</v>
      </c>
      <c r="K1398" s="3" t="s">
        <v>902</v>
      </c>
      <c r="L1398" s="17" t="str">
        <f t="shared" si="100"/>
        <v>06/03/2021 19:25</v>
      </c>
      <c r="M1398" s="4">
        <v>44261</v>
      </c>
      <c r="N1398" s="3" t="s">
        <v>166</v>
      </c>
      <c r="O1398" s="17" t="str">
        <f t="shared" si="101"/>
        <v>06/03/2021 20:25</v>
      </c>
      <c r="P1398" s="24">
        <f t="shared" si="102"/>
        <v>4.1666666664241347E-2</v>
      </c>
      <c r="Q1398" s="28">
        <v>0</v>
      </c>
      <c r="R1398" s="27">
        <f t="shared" si="103"/>
        <v>59.99999999650754</v>
      </c>
      <c r="S1398" s="3" t="s">
        <v>4</v>
      </c>
      <c r="T1398" s="3" t="s">
        <v>1956</v>
      </c>
      <c r="U1398" s="3" t="s">
        <v>4</v>
      </c>
      <c r="V1398" s="3" t="s">
        <v>2142</v>
      </c>
      <c r="W1398" s="5">
        <v>0</v>
      </c>
      <c r="X1398" s="5">
        <v>0</v>
      </c>
      <c r="Y1398" s="5">
        <v>0</v>
      </c>
      <c r="Z1398" s="5">
        <v>0.5</v>
      </c>
      <c r="AA1398" s="5">
        <v>0</v>
      </c>
      <c r="AB1398" s="5">
        <v>0</v>
      </c>
      <c r="AC1398" s="5">
        <v>0</v>
      </c>
      <c r="AD1398" s="5">
        <v>0</v>
      </c>
      <c r="AE1398" s="2">
        <v>2</v>
      </c>
      <c r="AF1398" s="2">
        <v>0</v>
      </c>
      <c r="AG1398" s="2">
        <v>0</v>
      </c>
      <c r="AH1398" s="2">
        <v>0</v>
      </c>
      <c r="AI1398" s="2">
        <v>0</v>
      </c>
      <c r="AJ1398" s="2">
        <v>1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 t="s">
        <v>4</v>
      </c>
      <c r="AT1398" s="2" t="s">
        <v>4</v>
      </c>
    </row>
    <row r="1399" spans="1:46" x14ac:dyDescent="0.2">
      <c r="A1399" s="2">
        <v>1643922</v>
      </c>
      <c r="B1399" s="2">
        <v>835619</v>
      </c>
      <c r="C1399" s="6">
        <v>22.548595854248202</v>
      </c>
      <c r="D1399" s="6">
        <v>41.002906877306302</v>
      </c>
      <c r="E1399" s="19" t="s">
        <v>2136</v>
      </c>
      <c r="F1399" s="46">
        <f>INDEX(Δεδομένα!$P:$P,MATCH('2021'!E1399,Δεδομένα!$O:$O,0))</f>
        <v>60</v>
      </c>
      <c r="G1399" s="49" t="s">
        <v>1950</v>
      </c>
      <c r="H1399" s="51" t="str">
        <f>INDEX(Δεδομένα!B$1:B$51,MATCH('2021'!G1399,Δεδομένα!A$1:A$51,0))</f>
        <v>ΚΕΝΤΡΙΚΗΣ ΜΑΚΕΔΟΝΙΑΣ</v>
      </c>
      <c r="I1399" s="53">
        <f>INDEX(Δεδομένα!E$1:E$13,MATCH('2021'!H1399,Δεδομένα!D$1:D$13,0))</f>
        <v>3</v>
      </c>
      <c r="J1399" s="4">
        <v>44261</v>
      </c>
      <c r="K1399" s="3" t="s">
        <v>256</v>
      </c>
      <c r="L1399" s="17" t="str">
        <f t="shared" si="100"/>
        <v>06/03/2021 20:15</v>
      </c>
      <c r="M1399" s="4">
        <v>44261</v>
      </c>
      <c r="N1399" s="3" t="s">
        <v>2144</v>
      </c>
      <c r="O1399" s="17" t="str">
        <f t="shared" si="101"/>
        <v>06/03/2021 23:15</v>
      </c>
      <c r="P1399" s="24">
        <f t="shared" si="102"/>
        <v>0.125</v>
      </c>
      <c r="Q1399" s="28">
        <v>0</v>
      </c>
      <c r="R1399" s="27">
        <f t="shared" si="103"/>
        <v>180</v>
      </c>
      <c r="S1399" s="3" t="s">
        <v>4</v>
      </c>
      <c r="T1399" s="3" t="s">
        <v>1956</v>
      </c>
      <c r="U1399" s="3" t="s">
        <v>4</v>
      </c>
      <c r="V1399" s="3" t="s">
        <v>2145</v>
      </c>
      <c r="W1399" s="5">
        <v>0</v>
      </c>
      <c r="X1399" s="5">
        <v>0</v>
      </c>
      <c r="Y1399" s="5">
        <v>0</v>
      </c>
      <c r="Z1399" s="5">
        <v>1</v>
      </c>
      <c r="AA1399" s="5">
        <v>0</v>
      </c>
      <c r="AB1399" s="5">
        <v>0</v>
      </c>
      <c r="AC1399" s="5">
        <v>0</v>
      </c>
      <c r="AD1399" s="5">
        <v>0</v>
      </c>
      <c r="AE1399" s="2">
        <v>2</v>
      </c>
      <c r="AF1399" s="2">
        <v>0</v>
      </c>
      <c r="AG1399" s="2">
        <v>0</v>
      </c>
      <c r="AH1399" s="2">
        <v>0</v>
      </c>
      <c r="AI1399" s="2">
        <v>2</v>
      </c>
      <c r="AJ1399" s="2">
        <v>1</v>
      </c>
      <c r="AK1399" s="2">
        <v>0</v>
      </c>
      <c r="AL1399" s="2">
        <v>0</v>
      </c>
      <c r="AM1399" s="2">
        <v>1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 t="s">
        <v>4</v>
      </c>
      <c r="AT1399" s="2" t="s">
        <v>4</v>
      </c>
    </row>
    <row r="1400" spans="1:46" x14ac:dyDescent="0.2">
      <c r="A1400" s="2">
        <v>1647061</v>
      </c>
      <c r="B1400" s="2">
        <v>837426</v>
      </c>
      <c r="C1400" s="6">
        <v>22.578234442541099</v>
      </c>
      <c r="D1400" s="6">
        <v>40.928858246791997</v>
      </c>
      <c r="E1400" s="19" t="s">
        <v>2136</v>
      </c>
      <c r="F1400" s="46">
        <f>INDEX(Δεδομένα!$P:$P,MATCH('2021'!E1400,Δεδομένα!$O:$O,0))</f>
        <v>60</v>
      </c>
      <c r="G1400" s="49" t="s">
        <v>1950</v>
      </c>
      <c r="H1400" s="51" t="str">
        <f>INDEX(Δεδομένα!B$1:B$51,MATCH('2021'!G1400,Δεδομένα!A$1:A$51,0))</f>
        <v>ΚΕΝΤΡΙΚΗΣ ΜΑΚΕΔΟΝΙΑΣ</v>
      </c>
      <c r="I1400" s="53">
        <f>INDEX(Δεδομένα!E$1:E$13,MATCH('2021'!H1400,Δεδομένα!D$1:D$13,0))</f>
        <v>3</v>
      </c>
      <c r="J1400" s="4">
        <v>44268</v>
      </c>
      <c r="K1400" s="3" t="s">
        <v>694</v>
      </c>
      <c r="L1400" s="17" t="str">
        <f t="shared" si="100"/>
        <v>13/03/2021 20:20</v>
      </c>
      <c r="M1400" s="4">
        <v>44268</v>
      </c>
      <c r="N1400" s="3" t="s">
        <v>1015</v>
      </c>
      <c r="O1400" s="17" t="str">
        <f t="shared" si="101"/>
        <v>13/03/2021 22:45</v>
      </c>
      <c r="P1400" s="24">
        <f t="shared" si="102"/>
        <v>0.10069444444525288</v>
      </c>
      <c r="Q1400" s="28">
        <v>0</v>
      </c>
      <c r="R1400" s="27">
        <f t="shared" si="103"/>
        <v>145.00000000116415</v>
      </c>
      <c r="S1400" s="3" t="s">
        <v>4</v>
      </c>
      <c r="T1400" s="3" t="s">
        <v>1956</v>
      </c>
      <c r="U1400" s="3" t="s">
        <v>4</v>
      </c>
      <c r="V1400" s="3" t="s">
        <v>2146</v>
      </c>
      <c r="W1400" s="5">
        <v>0</v>
      </c>
      <c r="X1400" s="5">
        <v>0</v>
      </c>
      <c r="Y1400" s="5">
        <v>0</v>
      </c>
      <c r="Z1400" s="5">
        <v>1</v>
      </c>
      <c r="AA1400" s="5">
        <v>0</v>
      </c>
      <c r="AB1400" s="5">
        <v>0</v>
      </c>
      <c r="AC1400" s="5">
        <v>0</v>
      </c>
      <c r="AD1400" s="5">
        <v>0</v>
      </c>
      <c r="AE1400" s="2">
        <v>2</v>
      </c>
      <c r="AF1400" s="2">
        <v>0</v>
      </c>
      <c r="AG1400" s="2">
        <v>0</v>
      </c>
      <c r="AH1400" s="2">
        <v>0</v>
      </c>
      <c r="AI1400" s="2">
        <v>0</v>
      </c>
      <c r="AJ1400" s="2">
        <v>1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 t="s">
        <v>4</v>
      </c>
      <c r="AT1400" s="2" t="s">
        <v>4</v>
      </c>
    </row>
    <row r="1401" spans="1:46" x14ac:dyDescent="0.2">
      <c r="A1401" s="2">
        <v>1647737</v>
      </c>
      <c r="B1401" s="2">
        <v>838079</v>
      </c>
      <c r="C1401" s="6">
        <v>22.3803664191759</v>
      </c>
      <c r="D1401" s="6">
        <v>40.948759420275401</v>
      </c>
      <c r="E1401" s="19" t="s">
        <v>2136</v>
      </c>
      <c r="F1401" s="46">
        <f>INDEX(Δεδομένα!$P:$P,MATCH('2021'!E1401,Δεδομένα!$O:$O,0))</f>
        <v>60</v>
      </c>
      <c r="G1401" s="49" t="s">
        <v>1950</v>
      </c>
      <c r="H1401" s="51" t="str">
        <f>INDEX(Δεδομένα!B$1:B$51,MATCH('2021'!G1401,Δεδομένα!A$1:A$51,0))</f>
        <v>ΚΕΝΤΡΙΚΗΣ ΜΑΚΕΔΟΝΙΑΣ</v>
      </c>
      <c r="I1401" s="53">
        <f>INDEX(Δεδομένα!E$1:E$13,MATCH('2021'!H1401,Δεδομένα!D$1:D$13,0))</f>
        <v>3</v>
      </c>
      <c r="J1401" s="4">
        <v>44271</v>
      </c>
      <c r="K1401" s="3" t="s">
        <v>846</v>
      </c>
      <c r="L1401" s="17" t="str">
        <f t="shared" si="100"/>
        <v>16/03/2021 11:35</v>
      </c>
      <c r="M1401" s="4">
        <v>44271</v>
      </c>
      <c r="N1401" s="3" t="s">
        <v>42</v>
      </c>
      <c r="O1401" s="17" t="str">
        <f t="shared" si="101"/>
        <v>16/03/2021 14:30</v>
      </c>
      <c r="P1401" s="24">
        <f t="shared" si="102"/>
        <v>0.12152777777373558</v>
      </c>
      <c r="Q1401" s="28">
        <v>0</v>
      </c>
      <c r="R1401" s="27">
        <f t="shared" si="103"/>
        <v>174.99999999417923</v>
      </c>
      <c r="S1401" s="3" t="s">
        <v>4</v>
      </c>
      <c r="T1401" s="3" t="s">
        <v>1956</v>
      </c>
      <c r="U1401" s="3" t="s">
        <v>4</v>
      </c>
      <c r="V1401" s="3" t="s">
        <v>2147</v>
      </c>
      <c r="W1401" s="5">
        <v>0</v>
      </c>
      <c r="X1401" s="5">
        <v>2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2">
        <v>5</v>
      </c>
      <c r="AF1401" s="2">
        <v>0</v>
      </c>
      <c r="AG1401" s="2">
        <v>0</v>
      </c>
      <c r="AH1401" s="2">
        <v>0</v>
      </c>
      <c r="AI1401" s="2">
        <v>0</v>
      </c>
      <c r="AJ1401" s="2">
        <v>3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 t="s">
        <v>4</v>
      </c>
      <c r="AT1401" s="2" t="s">
        <v>4</v>
      </c>
    </row>
    <row r="1402" spans="1:46" x14ac:dyDescent="0.2">
      <c r="A1402" s="2">
        <v>1648098</v>
      </c>
      <c r="B1402" s="2">
        <v>838648</v>
      </c>
      <c r="D1402" s="2"/>
      <c r="E1402" s="19" t="s">
        <v>2136</v>
      </c>
      <c r="F1402" s="46">
        <f>INDEX(Δεδομένα!$P:$P,MATCH('2021'!E1402,Δεδομένα!$O:$O,0))</f>
        <v>60</v>
      </c>
      <c r="G1402" s="49" t="s">
        <v>1950</v>
      </c>
      <c r="H1402" s="51" t="str">
        <f>INDEX(Δεδομένα!B$1:B$51,MATCH('2021'!G1402,Δεδομένα!A$1:A$51,0))</f>
        <v>ΚΕΝΤΡΙΚΗΣ ΜΑΚΕΔΟΝΙΑΣ</v>
      </c>
      <c r="I1402" s="53">
        <f>INDEX(Δεδομένα!E$1:E$13,MATCH('2021'!H1402,Δεδομένα!D$1:D$13,0))</f>
        <v>3</v>
      </c>
      <c r="J1402" s="4">
        <v>44272</v>
      </c>
      <c r="K1402" s="3" t="s">
        <v>17</v>
      </c>
      <c r="L1402" s="17" t="str">
        <f t="shared" si="100"/>
        <v>17/03/2021 18:00</v>
      </c>
      <c r="M1402" s="4">
        <v>44272</v>
      </c>
      <c r="N1402" s="3" t="s">
        <v>566</v>
      </c>
      <c r="O1402" s="17" t="str">
        <f t="shared" si="101"/>
        <v>17/03/2021 18:40</v>
      </c>
      <c r="P1402" s="24">
        <f t="shared" si="102"/>
        <v>2.7777777781011537E-2</v>
      </c>
      <c r="Q1402" s="28">
        <v>0</v>
      </c>
      <c r="R1402" s="27">
        <f t="shared" si="103"/>
        <v>40.000000004656613</v>
      </c>
      <c r="S1402" s="3" t="s">
        <v>4</v>
      </c>
      <c r="T1402" s="3" t="s">
        <v>1956</v>
      </c>
      <c r="U1402" s="3" t="s">
        <v>4</v>
      </c>
      <c r="V1402" s="3" t="s">
        <v>2148</v>
      </c>
      <c r="W1402" s="5">
        <v>0</v>
      </c>
      <c r="X1402" s="5">
        <v>0</v>
      </c>
      <c r="Y1402" s="5">
        <v>0</v>
      </c>
      <c r="Z1402" s="5">
        <v>0.8</v>
      </c>
      <c r="AA1402" s="5">
        <v>0</v>
      </c>
      <c r="AB1402" s="5">
        <v>0</v>
      </c>
      <c r="AC1402" s="5">
        <v>0</v>
      </c>
      <c r="AD1402" s="5">
        <v>0</v>
      </c>
      <c r="AE1402" s="2">
        <v>2</v>
      </c>
      <c r="AF1402" s="2">
        <v>0</v>
      </c>
      <c r="AG1402" s="2">
        <v>0</v>
      </c>
      <c r="AH1402" s="2">
        <v>0</v>
      </c>
      <c r="AI1402" s="2">
        <v>0</v>
      </c>
      <c r="AJ1402" s="2">
        <v>1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 t="s">
        <v>4</v>
      </c>
      <c r="AT1402" s="2" t="s">
        <v>4</v>
      </c>
    </row>
    <row r="1403" spans="1:46" x14ac:dyDescent="0.2">
      <c r="A1403" s="2">
        <v>1648109</v>
      </c>
      <c r="B1403" s="2">
        <v>838672</v>
      </c>
      <c r="D1403" s="2"/>
      <c r="E1403" s="19" t="s">
        <v>2136</v>
      </c>
      <c r="F1403" s="46">
        <f>INDEX(Δεδομένα!$P:$P,MATCH('2021'!E1403,Δεδομένα!$O:$O,0))</f>
        <v>60</v>
      </c>
      <c r="G1403" s="49" t="s">
        <v>1950</v>
      </c>
      <c r="H1403" s="51" t="str">
        <f>INDEX(Δεδομένα!B$1:B$51,MATCH('2021'!G1403,Δεδομένα!A$1:A$51,0))</f>
        <v>ΚΕΝΤΡΙΚΗΣ ΜΑΚΕΔΟΝΙΑΣ</v>
      </c>
      <c r="I1403" s="53">
        <f>INDEX(Δεδομένα!E$1:E$13,MATCH('2021'!H1403,Δεδομένα!D$1:D$13,0))</f>
        <v>3</v>
      </c>
      <c r="J1403" s="4">
        <v>44272</v>
      </c>
      <c r="K1403" s="3" t="s">
        <v>150</v>
      </c>
      <c r="L1403" s="17" t="str">
        <f t="shared" si="100"/>
        <v>17/03/2021 19:00</v>
      </c>
      <c r="M1403" s="4">
        <v>44272</v>
      </c>
      <c r="N1403" s="3" t="s">
        <v>497</v>
      </c>
      <c r="O1403" s="17" t="str">
        <f t="shared" si="101"/>
        <v>17/03/2021 21:00</v>
      </c>
      <c r="P1403" s="24">
        <f t="shared" si="102"/>
        <v>8.3333333335758653E-2</v>
      </c>
      <c r="Q1403" s="28">
        <v>0</v>
      </c>
      <c r="R1403" s="27">
        <f t="shared" si="103"/>
        <v>120.00000000349246</v>
      </c>
      <c r="S1403" s="3" t="s">
        <v>4</v>
      </c>
      <c r="T1403" s="3" t="s">
        <v>1956</v>
      </c>
      <c r="U1403" s="3" t="s">
        <v>4</v>
      </c>
      <c r="V1403" s="3" t="s">
        <v>2149</v>
      </c>
      <c r="W1403" s="5">
        <v>0</v>
      </c>
      <c r="X1403" s="5">
        <v>0</v>
      </c>
      <c r="Y1403" s="5">
        <v>0</v>
      </c>
      <c r="Z1403" s="5">
        <v>1.5</v>
      </c>
      <c r="AA1403" s="5">
        <v>0</v>
      </c>
      <c r="AB1403" s="5">
        <v>0</v>
      </c>
      <c r="AC1403" s="5">
        <v>0</v>
      </c>
      <c r="AD1403" s="5">
        <v>0</v>
      </c>
      <c r="AE1403" s="2">
        <v>2</v>
      </c>
      <c r="AF1403" s="2">
        <v>0</v>
      </c>
      <c r="AG1403" s="2">
        <v>0</v>
      </c>
      <c r="AH1403" s="2">
        <v>0</v>
      </c>
      <c r="AI1403" s="2">
        <v>0</v>
      </c>
      <c r="AJ1403" s="2">
        <v>1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 t="s">
        <v>4</v>
      </c>
      <c r="AT1403" s="2" t="s">
        <v>4</v>
      </c>
    </row>
    <row r="1404" spans="1:46" x14ac:dyDescent="0.2">
      <c r="A1404" s="2">
        <v>1648410</v>
      </c>
      <c r="B1404" s="2">
        <v>838937</v>
      </c>
      <c r="C1404" s="7">
        <v>22.479559009140299</v>
      </c>
      <c r="D1404" s="7">
        <v>40.902960065152499</v>
      </c>
      <c r="E1404" s="19" t="s">
        <v>2136</v>
      </c>
      <c r="F1404" s="46">
        <f>INDEX(Δεδομένα!$P:$P,MATCH('2021'!E1404,Δεδομένα!$O:$O,0))</f>
        <v>60</v>
      </c>
      <c r="G1404" s="49" t="s">
        <v>1950</v>
      </c>
      <c r="H1404" s="51" t="str">
        <f>INDEX(Δεδομένα!B$1:B$51,MATCH('2021'!G1404,Δεδομένα!A$1:A$51,0))</f>
        <v>ΚΕΝΤΡΙΚΗΣ ΜΑΚΕΔΟΝΙΑΣ</v>
      </c>
      <c r="I1404" s="53">
        <f>INDEX(Δεδομένα!E$1:E$13,MATCH('2021'!H1404,Δεδομένα!D$1:D$13,0))</f>
        <v>3</v>
      </c>
      <c r="J1404" s="4">
        <v>44273</v>
      </c>
      <c r="K1404" s="3" t="s">
        <v>36</v>
      </c>
      <c r="L1404" s="17" t="str">
        <f t="shared" si="100"/>
        <v>18/03/2021 16:20</v>
      </c>
      <c r="M1404" s="4">
        <v>44273</v>
      </c>
      <c r="N1404" s="3" t="s">
        <v>464</v>
      </c>
      <c r="O1404" s="17" t="str">
        <f t="shared" si="101"/>
        <v>18/03/2021 18:20</v>
      </c>
      <c r="P1404" s="24">
        <f t="shared" si="102"/>
        <v>8.3333333335758653E-2</v>
      </c>
      <c r="Q1404" s="28">
        <v>0</v>
      </c>
      <c r="R1404" s="27">
        <f t="shared" si="103"/>
        <v>120.00000000349246</v>
      </c>
      <c r="S1404" s="3" t="s">
        <v>4</v>
      </c>
      <c r="T1404" s="3" t="s">
        <v>1956</v>
      </c>
      <c r="U1404" s="3" t="s">
        <v>4</v>
      </c>
      <c r="V1404" s="3" t="s">
        <v>2141</v>
      </c>
      <c r="W1404" s="5">
        <v>0</v>
      </c>
      <c r="X1404" s="5">
        <v>0</v>
      </c>
      <c r="Y1404" s="5">
        <v>0</v>
      </c>
      <c r="Z1404" s="5">
        <v>0</v>
      </c>
      <c r="AA1404" s="5">
        <v>0.5</v>
      </c>
      <c r="AB1404" s="5">
        <v>0</v>
      </c>
      <c r="AC1404" s="5">
        <v>0</v>
      </c>
      <c r="AD1404" s="5">
        <v>0</v>
      </c>
      <c r="AE1404" s="2">
        <v>2</v>
      </c>
      <c r="AF1404" s="2">
        <v>0</v>
      </c>
      <c r="AG1404" s="2">
        <v>0</v>
      </c>
      <c r="AH1404" s="2">
        <v>0</v>
      </c>
      <c r="AI1404" s="2">
        <v>0</v>
      </c>
      <c r="AJ1404" s="2">
        <v>1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 t="s">
        <v>4</v>
      </c>
      <c r="AT1404" s="2" t="s">
        <v>4</v>
      </c>
    </row>
    <row r="1405" spans="1:46" x14ac:dyDescent="0.2">
      <c r="A1405" s="2">
        <v>1648961</v>
      </c>
      <c r="B1405" s="2">
        <v>838978</v>
      </c>
      <c r="C1405" s="7">
        <v>22.473177233657399</v>
      </c>
      <c r="D1405" s="7">
        <v>41.011774507698298</v>
      </c>
      <c r="E1405" s="19" t="s">
        <v>2136</v>
      </c>
      <c r="F1405" s="46">
        <f>INDEX(Δεδομένα!$P:$P,MATCH('2021'!E1405,Δεδομένα!$O:$O,0))</f>
        <v>60</v>
      </c>
      <c r="G1405" s="49" t="s">
        <v>1950</v>
      </c>
      <c r="H1405" s="51" t="str">
        <f>INDEX(Δεδομένα!B$1:B$51,MATCH('2021'!G1405,Δεδομένα!A$1:A$51,0))</f>
        <v>ΚΕΝΤΡΙΚΗΣ ΜΑΚΕΔΟΝΙΑΣ</v>
      </c>
      <c r="I1405" s="53">
        <f>INDEX(Δεδομένα!E$1:E$13,MATCH('2021'!H1405,Δεδομένα!D$1:D$13,0))</f>
        <v>3</v>
      </c>
      <c r="J1405" s="4">
        <v>44273</v>
      </c>
      <c r="K1405" s="3" t="s">
        <v>464</v>
      </c>
      <c r="L1405" s="17" t="str">
        <f t="shared" si="100"/>
        <v>18/03/2021 18:20</v>
      </c>
      <c r="M1405" s="4">
        <v>44274</v>
      </c>
      <c r="N1405" s="3" t="s">
        <v>1233</v>
      </c>
      <c r="O1405" s="17" t="str">
        <f t="shared" si="101"/>
        <v>19/03/2021 16:45</v>
      </c>
      <c r="P1405" s="24">
        <f t="shared" si="102"/>
        <v>0.93402777777373558</v>
      </c>
      <c r="Q1405" s="28">
        <v>0</v>
      </c>
      <c r="R1405" s="27">
        <f t="shared" si="103"/>
        <v>1344.9999999941792</v>
      </c>
      <c r="S1405" s="3" t="s">
        <v>4</v>
      </c>
      <c r="T1405" s="3" t="s">
        <v>1956</v>
      </c>
      <c r="U1405" s="3" t="s">
        <v>4</v>
      </c>
      <c r="V1405" s="3" t="s">
        <v>2150</v>
      </c>
      <c r="W1405" s="5">
        <v>0</v>
      </c>
      <c r="X1405" s="5">
        <v>5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2">
        <v>8</v>
      </c>
      <c r="AF1405" s="2">
        <v>0</v>
      </c>
      <c r="AG1405" s="2">
        <v>0</v>
      </c>
      <c r="AH1405" s="2">
        <v>0</v>
      </c>
      <c r="AI1405" s="2">
        <v>2</v>
      </c>
      <c r="AJ1405" s="2">
        <v>4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 t="s">
        <v>4</v>
      </c>
      <c r="AT1405" s="2" t="s">
        <v>4</v>
      </c>
    </row>
    <row r="1406" spans="1:46" x14ac:dyDescent="0.2">
      <c r="A1406" s="2">
        <v>1650418</v>
      </c>
      <c r="B1406" s="2">
        <v>840458</v>
      </c>
      <c r="C1406" s="7">
        <v>22.522672936796301</v>
      </c>
      <c r="D1406" s="7">
        <v>40.956489118689298</v>
      </c>
      <c r="E1406" s="19" t="s">
        <v>2136</v>
      </c>
      <c r="F1406" s="46">
        <f>INDEX(Δεδομένα!$P:$P,MATCH('2021'!E1406,Δεδομένα!$O:$O,0))</f>
        <v>60</v>
      </c>
      <c r="G1406" s="49" t="s">
        <v>1950</v>
      </c>
      <c r="H1406" s="51" t="str">
        <f>INDEX(Δεδομένα!B$1:B$51,MATCH('2021'!G1406,Δεδομένα!A$1:A$51,0))</f>
        <v>ΚΕΝΤΡΙΚΗΣ ΜΑΚΕΔΟΝΙΑΣ</v>
      </c>
      <c r="I1406" s="53">
        <f>INDEX(Δεδομένα!E$1:E$13,MATCH('2021'!H1406,Δεδομένα!D$1:D$13,0))</f>
        <v>3</v>
      </c>
      <c r="J1406" s="4">
        <v>44281</v>
      </c>
      <c r="K1406" s="3" t="s">
        <v>196</v>
      </c>
      <c r="L1406" s="17" t="str">
        <f t="shared" si="100"/>
        <v>26/03/2021 14:15</v>
      </c>
      <c r="M1406" s="4">
        <v>44281</v>
      </c>
      <c r="N1406" s="3" t="s">
        <v>522</v>
      </c>
      <c r="O1406" s="17" t="str">
        <f t="shared" si="101"/>
        <v>26/03/2021 15:15</v>
      </c>
      <c r="P1406" s="24">
        <f t="shared" si="102"/>
        <v>4.1666666664241347E-2</v>
      </c>
      <c r="Q1406" s="28">
        <v>0</v>
      </c>
      <c r="R1406" s="27">
        <f t="shared" si="103"/>
        <v>59.99999999650754</v>
      </c>
      <c r="S1406" s="3" t="s">
        <v>4</v>
      </c>
      <c r="T1406" s="3" t="s">
        <v>1956</v>
      </c>
      <c r="U1406" s="3" t="s">
        <v>4</v>
      </c>
      <c r="V1406" s="3" t="s">
        <v>2148</v>
      </c>
      <c r="W1406" s="5">
        <v>0</v>
      </c>
      <c r="X1406" s="5">
        <v>0</v>
      </c>
      <c r="Y1406" s="5">
        <v>0</v>
      </c>
      <c r="Z1406" s="5">
        <v>0.5</v>
      </c>
      <c r="AA1406" s="5">
        <v>0</v>
      </c>
      <c r="AB1406" s="5">
        <v>0</v>
      </c>
      <c r="AC1406" s="5">
        <v>0</v>
      </c>
      <c r="AD1406" s="5">
        <v>0</v>
      </c>
      <c r="AE1406" s="2">
        <v>2</v>
      </c>
      <c r="AF1406" s="2">
        <v>0</v>
      </c>
      <c r="AG1406" s="2">
        <v>0</v>
      </c>
      <c r="AH1406" s="2">
        <v>0</v>
      </c>
      <c r="AI1406" s="2">
        <v>0</v>
      </c>
      <c r="AJ1406" s="2">
        <v>1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 t="s">
        <v>4</v>
      </c>
      <c r="AT1406" s="2" t="s">
        <v>4</v>
      </c>
    </row>
    <row r="1407" spans="1:46" x14ac:dyDescent="0.2">
      <c r="A1407" s="2">
        <v>1651022</v>
      </c>
      <c r="B1407" s="2">
        <v>841612</v>
      </c>
      <c r="C1407" s="7">
        <v>22.4878951455158</v>
      </c>
      <c r="D1407" s="7">
        <v>40.953301267208801</v>
      </c>
      <c r="E1407" s="19" t="s">
        <v>2136</v>
      </c>
      <c r="F1407" s="46">
        <f>INDEX(Δεδομένα!$P:$P,MATCH('2021'!E1407,Δεδομένα!$O:$O,0))</f>
        <v>60</v>
      </c>
      <c r="G1407" s="49" t="s">
        <v>1950</v>
      </c>
      <c r="H1407" s="51" t="str">
        <f>INDEX(Δεδομένα!B$1:B$51,MATCH('2021'!G1407,Δεδομένα!A$1:A$51,0))</f>
        <v>ΚΕΝΤΡΙΚΗΣ ΜΑΚΕΔΟΝΙΑΣ</v>
      </c>
      <c r="I1407" s="53">
        <f>INDEX(Δεδομένα!E$1:E$13,MATCH('2021'!H1407,Δεδομένα!D$1:D$13,0))</f>
        <v>3</v>
      </c>
      <c r="J1407" s="4">
        <v>44285</v>
      </c>
      <c r="K1407" s="3" t="s">
        <v>712</v>
      </c>
      <c r="L1407" s="17" t="str">
        <f t="shared" si="100"/>
        <v>30/03/2021 18:30</v>
      </c>
      <c r="M1407" s="4">
        <v>44286</v>
      </c>
      <c r="N1407" s="3" t="s">
        <v>1377</v>
      </c>
      <c r="O1407" s="17" t="str">
        <f t="shared" si="101"/>
        <v>31/03/2021 00:30</v>
      </c>
      <c r="P1407" s="24">
        <f t="shared" si="102"/>
        <v>0.25</v>
      </c>
      <c r="Q1407" s="28">
        <v>0</v>
      </c>
      <c r="R1407" s="27">
        <f t="shared" si="103"/>
        <v>360</v>
      </c>
      <c r="S1407" s="3" t="s">
        <v>4</v>
      </c>
      <c r="T1407" s="3" t="s">
        <v>1956</v>
      </c>
      <c r="U1407" s="3" t="s">
        <v>4</v>
      </c>
      <c r="V1407" s="3" t="s">
        <v>2151</v>
      </c>
      <c r="W1407" s="5">
        <v>0</v>
      </c>
      <c r="X1407" s="5">
        <v>0</v>
      </c>
      <c r="Y1407" s="5">
        <v>0</v>
      </c>
      <c r="Z1407" s="5">
        <v>1</v>
      </c>
      <c r="AA1407" s="5">
        <v>0</v>
      </c>
      <c r="AB1407" s="5">
        <v>0</v>
      </c>
      <c r="AC1407" s="5">
        <v>0</v>
      </c>
      <c r="AD1407" s="5">
        <v>0</v>
      </c>
      <c r="AE1407" s="2">
        <v>2</v>
      </c>
      <c r="AF1407" s="2">
        <v>0</v>
      </c>
      <c r="AG1407" s="2">
        <v>0</v>
      </c>
      <c r="AH1407" s="2">
        <v>0</v>
      </c>
      <c r="AI1407" s="2">
        <v>0</v>
      </c>
      <c r="AJ1407" s="2">
        <v>1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 t="s">
        <v>4</v>
      </c>
      <c r="AT1407" s="2" t="s">
        <v>4</v>
      </c>
    </row>
    <row r="1408" spans="1:46" x14ac:dyDescent="0.2">
      <c r="A1408" s="2">
        <v>1651026</v>
      </c>
      <c r="B1408" s="2">
        <v>841648</v>
      </c>
      <c r="C1408" s="7">
        <v>22.6034869807037</v>
      </c>
      <c r="D1408" s="7">
        <v>40.869702721370999</v>
      </c>
      <c r="E1408" s="19" t="s">
        <v>2136</v>
      </c>
      <c r="F1408" s="46">
        <f>INDEX(Δεδομένα!$P:$P,MATCH('2021'!E1408,Δεδομένα!$O:$O,0))</f>
        <v>60</v>
      </c>
      <c r="G1408" s="49" t="s">
        <v>1950</v>
      </c>
      <c r="H1408" s="51" t="str">
        <f>INDEX(Δεδομένα!B$1:B$51,MATCH('2021'!G1408,Δεδομένα!A$1:A$51,0))</f>
        <v>ΚΕΝΤΡΙΚΗΣ ΜΑΚΕΔΟΝΙΑΣ</v>
      </c>
      <c r="I1408" s="53">
        <f>INDEX(Δεδομένα!E$1:E$13,MATCH('2021'!H1408,Δεδομένα!D$1:D$13,0))</f>
        <v>3</v>
      </c>
      <c r="J1408" s="4">
        <v>44285</v>
      </c>
      <c r="K1408" s="3" t="s">
        <v>147</v>
      </c>
      <c r="L1408" s="17" t="str">
        <f t="shared" si="100"/>
        <v>30/03/2021 20:00</v>
      </c>
      <c r="M1408" s="4">
        <v>44285</v>
      </c>
      <c r="N1408" s="3" t="s">
        <v>427</v>
      </c>
      <c r="O1408" s="17" t="str">
        <f t="shared" si="101"/>
        <v>30/03/2021 21:20</v>
      </c>
      <c r="P1408" s="24">
        <f t="shared" si="102"/>
        <v>5.5555555554747116E-2</v>
      </c>
      <c r="Q1408" s="28">
        <v>0</v>
      </c>
      <c r="R1408" s="27">
        <f t="shared" si="103"/>
        <v>79.999999998835847</v>
      </c>
      <c r="S1408" s="3" t="s">
        <v>4</v>
      </c>
      <c r="T1408" s="3" t="s">
        <v>1956</v>
      </c>
      <c r="U1408" s="3" t="s">
        <v>4</v>
      </c>
      <c r="V1408" s="3" t="s">
        <v>2152</v>
      </c>
      <c r="W1408" s="5">
        <v>0</v>
      </c>
      <c r="X1408" s="5">
        <v>0</v>
      </c>
      <c r="Y1408" s="5">
        <v>0</v>
      </c>
      <c r="Z1408" s="5">
        <v>0.5</v>
      </c>
      <c r="AA1408" s="5">
        <v>0</v>
      </c>
      <c r="AB1408" s="5">
        <v>0</v>
      </c>
      <c r="AC1408" s="5">
        <v>0</v>
      </c>
      <c r="AD1408" s="5">
        <v>0</v>
      </c>
      <c r="AE1408" s="2">
        <v>2</v>
      </c>
      <c r="AF1408" s="2">
        <v>0</v>
      </c>
      <c r="AG1408" s="2">
        <v>0</v>
      </c>
      <c r="AH1408" s="2">
        <v>0</v>
      </c>
      <c r="AI1408" s="2">
        <v>0</v>
      </c>
      <c r="AJ1408" s="2">
        <v>1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 t="s">
        <v>4</v>
      </c>
      <c r="AT1408" s="2" t="s">
        <v>4</v>
      </c>
    </row>
    <row r="1409" spans="1:46" x14ac:dyDescent="0.2">
      <c r="A1409" s="2">
        <v>1651028</v>
      </c>
      <c r="B1409" s="2">
        <v>841702</v>
      </c>
      <c r="C1409" s="7">
        <v>22.5951123019966</v>
      </c>
      <c r="D1409" s="7">
        <v>40.861324452771598</v>
      </c>
      <c r="E1409" s="19" t="s">
        <v>2136</v>
      </c>
      <c r="F1409" s="46">
        <f>INDEX(Δεδομένα!$P:$P,MATCH('2021'!E1409,Δεδομένα!$O:$O,0))</f>
        <v>60</v>
      </c>
      <c r="G1409" s="49" t="s">
        <v>1950</v>
      </c>
      <c r="H1409" s="51" t="str">
        <f>INDEX(Δεδομένα!B$1:B$51,MATCH('2021'!G1409,Δεδομένα!A$1:A$51,0))</f>
        <v>ΚΕΝΤΡΙΚΗΣ ΜΑΚΕΔΟΝΙΑΣ</v>
      </c>
      <c r="I1409" s="53">
        <f>INDEX(Δεδομένα!E$1:E$13,MATCH('2021'!H1409,Δεδομένα!D$1:D$13,0))</f>
        <v>3</v>
      </c>
      <c r="J1409" s="4">
        <v>44285</v>
      </c>
      <c r="K1409" s="3" t="s">
        <v>1573</v>
      </c>
      <c r="L1409" s="17" t="str">
        <f t="shared" si="100"/>
        <v>30/03/2021 23:25</v>
      </c>
      <c r="M1409" s="4">
        <v>44286</v>
      </c>
      <c r="N1409" s="3" t="s">
        <v>685</v>
      </c>
      <c r="O1409" s="17" t="str">
        <f t="shared" si="101"/>
        <v>31/03/2021 01:40</v>
      </c>
      <c r="P1409" s="24">
        <f t="shared" si="102"/>
        <v>9.375E-2</v>
      </c>
      <c r="Q1409" s="28">
        <v>0</v>
      </c>
      <c r="R1409" s="27">
        <f t="shared" si="103"/>
        <v>135</v>
      </c>
      <c r="S1409" s="3" t="s">
        <v>4</v>
      </c>
      <c r="T1409" s="3" t="s">
        <v>1956</v>
      </c>
      <c r="U1409" s="3" t="s">
        <v>4</v>
      </c>
      <c r="V1409" s="3" t="s">
        <v>2153</v>
      </c>
      <c r="W1409" s="5">
        <v>0</v>
      </c>
      <c r="X1409" s="5">
        <v>0</v>
      </c>
      <c r="Y1409" s="5">
        <v>0</v>
      </c>
      <c r="Z1409" s="5">
        <v>0.5</v>
      </c>
      <c r="AA1409" s="5">
        <v>0</v>
      </c>
      <c r="AB1409" s="5">
        <v>0</v>
      </c>
      <c r="AC1409" s="5">
        <v>0</v>
      </c>
      <c r="AD1409" s="5">
        <v>0</v>
      </c>
      <c r="AE1409" s="2">
        <v>2</v>
      </c>
      <c r="AF1409" s="2">
        <v>0</v>
      </c>
      <c r="AG1409" s="2">
        <v>0</v>
      </c>
      <c r="AH1409" s="2">
        <v>0</v>
      </c>
      <c r="AI1409" s="2">
        <v>0</v>
      </c>
      <c r="AJ1409" s="2">
        <v>1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 t="s">
        <v>4</v>
      </c>
      <c r="AT1409" s="2" t="s">
        <v>4</v>
      </c>
    </row>
    <row r="1410" spans="1:46" x14ac:dyDescent="0.2">
      <c r="A1410" s="2">
        <v>1654495</v>
      </c>
      <c r="B1410" s="2">
        <v>845104</v>
      </c>
      <c r="C1410" s="7">
        <v>22.495489147331199</v>
      </c>
      <c r="D1410" s="7">
        <v>41.075751124534797</v>
      </c>
      <c r="E1410" s="19" t="s">
        <v>2136</v>
      </c>
      <c r="F1410" s="46">
        <f>INDEX(Δεδομένα!$P:$P,MATCH('2021'!E1410,Δεδομένα!$O:$O,0))</f>
        <v>60</v>
      </c>
      <c r="G1410" s="49" t="s">
        <v>1950</v>
      </c>
      <c r="H1410" s="51" t="str">
        <f>INDEX(Δεδομένα!B$1:B$51,MATCH('2021'!G1410,Δεδομένα!A$1:A$51,0))</f>
        <v>ΚΕΝΤΡΙΚΗΣ ΜΑΚΕΔΟΝΙΑΣ</v>
      </c>
      <c r="I1410" s="53">
        <f>INDEX(Δεδομένα!E$1:E$13,MATCH('2021'!H1410,Δεδομένα!D$1:D$13,0))</f>
        <v>3</v>
      </c>
      <c r="J1410" s="4">
        <v>44298</v>
      </c>
      <c r="K1410" s="3" t="s">
        <v>221</v>
      </c>
      <c r="L1410" s="17" t="str">
        <f t="shared" si="100"/>
        <v>12/04/2021 16:15</v>
      </c>
      <c r="M1410" s="4">
        <v>44298</v>
      </c>
      <c r="N1410" s="3" t="s">
        <v>370</v>
      </c>
      <c r="O1410" s="17" t="str">
        <f t="shared" si="101"/>
        <v>12/04/2021 17:45</v>
      </c>
      <c r="P1410" s="24">
        <f t="shared" si="102"/>
        <v>6.25E-2</v>
      </c>
      <c r="Q1410" s="28">
        <v>0</v>
      </c>
      <c r="R1410" s="27">
        <f t="shared" si="103"/>
        <v>90</v>
      </c>
      <c r="S1410" s="3" t="s">
        <v>4</v>
      </c>
      <c r="T1410" s="3" t="s">
        <v>1956</v>
      </c>
      <c r="U1410" s="3" t="s">
        <v>4</v>
      </c>
      <c r="V1410" s="3" t="s">
        <v>2154</v>
      </c>
      <c r="W1410" s="5">
        <v>0</v>
      </c>
      <c r="X1410" s="5">
        <v>0</v>
      </c>
      <c r="Y1410" s="5">
        <v>0</v>
      </c>
      <c r="Z1410" s="5">
        <v>0.2</v>
      </c>
      <c r="AA1410" s="5">
        <v>0</v>
      </c>
      <c r="AB1410" s="5">
        <v>0</v>
      </c>
      <c r="AC1410" s="5">
        <v>0</v>
      </c>
      <c r="AD1410" s="5">
        <v>0</v>
      </c>
      <c r="AE1410" s="2">
        <v>2</v>
      </c>
      <c r="AF1410" s="2">
        <v>0</v>
      </c>
      <c r="AG1410" s="2">
        <v>0</v>
      </c>
      <c r="AH1410" s="2">
        <v>0</v>
      </c>
      <c r="AI1410" s="2">
        <v>0</v>
      </c>
      <c r="AJ1410" s="2">
        <v>1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 t="s">
        <v>4</v>
      </c>
      <c r="AT1410" s="2" t="s">
        <v>4</v>
      </c>
    </row>
    <row r="1411" spans="1:46" x14ac:dyDescent="0.2">
      <c r="A1411" s="2">
        <v>1655109</v>
      </c>
      <c r="B1411" s="2">
        <v>845823</v>
      </c>
      <c r="C1411" s="7">
        <v>22.575277109275</v>
      </c>
      <c r="D1411" s="7">
        <v>40.864896993318297</v>
      </c>
      <c r="E1411" s="19" t="s">
        <v>2136</v>
      </c>
      <c r="F1411" s="46">
        <f>INDEX(Δεδομένα!$P:$P,MATCH('2021'!E1411,Δεδομένα!$O:$O,0))</f>
        <v>60</v>
      </c>
      <c r="G1411" s="49" t="s">
        <v>1950</v>
      </c>
      <c r="H1411" s="51" t="str">
        <f>INDEX(Δεδομένα!B$1:B$51,MATCH('2021'!G1411,Δεδομένα!A$1:A$51,0))</f>
        <v>ΚΕΝΤΡΙΚΗΣ ΜΑΚΕΔΟΝΙΑΣ</v>
      </c>
      <c r="I1411" s="53">
        <f>INDEX(Δεδομένα!E$1:E$13,MATCH('2021'!H1411,Δεδομένα!D$1:D$13,0))</f>
        <v>3</v>
      </c>
      <c r="J1411" s="4">
        <v>44301</v>
      </c>
      <c r="K1411" s="3" t="s">
        <v>495</v>
      </c>
      <c r="L1411" s="17" t="str">
        <f t="shared" si="100"/>
        <v>15/04/2021 08:50</v>
      </c>
      <c r="M1411" s="4">
        <v>44301</v>
      </c>
      <c r="N1411" s="3" t="s">
        <v>812</v>
      </c>
      <c r="O1411" s="17" t="str">
        <f t="shared" si="101"/>
        <v>15/04/2021 10:10</v>
      </c>
      <c r="P1411" s="24">
        <f t="shared" si="102"/>
        <v>5.5555555554747116E-2</v>
      </c>
      <c r="Q1411" s="28">
        <v>0</v>
      </c>
      <c r="R1411" s="27">
        <f t="shared" si="103"/>
        <v>79.999999998835847</v>
      </c>
      <c r="S1411" s="3" t="s">
        <v>4</v>
      </c>
      <c r="T1411" s="3" t="s">
        <v>1956</v>
      </c>
      <c r="U1411" s="3" t="s">
        <v>4</v>
      </c>
      <c r="V1411" s="3" t="s">
        <v>2152</v>
      </c>
      <c r="W1411" s="5">
        <v>0</v>
      </c>
      <c r="X1411" s="5">
        <v>0</v>
      </c>
      <c r="Y1411" s="5">
        <v>0</v>
      </c>
      <c r="Z1411" s="5">
        <v>0.1</v>
      </c>
      <c r="AA1411" s="5">
        <v>0</v>
      </c>
      <c r="AB1411" s="5">
        <v>0</v>
      </c>
      <c r="AC1411" s="5">
        <v>0</v>
      </c>
      <c r="AD1411" s="5">
        <v>0</v>
      </c>
      <c r="AE1411" s="2">
        <v>2</v>
      </c>
      <c r="AF1411" s="2">
        <v>0</v>
      </c>
      <c r="AG1411" s="2">
        <v>0</v>
      </c>
      <c r="AH1411" s="2">
        <v>0</v>
      </c>
      <c r="AI1411" s="2">
        <v>0</v>
      </c>
      <c r="AJ1411" s="2">
        <v>1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 t="s">
        <v>4</v>
      </c>
      <c r="AT1411" s="2" t="s">
        <v>4</v>
      </c>
    </row>
    <row r="1412" spans="1:46" x14ac:dyDescent="0.2">
      <c r="A1412" s="2">
        <v>1659559</v>
      </c>
      <c r="B1412" s="2">
        <v>851234</v>
      </c>
      <c r="C1412" s="7">
        <v>22.4012986283063</v>
      </c>
      <c r="D1412" s="7">
        <v>40.916878060803697</v>
      </c>
      <c r="E1412" s="19" t="s">
        <v>2136</v>
      </c>
      <c r="F1412" s="46">
        <f>INDEX(Δεδομένα!$P:$P,MATCH('2021'!E1412,Δεδομένα!$O:$O,0))</f>
        <v>60</v>
      </c>
      <c r="G1412" s="49" t="s">
        <v>1950</v>
      </c>
      <c r="H1412" s="51" t="str">
        <f>INDEX(Δεδομένα!B$1:B$51,MATCH('2021'!G1412,Δεδομένα!A$1:A$51,0))</f>
        <v>ΚΕΝΤΡΙΚΗΣ ΜΑΚΕΔΟΝΙΑΣ</v>
      </c>
      <c r="I1412" s="53">
        <f>INDEX(Δεδομένα!E$1:E$13,MATCH('2021'!H1412,Δεδομένα!D$1:D$13,0))</f>
        <v>3</v>
      </c>
      <c r="J1412" s="4">
        <v>44322</v>
      </c>
      <c r="K1412" s="3" t="s">
        <v>712</v>
      </c>
      <c r="L1412" s="17" t="str">
        <f t="shared" si="100"/>
        <v>06/05/2021 18:30</v>
      </c>
      <c r="M1412" s="4">
        <v>44322</v>
      </c>
      <c r="N1412" s="3" t="s">
        <v>131</v>
      </c>
      <c r="O1412" s="17" t="str">
        <f t="shared" si="101"/>
        <v>06/05/2021 19:15</v>
      </c>
      <c r="P1412" s="24">
        <f t="shared" si="102"/>
        <v>3.125E-2</v>
      </c>
      <c r="Q1412" s="28">
        <v>0</v>
      </c>
      <c r="R1412" s="27">
        <f t="shared" si="103"/>
        <v>45</v>
      </c>
      <c r="S1412" s="3" t="s">
        <v>4</v>
      </c>
      <c r="T1412" s="3" t="s">
        <v>1956</v>
      </c>
      <c r="U1412" s="3" t="s">
        <v>4</v>
      </c>
      <c r="V1412" s="3" t="s">
        <v>2155</v>
      </c>
      <c r="W1412" s="5">
        <v>0</v>
      </c>
      <c r="X1412" s="5">
        <v>0</v>
      </c>
      <c r="Y1412" s="5">
        <v>0</v>
      </c>
      <c r="Z1412" s="5">
        <v>0.2</v>
      </c>
      <c r="AA1412" s="5">
        <v>0</v>
      </c>
      <c r="AB1412" s="5">
        <v>0</v>
      </c>
      <c r="AC1412" s="5">
        <v>0</v>
      </c>
      <c r="AD1412" s="5">
        <v>0</v>
      </c>
      <c r="AE1412" s="2">
        <v>2</v>
      </c>
      <c r="AF1412" s="2">
        <v>0</v>
      </c>
      <c r="AG1412" s="2">
        <v>0</v>
      </c>
      <c r="AH1412" s="2">
        <v>0</v>
      </c>
      <c r="AI1412" s="2">
        <v>0</v>
      </c>
      <c r="AJ1412" s="2">
        <v>1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 t="s">
        <v>4</v>
      </c>
      <c r="AT1412" s="2" t="s">
        <v>4</v>
      </c>
    </row>
    <row r="1413" spans="1:46" x14ac:dyDescent="0.2">
      <c r="A1413" s="2">
        <v>1660235</v>
      </c>
      <c r="B1413" s="2">
        <v>851742</v>
      </c>
      <c r="C1413" s="7">
        <v>22.5555792145434</v>
      </c>
      <c r="D1413" s="7">
        <v>40.952094995536903</v>
      </c>
      <c r="E1413" s="19" t="s">
        <v>2136</v>
      </c>
      <c r="F1413" s="46">
        <f>INDEX(Δεδομένα!$P:$P,MATCH('2021'!E1413,Δεδομένα!$O:$O,0))</f>
        <v>60</v>
      </c>
      <c r="G1413" s="49" t="s">
        <v>1950</v>
      </c>
      <c r="H1413" s="51" t="str">
        <f>INDEX(Δεδομένα!B$1:B$51,MATCH('2021'!G1413,Δεδομένα!A$1:A$51,0))</f>
        <v>ΚΕΝΤΡΙΚΗΣ ΜΑΚΕΔΟΝΙΑΣ</v>
      </c>
      <c r="I1413" s="53">
        <f>INDEX(Δεδομένα!E$1:E$13,MATCH('2021'!H1413,Δεδομένα!D$1:D$13,0))</f>
        <v>3</v>
      </c>
      <c r="J1413" s="4">
        <v>44324</v>
      </c>
      <c r="K1413" s="3" t="s">
        <v>694</v>
      </c>
      <c r="L1413" s="17" t="str">
        <f t="shared" si="100"/>
        <v>08/05/2021 20:20</v>
      </c>
      <c r="M1413" s="4">
        <v>44324</v>
      </c>
      <c r="N1413" s="3" t="s">
        <v>797</v>
      </c>
      <c r="O1413" s="17" t="str">
        <f t="shared" si="101"/>
        <v>08/05/2021 21:15</v>
      </c>
      <c r="P1413" s="24">
        <f t="shared" si="102"/>
        <v>3.8194444445252884E-2</v>
      </c>
      <c r="Q1413" s="28">
        <v>0</v>
      </c>
      <c r="R1413" s="27">
        <f t="shared" si="103"/>
        <v>55.000000001164153</v>
      </c>
      <c r="S1413" s="3" t="s">
        <v>4</v>
      </c>
      <c r="T1413" s="3" t="s">
        <v>1956</v>
      </c>
      <c r="U1413" s="3" t="s">
        <v>4</v>
      </c>
      <c r="V1413" s="3" t="s">
        <v>2143</v>
      </c>
      <c r="W1413" s="5">
        <v>0</v>
      </c>
      <c r="X1413" s="5">
        <v>0</v>
      </c>
      <c r="Y1413" s="5">
        <v>0</v>
      </c>
      <c r="Z1413" s="5">
        <v>0.05</v>
      </c>
      <c r="AA1413" s="5">
        <v>0</v>
      </c>
      <c r="AB1413" s="5">
        <v>0</v>
      </c>
      <c r="AC1413" s="5">
        <v>0</v>
      </c>
      <c r="AD1413" s="5">
        <v>0</v>
      </c>
      <c r="AE1413" s="2">
        <v>2</v>
      </c>
      <c r="AF1413" s="2">
        <v>0</v>
      </c>
      <c r="AG1413" s="2">
        <v>0</v>
      </c>
      <c r="AH1413" s="2">
        <v>0</v>
      </c>
      <c r="AI1413" s="2">
        <v>0</v>
      </c>
      <c r="AJ1413" s="2">
        <v>1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 t="s">
        <v>4</v>
      </c>
      <c r="AT1413" s="2" t="s">
        <v>4</v>
      </c>
    </row>
    <row r="1414" spans="1:46" x14ac:dyDescent="0.2">
      <c r="A1414" s="2">
        <v>1663892</v>
      </c>
      <c r="B1414" s="2">
        <v>854917</v>
      </c>
      <c r="C1414" s="7">
        <v>22.552793810152799</v>
      </c>
      <c r="D1414" s="7">
        <v>40.974823325625202</v>
      </c>
      <c r="E1414" s="19" t="s">
        <v>2136</v>
      </c>
      <c r="F1414" s="46">
        <f>INDEX(Δεδομένα!$P:$P,MATCH('2021'!E1414,Δεδομένα!$O:$O,0))</f>
        <v>60</v>
      </c>
      <c r="G1414" s="49" t="s">
        <v>1950</v>
      </c>
      <c r="H1414" s="51" t="str">
        <f>INDEX(Δεδομένα!B$1:B$51,MATCH('2021'!G1414,Δεδομένα!A$1:A$51,0))</f>
        <v>ΚΕΝΤΡΙΚΗΣ ΜΑΚΕΔΟΝΙΑΣ</v>
      </c>
      <c r="I1414" s="53">
        <f>INDEX(Δεδομένα!E$1:E$13,MATCH('2021'!H1414,Δεδομένα!D$1:D$13,0))</f>
        <v>3</v>
      </c>
      <c r="J1414" s="4">
        <v>44337</v>
      </c>
      <c r="K1414" s="3" t="s">
        <v>555</v>
      </c>
      <c r="L1414" s="17" t="str">
        <f t="shared" si="100"/>
        <v>21/05/2021 13:30</v>
      </c>
      <c r="M1414" s="4">
        <v>44337</v>
      </c>
      <c r="N1414" s="3" t="s">
        <v>481</v>
      </c>
      <c r="O1414" s="17" t="str">
        <f t="shared" si="101"/>
        <v>21/05/2021 14:20</v>
      </c>
      <c r="P1414" s="24">
        <f t="shared" si="102"/>
        <v>3.4722222218988463E-2</v>
      </c>
      <c r="Q1414" s="28">
        <v>0</v>
      </c>
      <c r="R1414" s="27">
        <f t="shared" si="103"/>
        <v>49.999999995343387</v>
      </c>
      <c r="S1414" s="3" t="s">
        <v>4</v>
      </c>
      <c r="T1414" s="3" t="s">
        <v>1956</v>
      </c>
      <c r="U1414" s="3" t="s">
        <v>4</v>
      </c>
      <c r="V1414" s="3" t="s">
        <v>2145</v>
      </c>
      <c r="W1414" s="5">
        <v>0</v>
      </c>
      <c r="X1414" s="5">
        <v>0</v>
      </c>
      <c r="Y1414" s="5">
        <v>0</v>
      </c>
      <c r="Z1414" s="5">
        <v>0</v>
      </c>
      <c r="AA1414" s="5">
        <v>0.1</v>
      </c>
      <c r="AB1414" s="5">
        <v>0</v>
      </c>
      <c r="AC1414" s="5">
        <v>0</v>
      </c>
      <c r="AD1414" s="5">
        <v>0</v>
      </c>
      <c r="AE1414" s="2">
        <v>2</v>
      </c>
      <c r="AF1414" s="2">
        <v>0</v>
      </c>
      <c r="AG1414" s="2">
        <v>0</v>
      </c>
      <c r="AH1414" s="2">
        <v>0</v>
      </c>
      <c r="AI1414" s="2">
        <v>0</v>
      </c>
      <c r="AJ1414" s="2">
        <v>1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 t="s">
        <v>4</v>
      </c>
      <c r="AT1414" s="2" t="s">
        <v>4</v>
      </c>
    </row>
    <row r="1415" spans="1:46" x14ac:dyDescent="0.2">
      <c r="A1415" s="2">
        <v>1663902</v>
      </c>
      <c r="B1415" s="2">
        <v>855188</v>
      </c>
      <c r="C1415" s="7">
        <v>22.452253793433499</v>
      </c>
      <c r="D1415" s="7">
        <v>40.952955982596301</v>
      </c>
      <c r="E1415" s="19" t="s">
        <v>2136</v>
      </c>
      <c r="F1415" s="46">
        <f>INDEX(Δεδομένα!$P:$P,MATCH('2021'!E1415,Δεδομένα!$O:$O,0))</f>
        <v>60</v>
      </c>
      <c r="G1415" s="49" t="s">
        <v>1950</v>
      </c>
      <c r="H1415" s="51" t="str">
        <f>INDEX(Δεδομένα!B$1:B$51,MATCH('2021'!G1415,Δεδομένα!A$1:A$51,0))</f>
        <v>ΚΕΝΤΡΙΚΗΣ ΜΑΚΕΔΟΝΙΑΣ</v>
      </c>
      <c r="I1415" s="53">
        <f>INDEX(Δεδομένα!E$1:E$13,MATCH('2021'!H1415,Δεδομένα!D$1:D$13,0))</f>
        <v>3</v>
      </c>
      <c r="J1415" s="4">
        <v>44338</v>
      </c>
      <c r="K1415" s="3" t="s">
        <v>481</v>
      </c>
      <c r="L1415" s="17" t="str">
        <f t="shared" si="100"/>
        <v>22/05/2021 14:20</v>
      </c>
      <c r="M1415" s="4">
        <v>44338</v>
      </c>
      <c r="N1415" s="3" t="s">
        <v>161</v>
      </c>
      <c r="O1415" s="17" t="str">
        <f t="shared" si="101"/>
        <v>22/05/2021 15:00</v>
      </c>
      <c r="P1415" s="24">
        <f t="shared" si="102"/>
        <v>2.7777777781011537E-2</v>
      </c>
      <c r="Q1415" s="28">
        <v>0</v>
      </c>
      <c r="R1415" s="27">
        <f t="shared" si="103"/>
        <v>40.000000004656613</v>
      </c>
      <c r="S1415" s="3" t="s">
        <v>4</v>
      </c>
      <c r="T1415" s="3" t="s">
        <v>1956</v>
      </c>
      <c r="U1415" s="3" t="s">
        <v>4</v>
      </c>
      <c r="V1415" s="3" t="s">
        <v>2142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1</v>
      </c>
      <c r="AC1415" s="5">
        <v>0</v>
      </c>
      <c r="AD1415" s="5">
        <v>0</v>
      </c>
      <c r="AE1415" s="2">
        <v>2</v>
      </c>
      <c r="AF1415" s="2">
        <v>0</v>
      </c>
      <c r="AG1415" s="2">
        <v>0</v>
      </c>
      <c r="AH1415" s="2">
        <v>0</v>
      </c>
      <c r="AI1415" s="2">
        <v>0</v>
      </c>
      <c r="AJ1415" s="2">
        <v>1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 t="s">
        <v>4</v>
      </c>
      <c r="AT1415" s="2" t="s">
        <v>4</v>
      </c>
    </row>
    <row r="1416" spans="1:46" x14ac:dyDescent="0.2">
      <c r="A1416" s="2">
        <v>1669665</v>
      </c>
      <c r="B1416" s="2">
        <v>861273</v>
      </c>
      <c r="C1416" s="7">
        <v>22.544639123162799</v>
      </c>
      <c r="D1416" s="7">
        <v>40.926878311638298</v>
      </c>
      <c r="E1416" s="19" t="s">
        <v>2136</v>
      </c>
      <c r="F1416" s="46">
        <f>INDEX(Δεδομένα!$P:$P,MATCH('2021'!E1416,Δεδομένα!$O:$O,0))</f>
        <v>60</v>
      </c>
      <c r="G1416" s="49" t="s">
        <v>1950</v>
      </c>
      <c r="H1416" s="51" t="str">
        <f>INDEX(Δεδομένα!B$1:B$51,MATCH('2021'!G1416,Δεδομένα!A$1:A$51,0))</f>
        <v>ΚΕΝΤΡΙΚΗΣ ΜΑΚΕΔΟΝΙΑΣ</v>
      </c>
      <c r="I1416" s="53">
        <f>INDEX(Δεδομένα!E$1:E$13,MATCH('2021'!H1416,Δεδομένα!D$1:D$13,0))</f>
        <v>3</v>
      </c>
      <c r="J1416" s="4">
        <v>44359</v>
      </c>
      <c r="K1416" s="3" t="s">
        <v>563</v>
      </c>
      <c r="L1416" s="17" t="str">
        <f t="shared" si="100"/>
        <v>12/06/2021 17:15</v>
      </c>
      <c r="M1416" s="4">
        <v>44359</v>
      </c>
      <c r="N1416" s="3" t="s">
        <v>464</v>
      </c>
      <c r="O1416" s="17" t="str">
        <f t="shared" si="101"/>
        <v>12/06/2021 18:20</v>
      </c>
      <c r="P1416" s="24">
        <f t="shared" si="102"/>
        <v>4.5138888890505768E-2</v>
      </c>
      <c r="Q1416" s="28">
        <v>0</v>
      </c>
      <c r="R1416" s="27">
        <f t="shared" si="103"/>
        <v>65.000000002328306</v>
      </c>
      <c r="S1416" s="3" t="s">
        <v>4</v>
      </c>
      <c r="T1416" s="3" t="s">
        <v>1956</v>
      </c>
      <c r="U1416" s="3" t="s">
        <v>4</v>
      </c>
      <c r="V1416" s="3" t="s">
        <v>2156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50</v>
      </c>
      <c r="AC1416" s="5">
        <v>0</v>
      </c>
      <c r="AD1416" s="5">
        <v>0</v>
      </c>
      <c r="AE1416" s="2">
        <v>2</v>
      </c>
      <c r="AF1416" s="2">
        <v>0</v>
      </c>
      <c r="AG1416" s="2">
        <v>0</v>
      </c>
      <c r="AH1416" s="2">
        <v>0</v>
      </c>
      <c r="AI1416" s="2">
        <v>0</v>
      </c>
      <c r="AJ1416" s="2">
        <v>1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 t="s">
        <v>4</v>
      </c>
      <c r="AT1416" s="2" t="s">
        <v>4</v>
      </c>
    </row>
    <row r="1417" spans="1:46" x14ac:dyDescent="0.2">
      <c r="A1417" s="2">
        <v>1675923</v>
      </c>
      <c r="B1417" s="2">
        <v>867425</v>
      </c>
      <c r="C1417" s="7">
        <v>22.561774432944201</v>
      </c>
      <c r="D1417" s="7">
        <v>40.943526426471401</v>
      </c>
      <c r="E1417" s="19" t="s">
        <v>2136</v>
      </c>
      <c r="F1417" s="46">
        <f>INDEX(Δεδομένα!$P:$P,MATCH('2021'!E1417,Δεδομένα!$O:$O,0))</f>
        <v>60</v>
      </c>
      <c r="G1417" s="49" t="s">
        <v>1950</v>
      </c>
      <c r="H1417" s="51" t="str">
        <f>INDEX(Δεδομένα!B$1:B$51,MATCH('2021'!G1417,Δεδομένα!A$1:A$51,0))</f>
        <v>ΚΕΝΤΡΙΚΗΣ ΜΑΚΕΔΟΝΙΑΣ</v>
      </c>
      <c r="I1417" s="53">
        <f>INDEX(Δεδομένα!E$1:E$13,MATCH('2021'!H1417,Δεδομένα!D$1:D$13,0))</f>
        <v>3</v>
      </c>
      <c r="J1417" s="4">
        <v>44379</v>
      </c>
      <c r="K1417" s="3" t="s">
        <v>125</v>
      </c>
      <c r="L1417" s="17" t="str">
        <f t="shared" si="100"/>
        <v>02/07/2021 20:30</v>
      </c>
      <c r="M1417" s="4">
        <v>44380</v>
      </c>
      <c r="N1417" s="3" t="s">
        <v>87</v>
      </c>
      <c r="O1417" s="17" t="str">
        <f t="shared" si="101"/>
        <v>03/07/2021 07:35</v>
      </c>
      <c r="P1417" s="24">
        <f t="shared" si="102"/>
        <v>0.46180555555474712</v>
      </c>
      <c r="Q1417" s="28">
        <v>0</v>
      </c>
      <c r="R1417" s="27">
        <f t="shared" si="103"/>
        <v>664.99999999883585</v>
      </c>
      <c r="S1417" s="3" t="s">
        <v>4</v>
      </c>
      <c r="T1417" s="3" t="s">
        <v>1956</v>
      </c>
      <c r="U1417" s="3" t="s">
        <v>4</v>
      </c>
      <c r="V1417" s="3" t="s">
        <v>2157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30</v>
      </c>
      <c r="AC1417" s="5">
        <v>0</v>
      </c>
      <c r="AD1417" s="5">
        <v>0</v>
      </c>
      <c r="AE1417" s="2">
        <v>10</v>
      </c>
      <c r="AF1417" s="2">
        <v>0</v>
      </c>
      <c r="AG1417" s="2">
        <v>0</v>
      </c>
      <c r="AH1417" s="2">
        <v>0</v>
      </c>
      <c r="AI1417" s="2">
        <v>4</v>
      </c>
      <c r="AJ1417" s="2">
        <v>5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</row>
    <row r="1418" spans="1:46" x14ac:dyDescent="0.2">
      <c r="A1418" s="2">
        <v>1675927</v>
      </c>
      <c r="B1418" s="2">
        <v>867959</v>
      </c>
      <c r="C1418" s="7">
        <v>22.552475272276101</v>
      </c>
      <c r="D1418" s="7">
        <v>40.9812555073105</v>
      </c>
      <c r="E1418" s="19" t="s">
        <v>2136</v>
      </c>
      <c r="F1418" s="46">
        <f>INDEX(Δεδομένα!$P:$P,MATCH('2021'!E1418,Δεδομένα!$O:$O,0))</f>
        <v>60</v>
      </c>
      <c r="G1418" s="49" t="s">
        <v>1950</v>
      </c>
      <c r="H1418" s="51" t="str">
        <f>INDEX(Δεδομένα!B$1:B$51,MATCH('2021'!G1418,Δεδομένα!A$1:A$51,0))</f>
        <v>ΚΕΝΤΡΙΚΗΣ ΜΑΚΕΔΟΝΙΑΣ</v>
      </c>
      <c r="I1418" s="53">
        <f>INDEX(Δεδομένα!E$1:E$13,MATCH('2021'!H1418,Δεδομένα!D$1:D$13,0))</f>
        <v>3</v>
      </c>
      <c r="J1418" s="4">
        <v>44381</v>
      </c>
      <c r="K1418" s="3" t="s">
        <v>481</v>
      </c>
      <c r="L1418" s="17" t="str">
        <f t="shared" si="100"/>
        <v>04/07/2021 14:20</v>
      </c>
      <c r="M1418" s="4">
        <v>44381</v>
      </c>
      <c r="N1418" s="3" t="s">
        <v>161</v>
      </c>
      <c r="O1418" s="17" t="str">
        <f t="shared" si="101"/>
        <v>04/07/2021 15:00</v>
      </c>
      <c r="P1418" s="24">
        <f t="shared" si="102"/>
        <v>2.7777777781011537E-2</v>
      </c>
      <c r="Q1418" s="28">
        <v>0</v>
      </c>
      <c r="R1418" s="27">
        <f t="shared" si="103"/>
        <v>40.000000004656613</v>
      </c>
      <c r="S1418" s="3" t="s">
        <v>4</v>
      </c>
      <c r="T1418" s="3" t="s">
        <v>1956</v>
      </c>
      <c r="U1418" s="3" t="s">
        <v>4</v>
      </c>
      <c r="V1418" s="3" t="s">
        <v>2158</v>
      </c>
      <c r="W1418" s="5">
        <v>0</v>
      </c>
      <c r="X1418" s="5">
        <v>0</v>
      </c>
      <c r="Y1418" s="5">
        <v>0</v>
      </c>
      <c r="Z1418" s="5">
        <v>0.2</v>
      </c>
      <c r="AA1418" s="5">
        <v>0</v>
      </c>
      <c r="AB1418" s="5">
        <v>0</v>
      </c>
      <c r="AC1418" s="5">
        <v>0</v>
      </c>
      <c r="AD1418" s="5">
        <v>0</v>
      </c>
      <c r="AE1418" s="2">
        <v>2</v>
      </c>
      <c r="AF1418" s="2">
        <v>0</v>
      </c>
      <c r="AG1418" s="2">
        <v>0</v>
      </c>
      <c r="AH1418" s="2">
        <v>0</v>
      </c>
      <c r="AI1418" s="2">
        <v>0</v>
      </c>
      <c r="AJ1418" s="2">
        <v>1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</row>
    <row r="1419" spans="1:46" x14ac:dyDescent="0.2">
      <c r="A1419" s="2">
        <v>1675931</v>
      </c>
      <c r="B1419" s="2">
        <v>868678</v>
      </c>
      <c r="C1419" s="7">
        <v>22.434313991830201</v>
      </c>
      <c r="D1419" s="7">
        <v>40.983497810610999</v>
      </c>
      <c r="E1419" s="19" t="s">
        <v>2136</v>
      </c>
      <c r="F1419" s="46">
        <f>INDEX(Δεδομένα!$P:$P,MATCH('2021'!E1419,Δεδομένα!$O:$O,0))</f>
        <v>60</v>
      </c>
      <c r="G1419" s="49" t="s">
        <v>1950</v>
      </c>
      <c r="H1419" s="51" t="str">
        <f>INDEX(Δεδομένα!B$1:B$51,MATCH('2021'!G1419,Δεδομένα!A$1:A$51,0))</f>
        <v>ΚΕΝΤΡΙΚΗΣ ΜΑΚΕΔΟΝΙΑΣ</v>
      </c>
      <c r="I1419" s="53">
        <f>INDEX(Δεδομένα!E$1:E$13,MATCH('2021'!H1419,Δεδομένα!D$1:D$13,0))</f>
        <v>3</v>
      </c>
      <c r="J1419" s="4">
        <v>44383</v>
      </c>
      <c r="K1419" s="3" t="s">
        <v>96</v>
      </c>
      <c r="L1419" s="17" t="str">
        <f t="shared" si="100"/>
        <v>06/07/2021 20:55</v>
      </c>
      <c r="M1419" s="4">
        <v>44383</v>
      </c>
      <c r="N1419" s="3" t="s">
        <v>1345</v>
      </c>
      <c r="O1419" s="17" t="str">
        <f t="shared" si="101"/>
        <v>06/07/2021 23:00</v>
      </c>
      <c r="P1419" s="24">
        <f t="shared" si="102"/>
        <v>8.6805555554747116E-2</v>
      </c>
      <c r="Q1419" s="28">
        <v>0</v>
      </c>
      <c r="R1419" s="27">
        <f t="shared" si="103"/>
        <v>124.99999999883585</v>
      </c>
      <c r="S1419" s="3" t="s">
        <v>4</v>
      </c>
      <c r="T1419" s="3" t="s">
        <v>1956</v>
      </c>
      <c r="U1419" s="3" t="s">
        <v>4</v>
      </c>
      <c r="V1419" s="3" t="s">
        <v>2159</v>
      </c>
      <c r="W1419" s="5">
        <v>0</v>
      </c>
      <c r="X1419" s="5">
        <v>0</v>
      </c>
      <c r="Y1419" s="5">
        <v>0</v>
      </c>
      <c r="Z1419" s="5">
        <v>0.5</v>
      </c>
      <c r="AA1419" s="5">
        <v>0</v>
      </c>
      <c r="AB1419" s="5">
        <v>0</v>
      </c>
      <c r="AC1419" s="5">
        <v>0</v>
      </c>
      <c r="AD1419" s="5">
        <v>0</v>
      </c>
      <c r="AE1419" s="2">
        <v>2</v>
      </c>
      <c r="AF1419" s="2">
        <v>0</v>
      </c>
      <c r="AG1419" s="2">
        <v>0</v>
      </c>
      <c r="AH1419" s="2">
        <v>0</v>
      </c>
      <c r="AI1419" s="2">
        <v>0</v>
      </c>
      <c r="AJ1419" s="2">
        <v>1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</row>
    <row r="1420" spans="1:46" x14ac:dyDescent="0.2">
      <c r="A1420" s="2">
        <v>1676531</v>
      </c>
      <c r="B1420" s="2">
        <v>868865</v>
      </c>
      <c r="C1420" s="7">
        <v>22.560979345053099</v>
      </c>
      <c r="D1420" s="7">
        <v>40.985616283573499</v>
      </c>
      <c r="E1420" s="19" t="s">
        <v>2136</v>
      </c>
      <c r="F1420" s="46">
        <f>INDEX(Δεδομένα!$P:$P,MATCH('2021'!E1420,Δεδομένα!$O:$O,0))</f>
        <v>60</v>
      </c>
      <c r="G1420" s="49" t="s">
        <v>1950</v>
      </c>
      <c r="H1420" s="51" t="str">
        <f>INDEX(Δεδομένα!B$1:B$51,MATCH('2021'!G1420,Δεδομένα!A$1:A$51,0))</f>
        <v>ΚΕΝΤΡΙΚΗΣ ΜΑΚΕΔΟΝΙΑΣ</v>
      </c>
      <c r="I1420" s="53">
        <f>INDEX(Δεδομένα!E$1:E$13,MATCH('2021'!H1420,Δεδομένα!D$1:D$13,0))</f>
        <v>3</v>
      </c>
      <c r="J1420" s="4">
        <v>44384</v>
      </c>
      <c r="K1420" s="3" t="s">
        <v>447</v>
      </c>
      <c r="L1420" s="17" t="str">
        <f t="shared" si="100"/>
        <v>07/07/2021 13:40</v>
      </c>
      <c r="M1420" s="4">
        <v>44384</v>
      </c>
      <c r="N1420" s="3" t="s">
        <v>1016</v>
      </c>
      <c r="O1420" s="17" t="str">
        <f t="shared" si="101"/>
        <v>07/07/2021 14:25</v>
      </c>
      <c r="P1420" s="24">
        <f t="shared" si="102"/>
        <v>3.125E-2</v>
      </c>
      <c r="Q1420" s="28">
        <v>0</v>
      </c>
      <c r="R1420" s="27">
        <f t="shared" si="103"/>
        <v>45</v>
      </c>
      <c r="S1420" s="3" t="s">
        <v>4</v>
      </c>
      <c r="T1420" s="3" t="s">
        <v>1956</v>
      </c>
      <c r="U1420" s="3" t="s">
        <v>4</v>
      </c>
      <c r="V1420" s="3" t="s">
        <v>2145</v>
      </c>
      <c r="W1420" s="5">
        <v>0</v>
      </c>
      <c r="X1420" s="5">
        <v>0</v>
      </c>
      <c r="Y1420" s="5">
        <v>0</v>
      </c>
      <c r="Z1420" s="5">
        <v>0.2</v>
      </c>
      <c r="AA1420" s="5">
        <v>0</v>
      </c>
      <c r="AB1420" s="5">
        <v>0</v>
      </c>
      <c r="AC1420" s="5">
        <v>0</v>
      </c>
      <c r="AD1420" s="5">
        <v>0</v>
      </c>
      <c r="AE1420" s="2">
        <v>2</v>
      </c>
      <c r="AF1420" s="2">
        <v>0</v>
      </c>
      <c r="AG1420" s="2">
        <v>0</v>
      </c>
      <c r="AH1420" s="2">
        <v>0</v>
      </c>
      <c r="AI1420" s="2">
        <v>0</v>
      </c>
      <c r="AJ1420" s="2">
        <v>1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</row>
    <row r="1421" spans="1:46" x14ac:dyDescent="0.2">
      <c r="A1421" s="2">
        <v>1677167</v>
      </c>
      <c r="B1421" s="2">
        <v>870242</v>
      </c>
      <c r="C1421" s="7">
        <v>22.552226440403299</v>
      </c>
      <c r="D1421" s="7">
        <v>40.981113846782101</v>
      </c>
      <c r="E1421" s="19" t="s">
        <v>2136</v>
      </c>
      <c r="F1421" s="46">
        <f>INDEX(Δεδομένα!$P:$P,MATCH('2021'!E1421,Δεδομένα!$O:$O,0))</f>
        <v>60</v>
      </c>
      <c r="G1421" s="49" t="s">
        <v>1950</v>
      </c>
      <c r="H1421" s="51" t="str">
        <f>INDEX(Δεδομένα!B$1:B$51,MATCH('2021'!G1421,Δεδομένα!A$1:A$51,0))</f>
        <v>ΚΕΝΤΡΙΚΗΣ ΜΑΚΕΔΟΝΙΑΣ</v>
      </c>
      <c r="I1421" s="53">
        <f>INDEX(Δεδομένα!E$1:E$13,MATCH('2021'!H1421,Δεδομένα!D$1:D$13,0))</f>
        <v>3</v>
      </c>
      <c r="J1421" s="4">
        <v>44388</v>
      </c>
      <c r="K1421" s="3" t="s">
        <v>1014</v>
      </c>
      <c r="L1421" s="17" t="str">
        <f t="shared" si="100"/>
        <v>11/07/2021 21:55</v>
      </c>
      <c r="M1421" s="4">
        <v>44388</v>
      </c>
      <c r="N1421" s="3" t="s">
        <v>599</v>
      </c>
      <c r="O1421" s="17" t="str">
        <f t="shared" si="101"/>
        <v>11/07/2021 22:50</v>
      </c>
      <c r="P1421" s="24">
        <f t="shared" si="102"/>
        <v>3.8194444445252884E-2</v>
      </c>
      <c r="Q1421" s="28">
        <v>0</v>
      </c>
      <c r="R1421" s="27">
        <f t="shared" si="103"/>
        <v>55.000000001164153</v>
      </c>
      <c r="S1421" s="3" t="s">
        <v>4</v>
      </c>
      <c r="T1421" s="3" t="s">
        <v>1956</v>
      </c>
      <c r="U1421" s="3" t="s">
        <v>4</v>
      </c>
      <c r="V1421" s="3" t="s">
        <v>2158</v>
      </c>
      <c r="W1421" s="5">
        <v>0</v>
      </c>
      <c r="X1421" s="5">
        <v>0</v>
      </c>
      <c r="Y1421" s="5">
        <v>0</v>
      </c>
      <c r="Z1421" s="5">
        <v>0.1</v>
      </c>
      <c r="AA1421" s="5">
        <v>0</v>
      </c>
      <c r="AB1421" s="5">
        <v>0</v>
      </c>
      <c r="AC1421" s="5">
        <v>0</v>
      </c>
      <c r="AD1421" s="5">
        <v>0</v>
      </c>
      <c r="AE1421" s="2">
        <v>2</v>
      </c>
      <c r="AF1421" s="2">
        <v>0</v>
      </c>
      <c r="AG1421" s="2">
        <v>0</v>
      </c>
      <c r="AH1421" s="2">
        <v>0</v>
      </c>
      <c r="AI1421" s="2">
        <v>0</v>
      </c>
      <c r="AJ1421" s="2">
        <v>1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</row>
    <row r="1422" spans="1:46" x14ac:dyDescent="0.2">
      <c r="A1422" s="2">
        <v>1678485</v>
      </c>
      <c r="B1422" s="2">
        <v>871166</v>
      </c>
      <c r="C1422" s="7">
        <v>22.550883864654701</v>
      </c>
      <c r="D1422" s="7">
        <v>40.982505694450602</v>
      </c>
      <c r="E1422" s="19" t="s">
        <v>2136</v>
      </c>
      <c r="F1422" s="46">
        <f>INDEX(Δεδομένα!$P:$P,MATCH('2021'!E1422,Δεδομένα!$O:$O,0))</f>
        <v>60</v>
      </c>
      <c r="G1422" s="49" t="s">
        <v>1950</v>
      </c>
      <c r="H1422" s="51" t="str">
        <f>INDEX(Δεδομένα!B$1:B$51,MATCH('2021'!G1422,Δεδομένα!A$1:A$51,0))</f>
        <v>ΚΕΝΤΡΙΚΗΣ ΜΑΚΕΔΟΝΙΑΣ</v>
      </c>
      <c r="I1422" s="53">
        <f>INDEX(Δεδομένα!E$1:E$13,MATCH('2021'!H1422,Δεδομένα!D$1:D$13,0))</f>
        <v>3</v>
      </c>
      <c r="J1422" s="4">
        <v>44391</v>
      </c>
      <c r="K1422" s="3" t="s">
        <v>467</v>
      </c>
      <c r="L1422" s="17" t="str">
        <f t="shared" si="100"/>
        <v>14/07/2021 21:45</v>
      </c>
      <c r="M1422" s="4">
        <v>44391</v>
      </c>
      <c r="N1422" s="3" t="s">
        <v>1344</v>
      </c>
      <c r="O1422" s="17" t="str">
        <f t="shared" si="101"/>
        <v>14/07/2021 22:25</v>
      </c>
      <c r="P1422" s="24">
        <f t="shared" si="102"/>
        <v>2.7777777781011537E-2</v>
      </c>
      <c r="Q1422" s="28">
        <v>0</v>
      </c>
      <c r="R1422" s="27">
        <f t="shared" si="103"/>
        <v>40.000000004656613</v>
      </c>
      <c r="S1422" s="3" t="s">
        <v>4</v>
      </c>
      <c r="T1422" s="3" t="s">
        <v>1956</v>
      </c>
      <c r="U1422" s="3" t="s">
        <v>4</v>
      </c>
      <c r="V1422" s="3" t="s">
        <v>2158</v>
      </c>
      <c r="W1422" s="5">
        <v>0</v>
      </c>
      <c r="X1422" s="5">
        <v>0</v>
      </c>
      <c r="Y1422" s="5">
        <v>0</v>
      </c>
      <c r="Z1422" s="5">
        <v>0.1</v>
      </c>
      <c r="AA1422" s="5">
        <v>0</v>
      </c>
      <c r="AB1422" s="5">
        <v>0</v>
      </c>
      <c r="AC1422" s="5">
        <v>0</v>
      </c>
      <c r="AD1422" s="5">
        <v>0</v>
      </c>
      <c r="AE1422" s="2">
        <v>1</v>
      </c>
      <c r="AF1422" s="2">
        <v>0</v>
      </c>
      <c r="AG1422" s="2">
        <v>0</v>
      </c>
      <c r="AH1422" s="2">
        <v>0</v>
      </c>
      <c r="AI1422" s="2">
        <v>0</v>
      </c>
      <c r="AJ1422" s="2">
        <v>1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</row>
    <row r="1423" spans="1:46" x14ac:dyDescent="0.2">
      <c r="A1423" s="2">
        <v>1678732</v>
      </c>
      <c r="B1423" s="2">
        <v>871382</v>
      </c>
      <c r="C1423" s="7">
        <v>22.464233418029998</v>
      </c>
      <c r="D1423" s="7">
        <v>40.921560258374001</v>
      </c>
      <c r="E1423" s="19" t="s">
        <v>2136</v>
      </c>
      <c r="F1423" s="46">
        <f>INDEX(Δεδομένα!$P:$P,MATCH('2021'!E1423,Δεδομένα!$O:$O,0))</f>
        <v>60</v>
      </c>
      <c r="G1423" s="49" t="s">
        <v>1950</v>
      </c>
      <c r="H1423" s="51" t="str">
        <f>INDEX(Δεδομένα!B$1:B$51,MATCH('2021'!G1423,Δεδομένα!A$1:A$51,0))</f>
        <v>ΚΕΝΤΡΙΚΗΣ ΜΑΚΕΔΟΝΙΑΣ</v>
      </c>
      <c r="I1423" s="53">
        <f>INDEX(Δεδομένα!E$1:E$13,MATCH('2021'!H1423,Δεδομένα!D$1:D$13,0))</f>
        <v>3</v>
      </c>
      <c r="J1423" s="4">
        <v>44392</v>
      </c>
      <c r="K1423" s="3" t="s">
        <v>161</v>
      </c>
      <c r="L1423" s="17" t="str">
        <f t="shared" si="100"/>
        <v>15/07/2021 15:00</v>
      </c>
      <c r="M1423" s="4">
        <v>44392</v>
      </c>
      <c r="N1423" s="3" t="s">
        <v>407</v>
      </c>
      <c r="O1423" s="17" t="str">
        <f t="shared" si="101"/>
        <v>15/07/2021 15:40</v>
      </c>
      <c r="P1423" s="24">
        <f t="shared" si="102"/>
        <v>2.7777777781011537E-2</v>
      </c>
      <c r="Q1423" s="28">
        <v>0</v>
      </c>
      <c r="R1423" s="27">
        <f t="shared" si="103"/>
        <v>40.000000004656613</v>
      </c>
      <c r="S1423" s="3" t="s">
        <v>4</v>
      </c>
      <c r="T1423" s="3" t="s">
        <v>1956</v>
      </c>
      <c r="U1423" s="3" t="s">
        <v>4</v>
      </c>
      <c r="V1423" s="3" t="s">
        <v>2142</v>
      </c>
      <c r="W1423" s="5">
        <v>0</v>
      </c>
      <c r="X1423" s="5">
        <v>0</v>
      </c>
      <c r="Y1423" s="5">
        <v>0</v>
      </c>
      <c r="Z1423" s="5">
        <v>0.2</v>
      </c>
      <c r="AA1423" s="5">
        <v>0</v>
      </c>
      <c r="AB1423" s="5">
        <v>0.1</v>
      </c>
      <c r="AC1423" s="5">
        <v>0</v>
      </c>
      <c r="AD1423" s="5">
        <v>0</v>
      </c>
      <c r="AE1423" s="2">
        <v>2</v>
      </c>
      <c r="AF1423" s="2">
        <v>0</v>
      </c>
      <c r="AG1423" s="2">
        <v>0</v>
      </c>
      <c r="AH1423" s="2">
        <v>0</v>
      </c>
      <c r="AI1423" s="2">
        <v>0</v>
      </c>
      <c r="AJ1423" s="2">
        <v>1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</row>
    <row r="1424" spans="1:46" x14ac:dyDescent="0.2">
      <c r="A1424" s="2">
        <v>1679305</v>
      </c>
      <c r="B1424" s="2">
        <v>872279</v>
      </c>
      <c r="C1424" s="7">
        <v>22.417415291679902</v>
      </c>
      <c r="D1424" s="7">
        <v>41.089821903718999</v>
      </c>
      <c r="E1424" s="19" t="s">
        <v>2136</v>
      </c>
      <c r="F1424" s="46">
        <f>INDEX(Δεδομένα!$P:$P,MATCH('2021'!E1424,Δεδομένα!$O:$O,0))</f>
        <v>60</v>
      </c>
      <c r="G1424" s="49" t="s">
        <v>1950</v>
      </c>
      <c r="H1424" s="51" t="str">
        <f>INDEX(Δεδομένα!B$1:B$51,MATCH('2021'!G1424,Δεδομένα!A$1:A$51,0))</f>
        <v>ΚΕΝΤΡΙΚΗΣ ΜΑΚΕΔΟΝΙΑΣ</v>
      </c>
      <c r="I1424" s="53">
        <f>INDEX(Δεδομένα!E$1:E$13,MATCH('2021'!H1424,Δεδομένα!D$1:D$13,0))</f>
        <v>3</v>
      </c>
      <c r="J1424" s="4">
        <v>44395</v>
      </c>
      <c r="K1424" s="3" t="s">
        <v>527</v>
      </c>
      <c r="L1424" s="17" t="str">
        <f t="shared" si="100"/>
        <v>18/07/2021 11:20</v>
      </c>
      <c r="M1424" s="4">
        <v>44395</v>
      </c>
      <c r="N1424" s="3" t="s">
        <v>42</v>
      </c>
      <c r="O1424" s="17" t="str">
        <f t="shared" si="101"/>
        <v>18/07/2021 14:30</v>
      </c>
      <c r="P1424" s="24">
        <f t="shared" si="102"/>
        <v>0.13194444444525288</v>
      </c>
      <c r="Q1424" s="28">
        <v>0</v>
      </c>
      <c r="R1424" s="27">
        <f t="shared" si="103"/>
        <v>190.00000000116415</v>
      </c>
      <c r="S1424" s="3" t="s">
        <v>4</v>
      </c>
      <c r="T1424" s="3" t="s">
        <v>1956</v>
      </c>
      <c r="U1424" s="3" t="s">
        <v>4</v>
      </c>
      <c r="V1424" s="3" t="s">
        <v>2160</v>
      </c>
      <c r="W1424" s="5">
        <v>0.5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2">
        <v>7</v>
      </c>
      <c r="AF1424" s="2">
        <v>0</v>
      </c>
      <c r="AG1424" s="2">
        <v>0</v>
      </c>
      <c r="AH1424" s="2">
        <v>0</v>
      </c>
      <c r="AI1424" s="2">
        <v>2</v>
      </c>
      <c r="AJ1424" s="2">
        <v>3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</row>
    <row r="1425" spans="1:46" x14ac:dyDescent="0.2">
      <c r="A1425" s="2">
        <v>1680534</v>
      </c>
      <c r="B1425" s="2">
        <v>873336</v>
      </c>
      <c r="C1425" s="7">
        <v>22.533883718942501</v>
      </c>
      <c r="D1425" s="7">
        <v>41.129447235734801</v>
      </c>
      <c r="E1425" s="19" t="s">
        <v>2136</v>
      </c>
      <c r="F1425" s="46">
        <f>INDEX(Δεδομένα!$P:$P,MATCH('2021'!E1425,Δεδομένα!$O:$O,0))</f>
        <v>60</v>
      </c>
      <c r="G1425" s="49" t="s">
        <v>1950</v>
      </c>
      <c r="H1425" s="51" t="str">
        <f>INDEX(Δεδομένα!B$1:B$51,MATCH('2021'!G1425,Δεδομένα!A$1:A$51,0))</f>
        <v>ΚΕΝΤΡΙΚΗΣ ΜΑΚΕΔΟΝΙΑΣ</v>
      </c>
      <c r="I1425" s="53">
        <f>INDEX(Δεδομένα!E$1:E$13,MATCH('2021'!H1425,Δεδομένα!D$1:D$13,0))</f>
        <v>3</v>
      </c>
      <c r="J1425" s="4">
        <v>44398</v>
      </c>
      <c r="K1425" s="3" t="s">
        <v>742</v>
      </c>
      <c r="L1425" s="17" t="str">
        <f t="shared" si="100"/>
        <v>21/07/2021 19:55</v>
      </c>
      <c r="M1425" s="4">
        <v>44399</v>
      </c>
      <c r="N1425" s="3" t="s">
        <v>385</v>
      </c>
      <c r="O1425" s="17" t="str">
        <f t="shared" si="101"/>
        <v>22/07/2021 14:00</v>
      </c>
      <c r="P1425" s="24">
        <f t="shared" si="102"/>
        <v>0.75347222222626442</v>
      </c>
      <c r="Q1425" s="28">
        <v>0</v>
      </c>
      <c r="R1425" s="27">
        <f t="shared" si="103"/>
        <v>1085.0000000058208</v>
      </c>
      <c r="S1425" s="3" t="s">
        <v>4</v>
      </c>
      <c r="T1425" s="3" t="s">
        <v>1956</v>
      </c>
      <c r="U1425" s="3" t="s">
        <v>4</v>
      </c>
      <c r="V1425" s="3" t="s">
        <v>2161</v>
      </c>
      <c r="W1425" s="5">
        <v>3</v>
      </c>
      <c r="X1425" s="5">
        <v>0</v>
      </c>
      <c r="Y1425" s="5">
        <v>0</v>
      </c>
      <c r="Z1425" s="5">
        <v>2</v>
      </c>
      <c r="AA1425" s="5">
        <v>0</v>
      </c>
      <c r="AB1425" s="5">
        <v>0</v>
      </c>
      <c r="AC1425" s="5">
        <v>0</v>
      </c>
      <c r="AD1425" s="5">
        <v>0</v>
      </c>
      <c r="AE1425" s="2">
        <v>17</v>
      </c>
      <c r="AF1425" s="2">
        <v>0</v>
      </c>
      <c r="AG1425" s="2">
        <v>0</v>
      </c>
      <c r="AH1425" s="2">
        <v>0</v>
      </c>
      <c r="AI1425" s="2">
        <v>5</v>
      </c>
      <c r="AJ1425" s="2">
        <v>8</v>
      </c>
      <c r="AK1425" s="2">
        <v>0</v>
      </c>
      <c r="AL1425" s="2">
        <v>0</v>
      </c>
      <c r="AM1425" s="2">
        <v>3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</row>
    <row r="1426" spans="1:46" x14ac:dyDescent="0.2">
      <c r="A1426" s="2">
        <v>1682198</v>
      </c>
      <c r="B1426" s="2">
        <v>874663</v>
      </c>
      <c r="C1426" s="7">
        <v>22.407849045279601</v>
      </c>
      <c r="D1426" s="7">
        <v>41.108830808062599</v>
      </c>
      <c r="E1426" s="19" t="s">
        <v>2136</v>
      </c>
      <c r="F1426" s="46">
        <f>INDEX(Δεδομένα!$P:$P,MATCH('2021'!E1426,Δεδομένα!$O:$O,0))</f>
        <v>60</v>
      </c>
      <c r="G1426" s="49" t="s">
        <v>1950</v>
      </c>
      <c r="H1426" s="51" t="str">
        <f>INDEX(Δεδομένα!B$1:B$51,MATCH('2021'!G1426,Δεδομένα!A$1:A$51,0))</f>
        <v>ΚΕΝΤΡΙΚΗΣ ΜΑΚΕΔΟΝΙΑΣ</v>
      </c>
      <c r="I1426" s="53">
        <f>INDEX(Δεδομένα!E$1:E$13,MATCH('2021'!H1426,Δεδομένα!D$1:D$13,0))</f>
        <v>3</v>
      </c>
      <c r="J1426" s="4">
        <v>44403</v>
      </c>
      <c r="K1426" s="3" t="s">
        <v>522</v>
      </c>
      <c r="L1426" s="17" t="str">
        <f t="shared" si="100"/>
        <v>26/07/2021 15:15</v>
      </c>
      <c r="M1426" s="4">
        <v>44406</v>
      </c>
      <c r="N1426" s="3" t="s">
        <v>331</v>
      </c>
      <c r="O1426" s="17" t="str">
        <f t="shared" si="101"/>
        <v>29/07/2021 12:15</v>
      </c>
      <c r="P1426" s="29">
        <f t="shared" si="102"/>
        <v>2.875</v>
      </c>
      <c r="Q1426" s="30">
        <f>2*24</f>
        <v>48</v>
      </c>
      <c r="R1426" s="27">
        <f t="shared" si="103"/>
        <v>4140</v>
      </c>
      <c r="S1426" s="3" t="s">
        <v>4</v>
      </c>
      <c r="T1426" s="3" t="s">
        <v>1956</v>
      </c>
      <c r="U1426" s="3" t="s">
        <v>4</v>
      </c>
      <c r="V1426" s="3" t="s">
        <v>2162</v>
      </c>
      <c r="W1426" s="5">
        <v>50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2">
        <v>39</v>
      </c>
      <c r="AF1426" s="2">
        <v>29</v>
      </c>
      <c r="AG1426" s="2">
        <v>0</v>
      </c>
      <c r="AH1426" s="2">
        <v>0</v>
      </c>
      <c r="AI1426" s="2">
        <v>4</v>
      </c>
      <c r="AJ1426" s="2">
        <v>23</v>
      </c>
      <c r="AK1426" s="2">
        <v>1</v>
      </c>
      <c r="AL1426" s="2">
        <v>2</v>
      </c>
      <c r="AM1426" s="2">
        <v>1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1</v>
      </c>
      <c r="AT1426" s="2">
        <v>0</v>
      </c>
    </row>
    <row r="1427" spans="1:46" x14ac:dyDescent="0.2">
      <c r="A1427" s="2">
        <v>1682200</v>
      </c>
      <c r="B1427" s="2">
        <v>875403</v>
      </c>
      <c r="C1427" s="7">
        <v>22.5918268718967</v>
      </c>
      <c r="D1427" s="7">
        <v>40.924748785882699</v>
      </c>
      <c r="E1427" s="19" t="s">
        <v>2136</v>
      </c>
      <c r="F1427" s="46">
        <f>INDEX(Δεδομένα!$P:$P,MATCH('2021'!E1427,Δεδομένα!$O:$O,0))</f>
        <v>60</v>
      </c>
      <c r="G1427" s="49" t="s">
        <v>1950</v>
      </c>
      <c r="H1427" s="51" t="str">
        <f>INDEX(Δεδομένα!B$1:B$51,MATCH('2021'!G1427,Δεδομένα!A$1:A$51,0))</f>
        <v>ΚΕΝΤΡΙΚΗΣ ΜΑΚΕΔΟΝΙΑΣ</v>
      </c>
      <c r="I1427" s="53">
        <f>INDEX(Δεδομένα!E$1:E$13,MATCH('2021'!H1427,Δεδομένα!D$1:D$13,0))</f>
        <v>3</v>
      </c>
      <c r="J1427" s="4">
        <v>44405</v>
      </c>
      <c r="K1427" s="3" t="s">
        <v>79</v>
      </c>
      <c r="L1427" s="17" t="str">
        <f t="shared" si="100"/>
        <v>28/07/2021 19:10</v>
      </c>
      <c r="M1427" s="4">
        <v>44405</v>
      </c>
      <c r="N1427" s="3" t="s">
        <v>524</v>
      </c>
      <c r="O1427" s="17" t="str">
        <f t="shared" si="101"/>
        <v>28/07/2021 20:40</v>
      </c>
      <c r="P1427" s="24">
        <f t="shared" si="102"/>
        <v>6.25E-2</v>
      </c>
      <c r="Q1427" s="28">
        <v>0</v>
      </c>
      <c r="R1427" s="27">
        <f t="shared" si="103"/>
        <v>90</v>
      </c>
      <c r="S1427" s="3" t="s">
        <v>4</v>
      </c>
      <c r="T1427" s="3" t="s">
        <v>1956</v>
      </c>
      <c r="U1427" s="3" t="s">
        <v>4</v>
      </c>
      <c r="V1427" s="3" t="s">
        <v>2146</v>
      </c>
      <c r="W1427" s="5">
        <v>0</v>
      </c>
      <c r="X1427" s="5">
        <v>0</v>
      </c>
      <c r="Y1427" s="5">
        <v>0</v>
      </c>
      <c r="Z1427" s="5">
        <v>2</v>
      </c>
      <c r="AA1427" s="5">
        <v>2</v>
      </c>
      <c r="AB1427" s="5">
        <v>0</v>
      </c>
      <c r="AC1427" s="5">
        <v>0</v>
      </c>
      <c r="AD1427" s="5">
        <v>0</v>
      </c>
      <c r="AE1427" s="2">
        <v>6</v>
      </c>
      <c r="AF1427" s="2">
        <v>0</v>
      </c>
      <c r="AG1427" s="2">
        <v>0</v>
      </c>
      <c r="AH1427" s="2">
        <v>0</v>
      </c>
      <c r="AI1427" s="2">
        <v>0</v>
      </c>
      <c r="AJ1427" s="2">
        <v>3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</row>
    <row r="1428" spans="1:46" x14ac:dyDescent="0.2">
      <c r="A1428" s="2">
        <v>1682201</v>
      </c>
      <c r="B1428" s="2">
        <v>875671</v>
      </c>
      <c r="C1428" s="7">
        <v>22.512028339312199</v>
      </c>
      <c r="D1428" s="7">
        <v>40.880325818602103</v>
      </c>
      <c r="E1428" s="19" t="s">
        <v>2136</v>
      </c>
      <c r="F1428" s="46">
        <f>INDEX(Δεδομένα!$P:$P,MATCH('2021'!E1428,Δεδομένα!$O:$O,0))</f>
        <v>60</v>
      </c>
      <c r="G1428" s="49" t="s">
        <v>1950</v>
      </c>
      <c r="H1428" s="51" t="str">
        <f>INDEX(Δεδομένα!B$1:B$51,MATCH('2021'!G1428,Δεδομένα!A$1:A$51,0))</f>
        <v>ΚΕΝΤΡΙΚΗΣ ΜΑΚΕΔΟΝΙΑΣ</v>
      </c>
      <c r="I1428" s="53">
        <f>INDEX(Δεδομένα!E$1:E$13,MATCH('2021'!H1428,Δεδομένα!D$1:D$13,0))</f>
        <v>3</v>
      </c>
      <c r="J1428" s="4">
        <v>44406</v>
      </c>
      <c r="K1428" s="3" t="s">
        <v>563</v>
      </c>
      <c r="L1428" s="17" t="str">
        <f t="shared" si="100"/>
        <v>29/07/2021 17:15</v>
      </c>
      <c r="M1428" s="4">
        <v>44406</v>
      </c>
      <c r="N1428" s="3" t="s">
        <v>404</v>
      </c>
      <c r="O1428" s="17" t="str">
        <f t="shared" si="101"/>
        <v>29/07/2021 18:05</v>
      </c>
      <c r="P1428" s="24">
        <f t="shared" si="102"/>
        <v>3.4722222218988463E-2</v>
      </c>
      <c r="Q1428" s="28">
        <v>0</v>
      </c>
      <c r="R1428" s="27">
        <f t="shared" si="103"/>
        <v>49.999999995343387</v>
      </c>
      <c r="S1428" s="3" t="s">
        <v>4</v>
      </c>
      <c r="T1428" s="3" t="s">
        <v>1956</v>
      </c>
      <c r="U1428" s="3" t="s">
        <v>4</v>
      </c>
      <c r="V1428" s="3" t="s">
        <v>2163</v>
      </c>
      <c r="W1428" s="5">
        <v>0</v>
      </c>
      <c r="X1428" s="5">
        <v>0</v>
      </c>
      <c r="Y1428" s="5">
        <v>0</v>
      </c>
      <c r="Z1428" s="5">
        <v>1</v>
      </c>
      <c r="AA1428" s="5">
        <v>0</v>
      </c>
      <c r="AB1428" s="5">
        <v>0</v>
      </c>
      <c r="AC1428" s="5">
        <v>0</v>
      </c>
      <c r="AD1428" s="5">
        <v>0</v>
      </c>
      <c r="AE1428" s="2">
        <v>2</v>
      </c>
      <c r="AF1428" s="2">
        <v>0</v>
      </c>
      <c r="AG1428" s="2">
        <v>0</v>
      </c>
      <c r="AH1428" s="2">
        <v>0</v>
      </c>
      <c r="AI1428" s="2">
        <v>0</v>
      </c>
      <c r="AJ1428" s="2">
        <v>1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</row>
    <row r="1429" spans="1:46" x14ac:dyDescent="0.2">
      <c r="A1429" s="2">
        <v>1682882</v>
      </c>
      <c r="B1429" s="2">
        <v>875938</v>
      </c>
      <c r="C1429" s="7">
        <v>22.593877329738401</v>
      </c>
      <c r="D1429" s="7">
        <v>40.917078483869901</v>
      </c>
      <c r="E1429" s="19" t="s">
        <v>2136</v>
      </c>
      <c r="F1429" s="46">
        <f>INDEX(Δεδομένα!$P:$P,MATCH('2021'!E1429,Δεδομένα!$O:$O,0))</f>
        <v>60</v>
      </c>
      <c r="G1429" s="49" t="s">
        <v>1950</v>
      </c>
      <c r="H1429" s="51" t="str">
        <f>INDEX(Δεδομένα!B$1:B$51,MATCH('2021'!G1429,Δεδομένα!A$1:A$51,0))</f>
        <v>ΚΕΝΤΡΙΚΗΣ ΜΑΚΕΔΟΝΙΑΣ</v>
      </c>
      <c r="I1429" s="53">
        <f>INDEX(Δεδομένα!E$1:E$13,MATCH('2021'!H1429,Δεδομένα!D$1:D$13,0))</f>
        <v>3</v>
      </c>
      <c r="J1429" s="4">
        <v>44407</v>
      </c>
      <c r="K1429" s="3" t="s">
        <v>365</v>
      </c>
      <c r="L1429" s="17" t="str">
        <f t="shared" si="100"/>
        <v>30/07/2021 13:50</v>
      </c>
      <c r="M1429" s="4">
        <v>44407</v>
      </c>
      <c r="N1429" s="3" t="s">
        <v>161</v>
      </c>
      <c r="O1429" s="17" t="str">
        <f t="shared" si="101"/>
        <v>30/07/2021 15:00</v>
      </c>
      <c r="P1429" s="24">
        <f t="shared" si="102"/>
        <v>4.8611111109494232E-2</v>
      </c>
      <c r="Q1429" s="28">
        <v>0</v>
      </c>
      <c r="R1429" s="27">
        <f t="shared" si="103"/>
        <v>69.999999997671694</v>
      </c>
      <c r="S1429" s="3" t="s">
        <v>4</v>
      </c>
      <c r="T1429" s="3" t="s">
        <v>1956</v>
      </c>
      <c r="U1429" s="3" t="s">
        <v>4</v>
      </c>
      <c r="V1429" s="3" t="s">
        <v>2146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0.1</v>
      </c>
      <c r="AC1429" s="5">
        <v>0</v>
      </c>
      <c r="AD1429" s="5">
        <v>0</v>
      </c>
      <c r="AE1429" s="2">
        <v>2</v>
      </c>
      <c r="AF1429" s="2">
        <v>0</v>
      </c>
      <c r="AG1429" s="2">
        <v>0</v>
      </c>
      <c r="AH1429" s="2">
        <v>0</v>
      </c>
      <c r="AI1429" s="2">
        <v>0</v>
      </c>
      <c r="AJ1429" s="2">
        <v>1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</row>
    <row r="1430" spans="1:46" x14ac:dyDescent="0.2">
      <c r="A1430" s="2">
        <v>1692357</v>
      </c>
      <c r="B1430" s="2">
        <v>878417</v>
      </c>
      <c r="C1430" s="7">
        <v>22.5551017348889</v>
      </c>
      <c r="D1430" s="7">
        <v>40.967283366875897</v>
      </c>
      <c r="E1430" s="19" t="s">
        <v>2136</v>
      </c>
      <c r="F1430" s="46">
        <f>INDEX(Δεδομένα!$P:$P,MATCH('2021'!E1430,Δεδομένα!$O:$O,0))</f>
        <v>60</v>
      </c>
      <c r="G1430" s="49" t="s">
        <v>1950</v>
      </c>
      <c r="H1430" s="51" t="str">
        <f>INDEX(Δεδομένα!B$1:B$51,MATCH('2021'!G1430,Δεδομένα!A$1:A$51,0))</f>
        <v>ΚΕΝΤΡΙΚΗΣ ΜΑΚΕΔΟΝΙΑΣ</v>
      </c>
      <c r="I1430" s="53">
        <f>INDEX(Δεδομένα!E$1:E$13,MATCH('2021'!H1430,Δεδομένα!D$1:D$13,0))</f>
        <v>3</v>
      </c>
      <c r="J1430" s="4">
        <v>44412</v>
      </c>
      <c r="K1430" s="3" t="s">
        <v>79</v>
      </c>
      <c r="L1430" s="17" t="str">
        <f t="shared" si="100"/>
        <v>04/08/2021 19:10</v>
      </c>
      <c r="M1430" s="4">
        <v>44412</v>
      </c>
      <c r="N1430" s="3" t="s">
        <v>534</v>
      </c>
      <c r="O1430" s="17" t="str">
        <f t="shared" si="101"/>
        <v>04/08/2021 20:45</v>
      </c>
      <c r="P1430" s="24">
        <f t="shared" si="102"/>
        <v>6.5972222226264421E-2</v>
      </c>
      <c r="Q1430" s="28">
        <v>0</v>
      </c>
      <c r="R1430" s="27">
        <f t="shared" si="103"/>
        <v>95.000000005820766</v>
      </c>
      <c r="S1430" s="3" t="s">
        <v>4</v>
      </c>
      <c r="T1430" s="3" t="s">
        <v>1956</v>
      </c>
      <c r="U1430" s="3" t="s">
        <v>4</v>
      </c>
      <c r="V1430" s="3" t="s">
        <v>2145</v>
      </c>
      <c r="W1430" s="5">
        <v>0</v>
      </c>
      <c r="X1430" s="5">
        <v>0</v>
      </c>
      <c r="Y1430" s="5">
        <v>0</v>
      </c>
      <c r="Z1430" s="5">
        <v>8</v>
      </c>
      <c r="AA1430" s="5">
        <v>2</v>
      </c>
      <c r="AB1430" s="5">
        <v>0</v>
      </c>
      <c r="AC1430" s="5">
        <v>0</v>
      </c>
      <c r="AD1430" s="5">
        <v>0</v>
      </c>
      <c r="AE1430" s="2">
        <v>7</v>
      </c>
      <c r="AF1430" s="2">
        <v>0</v>
      </c>
      <c r="AG1430" s="2">
        <v>0</v>
      </c>
      <c r="AH1430" s="2">
        <v>0</v>
      </c>
      <c r="AI1430" s="2">
        <v>2</v>
      </c>
      <c r="AJ1430" s="2">
        <v>3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</row>
    <row r="1431" spans="1:46" x14ac:dyDescent="0.2">
      <c r="A1431" s="2">
        <v>1690185</v>
      </c>
      <c r="B1431" s="2">
        <v>884103</v>
      </c>
      <c r="C1431" s="7">
        <v>22.5469543837998</v>
      </c>
      <c r="D1431" s="7">
        <v>40.976398839713603</v>
      </c>
      <c r="E1431" s="19" t="s">
        <v>2136</v>
      </c>
      <c r="F1431" s="46">
        <f>INDEX(Δεδομένα!$P:$P,MATCH('2021'!E1431,Δεδομένα!$O:$O,0))</f>
        <v>60</v>
      </c>
      <c r="G1431" s="49" t="s">
        <v>1950</v>
      </c>
      <c r="H1431" s="51" t="str">
        <f>INDEX(Δεδομένα!B$1:B$51,MATCH('2021'!G1431,Δεδομένα!A$1:A$51,0))</f>
        <v>ΚΕΝΤΡΙΚΗΣ ΜΑΚΕΔΟΝΙΑΣ</v>
      </c>
      <c r="I1431" s="53">
        <f>INDEX(Δεδομένα!E$1:E$13,MATCH('2021'!H1431,Δεδομένα!D$1:D$13,0))</f>
        <v>3</v>
      </c>
      <c r="J1431" s="4">
        <v>44426</v>
      </c>
      <c r="K1431" s="3" t="s">
        <v>694</v>
      </c>
      <c r="L1431" s="17" t="str">
        <f t="shared" si="100"/>
        <v>18/08/2021 20:20</v>
      </c>
      <c r="M1431" s="4">
        <v>44426</v>
      </c>
      <c r="N1431" s="3" t="s">
        <v>1345</v>
      </c>
      <c r="O1431" s="17" t="str">
        <f t="shared" si="101"/>
        <v>18/08/2021 23:00</v>
      </c>
      <c r="P1431" s="24">
        <f t="shared" si="102"/>
        <v>0.11111111111677019</v>
      </c>
      <c r="Q1431" s="28">
        <v>0</v>
      </c>
      <c r="R1431" s="27">
        <f t="shared" si="103"/>
        <v>160.00000000814907</v>
      </c>
      <c r="S1431" s="3" t="s">
        <v>4</v>
      </c>
      <c r="T1431" s="3" t="s">
        <v>1956</v>
      </c>
      <c r="U1431" s="3" t="s">
        <v>4</v>
      </c>
      <c r="V1431" s="3" t="s">
        <v>2145</v>
      </c>
      <c r="W1431" s="5">
        <v>0</v>
      </c>
      <c r="X1431" s="5">
        <v>0</v>
      </c>
      <c r="Y1431" s="5">
        <v>0</v>
      </c>
      <c r="Z1431" s="5">
        <v>1</v>
      </c>
      <c r="AA1431" s="5">
        <v>0</v>
      </c>
      <c r="AB1431" s="5">
        <v>0</v>
      </c>
      <c r="AC1431" s="5">
        <v>0</v>
      </c>
      <c r="AD1431" s="5">
        <v>0</v>
      </c>
      <c r="AE1431" s="2">
        <v>8</v>
      </c>
      <c r="AF1431" s="2">
        <v>0</v>
      </c>
      <c r="AG1431" s="2">
        <v>0</v>
      </c>
      <c r="AH1431" s="2">
        <v>0</v>
      </c>
      <c r="AI1431" s="2">
        <v>0</v>
      </c>
      <c r="AJ1431" s="2">
        <v>4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</row>
    <row r="1432" spans="1:46" x14ac:dyDescent="0.2">
      <c r="A1432" s="2">
        <v>1695928</v>
      </c>
      <c r="B1432" s="2">
        <v>891467</v>
      </c>
      <c r="C1432" s="7">
        <v>22.506650691146302</v>
      </c>
      <c r="D1432" s="7">
        <v>40.877257115230499</v>
      </c>
      <c r="E1432" s="19" t="s">
        <v>2136</v>
      </c>
      <c r="F1432" s="46">
        <f>INDEX(Δεδομένα!$P:$P,MATCH('2021'!E1432,Δεδομένα!$O:$O,0))</f>
        <v>60</v>
      </c>
      <c r="G1432" s="49" t="s">
        <v>1950</v>
      </c>
      <c r="H1432" s="51" t="str">
        <f>INDEX(Δεδομένα!B$1:B$51,MATCH('2021'!G1432,Δεδομένα!A$1:A$51,0))</f>
        <v>ΚΕΝΤΡΙΚΗΣ ΜΑΚΕΔΟΝΙΑΣ</v>
      </c>
      <c r="I1432" s="53">
        <f>INDEX(Δεδομένα!E$1:E$13,MATCH('2021'!H1432,Δεδομένα!D$1:D$13,0))</f>
        <v>3</v>
      </c>
      <c r="J1432" s="4">
        <v>44454</v>
      </c>
      <c r="K1432" s="3" t="s">
        <v>526</v>
      </c>
      <c r="L1432" s="17" t="str">
        <f t="shared" si="100"/>
        <v>15/09/2021 17:05</v>
      </c>
      <c r="M1432" s="4">
        <v>44454</v>
      </c>
      <c r="N1432" s="3" t="s">
        <v>9</v>
      </c>
      <c r="O1432" s="17" t="str">
        <f t="shared" si="101"/>
        <v>15/09/2021 18:15</v>
      </c>
      <c r="P1432" s="24">
        <f t="shared" si="102"/>
        <v>4.8611111109494232E-2</v>
      </c>
      <c r="Q1432" s="28">
        <v>0</v>
      </c>
      <c r="R1432" s="27">
        <f t="shared" si="103"/>
        <v>69.999999997671694</v>
      </c>
      <c r="S1432" s="3" t="s">
        <v>4</v>
      </c>
      <c r="T1432" s="3" t="s">
        <v>1956</v>
      </c>
      <c r="U1432" s="3" t="s">
        <v>4</v>
      </c>
      <c r="V1432" s="3" t="s">
        <v>2163</v>
      </c>
      <c r="W1432" s="5">
        <v>0</v>
      </c>
      <c r="X1432" s="5">
        <v>0</v>
      </c>
      <c r="Y1432" s="5">
        <v>0</v>
      </c>
      <c r="Z1432" s="5">
        <v>1</v>
      </c>
      <c r="AA1432" s="5">
        <v>0</v>
      </c>
      <c r="AB1432" s="5">
        <v>0</v>
      </c>
      <c r="AC1432" s="5">
        <v>0.5</v>
      </c>
      <c r="AD1432" s="5">
        <v>0</v>
      </c>
      <c r="AE1432" s="2">
        <v>2</v>
      </c>
      <c r="AF1432" s="2">
        <v>0</v>
      </c>
      <c r="AG1432" s="2">
        <v>0</v>
      </c>
      <c r="AH1432" s="2">
        <v>0</v>
      </c>
      <c r="AI1432" s="2">
        <v>0</v>
      </c>
      <c r="AJ1432" s="2">
        <v>1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</row>
    <row r="1433" spans="1:46" x14ac:dyDescent="0.2">
      <c r="A1433" s="2">
        <v>1699481</v>
      </c>
      <c r="B1433" s="2">
        <v>891699</v>
      </c>
      <c r="C1433" s="7">
        <v>22.5494265479802</v>
      </c>
      <c r="D1433" s="7">
        <v>40.997408908095203</v>
      </c>
      <c r="E1433" s="19" t="s">
        <v>2136</v>
      </c>
      <c r="F1433" s="46">
        <f>INDEX(Δεδομένα!$P:$P,MATCH('2021'!E1433,Δεδομένα!$O:$O,0))</f>
        <v>60</v>
      </c>
      <c r="G1433" s="49" t="s">
        <v>1950</v>
      </c>
      <c r="H1433" s="51" t="str">
        <f>INDEX(Δεδομένα!B$1:B$51,MATCH('2021'!G1433,Δεδομένα!A$1:A$51,0))</f>
        <v>ΚΕΝΤΡΙΚΗΣ ΜΑΚΕΔΟΝΙΑΣ</v>
      </c>
      <c r="I1433" s="53">
        <f>INDEX(Δεδομένα!E$1:E$13,MATCH('2021'!H1433,Δεδομένα!D$1:D$13,0))</f>
        <v>3</v>
      </c>
      <c r="J1433" s="4">
        <v>44455</v>
      </c>
      <c r="K1433" s="3" t="s">
        <v>486</v>
      </c>
      <c r="L1433" s="17" t="str">
        <f t="shared" si="100"/>
        <v>16/09/2021 13:45</v>
      </c>
      <c r="M1433" s="4">
        <v>44455</v>
      </c>
      <c r="N1433" s="3" t="s">
        <v>499</v>
      </c>
      <c r="O1433" s="17" t="str">
        <f t="shared" si="101"/>
        <v>16/09/2021 15:10</v>
      </c>
      <c r="P1433" s="24">
        <f t="shared" si="102"/>
        <v>5.9027777781011537E-2</v>
      </c>
      <c r="Q1433" s="28">
        <v>0</v>
      </c>
      <c r="R1433" s="27">
        <f t="shared" si="103"/>
        <v>85.000000004656613</v>
      </c>
      <c r="S1433" s="3" t="s">
        <v>4</v>
      </c>
      <c r="T1433" s="3" t="s">
        <v>1956</v>
      </c>
      <c r="U1433" s="3" t="s">
        <v>4</v>
      </c>
      <c r="V1433" s="3" t="s">
        <v>2145</v>
      </c>
      <c r="W1433" s="5">
        <v>0</v>
      </c>
      <c r="X1433" s="5">
        <v>0</v>
      </c>
      <c r="Y1433" s="5">
        <v>0</v>
      </c>
      <c r="Z1433" s="5">
        <v>4</v>
      </c>
      <c r="AA1433" s="5">
        <v>0</v>
      </c>
      <c r="AB1433" s="5">
        <v>0</v>
      </c>
      <c r="AC1433" s="5">
        <v>0</v>
      </c>
      <c r="AD1433" s="5">
        <v>0</v>
      </c>
      <c r="AE1433" s="2">
        <v>5</v>
      </c>
      <c r="AF1433" s="2">
        <v>0</v>
      </c>
      <c r="AG1433" s="2">
        <v>0</v>
      </c>
      <c r="AH1433" s="2">
        <v>0</v>
      </c>
      <c r="AI1433" s="2">
        <v>0</v>
      </c>
      <c r="AJ1433" s="2">
        <v>3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</row>
    <row r="1434" spans="1:46" x14ac:dyDescent="0.2">
      <c r="A1434" s="2">
        <v>1699482</v>
      </c>
      <c r="B1434" s="2">
        <v>893374</v>
      </c>
      <c r="D1434" s="2"/>
      <c r="E1434" s="19" t="s">
        <v>2136</v>
      </c>
      <c r="F1434" s="46">
        <f>INDEX(Δεδομένα!$P:$P,MATCH('2021'!E1434,Δεδομένα!$O:$O,0))</f>
        <v>60</v>
      </c>
      <c r="G1434" s="49" t="s">
        <v>1950</v>
      </c>
      <c r="H1434" s="51" t="str">
        <f>INDEX(Δεδομένα!B$1:B$51,MATCH('2021'!G1434,Δεδομένα!A$1:A$51,0))</f>
        <v>ΚΕΝΤΡΙΚΗΣ ΜΑΚΕΔΟΝΙΑΣ</v>
      </c>
      <c r="I1434" s="53">
        <f>INDEX(Δεδομένα!E$1:E$13,MATCH('2021'!H1434,Δεδομένα!D$1:D$13,0))</f>
        <v>3</v>
      </c>
      <c r="J1434" s="4">
        <v>44461</v>
      </c>
      <c r="K1434" s="3" t="s">
        <v>150</v>
      </c>
      <c r="L1434" s="17" t="str">
        <f t="shared" si="100"/>
        <v>22/09/2021 19:00</v>
      </c>
      <c r="M1434" s="4">
        <v>44461</v>
      </c>
      <c r="N1434" s="3" t="s">
        <v>147</v>
      </c>
      <c r="O1434" s="17" t="str">
        <f t="shared" si="101"/>
        <v>22/09/2021 20:00</v>
      </c>
      <c r="P1434" s="24">
        <f t="shared" si="102"/>
        <v>4.1666666671517305E-2</v>
      </c>
      <c r="Q1434" s="28">
        <v>0</v>
      </c>
      <c r="R1434" s="27">
        <f t="shared" si="103"/>
        <v>60.000000006984919</v>
      </c>
      <c r="S1434" s="3" t="s">
        <v>4</v>
      </c>
      <c r="T1434" s="3" t="s">
        <v>1956</v>
      </c>
      <c r="U1434" s="3" t="s">
        <v>4</v>
      </c>
      <c r="V1434" s="3" t="s">
        <v>2159</v>
      </c>
      <c r="W1434" s="5">
        <v>0</v>
      </c>
      <c r="X1434" s="5">
        <v>0</v>
      </c>
      <c r="Y1434" s="5">
        <v>0</v>
      </c>
      <c r="Z1434" s="5">
        <v>0</v>
      </c>
      <c r="AA1434" s="5">
        <v>0.5</v>
      </c>
      <c r="AB1434" s="5">
        <v>0</v>
      </c>
      <c r="AC1434" s="5">
        <v>0</v>
      </c>
      <c r="AD1434" s="5">
        <v>0</v>
      </c>
      <c r="AE1434" s="2">
        <v>4</v>
      </c>
      <c r="AF1434" s="2">
        <v>0</v>
      </c>
      <c r="AG1434" s="2">
        <v>0</v>
      </c>
      <c r="AH1434" s="2">
        <v>0</v>
      </c>
      <c r="AI1434" s="2">
        <v>0</v>
      </c>
      <c r="AJ1434" s="2">
        <v>2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</row>
    <row r="1435" spans="1:46" x14ac:dyDescent="0.2">
      <c r="A1435" s="2">
        <v>1699515</v>
      </c>
      <c r="B1435" s="2">
        <v>893781</v>
      </c>
      <c r="C1435" s="7">
        <v>22.550214256209401</v>
      </c>
      <c r="D1435" s="7">
        <v>41.015546723176101</v>
      </c>
      <c r="E1435" s="19" t="s">
        <v>2136</v>
      </c>
      <c r="F1435" s="46">
        <f>INDEX(Δεδομένα!$P:$P,MATCH('2021'!E1435,Δεδομένα!$O:$O,0))</f>
        <v>60</v>
      </c>
      <c r="G1435" s="49" t="s">
        <v>1950</v>
      </c>
      <c r="H1435" s="51" t="str">
        <f>INDEX(Δεδομένα!B$1:B$51,MATCH('2021'!G1435,Δεδομένα!A$1:A$51,0))</f>
        <v>ΚΕΝΤΡΙΚΗΣ ΜΑΚΕΔΟΝΙΑΣ</v>
      </c>
      <c r="I1435" s="53">
        <f>INDEX(Δεδομένα!E$1:E$13,MATCH('2021'!H1435,Δεδομένα!D$1:D$13,0))</f>
        <v>3</v>
      </c>
      <c r="J1435" s="4">
        <v>44463</v>
      </c>
      <c r="K1435" s="3" t="s">
        <v>127</v>
      </c>
      <c r="L1435" s="17" t="str">
        <f t="shared" si="100"/>
        <v>24/09/2021 11:40</v>
      </c>
      <c r="M1435" s="4">
        <v>44464</v>
      </c>
      <c r="N1435" s="3" t="s">
        <v>17</v>
      </c>
      <c r="O1435" s="17" t="str">
        <f t="shared" si="101"/>
        <v>25/09/2021 18:00</v>
      </c>
      <c r="P1435" s="29">
        <f t="shared" si="102"/>
        <v>1.2638888888905058</v>
      </c>
      <c r="Q1435" s="30">
        <f>1*24</f>
        <v>24</v>
      </c>
      <c r="R1435" s="27">
        <f t="shared" si="103"/>
        <v>1820.0000000023283</v>
      </c>
      <c r="S1435" s="3" t="s">
        <v>4</v>
      </c>
      <c r="T1435" s="3" t="s">
        <v>1956</v>
      </c>
      <c r="U1435" s="3" t="s">
        <v>4</v>
      </c>
      <c r="V1435" s="3" t="s">
        <v>2164</v>
      </c>
      <c r="W1435" s="5">
        <v>10</v>
      </c>
      <c r="X1435" s="5">
        <v>0</v>
      </c>
      <c r="Y1435" s="5">
        <v>0</v>
      </c>
      <c r="Z1435" s="5">
        <v>5</v>
      </c>
      <c r="AA1435" s="5">
        <v>0</v>
      </c>
      <c r="AB1435" s="5">
        <v>0</v>
      </c>
      <c r="AC1435" s="5">
        <v>0</v>
      </c>
      <c r="AD1435" s="5">
        <v>0</v>
      </c>
      <c r="AE1435" s="2">
        <v>26</v>
      </c>
      <c r="AF1435" s="2">
        <v>7</v>
      </c>
      <c r="AG1435" s="2">
        <v>0</v>
      </c>
      <c r="AH1435" s="2">
        <v>10</v>
      </c>
      <c r="AI1435" s="2">
        <v>3</v>
      </c>
      <c r="AJ1435" s="2">
        <v>13</v>
      </c>
      <c r="AK1435" s="2">
        <v>0</v>
      </c>
      <c r="AL1435" s="2">
        <v>0</v>
      </c>
      <c r="AM1435" s="2">
        <v>2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</row>
    <row r="1436" spans="1:46" x14ac:dyDescent="0.2">
      <c r="A1436" s="2">
        <v>1699529</v>
      </c>
      <c r="B1436" s="2">
        <v>894415</v>
      </c>
      <c r="C1436" s="7">
        <v>22.460138268467698</v>
      </c>
      <c r="D1436" s="7">
        <v>41.069127614270997</v>
      </c>
      <c r="E1436" s="19" t="s">
        <v>2136</v>
      </c>
      <c r="F1436" s="46">
        <f>INDEX(Δεδομένα!$P:$P,MATCH('2021'!E1436,Δεδομένα!$O:$O,0))</f>
        <v>60</v>
      </c>
      <c r="G1436" s="49" t="s">
        <v>1950</v>
      </c>
      <c r="H1436" s="51" t="str">
        <f>INDEX(Δεδομένα!B$1:B$51,MATCH('2021'!G1436,Δεδομένα!A$1:A$51,0))</f>
        <v>ΚΕΝΤΡΙΚΗΣ ΜΑΚΕΔΟΝΙΑΣ</v>
      </c>
      <c r="I1436" s="53">
        <f>INDEX(Δεδομένα!E$1:E$13,MATCH('2021'!H1436,Δεδομένα!D$1:D$13,0))</f>
        <v>3</v>
      </c>
      <c r="J1436" s="4">
        <v>44465</v>
      </c>
      <c r="K1436" s="3" t="s">
        <v>157</v>
      </c>
      <c r="L1436" s="17" t="str">
        <f t="shared" si="100"/>
        <v>26/09/2021 13:55</v>
      </c>
      <c r="M1436" s="4">
        <v>44467</v>
      </c>
      <c r="N1436" s="3" t="s">
        <v>502</v>
      </c>
      <c r="O1436" s="17" t="str">
        <f t="shared" si="101"/>
        <v>28/09/2021 19:30</v>
      </c>
      <c r="P1436" s="29">
        <f t="shared" si="102"/>
        <v>2.2326388888905058</v>
      </c>
      <c r="Q1436" s="30">
        <f>2*24</f>
        <v>48</v>
      </c>
      <c r="R1436" s="27">
        <f t="shared" si="103"/>
        <v>3215.0000000023283</v>
      </c>
      <c r="S1436" s="3" t="s">
        <v>4</v>
      </c>
      <c r="T1436" s="3" t="s">
        <v>1956</v>
      </c>
      <c r="U1436" s="3" t="s">
        <v>4</v>
      </c>
      <c r="V1436" s="3" t="s">
        <v>2165</v>
      </c>
      <c r="W1436" s="5">
        <v>600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2">
        <v>51</v>
      </c>
      <c r="AF1436" s="2">
        <v>57</v>
      </c>
      <c r="AG1436" s="2">
        <v>0</v>
      </c>
      <c r="AH1436" s="2">
        <v>0</v>
      </c>
      <c r="AI1436" s="2">
        <v>6</v>
      </c>
      <c r="AJ1436" s="2">
        <v>26</v>
      </c>
      <c r="AK1436" s="2">
        <v>0</v>
      </c>
      <c r="AL1436" s="2">
        <v>0</v>
      </c>
      <c r="AM1436" s="2">
        <v>3</v>
      </c>
      <c r="AN1436" s="2">
        <v>0</v>
      </c>
      <c r="AO1436" s="2">
        <v>2</v>
      </c>
      <c r="AP1436" s="2">
        <v>0</v>
      </c>
      <c r="AQ1436" s="2">
        <v>0</v>
      </c>
      <c r="AR1436" s="2">
        <v>0</v>
      </c>
      <c r="AS1436" s="2">
        <v>2</v>
      </c>
      <c r="AT1436" s="2">
        <v>0</v>
      </c>
    </row>
    <row r="1437" spans="1:46" x14ac:dyDescent="0.2">
      <c r="A1437" s="2">
        <v>1709301</v>
      </c>
      <c r="B1437" s="2">
        <v>905847</v>
      </c>
      <c r="C1437" s="7">
        <v>22.300157479891499</v>
      </c>
      <c r="D1437" s="7">
        <v>41.012982090052098</v>
      </c>
      <c r="E1437" s="19" t="s">
        <v>2136</v>
      </c>
      <c r="F1437" s="46">
        <f>INDEX(Δεδομένα!$P:$P,MATCH('2021'!E1437,Δεδομένα!$O:$O,0))</f>
        <v>60</v>
      </c>
      <c r="G1437" s="49" t="s">
        <v>1950</v>
      </c>
      <c r="H1437" s="51" t="str">
        <f>INDEX(Δεδομένα!B$1:B$51,MATCH('2021'!G1437,Δεδομένα!A$1:A$51,0))</f>
        <v>ΚΕΝΤΡΙΚΗΣ ΜΑΚΕΔΟΝΙΑΣ</v>
      </c>
      <c r="I1437" s="53">
        <f>INDEX(Δεδομένα!E$1:E$13,MATCH('2021'!H1437,Δεδομένα!D$1:D$13,0))</f>
        <v>3</v>
      </c>
      <c r="J1437" s="4">
        <v>44501</v>
      </c>
      <c r="K1437" s="3" t="s">
        <v>119</v>
      </c>
      <c r="L1437" s="17" t="str">
        <f t="shared" si="100"/>
        <v>01/11/2021 12:25</v>
      </c>
      <c r="M1437" s="4">
        <v>44501</v>
      </c>
      <c r="N1437" s="3" t="s">
        <v>2166</v>
      </c>
      <c r="O1437" s="17" t="str">
        <f t="shared" si="101"/>
        <v>01/11/2021 23:20</v>
      </c>
      <c r="P1437" s="24">
        <f t="shared" si="102"/>
        <v>0.45486111110949423</v>
      </c>
      <c r="Q1437" s="28">
        <v>0</v>
      </c>
      <c r="R1437" s="27">
        <f t="shared" si="103"/>
        <v>654.99999999767169</v>
      </c>
      <c r="S1437" s="3" t="s">
        <v>4</v>
      </c>
      <c r="T1437" s="3" t="s">
        <v>1956</v>
      </c>
      <c r="U1437" s="3" t="s">
        <v>4</v>
      </c>
      <c r="V1437" s="3" t="s">
        <v>2167</v>
      </c>
      <c r="W1437" s="5">
        <v>0</v>
      </c>
      <c r="X1437" s="5">
        <v>80</v>
      </c>
      <c r="Y1437" s="5">
        <v>0</v>
      </c>
      <c r="Z1437" s="5">
        <v>70</v>
      </c>
      <c r="AA1437" s="5">
        <v>0</v>
      </c>
      <c r="AB1437" s="5">
        <v>0</v>
      </c>
      <c r="AC1437" s="5">
        <v>0</v>
      </c>
      <c r="AD1437" s="5">
        <v>0</v>
      </c>
      <c r="AE1437" s="2">
        <v>23</v>
      </c>
      <c r="AF1437" s="2">
        <v>0</v>
      </c>
      <c r="AG1437" s="2">
        <v>0</v>
      </c>
      <c r="AH1437" s="2">
        <v>0</v>
      </c>
      <c r="AI1437" s="2">
        <v>0</v>
      </c>
      <c r="AJ1437" s="2">
        <v>10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</row>
    <row r="1438" spans="1:46" x14ac:dyDescent="0.2">
      <c r="A1438" s="2">
        <v>1713875</v>
      </c>
      <c r="B1438" s="2">
        <v>909206</v>
      </c>
      <c r="C1438" s="7">
        <v>22.551605542723401</v>
      </c>
      <c r="D1438" s="7">
        <v>40.908894732496798</v>
      </c>
      <c r="E1438" s="19" t="s">
        <v>2136</v>
      </c>
      <c r="F1438" s="46">
        <f>INDEX(Δεδομένα!$P:$P,MATCH('2021'!E1438,Δεδομένα!$O:$O,0))</f>
        <v>60</v>
      </c>
      <c r="G1438" s="49" t="s">
        <v>1950</v>
      </c>
      <c r="H1438" s="51" t="str">
        <f>INDEX(Δεδομένα!B$1:B$51,MATCH('2021'!G1438,Δεδομένα!A$1:A$51,0))</f>
        <v>ΚΕΝΤΡΙΚΗΣ ΜΑΚΕΔΟΝΙΑΣ</v>
      </c>
      <c r="I1438" s="53">
        <f>INDEX(Δεδομένα!E$1:E$13,MATCH('2021'!H1438,Δεδομένα!D$1:D$13,0))</f>
        <v>3</v>
      </c>
      <c r="J1438" s="4">
        <v>44515</v>
      </c>
      <c r="K1438" s="3" t="s">
        <v>895</v>
      </c>
      <c r="L1438" s="17" t="str">
        <f t="shared" si="100"/>
        <v>15/11/2021 11:25</v>
      </c>
      <c r="M1438" s="4">
        <v>44515</v>
      </c>
      <c r="N1438" s="3" t="s">
        <v>484</v>
      </c>
      <c r="O1438" s="17" t="str">
        <f t="shared" si="101"/>
        <v>15/11/2021 12:40</v>
      </c>
      <c r="P1438" s="24">
        <f t="shared" si="102"/>
        <v>5.2083333335758653E-2</v>
      </c>
      <c r="Q1438" s="28">
        <v>0</v>
      </c>
      <c r="R1438" s="27">
        <f t="shared" si="103"/>
        <v>75.00000000349246</v>
      </c>
      <c r="S1438" s="3" t="s">
        <v>4</v>
      </c>
      <c r="T1438" s="3" t="s">
        <v>1956</v>
      </c>
      <c r="U1438" s="3" t="s">
        <v>4</v>
      </c>
      <c r="V1438" s="3" t="s">
        <v>2149</v>
      </c>
      <c r="W1438" s="5">
        <v>0</v>
      </c>
      <c r="X1438" s="5">
        <v>0</v>
      </c>
      <c r="Y1438" s="5">
        <v>0</v>
      </c>
      <c r="Z1438" s="5">
        <v>0.2</v>
      </c>
      <c r="AA1438" s="5">
        <v>0</v>
      </c>
      <c r="AB1438" s="5">
        <v>0</v>
      </c>
      <c r="AC1438" s="5">
        <v>0</v>
      </c>
      <c r="AD1438" s="5">
        <v>0</v>
      </c>
      <c r="AE1438" s="2">
        <v>2</v>
      </c>
      <c r="AF1438" s="2">
        <v>0</v>
      </c>
      <c r="AG1438" s="2">
        <v>0</v>
      </c>
      <c r="AH1438" s="2">
        <v>0</v>
      </c>
      <c r="AI1438" s="2">
        <v>0</v>
      </c>
      <c r="AJ1438" s="2">
        <v>1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</row>
    <row r="1439" spans="1:46" x14ac:dyDescent="0.2">
      <c r="A1439" s="2">
        <v>1725553</v>
      </c>
      <c r="B1439" s="2">
        <v>921971</v>
      </c>
      <c r="C1439" s="7">
        <v>22.385857950652401</v>
      </c>
      <c r="D1439" s="7">
        <v>40.9443671377012</v>
      </c>
      <c r="E1439" s="19" t="s">
        <v>2136</v>
      </c>
      <c r="F1439" s="46">
        <f>INDEX(Δεδομένα!$P:$P,MATCH('2021'!E1439,Δεδομένα!$O:$O,0))</f>
        <v>60</v>
      </c>
      <c r="G1439" s="49" t="s">
        <v>1950</v>
      </c>
      <c r="H1439" s="51" t="str">
        <f>INDEX(Δεδομένα!B$1:B$51,MATCH('2021'!G1439,Δεδομένα!A$1:A$51,0))</f>
        <v>ΚΕΝΤΡΙΚΗΣ ΜΑΚΕΔΟΝΙΑΣ</v>
      </c>
      <c r="I1439" s="53">
        <f>INDEX(Δεδομένα!E$1:E$13,MATCH('2021'!H1439,Δεδομένα!D$1:D$13,0))</f>
        <v>3</v>
      </c>
      <c r="J1439" s="4">
        <v>44560</v>
      </c>
      <c r="K1439" s="3" t="s">
        <v>237</v>
      </c>
      <c r="L1439" s="17" t="str">
        <f t="shared" si="100"/>
        <v>30/12/2021 12:30</v>
      </c>
      <c r="M1439" s="4">
        <v>44560</v>
      </c>
      <c r="N1439" s="3" t="s">
        <v>464</v>
      </c>
      <c r="O1439" s="17" t="str">
        <f t="shared" si="101"/>
        <v>30/12/2021 18:20</v>
      </c>
      <c r="P1439" s="24">
        <f t="shared" si="102"/>
        <v>0.24305555555474712</v>
      </c>
      <c r="Q1439" s="28">
        <v>0</v>
      </c>
      <c r="R1439" s="27">
        <f t="shared" si="103"/>
        <v>349.99999999883585</v>
      </c>
      <c r="S1439" s="3" t="s">
        <v>4</v>
      </c>
      <c r="T1439" s="3" t="s">
        <v>1956</v>
      </c>
      <c r="U1439" s="3" t="s">
        <v>4</v>
      </c>
      <c r="V1439" s="3" t="s">
        <v>2168</v>
      </c>
      <c r="W1439" s="5">
        <v>0</v>
      </c>
      <c r="X1439" s="5">
        <v>2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2">
        <v>6</v>
      </c>
      <c r="AF1439" s="2">
        <v>0</v>
      </c>
      <c r="AG1439" s="2">
        <v>0</v>
      </c>
      <c r="AH1439" s="2">
        <v>0</v>
      </c>
      <c r="AI1439" s="2">
        <v>0</v>
      </c>
      <c r="AJ1439" s="2">
        <v>3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 t="s">
        <v>4</v>
      </c>
      <c r="AT1439" s="2" t="s">
        <v>4</v>
      </c>
    </row>
    <row r="1440" spans="1:46" x14ac:dyDescent="0.2">
      <c r="A1440" s="2">
        <v>1632287</v>
      </c>
      <c r="B1440" s="2">
        <v>821507</v>
      </c>
      <c r="C1440" s="7">
        <v>22.207087150630102</v>
      </c>
      <c r="D1440" s="7">
        <v>40.748605528516499</v>
      </c>
      <c r="E1440" s="19" t="s">
        <v>2169</v>
      </c>
      <c r="F1440" s="46">
        <f>INDEX(Δεδομένα!$P:$P,MATCH('2021'!E1440,Δεδομένα!$O:$O,0))</f>
        <v>253</v>
      </c>
      <c r="G1440" s="49" t="s">
        <v>2170</v>
      </c>
      <c r="H1440" s="51" t="str">
        <f>INDEX(Δεδομένα!B$1:B$51,MATCH('2021'!G1440,Δεδομένα!A$1:A$51,0))</f>
        <v>ΚΕΝΤΡΙΚΗΣ ΜΑΚΕΔΟΝΙΑΣ</v>
      </c>
      <c r="I1440" s="53">
        <f>INDEX(Δεδομένα!E$1:E$13,MATCH('2021'!H1440,Δεδομένα!D$1:D$13,0))</f>
        <v>3</v>
      </c>
      <c r="J1440" s="4">
        <v>44223</v>
      </c>
      <c r="K1440" s="3" t="s">
        <v>2171</v>
      </c>
      <c r="L1440" s="17" t="str">
        <f t="shared" si="100"/>
        <v>27/01/2021 18:01</v>
      </c>
      <c r="M1440" s="4">
        <v>44223</v>
      </c>
      <c r="N1440" s="3" t="s">
        <v>2172</v>
      </c>
      <c r="O1440" s="17" t="str">
        <f t="shared" si="101"/>
        <v>27/01/2021 19:33</v>
      </c>
      <c r="P1440" s="24">
        <f t="shared" si="102"/>
        <v>6.3888888886140194E-2</v>
      </c>
      <c r="Q1440" s="28">
        <v>0</v>
      </c>
      <c r="R1440" s="27">
        <f t="shared" si="103"/>
        <v>91.999999996041879</v>
      </c>
      <c r="S1440" s="3" t="s">
        <v>4</v>
      </c>
      <c r="T1440" s="3" t="s">
        <v>2173</v>
      </c>
      <c r="U1440" s="3" t="s">
        <v>2174</v>
      </c>
      <c r="V1440" s="3" t="s">
        <v>2175</v>
      </c>
      <c r="W1440" s="5">
        <v>0</v>
      </c>
      <c r="X1440" s="5">
        <v>0</v>
      </c>
      <c r="Y1440" s="5">
        <v>0</v>
      </c>
      <c r="Z1440" s="5">
        <v>0</v>
      </c>
      <c r="AA1440" s="5">
        <v>0.3</v>
      </c>
      <c r="AB1440" s="5">
        <v>0</v>
      </c>
      <c r="AC1440" s="5">
        <v>0</v>
      </c>
      <c r="AD1440" s="5">
        <v>0</v>
      </c>
      <c r="AE1440" s="2">
        <v>3</v>
      </c>
      <c r="AF1440" s="2">
        <v>0</v>
      </c>
      <c r="AG1440" s="2">
        <v>0</v>
      </c>
      <c r="AH1440" s="2">
        <v>0</v>
      </c>
      <c r="AI1440" s="2">
        <v>0</v>
      </c>
      <c r="AJ1440" s="2">
        <v>1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 t="s">
        <v>4</v>
      </c>
      <c r="AT1440" s="2" t="s">
        <v>4</v>
      </c>
    </row>
    <row r="1441" spans="1:46" x14ac:dyDescent="0.2">
      <c r="A1441" s="2">
        <v>1635415</v>
      </c>
      <c r="B1441" s="2">
        <v>823733</v>
      </c>
      <c r="C1441" s="7">
        <v>22.0503591917774</v>
      </c>
      <c r="D1441" s="7">
        <v>40.756663608742201</v>
      </c>
      <c r="E1441" s="19" t="s">
        <v>2169</v>
      </c>
      <c r="F1441" s="46">
        <f>INDEX(Δεδομένα!$P:$P,MATCH('2021'!E1441,Δεδομένα!$O:$O,0))</f>
        <v>253</v>
      </c>
      <c r="G1441" s="49" t="s">
        <v>2170</v>
      </c>
      <c r="H1441" s="51" t="str">
        <f>INDEX(Δεδομένα!B$1:B$51,MATCH('2021'!G1441,Δεδομένα!A$1:A$51,0))</f>
        <v>ΚΕΝΤΡΙΚΗΣ ΜΑΚΕΔΟΝΙΑΣ</v>
      </c>
      <c r="I1441" s="53">
        <f>INDEX(Δεδομένα!E$1:E$13,MATCH('2021'!H1441,Δεδομένα!D$1:D$13,0))</f>
        <v>3</v>
      </c>
      <c r="J1441" s="4">
        <v>44233</v>
      </c>
      <c r="K1441" s="3" t="s">
        <v>371</v>
      </c>
      <c r="L1441" s="17" t="str">
        <f t="shared" si="100"/>
        <v>06/02/2021 18:12</v>
      </c>
      <c r="M1441" s="4">
        <v>44233</v>
      </c>
      <c r="N1441" s="3" t="s">
        <v>358</v>
      </c>
      <c r="O1441" s="17" t="str">
        <f t="shared" si="101"/>
        <v>06/02/2021 18:55</v>
      </c>
      <c r="P1441" s="24">
        <f t="shared" si="102"/>
        <v>2.9861111113859806E-2</v>
      </c>
      <c r="Q1441" s="28">
        <v>0</v>
      </c>
      <c r="R1441" s="27">
        <f t="shared" si="103"/>
        <v>43.000000003958121</v>
      </c>
      <c r="S1441" s="3" t="s">
        <v>4</v>
      </c>
      <c r="T1441" s="3" t="s">
        <v>2176</v>
      </c>
      <c r="U1441" s="3" t="s">
        <v>2177</v>
      </c>
      <c r="V1441" s="3" t="s">
        <v>2178</v>
      </c>
      <c r="W1441" s="5">
        <v>0</v>
      </c>
      <c r="X1441" s="5">
        <v>0</v>
      </c>
      <c r="Y1441" s="5">
        <v>0</v>
      </c>
      <c r="Z1441" s="5">
        <v>0</v>
      </c>
      <c r="AA1441" s="5">
        <v>0.1</v>
      </c>
      <c r="AB1441" s="5">
        <v>0</v>
      </c>
      <c r="AC1441" s="5">
        <v>0</v>
      </c>
      <c r="AD1441" s="5">
        <v>0</v>
      </c>
      <c r="AE1441" s="2">
        <v>2</v>
      </c>
      <c r="AF1441" s="2">
        <v>0</v>
      </c>
      <c r="AG1441" s="2">
        <v>0</v>
      </c>
      <c r="AH1441" s="2">
        <v>0</v>
      </c>
      <c r="AI1441" s="2">
        <v>0</v>
      </c>
      <c r="AJ1441" s="2">
        <v>1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 t="s">
        <v>4</v>
      </c>
      <c r="AT1441" s="2" t="s">
        <v>4</v>
      </c>
    </row>
    <row r="1442" spans="1:46" x14ac:dyDescent="0.2">
      <c r="A1442" s="2">
        <v>1635418</v>
      </c>
      <c r="B1442" s="2">
        <v>823938</v>
      </c>
      <c r="C1442" s="7">
        <v>21.923545594182801</v>
      </c>
      <c r="D1442" s="7">
        <v>40.8798970999677</v>
      </c>
      <c r="E1442" s="19" t="s">
        <v>2169</v>
      </c>
      <c r="F1442" s="46">
        <f>INDEX(Δεδομένα!$P:$P,MATCH('2021'!E1442,Δεδομένα!$O:$O,0))</f>
        <v>253</v>
      </c>
      <c r="G1442" s="49" t="s">
        <v>2170</v>
      </c>
      <c r="H1442" s="51" t="str">
        <f>INDEX(Δεδομένα!B$1:B$51,MATCH('2021'!G1442,Δεδομένα!A$1:A$51,0))</f>
        <v>ΚΕΝΤΡΙΚΗΣ ΜΑΚΕΔΟΝΙΑΣ</v>
      </c>
      <c r="I1442" s="53">
        <f>INDEX(Δεδομένα!E$1:E$13,MATCH('2021'!H1442,Δεδομένα!D$1:D$13,0))</f>
        <v>3</v>
      </c>
      <c r="J1442" s="4">
        <v>44234</v>
      </c>
      <c r="K1442" s="3" t="s">
        <v>731</v>
      </c>
      <c r="L1442" s="17" t="str">
        <f t="shared" si="100"/>
        <v>07/02/2021 16:31</v>
      </c>
      <c r="M1442" s="4">
        <v>44234</v>
      </c>
      <c r="N1442" s="3" t="s">
        <v>1436</v>
      </c>
      <c r="O1442" s="17" t="str">
        <f t="shared" si="101"/>
        <v>07/02/2021 17:14</v>
      </c>
      <c r="P1442" s="24">
        <f t="shared" si="102"/>
        <v>2.9861111106583849E-2</v>
      </c>
      <c r="Q1442" s="28">
        <v>0</v>
      </c>
      <c r="R1442" s="27">
        <f t="shared" si="103"/>
        <v>42.999999993480742</v>
      </c>
      <c r="S1442" s="3" t="s">
        <v>4</v>
      </c>
      <c r="T1442" s="3" t="s">
        <v>2176</v>
      </c>
      <c r="U1442" s="3" t="s">
        <v>123</v>
      </c>
      <c r="V1442" s="3" t="s">
        <v>2179</v>
      </c>
      <c r="W1442" s="5">
        <v>0</v>
      </c>
      <c r="X1442" s="5">
        <v>0</v>
      </c>
      <c r="Y1442" s="5">
        <v>0</v>
      </c>
      <c r="Z1442" s="5">
        <v>1</v>
      </c>
      <c r="AA1442" s="5">
        <v>0</v>
      </c>
      <c r="AB1442" s="5">
        <v>0</v>
      </c>
      <c r="AC1442" s="5">
        <v>0</v>
      </c>
      <c r="AD1442" s="5">
        <v>0</v>
      </c>
      <c r="AE1442" s="2">
        <v>2</v>
      </c>
      <c r="AF1442" s="2">
        <v>0</v>
      </c>
      <c r="AG1442" s="2">
        <v>0</v>
      </c>
      <c r="AH1442" s="2">
        <v>0</v>
      </c>
      <c r="AI1442" s="2">
        <v>0</v>
      </c>
      <c r="AJ1442" s="2">
        <v>1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 t="s">
        <v>4</v>
      </c>
      <c r="AT1442" s="2" t="s">
        <v>4</v>
      </c>
    </row>
    <row r="1443" spans="1:46" x14ac:dyDescent="0.2">
      <c r="A1443" s="2">
        <v>1635416</v>
      </c>
      <c r="B1443" s="2">
        <v>823958</v>
      </c>
      <c r="E1443" s="19" t="s">
        <v>2169</v>
      </c>
      <c r="F1443" s="46">
        <f>INDEX(Δεδομένα!$P:$P,MATCH('2021'!E1443,Δεδομένα!$O:$O,0))</f>
        <v>253</v>
      </c>
      <c r="G1443" s="49" t="s">
        <v>2170</v>
      </c>
      <c r="H1443" s="51" t="str">
        <f>INDEX(Δεδομένα!B$1:B$51,MATCH('2021'!G1443,Δεδομένα!A$1:A$51,0))</f>
        <v>ΚΕΝΤΡΙΚΗΣ ΜΑΚΕΔΟΝΙΑΣ</v>
      </c>
      <c r="I1443" s="53">
        <f>INDEX(Δεδομένα!E$1:E$13,MATCH('2021'!H1443,Δεδομένα!D$1:D$13,0))</f>
        <v>3</v>
      </c>
      <c r="J1443" s="4">
        <v>44234</v>
      </c>
      <c r="K1443" s="3" t="s">
        <v>227</v>
      </c>
      <c r="L1443" s="17" t="str">
        <f t="shared" si="100"/>
        <v>07/02/2021 17:54</v>
      </c>
      <c r="M1443" s="4">
        <v>44234</v>
      </c>
      <c r="N1443" s="3" t="s">
        <v>648</v>
      </c>
      <c r="O1443" s="17" t="str">
        <f t="shared" si="101"/>
        <v>07/02/2021 18:26</v>
      </c>
      <c r="P1443" s="24">
        <f t="shared" si="102"/>
        <v>2.2222222221898846E-2</v>
      </c>
      <c r="Q1443" s="28">
        <v>0</v>
      </c>
      <c r="R1443" s="27">
        <f t="shared" si="103"/>
        <v>31.999999999534339</v>
      </c>
      <c r="S1443" s="3" t="s">
        <v>4</v>
      </c>
      <c r="T1443" s="3" t="s">
        <v>2176</v>
      </c>
      <c r="U1443" s="3" t="s">
        <v>2180</v>
      </c>
      <c r="V1443" s="3" t="s">
        <v>2181</v>
      </c>
      <c r="W1443" s="5">
        <v>0</v>
      </c>
      <c r="X1443" s="5">
        <v>0</v>
      </c>
      <c r="Y1443" s="5">
        <v>0</v>
      </c>
      <c r="Z1443" s="5">
        <v>0.03</v>
      </c>
      <c r="AA1443" s="5">
        <v>0</v>
      </c>
      <c r="AB1443" s="5">
        <v>0</v>
      </c>
      <c r="AC1443" s="5">
        <v>0</v>
      </c>
      <c r="AD1443" s="5">
        <v>0</v>
      </c>
      <c r="AE1443" s="2">
        <v>2</v>
      </c>
      <c r="AF1443" s="2">
        <v>0</v>
      </c>
      <c r="AG1443" s="2">
        <v>0</v>
      </c>
      <c r="AH1443" s="2">
        <v>0</v>
      </c>
      <c r="AI1443" s="2">
        <v>0</v>
      </c>
      <c r="AJ1443" s="2">
        <v>1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 t="s">
        <v>4</v>
      </c>
      <c r="AT1443" s="2" t="s">
        <v>4</v>
      </c>
    </row>
    <row r="1444" spans="1:46" x14ac:dyDescent="0.2">
      <c r="A1444" s="2">
        <v>1638325</v>
      </c>
      <c r="B1444" s="2">
        <v>829496</v>
      </c>
      <c r="C1444" s="7">
        <v>22.213343147323201</v>
      </c>
      <c r="D1444" s="7">
        <v>40.830068165682903</v>
      </c>
      <c r="E1444" s="19" t="s">
        <v>2169</v>
      </c>
      <c r="F1444" s="46">
        <f>INDEX(Δεδομένα!$P:$P,MATCH('2021'!E1444,Δεδομένα!$O:$O,0))</f>
        <v>253</v>
      </c>
      <c r="G1444" s="49" t="s">
        <v>2170</v>
      </c>
      <c r="H1444" s="51" t="str">
        <f>INDEX(Δεδομένα!B$1:B$51,MATCH('2021'!G1444,Δεδομένα!A$1:A$51,0))</f>
        <v>ΚΕΝΤΡΙΚΗΣ ΜΑΚΕΔΟΝΙΑΣ</v>
      </c>
      <c r="I1444" s="53">
        <f>INDEX(Δεδομένα!E$1:E$13,MATCH('2021'!H1444,Δεδομένα!D$1:D$13,0))</f>
        <v>3</v>
      </c>
      <c r="J1444" s="4">
        <v>44244</v>
      </c>
      <c r="K1444" s="3" t="s">
        <v>1082</v>
      </c>
      <c r="L1444" s="17" t="str">
        <f t="shared" si="100"/>
        <v>17/02/2021 18:49</v>
      </c>
      <c r="M1444" s="4">
        <v>44244</v>
      </c>
      <c r="N1444" s="3" t="s">
        <v>166</v>
      </c>
      <c r="O1444" s="17" t="str">
        <f t="shared" si="101"/>
        <v>17/02/2021 20:25</v>
      </c>
      <c r="P1444" s="24">
        <f t="shared" si="102"/>
        <v>6.6666666665696539E-2</v>
      </c>
      <c r="Q1444" s="28">
        <v>0</v>
      </c>
      <c r="R1444" s="27">
        <f t="shared" si="103"/>
        <v>95.999999998603016</v>
      </c>
      <c r="S1444" s="3" t="s">
        <v>4</v>
      </c>
      <c r="T1444" s="3" t="s">
        <v>2173</v>
      </c>
      <c r="U1444" s="3" t="s">
        <v>2183</v>
      </c>
      <c r="V1444" s="3" t="s">
        <v>2184</v>
      </c>
      <c r="W1444" s="5">
        <v>0</v>
      </c>
      <c r="X1444" s="5">
        <v>0</v>
      </c>
      <c r="Y1444" s="5">
        <v>0</v>
      </c>
      <c r="Z1444" s="5">
        <v>0.02</v>
      </c>
      <c r="AA1444" s="5">
        <v>0</v>
      </c>
      <c r="AB1444" s="5">
        <v>0</v>
      </c>
      <c r="AC1444" s="5">
        <v>0</v>
      </c>
      <c r="AD1444" s="5">
        <v>0</v>
      </c>
      <c r="AE1444" s="2">
        <v>2</v>
      </c>
      <c r="AF1444" s="2">
        <v>0</v>
      </c>
      <c r="AG1444" s="2">
        <v>0</v>
      </c>
      <c r="AH1444" s="2">
        <v>0</v>
      </c>
      <c r="AI1444" s="2">
        <v>0</v>
      </c>
      <c r="AJ1444" s="2">
        <v>1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 t="s">
        <v>4</v>
      </c>
      <c r="AT1444" s="2" t="s">
        <v>4</v>
      </c>
    </row>
    <row r="1445" spans="1:46" x14ac:dyDescent="0.2">
      <c r="A1445" s="2">
        <v>1638517</v>
      </c>
      <c r="B1445" s="2">
        <v>830056</v>
      </c>
      <c r="C1445" s="7">
        <v>22.2033575536339</v>
      </c>
      <c r="D1445" s="7">
        <v>40.768430543124403</v>
      </c>
      <c r="E1445" s="19" t="s">
        <v>2169</v>
      </c>
      <c r="F1445" s="46">
        <f>INDEX(Δεδομένα!$P:$P,MATCH('2021'!E1445,Δεδομένα!$O:$O,0))</f>
        <v>253</v>
      </c>
      <c r="G1445" s="49" t="s">
        <v>2170</v>
      </c>
      <c r="H1445" s="51" t="str">
        <f>INDEX(Δεδομένα!B$1:B$51,MATCH('2021'!G1445,Δεδομένα!A$1:A$51,0))</f>
        <v>ΚΕΝΤΡΙΚΗΣ ΜΑΚΕΔΟΝΙΑΣ</v>
      </c>
      <c r="I1445" s="53">
        <f>INDEX(Δεδομένα!E$1:E$13,MATCH('2021'!H1445,Δεδομένα!D$1:D$13,0))</f>
        <v>3</v>
      </c>
      <c r="J1445" s="4">
        <v>44245</v>
      </c>
      <c r="K1445" s="3" t="s">
        <v>2185</v>
      </c>
      <c r="L1445" s="17" t="str">
        <f t="shared" si="100"/>
        <v>18/02/2021 17:51</v>
      </c>
      <c r="M1445" s="4">
        <v>44245</v>
      </c>
      <c r="N1445" s="3" t="s">
        <v>23</v>
      </c>
      <c r="O1445" s="17" t="str">
        <f t="shared" si="101"/>
        <v>18/02/2021 19:35</v>
      </c>
      <c r="P1445" s="24">
        <f t="shared" si="102"/>
        <v>7.2222222217533272E-2</v>
      </c>
      <c r="Q1445" s="28">
        <v>0</v>
      </c>
      <c r="R1445" s="27">
        <f t="shared" si="103"/>
        <v>103.99999999324791</v>
      </c>
      <c r="S1445" s="3" t="s">
        <v>4</v>
      </c>
      <c r="T1445" s="3" t="s">
        <v>2173</v>
      </c>
      <c r="U1445" s="3" t="s">
        <v>2186</v>
      </c>
      <c r="V1445" s="3" t="s">
        <v>2187</v>
      </c>
      <c r="W1445" s="5">
        <v>0</v>
      </c>
      <c r="X1445" s="5">
        <v>0</v>
      </c>
      <c r="Y1445" s="5">
        <v>0</v>
      </c>
      <c r="Z1445" s="5">
        <v>0</v>
      </c>
      <c r="AA1445" s="5">
        <v>0.8</v>
      </c>
      <c r="AB1445" s="5">
        <v>0</v>
      </c>
      <c r="AC1445" s="5">
        <v>0</v>
      </c>
      <c r="AD1445" s="5">
        <v>0</v>
      </c>
      <c r="AE1445" s="2">
        <v>2</v>
      </c>
      <c r="AF1445" s="2">
        <v>0</v>
      </c>
      <c r="AG1445" s="2">
        <v>0</v>
      </c>
      <c r="AH1445" s="2">
        <v>0</v>
      </c>
      <c r="AI1445" s="2">
        <v>0</v>
      </c>
      <c r="AJ1445" s="2">
        <v>1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 t="s">
        <v>4</v>
      </c>
      <c r="AT1445" s="2" t="s">
        <v>4</v>
      </c>
    </row>
    <row r="1446" spans="1:46" x14ac:dyDescent="0.2">
      <c r="A1446" s="2">
        <v>1638965</v>
      </c>
      <c r="B1446" s="2">
        <v>830464</v>
      </c>
      <c r="C1446" s="7">
        <v>22.2047883573474</v>
      </c>
      <c r="D1446" s="7">
        <v>40.7685275056769</v>
      </c>
      <c r="E1446" s="19" t="s">
        <v>2169</v>
      </c>
      <c r="F1446" s="46">
        <f>INDEX(Δεδομένα!$P:$P,MATCH('2021'!E1446,Δεδομένα!$O:$O,0))</f>
        <v>253</v>
      </c>
      <c r="G1446" s="49" t="s">
        <v>2170</v>
      </c>
      <c r="H1446" s="51" t="str">
        <f>INDEX(Δεδομένα!B$1:B$51,MATCH('2021'!G1446,Δεδομένα!A$1:A$51,0))</f>
        <v>ΚΕΝΤΡΙΚΗΣ ΜΑΚΕΔΟΝΙΑΣ</v>
      </c>
      <c r="I1446" s="53">
        <f>INDEX(Δεδομένα!E$1:E$13,MATCH('2021'!H1446,Δεδομένα!D$1:D$13,0))</f>
        <v>3</v>
      </c>
      <c r="J1446" s="4">
        <v>44246</v>
      </c>
      <c r="K1446" s="3" t="s">
        <v>362</v>
      </c>
      <c r="L1446" s="17" t="str">
        <f t="shared" si="100"/>
        <v>19/02/2021 15:20</v>
      </c>
      <c r="M1446" s="4">
        <v>44246</v>
      </c>
      <c r="N1446" s="3" t="s">
        <v>1085</v>
      </c>
      <c r="O1446" s="17" t="str">
        <f t="shared" si="101"/>
        <v>19/02/2021 16:34</v>
      </c>
      <c r="P1446" s="24">
        <f t="shared" si="102"/>
        <v>5.1388888889050577E-2</v>
      </c>
      <c r="Q1446" s="28">
        <v>0</v>
      </c>
      <c r="R1446" s="27">
        <f t="shared" si="103"/>
        <v>74.000000000232831</v>
      </c>
      <c r="S1446" s="3" t="s">
        <v>4</v>
      </c>
      <c r="T1446" s="3" t="s">
        <v>2173</v>
      </c>
      <c r="U1446" s="3" t="s">
        <v>2186</v>
      </c>
      <c r="V1446" s="3" t="s">
        <v>2188</v>
      </c>
      <c r="W1446" s="5">
        <v>0</v>
      </c>
      <c r="X1446" s="5">
        <v>0</v>
      </c>
      <c r="Y1446" s="5">
        <v>0</v>
      </c>
      <c r="Z1446" s="5">
        <v>0</v>
      </c>
      <c r="AA1446" s="5">
        <v>0.5</v>
      </c>
      <c r="AB1446" s="5">
        <v>0</v>
      </c>
      <c r="AC1446" s="5">
        <v>0</v>
      </c>
      <c r="AD1446" s="5">
        <v>0</v>
      </c>
      <c r="AE1446" s="2">
        <v>2</v>
      </c>
      <c r="AF1446" s="2">
        <v>0</v>
      </c>
      <c r="AG1446" s="2">
        <v>0</v>
      </c>
      <c r="AH1446" s="2">
        <v>0</v>
      </c>
      <c r="AI1446" s="2">
        <v>0</v>
      </c>
      <c r="AJ1446" s="2">
        <v>1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 t="s">
        <v>4</v>
      </c>
      <c r="AT1446" s="2" t="s">
        <v>4</v>
      </c>
    </row>
    <row r="1447" spans="1:46" x14ac:dyDescent="0.2">
      <c r="A1447" s="2">
        <v>1641259</v>
      </c>
      <c r="B1447" s="2">
        <v>833213</v>
      </c>
      <c r="C1447" s="7">
        <v>21.989473061441</v>
      </c>
      <c r="D1447" s="7">
        <v>40.816536984193498</v>
      </c>
      <c r="E1447" s="19" t="s">
        <v>2169</v>
      </c>
      <c r="F1447" s="46">
        <f>INDEX(Δεδομένα!$P:$P,MATCH('2021'!E1447,Δεδομένα!$O:$O,0))</f>
        <v>253</v>
      </c>
      <c r="G1447" s="49" t="s">
        <v>2170</v>
      </c>
      <c r="H1447" s="51" t="str">
        <f>INDEX(Δεδομένα!B$1:B$51,MATCH('2021'!G1447,Δεδομένα!A$1:A$51,0))</f>
        <v>ΚΕΝΤΡΙΚΗΣ ΜΑΚΕΔΟΝΙΑΣ</v>
      </c>
      <c r="I1447" s="53">
        <f>INDEX(Δεδομένα!E$1:E$13,MATCH('2021'!H1447,Δεδομένα!D$1:D$13,0))</f>
        <v>3</v>
      </c>
      <c r="J1447" s="4">
        <v>44254</v>
      </c>
      <c r="K1447" s="3" t="s">
        <v>656</v>
      </c>
      <c r="L1447" s="17" t="str">
        <f t="shared" si="100"/>
        <v>27/02/2021 14:55</v>
      </c>
      <c r="M1447" s="4">
        <v>44254</v>
      </c>
      <c r="N1447" s="3" t="s">
        <v>545</v>
      </c>
      <c r="O1447" s="17" t="str">
        <f t="shared" si="101"/>
        <v>27/02/2021 16:10</v>
      </c>
      <c r="P1447" s="24">
        <f t="shared" si="102"/>
        <v>5.2083333328482695E-2</v>
      </c>
      <c r="Q1447" s="28">
        <v>0</v>
      </c>
      <c r="R1447" s="27">
        <f t="shared" si="103"/>
        <v>74.999999993015081</v>
      </c>
      <c r="S1447" s="3" t="s">
        <v>4</v>
      </c>
      <c r="T1447" s="3" t="s">
        <v>2176</v>
      </c>
      <c r="U1447" s="3" t="s">
        <v>123</v>
      </c>
      <c r="V1447" s="3" t="s">
        <v>2189</v>
      </c>
      <c r="W1447" s="5">
        <v>0</v>
      </c>
      <c r="X1447" s="5">
        <v>0</v>
      </c>
      <c r="Y1447" s="5">
        <v>0</v>
      </c>
      <c r="Z1447" s="5">
        <v>1.5</v>
      </c>
      <c r="AA1447" s="5">
        <v>0</v>
      </c>
      <c r="AB1447" s="5">
        <v>0</v>
      </c>
      <c r="AC1447" s="5">
        <v>0</v>
      </c>
      <c r="AD1447" s="5">
        <v>0</v>
      </c>
      <c r="AE1447" s="2">
        <v>2</v>
      </c>
      <c r="AF1447" s="2">
        <v>0</v>
      </c>
      <c r="AG1447" s="2">
        <v>0</v>
      </c>
      <c r="AH1447" s="2">
        <v>0</v>
      </c>
      <c r="AI1447" s="2">
        <v>0</v>
      </c>
      <c r="AJ1447" s="2">
        <v>1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 t="s">
        <v>4</v>
      </c>
      <c r="AT1447" s="2" t="s">
        <v>4</v>
      </c>
    </row>
    <row r="1448" spans="1:46" x14ac:dyDescent="0.2">
      <c r="A1448" s="2">
        <v>1641260</v>
      </c>
      <c r="B1448" s="2">
        <v>833294</v>
      </c>
      <c r="C1448" s="7">
        <v>21.932386101333901</v>
      </c>
      <c r="D1448" s="7">
        <v>40.813214742539003</v>
      </c>
      <c r="E1448" s="19" t="s">
        <v>2169</v>
      </c>
      <c r="F1448" s="46">
        <f>INDEX(Δεδομένα!$P:$P,MATCH('2021'!E1448,Δεδομένα!$O:$O,0))</f>
        <v>253</v>
      </c>
      <c r="G1448" s="49" t="s">
        <v>2170</v>
      </c>
      <c r="H1448" s="51" t="str">
        <f>INDEX(Δεδομένα!B$1:B$51,MATCH('2021'!G1448,Δεδομένα!A$1:A$51,0))</f>
        <v>ΚΕΝΤΡΙΚΗΣ ΜΑΚΕΔΟΝΙΑΣ</v>
      </c>
      <c r="I1448" s="53">
        <f>INDEX(Δεδομένα!E$1:E$13,MATCH('2021'!H1448,Δεδομένα!D$1:D$13,0))</f>
        <v>3</v>
      </c>
      <c r="J1448" s="4">
        <v>44254</v>
      </c>
      <c r="K1448" s="3" t="s">
        <v>1001</v>
      </c>
      <c r="L1448" s="17" t="str">
        <f t="shared" si="100"/>
        <v>27/02/2021 18:04</v>
      </c>
      <c r="M1448" s="4">
        <v>44254</v>
      </c>
      <c r="N1448" s="3" t="s">
        <v>799</v>
      </c>
      <c r="O1448" s="17" t="str">
        <f t="shared" si="101"/>
        <v>27/02/2021 19:06</v>
      </c>
      <c r="P1448" s="24">
        <f t="shared" si="102"/>
        <v>4.3055555550381541E-2</v>
      </c>
      <c r="Q1448" s="28">
        <v>0</v>
      </c>
      <c r="R1448" s="27">
        <f t="shared" si="103"/>
        <v>61.999999992549419</v>
      </c>
      <c r="S1448" s="3" t="s">
        <v>4</v>
      </c>
      <c r="T1448" s="3" t="s">
        <v>2176</v>
      </c>
      <c r="U1448" s="3" t="s">
        <v>2190</v>
      </c>
      <c r="V1448" s="3" t="s">
        <v>2191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1.5</v>
      </c>
      <c r="AE1448" s="2">
        <v>3</v>
      </c>
      <c r="AF1448" s="2">
        <v>0</v>
      </c>
      <c r="AG1448" s="2">
        <v>0</v>
      </c>
      <c r="AH1448" s="2">
        <v>0</v>
      </c>
      <c r="AI1448" s="2">
        <v>0</v>
      </c>
      <c r="AJ1448" s="2">
        <v>1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 t="s">
        <v>4</v>
      </c>
      <c r="AT1448" s="2" t="s">
        <v>4</v>
      </c>
    </row>
    <row r="1449" spans="1:46" x14ac:dyDescent="0.2">
      <c r="A1449" s="2">
        <v>1641261</v>
      </c>
      <c r="B1449" s="2">
        <v>833392</v>
      </c>
      <c r="C1449" s="7">
        <v>22.1662566629042</v>
      </c>
      <c r="D1449" s="7">
        <v>40.811764554986901</v>
      </c>
      <c r="E1449" s="19" t="s">
        <v>2169</v>
      </c>
      <c r="F1449" s="46">
        <f>INDEX(Δεδομένα!$P:$P,MATCH('2021'!E1449,Δεδομένα!$O:$O,0))</f>
        <v>253</v>
      </c>
      <c r="G1449" s="49" t="s">
        <v>2170</v>
      </c>
      <c r="H1449" s="51" t="str">
        <f>INDEX(Δεδομένα!B$1:B$51,MATCH('2021'!G1449,Δεδομένα!A$1:A$51,0))</f>
        <v>ΚΕΝΤΡΙΚΗΣ ΜΑΚΕΔΟΝΙΑΣ</v>
      </c>
      <c r="I1449" s="53">
        <f>INDEX(Δεδομένα!E$1:E$13,MATCH('2021'!H1449,Δεδομένα!D$1:D$13,0))</f>
        <v>3</v>
      </c>
      <c r="J1449" s="4">
        <v>44254</v>
      </c>
      <c r="K1449" s="3" t="s">
        <v>599</v>
      </c>
      <c r="L1449" s="17" t="str">
        <f t="shared" si="100"/>
        <v>27/02/2021 22:50</v>
      </c>
      <c r="M1449" s="4">
        <v>44254</v>
      </c>
      <c r="N1449" s="3" t="s">
        <v>1266</v>
      </c>
      <c r="O1449" s="17" t="str">
        <f t="shared" si="101"/>
        <v>27/02/2021 23:33</v>
      </c>
      <c r="P1449" s="24">
        <f t="shared" si="102"/>
        <v>2.9861111106583849E-2</v>
      </c>
      <c r="Q1449" s="28">
        <v>0</v>
      </c>
      <c r="R1449" s="27">
        <f t="shared" si="103"/>
        <v>42.999999993480742</v>
      </c>
      <c r="S1449" s="3" t="s">
        <v>4</v>
      </c>
      <c r="T1449" s="3" t="s">
        <v>2173</v>
      </c>
      <c r="U1449" s="3" t="s">
        <v>2192</v>
      </c>
      <c r="V1449" s="3" t="s">
        <v>2193</v>
      </c>
      <c r="W1449" s="5">
        <v>0</v>
      </c>
      <c r="X1449" s="5">
        <v>0</v>
      </c>
      <c r="Y1449" s="5">
        <v>0</v>
      </c>
      <c r="Z1449" s="5">
        <v>0</v>
      </c>
      <c r="AA1449" s="5">
        <v>0.05</v>
      </c>
      <c r="AB1449" s="5">
        <v>0</v>
      </c>
      <c r="AC1449" s="5">
        <v>0</v>
      </c>
      <c r="AD1449" s="5">
        <v>0</v>
      </c>
      <c r="AE1449" s="2">
        <v>2</v>
      </c>
      <c r="AF1449" s="2">
        <v>0</v>
      </c>
      <c r="AG1449" s="2">
        <v>0</v>
      </c>
      <c r="AH1449" s="2">
        <v>0</v>
      </c>
      <c r="AI1449" s="2">
        <v>0</v>
      </c>
      <c r="AJ1449" s="2">
        <v>1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 t="s">
        <v>4</v>
      </c>
      <c r="AT1449" s="2" t="s">
        <v>4</v>
      </c>
    </row>
    <row r="1450" spans="1:46" x14ac:dyDescent="0.2">
      <c r="A1450" s="2">
        <v>1641263</v>
      </c>
      <c r="B1450" s="2">
        <v>833459</v>
      </c>
      <c r="C1450" s="7">
        <v>22.195856068105599</v>
      </c>
      <c r="D1450" s="7">
        <v>40.7937951888496</v>
      </c>
      <c r="E1450" s="19" t="s">
        <v>2169</v>
      </c>
      <c r="F1450" s="46">
        <f>INDEX(Δεδομένα!$P:$P,MATCH('2021'!E1450,Δεδομένα!$O:$O,0))</f>
        <v>253</v>
      </c>
      <c r="G1450" s="49" t="s">
        <v>2170</v>
      </c>
      <c r="H1450" s="51" t="str">
        <f>INDEX(Δεδομένα!B$1:B$51,MATCH('2021'!G1450,Δεδομένα!A$1:A$51,0))</f>
        <v>ΚΕΝΤΡΙΚΗΣ ΜΑΚΕΔΟΝΙΑΣ</v>
      </c>
      <c r="I1450" s="53">
        <f>INDEX(Δεδομένα!E$1:E$13,MATCH('2021'!H1450,Δεδομένα!D$1:D$13,0))</f>
        <v>3</v>
      </c>
      <c r="J1450" s="4">
        <v>44255</v>
      </c>
      <c r="K1450" s="3" t="s">
        <v>550</v>
      </c>
      <c r="L1450" s="17" t="str">
        <f t="shared" si="100"/>
        <v>28/02/2021 10:47</v>
      </c>
      <c r="M1450" s="4">
        <v>44255</v>
      </c>
      <c r="N1450" s="3" t="s">
        <v>1038</v>
      </c>
      <c r="O1450" s="17" t="str">
        <f t="shared" si="101"/>
        <v>28/02/2021 11:46</v>
      </c>
      <c r="P1450" s="24">
        <f t="shared" si="102"/>
        <v>4.0972222217533272E-2</v>
      </c>
      <c r="Q1450" s="28">
        <v>0</v>
      </c>
      <c r="R1450" s="27">
        <f t="shared" si="103"/>
        <v>58.999999993247911</v>
      </c>
      <c r="S1450" s="3" t="s">
        <v>4</v>
      </c>
      <c r="T1450" s="3" t="s">
        <v>2173</v>
      </c>
      <c r="U1450" s="3" t="s">
        <v>123</v>
      </c>
      <c r="V1450" s="3" t="s">
        <v>2194</v>
      </c>
      <c r="W1450" s="5">
        <v>0</v>
      </c>
      <c r="X1450" s="5">
        <v>0</v>
      </c>
      <c r="Y1450" s="5">
        <v>0</v>
      </c>
      <c r="Z1450" s="5">
        <v>0.05</v>
      </c>
      <c r="AA1450" s="5">
        <v>0</v>
      </c>
      <c r="AB1450" s="5">
        <v>0</v>
      </c>
      <c r="AC1450" s="5">
        <v>0</v>
      </c>
      <c r="AD1450" s="5">
        <v>0</v>
      </c>
      <c r="AE1450" s="2">
        <v>2</v>
      </c>
      <c r="AF1450" s="2">
        <v>0</v>
      </c>
      <c r="AG1450" s="2">
        <v>0</v>
      </c>
      <c r="AH1450" s="2">
        <v>0</v>
      </c>
      <c r="AI1450" s="2">
        <v>0</v>
      </c>
      <c r="AJ1450" s="2">
        <v>1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 t="s">
        <v>4</v>
      </c>
      <c r="AT1450" s="2" t="s">
        <v>4</v>
      </c>
    </row>
    <row r="1451" spans="1:46" x14ac:dyDescent="0.2">
      <c r="A1451" s="2">
        <v>1641264</v>
      </c>
      <c r="B1451" s="2">
        <v>833507</v>
      </c>
      <c r="C1451" s="7">
        <v>21.859567317254498</v>
      </c>
      <c r="D1451" s="7">
        <v>40.774014932798302</v>
      </c>
      <c r="E1451" s="19" t="s">
        <v>2169</v>
      </c>
      <c r="F1451" s="46">
        <f>INDEX(Δεδομένα!$P:$P,MATCH('2021'!E1451,Δεδομένα!$O:$O,0))</f>
        <v>253</v>
      </c>
      <c r="G1451" s="49" t="s">
        <v>2170</v>
      </c>
      <c r="H1451" s="51" t="str">
        <f>INDEX(Δεδομένα!B$1:B$51,MATCH('2021'!G1451,Δεδομένα!A$1:A$51,0))</f>
        <v>ΚΕΝΤΡΙΚΗΣ ΜΑΚΕΔΟΝΙΑΣ</v>
      </c>
      <c r="I1451" s="53">
        <f>INDEX(Δεδομένα!E$1:E$13,MATCH('2021'!H1451,Δεδομένα!D$1:D$13,0))</f>
        <v>3</v>
      </c>
      <c r="J1451" s="4">
        <v>44255</v>
      </c>
      <c r="K1451" s="3" t="s">
        <v>2195</v>
      </c>
      <c r="L1451" s="17" t="str">
        <f t="shared" si="100"/>
        <v>28/02/2021 12:47</v>
      </c>
      <c r="M1451" s="4">
        <v>44255</v>
      </c>
      <c r="N1451" s="3" t="s">
        <v>609</v>
      </c>
      <c r="O1451" s="17" t="str">
        <f t="shared" si="101"/>
        <v>28/02/2021 13:41</v>
      </c>
      <c r="P1451" s="24">
        <f t="shared" si="102"/>
        <v>3.7500000005820766E-2</v>
      </c>
      <c r="Q1451" s="28">
        <v>0</v>
      </c>
      <c r="R1451" s="27">
        <f t="shared" si="103"/>
        <v>54.000000008381903</v>
      </c>
      <c r="S1451" s="3" t="s">
        <v>4</v>
      </c>
      <c r="T1451" s="3" t="s">
        <v>2176</v>
      </c>
      <c r="U1451" s="3" t="s">
        <v>2182</v>
      </c>
      <c r="V1451" s="3" t="s">
        <v>2196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0.1</v>
      </c>
      <c r="AC1451" s="5">
        <v>0.1</v>
      </c>
      <c r="AD1451" s="5">
        <v>0</v>
      </c>
      <c r="AE1451" s="2">
        <v>2</v>
      </c>
      <c r="AF1451" s="2">
        <v>0</v>
      </c>
      <c r="AG1451" s="2">
        <v>0</v>
      </c>
      <c r="AH1451" s="2">
        <v>0</v>
      </c>
      <c r="AI1451" s="2">
        <v>0</v>
      </c>
      <c r="AJ1451" s="2">
        <v>1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 t="s">
        <v>4</v>
      </c>
      <c r="AT1451" s="2" t="s">
        <v>4</v>
      </c>
    </row>
    <row r="1452" spans="1:46" x14ac:dyDescent="0.2">
      <c r="A1452" s="2">
        <v>1641267</v>
      </c>
      <c r="B1452" s="2">
        <v>835534</v>
      </c>
      <c r="C1452" s="7">
        <v>25.1263468298216</v>
      </c>
      <c r="D1452" s="7">
        <v>35.117238695676797</v>
      </c>
      <c r="E1452" s="19" t="s">
        <v>2169</v>
      </c>
      <c r="F1452" s="46">
        <f>INDEX(Δεδομένα!$P:$P,MATCH('2021'!E1452,Δεδομένα!$O:$O,0))</f>
        <v>253</v>
      </c>
      <c r="G1452" s="49" t="s">
        <v>2170</v>
      </c>
      <c r="H1452" s="51" t="str">
        <f>INDEX(Δεδομένα!B$1:B$51,MATCH('2021'!G1452,Δεδομένα!A$1:A$51,0))</f>
        <v>ΚΕΝΤΡΙΚΗΣ ΜΑΚΕΔΟΝΙΑΣ</v>
      </c>
      <c r="I1452" s="53">
        <f>INDEX(Δεδομένα!E$1:E$13,MATCH('2021'!H1452,Δεδομένα!D$1:D$13,0))</f>
        <v>3</v>
      </c>
      <c r="J1452" s="4">
        <v>44255</v>
      </c>
      <c r="K1452" s="3" t="s">
        <v>1502</v>
      </c>
      <c r="L1452" s="17" t="str">
        <f t="shared" si="100"/>
        <v>28/02/2021 13:31</v>
      </c>
      <c r="M1452" s="4">
        <v>44255</v>
      </c>
      <c r="N1452" s="3" t="s">
        <v>537</v>
      </c>
      <c r="O1452" s="17" t="str">
        <f t="shared" si="101"/>
        <v>28/02/2021 14:02</v>
      </c>
      <c r="P1452" s="24">
        <f t="shared" si="102"/>
        <v>2.1527777775190771E-2</v>
      </c>
      <c r="Q1452" s="28">
        <v>0</v>
      </c>
      <c r="R1452" s="27">
        <f t="shared" si="103"/>
        <v>30.99999999627471</v>
      </c>
      <c r="S1452" s="3" t="s">
        <v>4</v>
      </c>
      <c r="T1452" s="3" t="s">
        <v>2176</v>
      </c>
      <c r="U1452" s="3" t="s">
        <v>123</v>
      </c>
      <c r="V1452" s="3" t="s">
        <v>2179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0.1</v>
      </c>
      <c r="AE1452" s="2">
        <v>2</v>
      </c>
      <c r="AF1452" s="2">
        <v>0</v>
      </c>
      <c r="AG1452" s="2">
        <v>0</v>
      </c>
      <c r="AH1452" s="2">
        <v>0</v>
      </c>
      <c r="AI1452" s="2">
        <v>0</v>
      </c>
      <c r="AJ1452" s="2">
        <v>1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 t="s">
        <v>4</v>
      </c>
      <c r="AT1452" s="2" t="s">
        <v>4</v>
      </c>
    </row>
    <row r="1453" spans="1:46" x14ac:dyDescent="0.2">
      <c r="A1453" s="2">
        <v>1641266</v>
      </c>
      <c r="B1453" s="2">
        <v>833593</v>
      </c>
      <c r="C1453" s="7">
        <v>22.169684325974199</v>
      </c>
      <c r="D1453" s="7">
        <v>40.822056075122802</v>
      </c>
      <c r="E1453" s="19" t="s">
        <v>2169</v>
      </c>
      <c r="F1453" s="46">
        <f>INDEX(Δεδομένα!$P:$P,MATCH('2021'!E1453,Δεδομένα!$O:$O,0))</f>
        <v>253</v>
      </c>
      <c r="G1453" s="49" t="s">
        <v>2170</v>
      </c>
      <c r="H1453" s="51" t="str">
        <f>INDEX(Δεδομένα!B$1:B$51,MATCH('2021'!G1453,Δεδομένα!A$1:A$51,0))</f>
        <v>ΚΕΝΤΡΙΚΗΣ ΜΑΚΕΔΟΝΙΑΣ</v>
      </c>
      <c r="I1453" s="53">
        <f>INDEX(Δεδομένα!E$1:E$13,MATCH('2021'!H1453,Δεδομένα!D$1:D$13,0))</f>
        <v>3</v>
      </c>
      <c r="J1453" s="4">
        <v>44255</v>
      </c>
      <c r="K1453" s="3" t="s">
        <v>40</v>
      </c>
      <c r="L1453" s="17" t="str">
        <f t="shared" si="100"/>
        <v>28/02/2021 16:06</v>
      </c>
      <c r="M1453" s="4">
        <v>44255</v>
      </c>
      <c r="N1453" s="3" t="s">
        <v>676</v>
      </c>
      <c r="O1453" s="17" t="str">
        <f t="shared" si="101"/>
        <v>28/02/2021 16:47</v>
      </c>
      <c r="P1453" s="24">
        <f t="shared" si="102"/>
        <v>2.8472222227719612E-2</v>
      </c>
      <c r="Q1453" s="28">
        <v>0</v>
      </c>
      <c r="R1453" s="27">
        <f t="shared" si="103"/>
        <v>41.000000007916242</v>
      </c>
      <c r="S1453" s="3" t="s">
        <v>4</v>
      </c>
      <c r="T1453" s="3" t="s">
        <v>2173</v>
      </c>
      <c r="U1453" s="3" t="s">
        <v>2197</v>
      </c>
      <c r="V1453" s="3" t="s">
        <v>2198</v>
      </c>
      <c r="W1453" s="5">
        <v>0</v>
      </c>
      <c r="X1453" s="5">
        <v>0</v>
      </c>
      <c r="Y1453" s="5">
        <v>0</v>
      </c>
      <c r="Z1453" s="5">
        <v>0</v>
      </c>
      <c r="AA1453" s="5">
        <v>0.05</v>
      </c>
      <c r="AB1453" s="5">
        <v>0</v>
      </c>
      <c r="AC1453" s="5">
        <v>0</v>
      </c>
      <c r="AD1453" s="5">
        <v>0</v>
      </c>
      <c r="AE1453" s="2">
        <v>2</v>
      </c>
      <c r="AF1453" s="2">
        <v>0</v>
      </c>
      <c r="AG1453" s="2">
        <v>0</v>
      </c>
      <c r="AH1453" s="2">
        <v>0</v>
      </c>
      <c r="AI1453" s="2">
        <v>0</v>
      </c>
      <c r="AJ1453" s="2">
        <v>1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 t="s">
        <v>4</v>
      </c>
      <c r="AT1453" s="2" t="s">
        <v>4</v>
      </c>
    </row>
    <row r="1454" spans="1:46" x14ac:dyDescent="0.2">
      <c r="A1454" s="2">
        <v>1642708</v>
      </c>
      <c r="B1454" s="2">
        <v>834417</v>
      </c>
      <c r="C1454" s="7">
        <v>22.216462708280599</v>
      </c>
      <c r="D1454" s="7">
        <v>40.734296353917202</v>
      </c>
      <c r="E1454" s="19" t="s">
        <v>2169</v>
      </c>
      <c r="F1454" s="46">
        <f>INDEX(Δεδομένα!$P:$P,MATCH('2021'!E1454,Δεδομένα!$O:$O,0))</f>
        <v>253</v>
      </c>
      <c r="G1454" s="49" t="s">
        <v>2170</v>
      </c>
      <c r="H1454" s="51" t="str">
        <f>INDEX(Δεδομένα!B$1:B$51,MATCH('2021'!G1454,Δεδομένα!A$1:A$51,0))</f>
        <v>ΚΕΝΤΡΙΚΗΣ ΜΑΚΕΔΟΝΙΑΣ</v>
      </c>
      <c r="I1454" s="53">
        <f>INDEX(Δεδομένα!E$1:E$13,MATCH('2021'!H1454,Δεδομένα!D$1:D$13,0))</f>
        <v>3</v>
      </c>
      <c r="J1454" s="4">
        <v>44258</v>
      </c>
      <c r="K1454" s="3" t="s">
        <v>455</v>
      </c>
      <c r="L1454" s="17" t="str">
        <f t="shared" ref="L1454:L1505" si="104">_xlfn.CONCAT(TEXT(J1454,"ηη/μμ/εεε")," ",TEXT(K1454,"ωω:λλ"))</f>
        <v>03/03/2021 14:22</v>
      </c>
      <c r="M1454" s="4">
        <v>44258</v>
      </c>
      <c r="N1454" s="3" t="s">
        <v>640</v>
      </c>
      <c r="O1454" s="17" t="str">
        <f t="shared" ref="O1454:O1505" si="105">_xlfn.CONCAT(TEXT(M1454,"ηη/μμ/εεε")," ",TEXT(N1454,"ωω:λλ"))</f>
        <v>03/03/2021 15:14</v>
      </c>
      <c r="P1454" s="24">
        <f t="shared" ref="P1454:P1505" si="106">O1454-L1454</f>
        <v>3.6111111112404615E-2</v>
      </c>
      <c r="Q1454" s="28">
        <v>0</v>
      </c>
      <c r="R1454" s="27">
        <f t="shared" ref="R1454:R1505" si="107">P1454*(24*60)</f>
        <v>52.000000001862645</v>
      </c>
      <c r="S1454" s="3" t="s">
        <v>4</v>
      </c>
      <c r="T1454" s="3" t="s">
        <v>2173</v>
      </c>
      <c r="U1454" s="3" t="s">
        <v>2174</v>
      </c>
      <c r="V1454" s="3" t="s">
        <v>2175</v>
      </c>
      <c r="W1454" s="5">
        <v>0</v>
      </c>
      <c r="X1454" s="5">
        <v>0</v>
      </c>
      <c r="Y1454" s="5">
        <v>0</v>
      </c>
      <c r="Z1454" s="5">
        <v>0.5</v>
      </c>
      <c r="AA1454" s="5">
        <v>0</v>
      </c>
      <c r="AB1454" s="5">
        <v>0</v>
      </c>
      <c r="AC1454" s="5">
        <v>0</v>
      </c>
      <c r="AD1454" s="5">
        <v>0</v>
      </c>
      <c r="AE1454" s="2">
        <v>2</v>
      </c>
      <c r="AF1454" s="2">
        <v>0</v>
      </c>
      <c r="AG1454" s="2">
        <v>0</v>
      </c>
      <c r="AH1454" s="2">
        <v>0</v>
      </c>
      <c r="AI1454" s="2">
        <v>0</v>
      </c>
      <c r="AJ1454" s="2">
        <v>1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 t="s">
        <v>4</v>
      </c>
      <c r="AT1454" s="2" t="s">
        <v>4</v>
      </c>
    </row>
    <row r="1455" spans="1:46" x14ac:dyDescent="0.2">
      <c r="A1455" s="2">
        <v>1642715</v>
      </c>
      <c r="B1455" s="2">
        <v>834471</v>
      </c>
      <c r="C1455" s="7">
        <v>22.180974565228301</v>
      </c>
      <c r="D1455" s="7">
        <v>40.717605988105603</v>
      </c>
      <c r="E1455" s="19" t="s">
        <v>2169</v>
      </c>
      <c r="F1455" s="46">
        <f>INDEX(Δεδομένα!$P:$P,MATCH('2021'!E1455,Δεδομένα!$O:$O,0))</f>
        <v>253</v>
      </c>
      <c r="G1455" s="49" t="s">
        <v>2170</v>
      </c>
      <c r="H1455" s="51" t="str">
        <f>INDEX(Δεδομένα!B$1:B$51,MATCH('2021'!G1455,Δεδομένα!A$1:A$51,0))</f>
        <v>ΚΕΝΤΡΙΚΗΣ ΜΑΚΕΔΟΝΙΑΣ</v>
      </c>
      <c r="I1455" s="53">
        <f>INDEX(Δεδομένα!E$1:E$13,MATCH('2021'!H1455,Δεδομένα!D$1:D$13,0))</f>
        <v>3</v>
      </c>
      <c r="J1455" s="4">
        <v>44258</v>
      </c>
      <c r="K1455" s="3" t="s">
        <v>614</v>
      </c>
      <c r="L1455" s="17" t="str">
        <f t="shared" si="104"/>
        <v>03/03/2021 16:17</v>
      </c>
      <c r="M1455" s="4">
        <v>44258</v>
      </c>
      <c r="N1455" s="3" t="s">
        <v>409</v>
      </c>
      <c r="O1455" s="17" t="str">
        <f t="shared" si="105"/>
        <v>03/03/2021 18:14</v>
      </c>
      <c r="P1455" s="24">
        <f t="shared" si="106"/>
        <v>8.1250000002910383E-2</v>
      </c>
      <c r="Q1455" s="28">
        <v>0</v>
      </c>
      <c r="R1455" s="27">
        <f t="shared" si="107"/>
        <v>117.00000000419095</v>
      </c>
      <c r="S1455" s="3" t="s">
        <v>4</v>
      </c>
      <c r="T1455" s="3" t="s">
        <v>2173</v>
      </c>
      <c r="U1455" s="3" t="s">
        <v>2199</v>
      </c>
      <c r="V1455" s="3" t="s">
        <v>2200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0.5</v>
      </c>
      <c r="AE1455" s="2">
        <v>2</v>
      </c>
      <c r="AF1455" s="2">
        <v>0</v>
      </c>
      <c r="AG1455" s="2">
        <v>0</v>
      </c>
      <c r="AH1455" s="2">
        <v>0</v>
      </c>
      <c r="AI1455" s="2">
        <v>0</v>
      </c>
      <c r="AJ1455" s="2">
        <v>1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 t="s">
        <v>4</v>
      </c>
      <c r="AT1455" s="2" t="s">
        <v>4</v>
      </c>
    </row>
    <row r="1456" spans="1:46" x14ac:dyDescent="0.2">
      <c r="A1456" s="2">
        <v>1642738</v>
      </c>
      <c r="B1456" s="2">
        <v>834521</v>
      </c>
      <c r="C1456" s="7">
        <v>22.2102407981635</v>
      </c>
      <c r="D1456" s="7">
        <v>40.704081764144703</v>
      </c>
      <c r="E1456" s="19" t="s">
        <v>2169</v>
      </c>
      <c r="F1456" s="46">
        <f>INDEX(Δεδομένα!$P:$P,MATCH('2021'!E1456,Δεδομένα!$O:$O,0))</f>
        <v>253</v>
      </c>
      <c r="G1456" s="49" t="s">
        <v>2170</v>
      </c>
      <c r="H1456" s="51" t="str">
        <f>INDEX(Δεδομένα!B$1:B$51,MATCH('2021'!G1456,Δεδομένα!A$1:A$51,0))</f>
        <v>ΚΕΝΤΡΙΚΗΣ ΜΑΚΕΔΟΝΙΑΣ</v>
      </c>
      <c r="I1456" s="53">
        <f>INDEX(Δεδομένα!E$1:E$13,MATCH('2021'!H1456,Δεδομένα!D$1:D$13,0))</f>
        <v>3</v>
      </c>
      <c r="J1456" s="4">
        <v>44258</v>
      </c>
      <c r="K1456" s="3" t="s">
        <v>9</v>
      </c>
      <c r="L1456" s="17" t="str">
        <f t="shared" si="104"/>
        <v>03/03/2021 18:15</v>
      </c>
      <c r="M1456" s="4">
        <v>44258</v>
      </c>
      <c r="N1456" s="3" t="s">
        <v>1650</v>
      </c>
      <c r="O1456" s="17" t="str">
        <f t="shared" si="105"/>
        <v>03/03/2021 19:12</v>
      </c>
      <c r="P1456" s="24">
        <f t="shared" si="106"/>
        <v>3.9583333338669036E-2</v>
      </c>
      <c r="Q1456" s="28">
        <v>0</v>
      </c>
      <c r="R1456" s="27">
        <f t="shared" si="107"/>
        <v>57.000000007683411</v>
      </c>
      <c r="S1456" s="3" t="s">
        <v>4</v>
      </c>
      <c r="T1456" s="3" t="s">
        <v>2173</v>
      </c>
      <c r="U1456" s="3" t="s">
        <v>2199</v>
      </c>
      <c r="V1456" s="3" t="s">
        <v>2200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4</v>
      </c>
      <c r="AC1456" s="5">
        <v>0</v>
      </c>
      <c r="AD1456" s="5">
        <v>0</v>
      </c>
      <c r="AE1456" s="2">
        <v>4</v>
      </c>
      <c r="AF1456" s="2">
        <v>0</v>
      </c>
      <c r="AG1456" s="2">
        <v>0</v>
      </c>
      <c r="AH1456" s="2">
        <v>0</v>
      </c>
      <c r="AI1456" s="2">
        <v>0</v>
      </c>
      <c r="AJ1456" s="2">
        <v>2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 t="s">
        <v>4</v>
      </c>
      <c r="AT1456" s="2" t="s">
        <v>4</v>
      </c>
    </row>
    <row r="1457" spans="1:46" x14ac:dyDescent="0.2">
      <c r="A1457" s="2">
        <v>1642728</v>
      </c>
      <c r="B1457" s="2">
        <v>834563</v>
      </c>
      <c r="C1457" s="7">
        <v>22.226049423217798</v>
      </c>
      <c r="D1457" s="7">
        <v>40.796760559082003</v>
      </c>
      <c r="E1457" s="19" t="s">
        <v>2169</v>
      </c>
      <c r="F1457" s="46">
        <f>INDEX(Δεδομένα!$P:$P,MATCH('2021'!E1457,Δεδομένα!$O:$O,0))</f>
        <v>253</v>
      </c>
      <c r="G1457" s="49" t="s">
        <v>2170</v>
      </c>
      <c r="H1457" s="51" t="str">
        <f>INDEX(Δεδομένα!B$1:B$51,MATCH('2021'!G1457,Δεδομένα!A$1:A$51,0))</f>
        <v>ΚΕΝΤΡΙΚΗΣ ΜΑΚΕΔΟΝΙΑΣ</v>
      </c>
      <c r="I1457" s="53">
        <f>INDEX(Δεδομένα!E$1:E$13,MATCH('2021'!H1457,Δεδομένα!D$1:D$13,0))</f>
        <v>3</v>
      </c>
      <c r="J1457" s="4">
        <v>44258</v>
      </c>
      <c r="K1457" s="3" t="s">
        <v>122</v>
      </c>
      <c r="L1457" s="17" t="str">
        <f t="shared" si="104"/>
        <v>03/03/2021 19:22</v>
      </c>
      <c r="M1457" s="4">
        <v>44258</v>
      </c>
      <c r="N1457" s="3" t="s">
        <v>418</v>
      </c>
      <c r="O1457" s="17" t="str">
        <f t="shared" si="105"/>
        <v>03/03/2021 20:34</v>
      </c>
      <c r="P1457" s="24">
        <f t="shared" si="106"/>
        <v>5.0000000002910383E-2</v>
      </c>
      <c r="Q1457" s="28">
        <v>0</v>
      </c>
      <c r="R1457" s="27">
        <f t="shared" si="107"/>
        <v>72.000000004190952</v>
      </c>
      <c r="S1457" s="3" t="s">
        <v>4</v>
      </c>
      <c r="T1457" s="3" t="s">
        <v>2173</v>
      </c>
      <c r="U1457" s="3" t="s">
        <v>2201</v>
      </c>
      <c r="V1457" s="3" t="s">
        <v>2202</v>
      </c>
      <c r="W1457" s="5">
        <v>0</v>
      </c>
      <c r="X1457" s="5">
        <v>0</v>
      </c>
      <c r="Y1457" s="5">
        <v>0</v>
      </c>
      <c r="Z1457" s="5">
        <v>0</v>
      </c>
      <c r="AA1457" s="5">
        <v>15</v>
      </c>
      <c r="AB1457" s="5">
        <v>0</v>
      </c>
      <c r="AC1457" s="5">
        <v>0</v>
      </c>
      <c r="AD1457" s="5">
        <v>0</v>
      </c>
      <c r="AE1457" s="2">
        <v>4</v>
      </c>
      <c r="AF1457" s="2">
        <v>0</v>
      </c>
      <c r="AG1457" s="2">
        <v>0</v>
      </c>
      <c r="AH1457" s="2">
        <v>0</v>
      </c>
      <c r="AI1457" s="2">
        <v>0</v>
      </c>
      <c r="AJ1457" s="2">
        <v>2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 t="s">
        <v>4</v>
      </c>
      <c r="AT1457" s="2" t="s">
        <v>4</v>
      </c>
    </row>
    <row r="1458" spans="1:46" x14ac:dyDescent="0.2">
      <c r="A1458" s="2">
        <v>1643055</v>
      </c>
      <c r="B1458" s="2">
        <v>834788</v>
      </c>
      <c r="C1458" s="7">
        <v>21.959420507717802</v>
      </c>
      <c r="D1458" s="7">
        <v>40.866752822298103</v>
      </c>
      <c r="E1458" s="19" t="s">
        <v>2169</v>
      </c>
      <c r="F1458" s="46">
        <f>INDEX(Δεδομένα!$P:$P,MATCH('2021'!E1458,Δεδομένα!$O:$O,0))</f>
        <v>253</v>
      </c>
      <c r="G1458" s="49" t="s">
        <v>2170</v>
      </c>
      <c r="H1458" s="51" t="str">
        <f>INDEX(Δεδομένα!B$1:B$51,MATCH('2021'!G1458,Δεδομένα!A$1:A$51,0))</f>
        <v>ΚΕΝΤΡΙΚΗΣ ΜΑΚΕΔΟΝΙΑΣ</v>
      </c>
      <c r="I1458" s="53">
        <f>INDEX(Δεδομένα!E$1:E$13,MATCH('2021'!H1458,Δεδομένα!D$1:D$13,0))</f>
        <v>3</v>
      </c>
      <c r="J1458" s="4">
        <v>44259</v>
      </c>
      <c r="K1458" s="3" t="s">
        <v>529</v>
      </c>
      <c r="L1458" s="17" t="str">
        <f t="shared" si="104"/>
        <v>04/03/2021 14:05</v>
      </c>
      <c r="M1458" s="4">
        <v>44259</v>
      </c>
      <c r="N1458" s="3" t="s">
        <v>150</v>
      </c>
      <c r="O1458" s="17" t="str">
        <f t="shared" si="105"/>
        <v>04/03/2021 19:00</v>
      </c>
      <c r="P1458" s="24">
        <f t="shared" si="106"/>
        <v>0.20486111110949423</v>
      </c>
      <c r="Q1458" s="28">
        <v>0</v>
      </c>
      <c r="R1458" s="27">
        <f t="shared" si="107"/>
        <v>294.99999999767169</v>
      </c>
      <c r="S1458" s="3" t="s">
        <v>4</v>
      </c>
      <c r="T1458" s="3" t="s">
        <v>2176</v>
      </c>
      <c r="U1458" s="3" t="s">
        <v>123</v>
      </c>
      <c r="V1458" s="3" t="s">
        <v>2179</v>
      </c>
      <c r="W1458" s="5">
        <v>0</v>
      </c>
      <c r="X1458" s="5">
        <v>8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2">
        <v>9</v>
      </c>
      <c r="AF1458" s="2">
        <v>0</v>
      </c>
      <c r="AG1458" s="2">
        <v>0</v>
      </c>
      <c r="AH1458" s="2">
        <v>0</v>
      </c>
      <c r="AI1458" s="2">
        <v>0</v>
      </c>
      <c r="AJ1458" s="2">
        <v>4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 t="s">
        <v>4</v>
      </c>
      <c r="AT1458" s="2" t="s">
        <v>4</v>
      </c>
    </row>
    <row r="1459" spans="1:46" x14ac:dyDescent="0.2">
      <c r="A1459" s="2">
        <v>1643060</v>
      </c>
      <c r="B1459" s="2">
        <v>834818</v>
      </c>
      <c r="C1459" s="7">
        <v>21.831182822705099</v>
      </c>
      <c r="D1459" s="7">
        <v>40.8419224349906</v>
      </c>
      <c r="E1459" s="19" t="s">
        <v>2169</v>
      </c>
      <c r="F1459" s="46">
        <f>INDEX(Δεδομένα!$P:$P,MATCH('2021'!E1459,Δεδομένα!$O:$O,0))</f>
        <v>253</v>
      </c>
      <c r="G1459" s="49" t="s">
        <v>2170</v>
      </c>
      <c r="H1459" s="51" t="str">
        <f>INDEX(Δεδομένα!B$1:B$51,MATCH('2021'!G1459,Δεδομένα!A$1:A$51,0))</f>
        <v>ΚΕΝΤΡΙΚΗΣ ΜΑΚΕΔΟΝΙΑΣ</v>
      </c>
      <c r="I1459" s="53">
        <f>INDEX(Δεδομένα!E$1:E$13,MATCH('2021'!H1459,Δεδομένα!D$1:D$13,0))</f>
        <v>3</v>
      </c>
      <c r="J1459" s="4">
        <v>44259</v>
      </c>
      <c r="K1459" s="3" t="s">
        <v>201</v>
      </c>
      <c r="L1459" s="17" t="str">
        <f t="shared" si="104"/>
        <v>04/03/2021 15:26</v>
      </c>
      <c r="M1459" s="4">
        <v>44259</v>
      </c>
      <c r="N1459" s="3" t="s">
        <v>1490</v>
      </c>
      <c r="O1459" s="17" t="str">
        <f t="shared" si="105"/>
        <v>04/03/2021 19:45</v>
      </c>
      <c r="P1459" s="24">
        <f t="shared" si="106"/>
        <v>0.17986111110803904</v>
      </c>
      <c r="Q1459" s="28">
        <v>0</v>
      </c>
      <c r="R1459" s="27">
        <f t="shared" si="107"/>
        <v>258.99999999557622</v>
      </c>
      <c r="S1459" s="3" t="s">
        <v>4</v>
      </c>
      <c r="T1459" s="3" t="s">
        <v>2176</v>
      </c>
      <c r="U1459" s="3" t="s">
        <v>2203</v>
      </c>
      <c r="V1459" s="3" t="s">
        <v>2204</v>
      </c>
      <c r="W1459" s="5">
        <v>0</v>
      </c>
      <c r="X1459" s="5">
        <v>10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2">
        <v>9</v>
      </c>
      <c r="AF1459" s="2">
        <v>0</v>
      </c>
      <c r="AG1459" s="2">
        <v>0</v>
      </c>
      <c r="AH1459" s="2">
        <v>0</v>
      </c>
      <c r="AI1459" s="2">
        <v>0</v>
      </c>
      <c r="AJ1459" s="2">
        <v>4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 t="s">
        <v>4</v>
      </c>
      <c r="AT1459" s="2" t="s">
        <v>4</v>
      </c>
    </row>
    <row r="1460" spans="1:46" x14ac:dyDescent="0.2">
      <c r="A1460" s="2">
        <v>1644352</v>
      </c>
      <c r="B1460" s="2">
        <v>836088</v>
      </c>
      <c r="C1460" s="7">
        <v>22.224251302192499</v>
      </c>
      <c r="D1460" s="7">
        <v>40.790603933233399</v>
      </c>
      <c r="E1460" s="19" t="s">
        <v>2169</v>
      </c>
      <c r="F1460" s="46">
        <f>INDEX(Δεδομένα!$P:$P,MATCH('2021'!E1460,Δεδομένα!$O:$O,0))</f>
        <v>253</v>
      </c>
      <c r="G1460" s="49" t="s">
        <v>2170</v>
      </c>
      <c r="H1460" s="51" t="str">
        <f>INDEX(Δεδομένα!B$1:B$51,MATCH('2021'!G1460,Δεδομένα!A$1:A$51,0))</f>
        <v>ΚΕΝΤΡΙΚΗΣ ΜΑΚΕΔΟΝΙΑΣ</v>
      </c>
      <c r="I1460" s="53">
        <f>INDEX(Δεδομένα!E$1:E$13,MATCH('2021'!H1460,Δεδομένα!D$1:D$13,0))</f>
        <v>3</v>
      </c>
      <c r="J1460" s="4">
        <v>44263</v>
      </c>
      <c r="K1460" s="3" t="s">
        <v>110</v>
      </c>
      <c r="L1460" s="17" t="str">
        <f t="shared" si="104"/>
        <v>08/03/2021 17:24</v>
      </c>
      <c r="M1460" s="4">
        <v>44263</v>
      </c>
      <c r="N1460" s="3" t="s">
        <v>2206</v>
      </c>
      <c r="O1460" s="17" t="str">
        <f t="shared" si="105"/>
        <v>08/03/2021 19:16</v>
      </c>
      <c r="P1460" s="24">
        <f t="shared" si="106"/>
        <v>7.7777777776645962E-2</v>
      </c>
      <c r="Q1460" s="28">
        <v>0</v>
      </c>
      <c r="R1460" s="27">
        <f t="shared" si="107"/>
        <v>111.99999999837019</v>
      </c>
      <c r="S1460" s="3" t="s">
        <v>4</v>
      </c>
      <c r="T1460" s="3" t="s">
        <v>2173</v>
      </c>
      <c r="U1460" s="3" t="s">
        <v>2201</v>
      </c>
      <c r="V1460" s="3" t="s">
        <v>2207</v>
      </c>
      <c r="W1460" s="5">
        <v>0</v>
      </c>
      <c r="X1460" s="5">
        <v>0</v>
      </c>
      <c r="Y1460" s="5">
        <v>0</v>
      </c>
      <c r="Z1460" s="5">
        <v>0</v>
      </c>
      <c r="AA1460" s="5">
        <v>1</v>
      </c>
      <c r="AB1460" s="5">
        <v>0</v>
      </c>
      <c r="AC1460" s="5">
        <v>0</v>
      </c>
      <c r="AD1460" s="5">
        <v>0</v>
      </c>
      <c r="AE1460" s="2">
        <v>3</v>
      </c>
      <c r="AF1460" s="2">
        <v>0</v>
      </c>
      <c r="AG1460" s="2">
        <v>0</v>
      </c>
      <c r="AH1460" s="2">
        <v>0</v>
      </c>
      <c r="AI1460" s="2">
        <v>0</v>
      </c>
      <c r="AJ1460" s="2">
        <v>1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 t="s">
        <v>4</v>
      </c>
      <c r="AT1460" s="2" t="s">
        <v>4</v>
      </c>
    </row>
    <row r="1461" spans="1:46" x14ac:dyDescent="0.2">
      <c r="A1461" s="2">
        <v>1644354</v>
      </c>
      <c r="B1461" s="2">
        <v>836147</v>
      </c>
      <c r="C1461" s="7">
        <v>22.1696638643106</v>
      </c>
      <c r="D1461" s="7">
        <v>40.805263806745799</v>
      </c>
      <c r="E1461" s="19" t="s">
        <v>2169</v>
      </c>
      <c r="F1461" s="46">
        <f>INDEX(Δεδομένα!$P:$P,MATCH('2021'!E1461,Δεδομένα!$O:$O,0))</f>
        <v>253</v>
      </c>
      <c r="G1461" s="49" t="s">
        <v>2170</v>
      </c>
      <c r="H1461" s="51" t="str">
        <f>INDEX(Δεδομένα!B$1:B$51,MATCH('2021'!G1461,Δεδομένα!A$1:A$51,0))</f>
        <v>ΚΕΝΤΡΙΚΗΣ ΜΑΚΕΔΟΝΙΑΣ</v>
      </c>
      <c r="I1461" s="53">
        <f>INDEX(Δεδομένα!E$1:E$13,MATCH('2021'!H1461,Δεδομένα!D$1:D$13,0))</f>
        <v>3</v>
      </c>
      <c r="J1461" s="4">
        <v>44263</v>
      </c>
      <c r="K1461" s="3" t="s">
        <v>458</v>
      </c>
      <c r="L1461" s="17" t="str">
        <f t="shared" si="104"/>
        <v>08/03/2021 19:50</v>
      </c>
      <c r="M1461" s="4">
        <v>44263</v>
      </c>
      <c r="N1461" s="3" t="s">
        <v>450</v>
      </c>
      <c r="O1461" s="17" t="str">
        <f t="shared" si="105"/>
        <v>08/03/2021 20:50</v>
      </c>
      <c r="P1461" s="24">
        <f t="shared" si="106"/>
        <v>4.1666666664241347E-2</v>
      </c>
      <c r="Q1461" s="28">
        <v>0</v>
      </c>
      <c r="R1461" s="27">
        <f t="shared" si="107"/>
        <v>59.99999999650754</v>
      </c>
      <c r="S1461" s="3" t="s">
        <v>4</v>
      </c>
      <c r="T1461" s="3" t="s">
        <v>2173</v>
      </c>
      <c r="U1461" s="3" t="s">
        <v>2192</v>
      </c>
      <c r="V1461" s="3" t="s">
        <v>2193</v>
      </c>
      <c r="W1461" s="5">
        <v>0</v>
      </c>
      <c r="X1461" s="5">
        <v>0</v>
      </c>
      <c r="Y1461" s="5">
        <v>0</v>
      </c>
      <c r="Z1461" s="5">
        <v>0</v>
      </c>
      <c r="AA1461" s="5">
        <v>0.3</v>
      </c>
      <c r="AB1461" s="5">
        <v>0</v>
      </c>
      <c r="AC1461" s="5">
        <v>0</v>
      </c>
      <c r="AD1461" s="5">
        <v>0</v>
      </c>
      <c r="AE1461" s="2">
        <v>2</v>
      </c>
      <c r="AF1461" s="2">
        <v>0</v>
      </c>
      <c r="AG1461" s="2">
        <v>0</v>
      </c>
      <c r="AH1461" s="2">
        <v>0</v>
      </c>
      <c r="AI1461" s="2">
        <v>0</v>
      </c>
      <c r="AJ1461" s="2">
        <v>1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 t="s">
        <v>4</v>
      </c>
      <c r="AT1461" s="2" t="s">
        <v>4</v>
      </c>
    </row>
    <row r="1462" spans="1:46" x14ac:dyDescent="0.2">
      <c r="A1462" s="2">
        <v>1645736</v>
      </c>
      <c r="B1462" s="2">
        <v>836341</v>
      </c>
      <c r="D1462" s="2"/>
      <c r="E1462" s="19" t="s">
        <v>2169</v>
      </c>
      <c r="F1462" s="46">
        <f>INDEX(Δεδομένα!$P:$P,MATCH('2021'!E1462,Δεδομένα!$O:$O,0))</f>
        <v>253</v>
      </c>
      <c r="G1462" s="49" t="s">
        <v>2170</v>
      </c>
      <c r="H1462" s="51" t="str">
        <f>INDEX(Δεδομένα!B$1:B$51,MATCH('2021'!G1462,Δεδομένα!A$1:A$51,0))</f>
        <v>ΚΕΝΤΡΙΚΗΣ ΜΑΚΕΔΟΝΙΑΣ</v>
      </c>
      <c r="I1462" s="53">
        <f>INDEX(Δεδομένα!E$1:E$13,MATCH('2021'!H1462,Δεδομένα!D$1:D$13,0))</f>
        <v>3</v>
      </c>
      <c r="J1462" s="4">
        <v>44264</v>
      </c>
      <c r="K1462" s="3" t="s">
        <v>1208</v>
      </c>
      <c r="L1462" s="17" t="str">
        <f t="shared" si="104"/>
        <v>09/03/2021 17:08</v>
      </c>
      <c r="M1462" s="4">
        <v>44264</v>
      </c>
      <c r="N1462" s="3" t="s">
        <v>845</v>
      </c>
      <c r="O1462" s="17" t="str">
        <f t="shared" si="105"/>
        <v>09/03/2021 17:39</v>
      </c>
      <c r="P1462" s="24">
        <f t="shared" si="106"/>
        <v>2.1527777782466728E-2</v>
      </c>
      <c r="Q1462" s="28">
        <v>0</v>
      </c>
      <c r="R1462" s="27">
        <f t="shared" si="107"/>
        <v>31.000000006752089</v>
      </c>
      <c r="S1462" s="3" t="s">
        <v>4</v>
      </c>
      <c r="T1462" s="3" t="s">
        <v>2173</v>
      </c>
      <c r="U1462" s="3" t="s">
        <v>123</v>
      </c>
      <c r="V1462" s="3" t="s">
        <v>2208</v>
      </c>
      <c r="W1462" s="5">
        <v>0</v>
      </c>
      <c r="X1462" s="5">
        <v>0</v>
      </c>
      <c r="Y1462" s="5">
        <v>0</v>
      </c>
      <c r="Z1462" s="5">
        <v>0.05</v>
      </c>
      <c r="AA1462" s="5">
        <v>0</v>
      </c>
      <c r="AB1462" s="5">
        <v>0</v>
      </c>
      <c r="AC1462" s="5">
        <v>0</v>
      </c>
      <c r="AD1462" s="5">
        <v>0</v>
      </c>
      <c r="AE1462" s="2">
        <v>2</v>
      </c>
      <c r="AF1462" s="2">
        <v>0</v>
      </c>
      <c r="AG1462" s="2">
        <v>0</v>
      </c>
      <c r="AH1462" s="2">
        <v>0</v>
      </c>
      <c r="AI1462" s="2">
        <v>0</v>
      </c>
      <c r="AJ1462" s="2">
        <v>1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 t="s">
        <v>4</v>
      </c>
      <c r="AT1462" s="2" t="s">
        <v>4</v>
      </c>
    </row>
    <row r="1463" spans="1:46" x14ac:dyDescent="0.2">
      <c r="A1463" s="2">
        <v>1645739</v>
      </c>
      <c r="B1463" s="2">
        <v>836358</v>
      </c>
      <c r="C1463" s="7">
        <v>22.1855733459454</v>
      </c>
      <c r="D1463" s="7">
        <v>40.778844071724798</v>
      </c>
      <c r="E1463" s="19" t="s">
        <v>2169</v>
      </c>
      <c r="F1463" s="46">
        <f>INDEX(Δεδομένα!$P:$P,MATCH('2021'!E1463,Δεδομένα!$O:$O,0))</f>
        <v>253</v>
      </c>
      <c r="G1463" s="49" t="s">
        <v>2170</v>
      </c>
      <c r="H1463" s="51" t="str">
        <f>INDEX(Δεδομένα!B$1:B$51,MATCH('2021'!G1463,Δεδομένα!A$1:A$51,0))</f>
        <v>ΚΕΝΤΡΙΚΗΣ ΜΑΚΕΔΟΝΙΑΣ</v>
      </c>
      <c r="I1463" s="53">
        <f>INDEX(Δεδομένα!E$1:E$13,MATCH('2021'!H1463,Δεδομένα!D$1:D$13,0))</f>
        <v>3</v>
      </c>
      <c r="J1463" s="4">
        <v>44264</v>
      </c>
      <c r="K1463" s="3" t="s">
        <v>697</v>
      </c>
      <c r="L1463" s="17" t="str">
        <f t="shared" si="104"/>
        <v>09/03/2021 17:40</v>
      </c>
      <c r="M1463" s="4">
        <v>44264</v>
      </c>
      <c r="N1463" s="3" t="s">
        <v>483</v>
      </c>
      <c r="O1463" s="17" t="str">
        <f t="shared" si="105"/>
        <v>09/03/2021 18:10</v>
      </c>
      <c r="P1463" s="24">
        <f t="shared" si="106"/>
        <v>2.0833333335758653E-2</v>
      </c>
      <c r="Q1463" s="28">
        <v>0</v>
      </c>
      <c r="R1463" s="27">
        <f t="shared" si="107"/>
        <v>30.00000000349246</v>
      </c>
      <c r="S1463" s="3" t="s">
        <v>4</v>
      </c>
      <c r="T1463" s="3" t="s">
        <v>2173</v>
      </c>
      <c r="U1463" s="3" t="s">
        <v>123</v>
      </c>
      <c r="V1463" s="3" t="s">
        <v>2208</v>
      </c>
      <c r="W1463" s="5">
        <v>0</v>
      </c>
      <c r="X1463" s="5">
        <v>0</v>
      </c>
      <c r="Y1463" s="5">
        <v>0</v>
      </c>
      <c r="Z1463" s="5">
        <v>0</v>
      </c>
      <c r="AA1463" s="5">
        <v>0.5</v>
      </c>
      <c r="AB1463" s="5">
        <v>0</v>
      </c>
      <c r="AC1463" s="5">
        <v>0</v>
      </c>
      <c r="AD1463" s="5">
        <v>0</v>
      </c>
      <c r="AE1463" s="2">
        <v>2</v>
      </c>
      <c r="AF1463" s="2">
        <v>0</v>
      </c>
      <c r="AG1463" s="2">
        <v>0</v>
      </c>
      <c r="AH1463" s="2">
        <v>0</v>
      </c>
      <c r="AI1463" s="2">
        <v>0</v>
      </c>
      <c r="AJ1463" s="2">
        <v>1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 t="s">
        <v>4</v>
      </c>
      <c r="AT1463" s="2" t="s">
        <v>4</v>
      </c>
    </row>
    <row r="1464" spans="1:46" x14ac:dyDescent="0.2">
      <c r="A1464" s="2">
        <v>1647256</v>
      </c>
      <c r="B1464" s="2">
        <v>837147</v>
      </c>
      <c r="C1464" s="7">
        <v>21.864504140971601</v>
      </c>
      <c r="D1464" s="7">
        <v>40.847682998347302</v>
      </c>
      <c r="E1464" s="19" t="s">
        <v>2169</v>
      </c>
      <c r="F1464" s="46">
        <f>INDEX(Δεδομένα!$P:$P,MATCH('2021'!E1464,Δεδομένα!$O:$O,0))</f>
        <v>253</v>
      </c>
      <c r="G1464" s="49" t="s">
        <v>2170</v>
      </c>
      <c r="H1464" s="51" t="str">
        <f>INDEX(Δεδομένα!B$1:B$51,MATCH('2021'!G1464,Δεδομένα!A$1:A$51,0))</f>
        <v>ΚΕΝΤΡΙΚΗΣ ΜΑΚΕΔΟΝΙΑΣ</v>
      </c>
      <c r="I1464" s="53">
        <f>INDEX(Δεδομένα!E$1:E$13,MATCH('2021'!H1464,Δεδομένα!D$1:D$13,0))</f>
        <v>3</v>
      </c>
      <c r="J1464" s="4">
        <v>44267</v>
      </c>
      <c r="K1464" s="3" t="s">
        <v>122</v>
      </c>
      <c r="L1464" s="17" t="str">
        <f t="shared" si="104"/>
        <v>12/03/2021 19:22</v>
      </c>
      <c r="M1464" s="4">
        <v>44267</v>
      </c>
      <c r="N1464" s="3" t="s">
        <v>1601</v>
      </c>
      <c r="O1464" s="17" t="str">
        <f t="shared" si="105"/>
        <v>12/03/2021 20:35</v>
      </c>
      <c r="P1464" s="24">
        <f t="shared" si="106"/>
        <v>5.0694444449618459E-2</v>
      </c>
      <c r="Q1464" s="28">
        <v>0</v>
      </c>
      <c r="R1464" s="27">
        <f t="shared" si="107"/>
        <v>73.000000007450581</v>
      </c>
      <c r="S1464" s="3" t="s">
        <v>4</v>
      </c>
      <c r="T1464" s="3" t="s">
        <v>2176</v>
      </c>
      <c r="U1464" s="3" t="s">
        <v>2203</v>
      </c>
      <c r="V1464" s="3" t="s">
        <v>2204</v>
      </c>
      <c r="W1464" s="5">
        <v>0</v>
      </c>
      <c r="X1464" s="5">
        <v>0</v>
      </c>
      <c r="Y1464" s="5">
        <v>0</v>
      </c>
      <c r="Z1464" s="5">
        <v>0.2</v>
      </c>
      <c r="AA1464" s="5">
        <v>0</v>
      </c>
      <c r="AB1464" s="5">
        <v>0</v>
      </c>
      <c r="AC1464" s="5">
        <v>0</v>
      </c>
      <c r="AD1464" s="5">
        <v>0</v>
      </c>
      <c r="AE1464" s="2">
        <v>3</v>
      </c>
      <c r="AF1464" s="2">
        <v>0</v>
      </c>
      <c r="AG1464" s="2">
        <v>0</v>
      </c>
      <c r="AH1464" s="2">
        <v>0</v>
      </c>
      <c r="AI1464" s="2">
        <v>0</v>
      </c>
      <c r="AJ1464" s="2">
        <v>1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 t="s">
        <v>4</v>
      </c>
      <c r="AT1464" s="2" t="s">
        <v>4</v>
      </c>
    </row>
    <row r="1465" spans="1:46" x14ac:dyDescent="0.2">
      <c r="A1465" s="2">
        <v>1647264</v>
      </c>
      <c r="B1465" s="2">
        <v>837292</v>
      </c>
      <c r="C1465" s="7">
        <v>21.942730922298299</v>
      </c>
      <c r="D1465" s="7">
        <v>40.856793797853697</v>
      </c>
      <c r="E1465" s="19" t="s">
        <v>2169</v>
      </c>
      <c r="F1465" s="46">
        <f>INDEX(Δεδομένα!$P:$P,MATCH('2021'!E1465,Δεδομένα!$O:$O,0))</f>
        <v>253</v>
      </c>
      <c r="G1465" s="49" t="s">
        <v>2170</v>
      </c>
      <c r="H1465" s="51" t="str">
        <f>INDEX(Δεδομένα!B$1:B$51,MATCH('2021'!G1465,Δεδομένα!A$1:A$51,0))</f>
        <v>ΚΕΝΤΡΙΚΗΣ ΜΑΚΕΔΟΝΙΑΣ</v>
      </c>
      <c r="I1465" s="53">
        <f>INDEX(Δεδομένα!E$1:E$13,MATCH('2021'!H1465,Δεδομένα!D$1:D$13,0))</f>
        <v>3</v>
      </c>
      <c r="J1465" s="4">
        <v>44268</v>
      </c>
      <c r="K1465" s="3" t="s">
        <v>1987</v>
      </c>
      <c r="L1465" s="17" t="str">
        <f t="shared" si="104"/>
        <v>13/03/2021 13:07</v>
      </c>
      <c r="M1465" s="4">
        <v>44268</v>
      </c>
      <c r="N1465" s="3" t="s">
        <v>12</v>
      </c>
      <c r="O1465" s="17" t="str">
        <f t="shared" si="105"/>
        <v>13/03/2021 14:47</v>
      </c>
      <c r="P1465" s="24">
        <f t="shared" si="106"/>
        <v>6.9444444445252884E-2</v>
      </c>
      <c r="Q1465" s="28">
        <v>0</v>
      </c>
      <c r="R1465" s="27">
        <f t="shared" si="107"/>
        <v>100.00000000116415</v>
      </c>
      <c r="S1465" s="3" t="s">
        <v>4</v>
      </c>
      <c r="T1465" s="3" t="s">
        <v>2176</v>
      </c>
      <c r="U1465" s="3" t="s">
        <v>528</v>
      </c>
      <c r="V1465" s="3" t="s">
        <v>2209</v>
      </c>
      <c r="W1465" s="5">
        <v>0</v>
      </c>
      <c r="X1465" s="5">
        <v>0</v>
      </c>
      <c r="Y1465" s="5">
        <v>0</v>
      </c>
      <c r="Z1465" s="5">
        <v>0.5</v>
      </c>
      <c r="AA1465" s="5">
        <v>0</v>
      </c>
      <c r="AB1465" s="5">
        <v>0</v>
      </c>
      <c r="AC1465" s="5">
        <v>0</v>
      </c>
      <c r="AD1465" s="5">
        <v>0</v>
      </c>
      <c r="AE1465" s="2">
        <v>3</v>
      </c>
      <c r="AF1465" s="2">
        <v>0</v>
      </c>
      <c r="AG1465" s="2">
        <v>0</v>
      </c>
      <c r="AH1465" s="2">
        <v>0</v>
      </c>
      <c r="AI1465" s="2">
        <v>0</v>
      </c>
      <c r="AJ1465" s="2">
        <v>1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 t="s">
        <v>4</v>
      </c>
      <c r="AT1465" s="2" t="s">
        <v>4</v>
      </c>
    </row>
    <row r="1466" spans="1:46" x14ac:dyDescent="0.2">
      <c r="A1466" s="2">
        <v>1647268</v>
      </c>
      <c r="B1466" s="2">
        <v>837308</v>
      </c>
      <c r="C1466" s="7">
        <v>22.032568152868901</v>
      </c>
      <c r="D1466" s="7">
        <v>40.806265152706104</v>
      </c>
      <c r="E1466" s="19" t="s">
        <v>2169</v>
      </c>
      <c r="F1466" s="46">
        <f>INDEX(Δεδομένα!$P:$P,MATCH('2021'!E1466,Δεδομένα!$O:$O,0))</f>
        <v>253</v>
      </c>
      <c r="G1466" s="49" t="s">
        <v>2170</v>
      </c>
      <c r="H1466" s="51" t="str">
        <f>INDEX(Δεδομένα!B$1:B$51,MATCH('2021'!G1466,Δεδομένα!A$1:A$51,0))</f>
        <v>ΚΕΝΤΡΙΚΗΣ ΜΑΚΕΔΟΝΙΑΣ</v>
      </c>
      <c r="I1466" s="53">
        <f>INDEX(Δεδομένα!E$1:E$13,MATCH('2021'!H1466,Δεδομένα!D$1:D$13,0))</f>
        <v>3</v>
      </c>
      <c r="J1466" s="4">
        <v>44268</v>
      </c>
      <c r="K1466" s="3" t="s">
        <v>365</v>
      </c>
      <c r="L1466" s="17" t="str">
        <f t="shared" si="104"/>
        <v>13/03/2021 13:50</v>
      </c>
      <c r="M1466" s="4">
        <v>44268</v>
      </c>
      <c r="N1466" s="3" t="s">
        <v>619</v>
      </c>
      <c r="O1466" s="17" t="str">
        <f t="shared" si="105"/>
        <v>13/03/2021 14:13</v>
      </c>
      <c r="P1466" s="24">
        <f t="shared" si="106"/>
        <v>1.5972222223354038E-2</v>
      </c>
      <c r="Q1466" s="28">
        <v>0</v>
      </c>
      <c r="R1466" s="27">
        <f t="shared" si="107"/>
        <v>23.000000001629815</v>
      </c>
      <c r="S1466" s="3" t="s">
        <v>4</v>
      </c>
      <c r="T1466" s="3" t="s">
        <v>2176</v>
      </c>
      <c r="U1466" s="3" t="s">
        <v>2210</v>
      </c>
      <c r="V1466" s="3" t="s">
        <v>2211</v>
      </c>
      <c r="W1466" s="5">
        <v>0</v>
      </c>
      <c r="X1466" s="5">
        <v>0</v>
      </c>
      <c r="Y1466" s="5">
        <v>0</v>
      </c>
      <c r="Z1466" s="5">
        <v>0.02</v>
      </c>
      <c r="AA1466" s="5">
        <v>0</v>
      </c>
      <c r="AB1466" s="5">
        <v>0</v>
      </c>
      <c r="AC1466" s="5">
        <v>0</v>
      </c>
      <c r="AD1466" s="5">
        <v>0</v>
      </c>
      <c r="AE1466" s="2">
        <v>3</v>
      </c>
      <c r="AF1466" s="2">
        <v>0</v>
      </c>
      <c r="AG1466" s="2">
        <v>0</v>
      </c>
      <c r="AH1466" s="2">
        <v>0</v>
      </c>
      <c r="AI1466" s="2">
        <v>0</v>
      </c>
      <c r="AJ1466" s="2">
        <v>1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 t="s">
        <v>4</v>
      </c>
      <c r="AT1466" s="2" t="s">
        <v>4</v>
      </c>
    </row>
    <row r="1467" spans="1:46" x14ac:dyDescent="0.2">
      <c r="A1467" s="2">
        <v>1647274</v>
      </c>
      <c r="B1467" s="2">
        <v>837355</v>
      </c>
      <c r="C1467" s="7">
        <v>22.1952791718798</v>
      </c>
      <c r="D1467" s="7">
        <v>40.755844661643302</v>
      </c>
      <c r="E1467" s="19" t="s">
        <v>2169</v>
      </c>
      <c r="F1467" s="46">
        <f>INDEX(Δεδομένα!$P:$P,MATCH('2021'!E1467,Δεδομένα!$O:$O,0))</f>
        <v>253</v>
      </c>
      <c r="G1467" s="49" t="s">
        <v>2170</v>
      </c>
      <c r="H1467" s="51" t="str">
        <f>INDEX(Δεδομένα!B$1:B$51,MATCH('2021'!G1467,Δεδομένα!A$1:A$51,0))</f>
        <v>ΚΕΝΤΡΙΚΗΣ ΜΑΚΕΔΟΝΙΑΣ</v>
      </c>
      <c r="I1467" s="53">
        <f>INDEX(Δεδομένα!E$1:E$13,MATCH('2021'!H1467,Δεδομένα!D$1:D$13,0))</f>
        <v>3</v>
      </c>
      <c r="J1467" s="4">
        <v>44268</v>
      </c>
      <c r="K1467" s="3" t="s">
        <v>474</v>
      </c>
      <c r="L1467" s="17" t="str">
        <f t="shared" si="104"/>
        <v>13/03/2021 16:50</v>
      </c>
      <c r="M1467" s="4">
        <v>44268</v>
      </c>
      <c r="N1467" s="3" t="s">
        <v>756</v>
      </c>
      <c r="O1467" s="17" t="str">
        <f t="shared" si="105"/>
        <v>13/03/2021 20:48</v>
      </c>
      <c r="P1467" s="24">
        <f t="shared" si="106"/>
        <v>0.16527777777810115</v>
      </c>
      <c r="Q1467" s="28">
        <v>0</v>
      </c>
      <c r="R1467" s="27">
        <f t="shared" si="107"/>
        <v>238.00000000046566</v>
      </c>
      <c r="S1467" s="3" t="s">
        <v>4</v>
      </c>
      <c r="T1467" s="3" t="s">
        <v>2173</v>
      </c>
      <c r="U1467" s="3" t="s">
        <v>123</v>
      </c>
      <c r="V1467" s="3" t="s">
        <v>2208</v>
      </c>
      <c r="W1467" s="5">
        <v>0</v>
      </c>
      <c r="X1467" s="5">
        <v>0</v>
      </c>
      <c r="Y1467" s="5">
        <v>0</v>
      </c>
      <c r="Z1467" s="5">
        <v>0</v>
      </c>
      <c r="AA1467" s="5">
        <v>0.5</v>
      </c>
      <c r="AB1467" s="5">
        <v>0</v>
      </c>
      <c r="AC1467" s="5">
        <v>0</v>
      </c>
      <c r="AD1467" s="5">
        <v>0.5</v>
      </c>
      <c r="AE1467" s="2">
        <v>2</v>
      </c>
      <c r="AF1467" s="2">
        <v>0</v>
      </c>
      <c r="AG1467" s="2">
        <v>0</v>
      </c>
      <c r="AH1467" s="2">
        <v>0</v>
      </c>
      <c r="AI1467" s="2">
        <v>0</v>
      </c>
      <c r="AJ1467" s="2">
        <v>1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 t="s">
        <v>4</v>
      </c>
      <c r="AT1467" s="2" t="s">
        <v>4</v>
      </c>
    </row>
    <row r="1468" spans="1:46" x14ac:dyDescent="0.2">
      <c r="A1468" s="2">
        <v>1647283</v>
      </c>
      <c r="B1468" s="2">
        <v>837559</v>
      </c>
      <c r="C1468" s="7">
        <v>21.9078312438957</v>
      </c>
      <c r="D1468" s="7">
        <v>40.783815995681103</v>
      </c>
      <c r="E1468" s="19" t="s">
        <v>2169</v>
      </c>
      <c r="F1468" s="46">
        <f>INDEX(Δεδομένα!$P:$P,MATCH('2021'!E1468,Δεδομένα!$O:$O,0))</f>
        <v>253</v>
      </c>
      <c r="G1468" s="49" t="s">
        <v>2170</v>
      </c>
      <c r="H1468" s="51" t="str">
        <f>INDEX(Δεδομένα!B$1:B$51,MATCH('2021'!G1468,Δεδομένα!A$1:A$51,0))</f>
        <v>ΚΕΝΤΡΙΚΗΣ ΜΑΚΕΔΟΝΙΑΣ</v>
      </c>
      <c r="I1468" s="53">
        <f>INDEX(Δεδομένα!E$1:E$13,MATCH('2021'!H1468,Δεδομένα!D$1:D$13,0))</f>
        <v>3</v>
      </c>
      <c r="J1468" s="4">
        <v>44269</v>
      </c>
      <c r="K1468" s="3" t="s">
        <v>796</v>
      </c>
      <c r="L1468" s="17" t="str">
        <f t="shared" si="104"/>
        <v>14/03/2021 14:09</v>
      </c>
      <c r="M1468" s="4">
        <v>44269</v>
      </c>
      <c r="N1468" s="3" t="s">
        <v>2212</v>
      </c>
      <c r="O1468" s="17" t="str">
        <f t="shared" si="105"/>
        <v>14/03/2021 14:53</v>
      </c>
      <c r="P1468" s="24">
        <f t="shared" si="106"/>
        <v>3.0555555553291924E-2</v>
      </c>
      <c r="Q1468" s="28">
        <v>0</v>
      </c>
      <c r="R1468" s="27">
        <f t="shared" si="107"/>
        <v>43.999999996740371</v>
      </c>
      <c r="S1468" s="3" t="s">
        <v>4</v>
      </c>
      <c r="T1468" s="3" t="s">
        <v>2176</v>
      </c>
      <c r="U1468" s="3" t="s">
        <v>123</v>
      </c>
      <c r="V1468" s="3" t="s">
        <v>2213</v>
      </c>
      <c r="W1468" s="5">
        <v>0</v>
      </c>
      <c r="X1468" s="5">
        <v>0</v>
      </c>
      <c r="Y1468" s="5">
        <v>0</v>
      </c>
      <c r="Z1468" s="5">
        <v>0.1</v>
      </c>
      <c r="AA1468" s="5">
        <v>0</v>
      </c>
      <c r="AB1468" s="5">
        <v>0</v>
      </c>
      <c r="AC1468" s="5">
        <v>0</v>
      </c>
      <c r="AD1468" s="5">
        <v>0</v>
      </c>
      <c r="AE1468" s="2">
        <v>3</v>
      </c>
      <c r="AF1468" s="2">
        <v>0</v>
      </c>
      <c r="AG1468" s="2">
        <v>0</v>
      </c>
      <c r="AH1468" s="2">
        <v>0</v>
      </c>
      <c r="AI1468" s="2">
        <v>0</v>
      </c>
      <c r="AJ1468" s="2">
        <v>1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 t="s">
        <v>4</v>
      </c>
      <c r="AT1468" s="2" t="s">
        <v>4</v>
      </c>
    </row>
    <row r="1469" spans="1:46" x14ac:dyDescent="0.2">
      <c r="A1469" s="2">
        <v>1647291</v>
      </c>
      <c r="B1469" s="2">
        <v>837571</v>
      </c>
      <c r="C1469" s="7">
        <v>21.9890235377298</v>
      </c>
      <c r="D1469" s="7">
        <v>40.798425239291802</v>
      </c>
      <c r="E1469" s="19" t="s">
        <v>2169</v>
      </c>
      <c r="F1469" s="46">
        <f>INDEX(Δεδομένα!$P:$P,MATCH('2021'!E1469,Δεδομένα!$O:$O,0))</f>
        <v>253</v>
      </c>
      <c r="G1469" s="49" t="s">
        <v>2170</v>
      </c>
      <c r="H1469" s="51" t="str">
        <f>INDEX(Δεδομένα!B$1:B$51,MATCH('2021'!G1469,Δεδομένα!A$1:A$51,0))</f>
        <v>ΚΕΝΤΡΙΚΗΣ ΜΑΚΕΔΟΝΙΑΣ</v>
      </c>
      <c r="I1469" s="53">
        <f>INDEX(Δεδομένα!E$1:E$13,MATCH('2021'!H1469,Δεδομένα!D$1:D$13,0))</f>
        <v>3</v>
      </c>
      <c r="J1469" s="4">
        <v>44269</v>
      </c>
      <c r="K1469" s="3" t="s">
        <v>763</v>
      </c>
      <c r="L1469" s="17" t="str">
        <f t="shared" si="104"/>
        <v>14/03/2021 14:39</v>
      </c>
      <c r="M1469" s="4">
        <v>44269</v>
      </c>
      <c r="N1469" s="3" t="s">
        <v>526</v>
      </c>
      <c r="O1469" s="17" t="str">
        <f t="shared" si="105"/>
        <v>14/03/2021 17:05</v>
      </c>
      <c r="P1469" s="24">
        <f t="shared" si="106"/>
        <v>0.101388888884685</v>
      </c>
      <c r="Q1469" s="28">
        <v>0</v>
      </c>
      <c r="R1469" s="27">
        <f t="shared" si="107"/>
        <v>145.9999999939464</v>
      </c>
      <c r="S1469" s="3" t="s">
        <v>4</v>
      </c>
      <c r="T1469" s="3" t="s">
        <v>2176</v>
      </c>
      <c r="U1469" s="3" t="s">
        <v>2214</v>
      </c>
      <c r="V1469" s="3" t="s">
        <v>2215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2</v>
      </c>
      <c r="AC1469" s="5">
        <v>0</v>
      </c>
      <c r="AD1469" s="5">
        <v>0</v>
      </c>
      <c r="AE1469" s="2">
        <v>5</v>
      </c>
      <c r="AF1469" s="2">
        <v>0</v>
      </c>
      <c r="AG1469" s="2">
        <v>0</v>
      </c>
      <c r="AH1469" s="2">
        <v>0</v>
      </c>
      <c r="AI1469" s="2">
        <v>0</v>
      </c>
      <c r="AJ1469" s="2">
        <v>2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 t="s">
        <v>4</v>
      </c>
      <c r="AT1469" s="2" t="s">
        <v>4</v>
      </c>
    </row>
    <row r="1470" spans="1:46" x14ac:dyDescent="0.2">
      <c r="A1470" s="2">
        <v>1647296</v>
      </c>
      <c r="B1470" s="2">
        <v>837861</v>
      </c>
      <c r="C1470" s="7">
        <v>22.1888403126353</v>
      </c>
      <c r="D1470" s="7">
        <v>40.782206042563999</v>
      </c>
      <c r="E1470" s="19" t="s">
        <v>2169</v>
      </c>
      <c r="F1470" s="46">
        <f>INDEX(Δεδομένα!$P:$P,MATCH('2021'!E1470,Δεδομένα!$O:$O,0))</f>
        <v>253</v>
      </c>
      <c r="G1470" s="49" t="s">
        <v>2170</v>
      </c>
      <c r="H1470" s="51" t="str">
        <f>INDEX(Δεδομένα!B$1:B$51,MATCH('2021'!G1470,Δεδομένα!A$1:A$51,0))</f>
        <v>ΚΕΝΤΡΙΚΗΣ ΜΑΚΕΔΟΝΙΑΣ</v>
      </c>
      <c r="I1470" s="53">
        <f>INDEX(Δεδομένα!E$1:E$13,MATCH('2021'!H1470,Δεδομένα!D$1:D$13,0))</f>
        <v>3</v>
      </c>
      <c r="J1470" s="4">
        <v>44270</v>
      </c>
      <c r="K1470" s="3" t="s">
        <v>227</v>
      </c>
      <c r="L1470" s="17" t="str">
        <f t="shared" si="104"/>
        <v>15/03/2021 17:54</v>
      </c>
      <c r="M1470" s="4">
        <v>44270</v>
      </c>
      <c r="N1470" s="3" t="s">
        <v>20</v>
      </c>
      <c r="O1470" s="17" t="str">
        <f t="shared" si="105"/>
        <v>15/03/2021 19:01</v>
      </c>
      <c r="P1470" s="24">
        <f t="shared" si="106"/>
        <v>4.6527777776645962E-2</v>
      </c>
      <c r="Q1470" s="28">
        <v>0</v>
      </c>
      <c r="R1470" s="27">
        <f t="shared" si="107"/>
        <v>66.999999998370185</v>
      </c>
      <c r="S1470" s="3" t="s">
        <v>4</v>
      </c>
      <c r="T1470" s="3" t="s">
        <v>2173</v>
      </c>
      <c r="U1470" s="3" t="s">
        <v>123</v>
      </c>
      <c r="V1470" s="3" t="s">
        <v>2216</v>
      </c>
      <c r="W1470" s="5">
        <v>0</v>
      </c>
      <c r="X1470" s="5">
        <v>0</v>
      </c>
      <c r="Y1470" s="5">
        <v>0</v>
      </c>
      <c r="Z1470" s="5">
        <v>0</v>
      </c>
      <c r="AA1470" s="5">
        <v>4</v>
      </c>
      <c r="AB1470" s="5">
        <v>0</v>
      </c>
      <c r="AC1470" s="5">
        <v>0</v>
      </c>
      <c r="AD1470" s="5">
        <v>0</v>
      </c>
      <c r="AE1470" s="2">
        <v>2</v>
      </c>
      <c r="AF1470" s="2">
        <v>0</v>
      </c>
      <c r="AG1470" s="2">
        <v>0</v>
      </c>
      <c r="AH1470" s="2">
        <v>0</v>
      </c>
      <c r="AI1470" s="2">
        <v>0</v>
      </c>
      <c r="AJ1470" s="2">
        <v>1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 t="s">
        <v>4</v>
      </c>
      <c r="AT1470" s="2" t="s">
        <v>4</v>
      </c>
    </row>
    <row r="1471" spans="1:46" x14ac:dyDescent="0.2">
      <c r="A1471" s="2">
        <v>1647599</v>
      </c>
      <c r="B1471" s="2">
        <v>838198</v>
      </c>
      <c r="C1471" s="7">
        <v>22.2206212652458</v>
      </c>
      <c r="D1471" s="7">
        <v>40.735601245153198</v>
      </c>
      <c r="E1471" s="19" t="s">
        <v>2169</v>
      </c>
      <c r="F1471" s="46">
        <f>INDEX(Δεδομένα!$P:$P,MATCH('2021'!E1471,Δεδομένα!$O:$O,0))</f>
        <v>253</v>
      </c>
      <c r="G1471" s="49" t="s">
        <v>2170</v>
      </c>
      <c r="H1471" s="51" t="str">
        <f>INDEX(Δεδομένα!B$1:B$51,MATCH('2021'!G1471,Δεδομένα!A$1:A$51,0))</f>
        <v>ΚΕΝΤΡΙΚΗΣ ΜΑΚΕΔΟΝΙΑΣ</v>
      </c>
      <c r="I1471" s="53">
        <f>INDEX(Δεδομένα!E$1:E$13,MATCH('2021'!H1471,Δεδομένα!D$1:D$13,0))</f>
        <v>3</v>
      </c>
      <c r="J1471" s="4">
        <v>44271</v>
      </c>
      <c r="K1471" s="3" t="s">
        <v>755</v>
      </c>
      <c r="L1471" s="17" t="str">
        <f t="shared" si="104"/>
        <v>16/03/2021 12:18</v>
      </c>
      <c r="M1471" s="4">
        <v>44271</v>
      </c>
      <c r="N1471" s="3" t="s">
        <v>1430</v>
      </c>
      <c r="O1471" s="17" t="str">
        <f t="shared" si="105"/>
        <v>16/03/2021 15:41</v>
      </c>
      <c r="P1471" s="24">
        <f t="shared" si="106"/>
        <v>0.14097222222335404</v>
      </c>
      <c r="Q1471" s="28">
        <v>0</v>
      </c>
      <c r="R1471" s="27">
        <f t="shared" si="107"/>
        <v>203.00000000162981</v>
      </c>
      <c r="S1471" s="3" t="s">
        <v>4</v>
      </c>
      <c r="T1471" s="3" t="s">
        <v>2173</v>
      </c>
      <c r="U1471" s="3" t="s">
        <v>2174</v>
      </c>
      <c r="V1471" s="3" t="s">
        <v>2175</v>
      </c>
      <c r="W1471" s="5">
        <v>0</v>
      </c>
      <c r="X1471" s="5">
        <v>0</v>
      </c>
      <c r="Y1471" s="5">
        <v>0</v>
      </c>
      <c r="Z1471" s="5">
        <v>2</v>
      </c>
      <c r="AA1471" s="5">
        <v>0</v>
      </c>
      <c r="AB1471" s="5">
        <v>0</v>
      </c>
      <c r="AC1471" s="5">
        <v>0</v>
      </c>
      <c r="AD1471" s="5">
        <v>0</v>
      </c>
      <c r="AE1471" s="2">
        <v>5</v>
      </c>
      <c r="AF1471" s="2">
        <v>0</v>
      </c>
      <c r="AG1471" s="2">
        <v>0</v>
      </c>
      <c r="AH1471" s="2">
        <v>0</v>
      </c>
      <c r="AI1471" s="2">
        <v>0</v>
      </c>
      <c r="AJ1471" s="2">
        <v>2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 t="s">
        <v>4</v>
      </c>
      <c r="AT1471" s="2" t="s">
        <v>4</v>
      </c>
    </row>
    <row r="1472" spans="1:46" x14ac:dyDescent="0.2">
      <c r="A1472" s="2">
        <v>1648017</v>
      </c>
      <c r="B1472" s="2">
        <v>838522</v>
      </c>
      <c r="C1472" s="7">
        <v>22.205426400883699</v>
      </c>
      <c r="D1472" s="7">
        <v>40.792271419275103</v>
      </c>
      <c r="E1472" s="19" t="s">
        <v>2169</v>
      </c>
      <c r="F1472" s="46">
        <f>INDEX(Δεδομένα!$P:$P,MATCH('2021'!E1472,Δεδομένα!$O:$O,0))</f>
        <v>253</v>
      </c>
      <c r="G1472" s="49" t="s">
        <v>2170</v>
      </c>
      <c r="H1472" s="51" t="str">
        <f>INDEX(Δεδομένα!B$1:B$51,MATCH('2021'!G1472,Δεδομένα!A$1:A$51,0))</f>
        <v>ΚΕΝΤΡΙΚΗΣ ΜΑΚΕΔΟΝΙΑΣ</v>
      </c>
      <c r="I1472" s="53">
        <f>INDEX(Δεδομένα!E$1:E$13,MATCH('2021'!H1472,Δεδομένα!D$1:D$13,0))</f>
        <v>3</v>
      </c>
      <c r="J1472" s="4">
        <v>44272</v>
      </c>
      <c r="K1472" s="3" t="s">
        <v>240</v>
      </c>
      <c r="L1472" s="17" t="str">
        <f t="shared" si="104"/>
        <v>17/03/2021 12:26</v>
      </c>
      <c r="M1472" s="4">
        <v>44272</v>
      </c>
      <c r="N1472" s="3" t="s">
        <v>288</v>
      </c>
      <c r="O1472" s="17" t="str">
        <f t="shared" si="105"/>
        <v>17/03/2021 13:02</v>
      </c>
      <c r="P1472" s="24">
        <f t="shared" si="106"/>
        <v>2.5000000001455192E-2</v>
      </c>
      <c r="Q1472" s="28">
        <v>0</v>
      </c>
      <c r="R1472" s="27">
        <f t="shared" si="107"/>
        <v>36.000000002095476</v>
      </c>
      <c r="S1472" s="3" t="s">
        <v>4</v>
      </c>
      <c r="T1472" s="3" t="s">
        <v>2173</v>
      </c>
      <c r="U1472" s="3" t="s">
        <v>2197</v>
      </c>
      <c r="V1472" s="3" t="s">
        <v>2198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0.3</v>
      </c>
      <c r="AC1472" s="5">
        <v>0</v>
      </c>
      <c r="AD1472" s="5">
        <v>0</v>
      </c>
      <c r="AE1472" s="2">
        <v>2</v>
      </c>
      <c r="AF1472" s="2">
        <v>0</v>
      </c>
      <c r="AG1472" s="2">
        <v>0</v>
      </c>
      <c r="AH1472" s="2">
        <v>0</v>
      </c>
      <c r="AI1472" s="2">
        <v>0</v>
      </c>
      <c r="AJ1472" s="2">
        <v>1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 t="s">
        <v>4</v>
      </c>
      <c r="AT1472" s="2" t="s">
        <v>4</v>
      </c>
    </row>
    <row r="1473" spans="1:46" x14ac:dyDescent="0.2">
      <c r="A1473" s="2">
        <v>1648297</v>
      </c>
      <c r="B1473" s="2">
        <v>838795</v>
      </c>
      <c r="C1473" s="7">
        <v>22.195343670150901</v>
      </c>
      <c r="D1473" s="7">
        <v>40.788154488492196</v>
      </c>
      <c r="E1473" s="19" t="s">
        <v>2169</v>
      </c>
      <c r="F1473" s="46">
        <f>INDEX(Δεδομένα!$P:$P,MATCH('2021'!E1473,Δεδομένα!$O:$O,0))</f>
        <v>253</v>
      </c>
      <c r="G1473" s="49" t="s">
        <v>2170</v>
      </c>
      <c r="H1473" s="51" t="str">
        <f>INDEX(Δεδομένα!B$1:B$51,MATCH('2021'!G1473,Δεδομένα!A$1:A$51,0))</f>
        <v>ΚΕΝΤΡΙΚΗΣ ΜΑΚΕΔΟΝΙΑΣ</v>
      </c>
      <c r="I1473" s="53">
        <f>INDEX(Δεδομένα!E$1:E$13,MATCH('2021'!H1473,Δεδομένα!D$1:D$13,0))</f>
        <v>3</v>
      </c>
      <c r="J1473" s="4">
        <v>44273</v>
      </c>
      <c r="K1473" s="3" t="s">
        <v>926</v>
      </c>
      <c r="L1473" s="17" t="str">
        <f t="shared" si="104"/>
        <v>18/03/2021 10:09</v>
      </c>
      <c r="M1473" s="4">
        <v>44273</v>
      </c>
      <c r="N1473" s="3" t="s">
        <v>1093</v>
      </c>
      <c r="O1473" s="17" t="str">
        <f t="shared" si="105"/>
        <v>18/03/2021 13:24</v>
      </c>
      <c r="P1473" s="24">
        <f t="shared" si="106"/>
        <v>0.13541666666424135</v>
      </c>
      <c r="Q1473" s="28">
        <v>0</v>
      </c>
      <c r="R1473" s="27">
        <f t="shared" si="107"/>
        <v>194.99999999650754</v>
      </c>
      <c r="S1473" s="3" t="s">
        <v>4</v>
      </c>
      <c r="T1473" s="3" t="s">
        <v>2173</v>
      </c>
      <c r="U1473" s="3" t="s">
        <v>123</v>
      </c>
      <c r="V1473" s="3" t="s">
        <v>2208</v>
      </c>
      <c r="W1473" s="5">
        <v>0</v>
      </c>
      <c r="X1473" s="5">
        <v>0</v>
      </c>
      <c r="Y1473" s="5">
        <v>0</v>
      </c>
      <c r="Z1473" s="5">
        <v>0</v>
      </c>
      <c r="AA1473" s="5">
        <v>0.8</v>
      </c>
      <c r="AB1473" s="5">
        <v>0</v>
      </c>
      <c r="AC1473" s="5">
        <v>0</v>
      </c>
      <c r="AD1473" s="5">
        <v>0</v>
      </c>
      <c r="AE1473" s="2">
        <v>5</v>
      </c>
      <c r="AF1473" s="2">
        <v>0</v>
      </c>
      <c r="AG1473" s="2">
        <v>0</v>
      </c>
      <c r="AH1473" s="2">
        <v>0</v>
      </c>
      <c r="AI1473" s="2">
        <v>0</v>
      </c>
      <c r="AJ1473" s="2">
        <v>2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 t="s">
        <v>4</v>
      </c>
      <c r="AT1473" s="2" t="s">
        <v>4</v>
      </c>
    </row>
    <row r="1474" spans="1:46" x14ac:dyDescent="0.2">
      <c r="A1474" s="2">
        <v>1648306</v>
      </c>
      <c r="B1474" s="2">
        <v>838827</v>
      </c>
      <c r="C1474" s="7">
        <v>22.182693138272299</v>
      </c>
      <c r="D1474" s="7">
        <v>40.7142747930206</v>
      </c>
      <c r="E1474" s="19" t="s">
        <v>2169</v>
      </c>
      <c r="F1474" s="46">
        <f>INDEX(Δεδομένα!$P:$P,MATCH('2021'!E1474,Δεδομένα!$O:$O,0))</f>
        <v>253</v>
      </c>
      <c r="G1474" s="49" t="s">
        <v>2170</v>
      </c>
      <c r="H1474" s="51" t="str">
        <f>INDEX(Δεδομένα!B$1:B$51,MATCH('2021'!G1474,Δεδομένα!A$1:A$51,0))</f>
        <v>ΚΕΝΤΡΙΚΗΣ ΜΑΚΕΔΟΝΙΑΣ</v>
      </c>
      <c r="I1474" s="53">
        <f>INDEX(Δεδομένα!E$1:E$13,MATCH('2021'!H1474,Δεδομένα!D$1:D$13,0))</f>
        <v>3</v>
      </c>
      <c r="J1474" s="4">
        <v>44273</v>
      </c>
      <c r="K1474" s="3" t="s">
        <v>846</v>
      </c>
      <c r="L1474" s="17" t="str">
        <f t="shared" si="104"/>
        <v>18/03/2021 11:35</v>
      </c>
      <c r="M1474" s="4">
        <v>44273</v>
      </c>
      <c r="N1474" s="3" t="s">
        <v>373</v>
      </c>
      <c r="O1474" s="17" t="str">
        <f t="shared" si="105"/>
        <v>18/03/2021 13:19</v>
      </c>
      <c r="P1474" s="24">
        <f t="shared" si="106"/>
        <v>7.2222222217533272E-2</v>
      </c>
      <c r="Q1474" s="28">
        <v>0</v>
      </c>
      <c r="R1474" s="27">
        <f t="shared" si="107"/>
        <v>103.99999999324791</v>
      </c>
      <c r="S1474" s="3" t="s">
        <v>4</v>
      </c>
      <c r="T1474" s="3" t="s">
        <v>2173</v>
      </c>
      <c r="U1474" s="3" t="s">
        <v>2199</v>
      </c>
      <c r="V1474" s="3" t="s">
        <v>2217</v>
      </c>
      <c r="W1474" s="5">
        <v>0</v>
      </c>
      <c r="X1474" s="5">
        <v>0</v>
      </c>
      <c r="Y1474" s="5">
        <v>0</v>
      </c>
      <c r="Z1474" s="5">
        <v>0</v>
      </c>
      <c r="AA1474" s="5">
        <v>0.3</v>
      </c>
      <c r="AB1474" s="5">
        <v>0</v>
      </c>
      <c r="AC1474" s="5">
        <v>0</v>
      </c>
      <c r="AD1474" s="5">
        <v>0</v>
      </c>
      <c r="AE1474" s="2">
        <v>2</v>
      </c>
      <c r="AF1474" s="2">
        <v>0</v>
      </c>
      <c r="AG1474" s="2">
        <v>0</v>
      </c>
      <c r="AH1474" s="2">
        <v>0</v>
      </c>
      <c r="AI1474" s="2">
        <v>0</v>
      </c>
      <c r="AJ1474" s="2">
        <v>1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 t="s">
        <v>4</v>
      </c>
      <c r="AT1474" s="2" t="s">
        <v>4</v>
      </c>
    </row>
    <row r="1475" spans="1:46" x14ac:dyDescent="0.2">
      <c r="A1475" s="2">
        <v>1648314</v>
      </c>
      <c r="B1475" s="2">
        <v>838941</v>
      </c>
      <c r="D1475" s="2"/>
      <c r="E1475" s="19" t="s">
        <v>2169</v>
      </c>
      <c r="F1475" s="46">
        <f>INDEX(Δεδομένα!$P:$P,MATCH('2021'!E1475,Δεδομένα!$O:$O,0))</f>
        <v>253</v>
      </c>
      <c r="G1475" s="49" t="s">
        <v>2170</v>
      </c>
      <c r="H1475" s="51" t="str">
        <f>INDEX(Δεδομένα!B$1:B$51,MATCH('2021'!G1475,Δεδομένα!A$1:A$51,0))</f>
        <v>ΚΕΝΤΡΙΚΗΣ ΜΑΚΕΔΟΝΙΑΣ</v>
      </c>
      <c r="I1475" s="53">
        <f>INDEX(Δεδομένα!E$1:E$13,MATCH('2021'!H1475,Δεδομένα!D$1:D$13,0))</f>
        <v>3</v>
      </c>
      <c r="J1475" s="4">
        <v>44273</v>
      </c>
      <c r="K1475" s="3" t="s">
        <v>407</v>
      </c>
      <c r="L1475" s="17" t="str">
        <f t="shared" si="104"/>
        <v>18/03/2021 15:40</v>
      </c>
      <c r="M1475" s="4">
        <v>44273</v>
      </c>
      <c r="N1475" s="3" t="s">
        <v>1233</v>
      </c>
      <c r="O1475" s="17" t="str">
        <f t="shared" si="105"/>
        <v>18/03/2021 16:45</v>
      </c>
      <c r="P1475" s="24">
        <f t="shared" si="106"/>
        <v>4.5138888883229811E-2</v>
      </c>
      <c r="Q1475" s="28">
        <v>0</v>
      </c>
      <c r="R1475" s="27">
        <f t="shared" si="107"/>
        <v>64.999999991850927</v>
      </c>
      <c r="S1475" s="3" t="s">
        <v>4</v>
      </c>
      <c r="T1475" s="3" t="s">
        <v>2173</v>
      </c>
      <c r="U1475" s="3" t="s">
        <v>2218</v>
      </c>
      <c r="V1475" s="3" t="s">
        <v>2219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10</v>
      </c>
      <c r="AC1475" s="5">
        <v>0</v>
      </c>
      <c r="AD1475" s="5">
        <v>0</v>
      </c>
      <c r="AE1475" s="2">
        <v>2</v>
      </c>
      <c r="AF1475" s="2">
        <v>0</v>
      </c>
      <c r="AG1475" s="2">
        <v>0</v>
      </c>
      <c r="AH1475" s="2">
        <v>0</v>
      </c>
      <c r="AI1475" s="2">
        <v>0</v>
      </c>
      <c r="AJ1475" s="2">
        <v>1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 t="s">
        <v>4</v>
      </c>
      <c r="AT1475" s="2" t="s">
        <v>4</v>
      </c>
    </row>
    <row r="1476" spans="1:46" x14ac:dyDescent="0.2">
      <c r="A1476" s="2">
        <v>1648325</v>
      </c>
      <c r="B1476" s="2">
        <v>838935</v>
      </c>
      <c r="C1476" s="7">
        <v>22.1655788421631</v>
      </c>
      <c r="D1476" s="7">
        <v>40.812934875488303</v>
      </c>
      <c r="E1476" s="19" t="s">
        <v>2169</v>
      </c>
      <c r="F1476" s="46">
        <f>INDEX(Δεδομένα!$P:$P,MATCH('2021'!E1476,Δεδομένα!$O:$O,0))</f>
        <v>253</v>
      </c>
      <c r="G1476" s="49" t="s">
        <v>2170</v>
      </c>
      <c r="H1476" s="51" t="str">
        <f>INDEX(Δεδομένα!B$1:B$51,MATCH('2021'!G1476,Δεδομένα!A$1:A$51,0))</f>
        <v>ΚΕΝΤΡΙΚΗΣ ΜΑΚΕΔΟΝΙΑΣ</v>
      </c>
      <c r="I1476" s="53">
        <f>INDEX(Δεδομένα!E$1:E$13,MATCH('2021'!H1476,Δεδομένα!D$1:D$13,0))</f>
        <v>3</v>
      </c>
      <c r="J1476" s="4">
        <v>44273</v>
      </c>
      <c r="K1476" s="3" t="s">
        <v>530</v>
      </c>
      <c r="L1476" s="17" t="str">
        <f t="shared" si="104"/>
        <v>18/03/2021 16:05</v>
      </c>
      <c r="M1476" s="4">
        <v>44273</v>
      </c>
      <c r="N1476" s="3" t="s">
        <v>953</v>
      </c>
      <c r="O1476" s="17" t="str">
        <f t="shared" si="105"/>
        <v>18/03/2021 17:32</v>
      </c>
      <c r="P1476" s="24">
        <f t="shared" si="106"/>
        <v>6.0416666667151731E-2</v>
      </c>
      <c r="Q1476" s="28">
        <v>0</v>
      </c>
      <c r="R1476" s="27">
        <f t="shared" si="107"/>
        <v>87.000000000698492</v>
      </c>
      <c r="S1476" s="3" t="s">
        <v>4</v>
      </c>
      <c r="T1476" s="3" t="s">
        <v>2173</v>
      </c>
      <c r="U1476" s="3" t="s">
        <v>2192</v>
      </c>
      <c r="V1476" s="3" t="s">
        <v>2220</v>
      </c>
      <c r="W1476" s="5">
        <v>0</v>
      </c>
      <c r="X1476" s="5">
        <v>0</v>
      </c>
      <c r="Y1476" s="5">
        <v>0</v>
      </c>
      <c r="Z1476" s="5">
        <v>0</v>
      </c>
      <c r="AA1476" s="5">
        <v>0.2</v>
      </c>
      <c r="AB1476" s="5">
        <v>0</v>
      </c>
      <c r="AC1476" s="5">
        <v>0</v>
      </c>
      <c r="AD1476" s="5">
        <v>0</v>
      </c>
      <c r="AE1476" s="2">
        <v>5</v>
      </c>
      <c r="AF1476" s="2">
        <v>0</v>
      </c>
      <c r="AG1476" s="2">
        <v>0</v>
      </c>
      <c r="AH1476" s="2">
        <v>0</v>
      </c>
      <c r="AI1476" s="2">
        <v>0</v>
      </c>
      <c r="AJ1476" s="2">
        <v>1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 t="s">
        <v>4</v>
      </c>
      <c r="AT1476" s="2" t="s">
        <v>4</v>
      </c>
    </row>
    <row r="1477" spans="1:46" x14ac:dyDescent="0.2">
      <c r="A1477" s="2">
        <v>1650379</v>
      </c>
      <c r="B1477" s="2">
        <v>840691</v>
      </c>
      <c r="C1477" s="7">
        <v>21.769435882568398</v>
      </c>
      <c r="D1477" s="7">
        <v>40.808303833007798</v>
      </c>
      <c r="E1477" s="19" t="s">
        <v>2169</v>
      </c>
      <c r="F1477" s="46">
        <f>INDEX(Δεδομένα!$P:$P,MATCH('2021'!E1477,Δεδομένα!$O:$O,0))</f>
        <v>253</v>
      </c>
      <c r="G1477" s="49" t="s">
        <v>2170</v>
      </c>
      <c r="H1477" s="51" t="str">
        <f>INDEX(Δεδομένα!B$1:B$51,MATCH('2021'!G1477,Δεδομένα!A$1:A$51,0))</f>
        <v>ΚΕΝΤΡΙΚΗΣ ΜΑΚΕΔΟΝΙΑΣ</v>
      </c>
      <c r="I1477" s="53">
        <f>INDEX(Δεδομένα!E$1:E$13,MATCH('2021'!H1477,Δεδομένα!D$1:D$13,0))</f>
        <v>3</v>
      </c>
      <c r="J1477" s="4">
        <v>44282</v>
      </c>
      <c r="K1477" s="3" t="s">
        <v>889</v>
      </c>
      <c r="L1477" s="17" t="str">
        <f t="shared" si="104"/>
        <v>27/03/2021 12:14</v>
      </c>
      <c r="M1477" s="4">
        <v>44282</v>
      </c>
      <c r="N1477" s="3" t="s">
        <v>2212</v>
      </c>
      <c r="O1477" s="17" t="str">
        <f t="shared" si="105"/>
        <v>27/03/2021 14:53</v>
      </c>
      <c r="P1477" s="24">
        <f t="shared" si="106"/>
        <v>0.11041666666278616</v>
      </c>
      <c r="Q1477" s="28">
        <v>0</v>
      </c>
      <c r="R1477" s="27">
        <f t="shared" si="107"/>
        <v>158.99999999441206</v>
      </c>
      <c r="S1477" s="3" t="s">
        <v>4</v>
      </c>
      <c r="T1477" s="3" t="s">
        <v>2176</v>
      </c>
      <c r="U1477" s="3" t="s">
        <v>1128</v>
      </c>
      <c r="V1477" s="3" t="s">
        <v>2225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2</v>
      </c>
      <c r="AD1477" s="5">
        <v>0</v>
      </c>
      <c r="AE1477" s="2">
        <v>2</v>
      </c>
      <c r="AF1477" s="2">
        <v>0</v>
      </c>
      <c r="AG1477" s="2">
        <v>0</v>
      </c>
      <c r="AH1477" s="2">
        <v>0</v>
      </c>
      <c r="AI1477" s="2">
        <v>0</v>
      </c>
      <c r="AJ1477" s="2">
        <v>1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 t="s">
        <v>4</v>
      </c>
      <c r="AT1477" s="2" t="s">
        <v>4</v>
      </c>
    </row>
    <row r="1478" spans="1:46" x14ac:dyDescent="0.2">
      <c r="A1478" s="2">
        <v>1650386</v>
      </c>
      <c r="B1478" s="2">
        <v>840777</v>
      </c>
      <c r="C1478" s="7">
        <v>21.8171796472434</v>
      </c>
      <c r="D1478" s="7">
        <v>40.846557009768397</v>
      </c>
      <c r="E1478" s="19" t="s">
        <v>2169</v>
      </c>
      <c r="F1478" s="46">
        <f>INDEX(Δεδομένα!$P:$P,MATCH('2021'!E1478,Δεδομένα!$O:$O,0))</f>
        <v>253</v>
      </c>
      <c r="G1478" s="49" t="s">
        <v>2170</v>
      </c>
      <c r="H1478" s="51" t="str">
        <f>INDEX(Δεδομένα!B$1:B$51,MATCH('2021'!G1478,Δεδομένα!A$1:A$51,0))</f>
        <v>ΚΕΝΤΡΙΚΗΣ ΜΑΚΕΔΟΝΙΑΣ</v>
      </c>
      <c r="I1478" s="53">
        <f>INDEX(Δεδομένα!E$1:E$13,MATCH('2021'!H1478,Δεδομένα!D$1:D$13,0))</f>
        <v>3</v>
      </c>
      <c r="J1478" s="4">
        <v>44282</v>
      </c>
      <c r="K1478" s="3" t="s">
        <v>1436</v>
      </c>
      <c r="L1478" s="17" t="str">
        <f t="shared" si="104"/>
        <v>27/03/2021 17:14</v>
      </c>
      <c r="M1478" s="4">
        <v>44282</v>
      </c>
      <c r="N1478" s="3" t="s">
        <v>1800</v>
      </c>
      <c r="O1478" s="17" t="str">
        <f t="shared" si="105"/>
        <v>27/03/2021 19:58</v>
      </c>
      <c r="P1478" s="24">
        <f t="shared" si="106"/>
        <v>0.11388888888905058</v>
      </c>
      <c r="Q1478" s="28">
        <v>0</v>
      </c>
      <c r="R1478" s="27">
        <f t="shared" si="107"/>
        <v>164.00000000023283</v>
      </c>
      <c r="S1478" s="3" t="s">
        <v>4</v>
      </c>
      <c r="T1478" s="3" t="s">
        <v>2176</v>
      </c>
      <c r="U1478" s="3" t="s">
        <v>123</v>
      </c>
      <c r="V1478" s="3" t="s">
        <v>2224</v>
      </c>
      <c r="W1478" s="5">
        <v>0</v>
      </c>
      <c r="X1478" s="5">
        <v>0</v>
      </c>
      <c r="Y1478" s="5">
        <v>0</v>
      </c>
      <c r="Z1478" s="5">
        <v>5</v>
      </c>
      <c r="AA1478" s="5">
        <v>0</v>
      </c>
      <c r="AB1478" s="5">
        <v>0</v>
      </c>
      <c r="AC1478" s="5">
        <v>0</v>
      </c>
      <c r="AD1478" s="5">
        <v>0</v>
      </c>
      <c r="AE1478" s="2">
        <v>2</v>
      </c>
      <c r="AF1478" s="2">
        <v>0</v>
      </c>
      <c r="AG1478" s="2">
        <v>0</v>
      </c>
      <c r="AH1478" s="2">
        <v>0</v>
      </c>
      <c r="AI1478" s="2">
        <v>0</v>
      </c>
      <c r="AJ1478" s="2">
        <v>1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 t="s">
        <v>4</v>
      </c>
      <c r="AT1478" s="2" t="s">
        <v>4</v>
      </c>
    </row>
    <row r="1479" spans="1:46" x14ac:dyDescent="0.2">
      <c r="A1479" s="2">
        <v>1650397</v>
      </c>
      <c r="B1479" s="2">
        <v>841166</v>
      </c>
      <c r="C1479" s="7">
        <v>22.163310150548401</v>
      </c>
      <c r="D1479" s="7">
        <v>40.838023921765803</v>
      </c>
      <c r="E1479" s="19" t="s">
        <v>2169</v>
      </c>
      <c r="F1479" s="46">
        <f>INDEX(Δεδομένα!$P:$P,MATCH('2021'!E1479,Δεδομένα!$O:$O,0))</f>
        <v>253</v>
      </c>
      <c r="G1479" s="49" t="s">
        <v>2170</v>
      </c>
      <c r="H1479" s="51" t="str">
        <f>INDEX(Δεδομένα!B$1:B$51,MATCH('2021'!G1479,Δεδομένα!A$1:A$51,0))</f>
        <v>ΚΕΝΤΡΙΚΗΣ ΜΑΚΕΔΟΝΙΑΣ</v>
      </c>
      <c r="I1479" s="53">
        <f>INDEX(Δεδομένα!E$1:E$13,MATCH('2021'!H1479,Δεδομένα!D$1:D$13,0))</f>
        <v>3</v>
      </c>
      <c r="J1479" s="4">
        <v>44283</v>
      </c>
      <c r="K1479" s="3" t="s">
        <v>997</v>
      </c>
      <c r="L1479" s="17" t="str">
        <f t="shared" si="104"/>
        <v>28/03/2021 21:35</v>
      </c>
      <c r="M1479" s="4">
        <v>44283</v>
      </c>
      <c r="N1479" s="3" t="s">
        <v>1470</v>
      </c>
      <c r="O1479" s="17" t="str">
        <f t="shared" si="105"/>
        <v>28/03/2021 23:17</v>
      </c>
      <c r="P1479" s="24">
        <f t="shared" si="106"/>
        <v>7.0833333331393078E-2</v>
      </c>
      <c r="Q1479" s="28">
        <v>0</v>
      </c>
      <c r="R1479" s="27">
        <f t="shared" si="107"/>
        <v>101.99999999720603</v>
      </c>
      <c r="S1479" s="3" t="s">
        <v>4</v>
      </c>
      <c r="T1479" s="3" t="s">
        <v>2173</v>
      </c>
      <c r="U1479" s="3" t="s">
        <v>2197</v>
      </c>
      <c r="V1479" s="3" t="s">
        <v>2198</v>
      </c>
      <c r="W1479" s="5">
        <v>0</v>
      </c>
      <c r="X1479" s="5">
        <v>0</v>
      </c>
      <c r="Y1479" s="5">
        <v>0</v>
      </c>
      <c r="Z1479" s="5">
        <v>1</v>
      </c>
      <c r="AA1479" s="5">
        <v>0</v>
      </c>
      <c r="AB1479" s="5">
        <v>0</v>
      </c>
      <c r="AC1479" s="5">
        <v>0</v>
      </c>
      <c r="AD1479" s="5">
        <v>0</v>
      </c>
      <c r="AE1479" s="2">
        <v>4</v>
      </c>
      <c r="AF1479" s="2">
        <v>0</v>
      </c>
      <c r="AG1479" s="2">
        <v>0</v>
      </c>
      <c r="AH1479" s="2">
        <v>0</v>
      </c>
      <c r="AI1479" s="2">
        <v>0</v>
      </c>
      <c r="AJ1479" s="2">
        <v>2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 t="s">
        <v>4</v>
      </c>
      <c r="AT1479" s="2" t="s">
        <v>4</v>
      </c>
    </row>
    <row r="1480" spans="1:46" x14ac:dyDescent="0.2">
      <c r="A1480" s="2">
        <v>1650753</v>
      </c>
      <c r="B1480" s="2">
        <v>841404</v>
      </c>
      <c r="D1480" s="2"/>
      <c r="E1480" s="19" t="s">
        <v>2169</v>
      </c>
      <c r="F1480" s="46">
        <f>INDEX(Δεδομένα!$P:$P,MATCH('2021'!E1480,Δεδομένα!$O:$O,0))</f>
        <v>253</v>
      </c>
      <c r="G1480" s="49" t="s">
        <v>2170</v>
      </c>
      <c r="H1480" s="51" t="str">
        <f>INDEX(Δεδομένα!B$1:B$51,MATCH('2021'!G1480,Δεδομένα!A$1:A$51,0))</f>
        <v>ΚΕΝΤΡΙΚΗΣ ΜΑΚΕΔΟΝΙΑΣ</v>
      </c>
      <c r="I1480" s="53">
        <f>INDEX(Δεδομένα!E$1:E$13,MATCH('2021'!H1480,Δεδομένα!D$1:D$13,0))</f>
        <v>3</v>
      </c>
      <c r="J1480" s="4">
        <v>44284</v>
      </c>
      <c r="K1480" s="3" t="s">
        <v>2008</v>
      </c>
      <c r="L1480" s="17" t="str">
        <f t="shared" si="104"/>
        <v>29/03/2021 20:54</v>
      </c>
      <c r="M1480" s="4">
        <v>44284</v>
      </c>
      <c r="N1480" s="3" t="s">
        <v>2226</v>
      </c>
      <c r="O1480" s="17" t="str">
        <f t="shared" si="105"/>
        <v>29/03/2021 21:34</v>
      </c>
      <c r="P1480" s="24">
        <f t="shared" si="106"/>
        <v>2.7777777773735579E-2</v>
      </c>
      <c r="Q1480" s="28">
        <v>0</v>
      </c>
      <c r="R1480" s="27">
        <f t="shared" si="107"/>
        <v>39.999999994179234</v>
      </c>
      <c r="S1480" s="3" t="s">
        <v>4</v>
      </c>
      <c r="T1480" s="3" t="s">
        <v>2173</v>
      </c>
      <c r="U1480" s="3" t="s">
        <v>2218</v>
      </c>
      <c r="V1480" s="3" t="s">
        <v>2227</v>
      </c>
      <c r="W1480" s="5">
        <v>0</v>
      </c>
      <c r="X1480" s="5">
        <v>0</v>
      </c>
      <c r="Y1480" s="5">
        <v>0</v>
      </c>
      <c r="Z1480" s="5">
        <v>0.01</v>
      </c>
      <c r="AA1480" s="5">
        <v>0</v>
      </c>
      <c r="AB1480" s="5">
        <v>0</v>
      </c>
      <c r="AC1480" s="5">
        <v>0</v>
      </c>
      <c r="AD1480" s="5">
        <v>0.01</v>
      </c>
      <c r="AE1480" s="2">
        <v>2</v>
      </c>
      <c r="AF1480" s="2">
        <v>0</v>
      </c>
      <c r="AG1480" s="2">
        <v>0</v>
      </c>
      <c r="AH1480" s="2">
        <v>0</v>
      </c>
      <c r="AI1480" s="2">
        <v>0</v>
      </c>
      <c r="AJ1480" s="2">
        <v>1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 t="s">
        <v>4</v>
      </c>
      <c r="AT1480" s="2" t="s">
        <v>4</v>
      </c>
    </row>
    <row r="1481" spans="1:46" x14ac:dyDescent="0.2">
      <c r="A1481" s="2">
        <v>1650970</v>
      </c>
      <c r="B1481" s="2">
        <v>841559</v>
      </c>
      <c r="C1481" s="7">
        <v>22.223856530151899</v>
      </c>
      <c r="D1481" s="7">
        <v>40.793269204228402</v>
      </c>
      <c r="E1481" s="19" t="s">
        <v>2169</v>
      </c>
      <c r="F1481" s="46">
        <f>INDEX(Δεδομένα!$P:$P,MATCH('2021'!E1481,Δεδομένα!$O:$O,0))</f>
        <v>253</v>
      </c>
      <c r="G1481" s="49" t="s">
        <v>2170</v>
      </c>
      <c r="H1481" s="51" t="str">
        <f>INDEX(Δεδομένα!B$1:B$51,MATCH('2021'!G1481,Δεδομένα!A$1:A$51,0))</f>
        <v>ΚΕΝΤΡΙΚΗΣ ΜΑΚΕΔΟΝΙΑΣ</v>
      </c>
      <c r="I1481" s="53">
        <f>INDEX(Δεδομένα!E$1:E$13,MATCH('2021'!H1481,Δεδομένα!D$1:D$13,0))</f>
        <v>3</v>
      </c>
      <c r="J1481" s="4">
        <v>44285</v>
      </c>
      <c r="K1481" s="3" t="s">
        <v>562</v>
      </c>
      <c r="L1481" s="17" t="str">
        <f t="shared" si="104"/>
        <v>30/03/2021 15:45</v>
      </c>
      <c r="M1481" s="4">
        <v>44285</v>
      </c>
      <c r="N1481" s="3" t="s">
        <v>949</v>
      </c>
      <c r="O1481" s="17" t="str">
        <f t="shared" si="105"/>
        <v>30/03/2021 18:21</v>
      </c>
      <c r="P1481" s="24">
        <f t="shared" si="106"/>
        <v>0.10833333332993789</v>
      </c>
      <c r="Q1481" s="28">
        <v>0</v>
      </c>
      <c r="R1481" s="27">
        <f t="shared" si="107"/>
        <v>155.99999999511056</v>
      </c>
      <c r="S1481" s="3" t="s">
        <v>4</v>
      </c>
      <c r="T1481" s="3" t="s">
        <v>2173</v>
      </c>
      <c r="U1481" s="3" t="s">
        <v>2201</v>
      </c>
      <c r="V1481" s="3" t="s">
        <v>2228</v>
      </c>
      <c r="W1481" s="5">
        <v>0</v>
      </c>
      <c r="X1481" s="5">
        <v>0</v>
      </c>
      <c r="Y1481" s="5">
        <v>0</v>
      </c>
      <c r="Z1481" s="5">
        <v>1</v>
      </c>
      <c r="AA1481" s="5">
        <v>0</v>
      </c>
      <c r="AB1481" s="5">
        <v>0</v>
      </c>
      <c r="AC1481" s="5">
        <v>0</v>
      </c>
      <c r="AD1481" s="5">
        <v>0</v>
      </c>
      <c r="AE1481" s="2">
        <v>2</v>
      </c>
      <c r="AF1481" s="2">
        <v>0</v>
      </c>
      <c r="AG1481" s="2">
        <v>0</v>
      </c>
      <c r="AH1481" s="2">
        <v>0</v>
      </c>
      <c r="AI1481" s="2">
        <v>0</v>
      </c>
      <c r="AJ1481" s="2">
        <v>1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 t="s">
        <v>4</v>
      </c>
      <c r="AT1481" s="2" t="s">
        <v>4</v>
      </c>
    </row>
    <row r="1482" spans="1:46" x14ac:dyDescent="0.2">
      <c r="A1482" s="2">
        <v>1650974</v>
      </c>
      <c r="B1482" s="2">
        <v>841651</v>
      </c>
      <c r="C1482" s="7">
        <v>22.215761893621799</v>
      </c>
      <c r="D1482" s="7">
        <v>40.759861616520297</v>
      </c>
      <c r="E1482" s="19" t="s">
        <v>2169</v>
      </c>
      <c r="F1482" s="46">
        <f>INDEX(Δεδομένα!$P:$P,MATCH('2021'!E1482,Δεδομένα!$O:$O,0))</f>
        <v>253</v>
      </c>
      <c r="G1482" s="49" t="s">
        <v>2170</v>
      </c>
      <c r="H1482" s="51" t="str">
        <f>INDEX(Δεδομένα!B$1:B$51,MATCH('2021'!G1482,Δεδομένα!A$1:A$51,0))</f>
        <v>ΚΕΝΤΡΙΚΗΣ ΜΑΚΕΔΟΝΙΑΣ</v>
      </c>
      <c r="I1482" s="53">
        <f>INDEX(Δεδομένα!E$1:E$13,MATCH('2021'!H1482,Δεδομένα!D$1:D$13,0))</f>
        <v>3</v>
      </c>
      <c r="J1482" s="4">
        <v>44285</v>
      </c>
      <c r="K1482" s="3" t="s">
        <v>424</v>
      </c>
      <c r="L1482" s="17" t="str">
        <f t="shared" si="104"/>
        <v>30/03/2021 20:10</v>
      </c>
      <c r="M1482" s="4">
        <v>44285</v>
      </c>
      <c r="N1482" s="3" t="s">
        <v>599</v>
      </c>
      <c r="O1482" s="17" t="str">
        <f t="shared" si="105"/>
        <v>30/03/2021 22:50</v>
      </c>
      <c r="P1482" s="24">
        <f t="shared" si="106"/>
        <v>0.11111111110949423</v>
      </c>
      <c r="Q1482" s="28">
        <v>0</v>
      </c>
      <c r="R1482" s="27">
        <f t="shared" si="107"/>
        <v>159.99999999767169</v>
      </c>
      <c r="S1482" s="3" t="s">
        <v>4</v>
      </c>
      <c r="T1482" s="3" t="s">
        <v>2173</v>
      </c>
      <c r="U1482" s="3" t="s">
        <v>2186</v>
      </c>
      <c r="V1482" s="3" t="s">
        <v>2229</v>
      </c>
      <c r="W1482" s="5">
        <v>0</v>
      </c>
      <c r="X1482" s="5">
        <v>0</v>
      </c>
      <c r="Y1482" s="5">
        <v>0</v>
      </c>
      <c r="Z1482" s="5">
        <v>0</v>
      </c>
      <c r="AA1482" s="5">
        <v>1.2</v>
      </c>
      <c r="AB1482" s="5">
        <v>0</v>
      </c>
      <c r="AC1482" s="5">
        <v>0</v>
      </c>
      <c r="AD1482" s="5">
        <v>0</v>
      </c>
      <c r="AE1482" s="2">
        <v>3</v>
      </c>
      <c r="AF1482" s="2">
        <v>0</v>
      </c>
      <c r="AG1482" s="2">
        <v>0</v>
      </c>
      <c r="AH1482" s="2">
        <v>0</v>
      </c>
      <c r="AI1482" s="2">
        <v>0</v>
      </c>
      <c r="AJ1482" s="2">
        <v>1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 t="s">
        <v>4</v>
      </c>
      <c r="AT1482" s="2" t="s">
        <v>4</v>
      </c>
    </row>
    <row r="1483" spans="1:46" x14ac:dyDescent="0.2">
      <c r="A1483" s="2">
        <v>1650981</v>
      </c>
      <c r="B1483" s="2">
        <v>841680</v>
      </c>
      <c r="C1483" s="7">
        <v>22.135977195435299</v>
      </c>
      <c r="D1483" s="7">
        <v>40.7722126528936</v>
      </c>
      <c r="E1483" s="19" t="s">
        <v>2169</v>
      </c>
      <c r="F1483" s="46">
        <f>INDEX(Δεδομένα!$P:$P,MATCH('2021'!E1483,Δεδομένα!$O:$O,0))</f>
        <v>253</v>
      </c>
      <c r="G1483" s="49" t="s">
        <v>2170</v>
      </c>
      <c r="H1483" s="51" t="str">
        <f>INDEX(Δεδομένα!B$1:B$51,MATCH('2021'!G1483,Δεδομένα!A$1:A$51,0))</f>
        <v>ΚΕΝΤΡΙΚΗΣ ΜΑΚΕΔΟΝΙΑΣ</v>
      </c>
      <c r="I1483" s="53">
        <f>INDEX(Δεδομένα!E$1:E$13,MATCH('2021'!H1483,Δεδομένα!D$1:D$13,0))</f>
        <v>3</v>
      </c>
      <c r="J1483" s="4">
        <v>44285</v>
      </c>
      <c r="K1483" s="3" t="s">
        <v>96</v>
      </c>
      <c r="L1483" s="17" t="str">
        <f t="shared" si="104"/>
        <v>30/03/2021 20:55</v>
      </c>
      <c r="M1483" s="4">
        <v>44285</v>
      </c>
      <c r="N1483" s="3" t="s">
        <v>2230</v>
      </c>
      <c r="O1483" s="17" t="str">
        <f t="shared" si="105"/>
        <v>30/03/2021 21:57</v>
      </c>
      <c r="P1483" s="24">
        <f t="shared" si="106"/>
        <v>4.3055555550381541E-2</v>
      </c>
      <c r="Q1483" s="28">
        <v>0</v>
      </c>
      <c r="R1483" s="27">
        <f t="shared" si="107"/>
        <v>61.999999992549419</v>
      </c>
      <c r="S1483" s="3" t="s">
        <v>4</v>
      </c>
      <c r="T1483" s="3" t="s">
        <v>2173</v>
      </c>
      <c r="U1483" s="3" t="s">
        <v>2222</v>
      </c>
      <c r="V1483" s="3" t="s">
        <v>2223</v>
      </c>
      <c r="W1483" s="5">
        <v>0</v>
      </c>
      <c r="X1483" s="5">
        <v>0</v>
      </c>
      <c r="Y1483" s="5">
        <v>0</v>
      </c>
      <c r="Z1483" s="5">
        <v>0.02</v>
      </c>
      <c r="AA1483" s="5">
        <v>0</v>
      </c>
      <c r="AB1483" s="5">
        <v>0</v>
      </c>
      <c r="AC1483" s="5">
        <v>0</v>
      </c>
      <c r="AD1483" s="5">
        <v>0</v>
      </c>
      <c r="AE1483" s="2">
        <v>2</v>
      </c>
      <c r="AF1483" s="2">
        <v>0</v>
      </c>
      <c r="AG1483" s="2">
        <v>0</v>
      </c>
      <c r="AH1483" s="2">
        <v>0</v>
      </c>
      <c r="AI1483" s="2">
        <v>0</v>
      </c>
      <c r="AJ1483" s="2">
        <v>1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 t="s">
        <v>4</v>
      </c>
      <c r="AT1483" s="2" t="s">
        <v>4</v>
      </c>
    </row>
    <row r="1484" spans="1:46" x14ac:dyDescent="0.2">
      <c r="A1484" s="2">
        <v>1651232</v>
      </c>
      <c r="B1484" s="2">
        <v>841789</v>
      </c>
      <c r="C1484" s="7">
        <v>22.064494220950898</v>
      </c>
      <c r="D1484" s="7">
        <v>40.788992060654103</v>
      </c>
      <c r="E1484" s="19" t="s">
        <v>2169</v>
      </c>
      <c r="F1484" s="46">
        <f>INDEX(Δεδομένα!$P:$P,MATCH('2021'!E1484,Δεδομένα!$O:$O,0))</f>
        <v>253</v>
      </c>
      <c r="G1484" s="49" t="s">
        <v>2170</v>
      </c>
      <c r="H1484" s="51" t="str">
        <f>INDEX(Δεδομένα!B$1:B$51,MATCH('2021'!G1484,Δεδομένα!A$1:A$51,0))</f>
        <v>ΚΕΝΤΡΙΚΗΣ ΜΑΚΕΔΟΝΙΑΣ</v>
      </c>
      <c r="I1484" s="53">
        <f>INDEX(Δεδομένα!E$1:E$13,MATCH('2021'!H1484,Δεδομένα!D$1:D$13,0))</f>
        <v>3</v>
      </c>
      <c r="J1484" s="4">
        <v>44286</v>
      </c>
      <c r="K1484" s="3" t="s">
        <v>1200</v>
      </c>
      <c r="L1484" s="17" t="str">
        <f t="shared" si="104"/>
        <v>31/03/2021 13:42</v>
      </c>
      <c r="M1484" s="4">
        <v>44286</v>
      </c>
      <c r="N1484" s="3" t="s">
        <v>147</v>
      </c>
      <c r="O1484" s="17" t="str">
        <f t="shared" si="105"/>
        <v>31/03/2021 20:00</v>
      </c>
      <c r="P1484" s="24">
        <f t="shared" si="106"/>
        <v>0.26250000000436557</v>
      </c>
      <c r="Q1484" s="28">
        <v>0</v>
      </c>
      <c r="R1484" s="27">
        <f t="shared" si="107"/>
        <v>378.00000000628643</v>
      </c>
      <c r="S1484" s="3" t="s">
        <v>4</v>
      </c>
      <c r="T1484" s="3" t="s">
        <v>2176</v>
      </c>
      <c r="U1484" s="3" t="s">
        <v>2210</v>
      </c>
      <c r="V1484" s="3" t="s">
        <v>2231</v>
      </c>
      <c r="W1484" s="5">
        <v>0</v>
      </c>
      <c r="X1484" s="5">
        <v>0</v>
      </c>
      <c r="Y1484" s="5">
        <v>0</v>
      </c>
      <c r="Z1484" s="5">
        <v>0</v>
      </c>
      <c r="AA1484" s="5">
        <v>1</v>
      </c>
      <c r="AB1484" s="5">
        <v>2</v>
      </c>
      <c r="AC1484" s="5">
        <v>0</v>
      </c>
      <c r="AD1484" s="5">
        <v>0</v>
      </c>
      <c r="AE1484" s="2">
        <v>5</v>
      </c>
      <c r="AF1484" s="2">
        <v>0</v>
      </c>
      <c r="AG1484" s="2">
        <v>0</v>
      </c>
      <c r="AH1484" s="2">
        <v>0</v>
      </c>
      <c r="AI1484" s="2">
        <v>0</v>
      </c>
      <c r="AJ1484" s="2">
        <v>3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 t="s">
        <v>4</v>
      </c>
      <c r="AT1484" s="2" t="s">
        <v>4</v>
      </c>
    </row>
    <row r="1485" spans="1:46" x14ac:dyDescent="0.2">
      <c r="A1485" s="2">
        <v>1651235</v>
      </c>
      <c r="B1485" s="2">
        <v>841809</v>
      </c>
      <c r="C1485" s="7">
        <v>22.153352792284998</v>
      </c>
      <c r="D1485" s="7">
        <v>40.811703986289501</v>
      </c>
      <c r="E1485" s="19" t="s">
        <v>2169</v>
      </c>
      <c r="F1485" s="46">
        <f>INDEX(Δεδομένα!$P:$P,MATCH('2021'!E1485,Δεδομένα!$O:$O,0))</f>
        <v>253</v>
      </c>
      <c r="G1485" s="49" t="s">
        <v>2170</v>
      </c>
      <c r="H1485" s="51" t="str">
        <f>INDEX(Δεδομένα!B$1:B$51,MATCH('2021'!G1485,Δεδομένα!A$1:A$51,0))</f>
        <v>ΚΕΝΤΡΙΚΗΣ ΜΑΚΕΔΟΝΙΑΣ</v>
      </c>
      <c r="I1485" s="53">
        <f>INDEX(Δεδομένα!E$1:E$13,MATCH('2021'!H1485,Δεδομένα!D$1:D$13,0))</f>
        <v>3</v>
      </c>
      <c r="J1485" s="4">
        <v>44286</v>
      </c>
      <c r="K1485" s="3" t="s">
        <v>39</v>
      </c>
      <c r="L1485" s="17" t="str">
        <f t="shared" si="104"/>
        <v>31/03/2021 14:40</v>
      </c>
      <c r="M1485" s="4">
        <v>44286</v>
      </c>
      <c r="N1485" s="3" t="s">
        <v>640</v>
      </c>
      <c r="O1485" s="17" t="str">
        <f t="shared" si="105"/>
        <v>31/03/2021 15:14</v>
      </c>
      <c r="P1485" s="24">
        <f t="shared" si="106"/>
        <v>2.3611111115314998E-2</v>
      </c>
      <c r="Q1485" s="28">
        <v>0</v>
      </c>
      <c r="R1485" s="27">
        <f t="shared" si="107"/>
        <v>34.000000006053597</v>
      </c>
      <c r="S1485" s="3" t="s">
        <v>4</v>
      </c>
      <c r="T1485" s="3" t="s">
        <v>2173</v>
      </c>
      <c r="U1485" s="3" t="s">
        <v>2192</v>
      </c>
      <c r="V1485" s="3" t="s">
        <v>2232</v>
      </c>
      <c r="W1485" s="5">
        <v>0</v>
      </c>
      <c r="X1485" s="5">
        <v>0</v>
      </c>
      <c r="Y1485" s="5">
        <v>0</v>
      </c>
      <c r="Z1485" s="5">
        <v>0.05</v>
      </c>
      <c r="AA1485" s="5">
        <v>0</v>
      </c>
      <c r="AB1485" s="5">
        <v>0</v>
      </c>
      <c r="AC1485" s="5">
        <v>0</v>
      </c>
      <c r="AD1485" s="5">
        <v>0</v>
      </c>
      <c r="AE1485" s="2">
        <v>2</v>
      </c>
      <c r="AF1485" s="2">
        <v>0</v>
      </c>
      <c r="AG1485" s="2">
        <v>0</v>
      </c>
      <c r="AH1485" s="2">
        <v>0</v>
      </c>
      <c r="AI1485" s="2">
        <v>0</v>
      </c>
      <c r="AJ1485" s="2">
        <v>1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 t="s">
        <v>4</v>
      </c>
      <c r="AT1485" s="2" t="s">
        <v>4</v>
      </c>
    </row>
    <row r="1486" spans="1:46" x14ac:dyDescent="0.2">
      <c r="A1486" s="2">
        <v>1651236</v>
      </c>
      <c r="B1486" s="2">
        <v>841929</v>
      </c>
      <c r="C1486" s="7">
        <v>21.8319877382207</v>
      </c>
      <c r="D1486" s="7">
        <v>40.823703982197699</v>
      </c>
      <c r="E1486" s="19" t="s">
        <v>2169</v>
      </c>
      <c r="F1486" s="46">
        <f>INDEX(Δεδομένα!$P:$P,MATCH('2021'!E1486,Δεδομένα!$O:$O,0))</f>
        <v>253</v>
      </c>
      <c r="G1486" s="49" t="s">
        <v>2170</v>
      </c>
      <c r="H1486" s="51" t="str">
        <f>INDEX(Δεδομένα!B$1:B$51,MATCH('2021'!G1486,Δεδομένα!A$1:A$51,0))</f>
        <v>ΚΕΝΤΡΙΚΗΣ ΜΑΚΕΔΟΝΙΑΣ</v>
      </c>
      <c r="I1486" s="53">
        <f>INDEX(Δεδομένα!E$1:E$13,MATCH('2021'!H1486,Δεδομένα!D$1:D$13,0))</f>
        <v>3</v>
      </c>
      <c r="J1486" s="4">
        <v>44286</v>
      </c>
      <c r="K1486" s="3" t="s">
        <v>987</v>
      </c>
      <c r="L1486" s="17" t="str">
        <f t="shared" si="104"/>
        <v>31/03/2021 20:41</v>
      </c>
      <c r="M1486" s="4">
        <v>44286</v>
      </c>
      <c r="N1486" s="3" t="s">
        <v>2233</v>
      </c>
      <c r="O1486" s="17" t="str">
        <f t="shared" si="105"/>
        <v>31/03/2021 22:19</v>
      </c>
      <c r="P1486" s="24">
        <f t="shared" si="106"/>
        <v>6.8055555551836733E-2</v>
      </c>
      <c r="Q1486" s="28">
        <v>0</v>
      </c>
      <c r="R1486" s="27">
        <f t="shared" si="107"/>
        <v>97.999999994644895</v>
      </c>
      <c r="S1486" s="3" t="s">
        <v>4</v>
      </c>
      <c r="T1486" s="3" t="s">
        <v>2176</v>
      </c>
      <c r="U1486" s="3" t="s">
        <v>123</v>
      </c>
      <c r="V1486" s="3" t="s">
        <v>2234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15</v>
      </c>
      <c r="AC1486" s="5">
        <v>0</v>
      </c>
      <c r="AD1486" s="5">
        <v>0</v>
      </c>
      <c r="AE1486" s="2">
        <v>3</v>
      </c>
      <c r="AF1486" s="2">
        <v>0</v>
      </c>
      <c r="AG1486" s="2">
        <v>0</v>
      </c>
      <c r="AH1486" s="2">
        <v>0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 t="s">
        <v>4</v>
      </c>
      <c r="AT1486" s="2" t="s">
        <v>4</v>
      </c>
    </row>
    <row r="1487" spans="1:46" x14ac:dyDescent="0.2">
      <c r="A1487" s="2">
        <v>1652108</v>
      </c>
      <c r="B1487" s="2">
        <v>842394</v>
      </c>
      <c r="C1487" s="7">
        <v>21.7968407571699</v>
      </c>
      <c r="D1487" s="7">
        <v>40.853932722508297</v>
      </c>
      <c r="E1487" s="19" t="s">
        <v>2169</v>
      </c>
      <c r="F1487" s="46">
        <f>INDEX(Δεδομένα!$P:$P,MATCH('2021'!E1487,Δεδομένα!$O:$O,0))</f>
        <v>253</v>
      </c>
      <c r="G1487" s="49" t="s">
        <v>2170</v>
      </c>
      <c r="H1487" s="51" t="str">
        <f>INDEX(Δεδομένα!B$1:B$51,MATCH('2021'!G1487,Δεδομένα!A$1:A$51,0))</f>
        <v>ΚΕΝΤΡΙΚΗΣ ΜΑΚΕΔΟΝΙΑΣ</v>
      </c>
      <c r="I1487" s="53">
        <f>INDEX(Δεδομένα!E$1:E$13,MATCH('2021'!H1487,Δεδομένα!D$1:D$13,0))</f>
        <v>3</v>
      </c>
      <c r="J1487" s="4">
        <v>44288</v>
      </c>
      <c r="K1487" s="3" t="s">
        <v>2206</v>
      </c>
      <c r="L1487" s="17" t="str">
        <f t="shared" si="104"/>
        <v>02/04/2021 19:16</v>
      </c>
      <c r="M1487" s="4">
        <v>44288</v>
      </c>
      <c r="N1487" s="3" t="s">
        <v>524</v>
      </c>
      <c r="O1487" s="17" t="str">
        <f t="shared" si="105"/>
        <v>02/04/2021 20:40</v>
      </c>
      <c r="P1487" s="24">
        <f t="shared" si="106"/>
        <v>5.8333333334303461E-2</v>
      </c>
      <c r="Q1487" s="28">
        <v>0</v>
      </c>
      <c r="R1487" s="27">
        <f t="shared" si="107"/>
        <v>84.000000001396984</v>
      </c>
      <c r="S1487" s="3" t="s">
        <v>4</v>
      </c>
      <c r="T1487" s="3" t="s">
        <v>2176</v>
      </c>
      <c r="U1487" s="3" t="s">
        <v>123</v>
      </c>
      <c r="V1487" s="3" t="s">
        <v>2189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10</v>
      </c>
      <c r="AC1487" s="5">
        <v>0</v>
      </c>
      <c r="AD1487" s="5">
        <v>0</v>
      </c>
      <c r="AE1487" s="2">
        <v>3</v>
      </c>
      <c r="AF1487" s="2">
        <v>0</v>
      </c>
      <c r="AG1487" s="2">
        <v>0</v>
      </c>
      <c r="AH1487" s="2">
        <v>0</v>
      </c>
      <c r="AI1487" s="2">
        <v>0</v>
      </c>
      <c r="AJ1487" s="2">
        <v>1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 t="s">
        <v>4</v>
      </c>
      <c r="AT1487" s="2" t="s">
        <v>4</v>
      </c>
    </row>
    <row r="1488" spans="1:46" x14ac:dyDescent="0.2">
      <c r="A1488" s="2">
        <v>1652127</v>
      </c>
      <c r="B1488" s="2">
        <v>842518</v>
      </c>
      <c r="C1488" s="7">
        <v>22.060333605156401</v>
      </c>
      <c r="D1488" s="7">
        <v>40.791135754692398</v>
      </c>
      <c r="E1488" s="19" t="s">
        <v>2169</v>
      </c>
      <c r="F1488" s="46">
        <f>INDEX(Δεδομένα!$P:$P,MATCH('2021'!E1488,Δεδομένα!$O:$O,0))</f>
        <v>253</v>
      </c>
      <c r="G1488" s="49" t="s">
        <v>2170</v>
      </c>
      <c r="H1488" s="51" t="str">
        <f>INDEX(Δεδομένα!B$1:B$51,MATCH('2021'!G1488,Δεδομένα!A$1:A$51,0))</f>
        <v>ΚΕΝΤΡΙΚΗΣ ΜΑΚΕΔΟΝΙΑΣ</v>
      </c>
      <c r="I1488" s="53">
        <f>INDEX(Δεδομένα!E$1:E$13,MATCH('2021'!H1488,Δεδομένα!D$1:D$13,0))</f>
        <v>3</v>
      </c>
      <c r="J1488" s="4">
        <v>44289</v>
      </c>
      <c r="K1488" s="3" t="s">
        <v>891</v>
      </c>
      <c r="L1488" s="17" t="str">
        <f t="shared" si="104"/>
        <v>03/04/2021 11:24</v>
      </c>
      <c r="M1488" s="4">
        <v>44289</v>
      </c>
      <c r="N1488" s="3" t="s">
        <v>755</v>
      </c>
      <c r="O1488" s="17" t="str">
        <f t="shared" si="105"/>
        <v>03/04/2021 12:18</v>
      </c>
      <c r="P1488" s="24">
        <f t="shared" si="106"/>
        <v>3.7499999998544808E-2</v>
      </c>
      <c r="Q1488" s="28">
        <v>0</v>
      </c>
      <c r="R1488" s="27">
        <f t="shared" si="107"/>
        <v>53.999999997904524</v>
      </c>
      <c r="S1488" s="3" t="s">
        <v>4</v>
      </c>
      <c r="T1488" s="3" t="s">
        <v>2176</v>
      </c>
      <c r="U1488" s="3" t="s">
        <v>2210</v>
      </c>
      <c r="V1488" s="3" t="s">
        <v>2231</v>
      </c>
      <c r="W1488" s="5">
        <v>0</v>
      </c>
      <c r="X1488" s="5">
        <v>0</v>
      </c>
      <c r="Y1488" s="5">
        <v>0</v>
      </c>
      <c r="Z1488" s="5">
        <v>0</v>
      </c>
      <c r="AA1488" s="5">
        <v>0.02</v>
      </c>
      <c r="AB1488" s="5">
        <v>0</v>
      </c>
      <c r="AC1488" s="5">
        <v>0</v>
      </c>
      <c r="AD1488" s="5">
        <v>0</v>
      </c>
      <c r="AE1488" s="2">
        <v>2</v>
      </c>
      <c r="AF1488" s="2">
        <v>0</v>
      </c>
      <c r="AG1488" s="2">
        <v>0</v>
      </c>
      <c r="AH1488" s="2">
        <v>0</v>
      </c>
      <c r="AI1488" s="2">
        <v>0</v>
      </c>
      <c r="AJ1488" s="2">
        <v>1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 t="s">
        <v>4</v>
      </c>
      <c r="AT1488" s="2" t="s">
        <v>4</v>
      </c>
    </row>
    <row r="1489" spans="1:46" x14ac:dyDescent="0.2">
      <c r="A1489" s="2">
        <v>1652130</v>
      </c>
      <c r="B1489" s="2">
        <v>842557</v>
      </c>
      <c r="C1489" s="7">
        <v>21.779237707043698</v>
      </c>
      <c r="D1489" s="7">
        <v>40.793009304051999</v>
      </c>
      <c r="E1489" s="19" t="s">
        <v>2169</v>
      </c>
      <c r="F1489" s="46">
        <f>INDEX(Δεδομένα!$P:$P,MATCH('2021'!E1489,Δεδομένα!$O:$O,0))</f>
        <v>253</v>
      </c>
      <c r="G1489" s="49" t="s">
        <v>2170</v>
      </c>
      <c r="H1489" s="51" t="str">
        <f>INDEX(Δεδομένα!B$1:B$51,MATCH('2021'!G1489,Δεδομένα!A$1:A$51,0))</f>
        <v>ΚΕΝΤΡΙΚΗΣ ΜΑΚΕΔΟΝΙΑΣ</v>
      </c>
      <c r="I1489" s="53">
        <f>INDEX(Δεδομένα!E$1:E$13,MATCH('2021'!H1489,Δεδομένα!D$1:D$13,0))</f>
        <v>3</v>
      </c>
      <c r="J1489" s="4">
        <v>44289</v>
      </c>
      <c r="K1489" s="3" t="s">
        <v>555</v>
      </c>
      <c r="L1489" s="17" t="str">
        <f t="shared" si="104"/>
        <v>03/04/2021 13:30</v>
      </c>
      <c r="M1489" s="4">
        <v>44289</v>
      </c>
      <c r="N1489" s="3" t="s">
        <v>310</v>
      </c>
      <c r="O1489" s="17" t="str">
        <f t="shared" si="105"/>
        <v>03/04/2021 15:05</v>
      </c>
      <c r="P1489" s="24">
        <f t="shared" si="106"/>
        <v>6.5972222218988463E-2</v>
      </c>
      <c r="Q1489" s="28">
        <v>0</v>
      </c>
      <c r="R1489" s="27">
        <f t="shared" si="107"/>
        <v>94.999999995343387</v>
      </c>
      <c r="S1489" s="3" t="s">
        <v>4</v>
      </c>
      <c r="T1489" s="3" t="s">
        <v>2176</v>
      </c>
      <c r="U1489" s="3" t="s">
        <v>2182</v>
      </c>
      <c r="V1489" s="3" t="s">
        <v>2235</v>
      </c>
      <c r="W1489" s="5">
        <v>0</v>
      </c>
      <c r="X1489" s="5">
        <v>0</v>
      </c>
      <c r="Y1489" s="5">
        <v>0</v>
      </c>
      <c r="Z1489" s="5">
        <v>0</v>
      </c>
      <c r="AA1489" s="5">
        <v>0.5</v>
      </c>
      <c r="AB1489" s="5">
        <v>0</v>
      </c>
      <c r="AC1489" s="5">
        <v>0</v>
      </c>
      <c r="AD1489" s="5">
        <v>0</v>
      </c>
      <c r="AE1489" s="2">
        <v>3</v>
      </c>
      <c r="AF1489" s="2">
        <v>0</v>
      </c>
      <c r="AG1489" s="2">
        <v>0</v>
      </c>
      <c r="AH1489" s="2">
        <v>0</v>
      </c>
      <c r="AI1489" s="2">
        <v>0</v>
      </c>
      <c r="AJ1489" s="2">
        <v>1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 t="s">
        <v>4</v>
      </c>
      <c r="AT1489" s="2" t="s">
        <v>4</v>
      </c>
    </row>
    <row r="1490" spans="1:46" x14ac:dyDescent="0.2">
      <c r="A1490" s="2">
        <v>1652141</v>
      </c>
      <c r="B1490" s="2">
        <v>842932</v>
      </c>
      <c r="C1490" s="7">
        <v>21.7981662954802</v>
      </c>
      <c r="D1490" s="7">
        <v>40.807133589582897</v>
      </c>
      <c r="E1490" s="19" t="s">
        <v>2169</v>
      </c>
      <c r="F1490" s="46">
        <f>INDEX(Δεδομένα!$P:$P,MATCH('2021'!E1490,Δεδομένα!$O:$O,0))</f>
        <v>253</v>
      </c>
      <c r="G1490" s="49" t="s">
        <v>2170</v>
      </c>
      <c r="H1490" s="51" t="str">
        <f>INDEX(Δεδομένα!B$1:B$51,MATCH('2021'!G1490,Δεδομένα!A$1:A$51,0))</f>
        <v>ΚΕΝΤΡΙΚΗΣ ΜΑΚΕΔΟΝΙΑΣ</v>
      </c>
      <c r="I1490" s="53">
        <f>INDEX(Δεδομένα!E$1:E$13,MATCH('2021'!H1490,Δεδομένα!D$1:D$13,0))</f>
        <v>3</v>
      </c>
      <c r="J1490" s="4">
        <v>44290</v>
      </c>
      <c r="K1490" s="3" t="s">
        <v>269</v>
      </c>
      <c r="L1490" s="17" t="str">
        <f t="shared" si="104"/>
        <v>04/04/2021 18:19</v>
      </c>
      <c r="M1490" s="4">
        <v>44290</v>
      </c>
      <c r="N1490" s="3" t="s">
        <v>255</v>
      </c>
      <c r="O1490" s="17" t="str">
        <f t="shared" si="105"/>
        <v>04/04/2021 19:40</v>
      </c>
      <c r="P1490" s="24">
        <f t="shared" si="106"/>
        <v>5.6250000001455192E-2</v>
      </c>
      <c r="Q1490" s="28">
        <v>0</v>
      </c>
      <c r="R1490" s="27">
        <f t="shared" si="107"/>
        <v>81.000000002095476</v>
      </c>
      <c r="S1490" s="3" t="s">
        <v>4</v>
      </c>
      <c r="T1490" s="3" t="s">
        <v>2176</v>
      </c>
      <c r="U1490" s="3" t="s">
        <v>2182</v>
      </c>
      <c r="V1490" s="3" t="s">
        <v>2236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3</v>
      </c>
      <c r="AC1490" s="5">
        <v>0</v>
      </c>
      <c r="AD1490" s="5">
        <v>0</v>
      </c>
      <c r="AE1490" s="2">
        <v>3</v>
      </c>
      <c r="AF1490" s="2">
        <v>0</v>
      </c>
      <c r="AG1490" s="2">
        <v>0</v>
      </c>
      <c r="AH1490" s="2">
        <v>0</v>
      </c>
      <c r="AI1490" s="2">
        <v>0</v>
      </c>
      <c r="AJ1490" s="2">
        <v>1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 t="s">
        <v>4</v>
      </c>
      <c r="AT1490" s="2" t="s">
        <v>4</v>
      </c>
    </row>
    <row r="1491" spans="1:46" x14ac:dyDescent="0.2">
      <c r="A1491" s="2">
        <v>1652385</v>
      </c>
      <c r="B1491" s="2">
        <v>843109</v>
      </c>
      <c r="C1491" s="7">
        <v>22.1763048542714</v>
      </c>
      <c r="D1491" s="7">
        <v>40.766590671947696</v>
      </c>
      <c r="E1491" s="19" t="s">
        <v>2169</v>
      </c>
      <c r="F1491" s="46">
        <f>INDEX(Δεδομένα!$P:$P,MATCH('2021'!E1491,Δεδομένα!$O:$O,0))</f>
        <v>253</v>
      </c>
      <c r="G1491" s="49" t="s">
        <v>2170</v>
      </c>
      <c r="H1491" s="51" t="str">
        <f>INDEX(Δεδομένα!B$1:B$51,MATCH('2021'!G1491,Δεδομένα!A$1:A$51,0))</f>
        <v>ΚΕΝΤΡΙΚΗΣ ΜΑΚΕΔΟΝΙΑΣ</v>
      </c>
      <c r="I1491" s="53">
        <f>INDEX(Δεδομένα!E$1:E$13,MATCH('2021'!H1491,Δεδομένα!D$1:D$13,0))</f>
        <v>3</v>
      </c>
      <c r="J1491" s="4">
        <v>44291</v>
      </c>
      <c r="K1491" s="3" t="s">
        <v>711</v>
      </c>
      <c r="L1491" s="17" t="str">
        <f t="shared" si="104"/>
        <v>05/04/2021 14:21</v>
      </c>
      <c r="M1491" s="4">
        <v>44291</v>
      </c>
      <c r="N1491" s="3" t="s">
        <v>1057</v>
      </c>
      <c r="O1491" s="17" t="str">
        <f t="shared" si="105"/>
        <v>05/04/2021 14:59</v>
      </c>
      <c r="P1491" s="24">
        <f t="shared" si="106"/>
        <v>2.6388888887595385E-2</v>
      </c>
      <c r="Q1491" s="28">
        <v>0</v>
      </c>
      <c r="R1491" s="27">
        <f t="shared" si="107"/>
        <v>37.999999998137355</v>
      </c>
      <c r="S1491" s="3" t="s">
        <v>4</v>
      </c>
      <c r="T1491" s="3" t="s">
        <v>2173</v>
      </c>
      <c r="U1491" s="3" t="s">
        <v>123</v>
      </c>
      <c r="V1491" s="3" t="s">
        <v>2208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0.02</v>
      </c>
      <c r="AE1491" s="2">
        <v>3</v>
      </c>
      <c r="AF1491" s="2">
        <v>0</v>
      </c>
      <c r="AG1491" s="2">
        <v>0</v>
      </c>
      <c r="AH1491" s="2">
        <v>0</v>
      </c>
      <c r="AI1491" s="2">
        <v>0</v>
      </c>
      <c r="AJ1491" s="2">
        <v>1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 t="s">
        <v>4</v>
      </c>
      <c r="AT1491" s="2" t="s">
        <v>4</v>
      </c>
    </row>
    <row r="1492" spans="1:46" x14ac:dyDescent="0.2">
      <c r="A1492" s="2">
        <v>1652382</v>
      </c>
      <c r="B1492" s="2">
        <v>843206</v>
      </c>
      <c r="C1492" s="7">
        <v>22.2148110391526</v>
      </c>
      <c r="D1492" s="7">
        <v>40.752011070236897</v>
      </c>
      <c r="E1492" s="19" t="s">
        <v>2169</v>
      </c>
      <c r="F1492" s="46">
        <f>INDEX(Δεδομένα!$P:$P,MATCH('2021'!E1492,Δεδομένα!$O:$O,0))</f>
        <v>253</v>
      </c>
      <c r="G1492" s="49" t="s">
        <v>2170</v>
      </c>
      <c r="H1492" s="51" t="str">
        <f>INDEX(Δεδομένα!B$1:B$51,MATCH('2021'!G1492,Δεδομένα!A$1:A$51,0))</f>
        <v>ΚΕΝΤΡΙΚΗΣ ΜΑΚΕΔΟΝΙΑΣ</v>
      </c>
      <c r="I1492" s="53">
        <f>INDEX(Δεδομένα!E$1:E$13,MATCH('2021'!H1492,Δεδομένα!D$1:D$13,0))</f>
        <v>3</v>
      </c>
      <c r="J1492" s="4">
        <v>44291</v>
      </c>
      <c r="K1492" s="3" t="s">
        <v>747</v>
      </c>
      <c r="L1492" s="17" t="str">
        <f t="shared" si="104"/>
        <v>05/04/2021 20:28</v>
      </c>
      <c r="M1492" s="4">
        <v>44291</v>
      </c>
      <c r="N1492" s="3" t="s">
        <v>2237</v>
      </c>
      <c r="O1492" s="17" t="str">
        <f t="shared" si="105"/>
        <v>05/04/2021 21:52</v>
      </c>
      <c r="P1492" s="24">
        <f t="shared" si="106"/>
        <v>5.8333333334303461E-2</v>
      </c>
      <c r="Q1492" s="28">
        <v>0</v>
      </c>
      <c r="R1492" s="27">
        <f t="shared" si="107"/>
        <v>84.000000001396984</v>
      </c>
      <c r="S1492" s="3" t="s">
        <v>4</v>
      </c>
      <c r="T1492" s="3" t="s">
        <v>2173</v>
      </c>
      <c r="U1492" s="3" t="s">
        <v>2186</v>
      </c>
      <c r="V1492" s="3" t="s">
        <v>2188</v>
      </c>
      <c r="W1492" s="5">
        <v>0</v>
      </c>
      <c r="X1492" s="5">
        <v>0</v>
      </c>
      <c r="Y1492" s="5">
        <v>0</v>
      </c>
      <c r="Z1492" s="5">
        <v>0</v>
      </c>
      <c r="AA1492" s="5">
        <v>0.1</v>
      </c>
      <c r="AB1492" s="5">
        <v>0</v>
      </c>
      <c r="AC1492" s="5">
        <v>0</v>
      </c>
      <c r="AD1492" s="5">
        <v>0</v>
      </c>
      <c r="AE1492" s="2">
        <v>2</v>
      </c>
      <c r="AF1492" s="2">
        <v>0</v>
      </c>
      <c r="AG1492" s="2">
        <v>0</v>
      </c>
      <c r="AH1492" s="2">
        <v>0</v>
      </c>
      <c r="AI1492" s="2">
        <v>0</v>
      </c>
      <c r="AJ1492" s="2">
        <v>1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 t="s">
        <v>4</v>
      </c>
      <c r="AT1492" s="2" t="s">
        <v>4</v>
      </c>
    </row>
    <row r="1493" spans="1:46" x14ac:dyDescent="0.2">
      <c r="A1493" s="2">
        <v>1652380</v>
      </c>
      <c r="B1493" s="2">
        <v>843225</v>
      </c>
      <c r="C1493" s="7">
        <v>22.107321387924799</v>
      </c>
      <c r="D1493" s="7">
        <v>40.714953913432801</v>
      </c>
      <c r="E1493" s="19" t="s">
        <v>2169</v>
      </c>
      <c r="F1493" s="46">
        <f>INDEX(Δεδομένα!$P:$P,MATCH('2021'!E1493,Δεδομένα!$O:$O,0))</f>
        <v>253</v>
      </c>
      <c r="G1493" s="49" t="s">
        <v>2170</v>
      </c>
      <c r="H1493" s="51" t="str">
        <f>INDEX(Δεδομένα!B$1:B$51,MATCH('2021'!G1493,Δεδομένα!A$1:A$51,0))</f>
        <v>ΚΕΝΤΡΙΚΗΣ ΜΑΚΕΔΟΝΙΑΣ</v>
      </c>
      <c r="I1493" s="53">
        <f>INDEX(Δεδομένα!E$1:E$13,MATCH('2021'!H1493,Δεδομένα!D$1:D$13,0))</f>
        <v>3</v>
      </c>
      <c r="J1493" s="4">
        <v>44291</v>
      </c>
      <c r="K1493" s="3" t="s">
        <v>910</v>
      </c>
      <c r="L1493" s="17" t="str">
        <f t="shared" si="104"/>
        <v>05/04/2021 21:53</v>
      </c>
      <c r="M1493" s="4">
        <v>44291</v>
      </c>
      <c r="N1493" s="3" t="s">
        <v>1488</v>
      </c>
      <c r="O1493" s="17" t="str">
        <f t="shared" si="105"/>
        <v>05/04/2021 22:15</v>
      </c>
      <c r="P1493" s="24">
        <f t="shared" si="106"/>
        <v>1.5277777776645962E-2</v>
      </c>
      <c r="Q1493" s="28">
        <v>0</v>
      </c>
      <c r="R1493" s="27">
        <f t="shared" si="107"/>
        <v>21.999999998370185</v>
      </c>
      <c r="S1493" s="3" t="s">
        <v>4</v>
      </c>
      <c r="T1493" s="3" t="s">
        <v>2173</v>
      </c>
      <c r="U1493" s="3" t="s">
        <v>123</v>
      </c>
      <c r="V1493" s="3" t="s">
        <v>2238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0.03</v>
      </c>
      <c r="AE1493" s="2">
        <v>2</v>
      </c>
      <c r="AF1493" s="2">
        <v>0</v>
      </c>
      <c r="AG1493" s="2">
        <v>0</v>
      </c>
      <c r="AH1493" s="2">
        <v>0</v>
      </c>
      <c r="AI1493" s="2">
        <v>0</v>
      </c>
      <c r="AJ1493" s="2">
        <v>1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 t="s">
        <v>4</v>
      </c>
      <c r="AT1493" s="2" t="s">
        <v>4</v>
      </c>
    </row>
    <row r="1494" spans="1:46" x14ac:dyDescent="0.2">
      <c r="A1494" s="2">
        <v>1652610</v>
      </c>
      <c r="B1494" s="2">
        <v>843384</v>
      </c>
      <c r="C1494" s="7">
        <v>21.815241337815198</v>
      </c>
      <c r="D1494" s="7">
        <v>40.796420109715797</v>
      </c>
      <c r="E1494" s="19" t="s">
        <v>2169</v>
      </c>
      <c r="F1494" s="46">
        <f>INDEX(Δεδομένα!$P:$P,MATCH('2021'!E1494,Δεδομένα!$O:$O,0))</f>
        <v>253</v>
      </c>
      <c r="G1494" s="49" t="s">
        <v>2170</v>
      </c>
      <c r="H1494" s="51" t="str">
        <f>INDEX(Δεδομένα!B$1:B$51,MATCH('2021'!G1494,Δεδομένα!A$1:A$51,0))</f>
        <v>ΚΕΝΤΡΙΚΗΣ ΜΑΚΕΔΟΝΙΑΣ</v>
      </c>
      <c r="I1494" s="53">
        <f>INDEX(Δεδομένα!E$1:E$13,MATCH('2021'!H1494,Δεδομένα!D$1:D$13,0))</f>
        <v>3</v>
      </c>
      <c r="J1494" s="4">
        <v>44292</v>
      </c>
      <c r="K1494" s="3" t="s">
        <v>461</v>
      </c>
      <c r="L1494" s="17" t="str">
        <f t="shared" si="104"/>
        <v>06/04/2021 17:00</v>
      </c>
      <c r="M1494" s="4">
        <v>44292</v>
      </c>
      <c r="N1494" s="3" t="s">
        <v>575</v>
      </c>
      <c r="O1494" s="17" t="str">
        <f t="shared" si="105"/>
        <v>06/04/2021 17:42</v>
      </c>
      <c r="P1494" s="24">
        <f t="shared" si="106"/>
        <v>2.9166666667151731E-2</v>
      </c>
      <c r="Q1494" s="28">
        <v>0</v>
      </c>
      <c r="R1494" s="27">
        <f t="shared" si="107"/>
        <v>42.000000000698492</v>
      </c>
      <c r="S1494" s="3" t="s">
        <v>4</v>
      </c>
      <c r="T1494" s="3" t="s">
        <v>2176</v>
      </c>
      <c r="U1494" s="3" t="s">
        <v>2182</v>
      </c>
      <c r="V1494" s="3" t="s">
        <v>2196</v>
      </c>
      <c r="W1494" s="5">
        <v>0</v>
      </c>
      <c r="X1494" s="5">
        <v>0</v>
      </c>
      <c r="Y1494" s="5">
        <v>0</v>
      </c>
      <c r="Z1494" s="5">
        <v>0</v>
      </c>
      <c r="AA1494" s="5">
        <v>2.5</v>
      </c>
      <c r="AB1494" s="5">
        <v>0</v>
      </c>
      <c r="AC1494" s="5">
        <v>0</v>
      </c>
      <c r="AD1494" s="5">
        <v>0</v>
      </c>
      <c r="AE1494" s="2">
        <v>3</v>
      </c>
      <c r="AF1494" s="2">
        <v>0</v>
      </c>
      <c r="AG1494" s="2">
        <v>0</v>
      </c>
      <c r="AH1494" s="2">
        <v>0</v>
      </c>
      <c r="AI1494" s="2">
        <v>0</v>
      </c>
      <c r="AJ1494" s="2">
        <v>1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 t="s">
        <v>4</v>
      </c>
      <c r="AT1494" s="2" t="s">
        <v>4</v>
      </c>
    </row>
    <row r="1495" spans="1:46" x14ac:dyDescent="0.2">
      <c r="A1495" s="2">
        <v>1652612</v>
      </c>
      <c r="B1495" s="2">
        <v>843394</v>
      </c>
      <c r="C1495" s="7">
        <v>21.777356155503501</v>
      </c>
      <c r="D1495" s="7">
        <v>40.789528116453297</v>
      </c>
      <c r="E1495" s="19" t="s">
        <v>2169</v>
      </c>
      <c r="F1495" s="46">
        <f>INDEX(Δεδομένα!$P:$P,MATCH('2021'!E1495,Δεδομένα!$O:$O,0))</f>
        <v>253</v>
      </c>
      <c r="G1495" s="49" t="s">
        <v>2170</v>
      </c>
      <c r="H1495" s="51" t="str">
        <f>INDEX(Δεδομένα!B$1:B$51,MATCH('2021'!G1495,Δεδομένα!A$1:A$51,0))</f>
        <v>ΚΕΝΤΡΙΚΗΣ ΜΑΚΕΔΟΝΙΑΣ</v>
      </c>
      <c r="I1495" s="53">
        <f>INDEX(Δεδομένα!E$1:E$13,MATCH('2021'!H1495,Δεδομένα!D$1:D$13,0))</f>
        <v>3</v>
      </c>
      <c r="J1495" s="4">
        <v>44292</v>
      </c>
      <c r="K1495" s="3" t="s">
        <v>462</v>
      </c>
      <c r="L1495" s="17" t="str">
        <f t="shared" si="104"/>
        <v>06/04/2021 17:50</v>
      </c>
      <c r="M1495" s="4">
        <v>44292</v>
      </c>
      <c r="N1495" s="3" t="s">
        <v>2239</v>
      </c>
      <c r="O1495" s="17" t="str">
        <f t="shared" si="105"/>
        <v>06/04/2021 18:16</v>
      </c>
      <c r="P1495" s="24">
        <f t="shared" si="106"/>
        <v>1.8055555556202307E-2</v>
      </c>
      <c r="Q1495" s="28">
        <v>0</v>
      </c>
      <c r="R1495" s="27">
        <f t="shared" si="107"/>
        <v>26.000000000931323</v>
      </c>
      <c r="S1495" s="3" t="s">
        <v>4</v>
      </c>
      <c r="T1495" s="3" t="s">
        <v>2176</v>
      </c>
      <c r="U1495" s="3" t="s">
        <v>2182</v>
      </c>
      <c r="V1495" s="3" t="s">
        <v>2236</v>
      </c>
      <c r="W1495" s="5">
        <v>0</v>
      </c>
      <c r="X1495" s="5">
        <v>0</v>
      </c>
      <c r="Y1495" s="5">
        <v>0</v>
      </c>
      <c r="Z1495" s="5">
        <v>0</v>
      </c>
      <c r="AA1495" s="5">
        <v>1</v>
      </c>
      <c r="AB1495" s="5">
        <v>0</v>
      </c>
      <c r="AC1495" s="5">
        <v>0</v>
      </c>
      <c r="AD1495" s="5">
        <v>0</v>
      </c>
      <c r="AE1495" s="2">
        <v>3</v>
      </c>
      <c r="AF1495" s="2">
        <v>0</v>
      </c>
      <c r="AG1495" s="2">
        <v>0</v>
      </c>
      <c r="AH1495" s="2">
        <v>0</v>
      </c>
      <c r="AI1495" s="2">
        <v>0</v>
      </c>
      <c r="AJ1495" s="2">
        <v>1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 t="s">
        <v>4</v>
      </c>
      <c r="AT1495" s="2" t="s">
        <v>4</v>
      </c>
    </row>
    <row r="1496" spans="1:46" x14ac:dyDescent="0.2">
      <c r="A1496" s="2">
        <v>1653669</v>
      </c>
      <c r="B1496" s="2">
        <v>844094</v>
      </c>
      <c r="C1496" s="7">
        <v>22.1652281609359</v>
      </c>
      <c r="D1496" s="7">
        <v>40.789156029974698</v>
      </c>
      <c r="E1496" s="19" t="s">
        <v>2169</v>
      </c>
      <c r="F1496" s="46">
        <f>INDEX(Δεδομένα!$P:$P,MATCH('2021'!E1496,Δεδομένα!$O:$O,0))</f>
        <v>253</v>
      </c>
      <c r="G1496" s="49" t="s">
        <v>2170</v>
      </c>
      <c r="H1496" s="51" t="str">
        <f>INDEX(Δεδομένα!B$1:B$51,MATCH('2021'!G1496,Δεδομένα!A$1:A$51,0))</f>
        <v>ΚΕΝΤΡΙΚΗΣ ΜΑΚΕΔΟΝΙΑΣ</v>
      </c>
      <c r="I1496" s="53">
        <f>INDEX(Δεδομένα!E$1:E$13,MATCH('2021'!H1496,Δεδομένα!D$1:D$13,0))</f>
        <v>3</v>
      </c>
      <c r="J1496" s="4">
        <v>44295</v>
      </c>
      <c r="K1496" s="3" t="s">
        <v>967</v>
      </c>
      <c r="L1496" s="17" t="str">
        <f t="shared" si="104"/>
        <v>09/04/2021 14:32</v>
      </c>
      <c r="M1496" s="4">
        <v>44295</v>
      </c>
      <c r="N1496" s="3" t="s">
        <v>720</v>
      </c>
      <c r="O1496" s="17" t="str">
        <f t="shared" si="105"/>
        <v>09/04/2021 15:29</v>
      </c>
      <c r="P1496" s="24">
        <f t="shared" si="106"/>
        <v>3.9583333331393078E-2</v>
      </c>
      <c r="Q1496" s="28">
        <v>0</v>
      </c>
      <c r="R1496" s="27">
        <f t="shared" si="107"/>
        <v>56.999999997206032</v>
      </c>
      <c r="S1496" s="3" t="s">
        <v>4</v>
      </c>
      <c r="T1496" s="3" t="s">
        <v>2173</v>
      </c>
      <c r="U1496" s="3" t="s">
        <v>123</v>
      </c>
      <c r="V1496" s="3" t="s">
        <v>2240</v>
      </c>
      <c r="W1496" s="5">
        <v>0</v>
      </c>
      <c r="X1496" s="5">
        <v>0</v>
      </c>
      <c r="Y1496" s="5">
        <v>0</v>
      </c>
      <c r="Z1496" s="5">
        <v>0.1</v>
      </c>
      <c r="AA1496" s="5">
        <v>0</v>
      </c>
      <c r="AB1496" s="5">
        <v>0</v>
      </c>
      <c r="AC1496" s="5">
        <v>0</v>
      </c>
      <c r="AD1496" s="5">
        <v>0</v>
      </c>
      <c r="AE1496" s="2">
        <v>2</v>
      </c>
      <c r="AF1496" s="2">
        <v>0</v>
      </c>
      <c r="AG1496" s="2">
        <v>0</v>
      </c>
      <c r="AH1496" s="2">
        <v>0</v>
      </c>
      <c r="AI1496" s="2">
        <v>0</v>
      </c>
      <c r="AJ1496" s="2">
        <v>1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 t="s">
        <v>4</v>
      </c>
      <c r="AT1496" s="2" t="s">
        <v>4</v>
      </c>
    </row>
    <row r="1497" spans="1:46" x14ac:dyDescent="0.2">
      <c r="A1497" s="2">
        <v>1653626</v>
      </c>
      <c r="B1497" s="2">
        <v>844170</v>
      </c>
      <c r="C1497" s="7">
        <v>21.9834589198327</v>
      </c>
      <c r="D1497" s="7">
        <v>40.877630554225</v>
      </c>
      <c r="E1497" s="19" t="s">
        <v>2169</v>
      </c>
      <c r="F1497" s="46">
        <f>INDEX(Δεδομένα!$P:$P,MATCH('2021'!E1497,Δεδομένα!$O:$O,0))</f>
        <v>253</v>
      </c>
      <c r="G1497" s="49" t="s">
        <v>2170</v>
      </c>
      <c r="H1497" s="51" t="str">
        <f>INDEX(Δεδομένα!B$1:B$51,MATCH('2021'!G1497,Δεδομένα!A$1:A$51,0))</f>
        <v>ΚΕΝΤΡΙΚΗΣ ΜΑΚΕΔΟΝΙΑΣ</v>
      </c>
      <c r="I1497" s="53">
        <f>INDEX(Δεδομένα!E$1:E$13,MATCH('2021'!H1497,Δεδομένα!D$1:D$13,0))</f>
        <v>3</v>
      </c>
      <c r="J1497" s="4">
        <v>44295</v>
      </c>
      <c r="K1497" s="3" t="s">
        <v>697</v>
      </c>
      <c r="L1497" s="17" t="str">
        <f t="shared" si="104"/>
        <v>09/04/2021 17:40</v>
      </c>
      <c r="M1497" s="4">
        <v>44296</v>
      </c>
      <c r="N1497" s="3" t="s">
        <v>1861</v>
      </c>
      <c r="O1497" s="17" t="str">
        <f t="shared" si="105"/>
        <v>10/04/2021 12:56</v>
      </c>
      <c r="P1497" s="24">
        <f t="shared" si="106"/>
        <v>0.80277777778246673</v>
      </c>
      <c r="Q1497" s="28">
        <v>0</v>
      </c>
      <c r="R1497" s="27">
        <f t="shared" si="107"/>
        <v>1156.0000000067521</v>
      </c>
      <c r="S1497" s="3" t="s">
        <v>4</v>
      </c>
      <c r="T1497" s="3" t="s">
        <v>2176</v>
      </c>
      <c r="U1497" s="3" t="s">
        <v>123</v>
      </c>
      <c r="V1497" s="3" t="s">
        <v>2241</v>
      </c>
      <c r="W1497" s="5">
        <v>0</v>
      </c>
      <c r="X1497" s="5">
        <v>15</v>
      </c>
      <c r="Y1497" s="5">
        <v>0</v>
      </c>
      <c r="Z1497" s="5">
        <v>5</v>
      </c>
      <c r="AA1497" s="5">
        <v>0</v>
      </c>
      <c r="AB1497" s="5">
        <v>0</v>
      </c>
      <c r="AC1497" s="5">
        <v>0</v>
      </c>
      <c r="AD1497" s="5">
        <v>0</v>
      </c>
      <c r="AE1497" s="2">
        <v>8</v>
      </c>
      <c r="AF1497" s="2">
        <v>0</v>
      </c>
      <c r="AG1497" s="2">
        <v>0</v>
      </c>
      <c r="AH1497" s="2">
        <v>0</v>
      </c>
      <c r="AI1497" s="2">
        <v>0</v>
      </c>
      <c r="AJ1497" s="2">
        <v>4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 t="s">
        <v>4</v>
      </c>
      <c r="AT1497" s="2" t="s">
        <v>4</v>
      </c>
    </row>
    <row r="1498" spans="1:46" x14ac:dyDescent="0.2">
      <c r="A1498" s="2">
        <v>1653689</v>
      </c>
      <c r="B1498" s="2">
        <v>844392</v>
      </c>
      <c r="C1498" s="7">
        <v>22.146433807122101</v>
      </c>
      <c r="D1498" s="7">
        <v>40.776573887872402</v>
      </c>
      <c r="E1498" s="19" t="s">
        <v>2169</v>
      </c>
      <c r="F1498" s="46">
        <f>INDEX(Δεδομένα!$P:$P,MATCH('2021'!E1498,Δεδομένα!$O:$O,0))</f>
        <v>253</v>
      </c>
      <c r="G1498" s="49" t="s">
        <v>2170</v>
      </c>
      <c r="H1498" s="51" t="str">
        <f>INDEX(Δεδομένα!B$1:B$51,MATCH('2021'!G1498,Δεδομένα!A$1:A$51,0))</f>
        <v>ΚΕΝΤΡΙΚΗΣ ΜΑΚΕΔΟΝΙΑΣ</v>
      </c>
      <c r="I1498" s="53">
        <f>INDEX(Δεδομένα!E$1:E$13,MATCH('2021'!H1498,Δεδομένα!D$1:D$13,0))</f>
        <v>3</v>
      </c>
      <c r="J1498" s="4">
        <v>44296</v>
      </c>
      <c r="K1498" s="3" t="s">
        <v>1394</v>
      </c>
      <c r="L1498" s="17" t="str">
        <f t="shared" si="104"/>
        <v>10/04/2021 13:39</v>
      </c>
      <c r="M1498" s="4">
        <v>44296</v>
      </c>
      <c r="N1498" s="3" t="s">
        <v>474</v>
      </c>
      <c r="O1498" s="17" t="str">
        <f t="shared" si="105"/>
        <v>10/04/2021 16:50</v>
      </c>
      <c r="P1498" s="24">
        <f t="shared" si="106"/>
        <v>0.13263888889196096</v>
      </c>
      <c r="Q1498" s="28">
        <v>0</v>
      </c>
      <c r="R1498" s="27">
        <f t="shared" si="107"/>
        <v>191.00000000442378</v>
      </c>
      <c r="S1498" s="3" t="s">
        <v>4</v>
      </c>
      <c r="T1498" s="3" t="s">
        <v>2173</v>
      </c>
      <c r="U1498" s="3" t="s">
        <v>2222</v>
      </c>
      <c r="V1498" s="3" t="s">
        <v>2223</v>
      </c>
      <c r="W1498" s="5">
        <v>0</v>
      </c>
      <c r="X1498" s="5">
        <v>0</v>
      </c>
      <c r="Y1498" s="5">
        <v>0</v>
      </c>
      <c r="Z1498" s="5">
        <v>0</v>
      </c>
      <c r="AA1498" s="5">
        <v>7</v>
      </c>
      <c r="AB1498" s="5">
        <v>0</v>
      </c>
      <c r="AC1498" s="5">
        <v>0</v>
      </c>
      <c r="AD1498" s="5">
        <v>0</v>
      </c>
      <c r="AE1498" s="2">
        <v>5</v>
      </c>
      <c r="AF1498" s="2">
        <v>0</v>
      </c>
      <c r="AG1498" s="2">
        <v>0</v>
      </c>
      <c r="AH1498" s="2">
        <v>0</v>
      </c>
      <c r="AI1498" s="2">
        <v>0</v>
      </c>
      <c r="AJ1498" s="2">
        <v>2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 t="s">
        <v>4</v>
      </c>
      <c r="AT1498" s="2" t="s">
        <v>4</v>
      </c>
    </row>
    <row r="1499" spans="1:46" x14ac:dyDescent="0.2">
      <c r="A1499" s="2">
        <v>1653723</v>
      </c>
      <c r="B1499" s="2">
        <v>844475</v>
      </c>
      <c r="C1499" s="7">
        <v>22.101217448758</v>
      </c>
      <c r="D1499" s="7">
        <v>40.7549222626998</v>
      </c>
      <c r="E1499" s="19" t="s">
        <v>2169</v>
      </c>
      <c r="F1499" s="46">
        <f>INDEX(Δεδομένα!$P:$P,MATCH('2021'!E1499,Δεδομένα!$O:$O,0))</f>
        <v>253</v>
      </c>
      <c r="G1499" s="49" t="s">
        <v>2170</v>
      </c>
      <c r="H1499" s="51" t="str">
        <f>INDEX(Δεδομένα!B$1:B$51,MATCH('2021'!G1499,Δεδομένα!A$1:A$51,0))</f>
        <v>ΚΕΝΤΡΙΚΗΣ ΜΑΚΕΔΟΝΙΑΣ</v>
      </c>
      <c r="I1499" s="53">
        <f>INDEX(Δεδομένα!E$1:E$13,MATCH('2021'!H1499,Δεδομένα!D$1:D$13,0))</f>
        <v>3</v>
      </c>
      <c r="J1499" s="4">
        <v>44296</v>
      </c>
      <c r="K1499" s="3" t="s">
        <v>363</v>
      </c>
      <c r="L1499" s="17" t="str">
        <f t="shared" si="104"/>
        <v>10/04/2021 16:24</v>
      </c>
      <c r="M1499" s="4">
        <v>44296</v>
      </c>
      <c r="N1499" s="3" t="s">
        <v>424</v>
      </c>
      <c r="O1499" s="17" t="str">
        <f t="shared" si="105"/>
        <v>10/04/2021 20:10</v>
      </c>
      <c r="P1499" s="24">
        <f t="shared" si="106"/>
        <v>0.15694444444670808</v>
      </c>
      <c r="Q1499" s="28">
        <v>0</v>
      </c>
      <c r="R1499" s="27">
        <f t="shared" si="107"/>
        <v>226.00000000325963</v>
      </c>
      <c r="S1499" s="3" t="s">
        <v>4</v>
      </c>
      <c r="T1499" s="3" t="s">
        <v>2173</v>
      </c>
      <c r="U1499" s="3" t="s">
        <v>123</v>
      </c>
      <c r="V1499" s="3" t="s">
        <v>2242</v>
      </c>
      <c r="W1499" s="5">
        <v>0</v>
      </c>
      <c r="X1499" s="5">
        <v>5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2">
        <v>6</v>
      </c>
      <c r="AF1499" s="2">
        <v>0</v>
      </c>
      <c r="AG1499" s="2">
        <v>0</v>
      </c>
      <c r="AH1499" s="2">
        <v>0</v>
      </c>
      <c r="AI1499" s="2">
        <v>0</v>
      </c>
      <c r="AJ1499" s="2">
        <v>3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 t="s">
        <v>4</v>
      </c>
      <c r="AT1499" s="2" t="s">
        <v>4</v>
      </c>
    </row>
    <row r="1500" spans="1:46" x14ac:dyDescent="0.2">
      <c r="A1500" s="2">
        <v>1653734</v>
      </c>
      <c r="B1500" s="2">
        <v>844485</v>
      </c>
      <c r="C1500" s="7">
        <v>21.937095201324599</v>
      </c>
      <c r="D1500" s="7">
        <v>40.796093451491103</v>
      </c>
      <c r="E1500" s="19" t="s">
        <v>2169</v>
      </c>
      <c r="F1500" s="46">
        <f>INDEX(Δεδομένα!$P:$P,MATCH('2021'!E1500,Δεδομένα!$O:$O,0))</f>
        <v>253</v>
      </c>
      <c r="G1500" s="49" t="s">
        <v>2170</v>
      </c>
      <c r="H1500" s="51" t="str">
        <f>INDEX(Δεδομένα!B$1:B$51,MATCH('2021'!G1500,Δεδομένα!A$1:A$51,0))</f>
        <v>ΚΕΝΤΡΙΚΗΣ ΜΑΚΕΔΟΝΙΑΣ</v>
      </c>
      <c r="I1500" s="53">
        <f>INDEX(Δεδομένα!E$1:E$13,MATCH('2021'!H1500,Δεδομένα!D$1:D$13,0))</f>
        <v>3</v>
      </c>
      <c r="J1500" s="4">
        <v>44296</v>
      </c>
      <c r="K1500" s="3" t="s">
        <v>642</v>
      </c>
      <c r="L1500" s="17" t="str">
        <f t="shared" si="104"/>
        <v>10/04/2021 16:49</v>
      </c>
      <c r="M1500" s="4">
        <v>44296</v>
      </c>
      <c r="N1500" s="3" t="s">
        <v>2243</v>
      </c>
      <c r="O1500" s="17" t="str">
        <f t="shared" si="105"/>
        <v>10/04/2021 19:42</v>
      </c>
      <c r="P1500" s="24">
        <f t="shared" si="106"/>
        <v>0.12013888888759539</v>
      </c>
      <c r="Q1500" s="28">
        <v>0</v>
      </c>
      <c r="R1500" s="27">
        <f t="shared" si="107"/>
        <v>172.99999999813735</v>
      </c>
      <c r="S1500" s="3" t="s">
        <v>4</v>
      </c>
      <c r="T1500" s="3" t="s">
        <v>2176</v>
      </c>
      <c r="U1500" s="3" t="s">
        <v>2244</v>
      </c>
      <c r="V1500" s="3" t="s">
        <v>2245</v>
      </c>
      <c r="W1500" s="5">
        <v>0</v>
      </c>
      <c r="X1500" s="5">
        <v>2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2">
        <v>4</v>
      </c>
      <c r="AF1500" s="2">
        <v>0</v>
      </c>
      <c r="AG1500" s="2">
        <v>0</v>
      </c>
      <c r="AH1500" s="2">
        <v>0</v>
      </c>
      <c r="AI1500" s="2">
        <v>0</v>
      </c>
      <c r="AJ1500" s="2">
        <v>2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 t="s">
        <v>4</v>
      </c>
      <c r="AT1500" s="2" t="s">
        <v>4</v>
      </c>
    </row>
    <row r="1501" spans="1:46" x14ac:dyDescent="0.2">
      <c r="A1501" s="2">
        <v>1654123</v>
      </c>
      <c r="B1501" s="2">
        <v>845176</v>
      </c>
      <c r="C1501" s="7">
        <v>22.049218148045799</v>
      </c>
      <c r="D1501" s="7">
        <v>40.792751691197203</v>
      </c>
      <c r="E1501" s="19" t="s">
        <v>2169</v>
      </c>
      <c r="F1501" s="46">
        <f>INDEX(Δεδομένα!$P:$P,MATCH('2021'!E1501,Δεδομένα!$O:$O,0))</f>
        <v>253</v>
      </c>
      <c r="G1501" s="49" t="s">
        <v>2170</v>
      </c>
      <c r="H1501" s="51" t="str">
        <f>INDEX(Δεδομένα!B$1:B$51,MATCH('2021'!G1501,Δεδομένα!A$1:A$51,0))</f>
        <v>ΚΕΝΤΡΙΚΗΣ ΜΑΚΕΔΟΝΙΑΣ</v>
      </c>
      <c r="I1501" s="53">
        <f>INDEX(Δεδομένα!E$1:E$13,MATCH('2021'!H1501,Δεδομένα!D$1:D$13,0))</f>
        <v>3</v>
      </c>
      <c r="J1501" s="4">
        <v>44298</v>
      </c>
      <c r="K1501" s="3" t="s">
        <v>1419</v>
      </c>
      <c r="L1501" s="17" t="str">
        <f t="shared" si="104"/>
        <v>12/04/2021 19:41</v>
      </c>
      <c r="M1501" s="4">
        <v>44298</v>
      </c>
      <c r="N1501" s="3" t="s">
        <v>952</v>
      </c>
      <c r="O1501" s="17" t="str">
        <f t="shared" si="105"/>
        <v>12/04/2021 19:59</v>
      </c>
      <c r="P1501" s="24">
        <f t="shared" si="106"/>
        <v>1.2499999997089617E-2</v>
      </c>
      <c r="Q1501" s="28">
        <v>0</v>
      </c>
      <c r="R1501" s="27">
        <f t="shared" si="107"/>
        <v>17.999999995809048</v>
      </c>
      <c r="S1501" s="3" t="s">
        <v>4</v>
      </c>
      <c r="T1501" s="3" t="s">
        <v>2176</v>
      </c>
      <c r="U1501" s="3" t="s">
        <v>2210</v>
      </c>
      <c r="V1501" s="3" t="s">
        <v>2231</v>
      </c>
      <c r="W1501" s="5">
        <v>0</v>
      </c>
      <c r="X1501" s="5">
        <v>0</v>
      </c>
      <c r="Y1501" s="5">
        <v>0</v>
      </c>
      <c r="Z1501" s="5">
        <v>0.02</v>
      </c>
      <c r="AA1501" s="5">
        <v>0</v>
      </c>
      <c r="AB1501" s="5">
        <v>0</v>
      </c>
      <c r="AC1501" s="5">
        <v>0</v>
      </c>
      <c r="AD1501" s="5">
        <v>0</v>
      </c>
      <c r="AE1501" s="2">
        <v>2</v>
      </c>
      <c r="AF1501" s="2">
        <v>0</v>
      </c>
      <c r="AG1501" s="2">
        <v>0</v>
      </c>
      <c r="AH1501" s="2">
        <v>0</v>
      </c>
      <c r="AI1501" s="2">
        <v>0</v>
      </c>
      <c r="AJ1501" s="2">
        <v>1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 t="s">
        <v>4</v>
      </c>
      <c r="AT1501" s="2" t="s">
        <v>4</v>
      </c>
    </row>
    <row r="1502" spans="1:46" x14ac:dyDescent="0.2">
      <c r="A1502" s="2">
        <v>1654960</v>
      </c>
      <c r="B1502" s="2">
        <v>845561</v>
      </c>
      <c r="C1502" s="7">
        <v>21.9773698885874</v>
      </c>
      <c r="D1502" s="7">
        <v>40.817062681501298</v>
      </c>
      <c r="E1502" s="19" t="s">
        <v>2169</v>
      </c>
      <c r="F1502" s="46">
        <f>INDEX(Δεδομένα!$P:$P,MATCH('2021'!E1502,Δεδομένα!$O:$O,0))</f>
        <v>253</v>
      </c>
      <c r="G1502" s="49" t="s">
        <v>2170</v>
      </c>
      <c r="H1502" s="51" t="str">
        <f>INDEX(Δεδομένα!B$1:B$51,MATCH('2021'!G1502,Δεδομένα!A$1:A$51,0))</f>
        <v>ΚΕΝΤΡΙΚΗΣ ΜΑΚΕΔΟΝΙΑΣ</v>
      </c>
      <c r="I1502" s="53">
        <f>INDEX(Δεδομένα!E$1:E$13,MATCH('2021'!H1502,Δεδομένα!D$1:D$13,0))</f>
        <v>3</v>
      </c>
      <c r="J1502" s="4">
        <v>44300</v>
      </c>
      <c r="K1502" s="3" t="s">
        <v>1426</v>
      </c>
      <c r="L1502" s="17" t="str">
        <f t="shared" si="104"/>
        <v>14/04/2021 11:59</v>
      </c>
      <c r="M1502" s="4">
        <v>44300</v>
      </c>
      <c r="N1502" s="3" t="s">
        <v>298</v>
      </c>
      <c r="O1502" s="17" t="str">
        <f t="shared" si="105"/>
        <v>14/04/2021 12:35</v>
      </c>
      <c r="P1502" s="24">
        <f t="shared" si="106"/>
        <v>2.5000000001455192E-2</v>
      </c>
      <c r="Q1502" s="28">
        <v>0</v>
      </c>
      <c r="R1502" s="27">
        <f t="shared" si="107"/>
        <v>36.000000002095476</v>
      </c>
      <c r="S1502" s="3" t="s">
        <v>4</v>
      </c>
      <c r="T1502" s="3" t="s">
        <v>2176</v>
      </c>
      <c r="U1502" s="3" t="s">
        <v>528</v>
      </c>
      <c r="V1502" s="3" t="s">
        <v>2246</v>
      </c>
      <c r="W1502" s="5">
        <v>0</v>
      </c>
      <c r="X1502" s="5">
        <v>0</v>
      </c>
      <c r="Y1502" s="5">
        <v>0</v>
      </c>
      <c r="Z1502" s="5">
        <v>0.2</v>
      </c>
      <c r="AA1502" s="5">
        <v>0</v>
      </c>
      <c r="AB1502" s="5">
        <v>0</v>
      </c>
      <c r="AC1502" s="5">
        <v>0</v>
      </c>
      <c r="AD1502" s="5">
        <v>0</v>
      </c>
      <c r="AE1502" s="2">
        <v>2</v>
      </c>
      <c r="AF1502" s="2">
        <v>0</v>
      </c>
      <c r="AG1502" s="2">
        <v>0</v>
      </c>
      <c r="AH1502" s="2">
        <v>0</v>
      </c>
      <c r="AI1502" s="2">
        <v>0</v>
      </c>
      <c r="AJ1502" s="2">
        <v>1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 t="s">
        <v>4</v>
      </c>
      <c r="AT1502" s="2" t="s">
        <v>4</v>
      </c>
    </row>
    <row r="1503" spans="1:46" x14ac:dyDescent="0.2">
      <c r="A1503" s="2">
        <v>1654961</v>
      </c>
      <c r="B1503" s="2">
        <v>845584</v>
      </c>
      <c r="C1503" s="7">
        <v>21.8714583206953</v>
      </c>
      <c r="D1503" s="7">
        <v>40.721786584887198</v>
      </c>
      <c r="E1503" s="19" t="s">
        <v>2169</v>
      </c>
      <c r="F1503" s="46">
        <f>INDEX(Δεδομένα!$P:$P,MATCH('2021'!E1503,Δεδομένα!$O:$O,0))</f>
        <v>253</v>
      </c>
      <c r="G1503" s="49" t="s">
        <v>2170</v>
      </c>
      <c r="H1503" s="51" t="str">
        <f>INDEX(Δεδομένα!B$1:B$51,MATCH('2021'!G1503,Δεδομένα!A$1:A$51,0))</f>
        <v>ΚΕΝΤΡΙΚΗΣ ΜΑΚΕΔΟΝΙΑΣ</v>
      </c>
      <c r="I1503" s="53">
        <f>INDEX(Δεδομένα!E$1:E$13,MATCH('2021'!H1503,Δεδομένα!D$1:D$13,0))</f>
        <v>3</v>
      </c>
      <c r="J1503" s="4">
        <v>44300</v>
      </c>
      <c r="K1503" s="3" t="s">
        <v>446</v>
      </c>
      <c r="L1503" s="17" t="str">
        <f t="shared" si="104"/>
        <v>14/04/2021 13:05</v>
      </c>
      <c r="M1503" s="4">
        <v>44300</v>
      </c>
      <c r="N1503" s="3" t="s">
        <v>997</v>
      </c>
      <c r="O1503" s="17" t="str">
        <f t="shared" si="105"/>
        <v>14/04/2021 21:35</v>
      </c>
      <c r="P1503" s="24">
        <f t="shared" si="106"/>
        <v>0.35416666666424135</v>
      </c>
      <c r="Q1503" s="28">
        <v>0</v>
      </c>
      <c r="R1503" s="27">
        <f t="shared" si="107"/>
        <v>509.99999999650754</v>
      </c>
      <c r="S1503" s="3" t="s">
        <v>4</v>
      </c>
      <c r="T1503" s="3" t="s">
        <v>2176</v>
      </c>
      <c r="U1503" s="3" t="s">
        <v>322</v>
      </c>
      <c r="V1503" s="3" t="s">
        <v>2247</v>
      </c>
      <c r="W1503" s="5">
        <v>0</v>
      </c>
      <c r="X1503" s="5">
        <v>15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2">
        <v>11</v>
      </c>
      <c r="AF1503" s="2">
        <v>0</v>
      </c>
      <c r="AG1503" s="2">
        <v>0</v>
      </c>
      <c r="AH1503" s="2">
        <v>0</v>
      </c>
      <c r="AI1503" s="2">
        <v>0</v>
      </c>
      <c r="AJ1503" s="2">
        <v>4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 t="s">
        <v>4</v>
      </c>
      <c r="AT1503" s="2" t="s">
        <v>4</v>
      </c>
    </row>
    <row r="1504" spans="1:46" x14ac:dyDescent="0.2">
      <c r="A1504" s="2">
        <v>1654964</v>
      </c>
      <c r="B1504" s="2">
        <v>845633</v>
      </c>
      <c r="C1504" s="7">
        <v>22.1038970271841</v>
      </c>
      <c r="D1504" s="7">
        <v>40.784118796680097</v>
      </c>
      <c r="E1504" s="19" t="s">
        <v>2169</v>
      </c>
      <c r="F1504" s="46">
        <f>INDEX(Δεδομένα!$P:$P,MATCH('2021'!E1504,Δεδομένα!$O:$O,0))</f>
        <v>253</v>
      </c>
      <c r="G1504" s="49" t="s">
        <v>2170</v>
      </c>
      <c r="H1504" s="51" t="str">
        <f>INDEX(Δεδομένα!B$1:B$51,MATCH('2021'!G1504,Δεδομένα!A$1:A$51,0))</f>
        <v>ΚΕΝΤΡΙΚΗΣ ΜΑΚΕΔΟΝΙΑΣ</v>
      </c>
      <c r="I1504" s="53">
        <f>INDEX(Δεδομένα!E$1:E$13,MATCH('2021'!H1504,Δεδομένα!D$1:D$13,0))</f>
        <v>3</v>
      </c>
      <c r="J1504" s="4">
        <v>44300</v>
      </c>
      <c r="K1504" s="3" t="s">
        <v>220</v>
      </c>
      <c r="L1504" s="17" t="str">
        <f t="shared" si="104"/>
        <v>14/04/2021 15:06</v>
      </c>
      <c r="M1504" s="4">
        <v>44300</v>
      </c>
      <c r="N1504" s="3" t="s">
        <v>976</v>
      </c>
      <c r="O1504" s="17" t="str">
        <f t="shared" si="105"/>
        <v>14/04/2021 19:53</v>
      </c>
      <c r="P1504" s="24">
        <f t="shared" si="106"/>
        <v>0.1993055555576575</v>
      </c>
      <c r="Q1504" s="28">
        <v>0</v>
      </c>
      <c r="R1504" s="27">
        <f t="shared" si="107"/>
        <v>287.0000000030268</v>
      </c>
      <c r="S1504" s="3" t="s">
        <v>4</v>
      </c>
      <c r="T1504" s="3" t="s">
        <v>2176</v>
      </c>
      <c r="U1504" s="3" t="s">
        <v>2248</v>
      </c>
      <c r="V1504" s="3" t="s">
        <v>2249</v>
      </c>
      <c r="W1504" s="5">
        <v>0</v>
      </c>
      <c r="X1504" s="5">
        <v>0</v>
      </c>
      <c r="Y1504" s="5">
        <v>0</v>
      </c>
      <c r="Z1504" s="5">
        <v>0</v>
      </c>
      <c r="AA1504" s="5">
        <v>0.5</v>
      </c>
      <c r="AB1504" s="5">
        <v>0</v>
      </c>
      <c r="AC1504" s="5">
        <v>0</v>
      </c>
      <c r="AD1504" s="5">
        <v>0</v>
      </c>
      <c r="AE1504" s="2">
        <v>4</v>
      </c>
      <c r="AF1504" s="2">
        <v>0</v>
      </c>
      <c r="AG1504" s="2">
        <v>0</v>
      </c>
      <c r="AH1504" s="2">
        <v>0</v>
      </c>
      <c r="AI1504" s="2">
        <v>0</v>
      </c>
      <c r="AJ1504" s="2">
        <v>2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 t="s">
        <v>4</v>
      </c>
      <c r="AT1504" s="2" t="s">
        <v>4</v>
      </c>
    </row>
    <row r="1505" spans="1:46" x14ac:dyDescent="0.2">
      <c r="A1505" s="2">
        <v>1654970</v>
      </c>
      <c r="B1505" s="2">
        <v>845668</v>
      </c>
      <c r="C1505" s="7">
        <v>21.7690615022928</v>
      </c>
      <c r="D1505" s="7">
        <v>40.7984414782321</v>
      </c>
      <c r="E1505" s="19" t="s">
        <v>2169</v>
      </c>
      <c r="F1505" s="46">
        <f>INDEX(Δεδομένα!$P:$P,MATCH('2021'!E1505,Δεδομένα!$O:$O,0))</f>
        <v>253</v>
      </c>
      <c r="G1505" s="49" t="s">
        <v>2170</v>
      </c>
      <c r="H1505" s="51" t="str">
        <f>INDEX(Δεδομένα!B$1:B$51,MATCH('2021'!G1505,Δεδομένα!A$1:A$51,0))</f>
        <v>ΚΕΝΤΡΙΚΗΣ ΜΑΚΕΔΟΝΙΑΣ</v>
      </c>
      <c r="I1505" s="53">
        <f>INDEX(Δεδομένα!E$1:E$13,MATCH('2021'!H1505,Δεδομένα!D$1:D$13,0))</f>
        <v>3</v>
      </c>
      <c r="J1505" s="4">
        <v>44300</v>
      </c>
      <c r="K1505" s="3" t="s">
        <v>221</v>
      </c>
      <c r="L1505" s="17" t="str">
        <f t="shared" si="104"/>
        <v>14/04/2021 16:15</v>
      </c>
      <c r="M1505" s="4">
        <v>44300</v>
      </c>
      <c r="N1505" s="3" t="s">
        <v>483</v>
      </c>
      <c r="O1505" s="17" t="str">
        <f t="shared" si="105"/>
        <v>14/04/2021 18:10</v>
      </c>
      <c r="P1505" s="24">
        <f t="shared" si="106"/>
        <v>7.9861111109494232E-2</v>
      </c>
      <c r="Q1505" s="28">
        <v>0</v>
      </c>
      <c r="R1505" s="27">
        <f t="shared" si="107"/>
        <v>114.99999999767169</v>
      </c>
      <c r="S1505" s="3" t="s">
        <v>4</v>
      </c>
      <c r="T1505" s="3" t="s">
        <v>2176</v>
      </c>
      <c r="U1505" s="3" t="s">
        <v>1128</v>
      </c>
      <c r="V1505" s="3" t="s">
        <v>2250</v>
      </c>
      <c r="W1505" s="5">
        <v>0</v>
      </c>
      <c r="X1505" s="5">
        <v>2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2">
        <v>6</v>
      </c>
      <c r="AF1505" s="2">
        <v>0</v>
      </c>
      <c r="AG1505" s="2">
        <v>0</v>
      </c>
      <c r="AH1505" s="2">
        <v>0</v>
      </c>
      <c r="AI1505" s="2">
        <v>0</v>
      </c>
      <c r="AJ1505" s="2">
        <v>3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 t="s">
        <v>4</v>
      </c>
      <c r="AT1505" s="2" t="s">
        <v>4</v>
      </c>
    </row>
    <row r="1506" spans="1:46" x14ac:dyDescent="0.2">
      <c r="A1506" s="2">
        <v>1654968</v>
      </c>
      <c r="B1506" s="2">
        <v>845696</v>
      </c>
      <c r="D1506" s="2"/>
      <c r="E1506" s="19" t="s">
        <v>2169</v>
      </c>
      <c r="F1506" s="46">
        <f>INDEX(Δεδομένα!$P:$P,MATCH('2021'!E1506,Δεδομένα!$O:$O,0))</f>
        <v>253</v>
      </c>
      <c r="G1506" s="49" t="s">
        <v>2170</v>
      </c>
      <c r="H1506" s="51" t="str">
        <f>INDEX(Δεδομένα!B$1:B$51,MATCH('2021'!G1506,Δεδομένα!A$1:A$51,0))</f>
        <v>ΚΕΝΤΡΙΚΗΣ ΜΑΚΕΔΟΝΙΑΣ</v>
      </c>
      <c r="I1506" s="53">
        <f>INDEX(Δεδομένα!E$1:E$13,MATCH('2021'!H1506,Δεδομένα!D$1:D$13,0))</f>
        <v>3</v>
      </c>
      <c r="J1506" s="4">
        <v>44300</v>
      </c>
      <c r="K1506" s="3" t="s">
        <v>1024</v>
      </c>
      <c r="L1506" s="17" t="str">
        <f t="shared" ref="L1506:L1561" si="108">_xlfn.CONCAT(TEXT(J1506,"ηη/μμ/εεε")," ",TEXT(K1506,"ωω:λλ"))</f>
        <v>14/04/2021 18:17</v>
      </c>
      <c r="M1506" s="4">
        <v>44300</v>
      </c>
      <c r="N1506" s="3" t="s">
        <v>2251</v>
      </c>
      <c r="O1506" s="17" t="str">
        <f t="shared" ref="O1506:O1561" si="109">_xlfn.CONCAT(TEXT(M1506,"ηη/μμ/εεε")," ",TEXT(N1506,"ωω:λλ"))</f>
        <v>14/04/2021 23:37</v>
      </c>
      <c r="P1506" s="24">
        <f t="shared" ref="P1506:P1561" si="110">O1506-L1506</f>
        <v>0.22222222221898846</v>
      </c>
      <c r="Q1506" s="28">
        <v>0</v>
      </c>
      <c r="R1506" s="27">
        <f t="shared" ref="R1506:R1561" si="111">P1506*(24*60)</f>
        <v>319.99999999534339</v>
      </c>
      <c r="S1506" s="3" t="s">
        <v>4</v>
      </c>
      <c r="T1506" s="3" t="s">
        <v>2176</v>
      </c>
      <c r="U1506" s="3" t="s">
        <v>2203</v>
      </c>
      <c r="V1506" s="3" t="s">
        <v>2204</v>
      </c>
      <c r="W1506" s="5">
        <v>0</v>
      </c>
      <c r="X1506" s="5">
        <v>0</v>
      </c>
      <c r="Y1506" s="5">
        <v>0</v>
      </c>
      <c r="Z1506" s="5">
        <v>0.5</v>
      </c>
      <c r="AA1506" s="5">
        <v>0</v>
      </c>
      <c r="AB1506" s="5">
        <v>0</v>
      </c>
      <c r="AC1506" s="5">
        <v>0</v>
      </c>
      <c r="AD1506" s="5">
        <v>0</v>
      </c>
      <c r="AE1506" s="2">
        <v>2</v>
      </c>
      <c r="AF1506" s="2">
        <v>0</v>
      </c>
      <c r="AG1506" s="2">
        <v>0</v>
      </c>
      <c r="AH1506" s="2">
        <v>0</v>
      </c>
      <c r="AI1506" s="2">
        <v>0</v>
      </c>
      <c r="AJ1506" s="2">
        <v>1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 t="s">
        <v>4</v>
      </c>
      <c r="AT1506" s="2" t="s">
        <v>4</v>
      </c>
    </row>
    <row r="1507" spans="1:46" x14ac:dyDescent="0.2">
      <c r="A1507" s="2">
        <v>1655170</v>
      </c>
      <c r="B1507" s="2">
        <v>845899</v>
      </c>
      <c r="C1507" s="7">
        <v>21.857274229898</v>
      </c>
      <c r="D1507" s="7">
        <v>40.850817231914299</v>
      </c>
      <c r="E1507" s="19" t="s">
        <v>2169</v>
      </c>
      <c r="F1507" s="46">
        <f>INDEX(Δεδομένα!$P:$P,MATCH('2021'!E1507,Δεδομένα!$O:$O,0))</f>
        <v>253</v>
      </c>
      <c r="G1507" s="49" t="s">
        <v>2170</v>
      </c>
      <c r="H1507" s="51" t="str">
        <f>INDEX(Δεδομένα!B$1:B$51,MATCH('2021'!G1507,Δεδομένα!A$1:A$51,0))</f>
        <v>ΚΕΝΤΡΙΚΗΣ ΜΑΚΕΔΟΝΙΑΣ</v>
      </c>
      <c r="I1507" s="53">
        <f>INDEX(Δεδομένα!E$1:E$13,MATCH('2021'!H1507,Δεδομένα!D$1:D$13,0))</f>
        <v>3</v>
      </c>
      <c r="J1507" s="4">
        <v>44301</v>
      </c>
      <c r="K1507" s="3" t="s">
        <v>1861</v>
      </c>
      <c r="L1507" s="17" t="str">
        <f t="shared" si="108"/>
        <v>15/04/2021 12:56</v>
      </c>
      <c r="M1507" s="4">
        <v>44301</v>
      </c>
      <c r="N1507" s="3" t="s">
        <v>810</v>
      </c>
      <c r="O1507" s="17" t="str">
        <f t="shared" si="109"/>
        <v>15/04/2021 14:23</v>
      </c>
      <c r="P1507" s="24">
        <f t="shared" si="110"/>
        <v>6.0416666667151731E-2</v>
      </c>
      <c r="Q1507" s="28">
        <v>0</v>
      </c>
      <c r="R1507" s="27">
        <f t="shared" si="111"/>
        <v>87.000000000698492</v>
      </c>
      <c r="S1507" s="3" t="s">
        <v>4</v>
      </c>
      <c r="T1507" s="3" t="s">
        <v>2176</v>
      </c>
      <c r="U1507" s="3" t="s">
        <v>2203</v>
      </c>
      <c r="V1507" s="3" t="s">
        <v>2204</v>
      </c>
      <c r="W1507" s="5">
        <v>0</v>
      </c>
      <c r="X1507" s="5">
        <v>0</v>
      </c>
      <c r="Y1507" s="5">
        <v>0</v>
      </c>
      <c r="Z1507" s="5">
        <v>0.4</v>
      </c>
      <c r="AA1507" s="5">
        <v>0</v>
      </c>
      <c r="AB1507" s="5">
        <v>0</v>
      </c>
      <c r="AC1507" s="5">
        <v>0</v>
      </c>
      <c r="AD1507" s="5">
        <v>0</v>
      </c>
      <c r="AE1507" s="2">
        <v>2</v>
      </c>
      <c r="AF1507" s="2">
        <v>0</v>
      </c>
      <c r="AG1507" s="2">
        <v>0</v>
      </c>
      <c r="AH1507" s="2">
        <v>0</v>
      </c>
      <c r="AI1507" s="2">
        <v>0</v>
      </c>
      <c r="AJ1507" s="2">
        <v>1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 t="s">
        <v>4</v>
      </c>
      <c r="AT1507" s="2" t="s">
        <v>4</v>
      </c>
    </row>
    <row r="1508" spans="1:46" x14ac:dyDescent="0.2">
      <c r="A1508" s="2">
        <v>1655239</v>
      </c>
      <c r="B1508" s="2">
        <v>846080</v>
      </c>
      <c r="D1508" s="2"/>
      <c r="E1508" s="19" t="s">
        <v>2169</v>
      </c>
      <c r="F1508" s="46">
        <f>INDEX(Δεδομένα!$P:$P,MATCH('2021'!E1508,Δεδομένα!$O:$O,0))</f>
        <v>253</v>
      </c>
      <c r="G1508" s="49" t="s">
        <v>2170</v>
      </c>
      <c r="H1508" s="51" t="str">
        <f>INDEX(Δεδομένα!B$1:B$51,MATCH('2021'!G1508,Δεδομένα!A$1:A$51,0))</f>
        <v>ΚΕΝΤΡΙΚΗΣ ΜΑΚΕΔΟΝΙΑΣ</v>
      </c>
      <c r="I1508" s="53">
        <f>INDEX(Δεδομένα!E$1:E$13,MATCH('2021'!H1508,Δεδομένα!D$1:D$13,0))</f>
        <v>3</v>
      </c>
      <c r="J1508" s="4">
        <v>44301</v>
      </c>
      <c r="K1508" s="3" t="s">
        <v>2252</v>
      </c>
      <c r="L1508" s="17" t="str">
        <f t="shared" si="108"/>
        <v>15/04/2021 23:49</v>
      </c>
      <c r="M1508" s="4">
        <v>44302</v>
      </c>
      <c r="N1508" s="3" t="s">
        <v>2253</v>
      </c>
      <c r="O1508" s="17" t="str">
        <f t="shared" si="109"/>
        <v>16/04/2021 02:19</v>
      </c>
      <c r="P1508" s="24">
        <f t="shared" si="110"/>
        <v>0.10416666667151731</v>
      </c>
      <c r="Q1508" s="28">
        <v>0</v>
      </c>
      <c r="R1508" s="27">
        <f t="shared" si="111"/>
        <v>150.00000000698492</v>
      </c>
      <c r="S1508" s="3" t="s">
        <v>4</v>
      </c>
      <c r="T1508" s="3" t="s">
        <v>2173</v>
      </c>
      <c r="U1508" s="3" t="s">
        <v>1248</v>
      </c>
      <c r="V1508" s="3" t="s">
        <v>2254</v>
      </c>
      <c r="W1508" s="5">
        <v>0</v>
      </c>
      <c r="X1508" s="5">
        <v>0</v>
      </c>
      <c r="Y1508" s="5">
        <v>0</v>
      </c>
      <c r="Z1508" s="5">
        <v>1</v>
      </c>
      <c r="AA1508" s="5">
        <v>0</v>
      </c>
      <c r="AB1508" s="5">
        <v>0</v>
      </c>
      <c r="AC1508" s="5">
        <v>0</v>
      </c>
      <c r="AD1508" s="5">
        <v>0</v>
      </c>
      <c r="AE1508" s="2">
        <v>2</v>
      </c>
      <c r="AF1508" s="2">
        <v>0</v>
      </c>
      <c r="AG1508" s="2">
        <v>0</v>
      </c>
      <c r="AH1508" s="2">
        <v>0</v>
      </c>
      <c r="AI1508" s="2">
        <v>0</v>
      </c>
      <c r="AJ1508" s="2">
        <v>1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 t="s">
        <v>4</v>
      </c>
      <c r="AT1508" s="2" t="s">
        <v>4</v>
      </c>
    </row>
    <row r="1509" spans="1:46" x14ac:dyDescent="0.2">
      <c r="A1509" s="2">
        <v>1656775</v>
      </c>
      <c r="B1509" s="2">
        <v>847375</v>
      </c>
      <c r="C1509" s="7">
        <v>21.872042259800899</v>
      </c>
      <c r="D1509" s="7">
        <v>40.784970391039302</v>
      </c>
      <c r="E1509" s="19" t="s">
        <v>2169</v>
      </c>
      <c r="F1509" s="46">
        <f>INDEX(Δεδομένα!$P:$P,MATCH('2021'!E1509,Δεδομένα!$O:$O,0))</f>
        <v>253</v>
      </c>
      <c r="G1509" s="49" t="s">
        <v>2170</v>
      </c>
      <c r="H1509" s="51" t="str">
        <f>INDEX(Δεδομένα!B$1:B$51,MATCH('2021'!G1509,Δεδομένα!A$1:A$51,0))</f>
        <v>ΚΕΝΤΡΙΚΗΣ ΜΑΚΕΔΟΝΙΑΣ</v>
      </c>
      <c r="I1509" s="53">
        <f>INDEX(Δεδομένα!E$1:E$13,MATCH('2021'!H1509,Δεδομένα!D$1:D$13,0))</f>
        <v>3</v>
      </c>
      <c r="J1509" s="4">
        <v>44307</v>
      </c>
      <c r="K1509" s="3" t="s">
        <v>15</v>
      </c>
      <c r="L1509" s="17" t="str">
        <f t="shared" si="108"/>
        <v>21/04/2021 14:29</v>
      </c>
      <c r="M1509" s="4">
        <v>44307</v>
      </c>
      <c r="N1509" s="3" t="s">
        <v>2062</v>
      </c>
      <c r="O1509" s="17" t="str">
        <f t="shared" si="109"/>
        <v>21/04/2021 15:13</v>
      </c>
      <c r="P1509" s="24">
        <f t="shared" si="110"/>
        <v>3.0555555553291924E-2</v>
      </c>
      <c r="Q1509" s="28">
        <v>0</v>
      </c>
      <c r="R1509" s="27">
        <f t="shared" si="111"/>
        <v>43.999999996740371</v>
      </c>
      <c r="S1509" s="3" t="s">
        <v>4</v>
      </c>
      <c r="T1509" s="3" t="s">
        <v>2176</v>
      </c>
      <c r="U1509" s="3" t="s">
        <v>2182</v>
      </c>
      <c r="V1509" s="3" t="s">
        <v>2255</v>
      </c>
      <c r="W1509" s="5">
        <v>0</v>
      </c>
      <c r="X1509" s="5">
        <v>0</v>
      </c>
      <c r="Y1509" s="5">
        <v>0</v>
      </c>
      <c r="Z1509" s="5">
        <v>0</v>
      </c>
      <c r="AA1509" s="5">
        <v>0.2</v>
      </c>
      <c r="AB1509" s="5">
        <v>0</v>
      </c>
      <c r="AC1509" s="5">
        <v>0</v>
      </c>
      <c r="AD1509" s="5">
        <v>0</v>
      </c>
      <c r="AE1509" s="2">
        <v>3</v>
      </c>
      <c r="AF1509" s="2">
        <v>0</v>
      </c>
      <c r="AG1509" s="2">
        <v>0</v>
      </c>
      <c r="AH1509" s="2">
        <v>0</v>
      </c>
      <c r="AI1509" s="2">
        <v>0</v>
      </c>
      <c r="AJ1509" s="2">
        <v>1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 t="s">
        <v>4</v>
      </c>
      <c r="AT1509" s="2" t="s">
        <v>4</v>
      </c>
    </row>
    <row r="1510" spans="1:46" x14ac:dyDescent="0.2">
      <c r="A1510" s="2">
        <v>1658584</v>
      </c>
      <c r="B1510" s="2">
        <v>849774</v>
      </c>
      <c r="C1510" s="7">
        <v>21.833274337415499</v>
      </c>
      <c r="D1510" s="7">
        <v>40.731141330835896</v>
      </c>
      <c r="E1510" s="19" t="s">
        <v>2169</v>
      </c>
      <c r="F1510" s="46">
        <f>INDEX(Δεδομένα!$P:$P,MATCH('2021'!E1510,Δεδομένα!$O:$O,0))</f>
        <v>253</v>
      </c>
      <c r="G1510" s="49" t="s">
        <v>2170</v>
      </c>
      <c r="H1510" s="51" t="str">
        <f>INDEX(Δεδομένα!B$1:B$51,MATCH('2021'!G1510,Δεδομένα!A$1:A$51,0))</f>
        <v>ΚΕΝΤΡΙΚΗΣ ΜΑΚΕΔΟΝΙΑΣ</v>
      </c>
      <c r="I1510" s="53">
        <f>INDEX(Δεδομένα!E$1:E$13,MATCH('2021'!H1510,Δεδομένα!D$1:D$13,0))</f>
        <v>3</v>
      </c>
      <c r="J1510" s="4">
        <v>44317</v>
      </c>
      <c r="K1510" s="3" t="s">
        <v>576</v>
      </c>
      <c r="L1510" s="17" t="str">
        <f t="shared" si="108"/>
        <v>01/05/2021 18:42</v>
      </c>
      <c r="M1510" s="4">
        <v>44317</v>
      </c>
      <c r="N1510" s="3" t="s">
        <v>255</v>
      </c>
      <c r="O1510" s="17" t="str">
        <f t="shared" si="109"/>
        <v>01/05/2021 19:40</v>
      </c>
      <c r="P1510" s="24">
        <f t="shared" si="110"/>
        <v>4.0277777778101154E-2</v>
      </c>
      <c r="Q1510" s="28">
        <v>0</v>
      </c>
      <c r="R1510" s="27">
        <f t="shared" si="111"/>
        <v>58.000000000465661</v>
      </c>
      <c r="S1510" s="3" t="s">
        <v>4</v>
      </c>
      <c r="T1510" s="3" t="s">
        <v>2176</v>
      </c>
      <c r="U1510" s="3" t="s">
        <v>2256</v>
      </c>
      <c r="V1510" s="3" t="s">
        <v>2257</v>
      </c>
      <c r="W1510" s="5">
        <v>0</v>
      </c>
      <c r="X1510" s="5">
        <v>0</v>
      </c>
      <c r="Y1510" s="5">
        <v>0</v>
      </c>
      <c r="Z1510" s="5">
        <v>0.1</v>
      </c>
      <c r="AA1510" s="5">
        <v>0</v>
      </c>
      <c r="AB1510" s="5">
        <v>0</v>
      </c>
      <c r="AC1510" s="5">
        <v>0</v>
      </c>
      <c r="AD1510" s="5">
        <v>0</v>
      </c>
      <c r="AE1510" s="2">
        <v>2</v>
      </c>
      <c r="AF1510" s="2">
        <v>0</v>
      </c>
      <c r="AG1510" s="2">
        <v>0</v>
      </c>
      <c r="AH1510" s="2">
        <v>0</v>
      </c>
      <c r="AI1510" s="2">
        <v>0</v>
      </c>
      <c r="AJ1510" s="2">
        <v>1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 t="s">
        <v>4</v>
      </c>
      <c r="AT1510" s="2" t="s">
        <v>4</v>
      </c>
    </row>
    <row r="1511" spans="1:46" x14ac:dyDescent="0.2">
      <c r="A1511" s="2">
        <v>1658590</v>
      </c>
      <c r="B1511" s="2">
        <v>850551</v>
      </c>
      <c r="C1511" s="7">
        <v>21.9978042106647</v>
      </c>
      <c r="D1511" s="7">
        <v>40.8051365133039</v>
      </c>
      <c r="E1511" s="19" t="s">
        <v>2169</v>
      </c>
      <c r="F1511" s="46">
        <f>INDEX(Δεδομένα!$P:$P,MATCH('2021'!E1511,Δεδομένα!$O:$O,0))</f>
        <v>253</v>
      </c>
      <c r="G1511" s="49" t="s">
        <v>2170</v>
      </c>
      <c r="H1511" s="51" t="str">
        <f>INDEX(Δεδομένα!B$1:B$51,MATCH('2021'!G1511,Δεδομένα!A$1:A$51,0))</f>
        <v>ΚΕΝΤΡΙΚΗΣ ΜΑΚΕΔΟΝΙΑΣ</v>
      </c>
      <c r="I1511" s="53">
        <f>INDEX(Δεδομένα!E$1:E$13,MATCH('2021'!H1511,Δεδομένα!D$1:D$13,0))</f>
        <v>3</v>
      </c>
      <c r="J1511" s="4">
        <v>44319</v>
      </c>
      <c r="K1511" s="3" t="s">
        <v>1917</v>
      </c>
      <c r="L1511" s="17" t="str">
        <f t="shared" si="108"/>
        <v>03/05/2021 21:33</v>
      </c>
      <c r="M1511" s="4">
        <v>44319</v>
      </c>
      <c r="N1511" s="3" t="s">
        <v>920</v>
      </c>
      <c r="O1511" s="17" t="str">
        <f t="shared" si="109"/>
        <v>03/05/2021 22:14</v>
      </c>
      <c r="P1511" s="24">
        <f t="shared" si="110"/>
        <v>2.8472222220443655E-2</v>
      </c>
      <c r="Q1511" s="28">
        <v>0</v>
      </c>
      <c r="R1511" s="27">
        <f t="shared" si="111"/>
        <v>40.999999997438863</v>
      </c>
      <c r="S1511" s="3" t="s">
        <v>4</v>
      </c>
      <c r="T1511" s="3" t="s">
        <v>2176</v>
      </c>
      <c r="U1511" s="3" t="s">
        <v>2214</v>
      </c>
      <c r="V1511" s="3" t="s">
        <v>2258</v>
      </c>
      <c r="W1511" s="5">
        <v>0</v>
      </c>
      <c r="X1511" s="5">
        <v>0</v>
      </c>
      <c r="Y1511" s="5">
        <v>0</v>
      </c>
      <c r="Z1511" s="5">
        <v>0</v>
      </c>
      <c r="AA1511" s="5">
        <v>1</v>
      </c>
      <c r="AB1511" s="5">
        <v>0</v>
      </c>
      <c r="AC1511" s="5">
        <v>0</v>
      </c>
      <c r="AD1511" s="5">
        <v>0</v>
      </c>
      <c r="AE1511" s="2">
        <v>2</v>
      </c>
      <c r="AF1511" s="2">
        <v>0</v>
      </c>
      <c r="AG1511" s="2">
        <v>0</v>
      </c>
      <c r="AH1511" s="2">
        <v>0</v>
      </c>
      <c r="AI1511" s="2">
        <v>0</v>
      </c>
      <c r="AJ1511" s="2">
        <v>1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 t="s">
        <v>4</v>
      </c>
      <c r="AT1511" s="2" t="s">
        <v>4</v>
      </c>
    </row>
    <row r="1512" spans="1:46" x14ac:dyDescent="0.2">
      <c r="A1512" s="2">
        <v>1659443</v>
      </c>
      <c r="B1512" s="2">
        <v>851254</v>
      </c>
      <c r="C1512" s="7">
        <v>22.147775333042301</v>
      </c>
      <c r="D1512" s="7">
        <v>40.776160099749497</v>
      </c>
      <c r="E1512" s="19" t="s">
        <v>2169</v>
      </c>
      <c r="F1512" s="46">
        <f>INDEX(Δεδομένα!$P:$P,MATCH('2021'!E1512,Δεδομένα!$O:$O,0))</f>
        <v>253</v>
      </c>
      <c r="G1512" s="49" t="s">
        <v>2170</v>
      </c>
      <c r="H1512" s="51" t="str">
        <f>INDEX(Δεδομένα!B$1:B$51,MATCH('2021'!G1512,Δεδομένα!A$1:A$51,0))</f>
        <v>ΚΕΝΤΡΙΚΗΣ ΜΑΚΕΔΟΝΙΑΣ</v>
      </c>
      <c r="I1512" s="53">
        <f>INDEX(Δεδομένα!E$1:E$13,MATCH('2021'!H1512,Δεδομένα!D$1:D$13,0))</f>
        <v>3</v>
      </c>
      <c r="J1512" s="4">
        <v>44322</v>
      </c>
      <c r="K1512" s="3" t="s">
        <v>577</v>
      </c>
      <c r="L1512" s="17" t="str">
        <f t="shared" si="108"/>
        <v>06/05/2021 20:09</v>
      </c>
      <c r="M1512" s="4">
        <v>44322</v>
      </c>
      <c r="N1512" s="3" t="s">
        <v>328</v>
      </c>
      <c r="O1512" s="17" t="str">
        <f t="shared" si="109"/>
        <v>06/05/2021 22:04</v>
      </c>
      <c r="P1512" s="24">
        <f t="shared" si="110"/>
        <v>7.9861111109494232E-2</v>
      </c>
      <c r="Q1512" s="28">
        <v>0</v>
      </c>
      <c r="R1512" s="27">
        <f t="shared" si="111"/>
        <v>114.99999999767169</v>
      </c>
      <c r="S1512" s="3" t="s">
        <v>4</v>
      </c>
      <c r="T1512" s="3" t="s">
        <v>2173</v>
      </c>
      <c r="U1512" s="3" t="s">
        <v>2222</v>
      </c>
      <c r="V1512" s="3" t="s">
        <v>2223</v>
      </c>
      <c r="W1512" s="5">
        <v>0</v>
      </c>
      <c r="X1512" s="5">
        <v>0</v>
      </c>
      <c r="Y1512" s="5">
        <v>0</v>
      </c>
      <c r="Z1512" s="5">
        <v>0</v>
      </c>
      <c r="AA1512" s="5">
        <v>0.5</v>
      </c>
      <c r="AB1512" s="5">
        <v>0</v>
      </c>
      <c r="AC1512" s="5">
        <v>0</v>
      </c>
      <c r="AD1512" s="5">
        <v>0</v>
      </c>
      <c r="AE1512" s="2">
        <v>2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 t="s">
        <v>4</v>
      </c>
      <c r="AT1512" s="2" t="s">
        <v>4</v>
      </c>
    </row>
    <row r="1513" spans="1:46" x14ac:dyDescent="0.2">
      <c r="A1513" s="2">
        <v>1660001</v>
      </c>
      <c r="B1513" s="2">
        <v>851970</v>
      </c>
      <c r="C1513" s="7">
        <v>22.1679565692151</v>
      </c>
      <c r="D1513" s="7">
        <v>40.764864061232501</v>
      </c>
      <c r="E1513" s="19" t="s">
        <v>2169</v>
      </c>
      <c r="F1513" s="46">
        <f>INDEX(Δεδομένα!$P:$P,MATCH('2021'!E1513,Δεδομένα!$O:$O,0))</f>
        <v>253</v>
      </c>
      <c r="G1513" s="49" t="s">
        <v>2170</v>
      </c>
      <c r="H1513" s="51" t="str">
        <f>INDEX(Δεδομένα!B$1:B$51,MATCH('2021'!G1513,Δεδομένα!A$1:A$51,0))</f>
        <v>ΚΕΝΤΡΙΚΗΣ ΜΑΚΕΔΟΝΙΑΣ</v>
      </c>
      <c r="I1513" s="53">
        <f>INDEX(Δεδομένα!E$1:E$13,MATCH('2021'!H1513,Δεδομένα!D$1:D$13,0))</f>
        <v>3</v>
      </c>
      <c r="J1513" s="4">
        <v>44325</v>
      </c>
      <c r="K1513" s="3" t="s">
        <v>245</v>
      </c>
      <c r="L1513" s="17" t="str">
        <f t="shared" si="108"/>
        <v>09/05/2021 17:33</v>
      </c>
      <c r="M1513" s="4">
        <v>44325</v>
      </c>
      <c r="N1513" s="3" t="s">
        <v>1001</v>
      </c>
      <c r="O1513" s="17" t="str">
        <f t="shared" si="109"/>
        <v>09/05/2021 18:04</v>
      </c>
      <c r="P1513" s="24">
        <f t="shared" si="110"/>
        <v>2.1527777782466728E-2</v>
      </c>
      <c r="Q1513" s="28">
        <v>0</v>
      </c>
      <c r="R1513" s="27">
        <f t="shared" si="111"/>
        <v>31.000000006752089</v>
      </c>
      <c r="S1513" s="3" t="s">
        <v>4</v>
      </c>
      <c r="T1513" s="3" t="s">
        <v>2173</v>
      </c>
      <c r="U1513" s="3" t="s">
        <v>2222</v>
      </c>
      <c r="V1513" s="3" t="s">
        <v>2223</v>
      </c>
      <c r="W1513" s="5">
        <v>0</v>
      </c>
      <c r="X1513" s="5">
        <v>0</v>
      </c>
      <c r="Y1513" s="5">
        <v>0</v>
      </c>
      <c r="Z1513" s="5">
        <v>0.05</v>
      </c>
      <c r="AA1513" s="5">
        <v>0</v>
      </c>
      <c r="AB1513" s="5">
        <v>0</v>
      </c>
      <c r="AC1513" s="5">
        <v>0</v>
      </c>
      <c r="AD1513" s="5">
        <v>0</v>
      </c>
      <c r="AE1513" s="2">
        <v>2</v>
      </c>
      <c r="AF1513" s="2">
        <v>0</v>
      </c>
      <c r="AG1513" s="2">
        <v>0</v>
      </c>
      <c r="AH1513" s="2">
        <v>0</v>
      </c>
      <c r="AI1513" s="2">
        <v>0</v>
      </c>
      <c r="AJ1513" s="2">
        <v>1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 t="s">
        <v>4</v>
      </c>
      <c r="AT1513" s="2" t="s">
        <v>4</v>
      </c>
    </row>
    <row r="1514" spans="1:46" x14ac:dyDescent="0.2">
      <c r="A1514" s="2">
        <v>1661519</v>
      </c>
      <c r="B1514" s="2">
        <v>852694</v>
      </c>
      <c r="C1514" s="7">
        <v>22.014290101648399</v>
      </c>
      <c r="D1514" s="7">
        <v>40.809014829391202</v>
      </c>
      <c r="E1514" s="19" t="s">
        <v>2169</v>
      </c>
      <c r="F1514" s="46">
        <f>INDEX(Δεδομένα!$P:$P,MATCH('2021'!E1514,Δεδομένα!$O:$O,0))</f>
        <v>253</v>
      </c>
      <c r="G1514" s="49" t="s">
        <v>2170</v>
      </c>
      <c r="H1514" s="51" t="str">
        <f>INDEX(Δεδομένα!B$1:B$51,MATCH('2021'!G1514,Δεδομένα!A$1:A$51,0))</f>
        <v>ΚΕΝΤΡΙΚΗΣ ΜΑΚΕΔΟΝΙΑΣ</v>
      </c>
      <c r="I1514" s="53">
        <f>INDEX(Δεδομένα!E$1:E$13,MATCH('2021'!H1514,Δεδομένα!D$1:D$13,0))</f>
        <v>3</v>
      </c>
      <c r="J1514" s="4">
        <v>44328</v>
      </c>
      <c r="K1514" s="3" t="s">
        <v>613</v>
      </c>
      <c r="L1514" s="17" t="str">
        <f t="shared" si="108"/>
        <v>12/05/2021 12:17</v>
      </c>
      <c r="M1514" s="4">
        <v>44328</v>
      </c>
      <c r="N1514" s="3" t="s">
        <v>1624</v>
      </c>
      <c r="O1514" s="17" t="str">
        <f t="shared" si="109"/>
        <v>12/05/2021 19:52</v>
      </c>
      <c r="P1514" s="24">
        <f t="shared" si="110"/>
        <v>0.31597222221898846</v>
      </c>
      <c r="Q1514" s="28">
        <v>0</v>
      </c>
      <c r="R1514" s="27">
        <f t="shared" si="111"/>
        <v>454.99999999534339</v>
      </c>
      <c r="S1514" s="3" t="s">
        <v>4</v>
      </c>
      <c r="T1514" s="3" t="s">
        <v>2176</v>
      </c>
      <c r="U1514" s="3" t="s">
        <v>2210</v>
      </c>
      <c r="V1514" s="3" t="s">
        <v>2259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0.2</v>
      </c>
      <c r="AD1514" s="5">
        <v>0</v>
      </c>
      <c r="AE1514" s="2">
        <v>6</v>
      </c>
      <c r="AF1514" s="2">
        <v>0</v>
      </c>
      <c r="AG1514" s="2">
        <v>0</v>
      </c>
      <c r="AH1514" s="2">
        <v>0</v>
      </c>
      <c r="AI1514" s="2">
        <v>0</v>
      </c>
      <c r="AJ1514" s="2">
        <v>3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 t="s">
        <v>4</v>
      </c>
      <c r="AT1514" s="2" t="s">
        <v>4</v>
      </c>
    </row>
    <row r="1515" spans="1:46" x14ac:dyDescent="0.2">
      <c r="A1515" s="2">
        <v>1661705</v>
      </c>
      <c r="B1515" s="2">
        <v>852964</v>
      </c>
      <c r="C1515" s="7">
        <v>21.8483137438364</v>
      </c>
      <c r="D1515" s="7">
        <v>40.834713093183296</v>
      </c>
      <c r="E1515" s="19" t="s">
        <v>2169</v>
      </c>
      <c r="F1515" s="46">
        <f>INDEX(Δεδομένα!$P:$P,MATCH('2021'!E1515,Δεδομένα!$O:$O,0))</f>
        <v>253</v>
      </c>
      <c r="G1515" s="49" t="s">
        <v>2170</v>
      </c>
      <c r="H1515" s="51" t="str">
        <f>INDEX(Δεδομένα!B$1:B$51,MATCH('2021'!G1515,Δεδομένα!A$1:A$51,0))</f>
        <v>ΚΕΝΤΡΙΚΗΣ ΜΑΚΕΔΟΝΙΑΣ</v>
      </c>
      <c r="I1515" s="53">
        <f>INDEX(Δεδομένα!E$1:E$13,MATCH('2021'!H1515,Δεδομένα!D$1:D$13,0))</f>
        <v>3</v>
      </c>
      <c r="J1515" s="4">
        <v>44329</v>
      </c>
      <c r="K1515" s="3" t="s">
        <v>2260</v>
      </c>
      <c r="L1515" s="17" t="str">
        <f t="shared" si="108"/>
        <v>13/05/2021 23:58</v>
      </c>
      <c r="M1515" s="4">
        <v>44330</v>
      </c>
      <c r="N1515" s="3" t="s">
        <v>1267</v>
      </c>
      <c r="O1515" s="17" t="str">
        <f t="shared" si="109"/>
        <v>14/05/2021 00:52</v>
      </c>
      <c r="P1515" s="24">
        <f t="shared" si="110"/>
        <v>3.7499999998544808E-2</v>
      </c>
      <c r="Q1515" s="28">
        <v>0</v>
      </c>
      <c r="R1515" s="27">
        <f t="shared" si="111"/>
        <v>53.999999997904524</v>
      </c>
      <c r="S1515" s="3" t="s">
        <v>4</v>
      </c>
      <c r="T1515" s="3" t="s">
        <v>2176</v>
      </c>
      <c r="U1515" s="3" t="s">
        <v>2210</v>
      </c>
      <c r="V1515" s="3" t="s">
        <v>2221</v>
      </c>
      <c r="W1515" s="5">
        <v>0</v>
      </c>
      <c r="X1515" s="5">
        <v>0</v>
      </c>
      <c r="Y1515" s="5">
        <v>0</v>
      </c>
      <c r="Z1515" s="5">
        <v>0.05</v>
      </c>
      <c r="AA1515" s="5">
        <v>0</v>
      </c>
      <c r="AB1515" s="5">
        <v>0</v>
      </c>
      <c r="AC1515" s="5">
        <v>0</v>
      </c>
      <c r="AD1515" s="5">
        <v>0</v>
      </c>
      <c r="AE1515" s="2">
        <v>2</v>
      </c>
      <c r="AF1515" s="2">
        <v>0</v>
      </c>
      <c r="AG1515" s="2">
        <v>0</v>
      </c>
      <c r="AH1515" s="2">
        <v>0</v>
      </c>
      <c r="AI1515" s="2">
        <v>0</v>
      </c>
      <c r="AJ1515" s="2">
        <v>1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 t="s">
        <v>4</v>
      </c>
      <c r="AT1515" s="2" t="s">
        <v>4</v>
      </c>
    </row>
    <row r="1516" spans="1:46" x14ac:dyDescent="0.2">
      <c r="A1516" s="2">
        <v>1662122</v>
      </c>
      <c r="B1516" s="2">
        <v>853552</v>
      </c>
      <c r="C1516" s="7">
        <v>22.118239133798401</v>
      </c>
      <c r="D1516" s="7">
        <v>40.703931715669</v>
      </c>
      <c r="E1516" s="19" t="s">
        <v>2169</v>
      </c>
      <c r="F1516" s="46">
        <f>INDEX(Δεδομένα!$P:$P,MATCH('2021'!E1516,Δεδομένα!$O:$O,0))</f>
        <v>253</v>
      </c>
      <c r="G1516" s="49" t="s">
        <v>2170</v>
      </c>
      <c r="H1516" s="51" t="str">
        <f>INDEX(Δεδομένα!B$1:B$51,MATCH('2021'!G1516,Δεδομένα!A$1:A$51,0))</f>
        <v>ΚΕΝΤΡΙΚΗΣ ΜΑΚΕΔΟΝΙΑΣ</v>
      </c>
      <c r="I1516" s="53">
        <f>INDEX(Δεδομένα!E$1:E$13,MATCH('2021'!H1516,Δεδομένα!D$1:D$13,0))</f>
        <v>3</v>
      </c>
      <c r="J1516" s="4">
        <v>44332</v>
      </c>
      <c r="K1516" s="3" t="s">
        <v>51</v>
      </c>
      <c r="L1516" s="17" t="str">
        <f t="shared" si="108"/>
        <v>16/05/2021 13:22</v>
      </c>
      <c r="M1516" s="4">
        <v>44332</v>
      </c>
      <c r="N1516" s="3" t="s">
        <v>486</v>
      </c>
      <c r="O1516" s="17" t="str">
        <f t="shared" si="109"/>
        <v>16/05/2021 13:45</v>
      </c>
      <c r="P1516" s="24">
        <f t="shared" si="110"/>
        <v>1.5972222223354038E-2</v>
      </c>
      <c r="Q1516" s="28">
        <v>0</v>
      </c>
      <c r="R1516" s="27">
        <f t="shared" si="111"/>
        <v>23.000000001629815</v>
      </c>
      <c r="S1516" s="3" t="s">
        <v>4</v>
      </c>
      <c r="T1516" s="3" t="s">
        <v>2173</v>
      </c>
      <c r="U1516" s="3" t="s">
        <v>123</v>
      </c>
      <c r="V1516" s="3" t="s">
        <v>2261</v>
      </c>
      <c r="W1516" s="5">
        <v>0</v>
      </c>
      <c r="X1516" s="5">
        <v>0</v>
      </c>
      <c r="Y1516" s="5">
        <v>0</v>
      </c>
      <c r="Z1516" s="5">
        <v>0.02</v>
      </c>
      <c r="AA1516" s="5">
        <v>0</v>
      </c>
      <c r="AB1516" s="5">
        <v>0</v>
      </c>
      <c r="AC1516" s="5">
        <v>0</v>
      </c>
      <c r="AD1516" s="5">
        <v>0</v>
      </c>
      <c r="AE1516" s="2">
        <v>3</v>
      </c>
      <c r="AF1516" s="2">
        <v>0</v>
      </c>
      <c r="AG1516" s="2">
        <v>0</v>
      </c>
      <c r="AH1516" s="2">
        <v>0</v>
      </c>
      <c r="AI1516" s="2">
        <v>0</v>
      </c>
      <c r="AJ1516" s="2">
        <v>1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 t="s">
        <v>4</v>
      </c>
      <c r="AT1516" s="2" t="s">
        <v>4</v>
      </c>
    </row>
    <row r="1517" spans="1:46" x14ac:dyDescent="0.2">
      <c r="A1517" s="2">
        <v>1664277</v>
      </c>
      <c r="B1517" s="2">
        <v>855768</v>
      </c>
      <c r="C1517" s="7">
        <v>22.191968940556102</v>
      </c>
      <c r="D1517" s="7">
        <v>40.797151932745003</v>
      </c>
      <c r="E1517" s="19" t="s">
        <v>2169</v>
      </c>
      <c r="F1517" s="46">
        <f>INDEX(Δεδομένα!$P:$P,MATCH('2021'!E1517,Δεδομένα!$O:$O,0))</f>
        <v>253</v>
      </c>
      <c r="G1517" s="49" t="s">
        <v>2170</v>
      </c>
      <c r="H1517" s="51" t="str">
        <f>INDEX(Δεδομένα!B$1:B$51,MATCH('2021'!G1517,Δεδομένα!A$1:A$51,0))</f>
        <v>ΚΕΝΤΡΙΚΗΣ ΜΑΚΕΔΟΝΙΑΣ</v>
      </c>
      <c r="I1517" s="53">
        <f>INDEX(Δεδομένα!E$1:E$13,MATCH('2021'!H1517,Δεδομένα!D$1:D$13,0))</f>
        <v>3</v>
      </c>
      <c r="J1517" s="4">
        <v>44340</v>
      </c>
      <c r="K1517" s="3" t="s">
        <v>447</v>
      </c>
      <c r="L1517" s="17" t="str">
        <f t="shared" si="108"/>
        <v>24/05/2021 13:40</v>
      </c>
      <c r="M1517" s="4">
        <v>44340</v>
      </c>
      <c r="N1517" s="3" t="s">
        <v>1042</v>
      </c>
      <c r="O1517" s="17" t="str">
        <f t="shared" si="109"/>
        <v>24/05/2021 15:46</v>
      </c>
      <c r="P1517" s="24">
        <f t="shared" si="110"/>
        <v>8.7500000001455192E-2</v>
      </c>
      <c r="Q1517" s="28">
        <v>0</v>
      </c>
      <c r="R1517" s="27">
        <f t="shared" si="111"/>
        <v>126.00000000209548</v>
      </c>
      <c r="S1517" s="3" t="s">
        <v>4</v>
      </c>
      <c r="T1517" s="3" t="s">
        <v>2173</v>
      </c>
      <c r="U1517" s="3" t="s">
        <v>2197</v>
      </c>
      <c r="V1517" s="3" t="s">
        <v>2198</v>
      </c>
      <c r="W1517" s="5">
        <v>0</v>
      </c>
      <c r="X1517" s="5">
        <v>0</v>
      </c>
      <c r="Y1517" s="5">
        <v>0</v>
      </c>
      <c r="Z1517" s="5">
        <v>0</v>
      </c>
      <c r="AA1517" s="5">
        <v>1.5</v>
      </c>
      <c r="AB1517" s="5">
        <v>0</v>
      </c>
      <c r="AC1517" s="5">
        <v>0</v>
      </c>
      <c r="AD1517" s="5">
        <v>0</v>
      </c>
      <c r="AE1517" s="2">
        <v>2</v>
      </c>
      <c r="AF1517" s="2">
        <v>0</v>
      </c>
      <c r="AG1517" s="2">
        <v>0</v>
      </c>
      <c r="AH1517" s="2">
        <v>0</v>
      </c>
      <c r="AI1517" s="2">
        <v>0</v>
      </c>
      <c r="AJ1517" s="2">
        <v>1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 t="s">
        <v>4</v>
      </c>
      <c r="AT1517" s="2" t="s">
        <v>4</v>
      </c>
    </row>
    <row r="1518" spans="1:46" x14ac:dyDescent="0.2">
      <c r="A1518" s="2">
        <v>1665732</v>
      </c>
      <c r="B1518" s="2">
        <v>857636</v>
      </c>
      <c r="C1518" s="7">
        <v>22.166219248077599</v>
      </c>
      <c r="D1518" s="7">
        <v>40.755975249068698</v>
      </c>
      <c r="E1518" s="19" t="s">
        <v>2169</v>
      </c>
      <c r="F1518" s="46">
        <f>INDEX(Δεδομένα!$P:$P,MATCH('2021'!E1518,Δεδομένα!$O:$O,0))</f>
        <v>253</v>
      </c>
      <c r="G1518" s="49" t="s">
        <v>2170</v>
      </c>
      <c r="H1518" s="51" t="str">
        <f>INDEX(Δεδομένα!B$1:B$51,MATCH('2021'!G1518,Δεδομένα!A$1:A$51,0))</f>
        <v>ΚΕΝΤΡΙΚΗΣ ΜΑΚΕΔΟΝΙΑΣ</v>
      </c>
      <c r="I1518" s="53">
        <f>INDEX(Δεδομένα!E$1:E$13,MATCH('2021'!H1518,Δεδομένα!D$1:D$13,0))</f>
        <v>3</v>
      </c>
      <c r="J1518" s="4">
        <v>44347</v>
      </c>
      <c r="K1518" s="3" t="s">
        <v>471</v>
      </c>
      <c r="L1518" s="17" t="str">
        <f t="shared" si="108"/>
        <v>31/05/2021 11:37</v>
      </c>
      <c r="M1518" s="4">
        <v>44347</v>
      </c>
      <c r="N1518" s="3" t="s">
        <v>1894</v>
      </c>
      <c r="O1518" s="17" t="str">
        <f t="shared" si="109"/>
        <v>31/05/2021 11:47</v>
      </c>
      <c r="P1518" s="24">
        <f t="shared" si="110"/>
        <v>6.9444444452528842E-3</v>
      </c>
      <c r="Q1518" s="28">
        <v>0</v>
      </c>
      <c r="R1518" s="27">
        <f t="shared" si="111"/>
        <v>10.000000001164153</v>
      </c>
      <c r="S1518" s="3" t="s">
        <v>4</v>
      </c>
      <c r="T1518" s="3" t="s">
        <v>2173</v>
      </c>
      <c r="U1518" s="3" t="s">
        <v>2222</v>
      </c>
      <c r="V1518" s="3" t="s">
        <v>2208</v>
      </c>
      <c r="W1518" s="5">
        <v>0</v>
      </c>
      <c r="X1518" s="5">
        <v>0</v>
      </c>
      <c r="Y1518" s="5">
        <v>0</v>
      </c>
      <c r="Z1518" s="5">
        <v>0.02</v>
      </c>
      <c r="AA1518" s="5">
        <v>0</v>
      </c>
      <c r="AB1518" s="5">
        <v>0</v>
      </c>
      <c r="AC1518" s="5">
        <v>0</v>
      </c>
      <c r="AD1518" s="5">
        <v>0</v>
      </c>
      <c r="AE1518" s="2">
        <v>4</v>
      </c>
      <c r="AF1518" s="2">
        <v>0</v>
      </c>
      <c r="AG1518" s="2">
        <v>0</v>
      </c>
      <c r="AH1518" s="2">
        <v>0</v>
      </c>
      <c r="AI1518" s="2">
        <v>0</v>
      </c>
      <c r="AJ1518" s="2">
        <v>2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 t="s">
        <v>4</v>
      </c>
      <c r="AT1518" s="2" t="s">
        <v>4</v>
      </c>
    </row>
    <row r="1519" spans="1:46" x14ac:dyDescent="0.2">
      <c r="A1519" s="2">
        <v>1666080</v>
      </c>
      <c r="B1519" s="2">
        <v>858049</v>
      </c>
      <c r="C1519" s="7">
        <v>21.866376007036202</v>
      </c>
      <c r="D1519" s="7">
        <v>40.838584430025399</v>
      </c>
      <c r="E1519" s="19" t="s">
        <v>2169</v>
      </c>
      <c r="F1519" s="46">
        <f>INDEX(Δεδομένα!$P:$P,MATCH('2021'!E1519,Δεδομένα!$O:$O,0))</f>
        <v>253</v>
      </c>
      <c r="G1519" s="49" t="s">
        <v>2170</v>
      </c>
      <c r="H1519" s="51" t="str">
        <f>INDEX(Δεδομένα!B$1:B$51,MATCH('2021'!G1519,Δεδομένα!A$1:A$51,0))</f>
        <v>ΚΕΝΤΡΙΚΗΣ ΜΑΚΕΔΟΝΙΑΣ</v>
      </c>
      <c r="I1519" s="53">
        <f>INDEX(Δεδομένα!E$1:E$13,MATCH('2021'!H1519,Δεδομένα!D$1:D$13,0))</f>
        <v>3</v>
      </c>
      <c r="J1519" s="4">
        <v>44348</v>
      </c>
      <c r="K1519" s="3" t="s">
        <v>1792</v>
      </c>
      <c r="L1519" s="17" t="str">
        <f t="shared" si="108"/>
        <v>01/06/2021 20:39</v>
      </c>
      <c r="M1519" s="4">
        <v>44348</v>
      </c>
      <c r="N1519" s="3" t="s">
        <v>2263</v>
      </c>
      <c r="O1519" s="17" t="str">
        <f t="shared" si="109"/>
        <v>01/06/2021 21:37</v>
      </c>
      <c r="P1519" s="24">
        <f t="shared" si="110"/>
        <v>4.0277777770825196E-2</v>
      </c>
      <c r="Q1519" s="28">
        <v>0</v>
      </c>
      <c r="R1519" s="27">
        <f t="shared" si="111"/>
        <v>57.999999989988282</v>
      </c>
      <c r="S1519" s="3" t="s">
        <v>4</v>
      </c>
      <c r="T1519" s="3" t="s">
        <v>2176</v>
      </c>
      <c r="U1519" s="3" t="s">
        <v>2203</v>
      </c>
      <c r="V1519" s="3" t="s">
        <v>2204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0.02</v>
      </c>
      <c r="AD1519" s="5">
        <v>0</v>
      </c>
      <c r="AE1519" s="2">
        <v>2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 t="s">
        <v>4</v>
      </c>
      <c r="AT1519" s="2" t="s">
        <v>4</v>
      </c>
    </row>
    <row r="1520" spans="1:46" x14ac:dyDescent="0.2">
      <c r="A1520" s="2">
        <v>1666508</v>
      </c>
      <c r="B1520" s="2">
        <v>858166</v>
      </c>
      <c r="C1520" s="7">
        <v>22.147666931152301</v>
      </c>
      <c r="D1520" s="7">
        <v>40.776329040527301</v>
      </c>
      <c r="E1520" s="19" t="s">
        <v>2169</v>
      </c>
      <c r="F1520" s="46">
        <f>INDEX(Δεδομένα!$P:$P,MATCH('2021'!E1520,Δεδομένα!$O:$O,0))</f>
        <v>253</v>
      </c>
      <c r="G1520" s="49" t="s">
        <v>2170</v>
      </c>
      <c r="H1520" s="51" t="str">
        <f>INDEX(Δεδομένα!B$1:B$51,MATCH('2021'!G1520,Δεδομένα!A$1:A$51,0))</f>
        <v>ΚΕΝΤΡΙΚΗΣ ΜΑΚΕΔΟΝΙΑΣ</v>
      </c>
      <c r="I1520" s="53">
        <f>INDEX(Δεδομένα!E$1:E$13,MATCH('2021'!H1520,Δεδομένα!D$1:D$13,0))</f>
        <v>3</v>
      </c>
      <c r="J1520" s="4">
        <v>44349</v>
      </c>
      <c r="K1520" s="3" t="s">
        <v>1078</v>
      </c>
      <c r="L1520" s="17" t="str">
        <f t="shared" si="108"/>
        <v>02/06/2021 11:10</v>
      </c>
      <c r="M1520" s="4">
        <v>44349</v>
      </c>
      <c r="N1520" s="3" t="s">
        <v>75</v>
      </c>
      <c r="O1520" s="17" t="str">
        <f t="shared" si="109"/>
        <v>02/06/2021 11:41</v>
      </c>
      <c r="P1520" s="24">
        <f t="shared" si="110"/>
        <v>2.1527777775190771E-2</v>
      </c>
      <c r="Q1520" s="28">
        <v>0</v>
      </c>
      <c r="R1520" s="27">
        <f t="shared" si="111"/>
        <v>30.99999999627471</v>
      </c>
      <c r="S1520" s="3" t="s">
        <v>4</v>
      </c>
      <c r="T1520" s="3" t="s">
        <v>2173</v>
      </c>
      <c r="U1520" s="3" t="s">
        <v>2222</v>
      </c>
      <c r="V1520" s="3" t="s">
        <v>2223</v>
      </c>
      <c r="W1520" s="5">
        <v>0</v>
      </c>
      <c r="X1520" s="5">
        <v>0</v>
      </c>
      <c r="Y1520" s="5">
        <v>0</v>
      </c>
      <c r="Z1520" s="5">
        <v>0</v>
      </c>
      <c r="AA1520" s="5">
        <v>0.02</v>
      </c>
      <c r="AB1520" s="5">
        <v>0</v>
      </c>
      <c r="AC1520" s="5">
        <v>0</v>
      </c>
      <c r="AD1520" s="5">
        <v>0</v>
      </c>
      <c r="AE1520" s="2">
        <v>2</v>
      </c>
      <c r="AF1520" s="2">
        <v>0</v>
      </c>
      <c r="AG1520" s="2">
        <v>0</v>
      </c>
      <c r="AH1520" s="2">
        <v>0</v>
      </c>
      <c r="AI1520" s="2">
        <v>0</v>
      </c>
      <c r="AJ1520" s="2">
        <v>1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 t="s">
        <v>4</v>
      </c>
      <c r="AT1520" s="2" t="s">
        <v>4</v>
      </c>
    </row>
    <row r="1521" spans="1:46" x14ac:dyDescent="0.2">
      <c r="A1521" s="2">
        <v>1667066</v>
      </c>
      <c r="B1521" s="2">
        <v>859123</v>
      </c>
      <c r="C1521" s="7">
        <v>22.174348769193202</v>
      </c>
      <c r="D1521" s="7">
        <v>40.763480649062103</v>
      </c>
      <c r="E1521" s="19" t="s">
        <v>2169</v>
      </c>
      <c r="F1521" s="46">
        <f>INDEX(Δεδομένα!$P:$P,MATCH('2021'!E1521,Δεδομένα!$O:$O,0))</f>
        <v>253</v>
      </c>
      <c r="G1521" s="49" t="s">
        <v>2170</v>
      </c>
      <c r="H1521" s="51" t="str">
        <f>INDEX(Δεδομένα!B$1:B$51,MATCH('2021'!G1521,Δεδομένα!A$1:A$51,0))</f>
        <v>ΚΕΝΤΡΙΚΗΣ ΜΑΚΕΔΟΝΙΑΣ</v>
      </c>
      <c r="I1521" s="53">
        <f>INDEX(Δεδομένα!E$1:E$13,MATCH('2021'!H1521,Δεδομένα!D$1:D$13,0))</f>
        <v>3</v>
      </c>
      <c r="J1521" s="4">
        <v>44352</v>
      </c>
      <c r="K1521" s="3" t="s">
        <v>1145</v>
      </c>
      <c r="L1521" s="17" t="str">
        <f t="shared" si="108"/>
        <v>05/06/2021 19:29</v>
      </c>
      <c r="M1521" s="4">
        <v>44352</v>
      </c>
      <c r="N1521" s="3" t="s">
        <v>1017</v>
      </c>
      <c r="O1521" s="17" t="str">
        <f t="shared" si="109"/>
        <v>05/06/2021 19:46</v>
      </c>
      <c r="P1521" s="24">
        <f t="shared" si="110"/>
        <v>1.1805555557657499E-2</v>
      </c>
      <c r="Q1521" s="28">
        <v>0</v>
      </c>
      <c r="R1521" s="27">
        <f t="shared" si="111"/>
        <v>17.000000003026798</v>
      </c>
      <c r="S1521" s="3" t="s">
        <v>4</v>
      </c>
      <c r="T1521" s="3" t="s">
        <v>2173</v>
      </c>
      <c r="U1521" s="3" t="s">
        <v>123</v>
      </c>
      <c r="V1521" s="3" t="s">
        <v>2264</v>
      </c>
      <c r="W1521" s="5">
        <v>0</v>
      </c>
      <c r="X1521" s="5">
        <v>0</v>
      </c>
      <c r="Y1521" s="5">
        <v>0</v>
      </c>
      <c r="Z1521" s="5">
        <v>0</v>
      </c>
      <c r="AA1521" s="5">
        <v>0.1</v>
      </c>
      <c r="AB1521" s="5">
        <v>0</v>
      </c>
      <c r="AC1521" s="5">
        <v>0</v>
      </c>
      <c r="AD1521" s="5">
        <v>0</v>
      </c>
      <c r="AE1521" s="2">
        <v>2</v>
      </c>
      <c r="AF1521" s="2">
        <v>0</v>
      </c>
      <c r="AG1521" s="2">
        <v>0</v>
      </c>
      <c r="AH1521" s="2">
        <v>0</v>
      </c>
      <c r="AI1521" s="2">
        <v>0</v>
      </c>
      <c r="AJ1521" s="2">
        <v>1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 t="s">
        <v>4</v>
      </c>
      <c r="AT1521" s="2" t="s">
        <v>4</v>
      </c>
    </row>
    <row r="1522" spans="1:46" x14ac:dyDescent="0.2">
      <c r="A1522" s="2">
        <v>1667821</v>
      </c>
      <c r="B1522" s="2">
        <v>859954</v>
      </c>
      <c r="C1522" s="7">
        <v>21.982638382743598</v>
      </c>
      <c r="D1522" s="7">
        <v>40.824311450624201</v>
      </c>
      <c r="E1522" s="19" t="s">
        <v>2169</v>
      </c>
      <c r="F1522" s="46">
        <f>INDEX(Δεδομένα!$P:$P,MATCH('2021'!E1522,Δεδομένα!$O:$O,0))</f>
        <v>253</v>
      </c>
      <c r="G1522" s="49" t="s">
        <v>2170</v>
      </c>
      <c r="H1522" s="51" t="str">
        <f>INDEX(Δεδομένα!B$1:B$51,MATCH('2021'!G1522,Δεδομένα!A$1:A$51,0))</f>
        <v>ΚΕΝΤΡΙΚΗΣ ΜΑΚΕΔΟΝΙΑΣ</v>
      </c>
      <c r="I1522" s="53">
        <f>INDEX(Δεδομένα!E$1:E$13,MATCH('2021'!H1522,Δεδομένα!D$1:D$13,0))</f>
        <v>3</v>
      </c>
      <c r="J1522" s="4">
        <v>44355</v>
      </c>
      <c r="K1522" s="3" t="s">
        <v>357</v>
      </c>
      <c r="L1522" s="17" t="str">
        <f t="shared" si="108"/>
        <v>08/06/2021 18:09</v>
      </c>
      <c r="M1522" s="4">
        <v>44355</v>
      </c>
      <c r="N1522" s="3" t="s">
        <v>261</v>
      </c>
      <c r="O1522" s="17" t="str">
        <f t="shared" si="109"/>
        <v>08/06/2021 18:25</v>
      </c>
      <c r="P1522" s="24">
        <f t="shared" si="110"/>
        <v>1.1111111110949423E-2</v>
      </c>
      <c r="Q1522" s="28">
        <v>0</v>
      </c>
      <c r="R1522" s="27">
        <f t="shared" si="111"/>
        <v>15.999999999767169</v>
      </c>
      <c r="S1522" s="3" t="s">
        <v>4</v>
      </c>
      <c r="T1522" s="3" t="s">
        <v>2176</v>
      </c>
      <c r="U1522" s="3" t="s">
        <v>2214</v>
      </c>
      <c r="V1522" s="3" t="s">
        <v>2265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0.02</v>
      </c>
      <c r="AC1522" s="5">
        <v>0</v>
      </c>
      <c r="AD1522" s="5">
        <v>0</v>
      </c>
      <c r="AE1522" s="2">
        <v>2</v>
      </c>
      <c r="AF1522" s="2">
        <v>0</v>
      </c>
      <c r="AG1522" s="2">
        <v>0</v>
      </c>
      <c r="AH1522" s="2">
        <v>0</v>
      </c>
      <c r="AI1522" s="2">
        <v>0</v>
      </c>
      <c r="AJ1522" s="2">
        <v>1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 t="s">
        <v>4</v>
      </c>
      <c r="AT1522" s="2" t="s">
        <v>4</v>
      </c>
    </row>
    <row r="1523" spans="1:46" x14ac:dyDescent="0.2">
      <c r="A1523" s="2">
        <v>1671356</v>
      </c>
      <c r="B1523" s="2">
        <v>862993</v>
      </c>
      <c r="C1523" s="7">
        <v>22.1072343274381</v>
      </c>
      <c r="D1523" s="7">
        <v>40.714713153809903</v>
      </c>
      <c r="E1523" s="19" t="s">
        <v>2169</v>
      </c>
      <c r="F1523" s="46">
        <f>INDEX(Δεδομένα!$P:$P,MATCH('2021'!E1523,Δεδομένα!$O:$O,0))</f>
        <v>253</v>
      </c>
      <c r="G1523" s="49" t="s">
        <v>2170</v>
      </c>
      <c r="H1523" s="51" t="str">
        <f>INDEX(Δεδομένα!B$1:B$51,MATCH('2021'!G1523,Δεδομένα!A$1:A$51,0))</f>
        <v>ΚΕΝΤΡΙΚΗΣ ΜΑΚΕΔΟΝΙΑΣ</v>
      </c>
      <c r="I1523" s="53">
        <f>INDEX(Δεδομένα!E$1:E$13,MATCH('2021'!H1523,Δεδομένα!D$1:D$13,0))</f>
        <v>3</v>
      </c>
      <c r="J1523" s="4">
        <v>44366</v>
      </c>
      <c r="K1523" s="3" t="s">
        <v>994</v>
      </c>
      <c r="L1523" s="17" t="str">
        <f t="shared" si="108"/>
        <v>19/06/2021 12:02</v>
      </c>
      <c r="M1523" s="4">
        <v>44366</v>
      </c>
      <c r="N1523" s="3" t="s">
        <v>351</v>
      </c>
      <c r="O1523" s="17" t="str">
        <f t="shared" si="109"/>
        <v>19/06/2021 13:25</v>
      </c>
      <c r="P1523" s="24">
        <f t="shared" si="110"/>
        <v>5.7638888894871343E-2</v>
      </c>
      <c r="Q1523" s="28">
        <v>0</v>
      </c>
      <c r="R1523" s="27">
        <f t="shared" si="111"/>
        <v>83.000000008614734</v>
      </c>
      <c r="S1523" s="3" t="s">
        <v>4</v>
      </c>
      <c r="T1523" s="3" t="s">
        <v>2173</v>
      </c>
      <c r="U1523" s="3" t="s">
        <v>4</v>
      </c>
      <c r="V1523" s="3" t="s">
        <v>2266</v>
      </c>
      <c r="W1523" s="5">
        <v>0</v>
      </c>
      <c r="X1523" s="5">
        <v>0</v>
      </c>
      <c r="Y1523" s="5">
        <v>0</v>
      </c>
      <c r="Z1523" s="5">
        <v>0.03</v>
      </c>
      <c r="AA1523" s="5">
        <v>0</v>
      </c>
      <c r="AB1523" s="5">
        <v>0</v>
      </c>
      <c r="AC1523" s="5">
        <v>0</v>
      </c>
      <c r="AD1523" s="5">
        <v>0</v>
      </c>
      <c r="AE1523" s="2">
        <v>2</v>
      </c>
      <c r="AF1523" s="2">
        <v>0</v>
      </c>
      <c r="AG1523" s="2">
        <v>0</v>
      </c>
      <c r="AH1523" s="2">
        <v>0</v>
      </c>
      <c r="AI1523" s="2">
        <v>0</v>
      </c>
      <c r="AJ1523" s="2">
        <v>1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 t="s">
        <v>4</v>
      </c>
      <c r="AT1523" s="2" t="s">
        <v>4</v>
      </c>
    </row>
    <row r="1524" spans="1:46" x14ac:dyDescent="0.2">
      <c r="A1524" s="2">
        <v>1672856</v>
      </c>
      <c r="B1524" s="2">
        <v>865593</v>
      </c>
      <c r="C1524" s="7">
        <v>22.208381652831999</v>
      </c>
      <c r="D1524" s="7">
        <v>40.721370697021499</v>
      </c>
      <c r="E1524" s="19" t="s">
        <v>2169</v>
      </c>
      <c r="F1524" s="46">
        <f>INDEX(Δεδομένα!$P:$P,MATCH('2021'!E1524,Δεδομένα!$O:$O,0))</f>
        <v>253</v>
      </c>
      <c r="G1524" s="49" t="s">
        <v>2170</v>
      </c>
      <c r="H1524" s="51" t="str">
        <f>INDEX(Δεδομένα!B$1:B$51,MATCH('2021'!G1524,Δεδομένα!A$1:A$51,0))</f>
        <v>ΚΕΝΤΡΙΚΗΣ ΜΑΚΕΔΟΝΙΑΣ</v>
      </c>
      <c r="I1524" s="53">
        <f>INDEX(Δεδομένα!E$1:E$13,MATCH('2021'!H1524,Δεδομένα!D$1:D$13,0))</f>
        <v>3</v>
      </c>
      <c r="J1524" s="4">
        <v>44374</v>
      </c>
      <c r="K1524" s="3" t="s">
        <v>509</v>
      </c>
      <c r="L1524" s="17" t="str">
        <f t="shared" si="108"/>
        <v>27/06/2021 15:55</v>
      </c>
      <c r="M1524" s="4">
        <v>44374</v>
      </c>
      <c r="N1524" s="3" t="s">
        <v>411</v>
      </c>
      <c r="O1524" s="17" t="str">
        <f t="shared" si="109"/>
        <v>27/06/2021 17:10</v>
      </c>
      <c r="P1524" s="24">
        <f t="shared" si="110"/>
        <v>5.2083333335758653E-2</v>
      </c>
      <c r="Q1524" s="28">
        <v>0</v>
      </c>
      <c r="R1524" s="27">
        <f t="shared" si="111"/>
        <v>75.00000000349246</v>
      </c>
      <c r="S1524" s="3" t="s">
        <v>4</v>
      </c>
      <c r="T1524" s="3" t="s">
        <v>2173</v>
      </c>
      <c r="U1524" s="3" t="s">
        <v>2174</v>
      </c>
      <c r="V1524" s="3" t="s">
        <v>2175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0.1</v>
      </c>
      <c r="AE1524" s="2">
        <v>2</v>
      </c>
      <c r="AF1524" s="2">
        <v>0</v>
      </c>
      <c r="AG1524" s="2">
        <v>0</v>
      </c>
      <c r="AH1524" s="2">
        <v>0</v>
      </c>
      <c r="AI1524" s="2">
        <v>0</v>
      </c>
      <c r="AJ1524" s="2">
        <v>1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 t="s">
        <v>4</v>
      </c>
      <c r="AT1524" s="2" t="s">
        <v>4</v>
      </c>
    </row>
    <row r="1525" spans="1:46" x14ac:dyDescent="0.2">
      <c r="A1525" s="2">
        <v>1674949</v>
      </c>
      <c r="B1525" s="2">
        <v>867284</v>
      </c>
      <c r="C1525" s="7">
        <v>22.1448855137408</v>
      </c>
      <c r="D1525" s="7">
        <v>40.820039294803699</v>
      </c>
      <c r="E1525" s="19" t="s">
        <v>2169</v>
      </c>
      <c r="F1525" s="46">
        <f>INDEX(Δεδομένα!$P:$P,MATCH('2021'!E1525,Δεδομένα!$O:$O,0))</f>
        <v>253</v>
      </c>
      <c r="G1525" s="49" t="s">
        <v>2170</v>
      </c>
      <c r="H1525" s="51" t="str">
        <f>INDEX(Δεδομένα!B$1:B$51,MATCH('2021'!G1525,Δεδομένα!A$1:A$51,0))</f>
        <v>ΚΕΝΤΡΙΚΗΣ ΜΑΚΕΔΟΝΙΑΣ</v>
      </c>
      <c r="I1525" s="53">
        <f>INDEX(Δεδομένα!E$1:E$13,MATCH('2021'!H1525,Δεδομένα!D$1:D$13,0))</f>
        <v>3</v>
      </c>
      <c r="J1525" s="4">
        <v>44379</v>
      </c>
      <c r="K1525" s="3" t="s">
        <v>1264</v>
      </c>
      <c r="L1525" s="17" t="str">
        <f t="shared" si="108"/>
        <v>02/07/2021 13:43</v>
      </c>
      <c r="M1525" s="4">
        <v>44379</v>
      </c>
      <c r="N1525" s="3" t="s">
        <v>1800</v>
      </c>
      <c r="O1525" s="17" t="str">
        <f t="shared" si="109"/>
        <v>02/07/2021 19:58</v>
      </c>
      <c r="P1525" s="24">
        <f t="shared" si="110"/>
        <v>0.26041666666424135</v>
      </c>
      <c r="Q1525" s="28">
        <v>0</v>
      </c>
      <c r="R1525" s="27">
        <f t="shared" si="111"/>
        <v>374.99999999650754</v>
      </c>
      <c r="S1525" s="3" t="s">
        <v>4</v>
      </c>
      <c r="T1525" s="3" t="s">
        <v>2173</v>
      </c>
      <c r="U1525" s="3" t="s">
        <v>2192</v>
      </c>
      <c r="V1525" s="3" t="s">
        <v>2267</v>
      </c>
      <c r="W1525" s="5">
        <v>0</v>
      </c>
      <c r="X1525" s="5">
        <v>0</v>
      </c>
      <c r="Y1525" s="5">
        <v>0</v>
      </c>
      <c r="Z1525" s="5">
        <v>2</v>
      </c>
      <c r="AA1525" s="5">
        <v>0</v>
      </c>
      <c r="AB1525" s="5">
        <v>6</v>
      </c>
      <c r="AC1525" s="5">
        <v>0</v>
      </c>
      <c r="AD1525" s="5">
        <v>0</v>
      </c>
      <c r="AE1525" s="2">
        <v>6</v>
      </c>
      <c r="AF1525" s="2">
        <v>0</v>
      </c>
      <c r="AG1525" s="2">
        <v>0</v>
      </c>
      <c r="AH1525" s="2">
        <v>0</v>
      </c>
      <c r="AI1525" s="2">
        <v>0</v>
      </c>
      <c r="AJ1525" s="2">
        <v>3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</row>
    <row r="1526" spans="1:46" x14ac:dyDescent="0.2">
      <c r="A1526" s="2">
        <v>1675863</v>
      </c>
      <c r="B1526" s="2">
        <v>868529</v>
      </c>
      <c r="C1526" s="7">
        <v>22.157882763115801</v>
      </c>
      <c r="D1526" s="7">
        <v>40.701023787751303</v>
      </c>
      <c r="E1526" s="19" t="s">
        <v>2169</v>
      </c>
      <c r="F1526" s="46">
        <f>INDEX(Δεδομένα!$P:$P,MATCH('2021'!E1526,Δεδομένα!$O:$O,0))</f>
        <v>253</v>
      </c>
      <c r="G1526" s="49" t="s">
        <v>2170</v>
      </c>
      <c r="H1526" s="51" t="str">
        <f>INDEX(Δεδομένα!B$1:B$51,MATCH('2021'!G1526,Δεδομένα!A$1:A$51,0))</f>
        <v>ΚΕΝΤΡΙΚΗΣ ΜΑΚΕΔΟΝΙΑΣ</v>
      </c>
      <c r="I1526" s="53">
        <f>INDEX(Δεδομένα!E$1:E$13,MATCH('2021'!H1526,Δεδομένα!D$1:D$13,0))</f>
        <v>3</v>
      </c>
      <c r="J1526" s="4">
        <v>44383</v>
      </c>
      <c r="K1526" s="3" t="s">
        <v>440</v>
      </c>
      <c r="L1526" s="17" t="str">
        <f t="shared" si="108"/>
        <v>06/07/2021 11:49</v>
      </c>
      <c r="M1526" s="4">
        <v>44383</v>
      </c>
      <c r="N1526" s="3" t="s">
        <v>347</v>
      </c>
      <c r="O1526" s="17" t="str">
        <f t="shared" si="109"/>
        <v>06/07/2021 14:08</v>
      </c>
      <c r="P1526" s="24">
        <f t="shared" si="110"/>
        <v>9.6527777779556345E-2</v>
      </c>
      <c r="Q1526" s="28">
        <v>0</v>
      </c>
      <c r="R1526" s="27">
        <f t="shared" si="111"/>
        <v>139.00000000256114</v>
      </c>
      <c r="S1526" s="3" t="s">
        <v>4</v>
      </c>
      <c r="T1526" s="3" t="s">
        <v>2173</v>
      </c>
      <c r="U1526" s="3" t="s">
        <v>2199</v>
      </c>
      <c r="V1526" s="3" t="s">
        <v>2268</v>
      </c>
      <c r="W1526" s="5">
        <v>7</v>
      </c>
      <c r="X1526" s="5">
        <v>0</v>
      </c>
      <c r="Y1526" s="5">
        <v>0</v>
      </c>
      <c r="Z1526" s="5">
        <v>25</v>
      </c>
      <c r="AA1526" s="5">
        <v>0</v>
      </c>
      <c r="AB1526" s="5">
        <v>0</v>
      </c>
      <c r="AC1526" s="5">
        <v>0</v>
      </c>
      <c r="AD1526" s="5">
        <v>0</v>
      </c>
      <c r="AE1526" s="2">
        <v>4</v>
      </c>
      <c r="AF1526" s="2">
        <v>0</v>
      </c>
      <c r="AG1526" s="2">
        <v>0</v>
      </c>
      <c r="AH1526" s="2">
        <v>0</v>
      </c>
      <c r="AI1526" s="2">
        <v>0</v>
      </c>
      <c r="AJ1526" s="2">
        <v>2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</row>
    <row r="1527" spans="1:46" x14ac:dyDescent="0.2">
      <c r="A1527" s="2">
        <v>1676538</v>
      </c>
      <c r="B1527" s="2">
        <v>869240</v>
      </c>
      <c r="C1527" s="7">
        <v>22.245974248699401</v>
      </c>
      <c r="D1527" s="7">
        <v>40.795666830793301</v>
      </c>
      <c r="E1527" s="19" t="s">
        <v>2169</v>
      </c>
      <c r="F1527" s="46">
        <f>INDEX(Δεδομένα!$P:$P,MATCH('2021'!E1527,Δεδομένα!$O:$O,0))</f>
        <v>253</v>
      </c>
      <c r="G1527" s="49" t="s">
        <v>2170</v>
      </c>
      <c r="H1527" s="51" t="str">
        <f>INDEX(Δεδομένα!B$1:B$51,MATCH('2021'!G1527,Δεδομένα!A$1:A$51,0))</f>
        <v>ΚΕΝΤΡΙΚΗΣ ΜΑΚΕΔΟΝΙΑΣ</v>
      </c>
      <c r="I1527" s="53">
        <f>INDEX(Δεδομένα!E$1:E$13,MATCH('2021'!H1527,Δεδομένα!D$1:D$13,0))</f>
        <v>3</v>
      </c>
      <c r="J1527" s="4">
        <v>44385</v>
      </c>
      <c r="K1527" s="3" t="s">
        <v>483</v>
      </c>
      <c r="L1527" s="17" t="str">
        <f t="shared" si="108"/>
        <v>08/07/2021 18:10</v>
      </c>
      <c r="M1527" s="4">
        <v>44385</v>
      </c>
      <c r="N1527" s="3" t="s">
        <v>2092</v>
      </c>
      <c r="O1527" s="17" t="str">
        <f t="shared" si="109"/>
        <v>08/07/2021 21:44</v>
      </c>
      <c r="P1527" s="24">
        <f t="shared" si="110"/>
        <v>0.14861111110803904</v>
      </c>
      <c r="Q1527" s="28">
        <v>0</v>
      </c>
      <c r="R1527" s="27">
        <f t="shared" si="111"/>
        <v>213.99999999557622</v>
      </c>
      <c r="S1527" s="3" t="s">
        <v>4</v>
      </c>
      <c r="T1527" s="3" t="s">
        <v>2173</v>
      </c>
      <c r="U1527" s="3" t="s">
        <v>2201</v>
      </c>
      <c r="V1527" s="3" t="s">
        <v>2269</v>
      </c>
      <c r="W1527" s="5">
        <v>0</v>
      </c>
      <c r="X1527" s="5">
        <v>0</v>
      </c>
      <c r="Y1527" s="5">
        <v>0</v>
      </c>
      <c r="Z1527" s="5">
        <v>0</v>
      </c>
      <c r="AA1527" s="5">
        <v>11</v>
      </c>
      <c r="AB1527" s="5">
        <v>1</v>
      </c>
      <c r="AC1527" s="5">
        <v>0</v>
      </c>
      <c r="AD1527" s="5">
        <v>0</v>
      </c>
      <c r="AE1527" s="2">
        <v>4</v>
      </c>
      <c r="AF1527" s="2">
        <v>0</v>
      </c>
      <c r="AG1527" s="2">
        <v>0</v>
      </c>
      <c r="AH1527" s="2">
        <v>0</v>
      </c>
      <c r="AI1527" s="2">
        <v>0</v>
      </c>
      <c r="AJ1527" s="2">
        <v>2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</row>
    <row r="1528" spans="1:46" x14ac:dyDescent="0.2">
      <c r="A1528" s="2">
        <v>1677281</v>
      </c>
      <c r="B1528" s="2">
        <v>869713</v>
      </c>
      <c r="C1528" s="7">
        <v>21.935752868652301</v>
      </c>
      <c r="D1528" s="7">
        <v>40.847774505615199</v>
      </c>
      <c r="E1528" s="19" t="s">
        <v>2169</v>
      </c>
      <c r="F1528" s="46">
        <f>INDEX(Δεδομένα!$P:$P,MATCH('2021'!E1528,Δεδομένα!$O:$O,0))</f>
        <v>253</v>
      </c>
      <c r="G1528" s="49" t="s">
        <v>2170</v>
      </c>
      <c r="H1528" s="51" t="str">
        <f>INDEX(Δεδομένα!B$1:B$51,MATCH('2021'!G1528,Δεδομένα!A$1:A$51,0))</f>
        <v>ΚΕΝΤΡΙΚΗΣ ΜΑΚΕΔΟΝΙΑΣ</v>
      </c>
      <c r="I1528" s="53">
        <f>INDEX(Δεδομένα!E$1:E$13,MATCH('2021'!H1528,Δεδομένα!D$1:D$13,0))</f>
        <v>3</v>
      </c>
      <c r="J1528" s="4">
        <v>44387</v>
      </c>
      <c r="K1528" s="3" t="s">
        <v>2270</v>
      </c>
      <c r="L1528" s="17" t="str">
        <f t="shared" si="108"/>
        <v>10/07/2021 11:56</v>
      </c>
      <c r="M1528" s="4">
        <v>44387</v>
      </c>
      <c r="N1528" s="3" t="s">
        <v>418</v>
      </c>
      <c r="O1528" s="17" t="str">
        <f t="shared" si="109"/>
        <v>10/07/2021 20:34</v>
      </c>
      <c r="P1528" s="24">
        <f t="shared" si="110"/>
        <v>0.35972222222335404</v>
      </c>
      <c r="Q1528" s="28">
        <v>0</v>
      </c>
      <c r="R1528" s="27">
        <f t="shared" si="111"/>
        <v>518.00000000162981</v>
      </c>
      <c r="S1528" s="3" t="s">
        <v>4</v>
      </c>
      <c r="T1528" s="3" t="s">
        <v>2176</v>
      </c>
      <c r="U1528" s="3" t="s">
        <v>528</v>
      </c>
      <c r="V1528" s="3" t="s">
        <v>2246</v>
      </c>
      <c r="W1528" s="5">
        <v>0</v>
      </c>
      <c r="X1528" s="5">
        <v>2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2">
        <v>8</v>
      </c>
      <c r="AF1528" s="2">
        <v>0</v>
      </c>
      <c r="AG1528" s="2">
        <v>0</v>
      </c>
      <c r="AH1528" s="2">
        <v>0</v>
      </c>
      <c r="AI1528" s="2">
        <v>0</v>
      </c>
      <c r="AJ1528" s="2">
        <v>4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</row>
    <row r="1529" spans="1:46" x14ac:dyDescent="0.2">
      <c r="A1529" s="2">
        <v>1679273</v>
      </c>
      <c r="B1529" s="2">
        <v>872011</v>
      </c>
      <c r="C1529" s="7">
        <v>22.162032100513802</v>
      </c>
      <c r="D1529" s="7">
        <v>40.757588284494297</v>
      </c>
      <c r="E1529" s="19" t="s">
        <v>2169</v>
      </c>
      <c r="F1529" s="46">
        <f>INDEX(Δεδομένα!$P:$P,MATCH('2021'!E1529,Δεδομένα!$O:$O,0))</f>
        <v>253</v>
      </c>
      <c r="G1529" s="49" t="s">
        <v>2170</v>
      </c>
      <c r="H1529" s="51" t="str">
        <f>INDEX(Δεδομένα!B$1:B$51,MATCH('2021'!G1529,Δεδομένα!A$1:A$51,0))</f>
        <v>ΚΕΝΤΡΙΚΗΣ ΜΑΚΕΔΟΝΙΑΣ</v>
      </c>
      <c r="I1529" s="53">
        <f>INDEX(Δεδομένα!E$1:E$13,MATCH('2021'!H1529,Δεδομένα!D$1:D$13,0))</f>
        <v>3</v>
      </c>
      <c r="J1529" s="4">
        <v>44394</v>
      </c>
      <c r="K1529" s="3" t="s">
        <v>373</v>
      </c>
      <c r="L1529" s="17" t="str">
        <f t="shared" si="108"/>
        <v>17/07/2021 13:19</v>
      </c>
      <c r="M1529" s="4">
        <v>44394</v>
      </c>
      <c r="N1529" s="3" t="s">
        <v>354</v>
      </c>
      <c r="O1529" s="17" t="str">
        <f t="shared" si="109"/>
        <v>17/07/2021 13:37</v>
      </c>
      <c r="P1529" s="24">
        <f t="shared" si="110"/>
        <v>1.2500000004365575E-2</v>
      </c>
      <c r="Q1529" s="28">
        <v>0</v>
      </c>
      <c r="R1529" s="27">
        <f t="shared" si="111"/>
        <v>18.000000006286427</v>
      </c>
      <c r="S1529" s="3" t="s">
        <v>4</v>
      </c>
      <c r="T1529" s="3" t="s">
        <v>2173</v>
      </c>
      <c r="U1529" s="3" t="s">
        <v>2222</v>
      </c>
      <c r="V1529" s="3" t="s">
        <v>2222</v>
      </c>
      <c r="W1529" s="5">
        <v>0</v>
      </c>
      <c r="X1529" s="5">
        <v>0</v>
      </c>
      <c r="Y1529" s="5">
        <v>0</v>
      </c>
      <c r="Z1529" s="5">
        <v>0.05</v>
      </c>
      <c r="AA1529" s="5">
        <v>0</v>
      </c>
      <c r="AB1529" s="5">
        <v>0</v>
      </c>
      <c r="AC1529" s="5">
        <v>0</v>
      </c>
      <c r="AD1529" s="5">
        <v>0</v>
      </c>
      <c r="AE1529" s="2">
        <v>2</v>
      </c>
      <c r="AF1529" s="2">
        <v>0</v>
      </c>
      <c r="AG1529" s="2">
        <v>0</v>
      </c>
      <c r="AH1529" s="2">
        <v>0</v>
      </c>
      <c r="AI1529" s="2">
        <v>0</v>
      </c>
      <c r="AJ1529" s="2">
        <v>1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</row>
    <row r="1530" spans="1:46" x14ac:dyDescent="0.2">
      <c r="A1530" s="2">
        <v>1679278</v>
      </c>
      <c r="B1530" s="2">
        <v>872251</v>
      </c>
      <c r="C1530" s="7">
        <v>22.192240355947298</v>
      </c>
      <c r="D1530" s="7">
        <v>40.809008335513298</v>
      </c>
      <c r="E1530" s="19" t="s">
        <v>2169</v>
      </c>
      <c r="F1530" s="46">
        <f>INDEX(Δεδομένα!$P:$P,MATCH('2021'!E1530,Δεδομένα!$O:$O,0))</f>
        <v>253</v>
      </c>
      <c r="G1530" s="49" t="s">
        <v>2170</v>
      </c>
      <c r="H1530" s="51" t="str">
        <f>INDEX(Δεδομένα!B$1:B$51,MATCH('2021'!G1530,Δεδομένα!A$1:A$51,0))</f>
        <v>ΚΕΝΤΡΙΚΗΣ ΜΑΚΕΔΟΝΙΑΣ</v>
      </c>
      <c r="I1530" s="53">
        <f>INDEX(Δεδομένα!E$1:E$13,MATCH('2021'!H1530,Δεδομένα!D$1:D$13,0))</f>
        <v>3</v>
      </c>
      <c r="J1530" s="4">
        <v>44395</v>
      </c>
      <c r="K1530" s="3" t="s">
        <v>2271</v>
      </c>
      <c r="L1530" s="17" t="str">
        <f t="shared" si="108"/>
        <v>18/07/2021 09:45</v>
      </c>
      <c r="M1530" s="4">
        <v>44395</v>
      </c>
      <c r="N1530" s="3" t="s">
        <v>775</v>
      </c>
      <c r="O1530" s="17" t="str">
        <f t="shared" si="109"/>
        <v>18/07/2021 10:05</v>
      </c>
      <c r="P1530" s="24">
        <f t="shared" si="110"/>
        <v>1.3888888890505768E-2</v>
      </c>
      <c r="Q1530" s="28">
        <v>0</v>
      </c>
      <c r="R1530" s="27">
        <f t="shared" si="111"/>
        <v>20.000000002328306</v>
      </c>
      <c r="S1530" s="3" t="s">
        <v>4</v>
      </c>
      <c r="T1530" s="3" t="s">
        <v>2173</v>
      </c>
      <c r="U1530" s="3" t="s">
        <v>2192</v>
      </c>
      <c r="V1530" s="3" t="s">
        <v>2267</v>
      </c>
      <c r="W1530" s="5">
        <v>0</v>
      </c>
      <c r="X1530" s="5">
        <v>0</v>
      </c>
      <c r="Y1530" s="5">
        <v>0</v>
      </c>
      <c r="Z1530" s="5">
        <v>0</v>
      </c>
      <c r="AA1530" s="5">
        <v>0.02</v>
      </c>
      <c r="AB1530" s="5">
        <v>0</v>
      </c>
      <c r="AC1530" s="5">
        <v>0</v>
      </c>
      <c r="AD1530" s="5">
        <v>0</v>
      </c>
      <c r="AE1530" s="2">
        <v>2</v>
      </c>
      <c r="AF1530" s="2">
        <v>0</v>
      </c>
      <c r="AG1530" s="2">
        <v>0</v>
      </c>
      <c r="AH1530" s="2">
        <v>0</v>
      </c>
      <c r="AI1530" s="2">
        <v>0</v>
      </c>
      <c r="AJ1530" s="2">
        <v>1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</row>
    <row r="1531" spans="1:46" x14ac:dyDescent="0.2">
      <c r="A1531" s="2">
        <v>1680007</v>
      </c>
      <c r="B1531" s="2">
        <v>873030</v>
      </c>
      <c r="C1531" s="7">
        <v>22.107533149029699</v>
      </c>
      <c r="D1531" s="7">
        <v>40.792495880153403</v>
      </c>
      <c r="E1531" s="19" t="s">
        <v>2169</v>
      </c>
      <c r="F1531" s="46">
        <f>INDEX(Δεδομένα!$P:$P,MATCH('2021'!E1531,Δεδομένα!$O:$O,0))</f>
        <v>253</v>
      </c>
      <c r="G1531" s="49" t="s">
        <v>2170</v>
      </c>
      <c r="H1531" s="51" t="str">
        <f>INDEX(Δεδομένα!B$1:B$51,MATCH('2021'!G1531,Δεδομένα!A$1:A$51,0))</f>
        <v>ΚΕΝΤΡΙΚΗΣ ΜΑΚΕΔΟΝΙΑΣ</v>
      </c>
      <c r="I1531" s="53">
        <f>INDEX(Δεδομένα!E$1:E$13,MATCH('2021'!H1531,Δεδομένα!D$1:D$13,0))</f>
        <v>3</v>
      </c>
      <c r="J1531" s="4">
        <v>44397</v>
      </c>
      <c r="K1531" s="3" t="s">
        <v>358</v>
      </c>
      <c r="L1531" s="17" t="str">
        <f t="shared" si="108"/>
        <v>20/07/2021 18:55</v>
      </c>
      <c r="M1531" s="4">
        <v>44397</v>
      </c>
      <c r="N1531" s="3" t="s">
        <v>868</v>
      </c>
      <c r="O1531" s="17" t="str">
        <f t="shared" si="109"/>
        <v>20/07/2021 19:49</v>
      </c>
      <c r="P1531" s="24">
        <f t="shared" si="110"/>
        <v>3.7499999998544808E-2</v>
      </c>
      <c r="Q1531" s="28">
        <v>0</v>
      </c>
      <c r="R1531" s="27">
        <f t="shared" si="111"/>
        <v>53.999999997904524</v>
      </c>
      <c r="S1531" s="3" t="s">
        <v>4</v>
      </c>
      <c r="T1531" s="3" t="s">
        <v>2176</v>
      </c>
      <c r="U1531" s="3" t="s">
        <v>2248</v>
      </c>
      <c r="V1531" s="3" t="s">
        <v>2272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4</v>
      </c>
      <c r="AD1531" s="5">
        <v>0</v>
      </c>
      <c r="AE1531" s="2">
        <v>2</v>
      </c>
      <c r="AF1531" s="2">
        <v>0</v>
      </c>
      <c r="AG1531" s="2">
        <v>0</v>
      </c>
      <c r="AH1531" s="2">
        <v>0</v>
      </c>
      <c r="AI1531" s="2">
        <v>0</v>
      </c>
      <c r="AJ1531" s="2">
        <v>1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</row>
    <row r="1532" spans="1:46" x14ac:dyDescent="0.2">
      <c r="A1532" s="2">
        <v>1680341</v>
      </c>
      <c r="B1532" s="2">
        <v>873250</v>
      </c>
      <c r="C1532" s="7">
        <v>22.112271598119399</v>
      </c>
      <c r="D1532" s="7">
        <v>40.724986513074697</v>
      </c>
      <c r="E1532" s="19" t="s">
        <v>2169</v>
      </c>
      <c r="F1532" s="46">
        <f>INDEX(Δεδομένα!$P:$P,MATCH('2021'!E1532,Δεδομένα!$O:$O,0))</f>
        <v>253</v>
      </c>
      <c r="G1532" s="49" t="s">
        <v>2170</v>
      </c>
      <c r="H1532" s="51" t="str">
        <f>INDEX(Δεδομένα!B$1:B$51,MATCH('2021'!G1532,Δεδομένα!A$1:A$51,0))</f>
        <v>ΚΕΝΤΡΙΚΗΣ ΜΑΚΕΔΟΝΙΑΣ</v>
      </c>
      <c r="I1532" s="53">
        <f>INDEX(Δεδομένα!E$1:E$13,MATCH('2021'!H1532,Δεδομένα!D$1:D$13,0))</f>
        <v>3</v>
      </c>
      <c r="J1532" s="4">
        <v>44398</v>
      </c>
      <c r="K1532" s="3" t="s">
        <v>711</v>
      </c>
      <c r="L1532" s="17" t="str">
        <f t="shared" si="108"/>
        <v>21/07/2021 14:21</v>
      </c>
      <c r="M1532" s="4">
        <v>44398</v>
      </c>
      <c r="N1532" s="3" t="s">
        <v>1288</v>
      </c>
      <c r="O1532" s="17" t="str">
        <f t="shared" si="109"/>
        <v>21/07/2021 16:09</v>
      </c>
      <c r="P1532" s="24">
        <f t="shared" si="110"/>
        <v>7.5000000004365575E-2</v>
      </c>
      <c r="Q1532" s="28">
        <v>0</v>
      </c>
      <c r="R1532" s="27">
        <f t="shared" si="111"/>
        <v>108.00000000628643</v>
      </c>
      <c r="S1532" s="3" t="s">
        <v>4</v>
      </c>
      <c r="T1532" s="3" t="s">
        <v>2173</v>
      </c>
      <c r="U1532" s="3" t="s">
        <v>123</v>
      </c>
      <c r="V1532" s="3" t="s">
        <v>2238</v>
      </c>
      <c r="W1532" s="5">
        <v>0</v>
      </c>
      <c r="X1532" s="5">
        <v>0</v>
      </c>
      <c r="Y1532" s="5">
        <v>0</v>
      </c>
      <c r="Z1532" s="5">
        <v>13</v>
      </c>
      <c r="AA1532" s="5">
        <v>0</v>
      </c>
      <c r="AB1532" s="5">
        <v>0</v>
      </c>
      <c r="AC1532" s="5">
        <v>0</v>
      </c>
      <c r="AD1532" s="5">
        <v>0</v>
      </c>
      <c r="AE1532" s="2">
        <v>7</v>
      </c>
      <c r="AF1532" s="2">
        <v>0</v>
      </c>
      <c r="AG1532" s="2">
        <v>0</v>
      </c>
      <c r="AH1532" s="2">
        <v>0</v>
      </c>
      <c r="AI1532" s="2">
        <v>0</v>
      </c>
      <c r="AJ1532" s="2">
        <v>3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</row>
    <row r="1533" spans="1:46" x14ac:dyDescent="0.2">
      <c r="A1533" s="2">
        <v>1680570</v>
      </c>
      <c r="B1533" s="2">
        <v>873568</v>
      </c>
      <c r="C1533" s="7">
        <v>22.245492553115199</v>
      </c>
      <c r="D1533" s="7">
        <v>40.794484079375202</v>
      </c>
      <c r="E1533" s="19" t="s">
        <v>2169</v>
      </c>
      <c r="F1533" s="46">
        <f>INDEX(Δεδομένα!$P:$P,MATCH('2021'!E1533,Δεδομένα!$O:$O,0))</f>
        <v>253</v>
      </c>
      <c r="G1533" s="49" t="s">
        <v>2170</v>
      </c>
      <c r="H1533" s="51" t="str">
        <f>INDEX(Δεδομένα!B$1:B$51,MATCH('2021'!G1533,Δεδομένα!A$1:A$51,0))</f>
        <v>ΚΕΝΤΡΙΚΗΣ ΜΑΚΕΔΟΝΙΑΣ</v>
      </c>
      <c r="I1533" s="53">
        <f>INDEX(Δεδομένα!E$1:E$13,MATCH('2021'!H1533,Δεδομένα!D$1:D$13,0))</f>
        <v>3</v>
      </c>
      <c r="J1533" s="4">
        <v>44399</v>
      </c>
      <c r="K1533" s="3" t="s">
        <v>36</v>
      </c>
      <c r="L1533" s="17" t="str">
        <f t="shared" si="108"/>
        <v>22/07/2021 16:20</v>
      </c>
      <c r="M1533" s="4">
        <v>44399</v>
      </c>
      <c r="N1533" s="3" t="s">
        <v>641</v>
      </c>
      <c r="O1533" s="17" t="str">
        <f t="shared" si="109"/>
        <v>22/07/2021 16:25</v>
      </c>
      <c r="P1533" s="24">
        <f t="shared" si="110"/>
        <v>3.4722222262644209E-3</v>
      </c>
      <c r="Q1533" s="28">
        <v>0</v>
      </c>
      <c r="R1533" s="27">
        <f t="shared" si="111"/>
        <v>5.0000000058207661</v>
      </c>
      <c r="S1533" s="3" t="s">
        <v>4</v>
      </c>
      <c r="T1533" s="3" t="s">
        <v>2173</v>
      </c>
      <c r="U1533" s="3" t="s">
        <v>2201</v>
      </c>
      <c r="V1533" s="3" t="s">
        <v>2207</v>
      </c>
      <c r="W1533" s="5">
        <v>0</v>
      </c>
      <c r="X1533" s="5">
        <v>0</v>
      </c>
      <c r="Y1533" s="5">
        <v>0</v>
      </c>
      <c r="Z1533" s="5">
        <v>12</v>
      </c>
      <c r="AA1533" s="5">
        <v>0</v>
      </c>
      <c r="AB1533" s="5">
        <v>23</v>
      </c>
      <c r="AC1533" s="5">
        <v>0</v>
      </c>
      <c r="AD1533" s="5">
        <v>0</v>
      </c>
      <c r="AE1533" s="2">
        <v>9</v>
      </c>
      <c r="AF1533" s="2">
        <v>0</v>
      </c>
      <c r="AG1533" s="2">
        <v>0</v>
      </c>
      <c r="AH1533" s="2">
        <v>0</v>
      </c>
      <c r="AI1533" s="2">
        <v>0</v>
      </c>
      <c r="AJ1533" s="2">
        <v>4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</row>
    <row r="1534" spans="1:46" x14ac:dyDescent="0.2">
      <c r="A1534" s="2">
        <v>1681973</v>
      </c>
      <c r="B1534" s="2">
        <v>875402</v>
      </c>
      <c r="C1534" s="7">
        <v>22.218777792682399</v>
      </c>
      <c r="D1534" s="7">
        <v>40.811744651018302</v>
      </c>
      <c r="E1534" s="19" t="s">
        <v>2169</v>
      </c>
      <c r="F1534" s="46">
        <f>INDEX(Δεδομένα!$P:$P,MATCH('2021'!E1534,Δεδομένα!$O:$O,0))</f>
        <v>253</v>
      </c>
      <c r="G1534" s="49" t="s">
        <v>2170</v>
      </c>
      <c r="H1534" s="51" t="str">
        <f>INDEX(Δεδομένα!B$1:B$51,MATCH('2021'!G1534,Δεδομένα!A$1:A$51,0))</f>
        <v>ΚΕΝΤΡΙΚΗΣ ΜΑΚΕΔΟΝΙΑΣ</v>
      </c>
      <c r="I1534" s="53">
        <f>INDEX(Δεδομένα!E$1:E$13,MATCH('2021'!H1534,Δεδομένα!D$1:D$13,0))</f>
        <v>3</v>
      </c>
      <c r="J1534" s="4">
        <v>44405</v>
      </c>
      <c r="K1534" s="3" t="s">
        <v>13</v>
      </c>
      <c r="L1534" s="17" t="str">
        <f t="shared" si="108"/>
        <v>28/07/2021 18:50</v>
      </c>
      <c r="M1534" s="4">
        <v>44405</v>
      </c>
      <c r="N1534" s="3" t="s">
        <v>1960</v>
      </c>
      <c r="O1534" s="17" t="str">
        <f t="shared" si="109"/>
        <v>28/07/2021 20:27</v>
      </c>
      <c r="P1534" s="24">
        <f t="shared" si="110"/>
        <v>6.7361111112404615E-2</v>
      </c>
      <c r="Q1534" s="28">
        <v>0</v>
      </c>
      <c r="R1534" s="27">
        <f t="shared" si="111"/>
        <v>97.000000001862645</v>
      </c>
      <c r="S1534" s="3" t="s">
        <v>4</v>
      </c>
      <c r="T1534" s="3" t="s">
        <v>2173</v>
      </c>
      <c r="U1534" s="3" t="s">
        <v>2183</v>
      </c>
      <c r="V1534" s="3" t="s">
        <v>2273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3</v>
      </c>
      <c r="AC1534" s="5">
        <v>0</v>
      </c>
      <c r="AD1534" s="5">
        <v>0</v>
      </c>
      <c r="AE1534" s="2">
        <v>5</v>
      </c>
      <c r="AF1534" s="2">
        <v>0</v>
      </c>
      <c r="AG1534" s="2">
        <v>0</v>
      </c>
      <c r="AH1534" s="2">
        <v>0</v>
      </c>
      <c r="AI1534" s="2">
        <v>0</v>
      </c>
      <c r="AJ1534" s="2">
        <v>2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</row>
    <row r="1535" spans="1:46" x14ac:dyDescent="0.2">
      <c r="A1535" s="2">
        <v>1682174</v>
      </c>
      <c r="B1535" s="2">
        <v>875575</v>
      </c>
      <c r="C1535" s="7">
        <v>22.2211841621465</v>
      </c>
      <c r="D1535" s="7">
        <v>40.7590830504423</v>
      </c>
      <c r="E1535" s="19" t="s">
        <v>2169</v>
      </c>
      <c r="F1535" s="46">
        <f>INDEX(Δεδομένα!$P:$P,MATCH('2021'!E1535,Δεδομένα!$O:$O,0))</f>
        <v>253</v>
      </c>
      <c r="G1535" s="49" t="s">
        <v>2170</v>
      </c>
      <c r="H1535" s="51" t="str">
        <f>INDEX(Δεδομένα!B$1:B$51,MATCH('2021'!G1535,Δεδομένα!A$1:A$51,0))</f>
        <v>ΚΕΝΤΡΙΚΗΣ ΜΑΚΕΔΟΝΙΑΣ</v>
      </c>
      <c r="I1535" s="53">
        <f>INDEX(Δεδομένα!E$1:E$13,MATCH('2021'!H1535,Δεδομένα!D$1:D$13,0))</f>
        <v>3</v>
      </c>
      <c r="J1535" s="4">
        <v>44406</v>
      </c>
      <c r="K1535" s="3" t="s">
        <v>2274</v>
      </c>
      <c r="L1535" s="17" t="str">
        <f t="shared" si="108"/>
        <v>29/07/2021 10:29</v>
      </c>
      <c r="M1535" s="4">
        <v>44406</v>
      </c>
      <c r="N1535" s="3" t="s">
        <v>693</v>
      </c>
      <c r="O1535" s="17" t="str">
        <f t="shared" si="109"/>
        <v>29/07/2021 11:01</v>
      </c>
      <c r="P1535" s="24">
        <f t="shared" si="110"/>
        <v>2.2222222221898846E-2</v>
      </c>
      <c r="Q1535" s="28">
        <v>0</v>
      </c>
      <c r="R1535" s="27">
        <f t="shared" si="111"/>
        <v>31.999999999534339</v>
      </c>
      <c r="S1535" s="3" t="s">
        <v>4</v>
      </c>
      <c r="T1535" s="3" t="s">
        <v>2173</v>
      </c>
      <c r="U1535" s="3" t="s">
        <v>2186</v>
      </c>
      <c r="V1535" s="3" t="s">
        <v>2188</v>
      </c>
      <c r="W1535" s="5">
        <v>0</v>
      </c>
      <c r="X1535" s="5">
        <v>0</v>
      </c>
      <c r="Y1535" s="5">
        <v>0</v>
      </c>
      <c r="Z1535" s="5">
        <v>0</v>
      </c>
      <c r="AA1535" s="5">
        <v>0.01</v>
      </c>
      <c r="AB1535" s="5">
        <v>0</v>
      </c>
      <c r="AC1535" s="5">
        <v>0</v>
      </c>
      <c r="AD1535" s="5">
        <v>0</v>
      </c>
      <c r="AE1535" s="2">
        <v>2</v>
      </c>
      <c r="AF1535" s="2">
        <v>0</v>
      </c>
      <c r="AG1535" s="2">
        <v>0</v>
      </c>
      <c r="AH1535" s="2">
        <v>0</v>
      </c>
      <c r="AI1535" s="2">
        <v>0</v>
      </c>
      <c r="AJ1535" s="2">
        <v>1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</row>
    <row r="1536" spans="1:46" x14ac:dyDescent="0.2">
      <c r="A1536" s="2">
        <v>1682175</v>
      </c>
      <c r="B1536" s="2">
        <v>875631</v>
      </c>
      <c r="C1536" s="7">
        <v>22.168854797423599</v>
      </c>
      <c r="D1536" s="7">
        <v>40.750258226151402</v>
      </c>
      <c r="E1536" s="19" t="s">
        <v>2169</v>
      </c>
      <c r="F1536" s="46">
        <f>INDEX(Δεδομένα!$P:$P,MATCH('2021'!E1536,Δεδομένα!$O:$O,0))</f>
        <v>253</v>
      </c>
      <c r="G1536" s="49" t="s">
        <v>2170</v>
      </c>
      <c r="H1536" s="51" t="str">
        <f>INDEX(Δεδομένα!B$1:B$51,MATCH('2021'!G1536,Δεδομένα!A$1:A$51,0))</f>
        <v>ΚΕΝΤΡΙΚΗΣ ΜΑΚΕΔΟΝΙΑΣ</v>
      </c>
      <c r="I1536" s="53">
        <f>INDEX(Δεδομένα!E$1:E$13,MATCH('2021'!H1536,Δεδομένα!D$1:D$13,0))</f>
        <v>3</v>
      </c>
      <c r="J1536" s="4">
        <v>44406</v>
      </c>
      <c r="K1536" s="3" t="s">
        <v>1021</v>
      </c>
      <c r="L1536" s="17" t="str">
        <f t="shared" si="108"/>
        <v>29/07/2021 15:02</v>
      </c>
      <c r="M1536" s="4">
        <v>44406</v>
      </c>
      <c r="N1536" s="3" t="s">
        <v>1648</v>
      </c>
      <c r="O1536" s="17" t="str">
        <f t="shared" si="109"/>
        <v>29/07/2021 16:08</v>
      </c>
      <c r="P1536" s="24">
        <f t="shared" si="110"/>
        <v>4.5833333337213844E-2</v>
      </c>
      <c r="Q1536" s="28">
        <v>0</v>
      </c>
      <c r="R1536" s="27">
        <f t="shared" si="111"/>
        <v>66.000000005587935</v>
      </c>
      <c r="S1536" s="3" t="s">
        <v>4</v>
      </c>
      <c r="T1536" s="3" t="s">
        <v>2173</v>
      </c>
      <c r="U1536" s="3" t="s">
        <v>123</v>
      </c>
      <c r="V1536" s="3" t="s">
        <v>2208</v>
      </c>
      <c r="W1536" s="5">
        <v>0</v>
      </c>
      <c r="X1536" s="5">
        <v>0</v>
      </c>
      <c r="Y1536" s="5">
        <v>0</v>
      </c>
      <c r="Z1536" s="5">
        <v>0</v>
      </c>
      <c r="AA1536" s="5">
        <v>0.4</v>
      </c>
      <c r="AB1536" s="5">
        <v>0</v>
      </c>
      <c r="AC1536" s="5">
        <v>0</v>
      </c>
      <c r="AD1536" s="5">
        <v>0</v>
      </c>
      <c r="AE1536" s="2">
        <v>3</v>
      </c>
      <c r="AF1536" s="2">
        <v>0</v>
      </c>
      <c r="AG1536" s="2">
        <v>0</v>
      </c>
      <c r="AH1536" s="2">
        <v>0</v>
      </c>
      <c r="AI1536" s="2">
        <v>0</v>
      </c>
      <c r="AJ1536" s="2">
        <v>1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</row>
    <row r="1537" spans="1:46" x14ac:dyDescent="0.2">
      <c r="A1537" s="2">
        <v>1682555</v>
      </c>
      <c r="B1537" s="2">
        <v>876244</v>
      </c>
      <c r="C1537" s="7">
        <v>22.2110432578129</v>
      </c>
      <c r="D1537" s="7">
        <v>40.780001254348299</v>
      </c>
      <c r="E1537" s="19" t="s">
        <v>2169</v>
      </c>
      <c r="F1537" s="46">
        <f>INDEX(Δεδομένα!$P:$P,MATCH('2021'!E1537,Δεδομένα!$O:$O,0))</f>
        <v>253</v>
      </c>
      <c r="G1537" s="49" t="s">
        <v>2170</v>
      </c>
      <c r="H1537" s="51" t="str">
        <f>INDEX(Δεδομένα!B$1:B$51,MATCH('2021'!G1537,Δεδομένα!A$1:A$51,0))</f>
        <v>ΚΕΝΤΡΙΚΗΣ ΜΑΚΕΔΟΝΙΑΣ</v>
      </c>
      <c r="I1537" s="53">
        <f>INDEX(Δεδομένα!E$1:E$13,MATCH('2021'!H1537,Δεδομένα!D$1:D$13,0))</f>
        <v>3</v>
      </c>
      <c r="J1537" s="4">
        <v>44408</v>
      </c>
      <c r="K1537" s="3" t="s">
        <v>812</v>
      </c>
      <c r="L1537" s="17" t="str">
        <f t="shared" si="108"/>
        <v>31/07/2021 10:10</v>
      </c>
      <c r="M1537" s="4">
        <v>44408</v>
      </c>
      <c r="N1537" s="3" t="s">
        <v>850</v>
      </c>
      <c r="O1537" s="17" t="str">
        <f t="shared" si="109"/>
        <v>31/07/2021 11:19</v>
      </c>
      <c r="P1537" s="24">
        <f t="shared" si="110"/>
        <v>4.7916666670062114E-2</v>
      </c>
      <c r="Q1537" s="28">
        <v>0</v>
      </c>
      <c r="R1537" s="27">
        <f t="shared" si="111"/>
        <v>69.000000004889444</v>
      </c>
      <c r="S1537" s="3" t="s">
        <v>4</v>
      </c>
      <c r="T1537" s="3" t="s">
        <v>2173</v>
      </c>
      <c r="U1537" s="3" t="s">
        <v>2192</v>
      </c>
      <c r="V1537" s="3" t="s">
        <v>2193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5</v>
      </c>
      <c r="AD1537" s="5">
        <v>0</v>
      </c>
      <c r="AE1537" s="2">
        <v>2</v>
      </c>
      <c r="AF1537" s="2">
        <v>0</v>
      </c>
      <c r="AG1537" s="2">
        <v>0</v>
      </c>
      <c r="AH1537" s="2">
        <v>0</v>
      </c>
      <c r="AI1537" s="2">
        <v>0</v>
      </c>
      <c r="AJ1537" s="2">
        <v>1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</row>
    <row r="1538" spans="1:46" x14ac:dyDescent="0.2">
      <c r="A1538" s="2">
        <v>1682556</v>
      </c>
      <c r="B1538" s="2">
        <v>876702</v>
      </c>
      <c r="C1538" s="7">
        <v>22.1697897461198</v>
      </c>
      <c r="D1538" s="7">
        <v>40.743395831258198</v>
      </c>
      <c r="E1538" s="19" t="s">
        <v>2169</v>
      </c>
      <c r="F1538" s="46">
        <f>INDEX(Δεδομένα!$P:$P,MATCH('2021'!E1538,Δεδομένα!$O:$O,0))</f>
        <v>253</v>
      </c>
      <c r="G1538" s="49" t="s">
        <v>2170</v>
      </c>
      <c r="H1538" s="51" t="str">
        <f>INDEX(Δεδομένα!B$1:B$51,MATCH('2021'!G1538,Δεδομένα!A$1:A$51,0))</f>
        <v>ΚΕΝΤΡΙΚΗΣ ΜΑΚΕΔΟΝΙΑΣ</v>
      </c>
      <c r="I1538" s="53">
        <f>INDEX(Δεδομένα!E$1:E$13,MATCH('2021'!H1538,Δεδομένα!D$1:D$13,0))</f>
        <v>3</v>
      </c>
      <c r="J1538" s="4">
        <v>44409</v>
      </c>
      <c r="K1538" s="3" t="s">
        <v>796</v>
      </c>
      <c r="L1538" s="17" t="str">
        <f t="shared" si="108"/>
        <v>01/08/2021 14:09</v>
      </c>
      <c r="M1538" s="4">
        <v>44409</v>
      </c>
      <c r="N1538" s="3" t="s">
        <v>43</v>
      </c>
      <c r="O1538" s="17" t="str">
        <f t="shared" si="109"/>
        <v>01/08/2021 21:30</v>
      </c>
      <c r="P1538" s="24">
        <f t="shared" si="110"/>
        <v>0.30625000000145519</v>
      </c>
      <c r="Q1538" s="28">
        <v>0</v>
      </c>
      <c r="R1538" s="27">
        <f t="shared" si="111"/>
        <v>441.00000000209548</v>
      </c>
      <c r="S1538" s="3" t="s">
        <v>4</v>
      </c>
      <c r="T1538" s="3" t="s">
        <v>2173</v>
      </c>
      <c r="U1538" s="3" t="s">
        <v>123</v>
      </c>
      <c r="V1538" s="3" t="s">
        <v>2208</v>
      </c>
      <c r="W1538" s="5">
        <v>0</v>
      </c>
      <c r="X1538" s="5">
        <v>0</v>
      </c>
      <c r="Y1538" s="5">
        <v>0</v>
      </c>
      <c r="Z1538" s="5">
        <v>0</v>
      </c>
      <c r="AA1538" s="5">
        <v>15</v>
      </c>
      <c r="AB1538" s="5">
        <v>35</v>
      </c>
      <c r="AC1538" s="5">
        <v>0</v>
      </c>
      <c r="AD1538" s="5">
        <v>0</v>
      </c>
      <c r="AE1538" s="2">
        <v>10</v>
      </c>
      <c r="AF1538" s="2">
        <v>0</v>
      </c>
      <c r="AG1538" s="2">
        <v>0</v>
      </c>
      <c r="AH1538" s="2">
        <v>0</v>
      </c>
      <c r="AI1538" s="2">
        <v>0</v>
      </c>
      <c r="AJ1538" s="2">
        <v>4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</row>
    <row r="1539" spans="1:46" x14ac:dyDescent="0.2">
      <c r="A1539" s="2">
        <v>1682560</v>
      </c>
      <c r="B1539" s="2">
        <v>876733</v>
      </c>
      <c r="C1539" s="7">
        <v>21.950332354549801</v>
      </c>
      <c r="D1539" s="7">
        <v>40.877630850138203</v>
      </c>
      <c r="E1539" s="19" t="s">
        <v>2169</v>
      </c>
      <c r="F1539" s="46">
        <f>INDEX(Δεδομένα!$P:$P,MATCH('2021'!E1539,Δεδομένα!$O:$O,0))</f>
        <v>253</v>
      </c>
      <c r="G1539" s="49" t="s">
        <v>2170</v>
      </c>
      <c r="H1539" s="51" t="str">
        <f>INDEX(Δεδομένα!B$1:B$51,MATCH('2021'!G1539,Δεδομένα!A$1:A$51,0))</f>
        <v>ΚΕΝΤΡΙΚΗΣ ΜΑΚΕΔΟΝΙΑΣ</v>
      </c>
      <c r="I1539" s="53">
        <f>INDEX(Δεδομένα!E$1:E$13,MATCH('2021'!H1539,Δεδομένα!D$1:D$13,0))</f>
        <v>3</v>
      </c>
      <c r="J1539" s="4">
        <v>44409</v>
      </c>
      <c r="K1539" s="3" t="s">
        <v>1648</v>
      </c>
      <c r="L1539" s="17" t="str">
        <f t="shared" si="108"/>
        <v>01/08/2021 16:08</v>
      </c>
      <c r="M1539" s="4">
        <v>44409</v>
      </c>
      <c r="N1539" s="3" t="s">
        <v>181</v>
      </c>
      <c r="O1539" s="17" t="str">
        <f t="shared" si="109"/>
        <v>01/08/2021 17:37</v>
      </c>
      <c r="P1539" s="24">
        <f t="shared" si="110"/>
        <v>6.1805555553291924E-2</v>
      </c>
      <c r="Q1539" s="28">
        <v>0</v>
      </c>
      <c r="R1539" s="27">
        <f t="shared" si="111"/>
        <v>88.999999996740371</v>
      </c>
      <c r="S1539" s="3" t="s">
        <v>4</v>
      </c>
      <c r="T1539" s="3" t="s">
        <v>2176</v>
      </c>
      <c r="U1539" s="3" t="s">
        <v>123</v>
      </c>
      <c r="V1539" s="3" t="s">
        <v>2179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0.01</v>
      </c>
      <c r="AE1539" s="2">
        <v>2</v>
      </c>
      <c r="AF1539" s="2">
        <v>0</v>
      </c>
      <c r="AG1539" s="2">
        <v>0</v>
      </c>
      <c r="AH1539" s="2">
        <v>0</v>
      </c>
      <c r="AI1539" s="2">
        <v>0</v>
      </c>
      <c r="AJ1539" s="2">
        <v>1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</row>
    <row r="1540" spans="1:46" x14ac:dyDescent="0.2">
      <c r="A1540" s="2">
        <v>1683043</v>
      </c>
      <c r="B1540" s="2">
        <v>877174</v>
      </c>
      <c r="C1540" s="7">
        <v>21.784779052605099</v>
      </c>
      <c r="D1540" s="7">
        <v>40.817834832178299</v>
      </c>
      <c r="E1540" s="19" t="s">
        <v>2169</v>
      </c>
      <c r="F1540" s="46">
        <f>INDEX(Δεδομένα!$P:$P,MATCH('2021'!E1540,Δεδομένα!$O:$O,0))</f>
        <v>253</v>
      </c>
      <c r="G1540" s="49" t="s">
        <v>2170</v>
      </c>
      <c r="H1540" s="51" t="str">
        <f>INDEX(Δεδομένα!B$1:B$51,MATCH('2021'!G1540,Δεδομένα!A$1:A$51,0))</f>
        <v>ΚΕΝΤΡΙΚΗΣ ΜΑΚΕΔΟΝΙΑΣ</v>
      </c>
      <c r="I1540" s="53">
        <f>INDEX(Δεδομένα!E$1:E$13,MATCH('2021'!H1540,Δεδομένα!D$1:D$13,0))</f>
        <v>3</v>
      </c>
      <c r="J1540" s="4">
        <v>44410</v>
      </c>
      <c r="K1540" s="3" t="s">
        <v>1064</v>
      </c>
      <c r="L1540" s="17" t="str">
        <f t="shared" si="108"/>
        <v>02/08/2021 21:04</v>
      </c>
      <c r="M1540" s="4">
        <v>44411</v>
      </c>
      <c r="N1540" s="3" t="s">
        <v>2275</v>
      </c>
      <c r="O1540" s="17" t="str">
        <f t="shared" si="109"/>
        <v>03/08/2021 00:45</v>
      </c>
      <c r="P1540" s="24">
        <f t="shared" si="110"/>
        <v>0.15347222222044365</v>
      </c>
      <c r="Q1540" s="28">
        <v>0</v>
      </c>
      <c r="R1540" s="27">
        <f t="shared" si="111"/>
        <v>220.99999999743886</v>
      </c>
      <c r="S1540" s="3" t="s">
        <v>4</v>
      </c>
      <c r="T1540" s="3" t="s">
        <v>2176</v>
      </c>
      <c r="U1540" s="3" t="s">
        <v>1128</v>
      </c>
      <c r="V1540" s="3" t="s">
        <v>2276</v>
      </c>
      <c r="W1540" s="5">
        <v>0</v>
      </c>
      <c r="X1540" s="5">
        <v>2.5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2">
        <v>2</v>
      </c>
      <c r="AF1540" s="2">
        <v>0</v>
      </c>
      <c r="AG1540" s="2">
        <v>0</v>
      </c>
      <c r="AH1540" s="2">
        <v>0</v>
      </c>
      <c r="AI1540" s="2">
        <v>0</v>
      </c>
      <c r="AJ1540" s="2">
        <v>1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</row>
    <row r="1541" spans="1:46" x14ac:dyDescent="0.2">
      <c r="A1541" s="2">
        <v>1683318</v>
      </c>
      <c r="B1541" s="2">
        <v>877422</v>
      </c>
      <c r="C1541" s="7">
        <v>22.210768607669898</v>
      </c>
      <c r="D1541" s="7">
        <v>40.744684836997202</v>
      </c>
      <c r="E1541" s="19" t="s">
        <v>2169</v>
      </c>
      <c r="F1541" s="46">
        <f>INDEX(Δεδομένα!$P:$P,MATCH('2021'!E1541,Δεδομένα!$O:$O,0))</f>
        <v>253</v>
      </c>
      <c r="G1541" s="49" t="s">
        <v>2170</v>
      </c>
      <c r="H1541" s="51" t="str">
        <f>INDEX(Δεδομένα!B$1:B$51,MATCH('2021'!G1541,Δεδομένα!A$1:A$51,0))</f>
        <v>ΚΕΝΤΡΙΚΗΣ ΜΑΚΕΔΟΝΙΑΣ</v>
      </c>
      <c r="I1541" s="53">
        <f>INDEX(Δεδομένα!E$1:E$13,MATCH('2021'!H1541,Δεδομένα!D$1:D$13,0))</f>
        <v>3</v>
      </c>
      <c r="J1541" s="4">
        <v>44411</v>
      </c>
      <c r="K1541" s="3" t="s">
        <v>394</v>
      </c>
      <c r="L1541" s="17" t="str">
        <f t="shared" si="108"/>
        <v>03/08/2021 14:12</v>
      </c>
      <c r="M1541" s="4">
        <v>44411</v>
      </c>
      <c r="N1541" s="3" t="s">
        <v>493</v>
      </c>
      <c r="O1541" s="17" t="str">
        <f t="shared" si="109"/>
        <v>03/08/2021 21:10</v>
      </c>
      <c r="P1541" s="24">
        <f t="shared" si="110"/>
        <v>0.29027777777810115</v>
      </c>
      <c r="Q1541" s="28">
        <v>0</v>
      </c>
      <c r="R1541" s="27">
        <f t="shared" si="111"/>
        <v>418.00000000046566</v>
      </c>
      <c r="S1541" s="3" t="s">
        <v>4</v>
      </c>
      <c r="T1541" s="3" t="s">
        <v>2173</v>
      </c>
      <c r="U1541" s="3" t="s">
        <v>2174</v>
      </c>
      <c r="V1541" s="3" t="s">
        <v>2175</v>
      </c>
      <c r="W1541" s="5">
        <v>0</v>
      </c>
      <c r="X1541" s="5">
        <v>0</v>
      </c>
      <c r="Y1541" s="5">
        <v>0</v>
      </c>
      <c r="Z1541" s="5">
        <v>0</v>
      </c>
      <c r="AA1541" s="5">
        <v>6</v>
      </c>
      <c r="AB1541" s="5">
        <v>1</v>
      </c>
      <c r="AC1541" s="5">
        <v>0</v>
      </c>
      <c r="AD1541" s="5">
        <v>0</v>
      </c>
      <c r="AE1541" s="2">
        <v>10</v>
      </c>
      <c r="AF1541" s="2">
        <v>0</v>
      </c>
      <c r="AG1541" s="2">
        <v>0</v>
      </c>
      <c r="AH1541" s="2">
        <v>0</v>
      </c>
      <c r="AI1541" s="2">
        <v>0</v>
      </c>
      <c r="AJ1541" s="2">
        <v>5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</row>
    <row r="1542" spans="1:46" x14ac:dyDescent="0.2">
      <c r="A1542" s="2">
        <v>1683359</v>
      </c>
      <c r="B1542" s="2">
        <v>877612</v>
      </c>
      <c r="C1542" s="7">
        <v>22.178818989420702</v>
      </c>
      <c r="D1542" s="7">
        <v>40.702577652097098</v>
      </c>
      <c r="E1542" s="19" t="s">
        <v>2169</v>
      </c>
      <c r="F1542" s="46">
        <f>INDEX(Δεδομένα!$P:$P,MATCH('2021'!E1542,Δεδομένα!$O:$O,0))</f>
        <v>253</v>
      </c>
      <c r="G1542" s="49" t="s">
        <v>2170</v>
      </c>
      <c r="H1542" s="51" t="str">
        <f>INDEX(Δεδομένα!B$1:B$51,MATCH('2021'!G1542,Δεδομένα!A$1:A$51,0))</f>
        <v>ΚΕΝΤΡΙΚΗΣ ΜΑΚΕΔΟΝΙΑΣ</v>
      </c>
      <c r="I1542" s="53">
        <f>INDEX(Δεδομένα!E$1:E$13,MATCH('2021'!H1542,Δεδομένα!D$1:D$13,0))</f>
        <v>3</v>
      </c>
      <c r="J1542" s="4">
        <v>44411</v>
      </c>
      <c r="K1542" s="3" t="s">
        <v>415</v>
      </c>
      <c r="L1542" s="17" t="str">
        <f t="shared" si="108"/>
        <v>03/08/2021 16:40</v>
      </c>
      <c r="M1542" s="4">
        <v>44411</v>
      </c>
      <c r="N1542" s="3" t="s">
        <v>2277</v>
      </c>
      <c r="O1542" s="17" t="str">
        <f t="shared" si="109"/>
        <v>03/08/2021 21:29</v>
      </c>
      <c r="P1542" s="24">
        <f t="shared" si="110"/>
        <v>0.20069444444379769</v>
      </c>
      <c r="Q1542" s="28">
        <v>0</v>
      </c>
      <c r="R1542" s="27">
        <f t="shared" si="111"/>
        <v>288.99999999906868</v>
      </c>
      <c r="S1542" s="3" t="s">
        <v>4</v>
      </c>
      <c r="T1542" s="3" t="s">
        <v>2173</v>
      </c>
      <c r="U1542" s="3" t="s">
        <v>2199</v>
      </c>
      <c r="V1542" s="3" t="s">
        <v>2278</v>
      </c>
      <c r="W1542" s="5">
        <v>0</v>
      </c>
      <c r="X1542" s="5">
        <v>0</v>
      </c>
      <c r="Y1542" s="5">
        <v>0</v>
      </c>
      <c r="Z1542" s="5">
        <v>0</v>
      </c>
      <c r="AA1542" s="5">
        <v>10</v>
      </c>
      <c r="AB1542" s="5">
        <v>0</v>
      </c>
      <c r="AC1542" s="5">
        <v>0</v>
      </c>
      <c r="AD1542" s="5">
        <v>0</v>
      </c>
      <c r="AE1542" s="2">
        <v>8</v>
      </c>
      <c r="AF1542" s="2">
        <v>0</v>
      </c>
      <c r="AG1542" s="2">
        <v>0</v>
      </c>
      <c r="AH1542" s="2">
        <v>0</v>
      </c>
      <c r="AI1542" s="2">
        <v>0</v>
      </c>
      <c r="AJ1542" s="2">
        <v>4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</row>
    <row r="1543" spans="1:46" x14ac:dyDescent="0.2">
      <c r="A1543" s="2">
        <v>1683656</v>
      </c>
      <c r="B1543" s="2">
        <v>878241</v>
      </c>
      <c r="C1543" s="7">
        <v>22.178184379521198</v>
      </c>
      <c r="D1543" s="7">
        <v>40.7502124993905</v>
      </c>
      <c r="E1543" s="19" t="s">
        <v>2169</v>
      </c>
      <c r="F1543" s="46">
        <f>INDEX(Δεδομένα!$P:$P,MATCH('2021'!E1543,Δεδομένα!$O:$O,0))</f>
        <v>253</v>
      </c>
      <c r="G1543" s="49" t="s">
        <v>2170</v>
      </c>
      <c r="H1543" s="51" t="str">
        <f>INDEX(Δεδομένα!B$1:B$51,MATCH('2021'!G1543,Δεδομένα!A$1:A$51,0))</f>
        <v>ΚΕΝΤΡΙΚΗΣ ΜΑΚΕΔΟΝΙΑΣ</v>
      </c>
      <c r="I1543" s="53">
        <f>INDEX(Δεδομένα!E$1:E$13,MATCH('2021'!H1543,Δεδομένα!D$1:D$13,0))</f>
        <v>3</v>
      </c>
      <c r="J1543" s="4">
        <v>44412</v>
      </c>
      <c r="K1543" s="3" t="s">
        <v>2279</v>
      </c>
      <c r="L1543" s="17" t="str">
        <f t="shared" si="108"/>
        <v>04/08/2021 13:26</v>
      </c>
      <c r="M1543" s="4">
        <v>44412</v>
      </c>
      <c r="N1543" s="3" t="s">
        <v>632</v>
      </c>
      <c r="O1543" s="17" t="str">
        <f t="shared" si="109"/>
        <v>04/08/2021 15:43</v>
      </c>
      <c r="P1543" s="24">
        <f t="shared" si="110"/>
        <v>9.5138888893416151E-2</v>
      </c>
      <c r="Q1543" s="28">
        <v>0</v>
      </c>
      <c r="R1543" s="27">
        <f t="shared" si="111"/>
        <v>137.00000000651926</v>
      </c>
      <c r="S1543" s="3" t="s">
        <v>4</v>
      </c>
      <c r="T1543" s="3" t="s">
        <v>2173</v>
      </c>
      <c r="U1543" s="3" t="s">
        <v>123</v>
      </c>
      <c r="V1543" s="3" t="s">
        <v>2208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1</v>
      </c>
      <c r="AE1543" s="2">
        <v>2</v>
      </c>
      <c r="AF1543" s="2">
        <v>0</v>
      </c>
      <c r="AG1543" s="2">
        <v>0</v>
      </c>
      <c r="AH1543" s="2">
        <v>0</v>
      </c>
      <c r="AI1543" s="2">
        <v>0</v>
      </c>
      <c r="AJ1543" s="2">
        <v>1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</row>
    <row r="1544" spans="1:46" x14ac:dyDescent="0.2">
      <c r="A1544" s="2">
        <v>1684584</v>
      </c>
      <c r="B1544" s="2">
        <v>879556</v>
      </c>
      <c r="C1544" s="7">
        <v>22.205356472878702</v>
      </c>
      <c r="D1544" s="7">
        <v>40.745520648684199</v>
      </c>
      <c r="E1544" s="19" t="s">
        <v>2169</v>
      </c>
      <c r="F1544" s="46">
        <f>INDEX(Δεδομένα!$P:$P,MATCH('2021'!E1544,Δεδομένα!$O:$O,0))</f>
        <v>253</v>
      </c>
      <c r="G1544" s="49" t="s">
        <v>2170</v>
      </c>
      <c r="H1544" s="51" t="str">
        <f>INDEX(Δεδομένα!B$1:B$51,MATCH('2021'!G1544,Δεδομένα!A$1:A$51,0))</f>
        <v>ΚΕΝΤΡΙΚΗΣ ΜΑΚΕΔΟΝΙΑΣ</v>
      </c>
      <c r="I1544" s="53">
        <f>INDEX(Δεδομένα!E$1:E$13,MATCH('2021'!H1544,Δεδομένα!D$1:D$13,0))</f>
        <v>3</v>
      </c>
      <c r="J1544" s="4">
        <v>44414</v>
      </c>
      <c r="K1544" s="3" t="s">
        <v>673</v>
      </c>
      <c r="L1544" s="17" t="str">
        <f t="shared" si="108"/>
        <v>06/08/2021 15:59</v>
      </c>
      <c r="M1544" s="4">
        <v>44414</v>
      </c>
      <c r="N1544" s="3" t="s">
        <v>46</v>
      </c>
      <c r="O1544" s="17" t="str">
        <f t="shared" si="109"/>
        <v>06/08/2021 16:55</v>
      </c>
      <c r="P1544" s="24">
        <f t="shared" si="110"/>
        <v>3.8888888884685002E-2</v>
      </c>
      <c r="Q1544" s="28">
        <v>0</v>
      </c>
      <c r="R1544" s="27">
        <f t="shared" si="111"/>
        <v>55.999999993946403</v>
      </c>
      <c r="S1544" s="3" t="s">
        <v>4</v>
      </c>
      <c r="T1544" s="3" t="s">
        <v>2173</v>
      </c>
      <c r="U1544" s="3" t="s">
        <v>2174</v>
      </c>
      <c r="V1544" s="3" t="s">
        <v>2280</v>
      </c>
      <c r="W1544" s="5">
        <v>0</v>
      </c>
      <c r="X1544" s="5">
        <v>0</v>
      </c>
      <c r="Y1544" s="5">
        <v>0</v>
      </c>
      <c r="Z1544" s="5">
        <v>0.2</v>
      </c>
      <c r="AA1544" s="5">
        <v>0</v>
      </c>
      <c r="AB1544" s="5">
        <v>0</v>
      </c>
      <c r="AC1544" s="5">
        <v>0</v>
      </c>
      <c r="AD1544" s="5">
        <v>0</v>
      </c>
      <c r="AE1544" s="2">
        <v>2</v>
      </c>
      <c r="AF1544" s="2">
        <v>0</v>
      </c>
      <c r="AG1544" s="2">
        <v>0</v>
      </c>
      <c r="AH1544" s="2">
        <v>0</v>
      </c>
      <c r="AI1544" s="2">
        <v>0</v>
      </c>
      <c r="AJ1544" s="2">
        <v>1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</row>
    <row r="1545" spans="1:46" x14ac:dyDescent="0.2">
      <c r="A1545" s="2">
        <v>1684589</v>
      </c>
      <c r="B1545" s="2">
        <v>879622</v>
      </c>
      <c r="C1545" s="7">
        <v>22.197331245457502</v>
      </c>
      <c r="D1545" s="7">
        <v>40.732423942029101</v>
      </c>
      <c r="E1545" s="19" t="s">
        <v>2169</v>
      </c>
      <c r="F1545" s="46">
        <f>INDEX(Δεδομένα!$P:$P,MATCH('2021'!E1545,Δεδομένα!$O:$O,0))</f>
        <v>253</v>
      </c>
      <c r="G1545" s="49" t="s">
        <v>2170</v>
      </c>
      <c r="H1545" s="51" t="str">
        <f>INDEX(Δεδομένα!B$1:B$51,MATCH('2021'!G1545,Δεδομένα!A$1:A$51,0))</f>
        <v>ΚΕΝΤΡΙΚΗΣ ΜΑΚΕΔΟΝΙΑΣ</v>
      </c>
      <c r="I1545" s="53">
        <f>INDEX(Δεδομένα!E$1:E$13,MATCH('2021'!H1545,Δεδομένα!D$1:D$13,0))</f>
        <v>3</v>
      </c>
      <c r="J1545" s="4">
        <v>44414</v>
      </c>
      <c r="K1545" s="3" t="s">
        <v>461</v>
      </c>
      <c r="L1545" s="17" t="str">
        <f t="shared" si="108"/>
        <v>06/08/2021 17:00</v>
      </c>
      <c r="M1545" s="4">
        <v>44414</v>
      </c>
      <c r="N1545" s="3" t="s">
        <v>502</v>
      </c>
      <c r="O1545" s="17" t="str">
        <f t="shared" si="109"/>
        <v>06/08/2021 19:30</v>
      </c>
      <c r="P1545" s="24">
        <f t="shared" si="110"/>
        <v>0.10416666666424135</v>
      </c>
      <c r="Q1545" s="28">
        <v>0</v>
      </c>
      <c r="R1545" s="27">
        <f t="shared" si="111"/>
        <v>149.99999999650754</v>
      </c>
      <c r="S1545" s="3" t="s">
        <v>4</v>
      </c>
      <c r="T1545" s="3" t="s">
        <v>2173</v>
      </c>
      <c r="U1545" s="3" t="s">
        <v>2174</v>
      </c>
      <c r="V1545" s="3" t="s">
        <v>2280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1.7</v>
      </c>
      <c r="AC1545" s="5">
        <v>0</v>
      </c>
      <c r="AD1545" s="5">
        <v>0</v>
      </c>
      <c r="AE1545" s="2">
        <v>2</v>
      </c>
      <c r="AF1545" s="2">
        <v>0</v>
      </c>
      <c r="AG1545" s="2">
        <v>0</v>
      </c>
      <c r="AH1545" s="2">
        <v>0</v>
      </c>
      <c r="AI1545" s="2">
        <v>0</v>
      </c>
      <c r="AJ1545" s="2">
        <v>1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</row>
    <row r="1546" spans="1:46" x14ac:dyDescent="0.2">
      <c r="A1546" s="2">
        <v>1684596</v>
      </c>
      <c r="B1546" s="2">
        <v>880522</v>
      </c>
      <c r="C1546" s="7">
        <v>22.146780023939598</v>
      </c>
      <c r="D1546" s="7">
        <v>40.776417656705597</v>
      </c>
      <c r="E1546" s="19" t="s">
        <v>2169</v>
      </c>
      <c r="F1546" s="46">
        <f>INDEX(Δεδομένα!$P:$P,MATCH('2021'!E1546,Δεδομένα!$O:$O,0))</f>
        <v>253</v>
      </c>
      <c r="G1546" s="49" t="s">
        <v>2170</v>
      </c>
      <c r="H1546" s="51" t="str">
        <f>INDEX(Δεδομένα!B$1:B$51,MATCH('2021'!G1546,Δεδομένα!A$1:A$51,0))</f>
        <v>ΚΕΝΤΡΙΚΗΣ ΜΑΚΕΔΟΝΙΑΣ</v>
      </c>
      <c r="I1546" s="53">
        <f>INDEX(Δεδομένα!E$1:E$13,MATCH('2021'!H1546,Δεδομένα!D$1:D$13,0))</f>
        <v>3</v>
      </c>
      <c r="J1546" s="4">
        <v>44415</v>
      </c>
      <c r="K1546" s="3" t="s">
        <v>2226</v>
      </c>
      <c r="L1546" s="17" t="str">
        <f t="shared" si="108"/>
        <v>07/08/2021 21:34</v>
      </c>
      <c r="M1546" s="4">
        <v>44415</v>
      </c>
      <c r="N1546" s="3" t="s">
        <v>920</v>
      </c>
      <c r="O1546" s="17" t="str">
        <f t="shared" si="109"/>
        <v>07/08/2021 22:14</v>
      </c>
      <c r="P1546" s="24">
        <f t="shared" si="110"/>
        <v>2.7777777781011537E-2</v>
      </c>
      <c r="Q1546" s="28">
        <v>0</v>
      </c>
      <c r="R1546" s="27">
        <f t="shared" si="111"/>
        <v>40.000000004656613</v>
      </c>
      <c r="S1546" s="3" t="s">
        <v>4</v>
      </c>
      <c r="T1546" s="3" t="s">
        <v>2173</v>
      </c>
      <c r="U1546" s="3" t="s">
        <v>2222</v>
      </c>
      <c r="V1546" s="3" t="s">
        <v>2223</v>
      </c>
      <c r="W1546" s="5">
        <v>0</v>
      </c>
      <c r="X1546" s="5">
        <v>0</v>
      </c>
      <c r="Y1546" s="5">
        <v>0</v>
      </c>
      <c r="Z1546" s="5">
        <v>0</v>
      </c>
      <c r="AA1546" s="5">
        <v>0.02</v>
      </c>
      <c r="AB1546" s="5">
        <v>0</v>
      </c>
      <c r="AC1546" s="5">
        <v>0</v>
      </c>
      <c r="AD1546" s="5">
        <v>0</v>
      </c>
      <c r="AE1546" s="2">
        <v>4</v>
      </c>
      <c r="AF1546" s="2">
        <v>0</v>
      </c>
      <c r="AG1546" s="2">
        <v>0</v>
      </c>
      <c r="AH1546" s="2">
        <v>0</v>
      </c>
      <c r="AI1546" s="2">
        <v>0</v>
      </c>
      <c r="AJ1546" s="2">
        <v>2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</row>
    <row r="1547" spans="1:46" x14ac:dyDescent="0.2">
      <c r="A1547" s="2">
        <v>1686264</v>
      </c>
      <c r="B1547" s="2">
        <v>881650</v>
      </c>
      <c r="C1547" s="7">
        <v>22.2179700038261</v>
      </c>
      <c r="D1547" s="7">
        <v>40.772730428471</v>
      </c>
      <c r="E1547" s="19" t="s">
        <v>2169</v>
      </c>
      <c r="F1547" s="46">
        <f>INDEX(Δεδομένα!$P:$P,MATCH('2021'!E1547,Δεδομένα!$O:$O,0))</f>
        <v>253</v>
      </c>
      <c r="G1547" s="49" t="s">
        <v>2170</v>
      </c>
      <c r="H1547" s="51" t="str">
        <f>INDEX(Δεδομένα!B$1:B$51,MATCH('2021'!G1547,Δεδομένα!A$1:A$51,0))</f>
        <v>ΚΕΝΤΡΙΚΗΣ ΜΑΚΕΔΟΝΙΑΣ</v>
      </c>
      <c r="I1547" s="53">
        <f>INDEX(Δεδομένα!E$1:E$13,MATCH('2021'!H1547,Δεδομένα!D$1:D$13,0))</f>
        <v>3</v>
      </c>
      <c r="J1547" s="4">
        <v>44419</v>
      </c>
      <c r="K1547" s="3" t="s">
        <v>1310</v>
      </c>
      <c r="L1547" s="17" t="str">
        <f t="shared" si="108"/>
        <v>11/08/2021 12:45</v>
      </c>
      <c r="M1547" s="4">
        <v>44419</v>
      </c>
      <c r="N1547" s="3" t="s">
        <v>1442</v>
      </c>
      <c r="O1547" s="17" t="str">
        <f t="shared" si="109"/>
        <v>11/08/2021 14:11</v>
      </c>
      <c r="P1547" s="24">
        <f t="shared" si="110"/>
        <v>5.9722222220443655E-2</v>
      </c>
      <c r="Q1547" s="28">
        <v>0</v>
      </c>
      <c r="R1547" s="27">
        <f t="shared" si="111"/>
        <v>85.999999997438863</v>
      </c>
      <c r="S1547" s="3" t="s">
        <v>4</v>
      </c>
      <c r="T1547" s="3" t="s">
        <v>2173</v>
      </c>
      <c r="U1547" s="3" t="s">
        <v>1248</v>
      </c>
      <c r="V1547" s="3" t="s">
        <v>2281</v>
      </c>
      <c r="W1547" s="5">
        <v>0</v>
      </c>
      <c r="X1547" s="5">
        <v>0</v>
      </c>
      <c r="Y1547" s="5">
        <v>0</v>
      </c>
      <c r="Z1547" s="5">
        <v>0.1</v>
      </c>
      <c r="AA1547" s="5">
        <v>0</v>
      </c>
      <c r="AB1547" s="5">
        <v>0</v>
      </c>
      <c r="AC1547" s="5">
        <v>0</v>
      </c>
      <c r="AD1547" s="5">
        <v>0</v>
      </c>
      <c r="AE1547" s="2">
        <v>2</v>
      </c>
      <c r="AF1547" s="2">
        <v>0</v>
      </c>
      <c r="AG1547" s="2">
        <v>0</v>
      </c>
      <c r="AH1547" s="2">
        <v>0</v>
      </c>
      <c r="AI1547" s="2">
        <v>0</v>
      </c>
      <c r="AJ1547" s="2">
        <v>1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</row>
    <row r="1548" spans="1:46" x14ac:dyDescent="0.2">
      <c r="A1548" s="2">
        <v>1686834</v>
      </c>
      <c r="B1548" s="2">
        <v>882332</v>
      </c>
      <c r="C1548" s="7">
        <v>22.127218476493098</v>
      </c>
      <c r="D1548" s="7">
        <v>40.758640118657901</v>
      </c>
      <c r="E1548" s="19" t="s">
        <v>2169</v>
      </c>
      <c r="F1548" s="46">
        <f>INDEX(Δεδομένα!$P:$P,MATCH('2021'!E1548,Δεδομένα!$O:$O,0))</f>
        <v>253</v>
      </c>
      <c r="G1548" s="49" t="s">
        <v>2170</v>
      </c>
      <c r="H1548" s="51" t="str">
        <f>INDEX(Δεδομένα!B$1:B$51,MATCH('2021'!G1548,Δεδομένα!A$1:A$51,0))</f>
        <v>ΚΕΝΤΡΙΚΗΣ ΜΑΚΕΔΟΝΙΑΣ</v>
      </c>
      <c r="I1548" s="53">
        <f>INDEX(Δεδομένα!E$1:E$13,MATCH('2021'!H1548,Δεδομένα!D$1:D$13,0))</f>
        <v>3</v>
      </c>
      <c r="J1548" s="4">
        <v>44420</v>
      </c>
      <c r="K1548" s="3" t="s">
        <v>231</v>
      </c>
      <c r="L1548" s="17" t="str">
        <f t="shared" si="108"/>
        <v>12/08/2021 18:03</v>
      </c>
      <c r="M1548" s="4">
        <v>44420</v>
      </c>
      <c r="N1548" s="3" t="s">
        <v>712</v>
      </c>
      <c r="O1548" s="17" t="str">
        <f t="shared" si="109"/>
        <v>12/08/2021 18:30</v>
      </c>
      <c r="P1548" s="24">
        <f t="shared" si="110"/>
        <v>1.8750000002910383E-2</v>
      </c>
      <c r="Q1548" s="28">
        <v>0</v>
      </c>
      <c r="R1548" s="27">
        <f t="shared" si="111"/>
        <v>27.000000004190952</v>
      </c>
      <c r="S1548" s="3" t="s">
        <v>4</v>
      </c>
      <c r="T1548" s="3" t="s">
        <v>2173</v>
      </c>
      <c r="U1548" s="3" t="s">
        <v>123</v>
      </c>
      <c r="V1548" s="3" t="s">
        <v>2282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0.1</v>
      </c>
      <c r="AC1548" s="5">
        <v>0</v>
      </c>
      <c r="AD1548" s="5">
        <v>0</v>
      </c>
      <c r="AE1548" s="2">
        <v>4</v>
      </c>
      <c r="AF1548" s="2">
        <v>0</v>
      </c>
      <c r="AG1548" s="2">
        <v>0</v>
      </c>
      <c r="AH1548" s="2">
        <v>0</v>
      </c>
      <c r="AI1548" s="2">
        <v>0</v>
      </c>
      <c r="AJ1548" s="2">
        <v>2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</row>
    <row r="1549" spans="1:46" x14ac:dyDescent="0.2">
      <c r="A1549" s="2">
        <v>1687129</v>
      </c>
      <c r="B1549" s="2">
        <v>882613</v>
      </c>
      <c r="C1549" s="7">
        <v>22.155889949267401</v>
      </c>
      <c r="D1549" s="7">
        <v>40.775135897251197</v>
      </c>
      <c r="E1549" s="19" t="s">
        <v>2169</v>
      </c>
      <c r="F1549" s="46">
        <f>INDEX(Δεδομένα!$P:$P,MATCH('2021'!E1549,Δεδομένα!$O:$O,0))</f>
        <v>253</v>
      </c>
      <c r="G1549" s="49" t="s">
        <v>2170</v>
      </c>
      <c r="H1549" s="51" t="str">
        <f>INDEX(Δεδομένα!B$1:B$51,MATCH('2021'!G1549,Δεδομένα!A$1:A$51,0))</f>
        <v>ΚΕΝΤΡΙΚΗΣ ΜΑΚΕΔΟΝΙΑΣ</v>
      </c>
      <c r="I1549" s="53">
        <f>INDEX(Δεδομένα!E$1:E$13,MATCH('2021'!H1549,Δεδομένα!D$1:D$13,0))</f>
        <v>3</v>
      </c>
      <c r="J1549" s="4">
        <v>44421</v>
      </c>
      <c r="K1549" s="3" t="s">
        <v>452</v>
      </c>
      <c r="L1549" s="17" t="str">
        <f t="shared" si="108"/>
        <v>13/08/2021 15:52</v>
      </c>
      <c r="M1549" s="4">
        <v>44421</v>
      </c>
      <c r="N1549" s="3" t="s">
        <v>2283</v>
      </c>
      <c r="O1549" s="17" t="str">
        <f t="shared" si="109"/>
        <v>13/08/2021 22:07</v>
      </c>
      <c r="P1549" s="24">
        <f t="shared" si="110"/>
        <v>0.26041666666424135</v>
      </c>
      <c r="Q1549" s="28">
        <v>0</v>
      </c>
      <c r="R1549" s="27">
        <f t="shared" si="111"/>
        <v>374.99999999650754</v>
      </c>
      <c r="S1549" s="3" t="s">
        <v>4</v>
      </c>
      <c r="T1549" s="3" t="s">
        <v>2173</v>
      </c>
      <c r="U1549" s="3" t="s">
        <v>2222</v>
      </c>
      <c r="V1549" s="3" t="s">
        <v>2284</v>
      </c>
      <c r="W1549" s="5">
        <v>0</v>
      </c>
      <c r="X1549" s="5">
        <v>0</v>
      </c>
      <c r="Y1549" s="5">
        <v>0</v>
      </c>
      <c r="Z1549" s="5">
        <v>4</v>
      </c>
      <c r="AA1549" s="5">
        <v>4</v>
      </c>
      <c r="AB1549" s="5">
        <v>0</v>
      </c>
      <c r="AC1549" s="5">
        <v>0</v>
      </c>
      <c r="AD1549" s="5">
        <v>0</v>
      </c>
      <c r="AE1549" s="2">
        <v>8</v>
      </c>
      <c r="AF1549" s="2">
        <v>0</v>
      </c>
      <c r="AG1549" s="2">
        <v>0</v>
      </c>
      <c r="AH1549" s="2">
        <v>0</v>
      </c>
      <c r="AI1549" s="2">
        <v>0</v>
      </c>
      <c r="AJ1549" s="2">
        <v>3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</row>
    <row r="1550" spans="1:46" x14ac:dyDescent="0.2">
      <c r="A1550" s="2">
        <v>1689245</v>
      </c>
      <c r="B1550" s="2">
        <v>884226</v>
      </c>
      <c r="C1550" s="7">
        <v>22.155508046459499</v>
      </c>
      <c r="D1550" s="7">
        <v>40.724063694756197</v>
      </c>
      <c r="E1550" s="19" t="s">
        <v>2169</v>
      </c>
      <c r="F1550" s="46">
        <f>INDEX(Δεδομένα!$P:$P,MATCH('2021'!E1550,Δεδομένα!$O:$O,0))</f>
        <v>253</v>
      </c>
      <c r="G1550" s="49" t="s">
        <v>2170</v>
      </c>
      <c r="H1550" s="51" t="str">
        <f>INDEX(Δεδομένα!B$1:B$51,MATCH('2021'!G1550,Δεδομένα!A$1:A$51,0))</f>
        <v>ΚΕΝΤΡΙΚΗΣ ΜΑΚΕΔΟΝΙΑΣ</v>
      </c>
      <c r="I1550" s="53">
        <f>INDEX(Δεδομένα!E$1:E$13,MATCH('2021'!H1550,Δεδομένα!D$1:D$13,0))</f>
        <v>3</v>
      </c>
      <c r="J1550" s="4">
        <v>44427</v>
      </c>
      <c r="K1550" s="3" t="s">
        <v>1856</v>
      </c>
      <c r="L1550" s="17" t="str">
        <f t="shared" si="108"/>
        <v>19/08/2021 09:25</v>
      </c>
      <c r="M1550" s="4">
        <v>44427</v>
      </c>
      <c r="N1550" s="3" t="s">
        <v>669</v>
      </c>
      <c r="O1550" s="17" t="str">
        <f t="shared" si="109"/>
        <v>19/08/2021 09:51</v>
      </c>
      <c r="P1550" s="24">
        <f t="shared" si="110"/>
        <v>1.8055555556202307E-2</v>
      </c>
      <c r="Q1550" s="28">
        <v>0</v>
      </c>
      <c r="R1550" s="27">
        <f t="shared" si="111"/>
        <v>26.000000000931323</v>
      </c>
      <c r="S1550" s="3" t="s">
        <v>4</v>
      </c>
      <c r="T1550" s="3" t="s">
        <v>2173</v>
      </c>
      <c r="U1550" s="3" t="s">
        <v>2218</v>
      </c>
      <c r="V1550" s="3" t="s">
        <v>2285</v>
      </c>
      <c r="W1550" s="5">
        <v>0</v>
      </c>
      <c r="X1550" s="5">
        <v>0</v>
      </c>
      <c r="Y1550" s="5">
        <v>0</v>
      </c>
      <c r="Z1550" s="5">
        <v>0.03</v>
      </c>
      <c r="AA1550" s="5">
        <v>0</v>
      </c>
      <c r="AB1550" s="5">
        <v>0</v>
      </c>
      <c r="AC1550" s="5">
        <v>0</v>
      </c>
      <c r="AD1550" s="5">
        <v>0</v>
      </c>
      <c r="AE1550" s="2">
        <v>2</v>
      </c>
      <c r="AF1550" s="2">
        <v>0</v>
      </c>
      <c r="AG1550" s="2">
        <v>0</v>
      </c>
      <c r="AH1550" s="2">
        <v>0</v>
      </c>
      <c r="AI1550" s="2">
        <v>0</v>
      </c>
      <c r="AJ1550" s="2">
        <v>1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</row>
    <row r="1551" spans="1:46" x14ac:dyDescent="0.2">
      <c r="A1551" s="2">
        <v>1690014</v>
      </c>
      <c r="B1551" s="2">
        <v>885381</v>
      </c>
      <c r="C1551" s="7">
        <v>22.172349916997</v>
      </c>
      <c r="D1551" s="7">
        <v>40.739713490566103</v>
      </c>
      <c r="E1551" s="19" t="s">
        <v>2169</v>
      </c>
      <c r="F1551" s="46">
        <f>INDEX(Δεδομένα!$P:$P,MATCH('2021'!E1551,Δεδομένα!$O:$O,0))</f>
        <v>253</v>
      </c>
      <c r="G1551" s="49" t="s">
        <v>2170</v>
      </c>
      <c r="H1551" s="51" t="str">
        <f>INDEX(Δεδομένα!B$1:B$51,MATCH('2021'!G1551,Δεδομένα!A$1:A$51,0))</f>
        <v>ΚΕΝΤΡΙΚΗΣ ΜΑΚΕΔΟΝΙΑΣ</v>
      </c>
      <c r="I1551" s="53">
        <f>INDEX(Δεδομένα!E$1:E$13,MATCH('2021'!H1551,Δεδομένα!D$1:D$13,0))</f>
        <v>3</v>
      </c>
      <c r="J1551" s="4">
        <v>44431</v>
      </c>
      <c r="K1551" s="3" t="s">
        <v>221</v>
      </c>
      <c r="L1551" s="17" t="str">
        <f t="shared" si="108"/>
        <v>23/08/2021 16:15</v>
      </c>
      <c r="M1551" s="4">
        <v>44431</v>
      </c>
      <c r="N1551" s="3" t="s">
        <v>844</v>
      </c>
      <c r="O1551" s="17" t="str">
        <f t="shared" si="109"/>
        <v>23/08/2021 17:35</v>
      </c>
      <c r="P1551" s="24">
        <f t="shared" si="110"/>
        <v>5.5555555554747116E-2</v>
      </c>
      <c r="Q1551" s="28">
        <v>0</v>
      </c>
      <c r="R1551" s="27">
        <f t="shared" si="111"/>
        <v>79.999999998835847</v>
      </c>
      <c r="S1551" s="3" t="s">
        <v>4</v>
      </c>
      <c r="T1551" s="3" t="s">
        <v>2173</v>
      </c>
      <c r="U1551" s="3" t="s">
        <v>4</v>
      </c>
      <c r="V1551" s="3" t="s">
        <v>2286</v>
      </c>
      <c r="W1551" s="5">
        <v>0</v>
      </c>
      <c r="X1551" s="5">
        <v>0</v>
      </c>
      <c r="Y1551" s="5">
        <v>0</v>
      </c>
      <c r="Z1551" s="5">
        <v>0</v>
      </c>
      <c r="AA1551" s="5">
        <v>1</v>
      </c>
      <c r="AB1551" s="5">
        <v>0</v>
      </c>
      <c r="AC1551" s="5">
        <v>0</v>
      </c>
      <c r="AD1551" s="5">
        <v>0</v>
      </c>
      <c r="AE1551" s="2">
        <v>4</v>
      </c>
      <c r="AF1551" s="2">
        <v>0</v>
      </c>
      <c r="AG1551" s="2">
        <v>0</v>
      </c>
      <c r="AH1551" s="2">
        <v>0</v>
      </c>
      <c r="AI1551" s="2">
        <v>0</v>
      </c>
      <c r="AJ1551" s="2">
        <v>2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</row>
    <row r="1552" spans="1:46" x14ac:dyDescent="0.2">
      <c r="A1552" s="2">
        <v>1690933</v>
      </c>
      <c r="B1552" s="2">
        <v>885876</v>
      </c>
      <c r="C1552" s="7">
        <v>21.856107509403898</v>
      </c>
      <c r="D1552" s="7">
        <v>40.853617073463603</v>
      </c>
      <c r="E1552" s="19" t="s">
        <v>2169</v>
      </c>
      <c r="F1552" s="46">
        <f>INDEX(Δεδομένα!$P:$P,MATCH('2021'!E1552,Δεδομένα!$O:$O,0))</f>
        <v>253</v>
      </c>
      <c r="G1552" s="49" t="s">
        <v>2170</v>
      </c>
      <c r="H1552" s="51" t="str">
        <f>INDEX(Δεδομένα!B$1:B$51,MATCH('2021'!G1552,Δεδομένα!A$1:A$51,0))</f>
        <v>ΚΕΝΤΡΙΚΗΣ ΜΑΚΕΔΟΝΙΑΣ</v>
      </c>
      <c r="I1552" s="53">
        <f>INDEX(Δεδομένα!E$1:E$13,MATCH('2021'!H1552,Δεδομένα!D$1:D$13,0))</f>
        <v>3</v>
      </c>
      <c r="J1552" s="4">
        <v>44433</v>
      </c>
      <c r="K1552" s="3" t="s">
        <v>351</v>
      </c>
      <c r="L1552" s="17" t="str">
        <f t="shared" si="108"/>
        <v>25/08/2021 13:25</v>
      </c>
      <c r="M1552" s="4">
        <v>44433</v>
      </c>
      <c r="N1552" s="3" t="s">
        <v>521</v>
      </c>
      <c r="O1552" s="17" t="str">
        <f t="shared" si="109"/>
        <v>25/08/2021 22:00</v>
      </c>
      <c r="P1552" s="24">
        <f t="shared" si="110"/>
        <v>0.35763888888322981</v>
      </c>
      <c r="Q1552" s="28">
        <v>0</v>
      </c>
      <c r="R1552" s="27">
        <f t="shared" si="111"/>
        <v>514.99999999185093</v>
      </c>
      <c r="S1552" s="3" t="s">
        <v>4</v>
      </c>
      <c r="T1552" s="3" t="s">
        <v>2176</v>
      </c>
      <c r="U1552" s="3" t="s">
        <v>2203</v>
      </c>
      <c r="V1552" s="3" t="s">
        <v>2287</v>
      </c>
      <c r="W1552" s="5">
        <v>0</v>
      </c>
      <c r="X1552" s="5">
        <v>0</v>
      </c>
      <c r="Y1552" s="5">
        <v>0</v>
      </c>
      <c r="Z1552" s="5">
        <v>1</v>
      </c>
      <c r="AA1552" s="5">
        <v>0</v>
      </c>
      <c r="AB1552" s="5">
        <v>0</v>
      </c>
      <c r="AC1552" s="5">
        <v>0</v>
      </c>
      <c r="AD1552" s="5">
        <v>0</v>
      </c>
      <c r="AE1552" s="2">
        <v>6</v>
      </c>
      <c r="AF1552" s="2">
        <v>0</v>
      </c>
      <c r="AG1552" s="2">
        <v>0</v>
      </c>
      <c r="AH1552" s="2">
        <v>0</v>
      </c>
      <c r="AI1552" s="2">
        <v>0</v>
      </c>
      <c r="AJ1552" s="2">
        <v>3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</row>
    <row r="1553" spans="1:46" x14ac:dyDescent="0.2">
      <c r="A1553" s="2">
        <v>1691630</v>
      </c>
      <c r="B1553" s="2">
        <v>887160</v>
      </c>
      <c r="C1553" s="7">
        <v>22.082054474820499</v>
      </c>
      <c r="D1553" s="7">
        <v>40.794499075235201</v>
      </c>
      <c r="E1553" s="19" t="s">
        <v>2169</v>
      </c>
      <c r="F1553" s="46">
        <f>INDEX(Δεδομένα!$P:$P,MATCH('2021'!E1553,Δεδομένα!$O:$O,0))</f>
        <v>253</v>
      </c>
      <c r="G1553" s="49" t="s">
        <v>2170</v>
      </c>
      <c r="H1553" s="51" t="str">
        <f>INDEX(Δεδομένα!B$1:B$51,MATCH('2021'!G1553,Δεδομένα!A$1:A$51,0))</f>
        <v>ΚΕΝΤΡΙΚΗΣ ΜΑΚΕΔΟΝΙΑΣ</v>
      </c>
      <c r="I1553" s="53">
        <f>INDEX(Δεδομένα!E$1:E$13,MATCH('2021'!H1553,Δεδομένα!D$1:D$13,0))</f>
        <v>3</v>
      </c>
      <c r="J1553" s="4">
        <v>44437</v>
      </c>
      <c r="K1553" s="3" t="s">
        <v>2185</v>
      </c>
      <c r="L1553" s="17" t="str">
        <f t="shared" si="108"/>
        <v>29/08/2021 17:51</v>
      </c>
      <c r="M1553" s="4">
        <v>44437</v>
      </c>
      <c r="N1553" s="3" t="s">
        <v>1677</v>
      </c>
      <c r="O1553" s="17" t="str">
        <f t="shared" si="109"/>
        <v>29/08/2021 18:23</v>
      </c>
      <c r="P1553" s="24">
        <f t="shared" si="110"/>
        <v>2.2222222221898846E-2</v>
      </c>
      <c r="Q1553" s="28">
        <v>0</v>
      </c>
      <c r="R1553" s="27">
        <f t="shared" si="111"/>
        <v>31.999999999534339</v>
      </c>
      <c r="S1553" s="3" t="s">
        <v>4</v>
      </c>
      <c r="T1553" s="3" t="s">
        <v>2176</v>
      </c>
      <c r="U1553" s="3" t="s">
        <v>2248</v>
      </c>
      <c r="V1553" s="3" t="s">
        <v>2288</v>
      </c>
      <c r="W1553" s="5">
        <v>0</v>
      </c>
      <c r="X1553" s="5">
        <v>0</v>
      </c>
      <c r="Y1553" s="5">
        <v>0</v>
      </c>
      <c r="Z1553" s="5">
        <v>0.2</v>
      </c>
      <c r="AA1553" s="5">
        <v>0</v>
      </c>
      <c r="AB1553" s="5">
        <v>0</v>
      </c>
      <c r="AC1553" s="5">
        <v>0</v>
      </c>
      <c r="AD1553" s="5">
        <v>0</v>
      </c>
      <c r="AE1553" s="2">
        <v>2</v>
      </c>
      <c r="AF1553" s="2">
        <v>0</v>
      </c>
      <c r="AG1553" s="2">
        <v>0</v>
      </c>
      <c r="AH1553" s="2">
        <v>0</v>
      </c>
      <c r="AI1553" s="2">
        <v>0</v>
      </c>
      <c r="AJ1553" s="2">
        <v>1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</row>
    <row r="1554" spans="1:46" x14ac:dyDescent="0.2">
      <c r="A1554" s="2">
        <v>1691631</v>
      </c>
      <c r="B1554" s="2">
        <v>887188</v>
      </c>
      <c r="C1554" s="7">
        <v>22.174751572653498</v>
      </c>
      <c r="D1554" s="7">
        <v>40.734763557958203</v>
      </c>
      <c r="E1554" s="19" t="s">
        <v>2169</v>
      </c>
      <c r="F1554" s="46">
        <f>INDEX(Δεδομένα!$P:$P,MATCH('2021'!E1554,Δεδομένα!$O:$O,0))</f>
        <v>253</v>
      </c>
      <c r="G1554" s="49" t="s">
        <v>2170</v>
      </c>
      <c r="H1554" s="51" t="str">
        <f>INDEX(Δεδομένα!B$1:B$51,MATCH('2021'!G1554,Δεδομένα!A$1:A$51,0))</f>
        <v>ΚΕΝΤΡΙΚΗΣ ΜΑΚΕΔΟΝΙΑΣ</v>
      </c>
      <c r="I1554" s="53">
        <f>INDEX(Δεδομένα!E$1:E$13,MATCH('2021'!H1554,Δεδομένα!D$1:D$13,0))</f>
        <v>3</v>
      </c>
      <c r="J1554" s="4">
        <v>44437</v>
      </c>
      <c r="K1554" s="3" t="s">
        <v>1088</v>
      </c>
      <c r="L1554" s="17" t="str">
        <f t="shared" si="108"/>
        <v>29/08/2021 19:03</v>
      </c>
      <c r="M1554" s="4">
        <v>44437</v>
      </c>
      <c r="N1554" s="3" t="s">
        <v>425</v>
      </c>
      <c r="O1554" s="17" t="str">
        <f t="shared" si="109"/>
        <v>29/08/2021 20:58</v>
      </c>
      <c r="P1554" s="24">
        <f t="shared" si="110"/>
        <v>7.9861111116770189E-2</v>
      </c>
      <c r="Q1554" s="28">
        <v>0</v>
      </c>
      <c r="R1554" s="27">
        <f t="shared" si="111"/>
        <v>115.00000000814907</v>
      </c>
      <c r="S1554" s="3" t="s">
        <v>4</v>
      </c>
      <c r="T1554" s="3" t="s">
        <v>2173</v>
      </c>
      <c r="U1554" s="3" t="s">
        <v>4</v>
      </c>
      <c r="V1554" s="3" t="s">
        <v>2289</v>
      </c>
      <c r="W1554" s="5">
        <v>0</v>
      </c>
      <c r="X1554" s="5">
        <v>0</v>
      </c>
      <c r="Y1554" s="5">
        <v>0</v>
      </c>
      <c r="Z1554" s="5">
        <v>0</v>
      </c>
      <c r="AA1554" s="5">
        <v>1</v>
      </c>
      <c r="AB1554" s="5">
        <v>0</v>
      </c>
      <c r="AC1554" s="5">
        <v>0</v>
      </c>
      <c r="AD1554" s="5">
        <v>0</v>
      </c>
      <c r="AE1554" s="2">
        <v>2</v>
      </c>
      <c r="AF1554" s="2">
        <v>0</v>
      </c>
      <c r="AG1554" s="2">
        <v>0</v>
      </c>
      <c r="AH1554" s="2">
        <v>0</v>
      </c>
      <c r="AI1554" s="2">
        <v>0</v>
      </c>
      <c r="AJ1554" s="2">
        <v>1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</row>
    <row r="1555" spans="1:46" x14ac:dyDescent="0.2">
      <c r="A1555" s="2">
        <v>1691632</v>
      </c>
      <c r="B1555" s="2">
        <v>887228</v>
      </c>
      <c r="D1555" s="2"/>
      <c r="E1555" s="19" t="s">
        <v>2169</v>
      </c>
      <c r="F1555" s="46">
        <f>INDEX(Δεδομένα!$P:$P,MATCH('2021'!E1555,Δεδομένα!$O:$O,0))</f>
        <v>253</v>
      </c>
      <c r="G1555" s="49" t="s">
        <v>2170</v>
      </c>
      <c r="H1555" s="51" t="str">
        <f>INDEX(Δεδομένα!B$1:B$51,MATCH('2021'!G1555,Δεδομένα!A$1:A$51,0))</f>
        <v>ΚΕΝΤΡΙΚΗΣ ΜΑΚΕΔΟΝΙΑΣ</v>
      </c>
      <c r="I1555" s="53">
        <f>INDEX(Δεδομένα!E$1:E$13,MATCH('2021'!H1555,Δεδομένα!D$1:D$13,0))</f>
        <v>3</v>
      </c>
      <c r="J1555" s="4">
        <v>44437</v>
      </c>
      <c r="K1555" s="3" t="s">
        <v>427</v>
      </c>
      <c r="L1555" s="17" t="str">
        <f t="shared" si="108"/>
        <v>29/08/2021 21:20</v>
      </c>
      <c r="M1555" s="4">
        <v>44437</v>
      </c>
      <c r="N1555" s="3" t="s">
        <v>2290</v>
      </c>
      <c r="O1555" s="17" t="str">
        <f t="shared" si="109"/>
        <v>29/08/2021 22:51</v>
      </c>
      <c r="P1555" s="24">
        <f t="shared" si="110"/>
        <v>6.3194444439432118E-2</v>
      </c>
      <c r="Q1555" s="28">
        <v>0</v>
      </c>
      <c r="R1555" s="27">
        <f t="shared" si="111"/>
        <v>90.99999999278225</v>
      </c>
      <c r="S1555" s="3" t="s">
        <v>4</v>
      </c>
      <c r="T1555" s="3" t="s">
        <v>2176</v>
      </c>
      <c r="U1555" s="3" t="s">
        <v>4</v>
      </c>
      <c r="V1555" s="3" t="s">
        <v>2291</v>
      </c>
      <c r="W1555" s="5">
        <v>0</v>
      </c>
      <c r="X1555" s="5">
        <v>0</v>
      </c>
      <c r="Y1555" s="5">
        <v>0</v>
      </c>
      <c r="Z1555" s="5">
        <v>0.05</v>
      </c>
      <c r="AA1555" s="5">
        <v>0</v>
      </c>
      <c r="AB1555" s="5">
        <v>0</v>
      </c>
      <c r="AC1555" s="5">
        <v>0</v>
      </c>
      <c r="AD1555" s="5">
        <v>0</v>
      </c>
      <c r="AE1555" s="2">
        <v>2</v>
      </c>
      <c r="AF1555" s="2">
        <v>0</v>
      </c>
      <c r="AG1555" s="2">
        <v>0</v>
      </c>
      <c r="AH1555" s="2">
        <v>0</v>
      </c>
      <c r="AI1555" s="2">
        <v>0</v>
      </c>
      <c r="AJ1555" s="2">
        <v>1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</row>
    <row r="1556" spans="1:46" x14ac:dyDescent="0.2">
      <c r="A1556" s="2">
        <v>1693520</v>
      </c>
      <c r="B1556" s="2">
        <v>888321</v>
      </c>
      <c r="C1556" s="7">
        <v>21.998333592567398</v>
      </c>
      <c r="D1556" s="7">
        <v>40.715030541915297</v>
      </c>
      <c r="E1556" s="19" t="s">
        <v>2169</v>
      </c>
      <c r="F1556" s="46">
        <f>INDEX(Δεδομένα!$P:$P,MATCH('2021'!E1556,Δεδομένα!$O:$O,0))</f>
        <v>253</v>
      </c>
      <c r="G1556" s="49" t="s">
        <v>2170</v>
      </c>
      <c r="H1556" s="51" t="str">
        <f>INDEX(Δεδομένα!B$1:B$51,MATCH('2021'!G1556,Δεδομένα!A$1:A$51,0))</f>
        <v>ΚΕΝΤΡΙΚΗΣ ΜΑΚΕΔΟΝΙΑΣ</v>
      </c>
      <c r="I1556" s="53">
        <f>INDEX(Δεδομένα!E$1:E$13,MATCH('2021'!H1556,Δεδομένα!D$1:D$13,0))</f>
        <v>3</v>
      </c>
      <c r="J1556" s="4">
        <v>44442</v>
      </c>
      <c r="K1556" s="3" t="s">
        <v>317</v>
      </c>
      <c r="L1556" s="17" t="str">
        <f t="shared" si="108"/>
        <v>03/09/2021 11:05</v>
      </c>
      <c r="M1556" s="4">
        <v>44443</v>
      </c>
      <c r="N1556" s="3" t="s">
        <v>2292</v>
      </c>
      <c r="O1556" s="17" t="str">
        <f t="shared" si="109"/>
        <v>04/09/2021 07:31</v>
      </c>
      <c r="P1556" s="24">
        <f t="shared" si="110"/>
        <v>0.85138888889196096</v>
      </c>
      <c r="Q1556" s="28">
        <v>0</v>
      </c>
      <c r="R1556" s="27">
        <f t="shared" si="111"/>
        <v>1226.0000000044238</v>
      </c>
      <c r="S1556" s="3" t="s">
        <v>4</v>
      </c>
      <c r="T1556" s="3" t="s">
        <v>2176</v>
      </c>
      <c r="U1556" s="3" t="s">
        <v>123</v>
      </c>
      <c r="V1556" s="3" t="s">
        <v>2293</v>
      </c>
      <c r="W1556" s="5">
        <v>0</v>
      </c>
      <c r="X1556" s="5">
        <v>3</v>
      </c>
      <c r="Y1556" s="5">
        <v>0</v>
      </c>
      <c r="Z1556" s="5">
        <v>1</v>
      </c>
      <c r="AA1556" s="5">
        <v>0</v>
      </c>
      <c r="AB1556" s="5">
        <v>0</v>
      </c>
      <c r="AC1556" s="5">
        <v>0</v>
      </c>
      <c r="AD1556" s="5">
        <v>0</v>
      </c>
      <c r="AE1556" s="2">
        <v>23</v>
      </c>
      <c r="AF1556" s="2">
        <v>1</v>
      </c>
      <c r="AG1556" s="2">
        <v>0</v>
      </c>
      <c r="AH1556" s="2">
        <v>0</v>
      </c>
      <c r="AI1556" s="2">
        <v>0</v>
      </c>
      <c r="AJ1556" s="2">
        <v>9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</row>
    <row r="1557" spans="1:46" x14ac:dyDescent="0.2">
      <c r="A1557" s="2">
        <v>1694138</v>
      </c>
      <c r="B1557" s="2">
        <v>889446</v>
      </c>
      <c r="C1557" s="7">
        <v>22.1193763812215</v>
      </c>
      <c r="D1557" s="7">
        <v>40.726275361348797</v>
      </c>
      <c r="E1557" s="19" t="s">
        <v>2169</v>
      </c>
      <c r="F1557" s="46">
        <f>INDEX(Δεδομένα!$P:$P,MATCH('2021'!E1557,Δεδομένα!$O:$O,0))</f>
        <v>253</v>
      </c>
      <c r="G1557" s="49" t="s">
        <v>2170</v>
      </c>
      <c r="H1557" s="51" t="str">
        <f>INDEX(Δεδομένα!B$1:B$51,MATCH('2021'!G1557,Δεδομένα!A$1:A$51,0))</f>
        <v>ΚΕΝΤΡΙΚΗΣ ΜΑΚΕΔΟΝΙΑΣ</v>
      </c>
      <c r="I1557" s="53">
        <f>INDEX(Δεδομένα!E$1:E$13,MATCH('2021'!H1557,Δεδομένα!D$1:D$13,0))</f>
        <v>3</v>
      </c>
      <c r="J1557" s="4">
        <v>44446</v>
      </c>
      <c r="K1557" s="3" t="s">
        <v>331</v>
      </c>
      <c r="L1557" s="17" t="str">
        <f t="shared" si="108"/>
        <v>07/09/2021 12:15</v>
      </c>
      <c r="M1557" s="4">
        <v>44446</v>
      </c>
      <c r="N1557" s="3" t="s">
        <v>2294</v>
      </c>
      <c r="O1557" s="17" t="str">
        <f t="shared" si="109"/>
        <v>07/09/2021 13:01</v>
      </c>
      <c r="P1557" s="24">
        <f t="shared" si="110"/>
        <v>3.1944444446708076E-2</v>
      </c>
      <c r="Q1557" s="28">
        <v>0</v>
      </c>
      <c r="R1557" s="27">
        <f t="shared" si="111"/>
        <v>46.000000003259629</v>
      </c>
      <c r="S1557" s="3" t="s">
        <v>4</v>
      </c>
      <c r="T1557" s="3" t="s">
        <v>2173</v>
      </c>
      <c r="U1557" s="3" t="s">
        <v>123</v>
      </c>
      <c r="V1557" s="3" t="s">
        <v>2238</v>
      </c>
      <c r="W1557" s="5">
        <v>0</v>
      </c>
      <c r="X1557" s="5">
        <v>0</v>
      </c>
      <c r="Y1557" s="5">
        <v>0</v>
      </c>
      <c r="Z1557" s="5">
        <v>0</v>
      </c>
      <c r="AA1557" s="5">
        <v>0.1</v>
      </c>
      <c r="AB1557" s="5">
        <v>0</v>
      </c>
      <c r="AC1557" s="5">
        <v>0</v>
      </c>
      <c r="AD1557" s="5">
        <v>0</v>
      </c>
      <c r="AE1557" s="2">
        <v>4</v>
      </c>
      <c r="AF1557" s="2">
        <v>0</v>
      </c>
      <c r="AG1557" s="2">
        <v>0</v>
      </c>
      <c r="AH1557" s="2">
        <v>0</v>
      </c>
      <c r="AI1557" s="2">
        <v>0</v>
      </c>
      <c r="AJ1557" s="2">
        <v>2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</row>
    <row r="1558" spans="1:46" x14ac:dyDescent="0.2">
      <c r="A1558" s="2">
        <v>1694139</v>
      </c>
      <c r="B1558" s="2">
        <v>889529</v>
      </c>
      <c r="C1558" s="7">
        <v>22.162279557654202</v>
      </c>
      <c r="D1558" s="7">
        <v>40.816085426820898</v>
      </c>
      <c r="E1558" s="19" t="s">
        <v>2169</v>
      </c>
      <c r="F1558" s="46">
        <f>INDEX(Δεδομένα!$P:$P,MATCH('2021'!E1558,Δεδομένα!$O:$O,0))</f>
        <v>253</v>
      </c>
      <c r="G1558" s="49" t="s">
        <v>2170</v>
      </c>
      <c r="H1558" s="51" t="str">
        <f>INDEX(Δεδομένα!B$1:B$51,MATCH('2021'!G1558,Δεδομένα!A$1:A$51,0))</f>
        <v>ΚΕΝΤΡΙΚΗΣ ΜΑΚΕΔΟΝΙΑΣ</v>
      </c>
      <c r="I1558" s="53">
        <f>INDEX(Δεδομένα!E$1:E$13,MATCH('2021'!H1558,Δεδομένα!D$1:D$13,0))</f>
        <v>3</v>
      </c>
      <c r="J1558" s="4">
        <v>44446</v>
      </c>
      <c r="K1558" s="3" t="s">
        <v>146</v>
      </c>
      <c r="L1558" s="17" t="str">
        <f t="shared" si="108"/>
        <v>07/09/2021 16:30</v>
      </c>
      <c r="M1558" s="4">
        <v>44446</v>
      </c>
      <c r="N1558" s="3" t="s">
        <v>845</v>
      </c>
      <c r="O1558" s="17" t="str">
        <f t="shared" si="109"/>
        <v>07/09/2021 17:39</v>
      </c>
      <c r="P1558" s="24">
        <f t="shared" si="110"/>
        <v>4.7916666670062114E-2</v>
      </c>
      <c r="Q1558" s="28">
        <v>0</v>
      </c>
      <c r="R1558" s="27">
        <f t="shared" si="111"/>
        <v>69.000000004889444</v>
      </c>
      <c r="S1558" s="3" t="s">
        <v>4</v>
      </c>
      <c r="T1558" s="3" t="s">
        <v>2173</v>
      </c>
      <c r="U1558" s="3" t="s">
        <v>2192</v>
      </c>
      <c r="V1558" s="3" t="s">
        <v>2205</v>
      </c>
      <c r="W1558" s="5">
        <v>0</v>
      </c>
      <c r="X1558" s="5">
        <v>0</v>
      </c>
      <c r="Y1558" s="5">
        <v>0</v>
      </c>
      <c r="Z1558" s="5">
        <v>0</v>
      </c>
      <c r="AA1558" s="5">
        <v>0.1</v>
      </c>
      <c r="AB1558" s="5">
        <v>0</v>
      </c>
      <c r="AC1558" s="5">
        <v>0</v>
      </c>
      <c r="AD1558" s="5">
        <v>0</v>
      </c>
      <c r="AE1558" s="2">
        <v>2</v>
      </c>
      <c r="AF1558" s="2">
        <v>0</v>
      </c>
      <c r="AG1558" s="2">
        <v>0</v>
      </c>
      <c r="AH1558" s="2">
        <v>0</v>
      </c>
      <c r="AI1558" s="2">
        <v>0</v>
      </c>
      <c r="AJ1558" s="2">
        <v>1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</row>
    <row r="1559" spans="1:46" x14ac:dyDescent="0.2">
      <c r="A1559" s="2">
        <v>1695166</v>
      </c>
      <c r="B1559" s="2">
        <v>890518</v>
      </c>
      <c r="C1559" s="7">
        <v>22.2181918807591</v>
      </c>
      <c r="D1559" s="7">
        <v>40.772998892762899</v>
      </c>
      <c r="E1559" s="19" t="s">
        <v>2169</v>
      </c>
      <c r="F1559" s="46">
        <f>INDEX(Δεδομένα!$P:$P,MATCH('2021'!E1559,Δεδομένα!$O:$O,0))</f>
        <v>253</v>
      </c>
      <c r="G1559" s="49" t="s">
        <v>2170</v>
      </c>
      <c r="H1559" s="51" t="str">
        <f>INDEX(Δεδομένα!B$1:B$51,MATCH('2021'!G1559,Δεδομένα!A$1:A$51,0))</f>
        <v>ΚΕΝΤΡΙΚΗΣ ΜΑΚΕΔΟΝΙΑΣ</v>
      </c>
      <c r="I1559" s="53">
        <f>INDEX(Δεδομένα!E$1:E$13,MATCH('2021'!H1559,Δεδομένα!D$1:D$13,0))</f>
        <v>3</v>
      </c>
      <c r="J1559" s="4">
        <v>44450</v>
      </c>
      <c r="K1559" s="3" t="s">
        <v>261</v>
      </c>
      <c r="L1559" s="17" t="str">
        <f t="shared" si="108"/>
        <v>11/09/2021 18:25</v>
      </c>
      <c r="M1559" s="4">
        <v>44450</v>
      </c>
      <c r="N1559" s="3" t="s">
        <v>2295</v>
      </c>
      <c r="O1559" s="17" t="str">
        <f t="shared" si="109"/>
        <v>11/09/2021 18:52</v>
      </c>
      <c r="P1559" s="24">
        <f t="shared" si="110"/>
        <v>1.8750000002910383E-2</v>
      </c>
      <c r="Q1559" s="28">
        <v>0</v>
      </c>
      <c r="R1559" s="27">
        <f t="shared" si="111"/>
        <v>27.000000004190952</v>
      </c>
      <c r="S1559" s="3" t="s">
        <v>4</v>
      </c>
      <c r="T1559" s="3" t="s">
        <v>2173</v>
      </c>
      <c r="U1559" s="3" t="s">
        <v>1248</v>
      </c>
      <c r="V1559" s="3" t="s">
        <v>2254</v>
      </c>
      <c r="W1559" s="5">
        <v>0</v>
      </c>
      <c r="X1559" s="5">
        <v>0</v>
      </c>
      <c r="Y1559" s="5">
        <v>0</v>
      </c>
      <c r="Z1559" s="5">
        <v>0.1</v>
      </c>
      <c r="AA1559" s="5">
        <v>0</v>
      </c>
      <c r="AB1559" s="5">
        <v>0</v>
      </c>
      <c r="AC1559" s="5">
        <v>0</v>
      </c>
      <c r="AD1559" s="5">
        <v>0</v>
      </c>
      <c r="AE1559" s="2">
        <v>2</v>
      </c>
      <c r="AF1559" s="2">
        <v>0</v>
      </c>
      <c r="AG1559" s="2">
        <v>0</v>
      </c>
      <c r="AH1559" s="2">
        <v>0</v>
      </c>
      <c r="AI1559" s="2">
        <v>0</v>
      </c>
      <c r="AJ1559" s="2">
        <v>1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</row>
    <row r="1560" spans="1:46" x14ac:dyDescent="0.2">
      <c r="A1560" s="2">
        <v>1695452</v>
      </c>
      <c r="B1560" s="2">
        <v>890940</v>
      </c>
      <c r="C1560" s="7">
        <v>21.986979838166899</v>
      </c>
      <c r="D1560" s="7">
        <v>40.7962329543872</v>
      </c>
      <c r="E1560" s="19" t="s">
        <v>2169</v>
      </c>
      <c r="F1560" s="46">
        <f>INDEX(Δεδομένα!$P:$P,MATCH('2021'!E1560,Δεδομένα!$O:$O,0))</f>
        <v>253</v>
      </c>
      <c r="G1560" s="49" t="s">
        <v>2170</v>
      </c>
      <c r="H1560" s="51" t="str">
        <f>INDEX(Δεδομένα!B$1:B$51,MATCH('2021'!G1560,Δεδομένα!A$1:A$51,0))</f>
        <v>ΚΕΝΤΡΙΚΗΣ ΜΑΚΕΔΟΝΙΑΣ</v>
      </c>
      <c r="I1560" s="53">
        <f>INDEX(Δεδομένα!E$1:E$13,MATCH('2021'!H1560,Δεδομένα!D$1:D$13,0))</f>
        <v>3</v>
      </c>
      <c r="J1560" s="4">
        <v>44452</v>
      </c>
      <c r="K1560" s="3" t="s">
        <v>1889</v>
      </c>
      <c r="L1560" s="17" t="str">
        <f t="shared" si="108"/>
        <v>13/09/2021 15:34</v>
      </c>
      <c r="M1560" s="4">
        <v>44452</v>
      </c>
      <c r="N1560" s="3" t="s">
        <v>1382</v>
      </c>
      <c r="O1560" s="17" t="str">
        <f t="shared" si="109"/>
        <v>13/09/2021 17:04</v>
      </c>
      <c r="P1560" s="24">
        <f t="shared" si="110"/>
        <v>6.25E-2</v>
      </c>
      <c r="Q1560" s="28">
        <v>0</v>
      </c>
      <c r="R1560" s="27">
        <f t="shared" si="111"/>
        <v>90</v>
      </c>
      <c r="S1560" s="3" t="s">
        <v>4</v>
      </c>
      <c r="T1560" s="3" t="s">
        <v>2176</v>
      </c>
      <c r="U1560" s="3" t="s">
        <v>2214</v>
      </c>
      <c r="V1560" s="3" t="s">
        <v>2265</v>
      </c>
      <c r="W1560" s="5">
        <v>0</v>
      </c>
      <c r="X1560" s="5">
        <v>0</v>
      </c>
      <c r="Y1560" s="5">
        <v>0</v>
      </c>
      <c r="Z1560" s="5">
        <v>0.05</v>
      </c>
      <c r="AA1560" s="5">
        <v>0</v>
      </c>
      <c r="AB1560" s="5">
        <v>0</v>
      </c>
      <c r="AC1560" s="5">
        <v>0</v>
      </c>
      <c r="AD1560" s="5">
        <v>0</v>
      </c>
      <c r="AE1560" s="2">
        <v>2</v>
      </c>
      <c r="AF1560" s="2">
        <v>0</v>
      </c>
      <c r="AG1560" s="2">
        <v>0</v>
      </c>
      <c r="AH1560" s="2">
        <v>0</v>
      </c>
      <c r="AI1560" s="2">
        <v>0</v>
      </c>
      <c r="AJ1560" s="2">
        <v>1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</row>
    <row r="1561" spans="1:46" x14ac:dyDescent="0.2">
      <c r="A1561" s="2">
        <v>1695459</v>
      </c>
      <c r="B1561" s="2">
        <v>891008</v>
      </c>
      <c r="C1561" s="7">
        <v>21.7554931640625</v>
      </c>
      <c r="D1561" s="7">
        <v>40.862972259521499</v>
      </c>
      <c r="E1561" s="19" t="s">
        <v>2169</v>
      </c>
      <c r="F1561" s="46">
        <f>INDEX(Δεδομένα!$P:$P,MATCH('2021'!E1561,Δεδομένα!$O:$O,0))</f>
        <v>253</v>
      </c>
      <c r="G1561" s="49" t="s">
        <v>2170</v>
      </c>
      <c r="H1561" s="51" t="str">
        <f>INDEX(Δεδομένα!B$1:B$51,MATCH('2021'!G1561,Δεδομένα!A$1:A$51,0))</f>
        <v>ΚΕΝΤΡΙΚΗΣ ΜΑΚΕΔΟΝΙΑΣ</v>
      </c>
      <c r="I1561" s="53">
        <f>INDEX(Δεδομένα!E$1:E$13,MATCH('2021'!H1561,Δεδομένα!D$1:D$13,0))</f>
        <v>3</v>
      </c>
      <c r="J1561" s="4">
        <v>44452</v>
      </c>
      <c r="K1561" s="3" t="s">
        <v>2297</v>
      </c>
      <c r="L1561" s="17" t="str">
        <f t="shared" si="108"/>
        <v>13/09/2021 19:24</v>
      </c>
      <c r="M1561" s="4">
        <v>44452</v>
      </c>
      <c r="N1561" s="3" t="s">
        <v>97</v>
      </c>
      <c r="O1561" s="17" t="str">
        <f t="shared" si="109"/>
        <v>13/09/2021 22:30</v>
      </c>
      <c r="P1561" s="24">
        <f t="shared" si="110"/>
        <v>0.12916666666569654</v>
      </c>
      <c r="Q1561" s="28">
        <v>0</v>
      </c>
      <c r="R1561" s="27">
        <f t="shared" si="111"/>
        <v>185.99999999860302</v>
      </c>
      <c r="S1561" s="3" t="s">
        <v>4</v>
      </c>
      <c r="T1561" s="3" t="s">
        <v>2176</v>
      </c>
      <c r="U1561" s="3" t="s">
        <v>1128</v>
      </c>
      <c r="V1561" s="3" t="s">
        <v>2298</v>
      </c>
      <c r="W1561" s="5">
        <v>0</v>
      </c>
      <c r="X1561" s="5">
        <v>0.1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2">
        <v>6</v>
      </c>
      <c r="AF1561" s="2">
        <v>0</v>
      </c>
      <c r="AG1561" s="2">
        <v>0</v>
      </c>
      <c r="AH1561" s="2">
        <v>0</v>
      </c>
      <c r="AI1561" s="2">
        <v>0</v>
      </c>
      <c r="AJ1561" s="2">
        <v>3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</row>
    <row r="1562" spans="1:46" x14ac:dyDescent="0.2">
      <c r="A1562" s="2">
        <v>1695463</v>
      </c>
      <c r="B1562" s="2">
        <v>891003</v>
      </c>
      <c r="C1562" s="7">
        <v>22.221866389374899</v>
      </c>
      <c r="D1562" s="7">
        <v>40.748472941358798</v>
      </c>
      <c r="E1562" s="19" t="s">
        <v>2169</v>
      </c>
      <c r="F1562" s="46">
        <f>INDEX(Δεδομένα!$P:$P,MATCH('2021'!E1562,Δεδομένα!$O:$O,0))</f>
        <v>253</v>
      </c>
      <c r="G1562" s="49" t="s">
        <v>2170</v>
      </c>
      <c r="H1562" s="51" t="str">
        <f>INDEX(Δεδομένα!B$1:B$51,MATCH('2021'!G1562,Δεδομένα!A$1:A$51,0))</f>
        <v>ΚΕΝΤΡΙΚΗΣ ΜΑΚΕΔΟΝΙΑΣ</v>
      </c>
      <c r="I1562" s="53">
        <f>INDEX(Δεδομένα!E$1:E$13,MATCH('2021'!H1562,Δεδομένα!D$1:D$13,0))</f>
        <v>3</v>
      </c>
      <c r="J1562" s="4">
        <v>44452</v>
      </c>
      <c r="K1562" s="3" t="s">
        <v>998</v>
      </c>
      <c r="L1562" s="17" t="str">
        <f t="shared" ref="L1562:L1621" si="112">_xlfn.CONCAT(TEXT(J1562,"ηη/μμ/εεε")," ",TEXT(K1562,"ωω:λλ"))</f>
        <v>13/09/2021 19:28</v>
      </c>
      <c r="M1562" s="4">
        <v>44452</v>
      </c>
      <c r="N1562" s="3" t="s">
        <v>391</v>
      </c>
      <c r="O1562" s="17" t="str">
        <f t="shared" ref="O1562:O1621" si="113">_xlfn.CONCAT(TEXT(M1562,"ηη/μμ/εεε")," ",TEXT(N1562,"ωω:λλ"))</f>
        <v>13/09/2021 20:11</v>
      </c>
      <c r="P1562" s="24">
        <f t="shared" ref="P1562:P1621" si="114">O1562-L1562</f>
        <v>2.9861111106583849E-2</v>
      </c>
      <c r="Q1562" s="28">
        <v>0</v>
      </c>
      <c r="R1562" s="27">
        <f t="shared" ref="R1562:R1621" si="115">P1562*(24*60)</f>
        <v>42.999999993480742</v>
      </c>
      <c r="S1562" s="3" t="s">
        <v>4</v>
      </c>
      <c r="T1562" s="3" t="s">
        <v>2173</v>
      </c>
      <c r="U1562" s="3" t="s">
        <v>2186</v>
      </c>
      <c r="V1562" s="3" t="s">
        <v>2188</v>
      </c>
      <c r="W1562" s="5">
        <v>0</v>
      </c>
      <c r="X1562" s="5">
        <v>0</v>
      </c>
      <c r="Y1562" s="5">
        <v>0</v>
      </c>
      <c r="Z1562" s="5">
        <v>1</v>
      </c>
      <c r="AA1562" s="5">
        <v>0</v>
      </c>
      <c r="AB1562" s="5">
        <v>0</v>
      </c>
      <c r="AC1562" s="5">
        <v>0</v>
      </c>
      <c r="AD1562" s="5">
        <v>0</v>
      </c>
      <c r="AE1562" s="2">
        <v>3</v>
      </c>
      <c r="AF1562" s="2">
        <v>0</v>
      </c>
      <c r="AG1562" s="2">
        <v>0</v>
      </c>
      <c r="AH1562" s="2">
        <v>0</v>
      </c>
      <c r="AI1562" s="2">
        <v>0</v>
      </c>
      <c r="AJ1562" s="2">
        <v>1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</row>
    <row r="1563" spans="1:46" x14ac:dyDescent="0.2">
      <c r="A1563" s="2">
        <v>1695738</v>
      </c>
      <c r="B1563" s="2">
        <v>891117</v>
      </c>
      <c r="C1563" s="7">
        <v>22.1913520058914</v>
      </c>
      <c r="D1563" s="7">
        <v>40.811768670869697</v>
      </c>
      <c r="E1563" s="19" t="s">
        <v>2169</v>
      </c>
      <c r="F1563" s="46">
        <f>INDEX(Δεδομένα!$P:$P,MATCH('2021'!E1563,Δεδομένα!$O:$O,0))</f>
        <v>253</v>
      </c>
      <c r="G1563" s="49" t="s">
        <v>2170</v>
      </c>
      <c r="H1563" s="51" t="str">
        <f>INDEX(Δεδομένα!B$1:B$51,MATCH('2021'!G1563,Δεδομένα!A$1:A$51,0))</f>
        <v>ΚΕΝΤΡΙΚΗΣ ΜΑΚΕΔΟΝΙΑΣ</v>
      </c>
      <c r="I1563" s="53">
        <f>INDEX(Δεδομένα!E$1:E$13,MATCH('2021'!H1563,Δεδομένα!D$1:D$13,0))</f>
        <v>3</v>
      </c>
      <c r="J1563" s="4">
        <v>44453</v>
      </c>
      <c r="K1563" s="3" t="s">
        <v>527</v>
      </c>
      <c r="L1563" s="17" t="str">
        <f t="shared" si="112"/>
        <v>14/09/2021 11:20</v>
      </c>
      <c r="M1563" s="4">
        <v>44453</v>
      </c>
      <c r="N1563" s="3" t="s">
        <v>1461</v>
      </c>
      <c r="O1563" s="17" t="str">
        <f t="shared" si="113"/>
        <v>14/09/2021 13:08</v>
      </c>
      <c r="P1563" s="24">
        <f t="shared" si="114"/>
        <v>7.5000000004365575E-2</v>
      </c>
      <c r="Q1563" s="28">
        <v>0</v>
      </c>
      <c r="R1563" s="27">
        <f t="shared" si="115"/>
        <v>108.00000000628643</v>
      </c>
      <c r="S1563" s="3" t="s">
        <v>4</v>
      </c>
      <c r="T1563" s="3" t="s">
        <v>2173</v>
      </c>
      <c r="U1563" s="3" t="s">
        <v>2197</v>
      </c>
      <c r="V1563" s="3" t="s">
        <v>2198</v>
      </c>
      <c r="W1563" s="5">
        <v>0</v>
      </c>
      <c r="X1563" s="5">
        <v>0</v>
      </c>
      <c r="Y1563" s="5">
        <v>0</v>
      </c>
      <c r="Z1563" s="5">
        <v>0.1</v>
      </c>
      <c r="AA1563" s="5">
        <v>0</v>
      </c>
      <c r="AB1563" s="5">
        <v>0</v>
      </c>
      <c r="AC1563" s="5">
        <v>0</v>
      </c>
      <c r="AD1563" s="5">
        <v>0</v>
      </c>
      <c r="AE1563" s="2">
        <v>2</v>
      </c>
      <c r="AF1563" s="2">
        <v>0</v>
      </c>
      <c r="AG1563" s="2">
        <v>0</v>
      </c>
      <c r="AH1563" s="2">
        <v>0</v>
      </c>
      <c r="AI1563" s="2">
        <v>0</v>
      </c>
      <c r="AJ1563" s="2">
        <v>1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</row>
    <row r="1564" spans="1:46" x14ac:dyDescent="0.2">
      <c r="A1564" s="2">
        <v>1695745</v>
      </c>
      <c r="B1564" s="2">
        <v>891224</v>
      </c>
      <c r="C1564" s="7">
        <v>22.161663039392</v>
      </c>
      <c r="D1564" s="7">
        <v>40.771322217599199</v>
      </c>
      <c r="E1564" s="19" t="s">
        <v>2169</v>
      </c>
      <c r="F1564" s="46">
        <f>INDEX(Δεδομένα!$P:$P,MATCH('2021'!E1564,Δεδομένα!$O:$O,0))</f>
        <v>253</v>
      </c>
      <c r="G1564" s="49" t="s">
        <v>2170</v>
      </c>
      <c r="H1564" s="51" t="str">
        <f>INDEX(Δεδομένα!B$1:B$51,MATCH('2021'!G1564,Δεδομένα!A$1:A$51,0))</f>
        <v>ΚΕΝΤΡΙΚΗΣ ΜΑΚΕΔΟΝΙΑΣ</v>
      </c>
      <c r="I1564" s="53">
        <f>INDEX(Δεδομένα!E$1:E$13,MATCH('2021'!H1564,Δεδομένα!D$1:D$13,0))</f>
        <v>3</v>
      </c>
      <c r="J1564" s="4">
        <v>44453</v>
      </c>
      <c r="K1564" s="3" t="s">
        <v>712</v>
      </c>
      <c r="L1564" s="17" t="str">
        <f t="shared" si="112"/>
        <v>14/09/2021 18:30</v>
      </c>
      <c r="M1564" s="4">
        <v>44453</v>
      </c>
      <c r="N1564" s="3" t="s">
        <v>566</v>
      </c>
      <c r="O1564" s="17" t="str">
        <f t="shared" si="113"/>
        <v>14/09/2021 18:40</v>
      </c>
      <c r="P1564" s="24">
        <f t="shared" si="114"/>
        <v>6.9444444452528842E-3</v>
      </c>
      <c r="Q1564" s="28">
        <v>0</v>
      </c>
      <c r="R1564" s="27">
        <f t="shared" si="115"/>
        <v>10.000000001164153</v>
      </c>
      <c r="S1564" s="3" t="s">
        <v>4</v>
      </c>
      <c r="T1564" s="3" t="s">
        <v>2173</v>
      </c>
      <c r="U1564" s="3" t="s">
        <v>2222</v>
      </c>
      <c r="V1564" s="3" t="s">
        <v>2223</v>
      </c>
      <c r="W1564" s="5">
        <v>0</v>
      </c>
      <c r="X1564" s="5">
        <v>0</v>
      </c>
      <c r="Y1564" s="5">
        <v>0</v>
      </c>
      <c r="Z1564" s="5">
        <v>0.1</v>
      </c>
      <c r="AA1564" s="5">
        <v>0</v>
      </c>
      <c r="AB1564" s="5">
        <v>0</v>
      </c>
      <c r="AC1564" s="5">
        <v>0</v>
      </c>
      <c r="AD1564" s="5">
        <v>0</v>
      </c>
      <c r="AE1564" s="2">
        <v>2</v>
      </c>
      <c r="AF1564" s="2">
        <v>0</v>
      </c>
      <c r="AG1564" s="2">
        <v>0</v>
      </c>
      <c r="AH1564" s="2">
        <v>0</v>
      </c>
      <c r="AI1564" s="2">
        <v>0</v>
      </c>
      <c r="AJ1564" s="2">
        <v>1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</row>
    <row r="1565" spans="1:46" x14ac:dyDescent="0.2">
      <c r="A1565" s="2">
        <v>1695919</v>
      </c>
      <c r="B1565" s="2">
        <v>891373</v>
      </c>
      <c r="C1565" s="7">
        <v>22.2353420257568</v>
      </c>
      <c r="D1565" s="7">
        <v>40.796131134033203</v>
      </c>
      <c r="E1565" s="19" t="s">
        <v>2169</v>
      </c>
      <c r="F1565" s="46">
        <f>INDEX(Δεδομένα!$P:$P,MATCH('2021'!E1565,Δεδομένα!$O:$O,0))</f>
        <v>253</v>
      </c>
      <c r="G1565" s="49" t="s">
        <v>2170</v>
      </c>
      <c r="H1565" s="51" t="str">
        <f>INDEX(Δεδομένα!B$1:B$51,MATCH('2021'!G1565,Δεδομένα!A$1:A$51,0))</f>
        <v>ΚΕΝΤΡΙΚΗΣ ΜΑΚΕΔΟΝΙΑΣ</v>
      </c>
      <c r="I1565" s="53">
        <f>INDEX(Δεδομένα!E$1:E$13,MATCH('2021'!H1565,Δεδομένα!D$1:D$13,0))</f>
        <v>3</v>
      </c>
      <c r="J1565" s="4">
        <v>44454</v>
      </c>
      <c r="K1565" s="3" t="s">
        <v>170</v>
      </c>
      <c r="L1565" s="17" t="str">
        <f t="shared" si="112"/>
        <v>15/09/2021 10:27</v>
      </c>
      <c r="M1565" s="4">
        <v>44454</v>
      </c>
      <c r="N1565" s="3" t="s">
        <v>75</v>
      </c>
      <c r="O1565" s="17" t="str">
        <f t="shared" si="113"/>
        <v>15/09/2021 11:41</v>
      </c>
      <c r="P1565" s="24">
        <f t="shared" si="114"/>
        <v>5.1388888889050577E-2</v>
      </c>
      <c r="Q1565" s="28">
        <v>0</v>
      </c>
      <c r="R1565" s="27">
        <f t="shared" si="115"/>
        <v>74.000000000232831</v>
      </c>
      <c r="S1565" s="3" t="s">
        <v>4</v>
      </c>
      <c r="T1565" s="3" t="s">
        <v>2173</v>
      </c>
      <c r="U1565" s="3" t="s">
        <v>2201</v>
      </c>
      <c r="V1565" s="3" t="s">
        <v>2299</v>
      </c>
      <c r="W1565" s="5">
        <v>0</v>
      </c>
      <c r="X1565" s="5">
        <v>0</v>
      </c>
      <c r="Y1565" s="5">
        <v>0</v>
      </c>
      <c r="Z1565" s="5">
        <v>0.1</v>
      </c>
      <c r="AA1565" s="5">
        <v>0</v>
      </c>
      <c r="AB1565" s="5">
        <v>0</v>
      </c>
      <c r="AC1565" s="5">
        <v>0</v>
      </c>
      <c r="AD1565" s="5">
        <v>0</v>
      </c>
      <c r="AE1565" s="2">
        <v>2</v>
      </c>
      <c r="AF1565" s="2">
        <v>0</v>
      </c>
      <c r="AG1565" s="2">
        <v>0</v>
      </c>
      <c r="AH1565" s="2">
        <v>0</v>
      </c>
      <c r="AI1565" s="2">
        <v>0</v>
      </c>
      <c r="AJ1565" s="2">
        <v>1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</row>
    <row r="1566" spans="1:46" x14ac:dyDescent="0.2">
      <c r="A1566" s="2">
        <v>1696904</v>
      </c>
      <c r="B1566" s="2">
        <v>892302</v>
      </c>
      <c r="C1566" s="7">
        <v>22.221050674014901</v>
      </c>
      <c r="D1566" s="7">
        <v>40.735832339687697</v>
      </c>
      <c r="E1566" s="19" t="s">
        <v>2169</v>
      </c>
      <c r="F1566" s="46">
        <f>INDEX(Δεδομένα!$P:$P,MATCH('2021'!E1566,Δεδομένα!$O:$O,0))</f>
        <v>253</v>
      </c>
      <c r="G1566" s="49" t="s">
        <v>2170</v>
      </c>
      <c r="H1566" s="51" t="str">
        <f>INDEX(Δεδομένα!B$1:B$51,MATCH('2021'!G1566,Δεδομένα!A$1:A$51,0))</f>
        <v>ΚΕΝΤΡΙΚΗΣ ΜΑΚΕΔΟΝΙΑΣ</v>
      </c>
      <c r="I1566" s="53">
        <f>INDEX(Δεδομένα!E$1:E$13,MATCH('2021'!H1566,Δεδομένα!D$1:D$13,0))</f>
        <v>3</v>
      </c>
      <c r="J1566" s="4">
        <v>44457</v>
      </c>
      <c r="K1566" s="3" t="s">
        <v>510</v>
      </c>
      <c r="L1566" s="17" t="str">
        <f t="shared" si="112"/>
        <v>18/09/2021 17:20</v>
      </c>
      <c r="M1566" s="4">
        <v>44457</v>
      </c>
      <c r="N1566" s="3" t="s">
        <v>32</v>
      </c>
      <c r="O1566" s="17" t="str">
        <f t="shared" si="113"/>
        <v>18/09/2021 18:45</v>
      </c>
      <c r="P1566" s="24">
        <f t="shared" si="114"/>
        <v>5.9027777781011537E-2</v>
      </c>
      <c r="Q1566" s="28">
        <v>0</v>
      </c>
      <c r="R1566" s="27">
        <f t="shared" si="115"/>
        <v>85.000000004656613</v>
      </c>
      <c r="S1566" s="3" t="s">
        <v>4</v>
      </c>
      <c r="T1566" s="3" t="s">
        <v>2173</v>
      </c>
      <c r="U1566" s="3" t="s">
        <v>2174</v>
      </c>
      <c r="V1566" s="3" t="s">
        <v>2300</v>
      </c>
      <c r="W1566" s="5">
        <v>0</v>
      </c>
      <c r="X1566" s="5">
        <v>0</v>
      </c>
      <c r="Y1566" s="5">
        <v>0</v>
      </c>
      <c r="Z1566" s="5">
        <v>0.1</v>
      </c>
      <c r="AA1566" s="5">
        <v>0</v>
      </c>
      <c r="AB1566" s="5">
        <v>0</v>
      </c>
      <c r="AC1566" s="5">
        <v>0</v>
      </c>
      <c r="AD1566" s="5">
        <v>0</v>
      </c>
      <c r="AE1566" s="2">
        <v>2</v>
      </c>
      <c r="AF1566" s="2">
        <v>0</v>
      </c>
      <c r="AG1566" s="2">
        <v>0</v>
      </c>
      <c r="AH1566" s="2">
        <v>0</v>
      </c>
      <c r="AI1566" s="2">
        <v>0</v>
      </c>
      <c r="AJ1566" s="2">
        <v>1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</row>
    <row r="1567" spans="1:46" x14ac:dyDescent="0.2">
      <c r="A1567" s="2">
        <v>1696911</v>
      </c>
      <c r="B1567" s="2">
        <v>892540</v>
      </c>
      <c r="C1567" s="7">
        <v>22.178272746725501</v>
      </c>
      <c r="D1567" s="7">
        <v>40.773175495593001</v>
      </c>
      <c r="E1567" s="19" t="s">
        <v>2169</v>
      </c>
      <c r="F1567" s="46">
        <f>INDEX(Δεδομένα!$P:$P,MATCH('2021'!E1567,Δεδομένα!$O:$O,0))</f>
        <v>253</v>
      </c>
      <c r="G1567" s="49" t="s">
        <v>2170</v>
      </c>
      <c r="H1567" s="51" t="str">
        <f>INDEX(Δεδομένα!B$1:B$51,MATCH('2021'!G1567,Δεδομένα!A$1:A$51,0))</f>
        <v>ΚΕΝΤΡΙΚΗΣ ΜΑΚΕΔΟΝΙΑΣ</v>
      </c>
      <c r="I1567" s="53">
        <f>INDEX(Δεδομένα!E$1:E$13,MATCH('2021'!H1567,Δεδομένα!D$1:D$13,0))</f>
        <v>3</v>
      </c>
      <c r="J1567" s="4">
        <v>44458</v>
      </c>
      <c r="K1567" s="3" t="s">
        <v>1522</v>
      </c>
      <c r="L1567" s="17" t="str">
        <f t="shared" si="112"/>
        <v>19/09/2021 15:16</v>
      </c>
      <c r="M1567" s="4">
        <v>44458</v>
      </c>
      <c r="N1567" s="3" t="s">
        <v>1284</v>
      </c>
      <c r="O1567" s="17" t="str">
        <f t="shared" si="113"/>
        <v>19/09/2021 17:57</v>
      </c>
      <c r="P1567" s="24">
        <f t="shared" si="114"/>
        <v>0.11180555555620231</v>
      </c>
      <c r="Q1567" s="28">
        <v>0</v>
      </c>
      <c r="R1567" s="27">
        <f t="shared" si="115"/>
        <v>161.00000000093132</v>
      </c>
      <c r="S1567" s="3" t="s">
        <v>4</v>
      </c>
      <c r="T1567" s="3" t="s">
        <v>2173</v>
      </c>
      <c r="U1567" s="3" t="s">
        <v>4</v>
      </c>
      <c r="V1567" s="3" t="s">
        <v>2286</v>
      </c>
      <c r="W1567" s="5">
        <v>0</v>
      </c>
      <c r="X1567" s="5">
        <v>0</v>
      </c>
      <c r="Y1567" s="5">
        <v>0</v>
      </c>
      <c r="Z1567" s="5">
        <v>0</v>
      </c>
      <c r="AA1567" s="5">
        <v>0.2</v>
      </c>
      <c r="AB1567" s="5">
        <v>0</v>
      </c>
      <c r="AC1567" s="5">
        <v>0</v>
      </c>
      <c r="AD1567" s="5">
        <v>0</v>
      </c>
      <c r="AE1567" s="2">
        <v>4</v>
      </c>
      <c r="AF1567" s="2">
        <v>0</v>
      </c>
      <c r="AG1567" s="2">
        <v>0</v>
      </c>
      <c r="AH1567" s="2">
        <v>0</v>
      </c>
      <c r="AI1567" s="2">
        <v>0</v>
      </c>
      <c r="AJ1567" s="2">
        <v>2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</row>
    <row r="1568" spans="1:46" x14ac:dyDescent="0.2">
      <c r="A1568" s="2">
        <v>1697371</v>
      </c>
      <c r="B1568" s="2">
        <v>892753</v>
      </c>
      <c r="E1568" s="19" t="s">
        <v>2169</v>
      </c>
      <c r="F1568" s="46">
        <f>INDEX(Δεδομένα!$P:$P,MATCH('2021'!E1568,Δεδομένα!$O:$O,0))</f>
        <v>253</v>
      </c>
      <c r="G1568" s="49" t="s">
        <v>2170</v>
      </c>
      <c r="H1568" s="51" t="str">
        <f>INDEX(Δεδομένα!B$1:B$51,MATCH('2021'!G1568,Δεδομένα!A$1:A$51,0))</f>
        <v>ΚΕΝΤΡΙΚΗΣ ΜΑΚΕΔΟΝΙΑΣ</v>
      </c>
      <c r="I1568" s="53">
        <f>INDEX(Δεδομένα!E$1:E$13,MATCH('2021'!H1568,Δεδομένα!D$1:D$13,0))</f>
        <v>3</v>
      </c>
      <c r="J1568" s="4">
        <v>44459</v>
      </c>
      <c r="K1568" s="3" t="s">
        <v>214</v>
      </c>
      <c r="L1568" s="17" t="str">
        <f t="shared" si="112"/>
        <v>20/09/2021 12:00</v>
      </c>
      <c r="M1568" s="4">
        <v>44459</v>
      </c>
      <c r="N1568" s="3" t="s">
        <v>52</v>
      </c>
      <c r="O1568" s="17" t="str">
        <f t="shared" si="113"/>
        <v>20/09/2021 12:28</v>
      </c>
      <c r="P1568" s="24">
        <f t="shared" si="114"/>
        <v>1.9444444442342501E-2</v>
      </c>
      <c r="Q1568" s="28">
        <v>0</v>
      </c>
      <c r="R1568" s="27">
        <f t="shared" si="115"/>
        <v>27.999999996973202</v>
      </c>
      <c r="S1568" s="3" t="s">
        <v>4</v>
      </c>
      <c r="T1568" s="3" t="s">
        <v>2173</v>
      </c>
      <c r="U1568" s="3" t="s">
        <v>4</v>
      </c>
      <c r="V1568" s="3" t="s">
        <v>2301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0.05</v>
      </c>
      <c r="AE1568" s="2">
        <v>2</v>
      </c>
      <c r="AF1568" s="2">
        <v>0</v>
      </c>
      <c r="AG1568" s="2">
        <v>0</v>
      </c>
      <c r="AH1568" s="2">
        <v>0</v>
      </c>
      <c r="AI1568" s="2">
        <v>0</v>
      </c>
      <c r="AJ1568" s="2">
        <v>1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</row>
    <row r="1569" spans="1:46" x14ac:dyDescent="0.2">
      <c r="A1569" s="2">
        <v>1697380</v>
      </c>
      <c r="B1569" s="2">
        <v>892855</v>
      </c>
      <c r="C1569" s="7">
        <v>22.158526915139198</v>
      </c>
      <c r="D1569" s="7">
        <v>40.796806971330199</v>
      </c>
      <c r="E1569" s="19" t="s">
        <v>2169</v>
      </c>
      <c r="F1569" s="46">
        <f>INDEX(Δεδομένα!$P:$P,MATCH('2021'!E1569,Δεδομένα!$O:$O,0))</f>
        <v>253</v>
      </c>
      <c r="G1569" s="49" t="s">
        <v>2170</v>
      </c>
      <c r="H1569" s="51" t="str">
        <f>INDEX(Δεδομένα!B$1:B$51,MATCH('2021'!G1569,Δεδομένα!A$1:A$51,0))</f>
        <v>ΚΕΝΤΡΙΚΗΣ ΜΑΚΕΔΟΝΙΑΣ</v>
      </c>
      <c r="I1569" s="53">
        <f>INDEX(Δεδομένα!E$1:E$13,MATCH('2021'!H1569,Δεδομένα!D$1:D$13,0))</f>
        <v>3</v>
      </c>
      <c r="J1569" s="4">
        <v>44459</v>
      </c>
      <c r="K1569" s="3" t="s">
        <v>94</v>
      </c>
      <c r="L1569" s="17" t="str">
        <f t="shared" si="112"/>
        <v>20/09/2021 17:28</v>
      </c>
      <c r="M1569" s="4">
        <v>44459</v>
      </c>
      <c r="N1569" s="3" t="s">
        <v>1728</v>
      </c>
      <c r="O1569" s="17" t="str">
        <f t="shared" si="113"/>
        <v>20/09/2021 23:07</v>
      </c>
      <c r="P1569" s="24">
        <f t="shared" si="114"/>
        <v>0.23541666666278616</v>
      </c>
      <c r="Q1569" s="28">
        <v>0</v>
      </c>
      <c r="R1569" s="27">
        <f t="shared" si="115"/>
        <v>338.99999999441206</v>
      </c>
      <c r="S1569" s="3" t="s">
        <v>4</v>
      </c>
      <c r="T1569" s="3" t="s">
        <v>2173</v>
      </c>
      <c r="U1569" s="3" t="s">
        <v>2192</v>
      </c>
      <c r="V1569" s="3" t="s">
        <v>2267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7</v>
      </c>
      <c r="AC1569" s="5">
        <v>0</v>
      </c>
      <c r="AD1569" s="5">
        <v>0</v>
      </c>
      <c r="AE1569" s="2">
        <v>11</v>
      </c>
      <c r="AF1569" s="2">
        <v>0</v>
      </c>
      <c r="AG1569" s="2">
        <v>0</v>
      </c>
      <c r="AH1569" s="2">
        <v>0</v>
      </c>
      <c r="AI1569" s="2">
        <v>0</v>
      </c>
      <c r="AJ1569" s="2">
        <v>5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</row>
    <row r="1570" spans="1:46" x14ac:dyDescent="0.2">
      <c r="A1570" s="2">
        <v>1697616</v>
      </c>
      <c r="B1570" s="2">
        <v>893107</v>
      </c>
      <c r="C1570" s="7">
        <v>22.2148708352514</v>
      </c>
      <c r="D1570" s="7">
        <v>40.783764765336599</v>
      </c>
      <c r="E1570" s="19" t="s">
        <v>2169</v>
      </c>
      <c r="F1570" s="46">
        <f>INDEX(Δεδομένα!$P:$P,MATCH('2021'!E1570,Δεδομένα!$O:$O,0))</f>
        <v>253</v>
      </c>
      <c r="G1570" s="49" t="s">
        <v>2170</v>
      </c>
      <c r="H1570" s="51" t="str">
        <f>INDEX(Δεδομένα!B$1:B$51,MATCH('2021'!G1570,Δεδομένα!A$1:A$51,0))</f>
        <v>ΚΕΝΤΡΙΚΗΣ ΜΑΚΕΔΟΝΙΑΣ</v>
      </c>
      <c r="I1570" s="53">
        <f>INDEX(Δεδομένα!E$1:E$13,MATCH('2021'!H1570,Δεδομένα!D$1:D$13,0))</f>
        <v>3</v>
      </c>
      <c r="J1570" s="4">
        <v>44460</v>
      </c>
      <c r="K1570" s="3" t="s">
        <v>461</v>
      </c>
      <c r="L1570" s="17" t="str">
        <f t="shared" si="112"/>
        <v>21/09/2021 17:00</v>
      </c>
      <c r="M1570" s="4">
        <v>44460</v>
      </c>
      <c r="N1570" s="3" t="s">
        <v>434</v>
      </c>
      <c r="O1570" s="17" t="str">
        <f t="shared" si="113"/>
        <v>21/09/2021 17:48</v>
      </c>
      <c r="P1570" s="24">
        <f t="shared" si="114"/>
        <v>3.3333333332848269E-2</v>
      </c>
      <c r="Q1570" s="28">
        <v>0</v>
      </c>
      <c r="R1570" s="27">
        <f t="shared" si="115"/>
        <v>47.999999999301508</v>
      </c>
      <c r="S1570" s="3" t="s">
        <v>4</v>
      </c>
      <c r="T1570" s="3" t="s">
        <v>2173</v>
      </c>
      <c r="U1570" s="3" t="s">
        <v>4</v>
      </c>
      <c r="V1570" s="3" t="s">
        <v>2302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12</v>
      </c>
      <c r="AD1570" s="5">
        <v>0</v>
      </c>
      <c r="AE1570" s="2">
        <v>2</v>
      </c>
      <c r="AF1570" s="2">
        <v>0</v>
      </c>
      <c r="AG1570" s="2">
        <v>0</v>
      </c>
      <c r="AH1570" s="2">
        <v>0</v>
      </c>
      <c r="AI1570" s="2">
        <v>0</v>
      </c>
      <c r="AJ1570" s="2">
        <v>1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</row>
    <row r="1571" spans="1:46" x14ac:dyDescent="0.2">
      <c r="A1571" s="2">
        <v>1698284</v>
      </c>
      <c r="B1571" s="2">
        <v>893521</v>
      </c>
      <c r="C1571" s="7">
        <v>22.0591296856133</v>
      </c>
      <c r="D1571" s="7">
        <v>40.758341412764203</v>
      </c>
      <c r="E1571" s="19" t="s">
        <v>2169</v>
      </c>
      <c r="F1571" s="46">
        <f>INDEX(Δεδομένα!$P:$P,MATCH('2021'!E1571,Δεδομένα!$O:$O,0))</f>
        <v>253</v>
      </c>
      <c r="G1571" s="49" t="s">
        <v>2170</v>
      </c>
      <c r="H1571" s="51" t="str">
        <f>INDEX(Δεδομένα!B$1:B$51,MATCH('2021'!G1571,Δεδομένα!A$1:A$51,0))</f>
        <v>ΚΕΝΤΡΙΚΗΣ ΜΑΚΕΔΟΝΙΑΣ</v>
      </c>
      <c r="I1571" s="53">
        <f>INDEX(Δεδομένα!E$1:E$13,MATCH('2021'!H1571,Δεδομένα!D$1:D$13,0))</f>
        <v>3</v>
      </c>
      <c r="J1571" s="4">
        <v>44462</v>
      </c>
      <c r="K1571" s="3" t="s">
        <v>812</v>
      </c>
      <c r="L1571" s="17" t="str">
        <f t="shared" si="112"/>
        <v>23/09/2021 10:10</v>
      </c>
      <c r="M1571" s="4">
        <v>44462</v>
      </c>
      <c r="N1571" s="3" t="s">
        <v>49</v>
      </c>
      <c r="O1571" s="17" t="str">
        <f t="shared" si="113"/>
        <v>23/09/2021 11:16</v>
      </c>
      <c r="P1571" s="24">
        <f t="shared" si="114"/>
        <v>4.5833333337213844E-2</v>
      </c>
      <c r="Q1571" s="28">
        <v>0</v>
      </c>
      <c r="R1571" s="27">
        <f t="shared" si="115"/>
        <v>66.000000005587935</v>
      </c>
      <c r="S1571" s="3" t="s">
        <v>4</v>
      </c>
      <c r="T1571" s="3" t="s">
        <v>2176</v>
      </c>
      <c r="U1571" s="3" t="s">
        <v>4</v>
      </c>
      <c r="V1571" s="3" t="s">
        <v>2303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0.5</v>
      </c>
      <c r="AC1571" s="5">
        <v>0</v>
      </c>
      <c r="AD1571" s="5">
        <v>0</v>
      </c>
      <c r="AE1571" s="2">
        <v>4</v>
      </c>
      <c r="AF1571" s="2">
        <v>0</v>
      </c>
      <c r="AG1571" s="2">
        <v>0</v>
      </c>
      <c r="AH1571" s="2">
        <v>0</v>
      </c>
      <c r="AI1571" s="2">
        <v>0</v>
      </c>
      <c r="AJ1571" s="2">
        <v>2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</row>
    <row r="1572" spans="1:46" x14ac:dyDescent="0.2">
      <c r="A1572" s="2">
        <v>1699509</v>
      </c>
      <c r="B1572" s="2">
        <v>894168</v>
      </c>
      <c r="C1572" s="7">
        <v>21.9164929445318</v>
      </c>
      <c r="D1572" s="7">
        <v>40.823631761126599</v>
      </c>
      <c r="E1572" s="19" t="s">
        <v>2169</v>
      </c>
      <c r="F1572" s="46">
        <f>INDEX(Δεδομένα!$P:$P,MATCH('2021'!E1572,Δεδομένα!$O:$O,0))</f>
        <v>253</v>
      </c>
      <c r="G1572" s="49" t="s">
        <v>2170</v>
      </c>
      <c r="H1572" s="51" t="str">
        <f>INDEX(Δεδομένα!B$1:B$51,MATCH('2021'!G1572,Δεδομένα!A$1:A$51,0))</f>
        <v>ΚΕΝΤΡΙΚΗΣ ΜΑΚΕΔΟΝΙΑΣ</v>
      </c>
      <c r="I1572" s="53">
        <f>INDEX(Δεδομένα!E$1:E$13,MATCH('2021'!H1572,Δεδομένα!D$1:D$13,0))</f>
        <v>3</v>
      </c>
      <c r="J1572" s="4">
        <v>44464</v>
      </c>
      <c r="K1572" s="3" t="s">
        <v>510</v>
      </c>
      <c r="L1572" s="17" t="str">
        <f t="shared" si="112"/>
        <v>25/09/2021 17:20</v>
      </c>
      <c r="M1572" s="4">
        <v>44468</v>
      </c>
      <c r="N1572" s="3" t="s">
        <v>495</v>
      </c>
      <c r="O1572" s="17" t="str">
        <f t="shared" si="113"/>
        <v>29/09/2021 08:50</v>
      </c>
      <c r="P1572" s="29">
        <f t="shared" si="114"/>
        <v>3.6458333333357587</v>
      </c>
      <c r="Q1572" s="30">
        <f>3*24</f>
        <v>72</v>
      </c>
      <c r="R1572" s="27">
        <f t="shared" si="115"/>
        <v>5250.0000000034925</v>
      </c>
      <c r="S1572" s="3" t="s">
        <v>4</v>
      </c>
      <c r="T1572" s="3" t="s">
        <v>2176</v>
      </c>
      <c r="U1572" s="3" t="s">
        <v>2190</v>
      </c>
      <c r="V1572" s="3" t="s">
        <v>2191</v>
      </c>
      <c r="W1572" s="5">
        <v>0</v>
      </c>
      <c r="X1572" s="5">
        <v>80</v>
      </c>
      <c r="Y1572" s="5">
        <v>0</v>
      </c>
      <c r="Z1572" s="5">
        <v>0</v>
      </c>
      <c r="AA1572" s="5">
        <v>0</v>
      </c>
      <c r="AB1572" s="5">
        <v>2</v>
      </c>
      <c r="AC1572" s="5">
        <v>0</v>
      </c>
      <c r="AD1572" s="5">
        <v>0</v>
      </c>
      <c r="AE1572" s="2">
        <v>48</v>
      </c>
      <c r="AF1572" s="2">
        <v>3</v>
      </c>
      <c r="AG1572" s="2">
        <v>0</v>
      </c>
      <c r="AH1572" s="2">
        <v>0</v>
      </c>
      <c r="AI1572" s="2">
        <v>0</v>
      </c>
      <c r="AJ1572" s="2">
        <v>20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</row>
    <row r="1573" spans="1:46" x14ac:dyDescent="0.2">
      <c r="A1573" s="2">
        <v>1698982</v>
      </c>
      <c r="B1573" s="2">
        <v>894798</v>
      </c>
      <c r="C1573" s="7">
        <v>22.173566169099601</v>
      </c>
      <c r="D1573" s="7">
        <v>40.737506007268301</v>
      </c>
      <c r="E1573" s="19" t="s">
        <v>2169</v>
      </c>
      <c r="F1573" s="46">
        <f>INDEX(Δεδομένα!$P:$P,MATCH('2021'!E1573,Δεδομένα!$O:$O,0))</f>
        <v>253</v>
      </c>
      <c r="G1573" s="49" t="s">
        <v>2170</v>
      </c>
      <c r="H1573" s="51" t="str">
        <f>INDEX(Δεδομένα!B$1:B$51,MATCH('2021'!G1573,Δεδομένα!A$1:A$51,0))</f>
        <v>ΚΕΝΤΡΙΚΗΣ ΜΑΚΕΔΟΝΙΑΣ</v>
      </c>
      <c r="I1573" s="53">
        <f>INDEX(Δεδομένα!E$1:E$13,MATCH('2021'!H1573,Δεδομένα!D$1:D$13,0))</f>
        <v>3</v>
      </c>
      <c r="J1573" s="4">
        <v>44466</v>
      </c>
      <c r="K1573" s="3" t="s">
        <v>255</v>
      </c>
      <c r="L1573" s="17" t="str">
        <f t="shared" si="112"/>
        <v>27/09/2021 19:40</v>
      </c>
      <c r="M1573" s="4">
        <v>44466</v>
      </c>
      <c r="N1573" s="3" t="s">
        <v>2304</v>
      </c>
      <c r="O1573" s="17" t="str">
        <f t="shared" si="113"/>
        <v>27/09/2021 21:47</v>
      </c>
      <c r="P1573" s="24">
        <f t="shared" si="114"/>
        <v>8.819444444088731E-2</v>
      </c>
      <c r="Q1573" s="28">
        <v>0</v>
      </c>
      <c r="R1573" s="27">
        <f t="shared" si="115"/>
        <v>126.99999999487773</v>
      </c>
      <c r="S1573" s="3" t="s">
        <v>4</v>
      </c>
      <c r="T1573" s="3" t="s">
        <v>2173</v>
      </c>
      <c r="U1573" s="3" t="s">
        <v>123</v>
      </c>
      <c r="V1573" s="3" t="s">
        <v>2208</v>
      </c>
      <c r="W1573" s="5">
        <v>0</v>
      </c>
      <c r="X1573" s="5">
        <v>0</v>
      </c>
      <c r="Y1573" s="5">
        <v>0</v>
      </c>
      <c r="Z1573" s="5">
        <v>0</v>
      </c>
      <c r="AA1573" s="5">
        <v>1</v>
      </c>
      <c r="AB1573" s="5">
        <v>0</v>
      </c>
      <c r="AC1573" s="5">
        <v>0</v>
      </c>
      <c r="AD1573" s="5">
        <v>0</v>
      </c>
      <c r="AE1573" s="2">
        <v>8</v>
      </c>
      <c r="AF1573" s="2">
        <v>0</v>
      </c>
      <c r="AG1573" s="2">
        <v>0</v>
      </c>
      <c r="AH1573" s="2">
        <v>0</v>
      </c>
      <c r="AI1573" s="2">
        <v>0</v>
      </c>
      <c r="AJ1573" s="2">
        <v>4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</row>
    <row r="1574" spans="1:46" x14ac:dyDescent="0.2">
      <c r="A1574" s="2">
        <v>1700682</v>
      </c>
      <c r="B1574" s="2">
        <v>896549</v>
      </c>
      <c r="C1574" s="7">
        <v>22.0885666366176</v>
      </c>
      <c r="D1574" s="7">
        <v>40.8121734407285</v>
      </c>
      <c r="E1574" s="19" t="s">
        <v>2169</v>
      </c>
      <c r="F1574" s="46">
        <f>INDEX(Δεδομένα!$P:$P,MATCH('2021'!E1574,Δεδομένα!$O:$O,0))</f>
        <v>253</v>
      </c>
      <c r="G1574" s="49" t="s">
        <v>2170</v>
      </c>
      <c r="H1574" s="51" t="str">
        <f>INDEX(Δεδομένα!B$1:B$51,MATCH('2021'!G1574,Δεδομένα!A$1:A$51,0))</f>
        <v>ΚΕΝΤΡΙΚΗΣ ΜΑΚΕΔΟΝΙΑΣ</v>
      </c>
      <c r="I1574" s="53">
        <f>INDEX(Δεδομένα!E$1:E$13,MATCH('2021'!H1574,Δεδομένα!D$1:D$13,0))</f>
        <v>3</v>
      </c>
      <c r="J1574" s="4">
        <v>44473</v>
      </c>
      <c r="K1574" s="3" t="s">
        <v>632</v>
      </c>
      <c r="L1574" s="17" t="str">
        <f t="shared" si="112"/>
        <v>04/10/2021 15:43</v>
      </c>
      <c r="M1574" s="4">
        <v>44473</v>
      </c>
      <c r="N1574" s="3" t="s">
        <v>358</v>
      </c>
      <c r="O1574" s="17" t="str">
        <f t="shared" si="113"/>
        <v>04/10/2021 18:55</v>
      </c>
      <c r="P1574" s="24">
        <f t="shared" si="114"/>
        <v>0.13333333333139308</v>
      </c>
      <c r="Q1574" s="28">
        <v>0</v>
      </c>
      <c r="R1574" s="27">
        <f t="shared" si="115"/>
        <v>191.99999999720603</v>
      </c>
      <c r="S1574" s="3" t="s">
        <v>4</v>
      </c>
      <c r="T1574" s="3" t="s">
        <v>2176</v>
      </c>
      <c r="U1574" s="3" t="s">
        <v>123</v>
      </c>
      <c r="V1574" s="3" t="s">
        <v>2305</v>
      </c>
      <c r="W1574" s="5">
        <v>0</v>
      </c>
      <c r="X1574" s="5">
        <v>0</v>
      </c>
      <c r="Y1574" s="5">
        <v>0</v>
      </c>
      <c r="Z1574" s="5">
        <v>0.2</v>
      </c>
      <c r="AA1574" s="5">
        <v>0</v>
      </c>
      <c r="AB1574" s="5">
        <v>0</v>
      </c>
      <c r="AC1574" s="5">
        <v>0</v>
      </c>
      <c r="AD1574" s="5">
        <v>0</v>
      </c>
      <c r="AE1574" s="2">
        <v>4</v>
      </c>
      <c r="AF1574" s="2">
        <v>0</v>
      </c>
      <c r="AG1574" s="2">
        <v>0</v>
      </c>
      <c r="AH1574" s="2">
        <v>0</v>
      </c>
      <c r="AI1574" s="2">
        <v>0</v>
      </c>
      <c r="AJ1574" s="2">
        <v>2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</row>
    <row r="1575" spans="1:46" x14ac:dyDescent="0.2">
      <c r="A1575" s="2">
        <v>1701162</v>
      </c>
      <c r="B1575" s="2">
        <v>896799</v>
      </c>
      <c r="C1575" s="7">
        <v>22.121915980212201</v>
      </c>
      <c r="D1575" s="7">
        <v>40.753617620128502</v>
      </c>
      <c r="E1575" s="19" t="s">
        <v>2169</v>
      </c>
      <c r="F1575" s="46">
        <f>INDEX(Δεδομένα!$P:$P,MATCH('2021'!E1575,Δεδομένα!$O:$O,0))</f>
        <v>253</v>
      </c>
      <c r="G1575" s="49" t="s">
        <v>2170</v>
      </c>
      <c r="H1575" s="51" t="str">
        <f>INDEX(Δεδομένα!B$1:B$51,MATCH('2021'!G1575,Δεδομένα!A$1:A$51,0))</f>
        <v>ΚΕΝΤΡΙΚΗΣ ΜΑΚΕΔΟΝΙΑΣ</v>
      </c>
      <c r="I1575" s="53">
        <f>INDEX(Δεδομένα!E$1:E$13,MATCH('2021'!H1575,Δεδομένα!D$1:D$13,0))</f>
        <v>3</v>
      </c>
      <c r="J1575" s="4">
        <v>44474</v>
      </c>
      <c r="K1575" s="3" t="s">
        <v>537</v>
      </c>
      <c r="L1575" s="17" t="str">
        <f t="shared" si="112"/>
        <v>05/10/2021 14:02</v>
      </c>
      <c r="M1575" s="4">
        <v>44474</v>
      </c>
      <c r="N1575" s="3" t="s">
        <v>197</v>
      </c>
      <c r="O1575" s="17" t="str">
        <f t="shared" si="113"/>
        <v>05/10/2021 15:30</v>
      </c>
      <c r="P1575" s="24">
        <f t="shared" si="114"/>
        <v>6.1111111113859806E-2</v>
      </c>
      <c r="Q1575" s="28">
        <v>0</v>
      </c>
      <c r="R1575" s="27">
        <f t="shared" si="115"/>
        <v>88.000000003958121</v>
      </c>
      <c r="S1575" s="3" t="s">
        <v>4</v>
      </c>
      <c r="T1575" s="3" t="s">
        <v>2173</v>
      </c>
      <c r="U1575" s="3" t="s">
        <v>123</v>
      </c>
      <c r="V1575" s="3" t="s">
        <v>2242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0.05</v>
      </c>
      <c r="AD1575" s="5">
        <v>0</v>
      </c>
      <c r="AE1575" s="2">
        <v>3</v>
      </c>
      <c r="AF1575" s="2">
        <v>0</v>
      </c>
      <c r="AG1575" s="2">
        <v>0</v>
      </c>
      <c r="AH1575" s="2">
        <v>0</v>
      </c>
      <c r="AI1575" s="2">
        <v>0</v>
      </c>
      <c r="AJ1575" s="2">
        <v>2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</row>
    <row r="1576" spans="1:46" x14ac:dyDescent="0.2">
      <c r="A1576" s="2">
        <v>1701180</v>
      </c>
      <c r="B1576" s="2">
        <v>896853</v>
      </c>
      <c r="C1576" s="7">
        <v>22.1591509218851</v>
      </c>
      <c r="D1576" s="7">
        <v>40.708767481596396</v>
      </c>
      <c r="E1576" s="19" t="s">
        <v>2169</v>
      </c>
      <c r="F1576" s="46">
        <f>INDEX(Δεδομένα!$P:$P,MATCH('2021'!E1576,Δεδομένα!$O:$O,0))</f>
        <v>253</v>
      </c>
      <c r="G1576" s="49" t="s">
        <v>2170</v>
      </c>
      <c r="H1576" s="51" t="str">
        <f>INDEX(Δεδομένα!B$1:B$51,MATCH('2021'!G1576,Δεδομένα!A$1:A$51,0))</f>
        <v>ΚΕΝΤΡΙΚΗΣ ΜΑΚΕΔΟΝΙΑΣ</v>
      </c>
      <c r="I1576" s="53">
        <f>INDEX(Δεδομένα!E$1:E$13,MATCH('2021'!H1576,Δεδομένα!D$1:D$13,0))</f>
        <v>3</v>
      </c>
      <c r="J1576" s="4">
        <v>44474</v>
      </c>
      <c r="K1576" s="3" t="s">
        <v>411</v>
      </c>
      <c r="L1576" s="17" t="str">
        <f t="shared" si="112"/>
        <v>05/10/2021 17:10</v>
      </c>
      <c r="M1576" s="4">
        <v>44474</v>
      </c>
      <c r="N1576" s="3" t="s">
        <v>2306</v>
      </c>
      <c r="O1576" s="17" t="str">
        <f t="shared" si="113"/>
        <v>05/10/2021 17:31</v>
      </c>
      <c r="P1576" s="24">
        <f t="shared" si="114"/>
        <v>1.4583333329937886E-2</v>
      </c>
      <c r="Q1576" s="28">
        <v>0</v>
      </c>
      <c r="R1576" s="27">
        <f t="shared" si="115"/>
        <v>20.999999995110556</v>
      </c>
      <c r="S1576" s="3" t="s">
        <v>4</v>
      </c>
      <c r="T1576" s="3" t="s">
        <v>2173</v>
      </c>
      <c r="U1576" s="3" t="s">
        <v>2199</v>
      </c>
      <c r="V1576" s="3" t="s">
        <v>2268</v>
      </c>
      <c r="W1576" s="5">
        <v>0</v>
      </c>
      <c r="X1576" s="5">
        <v>0</v>
      </c>
      <c r="Y1576" s="5">
        <v>0</v>
      </c>
      <c r="Z1576" s="5">
        <v>0.01</v>
      </c>
      <c r="AA1576" s="5">
        <v>0</v>
      </c>
      <c r="AB1576" s="5">
        <v>0</v>
      </c>
      <c r="AC1576" s="5">
        <v>0</v>
      </c>
      <c r="AD1576" s="5">
        <v>0</v>
      </c>
      <c r="AE1576" s="2">
        <v>2</v>
      </c>
      <c r="AF1576" s="2">
        <v>0</v>
      </c>
      <c r="AG1576" s="2">
        <v>0</v>
      </c>
      <c r="AH1576" s="2">
        <v>0</v>
      </c>
      <c r="AI1576" s="2">
        <v>0</v>
      </c>
      <c r="AJ1576" s="2">
        <v>1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</row>
    <row r="1577" spans="1:46" x14ac:dyDescent="0.2">
      <c r="A1577" s="2">
        <v>1706466</v>
      </c>
      <c r="B1577" s="2">
        <v>902768</v>
      </c>
      <c r="C1577" s="7">
        <v>22.247063682704098</v>
      </c>
      <c r="D1577" s="7">
        <v>40.7865144822864</v>
      </c>
      <c r="E1577" s="19" t="s">
        <v>2169</v>
      </c>
      <c r="F1577" s="46">
        <f>INDEX(Δεδομένα!$P:$P,MATCH('2021'!E1577,Δεδομένα!$O:$O,0))</f>
        <v>253</v>
      </c>
      <c r="G1577" s="49" t="s">
        <v>2170</v>
      </c>
      <c r="H1577" s="51" t="str">
        <f>INDEX(Δεδομένα!B$1:B$51,MATCH('2021'!G1577,Δεδομένα!A$1:A$51,0))</f>
        <v>ΚΕΝΤΡΙΚΗΣ ΜΑΚΕΔΟΝΙΑΣ</v>
      </c>
      <c r="I1577" s="53">
        <f>INDEX(Δεδομένα!E$1:E$13,MATCH('2021'!H1577,Δεδομένα!D$1:D$13,0))</f>
        <v>3</v>
      </c>
      <c r="J1577" s="4">
        <v>44489</v>
      </c>
      <c r="K1577" s="3" t="s">
        <v>488</v>
      </c>
      <c r="L1577" s="17" t="str">
        <f t="shared" si="112"/>
        <v>20/10/2021 13:48</v>
      </c>
      <c r="M1577" s="4">
        <v>44489</v>
      </c>
      <c r="N1577" s="3" t="s">
        <v>451</v>
      </c>
      <c r="O1577" s="17" t="str">
        <f t="shared" si="113"/>
        <v>20/10/2021 14:44</v>
      </c>
      <c r="P1577" s="24">
        <f t="shared" si="114"/>
        <v>3.888888889196096E-2</v>
      </c>
      <c r="Q1577" s="28">
        <v>0</v>
      </c>
      <c r="R1577" s="27">
        <f t="shared" si="115"/>
        <v>56.000000004423782</v>
      </c>
      <c r="S1577" s="3" t="s">
        <v>4</v>
      </c>
      <c r="T1577" s="3" t="s">
        <v>2173</v>
      </c>
      <c r="U1577" s="3" t="s">
        <v>2201</v>
      </c>
      <c r="V1577" s="3" t="s">
        <v>2207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5</v>
      </c>
      <c r="AC1577" s="5">
        <v>0</v>
      </c>
      <c r="AD1577" s="5">
        <v>0</v>
      </c>
      <c r="AE1577" s="2">
        <v>4</v>
      </c>
      <c r="AF1577" s="2">
        <v>0</v>
      </c>
      <c r="AG1577" s="2">
        <v>0</v>
      </c>
      <c r="AH1577" s="2">
        <v>0</v>
      </c>
      <c r="AI1577" s="2">
        <v>0</v>
      </c>
      <c r="AJ1577" s="2">
        <v>2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</row>
    <row r="1578" spans="1:46" x14ac:dyDescent="0.2">
      <c r="A1578" s="2">
        <v>1708159</v>
      </c>
      <c r="B1578" s="2">
        <v>904872</v>
      </c>
      <c r="C1578" s="7">
        <v>22.181354522705099</v>
      </c>
      <c r="D1578" s="7">
        <v>40.796104431152301</v>
      </c>
      <c r="E1578" s="19" t="s">
        <v>2169</v>
      </c>
      <c r="F1578" s="46">
        <f>INDEX(Δεδομένα!$P:$P,MATCH('2021'!E1578,Δεδομένα!$O:$O,0))</f>
        <v>253</v>
      </c>
      <c r="G1578" s="49" t="s">
        <v>2170</v>
      </c>
      <c r="H1578" s="51" t="str">
        <f>INDEX(Δεδομένα!B$1:B$51,MATCH('2021'!G1578,Δεδομένα!A$1:A$51,0))</f>
        <v>ΚΕΝΤΡΙΚΗΣ ΜΑΚΕΔΟΝΙΑΣ</v>
      </c>
      <c r="I1578" s="53">
        <f>INDEX(Δεδομένα!E$1:E$13,MATCH('2021'!H1578,Δεδομένα!D$1:D$13,0))</f>
        <v>3</v>
      </c>
      <c r="J1578" s="4">
        <v>44497</v>
      </c>
      <c r="K1578" s="3" t="s">
        <v>955</v>
      </c>
      <c r="L1578" s="17" t="str">
        <f t="shared" si="112"/>
        <v>28/10/2021 12:29</v>
      </c>
      <c r="M1578" s="4">
        <v>44497</v>
      </c>
      <c r="N1578" s="3" t="s">
        <v>51</v>
      </c>
      <c r="O1578" s="17" t="str">
        <f t="shared" si="113"/>
        <v>28/10/2021 13:22</v>
      </c>
      <c r="P1578" s="24">
        <f t="shared" si="114"/>
        <v>3.6805555551836733E-2</v>
      </c>
      <c r="Q1578" s="28">
        <v>0</v>
      </c>
      <c r="R1578" s="27">
        <f t="shared" si="115"/>
        <v>52.999999994644895</v>
      </c>
      <c r="S1578" s="3" t="s">
        <v>4</v>
      </c>
      <c r="T1578" s="3" t="s">
        <v>2173</v>
      </c>
      <c r="U1578" s="3" t="s">
        <v>2197</v>
      </c>
      <c r="V1578" s="3" t="s">
        <v>2307</v>
      </c>
      <c r="W1578" s="5">
        <v>0</v>
      </c>
      <c r="X1578" s="5">
        <v>0</v>
      </c>
      <c r="Y1578" s="5">
        <v>0</v>
      </c>
      <c r="Z1578" s="5">
        <v>0.05</v>
      </c>
      <c r="AA1578" s="5">
        <v>0</v>
      </c>
      <c r="AB1578" s="5">
        <v>0</v>
      </c>
      <c r="AC1578" s="5">
        <v>0</v>
      </c>
      <c r="AD1578" s="5">
        <v>0</v>
      </c>
      <c r="AE1578" s="2">
        <v>2</v>
      </c>
      <c r="AF1578" s="2">
        <v>0</v>
      </c>
      <c r="AG1578" s="2">
        <v>0</v>
      </c>
      <c r="AH1578" s="2">
        <v>0</v>
      </c>
      <c r="AI1578" s="2">
        <v>0</v>
      </c>
      <c r="AJ1578" s="2">
        <v>1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</row>
    <row r="1579" spans="1:46" x14ac:dyDescent="0.2">
      <c r="A1579" s="2">
        <v>1708170</v>
      </c>
      <c r="B1579" s="2">
        <v>904898</v>
      </c>
      <c r="C1579" s="7">
        <v>21.990859985351602</v>
      </c>
      <c r="D1579" s="7">
        <v>40.818660736083999</v>
      </c>
      <c r="E1579" s="19" t="s">
        <v>2169</v>
      </c>
      <c r="F1579" s="46">
        <f>INDEX(Δεδομένα!$P:$P,MATCH('2021'!E1579,Δεδομένα!$O:$O,0))</f>
        <v>253</v>
      </c>
      <c r="G1579" s="49" t="s">
        <v>2170</v>
      </c>
      <c r="H1579" s="51" t="str">
        <f>INDEX(Δεδομένα!B$1:B$51,MATCH('2021'!G1579,Δεδομένα!A$1:A$51,0))</f>
        <v>ΚΕΝΤΡΙΚΗΣ ΜΑΚΕΔΟΝΙΑΣ</v>
      </c>
      <c r="I1579" s="53">
        <f>INDEX(Δεδομένα!E$1:E$13,MATCH('2021'!H1579,Δεδομένα!D$1:D$13,0))</f>
        <v>3</v>
      </c>
      <c r="J1579" s="4">
        <v>44497</v>
      </c>
      <c r="K1579" s="3" t="s">
        <v>835</v>
      </c>
      <c r="L1579" s="17" t="str">
        <f t="shared" si="112"/>
        <v>28/10/2021 14:37</v>
      </c>
      <c r="M1579" s="4">
        <v>44497</v>
      </c>
      <c r="N1579" s="3" t="s">
        <v>362</v>
      </c>
      <c r="O1579" s="17" t="str">
        <f t="shared" si="113"/>
        <v>28/10/2021 15:20</v>
      </c>
      <c r="P1579" s="24">
        <f t="shared" si="114"/>
        <v>2.9861111113859806E-2</v>
      </c>
      <c r="Q1579" s="28">
        <v>0</v>
      </c>
      <c r="R1579" s="27">
        <f t="shared" si="115"/>
        <v>43.000000003958121</v>
      </c>
      <c r="S1579" s="3" t="s">
        <v>4</v>
      </c>
      <c r="T1579" s="3" t="s">
        <v>2176</v>
      </c>
      <c r="U1579" s="3" t="s">
        <v>2214</v>
      </c>
      <c r="V1579" s="3" t="s">
        <v>2258</v>
      </c>
      <c r="W1579" s="5">
        <v>0</v>
      </c>
      <c r="X1579" s="5">
        <v>0</v>
      </c>
      <c r="Y1579" s="5">
        <v>0</v>
      </c>
      <c r="Z1579" s="5">
        <v>0.05</v>
      </c>
      <c r="AA1579" s="5">
        <v>0</v>
      </c>
      <c r="AB1579" s="5">
        <v>0</v>
      </c>
      <c r="AC1579" s="5">
        <v>0</v>
      </c>
      <c r="AD1579" s="5">
        <v>0</v>
      </c>
      <c r="AE1579" s="2">
        <v>2</v>
      </c>
      <c r="AF1579" s="2">
        <v>0</v>
      </c>
      <c r="AG1579" s="2">
        <v>0</v>
      </c>
      <c r="AH1579" s="2">
        <v>0</v>
      </c>
      <c r="AI1579" s="2">
        <v>0</v>
      </c>
      <c r="AJ1579" s="2">
        <v>1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</row>
    <row r="1580" spans="1:46" x14ac:dyDescent="0.2">
      <c r="A1580" s="2">
        <v>1712705</v>
      </c>
      <c r="B1580" s="2">
        <v>909310</v>
      </c>
      <c r="C1580" s="7">
        <v>22.1568982058708</v>
      </c>
      <c r="D1580" s="7">
        <v>40.773192369784603</v>
      </c>
      <c r="E1580" s="19" t="s">
        <v>2169</v>
      </c>
      <c r="F1580" s="46">
        <f>INDEX(Δεδομένα!$P:$P,MATCH('2021'!E1580,Δεδομένα!$O:$O,0))</f>
        <v>253</v>
      </c>
      <c r="G1580" s="49" t="s">
        <v>2170</v>
      </c>
      <c r="H1580" s="51" t="str">
        <f>INDEX(Δεδομένα!B$1:B$51,MATCH('2021'!G1580,Δεδομένα!A$1:A$51,0))</f>
        <v>ΚΕΝΤΡΙΚΗΣ ΜΑΚΕΔΟΝΙΑΣ</v>
      </c>
      <c r="I1580" s="53">
        <f>INDEX(Δεδομένα!E$1:E$13,MATCH('2021'!H1580,Δεδομένα!D$1:D$13,0))</f>
        <v>3</v>
      </c>
      <c r="J1580" s="4">
        <v>44515</v>
      </c>
      <c r="K1580" s="3" t="s">
        <v>510</v>
      </c>
      <c r="L1580" s="17" t="str">
        <f t="shared" si="112"/>
        <v>15/11/2021 17:20</v>
      </c>
      <c r="M1580" s="4">
        <v>44515</v>
      </c>
      <c r="N1580" s="3" t="s">
        <v>717</v>
      </c>
      <c r="O1580" s="17" t="str">
        <f t="shared" si="113"/>
        <v>15/11/2021 17:46</v>
      </c>
      <c r="P1580" s="24">
        <f t="shared" si="114"/>
        <v>1.8055555556202307E-2</v>
      </c>
      <c r="Q1580" s="28">
        <v>0</v>
      </c>
      <c r="R1580" s="27">
        <f t="shared" si="115"/>
        <v>26.000000000931323</v>
      </c>
      <c r="S1580" s="3" t="s">
        <v>4</v>
      </c>
      <c r="T1580" s="3" t="s">
        <v>2173</v>
      </c>
      <c r="U1580" s="3" t="s">
        <v>2222</v>
      </c>
      <c r="V1580" s="3" t="s">
        <v>2223</v>
      </c>
      <c r="W1580" s="5">
        <v>0</v>
      </c>
      <c r="X1580" s="5">
        <v>0</v>
      </c>
      <c r="Y1580" s="5">
        <v>0</v>
      </c>
      <c r="Z1580" s="5">
        <v>0.01</v>
      </c>
      <c r="AA1580" s="5">
        <v>0</v>
      </c>
      <c r="AB1580" s="5">
        <v>0</v>
      </c>
      <c r="AC1580" s="5">
        <v>0</v>
      </c>
      <c r="AD1580" s="5">
        <v>0</v>
      </c>
      <c r="AE1580" s="2">
        <v>2</v>
      </c>
      <c r="AF1580" s="2">
        <v>0</v>
      </c>
      <c r="AG1580" s="2">
        <v>0</v>
      </c>
      <c r="AH1580" s="2">
        <v>0</v>
      </c>
      <c r="AI1580" s="2">
        <v>0</v>
      </c>
      <c r="AJ1580" s="2">
        <v>1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</row>
    <row r="1581" spans="1:46" x14ac:dyDescent="0.2">
      <c r="A1581" s="2">
        <v>1713346</v>
      </c>
      <c r="B1581" s="2">
        <v>909803</v>
      </c>
      <c r="C1581" s="7">
        <v>22.203394894531598</v>
      </c>
      <c r="D1581" s="7">
        <v>40.768590722198198</v>
      </c>
      <c r="E1581" s="19" t="s">
        <v>2169</v>
      </c>
      <c r="F1581" s="46">
        <f>INDEX(Δεδομένα!$P:$P,MATCH('2021'!E1581,Δεδομένα!$O:$O,0))</f>
        <v>253</v>
      </c>
      <c r="G1581" s="49" t="s">
        <v>2170</v>
      </c>
      <c r="H1581" s="51" t="str">
        <f>INDEX(Δεδομένα!B$1:B$51,MATCH('2021'!G1581,Δεδομένα!A$1:A$51,0))</f>
        <v>ΚΕΝΤΡΙΚΗΣ ΜΑΚΕΔΟΝΙΑΣ</v>
      </c>
      <c r="I1581" s="53">
        <f>INDEX(Δεδομένα!E$1:E$13,MATCH('2021'!H1581,Δεδομένα!D$1:D$13,0))</f>
        <v>3</v>
      </c>
      <c r="J1581" s="4">
        <v>44517</v>
      </c>
      <c r="K1581" s="3" t="s">
        <v>680</v>
      </c>
      <c r="L1581" s="17" t="str">
        <f t="shared" si="112"/>
        <v>17/11/2021 18:51</v>
      </c>
      <c r="M1581" s="4">
        <v>44517</v>
      </c>
      <c r="N1581" s="3" t="s">
        <v>459</v>
      </c>
      <c r="O1581" s="17" t="str">
        <f t="shared" si="113"/>
        <v>17/11/2021 20:05</v>
      </c>
      <c r="P1581" s="24">
        <f t="shared" si="114"/>
        <v>5.1388888889050577E-2</v>
      </c>
      <c r="Q1581" s="28">
        <v>0</v>
      </c>
      <c r="R1581" s="27">
        <f t="shared" si="115"/>
        <v>74.000000000232831</v>
      </c>
      <c r="S1581" s="3" t="s">
        <v>4</v>
      </c>
      <c r="T1581" s="3" t="s">
        <v>2173</v>
      </c>
      <c r="U1581" s="3" t="s">
        <v>2186</v>
      </c>
      <c r="V1581" s="3" t="s">
        <v>2188</v>
      </c>
      <c r="W1581" s="5">
        <v>0</v>
      </c>
      <c r="X1581" s="5">
        <v>0</v>
      </c>
      <c r="Y1581" s="5">
        <v>0</v>
      </c>
      <c r="Z1581" s="5">
        <v>0.05</v>
      </c>
      <c r="AA1581" s="5">
        <v>0</v>
      </c>
      <c r="AB1581" s="5">
        <v>0</v>
      </c>
      <c r="AC1581" s="5">
        <v>0</v>
      </c>
      <c r="AD1581" s="5">
        <v>0</v>
      </c>
      <c r="AE1581" s="2">
        <v>2</v>
      </c>
      <c r="AF1581" s="2">
        <v>0</v>
      </c>
      <c r="AG1581" s="2">
        <v>0</v>
      </c>
      <c r="AH1581" s="2">
        <v>0</v>
      </c>
      <c r="AI1581" s="2">
        <v>0</v>
      </c>
      <c r="AJ1581" s="2">
        <v>1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</row>
    <row r="1582" spans="1:46" x14ac:dyDescent="0.2">
      <c r="A1582" s="2">
        <v>1714013</v>
      </c>
      <c r="B1582" s="2">
        <v>910235</v>
      </c>
      <c r="C1582" s="7">
        <v>22.107446863850701</v>
      </c>
      <c r="D1582" s="7">
        <v>40.715154825272897</v>
      </c>
      <c r="E1582" s="19" t="s">
        <v>2169</v>
      </c>
      <c r="F1582" s="46">
        <f>INDEX(Δεδομένα!$P:$P,MATCH('2021'!E1582,Δεδομένα!$O:$O,0))</f>
        <v>253</v>
      </c>
      <c r="G1582" s="49" t="s">
        <v>2170</v>
      </c>
      <c r="H1582" s="51" t="str">
        <f>INDEX(Δεδομένα!B$1:B$51,MATCH('2021'!G1582,Δεδομένα!A$1:A$51,0))</f>
        <v>ΚΕΝΤΡΙΚΗΣ ΜΑΚΕΔΟΝΙΑΣ</v>
      </c>
      <c r="I1582" s="53">
        <f>INDEX(Δεδομένα!E$1:E$13,MATCH('2021'!H1582,Δεδομένα!D$1:D$13,0))</f>
        <v>3</v>
      </c>
      <c r="J1582" s="4">
        <v>44519</v>
      </c>
      <c r="K1582" s="3" t="s">
        <v>1154</v>
      </c>
      <c r="L1582" s="17" t="str">
        <f t="shared" si="112"/>
        <v>19/11/2021 20:59</v>
      </c>
      <c r="M1582" s="4">
        <v>44519</v>
      </c>
      <c r="N1582" s="3" t="s">
        <v>2308</v>
      </c>
      <c r="O1582" s="17" t="str">
        <f t="shared" si="113"/>
        <v>19/11/2021 21:42</v>
      </c>
      <c r="P1582" s="24">
        <f t="shared" si="114"/>
        <v>2.9861111113859806E-2</v>
      </c>
      <c r="Q1582" s="28">
        <v>0</v>
      </c>
      <c r="R1582" s="27">
        <f t="shared" si="115"/>
        <v>43.000000003958121</v>
      </c>
      <c r="S1582" s="3" t="s">
        <v>4</v>
      </c>
      <c r="T1582" s="3" t="s">
        <v>2173</v>
      </c>
      <c r="U1582" s="3" t="s">
        <v>123</v>
      </c>
      <c r="V1582" s="3" t="s">
        <v>2238</v>
      </c>
      <c r="W1582" s="5">
        <v>0</v>
      </c>
      <c r="X1582" s="5">
        <v>0</v>
      </c>
      <c r="Y1582" s="5">
        <v>0</v>
      </c>
      <c r="Z1582" s="5">
        <v>0.03</v>
      </c>
      <c r="AA1582" s="5">
        <v>0</v>
      </c>
      <c r="AB1582" s="5">
        <v>0</v>
      </c>
      <c r="AC1582" s="5">
        <v>0</v>
      </c>
      <c r="AD1582" s="5">
        <v>0</v>
      </c>
      <c r="AE1582" s="2">
        <v>2</v>
      </c>
      <c r="AF1582" s="2">
        <v>0</v>
      </c>
      <c r="AG1582" s="2">
        <v>0</v>
      </c>
      <c r="AH1582" s="2">
        <v>0</v>
      </c>
      <c r="AI1582" s="2">
        <v>0</v>
      </c>
      <c r="AJ1582" s="2">
        <v>1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</row>
    <row r="1583" spans="1:46" x14ac:dyDescent="0.2">
      <c r="A1583" s="2">
        <v>1714018</v>
      </c>
      <c r="B1583" s="2">
        <v>910322</v>
      </c>
      <c r="C1583" s="7">
        <v>22.181437680703201</v>
      </c>
      <c r="D1583" s="7">
        <v>40.796394810678599</v>
      </c>
      <c r="E1583" s="19" t="s">
        <v>2169</v>
      </c>
      <c r="F1583" s="46">
        <f>INDEX(Δεδομένα!$P:$P,MATCH('2021'!E1583,Δεδομένα!$O:$O,0))</f>
        <v>253</v>
      </c>
      <c r="G1583" s="49" t="s">
        <v>2170</v>
      </c>
      <c r="H1583" s="51" t="str">
        <f>INDEX(Δεδομένα!B$1:B$51,MATCH('2021'!G1583,Δεδομένα!A$1:A$51,0))</f>
        <v>ΚΕΝΤΡΙΚΗΣ ΜΑΚΕΔΟΝΙΑΣ</v>
      </c>
      <c r="I1583" s="53">
        <f>INDEX(Δεδομένα!E$1:E$13,MATCH('2021'!H1583,Δεδομένα!D$1:D$13,0))</f>
        <v>3</v>
      </c>
      <c r="J1583" s="4">
        <v>44520</v>
      </c>
      <c r="K1583" s="3" t="s">
        <v>334</v>
      </c>
      <c r="L1583" s="17" t="str">
        <f t="shared" si="112"/>
        <v>20/11/2021 11:28</v>
      </c>
      <c r="M1583" s="4">
        <v>44520</v>
      </c>
      <c r="N1583" s="3" t="s">
        <v>552</v>
      </c>
      <c r="O1583" s="17" t="str">
        <f t="shared" si="113"/>
        <v>20/11/2021 13:00</v>
      </c>
      <c r="P1583" s="24">
        <f t="shared" si="114"/>
        <v>6.3888888886140194E-2</v>
      </c>
      <c r="Q1583" s="28">
        <v>0</v>
      </c>
      <c r="R1583" s="27">
        <f t="shared" si="115"/>
        <v>91.999999996041879</v>
      </c>
      <c r="S1583" s="3" t="s">
        <v>4</v>
      </c>
      <c r="T1583" s="3" t="s">
        <v>2173</v>
      </c>
      <c r="U1583" s="3" t="s">
        <v>2197</v>
      </c>
      <c r="V1583" s="3" t="s">
        <v>2309</v>
      </c>
      <c r="W1583" s="5">
        <v>0</v>
      </c>
      <c r="X1583" s="5">
        <v>0</v>
      </c>
      <c r="Y1583" s="5">
        <v>0</v>
      </c>
      <c r="Z1583" s="5">
        <v>0.05</v>
      </c>
      <c r="AA1583" s="5">
        <v>0</v>
      </c>
      <c r="AB1583" s="5">
        <v>0</v>
      </c>
      <c r="AC1583" s="5">
        <v>0</v>
      </c>
      <c r="AD1583" s="5">
        <v>0</v>
      </c>
      <c r="AE1583" s="2">
        <v>2</v>
      </c>
      <c r="AF1583" s="2">
        <v>0</v>
      </c>
      <c r="AG1583" s="2">
        <v>0</v>
      </c>
      <c r="AH1583" s="2">
        <v>0</v>
      </c>
      <c r="AI1583" s="2">
        <v>0</v>
      </c>
      <c r="AJ1583" s="2">
        <v>1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</row>
    <row r="1584" spans="1:46" x14ac:dyDescent="0.2">
      <c r="A1584" s="2">
        <v>1714020</v>
      </c>
      <c r="B1584" s="2">
        <v>910360</v>
      </c>
      <c r="C1584" s="7">
        <v>21.8526505445327</v>
      </c>
      <c r="D1584" s="7">
        <v>40.772395966936301</v>
      </c>
      <c r="E1584" s="19" t="s">
        <v>2169</v>
      </c>
      <c r="F1584" s="46">
        <f>INDEX(Δεδομένα!$P:$P,MATCH('2021'!E1584,Δεδομένα!$O:$O,0))</f>
        <v>253</v>
      </c>
      <c r="G1584" s="49" t="s">
        <v>2170</v>
      </c>
      <c r="H1584" s="51" t="str">
        <f>INDEX(Δεδομένα!B$1:B$51,MATCH('2021'!G1584,Δεδομένα!A$1:A$51,0))</f>
        <v>ΚΕΝΤΡΙΚΗΣ ΜΑΚΕΔΟΝΙΑΣ</v>
      </c>
      <c r="I1584" s="53">
        <f>INDEX(Δεδομένα!E$1:E$13,MATCH('2021'!H1584,Δεδομένα!D$1:D$13,0))</f>
        <v>3</v>
      </c>
      <c r="J1584" s="4">
        <v>44520</v>
      </c>
      <c r="K1584" s="3" t="s">
        <v>671</v>
      </c>
      <c r="L1584" s="17" t="str">
        <f t="shared" si="112"/>
        <v>20/11/2021 14:36</v>
      </c>
      <c r="M1584" s="4">
        <v>44520</v>
      </c>
      <c r="N1584" s="3" t="s">
        <v>590</v>
      </c>
      <c r="O1584" s="17" t="str">
        <f t="shared" si="113"/>
        <v>20/11/2021 15:25</v>
      </c>
      <c r="P1584" s="24">
        <f t="shared" si="114"/>
        <v>3.4027777779556345E-2</v>
      </c>
      <c r="Q1584" s="28">
        <v>0</v>
      </c>
      <c r="R1584" s="27">
        <f t="shared" si="115"/>
        <v>49.000000002561137</v>
      </c>
      <c r="S1584" s="3" t="s">
        <v>4</v>
      </c>
      <c r="T1584" s="3" t="s">
        <v>2176</v>
      </c>
      <c r="U1584" s="3" t="s">
        <v>2182</v>
      </c>
      <c r="V1584" s="3" t="s">
        <v>2196</v>
      </c>
      <c r="W1584" s="5">
        <v>0</v>
      </c>
      <c r="X1584" s="5">
        <v>0</v>
      </c>
      <c r="Y1584" s="5">
        <v>0</v>
      </c>
      <c r="Z1584" s="5">
        <v>0.05</v>
      </c>
      <c r="AA1584" s="5">
        <v>0</v>
      </c>
      <c r="AB1584" s="5">
        <v>0</v>
      </c>
      <c r="AC1584" s="5">
        <v>0</v>
      </c>
      <c r="AD1584" s="5">
        <v>0</v>
      </c>
      <c r="AE1584" s="2">
        <v>2</v>
      </c>
      <c r="AF1584" s="2">
        <v>0</v>
      </c>
      <c r="AG1584" s="2">
        <v>0</v>
      </c>
      <c r="AH1584" s="2">
        <v>0</v>
      </c>
      <c r="AI1584" s="2">
        <v>0</v>
      </c>
      <c r="AJ1584" s="2">
        <v>1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</row>
    <row r="1585" spans="1:46" x14ac:dyDescent="0.2">
      <c r="A1585" s="2">
        <v>1714021</v>
      </c>
      <c r="B1585" s="2">
        <v>910435</v>
      </c>
      <c r="C1585" s="7">
        <v>21.82382538509</v>
      </c>
      <c r="D1585" s="7">
        <v>40.824581281550401</v>
      </c>
      <c r="E1585" s="19" t="s">
        <v>2169</v>
      </c>
      <c r="F1585" s="46">
        <f>INDEX(Δεδομένα!$P:$P,MATCH('2021'!E1585,Δεδομένα!$O:$O,0))</f>
        <v>253</v>
      </c>
      <c r="G1585" s="49" t="s">
        <v>2170</v>
      </c>
      <c r="H1585" s="51" t="str">
        <f>INDEX(Δεδομένα!B$1:B$51,MATCH('2021'!G1585,Δεδομένα!A$1:A$51,0))</f>
        <v>ΚΕΝΤΡΙΚΗΣ ΜΑΚΕΔΟΝΙΑΣ</v>
      </c>
      <c r="I1585" s="53">
        <f>INDEX(Δεδομένα!E$1:E$13,MATCH('2021'!H1585,Δεδομένα!D$1:D$13,0))</f>
        <v>3</v>
      </c>
      <c r="J1585" s="4">
        <v>44520</v>
      </c>
      <c r="K1585" s="3" t="s">
        <v>1294</v>
      </c>
      <c r="L1585" s="17" t="str">
        <f t="shared" si="112"/>
        <v>20/11/2021 18:47</v>
      </c>
      <c r="M1585" s="4">
        <v>44520</v>
      </c>
      <c r="N1585" s="3" t="s">
        <v>1145</v>
      </c>
      <c r="O1585" s="17" t="str">
        <f t="shared" si="113"/>
        <v>20/11/2021 19:29</v>
      </c>
      <c r="P1585" s="24">
        <f t="shared" si="114"/>
        <v>2.9166666667151731E-2</v>
      </c>
      <c r="Q1585" s="28">
        <v>0</v>
      </c>
      <c r="R1585" s="27">
        <f t="shared" si="115"/>
        <v>42.000000000698492</v>
      </c>
      <c r="S1585" s="3" t="s">
        <v>4</v>
      </c>
      <c r="T1585" s="3" t="s">
        <v>2176</v>
      </c>
      <c r="U1585" s="3" t="s">
        <v>123</v>
      </c>
      <c r="V1585" s="3" t="s">
        <v>2234</v>
      </c>
      <c r="W1585" s="5">
        <v>0</v>
      </c>
      <c r="X1585" s="5">
        <v>0</v>
      </c>
      <c r="Y1585" s="5">
        <v>0</v>
      </c>
      <c r="Z1585" s="5">
        <v>0.01</v>
      </c>
      <c r="AA1585" s="5">
        <v>0</v>
      </c>
      <c r="AB1585" s="5">
        <v>0</v>
      </c>
      <c r="AC1585" s="5">
        <v>0</v>
      </c>
      <c r="AD1585" s="5">
        <v>0</v>
      </c>
      <c r="AE1585" s="2">
        <v>2</v>
      </c>
      <c r="AF1585" s="2">
        <v>0</v>
      </c>
      <c r="AG1585" s="2">
        <v>0</v>
      </c>
      <c r="AH1585" s="2">
        <v>0</v>
      </c>
      <c r="AI1585" s="2">
        <v>0</v>
      </c>
      <c r="AJ1585" s="2">
        <v>1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</row>
    <row r="1586" spans="1:46" x14ac:dyDescent="0.2">
      <c r="A1586" s="2">
        <v>1722467</v>
      </c>
      <c r="B1586" s="2">
        <v>919893</v>
      </c>
      <c r="C1586" s="7">
        <v>22.067975773136201</v>
      </c>
      <c r="D1586" s="7">
        <v>40.766432408216602</v>
      </c>
      <c r="E1586" s="19" t="s">
        <v>2169</v>
      </c>
      <c r="F1586" s="46">
        <f>INDEX(Δεδομένα!$P:$P,MATCH('2021'!E1586,Δεδομένα!$O:$O,0))</f>
        <v>253</v>
      </c>
      <c r="G1586" s="49" t="s">
        <v>2170</v>
      </c>
      <c r="H1586" s="51" t="str">
        <f>INDEX(Δεδομένα!B$1:B$51,MATCH('2021'!G1586,Δεδομένα!A$1:A$51,0))</f>
        <v>ΚΕΝΤΡΙΚΗΣ ΜΑΚΕΔΟΝΙΑΣ</v>
      </c>
      <c r="I1586" s="53">
        <f>INDEX(Δεδομένα!E$1:E$13,MATCH('2021'!H1586,Δεδομένα!D$1:D$13,0))</f>
        <v>3</v>
      </c>
      <c r="J1586" s="4">
        <v>44551</v>
      </c>
      <c r="K1586" s="3" t="s">
        <v>783</v>
      </c>
      <c r="L1586" s="17" t="str">
        <f t="shared" si="112"/>
        <v>21/12/2021 18:56</v>
      </c>
      <c r="M1586" s="4">
        <v>44551</v>
      </c>
      <c r="N1586" s="3" t="s">
        <v>1030</v>
      </c>
      <c r="O1586" s="17" t="str">
        <f t="shared" si="113"/>
        <v>21/12/2021 20:16</v>
      </c>
      <c r="P1586" s="24">
        <f t="shared" si="114"/>
        <v>5.5555555554747116E-2</v>
      </c>
      <c r="Q1586" s="28">
        <v>0</v>
      </c>
      <c r="R1586" s="27">
        <f t="shared" si="115"/>
        <v>79.999999998835847</v>
      </c>
      <c r="S1586" s="3" t="s">
        <v>4</v>
      </c>
      <c r="T1586" s="3" t="s">
        <v>2176</v>
      </c>
      <c r="U1586" s="3" t="s">
        <v>4</v>
      </c>
      <c r="V1586" s="3" t="s">
        <v>2303</v>
      </c>
      <c r="W1586" s="5">
        <v>0</v>
      </c>
      <c r="X1586" s="5">
        <v>0</v>
      </c>
      <c r="Y1586" s="5">
        <v>0</v>
      </c>
      <c r="Z1586" s="5">
        <v>0.1</v>
      </c>
      <c r="AA1586" s="5">
        <v>0</v>
      </c>
      <c r="AB1586" s="5">
        <v>0</v>
      </c>
      <c r="AC1586" s="5">
        <v>0</v>
      </c>
      <c r="AD1586" s="5">
        <v>0</v>
      </c>
      <c r="AE1586" s="2">
        <v>2</v>
      </c>
      <c r="AF1586" s="2">
        <v>0</v>
      </c>
      <c r="AG1586" s="2">
        <v>0</v>
      </c>
      <c r="AH1586" s="2">
        <v>0</v>
      </c>
      <c r="AI1586" s="2">
        <v>0</v>
      </c>
      <c r="AJ1586" s="2">
        <v>1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</row>
    <row r="1587" spans="1:46" x14ac:dyDescent="0.2">
      <c r="A1587" s="2">
        <v>1630125</v>
      </c>
      <c r="B1587" s="2">
        <v>819436</v>
      </c>
      <c r="C1587" s="7">
        <v>22.589989693439701</v>
      </c>
      <c r="D1587" s="7">
        <v>40.843372133174803</v>
      </c>
      <c r="E1587" s="19" t="s">
        <v>2310</v>
      </c>
      <c r="F1587" s="46">
        <f>INDEX(Δεδομένα!$P:$P,MATCH('2021'!E1587,Δεδομένα!$O:$O,0))</f>
        <v>61</v>
      </c>
      <c r="G1587" s="49" t="s">
        <v>2170</v>
      </c>
      <c r="H1587" s="51" t="str">
        <f>INDEX(Δεδομένα!B$1:B$51,MATCH('2021'!G1587,Δεδομένα!A$1:A$51,0))</f>
        <v>ΚΕΝΤΡΙΚΗΣ ΜΑΚΕΔΟΝΙΑΣ</v>
      </c>
      <c r="I1587" s="53">
        <f>INDEX(Δεδομένα!E$1:E$13,MATCH('2021'!H1587,Δεδομένα!D$1:D$13,0))</f>
        <v>3</v>
      </c>
      <c r="J1587" s="4">
        <v>44214</v>
      </c>
      <c r="K1587" s="3" t="s">
        <v>326</v>
      </c>
      <c r="L1587" s="17" t="str">
        <f t="shared" si="112"/>
        <v>18/01/2021 21:03</v>
      </c>
      <c r="M1587" s="4">
        <v>44214</v>
      </c>
      <c r="N1587" s="3" t="s">
        <v>263</v>
      </c>
      <c r="O1587" s="17" t="str">
        <f t="shared" si="113"/>
        <v>18/01/2021 22:08</v>
      </c>
      <c r="P1587" s="24">
        <f t="shared" si="114"/>
        <v>4.5138888890505768E-2</v>
      </c>
      <c r="Q1587" s="28">
        <v>0</v>
      </c>
      <c r="R1587" s="27">
        <f t="shared" si="115"/>
        <v>65.000000002328306</v>
      </c>
      <c r="S1587" s="3" t="s">
        <v>4</v>
      </c>
      <c r="T1587" s="3" t="s">
        <v>2311</v>
      </c>
      <c r="U1587" s="3" t="s">
        <v>4</v>
      </c>
      <c r="V1587" s="3" t="s">
        <v>2312</v>
      </c>
      <c r="W1587" s="5">
        <v>0</v>
      </c>
      <c r="X1587" s="5">
        <v>0</v>
      </c>
      <c r="Y1587" s="5">
        <v>0</v>
      </c>
      <c r="Z1587" s="5">
        <v>0.2</v>
      </c>
      <c r="AA1587" s="5">
        <v>0</v>
      </c>
      <c r="AB1587" s="5">
        <v>0</v>
      </c>
      <c r="AC1587" s="5">
        <v>0</v>
      </c>
      <c r="AD1587" s="5">
        <v>0</v>
      </c>
      <c r="AE1587" s="2">
        <v>2</v>
      </c>
      <c r="AF1587" s="2">
        <v>0</v>
      </c>
      <c r="AG1587" s="2">
        <v>0</v>
      </c>
      <c r="AH1587" s="2">
        <v>0</v>
      </c>
      <c r="AI1587" s="2">
        <v>0</v>
      </c>
      <c r="AJ1587" s="2">
        <v>1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 t="s">
        <v>4</v>
      </c>
      <c r="AT1587" s="2" t="s">
        <v>4</v>
      </c>
    </row>
    <row r="1588" spans="1:46" x14ac:dyDescent="0.2">
      <c r="A1588" s="2">
        <v>1632236</v>
      </c>
      <c r="B1588" s="2">
        <v>821497</v>
      </c>
      <c r="D1588" s="2"/>
      <c r="E1588" s="19" t="s">
        <v>2310</v>
      </c>
      <c r="F1588" s="46">
        <f>INDEX(Δεδομένα!$P:$P,MATCH('2021'!E1588,Δεδομένα!$O:$O,0))</f>
        <v>61</v>
      </c>
      <c r="G1588" s="49" t="s">
        <v>2170</v>
      </c>
      <c r="H1588" s="51" t="str">
        <f>INDEX(Δεδομένα!B$1:B$51,MATCH('2021'!G1588,Δεδομένα!A$1:A$51,0))</f>
        <v>ΚΕΝΤΡΙΚΗΣ ΜΑΚΕΔΟΝΙΑΣ</v>
      </c>
      <c r="I1588" s="53">
        <f>INDEX(Δεδομένα!E$1:E$13,MATCH('2021'!H1588,Δεδομένα!D$1:D$13,0))</f>
        <v>3</v>
      </c>
      <c r="J1588" s="4">
        <v>44223</v>
      </c>
      <c r="K1588" s="3" t="s">
        <v>31</v>
      </c>
      <c r="L1588" s="17" t="str">
        <f t="shared" si="112"/>
        <v>27/01/2021 17:38</v>
      </c>
      <c r="M1588" s="4">
        <v>44223</v>
      </c>
      <c r="N1588" s="3" t="s">
        <v>1395</v>
      </c>
      <c r="O1588" s="17" t="str">
        <f t="shared" si="113"/>
        <v>27/01/2021 17:53</v>
      </c>
      <c r="P1588" s="24">
        <f t="shared" si="114"/>
        <v>1.0416666664241347E-2</v>
      </c>
      <c r="Q1588" s="28">
        <v>0</v>
      </c>
      <c r="R1588" s="27">
        <f t="shared" si="115"/>
        <v>14.99999999650754</v>
      </c>
      <c r="S1588" s="3" t="s">
        <v>4</v>
      </c>
      <c r="T1588" s="3" t="s">
        <v>2311</v>
      </c>
      <c r="U1588" s="3" t="s">
        <v>2313</v>
      </c>
      <c r="V1588" s="3" t="s">
        <v>2314</v>
      </c>
      <c r="W1588" s="5">
        <v>0</v>
      </c>
      <c r="X1588" s="5">
        <v>0</v>
      </c>
      <c r="Y1588" s="5">
        <v>0</v>
      </c>
      <c r="Z1588" s="5">
        <v>0</v>
      </c>
      <c r="AA1588" s="5">
        <v>0.1</v>
      </c>
      <c r="AB1588" s="5">
        <v>0</v>
      </c>
      <c r="AC1588" s="5">
        <v>0</v>
      </c>
      <c r="AD1588" s="5">
        <v>0</v>
      </c>
      <c r="AE1588" s="2">
        <v>2</v>
      </c>
      <c r="AF1588" s="2">
        <v>0</v>
      </c>
      <c r="AG1588" s="2">
        <v>0</v>
      </c>
      <c r="AH1588" s="2">
        <v>0</v>
      </c>
      <c r="AI1588" s="2">
        <v>0</v>
      </c>
      <c r="AJ1588" s="2">
        <v>1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 t="s">
        <v>4</v>
      </c>
      <c r="AT1588" s="2" t="s">
        <v>4</v>
      </c>
    </row>
    <row r="1589" spans="1:46" x14ac:dyDescent="0.2">
      <c r="A1589" s="2">
        <v>1634861</v>
      </c>
      <c r="B1589" s="2">
        <v>823659</v>
      </c>
      <c r="C1589" s="7">
        <v>22.425347539548799</v>
      </c>
      <c r="D1589" s="7">
        <v>40.815799861055901</v>
      </c>
      <c r="E1589" s="19" t="s">
        <v>2310</v>
      </c>
      <c r="F1589" s="46">
        <f>INDEX(Δεδομένα!$P:$P,MATCH('2021'!E1589,Δεδομένα!$O:$O,0))</f>
        <v>61</v>
      </c>
      <c r="G1589" s="49" t="s">
        <v>2170</v>
      </c>
      <c r="H1589" s="51" t="str">
        <f>INDEX(Δεδομένα!B$1:B$51,MATCH('2021'!G1589,Δεδομένα!A$1:A$51,0))</f>
        <v>ΚΕΝΤΡΙΚΗΣ ΜΑΚΕΔΟΝΙΑΣ</v>
      </c>
      <c r="I1589" s="53">
        <f>INDEX(Δεδομένα!E$1:E$13,MATCH('2021'!H1589,Δεδομένα!D$1:D$13,0))</f>
        <v>3</v>
      </c>
      <c r="J1589" s="4">
        <v>44233</v>
      </c>
      <c r="K1589" s="3" t="s">
        <v>1264</v>
      </c>
      <c r="L1589" s="17" t="str">
        <f t="shared" si="112"/>
        <v>06/02/2021 13:43</v>
      </c>
      <c r="M1589" s="4">
        <v>44233</v>
      </c>
      <c r="N1589" s="3" t="s">
        <v>656</v>
      </c>
      <c r="O1589" s="17" t="str">
        <f t="shared" si="113"/>
        <v>06/02/2021 14:55</v>
      </c>
      <c r="P1589" s="24">
        <f t="shared" si="114"/>
        <v>5.0000000002910383E-2</v>
      </c>
      <c r="Q1589" s="28">
        <v>0</v>
      </c>
      <c r="R1589" s="27">
        <f t="shared" si="115"/>
        <v>72.000000004190952</v>
      </c>
      <c r="S1589" s="3" t="s">
        <v>4</v>
      </c>
      <c r="T1589" s="3" t="s">
        <v>2311</v>
      </c>
      <c r="U1589" s="3" t="s">
        <v>4</v>
      </c>
      <c r="V1589" s="3" t="s">
        <v>2315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0.2</v>
      </c>
      <c r="AD1589" s="5">
        <v>0</v>
      </c>
      <c r="AE1589" s="2">
        <v>2</v>
      </c>
      <c r="AF1589" s="2">
        <v>0</v>
      </c>
      <c r="AG1589" s="2">
        <v>0</v>
      </c>
      <c r="AH1589" s="2">
        <v>0</v>
      </c>
      <c r="AI1589" s="2">
        <v>0</v>
      </c>
      <c r="AJ1589" s="2">
        <v>1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 t="s">
        <v>4</v>
      </c>
      <c r="AT1589" s="2" t="s">
        <v>4</v>
      </c>
    </row>
    <row r="1590" spans="1:46" x14ac:dyDescent="0.2">
      <c r="A1590" s="2">
        <v>1634864</v>
      </c>
      <c r="B1590" s="2">
        <v>823759</v>
      </c>
      <c r="C1590" s="7">
        <v>22.280657908912001</v>
      </c>
      <c r="D1590" s="7">
        <v>40.713050702195702</v>
      </c>
      <c r="E1590" s="19" t="s">
        <v>2310</v>
      </c>
      <c r="F1590" s="46">
        <f>INDEX(Δεδομένα!$P:$P,MATCH('2021'!E1590,Δεδομένα!$O:$O,0))</f>
        <v>61</v>
      </c>
      <c r="G1590" s="49" t="s">
        <v>2170</v>
      </c>
      <c r="H1590" s="51" t="str">
        <f>INDEX(Δεδομένα!B$1:B$51,MATCH('2021'!G1590,Δεδομένα!A$1:A$51,0))</f>
        <v>ΚΕΝΤΡΙΚΗΣ ΜΑΚΕΔΟΝΙΑΣ</v>
      </c>
      <c r="I1590" s="53">
        <f>INDEX(Δεδομένα!E$1:E$13,MATCH('2021'!H1590,Δεδομένα!D$1:D$13,0))</f>
        <v>3</v>
      </c>
      <c r="J1590" s="4">
        <v>44233</v>
      </c>
      <c r="K1590" s="3" t="s">
        <v>696</v>
      </c>
      <c r="L1590" s="17" t="str">
        <f t="shared" si="112"/>
        <v>06/02/2021 19:39</v>
      </c>
      <c r="M1590" s="4">
        <v>44233</v>
      </c>
      <c r="N1590" s="3" t="s">
        <v>450</v>
      </c>
      <c r="O1590" s="17" t="str">
        <f t="shared" si="113"/>
        <v>06/02/2021 20:50</v>
      </c>
      <c r="P1590" s="24">
        <f t="shared" si="114"/>
        <v>4.9305555556202307E-2</v>
      </c>
      <c r="Q1590" s="28">
        <v>0</v>
      </c>
      <c r="R1590" s="27">
        <f t="shared" si="115"/>
        <v>71.000000000931323</v>
      </c>
      <c r="S1590" s="3" t="s">
        <v>4</v>
      </c>
      <c r="T1590" s="3" t="s">
        <v>2311</v>
      </c>
      <c r="U1590" s="3" t="s">
        <v>4</v>
      </c>
      <c r="V1590" s="3" t="s">
        <v>2316</v>
      </c>
      <c r="W1590" s="5">
        <v>0</v>
      </c>
      <c r="X1590" s="5">
        <v>0</v>
      </c>
      <c r="Y1590" s="5">
        <v>0</v>
      </c>
      <c r="Z1590" s="5">
        <v>0</v>
      </c>
      <c r="AA1590" s="5">
        <v>0.2</v>
      </c>
      <c r="AB1590" s="5">
        <v>0</v>
      </c>
      <c r="AC1590" s="5">
        <v>0</v>
      </c>
      <c r="AD1590" s="5">
        <v>0</v>
      </c>
      <c r="AE1590" s="2">
        <v>2</v>
      </c>
      <c r="AF1590" s="2">
        <v>0</v>
      </c>
      <c r="AG1590" s="2">
        <v>0</v>
      </c>
      <c r="AH1590" s="2">
        <v>0</v>
      </c>
      <c r="AI1590" s="2">
        <v>0</v>
      </c>
      <c r="AJ1590" s="2">
        <v>1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 t="s">
        <v>4</v>
      </c>
      <c r="AT1590" s="2" t="s">
        <v>4</v>
      </c>
    </row>
    <row r="1591" spans="1:46" x14ac:dyDescent="0.2">
      <c r="A1591" s="2">
        <v>1634867</v>
      </c>
      <c r="B1591" s="2">
        <v>824005</v>
      </c>
      <c r="C1591" s="7">
        <v>22.264990590449798</v>
      </c>
      <c r="D1591" s="7">
        <v>40.859844851869397</v>
      </c>
      <c r="E1591" s="19" t="s">
        <v>2310</v>
      </c>
      <c r="F1591" s="46">
        <f>INDEX(Δεδομένα!$P:$P,MATCH('2021'!E1591,Δεδομένα!$O:$O,0))</f>
        <v>61</v>
      </c>
      <c r="G1591" s="49" t="s">
        <v>2170</v>
      </c>
      <c r="H1591" s="51" t="str">
        <f>INDEX(Δεδομένα!B$1:B$51,MATCH('2021'!G1591,Δεδομένα!A$1:A$51,0))</f>
        <v>ΚΕΝΤΡΙΚΗΣ ΜΑΚΕΔΟΝΙΑΣ</v>
      </c>
      <c r="I1591" s="53">
        <f>INDEX(Δεδομένα!E$1:E$13,MATCH('2021'!H1591,Δεδομένα!D$1:D$13,0))</f>
        <v>3</v>
      </c>
      <c r="J1591" s="4">
        <v>44234</v>
      </c>
      <c r="K1591" s="3" t="s">
        <v>166</v>
      </c>
      <c r="L1591" s="17" t="str">
        <f t="shared" si="112"/>
        <v>07/02/2021 20:25</v>
      </c>
      <c r="M1591" s="4">
        <v>44234</v>
      </c>
      <c r="N1591" s="3" t="s">
        <v>734</v>
      </c>
      <c r="O1591" s="17" t="str">
        <f t="shared" si="113"/>
        <v>07/02/2021 23:30</v>
      </c>
      <c r="P1591" s="24">
        <f t="shared" si="114"/>
        <v>0.12847222221898846</v>
      </c>
      <c r="Q1591" s="28">
        <v>0</v>
      </c>
      <c r="R1591" s="27">
        <f t="shared" si="115"/>
        <v>184.99999999534339</v>
      </c>
      <c r="S1591" s="3" t="s">
        <v>4</v>
      </c>
      <c r="T1591" s="3" t="s">
        <v>2311</v>
      </c>
      <c r="U1591" s="3" t="s">
        <v>4</v>
      </c>
      <c r="V1591" s="3" t="s">
        <v>2317</v>
      </c>
      <c r="W1591" s="5">
        <v>0</v>
      </c>
      <c r="X1591" s="5">
        <v>0</v>
      </c>
      <c r="Y1591" s="5">
        <v>0</v>
      </c>
      <c r="Z1591" s="5">
        <v>0.5</v>
      </c>
      <c r="AA1591" s="5">
        <v>0</v>
      </c>
      <c r="AB1591" s="5">
        <v>0</v>
      </c>
      <c r="AC1591" s="5">
        <v>0</v>
      </c>
      <c r="AD1591" s="5">
        <v>0</v>
      </c>
      <c r="AE1591" s="2">
        <v>2</v>
      </c>
      <c r="AF1591" s="2">
        <v>0</v>
      </c>
      <c r="AG1591" s="2">
        <v>0</v>
      </c>
      <c r="AH1591" s="2">
        <v>0</v>
      </c>
      <c r="AI1591" s="2">
        <v>0</v>
      </c>
      <c r="AJ1591" s="2">
        <v>1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 t="s">
        <v>4</v>
      </c>
      <c r="AT1591" s="2" t="s">
        <v>4</v>
      </c>
    </row>
    <row r="1592" spans="1:46" x14ac:dyDescent="0.2">
      <c r="A1592" s="2">
        <v>1636285</v>
      </c>
      <c r="B1592" s="2">
        <v>824706</v>
      </c>
      <c r="C1592" s="7">
        <v>22.264850081383099</v>
      </c>
      <c r="D1592" s="7">
        <v>40.860090245163597</v>
      </c>
      <c r="E1592" s="19" t="s">
        <v>2310</v>
      </c>
      <c r="F1592" s="46">
        <f>INDEX(Δεδομένα!$P:$P,MATCH('2021'!E1592,Δεδομένα!$O:$O,0))</f>
        <v>61</v>
      </c>
      <c r="G1592" s="49" t="s">
        <v>2170</v>
      </c>
      <c r="H1592" s="51" t="str">
        <f>INDEX(Δεδομένα!B$1:B$51,MATCH('2021'!G1592,Δεδομένα!A$1:A$51,0))</f>
        <v>ΚΕΝΤΡΙΚΗΣ ΜΑΚΕΔΟΝΙΑΣ</v>
      </c>
      <c r="I1592" s="53">
        <f>INDEX(Δεδομένα!E$1:E$13,MATCH('2021'!H1592,Δεδομένα!D$1:D$13,0))</f>
        <v>3</v>
      </c>
      <c r="J1592" s="4">
        <v>44237</v>
      </c>
      <c r="K1592" s="3" t="s">
        <v>499</v>
      </c>
      <c r="L1592" s="17" t="str">
        <f t="shared" si="112"/>
        <v>10/02/2021 15:10</v>
      </c>
      <c r="M1592" s="4">
        <v>44237</v>
      </c>
      <c r="N1592" s="3" t="s">
        <v>146</v>
      </c>
      <c r="O1592" s="17" t="str">
        <f t="shared" si="113"/>
        <v>10/02/2021 16:30</v>
      </c>
      <c r="P1592" s="24">
        <f t="shared" si="114"/>
        <v>5.5555555554747116E-2</v>
      </c>
      <c r="Q1592" s="28">
        <v>0</v>
      </c>
      <c r="R1592" s="27">
        <f t="shared" si="115"/>
        <v>79.999999998835847</v>
      </c>
      <c r="S1592" s="3" t="s">
        <v>4</v>
      </c>
      <c r="T1592" s="3" t="s">
        <v>2311</v>
      </c>
      <c r="U1592" s="3" t="s">
        <v>4</v>
      </c>
      <c r="V1592" s="3" t="s">
        <v>2317</v>
      </c>
      <c r="W1592" s="5">
        <v>0</v>
      </c>
      <c r="X1592" s="5">
        <v>0</v>
      </c>
      <c r="Y1592" s="5">
        <v>0</v>
      </c>
      <c r="Z1592" s="5">
        <v>1</v>
      </c>
      <c r="AA1592" s="5">
        <v>0</v>
      </c>
      <c r="AB1592" s="5">
        <v>0</v>
      </c>
      <c r="AC1592" s="5">
        <v>0</v>
      </c>
      <c r="AD1592" s="5">
        <v>0</v>
      </c>
      <c r="AE1592" s="2">
        <v>2</v>
      </c>
      <c r="AF1592" s="2">
        <v>0</v>
      </c>
      <c r="AG1592" s="2">
        <v>0</v>
      </c>
      <c r="AH1592" s="2">
        <v>0</v>
      </c>
      <c r="AI1592" s="2">
        <v>0</v>
      </c>
      <c r="AJ1592" s="2">
        <v>1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 t="s">
        <v>4</v>
      </c>
      <c r="AT1592" s="2" t="s">
        <v>4</v>
      </c>
    </row>
    <row r="1593" spans="1:46" x14ac:dyDescent="0.2">
      <c r="A1593" s="2">
        <v>1639195</v>
      </c>
      <c r="B1593" s="2">
        <v>831325</v>
      </c>
      <c r="C1593" s="7">
        <v>22.252440033644699</v>
      </c>
      <c r="D1593" s="7">
        <v>40.858167891247703</v>
      </c>
      <c r="E1593" s="19" t="s">
        <v>2310</v>
      </c>
      <c r="F1593" s="46">
        <f>INDEX(Δεδομένα!$P:$P,MATCH('2021'!E1593,Δεδομένα!$O:$O,0))</f>
        <v>61</v>
      </c>
      <c r="G1593" s="49" t="s">
        <v>2170</v>
      </c>
      <c r="H1593" s="51" t="str">
        <f>INDEX(Δεδομένα!B$1:B$51,MATCH('2021'!G1593,Δεδομένα!A$1:A$51,0))</f>
        <v>ΚΕΝΤΡΙΚΗΣ ΜΑΚΕΔΟΝΙΑΣ</v>
      </c>
      <c r="I1593" s="53">
        <f>INDEX(Δεδομένα!E$1:E$13,MATCH('2021'!H1593,Δεδομένα!D$1:D$13,0))</f>
        <v>3</v>
      </c>
      <c r="J1593" s="4">
        <v>44249</v>
      </c>
      <c r="K1593" s="3" t="s">
        <v>883</v>
      </c>
      <c r="L1593" s="17" t="str">
        <f t="shared" si="112"/>
        <v>22/02/2021 14:18</v>
      </c>
      <c r="M1593" s="4">
        <v>44249</v>
      </c>
      <c r="N1593" s="3" t="s">
        <v>1057</v>
      </c>
      <c r="O1593" s="17" t="str">
        <f t="shared" si="113"/>
        <v>22/02/2021 14:59</v>
      </c>
      <c r="P1593" s="24">
        <f t="shared" si="114"/>
        <v>2.8472222220443655E-2</v>
      </c>
      <c r="Q1593" s="28">
        <v>0</v>
      </c>
      <c r="R1593" s="27">
        <f t="shared" si="115"/>
        <v>40.999999997438863</v>
      </c>
      <c r="S1593" s="3" t="s">
        <v>4</v>
      </c>
      <c r="T1593" s="3" t="s">
        <v>2311</v>
      </c>
      <c r="U1593" s="3" t="s">
        <v>2320</v>
      </c>
      <c r="V1593" s="3" t="s">
        <v>2321</v>
      </c>
      <c r="W1593" s="5">
        <v>0</v>
      </c>
      <c r="X1593" s="5">
        <v>0</v>
      </c>
      <c r="Y1593" s="5">
        <v>0</v>
      </c>
      <c r="Z1593" s="5">
        <v>0.3</v>
      </c>
      <c r="AA1593" s="5">
        <v>0</v>
      </c>
      <c r="AB1593" s="5">
        <v>0</v>
      </c>
      <c r="AC1593" s="5">
        <v>0</v>
      </c>
      <c r="AD1593" s="5">
        <v>0</v>
      </c>
      <c r="AE1593" s="2">
        <v>2</v>
      </c>
      <c r="AF1593" s="2">
        <v>0</v>
      </c>
      <c r="AG1593" s="2">
        <v>0</v>
      </c>
      <c r="AH1593" s="2">
        <v>0</v>
      </c>
      <c r="AI1593" s="2">
        <v>0</v>
      </c>
      <c r="AJ1593" s="2">
        <v>1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 t="s">
        <v>4</v>
      </c>
      <c r="AT1593" s="2" t="s">
        <v>4</v>
      </c>
    </row>
    <row r="1594" spans="1:46" x14ac:dyDescent="0.2">
      <c r="A1594" s="2">
        <v>1639198</v>
      </c>
      <c r="B1594" s="2">
        <v>831335</v>
      </c>
      <c r="C1594" s="7">
        <v>22.488633368185901</v>
      </c>
      <c r="D1594" s="7">
        <v>40.746781835792902</v>
      </c>
      <c r="E1594" s="19" t="s">
        <v>2310</v>
      </c>
      <c r="F1594" s="46">
        <f>INDEX(Δεδομένα!$P:$P,MATCH('2021'!E1594,Δεδομένα!$O:$O,0))</f>
        <v>61</v>
      </c>
      <c r="G1594" s="49" t="s">
        <v>2170</v>
      </c>
      <c r="H1594" s="51" t="str">
        <f>INDEX(Δεδομένα!B$1:B$51,MATCH('2021'!G1594,Δεδομένα!A$1:A$51,0))</f>
        <v>ΚΕΝΤΡΙΚΗΣ ΜΑΚΕΔΟΝΙΑΣ</v>
      </c>
      <c r="I1594" s="53">
        <f>INDEX(Δεδομένα!E$1:E$13,MATCH('2021'!H1594,Δεδομένα!D$1:D$13,0))</f>
        <v>3</v>
      </c>
      <c r="J1594" s="4">
        <v>44249</v>
      </c>
      <c r="K1594" s="3" t="s">
        <v>390</v>
      </c>
      <c r="L1594" s="17" t="str">
        <f t="shared" si="112"/>
        <v>22/02/2021 14:34</v>
      </c>
      <c r="M1594" s="4">
        <v>44249</v>
      </c>
      <c r="N1594" s="3" t="s">
        <v>1385</v>
      </c>
      <c r="O1594" s="17" t="str">
        <f t="shared" si="113"/>
        <v>22/02/2021 15:03</v>
      </c>
      <c r="P1594" s="24">
        <f t="shared" si="114"/>
        <v>2.0138888889050577E-2</v>
      </c>
      <c r="Q1594" s="28">
        <v>0</v>
      </c>
      <c r="R1594" s="27">
        <f t="shared" si="115"/>
        <v>29.000000000232831</v>
      </c>
      <c r="S1594" s="3" t="s">
        <v>4</v>
      </c>
      <c r="T1594" s="3" t="s">
        <v>2311</v>
      </c>
      <c r="U1594" s="3" t="s">
        <v>2313</v>
      </c>
      <c r="V1594" s="3" t="s">
        <v>2314</v>
      </c>
      <c r="W1594" s="5">
        <v>0</v>
      </c>
      <c r="X1594" s="5">
        <v>0</v>
      </c>
      <c r="Y1594" s="5">
        <v>0</v>
      </c>
      <c r="Z1594" s="5">
        <v>0.2</v>
      </c>
      <c r="AA1594" s="5">
        <v>0</v>
      </c>
      <c r="AB1594" s="5">
        <v>0</v>
      </c>
      <c r="AC1594" s="5">
        <v>0</v>
      </c>
      <c r="AD1594" s="5">
        <v>0</v>
      </c>
      <c r="AE1594" s="2">
        <v>2</v>
      </c>
      <c r="AF1594" s="2">
        <v>0</v>
      </c>
      <c r="AG1594" s="2">
        <v>0</v>
      </c>
      <c r="AH1594" s="2">
        <v>0</v>
      </c>
      <c r="AI1594" s="2">
        <v>0</v>
      </c>
      <c r="AJ1594" s="2">
        <v>1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 t="s">
        <v>4</v>
      </c>
      <c r="AT1594" s="2" t="s">
        <v>4</v>
      </c>
    </row>
    <row r="1595" spans="1:46" x14ac:dyDescent="0.2">
      <c r="A1595" s="2">
        <v>1640180</v>
      </c>
      <c r="B1595" s="2">
        <v>832256</v>
      </c>
      <c r="D1595" s="2"/>
      <c r="E1595" s="19" t="s">
        <v>2310</v>
      </c>
      <c r="F1595" s="46">
        <f>INDEX(Δεδομένα!$P:$P,MATCH('2021'!E1595,Δεδομένα!$O:$O,0))</f>
        <v>61</v>
      </c>
      <c r="G1595" s="49" t="s">
        <v>2170</v>
      </c>
      <c r="H1595" s="51" t="str">
        <f>INDEX(Δεδομένα!B$1:B$51,MATCH('2021'!G1595,Δεδομένα!A$1:A$51,0))</f>
        <v>ΚΕΝΤΡΙΚΗΣ ΜΑΚΕΔΟΝΙΑΣ</v>
      </c>
      <c r="I1595" s="53">
        <f>INDEX(Δεδομένα!E$1:E$13,MATCH('2021'!H1595,Δεδομένα!D$1:D$13,0))</f>
        <v>3</v>
      </c>
      <c r="J1595" s="4">
        <v>44251</v>
      </c>
      <c r="K1595" s="3" t="s">
        <v>876</v>
      </c>
      <c r="L1595" s="17" t="str">
        <f t="shared" si="112"/>
        <v>24/02/2021 09:34</v>
      </c>
      <c r="M1595" s="4">
        <v>44251</v>
      </c>
      <c r="N1595" s="3" t="s">
        <v>1484</v>
      </c>
      <c r="O1595" s="17" t="str">
        <f t="shared" si="113"/>
        <v>24/02/2021 10:15</v>
      </c>
      <c r="P1595" s="24">
        <f t="shared" si="114"/>
        <v>2.8472222227719612E-2</v>
      </c>
      <c r="Q1595" s="28">
        <v>0</v>
      </c>
      <c r="R1595" s="27">
        <f t="shared" si="115"/>
        <v>41.000000007916242</v>
      </c>
      <c r="S1595" s="3" t="s">
        <v>4</v>
      </c>
      <c r="T1595" s="3" t="s">
        <v>2311</v>
      </c>
      <c r="U1595" s="3" t="s">
        <v>2318</v>
      </c>
      <c r="V1595" s="3" t="s">
        <v>2315</v>
      </c>
      <c r="W1595" s="5">
        <v>0</v>
      </c>
      <c r="X1595" s="5">
        <v>0</v>
      </c>
      <c r="Y1595" s="5">
        <v>0</v>
      </c>
      <c r="Z1595" s="5">
        <v>0</v>
      </c>
      <c r="AA1595" s="5">
        <v>0.1</v>
      </c>
      <c r="AB1595" s="5">
        <v>0</v>
      </c>
      <c r="AC1595" s="5">
        <v>0</v>
      </c>
      <c r="AD1595" s="5">
        <v>0</v>
      </c>
      <c r="AE1595" s="2">
        <v>2</v>
      </c>
      <c r="AF1595" s="2">
        <v>0</v>
      </c>
      <c r="AG1595" s="2">
        <v>0</v>
      </c>
      <c r="AH1595" s="2">
        <v>0</v>
      </c>
      <c r="AI1595" s="2">
        <v>0</v>
      </c>
      <c r="AJ1595" s="2">
        <v>1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 t="s">
        <v>4</v>
      </c>
      <c r="AT1595" s="2" t="s">
        <v>4</v>
      </c>
    </row>
    <row r="1596" spans="1:46" x14ac:dyDescent="0.2">
      <c r="A1596" s="2">
        <v>1640183</v>
      </c>
      <c r="B1596" s="2">
        <v>832347</v>
      </c>
      <c r="C1596" s="7">
        <v>22.514664009482701</v>
      </c>
      <c r="D1596" s="7">
        <v>40.737252437676197</v>
      </c>
      <c r="E1596" s="19" t="s">
        <v>2310</v>
      </c>
      <c r="F1596" s="46">
        <f>INDEX(Δεδομένα!$P:$P,MATCH('2021'!E1596,Δεδομένα!$O:$O,0))</f>
        <v>61</v>
      </c>
      <c r="G1596" s="49" t="s">
        <v>2170</v>
      </c>
      <c r="H1596" s="51" t="str">
        <f>INDEX(Δεδομένα!B$1:B$51,MATCH('2021'!G1596,Δεδομένα!A$1:A$51,0))</f>
        <v>ΚΕΝΤΡΙΚΗΣ ΜΑΚΕΔΟΝΙΑΣ</v>
      </c>
      <c r="I1596" s="53">
        <f>INDEX(Δεδομένα!E$1:E$13,MATCH('2021'!H1596,Δεδομένα!D$1:D$13,0))</f>
        <v>3</v>
      </c>
      <c r="J1596" s="4">
        <v>44251</v>
      </c>
      <c r="K1596" s="3" t="s">
        <v>266</v>
      </c>
      <c r="L1596" s="17" t="str">
        <f t="shared" si="112"/>
        <v>24/02/2021 14:24</v>
      </c>
      <c r="M1596" s="4">
        <v>44251</v>
      </c>
      <c r="N1596" s="3" t="s">
        <v>522</v>
      </c>
      <c r="O1596" s="17" t="str">
        <f t="shared" si="113"/>
        <v>24/02/2021 15:15</v>
      </c>
      <c r="P1596" s="24">
        <f t="shared" si="114"/>
        <v>3.5416666665696539E-2</v>
      </c>
      <c r="Q1596" s="28">
        <v>0</v>
      </c>
      <c r="R1596" s="27">
        <f t="shared" si="115"/>
        <v>50.999999998603016</v>
      </c>
      <c r="S1596" s="3" t="s">
        <v>4</v>
      </c>
      <c r="T1596" s="3" t="s">
        <v>2311</v>
      </c>
      <c r="U1596" s="3" t="s">
        <v>2313</v>
      </c>
      <c r="V1596" s="3" t="s">
        <v>2314</v>
      </c>
      <c r="W1596" s="5">
        <v>0</v>
      </c>
      <c r="X1596" s="5">
        <v>0</v>
      </c>
      <c r="Y1596" s="5">
        <v>0</v>
      </c>
      <c r="Z1596" s="5">
        <v>0</v>
      </c>
      <c r="AA1596" s="5">
        <v>0.5</v>
      </c>
      <c r="AB1596" s="5">
        <v>0</v>
      </c>
      <c r="AC1596" s="5">
        <v>0</v>
      </c>
      <c r="AD1596" s="5">
        <v>0</v>
      </c>
      <c r="AE1596" s="2">
        <v>2</v>
      </c>
      <c r="AF1596" s="2">
        <v>0</v>
      </c>
      <c r="AG1596" s="2">
        <v>0</v>
      </c>
      <c r="AH1596" s="2">
        <v>0</v>
      </c>
      <c r="AI1596" s="2">
        <v>0</v>
      </c>
      <c r="AJ1596" s="2">
        <v>1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 t="s">
        <v>4</v>
      </c>
      <c r="AT1596" s="2" t="s">
        <v>4</v>
      </c>
    </row>
    <row r="1597" spans="1:46" x14ac:dyDescent="0.2">
      <c r="A1597" s="2">
        <v>1640187</v>
      </c>
      <c r="B1597" s="2">
        <v>832351</v>
      </c>
      <c r="C1597" s="7">
        <v>22.294735953355399</v>
      </c>
      <c r="D1597" s="7">
        <v>40.683853559379799</v>
      </c>
      <c r="E1597" s="19" t="s">
        <v>2310</v>
      </c>
      <c r="F1597" s="46">
        <f>INDEX(Δεδομένα!$P:$P,MATCH('2021'!E1597,Δεδομένα!$O:$O,0))</f>
        <v>61</v>
      </c>
      <c r="G1597" s="49" t="s">
        <v>2170</v>
      </c>
      <c r="H1597" s="51" t="str">
        <f>INDEX(Δεδομένα!B$1:B$51,MATCH('2021'!G1597,Δεδομένα!A$1:A$51,0))</f>
        <v>ΚΕΝΤΡΙΚΗΣ ΜΑΚΕΔΟΝΙΑΣ</v>
      </c>
      <c r="I1597" s="53">
        <f>INDEX(Δεδομένα!E$1:E$13,MATCH('2021'!H1597,Δεδομένα!D$1:D$13,0))</f>
        <v>3</v>
      </c>
      <c r="J1597" s="4">
        <v>44251</v>
      </c>
      <c r="K1597" s="3" t="s">
        <v>15</v>
      </c>
      <c r="L1597" s="17" t="str">
        <f t="shared" si="112"/>
        <v>24/02/2021 14:29</v>
      </c>
      <c r="M1597" s="4">
        <v>44251</v>
      </c>
      <c r="N1597" s="3" t="s">
        <v>362</v>
      </c>
      <c r="O1597" s="17" t="str">
        <f t="shared" si="113"/>
        <v>24/02/2021 15:20</v>
      </c>
      <c r="P1597" s="24">
        <f t="shared" si="114"/>
        <v>3.5416666665696539E-2</v>
      </c>
      <c r="Q1597" s="28">
        <v>0</v>
      </c>
      <c r="R1597" s="27">
        <f t="shared" si="115"/>
        <v>50.999999998603016</v>
      </c>
      <c r="S1597" s="3" t="s">
        <v>4</v>
      </c>
      <c r="T1597" s="3" t="s">
        <v>2311</v>
      </c>
      <c r="U1597" s="3" t="s">
        <v>2322</v>
      </c>
      <c r="V1597" s="3" t="s">
        <v>2323</v>
      </c>
      <c r="W1597" s="5">
        <v>0</v>
      </c>
      <c r="X1597" s="5">
        <v>0</v>
      </c>
      <c r="Y1597" s="5">
        <v>0</v>
      </c>
      <c r="Z1597" s="5">
        <v>0</v>
      </c>
      <c r="AA1597" s="5">
        <v>0.5</v>
      </c>
      <c r="AB1597" s="5">
        <v>0</v>
      </c>
      <c r="AC1597" s="5">
        <v>0</v>
      </c>
      <c r="AD1597" s="5">
        <v>0</v>
      </c>
      <c r="AE1597" s="2">
        <v>2</v>
      </c>
      <c r="AF1597" s="2">
        <v>0</v>
      </c>
      <c r="AG1597" s="2">
        <v>0</v>
      </c>
      <c r="AH1597" s="2">
        <v>0</v>
      </c>
      <c r="AI1597" s="2">
        <v>0</v>
      </c>
      <c r="AJ1597" s="2">
        <v>1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 t="s">
        <v>4</v>
      </c>
      <c r="AT1597" s="2" t="s">
        <v>4</v>
      </c>
    </row>
    <row r="1598" spans="1:46" x14ac:dyDescent="0.2">
      <c r="A1598" s="2">
        <v>1640198</v>
      </c>
      <c r="B1598" s="2">
        <v>832368</v>
      </c>
      <c r="C1598" s="7">
        <v>22.269123407852899</v>
      </c>
      <c r="D1598" s="7">
        <v>40.704301488145198</v>
      </c>
      <c r="E1598" s="19" t="s">
        <v>2310</v>
      </c>
      <c r="F1598" s="46">
        <f>INDEX(Δεδομένα!$P:$P,MATCH('2021'!E1598,Δεδομένα!$O:$O,0))</f>
        <v>61</v>
      </c>
      <c r="G1598" s="49" t="s">
        <v>2170</v>
      </c>
      <c r="H1598" s="51" t="str">
        <f>INDEX(Δεδομένα!B$1:B$51,MATCH('2021'!G1598,Δεδομένα!A$1:A$51,0))</f>
        <v>ΚΕΝΤΡΙΚΗΣ ΜΑΚΕΔΟΝΙΑΣ</v>
      </c>
      <c r="I1598" s="53">
        <f>INDEX(Δεδομένα!E$1:E$13,MATCH('2021'!H1598,Δεδομένα!D$1:D$13,0))</f>
        <v>3</v>
      </c>
      <c r="J1598" s="4">
        <v>44251</v>
      </c>
      <c r="K1598" s="3" t="s">
        <v>362</v>
      </c>
      <c r="L1598" s="17" t="str">
        <f t="shared" si="112"/>
        <v>24/02/2021 15:20</v>
      </c>
      <c r="M1598" s="4">
        <v>44251</v>
      </c>
      <c r="N1598" s="3" t="s">
        <v>407</v>
      </c>
      <c r="O1598" s="17" t="str">
        <f t="shared" si="113"/>
        <v>24/02/2021 15:40</v>
      </c>
      <c r="P1598" s="24">
        <f t="shared" si="114"/>
        <v>1.3888888890505768E-2</v>
      </c>
      <c r="Q1598" s="28">
        <v>0</v>
      </c>
      <c r="R1598" s="27">
        <f t="shared" si="115"/>
        <v>20.000000002328306</v>
      </c>
      <c r="S1598" s="3" t="s">
        <v>4</v>
      </c>
      <c r="T1598" s="3" t="s">
        <v>2311</v>
      </c>
      <c r="U1598" s="3" t="s">
        <v>2324</v>
      </c>
      <c r="V1598" s="3" t="s">
        <v>2325</v>
      </c>
      <c r="W1598" s="5">
        <v>0</v>
      </c>
      <c r="X1598" s="5">
        <v>0</v>
      </c>
      <c r="Y1598" s="5">
        <v>0</v>
      </c>
      <c r="Z1598" s="5">
        <v>0</v>
      </c>
      <c r="AA1598" s="5">
        <v>0.5</v>
      </c>
      <c r="AB1598" s="5">
        <v>0</v>
      </c>
      <c r="AC1598" s="5">
        <v>0</v>
      </c>
      <c r="AD1598" s="5">
        <v>0</v>
      </c>
      <c r="AE1598" s="2">
        <v>2</v>
      </c>
      <c r="AF1598" s="2">
        <v>0</v>
      </c>
      <c r="AG1598" s="2">
        <v>0</v>
      </c>
      <c r="AH1598" s="2">
        <v>0</v>
      </c>
      <c r="AI1598" s="2">
        <v>0</v>
      </c>
      <c r="AJ1598" s="2">
        <v>1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 t="s">
        <v>4</v>
      </c>
      <c r="AT1598" s="2" t="s">
        <v>4</v>
      </c>
    </row>
    <row r="1599" spans="1:46" x14ac:dyDescent="0.2">
      <c r="A1599" s="2">
        <v>1640204</v>
      </c>
      <c r="B1599" s="2">
        <v>832424</v>
      </c>
      <c r="C1599" s="7">
        <v>22.241125239256199</v>
      </c>
      <c r="D1599" s="7">
        <v>40.734671544266497</v>
      </c>
      <c r="E1599" s="19" t="s">
        <v>2310</v>
      </c>
      <c r="F1599" s="46">
        <f>INDEX(Δεδομένα!$P:$P,MATCH('2021'!E1599,Δεδομένα!$O:$O,0))</f>
        <v>61</v>
      </c>
      <c r="G1599" s="49" t="s">
        <v>2170</v>
      </c>
      <c r="H1599" s="51" t="str">
        <f>INDEX(Δεδομένα!B$1:B$51,MATCH('2021'!G1599,Δεδομένα!A$1:A$51,0))</f>
        <v>ΚΕΝΤΡΙΚΗΣ ΜΑΚΕΔΟΝΙΑΣ</v>
      </c>
      <c r="I1599" s="53">
        <f>INDEX(Δεδομένα!E$1:E$13,MATCH('2021'!H1599,Δεδομένα!D$1:D$13,0))</f>
        <v>3</v>
      </c>
      <c r="J1599" s="4">
        <v>44251</v>
      </c>
      <c r="K1599" s="3" t="s">
        <v>1001</v>
      </c>
      <c r="L1599" s="17" t="str">
        <f t="shared" si="112"/>
        <v>24/02/2021 18:04</v>
      </c>
      <c r="M1599" s="4">
        <v>44251</v>
      </c>
      <c r="N1599" s="3" t="s">
        <v>502</v>
      </c>
      <c r="O1599" s="17" t="str">
        <f t="shared" si="113"/>
        <v>24/02/2021 19:30</v>
      </c>
      <c r="P1599" s="24">
        <f t="shared" si="114"/>
        <v>5.9722222220443655E-2</v>
      </c>
      <c r="Q1599" s="28">
        <v>0</v>
      </c>
      <c r="R1599" s="27">
        <f t="shared" si="115"/>
        <v>85.999999997438863</v>
      </c>
      <c r="S1599" s="3" t="s">
        <v>4</v>
      </c>
      <c r="T1599" s="3" t="s">
        <v>2311</v>
      </c>
      <c r="U1599" s="3" t="s">
        <v>2326</v>
      </c>
      <c r="V1599" s="3" t="s">
        <v>2327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5</v>
      </c>
      <c r="AC1599" s="5">
        <v>0</v>
      </c>
      <c r="AD1599" s="5">
        <v>0</v>
      </c>
      <c r="AE1599" s="2">
        <v>4</v>
      </c>
      <c r="AF1599" s="2">
        <v>0</v>
      </c>
      <c r="AG1599" s="2">
        <v>0</v>
      </c>
      <c r="AH1599" s="2">
        <v>0</v>
      </c>
      <c r="AI1599" s="2">
        <v>0</v>
      </c>
      <c r="AJ1599" s="2">
        <v>2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 t="s">
        <v>4</v>
      </c>
      <c r="AT1599" s="2" t="s">
        <v>4</v>
      </c>
    </row>
    <row r="1600" spans="1:46" x14ac:dyDescent="0.2">
      <c r="A1600" s="2">
        <v>1640365</v>
      </c>
      <c r="B1600" s="2">
        <v>832574</v>
      </c>
      <c r="C1600" s="7">
        <v>22.633227297970699</v>
      </c>
      <c r="D1600" s="7">
        <v>40.775187364670799</v>
      </c>
      <c r="E1600" s="19" t="s">
        <v>2310</v>
      </c>
      <c r="F1600" s="46">
        <f>INDEX(Δεδομένα!$P:$P,MATCH('2021'!E1600,Δεδομένα!$O:$O,0))</f>
        <v>61</v>
      </c>
      <c r="G1600" s="49" t="s">
        <v>1550</v>
      </c>
      <c r="H1600" s="51" t="str">
        <f>INDEX(Δεδομένα!B$1:B$51,MATCH('2021'!G1600,Δεδομένα!A$1:A$51,0))</f>
        <v>ΚΕΝΤΡΙΚΗΣ ΜΑΚΕΔΟΝΙΑΣ</v>
      </c>
      <c r="I1600" s="53">
        <f>INDEX(Δεδομένα!E$1:E$13,MATCH('2021'!H1600,Δεδομένα!D$1:D$13,0))</f>
        <v>3</v>
      </c>
      <c r="J1600" s="4">
        <v>44252</v>
      </c>
      <c r="K1600" s="3" t="s">
        <v>1138</v>
      </c>
      <c r="L1600" s="17" t="str">
        <f t="shared" si="112"/>
        <v>25/02/2021 10:54</v>
      </c>
      <c r="M1600" s="4">
        <v>44252</v>
      </c>
      <c r="N1600" s="3" t="s">
        <v>638</v>
      </c>
      <c r="O1600" s="17" t="str">
        <f t="shared" si="113"/>
        <v>25/02/2021 12:11</v>
      </c>
      <c r="P1600" s="24">
        <f t="shared" si="114"/>
        <v>5.3472222221898846E-2</v>
      </c>
      <c r="Q1600" s="28">
        <v>0</v>
      </c>
      <c r="R1600" s="27">
        <f t="shared" si="115"/>
        <v>76.999999999534339</v>
      </c>
      <c r="S1600" s="3" t="s">
        <v>4</v>
      </c>
      <c r="T1600" s="3" t="s">
        <v>1645</v>
      </c>
      <c r="U1600" s="3" t="s">
        <v>2328</v>
      </c>
      <c r="V1600" s="3" t="s">
        <v>2329</v>
      </c>
      <c r="W1600" s="5">
        <v>0</v>
      </c>
      <c r="X1600" s="5">
        <v>0</v>
      </c>
      <c r="Y1600" s="5">
        <v>0</v>
      </c>
      <c r="Z1600" s="5">
        <v>0</v>
      </c>
      <c r="AA1600" s="5">
        <v>0.5</v>
      </c>
      <c r="AB1600" s="5">
        <v>0</v>
      </c>
      <c r="AC1600" s="5">
        <v>0</v>
      </c>
      <c r="AD1600" s="5">
        <v>0</v>
      </c>
      <c r="AE1600" s="2">
        <v>3</v>
      </c>
      <c r="AF1600" s="2">
        <v>0</v>
      </c>
      <c r="AG1600" s="2">
        <v>0</v>
      </c>
      <c r="AH1600" s="2">
        <v>0</v>
      </c>
      <c r="AI1600" s="2">
        <v>0</v>
      </c>
      <c r="AJ1600" s="2">
        <v>2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 t="s">
        <v>4</v>
      </c>
      <c r="AT1600" s="2" t="s">
        <v>4</v>
      </c>
    </row>
    <row r="1601" spans="1:46" x14ac:dyDescent="0.2">
      <c r="A1601" s="2">
        <v>1640366</v>
      </c>
      <c r="B1601" s="2">
        <v>832649</v>
      </c>
      <c r="C1601" s="7">
        <v>22.3016357421875</v>
      </c>
      <c r="D1601" s="7">
        <v>40.780017852783203</v>
      </c>
      <c r="E1601" s="19" t="s">
        <v>2310</v>
      </c>
      <c r="F1601" s="46">
        <f>INDEX(Δεδομένα!$P:$P,MATCH('2021'!E1601,Δεδομένα!$O:$O,0))</f>
        <v>61</v>
      </c>
      <c r="G1601" s="49" t="s">
        <v>2170</v>
      </c>
      <c r="H1601" s="51" t="str">
        <f>INDEX(Δεδομένα!B$1:B$51,MATCH('2021'!G1601,Δεδομένα!A$1:A$51,0))</f>
        <v>ΚΕΝΤΡΙΚΗΣ ΜΑΚΕΔΟΝΙΑΣ</v>
      </c>
      <c r="I1601" s="53">
        <f>INDEX(Δεδομένα!E$1:E$13,MATCH('2021'!H1601,Δεδομένα!D$1:D$13,0))</f>
        <v>3</v>
      </c>
      <c r="J1601" s="4">
        <v>44252</v>
      </c>
      <c r="K1601" s="3" t="s">
        <v>142</v>
      </c>
      <c r="L1601" s="17" t="str">
        <f t="shared" si="112"/>
        <v>25/02/2021 13:49</v>
      </c>
      <c r="M1601" s="4">
        <v>44252</v>
      </c>
      <c r="N1601" s="3" t="s">
        <v>481</v>
      </c>
      <c r="O1601" s="17" t="str">
        <f t="shared" si="113"/>
        <v>25/02/2021 14:20</v>
      </c>
      <c r="P1601" s="24">
        <f t="shared" si="114"/>
        <v>2.1527777775190771E-2</v>
      </c>
      <c r="Q1601" s="28">
        <v>0</v>
      </c>
      <c r="R1601" s="27">
        <f t="shared" si="115"/>
        <v>30.99999999627471</v>
      </c>
      <c r="S1601" s="3" t="s">
        <v>4</v>
      </c>
      <c r="T1601" s="3" t="s">
        <v>2311</v>
      </c>
      <c r="U1601" s="3" t="s">
        <v>2330</v>
      </c>
      <c r="V1601" s="3" t="s">
        <v>2331</v>
      </c>
      <c r="W1601" s="5">
        <v>0</v>
      </c>
      <c r="X1601" s="5">
        <v>0</v>
      </c>
      <c r="Y1601" s="5">
        <v>0</v>
      </c>
      <c r="Z1601" s="5">
        <v>0</v>
      </c>
      <c r="AA1601" s="5">
        <v>0.1</v>
      </c>
      <c r="AB1601" s="5">
        <v>0</v>
      </c>
      <c r="AC1601" s="5">
        <v>0</v>
      </c>
      <c r="AD1601" s="5">
        <v>0</v>
      </c>
      <c r="AE1601" s="2">
        <v>2</v>
      </c>
      <c r="AF1601" s="2">
        <v>0</v>
      </c>
      <c r="AG1601" s="2">
        <v>0</v>
      </c>
      <c r="AH1601" s="2">
        <v>0</v>
      </c>
      <c r="AI1601" s="2">
        <v>0</v>
      </c>
      <c r="AJ1601" s="2">
        <v>1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 t="s">
        <v>4</v>
      </c>
      <c r="AT1601" s="2" t="s">
        <v>4</v>
      </c>
    </row>
    <row r="1602" spans="1:46" x14ac:dyDescent="0.2">
      <c r="A1602" s="2">
        <v>1640836</v>
      </c>
      <c r="B1602" s="2">
        <v>832925</v>
      </c>
      <c r="C1602" s="7">
        <v>22.407407955796799</v>
      </c>
      <c r="D1602" s="7">
        <v>40.727801449681998</v>
      </c>
      <c r="E1602" s="19" t="s">
        <v>2310</v>
      </c>
      <c r="F1602" s="46">
        <f>INDEX(Δεδομένα!$P:$P,MATCH('2021'!E1602,Δεδομένα!$O:$O,0))</f>
        <v>61</v>
      </c>
      <c r="G1602" s="49" t="s">
        <v>2170</v>
      </c>
      <c r="H1602" s="51" t="str">
        <f>INDEX(Δεδομένα!B$1:B$51,MATCH('2021'!G1602,Δεδομένα!A$1:A$51,0))</f>
        <v>ΚΕΝΤΡΙΚΗΣ ΜΑΚΕΔΟΝΙΑΣ</v>
      </c>
      <c r="I1602" s="53">
        <f>INDEX(Δεδομένα!E$1:E$13,MATCH('2021'!H1602,Δεδομένα!D$1:D$13,0))</f>
        <v>3</v>
      </c>
      <c r="J1602" s="4">
        <v>44253</v>
      </c>
      <c r="K1602" s="3" t="s">
        <v>1848</v>
      </c>
      <c r="L1602" s="17" t="str">
        <f t="shared" si="112"/>
        <v>26/02/2021 14:14</v>
      </c>
      <c r="M1602" s="4">
        <v>44253</v>
      </c>
      <c r="N1602" s="3" t="s">
        <v>833</v>
      </c>
      <c r="O1602" s="17" t="str">
        <f t="shared" si="113"/>
        <v>26/02/2021 14:35</v>
      </c>
      <c r="P1602" s="24">
        <f t="shared" si="114"/>
        <v>1.4583333337213844E-2</v>
      </c>
      <c r="Q1602" s="28">
        <v>0</v>
      </c>
      <c r="R1602" s="27">
        <f t="shared" si="115"/>
        <v>21.000000005587935</v>
      </c>
      <c r="S1602" s="3" t="s">
        <v>4</v>
      </c>
      <c r="T1602" s="3" t="s">
        <v>2311</v>
      </c>
      <c r="U1602" s="3" t="s">
        <v>2318</v>
      </c>
      <c r="V1602" s="3" t="s">
        <v>2319</v>
      </c>
      <c r="W1602" s="5">
        <v>0</v>
      </c>
      <c r="X1602" s="5">
        <v>0</v>
      </c>
      <c r="Y1602" s="5">
        <v>0</v>
      </c>
      <c r="Z1602" s="5">
        <v>0</v>
      </c>
      <c r="AA1602" s="5">
        <v>0.2</v>
      </c>
      <c r="AB1602" s="5">
        <v>0</v>
      </c>
      <c r="AC1602" s="5">
        <v>0</v>
      </c>
      <c r="AD1602" s="5">
        <v>0</v>
      </c>
      <c r="AE1602" s="2">
        <v>2</v>
      </c>
      <c r="AF1602" s="2">
        <v>0</v>
      </c>
      <c r="AG1602" s="2">
        <v>0</v>
      </c>
      <c r="AH1602" s="2">
        <v>0</v>
      </c>
      <c r="AI1602" s="2">
        <v>0</v>
      </c>
      <c r="AJ1602" s="2">
        <v>1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 t="s">
        <v>4</v>
      </c>
      <c r="AT1602" s="2" t="s">
        <v>4</v>
      </c>
    </row>
    <row r="1603" spans="1:46" x14ac:dyDescent="0.2">
      <c r="A1603" s="2">
        <v>1640865</v>
      </c>
      <c r="B1603" s="2">
        <v>833262</v>
      </c>
      <c r="C1603" s="7">
        <v>22.388915270423301</v>
      </c>
      <c r="D1603" s="7">
        <v>40.751966853919697</v>
      </c>
      <c r="E1603" s="19" t="s">
        <v>2310</v>
      </c>
      <c r="F1603" s="46">
        <f>INDEX(Δεδομένα!$P:$P,MATCH('2021'!E1603,Δεδομένα!$O:$O,0))</f>
        <v>61</v>
      </c>
      <c r="G1603" s="49" t="s">
        <v>2170</v>
      </c>
      <c r="H1603" s="51" t="str">
        <f>INDEX(Δεδομένα!B$1:B$51,MATCH('2021'!G1603,Δεδομένα!A$1:A$51,0))</f>
        <v>ΚΕΝΤΡΙΚΗΣ ΜΑΚΕΔΟΝΙΑΣ</v>
      </c>
      <c r="I1603" s="53">
        <f>INDEX(Δεδομένα!E$1:E$13,MATCH('2021'!H1603,Δεδομένα!D$1:D$13,0))</f>
        <v>3</v>
      </c>
      <c r="J1603" s="4">
        <v>44254</v>
      </c>
      <c r="K1603" s="3" t="s">
        <v>415</v>
      </c>
      <c r="L1603" s="17" t="str">
        <f t="shared" si="112"/>
        <v>27/02/2021 16:40</v>
      </c>
      <c r="M1603" s="4">
        <v>44254</v>
      </c>
      <c r="N1603" s="3" t="s">
        <v>526</v>
      </c>
      <c r="O1603" s="17" t="str">
        <f t="shared" si="113"/>
        <v>27/02/2021 17:05</v>
      </c>
      <c r="P1603" s="24">
        <f t="shared" si="114"/>
        <v>1.7361111109494232E-2</v>
      </c>
      <c r="Q1603" s="28">
        <v>0</v>
      </c>
      <c r="R1603" s="27">
        <f t="shared" si="115"/>
        <v>24.999999997671694</v>
      </c>
      <c r="S1603" s="3" t="s">
        <v>4</v>
      </c>
      <c r="T1603" s="3" t="s">
        <v>2311</v>
      </c>
      <c r="U1603" s="3" t="s">
        <v>2318</v>
      </c>
      <c r="V1603" s="3" t="s">
        <v>2319</v>
      </c>
      <c r="W1603" s="5">
        <v>0</v>
      </c>
      <c r="X1603" s="5">
        <v>0</v>
      </c>
      <c r="Y1603" s="5">
        <v>0</v>
      </c>
      <c r="Z1603" s="5">
        <v>0</v>
      </c>
      <c r="AA1603" s="5">
        <v>0.2</v>
      </c>
      <c r="AB1603" s="5">
        <v>0</v>
      </c>
      <c r="AC1603" s="5">
        <v>0</v>
      </c>
      <c r="AD1603" s="5">
        <v>0</v>
      </c>
      <c r="AE1603" s="2">
        <v>2</v>
      </c>
      <c r="AF1603" s="2">
        <v>0</v>
      </c>
      <c r="AG1603" s="2">
        <v>0</v>
      </c>
      <c r="AH1603" s="2">
        <v>0</v>
      </c>
      <c r="AI1603" s="2">
        <v>0</v>
      </c>
      <c r="AJ1603" s="2">
        <v>1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 t="s">
        <v>4</v>
      </c>
      <c r="AT1603" s="2" t="s">
        <v>4</v>
      </c>
    </row>
    <row r="1604" spans="1:46" x14ac:dyDescent="0.2">
      <c r="A1604" s="2">
        <v>1641349</v>
      </c>
      <c r="B1604" s="2">
        <v>833926</v>
      </c>
      <c r="C1604" s="7">
        <v>22.3003156683782</v>
      </c>
      <c r="D1604" s="7">
        <v>40.711553200539299</v>
      </c>
      <c r="E1604" s="19" t="s">
        <v>2310</v>
      </c>
      <c r="F1604" s="46">
        <f>INDEX(Δεδομένα!$P:$P,MATCH('2021'!E1604,Δεδομένα!$O:$O,0))</f>
        <v>61</v>
      </c>
      <c r="G1604" s="49" t="s">
        <v>2170</v>
      </c>
      <c r="H1604" s="51" t="str">
        <f>INDEX(Δεδομένα!B$1:B$51,MATCH('2021'!G1604,Δεδομένα!A$1:A$51,0))</f>
        <v>ΚΕΝΤΡΙΚΗΣ ΜΑΚΕΔΟΝΙΑΣ</v>
      </c>
      <c r="I1604" s="53">
        <f>INDEX(Δεδομένα!E$1:E$13,MATCH('2021'!H1604,Δεδομένα!D$1:D$13,0))</f>
        <v>3</v>
      </c>
      <c r="J1604" s="4">
        <v>44256</v>
      </c>
      <c r="K1604" s="3" t="s">
        <v>842</v>
      </c>
      <c r="L1604" s="17" t="str">
        <f t="shared" si="112"/>
        <v>01/03/2021 18:44</v>
      </c>
      <c r="M1604" s="4">
        <v>44256</v>
      </c>
      <c r="N1604" s="3" t="s">
        <v>125</v>
      </c>
      <c r="O1604" s="17" t="str">
        <f t="shared" si="113"/>
        <v>01/03/2021 20:30</v>
      </c>
      <c r="P1604" s="24">
        <f t="shared" si="114"/>
        <v>7.3611111110949423E-2</v>
      </c>
      <c r="Q1604" s="28">
        <v>0</v>
      </c>
      <c r="R1604" s="27">
        <f t="shared" si="115"/>
        <v>105.99999999976717</v>
      </c>
      <c r="S1604" s="3" t="s">
        <v>4</v>
      </c>
      <c r="T1604" s="3" t="s">
        <v>2311</v>
      </c>
      <c r="U1604" s="3" t="s">
        <v>4</v>
      </c>
      <c r="V1604" s="3" t="s">
        <v>2316</v>
      </c>
      <c r="W1604" s="5">
        <v>0</v>
      </c>
      <c r="X1604" s="5">
        <v>0</v>
      </c>
      <c r="Y1604" s="5">
        <v>0</v>
      </c>
      <c r="Z1604" s="5">
        <v>0.5</v>
      </c>
      <c r="AA1604" s="5">
        <v>0</v>
      </c>
      <c r="AB1604" s="5">
        <v>0</v>
      </c>
      <c r="AC1604" s="5">
        <v>0</v>
      </c>
      <c r="AD1604" s="5">
        <v>0</v>
      </c>
      <c r="AE1604" s="2">
        <v>2</v>
      </c>
      <c r="AF1604" s="2">
        <v>0</v>
      </c>
      <c r="AG1604" s="2">
        <v>0</v>
      </c>
      <c r="AH1604" s="2">
        <v>0</v>
      </c>
      <c r="AI1604" s="2">
        <v>0</v>
      </c>
      <c r="AJ1604" s="2">
        <v>1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 t="s">
        <v>4</v>
      </c>
      <c r="AT1604" s="2" t="s">
        <v>4</v>
      </c>
    </row>
    <row r="1605" spans="1:46" x14ac:dyDescent="0.2">
      <c r="A1605" s="2">
        <v>1641355</v>
      </c>
      <c r="B1605" s="2">
        <v>833937</v>
      </c>
      <c r="C1605" s="7">
        <v>22.503341515450401</v>
      </c>
      <c r="D1605" s="7">
        <v>40.740628629650601</v>
      </c>
      <c r="E1605" s="19" t="s">
        <v>2310</v>
      </c>
      <c r="F1605" s="46">
        <f>INDEX(Δεδομένα!$P:$P,MATCH('2021'!E1605,Δεδομένα!$O:$O,0))</f>
        <v>61</v>
      </c>
      <c r="G1605" s="49" t="s">
        <v>2170</v>
      </c>
      <c r="H1605" s="51" t="str">
        <f>INDEX(Δεδομένα!B$1:B$51,MATCH('2021'!G1605,Δεδομένα!A$1:A$51,0))</f>
        <v>ΚΕΝΤΡΙΚΗΣ ΜΑΚΕΔΟΝΙΑΣ</v>
      </c>
      <c r="I1605" s="53">
        <f>INDEX(Δεδομένα!E$1:E$13,MATCH('2021'!H1605,Δεδομένα!D$1:D$13,0))</f>
        <v>3</v>
      </c>
      <c r="J1605" s="4">
        <v>44256</v>
      </c>
      <c r="K1605" s="3" t="s">
        <v>111</v>
      </c>
      <c r="L1605" s="17" t="str">
        <f t="shared" si="112"/>
        <v>01/03/2021 19:20</v>
      </c>
      <c r="M1605" s="4">
        <v>44256</v>
      </c>
      <c r="N1605" s="3" t="s">
        <v>694</v>
      </c>
      <c r="O1605" s="17" t="str">
        <f t="shared" si="113"/>
        <v>01/03/2021 20:20</v>
      </c>
      <c r="P1605" s="24">
        <f t="shared" si="114"/>
        <v>4.1666666664241347E-2</v>
      </c>
      <c r="Q1605" s="28">
        <v>0</v>
      </c>
      <c r="R1605" s="27">
        <f t="shared" si="115"/>
        <v>59.99999999650754</v>
      </c>
      <c r="S1605" s="3" t="s">
        <v>4</v>
      </c>
      <c r="T1605" s="3" t="s">
        <v>2311</v>
      </c>
      <c r="U1605" s="3" t="s">
        <v>4</v>
      </c>
      <c r="V1605" s="3" t="s">
        <v>2332</v>
      </c>
      <c r="W1605" s="5">
        <v>0</v>
      </c>
      <c r="X1605" s="5">
        <v>0</v>
      </c>
      <c r="Y1605" s="5">
        <v>0</v>
      </c>
      <c r="Z1605" s="5">
        <v>0.5</v>
      </c>
      <c r="AA1605" s="5">
        <v>0</v>
      </c>
      <c r="AB1605" s="5">
        <v>0</v>
      </c>
      <c r="AC1605" s="5">
        <v>0</v>
      </c>
      <c r="AD1605" s="5">
        <v>0</v>
      </c>
      <c r="AE1605" s="2">
        <v>2</v>
      </c>
      <c r="AF1605" s="2">
        <v>0</v>
      </c>
      <c r="AG1605" s="2">
        <v>0</v>
      </c>
      <c r="AH1605" s="2">
        <v>0</v>
      </c>
      <c r="AI1605" s="2">
        <v>0</v>
      </c>
      <c r="AJ1605" s="2">
        <v>1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 t="s">
        <v>4</v>
      </c>
      <c r="AT1605" s="2" t="s">
        <v>4</v>
      </c>
    </row>
    <row r="1606" spans="1:46" x14ac:dyDescent="0.2">
      <c r="A1606" s="2">
        <v>1642278</v>
      </c>
      <c r="B1606" s="2">
        <v>834141</v>
      </c>
      <c r="C1606" s="7">
        <v>22.3454769850145</v>
      </c>
      <c r="D1606" s="7">
        <v>40.673716873817902</v>
      </c>
      <c r="E1606" s="19" t="s">
        <v>2310</v>
      </c>
      <c r="F1606" s="46">
        <f>INDEX(Δεδομένα!$P:$P,MATCH('2021'!E1606,Δεδομένα!$O:$O,0))</f>
        <v>61</v>
      </c>
      <c r="G1606" s="49" t="s">
        <v>2170</v>
      </c>
      <c r="H1606" s="51" t="str">
        <f>INDEX(Δεδομένα!B$1:B$51,MATCH('2021'!G1606,Δεδομένα!A$1:A$51,0))</f>
        <v>ΚΕΝΤΡΙΚΗΣ ΜΑΚΕΔΟΝΙΑΣ</v>
      </c>
      <c r="I1606" s="53">
        <f>INDEX(Δεδομένα!E$1:E$13,MATCH('2021'!H1606,Δεδομένα!D$1:D$13,0))</f>
        <v>3</v>
      </c>
      <c r="J1606" s="4">
        <v>44257</v>
      </c>
      <c r="K1606" s="3" t="s">
        <v>651</v>
      </c>
      <c r="L1606" s="17" t="str">
        <f t="shared" si="112"/>
        <v>02/03/2021 15:04</v>
      </c>
      <c r="M1606" s="4">
        <v>44257</v>
      </c>
      <c r="N1606" s="3" t="s">
        <v>407</v>
      </c>
      <c r="O1606" s="17" t="str">
        <f t="shared" si="113"/>
        <v>02/03/2021 15:40</v>
      </c>
      <c r="P1606" s="24">
        <f t="shared" si="114"/>
        <v>2.5000000001455192E-2</v>
      </c>
      <c r="Q1606" s="28">
        <v>0</v>
      </c>
      <c r="R1606" s="27">
        <f t="shared" si="115"/>
        <v>36.000000002095476</v>
      </c>
      <c r="S1606" s="3" t="s">
        <v>4</v>
      </c>
      <c r="T1606" s="3" t="s">
        <v>2311</v>
      </c>
      <c r="U1606" s="3" t="s">
        <v>2322</v>
      </c>
      <c r="V1606" s="3" t="s">
        <v>2323</v>
      </c>
      <c r="W1606" s="5">
        <v>0</v>
      </c>
      <c r="X1606" s="5">
        <v>0</v>
      </c>
      <c r="Y1606" s="5">
        <v>0</v>
      </c>
      <c r="Z1606" s="5">
        <v>0</v>
      </c>
      <c r="AA1606" s="5">
        <v>0.1</v>
      </c>
      <c r="AB1606" s="5">
        <v>0</v>
      </c>
      <c r="AC1606" s="5">
        <v>0</v>
      </c>
      <c r="AD1606" s="5">
        <v>0</v>
      </c>
      <c r="AE1606" s="2">
        <v>2</v>
      </c>
      <c r="AF1606" s="2">
        <v>0</v>
      </c>
      <c r="AG1606" s="2">
        <v>0</v>
      </c>
      <c r="AH1606" s="2">
        <v>0</v>
      </c>
      <c r="AI1606" s="2">
        <v>0</v>
      </c>
      <c r="AJ1606" s="2">
        <v>1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 t="s">
        <v>4</v>
      </c>
      <c r="AT1606" s="2" t="s">
        <v>4</v>
      </c>
    </row>
    <row r="1607" spans="1:46" x14ac:dyDescent="0.2">
      <c r="A1607" s="2">
        <v>1642283</v>
      </c>
      <c r="B1607" s="2">
        <v>834152</v>
      </c>
      <c r="C1607" s="7">
        <v>22.3467029536639</v>
      </c>
      <c r="D1607" s="7">
        <v>40.702899142276699</v>
      </c>
      <c r="E1607" s="19" t="s">
        <v>2310</v>
      </c>
      <c r="F1607" s="46">
        <f>INDEX(Δεδομένα!$P:$P,MATCH('2021'!E1607,Δεδομένα!$O:$O,0))</f>
        <v>61</v>
      </c>
      <c r="G1607" s="49" t="s">
        <v>2170</v>
      </c>
      <c r="H1607" s="51" t="str">
        <f>INDEX(Δεδομένα!B$1:B$51,MATCH('2021'!G1607,Δεδομένα!A$1:A$51,0))</f>
        <v>ΚΕΝΤΡΙΚΗΣ ΜΑΚΕΔΟΝΙΑΣ</v>
      </c>
      <c r="I1607" s="53">
        <f>INDEX(Δεδομένα!E$1:E$13,MATCH('2021'!H1607,Δεδομένα!D$1:D$13,0))</f>
        <v>3</v>
      </c>
      <c r="J1607" s="4">
        <v>44257</v>
      </c>
      <c r="K1607" s="3" t="s">
        <v>407</v>
      </c>
      <c r="L1607" s="17" t="str">
        <f t="shared" si="112"/>
        <v>02/03/2021 15:40</v>
      </c>
      <c r="M1607" s="4">
        <v>44257</v>
      </c>
      <c r="N1607" s="3" t="s">
        <v>745</v>
      </c>
      <c r="O1607" s="17" t="str">
        <f t="shared" si="113"/>
        <v>02/03/2021 16:35</v>
      </c>
      <c r="P1607" s="24">
        <f t="shared" si="114"/>
        <v>3.8194444437976927E-2</v>
      </c>
      <c r="Q1607" s="28">
        <v>0</v>
      </c>
      <c r="R1607" s="27">
        <f t="shared" si="115"/>
        <v>54.999999990686774</v>
      </c>
      <c r="S1607" s="3" t="s">
        <v>4</v>
      </c>
      <c r="T1607" s="3" t="s">
        <v>2311</v>
      </c>
      <c r="U1607" s="3" t="s">
        <v>2322</v>
      </c>
      <c r="V1607" s="3" t="s">
        <v>2323</v>
      </c>
      <c r="W1607" s="5">
        <v>0</v>
      </c>
      <c r="X1607" s="5">
        <v>0</v>
      </c>
      <c r="Y1607" s="5">
        <v>0</v>
      </c>
      <c r="Z1607" s="5">
        <v>0</v>
      </c>
      <c r="AA1607" s="5">
        <v>0.2</v>
      </c>
      <c r="AB1607" s="5">
        <v>0</v>
      </c>
      <c r="AC1607" s="5">
        <v>0</v>
      </c>
      <c r="AD1607" s="5">
        <v>0</v>
      </c>
      <c r="AE1607" s="2">
        <v>2</v>
      </c>
      <c r="AF1607" s="2">
        <v>0</v>
      </c>
      <c r="AG1607" s="2">
        <v>0</v>
      </c>
      <c r="AH1607" s="2">
        <v>0</v>
      </c>
      <c r="AI1607" s="2">
        <v>0</v>
      </c>
      <c r="AJ1607" s="2">
        <v>1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 t="s">
        <v>4</v>
      </c>
      <c r="AT1607" s="2" t="s">
        <v>4</v>
      </c>
    </row>
    <row r="1608" spans="1:46" x14ac:dyDescent="0.2">
      <c r="A1608" s="2">
        <v>1642288</v>
      </c>
      <c r="B1608" s="2">
        <v>834153</v>
      </c>
      <c r="C1608" s="7">
        <v>22.342200638455999</v>
      </c>
      <c r="D1608" s="7">
        <v>40.777974030535397</v>
      </c>
      <c r="E1608" s="19" t="s">
        <v>2310</v>
      </c>
      <c r="F1608" s="46">
        <f>INDEX(Δεδομένα!$P:$P,MATCH('2021'!E1608,Δεδομένα!$O:$O,0))</f>
        <v>61</v>
      </c>
      <c r="G1608" s="49" t="s">
        <v>2170</v>
      </c>
      <c r="H1608" s="51" t="str">
        <f>INDEX(Δεδομένα!B$1:B$51,MATCH('2021'!G1608,Δεδομένα!A$1:A$51,0))</f>
        <v>ΚΕΝΤΡΙΚΗΣ ΜΑΚΕΔΟΝΙΑΣ</v>
      </c>
      <c r="I1608" s="53">
        <f>INDEX(Δεδομένα!E$1:E$13,MATCH('2021'!H1608,Δεδομένα!D$1:D$13,0))</f>
        <v>3</v>
      </c>
      <c r="J1608" s="4">
        <v>44257</v>
      </c>
      <c r="K1608" s="3" t="s">
        <v>579</v>
      </c>
      <c r="L1608" s="17" t="str">
        <f t="shared" si="112"/>
        <v>02/03/2021 15:54</v>
      </c>
      <c r="M1608" s="4">
        <v>44257</v>
      </c>
      <c r="N1608" s="3" t="s">
        <v>697</v>
      </c>
      <c r="O1608" s="17" t="str">
        <f t="shared" si="113"/>
        <v>02/03/2021 17:40</v>
      </c>
      <c r="P1608" s="24">
        <f t="shared" si="114"/>
        <v>7.3611111110949423E-2</v>
      </c>
      <c r="Q1608" s="28">
        <v>0</v>
      </c>
      <c r="R1608" s="27">
        <f t="shared" si="115"/>
        <v>105.99999999976717</v>
      </c>
      <c r="S1608" s="3" t="s">
        <v>4</v>
      </c>
      <c r="T1608" s="3" t="s">
        <v>2311</v>
      </c>
      <c r="U1608" s="3" t="s">
        <v>2333</v>
      </c>
      <c r="V1608" s="3" t="s">
        <v>2334</v>
      </c>
      <c r="W1608" s="5">
        <v>0</v>
      </c>
      <c r="X1608" s="5">
        <v>0</v>
      </c>
      <c r="Y1608" s="5">
        <v>0</v>
      </c>
      <c r="Z1608" s="5">
        <v>0</v>
      </c>
      <c r="AA1608" s="5">
        <v>0.5</v>
      </c>
      <c r="AB1608" s="5">
        <v>0</v>
      </c>
      <c r="AC1608" s="5">
        <v>0</v>
      </c>
      <c r="AD1608" s="5">
        <v>0</v>
      </c>
      <c r="AE1608" s="2">
        <v>2</v>
      </c>
      <c r="AF1608" s="2">
        <v>0</v>
      </c>
      <c r="AG1608" s="2">
        <v>0</v>
      </c>
      <c r="AH1608" s="2">
        <v>0</v>
      </c>
      <c r="AI1608" s="2">
        <v>0</v>
      </c>
      <c r="AJ1608" s="2">
        <v>1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 t="s">
        <v>4</v>
      </c>
      <c r="AT1608" s="2" t="s">
        <v>4</v>
      </c>
    </row>
    <row r="1609" spans="1:46" x14ac:dyDescent="0.2">
      <c r="A1609" s="2">
        <v>1642291</v>
      </c>
      <c r="B1609" s="2">
        <v>834171</v>
      </c>
      <c r="C1609" s="7">
        <v>22.338359384453302</v>
      </c>
      <c r="D1609" s="7">
        <v>40.780586022192601</v>
      </c>
      <c r="E1609" s="19" t="s">
        <v>2310</v>
      </c>
      <c r="F1609" s="46">
        <f>INDEX(Δεδομένα!$P:$P,MATCH('2021'!E1609,Δεδομένα!$O:$O,0))</f>
        <v>61</v>
      </c>
      <c r="G1609" s="49" t="s">
        <v>2170</v>
      </c>
      <c r="H1609" s="51" t="str">
        <f>INDEX(Δεδομένα!B$1:B$51,MATCH('2021'!G1609,Δεδομένα!A$1:A$51,0))</f>
        <v>ΚΕΝΤΡΙΚΗΣ ΜΑΚΕΔΟΝΙΑΣ</v>
      </c>
      <c r="I1609" s="53">
        <f>INDEX(Δεδομένα!E$1:E$13,MATCH('2021'!H1609,Δεδομένα!D$1:D$13,0))</f>
        <v>3</v>
      </c>
      <c r="J1609" s="4">
        <v>44257</v>
      </c>
      <c r="K1609" s="3" t="s">
        <v>474</v>
      </c>
      <c r="L1609" s="17" t="str">
        <f t="shared" si="112"/>
        <v>02/03/2021 16:50</v>
      </c>
      <c r="M1609" s="4">
        <v>44257</v>
      </c>
      <c r="N1609" s="3" t="s">
        <v>844</v>
      </c>
      <c r="O1609" s="17" t="str">
        <f t="shared" si="113"/>
        <v>02/03/2021 17:35</v>
      </c>
      <c r="P1609" s="24">
        <f t="shared" si="114"/>
        <v>3.125E-2</v>
      </c>
      <c r="Q1609" s="28">
        <v>0</v>
      </c>
      <c r="R1609" s="27">
        <f t="shared" si="115"/>
        <v>45</v>
      </c>
      <c r="S1609" s="3" t="s">
        <v>4</v>
      </c>
      <c r="T1609" s="3" t="s">
        <v>2311</v>
      </c>
      <c r="U1609" s="3" t="s">
        <v>2333</v>
      </c>
      <c r="V1609" s="3" t="s">
        <v>2335</v>
      </c>
      <c r="W1609" s="5">
        <v>0</v>
      </c>
      <c r="X1609" s="5">
        <v>0</v>
      </c>
      <c r="Y1609" s="5">
        <v>0</v>
      </c>
      <c r="Z1609" s="5">
        <v>0</v>
      </c>
      <c r="AA1609" s="5">
        <v>0.5</v>
      </c>
      <c r="AB1609" s="5">
        <v>0</v>
      </c>
      <c r="AC1609" s="5">
        <v>0</v>
      </c>
      <c r="AD1609" s="5">
        <v>0</v>
      </c>
      <c r="AE1609" s="2">
        <v>2</v>
      </c>
      <c r="AF1609" s="2">
        <v>0</v>
      </c>
      <c r="AG1609" s="2">
        <v>0</v>
      </c>
      <c r="AH1609" s="2">
        <v>0</v>
      </c>
      <c r="AI1609" s="2">
        <v>0</v>
      </c>
      <c r="AJ1609" s="2">
        <v>1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 t="s">
        <v>4</v>
      </c>
      <c r="AT1609" s="2" t="s">
        <v>4</v>
      </c>
    </row>
    <row r="1610" spans="1:46" x14ac:dyDescent="0.2">
      <c r="A1610" s="2">
        <v>1642634</v>
      </c>
      <c r="B1610" s="2">
        <v>834361</v>
      </c>
      <c r="C1610" s="7">
        <v>22.2670554358332</v>
      </c>
      <c r="D1610" s="7">
        <v>40.7484221041369</v>
      </c>
      <c r="E1610" s="19" t="s">
        <v>2310</v>
      </c>
      <c r="F1610" s="46">
        <f>INDEX(Δεδομένα!$P:$P,MATCH('2021'!E1610,Δεδομένα!$O:$O,0))</f>
        <v>61</v>
      </c>
      <c r="G1610" s="49" t="s">
        <v>2170</v>
      </c>
      <c r="H1610" s="51" t="str">
        <f>INDEX(Δεδομένα!B$1:B$51,MATCH('2021'!G1610,Δεδομένα!A$1:A$51,0))</f>
        <v>ΚΕΝΤΡΙΚΗΣ ΜΑΚΕΔΟΝΙΑΣ</v>
      </c>
      <c r="I1610" s="53">
        <f>INDEX(Δεδομένα!E$1:E$13,MATCH('2021'!H1610,Δεδομένα!D$1:D$13,0))</f>
        <v>3</v>
      </c>
      <c r="J1610" s="4">
        <v>44258</v>
      </c>
      <c r="K1610" s="3" t="s">
        <v>854</v>
      </c>
      <c r="L1610" s="17" t="str">
        <f t="shared" si="112"/>
        <v>03/03/2021 12:50</v>
      </c>
      <c r="M1610" s="4">
        <v>44258</v>
      </c>
      <c r="N1610" s="3" t="s">
        <v>42</v>
      </c>
      <c r="O1610" s="17" t="str">
        <f t="shared" si="113"/>
        <v>03/03/2021 14:30</v>
      </c>
      <c r="P1610" s="24">
        <f t="shared" si="114"/>
        <v>6.9444444445252884E-2</v>
      </c>
      <c r="Q1610" s="28">
        <v>0</v>
      </c>
      <c r="R1610" s="27">
        <f t="shared" si="115"/>
        <v>100.00000000116415</v>
      </c>
      <c r="S1610" s="3" t="s">
        <v>4</v>
      </c>
      <c r="T1610" s="3" t="s">
        <v>2311</v>
      </c>
      <c r="U1610" s="3" t="s">
        <v>4</v>
      </c>
      <c r="V1610" s="3" t="s">
        <v>2327</v>
      </c>
      <c r="W1610" s="5">
        <v>0</v>
      </c>
      <c r="X1610" s="5">
        <v>0</v>
      </c>
      <c r="Y1610" s="5">
        <v>0</v>
      </c>
      <c r="Z1610" s="5">
        <v>0.5</v>
      </c>
      <c r="AA1610" s="5">
        <v>0</v>
      </c>
      <c r="AB1610" s="5">
        <v>0</v>
      </c>
      <c r="AC1610" s="5">
        <v>0</v>
      </c>
      <c r="AD1610" s="5">
        <v>0</v>
      </c>
      <c r="AE1610" s="2">
        <v>2</v>
      </c>
      <c r="AF1610" s="2">
        <v>0</v>
      </c>
      <c r="AG1610" s="2">
        <v>0</v>
      </c>
      <c r="AH1610" s="2">
        <v>0</v>
      </c>
      <c r="AI1610" s="2">
        <v>0</v>
      </c>
      <c r="AJ1610" s="2">
        <v>1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 t="s">
        <v>4</v>
      </c>
      <c r="AT1610" s="2" t="s">
        <v>4</v>
      </c>
    </row>
    <row r="1611" spans="1:46" x14ac:dyDescent="0.2">
      <c r="A1611" s="2">
        <v>1642638</v>
      </c>
      <c r="B1611" s="2">
        <v>834373</v>
      </c>
      <c r="C1611" s="7">
        <v>22.248893505603899</v>
      </c>
      <c r="D1611" s="7">
        <v>40.768185021404598</v>
      </c>
      <c r="E1611" s="19" t="s">
        <v>2310</v>
      </c>
      <c r="F1611" s="46">
        <f>INDEX(Δεδομένα!$P:$P,MATCH('2021'!E1611,Δεδομένα!$O:$O,0))</f>
        <v>61</v>
      </c>
      <c r="G1611" s="49" t="s">
        <v>2170</v>
      </c>
      <c r="H1611" s="51" t="str">
        <f>INDEX(Δεδομένα!B$1:B$51,MATCH('2021'!G1611,Δεδομένα!A$1:A$51,0))</f>
        <v>ΚΕΝΤΡΙΚΗΣ ΜΑΚΕΔΟΝΙΑΣ</v>
      </c>
      <c r="I1611" s="53">
        <f>INDEX(Δεδομένα!E$1:E$13,MATCH('2021'!H1611,Δεδομένα!D$1:D$13,0))</f>
        <v>3</v>
      </c>
      <c r="J1611" s="4">
        <v>44258</v>
      </c>
      <c r="K1611" s="3" t="s">
        <v>299</v>
      </c>
      <c r="L1611" s="17" t="str">
        <f t="shared" si="112"/>
        <v>03/03/2021 13:10</v>
      </c>
      <c r="M1611" s="4">
        <v>44258</v>
      </c>
      <c r="N1611" s="3" t="s">
        <v>499</v>
      </c>
      <c r="O1611" s="17" t="str">
        <f t="shared" si="113"/>
        <v>03/03/2021 15:10</v>
      </c>
      <c r="P1611" s="24">
        <f t="shared" si="114"/>
        <v>8.3333333335758653E-2</v>
      </c>
      <c r="Q1611" s="28">
        <v>0</v>
      </c>
      <c r="R1611" s="27">
        <f t="shared" si="115"/>
        <v>120.00000000349246</v>
      </c>
      <c r="S1611" s="3" t="s">
        <v>4</v>
      </c>
      <c r="T1611" s="3" t="s">
        <v>2311</v>
      </c>
      <c r="U1611" s="3" t="s">
        <v>4</v>
      </c>
      <c r="V1611" s="3" t="s">
        <v>2336</v>
      </c>
      <c r="W1611" s="5">
        <v>0</v>
      </c>
      <c r="X1611" s="5">
        <v>0</v>
      </c>
      <c r="Y1611" s="5">
        <v>0</v>
      </c>
      <c r="Z1611" s="5">
        <v>0</v>
      </c>
      <c r="AA1611" s="5">
        <v>0.5</v>
      </c>
      <c r="AB1611" s="5">
        <v>0</v>
      </c>
      <c r="AC1611" s="5">
        <v>0</v>
      </c>
      <c r="AD1611" s="5">
        <v>0</v>
      </c>
      <c r="AE1611" s="2">
        <v>2</v>
      </c>
      <c r="AF1611" s="2">
        <v>0</v>
      </c>
      <c r="AG1611" s="2">
        <v>0</v>
      </c>
      <c r="AH1611" s="2">
        <v>0</v>
      </c>
      <c r="AI1611" s="2">
        <v>0</v>
      </c>
      <c r="AJ1611" s="2">
        <v>1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 t="s">
        <v>4</v>
      </c>
      <c r="AT1611" s="2" t="s">
        <v>4</v>
      </c>
    </row>
    <row r="1612" spans="1:46" x14ac:dyDescent="0.2">
      <c r="A1612" s="2">
        <v>1642644</v>
      </c>
      <c r="B1612" s="2">
        <v>834426</v>
      </c>
      <c r="C1612" s="7">
        <v>22.220185466836998</v>
      </c>
      <c r="D1612" s="7">
        <v>40.707098199052403</v>
      </c>
      <c r="E1612" s="19" t="s">
        <v>2310</v>
      </c>
      <c r="F1612" s="46">
        <f>INDEX(Δεδομένα!$P:$P,MATCH('2021'!E1612,Δεδομένα!$O:$O,0))</f>
        <v>61</v>
      </c>
      <c r="G1612" s="49" t="s">
        <v>2170</v>
      </c>
      <c r="H1612" s="51" t="str">
        <f>INDEX(Δεδομένα!B$1:B$51,MATCH('2021'!G1612,Δεδομένα!A$1:A$51,0))</f>
        <v>ΚΕΝΤΡΙΚΗΣ ΜΑΚΕΔΟΝΙΑΣ</v>
      </c>
      <c r="I1612" s="53">
        <f>INDEX(Δεδομένα!E$1:E$13,MATCH('2021'!H1612,Δεδομένα!D$1:D$13,0))</f>
        <v>3</v>
      </c>
      <c r="J1612" s="4">
        <v>44258</v>
      </c>
      <c r="K1612" s="3" t="s">
        <v>15</v>
      </c>
      <c r="L1612" s="17" t="str">
        <f t="shared" si="112"/>
        <v>03/03/2021 14:29</v>
      </c>
      <c r="M1612" s="4">
        <v>44258</v>
      </c>
      <c r="N1612" s="3" t="s">
        <v>411</v>
      </c>
      <c r="O1612" s="17" t="str">
        <f t="shared" si="113"/>
        <v>03/03/2021 17:10</v>
      </c>
      <c r="P1612" s="24">
        <f t="shared" si="114"/>
        <v>0.11180555555620231</v>
      </c>
      <c r="Q1612" s="28">
        <v>0</v>
      </c>
      <c r="R1612" s="27">
        <f t="shared" si="115"/>
        <v>161.00000000093132</v>
      </c>
      <c r="S1612" s="3" t="s">
        <v>4</v>
      </c>
      <c r="T1612" s="3" t="s">
        <v>2311</v>
      </c>
      <c r="U1612" s="3" t="s">
        <v>4</v>
      </c>
      <c r="V1612" s="3" t="s">
        <v>2337</v>
      </c>
      <c r="W1612" s="5">
        <v>0</v>
      </c>
      <c r="X1612" s="5">
        <v>0</v>
      </c>
      <c r="Y1612" s="5">
        <v>0</v>
      </c>
      <c r="Z1612" s="5">
        <v>1</v>
      </c>
      <c r="AA1612" s="5">
        <v>0</v>
      </c>
      <c r="AB1612" s="5">
        <v>0</v>
      </c>
      <c r="AC1612" s="5">
        <v>0</v>
      </c>
      <c r="AD1612" s="5">
        <v>0</v>
      </c>
      <c r="AE1612" s="2">
        <v>2</v>
      </c>
      <c r="AF1612" s="2">
        <v>0</v>
      </c>
      <c r="AG1612" s="2">
        <v>0</v>
      </c>
      <c r="AH1612" s="2">
        <v>0</v>
      </c>
      <c r="AI1612" s="2">
        <v>0</v>
      </c>
      <c r="AJ1612" s="2">
        <v>1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 t="s">
        <v>4</v>
      </c>
      <c r="AT1612" s="2" t="s">
        <v>4</v>
      </c>
    </row>
    <row r="1613" spans="1:46" x14ac:dyDescent="0.2">
      <c r="A1613" s="2">
        <v>1642653</v>
      </c>
      <c r="B1613" s="2">
        <v>834473</v>
      </c>
      <c r="C1613" s="7">
        <v>22.614853521003599</v>
      </c>
      <c r="D1613" s="7">
        <v>40.727364450368299</v>
      </c>
      <c r="E1613" s="19" t="s">
        <v>2310</v>
      </c>
      <c r="F1613" s="46">
        <f>INDEX(Δεδομένα!$P:$P,MATCH('2021'!E1613,Δεδομένα!$O:$O,0))</f>
        <v>61</v>
      </c>
      <c r="G1613" s="49" t="s">
        <v>1550</v>
      </c>
      <c r="H1613" s="51" t="str">
        <f>INDEX(Δεδομένα!B$1:B$51,MATCH('2021'!G1613,Δεδομένα!A$1:A$51,0))</f>
        <v>ΚΕΝΤΡΙΚΗΣ ΜΑΚΕΔΟΝΙΑΣ</v>
      </c>
      <c r="I1613" s="53">
        <f>INDEX(Δεδομένα!E$1:E$13,MATCH('2021'!H1613,Δεδομένα!D$1:D$13,0))</f>
        <v>3</v>
      </c>
      <c r="J1613" s="4">
        <v>44258</v>
      </c>
      <c r="K1613" s="3" t="s">
        <v>591</v>
      </c>
      <c r="L1613" s="17" t="str">
        <f t="shared" si="112"/>
        <v>03/03/2021 16:19</v>
      </c>
      <c r="M1613" s="4">
        <v>44258</v>
      </c>
      <c r="N1613" s="3" t="s">
        <v>497</v>
      </c>
      <c r="O1613" s="17" t="str">
        <f t="shared" si="113"/>
        <v>03/03/2021 21:00</v>
      </c>
      <c r="P1613" s="24">
        <f t="shared" si="114"/>
        <v>0.19513888889196096</v>
      </c>
      <c r="Q1613" s="28">
        <v>0</v>
      </c>
      <c r="R1613" s="27">
        <f t="shared" si="115"/>
        <v>281.00000000442378</v>
      </c>
      <c r="S1613" s="3" t="s">
        <v>4</v>
      </c>
      <c r="T1613" s="3" t="s">
        <v>1645</v>
      </c>
      <c r="U1613" s="3" t="s">
        <v>4</v>
      </c>
      <c r="V1613" s="3" t="s">
        <v>2338</v>
      </c>
      <c r="W1613" s="5">
        <v>0</v>
      </c>
      <c r="X1613" s="5">
        <v>0</v>
      </c>
      <c r="Y1613" s="5">
        <v>0</v>
      </c>
      <c r="Z1613" s="5">
        <v>0.7</v>
      </c>
      <c r="AA1613" s="5">
        <v>0</v>
      </c>
      <c r="AB1613" s="5">
        <v>0</v>
      </c>
      <c r="AC1613" s="5">
        <v>0</v>
      </c>
      <c r="AD1613" s="5">
        <v>0</v>
      </c>
      <c r="AE1613" s="2">
        <v>2</v>
      </c>
      <c r="AF1613" s="2">
        <v>0</v>
      </c>
      <c r="AG1613" s="2">
        <v>2</v>
      </c>
      <c r="AH1613" s="2">
        <v>0</v>
      </c>
      <c r="AI1613" s="2">
        <v>0</v>
      </c>
      <c r="AJ1613" s="2">
        <v>2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 t="s">
        <v>4</v>
      </c>
      <c r="AT1613" s="2" t="s">
        <v>4</v>
      </c>
    </row>
    <row r="1614" spans="1:46" x14ac:dyDescent="0.2">
      <c r="A1614" s="2">
        <v>1642657</v>
      </c>
      <c r="B1614" s="2">
        <v>834566</v>
      </c>
      <c r="C1614" s="7">
        <v>22.4706903567529</v>
      </c>
      <c r="D1614" s="7">
        <v>40.8716423185842</v>
      </c>
      <c r="E1614" s="19" t="s">
        <v>2310</v>
      </c>
      <c r="F1614" s="46">
        <f>INDEX(Δεδομένα!$P:$P,MATCH('2021'!E1614,Δεδομένα!$O:$O,0))</f>
        <v>61</v>
      </c>
      <c r="G1614" s="49" t="s">
        <v>2170</v>
      </c>
      <c r="H1614" s="51" t="str">
        <f>INDEX(Δεδομένα!B$1:B$51,MATCH('2021'!G1614,Δεδομένα!A$1:A$51,0))</f>
        <v>ΚΕΝΤΡΙΚΗΣ ΜΑΚΕΔΟΝΙΑΣ</v>
      </c>
      <c r="I1614" s="53">
        <f>INDEX(Δεδομένα!E$1:E$13,MATCH('2021'!H1614,Δεδομένα!D$1:D$13,0))</f>
        <v>3</v>
      </c>
      <c r="J1614" s="4">
        <v>44258</v>
      </c>
      <c r="K1614" s="3" t="s">
        <v>1937</v>
      </c>
      <c r="L1614" s="17" t="str">
        <f t="shared" si="112"/>
        <v>03/03/2021 19:19</v>
      </c>
      <c r="M1614" s="4">
        <v>44258</v>
      </c>
      <c r="N1614" s="3" t="s">
        <v>424</v>
      </c>
      <c r="O1614" s="17" t="str">
        <f t="shared" si="113"/>
        <v>03/03/2021 20:10</v>
      </c>
      <c r="P1614" s="24">
        <f t="shared" si="114"/>
        <v>3.5416666672972497E-2</v>
      </c>
      <c r="Q1614" s="28">
        <v>0</v>
      </c>
      <c r="R1614" s="27">
        <f t="shared" si="115"/>
        <v>51.000000009080395</v>
      </c>
      <c r="S1614" s="3" t="s">
        <v>4</v>
      </c>
      <c r="T1614" s="3" t="s">
        <v>2311</v>
      </c>
      <c r="U1614" s="3" t="s">
        <v>4</v>
      </c>
      <c r="V1614" s="3" t="s">
        <v>2339</v>
      </c>
      <c r="W1614" s="5">
        <v>0</v>
      </c>
      <c r="X1614" s="5">
        <v>0</v>
      </c>
      <c r="Y1614" s="5">
        <v>0</v>
      </c>
      <c r="Z1614" s="5">
        <v>0</v>
      </c>
      <c r="AA1614" s="5">
        <v>0.1</v>
      </c>
      <c r="AB1614" s="5">
        <v>0</v>
      </c>
      <c r="AC1614" s="5">
        <v>0</v>
      </c>
      <c r="AD1614" s="5">
        <v>0</v>
      </c>
      <c r="AE1614" s="2">
        <v>2</v>
      </c>
      <c r="AF1614" s="2">
        <v>0</v>
      </c>
      <c r="AG1614" s="2">
        <v>0</v>
      </c>
      <c r="AH1614" s="2">
        <v>0</v>
      </c>
      <c r="AI1614" s="2">
        <v>0</v>
      </c>
      <c r="AJ1614" s="2">
        <v>1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 t="s">
        <v>4</v>
      </c>
      <c r="AT1614" s="2" t="s">
        <v>4</v>
      </c>
    </row>
    <row r="1615" spans="1:46" x14ac:dyDescent="0.2">
      <c r="A1615" s="2">
        <v>1642931</v>
      </c>
      <c r="B1615" s="2">
        <v>834887</v>
      </c>
      <c r="C1615" s="7">
        <v>22.279061558960802</v>
      </c>
      <c r="D1615" s="7">
        <v>40.726571549488099</v>
      </c>
      <c r="E1615" s="19" t="s">
        <v>2310</v>
      </c>
      <c r="F1615" s="46">
        <f>INDEX(Δεδομένα!$P:$P,MATCH('2021'!E1615,Δεδομένα!$O:$O,0))</f>
        <v>61</v>
      </c>
      <c r="G1615" s="49" t="s">
        <v>2170</v>
      </c>
      <c r="H1615" s="51" t="str">
        <f>INDEX(Δεδομένα!B$1:B$51,MATCH('2021'!G1615,Δεδομένα!A$1:A$51,0))</f>
        <v>ΚΕΝΤΡΙΚΗΣ ΜΑΚΕΔΟΝΙΑΣ</v>
      </c>
      <c r="I1615" s="53">
        <f>INDEX(Δεδομένα!E$1:E$13,MATCH('2021'!H1615,Δεδομένα!D$1:D$13,0))</f>
        <v>3</v>
      </c>
      <c r="J1615" s="4">
        <v>44259</v>
      </c>
      <c r="K1615" s="3" t="s">
        <v>295</v>
      </c>
      <c r="L1615" s="17" t="str">
        <f t="shared" si="112"/>
        <v>04/03/2021 18:54</v>
      </c>
      <c r="M1615" s="4">
        <v>44259</v>
      </c>
      <c r="N1615" s="3" t="s">
        <v>23</v>
      </c>
      <c r="O1615" s="17" t="str">
        <f t="shared" si="113"/>
        <v>04/03/2021 19:35</v>
      </c>
      <c r="P1615" s="24">
        <f t="shared" si="114"/>
        <v>2.8472222220443655E-2</v>
      </c>
      <c r="Q1615" s="28">
        <v>0</v>
      </c>
      <c r="R1615" s="27">
        <f t="shared" si="115"/>
        <v>40.999999997438863</v>
      </c>
      <c r="S1615" s="3" t="s">
        <v>4</v>
      </c>
      <c r="T1615" s="3" t="s">
        <v>2311</v>
      </c>
      <c r="U1615" s="3" t="s">
        <v>2324</v>
      </c>
      <c r="V1615" s="3" t="s">
        <v>2325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0.2</v>
      </c>
      <c r="AD1615" s="5">
        <v>0</v>
      </c>
      <c r="AE1615" s="2">
        <v>2</v>
      </c>
      <c r="AF1615" s="2">
        <v>0</v>
      </c>
      <c r="AG1615" s="2">
        <v>0</v>
      </c>
      <c r="AH1615" s="2">
        <v>0</v>
      </c>
      <c r="AI1615" s="2">
        <v>0</v>
      </c>
      <c r="AJ1615" s="2">
        <v>1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 t="s">
        <v>4</v>
      </c>
      <c r="AT1615" s="2" t="s">
        <v>4</v>
      </c>
    </row>
    <row r="1616" spans="1:46" x14ac:dyDescent="0.2">
      <c r="A1616" s="2">
        <v>1643657</v>
      </c>
      <c r="B1616" s="2">
        <v>835176</v>
      </c>
      <c r="C1616" s="7">
        <v>22.359430339328402</v>
      </c>
      <c r="D1616" s="7">
        <v>40.769681860157803</v>
      </c>
      <c r="E1616" s="19" t="s">
        <v>2310</v>
      </c>
      <c r="F1616" s="46">
        <f>INDEX(Δεδομένα!$P:$P,MATCH('2021'!E1616,Δεδομένα!$O:$O,0))</f>
        <v>61</v>
      </c>
      <c r="G1616" s="49" t="s">
        <v>2170</v>
      </c>
      <c r="H1616" s="51" t="str">
        <f>INDEX(Δεδομένα!B$1:B$51,MATCH('2021'!G1616,Δεδομένα!A$1:A$51,0))</f>
        <v>ΚΕΝΤΡΙΚΗΣ ΜΑΚΕΔΟΝΙΑΣ</v>
      </c>
      <c r="I1616" s="53">
        <f>INDEX(Δεδομένα!E$1:E$13,MATCH('2021'!H1616,Δεδομένα!D$1:D$13,0))</f>
        <v>3</v>
      </c>
      <c r="J1616" s="4">
        <v>44260</v>
      </c>
      <c r="K1616" s="3" t="s">
        <v>640</v>
      </c>
      <c r="L1616" s="17" t="str">
        <f t="shared" si="112"/>
        <v>05/03/2021 15:14</v>
      </c>
      <c r="M1616" s="4">
        <v>44260</v>
      </c>
      <c r="N1616" s="3" t="s">
        <v>1028</v>
      </c>
      <c r="O1616" s="17" t="str">
        <f t="shared" si="113"/>
        <v>05/03/2021 16:18</v>
      </c>
      <c r="P1616" s="24">
        <f t="shared" si="114"/>
        <v>4.4444444443797693E-2</v>
      </c>
      <c r="Q1616" s="28">
        <v>0</v>
      </c>
      <c r="R1616" s="27">
        <f t="shared" si="115"/>
        <v>63.999999999068677</v>
      </c>
      <c r="S1616" s="3" t="s">
        <v>4</v>
      </c>
      <c r="T1616" s="3" t="s">
        <v>2311</v>
      </c>
      <c r="U1616" s="3" t="s">
        <v>4</v>
      </c>
      <c r="V1616" s="3" t="s">
        <v>2335</v>
      </c>
      <c r="W1616" s="5">
        <v>0</v>
      </c>
      <c r="X1616" s="5">
        <v>0</v>
      </c>
      <c r="Y1616" s="5">
        <v>0</v>
      </c>
      <c r="Z1616" s="5">
        <v>0</v>
      </c>
      <c r="AA1616" s="5">
        <v>0.5</v>
      </c>
      <c r="AB1616" s="5">
        <v>0</v>
      </c>
      <c r="AC1616" s="5">
        <v>0</v>
      </c>
      <c r="AD1616" s="5">
        <v>0</v>
      </c>
      <c r="AE1616" s="2">
        <v>2</v>
      </c>
      <c r="AF1616" s="2">
        <v>0</v>
      </c>
      <c r="AG1616" s="2">
        <v>0</v>
      </c>
      <c r="AH1616" s="2">
        <v>0</v>
      </c>
      <c r="AI1616" s="2">
        <v>0</v>
      </c>
      <c r="AJ1616" s="2">
        <v>1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 t="s">
        <v>4</v>
      </c>
      <c r="AT1616" s="2" t="s">
        <v>4</v>
      </c>
    </row>
    <row r="1617" spans="1:46" x14ac:dyDescent="0.2">
      <c r="A1617" s="2">
        <v>1643646</v>
      </c>
      <c r="B1617" s="2">
        <v>835172</v>
      </c>
      <c r="C1617" s="7">
        <v>22.273564496989199</v>
      </c>
      <c r="D1617" s="7">
        <v>40.743890394688599</v>
      </c>
      <c r="E1617" s="19" t="s">
        <v>2310</v>
      </c>
      <c r="F1617" s="46">
        <f>INDEX(Δεδομένα!$P:$P,MATCH('2021'!E1617,Δεδομένα!$O:$O,0))</f>
        <v>61</v>
      </c>
      <c r="G1617" s="49" t="s">
        <v>2170</v>
      </c>
      <c r="H1617" s="51" t="str">
        <f>INDEX(Δεδομένα!B$1:B$51,MATCH('2021'!G1617,Δεδομένα!A$1:A$51,0))</f>
        <v>ΚΕΝΤΡΙΚΗΣ ΜΑΚΕΔΟΝΙΑΣ</v>
      </c>
      <c r="I1617" s="53">
        <f>INDEX(Δεδομένα!E$1:E$13,MATCH('2021'!H1617,Δεδομένα!D$1:D$13,0))</f>
        <v>3</v>
      </c>
      <c r="J1617" s="4">
        <v>44260</v>
      </c>
      <c r="K1617" s="3" t="s">
        <v>1893</v>
      </c>
      <c r="L1617" s="17" t="str">
        <f t="shared" si="112"/>
        <v>05/03/2021 15:31</v>
      </c>
      <c r="M1617" s="4">
        <v>44260</v>
      </c>
      <c r="N1617" s="3" t="s">
        <v>1648</v>
      </c>
      <c r="O1617" s="17" t="str">
        <f t="shared" si="113"/>
        <v>05/03/2021 16:08</v>
      </c>
      <c r="P1617" s="24">
        <f t="shared" si="114"/>
        <v>2.5694444448163267E-2</v>
      </c>
      <c r="Q1617" s="28">
        <v>0</v>
      </c>
      <c r="R1617" s="27">
        <f t="shared" si="115"/>
        <v>37.000000005355105</v>
      </c>
      <c r="S1617" s="3" t="s">
        <v>4</v>
      </c>
      <c r="T1617" s="3" t="s">
        <v>2311</v>
      </c>
      <c r="U1617" s="3" t="s">
        <v>4</v>
      </c>
      <c r="V1617" s="3" t="s">
        <v>2323</v>
      </c>
      <c r="W1617" s="5">
        <v>0</v>
      </c>
      <c r="X1617" s="5">
        <v>0</v>
      </c>
      <c r="Y1617" s="5">
        <v>0</v>
      </c>
      <c r="Z1617" s="5">
        <v>0</v>
      </c>
      <c r="AA1617" s="5">
        <v>0.5</v>
      </c>
      <c r="AB1617" s="5">
        <v>0</v>
      </c>
      <c r="AC1617" s="5">
        <v>0</v>
      </c>
      <c r="AD1617" s="5">
        <v>0</v>
      </c>
      <c r="AE1617" s="2">
        <v>2</v>
      </c>
      <c r="AF1617" s="2">
        <v>0</v>
      </c>
      <c r="AG1617" s="2">
        <v>0</v>
      </c>
      <c r="AH1617" s="2">
        <v>0</v>
      </c>
      <c r="AI1617" s="2">
        <v>0</v>
      </c>
      <c r="AJ1617" s="2">
        <v>1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 t="s">
        <v>4</v>
      </c>
      <c r="AT1617" s="2" t="s">
        <v>4</v>
      </c>
    </row>
    <row r="1618" spans="1:46" x14ac:dyDescent="0.2">
      <c r="A1618" s="2">
        <v>1643636</v>
      </c>
      <c r="B1618" s="2">
        <v>835182</v>
      </c>
      <c r="C1618" s="7">
        <v>22.3549817138267</v>
      </c>
      <c r="D1618" s="7">
        <v>40.779411219893298</v>
      </c>
      <c r="E1618" s="19" t="s">
        <v>2310</v>
      </c>
      <c r="F1618" s="46">
        <f>INDEX(Δεδομένα!$P:$P,MATCH('2021'!E1618,Δεδομένα!$O:$O,0))</f>
        <v>61</v>
      </c>
      <c r="G1618" s="49" t="s">
        <v>2170</v>
      </c>
      <c r="H1618" s="51" t="str">
        <f>INDEX(Δεδομένα!B$1:B$51,MATCH('2021'!G1618,Δεδομένα!A$1:A$51,0))</f>
        <v>ΚΕΝΤΡΙΚΗΣ ΜΑΚΕΔΟΝΙΑΣ</v>
      </c>
      <c r="I1618" s="53">
        <f>INDEX(Δεδομένα!E$1:E$13,MATCH('2021'!H1618,Δεδομένα!D$1:D$13,0))</f>
        <v>3</v>
      </c>
      <c r="J1618" s="4">
        <v>44260</v>
      </c>
      <c r="K1618" s="3" t="s">
        <v>2340</v>
      </c>
      <c r="L1618" s="17" t="str">
        <f t="shared" si="112"/>
        <v>05/03/2021 15:57</v>
      </c>
      <c r="M1618" s="4">
        <v>44260</v>
      </c>
      <c r="N1618" s="3" t="s">
        <v>563</v>
      </c>
      <c r="O1618" s="17" t="str">
        <f t="shared" si="113"/>
        <v>05/03/2021 17:15</v>
      </c>
      <c r="P1618" s="24">
        <f t="shared" si="114"/>
        <v>5.4166666668606922E-2</v>
      </c>
      <c r="Q1618" s="28">
        <v>0</v>
      </c>
      <c r="R1618" s="27">
        <f t="shared" si="115"/>
        <v>78.000000002793968</v>
      </c>
      <c r="S1618" s="3" t="s">
        <v>4</v>
      </c>
      <c r="T1618" s="3" t="s">
        <v>2311</v>
      </c>
      <c r="U1618" s="3" t="s">
        <v>4</v>
      </c>
      <c r="V1618" s="3" t="s">
        <v>2335</v>
      </c>
      <c r="W1618" s="5">
        <v>0</v>
      </c>
      <c r="X1618" s="5">
        <v>0</v>
      </c>
      <c r="Y1618" s="5">
        <v>0</v>
      </c>
      <c r="Z1618" s="5">
        <v>0</v>
      </c>
      <c r="AA1618" s="5">
        <v>0.5</v>
      </c>
      <c r="AB1618" s="5">
        <v>0</v>
      </c>
      <c r="AC1618" s="5">
        <v>0</v>
      </c>
      <c r="AD1618" s="5">
        <v>0</v>
      </c>
      <c r="AE1618" s="2">
        <v>4</v>
      </c>
      <c r="AF1618" s="2">
        <v>0</v>
      </c>
      <c r="AG1618" s="2">
        <v>0</v>
      </c>
      <c r="AH1618" s="2">
        <v>0</v>
      </c>
      <c r="AI1618" s="2">
        <v>0</v>
      </c>
      <c r="AJ1618" s="2">
        <v>2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 t="s">
        <v>4</v>
      </c>
      <c r="AT1618" s="2" t="s">
        <v>4</v>
      </c>
    </row>
    <row r="1619" spans="1:46" x14ac:dyDescent="0.2">
      <c r="A1619" s="2">
        <v>1643652</v>
      </c>
      <c r="B1619" s="2">
        <v>835220</v>
      </c>
      <c r="C1619" s="7">
        <v>22.360826694386802</v>
      </c>
      <c r="D1619" s="7">
        <v>40.678949868985299</v>
      </c>
      <c r="E1619" s="19" t="s">
        <v>2310</v>
      </c>
      <c r="F1619" s="46">
        <f>INDEX(Δεδομένα!$P:$P,MATCH('2021'!E1619,Δεδομένα!$O:$O,0))</f>
        <v>61</v>
      </c>
      <c r="G1619" s="49" t="s">
        <v>2170</v>
      </c>
      <c r="H1619" s="51" t="str">
        <f>INDEX(Δεδομένα!B$1:B$51,MATCH('2021'!G1619,Δεδομένα!A$1:A$51,0))</f>
        <v>ΚΕΝΤΡΙΚΗΣ ΜΑΚΕΔΟΝΙΑΣ</v>
      </c>
      <c r="I1619" s="53">
        <f>INDEX(Δεδομένα!E$1:E$13,MATCH('2021'!H1619,Δεδομένα!D$1:D$13,0))</f>
        <v>3</v>
      </c>
      <c r="J1619" s="4">
        <v>44260</v>
      </c>
      <c r="K1619" s="3" t="s">
        <v>918</v>
      </c>
      <c r="L1619" s="17" t="str">
        <f t="shared" si="112"/>
        <v>05/03/2021 17:19</v>
      </c>
      <c r="M1619" s="4">
        <v>44260</v>
      </c>
      <c r="N1619" s="3" t="s">
        <v>150</v>
      </c>
      <c r="O1619" s="17" t="str">
        <f t="shared" si="113"/>
        <v>05/03/2021 19:00</v>
      </c>
      <c r="P1619" s="24">
        <f t="shared" si="114"/>
        <v>7.0138888884685002E-2</v>
      </c>
      <c r="Q1619" s="28">
        <v>0</v>
      </c>
      <c r="R1619" s="27">
        <f t="shared" si="115"/>
        <v>100.9999999939464</v>
      </c>
      <c r="S1619" s="3" t="s">
        <v>4</v>
      </c>
      <c r="T1619" s="3" t="s">
        <v>2311</v>
      </c>
      <c r="U1619" s="3" t="s">
        <v>4</v>
      </c>
      <c r="V1619" s="3" t="s">
        <v>2323</v>
      </c>
      <c r="W1619" s="5">
        <v>0</v>
      </c>
      <c r="X1619" s="5">
        <v>0</v>
      </c>
      <c r="Y1619" s="5">
        <v>0</v>
      </c>
      <c r="Z1619" s="5">
        <v>0</v>
      </c>
      <c r="AA1619" s="5">
        <v>0.5</v>
      </c>
      <c r="AB1619" s="5">
        <v>0</v>
      </c>
      <c r="AC1619" s="5">
        <v>0</v>
      </c>
      <c r="AD1619" s="5">
        <v>0</v>
      </c>
      <c r="AE1619" s="2">
        <v>2</v>
      </c>
      <c r="AF1619" s="2">
        <v>0</v>
      </c>
      <c r="AG1619" s="2">
        <v>0</v>
      </c>
      <c r="AH1619" s="2">
        <v>0</v>
      </c>
      <c r="AI1619" s="2">
        <v>0</v>
      </c>
      <c r="AJ1619" s="2">
        <v>1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 t="s">
        <v>4</v>
      </c>
      <c r="AT1619" s="2" t="s">
        <v>4</v>
      </c>
    </row>
    <row r="1620" spans="1:46" x14ac:dyDescent="0.2">
      <c r="A1620" s="2">
        <v>1643653</v>
      </c>
      <c r="B1620" s="2">
        <v>835229</v>
      </c>
      <c r="C1620" s="7">
        <v>22.4132533876931</v>
      </c>
      <c r="D1620" s="7">
        <v>40.7328631320159</v>
      </c>
      <c r="E1620" s="19" t="s">
        <v>2310</v>
      </c>
      <c r="F1620" s="46">
        <f>INDEX(Δεδομένα!$P:$P,MATCH('2021'!E1620,Δεδομένα!$O:$O,0))</f>
        <v>61</v>
      </c>
      <c r="G1620" s="49" t="s">
        <v>2170</v>
      </c>
      <c r="H1620" s="51" t="str">
        <f>INDEX(Δεδομένα!B$1:B$51,MATCH('2021'!G1620,Δεδομένα!A$1:A$51,0))</f>
        <v>ΚΕΝΤΡΙΚΗΣ ΜΑΚΕΔΟΝΙΑΣ</v>
      </c>
      <c r="I1620" s="53">
        <f>INDEX(Δεδομένα!E$1:E$13,MATCH('2021'!H1620,Δεδομένα!D$1:D$13,0))</f>
        <v>3</v>
      </c>
      <c r="J1620" s="4">
        <v>44260</v>
      </c>
      <c r="K1620" s="3" t="s">
        <v>462</v>
      </c>
      <c r="L1620" s="17" t="str">
        <f t="shared" si="112"/>
        <v>05/03/2021 17:50</v>
      </c>
      <c r="M1620" s="4">
        <v>44260</v>
      </c>
      <c r="N1620" s="3" t="s">
        <v>102</v>
      </c>
      <c r="O1620" s="17" t="str">
        <f t="shared" si="113"/>
        <v>05/03/2021 18:35</v>
      </c>
      <c r="P1620" s="24">
        <f t="shared" si="114"/>
        <v>3.125E-2</v>
      </c>
      <c r="Q1620" s="28">
        <v>0</v>
      </c>
      <c r="R1620" s="27">
        <f t="shared" si="115"/>
        <v>45</v>
      </c>
      <c r="S1620" s="3" t="s">
        <v>4</v>
      </c>
      <c r="T1620" s="3" t="s">
        <v>2311</v>
      </c>
      <c r="U1620" s="3" t="s">
        <v>4</v>
      </c>
      <c r="V1620" s="3" t="s">
        <v>2341</v>
      </c>
      <c r="W1620" s="5">
        <v>0</v>
      </c>
      <c r="X1620" s="5">
        <v>0</v>
      </c>
      <c r="Y1620" s="5">
        <v>0</v>
      </c>
      <c r="Z1620" s="5">
        <v>0</v>
      </c>
      <c r="AA1620" s="5">
        <v>0.5</v>
      </c>
      <c r="AB1620" s="5">
        <v>0</v>
      </c>
      <c r="AC1620" s="5">
        <v>0</v>
      </c>
      <c r="AD1620" s="5">
        <v>0</v>
      </c>
      <c r="AE1620" s="2">
        <v>2</v>
      </c>
      <c r="AF1620" s="2">
        <v>0</v>
      </c>
      <c r="AG1620" s="2">
        <v>0</v>
      </c>
      <c r="AH1620" s="2">
        <v>0</v>
      </c>
      <c r="AI1620" s="2">
        <v>0</v>
      </c>
      <c r="AJ1620" s="2">
        <v>1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 t="s">
        <v>4</v>
      </c>
      <c r="AT1620" s="2" t="s">
        <v>4</v>
      </c>
    </row>
    <row r="1621" spans="1:46" x14ac:dyDescent="0.2">
      <c r="A1621" s="2">
        <v>1643639</v>
      </c>
      <c r="B1621" s="2">
        <v>835310</v>
      </c>
      <c r="C1621" s="7">
        <v>22.327914426809901</v>
      </c>
      <c r="D1621" s="7">
        <v>40.704502324891401</v>
      </c>
      <c r="E1621" s="19" t="s">
        <v>2310</v>
      </c>
      <c r="F1621" s="46">
        <f>INDEX(Δεδομένα!$P:$P,MATCH('2021'!E1621,Δεδομένα!$O:$O,0))</f>
        <v>61</v>
      </c>
      <c r="G1621" s="49" t="s">
        <v>2170</v>
      </c>
      <c r="H1621" s="51" t="str">
        <f>INDEX(Δεδομένα!B$1:B$51,MATCH('2021'!G1621,Δεδομένα!A$1:A$51,0))</f>
        <v>ΚΕΝΤΡΙΚΗΣ ΜΑΚΕΔΟΝΙΑΣ</v>
      </c>
      <c r="I1621" s="53">
        <f>INDEX(Δεδομένα!E$1:E$13,MATCH('2021'!H1621,Δεδομένα!D$1:D$13,0))</f>
        <v>3</v>
      </c>
      <c r="J1621" s="4">
        <v>44260</v>
      </c>
      <c r="K1621" s="3" t="s">
        <v>2008</v>
      </c>
      <c r="L1621" s="17" t="str">
        <f t="shared" si="112"/>
        <v>05/03/2021 20:54</v>
      </c>
      <c r="M1621" s="4">
        <v>44260</v>
      </c>
      <c r="N1621" s="3" t="s">
        <v>427</v>
      </c>
      <c r="O1621" s="17" t="str">
        <f t="shared" si="113"/>
        <v>05/03/2021 21:20</v>
      </c>
      <c r="P1621" s="24">
        <f t="shared" si="114"/>
        <v>1.8055555556202307E-2</v>
      </c>
      <c r="Q1621" s="28">
        <v>0</v>
      </c>
      <c r="R1621" s="27">
        <f t="shared" si="115"/>
        <v>26.000000000931323</v>
      </c>
      <c r="S1621" s="3" t="s">
        <v>4</v>
      </c>
      <c r="T1621" s="3" t="s">
        <v>2311</v>
      </c>
      <c r="U1621" s="3" t="s">
        <v>4</v>
      </c>
      <c r="V1621" s="3" t="s">
        <v>2323</v>
      </c>
      <c r="W1621" s="5">
        <v>0</v>
      </c>
      <c r="X1621" s="5">
        <v>0</v>
      </c>
      <c r="Y1621" s="5">
        <v>0</v>
      </c>
      <c r="Z1621" s="5">
        <v>0</v>
      </c>
      <c r="AA1621" s="5">
        <v>0.1</v>
      </c>
      <c r="AB1621" s="5">
        <v>0</v>
      </c>
      <c r="AC1621" s="5">
        <v>0</v>
      </c>
      <c r="AD1621" s="5">
        <v>0</v>
      </c>
      <c r="AE1621" s="2">
        <v>2</v>
      </c>
      <c r="AF1621" s="2">
        <v>0</v>
      </c>
      <c r="AG1621" s="2">
        <v>0</v>
      </c>
      <c r="AH1621" s="2">
        <v>0</v>
      </c>
      <c r="AI1621" s="2">
        <v>0</v>
      </c>
      <c r="AJ1621" s="2">
        <v>1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 t="s">
        <v>4</v>
      </c>
      <c r="AT1621" s="2" t="s">
        <v>4</v>
      </c>
    </row>
    <row r="1622" spans="1:46" x14ac:dyDescent="0.2">
      <c r="A1622" s="2">
        <v>1643662</v>
      </c>
      <c r="B1622" s="2">
        <v>835481</v>
      </c>
      <c r="C1622" s="7">
        <v>22.306019888420099</v>
      </c>
      <c r="D1622" s="7">
        <v>40.780067038093001</v>
      </c>
      <c r="E1622" s="19" t="s">
        <v>2310</v>
      </c>
      <c r="F1622" s="46">
        <f>INDEX(Δεδομένα!$P:$P,MATCH('2021'!E1622,Δεδομένα!$O:$O,0))</f>
        <v>61</v>
      </c>
      <c r="G1622" s="49" t="s">
        <v>2170</v>
      </c>
      <c r="H1622" s="51" t="str">
        <f>INDEX(Δεδομένα!B$1:B$51,MATCH('2021'!G1622,Δεδομένα!A$1:A$51,0))</f>
        <v>ΚΕΝΤΡΙΚΗΣ ΜΑΚΕΔΟΝΙΑΣ</v>
      </c>
      <c r="I1622" s="53">
        <f>INDEX(Δεδομένα!E$1:E$13,MATCH('2021'!H1622,Δεδομένα!D$1:D$13,0))</f>
        <v>3</v>
      </c>
      <c r="J1622" s="4">
        <v>44261</v>
      </c>
      <c r="K1622" s="3" t="s">
        <v>266</v>
      </c>
      <c r="L1622" s="17" t="str">
        <f t="shared" ref="L1622:L1684" si="116">_xlfn.CONCAT(TEXT(J1622,"ηη/μμ/εεε")," ",TEXT(K1622,"ωω:λλ"))</f>
        <v>06/03/2021 14:24</v>
      </c>
      <c r="M1622" s="4">
        <v>44261</v>
      </c>
      <c r="N1622" s="3" t="s">
        <v>109</v>
      </c>
      <c r="O1622" s="17" t="str">
        <f t="shared" ref="O1622:O1684" si="117">_xlfn.CONCAT(TEXT(M1622,"ηη/μμ/εεε")," ",TEXT(N1622,"ωω:λλ"))</f>
        <v>06/03/2021 15:50</v>
      </c>
      <c r="P1622" s="24">
        <f t="shared" ref="P1622:P1684" si="118">O1622-L1622</f>
        <v>5.9722222220443655E-2</v>
      </c>
      <c r="Q1622" s="28">
        <v>0</v>
      </c>
      <c r="R1622" s="27">
        <f t="shared" ref="R1622:R1684" si="119">P1622*(24*60)</f>
        <v>85.999999997438863</v>
      </c>
      <c r="S1622" s="3" t="s">
        <v>4</v>
      </c>
      <c r="T1622" s="3" t="s">
        <v>2311</v>
      </c>
      <c r="U1622" s="3" t="s">
        <v>4</v>
      </c>
      <c r="V1622" s="3" t="s">
        <v>2331</v>
      </c>
      <c r="W1622" s="5">
        <v>0</v>
      </c>
      <c r="X1622" s="5">
        <v>0</v>
      </c>
      <c r="Y1622" s="5">
        <v>0</v>
      </c>
      <c r="Z1622" s="5">
        <v>0</v>
      </c>
      <c r="AA1622" s="5">
        <v>0.5</v>
      </c>
      <c r="AB1622" s="5">
        <v>0</v>
      </c>
      <c r="AC1622" s="5">
        <v>0</v>
      </c>
      <c r="AD1622" s="5">
        <v>0</v>
      </c>
      <c r="AE1622" s="2">
        <v>2</v>
      </c>
      <c r="AF1622" s="2">
        <v>0</v>
      </c>
      <c r="AG1622" s="2">
        <v>0</v>
      </c>
      <c r="AH1622" s="2">
        <v>0</v>
      </c>
      <c r="AI1622" s="2">
        <v>0</v>
      </c>
      <c r="AJ1622" s="2">
        <v>1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 t="s">
        <v>4</v>
      </c>
      <c r="AT1622" s="2" t="s">
        <v>4</v>
      </c>
    </row>
    <row r="1623" spans="1:46" x14ac:dyDescent="0.2">
      <c r="A1623" s="2">
        <v>1643665</v>
      </c>
      <c r="B1623" s="2">
        <v>835517</v>
      </c>
      <c r="C1623" s="7">
        <v>22.484526232210399</v>
      </c>
      <c r="D1623" s="7">
        <v>40.743853914517402</v>
      </c>
      <c r="E1623" s="19" t="s">
        <v>2310</v>
      </c>
      <c r="F1623" s="46">
        <f>INDEX(Δεδομένα!$P:$P,MATCH('2021'!E1623,Δεδομένα!$O:$O,0))</f>
        <v>61</v>
      </c>
      <c r="G1623" s="49" t="s">
        <v>2170</v>
      </c>
      <c r="H1623" s="51" t="str">
        <f>INDEX(Δεδομένα!B$1:B$51,MATCH('2021'!G1623,Δεδομένα!A$1:A$51,0))</f>
        <v>ΚΕΝΤΡΙΚΗΣ ΜΑΚΕΔΟΝΙΑΣ</v>
      </c>
      <c r="I1623" s="53">
        <f>INDEX(Δεδομένα!E$1:E$13,MATCH('2021'!H1623,Δεδομένα!D$1:D$13,0))</f>
        <v>3</v>
      </c>
      <c r="J1623" s="4">
        <v>44261</v>
      </c>
      <c r="K1623" s="3" t="s">
        <v>579</v>
      </c>
      <c r="L1623" s="17" t="str">
        <f t="shared" si="116"/>
        <v>06/03/2021 15:54</v>
      </c>
      <c r="M1623" s="4">
        <v>44261</v>
      </c>
      <c r="N1623" s="3" t="s">
        <v>745</v>
      </c>
      <c r="O1623" s="17" t="str">
        <f t="shared" si="117"/>
        <v>06/03/2021 16:35</v>
      </c>
      <c r="P1623" s="24">
        <f t="shared" si="118"/>
        <v>2.8472222220443655E-2</v>
      </c>
      <c r="Q1623" s="28">
        <v>0</v>
      </c>
      <c r="R1623" s="27">
        <f t="shared" si="119"/>
        <v>40.999999997438863</v>
      </c>
      <c r="S1623" s="3" t="s">
        <v>4</v>
      </c>
      <c r="T1623" s="3" t="s">
        <v>2311</v>
      </c>
      <c r="U1623" s="3" t="s">
        <v>4</v>
      </c>
      <c r="V1623" s="3" t="s">
        <v>2341</v>
      </c>
      <c r="W1623" s="5">
        <v>0</v>
      </c>
      <c r="X1623" s="5">
        <v>0</v>
      </c>
      <c r="Y1623" s="5">
        <v>0</v>
      </c>
      <c r="Z1623" s="5">
        <v>0</v>
      </c>
      <c r="AA1623" s="5">
        <v>0.5</v>
      </c>
      <c r="AB1623" s="5">
        <v>0</v>
      </c>
      <c r="AC1623" s="5">
        <v>0</v>
      </c>
      <c r="AD1623" s="5">
        <v>0</v>
      </c>
      <c r="AE1623" s="2">
        <v>2</v>
      </c>
      <c r="AF1623" s="2">
        <v>0</v>
      </c>
      <c r="AG1623" s="2">
        <v>0</v>
      </c>
      <c r="AH1623" s="2">
        <v>0</v>
      </c>
      <c r="AI1623" s="2">
        <v>0</v>
      </c>
      <c r="AJ1623" s="2">
        <v>1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 t="s">
        <v>4</v>
      </c>
      <c r="AT1623" s="2" t="s">
        <v>4</v>
      </c>
    </row>
    <row r="1624" spans="1:46" x14ac:dyDescent="0.2">
      <c r="A1624" s="2">
        <v>1643668</v>
      </c>
      <c r="B1624" s="2">
        <v>835529</v>
      </c>
      <c r="C1624" s="7">
        <v>22.273134499224899</v>
      </c>
      <c r="D1624" s="7">
        <v>40.805254523074701</v>
      </c>
      <c r="E1624" s="19" t="s">
        <v>2310</v>
      </c>
      <c r="F1624" s="46">
        <f>INDEX(Δεδομένα!$P:$P,MATCH('2021'!E1624,Δεδομένα!$O:$O,0))</f>
        <v>61</v>
      </c>
      <c r="G1624" s="49" t="s">
        <v>2170</v>
      </c>
      <c r="H1624" s="51" t="str">
        <f>INDEX(Δεδομένα!B$1:B$51,MATCH('2021'!G1624,Δεδομένα!A$1:A$51,0))</f>
        <v>ΚΕΝΤΡΙΚΗΣ ΜΑΚΕΔΟΝΙΑΣ</v>
      </c>
      <c r="I1624" s="53">
        <f>INDEX(Δεδομένα!E$1:E$13,MATCH('2021'!H1624,Δεδομένα!D$1:D$13,0))</f>
        <v>3</v>
      </c>
      <c r="J1624" s="4">
        <v>44261</v>
      </c>
      <c r="K1624" s="3" t="s">
        <v>1085</v>
      </c>
      <c r="L1624" s="17" t="str">
        <f t="shared" si="116"/>
        <v>06/03/2021 16:34</v>
      </c>
      <c r="M1624" s="4">
        <v>44261</v>
      </c>
      <c r="N1624" s="3" t="s">
        <v>370</v>
      </c>
      <c r="O1624" s="17" t="str">
        <f t="shared" si="117"/>
        <v>06/03/2021 17:45</v>
      </c>
      <c r="P1624" s="24">
        <f t="shared" si="118"/>
        <v>4.9305555556202307E-2</v>
      </c>
      <c r="Q1624" s="28">
        <v>0</v>
      </c>
      <c r="R1624" s="27">
        <f t="shared" si="119"/>
        <v>71.000000000931323</v>
      </c>
      <c r="S1624" s="3" t="s">
        <v>4</v>
      </c>
      <c r="T1624" s="3" t="s">
        <v>2311</v>
      </c>
      <c r="U1624" s="3" t="s">
        <v>4</v>
      </c>
      <c r="V1624" s="3" t="s">
        <v>2323</v>
      </c>
      <c r="W1624" s="5">
        <v>0</v>
      </c>
      <c r="X1624" s="5">
        <v>0</v>
      </c>
      <c r="Y1624" s="5">
        <v>0</v>
      </c>
      <c r="Z1624" s="5">
        <v>0</v>
      </c>
      <c r="AA1624" s="5">
        <v>0.5</v>
      </c>
      <c r="AB1624" s="5">
        <v>0</v>
      </c>
      <c r="AC1624" s="5">
        <v>0</v>
      </c>
      <c r="AD1624" s="5">
        <v>0</v>
      </c>
      <c r="AE1624" s="2">
        <v>2</v>
      </c>
      <c r="AF1624" s="2">
        <v>0</v>
      </c>
      <c r="AG1624" s="2">
        <v>0</v>
      </c>
      <c r="AH1624" s="2">
        <v>0</v>
      </c>
      <c r="AI1624" s="2">
        <v>0</v>
      </c>
      <c r="AJ1624" s="2">
        <v>1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 t="s">
        <v>4</v>
      </c>
      <c r="AT1624" s="2" t="s">
        <v>4</v>
      </c>
    </row>
    <row r="1625" spans="1:46" x14ac:dyDescent="0.2">
      <c r="A1625" s="2">
        <v>1643683</v>
      </c>
      <c r="B1625" s="2">
        <v>835532</v>
      </c>
      <c r="C1625" s="7">
        <v>22.342912856379101</v>
      </c>
      <c r="D1625" s="7">
        <v>40.698554900823503</v>
      </c>
      <c r="E1625" s="19" t="s">
        <v>2310</v>
      </c>
      <c r="F1625" s="46">
        <f>INDEX(Δεδομένα!$P:$P,MATCH('2021'!E1625,Δεδομένα!$O:$O,0))</f>
        <v>61</v>
      </c>
      <c r="G1625" s="49" t="s">
        <v>2170</v>
      </c>
      <c r="H1625" s="51" t="str">
        <f>INDEX(Δεδομένα!B$1:B$51,MATCH('2021'!G1625,Δεδομένα!A$1:A$51,0))</f>
        <v>ΚΕΝΤΡΙΚΗΣ ΜΑΚΕΔΟΝΙΑΣ</v>
      </c>
      <c r="I1625" s="53">
        <f>INDEX(Δεδομένα!E$1:E$13,MATCH('2021'!H1625,Δεδομένα!D$1:D$13,0))</f>
        <v>3</v>
      </c>
      <c r="J1625" s="4">
        <v>44261</v>
      </c>
      <c r="K1625" s="3" t="s">
        <v>1085</v>
      </c>
      <c r="L1625" s="17" t="str">
        <f t="shared" si="116"/>
        <v>06/03/2021 16:34</v>
      </c>
      <c r="M1625" s="4">
        <v>44261</v>
      </c>
      <c r="N1625" s="3" t="s">
        <v>844</v>
      </c>
      <c r="O1625" s="17" t="str">
        <f t="shared" si="117"/>
        <v>06/03/2021 17:35</v>
      </c>
      <c r="P1625" s="24">
        <f t="shared" si="118"/>
        <v>4.2361111110949423E-2</v>
      </c>
      <c r="Q1625" s="28">
        <v>0</v>
      </c>
      <c r="R1625" s="27">
        <f t="shared" si="119"/>
        <v>60.999999999767169</v>
      </c>
      <c r="S1625" s="3" t="s">
        <v>4</v>
      </c>
      <c r="T1625" s="3" t="s">
        <v>2311</v>
      </c>
      <c r="U1625" s="3" t="s">
        <v>4</v>
      </c>
      <c r="V1625" s="3" t="s">
        <v>2342</v>
      </c>
      <c r="W1625" s="5">
        <v>0</v>
      </c>
      <c r="X1625" s="5">
        <v>0</v>
      </c>
      <c r="Y1625" s="5">
        <v>0</v>
      </c>
      <c r="Z1625" s="5">
        <v>0</v>
      </c>
      <c r="AA1625" s="5">
        <v>0.1</v>
      </c>
      <c r="AB1625" s="5">
        <v>0</v>
      </c>
      <c r="AC1625" s="5">
        <v>0.1</v>
      </c>
      <c r="AD1625" s="5">
        <v>0</v>
      </c>
      <c r="AE1625" s="2">
        <v>2</v>
      </c>
      <c r="AF1625" s="2">
        <v>0</v>
      </c>
      <c r="AG1625" s="2">
        <v>0</v>
      </c>
      <c r="AH1625" s="2">
        <v>0</v>
      </c>
      <c r="AI1625" s="2">
        <v>0</v>
      </c>
      <c r="AJ1625" s="2">
        <v>1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 t="s">
        <v>4</v>
      </c>
      <c r="AT1625" s="2" t="s">
        <v>4</v>
      </c>
    </row>
    <row r="1626" spans="1:46" x14ac:dyDescent="0.2">
      <c r="A1626" s="2">
        <v>1643694</v>
      </c>
      <c r="B1626" s="2">
        <v>835582</v>
      </c>
      <c r="C1626" s="7">
        <v>22.495133927951098</v>
      </c>
      <c r="D1626" s="7">
        <v>40.744706777210403</v>
      </c>
      <c r="E1626" s="19" t="s">
        <v>2310</v>
      </c>
      <c r="F1626" s="46">
        <f>INDEX(Δεδομένα!$P:$P,MATCH('2021'!E1626,Δεδομένα!$O:$O,0))</f>
        <v>61</v>
      </c>
      <c r="G1626" s="49" t="s">
        <v>2170</v>
      </c>
      <c r="H1626" s="51" t="str">
        <f>INDEX(Δεδομένα!B$1:B$51,MATCH('2021'!G1626,Δεδομένα!A$1:A$51,0))</f>
        <v>ΚΕΝΤΡΙΚΗΣ ΜΑΚΕΔΟΝΙΑΣ</v>
      </c>
      <c r="I1626" s="53">
        <f>INDEX(Δεδομένα!E$1:E$13,MATCH('2021'!H1626,Δεδομένα!D$1:D$13,0))</f>
        <v>3</v>
      </c>
      <c r="J1626" s="4">
        <v>44261</v>
      </c>
      <c r="K1626" s="3" t="s">
        <v>367</v>
      </c>
      <c r="L1626" s="17" t="str">
        <f t="shared" si="116"/>
        <v>06/03/2021 18:59</v>
      </c>
      <c r="M1626" s="4">
        <v>44261</v>
      </c>
      <c r="N1626" s="3" t="s">
        <v>524</v>
      </c>
      <c r="O1626" s="17" t="str">
        <f t="shared" si="117"/>
        <v>06/03/2021 20:40</v>
      </c>
      <c r="P1626" s="24">
        <f t="shared" si="118"/>
        <v>7.0138888884685002E-2</v>
      </c>
      <c r="Q1626" s="28">
        <v>0</v>
      </c>
      <c r="R1626" s="27">
        <f t="shared" si="119"/>
        <v>100.9999999939464</v>
      </c>
      <c r="S1626" s="3" t="s">
        <v>4</v>
      </c>
      <c r="T1626" s="3" t="s">
        <v>2311</v>
      </c>
      <c r="U1626" s="3" t="s">
        <v>4</v>
      </c>
      <c r="V1626" s="3" t="s">
        <v>2314</v>
      </c>
      <c r="W1626" s="5">
        <v>0</v>
      </c>
      <c r="X1626" s="5">
        <v>0</v>
      </c>
      <c r="Y1626" s="5">
        <v>0</v>
      </c>
      <c r="Z1626" s="5">
        <v>0</v>
      </c>
      <c r="AA1626" s="5">
        <v>0.5</v>
      </c>
      <c r="AB1626" s="5">
        <v>0</v>
      </c>
      <c r="AC1626" s="5">
        <v>0</v>
      </c>
      <c r="AD1626" s="5">
        <v>0</v>
      </c>
      <c r="AE1626" s="2">
        <v>2</v>
      </c>
      <c r="AF1626" s="2">
        <v>0</v>
      </c>
      <c r="AG1626" s="2">
        <v>0</v>
      </c>
      <c r="AH1626" s="2">
        <v>0</v>
      </c>
      <c r="AI1626" s="2">
        <v>0</v>
      </c>
      <c r="AJ1626" s="2">
        <v>1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 t="s">
        <v>4</v>
      </c>
      <c r="AT1626" s="2" t="s">
        <v>4</v>
      </c>
    </row>
    <row r="1627" spans="1:46" x14ac:dyDescent="0.2">
      <c r="A1627" s="2">
        <v>1643699</v>
      </c>
      <c r="B1627" s="2">
        <v>835630</v>
      </c>
      <c r="C1627" s="7">
        <v>22.326628673812898</v>
      </c>
      <c r="D1627" s="7">
        <v>40.656264751023599</v>
      </c>
      <c r="E1627" s="19" t="s">
        <v>2310</v>
      </c>
      <c r="F1627" s="46">
        <f>INDEX(Δεδομένα!$P:$P,MATCH('2021'!E1627,Δεδομένα!$O:$O,0))</f>
        <v>61</v>
      </c>
      <c r="G1627" s="49" t="s">
        <v>2170</v>
      </c>
      <c r="H1627" s="51" t="str">
        <f>INDEX(Δεδομένα!B$1:B$51,MATCH('2021'!G1627,Δεδομένα!A$1:A$51,0))</f>
        <v>ΚΕΝΤΡΙΚΗΣ ΜΑΚΕΔΟΝΙΑΣ</v>
      </c>
      <c r="I1627" s="53">
        <f>INDEX(Δεδομένα!E$1:E$13,MATCH('2021'!H1627,Δεδομένα!D$1:D$13,0))</f>
        <v>3</v>
      </c>
      <c r="J1627" s="4">
        <v>44261</v>
      </c>
      <c r="K1627" s="3" t="s">
        <v>1792</v>
      </c>
      <c r="L1627" s="17" t="str">
        <f t="shared" si="116"/>
        <v>06/03/2021 20:39</v>
      </c>
      <c r="M1627" s="4">
        <v>44261</v>
      </c>
      <c r="N1627" s="3" t="s">
        <v>1558</v>
      </c>
      <c r="O1627" s="17" t="str">
        <f t="shared" si="117"/>
        <v>06/03/2021 22:10</v>
      </c>
      <c r="P1627" s="24">
        <f t="shared" si="118"/>
        <v>6.3194444439432118E-2</v>
      </c>
      <c r="Q1627" s="28">
        <v>0</v>
      </c>
      <c r="R1627" s="27">
        <f t="shared" si="119"/>
        <v>90.99999999278225</v>
      </c>
      <c r="S1627" s="3" t="s">
        <v>4</v>
      </c>
      <c r="T1627" s="3" t="s">
        <v>2311</v>
      </c>
      <c r="U1627" s="3" t="s">
        <v>4</v>
      </c>
      <c r="V1627" s="3" t="s">
        <v>2323</v>
      </c>
      <c r="W1627" s="5">
        <v>0</v>
      </c>
      <c r="X1627" s="5">
        <v>0</v>
      </c>
      <c r="Y1627" s="5">
        <v>0</v>
      </c>
      <c r="Z1627" s="5">
        <v>0</v>
      </c>
      <c r="AA1627" s="5">
        <v>0.5</v>
      </c>
      <c r="AB1627" s="5">
        <v>0</v>
      </c>
      <c r="AC1627" s="5">
        <v>0</v>
      </c>
      <c r="AD1627" s="5">
        <v>0</v>
      </c>
      <c r="AE1627" s="2">
        <v>2</v>
      </c>
      <c r="AF1627" s="2">
        <v>0</v>
      </c>
      <c r="AG1627" s="2">
        <v>0</v>
      </c>
      <c r="AH1627" s="2">
        <v>0</v>
      </c>
      <c r="AI1627" s="2">
        <v>0</v>
      </c>
      <c r="AJ1627" s="2">
        <v>1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 t="s">
        <v>4</v>
      </c>
      <c r="AT1627" s="2" t="s">
        <v>4</v>
      </c>
    </row>
    <row r="1628" spans="1:46" x14ac:dyDescent="0.2">
      <c r="A1628" s="2">
        <v>1643718</v>
      </c>
      <c r="B1628" s="2">
        <v>835680</v>
      </c>
      <c r="C1628" s="7">
        <v>22.6149221170751</v>
      </c>
      <c r="D1628" s="7">
        <v>40.7274594691077</v>
      </c>
      <c r="E1628" s="19" t="s">
        <v>2310</v>
      </c>
      <c r="F1628" s="46">
        <f>INDEX(Δεδομένα!$P:$P,MATCH('2021'!E1628,Δεδομένα!$O:$O,0))</f>
        <v>61</v>
      </c>
      <c r="G1628" s="49" t="s">
        <v>1550</v>
      </c>
      <c r="H1628" s="51" t="str">
        <f>INDEX(Δεδομένα!B$1:B$51,MATCH('2021'!G1628,Δεδομένα!A$1:A$51,0))</f>
        <v>ΚΕΝΤΡΙΚΗΣ ΜΑΚΕΔΟΝΙΑΣ</v>
      </c>
      <c r="I1628" s="53">
        <f>INDEX(Δεδομένα!E$1:E$13,MATCH('2021'!H1628,Δεδομένα!D$1:D$13,0))</f>
        <v>3</v>
      </c>
      <c r="J1628" s="4">
        <v>44262</v>
      </c>
      <c r="K1628" s="3" t="s">
        <v>2343</v>
      </c>
      <c r="L1628" s="17" t="str">
        <f t="shared" si="116"/>
        <v>07/03/2021 04:15</v>
      </c>
      <c r="M1628" s="4">
        <v>44262</v>
      </c>
      <c r="N1628" s="3" t="s">
        <v>824</v>
      </c>
      <c r="O1628" s="17" t="str">
        <f t="shared" si="117"/>
        <v>07/03/2021 06:00</v>
      </c>
      <c r="P1628" s="24">
        <f t="shared" si="118"/>
        <v>7.2916666664241347E-2</v>
      </c>
      <c r="Q1628" s="28">
        <v>0</v>
      </c>
      <c r="R1628" s="27">
        <f t="shared" si="119"/>
        <v>104.99999999650754</v>
      </c>
      <c r="S1628" s="3" t="s">
        <v>4</v>
      </c>
      <c r="T1628" s="3" t="s">
        <v>1645</v>
      </c>
      <c r="U1628" s="3" t="s">
        <v>4</v>
      </c>
      <c r="V1628" s="3" t="s">
        <v>2338</v>
      </c>
      <c r="W1628" s="5">
        <v>0</v>
      </c>
      <c r="X1628" s="5">
        <v>0</v>
      </c>
      <c r="Y1628" s="5">
        <v>0</v>
      </c>
      <c r="Z1628" s="5">
        <v>0</v>
      </c>
      <c r="AA1628" s="5">
        <v>0.1</v>
      </c>
      <c r="AB1628" s="5">
        <v>0</v>
      </c>
      <c r="AC1628" s="5">
        <v>0</v>
      </c>
      <c r="AD1628" s="5">
        <v>0</v>
      </c>
      <c r="AE1628" s="2">
        <v>2</v>
      </c>
      <c r="AF1628" s="2">
        <v>0</v>
      </c>
      <c r="AG1628" s="2">
        <v>0</v>
      </c>
      <c r="AH1628" s="2">
        <v>0</v>
      </c>
      <c r="AI1628" s="2">
        <v>0</v>
      </c>
      <c r="AJ1628" s="2">
        <v>1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 t="s">
        <v>4</v>
      </c>
      <c r="AT1628" s="2" t="s">
        <v>4</v>
      </c>
    </row>
    <row r="1629" spans="1:46" x14ac:dyDescent="0.2">
      <c r="A1629" s="2">
        <v>1644322</v>
      </c>
      <c r="B1629" s="2">
        <v>836037</v>
      </c>
      <c r="C1629" s="7">
        <v>22.625190734863299</v>
      </c>
      <c r="D1629" s="7">
        <v>40.7234497070313</v>
      </c>
      <c r="E1629" s="19" t="s">
        <v>2310</v>
      </c>
      <c r="F1629" s="46">
        <f>INDEX(Δεδομένα!$P:$P,MATCH('2021'!E1629,Δεδομένα!$O:$O,0))</f>
        <v>61</v>
      </c>
      <c r="G1629" s="49" t="s">
        <v>1550</v>
      </c>
      <c r="H1629" s="51" t="str">
        <f>INDEX(Δεδομένα!B$1:B$51,MATCH('2021'!G1629,Δεδομένα!A$1:A$51,0))</f>
        <v>ΚΕΝΤΡΙΚΗΣ ΜΑΚΕΔΟΝΙΑΣ</v>
      </c>
      <c r="I1629" s="53">
        <f>INDEX(Δεδομένα!E$1:E$13,MATCH('2021'!H1629,Δεδομένα!D$1:D$13,0))</f>
        <v>3</v>
      </c>
      <c r="J1629" s="4">
        <v>44263</v>
      </c>
      <c r="K1629" s="3" t="s">
        <v>157</v>
      </c>
      <c r="L1629" s="17" t="str">
        <f t="shared" si="116"/>
        <v>08/03/2021 13:55</v>
      </c>
      <c r="M1629" s="4">
        <v>44263</v>
      </c>
      <c r="N1629" s="3" t="s">
        <v>656</v>
      </c>
      <c r="O1629" s="17" t="str">
        <f t="shared" si="117"/>
        <v>08/03/2021 14:55</v>
      </c>
      <c r="P1629" s="24">
        <f t="shared" si="118"/>
        <v>4.1666666671517305E-2</v>
      </c>
      <c r="Q1629" s="28">
        <v>0</v>
      </c>
      <c r="R1629" s="27">
        <f t="shared" si="119"/>
        <v>60.000000006984919</v>
      </c>
      <c r="S1629" s="3" t="s">
        <v>4</v>
      </c>
      <c r="T1629" s="3" t="s">
        <v>1645</v>
      </c>
      <c r="U1629" s="3" t="s">
        <v>4</v>
      </c>
      <c r="V1629" s="3" t="s">
        <v>2338</v>
      </c>
      <c r="W1629" s="5">
        <v>0</v>
      </c>
      <c r="X1629" s="5">
        <v>0</v>
      </c>
      <c r="Y1629" s="5">
        <v>0</v>
      </c>
      <c r="Z1629" s="5">
        <v>0</v>
      </c>
      <c r="AA1629" s="5">
        <v>0.2</v>
      </c>
      <c r="AB1629" s="5">
        <v>0</v>
      </c>
      <c r="AC1629" s="5">
        <v>0</v>
      </c>
      <c r="AD1629" s="5">
        <v>0</v>
      </c>
      <c r="AE1629" s="2">
        <v>2</v>
      </c>
      <c r="AF1629" s="2">
        <v>0</v>
      </c>
      <c r="AG1629" s="2">
        <v>0</v>
      </c>
      <c r="AH1629" s="2">
        <v>0</v>
      </c>
      <c r="AI1629" s="2">
        <v>0</v>
      </c>
      <c r="AJ1629" s="2">
        <v>1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 t="s">
        <v>4</v>
      </c>
      <c r="AT1629" s="2" t="s">
        <v>4</v>
      </c>
    </row>
    <row r="1630" spans="1:46" x14ac:dyDescent="0.2">
      <c r="A1630" s="2">
        <v>1646925</v>
      </c>
      <c r="B1630" s="2">
        <v>837102</v>
      </c>
      <c r="C1630" s="7">
        <v>22.340636419290998</v>
      </c>
      <c r="D1630" s="7">
        <v>40.782232331706801</v>
      </c>
      <c r="E1630" s="19" t="s">
        <v>2310</v>
      </c>
      <c r="F1630" s="46">
        <f>INDEX(Δεδομένα!$P:$P,MATCH('2021'!E1630,Δεδομένα!$O:$O,0))</f>
        <v>61</v>
      </c>
      <c r="G1630" s="49" t="s">
        <v>2170</v>
      </c>
      <c r="H1630" s="51" t="str">
        <f>INDEX(Δεδομένα!B$1:B$51,MATCH('2021'!G1630,Δεδομένα!A$1:A$51,0))</f>
        <v>ΚΕΝΤΡΙΚΗΣ ΜΑΚΕΔΟΝΙΑΣ</v>
      </c>
      <c r="I1630" s="53">
        <f>INDEX(Δεδομένα!E$1:E$13,MATCH('2021'!H1630,Δεδομένα!D$1:D$13,0))</f>
        <v>3</v>
      </c>
      <c r="J1630" s="4">
        <v>44267</v>
      </c>
      <c r="K1630" s="3" t="s">
        <v>852</v>
      </c>
      <c r="L1630" s="17" t="str">
        <f t="shared" si="116"/>
        <v>12/03/2021 16:54</v>
      </c>
      <c r="M1630" s="4">
        <v>44267</v>
      </c>
      <c r="N1630" s="3" t="s">
        <v>986</v>
      </c>
      <c r="O1630" s="17" t="str">
        <f t="shared" si="117"/>
        <v>12/03/2021 17:34</v>
      </c>
      <c r="P1630" s="24">
        <f t="shared" si="118"/>
        <v>2.7777777773735579E-2</v>
      </c>
      <c r="Q1630" s="28">
        <v>0</v>
      </c>
      <c r="R1630" s="27">
        <f t="shared" si="119"/>
        <v>39.999999994179234</v>
      </c>
      <c r="S1630" s="3" t="s">
        <v>4</v>
      </c>
      <c r="T1630" s="3" t="s">
        <v>2311</v>
      </c>
      <c r="U1630" s="3" t="s">
        <v>4</v>
      </c>
      <c r="V1630" s="3" t="s">
        <v>2335</v>
      </c>
      <c r="W1630" s="5">
        <v>0</v>
      </c>
      <c r="X1630" s="5">
        <v>0</v>
      </c>
      <c r="Y1630" s="5">
        <v>0</v>
      </c>
      <c r="Z1630" s="5">
        <v>0</v>
      </c>
      <c r="AA1630" s="5">
        <v>0.2</v>
      </c>
      <c r="AB1630" s="5">
        <v>0</v>
      </c>
      <c r="AC1630" s="5">
        <v>0</v>
      </c>
      <c r="AD1630" s="5">
        <v>0</v>
      </c>
      <c r="AE1630" s="2">
        <v>2</v>
      </c>
      <c r="AF1630" s="2">
        <v>0</v>
      </c>
      <c r="AG1630" s="2">
        <v>0</v>
      </c>
      <c r="AH1630" s="2">
        <v>0</v>
      </c>
      <c r="AI1630" s="2">
        <v>0</v>
      </c>
      <c r="AJ1630" s="2">
        <v>1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 t="s">
        <v>4</v>
      </c>
      <c r="AT1630" s="2" t="s">
        <v>4</v>
      </c>
    </row>
    <row r="1631" spans="1:46" x14ac:dyDescent="0.2">
      <c r="A1631" s="2">
        <v>1646936</v>
      </c>
      <c r="B1631" s="2">
        <v>837126</v>
      </c>
      <c r="C1631" s="7">
        <v>22.2817065806498</v>
      </c>
      <c r="D1631" s="7">
        <v>40.781467107498301</v>
      </c>
      <c r="E1631" s="19" t="s">
        <v>2310</v>
      </c>
      <c r="F1631" s="46">
        <f>INDEX(Δεδομένα!$P:$P,MATCH('2021'!E1631,Δεδομένα!$O:$O,0))</f>
        <v>61</v>
      </c>
      <c r="G1631" s="49" t="s">
        <v>2170</v>
      </c>
      <c r="H1631" s="51" t="str">
        <f>INDEX(Δεδομένα!B$1:B$51,MATCH('2021'!G1631,Δεδομένα!A$1:A$51,0))</f>
        <v>ΚΕΝΤΡΙΚΗΣ ΜΑΚΕΔΟΝΙΑΣ</v>
      </c>
      <c r="I1631" s="53">
        <f>INDEX(Δεδομένα!E$1:E$13,MATCH('2021'!H1631,Δεδομένα!D$1:D$13,0))</f>
        <v>3</v>
      </c>
      <c r="J1631" s="4">
        <v>44267</v>
      </c>
      <c r="K1631" s="3" t="s">
        <v>102</v>
      </c>
      <c r="L1631" s="17" t="str">
        <f t="shared" si="116"/>
        <v>12/03/2021 18:35</v>
      </c>
      <c r="M1631" s="4">
        <v>44267</v>
      </c>
      <c r="N1631" s="3" t="s">
        <v>1624</v>
      </c>
      <c r="O1631" s="17" t="str">
        <f t="shared" si="117"/>
        <v>12/03/2021 19:52</v>
      </c>
      <c r="P1631" s="24">
        <f t="shared" si="118"/>
        <v>5.3472222221898846E-2</v>
      </c>
      <c r="Q1631" s="28">
        <v>0</v>
      </c>
      <c r="R1631" s="27">
        <f t="shared" si="119"/>
        <v>76.999999999534339</v>
      </c>
      <c r="S1631" s="3" t="s">
        <v>4</v>
      </c>
      <c r="T1631" s="3" t="s">
        <v>2311</v>
      </c>
      <c r="U1631" s="3" t="s">
        <v>4</v>
      </c>
      <c r="V1631" s="3" t="s">
        <v>2344</v>
      </c>
      <c r="W1631" s="5">
        <v>0</v>
      </c>
      <c r="X1631" s="5">
        <v>0</v>
      </c>
      <c r="Y1631" s="5">
        <v>0</v>
      </c>
      <c r="Z1631" s="5">
        <v>0.2</v>
      </c>
      <c r="AA1631" s="5">
        <v>0</v>
      </c>
      <c r="AB1631" s="5">
        <v>0</v>
      </c>
      <c r="AC1631" s="5">
        <v>0</v>
      </c>
      <c r="AD1631" s="5">
        <v>0</v>
      </c>
      <c r="AE1631" s="2">
        <v>2</v>
      </c>
      <c r="AF1631" s="2">
        <v>0</v>
      </c>
      <c r="AG1631" s="2">
        <v>0</v>
      </c>
      <c r="AH1631" s="2">
        <v>0</v>
      </c>
      <c r="AI1631" s="2">
        <v>0</v>
      </c>
      <c r="AJ1631" s="2">
        <v>1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 t="s">
        <v>4</v>
      </c>
      <c r="AT1631" s="2" t="s">
        <v>4</v>
      </c>
    </row>
    <row r="1632" spans="1:46" x14ac:dyDescent="0.2">
      <c r="A1632" s="2">
        <v>1646964</v>
      </c>
      <c r="B1632" s="2">
        <v>837318</v>
      </c>
      <c r="C1632" s="7">
        <v>22.542229410708099</v>
      </c>
      <c r="D1632" s="7">
        <v>40.741424284099899</v>
      </c>
      <c r="E1632" s="19" t="s">
        <v>2310</v>
      </c>
      <c r="F1632" s="46">
        <f>INDEX(Δεδομένα!$P:$P,MATCH('2021'!E1632,Δεδομένα!$O:$O,0))</f>
        <v>61</v>
      </c>
      <c r="G1632" s="49" t="s">
        <v>2170</v>
      </c>
      <c r="H1632" s="51" t="str">
        <f>INDEX(Δεδομένα!B$1:B$51,MATCH('2021'!G1632,Δεδομένα!A$1:A$51,0))</f>
        <v>ΚΕΝΤΡΙΚΗΣ ΜΑΚΕΔΟΝΙΑΣ</v>
      </c>
      <c r="I1632" s="53">
        <f>INDEX(Δεδομένα!E$1:E$13,MATCH('2021'!H1632,Δεδομένα!D$1:D$13,0))</f>
        <v>3</v>
      </c>
      <c r="J1632" s="4">
        <v>44268</v>
      </c>
      <c r="K1632" s="3" t="s">
        <v>39</v>
      </c>
      <c r="L1632" s="17" t="str">
        <f t="shared" si="116"/>
        <v>13/03/2021 14:40</v>
      </c>
      <c r="M1632" s="4">
        <v>44268</v>
      </c>
      <c r="N1632" s="3" t="s">
        <v>197</v>
      </c>
      <c r="O1632" s="17" t="str">
        <f t="shared" si="117"/>
        <v>13/03/2021 15:30</v>
      </c>
      <c r="P1632" s="24">
        <f t="shared" si="118"/>
        <v>3.4722222226264421E-2</v>
      </c>
      <c r="Q1632" s="28">
        <v>0</v>
      </c>
      <c r="R1632" s="27">
        <f t="shared" si="119"/>
        <v>50.000000005820766</v>
      </c>
      <c r="S1632" s="3" t="s">
        <v>4</v>
      </c>
      <c r="T1632" s="3" t="s">
        <v>2311</v>
      </c>
      <c r="U1632" s="3" t="s">
        <v>4</v>
      </c>
      <c r="V1632" s="3" t="s">
        <v>2314</v>
      </c>
      <c r="W1632" s="5">
        <v>0</v>
      </c>
      <c r="X1632" s="5">
        <v>0</v>
      </c>
      <c r="Y1632" s="5">
        <v>0</v>
      </c>
      <c r="Z1632" s="5">
        <v>0</v>
      </c>
      <c r="AA1632" s="5">
        <v>0.2</v>
      </c>
      <c r="AB1632" s="5">
        <v>0</v>
      </c>
      <c r="AC1632" s="5">
        <v>0</v>
      </c>
      <c r="AD1632" s="5">
        <v>0</v>
      </c>
      <c r="AE1632" s="2">
        <v>2</v>
      </c>
      <c r="AF1632" s="2">
        <v>0</v>
      </c>
      <c r="AG1632" s="2">
        <v>0</v>
      </c>
      <c r="AH1632" s="2">
        <v>0</v>
      </c>
      <c r="AI1632" s="2">
        <v>0</v>
      </c>
      <c r="AJ1632" s="2">
        <v>1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 t="s">
        <v>4</v>
      </c>
      <c r="AT1632" s="2" t="s">
        <v>4</v>
      </c>
    </row>
    <row r="1633" spans="1:46" x14ac:dyDescent="0.2">
      <c r="A1633" s="2">
        <v>1646970</v>
      </c>
      <c r="B1633" s="2">
        <v>837401</v>
      </c>
      <c r="C1633" s="7">
        <v>22.274686459990001</v>
      </c>
      <c r="D1633" s="7">
        <v>40.762547304497197</v>
      </c>
      <c r="E1633" s="19" t="s">
        <v>2310</v>
      </c>
      <c r="F1633" s="46">
        <f>INDEX(Δεδομένα!$P:$P,MATCH('2021'!E1633,Δεδομένα!$O:$O,0))</f>
        <v>61</v>
      </c>
      <c r="G1633" s="49" t="s">
        <v>2170</v>
      </c>
      <c r="H1633" s="51" t="str">
        <f>INDEX(Δεδομένα!B$1:B$51,MATCH('2021'!G1633,Δεδομένα!A$1:A$51,0))</f>
        <v>ΚΕΝΤΡΙΚΗΣ ΜΑΚΕΔΟΝΙΑΣ</v>
      </c>
      <c r="I1633" s="53">
        <f>INDEX(Δεδομένα!E$1:E$13,MATCH('2021'!H1633,Δεδομένα!D$1:D$13,0))</f>
        <v>3</v>
      </c>
      <c r="J1633" s="4">
        <v>44268</v>
      </c>
      <c r="K1633" s="3" t="s">
        <v>131</v>
      </c>
      <c r="L1633" s="17" t="str">
        <f t="shared" si="116"/>
        <v>13/03/2021 19:15</v>
      </c>
      <c r="M1633" s="4">
        <v>44268</v>
      </c>
      <c r="N1633" s="3" t="s">
        <v>147</v>
      </c>
      <c r="O1633" s="17" t="str">
        <f t="shared" si="117"/>
        <v>13/03/2021 20:00</v>
      </c>
      <c r="P1633" s="24">
        <f t="shared" si="118"/>
        <v>3.125E-2</v>
      </c>
      <c r="Q1633" s="28">
        <v>0</v>
      </c>
      <c r="R1633" s="27">
        <f t="shared" si="119"/>
        <v>45</v>
      </c>
      <c r="S1633" s="3" t="s">
        <v>4</v>
      </c>
      <c r="T1633" s="3" t="s">
        <v>2311</v>
      </c>
      <c r="U1633" s="3" t="s">
        <v>4</v>
      </c>
      <c r="V1633" s="3" t="s">
        <v>2345</v>
      </c>
      <c r="W1633" s="5">
        <v>0</v>
      </c>
      <c r="X1633" s="5">
        <v>0</v>
      </c>
      <c r="Y1633" s="5">
        <v>0</v>
      </c>
      <c r="Z1633" s="5">
        <v>0</v>
      </c>
      <c r="AA1633" s="5">
        <v>0.2</v>
      </c>
      <c r="AB1633" s="5">
        <v>0</v>
      </c>
      <c r="AC1633" s="5">
        <v>0</v>
      </c>
      <c r="AD1633" s="5">
        <v>0</v>
      </c>
      <c r="AE1633" s="2">
        <v>2</v>
      </c>
      <c r="AF1633" s="2">
        <v>0</v>
      </c>
      <c r="AG1633" s="2">
        <v>0</v>
      </c>
      <c r="AH1633" s="2">
        <v>0</v>
      </c>
      <c r="AI1633" s="2">
        <v>0</v>
      </c>
      <c r="AJ1633" s="2">
        <v>1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 t="s">
        <v>4</v>
      </c>
      <c r="AT1633" s="2" t="s">
        <v>4</v>
      </c>
    </row>
    <row r="1634" spans="1:46" x14ac:dyDescent="0.2">
      <c r="A1634" s="2">
        <v>1647003</v>
      </c>
      <c r="B1634" s="2">
        <v>831456</v>
      </c>
      <c r="D1634" s="2"/>
      <c r="E1634" s="19" t="s">
        <v>2310</v>
      </c>
      <c r="F1634" s="46">
        <f>INDEX(Δεδομένα!$P:$P,MATCH('2021'!E1634,Δεδομένα!$O:$O,0))</f>
        <v>61</v>
      </c>
      <c r="G1634" s="49" t="s">
        <v>2170</v>
      </c>
      <c r="H1634" s="51" t="str">
        <f>INDEX(Δεδομένα!B$1:B$51,MATCH('2021'!G1634,Δεδομένα!A$1:A$51,0))</f>
        <v>ΚΕΝΤΡΙΚΗΣ ΜΑΚΕΔΟΝΙΑΣ</v>
      </c>
      <c r="I1634" s="53">
        <f>INDEX(Δεδομένα!E$1:E$13,MATCH('2021'!H1634,Δεδομένα!D$1:D$13,0))</f>
        <v>3</v>
      </c>
      <c r="J1634" s="4">
        <v>44268</v>
      </c>
      <c r="K1634" s="3" t="s">
        <v>599</v>
      </c>
      <c r="L1634" s="17" t="str">
        <f t="shared" si="116"/>
        <v>13/03/2021 22:50</v>
      </c>
      <c r="M1634" s="4">
        <v>44268</v>
      </c>
      <c r="N1634" s="3" t="s">
        <v>2166</v>
      </c>
      <c r="O1634" s="17" t="str">
        <f t="shared" si="117"/>
        <v>13/03/2021 23:20</v>
      </c>
      <c r="P1634" s="24">
        <f t="shared" si="118"/>
        <v>2.0833333328482695E-2</v>
      </c>
      <c r="Q1634" s="28">
        <v>0</v>
      </c>
      <c r="R1634" s="27">
        <f t="shared" si="119"/>
        <v>29.999999993015081</v>
      </c>
      <c r="S1634" s="3" t="s">
        <v>4</v>
      </c>
      <c r="T1634" s="3" t="s">
        <v>2311</v>
      </c>
      <c r="U1634" s="3" t="s">
        <v>4</v>
      </c>
      <c r="V1634" s="3" t="s">
        <v>2315</v>
      </c>
      <c r="W1634" s="5">
        <v>0</v>
      </c>
      <c r="X1634" s="5">
        <v>0</v>
      </c>
      <c r="Y1634" s="5">
        <v>0</v>
      </c>
      <c r="Z1634" s="5">
        <v>0.1</v>
      </c>
      <c r="AA1634" s="5">
        <v>0</v>
      </c>
      <c r="AB1634" s="5">
        <v>0</v>
      </c>
      <c r="AC1634" s="5">
        <v>0</v>
      </c>
      <c r="AD1634" s="5">
        <v>0</v>
      </c>
      <c r="AE1634" s="2">
        <v>2</v>
      </c>
      <c r="AF1634" s="2">
        <v>0</v>
      </c>
      <c r="AG1634" s="2">
        <v>0</v>
      </c>
      <c r="AH1634" s="2">
        <v>0</v>
      </c>
      <c r="AI1634" s="2">
        <v>0</v>
      </c>
      <c r="AJ1634" s="2">
        <v>1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 t="s">
        <v>4</v>
      </c>
      <c r="AT1634" s="2" t="s">
        <v>4</v>
      </c>
    </row>
    <row r="1635" spans="1:46" x14ac:dyDescent="0.2">
      <c r="A1635" s="2">
        <v>1647010</v>
      </c>
      <c r="B1635" s="2">
        <v>837599</v>
      </c>
      <c r="C1635" s="7">
        <v>22.2818574703468</v>
      </c>
      <c r="D1635" s="7">
        <v>40.781785188603102</v>
      </c>
      <c r="E1635" s="19" t="s">
        <v>2310</v>
      </c>
      <c r="F1635" s="46">
        <f>INDEX(Δεδομένα!$P:$P,MATCH('2021'!E1635,Δεδομένα!$O:$O,0))</f>
        <v>61</v>
      </c>
      <c r="G1635" s="49" t="s">
        <v>2170</v>
      </c>
      <c r="H1635" s="51" t="str">
        <f>INDEX(Δεδομένα!B$1:B$51,MATCH('2021'!G1635,Δεδομένα!A$1:A$51,0))</f>
        <v>ΚΕΝΤΡΙΚΗΣ ΜΑΚΕΔΟΝΙΑΣ</v>
      </c>
      <c r="I1635" s="53">
        <f>INDEX(Δεδομένα!E$1:E$13,MATCH('2021'!H1635,Δεδομένα!D$1:D$13,0))</f>
        <v>3</v>
      </c>
      <c r="J1635" s="4">
        <v>44269</v>
      </c>
      <c r="K1635" s="3" t="s">
        <v>745</v>
      </c>
      <c r="L1635" s="17" t="str">
        <f t="shared" si="116"/>
        <v>14/03/2021 16:35</v>
      </c>
      <c r="M1635" s="4">
        <v>44269</v>
      </c>
      <c r="N1635" s="3" t="s">
        <v>483</v>
      </c>
      <c r="O1635" s="17" t="str">
        <f t="shared" si="117"/>
        <v>14/03/2021 18:10</v>
      </c>
      <c r="P1635" s="24">
        <f t="shared" si="118"/>
        <v>6.5972222226264421E-2</v>
      </c>
      <c r="Q1635" s="28">
        <v>0</v>
      </c>
      <c r="R1635" s="27">
        <f t="shared" si="119"/>
        <v>95.000000005820766</v>
      </c>
      <c r="S1635" s="3" t="s">
        <v>4</v>
      </c>
      <c r="T1635" s="3" t="s">
        <v>2311</v>
      </c>
      <c r="U1635" s="3" t="s">
        <v>4</v>
      </c>
      <c r="V1635" s="3" t="s">
        <v>2344</v>
      </c>
      <c r="W1635" s="5">
        <v>0</v>
      </c>
      <c r="X1635" s="5">
        <v>0</v>
      </c>
      <c r="Y1635" s="5">
        <v>0</v>
      </c>
      <c r="Z1635" s="5">
        <v>0.1</v>
      </c>
      <c r="AA1635" s="5">
        <v>0</v>
      </c>
      <c r="AB1635" s="5">
        <v>0</v>
      </c>
      <c r="AC1635" s="5">
        <v>0</v>
      </c>
      <c r="AD1635" s="5">
        <v>0</v>
      </c>
      <c r="AE1635" s="2">
        <v>2</v>
      </c>
      <c r="AF1635" s="2">
        <v>0</v>
      </c>
      <c r="AG1635" s="2">
        <v>0</v>
      </c>
      <c r="AH1635" s="2">
        <v>0</v>
      </c>
      <c r="AI1635" s="2">
        <v>0</v>
      </c>
      <c r="AJ1635" s="2">
        <v>1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 t="s">
        <v>4</v>
      </c>
      <c r="AT1635" s="2" t="s">
        <v>4</v>
      </c>
    </row>
    <row r="1636" spans="1:46" x14ac:dyDescent="0.2">
      <c r="A1636" s="2">
        <v>1647018</v>
      </c>
      <c r="B1636" s="2">
        <v>837732</v>
      </c>
      <c r="C1636" s="7">
        <v>22.4369618292307</v>
      </c>
      <c r="D1636" s="7">
        <v>40.766928455203598</v>
      </c>
      <c r="E1636" s="19" t="s">
        <v>2310</v>
      </c>
      <c r="F1636" s="46">
        <f>INDEX(Δεδομένα!$P:$P,MATCH('2021'!E1636,Δεδομένα!$O:$O,0))</f>
        <v>61</v>
      </c>
      <c r="G1636" s="49" t="s">
        <v>2170</v>
      </c>
      <c r="H1636" s="51" t="str">
        <f>INDEX(Δεδομένα!B$1:B$51,MATCH('2021'!G1636,Δεδομένα!A$1:A$51,0))</f>
        <v>ΚΕΝΤΡΙΚΗΣ ΜΑΚΕΔΟΝΙΑΣ</v>
      </c>
      <c r="I1636" s="53">
        <f>INDEX(Δεδομένα!E$1:E$13,MATCH('2021'!H1636,Δεδομένα!D$1:D$13,0))</f>
        <v>3</v>
      </c>
      <c r="J1636" s="4">
        <v>44270</v>
      </c>
      <c r="K1636" s="3" t="s">
        <v>2346</v>
      </c>
      <c r="L1636" s="17" t="str">
        <f t="shared" si="116"/>
        <v>15/03/2021 10:11</v>
      </c>
      <c r="M1636" s="4">
        <v>44270</v>
      </c>
      <c r="N1636" s="3" t="s">
        <v>2347</v>
      </c>
      <c r="O1636" s="17" t="str">
        <f t="shared" si="117"/>
        <v>15/03/2021 10:21</v>
      </c>
      <c r="P1636" s="24">
        <f t="shared" si="118"/>
        <v>6.9444444452528842E-3</v>
      </c>
      <c r="Q1636" s="28">
        <v>0</v>
      </c>
      <c r="R1636" s="27">
        <f t="shared" si="119"/>
        <v>10.000000001164153</v>
      </c>
      <c r="S1636" s="3" t="s">
        <v>4</v>
      </c>
      <c r="T1636" s="3" t="s">
        <v>2311</v>
      </c>
      <c r="U1636" s="3" t="s">
        <v>4</v>
      </c>
      <c r="V1636" s="3" t="s">
        <v>2319</v>
      </c>
      <c r="W1636" s="5">
        <v>0</v>
      </c>
      <c r="X1636" s="5">
        <v>0</v>
      </c>
      <c r="Y1636" s="5">
        <v>0</v>
      </c>
      <c r="Z1636" s="5">
        <v>0</v>
      </c>
      <c r="AA1636" s="5">
        <v>0.1</v>
      </c>
      <c r="AB1636" s="5">
        <v>0</v>
      </c>
      <c r="AC1636" s="5">
        <v>0</v>
      </c>
      <c r="AD1636" s="5">
        <v>0</v>
      </c>
      <c r="AE1636" s="2">
        <v>2</v>
      </c>
      <c r="AF1636" s="2">
        <v>0</v>
      </c>
      <c r="AG1636" s="2">
        <v>0</v>
      </c>
      <c r="AH1636" s="2">
        <v>0</v>
      </c>
      <c r="AI1636" s="2">
        <v>0</v>
      </c>
      <c r="AJ1636" s="2">
        <v>1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 t="s">
        <v>4</v>
      </c>
      <c r="AT1636" s="2" t="s">
        <v>4</v>
      </c>
    </row>
    <row r="1637" spans="1:46" x14ac:dyDescent="0.2">
      <c r="A1637" s="2">
        <v>1647037</v>
      </c>
      <c r="B1637" s="2">
        <v>837841</v>
      </c>
      <c r="C1637" s="7">
        <v>22.3927559232135</v>
      </c>
      <c r="D1637" s="7">
        <v>40.718859273858001</v>
      </c>
      <c r="E1637" s="19" t="s">
        <v>2310</v>
      </c>
      <c r="F1637" s="46">
        <f>INDEX(Δεδομένα!$P:$P,MATCH('2021'!E1637,Δεδομένα!$O:$O,0))</f>
        <v>61</v>
      </c>
      <c r="G1637" s="49" t="s">
        <v>2170</v>
      </c>
      <c r="H1637" s="51" t="str">
        <f>INDEX(Δεδομένα!B$1:B$51,MATCH('2021'!G1637,Δεδομένα!A$1:A$51,0))</f>
        <v>ΚΕΝΤΡΙΚΗΣ ΜΑΚΕΔΟΝΙΑΣ</v>
      </c>
      <c r="I1637" s="53">
        <f>INDEX(Δεδομένα!E$1:E$13,MATCH('2021'!H1637,Δεδομένα!D$1:D$13,0))</f>
        <v>3</v>
      </c>
      <c r="J1637" s="4">
        <v>44270</v>
      </c>
      <c r="K1637" s="3" t="s">
        <v>46</v>
      </c>
      <c r="L1637" s="17" t="str">
        <f t="shared" si="116"/>
        <v>15/03/2021 16:55</v>
      </c>
      <c r="M1637" s="4">
        <v>44270</v>
      </c>
      <c r="N1637" s="3" t="s">
        <v>1259</v>
      </c>
      <c r="O1637" s="17" t="str">
        <f t="shared" si="117"/>
        <v>15/03/2021 17:44</v>
      </c>
      <c r="P1637" s="24">
        <f t="shared" si="118"/>
        <v>3.4027777779556345E-2</v>
      </c>
      <c r="Q1637" s="28">
        <v>0</v>
      </c>
      <c r="R1637" s="27">
        <f t="shared" si="119"/>
        <v>49.000000002561137</v>
      </c>
      <c r="S1637" s="3" t="s">
        <v>4</v>
      </c>
      <c r="T1637" s="3" t="s">
        <v>2311</v>
      </c>
      <c r="U1637" s="3" t="s">
        <v>4</v>
      </c>
      <c r="V1637" s="3" t="s">
        <v>2323</v>
      </c>
      <c r="W1637" s="5">
        <v>0</v>
      </c>
      <c r="X1637" s="5">
        <v>0</v>
      </c>
      <c r="Y1637" s="5">
        <v>0</v>
      </c>
      <c r="Z1637" s="5">
        <v>0</v>
      </c>
      <c r="AA1637" s="5">
        <v>0.3</v>
      </c>
      <c r="AB1637" s="5">
        <v>0</v>
      </c>
      <c r="AC1637" s="5">
        <v>0</v>
      </c>
      <c r="AD1637" s="5">
        <v>0</v>
      </c>
      <c r="AE1637" s="2">
        <v>2</v>
      </c>
      <c r="AF1637" s="2">
        <v>0</v>
      </c>
      <c r="AG1637" s="2">
        <v>0</v>
      </c>
      <c r="AH1637" s="2">
        <v>0</v>
      </c>
      <c r="AI1637" s="2">
        <v>0</v>
      </c>
      <c r="AJ1637" s="2">
        <v>1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 t="s">
        <v>4</v>
      </c>
      <c r="AT1637" s="2" t="s">
        <v>4</v>
      </c>
    </row>
    <row r="1638" spans="1:46" x14ac:dyDescent="0.2">
      <c r="A1638" s="2">
        <v>1647069</v>
      </c>
      <c r="B1638" s="2">
        <v>837897</v>
      </c>
      <c r="C1638" s="7">
        <v>22.351961641342101</v>
      </c>
      <c r="D1638" s="7">
        <v>40.675448635814803</v>
      </c>
      <c r="E1638" s="19" t="s">
        <v>2310</v>
      </c>
      <c r="F1638" s="46">
        <f>INDEX(Δεδομένα!$P:$P,MATCH('2021'!E1638,Δεδομένα!$O:$O,0))</f>
        <v>61</v>
      </c>
      <c r="G1638" s="49" t="s">
        <v>2170</v>
      </c>
      <c r="H1638" s="51" t="str">
        <f>INDEX(Δεδομένα!B$1:B$51,MATCH('2021'!G1638,Δεδομένα!A$1:A$51,0))</f>
        <v>ΚΕΝΤΡΙΚΗΣ ΜΑΚΕΔΟΝΙΑΣ</v>
      </c>
      <c r="I1638" s="53">
        <f>INDEX(Δεδομένα!E$1:E$13,MATCH('2021'!H1638,Δεδομένα!D$1:D$13,0))</f>
        <v>3</v>
      </c>
      <c r="J1638" s="4">
        <v>44270</v>
      </c>
      <c r="K1638" s="3" t="s">
        <v>1151</v>
      </c>
      <c r="L1638" s="17" t="str">
        <f t="shared" si="116"/>
        <v>15/03/2021 19:21</v>
      </c>
      <c r="M1638" s="4">
        <v>44270</v>
      </c>
      <c r="N1638" s="3" t="s">
        <v>1490</v>
      </c>
      <c r="O1638" s="17" t="str">
        <f t="shared" si="117"/>
        <v>15/03/2021 19:45</v>
      </c>
      <c r="P1638" s="24">
        <f t="shared" si="118"/>
        <v>1.6666666662786156E-2</v>
      </c>
      <c r="Q1638" s="28">
        <v>0</v>
      </c>
      <c r="R1638" s="27">
        <f t="shared" si="119"/>
        <v>23.999999994412065</v>
      </c>
      <c r="S1638" s="3" t="s">
        <v>4</v>
      </c>
      <c r="T1638" s="3" t="s">
        <v>2311</v>
      </c>
      <c r="U1638" s="3" t="s">
        <v>4</v>
      </c>
      <c r="V1638" s="3" t="s">
        <v>2323</v>
      </c>
      <c r="W1638" s="5">
        <v>0</v>
      </c>
      <c r="X1638" s="5">
        <v>0</v>
      </c>
      <c r="Y1638" s="5">
        <v>0</v>
      </c>
      <c r="Z1638" s="5">
        <v>0</v>
      </c>
      <c r="AA1638" s="5">
        <v>0.1</v>
      </c>
      <c r="AB1638" s="5">
        <v>0</v>
      </c>
      <c r="AC1638" s="5">
        <v>0</v>
      </c>
      <c r="AD1638" s="5">
        <v>0</v>
      </c>
      <c r="AE1638" s="2">
        <v>2</v>
      </c>
      <c r="AF1638" s="2">
        <v>0</v>
      </c>
      <c r="AG1638" s="2">
        <v>0</v>
      </c>
      <c r="AH1638" s="2">
        <v>0</v>
      </c>
      <c r="AI1638" s="2">
        <v>0</v>
      </c>
      <c r="AJ1638" s="2">
        <v>1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 t="s">
        <v>4</v>
      </c>
      <c r="AT1638" s="2" t="s">
        <v>4</v>
      </c>
    </row>
    <row r="1639" spans="1:46" x14ac:dyDescent="0.2">
      <c r="A1639" s="2">
        <v>1647144</v>
      </c>
      <c r="B1639" s="2">
        <v>837910</v>
      </c>
      <c r="C1639" s="7">
        <v>22.3327163401249</v>
      </c>
      <c r="D1639" s="7">
        <v>40.796725048381397</v>
      </c>
      <c r="E1639" s="19" t="s">
        <v>2310</v>
      </c>
      <c r="F1639" s="46">
        <f>INDEX(Δεδομένα!$P:$P,MATCH('2021'!E1639,Δεδομένα!$O:$O,0))</f>
        <v>61</v>
      </c>
      <c r="G1639" s="49" t="s">
        <v>2170</v>
      </c>
      <c r="H1639" s="51" t="str">
        <f>INDEX(Δεδομένα!B$1:B$51,MATCH('2021'!G1639,Δεδομένα!A$1:A$51,0))</f>
        <v>ΚΕΝΤΡΙΚΗΣ ΜΑΚΕΔΟΝΙΑΣ</v>
      </c>
      <c r="I1639" s="53">
        <f>INDEX(Δεδομένα!E$1:E$13,MATCH('2021'!H1639,Δεδομένα!D$1:D$13,0))</f>
        <v>3</v>
      </c>
      <c r="J1639" s="4">
        <v>44270</v>
      </c>
      <c r="K1639" s="3" t="s">
        <v>1202</v>
      </c>
      <c r="L1639" s="17" t="str">
        <f t="shared" si="116"/>
        <v>15/03/2021 19:57</v>
      </c>
      <c r="M1639" s="4">
        <v>44270</v>
      </c>
      <c r="N1639" s="3" t="s">
        <v>43</v>
      </c>
      <c r="O1639" s="17" t="str">
        <f t="shared" si="117"/>
        <v>15/03/2021 21:30</v>
      </c>
      <c r="P1639" s="24">
        <f t="shared" si="118"/>
        <v>6.4583333332848269E-2</v>
      </c>
      <c r="Q1639" s="28">
        <v>0</v>
      </c>
      <c r="R1639" s="27">
        <f t="shared" si="119"/>
        <v>92.999999999301508</v>
      </c>
      <c r="S1639" s="3" t="s">
        <v>4</v>
      </c>
      <c r="T1639" s="3" t="s">
        <v>2311</v>
      </c>
      <c r="U1639" s="3" t="s">
        <v>4</v>
      </c>
      <c r="V1639" s="3" t="s">
        <v>2348</v>
      </c>
      <c r="W1639" s="5">
        <v>0</v>
      </c>
      <c r="X1639" s="5">
        <v>0</v>
      </c>
      <c r="Y1639" s="5">
        <v>0</v>
      </c>
      <c r="Z1639" s="5">
        <v>0</v>
      </c>
      <c r="AA1639" s="5">
        <v>0.3</v>
      </c>
      <c r="AB1639" s="5">
        <v>0</v>
      </c>
      <c r="AC1639" s="5">
        <v>0</v>
      </c>
      <c r="AD1639" s="5">
        <v>0</v>
      </c>
      <c r="AE1639" s="2">
        <v>2</v>
      </c>
      <c r="AF1639" s="2">
        <v>0</v>
      </c>
      <c r="AG1639" s="2">
        <v>0</v>
      </c>
      <c r="AH1639" s="2">
        <v>0</v>
      </c>
      <c r="AI1639" s="2">
        <v>0</v>
      </c>
      <c r="AJ1639" s="2">
        <v>1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 t="s">
        <v>4</v>
      </c>
      <c r="AT1639" s="2" t="s">
        <v>4</v>
      </c>
    </row>
    <row r="1640" spans="1:46" x14ac:dyDescent="0.2">
      <c r="A1640" s="2">
        <v>1647166</v>
      </c>
      <c r="B1640" s="2">
        <v>837935</v>
      </c>
      <c r="C1640" s="7">
        <v>22.4206352233887</v>
      </c>
      <c r="D1640" s="7">
        <v>40.688392639160199</v>
      </c>
      <c r="E1640" s="19" t="s">
        <v>2310</v>
      </c>
      <c r="F1640" s="46">
        <f>INDEX(Δεδομένα!$P:$P,MATCH('2021'!E1640,Δεδομένα!$O:$O,0))</f>
        <v>61</v>
      </c>
      <c r="G1640" s="49" t="s">
        <v>2170</v>
      </c>
      <c r="H1640" s="51" t="str">
        <f>INDEX(Δεδομένα!B$1:B$51,MATCH('2021'!G1640,Δεδομένα!A$1:A$51,0))</f>
        <v>ΚΕΝΤΡΙΚΗΣ ΜΑΚΕΔΟΝΙΑΣ</v>
      </c>
      <c r="I1640" s="53">
        <f>INDEX(Δεδομένα!E$1:E$13,MATCH('2021'!H1640,Δεδομένα!D$1:D$13,0))</f>
        <v>3</v>
      </c>
      <c r="J1640" s="4">
        <v>44270</v>
      </c>
      <c r="K1640" s="3" t="s">
        <v>1422</v>
      </c>
      <c r="L1640" s="17" t="str">
        <f t="shared" si="116"/>
        <v>15/03/2021 21:22</v>
      </c>
      <c r="M1640" s="4">
        <v>44270</v>
      </c>
      <c r="N1640" s="3" t="s">
        <v>2304</v>
      </c>
      <c r="O1640" s="17" t="str">
        <f t="shared" si="117"/>
        <v>15/03/2021 21:47</v>
      </c>
      <c r="P1640" s="24">
        <f t="shared" si="118"/>
        <v>1.7361111109494232E-2</v>
      </c>
      <c r="Q1640" s="28">
        <v>0</v>
      </c>
      <c r="R1640" s="27">
        <f t="shared" si="119"/>
        <v>24.999999997671694</v>
      </c>
      <c r="S1640" s="3" t="s">
        <v>4</v>
      </c>
      <c r="T1640" s="3" t="s">
        <v>2311</v>
      </c>
      <c r="U1640" s="3" t="s">
        <v>4</v>
      </c>
      <c r="V1640" s="3" t="s">
        <v>2319</v>
      </c>
      <c r="W1640" s="5">
        <v>0</v>
      </c>
      <c r="X1640" s="5">
        <v>0</v>
      </c>
      <c r="Y1640" s="5">
        <v>0</v>
      </c>
      <c r="Z1640" s="5">
        <v>0</v>
      </c>
      <c r="AA1640" s="5">
        <v>0.1</v>
      </c>
      <c r="AB1640" s="5">
        <v>0</v>
      </c>
      <c r="AC1640" s="5">
        <v>0</v>
      </c>
      <c r="AD1640" s="5">
        <v>0</v>
      </c>
      <c r="AE1640" s="2">
        <v>2</v>
      </c>
      <c r="AF1640" s="2">
        <v>0</v>
      </c>
      <c r="AG1640" s="2">
        <v>0</v>
      </c>
      <c r="AH1640" s="2">
        <v>0</v>
      </c>
      <c r="AI1640" s="2">
        <v>0</v>
      </c>
      <c r="AJ1640" s="2">
        <v>1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 t="s">
        <v>4</v>
      </c>
      <c r="AT1640" s="2" t="s">
        <v>4</v>
      </c>
    </row>
    <row r="1641" spans="1:46" x14ac:dyDescent="0.2">
      <c r="A1641" s="2">
        <v>1647482</v>
      </c>
      <c r="B1641" s="2">
        <v>838132</v>
      </c>
      <c r="C1641" s="7">
        <v>22.2817626646031</v>
      </c>
      <c r="D1641" s="7">
        <v>40.781286320924799</v>
      </c>
      <c r="E1641" s="19" t="s">
        <v>2310</v>
      </c>
      <c r="F1641" s="46">
        <f>INDEX(Δεδομένα!$P:$P,MATCH('2021'!E1641,Δεδομένα!$O:$O,0))</f>
        <v>61</v>
      </c>
      <c r="G1641" s="49" t="s">
        <v>2170</v>
      </c>
      <c r="H1641" s="51" t="str">
        <f>INDEX(Δεδομένα!B$1:B$51,MATCH('2021'!G1641,Δεδομένα!A$1:A$51,0))</f>
        <v>ΚΕΝΤΡΙΚΗΣ ΜΑΚΕΔΟΝΙΑΣ</v>
      </c>
      <c r="I1641" s="53">
        <f>INDEX(Δεδομένα!E$1:E$13,MATCH('2021'!H1641,Δεδομένα!D$1:D$13,0))</f>
        <v>3</v>
      </c>
      <c r="J1641" s="4">
        <v>44271</v>
      </c>
      <c r="K1641" s="3" t="s">
        <v>345</v>
      </c>
      <c r="L1641" s="17" t="str">
        <f t="shared" si="116"/>
        <v>16/03/2021 12:10</v>
      </c>
      <c r="M1641" s="4">
        <v>44271</v>
      </c>
      <c r="N1641" s="3" t="s">
        <v>67</v>
      </c>
      <c r="O1641" s="17" t="str">
        <f t="shared" si="117"/>
        <v>16/03/2021 13:04</v>
      </c>
      <c r="P1641" s="24">
        <f t="shared" si="118"/>
        <v>3.7499999998544808E-2</v>
      </c>
      <c r="Q1641" s="28">
        <v>0</v>
      </c>
      <c r="R1641" s="27">
        <f t="shared" si="119"/>
        <v>53.999999997904524</v>
      </c>
      <c r="S1641" s="3" t="s">
        <v>4</v>
      </c>
      <c r="T1641" s="3" t="s">
        <v>2311</v>
      </c>
      <c r="U1641" s="3" t="s">
        <v>2349</v>
      </c>
      <c r="V1641" s="3" t="s">
        <v>2344</v>
      </c>
      <c r="W1641" s="5">
        <v>0</v>
      </c>
      <c r="X1641" s="5">
        <v>0</v>
      </c>
      <c r="Y1641" s="5">
        <v>0</v>
      </c>
      <c r="Z1641" s="5">
        <v>0</v>
      </c>
      <c r="AA1641" s="5">
        <v>0.5</v>
      </c>
      <c r="AB1641" s="5">
        <v>0</v>
      </c>
      <c r="AC1641" s="5">
        <v>0</v>
      </c>
      <c r="AD1641" s="5">
        <v>0</v>
      </c>
      <c r="AE1641" s="2">
        <v>2</v>
      </c>
      <c r="AF1641" s="2">
        <v>0</v>
      </c>
      <c r="AG1641" s="2">
        <v>0</v>
      </c>
      <c r="AH1641" s="2">
        <v>0</v>
      </c>
      <c r="AI1641" s="2">
        <v>0</v>
      </c>
      <c r="AJ1641" s="2">
        <v>1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 t="s">
        <v>4</v>
      </c>
      <c r="AT1641" s="2" t="s">
        <v>4</v>
      </c>
    </row>
    <row r="1642" spans="1:46" x14ac:dyDescent="0.2">
      <c r="A1642" s="2">
        <v>1647506</v>
      </c>
      <c r="B1642" s="2">
        <v>838402</v>
      </c>
      <c r="C1642" s="7">
        <v>22.3172519530806</v>
      </c>
      <c r="D1642" s="7">
        <v>40.779009671798299</v>
      </c>
      <c r="E1642" s="19" t="s">
        <v>2310</v>
      </c>
      <c r="F1642" s="46">
        <f>INDEX(Δεδομένα!$P:$P,MATCH('2021'!E1642,Δεδομένα!$O:$O,0))</f>
        <v>61</v>
      </c>
      <c r="G1642" s="49" t="s">
        <v>2170</v>
      </c>
      <c r="H1642" s="51" t="str">
        <f>INDEX(Δεδομένα!B$1:B$51,MATCH('2021'!G1642,Δεδομένα!A$1:A$51,0))</f>
        <v>ΚΕΝΤΡΙΚΗΣ ΜΑΚΕΔΟΝΙΑΣ</v>
      </c>
      <c r="I1642" s="53">
        <f>INDEX(Δεδομένα!E$1:E$13,MATCH('2021'!H1642,Δεδομένα!D$1:D$13,0))</f>
        <v>3</v>
      </c>
      <c r="J1642" s="4">
        <v>44271</v>
      </c>
      <c r="K1642" s="3" t="s">
        <v>1792</v>
      </c>
      <c r="L1642" s="17" t="str">
        <f t="shared" si="116"/>
        <v>16/03/2021 20:39</v>
      </c>
      <c r="M1642" s="4">
        <v>44271</v>
      </c>
      <c r="N1642" s="3" t="s">
        <v>497</v>
      </c>
      <c r="O1642" s="17" t="str">
        <f t="shared" si="117"/>
        <v>16/03/2021 21:00</v>
      </c>
      <c r="P1642" s="24">
        <f t="shared" si="118"/>
        <v>1.4583333329937886E-2</v>
      </c>
      <c r="Q1642" s="28">
        <v>0</v>
      </c>
      <c r="R1642" s="27">
        <f t="shared" si="119"/>
        <v>20.999999995110556</v>
      </c>
      <c r="S1642" s="3" t="s">
        <v>4</v>
      </c>
      <c r="T1642" s="3" t="s">
        <v>2311</v>
      </c>
      <c r="U1642" s="3" t="s">
        <v>2330</v>
      </c>
      <c r="V1642" s="3" t="s">
        <v>2331</v>
      </c>
      <c r="W1642" s="5">
        <v>0</v>
      </c>
      <c r="X1642" s="5">
        <v>0</v>
      </c>
      <c r="Y1642" s="5">
        <v>0</v>
      </c>
      <c r="Z1642" s="5">
        <v>0</v>
      </c>
      <c r="AA1642" s="5">
        <v>0.1</v>
      </c>
      <c r="AB1642" s="5">
        <v>0</v>
      </c>
      <c r="AC1642" s="5">
        <v>0</v>
      </c>
      <c r="AD1642" s="5">
        <v>0</v>
      </c>
      <c r="AE1642" s="2">
        <v>2</v>
      </c>
      <c r="AF1642" s="2">
        <v>0</v>
      </c>
      <c r="AG1642" s="2">
        <v>0</v>
      </c>
      <c r="AH1642" s="2">
        <v>0</v>
      </c>
      <c r="AI1642" s="2">
        <v>0</v>
      </c>
      <c r="AJ1642" s="2">
        <v>1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 t="s">
        <v>4</v>
      </c>
      <c r="AT1642" s="2" t="s">
        <v>4</v>
      </c>
    </row>
    <row r="1643" spans="1:46" x14ac:dyDescent="0.2">
      <c r="A1643" s="2">
        <v>1647510</v>
      </c>
      <c r="B1643" s="2">
        <v>838411</v>
      </c>
      <c r="C1643" s="7">
        <v>22.6345342253023</v>
      </c>
      <c r="D1643" s="7">
        <v>40.742520650041399</v>
      </c>
      <c r="E1643" s="19" t="s">
        <v>2310</v>
      </c>
      <c r="F1643" s="46">
        <f>INDEX(Δεδομένα!$P:$P,MATCH('2021'!E1643,Δεδομένα!$O:$O,0))</f>
        <v>61</v>
      </c>
      <c r="G1643" s="49" t="s">
        <v>1550</v>
      </c>
      <c r="H1643" s="51" t="str">
        <f>INDEX(Δεδομένα!B$1:B$51,MATCH('2021'!G1643,Δεδομένα!A$1:A$51,0))</f>
        <v>ΚΕΝΤΡΙΚΗΣ ΜΑΚΕΔΟΝΙΑΣ</v>
      </c>
      <c r="I1643" s="53">
        <f>INDEX(Δεδομένα!E$1:E$13,MATCH('2021'!H1643,Δεδομένα!D$1:D$13,0))</f>
        <v>3</v>
      </c>
      <c r="J1643" s="4">
        <v>44271</v>
      </c>
      <c r="K1643" s="3" t="s">
        <v>2350</v>
      </c>
      <c r="L1643" s="17" t="str">
        <f t="shared" si="116"/>
        <v>16/03/2021 21:21</v>
      </c>
      <c r="M1643" s="4">
        <v>44271</v>
      </c>
      <c r="N1643" s="3" t="s">
        <v>2351</v>
      </c>
      <c r="O1643" s="17" t="str">
        <f t="shared" si="117"/>
        <v>16/03/2021 23:02</v>
      </c>
      <c r="P1643" s="24">
        <f t="shared" si="118"/>
        <v>7.013888889196096E-2</v>
      </c>
      <c r="Q1643" s="28">
        <v>0</v>
      </c>
      <c r="R1643" s="27">
        <f t="shared" si="119"/>
        <v>101.00000000442378</v>
      </c>
      <c r="S1643" s="3" t="s">
        <v>4</v>
      </c>
      <c r="T1643" s="3" t="s">
        <v>1645</v>
      </c>
      <c r="U1643" s="3" t="s">
        <v>2352</v>
      </c>
      <c r="V1643" s="3" t="s">
        <v>2353</v>
      </c>
      <c r="W1643" s="5">
        <v>0</v>
      </c>
      <c r="X1643" s="5">
        <v>0</v>
      </c>
      <c r="Y1643" s="5">
        <v>0</v>
      </c>
      <c r="Z1643" s="5">
        <v>0</v>
      </c>
      <c r="AA1643" s="5">
        <v>0.5</v>
      </c>
      <c r="AB1643" s="5">
        <v>0</v>
      </c>
      <c r="AC1643" s="5">
        <v>0</v>
      </c>
      <c r="AD1643" s="5">
        <v>0</v>
      </c>
      <c r="AE1643" s="2">
        <v>2</v>
      </c>
      <c r="AF1643" s="2">
        <v>0</v>
      </c>
      <c r="AG1643" s="2">
        <v>0</v>
      </c>
      <c r="AH1643" s="2">
        <v>0</v>
      </c>
      <c r="AI1643" s="2">
        <v>0</v>
      </c>
      <c r="AJ1643" s="2">
        <v>1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 t="s">
        <v>4</v>
      </c>
      <c r="AT1643" s="2" t="s">
        <v>4</v>
      </c>
    </row>
    <row r="1644" spans="1:46" x14ac:dyDescent="0.2">
      <c r="A1644" s="2">
        <v>1647882</v>
      </c>
      <c r="B1644" s="2">
        <v>838637</v>
      </c>
      <c r="C1644" s="7">
        <v>22.297828385603399</v>
      </c>
      <c r="D1644" s="7">
        <v>40.679866200524302</v>
      </c>
      <c r="E1644" s="19" t="s">
        <v>2310</v>
      </c>
      <c r="F1644" s="46">
        <f>INDEX(Δεδομένα!$P:$P,MATCH('2021'!E1644,Δεδομένα!$O:$O,0))</f>
        <v>61</v>
      </c>
      <c r="G1644" s="49" t="s">
        <v>2170</v>
      </c>
      <c r="H1644" s="51" t="str">
        <f>INDEX(Δεδομένα!B$1:B$51,MATCH('2021'!G1644,Δεδομένα!A$1:A$51,0))</f>
        <v>ΚΕΝΤΡΙΚΗΣ ΜΑΚΕΔΟΝΙΑΣ</v>
      </c>
      <c r="I1644" s="53">
        <f>INDEX(Δεδομένα!E$1:E$13,MATCH('2021'!H1644,Δεδομένα!D$1:D$13,0))</f>
        <v>3</v>
      </c>
      <c r="J1644" s="4">
        <v>44272</v>
      </c>
      <c r="K1644" s="3" t="s">
        <v>723</v>
      </c>
      <c r="L1644" s="17" t="str">
        <f t="shared" si="116"/>
        <v>17/03/2021 17:18</v>
      </c>
      <c r="M1644" s="4">
        <v>44272</v>
      </c>
      <c r="N1644" s="3" t="s">
        <v>1259</v>
      </c>
      <c r="O1644" s="17" t="str">
        <f t="shared" si="117"/>
        <v>17/03/2021 17:44</v>
      </c>
      <c r="P1644" s="24">
        <f t="shared" si="118"/>
        <v>1.8055555556202307E-2</v>
      </c>
      <c r="Q1644" s="28">
        <v>0</v>
      </c>
      <c r="R1644" s="27">
        <f t="shared" si="119"/>
        <v>26.000000000931323</v>
      </c>
      <c r="S1644" s="3" t="s">
        <v>4</v>
      </c>
      <c r="T1644" s="3" t="s">
        <v>2311</v>
      </c>
      <c r="U1644" s="3" t="s">
        <v>2322</v>
      </c>
      <c r="V1644" s="3" t="s">
        <v>2323</v>
      </c>
      <c r="W1644" s="5">
        <v>0</v>
      </c>
      <c r="X1644" s="5">
        <v>0</v>
      </c>
      <c r="Y1644" s="5">
        <v>0</v>
      </c>
      <c r="Z1644" s="5">
        <v>0</v>
      </c>
      <c r="AA1644" s="5">
        <v>0.1</v>
      </c>
      <c r="AB1644" s="5">
        <v>0</v>
      </c>
      <c r="AC1644" s="5">
        <v>0</v>
      </c>
      <c r="AD1644" s="5">
        <v>0</v>
      </c>
      <c r="AE1644" s="2">
        <v>2</v>
      </c>
      <c r="AF1644" s="2">
        <v>0</v>
      </c>
      <c r="AG1644" s="2">
        <v>0</v>
      </c>
      <c r="AH1644" s="2">
        <v>0</v>
      </c>
      <c r="AI1644" s="2">
        <v>0</v>
      </c>
      <c r="AJ1644" s="2">
        <v>1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 t="s">
        <v>4</v>
      </c>
      <c r="AT1644" s="2" t="s">
        <v>4</v>
      </c>
    </row>
    <row r="1645" spans="1:46" x14ac:dyDescent="0.2">
      <c r="A1645" s="2">
        <v>1647858</v>
      </c>
      <c r="B1645" s="2">
        <v>838693</v>
      </c>
      <c r="C1645" s="7">
        <v>22.305142421476798</v>
      </c>
      <c r="D1645" s="7">
        <v>40.707558222914898</v>
      </c>
      <c r="E1645" s="19" t="s">
        <v>2310</v>
      </c>
      <c r="F1645" s="46">
        <f>INDEX(Δεδομένα!$P:$P,MATCH('2021'!E1645,Δεδομένα!$O:$O,0))</f>
        <v>61</v>
      </c>
      <c r="G1645" s="49" t="s">
        <v>2170</v>
      </c>
      <c r="H1645" s="51" t="str">
        <f>INDEX(Δεδομένα!B$1:B$51,MATCH('2021'!G1645,Δεδομένα!A$1:A$51,0))</f>
        <v>ΚΕΝΤΡΙΚΗΣ ΜΑΚΕΔΟΝΙΑΣ</v>
      </c>
      <c r="I1645" s="53">
        <f>INDEX(Δεδομένα!E$1:E$13,MATCH('2021'!H1645,Δεδομένα!D$1:D$13,0))</f>
        <v>3</v>
      </c>
      <c r="J1645" s="4">
        <v>44272</v>
      </c>
      <c r="K1645" s="3" t="s">
        <v>1763</v>
      </c>
      <c r="L1645" s="17" t="str">
        <f t="shared" si="116"/>
        <v>17/03/2021 19:32</v>
      </c>
      <c r="M1645" s="4">
        <v>44272</v>
      </c>
      <c r="N1645" s="3" t="s">
        <v>256</v>
      </c>
      <c r="O1645" s="17" t="str">
        <f t="shared" si="117"/>
        <v>17/03/2021 20:15</v>
      </c>
      <c r="P1645" s="24">
        <f t="shared" si="118"/>
        <v>2.9861111113859806E-2</v>
      </c>
      <c r="Q1645" s="28">
        <v>0</v>
      </c>
      <c r="R1645" s="27">
        <f t="shared" si="119"/>
        <v>43.000000003958121</v>
      </c>
      <c r="S1645" s="3" t="s">
        <v>4</v>
      </c>
      <c r="T1645" s="3" t="s">
        <v>2311</v>
      </c>
      <c r="U1645" s="3" t="s">
        <v>2354</v>
      </c>
      <c r="V1645" s="3" t="s">
        <v>2316</v>
      </c>
      <c r="W1645" s="5">
        <v>0</v>
      </c>
      <c r="X1645" s="5">
        <v>0</v>
      </c>
      <c r="Y1645" s="5">
        <v>0</v>
      </c>
      <c r="Z1645" s="5">
        <v>0</v>
      </c>
      <c r="AA1645" s="5">
        <v>0.2</v>
      </c>
      <c r="AB1645" s="5">
        <v>0</v>
      </c>
      <c r="AC1645" s="5">
        <v>0</v>
      </c>
      <c r="AD1645" s="5">
        <v>0</v>
      </c>
      <c r="AE1645" s="2">
        <v>2</v>
      </c>
      <c r="AF1645" s="2">
        <v>0</v>
      </c>
      <c r="AG1645" s="2">
        <v>0</v>
      </c>
      <c r="AH1645" s="2">
        <v>0</v>
      </c>
      <c r="AI1645" s="2">
        <v>0</v>
      </c>
      <c r="AJ1645" s="2">
        <v>1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 t="s">
        <v>4</v>
      </c>
      <c r="AT1645" s="2" t="s">
        <v>4</v>
      </c>
    </row>
    <row r="1646" spans="1:46" x14ac:dyDescent="0.2">
      <c r="A1646" s="2">
        <v>1647846</v>
      </c>
      <c r="B1646" s="2">
        <v>838712</v>
      </c>
      <c r="C1646" s="7">
        <v>22.3176316199295</v>
      </c>
      <c r="D1646" s="7">
        <v>40.778763848438501</v>
      </c>
      <c r="E1646" s="19" t="s">
        <v>2310</v>
      </c>
      <c r="F1646" s="46">
        <f>INDEX(Δεδομένα!$P:$P,MATCH('2021'!E1646,Δεδομένα!$O:$O,0))</f>
        <v>61</v>
      </c>
      <c r="G1646" s="49" t="s">
        <v>2170</v>
      </c>
      <c r="H1646" s="51" t="str">
        <f>INDEX(Δεδομένα!B$1:B$51,MATCH('2021'!G1646,Δεδομένα!A$1:A$51,0))</f>
        <v>ΚΕΝΤΡΙΚΗΣ ΜΑΚΕΔΟΝΙΑΣ</v>
      </c>
      <c r="I1646" s="53">
        <f>INDEX(Δεδομένα!E$1:E$13,MATCH('2021'!H1646,Δεδομένα!D$1:D$13,0))</f>
        <v>3</v>
      </c>
      <c r="J1646" s="4">
        <v>44272</v>
      </c>
      <c r="K1646" s="3" t="s">
        <v>1098</v>
      </c>
      <c r="L1646" s="17" t="str">
        <f t="shared" si="116"/>
        <v>17/03/2021 20:29</v>
      </c>
      <c r="M1646" s="4">
        <v>44272</v>
      </c>
      <c r="N1646" s="3" t="s">
        <v>756</v>
      </c>
      <c r="O1646" s="17" t="str">
        <f t="shared" si="117"/>
        <v>17/03/2021 20:48</v>
      </c>
      <c r="P1646" s="24">
        <f t="shared" si="118"/>
        <v>1.3194444443797693E-2</v>
      </c>
      <c r="Q1646" s="28">
        <v>0</v>
      </c>
      <c r="R1646" s="27">
        <f t="shared" si="119"/>
        <v>18.999999999068677</v>
      </c>
      <c r="S1646" s="3" t="s">
        <v>4</v>
      </c>
      <c r="T1646" s="3" t="s">
        <v>2311</v>
      </c>
      <c r="U1646" s="3" t="s">
        <v>2330</v>
      </c>
      <c r="V1646" s="3" t="s">
        <v>2331</v>
      </c>
      <c r="W1646" s="5">
        <v>0</v>
      </c>
      <c r="X1646" s="5">
        <v>0</v>
      </c>
      <c r="Y1646" s="5">
        <v>0</v>
      </c>
      <c r="Z1646" s="5">
        <v>0</v>
      </c>
      <c r="AA1646" s="5">
        <v>0.1</v>
      </c>
      <c r="AB1646" s="5">
        <v>0</v>
      </c>
      <c r="AC1646" s="5">
        <v>0</v>
      </c>
      <c r="AD1646" s="5">
        <v>0</v>
      </c>
      <c r="AE1646" s="2">
        <v>2</v>
      </c>
      <c r="AF1646" s="2">
        <v>0</v>
      </c>
      <c r="AG1646" s="2">
        <v>0</v>
      </c>
      <c r="AH1646" s="2">
        <v>0</v>
      </c>
      <c r="AI1646" s="2">
        <v>0</v>
      </c>
      <c r="AJ1646" s="2">
        <v>1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 t="s">
        <v>4</v>
      </c>
      <c r="AT1646" s="2" t="s">
        <v>4</v>
      </c>
    </row>
    <row r="1647" spans="1:46" x14ac:dyDescent="0.2">
      <c r="A1647" s="2">
        <v>1647887</v>
      </c>
      <c r="B1647" s="2">
        <v>838733</v>
      </c>
      <c r="C1647" s="7">
        <v>22.265733807412801</v>
      </c>
      <c r="D1647" s="7">
        <v>40.709425404963703</v>
      </c>
      <c r="E1647" s="19" t="s">
        <v>2310</v>
      </c>
      <c r="F1647" s="46">
        <f>INDEX(Δεδομένα!$P:$P,MATCH('2021'!E1647,Δεδομένα!$O:$O,0))</f>
        <v>61</v>
      </c>
      <c r="G1647" s="49" t="s">
        <v>2170</v>
      </c>
      <c r="H1647" s="51" t="str">
        <f>INDEX(Δεδομένα!B$1:B$51,MATCH('2021'!G1647,Δεδομένα!A$1:A$51,0))</f>
        <v>ΚΕΝΤΡΙΚΗΣ ΜΑΚΕΔΟΝΙΑΣ</v>
      </c>
      <c r="I1647" s="53">
        <f>INDEX(Δεδομένα!E$1:E$13,MATCH('2021'!H1647,Δεδομένα!D$1:D$13,0))</f>
        <v>3</v>
      </c>
      <c r="J1647" s="4">
        <v>44272</v>
      </c>
      <c r="K1647" s="3" t="s">
        <v>2230</v>
      </c>
      <c r="L1647" s="17" t="str">
        <f t="shared" si="116"/>
        <v>17/03/2021 21:57</v>
      </c>
      <c r="M1647" s="4">
        <v>44272</v>
      </c>
      <c r="N1647" s="3" t="s">
        <v>323</v>
      </c>
      <c r="O1647" s="17" t="str">
        <f t="shared" si="117"/>
        <v>17/03/2021 22:35</v>
      </c>
      <c r="P1647" s="24">
        <f t="shared" si="118"/>
        <v>2.6388888887595385E-2</v>
      </c>
      <c r="Q1647" s="28">
        <v>0</v>
      </c>
      <c r="R1647" s="27">
        <f t="shared" si="119"/>
        <v>37.999999998137355</v>
      </c>
      <c r="S1647" s="3" t="s">
        <v>4</v>
      </c>
      <c r="T1647" s="3" t="s">
        <v>2311</v>
      </c>
      <c r="U1647" s="3" t="s">
        <v>2324</v>
      </c>
      <c r="V1647" s="3" t="s">
        <v>2325</v>
      </c>
      <c r="W1647" s="5">
        <v>0</v>
      </c>
      <c r="X1647" s="5">
        <v>0</v>
      </c>
      <c r="Y1647" s="5">
        <v>0</v>
      </c>
      <c r="Z1647" s="5">
        <v>0</v>
      </c>
      <c r="AA1647" s="5">
        <v>0.1</v>
      </c>
      <c r="AB1647" s="5">
        <v>0</v>
      </c>
      <c r="AC1647" s="5">
        <v>0</v>
      </c>
      <c r="AD1647" s="5">
        <v>0</v>
      </c>
      <c r="AE1647" s="2">
        <v>2</v>
      </c>
      <c r="AF1647" s="2">
        <v>0</v>
      </c>
      <c r="AG1647" s="2">
        <v>0</v>
      </c>
      <c r="AH1647" s="2">
        <v>0</v>
      </c>
      <c r="AI1647" s="2">
        <v>0</v>
      </c>
      <c r="AJ1647" s="2">
        <v>1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 t="s">
        <v>4</v>
      </c>
      <c r="AT1647" s="2" t="s">
        <v>4</v>
      </c>
    </row>
    <row r="1648" spans="1:46" x14ac:dyDescent="0.2">
      <c r="A1648" s="2">
        <v>1648210</v>
      </c>
      <c r="B1648" s="2">
        <v>838854</v>
      </c>
      <c r="C1648" s="7">
        <v>22.2759888404386</v>
      </c>
      <c r="D1648" s="7">
        <v>40.814633437804702</v>
      </c>
      <c r="E1648" s="19" t="s">
        <v>2310</v>
      </c>
      <c r="F1648" s="46">
        <f>INDEX(Δεδομένα!$P:$P,MATCH('2021'!E1648,Δεδομένα!$O:$O,0))</f>
        <v>61</v>
      </c>
      <c r="G1648" s="49" t="s">
        <v>2170</v>
      </c>
      <c r="H1648" s="51" t="str">
        <f>INDEX(Δεδομένα!B$1:B$51,MATCH('2021'!G1648,Δεδομένα!A$1:A$51,0))</f>
        <v>ΚΕΝΤΡΙΚΗΣ ΜΑΚΕΔΟΝΙΑΣ</v>
      </c>
      <c r="I1648" s="53">
        <f>INDEX(Δεδομένα!E$1:E$13,MATCH('2021'!H1648,Δεδομένα!D$1:D$13,0))</f>
        <v>3</v>
      </c>
      <c r="J1648" s="4">
        <v>44273</v>
      </c>
      <c r="K1648" s="3" t="s">
        <v>153</v>
      </c>
      <c r="L1648" s="17" t="str">
        <f t="shared" si="116"/>
        <v>18/03/2021 12:32</v>
      </c>
      <c r="M1648" s="4">
        <v>44273</v>
      </c>
      <c r="N1648" s="3" t="s">
        <v>1809</v>
      </c>
      <c r="O1648" s="17" t="str">
        <f t="shared" si="117"/>
        <v>18/03/2021 16:26</v>
      </c>
      <c r="P1648" s="24">
        <f t="shared" si="118"/>
        <v>0.16249999999854481</v>
      </c>
      <c r="Q1648" s="28">
        <v>0</v>
      </c>
      <c r="R1648" s="27">
        <f t="shared" si="119"/>
        <v>233.99999999790452</v>
      </c>
      <c r="S1648" s="3" t="s">
        <v>4</v>
      </c>
      <c r="T1648" s="3" t="s">
        <v>2311</v>
      </c>
      <c r="U1648" s="3" t="s">
        <v>2355</v>
      </c>
      <c r="V1648" s="3" t="s">
        <v>2342</v>
      </c>
      <c r="W1648" s="5">
        <v>0</v>
      </c>
      <c r="X1648" s="5">
        <v>0</v>
      </c>
      <c r="Y1648" s="5">
        <v>0</v>
      </c>
      <c r="Z1648" s="5">
        <v>5</v>
      </c>
      <c r="AA1648" s="5">
        <v>1</v>
      </c>
      <c r="AB1648" s="5">
        <v>0</v>
      </c>
      <c r="AC1648" s="5">
        <v>0</v>
      </c>
      <c r="AD1648" s="5">
        <v>0</v>
      </c>
      <c r="AE1648" s="2">
        <v>2</v>
      </c>
      <c r="AF1648" s="2">
        <v>0</v>
      </c>
      <c r="AG1648" s="2">
        <v>0</v>
      </c>
      <c r="AH1648" s="2">
        <v>0</v>
      </c>
      <c r="AI1648" s="2">
        <v>0</v>
      </c>
      <c r="AJ1648" s="2">
        <v>1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 t="s">
        <v>4</v>
      </c>
      <c r="AT1648" s="2" t="s">
        <v>4</v>
      </c>
    </row>
    <row r="1649" spans="1:46" x14ac:dyDescent="0.2">
      <c r="A1649" s="2">
        <v>1648230</v>
      </c>
      <c r="B1649" s="2">
        <v>838878</v>
      </c>
      <c r="C1649" s="7">
        <v>22.211174177015899</v>
      </c>
      <c r="D1649" s="7">
        <v>40.711234116973102</v>
      </c>
      <c r="E1649" s="19" t="s">
        <v>2310</v>
      </c>
      <c r="F1649" s="46">
        <f>INDEX(Δεδομένα!$P:$P,MATCH('2021'!E1649,Δεδομένα!$O:$O,0))</f>
        <v>61</v>
      </c>
      <c r="G1649" s="49" t="s">
        <v>2170</v>
      </c>
      <c r="H1649" s="51" t="str">
        <f>INDEX(Δεδομένα!B$1:B$51,MATCH('2021'!G1649,Δεδομένα!A$1:A$51,0))</f>
        <v>ΚΕΝΤΡΙΚΗΣ ΜΑΚΕΔΟΝΙΑΣ</v>
      </c>
      <c r="I1649" s="53">
        <f>INDEX(Δεδομένα!E$1:E$13,MATCH('2021'!H1649,Δεδομένα!D$1:D$13,0))</f>
        <v>3</v>
      </c>
      <c r="J1649" s="4">
        <v>44273</v>
      </c>
      <c r="K1649" s="3" t="s">
        <v>26</v>
      </c>
      <c r="L1649" s="17" t="str">
        <f t="shared" si="116"/>
        <v>18/03/2021 13:09</v>
      </c>
      <c r="M1649" s="4">
        <v>44273</v>
      </c>
      <c r="N1649" s="3" t="s">
        <v>478</v>
      </c>
      <c r="O1649" s="17" t="str">
        <f t="shared" si="117"/>
        <v>18/03/2021 16:57</v>
      </c>
      <c r="P1649" s="24">
        <f t="shared" si="118"/>
        <v>0.15833333333284827</v>
      </c>
      <c r="Q1649" s="28">
        <v>0</v>
      </c>
      <c r="R1649" s="27">
        <f t="shared" si="119"/>
        <v>227.99999999930151</v>
      </c>
      <c r="S1649" s="3" t="s">
        <v>4</v>
      </c>
      <c r="T1649" s="3" t="s">
        <v>2311</v>
      </c>
      <c r="U1649" s="3" t="s">
        <v>4</v>
      </c>
      <c r="V1649" s="3" t="s">
        <v>2337</v>
      </c>
      <c r="W1649" s="5">
        <v>0</v>
      </c>
      <c r="X1649" s="5">
        <v>0</v>
      </c>
      <c r="Y1649" s="5">
        <v>0</v>
      </c>
      <c r="Z1649" s="5">
        <v>0</v>
      </c>
      <c r="AA1649" s="5">
        <v>0.3</v>
      </c>
      <c r="AB1649" s="5">
        <v>0</v>
      </c>
      <c r="AC1649" s="5">
        <v>0</v>
      </c>
      <c r="AD1649" s="5">
        <v>0</v>
      </c>
      <c r="AE1649" s="2">
        <v>6</v>
      </c>
      <c r="AF1649" s="2">
        <v>0</v>
      </c>
      <c r="AG1649" s="2">
        <v>0</v>
      </c>
      <c r="AH1649" s="2">
        <v>0</v>
      </c>
      <c r="AI1649" s="2">
        <v>0</v>
      </c>
      <c r="AJ1649" s="2">
        <v>3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 t="s">
        <v>4</v>
      </c>
      <c r="AT1649" s="2" t="s">
        <v>4</v>
      </c>
    </row>
    <row r="1650" spans="1:46" x14ac:dyDescent="0.2">
      <c r="A1650" s="2">
        <v>1648233</v>
      </c>
      <c r="B1650" s="2">
        <v>838897</v>
      </c>
      <c r="C1650" s="7">
        <v>22.319902420043899</v>
      </c>
      <c r="D1650" s="7">
        <v>40.704986572265597</v>
      </c>
      <c r="E1650" s="19" t="s">
        <v>2310</v>
      </c>
      <c r="F1650" s="46">
        <f>INDEX(Δεδομένα!$P:$P,MATCH('2021'!E1650,Δεδομένα!$O:$O,0))</f>
        <v>61</v>
      </c>
      <c r="G1650" s="49" t="s">
        <v>2170</v>
      </c>
      <c r="H1650" s="51" t="str">
        <f>INDEX(Δεδομένα!B$1:B$51,MATCH('2021'!G1650,Δεδομένα!A$1:A$51,0))</f>
        <v>ΚΕΝΤΡΙΚΗΣ ΜΑΚΕΔΟΝΙΑΣ</v>
      </c>
      <c r="I1650" s="53">
        <f>INDEX(Δεδομένα!E$1:E$13,MATCH('2021'!H1650,Δεδομένα!D$1:D$13,0))</f>
        <v>3</v>
      </c>
      <c r="J1650" s="4">
        <v>44273</v>
      </c>
      <c r="K1650" s="3" t="s">
        <v>385</v>
      </c>
      <c r="L1650" s="17" t="str">
        <f t="shared" si="116"/>
        <v>18/03/2021 14:00</v>
      </c>
      <c r="M1650" s="4">
        <v>44273</v>
      </c>
      <c r="N1650" s="3" t="s">
        <v>200</v>
      </c>
      <c r="O1650" s="17" t="str">
        <f t="shared" si="117"/>
        <v>18/03/2021 14:42</v>
      </c>
      <c r="P1650" s="24">
        <f t="shared" si="118"/>
        <v>2.9166666667151731E-2</v>
      </c>
      <c r="Q1650" s="28">
        <v>0</v>
      </c>
      <c r="R1650" s="27">
        <f t="shared" si="119"/>
        <v>42.000000000698492</v>
      </c>
      <c r="S1650" s="3" t="s">
        <v>4</v>
      </c>
      <c r="T1650" s="3" t="s">
        <v>2311</v>
      </c>
      <c r="U1650" s="3" t="s">
        <v>2354</v>
      </c>
      <c r="V1650" s="3" t="s">
        <v>2316</v>
      </c>
      <c r="W1650" s="5">
        <v>0</v>
      </c>
      <c r="X1650" s="5">
        <v>0</v>
      </c>
      <c r="Y1650" s="5">
        <v>0</v>
      </c>
      <c r="Z1650" s="5">
        <v>0</v>
      </c>
      <c r="AA1650" s="5">
        <v>0.5</v>
      </c>
      <c r="AB1650" s="5">
        <v>0</v>
      </c>
      <c r="AC1650" s="5">
        <v>0</v>
      </c>
      <c r="AD1650" s="5">
        <v>0</v>
      </c>
      <c r="AE1650" s="2">
        <v>2</v>
      </c>
      <c r="AF1650" s="2">
        <v>0</v>
      </c>
      <c r="AG1650" s="2">
        <v>0</v>
      </c>
      <c r="AH1650" s="2">
        <v>0</v>
      </c>
      <c r="AI1650" s="2">
        <v>0</v>
      </c>
      <c r="AJ1650" s="2">
        <v>1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 t="s">
        <v>4</v>
      </c>
      <c r="AT1650" s="2" t="s">
        <v>4</v>
      </c>
    </row>
    <row r="1651" spans="1:46" x14ac:dyDescent="0.2">
      <c r="A1651" s="2">
        <v>1648236</v>
      </c>
      <c r="B1651" s="2">
        <v>838910</v>
      </c>
      <c r="C1651" s="7">
        <v>22.265914811653001</v>
      </c>
      <c r="D1651" s="7">
        <v>40.743135443428898</v>
      </c>
      <c r="E1651" s="19" t="s">
        <v>2310</v>
      </c>
      <c r="F1651" s="46">
        <f>INDEX(Δεδομένα!$P:$P,MATCH('2021'!E1651,Δεδομένα!$O:$O,0))</f>
        <v>61</v>
      </c>
      <c r="G1651" s="49" t="s">
        <v>2170</v>
      </c>
      <c r="H1651" s="51" t="str">
        <f>INDEX(Δεδομένα!B$1:B$51,MATCH('2021'!G1651,Δεδομένα!A$1:A$51,0))</f>
        <v>ΚΕΝΤΡΙΚΗΣ ΜΑΚΕΔΟΝΙΑΣ</v>
      </c>
      <c r="I1651" s="53">
        <f>INDEX(Δεδομένα!E$1:E$13,MATCH('2021'!H1651,Δεδομένα!D$1:D$13,0))</f>
        <v>3</v>
      </c>
      <c r="J1651" s="4">
        <v>44273</v>
      </c>
      <c r="K1651" s="3" t="s">
        <v>1385</v>
      </c>
      <c r="L1651" s="17" t="str">
        <f t="shared" si="116"/>
        <v>18/03/2021 15:03</v>
      </c>
      <c r="M1651" s="4">
        <v>44273</v>
      </c>
      <c r="N1651" s="3" t="s">
        <v>1809</v>
      </c>
      <c r="O1651" s="17" t="str">
        <f t="shared" si="117"/>
        <v>18/03/2021 16:26</v>
      </c>
      <c r="P1651" s="24">
        <f t="shared" si="118"/>
        <v>5.7638888887595385E-2</v>
      </c>
      <c r="Q1651" s="28">
        <v>0</v>
      </c>
      <c r="R1651" s="27">
        <f t="shared" si="119"/>
        <v>82.999999998137355</v>
      </c>
      <c r="S1651" s="3" t="s">
        <v>4</v>
      </c>
      <c r="T1651" s="3" t="s">
        <v>2311</v>
      </c>
      <c r="U1651" s="3" t="s">
        <v>2356</v>
      </c>
      <c r="V1651" s="3" t="s">
        <v>2345</v>
      </c>
      <c r="W1651" s="5">
        <v>0</v>
      </c>
      <c r="X1651" s="5">
        <v>0</v>
      </c>
      <c r="Y1651" s="5">
        <v>0</v>
      </c>
      <c r="Z1651" s="5">
        <v>0</v>
      </c>
      <c r="AA1651" s="5">
        <v>3</v>
      </c>
      <c r="AB1651" s="5">
        <v>0</v>
      </c>
      <c r="AC1651" s="5">
        <v>0</v>
      </c>
      <c r="AD1651" s="5">
        <v>0</v>
      </c>
      <c r="AE1651" s="2">
        <v>4</v>
      </c>
      <c r="AF1651" s="2">
        <v>0</v>
      </c>
      <c r="AG1651" s="2">
        <v>0</v>
      </c>
      <c r="AH1651" s="2">
        <v>0</v>
      </c>
      <c r="AI1651" s="2">
        <v>0</v>
      </c>
      <c r="AJ1651" s="2">
        <v>3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 t="s">
        <v>4</v>
      </c>
      <c r="AT1651" s="2" t="s">
        <v>4</v>
      </c>
    </row>
    <row r="1652" spans="1:46" x14ac:dyDescent="0.2">
      <c r="A1652" s="2">
        <v>1648241</v>
      </c>
      <c r="B1652" s="2">
        <v>838960</v>
      </c>
      <c r="C1652" s="7">
        <v>22.3173640991767</v>
      </c>
      <c r="D1652" s="7">
        <v>40.772972934039501</v>
      </c>
      <c r="E1652" s="19" t="s">
        <v>2310</v>
      </c>
      <c r="F1652" s="46">
        <f>INDEX(Δεδομένα!$P:$P,MATCH('2021'!E1652,Δεδομένα!$O:$O,0))</f>
        <v>61</v>
      </c>
      <c r="G1652" s="49" t="s">
        <v>2170</v>
      </c>
      <c r="H1652" s="51" t="str">
        <f>INDEX(Δεδομένα!B$1:B$51,MATCH('2021'!G1652,Δεδομένα!A$1:A$51,0))</f>
        <v>ΚΕΝΤΡΙΚΗΣ ΜΑΚΕΔΟΝΙΑΣ</v>
      </c>
      <c r="I1652" s="53">
        <f>INDEX(Δεδομένα!E$1:E$13,MATCH('2021'!H1652,Δεδομένα!D$1:D$13,0))</f>
        <v>3</v>
      </c>
      <c r="J1652" s="4">
        <v>44273</v>
      </c>
      <c r="K1652" s="3" t="s">
        <v>953</v>
      </c>
      <c r="L1652" s="17" t="str">
        <f t="shared" si="116"/>
        <v>18/03/2021 17:32</v>
      </c>
      <c r="M1652" s="4">
        <v>44273</v>
      </c>
      <c r="N1652" s="3" t="s">
        <v>604</v>
      </c>
      <c r="O1652" s="17" t="str">
        <f t="shared" si="117"/>
        <v>18/03/2021 18:07</v>
      </c>
      <c r="P1652" s="24">
        <f t="shared" si="118"/>
        <v>2.4305555554747116E-2</v>
      </c>
      <c r="Q1652" s="28">
        <v>0</v>
      </c>
      <c r="R1652" s="27">
        <f t="shared" si="119"/>
        <v>34.999999998835847</v>
      </c>
      <c r="S1652" s="3" t="s">
        <v>4</v>
      </c>
      <c r="T1652" s="3" t="s">
        <v>2311</v>
      </c>
      <c r="U1652" s="3" t="s">
        <v>2330</v>
      </c>
      <c r="V1652" s="3" t="s">
        <v>2331</v>
      </c>
      <c r="W1652" s="5">
        <v>0</v>
      </c>
      <c r="X1652" s="5">
        <v>0</v>
      </c>
      <c r="Y1652" s="5">
        <v>0</v>
      </c>
      <c r="Z1652" s="5">
        <v>0</v>
      </c>
      <c r="AA1652" s="5">
        <v>0.2</v>
      </c>
      <c r="AB1652" s="5">
        <v>0</v>
      </c>
      <c r="AC1652" s="5">
        <v>0</v>
      </c>
      <c r="AD1652" s="5">
        <v>0</v>
      </c>
      <c r="AE1652" s="2">
        <v>2</v>
      </c>
      <c r="AF1652" s="2">
        <v>0</v>
      </c>
      <c r="AG1652" s="2">
        <v>0</v>
      </c>
      <c r="AH1652" s="2">
        <v>0</v>
      </c>
      <c r="AI1652" s="2">
        <v>0</v>
      </c>
      <c r="AJ1652" s="2">
        <v>1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 t="s">
        <v>4</v>
      </c>
      <c r="AT1652" s="2" t="s">
        <v>4</v>
      </c>
    </row>
    <row r="1653" spans="1:46" x14ac:dyDescent="0.2">
      <c r="A1653" s="2">
        <v>1648248</v>
      </c>
      <c r="B1653" s="2">
        <v>838964</v>
      </c>
      <c r="C1653" s="7">
        <v>22.292793273925799</v>
      </c>
      <c r="D1653" s="7">
        <v>40.713722229003899</v>
      </c>
      <c r="E1653" s="19" t="s">
        <v>2310</v>
      </c>
      <c r="F1653" s="46">
        <f>INDEX(Δεδομένα!$P:$P,MATCH('2021'!E1653,Δεδομένα!$O:$O,0))</f>
        <v>61</v>
      </c>
      <c r="G1653" s="49" t="s">
        <v>2170</v>
      </c>
      <c r="H1653" s="51" t="str">
        <f>INDEX(Δεδομένα!B$1:B$51,MATCH('2021'!G1653,Δεδομένα!A$1:A$51,0))</f>
        <v>ΚΕΝΤΡΙΚΗΣ ΜΑΚΕΔΟΝΙΑΣ</v>
      </c>
      <c r="I1653" s="53">
        <f>INDEX(Δεδομένα!E$1:E$13,MATCH('2021'!H1653,Δεδομένα!D$1:D$13,0))</f>
        <v>3</v>
      </c>
      <c r="J1653" s="4">
        <v>44273</v>
      </c>
      <c r="K1653" s="3" t="s">
        <v>31</v>
      </c>
      <c r="L1653" s="17" t="str">
        <f t="shared" si="116"/>
        <v>18/03/2021 17:38</v>
      </c>
      <c r="M1653" s="4">
        <v>44273</v>
      </c>
      <c r="N1653" s="3" t="s">
        <v>193</v>
      </c>
      <c r="O1653" s="17" t="str">
        <f t="shared" si="117"/>
        <v>18/03/2021 18:53</v>
      </c>
      <c r="P1653" s="24">
        <f t="shared" si="118"/>
        <v>5.2083333335758653E-2</v>
      </c>
      <c r="Q1653" s="28">
        <v>0</v>
      </c>
      <c r="R1653" s="27">
        <f t="shared" si="119"/>
        <v>75.00000000349246</v>
      </c>
      <c r="S1653" s="3" t="s">
        <v>4</v>
      </c>
      <c r="T1653" s="3" t="s">
        <v>2311</v>
      </c>
      <c r="U1653" s="3" t="s">
        <v>2354</v>
      </c>
      <c r="V1653" s="3" t="s">
        <v>2316</v>
      </c>
      <c r="W1653" s="5">
        <v>0</v>
      </c>
      <c r="X1653" s="5">
        <v>0</v>
      </c>
      <c r="Y1653" s="5">
        <v>0</v>
      </c>
      <c r="Z1653" s="5">
        <v>0</v>
      </c>
      <c r="AA1653" s="5">
        <v>0.1</v>
      </c>
      <c r="AB1653" s="5">
        <v>0</v>
      </c>
      <c r="AC1653" s="5">
        <v>0</v>
      </c>
      <c r="AD1653" s="5">
        <v>0</v>
      </c>
      <c r="AE1653" s="2">
        <v>2</v>
      </c>
      <c r="AF1653" s="2">
        <v>0</v>
      </c>
      <c r="AG1653" s="2">
        <v>0</v>
      </c>
      <c r="AH1653" s="2">
        <v>0</v>
      </c>
      <c r="AI1653" s="2">
        <v>0</v>
      </c>
      <c r="AJ1653" s="2">
        <v>1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 t="s">
        <v>4</v>
      </c>
      <c r="AT1653" s="2" t="s">
        <v>4</v>
      </c>
    </row>
    <row r="1654" spans="1:46" x14ac:dyDescent="0.2">
      <c r="A1654" s="2">
        <v>1648626</v>
      </c>
      <c r="B1654" s="2">
        <v>839132</v>
      </c>
      <c r="C1654" s="7">
        <v>22.233580623315699</v>
      </c>
      <c r="D1654" s="7">
        <v>40.777424058315901</v>
      </c>
      <c r="E1654" s="19" t="s">
        <v>2310</v>
      </c>
      <c r="F1654" s="46">
        <f>INDEX(Δεδομένα!$P:$P,MATCH('2021'!E1654,Δεδομένα!$O:$O,0))</f>
        <v>61</v>
      </c>
      <c r="G1654" s="49" t="s">
        <v>2170</v>
      </c>
      <c r="H1654" s="51" t="str">
        <f>INDEX(Δεδομένα!B$1:B$51,MATCH('2021'!G1654,Δεδομένα!A$1:A$51,0))</f>
        <v>ΚΕΝΤΡΙΚΗΣ ΜΑΚΕΔΟΝΙΑΣ</v>
      </c>
      <c r="I1654" s="53">
        <f>INDEX(Δεδομένα!E$1:E$13,MATCH('2021'!H1654,Δεδομένα!D$1:D$13,0))</f>
        <v>3</v>
      </c>
      <c r="J1654" s="4">
        <v>44274</v>
      </c>
      <c r="K1654" s="3" t="s">
        <v>718</v>
      </c>
      <c r="L1654" s="17" t="str">
        <f t="shared" si="116"/>
        <v>19/03/2021 10:49</v>
      </c>
      <c r="M1654" s="4">
        <v>44274</v>
      </c>
      <c r="N1654" s="3" t="s">
        <v>214</v>
      </c>
      <c r="O1654" s="17" t="str">
        <f t="shared" si="117"/>
        <v>19/03/2021 12:00</v>
      </c>
      <c r="P1654" s="24">
        <f t="shared" si="118"/>
        <v>4.9305555556202307E-2</v>
      </c>
      <c r="Q1654" s="28">
        <v>0</v>
      </c>
      <c r="R1654" s="27">
        <f t="shared" si="119"/>
        <v>71.000000000931323</v>
      </c>
      <c r="S1654" s="3" t="s">
        <v>4</v>
      </c>
      <c r="T1654" s="3" t="s">
        <v>2311</v>
      </c>
      <c r="U1654" s="3" t="s">
        <v>2357</v>
      </c>
      <c r="V1654" s="3" t="s">
        <v>2358</v>
      </c>
      <c r="W1654" s="5">
        <v>0</v>
      </c>
      <c r="X1654" s="5">
        <v>0</v>
      </c>
      <c r="Y1654" s="5">
        <v>0</v>
      </c>
      <c r="Z1654" s="5">
        <v>0.1</v>
      </c>
      <c r="AA1654" s="5">
        <v>0</v>
      </c>
      <c r="AB1654" s="5">
        <v>0</v>
      </c>
      <c r="AC1654" s="5">
        <v>0</v>
      </c>
      <c r="AD1654" s="5">
        <v>0</v>
      </c>
      <c r="AE1654" s="2">
        <v>2</v>
      </c>
      <c r="AF1654" s="2">
        <v>0</v>
      </c>
      <c r="AG1654" s="2">
        <v>0</v>
      </c>
      <c r="AH1654" s="2">
        <v>0</v>
      </c>
      <c r="AI1654" s="2">
        <v>0</v>
      </c>
      <c r="AJ1654" s="2">
        <v>1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 t="s">
        <v>4</v>
      </c>
      <c r="AT1654" s="2" t="s">
        <v>4</v>
      </c>
    </row>
    <row r="1655" spans="1:46" x14ac:dyDescent="0.2">
      <c r="A1655" s="2">
        <v>1648624</v>
      </c>
      <c r="B1655" s="2">
        <v>839154</v>
      </c>
      <c r="C1655" s="7">
        <v>22.3369235992432</v>
      </c>
      <c r="D1655" s="7">
        <v>40.769798278808601</v>
      </c>
      <c r="E1655" s="19" t="s">
        <v>2310</v>
      </c>
      <c r="F1655" s="46">
        <f>INDEX(Δεδομένα!$P:$P,MATCH('2021'!E1655,Δεδομένα!$O:$O,0))</f>
        <v>61</v>
      </c>
      <c r="G1655" s="49" t="s">
        <v>2170</v>
      </c>
      <c r="H1655" s="51" t="str">
        <f>INDEX(Δεδομένα!B$1:B$51,MATCH('2021'!G1655,Δεδομένα!A$1:A$51,0))</f>
        <v>ΚΕΝΤΡΙΚΗΣ ΜΑΚΕΔΟΝΙΑΣ</v>
      </c>
      <c r="I1655" s="53">
        <f>INDEX(Δεδομένα!E$1:E$13,MATCH('2021'!H1655,Δεδομένα!D$1:D$13,0))</f>
        <v>3</v>
      </c>
      <c r="J1655" s="4">
        <v>44274</v>
      </c>
      <c r="K1655" s="3" t="s">
        <v>1319</v>
      </c>
      <c r="L1655" s="17" t="str">
        <f t="shared" si="116"/>
        <v>19/03/2021 11:55</v>
      </c>
      <c r="M1655" s="4">
        <v>44274</v>
      </c>
      <c r="N1655" s="3" t="s">
        <v>947</v>
      </c>
      <c r="O1655" s="17" t="str">
        <f t="shared" si="117"/>
        <v>19/03/2021 14:41</v>
      </c>
      <c r="P1655" s="24">
        <f t="shared" si="118"/>
        <v>0.11527777777519077</v>
      </c>
      <c r="Q1655" s="28">
        <v>0</v>
      </c>
      <c r="R1655" s="27">
        <f t="shared" si="119"/>
        <v>165.99999999627471</v>
      </c>
      <c r="S1655" s="3" t="s">
        <v>4</v>
      </c>
      <c r="T1655" s="3" t="s">
        <v>2311</v>
      </c>
      <c r="U1655" s="3" t="s">
        <v>2333</v>
      </c>
      <c r="V1655" s="3" t="s">
        <v>2335</v>
      </c>
      <c r="W1655" s="5">
        <v>0</v>
      </c>
      <c r="X1655" s="5">
        <v>0</v>
      </c>
      <c r="Y1655" s="5">
        <v>0</v>
      </c>
      <c r="Z1655" s="5">
        <v>10</v>
      </c>
      <c r="AA1655" s="5">
        <v>0</v>
      </c>
      <c r="AB1655" s="5">
        <v>0</v>
      </c>
      <c r="AC1655" s="5">
        <v>0</v>
      </c>
      <c r="AD1655" s="5">
        <v>0</v>
      </c>
      <c r="AE1655" s="2">
        <v>5</v>
      </c>
      <c r="AF1655" s="2">
        <v>0</v>
      </c>
      <c r="AG1655" s="2">
        <v>0</v>
      </c>
      <c r="AH1655" s="2">
        <v>0</v>
      </c>
      <c r="AI1655" s="2">
        <v>0</v>
      </c>
      <c r="AJ1655" s="2">
        <v>3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 t="s">
        <v>4</v>
      </c>
      <c r="AT1655" s="2" t="s">
        <v>4</v>
      </c>
    </row>
    <row r="1656" spans="1:46" x14ac:dyDescent="0.2">
      <c r="A1656" s="2">
        <v>1648625</v>
      </c>
      <c r="B1656" s="2">
        <v>839156</v>
      </c>
      <c r="C1656" s="7">
        <v>22.275038961645901</v>
      </c>
      <c r="D1656" s="7">
        <v>40.805265720793699</v>
      </c>
      <c r="E1656" s="19" t="s">
        <v>2310</v>
      </c>
      <c r="F1656" s="46">
        <f>INDEX(Δεδομένα!$P:$P,MATCH('2021'!E1656,Δεδομένα!$O:$O,0))</f>
        <v>61</v>
      </c>
      <c r="G1656" s="49" t="s">
        <v>2170</v>
      </c>
      <c r="H1656" s="51" t="str">
        <f>INDEX(Δεδομένα!B$1:B$51,MATCH('2021'!G1656,Δεδομένα!A$1:A$51,0))</f>
        <v>ΚΕΝΤΡΙΚΗΣ ΜΑΚΕΔΟΝΙΑΣ</v>
      </c>
      <c r="I1656" s="53">
        <f>INDEX(Δεδομένα!E$1:E$13,MATCH('2021'!H1656,Δεδομένα!D$1:D$13,0))</f>
        <v>3</v>
      </c>
      <c r="J1656" s="4">
        <v>44274</v>
      </c>
      <c r="K1656" s="3" t="s">
        <v>625</v>
      </c>
      <c r="L1656" s="17" t="str">
        <f t="shared" si="116"/>
        <v>19/03/2021 12:19</v>
      </c>
      <c r="M1656" s="4">
        <v>44274</v>
      </c>
      <c r="N1656" s="3" t="s">
        <v>856</v>
      </c>
      <c r="O1656" s="17" t="str">
        <f t="shared" si="117"/>
        <v>19/03/2021 13:59</v>
      </c>
      <c r="P1656" s="24">
        <f t="shared" si="118"/>
        <v>6.9444444445252884E-2</v>
      </c>
      <c r="Q1656" s="28">
        <v>0</v>
      </c>
      <c r="R1656" s="27">
        <f t="shared" si="119"/>
        <v>100.00000000116415</v>
      </c>
      <c r="S1656" s="3" t="s">
        <v>4</v>
      </c>
      <c r="T1656" s="3" t="s">
        <v>2311</v>
      </c>
      <c r="U1656" s="3" t="s">
        <v>2355</v>
      </c>
      <c r="V1656" s="3" t="s">
        <v>2342</v>
      </c>
      <c r="W1656" s="5">
        <v>0</v>
      </c>
      <c r="X1656" s="5">
        <v>0</v>
      </c>
      <c r="Y1656" s="5">
        <v>0</v>
      </c>
      <c r="Z1656" s="5">
        <v>0.5</v>
      </c>
      <c r="AA1656" s="5">
        <v>0.5</v>
      </c>
      <c r="AB1656" s="5">
        <v>0</v>
      </c>
      <c r="AC1656" s="5">
        <v>0</v>
      </c>
      <c r="AD1656" s="5">
        <v>0</v>
      </c>
      <c r="AE1656" s="2">
        <v>2</v>
      </c>
      <c r="AF1656" s="2">
        <v>0</v>
      </c>
      <c r="AG1656" s="2">
        <v>0</v>
      </c>
      <c r="AH1656" s="2">
        <v>0</v>
      </c>
      <c r="AI1656" s="2">
        <v>0</v>
      </c>
      <c r="AJ1656" s="2">
        <v>1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 t="s">
        <v>4</v>
      </c>
      <c r="AT1656" s="2" t="s">
        <v>4</v>
      </c>
    </row>
    <row r="1657" spans="1:46" x14ac:dyDescent="0.2">
      <c r="A1657" s="2">
        <v>1648629</v>
      </c>
      <c r="B1657" s="2">
        <v>839202</v>
      </c>
      <c r="C1657" s="7">
        <v>22.3322277480063</v>
      </c>
      <c r="D1657" s="7">
        <v>40.703159972625599</v>
      </c>
      <c r="E1657" s="19" t="s">
        <v>2310</v>
      </c>
      <c r="F1657" s="46">
        <f>INDEX(Δεδομένα!$P:$P,MATCH('2021'!E1657,Δεδομένα!$O:$O,0))</f>
        <v>61</v>
      </c>
      <c r="G1657" s="49" t="s">
        <v>2170</v>
      </c>
      <c r="H1657" s="51" t="str">
        <f>INDEX(Δεδομένα!B$1:B$51,MATCH('2021'!G1657,Δεδομένα!A$1:A$51,0))</f>
        <v>ΚΕΝΤΡΙΚΗΣ ΜΑΚΕΔΟΝΙΑΣ</v>
      </c>
      <c r="I1657" s="53">
        <f>INDEX(Δεδομένα!E$1:E$13,MATCH('2021'!H1657,Δεδομένα!D$1:D$13,0))</f>
        <v>3</v>
      </c>
      <c r="J1657" s="4">
        <v>44274</v>
      </c>
      <c r="K1657" s="3" t="s">
        <v>1848</v>
      </c>
      <c r="L1657" s="17" t="str">
        <f t="shared" si="116"/>
        <v>19/03/2021 14:14</v>
      </c>
      <c r="M1657" s="4">
        <v>44274</v>
      </c>
      <c r="N1657" s="3" t="s">
        <v>490</v>
      </c>
      <c r="O1657" s="17" t="str">
        <f t="shared" si="117"/>
        <v>19/03/2021 16:00</v>
      </c>
      <c r="P1657" s="24">
        <f t="shared" si="118"/>
        <v>7.3611111110949423E-2</v>
      </c>
      <c r="Q1657" s="28">
        <v>0</v>
      </c>
      <c r="R1657" s="27">
        <f t="shared" si="119"/>
        <v>105.99999999976717</v>
      </c>
      <c r="S1657" s="3" t="s">
        <v>4</v>
      </c>
      <c r="T1657" s="3" t="s">
        <v>2311</v>
      </c>
      <c r="U1657" s="3" t="s">
        <v>2322</v>
      </c>
      <c r="V1657" s="3" t="s">
        <v>2323</v>
      </c>
      <c r="W1657" s="5">
        <v>0</v>
      </c>
      <c r="X1657" s="5">
        <v>0</v>
      </c>
      <c r="Y1657" s="5">
        <v>0</v>
      </c>
      <c r="Z1657" s="5">
        <v>0.3</v>
      </c>
      <c r="AA1657" s="5">
        <v>0.5</v>
      </c>
      <c r="AB1657" s="5">
        <v>0</v>
      </c>
      <c r="AC1657" s="5">
        <v>0</v>
      </c>
      <c r="AD1657" s="5">
        <v>0</v>
      </c>
      <c r="AE1657" s="2">
        <v>2</v>
      </c>
      <c r="AF1657" s="2">
        <v>0</v>
      </c>
      <c r="AG1657" s="2">
        <v>0</v>
      </c>
      <c r="AH1657" s="2">
        <v>0</v>
      </c>
      <c r="AI1657" s="2">
        <v>0</v>
      </c>
      <c r="AJ1657" s="2">
        <v>1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 t="s">
        <v>4</v>
      </c>
      <c r="AT1657" s="2" t="s">
        <v>4</v>
      </c>
    </row>
    <row r="1658" spans="1:46" x14ac:dyDescent="0.2">
      <c r="A1658" s="2">
        <v>1648630</v>
      </c>
      <c r="B1658" s="2">
        <v>839213</v>
      </c>
      <c r="C1658" s="7">
        <v>22.293510083887401</v>
      </c>
      <c r="D1658" s="7">
        <v>40.849670980773197</v>
      </c>
      <c r="E1658" s="19" t="s">
        <v>2310</v>
      </c>
      <c r="F1658" s="46">
        <f>INDEX(Δεδομένα!$P:$P,MATCH('2021'!E1658,Δεδομένα!$O:$O,0))</f>
        <v>61</v>
      </c>
      <c r="G1658" s="49" t="s">
        <v>2170</v>
      </c>
      <c r="H1658" s="51" t="str">
        <f>INDEX(Δεδομένα!B$1:B$51,MATCH('2021'!G1658,Δεδομένα!A$1:A$51,0))</f>
        <v>ΚΕΝΤΡΙΚΗΣ ΜΑΚΕΔΟΝΙΑΣ</v>
      </c>
      <c r="I1658" s="53">
        <f>INDEX(Δεδομένα!E$1:E$13,MATCH('2021'!H1658,Δεδομένα!D$1:D$13,0))</f>
        <v>3</v>
      </c>
      <c r="J1658" s="4">
        <v>44274</v>
      </c>
      <c r="K1658" s="3" t="s">
        <v>651</v>
      </c>
      <c r="L1658" s="17" t="str">
        <f t="shared" si="116"/>
        <v>19/03/2021 15:04</v>
      </c>
      <c r="M1658" s="4">
        <v>44274</v>
      </c>
      <c r="N1658" s="3" t="s">
        <v>461</v>
      </c>
      <c r="O1658" s="17" t="str">
        <f t="shared" si="117"/>
        <v>19/03/2021 17:00</v>
      </c>
      <c r="P1658" s="24">
        <f t="shared" si="118"/>
        <v>8.0555555556202307E-2</v>
      </c>
      <c r="Q1658" s="28">
        <v>0</v>
      </c>
      <c r="R1658" s="27">
        <f t="shared" si="119"/>
        <v>116.00000000093132</v>
      </c>
      <c r="S1658" s="3" t="s">
        <v>4</v>
      </c>
      <c r="T1658" s="3" t="s">
        <v>2311</v>
      </c>
      <c r="U1658" s="3" t="s">
        <v>2359</v>
      </c>
      <c r="V1658" s="3" t="s">
        <v>2360</v>
      </c>
      <c r="W1658" s="5">
        <v>0</v>
      </c>
      <c r="X1658" s="5">
        <v>0.2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2">
        <v>3</v>
      </c>
      <c r="AF1658" s="2">
        <v>0</v>
      </c>
      <c r="AG1658" s="2">
        <v>0</v>
      </c>
      <c r="AH1658" s="2">
        <v>0</v>
      </c>
      <c r="AI1658" s="2">
        <v>0</v>
      </c>
      <c r="AJ1658" s="2">
        <v>1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 t="s">
        <v>4</v>
      </c>
      <c r="AT1658" s="2" t="s">
        <v>4</v>
      </c>
    </row>
    <row r="1659" spans="1:46" x14ac:dyDescent="0.2">
      <c r="A1659" s="2">
        <v>1648631</v>
      </c>
      <c r="B1659" s="2">
        <v>839223</v>
      </c>
      <c r="C1659" s="7">
        <v>22.294061660766602</v>
      </c>
      <c r="D1659" s="7">
        <v>40.775787353515597</v>
      </c>
      <c r="E1659" s="19" t="s">
        <v>2310</v>
      </c>
      <c r="F1659" s="46">
        <f>INDEX(Δεδομένα!$P:$P,MATCH('2021'!E1659,Δεδομένα!$O:$O,0))</f>
        <v>61</v>
      </c>
      <c r="G1659" s="49" t="s">
        <v>2170</v>
      </c>
      <c r="H1659" s="51" t="str">
        <f>INDEX(Δεδομένα!B$1:B$51,MATCH('2021'!G1659,Δεδομένα!A$1:A$51,0))</f>
        <v>ΚΕΝΤΡΙΚΗΣ ΜΑΚΕΔΟΝΙΑΣ</v>
      </c>
      <c r="I1659" s="53">
        <f>INDEX(Δεδομένα!E$1:E$13,MATCH('2021'!H1659,Δεδομένα!D$1:D$13,0))</f>
        <v>3</v>
      </c>
      <c r="J1659" s="4">
        <v>44274</v>
      </c>
      <c r="K1659" s="3" t="s">
        <v>653</v>
      </c>
      <c r="L1659" s="17" t="str">
        <f t="shared" si="116"/>
        <v>19/03/2021 15:38</v>
      </c>
      <c r="M1659" s="4">
        <v>44274</v>
      </c>
      <c r="N1659" s="3" t="s">
        <v>1648</v>
      </c>
      <c r="O1659" s="17" t="str">
        <f t="shared" si="117"/>
        <v>19/03/2021 16:08</v>
      </c>
      <c r="P1659" s="24">
        <f t="shared" si="118"/>
        <v>2.0833333335758653E-2</v>
      </c>
      <c r="Q1659" s="28">
        <v>0</v>
      </c>
      <c r="R1659" s="27">
        <f t="shared" si="119"/>
        <v>30.00000000349246</v>
      </c>
      <c r="S1659" s="3" t="s">
        <v>4</v>
      </c>
      <c r="T1659" s="3" t="s">
        <v>2311</v>
      </c>
      <c r="U1659" s="3" t="s">
        <v>2330</v>
      </c>
      <c r="V1659" s="3" t="s">
        <v>2331</v>
      </c>
      <c r="W1659" s="5">
        <v>0</v>
      </c>
      <c r="X1659" s="5">
        <v>0</v>
      </c>
      <c r="Y1659" s="5">
        <v>0</v>
      </c>
      <c r="Z1659" s="5">
        <v>0</v>
      </c>
      <c r="AA1659" s="5">
        <v>0.2</v>
      </c>
      <c r="AB1659" s="5">
        <v>0</v>
      </c>
      <c r="AC1659" s="5">
        <v>0</v>
      </c>
      <c r="AD1659" s="5">
        <v>0</v>
      </c>
      <c r="AE1659" s="2">
        <v>2</v>
      </c>
      <c r="AF1659" s="2">
        <v>0</v>
      </c>
      <c r="AG1659" s="2">
        <v>0</v>
      </c>
      <c r="AH1659" s="2">
        <v>0</v>
      </c>
      <c r="AI1659" s="2">
        <v>0</v>
      </c>
      <c r="AJ1659" s="2">
        <v>1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 t="s">
        <v>4</v>
      </c>
      <c r="AT1659" s="2" t="s">
        <v>4</v>
      </c>
    </row>
    <row r="1660" spans="1:46" x14ac:dyDescent="0.2">
      <c r="A1660" s="2">
        <v>1650043</v>
      </c>
      <c r="B1660" s="2">
        <v>840550</v>
      </c>
      <c r="C1660" s="7">
        <v>22.310092926025401</v>
      </c>
      <c r="D1660" s="7">
        <v>40.7658081054688</v>
      </c>
      <c r="E1660" s="19" t="s">
        <v>2310</v>
      </c>
      <c r="F1660" s="46">
        <f>INDEX(Δεδομένα!$P:$P,MATCH('2021'!E1660,Δεδομένα!$O:$O,0))</f>
        <v>61</v>
      </c>
      <c r="G1660" s="49" t="s">
        <v>2170</v>
      </c>
      <c r="H1660" s="51" t="str">
        <f>INDEX(Δεδομένα!B$1:B$51,MATCH('2021'!G1660,Δεδομένα!A$1:A$51,0))</f>
        <v>ΚΕΝΤΡΙΚΗΣ ΜΑΚΕΔΟΝΙΑΣ</v>
      </c>
      <c r="I1660" s="53">
        <f>INDEX(Δεδομένα!E$1:E$13,MATCH('2021'!H1660,Δεδομένα!D$1:D$13,0))</f>
        <v>3</v>
      </c>
      <c r="J1660" s="4">
        <v>44281</v>
      </c>
      <c r="K1660" s="3" t="s">
        <v>295</v>
      </c>
      <c r="L1660" s="17" t="str">
        <f t="shared" si="116"/>
        <v>26/03/2021 18:54</v>
      </c>
      <c r="M1660" s="4">
        <v>44281</v>
      </c>
      <c r="N1660" s="3" t="s">
        <v>23</v>
      </c>
      <c r="O1660" s="17" t="str">
        <f t="shared" si="117"/>
        <v>26/03/2021 19:35</v>
      </c>
      <c r="P1660" s="24">
        <f t="shared" si="118"/>
        <v>2.8472222220443655E-2</v>
      </c>
      <c r="Q1660" s="28">
        <v>0</v>
      </c>
      <c r="R1660" s="27">
        <f t="shared" si="119"/>
        <v>40.999999997438863</v>
      </c>
      <c r="S1660" s="3" t="s">
        <v>4</v>
      </c>
      <c r="T1660" s="3" t="s">
        <v>2311</v>
      </c>
      <c r="U1660" s="3" t="s">
        <v>4</v>
      </c>
      <c r="V1660" s="3" t="s">
        <v>2331</v>
      </c>
      <c r="W1660" s="5">
        <v>0</v>
      </c>
      <c r="X1660" s="5">
        <v>0</v>
      </c>
      <c r="Y1660" s="5">
        <v>0</v>
      </c>
      <c r="Z1660" s="5">
        <v>0</v>
      </c>
      <c r="AA1660" s="5">
        <v>0.5</v>
      </c>
      <c r="AB1660" s="5">
        <v>0</v>
      </c>
      <c r="AC1660" s="5">
        <v>0</v>
      </c>
      <c r="AD1660" s="5">
        <v>0</v>
      </c>
      <c r="AE1660" s="2">
        <v>2</v>
      </c>
      <c r="AF1660" s="2">
        <v>0</v>
      </c>
      <c r="AG1660" s="2">
        <v>0</v>
      </c>
      <c r="AH1660" s="2">
        <v>0</v>
      </c>
      <c r="AI1660" s="2">
        <v>0</v>
      </c>
      <c r="AJ1660" s="2">
        <v>1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 t="s">
        <v>4</v>
      </c>
      <c r="AT1660" s="2" t="s">
        <v>4</v>
      </c>
    </row>
    <row r="1661" spans="1:46" x14ac:dyDescent="0.2">
      <c r="A1661" s="2">
        <v>1650054</v>
      </c>
      <c r="B1661" s="2">
        <v>841014</v>
      </c>
      <c r="C1661" s="7">
        <v>22.368698279983299</v>
      </c>
      <c r="D1661" s="7">
        <v>40.723339192247103</v>
      </c>
      <c r="E1661" s="19" t="s">
        <v>2310</v>
      </c>
      <c r="F1661" s="46">
        <f>INDEX(Δεδομένα!$P:$P,MATCH('2021'!E1661,Δεδομένα!$O:$O,0))</f>
        <v>61</v>
      </c>
      <c r="G1661" s="49" t="s">
        <v>2170</v>
      </c>
      <c r="H1661" s="51" t="str">
        <f>INDEX(Δεδομένα!B$1:B$51,MATCH('2021'!G1661,Δεδομένα!A$1:A$51,0))</f>
        <v>ΚΕΝΤΡΙΚΗΣ ΜΑΚΕΔΟΝΙΑΣ</v>
      </c>
      <c r="I1661" s="53">
        <f>INDEX(Δεδομένα!E$1:E$13,MATCH('2021'!H1661,Δεδομένα!D$1:D$13,0))</f>
        <v>3</v>
      </c>
      <c r="J1661" s="4">
        <v>44283</v>
      </c>
      <c r="K1661" s="3" t="s">
        <v>590</v>
      </c>
      <c r="L1661" s="17" t="str">
        <f t="shared" si="116"/>
        <v>28/03/2021 15:25</v>
      </c>
      <c r="M1661" s="4">
        <v>44283</v>
      </c>
      <c r="N1661" s="3" t="s">
        <v>46</v>
      </c>
      <c r="O1661" s="17" t="str">
        <f t="shared" si="117"/>
        <v>28/03/2021 16:55</v>
      </c>
      <c r="P1661" s="24">
        <f t="shared" si="118"/>
        <v>6.25E-2</v>
      </c>
      <c r="Q1661" s="28">
        <v>0</v>
      </c>
      <c r="R1661" s="27">
        <f t="shared" si="119"/>
        <v>90</v>
      </c>
      <c r="S1661" s="3" t="s">
        <v>4</v>
      </c>
      <c r="T1661" s="3" t="s">
        <v>2311</v>
      </c>
      <c r="U1661" s="3" t="s">
        <v>4</v>
      </c>
      <c r="V1661" s="3" t="s">
        <v>2323</v>
      </c>
      <c r="W1661" s="5">
        <v>0</v>
      </c>
      <c r="X1661" s="5">
        <v>0</v>
      </c>
      <c r="Y1661" s="5">
        <v>0</v>
      </c>
      <c r="Z1661" s="5">
        <v>0</v>
      </c>
      <c r="AA1661" s="5">
        <v>0.5</v>
      </c>
      <c r="AB1661" s="5">
        <v>0</v>
      </c>
      <c r="AC1661" s="5">
        <v>0</v>
      </c>
      <c r="AD1661" s="5">
        <v>0</v>
      </c>
      <c r="AE1661" s="2">
        <v>2</v>
      </c>
      <c r="AF1661" s="2">
        <v>0</v>
      </c>
      <c r="AG1661" s="2">
        <v>0</v>
      </c>
      <c r="AH1661" s="2">
        <v>0</v>
      </c>
      <c r="AI1661" s="2">
        <v>0</v>
      </c>
      <c r="AJ1661" s="2">
        <v>1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 t="s">
        <v>4</v>
      </c>
      <c r="AT1661" s="2" t="s">
        <v>4</v>
      </c>
    </row>
    <row r="1662" spans="1:46" x14ac:dyDescent="0.2">
      <c r="A1662" s="2">
        <v>1650057</v>
      </c>
      <c r="B1662" s="2">
        <v>841147</v>
      </c>
      <c r="C1662" s="7">
        <v>22.295481497852801</v>
      </c>
      <c r="D1662" s="7">
        <v>40.693613037040301</v>
      </c>
      <c r="E1662" s="19" t="s">
        <v>2310</v>
      </c>
      <c r="F1662" s="46">
        <f>INDEX(Δεδομένα!$P:$P,MATCH('2021'!E1662,Δεδομένα!$O:$O,0))</f>
        <v>61</v>
      </c>
      <c r="G1662" s="49" t="s">
        <v>2170</v>
      </c>
      <c r="H1662" s="51" t="str">
        <f>INDEX(Δεδομένα!B$1:B$51,MATCH('2021'!G1662,Δεδομένα!A$1:A$51,0))</f>
        <v>ΚΕΝΤΡΙΚΗΣ ΜΑΚΕΔΟΝΙΑΣ</v>
      </c>
      <c r="I1662" s="53">
        <f>INDEX(Δεδομένα!E$1:E$13,MATCH('2021'!H1662,Δεδομένα!D$1:D$13,0))</f>
        <v>3</v>
      </c>
      <c r="J1662" s="4">
        <v>44283</v>
      </c>
      <c r="K1662" s="3" t="s">
        <v>1154</v>
      </c>
      <c r="L1662" s="17" t="str">
        <f t="shared" si="116"/>
        <v>28/03/2021 20:59</v>
      </c>
      <c r="M1662" s="4">
        <v>44283</v>
      </c>
      <c r="N1662" s="3" t="s">
        <v>97</v>
      </c>
      <c r="O1662" s="17" t="str">
        <f t="shared" si="117"/>
        <v>28/03/2021 22:30</v>
      </c>
      <c r="P1662" s="24">
        <f t="shared" si="118"/>
        <v>6.3194444446708076E-2</v>
      </c>
      <c r="Q1662" s="28">
        <v>0</v>
      </c>
      <c r="R1662" s="27">
        <f t="shared" si="119"/>
        <v>91.000000003259629</v>
      </c>
      <c r="S1662" s="3" t="s">
        <v>4</v>
      </c>
      <c r="T1662" s="3" t="s">
        <v>2311</v>
      </c>
      <c r="U1662" s="3" t="s">
        <v>4</v>
      </c>
      <c r="V1662" s="3" t="s">
        <v>2323</v>
      </c>
      <c r="W1662" s="5">
        <v>0</v>
      </c>
      <c r="X1662" s="5">
        <v>0</v>
      </c>
      <c r="Y1662" s="5">
        <v>0</v>
      </c>
      <c r="Z1662" s="5">
        <v>0</v>
      </c>
      <c r="AA1662" s="5">
        <v>0.5</v>
      </c>
      <c r="AB1662" s="5">
        <v>0</v>
      </c>
      <c r="AC1662" s="5">
        <v>0</v>
      </c>
      <c r="AD1662" s="5">
        <v>0</v>
      </c>
      <c r="AE1662" s="2">
        <v>2</v>
      </c>
      <c r="AF1662" s="2">
        <v>0</v>
      </c>
      <c r="AG1662" s="2">
        <v>0</v>
      </c>
      <c r="AH1662" s="2">
        <v>0</v>
      </c>
      <c r="AI1662" s="2">
        <v>0</v>
      </c>
      <c r="AJ1662" s="2">
        <v>1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 t="s">
        <v>4</v>
      </c>
      <c r="AT1662" s="2" t="s">
        <v>4</v>
      </c>
    </row>
    <row r="1663" spans="1:46" x14ac:dyDescent="0.2">
      <c r="A1663" s="2">
        <v>1650554</v>
      </c>
      <c r="B1663" s="2">
        <v>841342</v>
      </c>
      <c r="C1663" s="7">
        <v>22.298536601732501</v>
      </c>
      <c r="D1663" s="7">
        <v>40.703477385092199</v>
      </c>
      <c r="E1663" s="19" t="s">
        <v>2310</v>
      </c>
      <c r="F1663" s="46">
        <f>INDEX(Δεδομένα!$P:$P,MATCH('2021'!E1663,Δεδομένα!$O:$O,0))</f>
        <v>61</v>
      </c>
      <c r="G1663" s="49" t="s">
        <v>2170</v>
      </c>
      <c r="H1663" s="51" t="str">
        <f>INDEX(Δεδομένα!B$1:B$51,MATCH('2021'!G1663,Δεδομένα!A$1:A$51,0))</f>
        <v>ΚΕΝΤΡΙΚΗΣ ΜΑΚΕΔΟΝΙΑΣ</v>
      </c>
      <c r="I1663" s="53">
        <f>INDEX(Δεδομένα!E$1:E$13,MATCH('2021'!H1663,Δεδομένα!D$1:D$13,0))</f>
        <v>3</v>
      </c>
      <c r="J1663" s="4">
        <v>44284</v>
      </c>
      <c r="K1663" s="3" t="s">
        <v>411</v>
      </c>
      <c r="L1663" s="17" t="str">
        <f t="shared" si="116"/>
        <v>29/03/2021 17:10</v>
      </c>
      <c r="M1663" s="4">
        <v>44284</v>
      </c>
      <c r="N1663" s="3" t="s">
        <v>697</v>
      </c>
      <c r="O1663" s="17" t="str">
        <f t="shared" si="117"/>
        <v>29/03/2021 17:40</v>
      </c>
      <c r="P1663" s="24">
        <f t="shared" si="118"/>
        <v>2.0833333328482695E-2</v>
      </c>
      <c r="Q1663" s="28">
        <v>0</v>
      </c>
      <c r="R1663" s="27">
        <f t="shared" si="119"/>
        <v>29.999999993015081</v>
      </c>
      <c r="S1663" s="3" t="s">
        <v>4</v>
      </c>
      <c r="T1663" s="3" t="s">
        <v>2311</v>
      </c>
      <c r="U1663" s="3" t="s">
        <v>4</v>
      </c>
      <c r="V1663" s="3" t="s">
        <v>2316</v>
      </c>
      <c r="W1663" s="5">
        <v>0</v>
      </c>
      <c r="X1663" s="5">
        <v>0</v>
      </c>
      <c r="Y1663" s="5">
        <v>0</v>
      </c>
      <c r="Z1663" s="5">
        <v>0</v>
      </c>
      <c r="AA1663" s="5">
        <v>0.1</v>
      </c>
      <c r="AB1663" s="5">
        <v>0</v>
      </c>
      <c r="AC1663" s="5">
        <v>0</v>
      </c>
      <c r="AD1663" s="5">
        <v>0</v>
      </c>
      <c r="AE1663" s="2">
        <v>2</v>
      </c>
      <c r="AF1663" s="2">
        <v>0</v>
      </c>
      <c r="AG1663" s="2">
        <v>0</v>
      </c>
      <c r="AH1663" s="2">
        <v>0</v>
      </c>
      <c r="AI1663" s="2">
        <v>0</v>
      </c>
      <c r="AJ1663" s="2">
        <v>1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 t="s">
        <v>4</v>
      </c>
      <c r="AT1663" s="2" t="s">
        <v>4</v>
      </c>
    </row>
    <row r="1664" spans="1:46" x14ac:dyDescent="0.2">
      <c r="A1664" s="2">
        <v>1650855</v>
      </c>
      <c r="B1664" s="2">
        <v>841558</v>
      </c>
      <c r="C1664" s="7">
        <v>22.302311322387201</v>
      </c>
      <c r="D1664" s="7">
        <v>40.672501108115803</v>
      </c>
      <c r="E1664" s="19" t="s">
        <v>2310</v>
      </c>
      <c r="F1664" s="46">
        <f>INDEX(Δεδομένα!$P:$P,MATCH('2021'!E1664,Δεδομένα!$O:$O,0))</f>
        <v>61</v>
      </c>
      <c r="G1664" s="49" t="s">
        <v>2170</v>
      </c>
      <c r="H1664" s="51" t="str">
        <f>INDEX(Δεδομένα!B$1:B$51,MATCH('2021'!G1664,Δεδομένα!A$1:A$51,0))</f>
        <v>ΚΕΝΤΡΙΚΗΣ ΜΑΚΕΔΟΝΙΑΣ</v>
      </c>
      <c r="I1664" s="53">
        <f>INDEX(Δεδομένα!E$1:E$13,MATCH('2021'!H1664,Δεδομένα!D$1:D$13,0))</f>
        <v>3</v>
      </c>
      <c r="J1664" s="4">
        <v>44285</v>
      </c>
      <c r="K1664" s="3" t="s">
        <v>407</v>
      </c>
      <c r="L1664" s="17" t="str">
        <f t="shared" si="116"/>
        <v>30/03/2021 15:40</v>
      </c>
      <c r="M1664" s="4">
        <v>44285</v>
      </c>
      <c r="N1664" s="3" t="s">
        <v>474</v>
      </c>
      <c r="O1664" s="17" t="str">
        <f t="shared" si="117"/>
        <v>30/03/2021 16:50</v>
      </c>
      <c r="P1664" s="24">
        <f t="shared" si="118"/>
        <v>4.8611111109494232E-2</v>
      </c>
      <c r="Q1664" s="28">
        <v>0</v>
      </c>
      <c r="R1664" s="27">
        <f t="shared" si="119"/>
        <v>69.999999997671694</v>
      </c>
      <c r="S1664" s="3" t="s">
        <v>4</v>
      </c>
      <c r="T1664" s="3" t="s">
        <v>2311</v>
      </c>
      <c r="U1664" s="3" t="s">
        <v>4</v>
      </c>
      <c r="V1664" s="3" t="s">
        <v>2323</v>
      </c>
      <c r="W1664" s="5">
        <v>0</v>
      </c>
      <c r="X1664" s="5">
        <v>0</v>
      </c>
      <c r="Y1664" s="5">
        <v>0</v>
      </c>
      <c r="Z1664" s="5">
        <v>0</v>
      </c>
      <c r="AA1664" s="5">
        <v>0.5</v>
      </c>
      <c r="AB1664" s="5">
        <v>0</v>
      </c>
      <c r="AC1664" s="5">
        <v>0</v>
      </c>
      <c r="AD1664" s="5">
        <v>0</v>
      </c>
      <c r="AE1664" s="2">
        <v>2</v>
      </c>
      <c r="AF1664" s="2">
        <v>0</v>
      </c>
      <c r="AG1664" s="2">
        <v>0</v>
      </c>
      <c r="AH1664" s="2">
        <v>0</v>
      </c>
      <c r="AI1664" s="2">
        <v>0</v>
      </c>
      <c r="AJ1664" s="2">
        <v>1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 t="s">
        <v>4</v>
      </c>
      <c r="AT1664" s="2" t="s">
        <v>4</v>
      </c>
    </row>
    <row r="1665" spans="1:46" x14ac:dyDescent="0.2">
      <c r="A1665" s="2">
        <v>1650857</v>
      </c>
      <c r="B1665" s="2">
        <v>841576</v>
      </c>
      <c r="C1665" s="7">
        <v>22.548099386338201</v>
      </c>
      <c r="D1665" s="7">
        <v>40.735069684162198</v>
      </c>
      <c r="E1665" s="19" t="s">
        <v>2310</v>
      </c>
      <c r="F1665" s="46">
        <f>INDEX(Δεδομένα!$P:$P,MATCH('2021'!E1665,Δεδομένα!$O:$O,0))</f>
        <v>61</v>
      </c>
      <c r="G1665" s="49" t="s">
        <v>1550</v>
      </c>
      <c r="H1665" s="51" t="str">
        <f>INDEX(Δεδομένα!B$1:B$51,MATCH('2021'!G1665,Δεδομένα!A$1:A$51,0))</f>
        <v>ΚΕΝΤΡΙΚΗΣ ΜΑΚΕΔΟΝΙΑΣ</v>
      </c>
      <c r="I1665" s="53">
        <f>INDEX(Δεδομένα!E$1:E$13,MATCH('2021'!H1665,Δεδομένα!D$1:D$13,0))</f>
        <v>3</v>
      </c>
      <c r="J1665" s="4">
        <v>44285</v>
      </c>
      <c r="K1665" s="3" t="s">
        <v>146</v>
      </c>
      <c r="L1665" s="17" t="str">
        <f t="shared" si="116"/>
        <v>30/03/2021 16:30</v>
      </c>
      <c r="M1665" s="4">
        <v>44285</v>
      </c>
      <c r="N1665" s="3" t="s">
        <v>261</v>
      </c>
      <c r="O1665" s="17" t="str">
        <f t="shared" si="117"/>
        <v>30/03/2021 18:25</v>
      </c>
      <c r="P1665" s="24">
        <f t="shared" si="118"/>
        <v>7.9861111109494232E-2</v>
      </c>
      <c r="Q1665" s="28">
        <v>0</v>
      </c>
      <c r="R1665" s="27">
        <f t="shared" si="119"/>
        <v>114.99999999767169</v>
      </c>
      <c r="S1665" s="3" t="s">
        <v>4</v>
      </c>
      <c r="T1665" s="3" t="s">
        <v>1645</v>
      </c>
      <c r="U1665" s="3" t="s">
        <v>4</v>
      </c>
      <c r="V1665" s="3" t="s">
        <v>2338</v>
      </c>
      <c r="W1665" s="5">
        <v>0</v>
      </c>
      <c r="X1665" s="5">
        <v>0</v>
      </c>
      <c r="Y1665" s="5">
        <v>0</v>
      </c>
      <c r="Z1665" s="5">
        <v>0</v>
      </c>
      <c r="AA1665" s="5">
        <v>0.5</v>
      </c>
      <c r="AB1665" s="5">
        <v>0</v>
      </c>
      <c r="AC1665" s="5">
        <v>0</v>
      </c>
      <c r="AD1665" s="5">
        <v>0</v>
      </c>
      <c r="AE1665" s="2">
        <v>2</v>
      </c>
      <c r="AF1665" s="2">
        <v>0</v>
      </c>
      <c r="AG1665" s="2">
        <v>0</v>
      </c>
      <c r="AH1665" s="2">
        <v>0</v>
      </c>
      <c r="AI1665" s="2">
        <v>0</v>
      </c>
      <c r="AJ1665" s="2">
        <v>1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 t="s">
        <v>4</v>
      </c>
      <c r="AT1665" s="2" t="s">
        <v>4</v>
      </c>
    </row>
    <row r="1666" spans="1:46" x14ac:dyDescent="0.2">
      <c r="A1666" s="2">
        <v>1650861</v>
      </c>
      <c r="B1666" s="2">
        <v>841615</v>
      </c>
      <c r="C1666" s="7">
        <v>22.2678928375244</v>
      </c>
      <c r="D1666" s="7">
        <v>40.797576904296903</v>
      </c>
      <c r="E1666" s="19" t="s">
        <v>2310</v>
      </c>
      <c r="F1666" s="46">
        <f>INDEX(Δεδομένα!$P:$P,MATCH('2021'!E1666,Δεδομένα!$O:$O,0))</f>
        <v>61</v>
      </c>
      <c r="G1666" s="49" t="s">
        <v>2170</v>
      </c>
      <c r="H1666" s="51" t="str">
        <f>INDEX(Δεδομένα!B$1:B$51,MATCH('2021'!G1666,Δεδομένα!A$1:A$51,0))</f>
        <v>ΚΕΝΤΡΙΚΗΣ ΜΑΚΕΔΟΝΙΑΣ</v>
      </c>
      <c r="I1666" s="53">
        <f>INDEX(Δεδομένα!E$1:E$13,MATCH('2021'!H1666,Δεδομένα!D$1:D$13,0))</f>
        <v>3</v>
      </c>
      <c r="J1666" s="4">
        <v>44285</v>
      </c>
      <c r="K1666" s="3" t="s">
        <v>102</v>
      </c>
      <c r="L1666" s="17" t="str">
        <f t="shared" si="116"/>
        <v>30/03/2021 18:35</v>
      </c>
      <c r="M1666" s="4">
        <v>44285</v>
      </c>
      <c r="N1666" s="3" t="s">
        <v>131</v>
      </c>
      <c r="O1666" s="17" t="str">
        <f t="shared" si="117"/>
        <v>30/03/2021 19:15</v>
      </c>
      <c r="P1666" s="24">
        <f t="shared" si="118"/>
        <v>2.7777777781011537E-2</v>
      </c>
      <c r="Q1666" s="28">
        <v>0</v>
      </c>
      <c r="R1666" s="27">
        <f t="shared" si="119"/>
        <v>40.000000004656613</v>
      </c>
      <c r="S1666" s="3" t="s">
        <v>4</v>
      </c>
      <c r="T1666" s="3" t="s">
        <v>2311</v>
      </c>
      <c r="U1666" s="3" t="s">
        <v>4</v>
      </c>
      <c r="V1666" s="3" t="s">
        <v>2344</v>
      </c>
      <c r="W1666" s="5">
        <v>0</v>
      </c>
      <c r="X1666" s="5">
        <v>0</v>
      </c>
      <c r="Y1666" s="5">
        <v>0</v>
      </c>
      <c r="Z1666" s="5">
        <v>0</v>
      </c>
      <c r="AA1666" s="5">
        <v>0.5</v>
      </c>
      <c r="AB1666" s="5">
        <v>0</v>
      </c>
      <c r="AC1666" s="5">
        <v>0</v>
      </c>
      <c r="AD1666" s="5">
        <v>0</v>
      </c>
      <c r="AE1666" s="2">
        <v>2</v>
      </c>
      <c r="AF1666" s="2">
        <v>0</v>
      </c>
      <c r="AG1666" s="2">
        <v>0</v>
      </c>
      <c r="AH1666" s="2">
        <v>0</v>
      </c>
      <c r="AI1666" s="2">
        <v>0</v>
      </c>
      <c r="AJ1666" s="2">
        <v>1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 t="s">
        <v>4</v>
      </c>
      <c r="AT1666" s="2" t="s">
        <v>4</v>
      </c>
    </row>
    <row r="1667" spans="1:46" x14ac:dyDescent="0.2">
      <c r="A1667" s="2">
        <v>1651157</v>
      </c>
      <c r="B1667" s="2">
        <v>841811</v>
      </c>
      <c r="C1667" s="7">
        <v>22.284257929858899</v>
      </c>
      <c r="D1667" s="7">
        <v>40.788730321440902</v>
      </c>
      <c r="E1667" s="19" t="s">
        <v>2310</v>
      </c>
      <c r="F1667" s="46">
        <f>INDEX(Δεδομένα!$P:$P,MATCH('2021'!E1667,Δεδομένα!$O:$O,0))</f>
        <v>61</v>
      </c>
      <c r="G1667" s="49" t="s">
        <v>2170</v>
      </c>
      <c r="H1667" s="51" t="str">
        <f>INDEX(Δεδομένα!B$1:B$51,MATCH('2021'!G1667,Δεδομένα!A$1:A$51,0))</f>
        <v>ΚΕΝΤΡΙΚΗΣ ΜΑΚΕΔΟΝΙΑΣ</v>
      </c>
      <c r="I1667" s="53">
        <f>INDEX(Δεδομένα!E$1:E$13,MATCH('2021'!H1667,Δεδομένα!D$1:D$13,0))</f>
        <v>3</v>
      </c>
      <c r="J1667" s="4">
        <v>44286</v>
      </c>
      <c r="K1667" s="3" t="s">
        <v>1057</v>
      </c>
      <c r="L1667" s="17" t="str">
        <f t="shared" si="116"/>
        <v>31/03/2021 14:59</v>
      </c>
      <c r="M1667" s="4">
        <v>44286</v>
      </c>
      <c r="N1667" s="3" t="s">
        <v>407</v>
      </c>
      <c r="O1667" s="17" t="str">
        <f t="shared" si="117"/>
        <v>31/03/2021 15:40</v>
      </c>
      <c r="P1667" s="24">
        <f t="shared" si="118"/>
        <v>2.8472222227719612E-2</v>
      </c>
      <c r="Q1667" s="28">
        <v>0</v>
      </c>
      <c r="R1667" s="27">
        <f t="shared" si="119"/>
        <v>41.000000007916242</v>
      </c>
      <c r="S1667" s="3" t="s">
        <v>4</v>
      </c>
      <c r="T1667" s="3" t="s">
        <v>2311</v>
      </c>
      <c r="U1667" s="3" t="s">
        <v>4</v>
      </c>
      <c r="V1667" s="3" t="s">
        <v>2344</v>
      </c>
      <c r="W1667" s="5">
        <v>0</v>
      </c>
      <c r="X1667" s="5">
        <v>0</v>
      </c>
      <c r="Y1667" s="5">
        <v>0</v>
      </c>
      <c r="Z1667" s="5">
        <v>0.1</v>
      </c>
      <c r="AA1667" s="5">
        <v>0</v>
      </c>
      <c r="AB1667" s="5">
        <v>0</v>
      </c>
      <c r="AC1667" s="5">
        <v>0</v>
      </c>
      <c r="AD1667" s="5">
        <v>0</v>
      </c>
      <c r="AE1667" s="2">
        <v>2</v>
      </c>
      <c r="AF1667" s="2">
        <v>0</v>
      </c>
      <c r="AG1667" s="2">
        <v>0</v>
      </c>
      <c r="AH1667" s="2">
        <v>0</v>
      </c>
      <c r="AI1667" s="2">
        <v>0</v>
      </c>
      <c r="AJ1667" s="2">
        <v>1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 t="s">
        <v>4</v>
      </c>
      <c r="AT1667" s="2" t="s">
        <v>4</v>
      </c>
    </row>
    <row r="1668" spans="1:46" x14ac:dyDescent="0.2">
      <c r="A1668" s="2">
        <v>1651158</v>
      </c>
      <c r="B1668" s="2">
        <v>841916</v>
      </c>
      <c r="C1668" s="7">
        <v>22.293948567593201</v>
      </c>
      <c r="D1668" s="7">
        <v>40.704550990309997</v>
      </c>
      <c r="E1668" s="19" t="s">
        <v>2310</v>
      </c>
      <c r="F1668" s="46">
        <f>INDEX(Δεδομένα!$P:$P,MATCH('2021'!E1668,Δεδομένα!$O:$O,0))</f>
        <v>61</v>
      </c>
      <c r="G1668" s="49" t="s">
        <v>2170</v>
      </c>
      <c r="H1668" s="51" t="str">
        <f>INDEX(Δεδομένα!B$1:B$51,MATCH('2021'!G1668,Δεδομένα!A$1:A$51,0))</f>
        <v>ΚΕΝΤΡΙΚΗΣ ΜΑΚΕΔΟΝΙΑΣ</v>
      </c>
      <c r="I1668" s="53">
        <f>INDEX(Δεδομένα!E$1:E$13,MATCH('2021'!H1668,Δεδομένα!D$1:D$13,0))</f>
        <v>3</v>
      </c>
      <c r="J1668" s="4">
        <v>44286</v>
      </c>
      <c r="K1668" s="3" t="s">
        <v>424</v>
      </c>
      <c r="L1668" s="17" t="str">
        <f t="shared" si="116"/>
        <v>31/03/2021 20:10</v>
      </c>
      <c r="M1668" s="4">
        <v>44286</v>
      </c>
      <c r="N1668" s="3" t="s">
        <v>1558</v>
      </c>
      <c r="O1668" s="17" t="str">
        <f t="shared" si="117"/>
        <v>31/03/2021 22:10</v>
      </c>
      <c r="P1668" s="24">
        <f t="shared" si="118"/>
        <v>8.3333333328482695E-2</v>
      </c>
      <c r="Q1668" s="28">
        <v>0</v>
      </c>
      <c r="R1668" s="27">
        <f t="shared" si="119"/>
        <v>119.99999999301508</v>
      </c>
      <c r="S1668" s="3" t="s">
        <v>4</v>
      </c>
      <c r="T1668" s="3" t="s">
        <v>2311</v>
      </c>
      <c r="U1668" s="3" t="s">
        <v>4</v>
      </c>
      <c r="V1668" s="3" t="s">
        <v>2316</v>
      </c>
      <c r="W1668" s="5">
        <v>0</v>
      </c>
      <c r="X1668" s="5">
        <v>0</v>
      </c>
      <c r="Y1668" s="5">
        <v>0</v>
      </c>
      <c r="Z1668" s="5">
        <v>0</v>
      </c>
      <c r="AA1668" s="5">
        <v>0.5</v>
      </c>
      <c r="AB1668" s="5">
        <v>0</v>
      </c>
      <c r="AC1668" s="5">
        <v>0</v>
      </c>
      <c r="AD1668" s="5">
        <v>0</v>
      </c>
      <c r="AE1668" s="2">
        <v>2</v>
      </c>
      <c r="AF1668" s="2">
        <v>0</v>
      </c>
      <c r="AG1668" s="2">
        <v>0</v>
      </c>
      <c r="AH1668" s="2">
        <v>0</v>
      </c>
      <c r="AI1668" s="2">
        <v>0</v>
      </c>
      <c r="AJ1668" s="2">
        <v>1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 t="s">
        <v>4</v>
      </c>
      <c r="AT1668" s="2" t="s">
        <v>4</v>
      </c>
    </row>
    <row r="1669" spans="1:46" x14ac:dyDescent="0.2">
      <c r="A1669" s="2">
        <v>1651461</v>
      </c>
      <c r="B1669" s="2">
        <v>842035</v>
      </c>
      <c r="C1669" s="7">
        <v>22.3679070307813</v>
      </c>
      <c r="D1669" s="7">
        <v>40.779131199787201</v>
      </c>
      <c r="E1669" s="19" t="s">
        <v>2310</v>
      </c>
      <c r="F1669" s="46">
        <f>INDEX(Δεδομένα!$P:$P,MATCH('2021'!E1669,Δεδομένα!$O:$O,0))</f>
        <v>61</v>
      </c>
      <c r="G1669" s="49" t="s">
        <v>2170</v>
      </c>
      <c r="H1669" s="51" t="str">
        <f>INDEX(Δεδομένα!B$1:B$51,MATCH('2021'!G1669,Δεδομένα!A$1:A$51,0))</f>
        <v>ΚΕΝΤΡΙΚΗΣ ΜΑΚΕΔΟΝΙΑΣ</v>
      </c>
      <c r="I1669" s="53">
        <f>INDEX(Δεδομένα!E$1:E$13,MATCH('2021'!H1669,Δεδομένα!D$1:D$13,0))</f>
        <v>3</v>
      </c>
      <c r="J1669" s="4">
        <v>44287</v>
      </c>
      <c r="K1669" s="3" t="s">
        <v>214</v>
      </c>
      <c r="L1669" s="17" t="str">
        <f t="shared" si="116"/>
        <v>01/04/2021 12:00</v>
      </c>
      <c r="M1669" s="4">
        <v>44287</v>
      </c>
      <c r="N1669" s="3" t="s">
        <v>237</v>
      </c>
      <c r="O1669" s="17" t="str">
        <f t="shared" si="117"/>
        <v>01/04/2021 12:30</v>
      </c>
      <c r="P1669" s="24">
        <f t="shared" si="118"/>
        <v>2.0833333335758653E-2</v>
      </c>
      <c r="Q1669" s="28">
        <v>0</v>
      </c>
      <c r="R1669" s="27">
        <f t="shared" si="119"/>
        <v>30.00000000349246</v>
      </c>
      <c r="S1669" s="3" t="s">
        <v>4</v>
      </c>
      <c r="T1669" s="3" t="s">
        <v>2311</v>
      </c>
      <c r="U1669" s="3" t="s">
        <v>4</v>
      </c>
      <c r="V1669" s="3" t="s">
        <v>2335</v>
      </c>
      <c r="W1669" s="5">
        <v>0</v>
      </c>
      <c r="X1669" s="5">
        <v>0</v>
      </c>
      <c r="Y1669" s="5">
        <v>0</v>
      </c>
      <c r="Z1669" s="5">
        <v>0.32</v>
      </c>
      <c r="AA1669" s="5">
        <v>0</v>
      </c>
      <c r="AB1669" s="5">
        <v>0</v>
      </c>
      <c r="AC1669" s="5">
        <v>0</v>
      </c>
      <c r="AD1669" s="5">
        <v>0</v>
      </c>
      <c r="AE1669" s="2">
        <v>2</v>
      </c>
      <c r="AF1669" s="2">
        <v>0</v>
      </c>
      <c r="AG1669" s="2">
        <v>0</v>
      </c>
      <c r="AH1669" s="2">
        <v>0</v>
      </c>
      <c r="AI1669" s="2">
        <v>0</v>
      </c>
      <c r="AJ1669" s="2">
        <v>1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 t="s">
        <v>4</v>
      </c>
      <c r="AT1669" s="2" t="s">
        <v>4</v>
      </c>
    </row>
    <row r="1670" spans="1:46" x14ac:dyDescent="0.2">
      <c r="A1670" s="2">
        <v>1651478</v>
      </c>
      <c r="B1670" s="2">
        <v>842072</v>
      </c>
      <c r="C1670" s="7">
        <v>22.335304260253899</v>
      </c>
      <c r="D1670" s="7">
        <v>40.683074951171903</v>
      </c>
      <c r="E1670" s="19" t="s">
        <v>2310</v>
      </c>
      <c r="F1670" s="46">
        <f>INDEX(Δεδομένα!$P:$P,MATCH('2021'!E1670,Δεδομένα!$O:$O,0))</f>
        <v>61</v>
      </c>
      <c r="G1670" s="49" t="s">
        <v>2170</v>
      </c>
      <c r="H1670" s="51" t="str">
        <f>INDEX(Δεδομένα!B$1:B$51,MATCH('2021'!G1670,Δεδομένα!A$1:A$51,0))</f>
        <v>ΚΕΝΤΡΙΚΗΣ ΜΑΚΕΔΟΝΙΑΣ</v>
      </c>
      <c r="I1670" s="53">
        <f>INDEX(Δεδομένα!E$1:E$13,MATCH('2021'!H1670,Δεδομένα!D$1:D$13,0))</f>
        <v>3</v>
      </c>
      <c r="J1670" s="4">
        <v>44287</v>
      </c>
      <c r="K1670" s="3" t="s">
        <v>833</v>
      </c>
      <c r="L1670" s="17" t="str">
        <f t="shared" si="116"/>
        <v>01/04/2021 14:35</v>
      </c>
      <c r="M1670" s="4">
        <v>44287</v>
      </c>
      <c r="N1670" s="3" t="s">
        <v>36</v>
      </c>
      <c r="O1670" s="17" t="str">
        <f t="shared" si="117"/>
        <v>01/04/2021 16:20</v>
      </c>
      <c r="P1670" s="24">
        <f t="shared" si="118"/>
        <v>7.2916666664241347E-2</v>
      </c>
      <c r="Q1670" s="28">
        <v>0</v>
      </c>
      <c r="R1670" s="27">
        <f t="shared" si="119"/>
        <v>104.99999999650754</v>
      </c>
      <c r="S1670" s="3" t="s">
        <v>4</v>
      </c>
      <c r="T1670" s="3" t="s">
        <v>2311</v>
      </c>
      <c r="U1670" s="3" t="s">
        <v>4</v>
      </c>
      <c r="V1670" s="3" t="s">
        <v>2323</v>
      </c>
      <c r="W1670" s="5">
        <v>0</v>
      </c>
      <c r="X1670" s="5">
        <v>0</v>
      </c>
      <c r="Y1670" s="5">
        <v>0</v>
      </c>
      <c r="Z1670" s="5">
        <v>0</v>
      </c>
      <c r="AA1670" s="5">
        <v>0.5</v>
      </c>
      <c r="AB1670" s="5">
        <v>0</v>
      </c>
      <c r="AC1670" s="5">
        <v>0</v>
      </c>
      <c r="AD1670" s="5">
        <v>0</v>
      </c>
      <c r="AE1670" s="2">
        <v>2</v>
      </c>
      <c r="AF1670" s="2">
        <v>0</v>
      </c>
      <c r="AG1670" s="2">
        <v>0</v>
      </c>
      <c r="AH1670" s="2">
        <v>0</v>
      </c>
      <c r="AI1670" s="2">
        <v>0</v>
      </c>
      <c r="AJ1670" s="2">
        <v>1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 t="s">
        <v>4</v>
      </c>
      <c r="AT1670" s="2" t="s">
        <v>4</v>
      </c>
    </row>
    <row r="1671" spans="1:46" x14ac:dyDescent="0.2">
      <c r="A1671" s="2">
        <v>1651732</v>
      </c>
      <c r="B1671" s="2">
        <v>842357</v>
      </c>
      <c r="C1671" s="7">
        <v>22.3679631245354</v>
      </c>
      <c r="D1671" s="7">
        <v>40.812957141987397</v>
      </c>
      <c r="E1671" s="19" t="s">
        <v>2310</v>
      </c>
      <c r="F1671" s="46">
        <f>INDEX(Δεδομένα!$P:$P,MATCH('2021'!E1671,Δεδομένα!$O:$O,0))</f>
        <v>61</v>
      </c>
      <c r="G1671" s="49" t="s">
        <v>2170</v>
      </c>
      <c r="H1671" s="51" t="str">
        <f>INDEX(Δεδομένα!B$1:B$51,MATCH('2021'!G1671,Δεδομένα!A$1:A$51,0))</f>
        <v>ΚΕΝΤΡΙΚΗΣ ΜΑΚΕΔΟΝΙΑΣ</v>
      </c>
      <c r="I1671" s="53">
        <f>INDEX(Δεδομένα!E$1:E$13,MATCH('2021'!H1671,Δεδομένα!D$1:D$13,0))</f>
        <v>3</v>
      </c>
      <c r="J1671" s="4">
        <v>44288</v>
      </c>
      <c r="K1671" s="3" t="s">
        <v>411</v>
      </c>
      <c r="L1671" s="17" t="str">
        <f t="shared" si="116"/>
        <v>02/04/2021 17:10</v>
      </c>
      <c r="M1671" s="4">
        <v>44288</v>
      </c>
      <c r="N1671" s="3" t="s">
        <v>79</v>
      </c>
      <c r="O1671" s="17" t="str">
        <f t="shared" si="117"/>
        <v>02/04/2021 19:10</v>
      </c>
      <c r="P1671" s="24">
        <f t="shared" si="118"/>
        <v>8.3333333328482695E-2</v>
      </c>
      <c r="Q1671" s="28">
        <v>0</v>
      </c>
      <c r="R1671" s="27">
        <f t="shared" si="119"/>
        <v>119.99999999301508</v>
      </c>
      <c r="S1671" s="3" t="s">
        <v>4</v>
      </c>
      <c r="T1671" s="3" t="s">
        <v>2311</v>
      </c>
      <c r="U1671" s="3" t="s">
        <v>4</v>
      </c>
      <c r="V1671" s="3" t="s">
        <v>2361</v>
      </c>
      <c r="W1671" s="5">
        <v>0</v>
      </c>
      <c r="X1671" s="5">
        <v>0</v>
      </c>
      <c r="Y1671" s="5">
        <v>0</v>
      </c>
      <c r="Z1671" s="5">
        <v>0</v>
      </c>
      <c r="AA1671" s="5">
        <v>0.5</v>
      </c>
      <c r="AB1671" s="5">
        <v>0</v>
      </c>
      <c r="AC1671" s="5">
        <v>0</v>
      </c>
      <c r="AD1671" s="5">
        <v>0</v>
      </c>
      <c r="AE1671" s="2">
        <v>2</v>
      </c>
      <c r="AF1671" s="2">
        <v>0</v>
      </c>
      <c r="AG1671" s="2">
        <v>0</v>
      </c>
      <c r="AH1671" s="2">
        <v>0</v>
      </c>
      <c r="AI1671" s="2">
        <v>0</v>
      </c>
      <c r="AJ1671" s="2">
        <v>1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 t="s">
        <v>4</v>
      </c>
      <c r="AT1671" s="2" t="s">
        <v>4</v>
      </c>
    </row>
    <row r="1672" spans="1:46" x14ac:dyDescent="0.2">
      <c r="A1672" s="2">
        <v>1651737</v>
      </c>
      <c r="B1672" s="2">
        <v>842679</v>
      </c>
      <c r="C1672" s="7">
        <v>22.6297247179815</v>
      </c>
      <c r="D1672" s="7">
        <v>40.816012067758301</v>
      </c>
      <c r="E1672" s="19" t="s">
        <v>2310</v>
      </c>
      <c r="F1672" s="46">
        <f>INDEX(Δεδομένα!$P:$P,MATCH('2021'!E1672,Δεδομένα!$O:$O,0))</f>
        <v>61</v>
      </c>
      <c r="G1672" s="49" t="s">
        <v>2170</v>
      </c>
      <c r="H1672" s="51" t="str">
        <f>INDEX(Δεδομένα!B$1:B$51,MATCH('2021'!G1672,Δεδομένα!A$1:A$51,0))</f>
        <v>ΚΕΝΤΡΙΚΗΣ ΜΑΚΕΔΟΝΙΑΣ</v>
      </c>
      <c r="I1672" s="53">
        <f>INDEX(Δεδομένα!E$1:E$13,MATCH('2021'!H1672,Δεδομένα!D$1:D$13,0))</f>
        <v>3</v>
      </c>
      <c r="J1672" s="4">
        <v>44289</v>
      </c>
      <c r="K1672" s="3" t="s">
        <v>147</v>
      </c>
      <c r="L1672" s="17" t="str">
        <f t="shared" si="116"/>
        <v>03/04/2021 20:00</v>
      </c>
      <c r="M1672" s="4">
        <v>44289</v>
      </c>
      <c r="N1672" s="3" t="s">
        <v>1345</v>
      </c>
      <c r="O1672" s="17" t="str">
        <f t="shared" si="117"/>
        <v>03/04/2021 23:00</v>
      </c>
      <c r="P1672" s="24">
        <f t="shared" si="118"/>
        <v>0.125</v>
      </c>
      <c r="Q1672" s="28">
        <v>0</v>
      </c>
      <c r="R1672" s="27">
        <f t="shared" si="119"/>
        <v>180</v>
      </c>
      <c r="S1672" s="3" t="s">
        <v>4</v>
      </c>
      <c r="T1672" s="3" t="s">
        <v>2311</v>
      </c>
      <c r="U1672" s="3" t="s">
        <v>4</v>
      </c>
      <c r="V1672" s="3" t="s">
        <v>2312</v>
      </c>
      <c r="W1672" s="5">
        <v>0</v>
      </c>
      <c r="X1672" s="5">
        <v>0</v>
      </c>
      <c r="Y1672" s="5">
        <v>0</v>
      </c>
      <c r="Z1672" s="5">
        <v>0</v>
      </c>
      <c r="AA1672" s="5">
        <v>3</v>
      </c>
      <c r="AB1672" s="5">
        <v>0</v>
      </c>
      <c r="AC1672" s="5">
        <v>0</v>
      </c>
      <c r="AD1672" s="5">
        <v>0</v>
      </c>
      <c r="AE1672" s="2">
        <v>2</v>
      </c>
      <c r="AF1672" s="2">
        <v>0</v>
      </c>
      <c r="AG1672" s="2">
        <v>2</v>
      </c>
      <c r="AH1672" s="2">
        <v>0</v>
      </c>
      <c r="AI1672" s="2">
        <v>0</v>
      </c>
      <c r="AJ1672" s="2">
        <v>2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 t="s">
        <v>4</v>
      </c>
      <c r="AT1672" s="2" t="s">
        <v>4</v>
      </c>
    </row>
    <row r="1673" spans="1:46" x14ac:dyDescent="0.2">
      <c r="A1673" s="2">
        <v>1651741</v>
      </c>
      <c r="B1673" s="2">
        <v>842762</v>
      </c>
      <c r="C1673" s="7">
        <v>22.244963293661701</v>
      </c>
      <c r="D1673" s="7">
        <v>40.812868078824899</v>
      </c>
      <c r="E1673" s="19" t="s">
        <v>2310</v>
      </c>
      <c r="F1673" s="46">
        <f>INDEX(Δεδομένα!$P:$P,MATCH('2021'!E1673,Δεδομένα!$O:$O,0))</f>
        <v>61</v>
      </c>
      <c r="G1673" s="49" t="s">
        <v>2170</v>
      </c>
      <c r="H1673" s="51" t="str">
        <f>INDEX(Δεδομένα!B$1:B$51,MATCH('2021'!G1673,Δεδομένα!A$1:A$51,0))</f>
        <v>ΚΕΝΤΡΙΚΗΣ ΜΑΚΕΔΟΝΙΑΣ</v>
      </c>
      <c r="I1673" s="53">
        <f>INDEX(Δεδομένα!E$1:E$13,MATCH('2021'!H1673,Δεδομένα!D$1:D$13,0))</f>
        <v>3</v>
      </c>
      <c r="J1673" s="4">
        <v>44290</v>
      </c>
      <c r="K1673" s="3" t="s">
        <v>2362</v>
      </c>
      <c r="L1673" s="17" t="str">
        <f t="shared" si="116"/>
        <v>04/04/2021 03:10</v>
      </c>
      <c r="M1673" s="4">
        <v>44290</v>
      </c>
      <c r="N1673" s="3" t="s">
        <v>2363</v>
      </c>
      <c r="O1673" s="17" t="str">
        <f t="shared" si="117"/>
        <v>04/04/2021 04:38</v>
      </c>
      <c r="P1673" s="24">
        <f t="shared" si="118"/>
        <v>6.1111111113859806E-2</v>
      </c>
      <c r="Q1673" s="28">
        <v>0</v>
      </c>
      <c r="R1673" s="27">
        <f t="shared" si="119"/>
        <v>88.000000003958121</v>
      </c>
      <c r="S1673" s="3" t="s">
        <v>4</v>
      </c>
      <c r="T1673" s="3" t="s">
        <v>2311</v>
      </c>
      <c r="U1673" s="3" t="s">
        <v>4</v>
      </c>
      <c r="V1673" s="3" t="s">
        <v>2342</v>
      </c>
      <c r="W1673" s="5">
        <v>0</v>
      </c>
      <c r="X1673" s="5">
        <v>0</v>
      </c>
      <c r="Y1673" s="5">
        <v>0</v>
      </c>
      <c r="Z1673" s="5">
        <v>1</v>
      </c>
      <c r="AA1673" s="5">
        <v>0</v>
      </c>
      <c r="AB1673" s="5">
        <v>0</v>
      </c>
      <c r="AC1673" s="5">
        <v>1</v>
      </c>
      <c r="AD1673" s="5">
        <v>0</v>
      </c>
      <c r="AE1673" s="2">
        <v>2</v>
      </c>
      <c r="AF1673" s="2">
        <v>0</v>
      </c>
      <c r="AG1673" s="2">
        <v>0</v>
      </c>
      <c r="AH1673" s="2">
        <v>0</v>
      </c>
      <c r="AI1673" s="2">
        <v>0</v>
      </c>
      <c r="AJ1673" s="2">
        <v>1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 t="s">
        <v>4</v>
      </c>
      <c r="AT1673" s="2" t="s">
        <v>4</v>
      </c>
    </row>
    <row r="1674" spans="1:46" x14ac:dyDescent="0.2">
      <c r="A1674" s="2">
        <v>1653180</v>
      </c>
      <c r="B1674" s="2">
        <v>844038</v>
      </c>
      <c r="C1674" s="7">
        <v>22.499904416216602</v>
      </c>
      <c r="D1674" s="7">
        <v>40.7437786001286</v>
      </c>
      <c r="E1674" s="19" t="s">
        <v>2310</v>
      </c>
      <c r="F1674" s="46">
        <f>INDEX(Δεδομένα!$P:$P,MATCH('2021'!E1674,Δεδομένα!$O:$O,0))</f>
        <v>61</v>
      </c>
      <c r="G1674" s="49" t="s">
        <v>2170</v>
      </c>
      <c r="H1674" s="51" t="str">
        <f>INDEX(Δεδομένα!B$1:B$51,MATCH('2021'!G1674,Δεδομένα!A$1:A$51,0))</f>
        <v>ΚΕΝΤΡΙΚΗΣ ΜΑΚΕΔΟΝΙΑΣ</v>
      </c>
      <c r="I1674" s="53">
        <f>INDEX(Δεδομένα!E$1:E$13,MATCH('2021'!H1674,Δεδομένα!D$1:D$13,0))</f>
        <v>3</v>
      </c>
      <c r="J1674" s="4">
        <v>44295</v>
      </c>
      <c r="K1674" s="3" t="s">
        <v>1500</v>
      </c>
      <c r="L1674" s="17" t="str">
        <f t="shared" si="116"/>
        <v>09/04/2021 11:58</v>
      </c>
      <c r="M1674" s="4">
        <v>44295</v>
      </c>
      <c r="N1674" s="3" t="s">
        <v>613</v>
      </c>
      <c r="O1674" s="17" t="str">
        <f t="shared" si="117"/>
        <v>09/04/2021 12:17</v>
      </c>
      <c r="P1674" s="24">
        <f t="shared" si="118"/>
        <v>1.3194444443797693E-2</v>
      </c>
      <c r="Q1674" s="28">
        <v>0</v>
      </c>
      <c r="R1674" s="27">
        <f t="shared" si="119"/>
        <v>18.999999999068677</v>
      </c>
      <c r="S1674" s="3" t="s">
        <v>4</v>
      </c>
      <c r="T1674" s="3" t="s">
        <v>2311</v>
      </c>
      <c r="U1674" s="3" t="s">
        <v>2364</v>
      </c>
      <c r="V1674" s="3" t="s">
        <v>2332</v>
      </c>
      <c r="W1674" s="5">
        <v>0</v>
      </c>
      <c r="X1674" s="5">
        <v>0</v>
      </c>
      <c r="Y1674" s="5">
        <v>0</v>
      </c>
      <c r="Z1674" s="5">
        <v>0</v>
      </c>
      <c r="AA1674" s="5">
        <v>0.1</v>
      </c>
      <c r="AB1674" s="5">
        <v>0</v>
      </c>
      <c r="AC1674" s="5">
        <v>0</v>
      </c>
      <c r="AD1674" s="5">
        <v>0</v>
      </c>
      <c r="AE1674" s="2">
        <v>2</v>
      </c>
      <c r="AF1674" s="2">
        <v>0</v>
      </c>
      <c r="AG1674" s="2">
        <v>0</v>
      </c>
      <c r="AH1674" s="2">
        <v>0</v>
      </c>
      <c r="AI1674" s="2">
        <v>0</v>
      </c>
      <c r="AJ1674" s="2">
        <v>1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 t="s">
        <v>4</v>
      </c>
      <c r="AT1674" s="2" t="s">
        <v>4</v>
      </c>
    </row>
    <row r="1675" spans="1:46" x14ac:dyDescent="0.2">
      <c r="A1675" s="2">
        <v>1653182</v>
      </c>
      <c r="B1675" s="2">
        <v>844175</v>
      </c>
      <c r="C1675" s="7">
        <v>22.494544880217301</v>
      </c>
      <c r="D1675" s="7">
        <v>40.808489763715301</v>
      </c>
      <c r="E1675" s="19" t="s">
        <v>2310</v>
      </c>
      <c r="F1675" s="46">
        <f>INDEX(Δεδομένα!$P:$P,MATCH('2021'!E1675,Δεδομένα!$O:$O,0))</f>
        <v>61</v>
      </c>
      <c r="G1675" s="49" t="s">
        <v>2170</v>
      </c>
      <c r="H1675" s="51" t="str">
        <f>INDEX(Δεδομένα!B$1:B$51,MATCH('2021'!G1675,Δεδομένα!A$1:A$51,0))</f>
        <v>ΚΕΝΤΡΙΚΗΣ ΜΑΚΕΔΟΝΙΑΣ</v>
      </c>
      <c r="I1675" s="53">
        <f>INDEX(Δεδομένα!E$1:E$13,MATCH('2021'!H1675,Δεδομένα!D$1:D$13,0))</f>
        <v>3</v>
      </c>
      <c r="J1675" s="4">
        <v>44295</v>
      </c>
      <c r="K1675" s="3" t="s">
        <v>9</v>
      </c>
      <c r="L1675" s="17" t="str">
        <f t="shared" si="116"/>
        <v>09/04/2021 18:15</v>
      </c>
      <c r="M1675" s="4">
        <v>44295</v>
      </c>
      <c r="N1675" s="3" t="s">
        <v>13</v>
      </c>
      <c r="O1675" s="17" t="str">
        <f t="shared" si="117"/>
        <v>09/04/2021 18:50</v>
      </c>
      <c r="P1675" s="24">
        <f t="shared" si="118"/>
        <v>2.4305555554747116E-2</v>
      </c>
      <c r="Q1675" s="28">
        <v>0</v>
      </c>
      <c r="R1675" s="27">
        <f t="shared" si="119"/>
        <v>34.999999998835847</v>
      </c>
      <c r="S1675" s="3" t="s">
        <v>4</v>
      </c>
      <c r="T1675" s="3" t="s">
        <v>2311</v>
      </c>
      <c r="U1675" s="3" t="s">
        <v>2364</v>
      </c>
      <c r="V1675" s="3" t="s">
        <v>2332</v>
      </c>
      <c r="W1675" s="5">
        <v>0</v>
      </c>
      <c r="X1675" s="5">
        <v>0</v>
      </c>
      <c r="Y1675" s="5">
        <v>0</v>
      </c>
      <c r="Z1675" s="5">
        <v>0.1</v>
      </c>
      <c r="AA1675" s="5">
        <v>0</v>
      </c>
      <c r="AB1675" s="5">
        <v>0</v>
      </c>
      <c r="AC1675" s="5">
        <v>0</v>
      </c>
      <c r="AD1675" s="5">
        <v>0</v>
      </c>
      <c r="AE1675" s="2">
        <v>2</v>
      </c>
      <c r="AF1675" s="2">
        <v>0</v>
      </c>
      <c r="AG1675" s="2">
        <v>0</v>
      </c>
      <c r="AH1675" s="2">
        <v>0</v>
      </c>
      <c r="AI1675" s="2">
        <v>0</v>
      </c>
      <c r="AJ1675" s="2">
        <v>1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 t="s">
        <v>4</v>
      </c>
      <c r="AT1675" s="2" t="s">
        <v>4</v>
      </c>
    </row>
    <row r="1676" spans="1:46" x14ac:dyDescent="0.2">
      <c r="A1676" s="2">
        <v>1653184</v>
      </c>
      <c r="B1676" s="2">
        <v>844233</v>
      </c>
      <c r="C1676" s="7">
        <v>22.281939437642698</v>
      </c>
      <c r="D1676" s="7">
        <v>40.780898579266598</v>
      </c>
      <c r="E1676" s="19" t="s">
        <v>2310</v>
      </c>
      <c r="F1676" s="46">
        <f>INDEX(Δεδομένα!$P:$P,MATCH('2021'!E1676,Δεδομένα!$O:$O,0))</f>
        <v>61</v>
      </c>
      <c r="G1676" s="49" t="s">
        <v>2170</v>
      </c>
      <c r="H1676" s="51" t="str">
        <f>INDEX(Δεδομένα!B$1:B$51,MATCH('2021'!G1676,Δεδομένα!A$1:A$51,0))</f>
        <v>ΚΕΝΤΡΙΚΗΣ ΜΑΚΕΔΟΝΙΑΣ</v>
      </c>
      <c r="I1676" s="53">
        <f>INDEX(Δεδομένα!E$1:E$13,MATCH('2021'!H1676,Δεδομένα!D$1:D$13,0))</f>
        <v>3</v>
      </c>
      <c r="J1676" s="4">
        <v>44295</v>
      </c>
      <c r="K1676" s="3" t="s">
        <v>2365</v>
      </c>
      <c r="L1676" s="17" t="str">
        <f t="shared" si="116"/>
        <v>09/04/2021 20:49</v>
      </c>
      <c r="M1676" s="4">
        <v>44295</v>
      </c>
      <c r="N1676" s="3" t="s">
        <v>983</v>
      </c>
      <c r="O1676" s="17" t="str">
        <f t="shared" si="117"/>
        <v>09/04/2021 21:25</v>
      </c>
      <c r="P1676" s="24">
        <f t="shared" si="118"/>
        <v>2.5000000001455192E-2</v>
      </c>
      <c r="Q1676" s="28">
        <v>0</v>
      </c>
      <c r="R1676" s="27">
        <f t="shared" si="119"/>
        <v>36.000000002095476</v>
      </c>
      <c r="S1676" s="3" t="s">
        <v>4</v>
      </c>
      <c r="T1676" s="3" t="s">
        <v>2311</v>
      </c>
      <c r="U1676" s="3" t="s">
        <v>2349</v>
      </c>
      <c r="V1676" s="3" t="s">
        <v>2344</v>
      </c>
      <c r="W1676" s="5">
        <v>0</v>
      </c>
      <c r="X1676" s="5">
        <v>0</v>
      </c>
      <c r="Y1676" s="5">
        <v>0</v>
      </c>
      <c r="Z1676" s="5">
        <v>0.1</v>
      </c>
      <c r="AA1676" s="5">
        <v>0</v>
      </c>
      <c r="AB1676" s="5">
        <v>0</v>
      </c>
      <c r="AC1676" s="5">
        <v>0</v>
      </c>
      <c r="AD1676" s="5">
        <v>0</v>
      </c>
      <c r="AE1676" s="2">
        <v>2</v>
      </c>
      <c r="AF1676" s="2">
        <v>0</v>
      </c>
      <c r="AG1676" s="2">
        <v>0</v>
      </c>
      <c r="AH1676" s="2">
        <v>0</v>
      </c>
      <c r="AI1676" s="2">
        <v>0</v>
      </c>
      <c r="AJ1676" s="2">
        <v>1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 t="s">
        <v>4</v>
      </c>
      <c r="AT1676" s="2" t="s">
        <v>4</v>
      </c>
    </row>
    <row r="1677" spans="1:46" x14ac:dyDescent="0.2">
      <c r="A1677" s="2">
        <v>1653186</v>
      </c>
      <c r="B1677" s="2">
        <v>844248</v>
      </c>
      <c r="C1677" s="7">
        <v>22.2937818097632</v>
      </c>
      <c r="D1677" s="7">
        <v>40.687506597410703</v>
      </c>
      <c r="E1677" s="19" t="s">
        <v>2310</v>
      </c>
      <c r="F1677" s="46">
        <f>INDEX(Δεδομένα!$P:$P,MATCH('2021'!E1677,Δεδομένα!$O:$O,0))</f>
        <v>61</v>
      </c>
      <c r="G1677" s="49" t="s">
        <v>2170</v>
      </c>
      <c r="H1677" s="51" t="str">
        <f>INDEX(Δεδομένα!B$1:B$51,MATCH('2021'!G1677,Δεδομένα!A$1:A$51,0))</f>
        <v>ΚΕΝΤΡΙΚΗΣ ΜΑΚΕΔΟΝΙΑΣ</v>
      </c>
      <c r="I1677" s="53">
        <f>INDEX(Δεδομένα!E$1:E$13,MATCH('2021'!H1677,Δεδομένα!D$1:D$13,0))</f>
        <v>3</v>
      </c>
      <c r="J1677" s="4">
        <v>44295</v>
      </c>
      <c r="K1677" s="3" t="s">
        <v>2366</v>
      </c>
      <c r="L1677" s="17" t="str">
        <f t="shared" si="116"/>
        <v>09/04/2021 21:26</v>
      </c>
      <c r="M1677" s="4">
        <v>44295</v>
      </c>
      <c r="N1677" s="3" t="s">
        <v>2304</v>
      </c>
      <c r="O1677" s="17" t="str">
        <f t="shared" si="117"/>
        <v>09/04/2021 21:47</v>
      </c>
      <c r="P1677" s="24">
        <f t="shared" si="118"/>
        <v>1.4583333329937886E-2</v>
      </c>
      <c r="Q1677" s="28">
        <v>0</v>
      </c>
      <c r="R1677" s="27">
        <f t="shared" si="119"/>
        <v>20.999999995110556</v>
      </c>
      <c r="S1677" s="3" t="s">
        <v>4</v>
      </c>
      <c r="T1677" s="3" t="s">
        <v>2311</v>
      </c>
      <c r="U1677" s="3" t="s">
        <v>2322</v>
      </c>
      <c r="V1677" s="3" t="s">
        <v>2323</v>
      </c>
      <c r="W1677" s="5">
        <v>0</v>
      </c>
      <c r="X1677" s="5">
        <v>0</v>
      </c>
      <c r="Y1677" s="5">
        <v>0</v>
      </c>
      <c r="Z1677" s="5">
        <v>0</v>
      </c>
      <c r="AA1677" s="5">
        <v>0.1</v>
      </c>
      <c r="AB1677" s="5">
        <v>0</v>
      </c>
      <c r="AC1677" s="5">
        <v>0</v>
      </c>
      <c r="AD1677" s="5">
        <v>0</v>
      </c>
      <c r="AE1677" s="2">
        <v>2</v>
      </c>
      <c r="AF1677" s="2">
        <v>0</v>
      </c>
      <c r="AG1677" s="2">
        <v>0</v>
      </c>
      <c r="AH1677" s="2">
        <v>0</v>
      </c>
      <c r="AI1677" s="2">
        <v>0</v>
      </c>
      <c r="AJ1677" s="2">
        <v>1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 t="s">
        <v>4</v>
      </c>
      <c r="AT1677" s="2" t="s">
        <v>4</v>
      </c>
    </row>
    <row r="1678" spans="1:46" x14ac:dyDescent="0.2">
      <c r="A1678" s="2">
        <v>1653192</v>
      </c>
      <c r="B1678" s="2">
        <v>844369</v>
      </c>
      <c r="C1678" s="7">
        <v>22.317563687886899</v>
      </c>
      <c r="D1678" s="7">
        <v>40.778704498847802</v>
      </c>
      <c r="E1678" s="19" t="s">
        <v>2310</v>
      </c>
      <c r="F1678" s="46">
        <f>INDEX(Δεδομένα!$P:$P,MATCH('2021'!E1678,Δεδομένα!$O:$O,0))</f>
        <v>61</v>
      </c>
      <c r="G1678" s="49" t="s">
        <v>2170</v>
      </c>
      <c r="H1678" s="51" t="str">
        <f>INDEX(Δεδομένα!B$1:B$51,MATCH('2021'!G1678,Δεδομένα!A$1:A$51,0))</f>
        <v>ΚΕΝΤΡΙΚΗΣ ΜΑΚΕΔΟΝΙΑΣ</v>
      </c>
      <c r="I1678" s="53">
        <f>INDEX(Δεδομένα!E$1:E$13,MATCH('2021'!H1678,Δεδομένα!D$1:D$13,0))</f>
        <v>3</v>
      </c>
      <c r="J1678" s="4">
        <v>44296</v>
      </c>
      <c r="K1678" s="3" t="s">
        <v>210</v>
      </c>
      <c r="L1678" s="17" t="str">
        <f t="shared" si="116"/>
        <v>10/04/2021 12:43</v>
      </c>
      <c r="M1678" s="4">
        <v>44296</v>
      </c>
      <c r="N1678" s="3" t="s">
        <v>1008</v>
      </c>
      <c r="O1678" s="17" t="str">
        <f t="shared" si="117"/>
        <v>10/04/2021 13:27</v>
      </c>
      <c r="P1678" s="24">
        <f t="shared" si="118"/>
        <v>3.0555555553291924E-2</v>
      </c>
      <c r="Q1678" s="28">
        <v>0</v>
      </c>
      <c r="R1678" s="27">
        <f t="shared" si="119"/>
        <v>43.999999996740371</v>
      </c>
      <c r="S1678" s="3" t="s">
        <v>4</v>
      </c>
      <c r="T1678" s="3" t="s">
        <v>2311</v>
      </c>
      <c r="U1678" s="3" t="s">
        <v>2330</v>
      </c>
      <c r="V1678" s="3" t="s">
        <v>2331</v>
      </c>
      <c r="W1678" s="5">
        <v>0</v>
      </c>
      <c r="X1678" s="5">
        <v>0</v>
      </c>
      <c r="Y1678" s="5">
        <v>0</v>
      </c>
      <c r="Z1678" s="5">
        <v>0</v>
      </c>
      <c r="AA1678" s="5">
        <v>0.2</v>
      </c>
      <c r="AB1678" s="5">
        <v>0</v>
      </c>
      <c r="AC1678" s="5">
        <v>0</v>
      </c>
      <c r="AD1678" s="5">
        <v>0</v>
      </c>
      <c r="AE1678" s="2">
        <v>2</v>
      </c>
      <c r="AF1678" s="2">
        <v>0</v>
      </c>
      <c r="AG1678" s="2">
        <v>0</v>
      </c>
      <c r="AH1678" s="2">
        <v>0</v>
      </c>
      <c r="AI1678" s="2">
        <v>0</v>
      </c>
      <c r="AJ1678" s="2">
        <v>1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 t="s">
        <v>4</v>
      </c>
      <c r="AT1678" s="2" t="s">
        <v>4</v>
      </c>
    </row>
    <row r="1679" spans="1:46" x14ac:dyDescent="0.2">
      <c r="A1679" s="2">
        <v>1653290</v>
      </c>
      <c r="B1679" s="2">
        <v>844447</v>
      </c>
      <c r="C1679" s="7">
        <v>22.5477705551464</v>
      </c>
      <c r="D1679" s="7">
        <v>40.7357541086051</v>
      </c>
      <c r="E1679" s="19" t="s">
        <v>2310</v>
      </c>
      <c r="F1679" s="46">
        <f>INDEX(Δεδομένα!$P:$P,MATCH('2021'!E1679,Δεδομένα!$O:$O,0))</f>
        <v>61</v>
      </c>
      <c r="G1679" s="49" t="s">
        <v>2170</v>
      </c>
      <c r="H1679" s="51" t="str">
        <f>INDEX(Δεδομένα!B$1:B$51,MATCH('2021'!G1679,Δεδομένα!A$1:A$51,0))</f>
        <v>ΚΕΝΤΡΙΚΗΣ ΜΑΚΕΔΟΝΙΑΣ</v>
      </c>
      <c r="I1679" s="53">
        <f>INDEX(Δεδομένα!E$1:E$13,MATCH('2021'!H1679,Δεδομένα!D$1:D$13,0))</f>
        <v>3</v>
      </c>
      <c r="J1679" s="4">
        <v>44296</v>
      </c>
      <c r="K1679" s="3" t="s">
        <v>2367</v>
      </c>
      <c r="L1679" s="17" t="str">
        <f t="shared" si="116"/>
        <v>10/04/2021 15:37</v>
      </c>
      <c r="M1679" s="4">
        <v>44296</v>
      </c>
      <c r="N1679" s="3" t="s">
        <v>1648</v>
      </c>
      <c r="O1679" s="17" t="str">
        <f t="shared" si="117"/>
        <v>10/04/2021 16:08</v>
      </c>
      <c r="P1679" s="24">
        <f t="shared" si="118"/>
        <v>2.1527777782466728E-2</v>
      </c>
      <c r="Q1679" s="28">
        <v>0</v>
      </c>
      <c r="R1679" s="27">
        <f t="shared" si="119"/>
        <v>31.000000006752089</v>
      </c>
      <c r="S1679" s="3" t="s">
        <v>4</v>
      </c>
      <c r="T1679" s="3" t="s">
        <v>2311</v>
      </c>
      <c r="U1679" s="3" t="s">
        <v>2313</v>
      </c>
      <c r="V1679" s="3" t="s">
        <v>2314</v>
      </c>
      <c r="W1679" s="5">
        <v>0</v>
      </c>
      <c r="X1679" s="5">
        <v>0</v>
      </c>
      <c r="Y1679" s="5">
        <v>0</v>
      </c>
      <c r="Z1679" s="5">
        <v>0</v>
      </c>
      <c r="AA1679" s="5">
        <v>0.2</v>
      </c>
      <c r="AB1679" s="5">
        <v>0</v>
      </c>
      <c r="AC1679" s="5">
        <v>0</v>
      </c>
      <c r="AD1679" s="5">
        <v>0</v>
      </c>
      <c r="AE1679" s="2">
        <v>2</v>
      </c>
      <c r="AF1679" s="2">
        <v>0</v>
      </c>
      <c r="AG1679" s="2">
        <v>0</v>
      </c>
      <c r="AH1679" s="2">
        <v>0</v>
      </c>
      <c r="AI1679" s="2">
        <v>0</v>
      </c>
      <c r="AJ1679" s="2">
        <v>1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 t="s">
        <v>4</v>
      </c>
      <c r="AT1679" s="2" t="s">
        <v>4</v>
      </c>
    </row>
    <row r="1680" spans="1:46" x14ac:dyDescent="0.2">
      <c r="A1680" s="2">
        <v>1653292</v>
      </c>
      <c r="B1680" s="2">
        <v>844468</v>
      </c>
      <c r="C1680" s="7">
        <v>22.516548073753398</v>
      </c>
      <c r="D1680" s="7">
        <v>40.734537415243103</v>
      </c>
      <c r="E1680" s="19" t="s">
        <v>2310</v>
      </c>
      <c r="F1680" s="46">
        <f>INDEX(Δεδομένα!$P:$P,MATCH('2021'!E1680,Δεδομένα!$O:$O,0))</f>
        <v>61</v>
      </c>
      <c r="G1680" s="49" t="s">
        <v>2170</v>
      </c>
      <c r="H1680" s="51" t="str">
        <f>INDEX(Δεδομένα!B$1:B$51,MATCH('2021'!G1680,Δεδομένα!A$1:A$51,0))</f>
        <v>ΚΕΝΤΡΙΚΗΣ ΜΑΚΕΔΟΝΙΑΣ</v>
      </c>
      <c r="I1680" s="53">
        <f>INDEX(Δεδομένα!E$1:E$13,MATCH('2021'!H1680,Δεδομένα!D$1:D$13,0))</f>
        <v>3</v>
      </c>
      <c r="J1680" s="4">
        <v>44296</v>
      </c>
      <c r="K1680" s="3" t="s">
        <v>660</v>
      </c>
      <c r="L1680" s="17" t="str">
        <f t="shared" si="116"/>
        <v>10/04/2021 16:11</v>
      </c>
      <c r="M1680" s="4">
        <v>44296</v>
      </c>
      <c r="N1680" s="3" t="s">
        <v>745</v>
      </c>
      <c r="O1680" s="17" t="str">
        <f t="shared" si="117"/>
        <v>10/04/2021 16:35</v>
      </c>
      <c r="P1680" s="24">
        <f t="shared" si="118"/>
        <v>1.6666666662786156E-2</v>
      </c>
      <c r="Q1680" s="28">
        <v>0</v>
      </c>
      <c r="R1680" s="27">
        <f t="shared" si="119"/>
        <v>23.999999994412065</v>
      </c>
      <c r="S1680" s="3" t="s">
        <v>4</v>
      </c>
      <c r="T1680" s="3" t="s">
        <v>2311</v>
      </c>
      <c r="U1680" s="3" t="s">
        <v>2313</v>
      </c>
      <c r="V1680" s="3" t="s">
        <v>2314</v>
      </c>
      <c r="W1680" s="5">
        <v>0</v>
      </c>
      <c r="X1680" s="5">
        <v>0</v>
      </c>
      <c r="Y1680" s="5">
        <v>0</v>
      </c>
      <c r="Z1680" s="5">
        <v>0</v>
      </c>
      <c r="AA1680" s="5">
        <v>0.1</v>
      </c>
      <c r="AB1680" s="5">
        <v>0</v>
      </c>
      <c r="AC1680" s="5">
        <v>0</v>
      </c>
      <c r="AD1680" s="5">
        <v>0</v>
      </c>
      <c r="AE1680" s="2">
        <v>2</v>
      </c>
      <c r="AF1680" s="2">
        <v>0</v>
      </c>
      <c r="AG1680" s="2">
        <v>0</v>
      </c>
      <c r="AH1680" s="2">
        <v>0</v>
      </c>
      <c r="AI1680" s="2">
        <v>0</v>
      </c>
      <c r="AJ1680" s="2">
        <v>1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 t="s">
        <v>4</v>
      </c>
      <c r="AT1680" s="2" t="s">
        <v>4</v>
      </c>
    </row>
    <row r="1681" spans="1:46" x14ac:dyDescent="0.2">
      <c r="A1681" s="2">
        <v>1653295</v>
      </c>
      <c r="B1681" s="2">
        <v>844501</v>
      </c>
      <c r="C1681" s="7">
        <v>22.278024033816799</v>
      </c>
      <c r="D1681" s="7">
        <v>40.6886061142865</v>
      </c>
      <c r="E1681" s="19" t="s">
        <v>2310</v>
      </c>
      <c r="F1681" s="46">
        <f>INDEX(Δεδομένα!$P:$P,MATCH('2021'!E1681,Δεδομένα!$O:$O,0))</f>
        <v>61</v>
      </c>
      <c r="G1681" s="49" t="s">
        <v>2170</v>
      </c>
      <c r="H1681" s="51" t="str">
        <f>INDEX(Δεδομένα!B$1:B$51,MATCH('2021'!G1681,Δεδομένα!A$1:A$51,0))</f>
        <v>ΚΕΝΤΡΙΚΗΣ ΜΑΚΕΔΟΝΙΑΣ</v>
      </c>
      <c r="I1681" s="53">
        <f>INDEX(Δεδομένα!E$1:E$13,MATCH('2021'!H1681,Δεδομένα!D$1:D$13,0))</f>
        <v>3</v>
      </c>
      <c r="J1681" s="4">
        <v>44296</v>
      </c>
      <c r="K1681" s="3" t="s">
        <v>404</v>
      </c>
      <c r="L1681" s="17" t="str">
        <f t="shared" si="116"/>
        <v>10/04/2021 18:05</v>
      </c>
      <c r="M1681" s="4">
        <v>44296</v>
      </c>
      <c r="N1681" s="3" t="s">
        <v>1548</v>
      </c>
      <c r="O1681" s="17" t="str">
        <f t="shared" si="117"/>
        <v>10/04/2021 19:08</v>
      </c>
      <c r="P1681" s="24">
        <f t="shared" si="118"/>
        <v>4.3750000004365575E-2</v>
      </c>
      <c r="Q1681" s="28">
        <v>0</v>
      </c>
      <c r="R1681" s="27">
        <f t="shared" si="119"/>
        <v>63.000000006286427</v>
      </c>
      <c r="S1681" s="3" t="s">
        <v>4</v>
      </c>
      <c r="T1681" s="3" t="s">
        <v>2311</v>
      </c>
      <c r="U1681" s="3" t="s">
        <v>2322</v>
      </c>
      <c r="V1681" s="3" t="s">
        <v>2323</v>
      </c>
      <c r="W1681" s="5">
        <v>0</v>
      </c>
      <c r="X1681" s="5">
        <v>0</v>
      </c>
      <c r="Y1681" s="5">
        <v>0</v>
      </c>
      <c r="Z1681" s="5">
        <v>0</v>
      </c>
      <c r="AA1681" s="5">
        <v>2</v>
      </c>
      <c r="AB1681" s="5">
        <v>2</v>
      </c>
      <c r="AC1681" s="5">
        <v>0</v>
      </c>
      <c r="AD1681" s="5">
        <v>0</v>
      </c>
      <c r="AE1681" s="2">
        <v>3</v>
      </c>
      <c r="AF1681" s="2">
        <v>0</v>
      </c>
      <c r="AG1681" s="2">
        <v>0</v>
      </c>
      <c r="AH1681" s="2">
        <v>0</v>
      </c>
      <c r="AI1681" s="2">
        <v>0</v>
      </c>
      <c r="AJ1681" s="2">
        <v>1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 t="s">
        <v>4</v>
      </c>
      <c r="AT1681" s="2" t="s">
        <v>4</v>
      </c>
    </row>
    <row r="1682" spans="1:46" x14ac:dyDescent="0.2">
      <c r="A1682" s="2">
        <v>1653307</v>
      </c>
      <c r="B1682" s="2">
        <v>844645</v>
      </c>
      <c r="C1682" s="7">
        <v>22.547653639293401</v>
      </c>
      <c r="D1682" s="7">
        <v>40.735759926744102</v>
      </c>
      <c r="E1682" s="19" t="s">
        <v>2310</v>
      </c>
      <c r="F1682" s="46">
        <f>INDEX(Δεδομένα!$P:$P,MATCH('2021'!E1682,Δεδομένα!$O:$O,0))</f>
        <v>61</v>
      </c>
      <c r="G1682" s="49" t="s">
        <v>2170</v>
      </c>
      <c r="H1682" s="51" t="str">
        <f>INDEX(Δεδομένα!B$1:B$51,MATCH('2021'!G1682,Δεδομένα!A$1:A$51,0))</f>
        <v>ΚΕΝΤΡΙΚΗΣ ΜΑΚΕΔΟΝΙΑΣ</v>
      </c>
      <c r="I1682" s="53">
        <f>INDEX(Δεδομένα!E$1:E$13,MATCH('2021'!H1682,Δεδομένα!D$1:D$13,0))</f>
        <v>3</v>
      </c>
      <c r="J1682" s="4">
        <v>44297</v>
      </c>
      <c r="K1682" s="3" t="s">
        <v>1738</v>
      </c>
      <c r="L1682" s="17" t="str">
        <f t="shared" si="116"/>
        <v>11/04/2021 08:24</v>
      </c>
      <c r="M1682" s="4">
        <v>44297</v>
      </c>
      <c r="N1682" s="3" t="s">
        <v>272</v>
      </c>
      <c r="O1682" s="17" t="str">
        <f t="shared" si="117"/>
        <v>11/04/2021 09:00</v>
      </c>
      <c r="P1682" s="24">
        <f t="shared" si="118"/>
        <v>2.5000000001455192E-2</v>
      </c>
      <c r="Q1682" s="28">
        <v>0</v>
      </c>
      <c r="R1682" s="27">
        <f t="shared" si="119"/>
        <v>36.000000002095476</v>
      </c>
      <c r="S1682" s="3" t="s">
        <v>4</v>
      </c>
      <c r="T1682" s="3" t="s">
        <v>2311</v>
      </c>
      <c r="U1682" s="3" t="s">
        <v>2313</v>
      </c>
      <c r="V1682" s="3" t="s">
        <v>2314</v>
      </c>
      <c r="W1682" s="5">
        <v>0</v>
      </c>
      <c r="X1682" s="5">
        <v>0</v>
      </c>
      <c r="Y1682" s="5">
        <v>0</v>
      </c>
      <c r="Z1682" s="5">
        <v>0.3</v>
      </c>
      <c r="AA1682" s="5">
        <v>0</v>
      </c>
      <c r="AB1682" s="5">
        <v>0</v>
      </c>
      <c r="AC1682" s="5">
        <v>0</v>
      </c>
      <c r="AD1682" s="5">
        <v>0</v>
      </c>
      <c r="AE1682" s="2">
        <v>2</v>
      </c>
      <c r="AF1682" s="2">
        <v>0</v>
      </c>
      <c r="AG1682" s="2">
        <v>0</v>
      </c>
      <c r="AH1682" s="2">
        <v>0</v>
      </c>
      <c r="AI1682" s="2">
        <v>0</v>
      </c>
      <c r="AJ1682" s="2">
        <v>1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 t="s">
        <v>4</v>
      </c>
      <c r="AT1682" s="2" t="s">
        <v>4</v>
      </c>
    </row>
    <row r="1683" spans="1:46" x14ac:dyDescent="0.2">
      <c r="A1683" s="2">
        <v>1653313</v>
      </c>
      <c r="B1683" s="2">
        <v>844930</v>
      </c>
      <c r="C1683" s="7">
        <v>22.232437465450499</v>
      </c>
      <c r="D1683" s="7">
        <v>40.7064941246052</v>
      </c>
      <c r="E1683" s="19" t="s">
        <v>2310</v>
      </c>
      <c r="F1683" s="46">
        <f>INDEX(Δεδομένα!$P:$P,MATCH('2021'!E1683,Δεδομένα!$O:$O,0))</f>
        <v>61</v>
      </c>
      <c r="G1683" s="49" t="s">
        <v>2170</v>
      </c>
      <c r="H1683" s="51" t="str">
        <f>INDEX(Δεδομένα!B$1:B$51,MATCH('2021'!G1683,Δεδομένα!A$1:A$51,0))</f>
        <v>ΚΕΝΤΡΙΚΗΣ ΜΑΚΕΔΟΝΙΑΣ</v>
      </c>
      <c r="I1683" s="53">
        <f>INDEX(Δεδομένα!E$1:E$13,MATCH('2021'!H1683,Δεδομένα!D$1:D$13,0))</f>
        <v>3</v>
      </c>
      <c r="J1683" s="4">
        <v>44297</v>
      </c>
      <c r="K1683" s="3" t="s">
        <v>524</v>
      </c>
      <c r="L1683" s="17" t="str">
        <f t="shared" si="116"/>
        <v>11/04/2021 20:40</v>
      </c>
      <c r="M1683" s="4">
        <v>44297</v>
      </c>
      <c r="N1683" s="3" t="s">
        <v>997</v>
      </c>
      <c r="O1683" s="17" t="str">
        <f t="shared" si="117"/>
        <v>11/04/2021 21:35</v>
      </c>
      <c r="P1683" s="24">
        <f t="shared" si="118"/>
        <v>3.8194444445252884E-2</v>
      </c>
      <c r="Q1683" s="28">
        <v>0</v>
      </c>
      <c r="R1683" s="27">
        <f t="shared" si="119"/>
        <v>55.000000001164153</v>
      </c>
      <c r="S1683" s="3" t="s">
        <v>4</v>
      </c>
      <c r="T1683" s="3" t="s">
        <v>2311</v>
      </c>
      <c r="U1683" s="3" t="s">
        <v>2324</v>
      </c>
      <c r="V1683" s="3" t="s">
        <v>2337</v>
      </c>
      <c r="W1683" s="5">
        <v>0</v>
      </c>
      <c r="X1683" s="5">
        <v>0</v>
      </c>
      <c r="Y1683" s="5">
        <v>0</v>
      </c>
      <c r="Z1683" s="5">
        <v>0</v>
      </c>
      <c r="AA1683" s="5">
        <v>0.1</v>
      </c>
      <c r="AB1683" s="5">
        <v>0</v>
      </c>
      <c r="AC1683" s="5">
        <v>0</v>
      </c>
      <c r="AD1683" s="5">
        <v>0</v>
      </c>
      <c r="AE1683" s="2">
        <v>2</v>
      </c>
      <c r="AF1683" s="2">
        <v>0</v>
      </c>
      <c r="AG1683" s="2">
        <v>0</v>
      </c>
      <c r="AH1683" s="2">
        <v>0</v>
      </c>
      <c r="AI1683" s="2">
        <v>0</v>
      </c>
      <c r="AJ1683" s="2">
        <v>1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 t="s">
        <v>4</v>
      </c>
      <c r="AT1683" s="2" t="s">
        <v>4</v>
      </c>
    </row>
    <row r="1684" spans="1:46" x14ac:dyDescent="0.2">
      <c r="A1684" s="2">
        <v>1653933</v>
      </c>
      <c r="B1684" s="2">
        <v>845204</v>
      </c>
      <c r="C1684" s="7">
        <v>22.263771057128899</v>
      </c>
      <c r="D1684" s="7">
        <v>40.698787689208999</v>
      </c>
      <c r="E1684" s="19" t="s">
        <v>2310</v>
      </c>
      <c r="F1684" s="46">
        <f>INDEX(Δεδομένα!$P:$P,MATCH('2021'!E1684,Δεδομένα!$O:$O,0))</f>
        <v>61</v>
      </c>
      <c r="G1684" s="49" t="s">
        <v>2170</v>
      </c>
      <c r="H1684" s="51" t="str">
        <f>INDEX(Δεδομένα!B$1:B$51,MATCH('2021'!G1684,Δεδομένα!A$1:A$51,0))</f>
        <v>ΚΕΝΤΡΙΚΗΣ ΜΑΚΕΔΟΝΙΑΣ</v>
      </c>
      <c r="I1684" s="53">
        <f>INDEX(Δεδομένα!E$1:E$13,MATCH('2021'!H1684,Δεδομένα!D$1:D$13,0))</f>
        <v>3</v>
      </c>
      <c r="J1684" s="4">
        <v>44298</v>
      </c>
      <c r="K1684" s="3" t="s">
        <v>2368</v>
      </c>
      <c r="L1684" s="17" t="str">
        <f t="shared" si="116"/>
        <v>12/04/2021 21:09</v>
      </c>
      <c r="M1684" s="4">
        <v>44298</v>
      </c>
      <c r="N1684" s="3" t="s">
        <v>1065</v>
      </c>
      <c r="O1684" s="17" t="str">
        <f t="shared" si="117"/>
        <v>12/04/2021 22:03</v>
      </c>
      <c r="P1684" s="24">
        <f t="shared" si="118"/>
        <v>3.7499999998544808E-2</v>
      </c>
      <c r="Q1684" s="28">
        <v>0</v>
      </c>
      <c r="R1684" s="27">
        <f t="shared" si="119"/>
        <v>53.999999997904524</v>
      </c>
      <c r="S1684" s="3" t="s">
        <v>4</v>
      </c>
      <c r="T1684" s="3" t="s">
        <v>2311</v>
      </c>
      <c r="U1684" s="3" t="s">
        <v>2324</v>
      </c>
      <c r="V1684" s="3" t="s">
        <v>2325</v>
      </c>
      <c r="W1684" s="5">
        <v>0</v>
      </c>
      <c r="X1684" s="5">
        <v>0</v>
      </c>
      <c r="Y1684" s="5">
        <v>0</v>
      </c>
      <c r="Z1684" s="5">
        <v>0</v>
      </c>
      <c r="AA1684" s="5">
        <v>0.2</v>
      </c>
      <c r="AB1684" s="5">
        <v>0</v>
      </c>
      <c r="AC1684" s="5">
        <v>0</v>
      </c>
      <c r="AD1684" s="5">
        <v>0</v>
      </c>
      <c r="AE1684" s="2">
        <v>2</v>
      </c>
      <c r="AF1684" s="2">
        <v>0</v>
      </c>
      <c r="AG1684" s="2">
        <v>0</v>
      </c>
      <c r="AH1684" s="2">
        <v>0</v>
      </c>
      <c r="AI1684" s="2">
        <v>0</v>
      </c>
      <c r="AJ1684" s="2">
        <v>1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 t="s">
        <v>4</v>
      </c>
      <c r="AT1684" s="2" t="s">
        <v>4</v>
      </c>
    </row>
    <row r="1685" spans="1:46" x14ac:dyDescent="0.2">
      <c r="A1685" s="2">
        <v>1654765</v>
      </c>
      <c r="B1685" s="2">
        <v>845592</v>
      </c>
      <c r="C1685" s="7">
        <v>22.3379577244507</v>
      </c>
      <c r="D1685" s="7">
        <v>40.771614714765001</v>
      </c>
      <c r="E1685" s="19" t="s">
        <v>2310</v>
      </c>
      <c r="F1685" s="46">
        <f>INDEX(Δεδομένα!$P:$P,MATCH('2021'!E1685,Δεδομένα!$O:$O,0))</f>
        <v>61</v>
      </c>
      <c r="G1685" s="49" t="s">
        <v>2170</v>
      </c>
      <c r="H1685" s="51" t="str">
        <f>INDEX(Δεδομένα!B$1:B$51,MATCH('2021'!G1685,Δεδομένα!A$1:A$51,0))</f>
        <v>ΚΕΝΤΡΙΚΗΣ ΜΑΚΕΔΟΝΙΑΣ</v>
      </c>
      <c r="I1685" s="53">
        <f>INDEX(Δεδομένα!E$1:E$13,MATCH('2021'!H1685,Δεδομένα!D$1:D$13,0))</f>
        <v>3</v>
      </c>
      <c r="J1685" s="4">
        <v>44300</v>
      </c>
      <c r="K1685" s="3" t="s">
        <v>154</v>
      </c>
      <c r="L1685" s="17" t="str">
        <f t="shared" ref="L1685:L1746" si="120">_xlfn.CONCAT(TEXT(J1685,"ηη/μμ/εεε")," ",TEXT(K1685,"ωω:λλ"))</f>
        <v>14/04/2021 13:20</v>
      </c>
      <c r="M1685" s="4">
        <v>44300</v>
      </c>
      <c r="N1685" s="3" t="s">
        <v>157</v>
      </c>
      <c r="O1685" s="17" t="str">
        <f t="shared" ref="O1685:O1746" si="121">_xlfn.CONCAT(TEXT(M1685,"ηη/μμ/εεε")," ",TEXT(N1685,"ωω:λλ"))</f>
        <v>14/04/2021 13:55</v>
      </c>
      <c r="P1685" s="24">
        <f t="shared" ref="P1685:P1746" si="122">O1685-L1685</f>
        <v>2.4305555554747116E-2</v>
      </c>
      <c r="Q1685" s="28">
        <v>0</v>
      </c>
      <c r="R1685" s="27">
        <f t="shared" ref="R1685:R1746" si="123">P1685*(24*60)</f>
        <v>34.999999998835847</v>
      </c>
      <c r="S1685" s="3" t="s">
        <v>4</v>
      </c>
      <c r="T1685" s="3" t="s">
        <v>2311</v>
      </c>
      <c r="U1685" s="3" t="s">
        <v>4</v>
      </c>
      <c r="V1685" s="3" t="s">
        <v>2335</v>
      </c>
      <c r="W1685" s="5">
        <v>0</v>
      </c>
      <c r="X1685" s="5">
        <v>0</v>
      </c>
      <c r="Y1685" s="5">
        <v>0</v>
      </c>
      <c r="Z1685" s="5">
        <v>0</v>
      </c>
      <c r="AA1685" s="5">
        <v>0.1</v>
      </c>
      <c r="AB1685" s="5">
        <v>0</v>
      </c>
      <c r="AC1685" s="5">
        <v>0</v>
      </c>
      <c r="AD1685" s="5">
        <v>0</v>
      </c>
      <c r="AE1685" s="2">
        <v>2</v>
      </c>
      <c r="AF1685" s="2">
        <v>0</v>
      </c>
      <c r="AG1685" s="2">
        <v>0</v>
      </c>
      <c r="AH1685" s="2">
        <v>0</v>
      </c>
      <c r="AI1685" s="2">
        <v>0</v>
      </c>
      <c r="AJ1685" s="2">
        <v>1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 t="s">
        <v>4</v>
      </c>
      <c r="AT1685" s="2" t="s">
        <v>4</v>
      </c>
    </row>
    <row r="1686" spans="1:46" x14ac:dyDescent="0.2">
      <c r="A1686" s="2">
        <v>1654767</v>
      </c>
      <c r="B1686" s="2">
        <v>845634</v>
      </c>
      <c r="C1686" s="7">
        <v>22.309439644260799</v>
      </c>
      <c r="D1686" s="7">
        <v>40.696062814157102</v>
      </c>
      <c r="E1686" s="19" t="s">
        <v>2310</v>
      </c>
      <c r="F1686" s="46">
        <f>INDEX(Δεδομένα!$P:$P,MATCH('2021'!E1686,Δεδομένα!$O:$O,0))</f>
        <v>61</v>
      </c>
      <c r="G1686" s="49" t="s">
        <v>2170</v>
      </c>
      <c r="H1686" s="51" t="str">
        <f>INDEX(Δεδομένα!B$1:B$51,MATCH('2021'!G1686,Δεδομένα!A$1:A$51,0))</f>
        <v>ΚΕΝΤΡΙΚΗΣ ΜΑΚΕΔΟΝΙΑΣ</v>
      </c>
      <c r="I1686" s="53">
        <f>INDEX(Δεδομένα!E$1:E$13,MATCH('2021'!H1686,Δεδομένα!D$1:D$13,0))</f>
        <v>3</v>
      </c>
      <c r="J1686" s="4">
        <v>44300</v>
      </c>
      <c r="K1686" s="3" t="s">
        <v>499</v>
      </c>
      <c r="L1686" s="17" t="str">
        <f t="shared" si="120"/>
        <v>14/04/2021 15:10</v>
      </c>
      <c r="M1686" s="4">
        <v>44300</v>
      </c>
      <c r="N1686" s="3" t="s">
        <v>9</v>
      </c>
      <c r="O1686" s="17" t="str">
        <f t="shared" si="121"/>
        <v>14/04/2021 18:15</v>
      </c>
      <c r="P1686" s="24">
        <f t="shared" si="122"/>
        <v>0.12847222221898846</v>
      </c>
      <c r="Q1686" s="28">
        <v>0</v>
      </c>
      <c r="R1686" s="27">
        <f t="shared" si="123"/>
        <v>184.99999999534339</v>
      </c>
      <c r="S1686" s="3" t="s">
        <v>4</v>
      </c>
      <c r="T1686" s="3" t="s">
        <v>2311</v>
      </c>
      <c r="U1686" s="3" t="s">
        <v>4</v>
      </c>
      <c r="V1686" s="3" t="s">
        <v>2323</v>
      </c>
      <c r="W1686" s="5">
        <v>0</v>
      </c>
      <c r="X1686" s="5">
        <v>0</v>
      </c>
      <c r="Y1686" s="5">
        <v>0</v>
      </c>
      <c r="Z1686" s="5">
        <v>0</v>
      </c>
      <c r="AA1686" s="5">
        <v>0.3</v>
      </c>
      <c r="AB1686" s="5">
        <v>0</v>
      </c>
      <c r="AC1686" s="5">
        <v>0</v>
      </c>
      <c r="AD1686" s="5">
        <v>0</v>
      </c>
      <c r="AE1686" s="2">
        <v>2</v>
      </c>
      <c r="AF1686" s="2">
        <v>0</v>
      </c>
      <c r="AG1686" s="2">
        <v>0</v>
      </c>
      <c r="AH1686" s="2">
        <v>0</v>
      </c>
      <c r="AI1686" s="2">
        <v>0</v>
      </c>
      <c r="AJ1686" s="2">
        <v>1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 t="s">
        <v>4</v>
      </c>
      <c r="AT1686" s="2" t="s">
        <v>4</v>
      </c>
    </row>
    <row r="1687" spans="1:46" x14ac:dyDescent="0.2">
      <c r="A1687" s="2">
        <v>1654769</v>
      </c>
      <c r="B1687" s="2">
        <v>845660</v>
      </c>
      <c r="C1687" s="7">
        <v>22.544479874850602</v>
      </c>
      <c r="D1687" s="7">
        <v>40.7357723296305</v>
      </c>
      <c r="E1687" s="19" t="s">
        <v>2310</v>
      </c>
      <c r="F1687" s="46">
        <f>INDEX(Δεδομένα!$P:$P,MATCH('2021'!E1687,Δεδομένα!$O:$O,0))</f>
        <v>61</v>
      </c>
      <c r="G1687" s="49" t="s">
        <v>2170</v>
      </c>
      <c r="H1687" s="51" t="str">
        <f>INDEX(Δεδομένα!B$1:B$51,MATCH('2021'!G1687,Δεδομένα!A$1:A$51,0))</f>
        <v>ΚΕΝΤΡΙΚΗΣ ΜΑΚΕΔΟΝΙΑΣ</v>
      </c>
      <c r="I1687" s="53">
        <f>INDEX(Δεδομένα!E$1:E$13,MATCH('2021'!H1687,Δεδομένα!D$1:D$13,0))</f>
        <v>3</v>
      </c>
      <c r="J1687" s="4">
        <v>44300</v>
      </c>
      <c r="K1687" s="3" t="s">
        <v>545</v>
      </c>
      <c r="L1687" s="17" t="str">
        <f t="shared" si="120"/>
        <v>14/04/2021 16:10</v>
      </c>
      <c r="M1687" s="4">
        <v>44300</v>
      </c>
      <c r="N1687" s="3" t="s">
        <v>566</v>
      </c>
      <c r="O1687" s="17" t="str">
        <f t="shared" si="121"/>
        <v>14/04/2021 18:40</v>
      </c>
      <c r="P1687" s="24">
        <f t="shared" si="122"/>
        <v>0.10416666667151731</v>
      </c>
      <c r="Q1687" s="28">
        <v>0</v>
      </c>
      <c r="R1687" s="27">
        <f t="shared" si="123"/>
        <v>150.00000000698492</v>
      </c>
      <c r="S1687" s="3" t="s">
        <v>4</v>
      </c>
      <c r="T1687" s="3" t="s">
        <v>2311</v>
      </c>
      <c r="U1687" s="3" t="s">
        <v>4</v>
      </c>
      <c r="V1687" s="3" t="s">
        <v>2314</v>
      </c>
      <c r="W1687" s="5">
        <v>0</v>
      </c>
      <c r="X1687" s="5">
        <v>0</v>
      </c>
      <c r="Y1687" s="5">
        <v>0</v>
      </c>
      <c r="Z1687" s="5">
        <v>0</v>
      </c>
      <c r="AA1687" s="5">
        <v>0.2</v>
      </c>
      <c r="AB1687" s="5">
        <v>0</v>
      </c>
      <c r="AC1687" s="5">
        <v>0</v>
      </c>
      <c r="AD1687" s="5">
        <v>0</v>
      </c>
      <c r="AE1687" s="2">
        <v>2</v>
      </c>
      <c r="AF1687" s="2">
        <v>0</v>
      </c>
      <c r="AG1687" s="2">
        <v>0</v>
      </c>
      <c r="AH1687" s="2">
        <v>0</v>
      </c>
      <c r="AI1687" s="2">
        <v>0</v>
      </c>
      <c r="AJ1687" s="2">
        <v>1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 t="s">
        <v>4</v>
      </c>
      <c r="AT1687" s="2" t="s">
        <v>4</v>
      </c>
    </row>
    <row r="1688" spans="1:46" x14ac:dyDescent="0.2">
      <c r="A1688" s="2">
        <v>1654771</v>
      </c>
      <c r="B1688" s="2">
        <v>845738</v>
      </c>
      <c r="C1688" s="7">
        <v>22.515187435426899</v>
      </c>
      <c r="D1688" s="7">
        <v>40.736611287507401</v>
      </c>
      <c r="E1688" s="19" t="s">
        <v>2310</v>
      </c>
      <c r="F1688" s="46">
        <f>INDEX(Δεδομένα!$P:$P,MATCH('2021'!E1688,Δεδομένα!$O:$O,0))</f>
        <v>61</v>
      </c>
      <c r="G1688" s="49" t="s">
        <v>2170</v>
      </c>
      <c r="H1688" s="51" t="str">
        <f>INDEX(Δεδομένα!B$1:B$51,MATCH('2021'!G1688,Δεδομένα!A$1:A$51,0))</f>
        <v>ΚΕΝΤΡΙΚΗΣ ΜΑΚΕΔΟΝΙΑΣ</v>
      </c>
      <c r="I1688" s="53">
        <f>INDEX(Δεδομένα!E$1:E$13,MATCH('2021'!H1688,Δεδομένα!D$1:D$13,0))</f>
        <v>3</v>
      </c>
      <c r="J1688" s="4">
        <v>44300</v>
      </c>
      <c r="K1688" s="3" t="s">
        <v>781</v>
      </c>
      <c r="L1688" s="17" t="str">
        <f t="shared" si="120"/>
        <v>14/04/2021 20:19</v>
      </c>
      <c r="M1688" s="4">
        <v>44300</v>
      </c>
      <c r="N1688" s="3" t="s">
        <v>450</v>
      </c>
      <c r="O1688" s="17" t="str">
        <f t="shared" si="121"/>
        <v>14/04/2021 20:50</v>
      </c>
      <c r="P1688" s="24">
        <f t="shared" si="122"/>
        <v>2.1527777775190771E-2</v>
      </c>
      <c r="Q1688" s="28">
        <v>0</v>
      </c>
      <c r="R1688" s="27">
        <f t="shared" si="123"/>
        <v>30.99999999627471</v>
      </c>
      <c r="S1688" s="3" t="s">
        <v>4</v>
      </c>
      <c r="T1688" s="3" t="s">
        <v>2311</v>
      </c>
      <c r="U1688" s="3" t="s">
        <v>4</v>
      </c>
      <c r="V1688" s="3" t="s">
        <v>2314</v>
      </c>
      <c r="W1688" s="5">
        <v>0</v>
      </c>
      <c r="X1688" s="5">
        <v>0</v>
      </c>
      <c r="Y1688" s="5">
        <v>0</v>
      </c>
      <c r="Z1688" s="5">
        <v>0</v>
      </c>
      <c r="AA1688" s="5">
        <v>0.2</v>
      </c>
      <c r="AB1688" s="5">
        <v>0</v>
      </c>
      <c r="AC1688" s="5">
        <v>0</v>
      </c>
      <c r="AD1688" s="5">
        <v>0</v>
      </c>
      <c r="AE1688" s="2">
        <v>2</v>
      </c>
      <c r="AF1688" s="2">
        <v>0</v>
      </c>
      <c r="AG1688" s="2">
        <v>0</v>
      </c>
      <c r="AH1688" s="2">
        <v>0</v>
      </c>
      <c r="AI1688" s="2">
        <v>0</v>
      </c>
      <c r="AJ1688" s="2">
        <v>1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 t="s">
        <v>4</v>
      </c>
      <c r="AT1688" s="2" t="s">
        <v>4</v>
      </c>
    </row>
    <row r="1689" spans="1:46" x14ac:dyDescent="0.2">
      <c r="A1689" s="2">
        <v>1654774</v>
      </c>
      <c r="B1689" s="2">
        <v>845749</v>
      </c>
      <c r="C1689" s="7">
        <v>22.323563226558001</v>
      </c>
      <c r="D1689" s="7">
        <v>40.706066256031299</v>
      </c>
      <c r="E1689" s="19" t="s">
        <v>2310</v>
      </c>
      <c r="F1689" s="46">
        <f>INDEX(Δεδομένα!$P:$P,MATCH('2021'!E1689,Δεδομένα!$O:$O,0))</f>
        <v>61</v>
      </c>
      <c r="G1689" s="49" t="s">
        <v>2170</v>
      </c>
      <c r="H1689" s="51" t="str">
        <f>INDEX(Δεδομένα!B$1:B$51,MATCH('2021'!G1689,Δεδομένα!A$1:A$51,0))</f>
        <v>ΚΕΝΤΡΙΚΗΣ ΜΑΚΕΔΟΝΙΑΣ</v>
      </c>
      <c r="I1689" s="53">
        <f>INDEX(Δεδομένα!E$1:E$13,MATCH('2021'!H1689,Δεδομένα!D$1:D$13,0))</f>
        <v>3</v>
      </c>
      <c r="J1689" s="4">
        <v>44300</v>
      </c>
      <c r="K1689" s="3" t="s">
        <v>534</v>
      </c>
      <c r="L1689" s="17" t="str">
        <f t="shared" si="120"/>
        <v>14/04/2021 20:45</v>
      </c>
      <c r="M1689" s="4">
        <v>44300</v>
      </c>
      <c r="N1689" s="3" t="s">
        <v>797</v>
      </c>
      <c r="O1689" s="17" t="str">
        <f t="shared" si="121"/>
        <v>14/04/2021 21:15</v>
      </c>
      <c r="P1689" s="24">
        <f t="shared" si="122"/>
        <v>2.0833333328482695E-2</v>
      </c>
      <c r="Q1689" s="28">
        <v>0</v>
      </c>
      <c r="R1689" s="27">
        <f t="shared" si="123"/>
        <v>29.999999993015081</v>
      </c>
      <c r="S1689" s="3" t="s">
        <v>4</v>
      </c>
      <c r="T1689" s="3" t="s">
        <v>2311</v>
      </c>
      <c r="U1689" s="3" t="s">
        <v>4</v>
      </c>
      <c r="V1689" s="3" t="s">
        <v>2323</v>
      </c>
      <c r="W1689" s="5">
        <v>0</v>
      </c>
      <c r="X1689" s="5">
        <v>0</v>
      </c>
      <c r="Y1689" s="5">
        <v>0</v>
      </c>
      <c r="Z1689" s="5">
        <v>0</v>
      </c>
      <c r="AA1689" s="5">
        <v>0.1</v>
      </c>
      <c r="AB1689" s="5">
        <v>0</v>
      </c>
      <c r="AC1689" s="5">
        <v>0</v>
      </c>
      <c r="AD1689" s="5">
        <v>0</v>
      </c>
      <c r="AE1689" s="2">
        <v>2</v>
      </c>
      <c r="AF1689" s="2">
        <v>0</v>
      </c>
      <c r="AG1689" s="2">
        <v>0</v>
      </c>
      <c r="AH1689" s="2">
        <v>0</v>
      </c>
      <c r="AI1689" s="2">
        <v>0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 t="s">
        <v>4</v>
      </c>
      <c r="AT1689" s="2" t="s">
        <v>4</v>
      </c>
    </row>
    <row r="1690" spans="1:46" x14ac:dyDescent="0.2">
      <c r="A1690" s="2">
        <v>1655057</v>
      </c>
      <c r="B1690" s="2">
        <v>845901</v>
      </c>
      <c r="C1690" s="7">
        <v>22.324278762884301</v>
      </c>
      <c r="D1690" s="7">
        <v>40.769815037008499</v>
      </c>
      <c r="E1690" s="19" t="s">
        <v>2310</v>
      </c>
      <c r="F1690" s="46">
        <f>INDEX(Δεδομένα!$P:$P,MATCH('2021'!E1690,Δεδομένα!$O:$O,0))</f>
        <v>61</v>
      </c>
      <c r="G1690" s="49" t="s">
        <v>2170</v>
      </c>
      <c r="H1690" s="51" t="str">
        <f>INDEX(Δεδομένα!B$1:B$51,MATCH('2021'!G1690,Δεδομένα!A$1:A$51,0))</f>
        <v>ΚΕΝΤΡΙΚΗΣ ΜΑΚΕΔΟΝΙΑΣ</v>
      </c>
      <c r="I1690" s="53">
        <f>INDEX(Δεδομένα!E$1:E$13,MATCH('2021'!H1690,Δεδομένα!D$1:D$13,0))</f>
        <v>3</v>
      </c>
      <c r="J1690" s="4">
        <v>44301</v>
      </c>
      <c r="K1690" s="3" t="s">
        <v>299</v>
      </c>
      <c r="L1690" s="17" t="str">
        <f t="shared" si="120"/>
        <v>15/04/2021 13:10</v>
      </c>
      <c r="M1690" s="4">
        <v>44301</v>
      </c>
      <c r="N1690" s="3" t="s">
        <v>1073</v>
      </c>
      <c r="O1690" s="17" t="str">
        <f t="shared" si="121"/>
        <v>15/04/2021 14:57</v>
      </c>
      <c r="P1690" s="24">
        <f t="shared" si="122"/>
        <v>7.4305555557657499E-2</v>
      </c>
      <c r="Q1690" s="28">
        <v>0</v>
      </c>
      <c r="R1690" s="27">
        <f t="shared" si="123"/>
        <v>107.0000000030268</v>
      </c>
      <c r="S1690" s="3" t="s">
        <v>4</v>
      </c>
      <c r="T1690" s="3" t="s">
        <v>2311</v>
      </c>
      <c r="U1690" s="3" t="s">
        <v>2318</v>
      </c>
      <c r="V1690" s="3" t="s">
        <v>2319</v>
      </c>
      <c r="W1690" s="5">
        <v>0</v>
      </c>
      <c r="X1690" s="5">
        <v>0</v>
      </c>
      <c r="Y1690" s="5">
        <v>0</v>
      </c>
      <c r="Z1690" s="5">
        <v>0.5</v>
      </c>
      <c r="AA1690" s="5">
        <v>0</v>
      </c>
      <c r="AB1690" s="5">
        <v>0</v>
      </c>
      <c r="AC1690" s="5">
        <v>0</v>
      </c>
      <c r="AD1690" s="5">
        <v>0</v>
      </c>
      <c r="AE1690" s="2">
        <v>2</v>
      </c>
      <c r="AF1690" s="2">
        <v>0</v>
      </c>
      <c r="AG1690" s="2">
        <v>0</v>
      </c>
      <c r="AH1690" s="2">
        <v>0</v>
      </c>
      <c r="AI1690" s="2">
        <v>0</v>
      </c>
      <c r="AJ1690" s="2">
        <v>1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 t="s">
        <v>4</v>
      </c>
      <c r="AT1690" s="2" t="s">
        <v>4</v>
      </c>
    </row>
    <row r="1691" spans="1:46" x14ac:dyDescent="0.2">
      <c r="A1691" s="2">
        <v>1655059</v>
      </c>
      <c r="B1691" s="2">
        <v>845951</v>
      </c>
      <c r="D1691" s="2"/>
      <c r="E1691" s="19" t="s">
        <v>2310</v>
      </c>
      <c r="F1691" s="46">
        <f>INDEX(Δεδομένα!$P:$P,MATCH('2021'!E1691,Δεδομένα!$O:$O,0))</f>
        <v>61</v>
      </c>
      <c r="G1691" s="49" t="s">
        <v>2170</v>
      </c>
      <c r="H1691" s="51" t="str">
        <f>INDEX(Δεδομένα!B$1:B$51,MATCH('2021'!G1691,Δεδομένα!A$1:A$51,0))</f>
        <v>ΚΕΝΤΡΙΚΗΣ ΜΑΚΕΔΟΝΙΑΣ</v>
      </c>
      <c r="I1691" s="53">
        <f>INDEX(Δεδομένα!E$1:E$13,MATCH('2021'!H1691,Δεδομένα!D$1:D$13,0))</f>
        <v>3</v>
      </c>
      <c r="J1691" s="4">
        <v>44301</v>
      </c>
      <c r="K1691" s="3" t="s">
        <v>499</v>
      </c>
      <c r="L1691" s="17" t="str">
        <f t="shared" si="120"/>
        <v>15/04/2021 15:10</v>
      </c>
      <c r="M1691" s="4">
        <v>44301</v>
      </c>
      <c r="N1691" s="3" t="s">
        <v>673</v>
      </c>
      <c r="O1691" s="17" t="str">
        <f t="shared" si="121"/>
        <v>15/04/2021 15:59</v>
      </c>
      <c r="P1691" s="24">
        <f t="shared" si="122"/>
        <v>3.4027777779556345E-2</v>
      </c>
      <c r="Q1691" s="28">
        <v>0</v>
      </c>
      <c r="R1691" s="27">
        <f t="shared" si="123"/>
        <v>49.000000002561137</v>
      </c>
      <c r="S1691" s="3" t="s">
        <v>4</v>
      </c>
      <c r="T1691" s="3" t="s">
        <v>2311</v>
      </c>
      <c r="U1691" s="3" t="s">
        <v>2330</v>
      </c>
      <c r="V1691" s="3" t="s">
        <v>2331</v>
      </c>
      <c r="W1691" s="5">
        <v>0</v>
      </c>
      <c r="X1691" s="5">
        <v>0</v>
      </c>
      <c r="Y1691" s="5">
        <v>0</v>
      </c>
      <c r="Z1691" s="5">
        <v>3</v>
      </c>
      <c r="AA1691" s="5">
        <v>0</v>
      </c>
      <c r="AB1691" s="5">
        <v>0</v>
      </c>
      <c r="AC1691" s="5">
        <v>0</v>
      </c>
      <c r="AD1691" s="5">
        <v>0</v>
      </c>
      <c r="AE1691" s="2">
        <v>2</v>
      </c>
      <c r="AF1691" s="2">
        <v>0</v>
      </c>
      <c r="AG1691" s="2">
        <v>0</v>
      </c>
      <c r="AH1691" s="2">
        <v>0</v>
      </c>
      <c r="AI1691" s="2">
        <v>0</v>
      </c>
      <c r="AJ1691" s="2">
        <v>1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 t="s">
        <v>4</v>
      </c>
      <c r="AT1691" s="2" t="s">
        <v>4</v>
      </c>
    </row>
    <row r="1692" spans="1:46" x14ac:dyDescent="0.2">
      <c r="A1692" s="2">
        <v>1655066</v>
      </c>
      <c r="B1692" s="2">
        <v>846096</v>
      </c>
      <c r="C1692" s="7">
        <v>22.2748445083108</v>
      </c>
      <c r="D1692" s="7">
        <v>40.707868191852803</v>
      </c>
      <c r="E1692" s="19" t="s">
        <v>2310</v>
      </c>
      <c r="F1692" s="46">
        <f>INDEX(Δεδομένα!$P:$P,MATCH('2021'!E1692,Δεδομένα!$O:$O,0))</f>
        <v>61</v>
      </c>
      <c r="G1692" s="49" t="s">
        <v>2170</v>
      </c>
      <c r="H1692" s="51" t="str">
        <f>INDEX(Δεδομένα!B$1:B$51,MATCH('2021'!G1692,Δεδομένα!A$1:A$51,0))</f>
        <v>ΚΕΝΤΡΙΚΗΣ ΜΑΚΕΔΟΝΙΑΣ</v>
      </c>
      <c r="I1692" s="53">
        <f>INDEX(Δεδομένα!E$1:E$13,MATCH('2021'!H1692,Δεδομένα!D$1:D$13,0))</f>
        <v>3</v>
      </c>
      <c r="J1692" s="4">
        <v>44302</v>
      </c>
      <c r="K1692" s="3" t="s">
        <v>2370</v>
      </c>
      <c r="L1692" s="17" t="str">
        <f t="shared" si="120"/>
        <v>16/04/2021 05:14</v>
      </c>
      <c r="M1692" s="4">
        <v>44302</v>
      </c>
      <c r="N1692" s="3" t="s">
        <v>2371</v>
      </c>
      <c r="O1692" s="17" t="str">
        <f t="shared" si="121"/>
        <v>16/04/2021 06:25</v>
      </c>
      <c r="P1692" s="24">
        <f t="shared" si="122"/>
        <v>4.9305555556202307E-2</v>
      </c>
      <c r="Q1692" s="28">
        <v>0</v>
      </c>
      <c r="R1692" s="27">
        <f t="shared" si="123"/>
        <v>71.000000000931323</v>
      </c>
      <c r="S1692" s="3" t="s">
        <v>4</v>
      </c>
      <c r="T1692" s="3" t="s">
        <v>2311</v>
      </c>
      <c r="U1692" s="3" t="s">
        <v>2324</v>
      </c>
      <c r="V1692" s="3" t="s">
        <v>2325</v>
      </c>
      <c r="W1692" s="5">
        <v>0</v>
      </c>
      <c r="X1692" s="5">
        <v>0</v>
      </c>
      <c r="Y1692" s="5">
        <v>0</v>
      </c>
      <c r="Z1692" s="5">
        <v>0.4</v>
      </c>
      <c r="AA1692" s="5">
        <v>0</v>
      </c>
      <c r="AB1692" s="5">
        <v>0</v>
      </c>
      <c r="AC1692" s="5">
        <v>0</v>
      </c>
      <c r="AD1692" s="5">
        <v>0</v>
      </c>
      <c r="AE1692" s="2">
        <v>2</v>
      </c>
      <c r="AF1692" s="2">
        <v>0</v>
      </c>
      <c r="AG1692" s="2">
        <v>0</v>
      </c>
      <c r="AH1692" s="2">
        <v>0</v>
      </c>
      <c r="AI1692" s="2">
        <v>0</v>
      </c>
      <c r="AJ1692" s="2">
        <v>1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 t="s">
        <v>4</v>
      </c>
      <c r="AT1692" s="2" t="s">
        <v>4</v>
      </c>
    </row>
    <row r="1693" spans="1:46" x14ac:dyDescent="0.2">
      <c r="A1693" s="2">
        <v>1658425</v>
      </c>
      <c r="B1693" s="2">
        <v>850260</v>
      </c>
      <c r="C1693" s="7">
        <v>22.416400969198801</v>
      </c>
      <c r="D1693" s="7">
        <v>40.729287077282201</v>
      </c>
      <c r="E1693" s="19" t="s">
        <v>2310</v>
      </c>
      <c r="F1693" s="46">
        <f>INDEX(Δεδομένα!$P:$P,MATCH('2021'!E1693,Δεδομένα!$O:$O,0))</f>
        <v>61</v>
      </c>
      <c r="G1693" s="49" t="s">
        <v>2170</v>
      </c>
      <c r="H1693" s="51" t="str">
        <f>INDEX(Δεδομένα!B$1:B$51,MATCH('2021'!G1693,Δεδομένα!A$1:A$51,0))</f>
        <v>ΚΕΝΤΡΙΚΗΣ ΜΑΚΕΔΟΝΙΑΣ</v>
      </c>
      <c r="I1693" s="53">
        <f>INDEX(Δεδομένα!E$1:E$13,MATCH('2021'!H1693,Δεδομένα!D$1:D$13,0))</f>
        <v>3</v>
      </c>
      <c r="J1693" s="4">
        <v>44318</v>
      </c>
      <c r="K1693" s="3" t="s">
        <v>2372</v>
      </c>
      <c r="L1693" s="17" t="str">
        <f t="shared" si="120"/>
        <v>02/05/2021 20:07</v>
      </c>
      <c r="M1693" s="4">
        <v>44318</v>
      </c>
      <c r="N1693" s="3" t="s">
        <v>983</v>
      </c>
      <c r="O1693" s="17" t="str">
        <f t="shared" si="121"/>
        <v>02/05/2021 21:25</v>
      </c>
      <c r="P1693" s="24">
        <f t="shared" si="122"/>
        <v>5.4166666668606922E-2</v>
      </c>
      <c r="Q1693" s="28">
        <v>0</v>
      </c>
      <c r="R1693" s="27">
        <f t="shared" si="123"/>
        <v>78.000000002793968</v>
      </c>
      <c r="S1693" s="3" t="s">
        <v>4</v>
      </c>
      <c r="T1693" s="3" t="s">
        <v>2311</v>
      </c>
      <c r="U1693" s="3" t="s">
        <v>2318</v>
      </c>
      <c r="V1693" s="3" t="s">
        <v>2319</v>
      </c>
      <c r="W1693" s="5">
        <v>0</v>
      </c>
      <c r="X1693" s="5">
        <v>0</v>
      </c>
      <c r="Y1693" s="5">
        <v>0</v>
      </c>
      <c r="Z1693" s="5">
        <v>0</v>
      </c>
      <c r="AA1693" s="5">
        <v>0.3</v>
      </c>
      <c r="AB1693" s="5">
        <v>0</v>
      </c>
      <c r="AC1693" s="5">
        <v>0</v>
      </c>
      <c r="AD1693" s="5">
        <v>0</v>
      </c>
      <c r="AE1693" s="2">
        <v>2</v>
      </c>
      <c r="AF1693" s="2">
        <v>0</v>
      </c>
      <c r="AG1693" s="2">
        <v>0</v>
      </c>
      <c r="AH1693" s="2">
        <v>0</v>
      </c>
      <c r="AI1693" s="2">
        <v>0</v>
      </c>
      <c r="AJ1693" s="2">
        <v>1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 t="s">
        <v>4</v>
      </c>
      <c r="AT1693" s="2" t="s">
        <v>4</v>
      </c>
    </row>
    <row r="1694" spans="1:46" x14ac:dyDescent="0.2">
      <c r="A1694" s="2">
        <v>1658438</v>
      </c>
      <c r="B1694" s="2">
        <v>850796</v>
      </c>
      <c r="C1694" s="7">
        <v>22.325384147024799</v>
      </c>
      <c r="D1694" s="7">
        <v>40.772565491428203</v>
      </c>
      <c r="E1694" s="19" t="s">
        <v>2310</v>
      </c>
      <c r="F1694" s="46">
        <f>INDEX(Δεδομένα!$P:$P,MATCH('2021'!E1694,Δεδομένα!$O:$O,0))</f>
        <v>61</v>
      </c>
      <c r="G1694" s="49" t="s">
        <v>2170</v>
      </c>
      <c r="H1694" s="51" t="str">
        <f>INDEX(Δεδομένα!B$1:B$51,MATCH('2021'!G1694,Δεδομένα!A$1:A$51,0))</f>
        <v>ΚΕΝΤΡΙΚΗΣ ΜΑΚΕΔΟΝΙΑΣ</v>
      </c>
      <c r="I1694" s="53">
        <f>INDEX(Δεδομένα!E$1:E$13,MATCH('2021'!H1694,Δεδομένα!D$1:D$13,0))</f>
        <v>3</v>
      </c>
      <c r="J1694" s="4">
        <v>44320</v>
      </c>
      <c r="K1694" s="3" t="s">
        <v>775</v>
      </c>
      <c r="L1694" s="17" t="str">
        <f t="shared" si="120"/>
        <v>04/05/2021 10:05</v>
      </c>
      <c r="M1694" s="4">
        <v>44320</v>
      </c>
      <c r="N1694" s="3" t="s">
        <v>1923</v>
      </c>
      <c r="O1694" s="17" t="str">
        <f t="shared" si="121"/>
        <v>04/05/2021 10:45</v>
      </c>
      <c r="P1694" s="24">
        <f t="shared" si="122"/>
        <v>2.7777777773735579E-2</v>
      </c>
      <c r="Q1694" s="28">
        <v>0</v>
      </c>
      <c r="R1694" s="27">
        <f t="shared" si="123"/>
        <v>39.999999994179234</v>
      </c>
      <c r="S1694" s="3" t="s">
        <v>4</v>
      </c>
      <c r="T1694" s="3" t="s">
        <v>2311</v>
      </c>
      <c r="U1694" s="3" t="s">
        <v>2330</v>
      </c>
      <c r="V1694" s="3" t="s">
        <v>2331</v>
      </c>
      <c r="W1694" s="5">
        <v>0</v>
      </c>
      <c r="X1694" s="5">
        <v>0</v>
      </c>
      <c r="Y1694" s="5">
        <v>0</v>
      </c>
      <c r="Z1694" s="5">
        <v>0.1</v>
      </c>
      <c r="AA1694" s="5">
        <v>0</v>
      </c>
      <c r="AB1694" s="5">
        <v>0</v>
      </c>
      <c r="AC1694" s="5">
        <v>0</v>
      </c>
      <c r="AD1694" s="5">
        <v>0</v>
      </c>
      <c r="AE1694" s="2">
        <v>2</v>
      </c>
      <c r="AF1694" s="2">
        <v>0</v>
      </c>
      <c r="AG1694" s="2">
        <v>0</v>
      </c>
      <c r="AH1694" s="2">
        <v>0</v>
      </c>
      <c r="AI1694" s="2">
        <v>0</v>
      </c>
      <c r="AJ1694" s="2">
        <v>1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 t="s">
        <v>4</v>
      </c>
      <c r="AT1694" s="2" t="s">
        <v>4</v>
      </c>
    </row>
    <row r="1695" spans="1:46" x14ac:dyDescent="0.2">
      <c r="A1695" s="2">
        <v>1661655</v>
      </c>
      <c r="B1695" s="2">
        <v>852120</v>
      </c>
      <c r="C1695" s="7">
        <v>22.2896253112274</v>
      </c>
      <c r="D1695" s="7">
        <v>40.7901332894752</v>
      </c>
      <c r="E1695" s="19" t="s">
        <v>2310</v>
      </c>
      <c r="F1695" s="46">
        <f>INDEX(Δεδομένα!$P:$P,MATCH('2021'!E1695,Δεδομένα!$O:$O,0))</f>
        <v>61</v>
      </c>
      <c r="G1695" s="49" t="s">
        <v>2170</v>
      </c>
      <c r="H1695" s="51" t="str">
        <f>INDEX(Δεδομένα!B$1:B$51,MATCH('2021'!G1695,Δεδομένα!A$1:A$51,0))</f>
        <v>ΚΕΝΤΡΙΚΗΣ ΜΑΚΕΔΟΝΙΑΣ</v>
      </c>
      <c r="I1695" s="53">
        <f>INDEX(Δεδομένα!E$1:E$13,MATCH('2021'!H1695,Δεδομένα!D$1:D$13,0))</f>
        <v>3</v>
      </c>
      <c r="J1695" s="4">
        <v>44326</v>
      </c>
      <c r="K1695" s="3" t="s">
        <v>1078</v>
      </c>
      <c r="L1695" s="17" t="str">
        <f t="shared" si="120"/>
        <v>10/05/2021 11:10</v>
      </c>
      <c r="M1695" s="4">
        <v>44326</v>
      </c>
      <c r="N1695" s="3" t="s">
        <v>1310</v>
      </c>
      <c r="O1695" s="17" t="str">
        <f t="shared" si="121"/>
        <v>10/05/2021 12:45</v>
      </c>
      <c r="P1695" s="24">
        <f t="shared" si="122"/>
        <v>6.5972222218988463E-2</v>
      </c>
      <c r="Q1695" s="28">
        <v>0</v>
      </c>
      <c r="R1695" s="27">
        <f t="shared" si="123"/>
        <v>94.999999995343387</v>
      </c>
      <c r="S1695" s="3" t="s">
        <v>4</v>
      </c>
      <c r="T1695" s="3" t="s">
        <v>2311</v>
      </c>
      <c r="U1695" s="3" t="s">
        <v>2349</v>
      </c>
      <c r="V1695" s="3" t="s">
        <v>2344</v>
      </c>
      <c r="W1695" s="5">
        <v>0</v>
      </c>
      <c r="X1695" s="5">
        <v>0</v>
      </c>
      <c r="Y1695" s="5">
        <v>0</v>
      </c>
      <c r="Z1695" s="5">
        <v>0</v>
      </c>
      <c r="AA1695" s="5">
        <v>0.1</v>
      </c>
      <c r="AB1695" s="5">
        <v>0</v>
      </c>
      <c r="AC1695" s="5">
        <v>0</v>
      </c>
      <c r="AD1695" s="5">
        <v>0</v>
      </c>
      <c r="AE1695" s="2">
        <v>2</v>
      </c>
      <c r="AF1695" s="2">
        <v>0</v>
      </c>
      <c r="AG1695" s="2">
        <v>0</v>
      </c>
      <c r="AH1695" s="2">
        <v>0</v>
      </c>
      <c r="AI1695" s="2">
        <v>0</v>
      </c>
      <c r="AJ1695" s="2">
        <v>1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 t="s">
        <v>4</v>
      </c>
      <c r="AT1695" s="2" t="s">
        <v>4</v>
      </c>
    </row>
    <row r="1696" spans="1:46" x14ac:dyDescent="0.2">
      <c r="A1696" s="2">
        <v>1661403</v>
      </c>
      <c r="B1696" s="2">
        <v>852716</v>
      </c>
      <c r="C1696" s="7">
        <v>22.589791742312201</v>
      </c>
      <c r="D1696" s="7">
        <v>40.843145315528901</v>
      </c>
      <c r="E1696" s="19" t="s">
        <v>2310</v>
      </c>
      <c r="F1696" s="46">
        <f>INDEX(Δεδομένα!$P:$P,MATCH('2021'!E1696,Δεδομένα!$O:$O,0))</f>
        <v>61</v>
      </c>
      <c r="G1696" s="49" t="s">
        <v>2170</v>
      </c>
      <c r="H1696" s="51" t="str">
        <f>INDEX(Δεδομένα!B$1:B$51,MATCH('2021'!G1696,Δεδομένα!A$1:A$51,0))</f>
        <v>ΚΕΝΤΡΙΚΗΣ ΜΑΚΕΔΟΝΙΑΣ</v>
      </c>
      <c r="I1696" s="53">
        <f>INDEX(Δεδομένα!E$1:E$13,MATCH('2021'!H1696,Δεδομένα!D$1:D$13,0))</f>
        <v>3</v>
      </c>
      <c r="J1696" s="4">
        <v>44328</v>
      </c>
      <c r="K1696" s="3" t="s">
        <v>577</v>
      </c>
      <c r="L1696" s="17" t="str">
        <f t="shared" si="120"/>
        <v>12/05/2021 20:09</v>
      </c>
      <c r="M1696" s="4">
        <v>44328</v>
      </c>
      <c r="N1696" s="3" t="s">
        <v>1123</v>
      </c>
      <c r="O1696" s="17" t="str">
        <f t="shared" si="121"/>
        <v>12/05/2021 20:46</v>
      </c>
      <c r="P1696" s="24">
        <f t="shared" si="122"/>
        <v>2.569444444088731E-2</v>
      </c>
      <c r="Q1696" s="28">
        <v>0</v>
      </c>
      <c r="R1696" s="27">
        <f t="shared" si="123"/>
        <v>36.999999994877726</v>
      </c>
      <c r="S1696" s="3" t="s">
        <v>4</v>
      </c>
      <c r="T1696" s="3" t="s">
        <v>2311</v>
      </c>
      <c r="U1696" s="3" t="s">
        <v>2373</v>
      </c>
      <c r="V1696" s="3" t="s">
        <v>2374</v>
      </c>
      <c r="W1696" s="5">
        <v>0</v>
      </c>
      <c r="X1696" s="5">
        <v>0</v>
      </c>
      <c r="Y1696" s="5">
        <v>0</v>
      </c>
      <c r="Z1696" s="5">
        <v>0.2</v>
      </c>
      <c r="AA1696" s="5">
        <v>0</v>
      </c>
      <c r="AB1696" s="5">
        <v>0</v>
      </c>
      <c r="AC1696" s="5">
        <v>0</v>
      </c>
      <c r="AD1696" s="5">
        <v>0</v>
      </c>
      <c r="AE1696" s="2">
        <v>2</v>
      </c>
      <c r="AF1696" s="2">
        <v>0</v>
      </c>
      <c r="AG1696" s="2">
        <v>0</v>
      </c>
      <c r="AH1696" s="2">
        <v>0</v>
      </c>
      <c r="AI1696" s="2">
        <v>0</v>
      </c>
      <c r="AJ1696" s="2">
        <v>1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 t="s">
        <v>4</v>
      </c>
      <c r="AT1696" s="2" t="s">
        <v>4</v>
      </c>
    </row>
    <row r="1697" spans="1:46" x14ac:dyDescent="0.2">
      <c r="A1697" s="2">
        <v>1661659</v>
      </c>
      <c r="B1697" s="2">
        <v>852916</v>
      </c>
      <c r="C1697" s="7">
        <v>22.607421398727801</v>
      </c>
      <c r="D1697" s="7">
        <v>40.679539319421302</v>
      </c>
      <c r="E1697" s="19" t="s">
        <v>2310</v>
      </c>
      <c r="F1697" s="46">
        <f>INDEX(Δεδομένα!$P:$P,MATCH('2021'!E1697,Δεδομένα!$O:$O,0))</f>
        <v>61</v>
      </c>
      <c r="G1697" s="49" t="s">
        <v>1550</v>
      </c>
      <c r="H1697" s="51" t="str">
        <f>INDEX(Δεδομένα!B$1:B$51,MATCH('2021'!G1697,Δεδομένα!A$1:A$51,0))</f>
        <v>ΚΕΝΤΡΙΚΗΣ ΜΑΚΕΔΟΝΙΑΣ</v>
      </c>
      <c r="I1697" s="53">
        <f>INDEX(Δεδομένα!E$1:E$13,MATCH('2021'!H1697,Δεδομένα!D$1:D$13,0))</f>
        <v>3</v>
      </c>
      <c r="J1697" s="4">
        <v>44329</v>
      </c>
      <c r="K1697" s="3" t="s">
        <v>737</v>
      </c>
      <c r="L1697" s="17" t="str">
        <f t="shared" si="120"/>
        <v>13/05/2021 14:45</v>
      </c>
      <c r="M1697" s="4">
        <v>44329</v>
      </c>
      <c r="N1697" s="3" t="s">
        <v>348</v>
      </c>
      <c r="O1697" s="17" t="str">
        <f t="shared" si="121"/>
        <v>13/05/2021 20:33</v>
      </c>
      <c r="P1697" s="24">
        <f t="shared" si="122"/>
        <v>0.24166666666133096</v>
      </c>
      <c r="Q1697" s="28">
        <v>0</v>
      </c>
      <c r="R1697" s="27">
        <f t="shared" si="123"/>
        <v>347.99999999231659</v>
      </c>
      <c r="S1697" s="3" t="s">
        <v>4</v>
      </c>
      <c r="T1697" s="3" t="s">
        <v>1645</v>
      </c>
      <c r="U1697" s="3" t="s">
        <v>1742</v>
      </c>
      <c r="V1697" s="3" t="s">
        <v>1693</v>
      </c>
      <c r="W1697" s="5">
        <v>0</v>
      </c>
      <c r="X1697" s="5">
        <v>0</v>
      </c>
      <c r="Y1697" s="5">
        <v>0</v>
      </c>
      <c r="Z1697" s="5">
        <v>0</v>
      </c>
      <c r="AA1697" s="5">
        <v>0.5</v>
      </c>
      <c r="AB1697" s="5">
        <v>0</v>
      </c>
      <c r="AC1697" s="5">
        <v>0</v>
      </c>
      <c r="AD1697" s="5">
        <v>0</v>
      </c>
      <c r="AE1697" s="2">
        <v>1</v>
      </c>
      <c r="AF1697" s="2">
        <v>0</v>
      </c>
      <c r="AG1697" s="2">
        <v>0</v>
      </c>
      <c r="AH1697" s="2">
        <v>0</v>
      </c>
      <c r="AI1697" s="2">
        <v>0</v>
      </c>
      <c r="AJ1697" s="2">
        <v>2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 t="s">
        <v>4</v>
      </c>
      <c r="AT1697" s="2" t="s">
        <v>4</v>
      </c>
    </row>
    <row r="1698" spans="1:46" x14ac:dyDescent="0.2">
      <c r="A1698" s="2">
        <v>1661663</v>
      </c>
      <c r="B1698" s="2">
        <v>852927</v>
      </c>
      <c r="C1698" s="7">
        <v>22.599615508677999</v>
      </c>
      <c r="D1698" s="7">
        <v>40.703525037961199</v>
      </c>
      <c r="E1698" s="19" t="s">
        <v>2310</v>
      </c>
      <c r="F1698" s="46">
        <f>INDEX(Δεδομένα!$P:$P,MATCH('2021'!E1698,Δεδομένα!$O:$O,0))</f>
        <v>61</v>
      </c>
      <c r="G1698" s="49" t="s">
        <v>1550</v>
      </c>
      <c r="H1698" s="51" t="str">
        <f>INDEX(Δεδομένα!B$1:B$51,MATCH('2021'!G1698,Δεδομένα!A$1:A$51,0))</f>
        <v>ΚΕΝΤΡΙΚΗΣ ΜΑΚΕΔΟΝΙΑΣ</v>
      </c>
      <c r="I1698" s="53">
        <f>INDEX(Δεδομένα!E$1:E$13,MATCH('2021'!H1698,Δεδομένα!D$1:D$13,0))</f>
        <v>3</v>
      </c>
      <c r="J1698" s="4">
        <v>44329</v>
      </c>
      <c r="K1698" s="3" t="s">
        <v>1601</v>
      </c>
      <c r="L1698" s="17" t="str">
        <f t="shared" si="120"/>
        <v>13/05/2021 20:35</v>
      </c>
      <c r="M1698" s="4">
        <v>44329</v>
      </c>
      <c r="N1698" s="3" t="s">
        <v>561</v>
      </c>
      <c r="O1698" s="17" t="str">
        <f t="shared" si="121"/>
        <v>13/05/2021 20:52</v>
      </c>
      <c r="P1698" s="24">
        <f t="shared" si="122"/>
        <v>1.1805555550381541E-2</v>
      </c>
      <c r="Q1698" s="28">
        <v>0</v>
      </c>
      <c r="R1698" s="27">
        <f t="shared" si="123"/>
        <v>16.999999992549419</v>
      </c>
      <c r="S1698" s="3" t="s">
        <v>4</v>
      </c>
      <c r="T1698" s="3" t="s">
        <v>1645</v>
      </c>
      <c r="U1698" s="3" t="s">
        <v>1742</v>
      </c>
      <c r="V1698" s="3" t="s">
        <v>1693</v>
      </c>
      <c r="W1698" s="5">
        <v>0</v>
      </c>
      <c r="X1698" s="5">
        <v>0</v>
      </c>
      <c r="Y1698" s="5">
        <v>0</v>
      </c>
      <c r="Z1698" s="5">
        <v>0</v>
      </c>
      <c r="AA1698" s="5">
        <v>0.2</v>
      </c>
      <c r="AB1698" s="5">
        <v>0</v>
      </c>
      <c r="AC1698" s="5">
        <v>0</v>
      </c>
      <c r="AD1698" s="5">
        <v>0</v>
      </c>
      <c r="AE1698" s="2">
        <v>2</v>
      </c>
      <c r="AF1698" s="2">
        <v>0</v>
      </c>
      <c r="AG1698" s="2">
        <v>0</v>
      </c>
      <c r="AH1698" s="2">
        <v>0</v>
      </c>
      <c r="AI1698" s="2">
        <v>0</v>
      </c>
      <c r="AJ1698" s="2">
        <v>1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 t="s">
        <v>4</v>
      </c>
      <c r="AT1698" s="2" t="s">
        <v>4</v>
      </c>
    </row>
    <row r="1699" spans="1:46" x14ac:dyDescent="0.2">
      <c r="A1699" s="2">
        <v>1662419</v>
      </c>
      <c r="B1699" s="2">
        <v>853868</v>
      </c>
      <c r="C1699" s="7">
        <v>22.4080986221709</v>
      </c>
      <c r="D1699" s="7">
        <v>40.725287660143302</v>
      </c>
      <c r="E1699" s="19" t="s">
        <v>2310</v>
      </c>
      <c r="F1699" s="46">
        <f>INDEX(Δεδομένα!$P:$P,MATCH('2021'!E1699,Δεδομένα!$O:$O,0))</f>
        <v>61</v>
      </c>
      <c r="G1699" s="49" t="s">
        <v>2170</v>
      </c>
      <c r="H1699" s="51" t="str">
        <f>INDEX(Δεδομένα!B$1:B$51,MATCH('2021'!G1699,Δεδομένα!A$1:A$51,0))</f>
        <v>ΚΕΝΤΡΙΚΗΣ ΜΑΚΕΔΟΝΙΑΣ</v>
      </c>
      <c r="I1699" s="53">
        <f>INDEX(Δεδομένα!E$1:E$13,MATCH('2021'!H1699,Δεδομένα!D$1:D$13,0))</f>
        <v>3</v>
      </c>
      <c r="J1699" s="4">
        <v>44333</v>
      </c>
      <c r="K1699" s="3" t="s">
        <v>1098</v>
      </c>
      <c r="L1699" s="17" t="str">
        <f t="shared" si="120"/>
        <v>17/05/2021 20:29</v>
      </c>
      <c r="M1699" s="4">
        <v>44333</v>
      </c>
      <c r="N1699" s="3" t="s">
        <v>450</v>
      </c>
      <c r="O1699" s="17" t="str">
        <f t="shared" si="121"/>
        <v>17/05/2021 20:50</v>
      </c>
      <c r="P1699" s="24">
        <f t="shared" si="122"/>
        <v>1.4583333329937886E-2</v>
      </c>
      <c r="Q1699" s="28">
        <v>0</v>
      </c>
      <c r="R1699" s="27">
        <f t="shared" si="123"/>
        <v>20.999999995110556</v>
      </c>
      <c r="S1699" s="3" t="s">
        <v>4</v>
      </c>
      <c r="T1699" s="3" t="s">
        <v>2311</v>
      </c>
      <c r="U1699" s="3" t="s">
        <v>2318</v>
      </c>
      <c r="V1699" s="3" t="s">
        <v>2319</v>
      </c>
      <c r="W1699" s="5">
        <v>0</v>
      </c>
      <c r="X1699" s="5">
        <v>0</v>
      </c>
      <c r="Y1699" s="5">
        <v>0</v>
      </c>
      <c r="Z1699" s="5">
        <v>0</v>
      </c>
      <c r="AA1699" s="5">
        <v>0.1</v>
      </c>
      <c r="AB1699" s="5">
        <v>0</v>
      </c>
      <c r="AC1699" s="5">
        <v>0</v>
      </c>
      <c r="AD1699" s="5">
        <v>0</v>
      </c>
      <c r="AE1699" s="2">
        <v>2</v>
      </c>
      <c r="AF1699" s="2">
        <v>0</v>
      </c>
      <c r="AG1699" s="2">
        <v>0</v>
      </c>
      <c r="AH1699" s="2">
        <v>0</v>
      </c>
      <c r="AI1699" s="2">
        <v>0</v>
      </c>
      <c r="AJ1699" s="2">
        <v>1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 t="s">
        <v>4</v>
      </c>
      <c r="AT1699" s="2" t="s">
        <v>4</v>
      </c>
    </row>
    <row r="1700" spans="1:46" x14ac:dyDescent="0.2">
      <c r="A1700" s="2">
        <v>1662421</v>
      </c>
      <c r="B1700" s="2">
        <v>853891</v>
      </c>
      <c r="C1700" s="7">
        <v>22.353457161128102</v>
      </c>
      <c r="D1700" s="7">
        <v>40.828084843564397</v>
      </c>
      <c r="E1700" s="19" t="s">
        <v>2310</v>
      </c>
      <c r="F1700" s="46">
        <f>INDEX(Δεδομένα!$P:$P,MATCH('2021'!E1700,Δεδομένα!$O:$O,0))</f>
        <v>61</v>
      </c>
      <c r="G1700" s="49" t="s">
        <v>2170</v>
      </c>
      <c r="H1700" s="51" t="str">
        <f>INDEX(Δεδομένα!B$1:B$51,MATCH('2021'!G1700,Δεδομένα!A$1:A$51,0))</f>
        <v>ΚΕΝΤΡΙΚΗΣ ΜΑΚΕΔΟΝΙΑΣ</v>
      </c>
      <c r="I1700" s="53">
        <f>INDEX(Δεδομένα!E$1:E$13,MATCH('2021'!H1700,Δεδομένα!D$1:D$13,0))</f>
        <v>3</v>
      </c>
      <c r="J1700" s="4">
        <v>44333</v>
      </c>
      <c r="K1700" s="3" t="s">
        <v>2375</v>
      </c>
      <c r="L1700" s="17" t="str">
        <f t="shared" si="120"/>
        <v>17/05/2021 22:39</v>
      </c>
      <c r="M1700" s="4">
        <v>44334</v>
      </c>
      <c r="N1700" s="3" t="s">
        <v>1252</v>
      </c>
      <c r="O1700" s="17" t="str">
        <f t="shared" si="121"/>
        <v>18/05/2021 00:25</v>
      </c>
      <c r="P1700" s="24">
        <f t="shared" si="122"/>
        <v>7.3611111110949423E-2</v>
      </c>
      <c r="Q1700" s="28">
        <v>0</v>
      </c>
      <c r="R1700" s="27">
        <f t="shared" si="123"/>
        <v>105.99999999976717</v>
      </c>
      <c r="S1700" s="3" t="s">
        <v>4</v>
      </c>
      <c r="T1700" s="3" t="s">
        <v>2311</v>
      </c>
      <c r="U1700" s="3" t="s">
        <v>2376</v>
      </c>
      <c r="V1700" s="3" t="s">
        <v>2377</v>
      </c>
      <c r="W1700" s="5">
        <v>0</v>
      </c>
      <c r="X1700" s="5">
        <v>0</v>
      </c>
      <c r="Y1700" s="5">
        <v>0</v>
      </c>
      <c r="Z1700" s="5">
        <v>0</v>
      </c>
      <c r="AA1700" s="5">
        <v>1</v>
      </c>
      <c r="AB1700" s="5">
        <v>0</v>
      </c>
      <c r="AC1700" s="5">
        <v>0</v>
      </c>
      <c r="AD1700" s="5">
        <v>0</v>
      </c>
      <c r="AE1700" s="2">
        <v>2</v>
      </c>
      <c r="AF1700" s="2">
        <v>0</v>
      </c>
      <c r="AG1700" s="2">
        <v>0</v>
      </c>
      <c r="AH1700" s="2">
        <v>0</v>
      </c>
      <c r="AI1700" s="2">
        <v>0</v>
      </c>
      <c r="AJ1700" s="2">
        <v>1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 t="s">
        <v>4</v>
      </c>
      <c r="AT1700" s="2" t="s">
        <v>4</v>
      </c>
    </row>
    <row r="1701" spans="1:46" x14ac:dyDescent="0.2">
      <c r="A1701" s="2">
        <v>1662844</v>
      </c>
      <c r="B1701" s="2">
        <v>854008</v>
      </c>
      <c r="C1701" s="7">
        <v>22.520608458563199</v>
      </c>
      <c r="D1701" s="7">
        <v>40.845419088518298</v>
      </c>
      <c r="E1701" s="19" t="s">
        <v>2310</v>
      </c>
      <c r="F1701" s="46">
        <f>INDEX(Δεδομένα!$P:$P,MATCH('2021'!E1701,Δεδομένα!$O:$O,0))</f>
        <v>61</v>
      </c>
      <c r="G1701" s="49" t="s">
        <v>2170</v>
      </c>
      <c r="H1701" s="51" t="str">
        <f>INDEX(Δεδομένα!B$1:B$51,MATCH('2021'!G1701,Δεδομένα!A$1:A$51,0))</f>
        <v>ΚΕΝΤΡΙΚΗΣ ΜΑΚΕΔΟΝΙΑΣ</v>
      </c>
      <c r="I1701" s="53">
        <f>INDEX(Δεδομένα!E$1:E$13,MATCH('2021'!H1701,Δεδομένα!D$1:D$13,0))</f>
        <v>3</v>
      </c>
      <c r="J1701" s="4">
        <v>44334</v>
      </c>
      <c r="K1701" s="3" t="s">
        <v>373</v>
      </c>
      <c r="L1701" s="17" t="str">
        <f t="shared" si="120"/>
        <v>18/05/2021 13:19</v>
      </c>
      <c r="M1701" s="4">
        <v>44334</v>
      </c>
      <c r="N1701" s="3" t="s">
        <v>385</v>
      </c>
      <c r="O1701" s="17" t="str">
        <f t="shared" si="121"/>
        <v>18/05/2021 14:00</v>
      </c>
      <c r="P1701" s="24">
        <f t="shared" si="122"/>
        <v>2.8472222227719612E-2</v>
      </c>
      <c r="Q1701" s="28">
        <v>0</v>
      </c>
      <c r="R1701" s="27">
        <f t="shared" si="123"/>
        <v>41.000000007916242</v>
      </c>
      <c r="S1701" s="3" t="s">
        <v>4</v>
      </c>
      <c r="T1701" s="3" t="s">
        <v>2311</v>
      </c>
      <c r="U1701" s="3" t="s">
        <v>2378</v>
      </c>
      <c r="V1701" s="3" t="s">
        <v>2379</v>
      </c>
      <c r="W1701" s="5">
        <v>0</v>
      </c>
      <c r="X1701" s="5">
        <v>0</v>
      </c>
      <c r="Y1701" s="5">
        <v>0</v>
      </c>
      <c r="Z1701" s="5">
        <v>0.1</v>
      </c>
      <c r="AA1701" s="5">
        <v>0</v>
      </c>
      <c r="AB1701" s="5">
        <v>0</v>
      </c>
      <c r="AC1701" s="5">
        <v>0</v>
      </c>
      <c r="AD1701" s="5">
        <v>0</v>
      </c>
      <c r="AE1701" s="2">
        <v>2</v>
      </c>
      <c r="AF1701" s="2">
        <v>0</v>
      </c>
      <c r="AG1701" s="2">
        <v>0</v>
      </c>
      <c r="AH1701" s="2">
        <v>0</v>
      </c>
      <c r="AI1701" s="2">
        <v>0</v>
      </c>
      <c r="AJ1701" s="2">
        <v>1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 t="s">
        <v>4</v>
      </c>
      <c r="AT1701" s="2" t="s">
        <v>4</v>
      </c>
    </row>
    <row r="1702" spans="1:46" x14ac:dyDescent="0.2">
      <c r="A1702" s="2">
        <v>1662849</v>
      </c>
      <c r="B1702" s="2">
        <v>854015</v>
      </c>
      <c r="C1702" s="7">
        <v>22.4930305480957</v>
      </c>
      <c r="D1702" s="7">
        <v>40.750446319580099</v>
      </c>
      <c r="E1702" s="19" t="s">
        <v>2310</v>
      </c>
      <c r="F1702" s="46">
        <f>INDEX(Δεδομένα!$P:$P,MATCH('2021'!E1702,Δεδομένα!$O:$O,0))</f>
        <v>61</v>
      </c>
      <c r="G1702" s="49" t="s">
        <v>2170</v>
      </c>
      <c r="H1702" s="51" t="str">
        <f>INDEX(Δεδομένα!B$1:B$51,MATCH('2021'!G1702,Δεδομένα!A$1:A$51,0))</f>
        <v>ΚΕΝΤΡΙΚΗΣ ΜΑΚΕΔΟΝΙΑΣ</v>
      </c>
      <c r="I1702" s="53">
        <f>INDEX(Δεδομένα!E$1:E$13,MATCH('2021'!H1702,Δεδομένα!D$1:D$13,0))</f>
        <v>3</v>
      </c>
      <c r="J1702" s="4">
        <v>44334</v>
      </c>
      <c r="K1702" s="3" t="s">
        <v>901</v>
      </c>
      <c r="L1702" s="17" t="str">
        <f t="shared" si="120"/>
        <v>18/05/2021 13:29</v>
      </c>
      <c r="M1702" s="4">
        <v>44334</v>
      </c>
      <c r="N1702" s="3" t="s">
        <v>529</v>
      </c>
      <c r="O1702" s="17" t="str">
        <f t="shared" si="121"/>
        <v>18/05/2021 14:05</v>
      </c>
      <c r="P1702" s="24">
        <f t="shared" si="122"/>
        <v>2.5000000001455192E-2</v>
      </c>
      <c r="Q1702" s="28">
        <v>0</v>
      </c>
      <c r="R1702" s="27">
        <f t="shared" si="123"/>
        <v>36.000000002095476</v>
      </c>
      <c r="S1702" s="3" t="s">
        <v>4</v>
      </c>
      <c r="T1702" s="3" t="s">
        <v>2311</v>
      </c>
      <c r="U1702" s="3" t="s">
        <v>2364</v>
      </c>
      <c r="V1702" s="3" t="s">
        <v>2332</v>
      </c>
      <c r="W1702" s="5">
        <v>0</v>
      </c>
      <c r="X1702" s="5">
        <v>0</v>
      </c>
      <c r="Y1702" s="5">
        <v>0</v>
      </c>
      <c r="Z1702" s="5">
        <v>0</v>
      </c>
      <c r="AA1702" s="5">
        <v>0.2</v>
      </c>
      <c r="AB1702" s="5">
        <v>0</v>
      </c>
      <c r="AC1702" s="5">
        <v>0</v>
      </c>
      <c r="AD1702" s="5">
        <v>0</v>
      </c>
      <c r="AE1702" s="2">
        <v>2</v>
      </c>
      <c r="AF1702" s="2">
        <v>0</v>
      </c>
      <c r="AG1702" s="2">
        <v>0</v>
      </c>
      <c r="AH1702" s="2">
        <v>0</v>
      </c>
      <c r="AI1702" s="2">
        <v>0</v>
      </c>
      <c r="AJ1702" s="2">
        <v>1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 t="s">
        <v>4</v>
      </c>
      <c r="AT1702" s="2" t="s">
        <v>4</v>
      </c>
    </row>
    <row r="1703" spans="1:46" x14ac:dyDescent="0.2">
      <c r="A1703" s="2">
        <v>1663245</v>
      </c>
      <c r="B1703" s="2">
        <v>854430</v>
      </c>
      <c r="C1703" s="7">
        <v>22.295223236083999</v>
      </c>
      <c r="D1703" s="7">
        <v>40.852169036865199</v>
      </c>
      <c r="E1703" s="19" t="s">
        <v>2310</v>
      </c>
      <c r="F1703" s="46">
        <f>INDEX(Δεδομένα!$P:$P,MATCH('2021'!E1703,Δεδομένα!$O:$O,0))</f>
        <v>61</v>
      </c>
      <c r="G1703" s="49" t="s">
        <v>2170</v>
      </c>
      <c r="H1703" s="51" t="str">
        <f>INDEX(Δεδομένα!B$1:B$51,MATCH('2021'!G1703,Δεδομένα!A$1:A$51,0))</f>
        <v>ΚΕΝΤΡΙΚΗΣ ΜΑΚΕΔΟΝΙΑΣ</v>
      </c>
      <c r="I1703" s="53">
        <f>INDEX(Δεδομένα!E$1:E$13,MATCH('2021'!H1703,Δεδομένα!D$1:D$13,0))</f>
        <v>3</v>
      </c>
      <c r="J1703" s="4">
        <v>44335</v>
      </c>
      <c r="K1703" s="3" t="s">
        <v>466</v>
      </c>
      <c r="L1703" s="17" t="str">
        <f t="shared" si="120"/>
        <v>19/05/2021 21:14</v>
      </c>
      <c r="M1703" s="4">
        <v>44335</v>
      </c>
      <c r="N1703" s="3" t="s">
        <v>1488</v>
      </c>
      <c r="O1703" s="17" t="str">
        <f t="shared" si="121"/>
        <v>19/05/2021 22:15</v>
      </c>
      <c r="P1703" s="24">
        <f t="shared" si="122"/>
        <v>4.2361111110949423E-2</v>
      </c>
      <c r="Q1703" s="28">
        <v>0</v>
      </c>
      <c r="R1703" s="27">
        <f t="shared" si="123"/>
        <v>60.999999999767169</v>
      </c>
      <c r="S1703" s="3" t="s">
        <v>4</v>
      </c>
      <c r="T1703" s="3" t="s">
        <v>2311</v>
      </c>
      <c r="U1703" s="3" t="s">
        <v>2359</v>
      </c>
      <c r="V1703" s="3" t="s">
        <v>2360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0.1</v>
      </c>
      <c r="AD1703" s="5">
        <v>0</v>
      </c>
      <c r="AE1703" s="2">
        <v>2</v>
      </c>
      <c r="AF1703" s="2">
        <v>0</v>
      </c>
      <c r="AG1703" s="2">
        <v>0</v>
      </c>
      <c r="AH1703" s="2">
        <v>0</v>
      </c>
      <c r="AI1703" s="2">
        <v>0</v>
      </c>
      <c r="AJ1703" s="2">
        <v>1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 t="s">
        <v>4</v>
      </c>
      <c r="AT1703" s="2" t="s">
        <v>4</v>
      </c>
    </row>
    <row r="1704" spans="1:46" x14ac:dyDescent="0.2">
      <c r="A1704" s="2">
        <v>1663249</v>
      </c>
      <c r="B1704" s="2">
        <v>854436</v>
      </c>
      <c r="C1704" s="7">
        <v>22.325771331787099</v>
      </c>
      <c r="D1704" s="7">
        <v>40.682056427002003</v>
      </c>
      <c r="E1704" s="19" t="s">
        <v>2310</v>
      </c>
      <c r="F1704" s="46">
        <f>INDEX(Δεδομένα!$P:$P,MATCH('2021'!E1704,Δεδομένα!$O:$O,0))</f>
        <v>61</v>
      </c>
      <c r="G1704" s="49" t="s">
        <v>2170</v>
      </c>
      <c r="H1704" s="51" t="str">
        <f>INDEX(Δεδομένα!B$1:B$51,MATCH('2021'!G1704,Δεδομένα!A$1:A$51,0))</f>
        <v>ΚΕΝΤΡΙΚΗΣ ΜΑΚΕΔΟΝΙΑΣ</v>
      </c>
      <c r="I1704" s="53">
        <f>INDEX(Δεδομένα!E$1:E$13,MATCH('2021'!H1704,Δεδομένα!D$1:D$13,0))</f>
        <v>3</v>
      </c>
      <c r="J1704" s="4">
        <v>44335</v>
      </c>
      <c r="K1704" s="3" t="s">
        <v>2380</v>
      </c>
      <c r="L1704" s="17" t="str">
        <f t="shared" si="120"/>
        <v>19/05/2021 21:24</v>
      </c>
      <c r="M1704" s="4">
        <v>44335</v>
      </c>
      <c r="N1704" s="3" t="s">
        <v>1007</v>
      </c>
      <c r="O1704" s="17" t="str">
        <f t="shared" si="121"/>
        <v>19/05/2021 22:05</v>
      </c>
      <c r="P1704" s="24">
        <f t="shared" si="122"/>
        <v>2.8472222220443655E-2</v>
      </c>
      <c r="Q1704" s="28">
        <v>0</v>
      </c>
      <c r="R1704" s="27">
        <f t="shared" si="123"/>
        <v>40.999999997438863</v>
      </c>
      <c r="S1704" s="3" t="s">
        <v>4</v>
      </c>
      <c r="T1704" s="3" t="s">
        <v>2311</v>
      </c>
      <c r="U1704" s="3" t="s">
        <v>2322</v>
      </c>
      <c r="V1704" s="3" t="s">
        <v>2323</v>
      </c>
      <c r="W1704" s="5">
        <v>0</v>
      </c>
      <c r="X1704" s="5">
        <v>0</v>
      </c>
      <c r="Y1704" s="5">
        <v>0</v>
      </c>
      <c r="Z1704" s="5">
        <v>0</v>
      </c>
      <c r="AA1704" s="5">
        <v>0.3</v>
      </c>
      <c r="AB1704" s="5">
        <v>0</v>
      </c>
      <c r="AC1704" s="5">
        <v>0</v>
      </c>
      <c r="AD1704" s="5">
        <v>0</v>
      </c>
      <c r="AE1704" s="2">
        <v>2</v>
      </c>
      <c r="AF1704" s="2">
        <v>0</v>
      </c>
      <c r="AG1704" s="2">
        <v>0</v>
      </c>
      <c r="AH1704" s="2">
        <v>0</v>
      </c>
      <c r="AI1704" s="2">
        <v>0</v>
      </c>
      <c r="AJ1704" s="2">
        <v>1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 t="s">
        <v>4</v>
      </c>
      <c r="AT1704" s="2" t="s">
        <v>4</v>
      </c>
    </row>
    <row r="1705" spans="1:46" x14ac:dyDescent="0.2">
      <c r="A1705" s="2">
        <v>1663458</v>
      </c>
      <c r="B1705" s="2">
        <v>854743</v>
      </c>
      <c r="C1705" s="7">
        <v>22.295615511002801</v>
      </c>
      <c r="D1705" s="7">
        <v>40.811755008411403</v>
      </c>
      <c r="E1705" s="19" t="s">
        <v>2310</v>
      </c>
      <c r="F1705" s="46">
        <f>INDEX(Δεδομένα!$P:$P,MATCH('2021'!E1705,Δεδομένα!$O:$O,0))</f>
        <v>61</v>
      </c>
      <c r="G1705" s="49" t="s">
        <v>2170</v>
      </c>
      <c r="H1705" s="51" t="str">
        <f>INDEX(Δεδομένα!B$1:B$51,MATCH('2021'!G1705,Δεδομένα!A$1:A$51,0))</f>
        <v>ΚΕΝΤΡΙΚΗΣ ΜΑΚΕΔΟΝΙΑΣ</v>
      </c>
      <c r="I1705" s="53">
        <f>INDEX(Δεδομένα!E$1:E$13,MATCH('2021'!H1705,Δεδομένα!D$1:D$13,0))</f>
        <v>3</v>
      </c>
      <c r="J1705" s="4">
        <v>44336</v>
      </c>
      <c r="K1705" s="3" t="s">
        <v>43</v>
      </c>
      <c r="L1705" s="17" t="str">
        <f t="shared" si="120"/>
        <v>20/05/2021 21:30</v>
      </c>
      <c r="M1705" s="4">
        <v>44336</v>
      </c>
      <c r="N1705" s="3" t="s">
        <v>1402</v>
      </c>
      <c r="O1705" s="17" t="str">
        <f t="shared" si="121"/>
        <v>20/05/2021 23:12</v>
      </c>
      <c r="P1705" s="24">
        <f t="shared" si="122"/>
        <v>7.0833333331393078E-2</v>
      </c>
      <c r="Q1705" s="28">
        <v>0</v>
      </c>
      <c r="R1705" s="27">
        <f t="shared" si="123"/>
        <v>101.99999999720603</v>
      </c>
      <c r="S1705" s="3" t="s">
        <v>4</v>
      </c>
      <c r="T1705" s="3" t="s">
        <v>2311</v>
      </c>
      <c r="U1705" s="3" t="s">
        <v>4</v>
      </c>
      <c r="V1705" s="3" t="s">
        <v>2360</v>
      </c>
      <c r="W1705" s="5">
        <v>0</v>
      </c>
      <c r="X1705" s="5">
        <v>0</v>
      </c>
      <c r="Y1705" s="5">
        <v>0</v>
      </c>
      <c r="Z1705" s="5">
        <v>0</v>
      </c>
      <c r="AA1705" s="5">
        <v>0.2</v>
      </c>
      <c r="AB1705" s="5">
        <v>0</v>
      </c>
      <c r="AC1705" s="5">
        <v>0</v>
      </c>
      <c r="AD1705" s="5">
        <v>0</v>
      </c>
      <c r="AE1705" s="2">
        <v>2</v>
      </c>
      <c r="AF1705" s="2">
        <v>0</v>
      </c>
      <c r="AG1705" s="2">
        <v>0</v>
      </c>
      <c r="AH1705" s="2">
        <v>0</v>
      </c>
      <c r="AI1705" s="2">
        <v>0</v>
      </c>
      <c r="AJ1705" s="2">
        <v>1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 t="s">
        <v>4</v>
      </c>
      <c r="AT1705" s="2" t="s">
        <v>4</v>
      </c>
    </row>
    <row r="1706" spans="1:46" x14ac:dyDescent="0.2">
      <c r="A1706" s="2">
        <v>1663935</v>
      </c>
      <c r="B1706" s="2">
        <v>854852</v>
      </c>
      <c r="C1706" s="7">
        <v>22.300003512452498</v>
      </c>
      <c r="D1706" s="7">
        <v>40.697444294140901</v>
      </c>
      <c r="E1706" s="19" t="s">
        <v>2310</v>
      </c>
      <c r="F1706" s="46">
        <f>INDEX(Δεδομένα!$P:$P,MATCH('2021'!E1706,Δεδομένα!$O:$O,0))</f>
        <v>61</v>
      </c>
      <c r="G1706" s="49" t="s">
        <v>2170</v>
      </c>
      <c r="H1706" s="51" t="str">
        <f>INDEX(Δεδομένα!B$1:B$51,MATCH('2021'!G1706,Δεδομένα!A$1:A$51,0))</f>
        <v>ΚΕΝΤΡΙΚΗΣ ΜΑΚΕΔΟΝΙΑΣ</v>
      </c>
      <c r="I1706" s="53">
        <f>INDEX(Δεδομένα!E$1:E$13,MATCH('2021'!H1706,Δεδομένα!D$1:D$13,0))</f>
        <v>3</v>
      </c>
      <c r="J1706" s="4">
        <v>44337</v>
      </c>
      <c r="K1706" s="3" t="s">
        <v>2381</v>
      </c>
      <c r="L1706" s="17" t="str">
        <f t="shared" si="120"/>
        <v>21/05/2021 09:05</v>
      </c>
      <c r="M1706" s="4">
        <v>44337</v>
      </c>
      <c r="N1706" s="3" t="s">
        <v>556</v>
      </c>
      <c r="O1706" s="17" t="str">
        <f t="shared" si="121"/>
        <v>21/05/2021 09:33</v>
      </c>
      <c r="P1706" s="24">
        <f t="shared" si="122"/>
        <v>1.9444444449618459E-2</v>
      </c>
      <c r="Q1706" s="28">
        <v>0</v>
      </c>
      <c r="R1706" s="27">
        <f t="shared" si="123"/>
        <v>28.000000007450581</v>
      </c>
      <c r="S1706" s="3" t="s">
        <v>4</v>
      </c>
      <c r="T1706" s="3" t="s">
        <v>2311</v>
      </c>
      <c r="U1706" s="3" t="s">
        <v>2322</v>
      </c>
      <c r="V1706" s="3" t="s">
        <v>2323</v>
      </c>
      <c r="W1706" s="5">
        <v>0</v>
      </c>
      <c r="X1706" s="5">
        <v>0</v>
      </c>
      <c r="Y1706" s="5">
        <v>0</v>
      </c>
      <c r="Z1706" s="5">
        <v>0.1</v>
      </c>
      <c r="AA1706" s="5">
        <v>0</v>
      </c>
      <c r="AB1706" s="5">
        <v>0</v>
      </c>
      <c r="AC1706" s="5">
        <v>0</v>
      </c>
      <c r="AD1706" s="5">
        <v>0</v>
      </c>
      <c r="AE1706" s="2">
        <v>2</v>
      </c>
      <c r="AF1706" s="2">
        <v>0</v>
      </c>
      <c r="AG1706" s="2">
        <v>0</v>
      </c>
      <c r="AH1706" s="2">
        <v>0</v>
      </c>
      <c r="AI1706" s="2">
        <v>0</v>
      </c>
      <c r="AJ1706" s="2">
        <v>1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 t="s">
        <v>4</v>
      </c>
      <c r="AT1706" s="2" t="s">
        <v>4</v>
      </c>
    </row>
    <row r="1707" spans="1:46" x14ac:dyDescent="0.2">
      <c r="A1707" s="2">
        <v>1665018</v>
      </c>
      <c r="B1707" s="2">
        <v>856569</v>
      </c>
      <c r="C1707" s="7">
        <v>22.272375228283</v>
      </c>
      <c r="D1707" s="7">
        <v>40.736047321794302</v>
      </c>
      <c r="E1707" s="19" t="s">
        <v>2310</v>
      </c>
      <c r="F1707" s="46">
        <f>INDEX(Δεδομένα!$P:$P,MATCH('2021'!E1707,Δεδομένα!$O:$O,0))</f>
        <v>61</v>
      </c>
      <c r="G1707" s="49" t="s">
        <v>2170</v>
      </c>
      <c r="H1707" s="51" t="str">
        <f>INDEX(Δεδομένα!B$1:B$51,MATCH('2021'!G1707,Δεδομένα!A$1:A$51,0))</f>
        <v>ΚΕΝΤΡΙΚΗΣ ΜΑΚΕΔΟΝΙΑΣ</v>
      </c>
      <c r="I1707" s="53">
        <f>INDEX(Δεδομένα!E$1:E$13,MATCH('2021'!H1707,Δεδομένα!D$1:D$13,0))</f>
        <v>3</v>
      </c>
      <c r="J1707" s="4">
        <v>44343</v>
      </c>
      <c r="K1707" s="3" t="s">
        <v>473</v>
      </c>
      <c r="L1707" s="17" t="str">
        <f t="shared" si="120"/>
        <v>27/05/2021 14:52</v>
      </c>
      <c r="M1707" s="4">
        <v>44343</v>
      </c>
      <c r="N1707" s="3" t="s">
        <v>596</v>
      </c>
      <c r="O1707" s="17" t="str">
        <f t="shared" si="121"/>
        <v>27/05/2021 15:44</v>
      </c>
      <c r="P1707" s="24">
        <f t="shared" si="122"/>
        <v>3.6111111112404615E-2</v>
      </c>
      <c r="Q1707" s="28">
        <v>0</v>
      </c>
      <c r="R1707" s="27">
        <f t="shared" si="123"/>
        <v>52.000000001862645</v>
      </c>
      <c r="S1707" s="3" t="s">
        <v>4</v>
      </c>
      <c r="T1707" s="3" t="s">
        <v>2311</v>
      </c>
      <c r="U1707" s="3" t="s">
        <v>2356</v>
      </c>
      <c r="V1707" s="3" t="s">
        <v>2345</v>
      </c>
      <c r="W1707" s="5">
        <v>0</v>
      </c>
      <c r="X1707" s="5">
        <v>0</v>
      </c>
      <c r="Y1707" s="5">
        <v>0</v>
      </c>
      <c r="Z1707" s="5">
        <v>0.3</v>
      </c>
      <c r="AA1707" s="5">
        <v>0</v>
      </c>
      <c r="AB1707" s="5">
        <v>0</v>
      </c>
      <c r="AC1707" s="5">
        <v>0</v>
      </c>
      <c r="AD1707" s="5">
        <v>0</v>
      </c>
      <c r="AE1707" s="2">
        <v>2</v>
      </c>
      <c r="AF1707" s="2">
        <v>0</v>
      </c>
      <c r="AG1707" s="2">
        <v>0</v>
      </c>
      <c r="AH1707" s="2">
        <v>0</v>
      </c>
      <c r="AI1707" s="2">
        <v>0</v>
      </c>
      <c r="AJ1707" s="2">
        <v>1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 t="s">
        <v>4</v>
      </c>
      <c r="AT1707" s="2" t="s">
        <v>4</v>
      </c>
    </row>
    <row r="1708" spans="1:46" x14ac:dyDescent="0.2">
      <c r="A1708" s="2">
        <v>1665260</v>
      </c>
      <c r="B1708" s="2">
        <v>857124</v>
      </c>
      <c r="C1708" s="7">
        <v>22.406250188070601</v>
      </c>
      <c r="D1708" s="7">
        <v>40.758496485959903</v>
      </c>
      <c r="E1708" s="19" t="s">
        <v>2310</v>
      </c>
      <c r="F1708" s="46">
        <f>INDEX(Δεδομένα!$P:$P,MATCH('2021'!E1708,Δεδομένα!$O:$O,0))</f>
        <v>61</v>
      </c>
      <c r="G1708" s="49" t="s">
        <v>2170</v>
      </c>
      <c r="H1708" s="51" t="str">
        <f>INDEX(Δεδομένα!B$1:B$51,MATCH('2021'!G1708,Δεδομένα!A$1:A$51,0))</f>
        <v>ΚΕΝΤΡΙΚΗΣ ΜΑΚΕΔΟΝΙΑΣ</v>
      </c>
      <c r="I1708" s="53">
        <f>INDEX(Δεδομένα!E$1:E$13,MATCH('2021'!H1708,Δεδομένα!D$1:D$13,0))</f>
        <v>3</v>
      </c>
      <c r="J1708" s="4">
        <v>44345</v>
      </c>
      <c r="K1708" s="3" t="s">
        <v>15</v>
      </c>
      <c r="L1708" s="17" t="str">
        <f t="shared" si="120"/>
        <v>29/05/2021 14:29</v>
      </c>
      <c r="M1708" s="4">
        <v>44345</v>
      </c>
      <c r="N1708" s="3" t="s">
        <v>136</v>
      </c>
      <c r="O1708" s="17" t="str">
        <f t="shared" si="121"/>
        <v>29/05/2021 15:27</v>
      </c>
      <c r="P1708" s="24">
        <f t="shared" si="122"/>
        <v>4.0277777778101154E-2</v>
      </c>
      <c r="Q1708" s="28">
        <v>0</v>
      </c>
      <c r="R1708" s="27">
        <f t="shared" si="123"/>
        <v>58.000000000465661</v>
      </c>
      <c r="S1708" s="3" t="s">
        <v>4</v>
      </c>
      <c r="T1708" s="3" t="s">
        <v>2311</v>
      </c>
      <c r="U1708" s="3" t="s">
        <v>2318</v>
      </c>
      <c r="V1708" s="3" t="s">
        <v>2319</v>
      </c>
      <c r="W1708" s="5">
        <v>0</v>
      </c>
      <c r="X1708" s="5">
        <v>0</v>
      </c>
      <c r="Y1708" s="5">
        <v>0</v>
      </c>
      <c r="Z1708" s="5">
        <v>0</v>
      </c>
      <c r="AA1708" s="5">
        <v>1</v>
      </c>
      <c r="AB1708" s="5">
        <v>0</v>
      </c>
      <c r="AC1708" s="5">
        <v>0</v>
      </c>
      <c r="AD1708" s="5">
        <v>0</v>
      </c>
      <c r="AE1708" s="2">
        <v>4</v>
      </c>
      <c r="AF1708" s="2">
        <v>0</v>
      </c>
      <c r="AG1708" s="2">
        <v>0</v>
      </c>
      <c r="AH1708" s="2">
        <v>0</v>
      </c>
      <c r="AI1708" s="2">
        <v>0</v>
      </c>
      <c r="AJ1708" s="2">
        <v>2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 t="s">
        <v>4</v>
      </c>
      <c r="AT1708" s="2" t="s">
        <v>4</v>
      </c>
    </row>
    <row r="1709" spans="1:46" x14ac:dyDescent="0.2">
      <c r="A1709" s="2">
        <v>1665689</v>
      </c>
      <c r="B1709" s="2">
        <v>857711</v>
      </c>
      <c r="C1709" s="7">
        <v>22.312418585954799</v>
      </c>
      <c r="D1709" s="7">
        <v>40.778248881933202</v>
      </c>
      <c r="E1709" s="19" t="s">
        <v>2310</v>
      </c>
      <c r="F1709" s="46">
        <f>INDEX(Δεδομένα!$P:$P,MATCH('2021'!E1709,Δεδομένα!$O:$O,0))</f>
        <v>61</v>
      </c>
      <c r="G1709" s="49" t="s">
        <v>2170</v>
      </c>
      <c r="H1709" s="51" t="str">
        <f>INDEX(Δεδομένα!B$1:B$51,MATCH('2021'!G1709,Δεδομένα!A$1:A$51,0))</f>
        <v>ΚΕΝΤΡΙΚΗΣ ΜΑΚΕΔΟΝΙΑΣ</v>
      </c>
      <c r="I1709" s="53">
        <f>INDEX(Δεδομένα!E$1:E$13,MATCH('2021'!H1709,Δεδομένα!D$1:D$13,0))</f>
        <v>3</v>
      </c>
      <c r="J1709" s="4">
        <v>44347</v>
      </c>
      <c r="K1709" s="3" t="s">
        <v>36</v>
      </c>
      <c r="L1709" s="17" t="str">
        <f t="shared" si="120"/>
        <v>31/05/2021 16:20</v>
      </c>
      <c r="M1709" s="4">
        <v>44347</v>
      </c>
      <c r="N1709" s="3" t="s">
        <v>698</v>
      </c>
      <c r="O1709" s="17" t="str">
        <f t="shared" si="121"/>
        <v>31/05/2021 16:48</v>
      </c>
      <c r="P1709" s="24">
        <f t="shared" si="122"/>
        <v>1.9444444442342501E-2</v>
      </c>
      <c r="Q1709" s="28">
        <v>0</v>
      </c>
      <c r="R1709" s="27">
        <f t="shared" si="123"/>
        <v>27.999999996973202</v>
      </c>
      <c r="S1709" s="3" t="s">
        <v>4</v>
      </c>
      <c r="T1709" s="3" t="s">
        <v>2311</v>
      </c>
      <c r="U1709" s="3" t="s">
        <v>2382</v>
      </c>
      <c r="V1709" s="3" t="s">
        <v>2383</v>
      </c>
      <c r="W1709" s="5">
        <v>0</v>
      </c>
      <c r="X1709" s="5">
        <v>0</v>
      </c>
      <c r="Y1709" s="5">
        <v>0</v>
      </c>
      <c r="Z1709" s="5">
        <v>0.1</v>
      </c>
      <c r="AA1709" s="5">
        <v>0</v>
      </c>
      <c r="AB1709" s="5">
        <v>0</v>
      </c>
      <c r="AC1709" s="5">
        <v>0</v>
      </c>
      <c r="AD1709" s="5">
        <v>0</v>
      </c>
      <c r="AE1709" s="2">
        <v>2</v>
      </c>
      <c r="AF1709" s="2">
        <v>0</v>
      </c>
      <c r="AG1709" s="2">
        <v>0</v>
      </c>
      <c r="AH1709" s="2">
        <v>0</v>
      </c>
      <c r="AI1709" s="2">
        <v>0</v>
      </c>
      <c r="AJ1709" s="2">
        <v>1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 t="s">
        <v>4</v>
      </c>
      <c r="AT1709" s="2" t="s">
        <v>4</v>
      </c>
    </row>
    <row r="1710" spans="1:46" x14ac:dyDescent="0.2">
      <c r="A1710" s="2">
        <v>1666640</v>
      </c>
      <c r="B1710" s="2">
        <v>858618</v>
      </c>
      <c r="C1710" s="7">
        <v>22.272456914340999</v>
      </c>
      <c r="D1710" s="7">
        <v>40.706575537914397</v>
      </c>
      <c r="E1710" s="19" t="s">
        <v>2310</v>
      </c>
      <c r="F1710" s="46">
        <f>INDEX(Δεδομένα!$P:$P,MATCH('2021'!E1710,Δεδομένα!$O:$O,0))</f>
        <v>61</v>
      </c>
      <c r="G1710" s="49" t="s">
        <v>2170</v>
      </c>
      <c r="H1710" s="51" t="str">
        <f>INDEX(Δεδομένα!B$1:B$51,MATCH('2021'!G1710,Δεδομένα!A$1:A$51,0))</f>
        <v>ΚΕΝΤΡΙΚΗΣ ΜΑΚΕΔΟΝΙΑΣ</v>
      </c>
      <c r="I1710" s="53">
        <f>INDEX(Δεδομένα!E$1:E$13,MATCH('2021'!H1710,Δεδομένα!D$1:D$13,0))</f>
        <v>3</v>
      </c>
      <c r="J1710" s="4">
        <v>44350</v>
      </c>
      <c r="K1710" s="3" t="s">
        <v>2384</v>
      </c>
      <c r="L1710" s="17" t="str">
        <f t="shared" si="120"/>
        <v>03/06/2021 22:55</v>
      </c>
      <c r="M1710" s="4">
        <v>44350</v>
      </c>
      <c r="N1710" s="3" t="s">
        <v>617</v>
      </c>
      <c r="O1710" s="17" t="str">
        <f t="shared" si="121"/>
        <v>03/06/2021 23:24</v>
      </c>
      <c r="P1710" s="24">
        <f t="shared" si="122"/>
        <v>2.0138888889050577E-2</v>
      </c>
      <c r="Q1710" s="28">
        <v>0</v>
      </c>
      <c r="R1710" s="27">
        <f t="shared" si="123"/>
        <v>29.000000000232831</v>
      </c>
      <c r="S1710" s="3" t="s">
        <v>4</v>
      </c>
      <c r="T1710" s="3" t="s">
        <v>2311</v>
      </c>
      <c r="U1710" s="3" t="s">
        <v>2324</v>
      </c>
      <c r="V1710" s="3" t="s">
        <v>2325</v>
      </c>
      <c r="W1710" s="5">
        <v>0</v>
      </c>
      <c r="X1710" s="5">
        <v>0</v>
      </c>
      <c r="Y1710" s="5">
        <v>0</v>
      </c>
      <c r="Z1710" s="5">
        <v>0.1</v>
      </c>
      <c r="AA1710" s="5">
        <v>0</v>
      </c>
      <c r="AB1710" s="5">
        <v>0</v>
      </c>
      <c r="AC1710" s="5">
        <v>0.1</v>
      </c>
      <c r="AD1710" s="5">
        <v>0</v>
      </c>
      <c r="AE1710" s="2">
        <v>2</v>
      </c>
      <c r="AF1710" s="2">
        <v>0</v>
      </c>
      <c r="AG1710" s="2">
        <v>0</v>
      </c>
      <c r="AH1710" s="2">
        <v>0</v>
      </c>
      <c r="AI1710" s="2">
        <v>0</v>
      </c>
      <c r="AJ1710" s="2">
        <v>1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 t="s">
        <v>4</v>
      </c>
      <c r="AT1710" s="2" t="s">
        <v>4</v>
      </c>
    </row>
    <row r="1711" spans="1:46" x14ac:dyDescent="0.2">
      <c r="A1711" s="2">
        <v>1667140</v>
      </c>
      <c r="B1711" s="2">
        <v>858873</v>
      </c>
      <c r="C1711" s="7">
        <v>22.305959116586401</v>
      </c>
      <c r="D1711" s="7">
        <v>40.7181489156822</v>
      </c>
      <c r="E1711" s="19" t="s">
        <v>2310</v>
      </c>
      <c r="F1711" s="46">
        <f>INDEX(Δεδομένα!$P:$P,MATCH('2021'!E1711,Δεδομένα!$O:$O,0))</f>
        <v>61</v>
      </c>
      <c r="G1711" s="49" t="s">
        <v>2170</v>
      </c>
      <c r="H1711" s="51" t="str">
        <f>INDEX(Δεδομένα!B$1:B$51,MATCH('2021'!G1711,Δεδομένα!A$1:A$51,0))</f>
        <v>ΚΕΝΤΡΙΚΗΣ ΜΑΚΕΔΟΝΙΑΣ</v>
      </c>
      <c r="I1711" s="53">
        <f>INDEX(Δεδομένα!E$1:E$13,MATCH('2021'!H1711,Δεδομένα!D$1:D$13,0))</f>
        <v>3</v>
      </c>
      <c r="J1711" s="4">
        <v>44351</v>
      </c>
      <c r="K1711" s="3" t="s">
        <v>1098</v>
      </c>
      <c r="L1711" s="17" t="str">
        <f t="shared" si="120"/>
        <v>04/06/2021 20:29</v>
      </c>
      <c r="M1711" s="4">
        <v>44351</v>
      </c>
      <c r="N1711" s="3" t="s">
        <v>983</v>
      </c>
      <c r="O1711" s="17" t="str">
        <f t="shared" si="121"/>
        <v>04/06/2021 21:25</v>
      </c>
      <c r="P1711" s="24">
        <f t="shared" si="122"/>
        <v>3.8888888884685002E-2</v>
      </c>
      <c r="Q1711" s="28">
        <v>0</v>
      </c>
      <c r="R1711" s="27">
        <f t="shared" si="123"/>
        <v>55.999999993946403</v>
      </c>
      <c r="S1711" s="3" t="s">
        <v>4</v>
      </c>
      <c r="T1711" s="3" t="s">
        <v>2311</v>
      </c>
      <c r="U1711" s="3" t="s">
        <v>2354</v>
      </c>
      <c r="V1711" s="3" t="s">
        <v>2316</v>
      </c>
      <c r="W1711" s="5">
        <v>0</v>
      </c>
      <c r="X1711" s="5">
        <v>0</v>
      </c>
      <c r="Y1711" s="5">
        <v>0</v>
      </c>
      <c r="Z1711" s="5">
        <v>0</v>
      </c>
      <c r="AA1711" s="5">
        <v>0.3</v>
      </c>
      <c r="AB1711" s="5">
        <v>0</v>
      </c>
      <c r="AC1711" s="5">
        <v>0</v>
      </c>
      <c r="AD1711" s="5">
        <v>0</v>
      </c>
      <c r="AE1711" s="2">
        <v>2</v>
      </c>
      <c r="AF1711" s="2">
        <v>0</v>
      </c>
      <c r="AG1711" s="2">
        <v>0</v>
      </c>
      <c r="AH1711" s="2">
        <v>0</v>
      </c>
      <c r="AI1711" s="2">
        <v>0</v>
      </c>
      <c r="AJ1711" s="2">
        <v>1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 t="s">
        <v>4</v>
      </c>
      <c r="AT1711" s="2" t="s">
        <v>4</v>
      </c>
    </row>
    <row r="1712" spans="1:46" x14ac:dyDescent="0.2">
      <c r="A1712" s="2">
        <v>1667151</v>
      </c>
      <c r="B1712" s="2">
        <v>858890</v>
      </c>
      <c r="C1712" s="7">
        <v>22.593431938387798</v>
      </c>
      <c r="D1712" s="7">
        <v>40.726469266966603</v>
      </c>
      <c r="E1712" s="19" t="s">
        <v>2310</v>
      </c>
      <c r="F1712" s="46">
        <f>INDEX(Δεδομένα!$P:$P,MATCH('2021'!E1712,Δεδομένα!$O:$O,0))</f>
        <v>61</v>
      </c>
      <c r="G1712" s="49" t="s">
        <v>1550</v>
      </c>
      <c r="H1712" s="51" t="str">
        <f>INDEX(Δεδομένα!B$1:B$51,MATCH('2021'!G1712,Δεδομένα!A$1:A$51,0))</f>
        <v>ΚΕΝΤΡΙΚΗΣ ΜΑΚΕΔΟΝΙΑΣ</v>
      </c>
      <c r="I1712" s="53">
        <f>INDEX(Δεδομένα!E$1:E$13,MATCH('2021'!H1712,Δεδομένα!D$1:D$13,0))</f>
        <v>3</v>
      </c>
      <c r="J1712" s="4">
        <v>44351</v>
      </c>
      <c r="K1712" s="3" t="s">
        <v>427</v>
      </c>
      <c r="L1712" s="17" t="str">
        <f t="shared" si="120"/>
        <v>04/06/2021 21:20</v>
      </c>
      <c r="M1712" s="4">
        <v>44351</v>
      </c>
      <c r="N1712" s="3" t="s">
        <v>467</v>
      </c>
      <c r="O1712" s="17" t="str">
        <f t="shared" si="121"/>
        <v>04/06/2021 21:45</v>
      </c>
      <c r="P1712" s="24">
        <f t="shared" si="122"/>
        <v>1.7361111109494232E-2</v>
      </c>
      <c r="Q1712" s="28">
        <v>0</v>
      </c>
      <c r="R1712" s="27">
        <f t="shared" si="123"/>
        <v>24.999999997671694</v>
      </c>
      <c r="S1712" s="3" t="s">
        <v>4</v>
      </c>
      <c r="T1712" s="3" t="s">
        <v>1645</v>
      </c>
      <c r="U1712" s="3" t="s">
        <v>2385</v>
      </c>
      <c r="V1712" s="3" t="s">
        <v>2386</v>
      </c>
      <c r="W1712" s="5">
        <v>0</v>
      </c>
      <c r="X1712" s="5">
        <v>0</v>
      </c>
      <c r="Y1712" s="5">
        <v>0</v>
      </c>
      <c r="Z1712" s="5">
        <v>0</v>
      </c>
      <c r="AA1712" s="5">
        <v>0.3</v>
      </c>
      <c r="AB1712" s="5">
        <v>0</v>
      </c>
      <c r="AC1712" s="5">
        <v>0</v>
      </c>
      <c r="AD1712" s="5">
        <v>0</v>
      </c>
      <c r="AE1712" s="2">
        <v>0</v>
      </c>
      <c r="AF1712" s="2">
        <v>0</v>
      </c>
      <c r="AG1712" s="2">
        <v>2</v>
      </c>
      <c r="AH1712" s="2">
        <v>0</v>
      </c>
      <c r="AI1712" s="2">
        <v>0</v>
      </c>
      <c r="AJ1712" s="2">
        <v>1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 t="s">
        <v>4</v>
      </c>
      <c r="AT1712" s="2" t="s">
        <v>4</v>
      </c>
    </row>
    <row r="1713" spans="1:46" x14ac:dyDescent="0.2">
      <c r="A1713" s="2">
        <v>1667163</v>
      </c>
      <c r="B1713" s="2">
        <v>859102</v>
      </c>
      <c r="C1713" s="7">
        <v>22.398086611498101</v>
      </c>
      <c r="D1713" s="7">
        <v>40.734017314682902</v>
      </c>
      <c r="E1713" s="19" t="s">
        <v>2310</v>
      </c>
      <c r="F1713" s="46">
        <f>INDEX(Δεδομένα!$P:$P,MATCH('2021'!E1713,Δεδομένα!$O:$O,0))</f>
        <v>61</v>
      </c>
      <c r="G1713" s="49" t="s">
        <v>2170</v>
      </c>
      <c r="H1713" s="51" t="str">
        <f>INDEX(Δεδομένα!B$1:B$51,MATCH('2021'!G1713,Δεδομένα!A$1:A$51,0))</f>
        <v>ΚΕΝΤΡΙΚΗΣ ΜΑΚΕΔΟΝΙΑΣ</v>
      </c>
      <c r="I1713" s="53">
        <f>INDEX(Δεδομένα!E$1:E$13,MATCH('2021'!H1713,Δεδομένα!D$1:D$13,0))</f>
        <v>3</v>
      </c>
      <c r="J1713" s="4">
        <v>44352</v>
      </c>
      <c r="K1713" s="3" t="s">
        <v>603</v>
      </c>
      <c r="L1713" s="17" t="str">
        <f t="shared" si="120"/>
        <v>05/06/2021 17:56</v>
      </c>
      <c r="M1713" s="4">
        <v>44352</v>
      </c>
      <c r="N1713" s="3" t="s">
        <v>868</v>
      </c>
      <c r="O1713" s="17" t="str">
        <f t="shared" si="121"/>
        <v>05/06/2021 19:49</v>
      </c>
      <c r="P1713" s="24">
        <f t="shared" si="122"/>
        <v>7.8472222223354038E-2</v>
      </c>
      <c r="Q1713" s="28">
        <v>0</v>
      </c>
      <c r="R1713" s="27">
        <f t="shared" si="123"/>
        <v>113.00000000162981</v>
      </c>
      <c r="S1713" s="3" t="s">
        <v>4</v>
      </c>
      <c r="T1713" s="3" t="s">
        <v>2311</v>
      </c>
      <c r="U1713" s="3" t="s">
        <v>2318</v>
      </c>
      <c r="V1713" s="3" t="s">
        <v>2319</v>
      </c>
      <c r="W1713" s="5">
        <v>0</v>
      </c>
      <c r="X1713" s="5">
        <v>0</v>
      </c>
      <c r="Y1713" s="5">
        <v>0</v>
      </c>
      <c r="Z1713" s="5">
        <v>0</v>
      </c>
      <c r="AA1713" s="5">
        <v>0.3</v>
      </c>
      <c r="AB1713" s="5">
        <v>0</v>
      </c>
      <c r="AC1713" s="5">
        <v>0</v>
      </c>
      <c r="AD1713" s="5">
        <v>0</v>
      </c>
      <c r="AE1713" s="2">
        <v>2</v>
      </c>
      <c r="AF1713" s="2">
        <v>0</v>
      </c>
      <c r="AG1713" s="2">
        <v>0</v>
      </c>
      <c r="AH1713" s="2">
        <v>0</v>
      </c>
      <c r="AI1713" s="2">
        <v>0</v>
      </c>
      <c r="AJ1713" s="2">
        <v>1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 t="s">
        <v>4</v>
      </c>
      <c r="AT1713" s="2" t="s">
        <v>4</v>
      </c>
    </row>
    <row r="1714" spans="1:46" x14ac:dyDescent="0.2">
      <c r="A1714" s="2">
        <v>1669977</v>
      </c>
      <c r="B1714" s="2">
        <v>862055</v>
      </c>
      <c r="C1714" s="7">
        <v>22.521131199274699</v>
      </c>
      <c r="D1714" s="7">
        <v>40.757520603617003</v>
      </c>
      <c r="E1714" s="19" t="s">
        <v>2310</v>
      </c>
      <c r="F1714" s="46">
        <f>INDEX(Δεδομένα!$P:$P,MATCH('2021'!E1714,Δεδομένα!$O:$O,0))</f>
        <v>61</v>
      </c>
      <c r="G1714" s="49" t="s">
        <v>2170</v>
      </c>
      <c r="H1714" s="51" t="str">
        <f>INDEX(Δεδομένα!B$1:B$51,MATCH('2021'!G1714,Δεδομένα!A$1:A$51,0))</f>
        <v>ΚΕΝΤΡΙΚΗΣ ΜΑΚΕΔΟΝΙΑΣ</v>
      </c>
      <c r="I1714" s="53">
        <f>INDEX(Δεδομένα!E$1:E$13,MATCH('2021'!H1714,Δεδομένα!D$1:D$13,0))</f>
        <v>3</v>
      </c>
      <c r="J1714" s="4">
        <v>44362</v>
      </c>
      <c r="K1714" s="3" t="s">
        <v>131</v>
      </c>
      <c r="L1714" s="17" t="str">
        <f t="shared" si="120"/>
        <v>15/06/2021 19:15</v>
      </c>
      <c r="M1714" s="4">
        <v>44362</v>
      </c>
      <c r="N1714" s="3" t="s">
        <v>256</v>
      </c>
      <c r="O1714" s="17" t="str">
        <f t="shared" si="121"/>
        <v>15/06/2021 20:15</v>
      </c>
      <c r="P1714" s="24">
        <f t="shared" si="122"/>
        <v>4.1666666664241347E-2</v>
      </c>
      <c r="Q1714" s="28">
        <v>0</v>
      </c>
      <c r="R1714" s="27">
        <f t="shared" si="123"/>
        <v>59.99999999650754</v>
      </c>
      <c r="S1714" s="3" t="s">
        <v>4</v>
      </c>
      <c r="T1714" s="3" t="s">
        <v>2311</v>
      </c>
      <c r="U1714" s="3" t="s">
        <v>2313</v>
      </c>
      <c r="V1714" s="3" t="s">
        <v>2314</v>
      </c>
      <c r="W1714" s="5">
        <v>0</v>
      </c>
      <c r="X1714" s="5">
        <v>0</v>
      </c>
      <c r="Y1714" s="5">
        <v>0</v>
      </c>
      <c r="Z1714" s="5">
        <v>0.1</v>
      </c>
      <c r="AA1714" s="5">
        <v>0</v>
      </c>
      <c r="AB1714" s="5">
        <v>0</v>
      </c>
      <c r="AC1714" s="5">
        <v>0</v>
      </c>
      <c r="AD1714" s="5">
        <v>0</v>
      </c>
      <c r="AE1714" s="2">
        <v>2</v>
      </c>
      <c r="AF1714" s="2">
        <v>0</v>
      </c>
      <c r="AG1714" s="2">
        <v>0</v>
      </c>
      <c r="AH1714" s="2">
        <v>0</v>
      </c>
      <c r="AI1714" s="2">
        <v>0</v>
      </c>
      <c r="AJ1714" s="2">
        <v>1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 t="s">
        <v>4</v>
      </c>
      <c r="AT1714" s="2" t="s">
        <v>4</v>
      </c>
    </row>
    <row r="1715" spans="1:46" x14ac:dyDescent="0.2">
      <c r="A1715" s="2">
        <v>1673300</v>
      </c>
      <c r="B1715" s="2">
        <v>865946</v>
      </c>
      <c r="C1715" s="7">
        <v>22.258325880389201</v>
      </c>
      <c r="D1715" s="7">
        <v>40.815176910564098</v>
      </c>
      <c r="E1715" s="19" t="s">
        <v>2310</v>
      </c>
      <c r="F1715" s="46">
        <f>INDEX(Δεδομένα!$P:$P,MATCH('2021'!E1715,Δεδομένα!$O:$O,0))</f>
        <v>61</v>
      </c>
      <c r="G1715" s="49" t="s">
        <v>2170</v>
      </c>
      <c r="H1715" s="51" t="str">
        <f>INDEX(Δεδομένα!B$1:B$51,MATCH('2021'!G1715,Δεδομένα!A$1:A$51,0))</f>
        <v>ΚΕΝΤΡΙΚΗΣ ΜΑΚΕΔΟΝΙΑΣ</v>
      </c>
      <c r="I1715" s="53">
        <f>INDEX(Δεδομένα!E$1:E$13,MATCH('2021'!H1715,Δεδομένα!D$1:D$13,0))</f>
        <v>3</v>
      </c>
      <c r="J1715" s="4">
        <v>44375</v>
      </c>
      <c r="K1715" s="3" t="s">
        <v>1082</v>
      </c>
      <c r="L1715" s="17" t="str">
        <f t="shared" si="120"/>
        <v>28/06/2021 18:49</v>
      </c>
      <c r="M1715" s="4">
        <v>44375</v>
      </c>
      <c r="N1715" s="3" t="s">
        <v>458</v>
      </c>
      <c r="O1715" s="17" t="str">
        <f t="shared" si="121"/>
        <v>28/06/2021 19:50</v>
      </c>
      <c r="P1715" s="24">
        <f t="shared" si="122"/>
        <v>4.2361111110949423E-2</v>
      </c>
      <c r="Q1715" s="28">
        <v>0</v>
      </c>
      <c r="R1715" s="27">
        <f t="shared" si="123"/>
        <v>60.999999999767169</v>
      </c>
      <c r="S1715" s="3" t="s">
        <v>4</v>
      </c>
      <c r="T1715" s="3" t="s">
        <v>2311</v>
      </c>
      <c r="U1715" s="3" t="s">
        <v>4</v>
      </c>
      <c r="V1715" s="3" t="s">
        <v>2387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4</v>
      </c>
      <c r="AC1715" s="5">
        <v>0</v>
      </c>
      <c r="AD1715" s="5">
        <v>0</v>
      </c>
      <c r="AE1715" s="2">
        <v>2</v>
      </c>
      <c r="AF1715" s="2">
        <v>0</v>
      </c>
      <c r="AG1715" s="2">
        <v>0</v>
      </c>
      <c r="AH1715" s="2">
        <v>0</v>
      </c>
      <c r="AI1715" s="2">
        <v>0</v>
      </c>
      <c r="AJ1715" s="2">
        <v>1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 t="s">
        <v>4</v>
      </c>
      <c r="AT1715" s="2" t="s">
        <v>4</v>
      </c>
    </row>
    <row r="1716" spans="1:46" x14ac:dyDescent="0.2">
      <c r="A1716" s="2">
        <v>1674065</v>
      </c>
      <c r="B1716" s="2">
        <v>866573</v>
      </c>
      <c r="C1716" s="7">
        <v>22.346851499496498</v>
      </c>
      <c r="D1716" s="7">
        <v>40.7176501000882</v>
      </c>
      <c r="E1716" s="19" t="s">
        <v>2310</v>
      </c>
      <c r="F1716" s="46">
        <f>INDEX(Δεδομένα!$P:$P,MATCH('2021'!E1716,Δεδομένα!$O:$O,0))</f>
        <v>61</v>
      </c>
      <c r="G1716" s="49" t="s">
        <v>2170</v>
      </c>
      <c r="H1716" s="51" t="str">
        <f>INDEX(Δεδομένα!B$1:B$51,MATCH('2021'!G1716,Δεδομένα!A$1:A$51,0))</f>
        <v>ΚΕΝΤΡΙΚΗΣ ΜΑΚΕΔΟΝΙΑΣ</v>
      </c>
      <c r="I1716" s="53">
        <f>INDEX(Δεδομένα!E$1:E$13,MATCH('2021'!H1716,Δεδομένα!D$1:D$13,0))</f>
        <v>3</v>
      </c>
      <c r="J1716" s="4">
        <v>44377</v>
      </c>
      <c r="K1716" s="3" t="s">
        <v>986</v>
      </c>
      <c r="L1716" s="17" t="str">
        <f t="shared" si="120"/>
        <v>30/06/2021 17:34</v>
      </c>
      <c r="M1716" s="4">
        <v>44377</v>
      </c>
      <c r="N1716" s="3" t="s">
        <v>404</v>
      </c>
      <c r="O1716" s="17" t="str">
        <f t="shared" si="121"/>
        <v>30/06/2021 18:05</v>
      </c>
      <c r="P1716" s="24">
        <f t="shared" si="122"/>
        <v>2.1527777775190771E-2</v>
      </c>
      <c r="Q1716" s="28">
        <v>0</v>
      </c>
      <c r="R1716" s="27">
        <f t="shared" si="123"/>
        <v>30.99999999627471</v>
      </c>
      <c r="S1716" s="3" t="s">
        <v>4</v>
      </c>
      <c r="T1716" s="3" t="s">
        <v>2311</v>
      </c>
      <c r="U1716" s="3" t="s">
        <v>2318</v>
      </c>
      <c r="V1716" s="3" t="s">
        <v>2319</v>
      </c>
      <c r="W1716" s="5">
        <v>0</v>
      </c>
      <c r="X1716" s="5">
        <v>0</v>
      </c>
      <c r="Y1716" s="5">
        <v>0</v>
      </c>
      <c r="Z1716" s="5">
        <v>0.1</v>
      </c>
      <c r="AA1716" s="5">
        <v>0</v>
      </c>
      <c r="AB1716" s="5">
        <v>0</v>
      </c>
      <c r="AC1716" s="5">
        <v>0</v>
      </c>
      <c r="AD1716" s="5">
        <v>0</v>
      </c>
      <c r="AE1716" s="2">
        <v>2</v>
      </c>
      <c r="AF1716" s="2">
        <v>0</v>
      </c>
      <c r="AG1716" s="2">
        <v>0</v>
      </c>
      <c r="AH1716" s="2">
        <v>0</v>
      </c>
      <c r="AI1716" s="2">
        <v>0</v>
      </c>
      <c r="AJ1716" s="2">
        <v>1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 t="s">
        <v>4</v>
      </c>
      <c r="AT1716" s="2" t="s">
        <v>4</v>
      </c>
    </row>
    <row r="1717" spans="1:46" x14ac:dyDescent="0.2">
      <c r="A1717" s="2">
        <v>1674887</v>
      </c>
      <c r="B1717" s="2">
        <v>867472</v>
      </c>
      <c r="C1717" s="7">
        <v>22.3577814516219</v>
      </c>
      <c r="D1717" s="7">
        <v>40.788819468204203</v>
      </c>
      <c r="E1717" s="19" t="s">
        <v>2310</v>
      </c>
      <c r="F1717" s="46">
        <f>INDEX(Δεδομένα!$P:$P,MATCH('2021'!E1717,Δεδομένα!$O:$O,0))</f>
        <v>61</v>
      </c>
      <c r="G1717" s="49" t="s">
        <v>2170</v>
      </c>
      <c r="H1717" s="51" t="str">
        <f>INDEX(Δεδομένα!B$1:B$51,MATCH('2021'!G1717,Δεδομένα!A$1:A$51,0))</f>
        <v>ΚΕΝΤΡΙΚΗΣ ΜΑΚΕΔΟΝΙΑΣ</v>
      </c>
      <c r="I1717" s="53">
        <f>INDEX(Δεδομένα!E$1:E$13,MATCH('2021'!H1717,Δεδομένα!D$1:D$13,0))</f>
        <v>3</v>
      </c>
      <c r="J1717" s="4">
        <v>44379</v>
      </c>
      <c r="K1717" s="3" t="s">
        <v>502</v>
      </c>
      <c r="L1717" s="17" t="str">
        <f t="shared" si="120"/>
        <v>02/07/2021 19:30</v>
      </c>
      <c r="M1717" s="4">
        <v>44379</v>
      </c>
      <c r="N1717" s="3" t="s">
        <v>147</v>
      </c>
      <c r="O1717" s="17" t="str">
        <f t="shared" si="121"/>
        <v>02/07/2021 20:00</v>
      </c>
      <c r="P1717" s="24">
        <f t="shared" si="122"/>
        <v>2.0833333335758653E-2</v>
      </c>
      <c r="Q1717" s="28">
        <v>0</v>
      </c>
      <c r="R1717" s="27">
        <f t="shared" si="123"/>
        <v>30.00000000349246</v>
      </c>
      <c r="S1717" s="3" t="s">
        <v>4</v>
      </c>
      <c r="T1717" s="3" t="s">
        <v>2311</v>
      </c>
      <c r="U1717" s="3" t="s">
        <v>2388</v>
      </c>
      <c r="V1717" s="3" t="s">
        <v>2361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20</v>
      </c>
      <c r="AD1717" s="5">
        <v>0</v>
      </c>
      <c r="AE1717" s="2">
        <v>4</v>
      </c>
      <c r="AF1717" s="2">
        <v>0</v>
      </c>
      <c r="AG1717" s="2">
        <v>0</v>
      </c>
      <c r="AH1717" s="2">
        <v>0</v>
      </c>
      <c r="AI1717" s="2">
        <v>0</v>
      </c>
      <c r="AJ1717" s="2">
        <v>2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</row>
    <row r="1718" spans="1:46" x14ac:dyDescent="0.2">
      <c r="A1718" s="2">
        <v>1674914</v>
      </c>
      <c r="B1718" s="2">
        <v>868040</v>
      </c>
      <c r="C1718" s="7">
        <v>22.263356434799601</v>
      </c>
      <c r="D1718" s="7">
        <v>40.697268987036502</v>
      </c>
      <c r="E1718" s="19" t="s">
        <v>2310</v>
      </c>
      <c r="F1718" s="46">
        <f>INDEX(Δεδομένα!$P:$P,MATCH('2021'!E1718,Δεδομένα!$O:$O,0))</f>
        <v>61</v>
      </c>
      <c r="G1718" s="49" t="s">
        <v>2170</v>
      </c>
      <c r="H1718" s="51" t="str">
        <f>INDEX(Δεδομένα!B$1:B$51,MATCH('2021'!G1718,Δεδομένα!A$1:A$51,0))</f>
        <v>ΚΕΝΤΡΙΚΗΣ ΜΑΚΕΔΟΝΙΑΣ</v>
      </c>
      <c r="I1718" s="53">
        <f>INDEX(Δεδομένα!E$1:E$13,MATCH('2021'!H1718,Δεδομένα!D$1:D$13,0))</f>
        <v>3</v>
      </c>
      <c r="J1718" s="4">
        <v>44381</v>
      </c>
      <c r="K1718" s="3" t="s">
        <v>409</v>
      </c>
      <c r="L1718" s="17" t="str">
        <f t="shared" si="120"/>
        <v>04/07/2021 18:14</v>
      </c>
      <c r="M1718" s="4">
        <v>44381</v>
      </c>
      <c r="N1718" s="3" t="s">
        <v>150</v>
      </c>
      <c r="O1718" s="17" t="str">
        <f t="shared" si="121"/>
        <v>04/07/2021 19:00</v>
      </c>
      <c r="P1718" s="24">
        <f t="shared" si="122"/>
        <v>3.1944444439432118E-2</v>
      </c>
      <c r="Q1718" s="28">
        <v>0</v>
      </c>
      <c r="R1718" s="27">
        <f t="shared" si="123"/>
        <v>45.99999999278225</v>
      </c>
      <c r="S1718" s="3" t="s">
        <v>4</v>
      </c>
      <c r="T1718" s="3" t="s">
        <v>2311</v>
      </c>
      <c r="U1718" s="3" t="s">
        <v>2389</v>
      </c>
      <c r="V1718" s="3" t="s">
        <v>2390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10</v>
      </c>
      <c r="AD1718" s="5">
        <v>0</v>
      </c>
      <c r="AE1718" s="2">
        <v>2</v>
      </c>
      <c r="AF1718" s="2">
        <v>0</v>
      </c>
      <c r="AG1718" s="2">
        <v>0</v>
      </c>
      <c r="AH1718" s="2">
        <v>0</v>
      </c>
      <c r="AI1718" s="2">
        <v>0</v>
      </c>
      <c r="AJ1718" s="2">
        <v>1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</row>
    <row r="1719" spans="1:46" x14ac:dyDescent="0.2">
      <c r="A1719" s="2">
        <v>1674917</v>
      </c>
      <c r="B1719" s="2">
        <v>868115</v>
      </c>
      <c r="C1719" s="7">
        <v>22.266891479492202</v>
      </c>
      <c r="D1719" s="7">
        <v>40.714065551757798</v>
      </c>
      <c r="E1719" s="19" t="s">
        <v>2310</v>
      </c>
      <c r="F1719" s="46">
        <f>INDEX(Δεδομένα!$P:$P,MATCH('2021'!E1719,Δεδομένα!$O:$O,0))</f>
        <v>61</v>
      </c>
      <c r="G1719" s="49" t="s">
        <v>2170</v>
      </c>
      <c r="H1719" s="51" t="str">
        <f>INDEX(Δεδομένα!B$1:B$51,MATCH('2021'!G1719,Δεδομένα!A$1:A$51,0))</f>
        <v>ΚΕΝΤΡΙΚΗΣ ΜΑΚΕΔΟΝΙΑΣ</v>
      </c>
      <c r="I1719" s="53">
        <f>INDEX(Δεδομένα!E$1:E$13,MATCH('2021'!H1719,Δεδομένα!D$1:D$13,0))</f>
        <v>3</v>
      </c>
      <c r="J1719" s="4">
        <v>44381</v>
      </c>
      <c r="K1719" s="3" t="s">
        <v>1361</v>
      </c>
      <c r="L1719" s="17" t="str">
        <f t="shared" si="120"/>
        <v>04/07/2021 22:24</v>
      </c>
      <c r="M1719" s="4">
        <v>44381</v>
      </c>
      <c r="N1719" s="3" t="s">
        <v>1118</v>
      </c>
      <c r="O1719" s="17" t="str">
        <f t="shared" si="121"/>
        <v>04/07/2021 23:10</v>
      </c>
      <c r="P1719" s="24">
        <f t="shared" si="122"/>
        <v>3.1944444446708076E-2</v>
      </c>
      <c r="Q1719" s="28">
        <v>0</v>
      </c>
      <c r="R1719" s="27">
        <f t="shared" si="123"/>
        <v>46.000000003259629</v>
      </c>
      <c r="S1719" s="3" t="s">
        <v>4</v>
      </c>
      <c r="T1719" s="3" t="s">
        <v>2311</v>
      </c>
      <c r="U1719" s="3" t="s">
        <v>2324</v>
      </c>
      <c r="V1719" s="3" t="s">
        <v>2325</v>
      </c>
      <c r="W1719" s="5">
        <v>0</v>
      </c>
      <c r="X1719" s="5">
        <v>0</v>
      </c>
      <c r="Y1719" s="5">
        <v>0</v>
      </c>
      <c r="Z1719" s="5">
        <v>0</v>
      </c>
      <c r="AA1719" s="5">
        <v>0.3</v>
      </c>
      <c r="AB1719" s="5">
        <v>0</v>
      </c>
      <c r="AC1719" s="5">
        <v>0</v>
      </c>
      <c r="AD1719" s="5">
        <v>0</v>
      </c>
      <c r="AE1719" s="2">
        <v>2</v>
      </c>
      <c r="AF1719" s="2">
        <v>0</v>
      </c>
      <c r="AG1719" s="2">
        <v>0</v>
      </c>
      <c r="AH1719" s="2">
        <v>0</v>
      </c>
      <c r="AI1719" s="2">
        <v>0</v>
      </c>
      <c r="AJ1719" s="2">
        <v>1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</row>
    <row r="1720" spans="1:46" x14ac:dyDescent="0.2">
      <c r="A1720" s="2">
        <v>1675161</v>
      </c>
      <c r="B1720" s="2">
        <v>868205</v>
      </c>
      <c r="C1720" s="7">
        <v>22.4138074278071</v>
      </c>
      <c r="D1720" s="7">
        <v>40.7748257704446</v>
      </c>
      <c r="E1720" s="19" t="s">
        <v>2310</v>
      </c>
      <c r="F1720" s="46">
        <f>INDEX(Δεδομένα!$P:$P,MATCH('2021'!E1720,Δεδομένα!$O:$O,0))</f>
        <v>61</v>
      </c>
      <c r="G1720" s="49" t="s">
        <v>2170</v>
      </c>
      <c r="H1720" s="51" t="str">
        <f>INDEX(Δεδομένα!B$1:B$51,MATCH('2021'!G1720,Δεδομένα!A$1:A$51,0))</f>
        <v>ΚΕΝΤΡΙΚΗΣ ΜΑΚΕΔΟΝΙΑΣ</v>
      </c>
      <c r="I1720" s="53">
        <f>INDEX(Δεδομένα!E$1:E$13,MATCH('2021'!H1720,Δεδομένα!D$1:D$13,0))</f>
        <v>3</v>
      </c>
      <c r="J1720" s="4">
        <v>44382</v>
      </c>
      <c r="K1720" s="3" t="s">
        <v>88</v>
      </c>
      <c r="L1720" s="17" t="str">
        <f t="shared" si="120"/>
        <v>05/07/2021 10:30</v>
      </c>
      <c r="M1720" s="4">
        <v>44382</v>
      </c>
      <c r="N1720" s="3" t="s">
        <v>344</v>
      </c>
      <c r="O1720" s="17" t="str">
        <f t="shared" si="121"/>
        <v>05/07/2021 11:06</v>
      </c>
      <c r="P1720" s="24">
        <f t="shared" si="122"/>
        <v>2.5000000001455192E-2</v>
      </c>
      <c r="Q1720" s="28">
        <v>0</v>
      </c>
      <c r="R1720" s="27">
        <f t="shared" si="123"/>
        <v>36.000000002095476</v>
      </c>
      <c r="S1720" s="3" t="s">
        <v>4</v>
      </c>
      <c r="T1720" s="3" t="s">
        <v>2311</v>
      </c>
      <c r="U1720" s="3" t="s">
        <v>2318</v>
      </c>
      <c r="V1720" s="3" t="s">
        <v>2319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1</v>
      </c>
      <c r="AD1720" s="5">
        <v>0</v>
      </c>
      <c r="AE1720" s="2">
        <v>2</v>
      </c>
      <c r="AF1720" s="2">
        <v>0</v>
      </c>
      <c r="AG1720" s="2">
        <v>0</v>
      </c>
      <c r="AH1720" s="2">
        <v>0</v>
      </c>
      <c r="AI1720" s="2">
        <v>0</v>
      </c>
      <c r="AJ1720" s="2">
        <v>1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</row>
    <row r="1721" spans="1:46" x14ac:dyDescent="0.2">
      <c r="A1721" s="2">
        <v>1676168</v>
      </c>
      <c r="B1721" s="2">
        <v>868930</v>
      </c>
      <c r="C1721" s="7">
        <v>22.4217698615712</v>
      </c>
      <c r="D1721" s="7">
        <v>40.787547517576101</v>
      </c>
      <c r="E1721" s="19" t="s">
        <v>2310</v>
      </c>
      <c r="F1721" s="46">
        <f>INDEX(Δεδομένα!$P:$P,MATCH('2021'!E1721,Δεδομένα!$O:$O,0))</f>
        <v>61</v>
      </c>
      <c r="G1721" s="49" t="s">
        <v>2170</v>
      </c>
      <c r="H1721" s="51" t="str">
        <f>INDEX(Δεδομένα!B$1:B$51,MATCH('2021'!G1721,Δεδομένα!A$1:A$51,0))</f>
        <v>ΚΕΝΤΡΙΚΗΣ ΜΑΚΕΔΟΝΙΑΣ</v>
      </c>
      <c r="I1721" s="53">
        <f>INDEX(Δεδομένα!E$1:E$13,MATCH('2021'!H1721,Δεδομένα!D$1:D$13,0))</f>
        <v>3</v>
      </c>
      <c r="J1721" s="4">
        <v>44384</v>
      </c>
      <c r="K1721" s="3" t="s">
        <v>986</v>
      </c>
      <c r="L1721" s="17" t="str">
        <f t="shared" si="120"/>
        <v>07/07/2021 17:34</v>
      </c>
      <c r="M1721" s="4">
        <v>44384</v>
      </c>
      <c r="N1721" s="3" t="s">
        <v>404</v>
      </c>
      <c r="O1721" s="17" t="str">
        <f t="shared" si="121"/>
        <v>07/07/2021 18:05</v>
      </c>
      <c r="P1721" s="24">
        <f t="shared" si="122"/>
        <v>2.1527777775190771E-2</v>
      </c>
      <c r="Q1721" s="28">
        <v>0</v>
      </c>
      <c r="R1721" s="27">
        <f t="shared" si="123"/>
        <v>30.99999999627471</v>
      </c>
      <c r="S1721" s="3" t="s">
        <v>4</v>
      </c>
      <c r="T1721" s="3" t="s">
        <v>2311</v>
      </c>
      <c r="U1721" s="3" t="s">
        <v>4</v>
      </c>
      <c r="V1721" s="3" t="s">
        <v>2319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4</v>
      </c>
      <c r="AD1721" s="5">
        <v>0</v>
      </c>
      <c r="AE1721" s="2">
        <v>5</v>
      </c>
      <c r="AF1721" s="2">
        <v>0</v>
      </c>
      <c r="AG1721" s="2">
        <v>0</v>
      </c>
      <c r="AH1721" s="2">
        <v>0</v>
      </c>
      <c r="AI1721" s="2">
        <v>0</v>
      </c>
      <c r="AJ1721" s="2">
        <v>2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</row>
    <row r="1722" spans="1:46" x14ac:dyDescent="0.2">
      <c r="A1722" s="2">
        <v>1676171</v>
      </c>
      <c r="B1722" s="2">
        <v>868991</v>
      </c>
      <c r="C1722" s="7">
        <v>22.284628144174501</v>
      </c>
      <c r="D1722" s="7">
        <v>40.781731059515003</v>
      </c>
      <c r="E1722" s="19" t="s">
        <v>2310</v>
      </c>
      <c r="F1722" s="46">
        <f>INDEX(Δεδομένα!$P:$P,MATCH('2021'!E1722,Δεδομένα!$O:$O,0))</f>
        <v>61</v>
      </c>
      <c r="G1722" s="49" t="s">
        <v>2170</v>
      </c>
      <c r="H1722" s="51" t="str">
        <f>INDEX(Δεδομένα!B$1:B$51,MATCH('2021'!G1722,Δεδομένα!A$1:A$51,0))</f>
        <v>ΚΕΝΤΡΙΚΗΣ ΜΑΚΕΔΟΝΙΑΣ</v>
      </c>
      <c r="I1722" s="53">
        <f>INDEX(Δεδομένα!E$1:E$13,MATCH('2021'!H1722,Δεδομένα!D$1:D$13,0))</f>
        <v>3</v>
      </c>
      <c r="J1722" s="4">
        <v>44384</v>
      </c>
      <c r="K1722" s="3" t="s">
        <v>1404</v>
      </c>
      <c r="L1722" s="17" t="str">
        <f t="shared" si="120"/>
        <v>07/07/2021 20:24</v>
      </c>
      <c r="M1722" s="4">
        <v>44384</v>
      </c>
      <c r="N1722" s="3" t="s">
        <v>1396</v>
      </c>
      <c r="O1722" s="17" t="str">
        <f t="shared" si="121"/>
        <v>07/07/2021 21:50</v>
      </c>
      <c r="P1722" s="24">
        <f t="shared" si="122"/>
        <v>5.9722222220443655E-2</v>
      </c>
      <c r="Q1722" s="28">
        <v>0</v>
      </c>
      <c r="R1722" s="27">
        <f t="shared" si="123"/>
        <v>85.999999997438863</v>
      </c>
      <c r="S1722" s="3" t="s">
        <v>4</v>
      </c>
      <c r="T1722" s="3" t="s">
        <v>2311</v>
      </c>
      <c r="U1722" s="3" t="s">
        <v>4</v>
      </c>
      <c r="V1722" s="3" t="s">
        <v>2344</v>
      </c>
      <c r="W1722" s="5">
        <v>0</v>
      </c>
      <c r="X1722" s="5">
        <v>0</v>
      </c>
      <c r="Y1722" s="5">
        <v>0</v>
      </c>
      <c r="Z1722" s="5">
        <v>0</v>
      </c>
      <c r="AA1722" s="5">
        <v>0.5</v>
      </c>
      <c r="AB1722" s="5">
        <v>0</v>
      </c>
      <c r="AC1722" s="5">
        <v>0</v>
      </c>
      <c r="AD1722" s="5">
        <v>0</v>
      </c>
      <c r="AE1722" s="2">
        <v>3</v>
      </c>
      <c r="AF1722" s="2">
        <v>0</v>
      </c>
      <c r="AG1722" s="2">
        <v>0</v>
      </c>
      <c r="AH1722" s="2">
        <v>0</v>
      </c>
      <c r="AI1722" s="2">
        <v>0</v>
      </c>
      <c r="AJ1722" s="2">
        <v>1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</row>
    <row r="1723" spans="1:46" x14ac:dyDescent="0.2">
      <c r="A1723" s="2">
        <v>1677129</v>
      </c>
      <c r="B1723" s="2">
        <v>869826</v>
      </c>
      <c r="C1723" s="7">
        <v>22.259338185869399</v>
      </c>
      <c r="D1723" s="7">
        <v>40.736005273127901</v>
      </c>
      <c r="E1723" s="19" t="s">
        <v>2310</v>
      </c>
      <c r="F1723" s="46">
        <f>INDEX(Δεδομένα!$P:$P,MATCH('2021'!E1723,Δεδομένα!$O:$O,0))</f>
        <v>61</v>
      </c>
      <c r="G1723" s="49" t="s">
        <v>2170</v>
      </c>
      <c r="H1723" s="51" t="str">
        <f>INDEX(Δεδομένα!B$1:B$51,MATCH('2021'!G1723,Δεδομένα!A$1:A$51,0))</f>
        <v>ΚΕΝΤΡΙΚΗΣ ΜΑΚΕΔΟΝΙΑΣ</v>
      </c>
      <c r="I1723" s="53">
        <f>INDEX(Δεδομένα!E$1:E$13,MATCH('2021'!H1723,Δεδομένα!D$1:D$13,0))</f>
        <v>3</v>
      </c>
      <c r="J1723" s="4">
        <v>44387</v>
      </c>
      <c r="K1723" s="3" t="s">
        <v>731</v>
      </c>
      <c r="L1723" s="17" t="str">
        <f t="shared" si="120"/>
        <v>10/07/2021 16:31</v>
      </c>
      <c r="M1723" s="4">
        <v>44387</v>
      </c>
      <c r="N1723" s="3" t="s">
        <v>807</v>
      </c>
      <c r="O1723" s="17" t="str">
        <f t="shared" si="121"/>
        <v>10/07/2021 17:26</v>
      </c>
      <c r="P1723" s="24">
        <f t="shared" si="122"/>
        <v>3.8194444445252884E-2</v>
      </c>
      <c r="Q1723" s="28">
        <v>0</v>
      </c>
      <c r="R1723" s="27">
        <f t="shared" si="123"/>
        <v>55.000000001164153</v>
      </c>
      <c r="S1723" s="3" t="s">
        <v>4</v>
      </c>
      <c r="T1723" s="3" t="s">
        <v>2311</v>
      </c>
      <c r="U1723" s="3" t="s">
        <v>2326</v>
      </c>
      <c r="V1723" s="3" t="s">
        <v>2327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5</v>
      </c>
      <c r="AC1723" s="5">
        <v>5</v>
      </c>
      <c r="AD1723" s="5">
        <v>0</v>
      </c>
      <c r="AE1723" s="2">
        <v>1</v>
      </c>
      <c r="AF1723" s="2">
        <v>0</v>
      </c>
      <c r="AG1723" s="2">
        <v>0</v>
      </c>
      <c r="AH1723" s="2">
        <v>0</v>
      </c>
      <c r="AI1723" s="2">
        <v>0</v>
      </c>
      <c r="AJ1723" s="2">
        <v>2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</row>
    <row r="1724" spans="1:46" x14ac:dyDescent="0.2">
      <c r="A1724" s="2">
        <v>1677693</v>
      </c>
      <c r="B1724" s="2">
        <v>870424</v>
      </c>
      <c r="C1724" s="7">
        <v>22.319605393982101</v>
      </c>
      <c r="D1724" s="7">
        <v>40.834526882529602</v>
      </c>
      <c r="E1724" s="19" t="s">
        <v>2310</v>
      </c>
      <c r="F1724" s="46">
        <f>INDEX(Δεδομένα!$P:$P,MATCH('2021'!E1724,Δεδομένα!$O:$O,0))</f>
        <v>61</v>
      </c>
      <c r="G1724" s="49" t="s">
        <v>2170</v>
      </c>
      <c r="H1724" s="51" t="str">
        <f>INDEX(Δεδομένα!B$1:B$51,MATCH('2021'!G1724,Δεδομένα!A$1:A$51,0))</f>
        <v>ΚΕΝΤΡΙΚΗΣ ΜΑΚΕΔΟΝΙΑΣ</v>
      </c>
      <c r="I1724" s="53">
        <f>INDEX(Δεδομένα!E$1:E$13,MATCH('2021'!H1724,Δεδομένα!D$1:D$13,0))</f>
        <v>3</v>
      </c>
      <c r="J1724" s="4">
        <v>44389</v>
      </c>
      <c r="K1724" s="3" t="s">
        <v>1382</v>
      </c>
      <c r="L1724" s="17" t="str">
        <f t="shared" si="120"/>
        <v>12/07/2021 17:04</v>
      </c>
      <c r="M1724" s="4">
        <v>44389</v>
      </c>
      <c r="N1724" s="3" t="s">
        <v>986</v>
      </c>
      <c r="O1724" s="17" t="str">
        <f t="shared" si="121"/>
        <v>12/07/2021 17:34</v>
      </c>
      <c r="P1724" s="24">
        <f t="shared" si="122"/>
        <v>2.0833333335758653E-2</v>
      </c>
      <c r="Q1724" s="28">
        <v>0</v>
      </c>
      <c r="R1724" s="27">
        <f t="shared" si="123"/>
        <v>30.00000000349246</v>
      </c>
      <c r="S1724" s="3" t="s">
        <v>4</v>
      </c>
      <c r="T1724" s="3" t="s">
        <v>2311</v>
      </c>
      <c r="U1724" s="3" t="s">
        <v>2359</v>
      </c>
      <c r="V1724" s="3" t="s">
        <v>2360</v>
      </c>
      <c r="W1724" s="5">
        <v>0</v>
      </c>
      <c r="X1724" s="5">
        <v>0</v>
      </c>
      <c r="Y1724" s="5">
        <v>0</v>
      </c>
      <c r="Z1724" s="5">
        <v>0</v>
      </c>
      <c r="AA1724" s="5">
        <v>0.1</v>
      </c>
      <c r="AB1724" s="5">
        <v>0</v>
      </c>
      <c r="AC1724" s="5">
        <v>0</v>
      </c>
      <c r="AD1724" s="5">
        <v>0</v>
      </c>
      <c r="AE1724" s="2">
        <v>2</v>
      </c>
      <c r="AF1724" s="2">
        <v>0</v>
      </c>
      <c r="AG1724" s="2">
        <v>0</v>
      </c>
      <c r="AH1724" s="2">
        <v>0</v>
      </c>
      <c r="AI1724" s="2">
        <v>0</v>
      </c>
      <c r="AJ1724" s="2">
        <v>1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</row>
    <row r="1725" spans="1:46" x14ac:dyDescent="0.2">
      <c r="A1725" s="2">
        <v>1678041</v>
      </c>
      <c r="B1725" s="2">
        <v>870786</v>
      </c>
      <c r="C1725" s="7">
        <v>22.261472848990699</v>
      </c>
      <c r="D1725" s="7">
        <v>40.676170230782198</v>
      </c>
      <c r="E1725" s="19" t="s">
        <v>2310</v>
      </c>
      <c r="F1725" s="46">
        <f>INDEX(Δεδομένα!$P:$P,MATCH('2021'!E1725,Δεδομένα!$O:$O,0))</f>
        <v>61</v>
      </c>
      <c r="G1725" s="49" t="s">
        <v>2170</v>
      </c>
      <c r="H1725" s="51" t="str">
        <f>INDEX(Δεδομένα!B$1:B$51,MATCH('2021'!G1725,Δεδομένα!A$1:A$51,0))</f>
        <v>ΚΕΝΤΡΙΚΗΣ ΜΑΚΕΔΟΝΙΑΣ</v>
      </c>
      <c r="I1725" s="53">
        <f>INDEX(Δεδομένα!E$1:E$13,MATCH('2021'!H1725,Δεδομένα!D$1:D$13,0))</f>
        <v>3</v>
      </c>
      <c r="J1725" s="4">
        <v>44390</v>
      </c>
      <c r="K1725" s="3" t="s">
        <v>1196</v>
      </c>
      <c r="L1725" s="17" t="str">
        <f t="shared" si="120"/>
        <v>13/07/2021 19:34</v>
      </c>
      <c r="M1725" s="4">
        <v>44390</v>
      </c>
      <c r="N1725" s="3" t="s">
        <v>497</v>
      </c>
      <c r="O1725" s="17" t="str">
        <f t="shared" si="121"/>
        <v>13/07/2021 21:00</v>
      </c>
      <c r="P1725" s="24">
        <f t="shared" si="122"/>
        <v>5.9722222220443655E-2</v>
      </c>
      <c r="Q1725" s="28">
        <v>0</v>
      </c>
      <c r="R1725" s="27">
        <f t="shared" si="123"/>
        <v>85.999999997438863</v>
      </c>
      <c r="S1725" s="3" t="s">
        <v>4</v>
      </c>
      <c r="T1725" s="3" t="s">
        <v>2311</v>
      </c>
      <c r="U1725" s="3" t="s">
        <v>4</v>
      </c>
      <c r="V1725" s="3" t="s">
        <v>2390</v>
      </c>
      <c r="W1725" s="5">
        <v>0</v>
      </c>
      <c r="X1725" s="5">
        <v>0</v>
      </c>
      <c r="Y1725" s="5">
        <v>0</v>
      </c>
      <c r="Z1725" s="5">
        <v>0</v>
      </c>
      <c r="AA1725" s="5">
        <v>0.3</v>
      </c>
      <c r="AB1725" s="5">
        <v>0</v>
      </c>
      <c r="AC1725" s="5">
        <v>0</v>
      </c>
      <c r="AD1725" s="5">
        <v>0</v>
      </c>
      <c r="AE1725" s="2">
        <v>3</v>
      </c>
      <c r="AF1725" s="2">
        <v>0</v>
      </c>
      <c r="AG1725" s="2">
        <v>0</v>
      </c>
      <c r="AH1725" s="2">
        <v>0</v>
      </c>
      <c r="AI1725" s="2">
        <v>0</v>
      </c>
      <c r="AJ1725" s="2">
        <v>1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</row>
    <row r="1726" spans="1:46" x14ac:dyDescent="0.2">
      <c r="A1726" s="2">
        <v>1679200</v>
      </c>
      <c r="B1726" s="2">
        <v>872270</v>
      </c>
      <c r="C1726" s="7">
        <v>22.3106460787359</v>
      </c>
      <c r="D1726" s="7">
        <v>40.704437151873599</v>
      </c>
      <c r="E1726" s="19" t="s">
        <v>2310</v>
      </c>
      <c r="F1726" s="46">
        <f>INDEX(Δεδομένα!$P:$P,MATCH('2021'!E1726,Δεδομένα!$O:$O,0))</f>
        <v>61</v>
      </c>
      <c r="G1726" s="49" t="s">
        <v>2170</v>
      </c>
      <c r="H1726" s="51" t="str">
        <f>INDEX(Δεδομένα!B$1:B$51,MATCH('2021'!G1726,Δεδομένα!A$1:A$51,0))</f>
        <v>ΚΕΝΤΡΙΚΗΣ ΜΑΚΕΔΟΝΙΑΣ</v>
      </c>
      <c r="I1726" s="53">
        <f>INDEX(Δεδομένα!E$1:E$13,MATCH('2021'!H1726,Δεδομένα!D$1:D$13,0))</f>
        <v>3</v>
      </c>
      <c r="J1726" s="4">
        <v>44395</v>
      </c>
      <c r="K1726" s="3" t="s">
        <v>1078</v>
      </c>
      <c r="L1726" s="17" t="str">
        <f t="shared" si="120"/>
        <v>18/07/2021 11:10</v>
      </c>
      <c r="M1726" s="4">
        <v>44395</v>
      </c>
      <c r="N1726" s="3" t="s">
        <v>1675</v>
      </c>
      <c r="O1726" s="17" t="str">
        <f t="shared" si="121"/>
        <v>18/07/2021 12:01</v>
      </c>
      <c r="P1726" s="24">
        <f t="shared" si="122"/>
        <v>3.5416666665696539E-2</v>
      </c>
      <c r="Q1726" s="28">
        <v>0</v>
      </c>
      <c r="R1726" s="27">
        <f t="shared" si="123"/>
        <v>50.999999998603016</v>
      </c>
      <c r="S1726" s="3" t="s">
        <v>4</v>
      </c>
      <c r="T1726" s="3" t="s">
        <v>2311</v>
      </c>
      <c r="U1726" s="3" t="s">
        <v>2354</v>
      </c>
      <c r="V1726" s="3" t="s">
        <v>2316</v>
      </c>
      <c r="W1726" s="5">
        <v>0</v>
      </c>
      <c r="X1726" s="5">
        <v>0</v>
      </c>
      <c r="Y1726" s="5">
        <v>0</v>
      </c>
      <c r="Z1726" s="5">
        <v>0</v>
      </c>
      <c r="AA1726" s="5">
        <v>0.1</v>
      </c>
      <c r="AB1726" s="5">
        <v>0</v>
      </c>
      <c r="AC1726" s="5">
        <v>0</v>
      </c>
      <c r="AD1726" s="5">
        <v>0</v>
      </c>
      <c r="AE1726" s="2">
        <v>2</v>
      </c>
      <c r="AF1726" s="2">
        <v>0</v>
      </c>
      <c r="AG1726" s="2">
        <v>0</v>
      </c>
      <c r="AH1726" s="2">
        <v>0</v>
      </c>
      <c r="AI1726" s="2">
        <v>0</v>
      </c>
      <c r="AJ1726" s="2">
        <v>1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</row>
    <row r="1727" spans="1:46" x14ac:dyDescent="0.2">
      <c r="A1727" s="2">
        <v>1679206</v>
      </c>
      <c r="B1727" s="2">
        <v>872443</v>
      </c>
      <c r="C1727" s="7">
        <v>22.310741041161801</v>
      </c>
      <c r="D1727" s="7">
        <v>40.704511110283498</v>
      </c>
      <c r="E1727" s="19" t="s">
        <v>2310</v>
      </c>
      <c r="F1727" s="46">
        <f>INDEX(Δεδομένα!$P:$P,MATCH('2021'!E1727,Δεδομένα!$O:$O,0))</f>
        <v>61</v>
      </c>
      <c r="G1727" s="49" t="s">
        <v>2170</v>
      </c>
      <c r="H1727" s="51" t="str">
        <f>INDEX(Δεδομένα!B$1:B$51,MATCH('2021'!G1727,Δεδομένα!A$1:A$51,0))</f>
        <v>ΚΕΝΤΡΙΚΗΣ ΜΑΚΕΔΟΝΙΑΣ</v>
      </c>
      <c r="I1727" s="53">
        <f>INDEX(Δεδομένα!E$1:E$13,MATCH('2021'!H1727,Δεδομένα!D$1:D$13,0))</f>
        <v>3</v>
      </c>
      <c r="J1727" s="4">
        <v>44395</v>
      </c>
      <c r="K1727" s="3" t="s">
        <v>2391</v>
      </c>
      <c r="L1727" s="17" t="str">
        <f t="shared" si="120"/>
        <v>18/07/2021 19:54</v>
      </c>
      <c r="M1727" s="4">
        <v>44395</v>
      </c>
      <c r="N1727" s="3" t="s">
        <v>2392</v>
      </c>
      <c r="O1727" s="17" t="str">
        <f t="shared" si="121"/>
        <v>18/07/2021 20:42</v>
      </c>
      <c r="P1727" s="24">
        <f t="shared" si="122"/>
        <v>3.3333333332848269E-2</v>
      </c>
      <c r="Q1727" s="28">
        <v>0</v>
      </c>
      <c r="R1727" s="27">
        <f t="shared" si="123"/>
        <v>47.999999999301508</v>
      </c>
      <c r="S1727" s="3" t="s">
        <v>4</v>
      </c>
      <c r="T1727" s="3" t="s">
        <v>2311</v>
      </c>
      <c r="U1727" s="3" t="s">
        <v>2354</v>
      </c>
      <c r="V1727" s="3" t="s">
        <v>2316</v>
      </c>
      <c r="W1727" s="5">
        <v>0</v>
      </c>
      <c r="X1727" s="5">
        <v>0</v>
      </c>
      <c r="Y1727" s="5">
        <v>0</v>
      </c>
      <c r="Z1727" s="5">
        <v>0</v>
      </c>
      <c r="AA1727" s="5">
        <v>0.1</v>
      </c>
      <c r="AB1727" s="5">
        <v>0</v>
      </c>
      <c r="AC1727" s="5">
        <v>0</v>
      </c>
      <c r="AD1727" s="5">
        <v>0</v>
      </c>
      <c r="AE1727" s="2">
        <v>2</v>
      </c>
      <c r="AF1727" s="2">
        <v>0</v>
      </c>
      <c r="AG1727" s="2">
        <v>0</v>
      </c>
      <c r="AH1727" s="2">
        <v>0</v>
      </c>
      <c r="AI1727" s="2">
        <v>0</v>
      </c>
      <c r="AJ1727" s="2">
        <v>1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</row>
    <row r="1728" spans="1:46" x14ac:dyDescent="0.2">
      <c r="A1728" s="2">
        <v>1679880</v>
      </c>
      <c r="B1728" s="2">
        <v>872946</v>
      </c>
      <c r="C1728" s="7">
        <v>22.2749333741375</v>
      </c>
      <c r="D1728" s="7">
        <v>40.751140157712499</v>
      </c>
      <c r="E1728" s="19" t="s">
        <v>2310</v>
      </c>
      <c r="F1728" s="46">
        <f>INDEX(Δεδομένα!$P:$P,MATCH('2021'!E1728,Δεδομένα!$O:$O,0))</f>
        <v>61</v>
      </c>
      <c r="G1728" s="49" t="s">
        <v>2170</v>
      </c>
      <c r="H1728" s="51" t="str">
        <f>INDEX(Δεδομένα!B$1:B$51,MATCH('2021'!G1728,Δεδομένα!A$1:A$51,0))</f>
        <v>ΚΕΝΤΡΙΚΗΣ ΜΑΚΕΔΟΝΙΑΣ</v>
      </c>
      <c r="I1728" s="53">
        <f>INDEX(Δεδομένα!E$1:E$13,MATCH('2021'!H1728,Δεδομένα!D$1:D$13,0))</f>
        <v>3</v>
      </c>
      <c r="J1728" s="4">
        <v>44397</v>
      </c>
      <c r="K1728" s="3" t="s">
        <v>946</v>
      </c>
      <c r="L1728" s="17" t="str">
        <f t="shared" si="120"/>
        <v>20/07/2021 13:53</v>
      </c>
      <c r="M1728" s="4">
        <v>44397</v>
      </c>
      <c r="N1728" s="3" t="s">
        <v>2393</v>
      </c>
      <c r="O1728" s="17" t="str">
        <f t="shared" si="121"/>
        <v>20/07/2021 14:56</v>
      </c>
      <c r="P1728" s="24">
        <f t="shared" si="122"/>
        <v>4.3749999997089617E-2</v>
      </c>
      <c r="Q1728" s="28">
        <v>0</v>
      </c>
      <c r="R1728" s="27">
        <f t="shared" si="123"/>
        <v>62.999999995809048</v>
      </c>
      <c r="S1728" s="3" t="s">
        <v>4</v>
      </c>
      <c r="T1728" s="3" t="s">
        <v>2311</v>
      </c>
      <c r="U1728" s="3" t="s">
        <v>2356</v>
      </c>
      <c r="V1728" s="3" t="s">
        <v>2345</v>
      </c>
      <c r="W1728" s="5">
        <v>0</v>
      </c>
      <c r="X1728" s="5">
        <v>0</v>
      </c>
      <c r="Y1728" s="5">
        <v>0</v>
      </c>
      <c r="Z1728" s="5">
        <v>0</v>
      </c>
      <c r="AA1728" s="5">
        <v>0.4</v>
      </c>
      <c r="AB1728" s="5">
        <v>0</v>
      </c>
      <c r="AC1728" s="5">
        <v>0</v>
      </c>
      <c r="AD1728" s="5">
        <v>0</v>
      </c>
      <c r="AE1728" s="2">
        <v>2</v>
      </c>
      <c r="AF1728" s="2">
        <v>0</v>
      </c>
      <c r="AG1728" s="2">
        <v>0</v>
      </c>
      <c r="AH1728" s="2">
        <v>0</v>
      </c>
      <c r="AI1728" s="2">
        <v>0</v>
      </c>
      <c r="AJ1728" s="2">
        <v>1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</row>
    <row r="1729" spans="1:46" x14ac:dyDescent="0.2">
      <c r="A1729" s="2">
        <v>1680221</v>
      </c>
      <c r="B1729" s="2">
        <v>873214</v>
      </c>
      <c r="C1729" s="7">
        <v>22.284378103278598</v>
      </c>
      <c r="D1729" s="7">
        <v>40.71712906122</v>
      </c>
      <c r="E1729" s="19" t="s">
        <v>2310</v>
      </c>
      <c r="F1729" s="46">
        <f>INDEX(Δεδομένα!$P:$P,MATCH('2021'!E1729,Δεδομένα!$O:$O,0))</f>
        <v>61</v>
      </c>
      <c r="G1729" s="49" t="s">
        <v>2170</v>
      </c>
      <c r="H1729" s="51" t="str">
        <f>INDEX(Δεδομένα!B$1:B$51,MATCH('2021'!G1729,Δεδομένα!A$1:A$51,0))</f>
        <v>ΚΕΝΤΡΙΚΗΣ ΜΑΚΕΔΟΝΙΑΣ</v>
      </c>
      <c r="I1729" s="53">
        <f>INDEX(Δεδομένα!E$1:E$13,MATCH('2021'!H1729,Δεδομένα!D$1:D$13,0))</f>
        <v>3</v>
      </c>
      <c r="J1729" s="4">
        <v>44398</v>
      </c>
      <c r="K1729" s="3" t="s">
        <v>1038</v>
      </c>
      <c r="L1729" s="17" t="str">
        <f t="shared" si="120"/>
        <v>21/07/2021 11:46</v>
      </c>
      <c r="M1729" s="4">
        <v>44398</v>
      </c>
      <c r="N1729" s="3" t="s">
        <v>217</v>
      </c>
      <c r="O1729" s="17" t="str">
        <f t="shared" si="121"/>
        <v>21/07/2021 12:16</v>
      </c>
      <c r="P1729" s="24">
        <f t="shared" si="122"/>
        <v>2.0833333335758653E-2</v>
      </c>
      <c r="Q1729" s="28">
        <v>0</v>
      </c>
      <c r="R1729" s="27">
        <f t="shared" si="123"/>
        <v>30.00000000349246</v>
      </c>
      <c r="S1729" s="3" t="s">
        <v>4</v>
      </c>
      <c r="T1729" s="3" t="s">
        <v>2311</v>
      </c>
      <c r="U1729" s="3" t="s">
        <v>2382</v>
      </c>
      <c r="V1729" s="3" t="s">
        <v>2394</v>
      </c>
      <c r="W1729" s="5">
        <v>0</v>
      </c>
      <c r="X1729" s="5">
        <v>0</v>
      </c>
      <c r="Y1729" s="5">
        <v>0</v>
      </c>
      <c r="Z1729" s="5">
        <v>0</v>
      </c>
      <c r="AA1729" s="5">
        <v>0.3</v>
      </c>
      <c r="AB1729" s="5">
        <v>0</v>
      </c>
      <c r="AC1729" s="5">
        <v>0.1</v>
      </c>
      <c r="AD1729" s="5">
        <v>0</v>
      </c>
      <c r="AE1729" s="2">
        <v>2</v>
      </c>
      <c r="AF1729" s="2">
        <v>0</v>
      </c>
      <c r="AG1729" s="2">
        <v>0</v>
      </c>
      <c r="AH1729" s="2">
        <v>0</v>
      </c>
      <c r="AI1729" s="2">
        <v>0</v>
      </c>
      <c r="AJ1729" s="2">
        <v>1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</row>
    <row r="1730" spans="1:46" x14ac:dyDescent="0.2">
      <c r="A1730" s="2">
        <v>1680203</v>
      </c>
      <c r="B1730" s="2">
        <v>873215</v>
      </c>
      <c r="C1730" s="7">
        <v>22.283332443367001</v>
      </c>
      <c r="D1730" s="7">
        <v>40.718323563027496</v>
      </c>
      <c r="E1730" s="19" t="s">
        <v>2310</v>
      </c>
      <c r="F1730" s="46">
        <f>INDEX(Δεδομένα!$P:$P,MATCH('2021'!E1730,Δεδομένα!$O:$O,0))</f>
        <v>61</v>
      </c>
      <c r="G1730" s="49" t="s">
        <v>2170</v>
      </c>
      <c r="H1730" s="51" t="str">
        <f>INDEX(Δεδομένα!B$1:B$51,MATCH('2021'!G1730,Δεδομένα!A$1:A$51,0))</f>
        <v>ΚΕΝΤΡΙΚΗΣ ΜΑΚΕΔΟΝΙΑΣ</v>
      </c>
      <c r="I1730" s="53">
        <f>INDEX(Δεδομένα!E$1:E$13,MATCH('2021'!H1730,Δεδομένα!D$1:D$13,0))</f>
        <v>3</v>
      </c>
      <c r="J1730" s="4">
        <v>44398</v>
      </c>
      <c r="K1730" s="3" t="s">
        <v>785</v>
      </c>
      <c r="L1730" s="17" t="str">
        <f t="shared" si="120"/>
        <v>21/07/2021 12:22</v>
      </c>
      <c r="M1730" s="4">
        <v>44398</v>
      </c>
      <c r="N1730" s="3" t="s">
        <v>310</v>
      </c>
      <c r="O1730" s="17" t="str">
        <f t="shared" si="121"/>
        <v>21/07/2021 15:05</v>
      </c>
      <c r="P1730" s="24">
        <f t="shared" si="122"/>
        <v>0.1131944444423425</v>
      </c>
      <c r="Q1730" s="28">
        <v>0</v>
      </c>
      <c r="R1730" s="27">
        <f t="shared" si="123"/>
        <v>162.9999999969732</v>
      </c>
      <c r="S1730" s="3" t="s">
        <v>4</v>
      </c>
      <c r="T1730" s="3" t="s">
        <v>2311</v>
      </c>
      <c r="U1730" s="3" t="s">
        <v>2354</v>
      </c>
      <c r="V1730" s="3" t="s">
        <v>2316</v>
      </c>
      <c r="W1730" s="5">
        <v>0</v>
      </c>
      <c r="X1730" s="5">
        <v>0</v>
      </c>
      <c r="Y1730" s="5">
        <v>0</v>
      </c>
      <c r="Z1730" s="5">
        <v>0</v>
      </c>
      <c r="AA1730" s="5">
        <v>0.3</v>
      </c>
      <c r="AB1730" s="5">
        <v>0</v>
      </c>
      <c r="AC1730" s="5">
        <v>0</v>
      </c>
      <c r="AD1730" s="5">
        <v>0</v>
      </c>
      <c r="AE1730" s="2">
        <v>2</v>
      </c>
      <c r="AF1730" s="2">
        <v>0</v>
      </c>
      <c r="AG1730" s="2">
        <v>0</v>
      </c>
      <c r="AH1730" s="2">
        <v>0</v>
      </c>
      <c r="AI1730" s="2">
        <v>0</v>
      </c>
      <c r="AJ1730" s="2">
        <v>1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</row>
    <row r="1731" spans="1:46" x14ac:dyDescent="0.2">
      <c r="A1731" s="2">
        <v>1680223</v>
      </c>
      <c r="B1731" s="2">
        <v>873405</v>
      </c>
      <c r="C1731" s="7">
        <v>22.465488252685201</v>
      </c>
      <c r="D1731" s="7">
        <v>40.786192173006697</v>
      </c>
      <c r="E1731" s="19" t="s">
        <v>2310</v>
      </c>
      <c r="F1731" s="46">
        <f>INDEX(Δεδομένα!$P:$P,MATCH('2021'!E1731,Δεδομένα!$O:$O,0))</f>
        <v>61</v>
      </c>
      <c r="G1731" s="49" t="s">
        <v>2170</v>
      </c>
      <c r="H1731" s="51" t="str">
        <f>INDEX(Δεδομένα!B$1:B$51,MATCH('2021'!G1731,Δεδομένα!A$1:A$51,0))</f>
        <v>ΚΕΝΤΡΙΚΗΣ ΜΑΚΕΔΟΝΙΑΣ</v>
      </c>
      <c r="I1731" s="53">
        <f>INDEX(Δεδομένα!E$1:E$13,MATCH('2021'!H1731,Δεδομένα!D$1:D$13,0))</f>
        <v>3</v>
      </c>
      <c r="J1731" s="4">
        <v>44398</v>
      </c>
      <c r="K1731" s="3" t="s">
        <v>2395</v>
      </c>
      <c r="L1731" s="17" t="str">
        <f t="shared" si="120"/>
        <v>21/07/2021 23:54</v>
      </c>
      <c r="M1731" s="4">
        <v>44399</v>
      </c>
      <c r="N1731" s="3" t="s">
        <v>1803</v>
      </c>
      <c r="O1731" s="17" t="str">
        <f t="shared" si="121"/>
        <v>22/07/2021 01:25</v>
      </c>
      <c r="P1731" s="24">
        <f t="shared" si="122"/>
        <v>6.3194444446708076E-2</v>
      </c>
      <c r="Q1731" s="28">
        <v>0</v>
      </c>
      <c r="R1731" s="27">
        <f t="shared" si="123"/>
        <v>91.000000003259629</v>
      </c>
      <c r="S1731" s="3" t="s">
        <v>4</v>
      </c>
      <c r="T1731" s="3" t="s">
        <v>2311</v>
      </c>
      <c r="U1731" s="3" t="s">
        <v>2318</v>
      </c>
      <c r="V1731" s="3" t="s">
        <v>2396</v>
      </c>
      <c r="W1731" s="5">
        <v>0</v>
      </c>
      <c r="X1731" s="5">
        <v>0</v>
      </c>
      <c r="Y1731" s="5">
        <v>0</v>
      </c>
      <c r="Z1731" s="5">
        <v>0.3</v>
      </c>
      <c r="AA1731" s="5">
        <v>0</v>
      </c>
      <c r="AB1731" s="5">
        <v>0</v>
      </c>
      <c r="AC1731" s="5">
        <v>0</v>
      </c>
      <c r="AD1731" s="5">
        <v>0</v>
      </c>
      <c r="AE1731" s="2">
        <v>2</v>
      </c>
      <c r="AF1731" s="2">
        <v>0</v>
      </c>
      <c r="AG1731" s="2">
        <v>0</v>
      </c>
      <c r="AH1731" s="2">
        <v>0</v>
      </c>
      <c r="AI1731" s="2">
        <v>0</v>
      </c>
      <c r="AJ1731" s="2">
        <v>1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</row>
    <row r="1732" spans="1:46" x14ac:dyDescent="0.2">
      <c r="A1732" s="2">
        <v>1682090</v>
      </c>
      <c r="B1732" s="2">
        <v>875670</v>
      </c>
      <c r="C1732" s="7">
        <v>22.358394433832299</v>
      </c>
      <c r="D1732" s="7">
        <v>40.772488086735102</v>
      </c>
      <c r="E1732" s="19" t="s">
        <v>2310</v>
      </c>
      <c r="F1732" s="46">
        <f>INDEX(Δεδομένα!$P:$P,MATCH('2021'!E1732,Δεδομένα!$O:$O,0))</f>
        <v>61</v>
      </c>
      <c r="G1732" s="49" t="s">
        <v>2170</v>
      </c>
      <c r="H1732" s="51" t="str">
        <f>INDEX(Δεδομένα!B$1:B$51,MATCH('2021'!G1732,Δεδομένα!A$1:A$51,0))</f>
        <v>ΚΕΝΤΡΙΚΗΣ ΜΑΚΕΔΟΝΙΑΣ</v>
      </c>
      <c r="I1732" s="53">
        <f>INDEX(Δεδομένα!E$1:E$13,MATCH('2021'!H1732,Δεδομένα!D$1:D$13,0))</f>
        <v>3</v>
      </c>
      <c r="J1732" s="4">
        <v>44406</v>
      </c>
      <c r="K1732" s="3" t="s">
        <v>1436</v>
      </c>
      <c r="L1732" s="17" t="str">
        <f t="shared" si="120"/>
        <v>29/07/2021 17:14</v>
      </c>
      <c r="M1732" s="4">
        <v>44406</v>
      </c>
      <c r="N1732" s="3" t="s">
        <v>227</v>
      </c>
      <c r="O1732" s="17" t="str">
        <f t="shared" si="121"/>
        <v>29/07/2021 17:54</v>
      </c>
      <c r="P1732" s="24">
        <f t="shared" si="122"/>
        <v>2.7777777781011537E-2</v>
      </c>
      <c r="Q1732" s="28">
        <v>0</v>
      </c>
      <c r="R1732" s="27">
        <f t="shared" si="123"/>
        <v>40.000000004656613</v>
      </c>
      <c r="S1732" s="3" t="s">
        <v>4</v>
      </c>
      <c r="T1732" s="3" t="s">
        <v>2311</v>
      </c>
      <c r="U1732" s="3" t="s">
        <v>2318</v>
      </c>
      <c r="V1732" s="3" t="s">
        <v>2319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5</v>
      </c>
      <c r="AD1732" s="5">
        <v>0</v>
      </c>
      <c r="AE1732" s="2">
        <v>2</v>
      </c>
      <c r="AF1732" s="2">
        <v>0</v>
      </c>
      <c r="AG1732" s="2">
        <v>0</v>
      </c>
      <c r="AH1732" s="2">
        <v>0</v>
      </c>
      <c r="AI1732" s="2">
        <v>0</v>
      </c>
      <c r="AJ1732" s="2">
        <v>1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</row>
    <row r="1733" spans="1:46" x14ac:dyDescent="0.2">
      <c r="A1733" s="2">
        <v>1682540</v>
      </c>
      <c r="B1733" s="2">
        <v>876380</v>
      </c>
      <c r="C1733" s="7">
        <v>22.475670146496899</v>
      </c>
      <c r="D1733" s="7">
        <v>40.783101013870102</v>
      </c>
      <c r="E1733" s="19" t="s">
        <v>2310</v>
      </c>
      <c r="F1733" s="46">
        <f>INDEX(Δεδομένα!$P:$P,MATCH('2021'!E1733,Δεδομένα!$O:$O,0))</f>
        <v>61</v>
      </c>
      <c r="G1733" s="49" t="s">
        <v>2170</v>
      </c>
      <c r="H1733" s="51" t="str">
        <f>INDEX(Δεδομένα!B$1:B$51,MATCH('2021'!G1733,Δεδομένα!A$1:A$51,0))</f>
        <v>ΚΕΝΤΡΙΚΗΣ ΜΑΚΕΔΟΝΙΑΣ</v>
      </c>
      <c r="I1733" s="53">
        <f>INDEX(Δεδομένα!E$1:E$13,MATCH('2021'!H1733,Δεδομένα!D$1:D$13,0))</f>
        <v>3</v>
      </c>
      <c r="J1733" s="4">
        <v>44408</v>
      </c>
      <c r="K1733" s="3" t="s">
        <v>267</v>
      </c>
      <c r="L1733" s="17" t="str">
        <f t="shared" si="120"/>
        <v>31/07/2021 17:30</v>
      </c>
      <c r="M1733" s="4">
        <v>44408</v>
      </c>
      <c r="N1733" s="3" t="s">
        <v>493</v>
      </c>
      <c r="O1733" s="17" t="str">
        <f t="shared" si="121"/>
        <v>31/07/2021 21:10</v>
      </c>
      <c r="P1733" s="24">
        <f t="shared" si="122"/>
        <v>0.15277777778101154</v>
      </c>
      <c r="Q1733" s="28">
        <v>0</v>
      </c>
      <c r="R1733" s="27">
        <f t="shared" si="123"/>
        <v>220.00000000465661</v>
      </c>
      <c r="S1733" s="3" t="s">
        <v>4</v>
      </c>
      <c r="T1733" s="3" t="s">
        <v>2311</v>
      </c>
      <c r="U1733" s="3" t="s">
        <v>2318</v>
      </c>
      <c r="V1733" s="3" t="s">
        <v>2397</v>
      </c>
      <c r="W1733" s="5">
        <v>0</v>
      </c>
      <c r="X1733" s="5">
        <v>0</v>
      </c>
      <c r="Y1733" s="5">
        <v>0</v>
      </c>
      <c r="Z1733" s="5">
        <v>10</v>
      </c>
      <c r="AA1733" s="5">
        <v>0</v>
      </c>
      <c r="AB1733" s="5">
        <v>0</v>
      </c>
      <c r="AC1733" s="5">
        <v>0</v>
      </c>
      <c r="AD1733" s="5">
        <v>0</v>
      </c>
      <c r="AE1733" s="2">
        <v>3</v>
      </c>
      <c r="AF1733" s="2">
        <v>0</v>
      </c>
      <c r="AG1733" s="2">
        <v>0</v>
      </c>
      <c r="AH1733" s="2">
        <v>0</v>
      </c>
      <c r="AI1733" s="2">
        <v>0</v>
      </c>
      <c r="AJ1733" s="2">
        <v>2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</row>
    <row r="1734" spans="1:46" x14ac:dyDescent="0.2">
      <c r="A1734" s="2">
        <v>1682543</v>
      </c>
      <c r="B1734" s="2">
        <v>876428</v>
      </c>
      <c r="C1734" s="7">
        <v>22.241354481778401</v>
      </c>
      <c r="D1734" s="7">
        <v>40.821844703422499</v>
      </c>
      <c r="E1734" s="19" t="s">
        <v>2310</v>
      </c>
      <c r="F1734" s="46">
        <f>INDEX(Δεδομένα!$P:$P,MATCH('2021'!E1734,Δεδομένα!$O:$O,0))</f>
        <v>61</v>
      </c>
      <c r="G1734" s="49" t="s">
        <v>2170</v>
      </c>
      <c r="H1734" s="51" t="str">
        <f>INDEX(Δεδομένα!B$1:B$51,MATCH('2021'!G1734,Δεδομένα!A$1:A$51,0))</f>
        <v>ΚΕΝΤΡΙΚΗΣ ΜΑΚΕΔΟΝΙΑΣ</v>
      </c>
      <c r="I1734" s="53">
        <f>INDEX(Δεδομένα!E$1:E$13,MATCH('2021'!H1734,Δεδομένα!D$1:D$13,0))</f>
        <v>3</v>
      </c>
      <c r="J1734" s="4">
        <v>44408</v>
      </c>
      <c r="K1734" s="3" t="s">
        <v>131</v>
      </c>
      <c r="L1734" s="17" t="str">
        <f t="shared" si="120"/>
        <v>31/07/2021 19:15</v>
      </c>
      <c r="M1734" s="4">
        <v>44408</v>
      </c>
      <c r="N1734" s="3" t="s">
        <v>1030</v>
      </c>
      <c r="O1734" s="17" t="str">
        <f t="shared" si="121"/>
        <v>31/07/2021 20:16</v>
      </c>
      <c r="P1734" s="24">
        <f t="shared" si="122"/>
        <v>4.2361111110949423E-2</v>
      </c>
      <c r="Q1734" s="28">
        <v>0</v>
      </c>
      <c r="R1734" s="27">
        <f t="shared" si="123"/>
        <v>60.999999999767169</v>
      </c>
      <c r="S1734" s="3" t="s">
        <v>4</v>
      </c>
      <c r="T1734" s="3" t="s">
        <v>2311</v>
      </c>
      <c r="U1734" s="3" t="s">
        <v>2355</v>
      </c>
      <c r="V1734" s="3" t="s">
        <v>2387</v>
      </c>
      <c r="W1734" s="5">
        <v>0</v>
      </c>
      <c r="X1734" s="5">
        <v>0</v>
      </c>
      <c r="Y1734" s="5">
        <v>0</v>
      </c>
      <c r="Z1734" s="5">
        <v>0.1</v>
      </c>
      <c r="AA1734" s="5">
        <v>0</v>
      </c>
      <c r="AB1734" s="5">
        <v>0.5</v>
      </c>
      <c r="AC1734" s="5">
        <v>0</v>
      </c>
      <c r="AD1734" s="5">
        <v>0</v>
      </c>
      <c r="AE1734" s="2">
        <v>2</v>
      </c>
      <c r="AF1734" s="2">
        <v>0</v>
      </c>
      <c r="AG1734" s="2">
        <v>0</v>
      </c>
      <c r="AH1734" s="2">
        <v>0</v>
      </c>
      <c r="AI1734" s="2">
        <v>0</v>
      </c>
      <c r="AJ1734" s="2">
        <v>1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</row>
    <row r="1735" spans="1:46" x14ac:dyDescent="0.2">
      <c r="A1735" s="2">
        <v>1682545</v>
      </c>
      <c r="B1735" s="2">
        <v>876472</v>
      </c>
      <c r="C1735" s="7">
        <v>22.241854930161502</v>
      </c>
      <c r="D1735" s="7">
        <v>40.841280833574999</v>
      </c>
      <c r="E1735" s="19" t="s">
        <v>2310</v>
      </c>
      <c r="F1735" s="46">
        <f>INDEX(Δεδομένα!$P:$P,MATCH('2021'!E1735,Δεδομένα!$O:$O,0))</f>
        <v>61</v>
      </c>
      <c r="G1735" s="49" t="s">
        <v>2170</v>
      </c>
      <c r="H1735" s="51" t="str">
        <f>INDEX(Δεδομένα!B$1:B$51,MATCH('2021'!G1735,Δεδομένα!A$1:A$51,0))</f>
        <v>ΚΕΝΤΡΙΚΗΣ ΜΑΚΕΔΟΝΙΑΣ</v>
      </c>
      <c r="I1735" s="53">
        <f>INDEX(Δεδομένα!E$1:E$13,MATCH('2021'!H1735,Δεδομένα!D$1:D$13,0))</f>
        <v>3</v>
      </c>
      <c r="J1735" s="4">
        <v>44408</v>
      </c>
      <c r="K1735" s="3" t="s">
        <v>493</v>
      </c>
      <c r="L1735" s="17" t="str">
        <f t="shared" si="120"/>
        <v>31/07/2021 21:10</v>
      </c>
      <c r="M1735" s="4">
        <v>44408</v>
      </c>
      <c r="N1735" s="3" t="s">
        <v>1396</v>
      </c>
      <c r="O1735" s="17" t="str">
        <f t="shared" si="121"/>
        <v>31/07/2021 21:50</v>
      </c>
      <c r="P1735" s="24">
        <f t="shared" si="122"/>
        <v>2.7777777773735579E-2</v>
      </c>
      <c r="Q1735" s="28">
        <v>0</v>
      </c>
      <c r="R1735" s="27">
        <f t="shared" si="123"/>
        <v>39.999999994179234</v>
      </c>
      <c r="S1735" s="3" t="s">
        <v>4</v>
      </c>
      <c r="T1735" s="3" t="s">
        <v>2311</v>
      </c>
      <c r="U1735" s="3" t="s">
        <v>2320</v>
      </c>
      <c r="V1735" s="3" t="s">
        <v>2321</v>
      </c>
      <c r="W1735" s="5">
        <v>0</v>
      </c>
      <c r="X1735" s="5">
        <v>0</v>
      </c>
      <c r="Y1735" s="5">
        <v>0</v>
      </c>
      <c r="Z1735" s="5">
        <v>0.1</v>
      </c>
      <c r="AA1735" s="5">
        <v>0</v>
      </c>
      <c r="AB1735" s="5">
        <v>0</v>
      </c>
      <c r="AC1735" s="5">
        <v>0</v>
      </c>
      <c r="AD1735" s="5">
        <v>0</v>
      </c>
      <c r="AE1735" s="2">
        <v>2</v>
      </c>
      <c r="AF1735" s="2">
        <v>0</v>
      </c>
      <c r="AG1735" s="2">
        <v>0</v>
      </c>
      <c r="AH1735" s="2">
        <v>0</v>
      </c>
      <c r="AI1735" s="2">
        <v>0</v>
      </c>
      <c r="AJ1735" s="2">
        <v>1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</row>
    <row r="1736" spans="1:46" x14ac:dyDescent="0.2">
      <c r="A1736" s="2">
        <v>1682547</v>
      </c>
      <c r="B1736" s="2">
        <v>876759</v>
      </c>
      <c r="C1736" s="7">
        <v>22.475932742056401</v>
      </c>
      <c r="D1736" s="7">
        <v>40.785416211230903</v>
      </c>
      <c r="E1736" s="19" t="s">
        <v>2310</v>
      </c>
      <c r="F1736" s="46">
        <f>INDEX(Δεδομένα!$P:$P,MATCH('2021'!E1736,Δεδομένα!$O:$O,0))</f>
        <v>61</v>
      </c>
      <c r="G1736" s="49" t="s">
        <v>2170</v>
      </c>
      <c r="H1736" s="51" t="str">
        <f>INDEX(Δεδομένα!B$1:B$51,MATCH('2021'!G1736,Δεδομένα!A$1:A$51,0))</f>
        <v>ΚΕΝΤΡΙΚΗΣ ΜΑΚΕΔΟΝΙΑΣ</v>
      </c>
      <c r="I1736" s="53">
        <f>INDEX(Δεδομένα!E$1:E$13,MATCH('2021'!H1736,Δεδομένα!D$1:D$13,0))</f>
        <v>3</v>
      </c>
      <c r="J1736" s="4">
        <v>44409</v>
      </c>
      <c r="K1736" s="3" t="s">
        <v>1435</v>
      </c>
      <c r="L1736" s="17" t="str">
        <f t="shared" si="120"/>
        <v>01/08/2021 17:41</v>
      </c>
      <c r="M1736" s="4">
        <v>44409</v>
      </c>
      <c r="N1736" s="3" t="s">
        <v>371</v>
      </c>
      <c r="O1736" s="17" t="str">
        <f t="shared" si="121"/>
        <v>01/08/2021 18:12</v>
      </c>
      <c r="P1736" s="24">
        <f t="shared" si="122"/>
        <v>2.1527777775190771E-2</v>
      </c>
      <c r="Q1736" s="28">
        <v>0</v>
      </c>
      <c r="R1736" s="27">
        <f t="shared" si="123"/>
        <v>30.99999999627471</v>
      </c>
      <c r="S1736" s="3" t="s">
        <v>4</v>
      </c>
      <c r="T1736" s="3" t="s">
        <v>2311</v>
      </c>
      <c r="U1736" s="3" t="s">
        <v>2318</v>
      </c>
      <c r="V1736" s="3" t="s">
        <v>2397</v>
      </c>
      <c r="W1736" s="5">
        <v>0</v>
      </c>
      <c r="X1736" s="5">
        <v>0</v>
      </c>
      <c r="Y1736" s="5">
        <v>0</v>
      </c>
      <c r="Z1736" s="5">
        <v>0</v>
      </c>
      <c r="AA1736" s="5">
        <v>0.1</v>
      </c>
      <c r="AB1736" s="5">
        <v>0</v>
      </c>
      <c r="AC1736" s="5">
        <v>0</v>
      </c>
      <c r="AD1736" s="5">
        <v>0</v>
      </c>
      <c r="AE1736" s="2">
        <v>2</v>
      </c>
      <c r="AF1736" s="2">
        <v>0</v>
      </c>
      <c r="AG1736" s="2">
        <v>0</v>
      </c>
      <c r="AH1736" s="2">
        <v>0</v>
      </c>
      <c r="AI1736" s="2">
        <v>0</v>
      </c>
      <c r="AJ1736" s="2">
        <v>1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</row>
    <row r="1737" spans="1:46" x14ac:dyDescent="0.2">
      <c r="A1737" s="2">
        <v>1682548</v>
      </c>
      <c r="B1737" s="2">
        <v>876829</v>
      </c>
      <c r="C1737" s="7">
        <v>22.322379248433499</v>
      </c>
      <c r="D1737" s="7">
        <v>40.773232268065698</v>
      </c>
      <c r="E1737" s="19" t="s">
        <v>2310</v>
      </c>
      <c r="F1737" s="46">
        <f>INDEX(Δεδομένα!$P:$P,MATCH('2021'!E1737,Δεδομένα!$O:$O,0))</f>
        <v>61</v>
      </c>
      <c r="G1737" s="49" t="s">
        <v>2170</v>
      </c>
      <c r="H1737" s="51" t="str">
        <f>INDEX(Δεδομένα!B$1:B$51,MATCH('2021'!G1737,Δεδομένα!A$1:A$51,0))</f>
        <v>ΚΕΝΤΡΙΚΗΣ ΜΑΚΕΔΟΝΙΑΣ</v>
      </c>
      <c r="I1737" s="53">
        <f>INDEX(Δεδομένα!E$1:E$13,MATCH('2021'!H1737,Δεδομένα!D$1:D$13,0))</f>
        <v>3</v>
      </c>
      <c r="J1737" s="4">
        <v>44409</v>
      </c>
      <c r="K1737" s="3" t="s">
        <v>96</v>
      </c>
      <c r="L1737" s="17" t="str">
        <f t="shared" si="120"/>
        <v>01/08/2021 20:55</v>
      </c>
      <c r="M1737" s="4">
        <v>44409</v>
      </c>
      <c r="N1737" s="3" t="s">
        <v>208</v>
      </c>
      <c r="O1737" s="17" t="str">
        <f t="shared" si="121"/>
        <v>01/08/2021 21:16</v>
      </c>
      <c r="P1737" s="24">
        <f t="shared" si="122"/>
        <v>1.4583333329937886E-2</v>
      </c>
      <c r="Q1737" s="28">
        <v>0</v>
      </c>
      <c r="R1737" s="27">
        <f t="shared" si="123"/>
        <v>20.999999995110556</v>
      </c>
      <c r="S1737" s="3" t="s">
        <v>4</v>
      </c>
      <c r="T1737" s="3" t="s">
        <v>2311</v>
      </c>
      <c r="U1737" s="3" t="s">
        <v>2330</v>
      </c>
      <c r="V1737" s="3" t="s">
        <v>2331</v>
      </c>
      <c r="W1737" s="5">
        <v>0</v>
      </c>
      <c r="X1737" s="5">
        <v>0</v>
      </c>
      <c r="Y1737" s="5">
        <v>0</v>
      </c>
      <c r="Z1737" s="5">
        <v>0</v>
      </c>
      <c r="AA1737" s="5">
        <v>0.1</v>
      </c>
      <c r="AB1737" s="5">
        <v>0</v>
      </c>
      <c r="AC1737" s="5">
        <v>0</v>
      </c>
      <c r="AD1737" s="5">
        <v>0</v>
      </c>
      <c r="AE1737" s="2">
        <v>2</v>
      </c>
      <c r="AF1737" s="2">
        <v>0</v>
      </c>
      <c r="AG1737" s="2">
        <v>0</v>
      </c>
      <c r="AH1737" s="2">
        <v>0</v>
      </c>
      <c r="AI1737" s="2">
        <v>0</v>
      </c>
      <c r="AJ1737" s="2">
        <v>1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</row>
    <row r="1738" spans="1:46" x14ac:dyDescent="0.2">
      <c r="A1738" s="2">
        <v>1682549</v>
      </c>
      <c r="B1738" s="2">
        <v>876830</v>
      </c>
      <c r="C1738" s="7">
        <v>22.338399887085</v>
      </c>
      <c r="D1738" s="7">
        <v>40.681610107421903</v>
      </c>
      <c r="E1738" s="19" t="s">
        <v>2310</v>
      </c>
      <c r="F1738" s="46">
        <f>INDEX(Δεδομένα!$P:$P,MATCH('2021'!E1738,Δεδομένα!$O:$O,0))</f>
        <v>61</v>
      </c>
      <c r="G1738" s="49" t="s">
        <v>2170</v>
      </c>
      <c r="H1738" s="51" t="str">
        <f>INDEX(Δεδομένα!B$1:B$51,MATCH('2021'!G1738,Δεδομένα!A$1:A$51,0))</f>
        <v>ΚΕΝΤΡΙΚΗΣ ΜΑΚΕΔΟΝΙΑΣ</v>
      </c>
      <c r="I1738" s="53">
        <f>INDEX(Δεδομένα!E$1:E$13,MATCH('2021'!H1738,Δεδομένα!D$1:D$13,0))</f>
        <v>3</v>
      </c>
      <c r="J1738" s="4">
        <v>44409</v>
      </c>
      <c r="K1738" s="3" t="s">
        <v>497</v>
      </c>
      <c r="L1738" s="17" t="str">
        <f t="shared" si="120"/>
        <v>01/08/2021 21:00</v>
      </c>
      <c r="M1738" s="4">
        <v>44409</v>
      </c>
      <c r="N1738" s="3" t="s">
        <v>2277</v>
      </c>
      <c r="O1738" s="17" t="str">
        <f t="shared" si="121"/>
        <v>01/08/2021 21:29</v>
      </c>
      <c r="P1738" s="24">
        <f t="shared" si="122"/>
        <v>2.0138888889050577E-2</v>
      </c>
      <c r="Q1738" s="28">
        <v>0</v>
      </c>
      <c r="R1738" s="27">
        <f t="shared" si="123"/>
        <v>29.000000000232831</v>
      </c>
      <c r="S1738" s="3" t="s">
        <v>4</v>
      </c>
      <c r="T1738" s="3" t="s">
        <v>2311</v>
      </c>
      <c r="U1738" s="3" t="s">
        <v>2330</v>
      </c>
      <c r="V1738" s="3" t="s">
        <v>2331</v>
      </c>
      <c r="W1738" s="5">
        <v>0</v>
      </c>
      <c r="X1738" s="5">
        <v>0</v>
      </c>
      <c r="Y1738" s="5">
        <v>0</v>
      </c>
      <c r="Z1738" s="5">
        <v>0</v>
      </c>
      <c r="AA1738" s="5">
        <v>0.2</v>
      </c>
      <c r="AB1738" s="5">
        <v>0</v>
      </c>
      <c r="AC1738" s="5">
        <v>0</v>
      </c>
      <c r="AD1738" s="5">
        <v>0</v>
      </c>
      <c r="AE1738" s="2">
        <v>2</v>
      </c>
      <c r="AF1738" s="2">
        <v>0</v>
      </c>
      <c r="AG1738" s="2">
        <v>0</v>
      </c>
      <c r="AH1738" s="2">
        <v>0</v>
      </c>
      <c r="AI1738" s="2">
        <v>0</v>
      </c>
      <c r="AJ1738" s="2">
        <v>1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</row>
    <row r="1739" spans="1:46" x14ac:dyDescent="0.2">
      <c r="A1739" s="2">
        <v>1682551</v>
      </c>
      <c r="B1739" s="2">
        <v>876835</v>
      </c>
      <c r="C1739" s="7">
        <v>22.319243032963101</v>
      </c>
      <c r="D1739" s="7">
        <v>40.763803064090197</v>
      </c>
      <c r="E1739" s="19" t="s">
        <v>2310</v>
      </c>
      <c r="F1739" s="46">
        <f>INDEX(Δεδομένα!$P:$P,MATCH('2021'!E1739,Δεδομένα!$O:$O,0))</f>
        <v>61</v>
      </c>
      <c r="G1739" s="49" t="s">
        <v>2170</v>
      </c>
      <c r="H1739" s="51" t="str">
        <f>INDEX(Δεδομένα!B$1:B$51,MATCH('2021'!G1739,Δεδομένα!A$1:A$51,0))</f>
        <v>ΚΕΝΤΡΙΚΗΣ ΜΑΚΕΔΟΝΙΑΣ</v>
      </c>
      <c r="I1739" s="53">
        <f>INDEX(Δεδομένα!E$1:E$13,MATCH('2021'!H1739,Δεδομένα!D$1:D$13,0))</f>
        <v>3</v>
      </c>
      <c r="J1739" s="4">
        <v>44409</v>
      </c>
      <c r="K1739" s="3" t="s">
        <v>2398</v>
      </c>
      <c r="L1739" s="17" t="str">
        <f t="shared" si="120"/>
        <v>01/08/2021 21:19</v>
      </c>
      <c r="M1739" s="4">
        <v>44409</v>
      </c>
      <c r="N1739" s="3" t="s">
        <v>1753</v>
      </c>
      <c r="O1739" s="17" t="str">
        <f t="shared" si="121"/>
        <v>01/08/2021 21:36</v>
      </c>
      <c r="P1739" s="24">
        <f t="shared" si="122"/>
        <v>1.1805555557657499E-2</v>
      </c>
      <c r="Q1739" s="28">
        <v>0</v>
      </c>
      <c r="R1739" s="27">
        <f t="shared" si="123"/>
        <v>17.000000003026798</v>
      </c>
      <c r="S1739" s="3" t="s">
        <v>4</v>
      </c>
      <c r="T1739" s="3" t="s">
        <v>2311</v>
      </c>
      <c r="U1739" s="3" t="s">
        <v>2330</v>
      </c>
      <c r="V1739" s="3" t="s">
        <v>2331</v>
      </c>
      <c r="W1739" s="5">
        <v>0</v>
      </c>
      <c r="X1739" s="5">
        <v>0</v>
      </c>
      <c r="Y1739" s="5">
        <v>0</v>
      </c>
      <c r="Z1739" s="5">
        <v>0</v>
      </c>
      <c r="AA1739" s="5">
        <v>0.3</v>
      </c>
      <c r="AB1739" s="5">
        <v>0</v>
      </c>
      <c r="AC1739" s="5">
        <v>0</v>
      </c>
      <c r="AD1739" s="5">
        <v>0</v>
      </c>
      <c r="AE1739" s="2">
        <v>2</v>
      </c>
      <c r="AF1739" s="2">
        <v>0</v>
      </c>
      <c r="AG1739" s="2">
        <v>0</v>
      </c>
      <c r="AH1739" s="2">
        <v>0</v>
      </c>
      <c r="AI1739" s="2">
        <v>0</v>
      </c>
      <c r="AJ1739" s="2">
        <v>1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</row>
    <row r="1740" spans="1:46" x14ac:dyDescent="0.2">
      <c r="A1740" s="2">
        <v>1682941</v>
      </c>
      <c r="B1740" s="2">
        <v>876956</v>
      </c>
      <c r="C1740" s="7">
        <v>22.3997733933736</v>
      </c>
      <c r="D1740" s="7">
        <v>40.782112018319197</v>
      </c>
      <c r="E1740" s="19" t="s">
        <v>2310</v>
      </c>
      <c r="F1740" s="46">
        <f>INDEX(Δεδομένα!$P:$P,MATCH('2021'!E1740,Δεδομένα!$O:$O,0))</f>
        <v>61</v>
      </c>
      <c r="G1740" s="49" t="s">
        <v>2170</v>
      </c>
      <c r="H1740" s="51" t="str">
        <f>INDEX(Δεδομένα!B$1:B$51,MATCH('2021'!G1740,Δεδομένα!A$1:A$51,0))</f>
        <v>ΚΕΝΤΡΙΚΗΣ ΜΑΚΕΔΟΝΙΑΣ</v>
      </c>
      <c r="I1740" s="53">
        <f>INDEX(Δεδομένα!E$1:E$13,MATCH('2021'!H1740,Δεδομένα!D$1:D$13,0))</f>
        <v>3</v>
      </c>
      <c r="J1740" s="4">
        <v>44410</v>
      </c>
      <c r="K1740" s="3" t="s">
        <v>891</v>
      </c>
      <c r="L1740" s="17" t="str">
        <f t="shared" si="120"/>
        <v>02/08/2021 11:24</v>
      </c>
      <c r="M1740" s="4">
        <v>44410</v>
      </c>
      <c r="N1740" s="3" t="s">
        <v>544</v>
      </c>
      <c r="O1740" s="17" t="str">
        <f t="shared" si="121"/>
        <v>02/08/2021 11:50</v>
      </c>
      <c r="P1740" s="24">
        <f t="shared" si="122"/>
        <v>1.8055555556202307E-2</v>
      </c>
      <c r="Q1740" s="28">
        <v>0</v>
      </c>
      <c r="R1740" s="27">
        <f t="shared" si="123"/>
        <v>26.000000000931323</v>
      </c>
      <c r="S1740" s="3" t="s">
        <v>4</v>
      </c>
      <c r="T1740" s="3" t="s">
        <v>2311</v>
      </c>
      <c r="U1740" s="3" t="s">
        <v>2318</v>
      </c>
      <c r="V1740" s="3" t="s">
        <v>2319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0.15</v>
      </c>
      <c r="AD1740" s="5">
        <v>0</v>
      </c>
      <c r="AE1740" s="2">
        <v>3</v>
      </c>
      <c r="AF1740" s="2">
        <v>0</v>
      </c>
      <c r="AG1740" s="2">
        <v>0</v>
      </c>
      <c r="AH1740" s="2">
        <v>0</v>
      </c>
      <c r="AI1740" s="2">
        <v>0</v>
      </c>
      <c r="AJ1740" s="2">
        <v>1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</row>
    <row r="1741" spans="1:46" x14ac:dyDescent="0.2">
      <c r="A1741" s="2">
        <v>1682981</v>
      </c>
      <c r="B1741" s="2">
        <v>877210</v>
      </c>
      <c r="C1741" s="7">
        <v>22.3356105276705</v>
      </c>
      <c r="D1741" s="7">
        <v>40.803277203853497</v>
      </c>
      <c r="E1741" s="19" t="s">
        <v>2310</v>
      </c>
      <c r="F1741" s="46">
        <f>INDEX(Δεδομένα!$P:$P,MATCH('2021'!E1741,Δεδομένα!$O:$O,0))</f>
        <v>61</v>
      </c>
      <c r="G1741" s="49" t="s">
        <v>2170</v>
      </c>
      <c r="H1741" s="51" t="str">
        <f>INDEX(Δεδομένα!B$1:B$51,MATCH('2021'!G1741,Δεδομένα!A$1:A$51,0))</f>
        <v>ΚΕΝΤΡΙΚΗΣ ΜΑΚΕΔΟΝΙΑΣ</v>
      </c>
      <c r="I1741" s="53">
        <f>INDEX(Δεδομένα!E$1:E$13,MATCH('2021'!H1741,Δεδομένα!D$1:D$13,0))</f>
        <v>3</v>
      </c>
      <c r="J1741" s="4">
        <v>44410</v>
      </c>
      <c r="K1741" s="3" t="s">
        <v>2262</v>
      </c>
      <c r="L1741" s="17" t="str">
        <f t="shared" si="120"/>
        <v>02/08/2021 23:32</v>
      </c>
      <c r="M1741" s="4">
        <v>44410</v>
      </c>
      <c r="N1741" s="3" t="s">
        <v>2395</v>
      </c>
      <c r="O1741" s="17" t="str">
        <f t="shared" si="121"/>
        <v>02/08/2021 23:54</v>
      </c>
      <c r="P1741" s="24">
        <f t="shared" si="122"/>
        <v>1.5277777776645962E-2</v>
      </c>
      <c r="Q1741" s="28">
        <v>0</v>
      </c>
      <c r="R1741" s="27">
        <f t="shared" si="123"/>
        <v>21.999999998370185</v>
      </c>
      <c r="S1741" s="3" t="s">
        <v>4</v>
      </c>
      <c r="T1741" s="3" t="s">
        <v>2311</v>
      </c>
      <c r="U1741" s="3" t="s">
        <v>2382</v>
      </c>
      <c r="V1741" s="3" t="s">
        <v>2383</v>
      </c>
      <c r="W1741" s="5">
        <v>0</v>
      </c>
      <c r="X1741" s="5">
        <v>0</v>
      </c>
      <c r="Y1741" s="5">
        <v>0</v>
      </c>
      <c r="Z1741" s="5">
        <v>0.1</v>
      </c>
      <c r="AA1741" s="5">
        <v>0</v>
      </c>
      <c r="AB1741" s="5">
        <v>0</v>
      </c>
      <c r="AC1741" s="5">
        <v>0</v>
      </c>
      <c r="AD1741" s="5">
        <v>0</v>
      </c>
      <c r="AE1741" s="2">
        <v>2</v>
      </c>
      <c r="AF1741" s="2">
        <v>0</v>
      </c>
      <c r="AG1741" s="2">
        <v>0</v>
      </c>
      <c r="AH1741" s="2">
        <v>0</v>
      </c>
      <c r="AI1741" s="2">
        <v>0</v>
      </c>
      <c r="AJ1741" s="2">
        <v>1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</row>
    <row r="1742" spans="1:46" x14ac:dyDescent="0.2">
      <c r="A1742" s="2">
        <v>1683561</v>
      </c>
      <c r="B1742" s="2">
        <v>878146</v>
      </c>
      <c r="C1742" s="7">
        <v>22.2736147485255</v>
      </c>
      <c r="D1742" s="7">
        <v>40.769529312605897</v>
      </c>
      <c r="E1742" s="19" t="s">
        <v>2310</v>
      </c>
      <c r="F1742" s="46">
        <f>INDEX(Δεδομένα!$P:$P,MATCH('2021'!E1742,Δεδομένα!$O:$O,0))</f>
        <v>61</v>
      </c>
      <c r="G1742" s="49" t="s">
        <v>2170</v>
      </c>
      <c r="H1742" s="51" t="str">
        <f>INDEX(Δεδομένα!B$1:B$51,MATCH('2021'!G1742,Δεδομένα!A$1:A$51,0))</f>
        <v>ΚΕΝΤΡΙΚΗΣ ΜΑΚΕΔΟΝΙΑΣ</v>
      </c>
      <c r="I1742" s="53">
        <f>INDEX(Δεδομένα!E$1:E$13,MATCH('2021'!H1742,Δεδομένα!D$1:D$13,0))</f>
        <v>3</v>
      </c>
      <c r="J1742" s="4">
        <v>44412</v>
      </c>
      <c r="K1742" s="3" t="s">
        <v>338</v>
      </c>
      <c r="L1742" s="17" t="str">
        <f t="shared" si="120"/>
        <v>04/08/2021 11:00</v>
      </c>
      <c r="M1742" s="4">
        <v>44412</v>
      </c>
      <c r="N1742" s="3" t="s">
        <v>477</v>
      </c>
      <c r="O1742" s="17" t="str">
        <f t="shared" si="121"/>
        <v>04/08/2021 13:18</v>
      </c>
      <c r="P1742" s="24">
        <f t="shared" si="122"/>
        <v>9.5833333332848269E-2</v>
      </c>
      <c r="Q1742" s="28">
        <v>0</v>
      </c>
      <c r="R1742" s="27">
        <f t="shared" si="123"/>
        <v>137.99999999930151</v>
      </c>
      <c r="S1742" s="3" t="s">
        <v>4</v>
      </c>
      <c r="T1742" s="3" t="s">
        <v>2311</v>
      </c>
      <c r="U1742" s="3" t="s">
        <v>2349</v>
      </c>
      <c r="V1742" s="3" t="s">
        <v>2344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0.5</v>
      </c>
      <c r="AD1742" s="5">
        <v>0</v>
      </c>
      <c r="AE1742" s="2">
        <v>2</v>
      </c>
      <c r="AF1742" s="2">
        <v>0</v>
      </c>
      <c r="AG1742" s="2">
        <v>0</v>
      </c>
      <c r="AH1742" s="2">
        <v>0</v>
      </c>
      <c r="AI1742" s="2">
        <v>0</v>
      </c>
      <c r="AJ1742" s="2">
        <v>1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</row>
    <row r="1743" spans="1:46" x14ac:dyDescent="0.2">
      <c r="A1743" s="2">
        <v>1684727</v>
      </c>
      <c r="B1743" s="2">
        <v>880608</v>
      </c>
      <c r="C1743" s="7">
        <v>22.336828180954502</v>
      </c>
      <c r="D1743" s="7">
        <v>40.744177314877803</v>
      </c>
      <c r="E1743" s="19" t="s">
        <v>2310</v>
      </c>
      <c r="F1743" s="46">
        <f>INDEX(Δεδομένα!$P:$P,MATCH('2021'!E1743,Δεδομένα!$O:$O,0))</f>
        <v>61</v>
      </c>
      <c r="G1743" s="49" t="s">
        <v>2170</v>
      </c>
      <c r="H1743" s="51" t="str">
        <f>INDEX(Δεδομένα!B$1:B$51,MATCH('2021'!G1743,Δεδομένα!A$1:A$51,0))</f>
        <v>ΚΕΝΤΡΙΚΗΣ ΜΑΚΕΔΟΝΙΑΣ</v>
      </c>
      <c r="I1743" s="53">
        <f>INDEX(Δεδομένα!E$1:E$13,MATCH('2021'!H1743,Δεδομένα!D$1:D$13,0))</f>
        <v>3</v>
      </c>
      <c r="J1743" s="4">
        <v>44416</v>
      </c>
      <c r="K1743" s="3" t="s">
        <v>2399</v>
      </c>
      <c r="L1743" s="17" t="str">
        <f t="shared" si="120"/>
        <v>08/08/2021 05:12</v>
      </c>
      <c r="M1743" s="4">
        <v>44416</v>
      </c>
      <c r="N1743" s="3" t="s">
        <v>2400</v>
      </c>
      <c r="O1743" s="17" t="str">
        <f t="shared" si="121"/>
        <v>08/08/2021 05:57</v>
      </c>
      <c r="P1743" s="24">
        <f t="shared" si="122"/>
        <v>3.125E-2</v>
      </c>
      <c r="Q1743" s="28">
        <v>0</v>
      </c>
      <c r="R1743" s="27">
        <f t="shared" si="123"/>
        <v>45</v>
      </c>
      <c r="S1743" s="3" t="s">
        <v>4</v>
      </c>
      <c r="T1743" s="3" t="s">
        <v>2311</v>
      </c>
      <c r="U1743" s="3" t="s">
        <v>2330</v>
      </c>
      <c r="V1743" s="3" t="s">
        <v>2331</v>
      </c>
      <c r="W1743" s="5">
        <v>0</v>
      </c>
      <c r="X1743" s="5">
        <v>0</v>
      </c>
      <c r="Y1743" s="5">
        <v>0</v>
      </c>
      <c r="Z1743" s="5">
        <v>0.2</v>
      </c>
      <c r="AA1743" s="5">
        <v>0.8</v>
      </c>
      <c r="AB1743" s="5">
        <v>0</v>
      </c>
      <c r="AC1743" s="5">
        <v>0</v>
      </c>
      <c r="AD1743" s="5">
        <v>0</v>
      </c>
      <c r="AE1743" s="2">
        <v>2</v>
      </c>
      <c r="AF1743" s="2">
        <v>0</v>
      </c>
      <c r="AG1743" s="2">
        <v>0</v>
      </c>
      <c r="AH1743" s="2">
        <v>0</v>
      </c>
      <c r="AI1743" s="2">
        <v>0</v>
      </c>
      <c r="AJ1743" s="2">
        <v>1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</row>
    <row r="1744" spans="1:46" x14ac:dyDescent="0.2">
      <c r="A1744" s="2">
        <v>1684638</v>
      </c>
      <c r="B1744" s="2">
        <v>879287</v>
      </c>
      <c r="C1744" s="7">
        <v>22.3249615645829</v>
      </c>
      <c r="D1744" s="7">
        <v>40.6901000698846</v>
      </c>
      <c r="E1744" s="19" t="s">
        <v>2310</v>
      </c>
      <c r="F1744" s="46">
        <f>INDEX(Δεδομένα!$P:$P,MATCH('2021'!E1744,Δεδομένα!$O:$O,0))</f>
        <v>61</v>
      </c>
      <c r="G1744" s="49" t="s">
        <v>2170</v>
      </c>
      <c r="H1744" s="51" t="str">
        <f>INDEX(Δεδομένα!B$1:B$51,MATCH('2021'!G1744,Δεδομένα!A$1:A$51,0))</f>
        <v>ΚΕΝΤΡΙΚΗΣ ΜΑΚΕΔΟΝΙΑΣ</v>
      </c>
      <c r="I1744" s="53">
        <f>INDEX(Δεδομένα!E$1:E$13,MATCH('2021'!H1744,Δεδομένα!D$1:D$13,0))</f>
        <v>3</v>
      </c>
      <c r="J1744" s="4">
        <v>44416</v>
      </c>
      <c r="K1744" s="3" t="s">
        <v>137</v>
      </c>
      <c r="L1744" s="17" t="str">
        <f t="shared" si="120"/>
        <v>08/08/2021 12:09</v>
      </c>
      <c r="M1744" s="4">
        <v>44416</v>
      </c>
      <c r="N1744" s="3" t="s">
        <v>51</v>
      </c>
      <c r="O1744" s="17" t="str">
        <f t="shared" si="121"/>
        <v>08/08/2021 13:22</v>
      </c>
      <c r="P1744" s="24">
        <f t="shared" si="122"/>
        <v>5.0694444442342501E-2</v>
      </c>
      <c r="Q1744" s="28">
        <v>0</v>
      </c>
      <c r="R1744" s="27">
        <f t="shared" si="123"/>
        <v>72.999999996973202</v>
      </c>
      <c r="S1744" s="3" t="s">
        <v>4</v>
      </c>
      <c r="T1744" s="3" t="s">
        <v>2311</v>
      </c>
      <c r="U1744" s="3" t="s">
        <v>2322</v>
      </c>
      <c r="V1744" s="3" t="s">
        <v>2323</v>
      </c>
      <c r="W1744" s="5">
        <v>0</v>
      </c>
      <c r="X1744" s="5">
        <v>0</v>
      </c>
      <c r="Y1744" s="5">
        <v>0</v>
      </c>
      <c r="Z1744" s="5">
        <v>0</v>
      </c>
      <c r="AA1744" s="5">
        <v>0.1</v>
      </c>
      <c r="AB1744" s="5">
        <v>0</v>
      </c>
      <c r="AC1744" s="5">
        <v>0</v>
      </c>
      <c r="AD1744" s="5">
        <v>0</v>
      </c>
      <c r="AE1744" s="2">
        <v>2</v>
      </c>
      <c r="AF1744" s="2">
        <v>0</v>
      </c>
      <c r="AG1744" s="2">
        <v>0</v>
      </c>
      <c r="AH1744" s="2">
        <v>0</v>
      </c>
      <c r="AI1744" s="2">
        <v>0</v>
      </c>
      <c r="AJ1744" s="2">
        <v>1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</row>
    <row r="1745" spans="1:46" x14ac:dyDescent="0.2">
      <c r="A1745" s="2">
        <v>1684632</v>
      </c>
      <c r="B1745" s="2">
        <v>879496</v>
      </c>
      <c r="C1745" s="7">
        <v>22.325251283849699</v>
      </c>
      <c r="D1745" s="7">
        <v>40.690523908438102</v>
      </c>
      <c r="E1745" s="19" t="s">
        <v>2310</v>
      </c>
      <c r="F1745" s="46">
        <f>INDEX(Δεδομένα!$P:$P,MATCH('2021'!E1745,Δεδομένα!$O:$O,0))</f>
        <v>61</v>
      </c>
      <c r="G1745" s="49" t="s">
        <v>2170</v>
      </c>
      <c r="H1745" s="51" t="str">
        <f>INDEX(Δεδομένα!B$1:B$51,MATCH('2021'!G1745,Δεδομένα!A$1:A$51,0))</f>
        <v>ΚΕΝΤΡΙΚΗΣ ΜΑΚΕΔΟΝΙΑΣ</v>
      </c>
      <c r="I1745" s="53">
        <f>INDEX(Δεδομένα!E$1:E$13,MATCH('2021'!H1745,Δεδομένα!D$1:D$13,0))</f>
        <v>3</v>
      </c>
      <c r="J1745" s="4">
        <v>44416</v>
      </c>
      <c r="K1745" s="3" t="s">
        <v>499</v>
      </c>
      <c r="L1745" s="17" t="str">
        <f t="shared" si="120"/>
        <v>08/08/2021 15:10</v>
      </c>
      <c r="M1745" s="4">
        <v>44416</v>
      </c>
      <c r="N1745" s="3" t="s">
        <v>146</v>
      </c>
      <c r="O1745" s="17" t="str">
        <f t="shared" si="121"/>
        <v>08/08/2021 16:30</v>
      </c>
      <c r="P1745" s="24">
        <f t="shared" si="122"/>
        <v>5.5555555554747116E-2</v>
      </c>
      <c r="Q1745" s="28">
        <v>0</v>
      </c>
      <c r="R1745" s="27">
        <f t="shared" si="123"/>
        <v>79.999999998835847</v>
      </c>
      <c r="S1745" s="3" t="s">
        <v>4</v>
      </c>
      <c r="T1745" s="3" t="s">
        <v>2311</v>
      </c>
      <c r="U1745" s="3" t="s">
        <v>2322</v>
      </c>
      <c r="V1745" s="3" t="s">
        <v>2323</v>
      </c>
      <c r="W1745" s="5">
        <v>0</v>
      </c>
      <c r="X1745" s="5">
        <v>0</v>
      </c>
      <c r="Y1745" s="5">
        <v>0</v>
      </c>
      <c r="Z1745" s="5">
        <v>0</v>
      </c>
      <c r="AA1745" s="5">
        <v>0.2</v>
      </c>
      <c r="AB1745" s="5">
        <v>0</v>
      </c>
      <c r="AC1745" s="5">
        <v>0</v>
      </c>
      <c r="AD1745" s="5">
        <v>0</v>
      </c>
      <c r="AE1745" s="2">
        <v>2</v>
      </c>
      <c r="AF1745" s="2">
        <v>0</v>
      </c>
      <c r="AG1745" s="2">
        <v>0</v>
      </c>
      <c r="AH1745" s="2">
        <v>0</v>
      </c>
      <c r="AI1745" s="2">
        <v>0</v>
      </c>
      <c r="AJ1745" s="2">
        <v>1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</row>
    <row r="1746" spans="1:46" x14ac:dyDescent="0.2">
      <c r="A1746" s="2">
        <v>1684730</v>
      </c>
      <c r="B1746" s="2">
        <v>880405</v>
      </c>
      <c r="C1746" s="7">
        <v>22.243809855129602</v>
      </c>
      <c r="D1746" s="7">
        <v>40.731044686736702</v>
      </c>
      <c r="E1746" s="19" t="s">
        <v>2310</v>
      </c>
      <c r="F1746" s="46">
        <f>INDEX(Δεδομένα!$P:$P,MATCH('2021'!E1746,Δεδομένα!$O:$O,0))</f>
        <v>61</v>
      </c>
      <c r="G1746" s="49" t="s">
        <v>2170</v>
      </c>
      <c r="H1746" s="51" t="str">
        <f>INDEX(Δεδομένα!B$1:B$51,MATCH('2021'!G1746,Δεδομένα!A$1:A$51,0))</f>
        <v>ΚΕΝΤΡΙΚΗΣ ΜΑΚΕΔΟΝΙΑΣ</v>
      </c>
      <c r="I1746" s="53">
        <f>INDEX(Δεδομένα!E$1:E$13,MATCH('2021'!H1746,Δεδομένα!D$1:D$13,0))</f>
        <v>3</v>
      </c>
      <c r="J1746" s="4">
        <v>44416</v>
      </c>
      <c r="K1746" s="3" t="s">
        <v>603</v>
      </c>
      <c r="L1746" s="17" t="str">
        <f t="shared" si="120"/>
        <v>08/08/2021 17:56</v>
      </c>
      <c r="M1746" s="4">
        <v>44416</v>
      </c>
      <c r="N1746" s="3" t="s">
        <v>427</v>
      </c>
      <c r="O1746" s="17" t="str">
        <f t="shared" si="121"/>
        <v>08/08/2021 21:20</v>
      </c>
      <c r="P1746" s="24">
        <f t="shared" si="122"/>
        <v>0.14166666667006211</v>
      </c>
      <c r="Q1746" s="28">
        <v>0</v>
      </c>
      <c r="R1746" s="27">
        <f t="shared" si="123"/>
        <v>204.00000000488944</v>
      </c>
      <c r="S1746" s="3" t="s">
        <v>4</v>
      </c>
      <c r="T1746" s="3" t="s">
        <v>2311</v>
      </c>
      <c r="U1746" s="3" t="s">
        <v>2326</v>
      </c>
      <c r="V1746" s="3" t="s">
        <v>2327</v>
      </c>
      <c r="W1746" s="5">
        <v>0</v>
      </c>
      <c r="X1746" s="5">
        <v>0</v>
      </c>
      <c r="Y1746" s="5">
        <v>0</v>
      </c>
      <c r="Z1746" s="5">
        <v>0</v>
      </c>
      <c r="AA1746" s="5">
        <v>0.1</v>
      </c>
      <c r="AB1746" s="5">
        <v>0</v>
      </c>
      <c r="AC1746" s="5">
        <v>5</v>
      </c>
      <c r="AD1746" s="5">
        <v>0</v>
      </c>
      <c r="AE1746" s="2">
        <v>2</v>
      </c>
      <c r="AF1746" s="2">
        <v>0</v>
      </c>
      <c r="AG1746" s="2">
        <v>0</v>
      </c>
      <c r="AH1746" s="2">
        <v>0</v>
      </c>
      <c r="AI1746" s="2">
        <v>0</v>
      </c>
      <c r="AJ1746" s="2">
        <v>1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</row>
    <row r="1747" spans="1:46" x14ac:dyDescent="0.2">
      <c r="A1747" s="2">
        <v>1685668</v>
      </c>
      <c r="B1747" s="2">
        <v>881382</v>
      </c>
      <c r="C1747" s="7">
        <v>22.357577825033399</v>
      </c>
      <c r="D1747" s="7">
        <v>40.771522497079999</v>
      </c>
      <c r="E1747" s="19" t="s">
        <v>2310</v>
      </c>
      <c r="F1747" s="46">
        <f>INDEX(Δεδομένα!$P:$P,MATCH('2021'!E1747,Δεδομένα!$O:$O,0))</f>
        <v>61</v>
      </c>
      <c r="G1747" s="49" t="s">
        <v>2170</v>
      </c>
      <c r="H1747" s="51" t="str">
        <f>INDEX(Δεδομένα!B$1:B$51,MATCH('2021'!G1747,Δεδομένα!A$1:A$51,0))</f>
        <v>ΚΕΝΤΡΙΚΗΣ ΜΑΚΕΔΟΝΙΑΣ</v>
      </c>
      <c r="I1747" s="53">
        <f>INDEX(Δεδομένα!E$1:E$13,MATCH('2021'!H1747,Δεδομένα!D$1:D$13,0))</f>
        <v>3</v>
      </c>
      <c r="J1747" s="4">
        <v>44418</v>
      </c>
      <c r="K1747" s="3" t="s">
        <v>2401</v>
      </c>
      <c r="L1747" s="17" t="str">
        <f t="shared" ref="L1747:L1807" si="124">_xlfn.CONCAT(TEXT(J1747,"ηη/μμ/εεε")," ",TEXT(K1747,"ωω:λλ"))</f>
        <v>10/08/2021 17:11</v>
      </c>
      <c r="M1747" s="4">
        <v>44418</v>
      </c>
      <c r="N1747" s="3" t="s">
        <v>716</v>
      </c>
      <c r="O1747" s="17" t="str">
        <f t="shared" ref="O1747:O1807" si="125">_xlfn.CONCAT(TEXT(M1747,"ηη/μμ/εεε")," ",TEXT(N1747,"ωω:λλ"))</f>
        <v>10/08/2021 17:36</v>
      </c>
      <c r="P1747" s="24">
        <f t="shared" ref="P1747:P1807" si="126">O1747-L1747</f>
        <v>1.7361111109494232E-2</v>
      </c>
      <c r="Q1747" s="28">
        <v>0</v>
      </c>
      <c r="R1747" s="27">
        <f t="shared" ref="R1747:R1807" si="127">P1747*(24*60)</f>
        <v>24.999999997671694</v>
      </c>
      <c r="S1747" s="3" t="s">
        <v>4</v>
      </c>
      <c r="T1747" s="3" t="s">
        <v>2311</v>
      </c>
      <c r="U1747" s="3" t="s">
        <v>2333</v>
      </c>
      <c r="V1747" s="3" t="s">
        <v>2335</v>
      </c>
      <c r="W1747" s="5">
        <v>0</v>
      </c>
      <c r="X1747" s="5">
        <v>0</v>
      </c>
      <c r="Y1747" s="5">
        <v>0</v>
      </c>
      <c r="Z1747" s="5">
        <v>0</v>
      </c>
      <c r="AA1747" s="5">
        <v>0.1</v>
      </c>
      <c r="AB1747" s="5">
        <v>0</v>
      </c>
      <c r="AC1747" s="5">
        <v>0</v>
      </c>
      <c r="AD1747" s="5">
        <v>0</v>
      </c>
      <c r="AE1747" s="2">
        <v>3</v>
      </c>
      <c r="AF1747" s="2">
        <v>0</v>
      </c>
      <c r="AG1747" s="2">
        <v>0</v>
      </c>
      <c r="AH1747" s="2">
        <v>0</v>
      </c>
      <c r="AI1747" s="2">
        <v>0</v>
      </c>
      <c r="AJ1747" s="2">
        <v>1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</row>
    <row r="1748" spans="1:46" x14ac:dyDescent="0.2">
      <c r="A1748" s="2">
        <v>1687132</v>
      </c>
      <c r="B1748" s="2">
        <v>883011</v>
      </c>
      <c r="C1748" s="7">
        <v>22.263172526111401</v>
      </c>
      <c r="D1748" s="7">
        <v>40.824479483656901</v>
      </c>
      <c r="E1748" s="19" t="s">
        <v>2310</v>
      </c>
      <c r="F1748" s="46">
        <f>INDEX(Δεδομένα!$P:$P,MATCH('2021'!E1748,Δεδομένα!$O:$O,0))</f>
        <v>61</v>
      </c>
      <c r="G1748" s="49" t="s">
        <v>2170</v>
      </c>
      <c r="H1748" s="51" t="str">
        <f>INDEX(Δεδομένα!B$1:B$51,MATCH('2021'!G1748,Δεδομένα!A$1:A$51,0))</f>
        <v>ΚΕΝΤΡΙΚΗΣ ΜΑΚΕΔΟΝΙΑΣ</v>
      </c>
      <c r="I1748" s="53">
        <f>INDEX(Δεδομένα!E$1:E$13,MATCH('2021'!H1748,Δεδομένα!D$1:D$13,0))</f>
        <v>3</v>
      </c>
      <c r="J1748" s="4">
        <v>44422</v>
      </c>
      <c r="K1748" s="3" t="s">
        <v>424</v>
      </c>
      <c r="L1748" s="17" t="str">
        <f t="shared" si="124"/>
        <v>14/08/2021 20:10</v>
      </c>
      <c r="M1748" s="4">
        <v>44422</v>
      </c>
      <c r="N1748" s="3" t="s">
        <v>989</v>
      </c>
      <c r="O1748" s="17" t="str">
        <f t="shared" si="125"/>
        <v>14/08/2021 21:40</v>
      </c>
      <c r="P1748" s="24">
        <f t="shared" si="126"/>
        <v>6.25E-2</v>
      </c>
      <c r="Q1748" s="28">
        <v>0</v>
      </c>
      <c r="R1748" s="27">
        <f t="shared" si="127"/>
        <v>90</v>
      </c>
      <c r="S1748" s="3" t="s">
        <v>4</v>
      </c>
      <c r="T1748" s="3" t="s">
        <v>2311</v>
      </c>
      <c r="U1748" s="3" t="s">
        <v>2355</v>
      </c>
      <c r="V1748" s="3" t="s">
        <v>2387</v>
      </c>
      <c r="W1748" s="5">
        <v>0</v>
      </c>
      <c r="X1748" s="5">
        <v>0</v>
      </c>
      <c r="Y1748" s="5">
        <v>0</v>
      </c>
      <c r="Z1748" s="5">
        <v>0.3</v>
      </c>
      <c r="AA1748" s="5">
        <v>0</v>
      </c>
      <c r="AB1748" s="5">
        <v>0</v>
      </c>
      <c r="AC1748" s="5">
        <v>0</v>
      </c>
      <c r="AD1748" s="5">
        <v>0</v>
      </c>
      <c r="AE1748" s="2">
        <v>4</v>
      </c>
      <c r="AF1748" s="2">
        <v>0</v>
      </c>
      <c r="AG1748" s="2">
        <v>0</v>
      </c>
      <c r="AH1748" s="2">
        <v>0</v>
      </c>
      <c r="AI1748" s="2">
        <v>0</v>
      </c>
      <c r="AJ1748" s="2">
        <v>2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</row>
    <row r="1749" spans="1:46" x14ac:dyDescent="0.2">
      <c r="A1749" s="2">
        <v>1688664</v>
      </c>
      <c r="B1749" s="2">
        <v>884064</v>
      </c>
      <c r="C1749" s="7">
        <v>22.391292292383699</v>
      </c>
      <c r="D1749" s="7">
        <v>40.717454770735401</v>
      </c>
      <c r="E1749" s="19" t="s">
        <v>2310</v>
      </c>
      <c r="F1749" s="46">
        <f>INDEX(Δεδομένα!$P:$P,MATCH('2021'!E1749,Δεδομένα!$O:$O,0))</f>
        <v>61</v>
      </c>
      <c r="G1749" s="49" t="s">
        <v>2170</v>
      </c>
      <c r="H1749" s="51" t="str">
        <f>INDEX(Δεδομένα!B$1:B$51,MATCH('2021'!G1749,Δεδομένα!A$1:A$51,0))</f>
        <v>ΚΕΝΤΡΙΚΗΣ ΜΑΚΕΔΟΝΙΑΣ</v>
      </c>
      <c r="I1749" s="53">
        <f>INDEX(Δεδομένα!E$1:E$13,MATCH('2021'!H1749,Δεδομένα!D$1:D$13,0))</f>
        <v>3</v>
      </c>
      <c r="J1749" s="4">
        <v>44426</v>
      </c>
      <c r="K1749" s="3" t="s">
        <v>32</v>
      </c>
      <c r="L1749" s="17" t="str">
        <f t="shared" si="124"/>
        <v>18/08/2021 18:45</v>
      </c>
      <c r="M1749" s="4">
        <v>44426</v>
      </c>
      <c r="N1749" s="3" t="s">
        <v>759</v>
      </c>
      <c r="O1749" s="17" t="str">
        <f t="shared" si="125"/>
        <v>18/08/2021 19:36</v>
      </c>
      <c r="P1749" s="24">
        <f t="shared" si="126"/>
        <v>3.5416666665696539E-2</v>
      </c>
      <c r="Q1749" s="28">
        <v>0</v>
      </c>
      <c r="R1749" s="27">
        <f t="shared" si="127"/>
        <v>50.999999998603016</v>
      </c>
      <c r="S1749" s="3" t="s">
        <v>4</v>
      </c>
      <c r="T1749" s="3" t="s">
        <v>2311</v>
      </c>
      <c r="U1749" s="3" t="s">
        <v>2318</v>
      </c>
      <c r="V1749" s="3" t="s">
        <v>2319</v>
      </c>
      <c r="W1749" s="5">
        <v>0</v>
      </c>
      <c r="X1749" s="5">
        <v>0</v>
      </c>
      <c r="Y1749" s="5">
        <v>0</v>
      </c>
      <c r="Z1749" s="5">
        <v>0.3</v>
      </c>
      <c r="AA1749" s="5">
        <v>0</v>
      </c>
      <c r="AB1749" s="5">
        <v>0</v>
      </c>
      <c r="AC1749" s="5">
        <v>0</v>
      </c>
      <c r="AD1749" s="5">
        <v>0</v>
      </c>
      <c r="AE1749" s="2">
        <v>2</v>
      </c>
      <c r="AF1749" s="2">
        <v>0</v>
      </c>
      <c r="AG1749" s="2">
        <v>0</v>
      </c>
      <c r="AH1749" s="2">
        <v>0</v>
      </c>
      <c r="AI1749" s="2">
        <v>0</v>
      </c>
      <c r="AJ1749" s="2">
        <v>1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</row>
    <row r="1750" spans="1:46" x14ac:dyDescent="0.2">
      <c r="A1750" s="2">
        <v>1688670</v>
      </c>
      <c r="B1750" s="2">
        <v>884102</v>
      </c>
      <c r="C1750" s="7">
        <v>22.274967193603501</v>
      </c>
      <c r="D1750" s="7">
        <v>40.751232147216697</v>
      </c>
      <c r="E1750" s="19" t="s">
        <v>2310</v>
      </c>
      <c r="F1750" s="46">
        <f>INDEX(Δεδομένα!$P:$P,MATCH('2021'!E1750,Δεδομένα!$O:$O,0))</f>
        <v>61</v>
      </c>
      <c r="G1750" s="49" t="s">
        <v>2170</v>
      </c>
      <c r="H1750" s="51" t="str">
        <f>INDEX(Δεδομένα!B$1:B$51,MATCH('2021'!G1750,Δεδομένα!A$1:A$51,0))</f>
        <v>ΚΕΝΤΡΙΚΗΣ ΜΑΚΕΔΟΝΙΑΣ</v>
      </c>
      <c r="I1750" s="53">
        <f>INDEX(Δεδομένα!E$1:E$13,MATCH('2021'!H1750,Δεδομένα!D$1:D$13,0))</f>
        <v>3</v>
      </c>
      <c r="J1750" s="4">
        <v>44426</v>
      </c>
      <c r="K1750" s="3" t="s">
        <v>1652</v>
      </c>
      <c r="L1750" s="17" t="str">
        <f t="shared" si="124"/>
        <v>18/08/2021 20:14</v>
      </c>
      <c r="M1750" s="4">
        <v>44426</v>
      </c>
      <c r="N1750" s="3" t="s">
        <v>497</v>
      </c>
      <c r="O1750" s="17" t="str">
        <f t="shared" si="125"/>
        <v>18/08/2021 21:00</v>
      </c>
      <c r="P1750" s="24">
        <f t="shared" si="126"/>
        <v>3.1944444446708076E-2</v>
      </c>
      <c r="Q1750" s="28">
        <v>0</v>
      </c>
      <c r="R1750" s="27">
        <f t="shared" si="127"/>
        <v>46.000000003259629</v>
      </c>
      <c r="S1750" s="3" t="s">
        <v>4</v>
      </c>
      <c r="T1750" s="3" t="s">
        <v>2311</v>
      </c>
      <c r="U1750" s="3" t="s">
        <v>2356</v>
      </c>
      <c r="V1750" s="3" t="s">
        <v>2345</v>
      </c>
      <c r="W1750" s="5">
        <v>0</v>
      </c>
      <c r="X1750" s="5">
        <v>0</v>
      </c>
      <c r="Y1750" s="5">
        <v>0</v>
      </c>
      <c r="Z1750" s="5">
        <v>0</v>
      </c>
      <c r="AA1750" s="5">
        <v>0.5</v>
      </c>
      <c r="AB1750" s="5">
        <v>0</v>
      </c>
      <c r="AC1750" s="5">
        <v>0</v>
      </c>
      <c r="AD1750" s="5">
        <v>0</v>
      </c>
      <c r="AE1750" s="2">
        <v>2</v>
      </c>
      <c r="AF1750" s="2">
        <v>0</v>
      </c>
      <c r="AG1750" s="2">
        <v>0</v>
      </c>
      <c r="AH1750" s="2">
        <v>0</v>
      </c>
      <c r="AI1750" s="2">
        <v>0</v>
      </c>
      <c r="AJ1750" s="2">
        <v>1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</row>
    <row r="1751" spans="1:46" x14ac:dyDescent="0.2">
      <c r="A1751" s="2">
        <v>1689075</v>
      </c>
      <c r="B1751" s="2">
        <v>884317</v>
      </c>
      <c r="C1751" s="7">
        <v>22.288385391235401</v>
      </c>
      <c r="D1751" s="7">
        <v>40.6882514953613</v>
      </c>
      <c r="E1751" s="19" t="s">
        <v>2310</v>
      </c>
      <c r="F1751" s="46">
        <f>INDEX(Δεδομένα!$P:$P,MATCH('2021'!E1751,Δεδομένα!$O:$O,0))</f>
        <v>61</v>
      </c>
      <c r="G1751" s="49" t="s">
        <v>2170</v>
      </c>
      <c r="H1751" s="51" t="str">
        <f>INDEX(Δεδομένα!B$1:B$51,MATCH('2021'!G1751,Δεδομένα!A$1:A$51,0))</f>
        <v>ΚΕΝΤΡΙΚΗΣ ΜΑΚΕΔΟΝΙΑΣ</v>
      </c>
      <c r="I1751" s="53">
        <f>INDEX(Δεδομένα!E$1:E$13,MATCH('2021'!H1751,Δεδομένα!D$1:D$13,0))</f>
        <v>3</v>
      </c>
      <c r="J1751" s="4">
        <v>44427</v>
      </c>
      <c r="K1751" s="3" t="s">
        <v>632</v>
      </c>
      <c r="L1751" s="17" t="str">
        <f t="shared" si="124"/>
        <v>19/08/2021 15:43</v>
      </c>
      <c r="M1751" s="4">
        <v>44427</v>
      </c>
      <c r="N1751" s="3" t="s">
        <v>1229</v>
      </c>
      <c r="O1751" s="17" t="str">
        <f t="shared" si="125"/>
        <v>19/08/2021 16:56</v>
      </c>
      <c r="P1751" s="24">
        <f t="shared" si="126"/>
        <v>5.0694444442342501E-2</v>
      </c>
      <c r="Q1751" s="28">
        <v>0</v>
      </c>
      <c r="R1751" s="27">
        <f t="shared" si="127"/>
        <v>72.999999996973202</v>
      </c>
      <c r="S1751" s="3" t="s">
        <v>4</v>
      </c>
      <c r="T1751" s="3" t="s">
        <v>2311</v>
      </c>
      <c r="U1751" s="3" t="s">
        <v>2322</v>
      </c>
      <c r="V1751" s="3" t="s">
        <v>2323</v>
      </c>
      <c r="W1751" s="5">
        <v>0</v>
      </c>
      <c r="X1751" s="5">
        <v>0</v>
      </c>
      <c r="Y1751" s="5">
        <v>0</v>
      </c>
      <c r="Z1751" s="5">
        <v>0</v>
      </c>
      <c r="AA1751" s="5">
        <v>0.2</v>
      </c>
      <c r="AB1751" s="5">
        <v>0</v>
      </c>
      <c r="AC1751" s="5">
        <v>0</v>
      </c>
      <c r="AD1751" s="5">
        <v>0</v>
      </c>
      <c r="AE1751" s="2">
        <v>2</v>
      </c>
      <c r="AF1751" s="2">
        <v>0</v>
      </c>
      <c r="AG1751" s="2">
        <v>0</v>
      </c>
      <c r="AH1751" s="2">
        <v>0</v>
      </c>
      <c r="AI1751" s="2">
        <v>0</v>
      </c>
      <c r="AJ1751" s="2">
        <v>1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</row>
    <row r="1752" spans="1:46" x14ac:dyDescent="0.2">
      <c r="A1752" s="2">
        <v>1689461</v>
      </c>
      <c r="B1752" s="2">
        <v>884862</v>
      </c>
      <c r="C1752" s="7">
        <v>22.351168914018601</v>
      </c>
      <c r="D1752" s="7">
        <v>40.835169517340397</v>
      </c>
      <c r="E1752" s="19" t="s">
        <v>2310</v>
      </c>
      <c r="F1752" s="46">
        <f>INDEX(Δεδομένα!$P:$P,MATCH('2021'!E1752,Δεδομένα!$O:$O,0))</f>
        <v>61</v>
      </c>
      <c r="G1752" s="49" t="s">
        <v>2170</v>
      </c>
      <c r="H1752" s="51" t="str">
        <f>INDEX(Δεδομένα!B$1:B$51,MATCH('2021'!G1752,Δεδομένα!A$1:A$51,0))</f>
        <v>ΚΕΝΤΡΙΚΗΣ ΜΑΚΕΔΟΝΙΑΣ</v>
      </c>
      <c r="I1752" s="53">
        <f>INDEX(Δεδομένα!E$1:E$13,MATCH('2021'!H1752,Δεδομένα!D$1:D$13,0))</f>
        <v>3</v>
      </c>
      <c r="J1752" s="4">
        <v>44429</v>
      </c>
      <c r="K1752" s="3" t="s">
        <v>1016</v>
      </c>
      <c r="L1752" s="17" t="str">
        <f t="shared" si="124"/>
        <v>21/08/2021 14:25</v>
      </c>
      <c r="M1752" s="4">
        <v>44429</v>
      </c>
      <c r="N1752" s="3" t="s">
        <v>411</v>
      </c>
      <c r="O1752" s="17" t="str">
        <f t="shared" si="125"/>
        <v>21/08/2021 17:10</v>
      </c>
      <c r="P1752" s="24">
        <f t="shared" si="126"/>
        <v>0.11458333333575865</v>
      </c>
      <c r="Q1752" s="28">
        <v>0</v>
      </c>
      <c r="R1752" s="27">
        <f t="shared" si="127"/>
        <v>165.00000000349246</v>
      </c>
      <c r="S1752" s="3" t="s">
        <v>4</v>
      </c>
      <c r="T1752" s="3" t="s">
        <v>2311</v>
      </c>
      <c r="U1752" s="3" t="s">
        <v>4</v>
      </c>
      <c r="V1752" s="3" t="s">
        <v>2402</v>
      </c>
      <c r="W1752" s="5">
        <v>0</v>
      </c>
      <c r="X1752" s="5">
        <v>0</v>
      </c>
      <c r="Y1752" s="5">
        <v>0</v>
      </c>
      <c r="Z1752" s="5">
        <v>6.5</v>
      </c>
      <c r="AA1752" s="5">
        <v>0</v>
      </c>
      <c r="AB1752" s="5">
        <v>0</v>
      </c>
      <c r="AC1752" s="5">
        <v>0</v>
      </c>
      <c r="AD1752" s="5">
        <v>0</v>
      </c>
      <c r="AE1752" s="2">
        <v>7</v>
      </c>
      <c r="AF1752" s="2">
        <v>0</v>
      </c>
      <c r="AG1752" s="2">
        <v>0</v>
      </c>
      <c r="AH1752" s="2">
        <v>0</v>
      </c>
      <c r="AI1752" s="2">
        <v>0</v>
      </c>
      <c r="AJ1752" s="2">
        <v>4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</row>
    <row r="1753" spans="1:46" x14ac:dyDescent="0.2">
      <c r="A1753" s="2">
        <v>1689976</v>
      </c>
      <c r="B1753" s="2">
        <v>885326</v>
      </c>
      <c r="C1753" s="7">
        <v>22.253181027449401</v>
      </c>
      <c r="D1753" s="7">
        <v>40.775130274790897</v>
      </c>
      <c r="E1753" s="19" t="s">
        <v>2310</v>
      </c>
      <c r="F1753" s="46">
        <f>INDEX(Δεδομένα!$P:$P,MATCH('2021'!E1753,Δεδομένα!$O:$O,0))</f>
        <v>61</v>
      </c>
      <c r="G1753" s="49" t="s">
        <v>2170</v>
      </c>
      <c r="H1753" s="51" t="str">
        <f>INDEX(Δεδομένα!B$1:B$51,MATCH('2021'!G1753,Δεδομένα!A$1:A$51,0))</f>
        <v>ΚΕΝΤΡΙΚΗΣ ΜΑΚΕΔΟΝΙΑΣ</v>
      </c>
      <c r="I1753" s="53">
        <f>INDEX(Δεδομένα!E$1:E$13,MATCH('2021'!H1753,Δεδομένα!D$1:D$13,0))</f>
        <v>3</v>
      </c>
      <c r="J1753" s="4">
        <v>44431</v>
      </c>
      <c r="K1753" s="3" t="s">
        <v>214</v>
      </c>
      <c r="L1753" s="17" t="str">
        <f t="shared" si="124"/>
        <v>23/08/2021 12:00</v>
      </c>
      <c r="M1753" s="4">
        <v>44431</v>
      </c>
      <c r="N1753" s="3" t="s">
        <v>552</v>
      </c>
      <c r="O1753" s="17" t="str">
        <f t="shared" si="125"/>
        <v>23/08/2021 13:00</v>
      </c>
      <c r="P1753" s="24">
        <f t="shared" si="126"/>
        <v>4.1666666664241347E-2</v>
      </c>
      <c r="Q1753" s="28">
        <v>0</v>
      </c>
      <c r="R1753" s="27">
        <f t="shared" si="127"/>
        <v>59.99999999650754</v>
      </c>
      <c r="S1753" s="3" t="s">
        <v>4</v>
      </c>
      <c r="T1753" s="3" t="s">
        <v>2311</v>
      </c>
      <c r="U1753" s="3" t="s">
        <v>4</v>
      </c>
      <c r="V1753" s="3" t="s">
        <v>2336</v>
      </c>
      <c r="W1753" s="5">
        <v>0</v>
      </c>
      <c r="X1753" s="5">
        <v>0</v>
      </c>
      <c r="Y1753" s="5">
        <v>0</v>
      </c>
      <c r="Z1753" s="5">
        <v>0</v>
      </c>
      <c r="AA1753" s="5">
        <v>2</v>
      </c>
      <c r="AB1753" s="5">
        <v>0</v>
      </c>
      <c r="AC1753" s="5">
        <v>0</v>
      </c>
      <c r="AD1753" s="5">
        <v>0</v>
      </c>
      <c r="AE1753" s="2">
        <v>2</v>
      </c>
      <c r="AF1753" s="2">
        <v>0</v>
      </c>
      <c r="AG1753" s="2">
        <v>0</v>
      </c>
      <c r="AH1753" s="2">
        <v>0</v>
      </c>
      <c r="AI1753" s="2">
        <v>0</v>
      </c>
      <c r="AJ1753" s="2">
        <v>1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</row>
    <row r="1754" spans="1:46" x14ac:dyDescent="0.2">
      <c r="A1754" s="2">
        <v>1690394</v>
      </c>
      <c r="B1754" s="2">
        <v>885661</v>
      </c>
      <c r="C1754" s="7">
        <v>22.275190150138801</v>
      </c>
      <c r="D1754" s="7">
        <v>40.742840095227201</v>
      </c>
      <c r="E1754" s="19" t="s">
        <v>2310</v>
      </c>
      <c r="F1754" s="46">
        <f>INDEX(Δεδομένα!$P:$P,MATCH('2021'!E1754,Δεδομένα!$O:$O,0))</f>
        <v>61</v>
      </c>
      <c r="G1754" s="49" t="s">
        <v>2170</v>
      </c>
      <c r="H1754" s="51" t="str">
        <f>INDEX(Δεδομένα!B$1:B$51,MATCH('2021'!G1754,Δεδομένα!A$1:A$51,0))</f>
        <v>ΚΕΝΤΡΙΚΗΣ ΜΑΚΕΔΟΝΙΑΣ</v>
      </c>
      <c r="I1754" s="53">
        <f>INDEX(Δεδομένα!E$1:E$13,MATCH('2021'!H1754,Δεδομένα!D$1:D$13,0))</f>
        <v>3</v>
      </c>
      <c r="J1754" s="4">
        <v>44432</v>
      </c>
      <c r="K1754" s="3" t="s">
        <v>102</v>
      </c>
      <c r="L1754" s="17" t="str">
        <f t="shared" si="124"/>
        <v>24/08/2021 18:35</v>
      </c>
      <c r="M1754" s="4">
        <v>44432</v>
      </c>
      <c r="N1754" s="3" t="s">
        <v>2403</v>
      </c>
      <c r="O1754" s="17" t="str">
        <f t="shared" si="125"/>
        <v>24/08/2021 21:01</v>
      </c>
      <c r="P1754" s="24">
        <f t="shared" si="126"/>
        <v>0.10138888889196096</v>
      </c>
      <c r="Q1754" s="28">
        <v>0</v>
      </c>
      <c r="R1754" s="27">
        <f t="shared" si="127"/>
        <v>146.00000000442378</v>
      </c>
      <c r="S1754" s="3" t="s">
        <v>4</v>
      </c>
      <c r="T1754" s="3" t="s">
        <v>2311</v>
      </c>
      <c r="U1754" s="3" t="s">
        <v>4</v>
      </c>
      <c r="V1754" s="3" t="s">
        <v>2325</v>
      </c>
      <c r="W1754" s="5">
        <v>0</v>
      </c>
      <c r="X1754" s="5">
        <v>0</v>
      </c>
      <c r="Y1754" s="5">
        <v>0</v>
      </c>
      <c r="Z1754" s="5">
        <v>0</v>
      </c>
      <c r="AA1754" s="5">
        <v>2</v>
      </c>
      <c r="AB1754" s="5">
        <v>0</v>
      </c>
      <c r="AC1754" s="5">
        <v>0</v>
      </c>
      <c r="AD1754" s="5">
        <v>0</v>
      </c>
      <c r="AE1754" s="2">
        <v>2</v>
      </c>
      <c r="AF1754" s="2">
        <v>0</v>
      </c>
      <c r="AG1754" s="2">
        <v>0</v>
      </c>
      <c r="AH1754" s="2">
        <v>0</v>
      </c>
      <c r="AI1754" s="2">
        <v>0</v>
      </c>
      <c r="AJ1754" s="2">
        <v>1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</row>
    <row r="1755" spans="1:46" x14ac:dyDescent="0.2">
      <c r="A1755" s="2">
        <v>1691616</v>
      </c>
      <c r="B1755" s="2">
        <v>887099</v>
      </c>
      <c r="C1755" s="7">
        <v>22.525883122088601</v>
      </c>
      <c r="D1755" s="7">
        <v>40.857245706144397</v>
      </c>
      <c r="E1755" s="19" t="s">
        <v>2310</v>
      </c>
      <c r="F1755" s="46">
        <f>INDEX(Δεδομένα!$P:$P,MATCH('2021'!E1755,Δεδομένα!$O:$O,0))</f>
        <v>61</v>
      </c>
      <c r="G1755" s="49" t="s">
        <v>2170</v>
      </c>
      <c r="H1755" s="51" t="str">
        <f>INDEX(Δεδομένα!B$1:B$51,MATCH('2021'!G1755,Δεδομένα!A$1:A$51,0))</f>
        <v>ΚΕΝΤΡΙΚΗΣ ΜΑΚΕΔΟΝΙΑΣ</v>
      </c>
      <c r="I1755" s="53">
        <f>INDEX(Δεδομένα!E$1:E$13,MATCH('2021'!H1755,Δεδομένα!D$1:D$13,0))</f>
        <v>3</v>
      </c>
      <c r="J1755" s="4">
        <v>44437</v>
      </c>
      <c r="K1755" s="3" t="s">
        <v>914</v>
      </c>
      <c r="L1755" s="17" t="str">
        <f t="shared" si="124"/>
        <v>29/08/2021 13:44</v>
      </c>
      <c r="M1755" s="4">
        <v>44437</v>
      </c>
      <c r="N1755" s="3" t="s">
        <v>109</v>
      </c>
      <c r="O1755" s="17" t="str">
        <f t="shared" si="125"/>
        <v>29/08/2021 15:50</v>
      </c>
      <c r="P1755" s="24">
        <f t="shared" si="126"/>
        <v>8.7499999994179234E-2</v>
      </c>
      <c r="Q1755" s="28">
        <v>0</v>
      </c>
      <c r="R1755" s="27">
        <f t="shared" si="127"/>
        <v>125.9999999916181</v>
      </c>
      <c r="S1755" s="3" t="s">
        <v>4</v>
      </c>
      <c r="T1755" s="3" t="s">
        <v>2311</v>
      </c>
      <c r="U1755" s="3" t="s">
        <v>2404</v>
      </c>
      <c r="V1755" s="3" t="s">
        <v>2405</v>
      </c>
      <c r="W1755" s="5">
        <v>0</v>
      </c>
      <c r="X1755" s="5">
        <v>0</v>
      </c>
      <c r="Y1755" s="5">
        <v>0</v>
      </c>
      <c r="Z1755" s="5">
        <v>0</v>
      </c>
      <c r="AA1755" s="5">
        <v>0.1</v>
      </c>
      <c r="AB1755" s="5">
        <v>0</v>
      </c>
      <c r="AC1755" s="5">
        <v>0</v>
      </c>
      <c r="AD1755" s="5">
        <v>0</v>
      </c>
      <c r="AE1755" s="2">
        <v>2</v>
      </c>
      <c r="AF1755" s="2">
        <v>0</v>
      </c>
      <c r="AG1755" s="2">
        <v>0</v>
      </c>
      <c r="AH1755" s="2">
        <v>0</v>
      </c>
      <c r="AI1755" s="2">
        <v>0</v>
      </c>
      <c r="AJ1755" s="2">
        <v>1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</row>
    <row r="1756" spans="1:46" x14ac:dyDescent="0.2">
      <c r="A1756" s="2">
        <v>1692296</v>
      </c>
      <c r="B1756" s="2">
        <v>887678</v>
      </c>
      <c r="C1756" s="7">
        <v>22.249078750610401</v>
      </c>
      <c r="D1756" s="7">
        <v>40.717819213867202</v>
      </c>
      <c r="E1756" s="19" t="s">
        <v>2310</v>
      </c>
      <c r="F1756" s="46">
        <f>INDEX(Δεδομένα!$P:$P,MATCH('2021'!E1756,Δεδομένα!$O:$O,0))</f>
        <v>61</v>
      </c>
      <c r="G1756" s="49" t="s">
        <v>2170</v>
      </c>
      <c r="H1756" s="51" t="str">
        <f>INDEX(Δεδομένα!B$1:B$51,MATCH('2021'!G1756,Δεδομένα!A$1:A$51,0))</f>
        <v>ΚΕΝΤΡΙΚΗΣ ΜΑΚΕΔΟΝΙΑΣ</v>
      </c>
      <c r="I1756" s="53">
        <f>INDEX(Δεδομένα!E$1:E$13,MATCH('2021'!H1756,Δεδομένα!D$1:D$13,0))</f>
        <v>3</v>
      </c>
      <c r="J1756" s="4">
        <v>44439</v>
      </c>
      <c r="K1756" s="3" t="s">
        <v>845</v>
      </c>
      <c r="L1756" s="17" t="str">
        <f t="shared" si="124"/>
        <v>31/08/2021 17:39</v>
      </c>
      <c r="M1756" s="4">
        <v>44439</v>
      </c>
      <c r="N1756" s="3" t="s">
        <v>464</v>
      </c>
      <c r="O1756" s="17" t="str">
        <f t="shared" si="125"/>
        <v>31/08/2021 18:20</v>
      </c>
      <c r="P1756" s="24">
        <f t="shared" si="126"/>
        <v>2.8472222220443655E-2</v>
      </c>
      <c r="Q1756" s="28">
        <v>0</v>
      </c>
      <c r="R1756" s="27">
        <f t="shared" si="127"/>
        <v>40.999999997438863</v>
      </c>
      <c r="S1756" s="3" t="s">
        <v>4</v>
      </c>
      <c r="T1756" s="3" t="s">
        <v>2311</v>
      </c>
      <c r="U1756" s="3" t="s">
        <v>2324</v>
      </c>
      <c r="V1756" s="3" t="s">
        <v>2337</v>
      </c>
      <c r="W1756" s="5">
        <v>0</v>
      </c>
      <c r="X1756" s="5">
        <v>0</v>
      </c>
      <c r="Y1756" s="5">
        <v>0</v>
      </c>
      <c r="Z1756" s="5">
        <v>1</v>
      </c>
      <c r="AA1756" s="5">
        <v>0</v>
      </c>
      <c r="AB1756" s="5">
        <v>0</v>
      </c>
      <c r="AC1756" s="5">
        <v>0</v>
      </c>
      <c r="AD1756" s="5">
        <v>0</v>
      </c>
      <c r="AE1756" s="2">
        <v>2</v>
      </c>
      <c r="AF1756" s="2">
        <v>0</v>
      </c>
      <c r="AG1756" s="2">
        <v>0</v>
      </c>
      <c r="AH1756" s="2">
        <v>0</v>
      </c>
      <c r="AI1756" s="2">
        <v>0</v>
      </c>
      <c r="AJ1756" s="2">
        <v>1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</row>
    <row r="1757" spans="1:46" x14ac:dyDescent="0.2">
      <c r="A1757" s="2">
        <v>1692509</v>
      </c>
      <c r="B1757" s="2">
        <v>887957</v>
      </c>
      <c r="E1757" s="19" t="s">
        <v>2310</v>
      </c>
      <c r="F1757" s="46">
        <f>INDEX(Δεδομένα!$P:$P,MATCH('2021'!E1757,Δεδομένα!$O:$O,0))</f>
        <v>61</v>
      </c>
      <c r="G1757" s="49" t="s">
        <v>2170</v>
      </c>
      <c r="H1757" s="51" t="str">
        <f>INDEX(Δεδομένα!B$1:B$51,MATCH('2021'!G1757,Δεδομένα!A$1:A$51,0))</f>
        <v>ΚΕΝΤΡΙΚΗΣ ΜΑΚΕΔΟΝΙΑΣ</v>
      </c>
      <c r="I1757" s="53">
        <f>INDEX(Δεδομένα!E$1:E$13,MATCH('2021'!H1757,Δεδομένα!D$1:D$13,0))</f>
        <v>3</v>
      </c>
      <c r="J1757" s="4">
        <v>44440</v>
      </c>
      <c r="K1757" s="3" t="s">
        <v>418</v>
      </c>
      <c r="L1757" s="17" t="str">
        <f t="shared" si="124"/>
        <v>01/09/2021 20:34</v>
      </c>
      <c r="M1757" s="4">
        <v>44440</v>
      </c>
      <c r="N1757" s="3" t="s">
        <v>106</v>
      </c>
      <c r="O1757" s="17" t="str">
        <f t="shared" si="125"/>
        <v>01/09/2021 21:41</v>
      </c>
      <c r="P1757" s="24">
        <f t="shared" si="126"/>
        <v>4.6527777776645962E-2</v>
      </c>
      <c r="Q1757" s="28">
        <v>0</v>
      </c>
      <c r="R1757" s="27">
        <f t="shared" si="127"/>
        <v>66.999999998370185</v>
      </c>
      <c r="S1757" s="3" t="s">
        <v>4</v>
      </c>
      <c r="T1757" s="3" t="s">
        <v>2311</v>
      </c>
      <c r="U1757" s="3" t="s">
        <v>2333</v>
      </c>
      <c r="V1757" s="3" t="s">
        <v>2335</v>
      </c>
      <c r="W1757" s="5">
        <v>0</v>
      </c>
      <c r="X1757" s="5">
        <v>0</v>
      </c>
      <c r="Y1757" s="5">
        <v>0</v>
      </c>
      <c r="Z1757" s="5">
        <v>1</v>
      </c>
      <c r="AA1757" s="5">
        <v>0</v>
      </c>
      <c r="AB1757" s="5">
        <v>0</v>
      </c>
      <c r="AC1757" s="5">
        <v>0</v>
      </c>
      <c r="AD1757" s="5">
        <v>0</v>
      </c>
      <c r="AE1757" s="2">
        <v>2</v>
      </c>
      <c r="AF1757" s="2">
        <v>0</v>
      </c>
      <c r="AG1757" s="2">
        <v>0</v>
      </c>
      <c r="AH1757" s="2">
        <v>0</v>
      </c>
      <c r="AI1757" s="2">
        <v>0</v>
      </c>
      <c r="AJ1757" s="2">
        <v>1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</row>
    <row r="1758" spans="1:46" x14ac:dyDescent="0.2">
      <c r="A1758" s="2">
        <v>1692765</v>
      </c>
      <c r="B1758" s="2">
        <v>888149</v>
      </c>
      <c r="C1758" s="7">
        <v>22.2884826660156</v>
      </c>
      <c r="D1758" s="7">
        <v>40.705490112304702</v>
      </c>
      <c r="E1758" s="19" t="s">
        <v>2310</v>
      </c>
      <c r="F1758" s="46">
        <f>INDEX(Δεδομένα!$P:$P,MATCH('2021'!E1758,Δεδομένα!$O:$O,0))</f>
        <v>61</v>
      </c>
      <c r="G1758" s="49" t="s">
        <v>2170</v>
      </c>
      <c r="H1758" s="51" t="str">
        <f>INDEX(Δεδομένα!B$1:B$51,MATCH('2021'!G1758,Δεδομένα!A$1:A$51,0))</f>
        <v>ΚΕΝΤΡΙΚΗΣ ΜΑΚΕΔΟΝΙΑΣ</v>
      </c>
      <c r="I1758" s="53">
        <f>INDEX(Δεδομένα!E$1:E$13,MATCH('2021'!H1758,Δεδομένα!D$1:D$13,0))</f>
        <v>3</v>
      </c>
      <c r="J1758" s="4">
        <v>44441</v>
      </c>
      <c r="K1758" s="3" t="s">
        <v>396</v>
      </c>
      <c r="L1758" s="17" t="str">
        <f t="shared" si="124"/>
        <v>02/09/2021 16:44</v>
      </c>
      <c r="M1758" s="4">
        <v>44441</v>
      </c>
      <c r="N1758" s="3" t="s">
        <v>510</v>
      </c>
      <c r="O1758" s="17" t="str">
        <f t="shared" si="125"/>
        <v>02/09/2021 17:20</v>
      </c>
      <c r="P1758" s="24">
        <f t="shared" si="126"/>
        <v>2.4999999994179234E-2</v>
      </c>
      <c r="Q1758" s="28">
        <v>0</v>
      </c>
      <c r="R1758" s="27">
        <f t="shared" si="127"/>
        <v>35.999999991618097</v>
      </c>
      <c r="S1758" s="3" t="s">
        <v>4</v>
      </c>
      <c r="T1758" s="3" t="s">
        <v>2311</v>
      </c>
      <c r="U1758" s="3" t="s">
        <v>2354</v>
      </c>
      <c r="V1758" s="3" t="s">
        <v>2316</v>
      </c>
      <c r="W1758" s="5">
        <v>0</v>
      </c>
      <c r="X1758" s="5">
        <v>0</v>
      </c>
      <c r="Y1758" s="5">
        <v>0</v>
      </c>
      <c r="Z1758" s="5">
        <v>0</v>
      </c>
      <c r="AA1758" s="5">
        <v>0.1</v>
      </c>
      <c r="AB1758" s="5">
        <v>0</v>
      </c>
      <c r="AC1758" s="5">
        <v>0</v>
      </c>
      <c r="AD1758" s="5">
        <v>0</v>
      </c>
      <c r="AE1758" s="2">
        <v>2</v>
      </c>
      <c r="AF1758" s="2">
        <v>0</v>
      </c>
      <c r="AG1758" s="2">
        <v>0</v>
      </c>
      <c r="AH1758" s="2">
        <v>0</v>
      </c>
      <c r="AI1758" s="2">
        <v>0</v>
      </c>
      <c r="AJ1758" s="2">
        <v>1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</row>
    <row r="1759" spans="1:46" x14ac:dyDescent="0.2">
      <c r="A1759" s="2">
        <v>1692770</v>
      </c>
      <c r="B1759" s="2">
        <v>888196</v>
      </c>
      <c r="C1759" s="7">
        <v>22.270467916233098</v>
      </c>
      <c r="D1759" s="7">
        <v>40.704110709584398</v>
      </c>
      <c r="E1759" s="19" t="s">
        <v>2310</v>
      </c>
      <c r="F1759" s="46">
        <f>INDEX(Δεδομένα!$P:$P,MATCH('2021'!E1759,Δεδομένα!$O:$O,0))</f>
        <v>61</v>
      </c>
      <c r="G1759" s="49" t="s">
        <v>2170</v>
      </c>
      <c r="H1759" s="51" t="str">
        <f>INDEX(Δεδομένα!B$1:B$51,MATCH('2021'!G1759,Δεδομένα!A$1:A$51,0))</f>
        <v>ΚΕΝΤΡΙΚΗΣ ΜΑΚΕΔΟΝΙΑΣ</v>
      </c>
      <c r="I1759" s="53">
        <f>INDEX(Δεδομένα!E$1:E$13,MATCH('2021'!H1759,Δεδομένα!D$1:D$13,0))</f>
        <v>3</v>
      </c>
      <c r="J1759" s="4">
        <v>44441</v>
      </c>
      <c r="K1759" s="3" t="s">
        <v>742</v>
      </c>
      <c r="L1759" s="17" t="str">
        <f t="shared" si="124"/>
        <v>02/09/2021 19:55</v>
      </c>
      <c r="M1759" s="4">
        <v>44441</v>
      </c>
      <c r="N1759" s="3" t="s">
        <v>263</v>
      </c>
      <c r="O1759" s="17" t="str">
        <f t="shared" si="125"/>
        <v>02/09/2021 22:08</v>
      </c>
      <c r="P1759" s="24">
        <f t="shared" si="126"/>
        <v>9.2361111113859806E-2</v>
      </c>
      <c r="Q1759" s="28">
        <v>0</v>
      </c>
      <c r="R1759" s="27">
        <f t="shared" si="127"/>
        <v>133.00000000395812</v>
      </c>
      <c r="S1759" s="3" t="s">
        <v>4</v>
      </c>
      <c r="T1759" s="3" t="s">
        <v>2311</v>
      </c>
      <c r="U1759" s="3" t="s">
        <v>2324</v>
      </c>
      <c r="V1759" s="3" t="s">
        <v>2325</v>
      </c>
      <c r="W1759" s="5">
        <v>0</v>
      </c>
      <c r="X1759" s="5">
        <v>0</v>
      </c>
      <c r="Y1759" s="5">
        <v>0</v>
      </c>
      <c r="Z1759" s="5">
        <v>0</v>
      </c>
      <c r="AA1759" s="5">
        <v>0.5</v>
      </c>
      <c r="AB1759" s="5">
        <v>0</v>
      </c>
      <c r="AC1759" s="5">
        <v>0</v>
      </c>
      <c r="AD1759" s="5">
        <v>0</v>
      </c>
      <c r="AE1759" s="2">
        <v>2</v>
      </c>
      <c r="AF1759" s="2">
        <v>0</v>
      </c>
      <c r="AG1759" s="2">
        <v>0</v>
      </c>
      <c r="AH1759" s="2">
        <v>0</v>
      </c>
      <c r="AI1759" s="2">
        <v>0</v>
      </c>
      <c r="AJ1759" s="2">
        <v>1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</row>
    <row r="1760" spans="1:46" x14ac:dyDescent="0.2">
      <c r="A1760" s="2">
        <v>1693277</v>
      </c>
      <c r="B1760" s="2">
        <v>888360</v>
      </c>
      <c r="C1760" s="7">
        <v>22.4676189422607</v>
      </c>
      <c r="D1760" s="7">
        <v>40.759658813476598</v>
      </c>
      <c r="E1760" s="19" t="s">
        <v>2310</v>
      </c>
      <c r="F1760" s="46">
        <f>INDEX(Δεδομένα!$P:$P,MATCH('2021'!E1760,Δεδομένα!$O:$O,0))</f>
        <v>61</v>
      </c>
      <c r="G1760" s="49" t="s">
        <v>2170</v>
      </c>
      <c r="H1760" s="51" t="str">
        <f>INDEX(Δεδομένα!B$1:B$51,MATCH('2021'!G1760,Δεδομένα!A$1:A$51,0))</f>
        <v>ΚΕΝΤΡΙΚΗΣ ΜΑΚΕΔΟΝΙΑΣ</v>
      </c>
      <c r="I1760" s="53">
        <f>INDEX(Δεδομένα!E$1:E$13,MATCH('2021'!H1760,Δεδομένα!D$1:D$13,0))</f>
        <v>3</v>
      </c>
      <c r="J1760" s="4">
        <v>44442</v>
      </c>
      <c r="K1760" s="3" t="s">
        <v>142</v>
      </c>
      <c r="L1760" s="17" t="str">
        <f t="shared" si="124"/>
        <v>03/09/2021 13:49</v>
      </c>
      <c r="M1760" s="4">
        <v>44442</v>
      </c>
      <c r="N1760" s="3" t="s">
        <v>220</v>
      </c>
      <c r="O1760" s="17" t="str">
        <f t="shared" si="125"/>
        <v>03/09/2021 15:06</v>
      </c>
      <c r="P1760" s="24">
        <f t="shared" si="126"/>
        <v>5.3472222221898846E-2</v>
      </c>
      <c r="Q1760" s="28">
        <v>0</v>
      </c>
      <c r="R1760" s="27">
        <f t="shared" si="127"/>
        <v>76.999999999534339</v>
      </c>
      <c r="S1760" s="3" t="s">
        <v>4</v>
      </c>
      <c r="T1760" s="3" t="s">
        <v>2311</v>
      </c>
      <c r="U1760" s="3" t="s">
        <v>2318</v>
      </c>
      <c r="V1760" s="3" t="s">
        <v>2406</v>
      </c>
      <c r="W1760" s="5">
        <v>0</v>
      </c>
      <c r="X1760" s="5">
        <v>0</v>
      </c>
      <c r="Y1760" s="5">
        <v>0</v>
      </c>
      <c r="Z1760" s="5">
        <v>5</v>
      </c>
      <c r="AA1760" s="5">
        <v>0</v>
      </c>
      <c r="AB1760" s="5">
        <v>0.3</v>
      </c>
      <c r="AC1760" s="5">
        <v>0</v>
      </c>
      <c r="AD1760" s="5">
        <v>0</v>
      </c>
      <c r="AE1760" s="2">
        <v>2</v>
      </c>
      <c r="AF1760" s="2">
        <v>0</v>
      </c>
      <c r="AG1760" s="2">
        <v>0</v>
      </c>
      <c r="AH1760" s="2">
        <v>0</v>
      </c>
      <c r="AI1760" s="2">
        <v>0</v>
      </c>
      <c r="AJ1760" s="2">
        <v>1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</row>
    <row r="1761" spans="1:46" x14ac:dyDescent="0.2">
      <c r="A1761" s="2">
        <v>1693299</v>
      </c>
      <c r="B1761" s="2">
        <v>888407</v>
      </c>
      <c r="C1761" s="7">
        <v>22.409739504230501</v>
      </c>
      <c r="D1761" s="7">
        <v>40.773364954584103</v>
      </c>
      <c r="E1761" s="19" t="s">
        <v>2310</v>
      </c>
      <c r="F1761" s="46">
        <f>INDEX(Δεδομένα!$P:$P,MATCH('2021'!E1761,Δεδομένα!$O:$O,0))</f>
        <v>61</v>
      </c>
      <c r="G1761" s="49" t="s">
        <v>2170</v>
      </c>
      <c r="H1761" s="51" t="str">
        <f>INDEX(Δεδομένα!B$1:B$51,MATCH('2021'!G1761,Δεδομένα!A$1:A$51,0))</f>
        <v>ΚΕΝΤΡΙΚΗΣ ΜΑΚΕΔΟΝΙΑΣ</v>
      </c>
      <c r="I1761" s="53">
        <f>INDEX(Δεδομένα!E$1:E$13,MATCH('2021'!H1761,Δεδομένα!D$1:D$13,0))</f>
        <v>3</v>
      </c>
      <c r="J1761" s="4">
        <v>44442</v>
      </c>
      <c r="K1761" s="3" t="s">
        <v>2407</v>
      </c>
      <c r="L1761" s="17" t="str">
        <f t="shared" si="124"/>
        <v>03/09/2021 16:16</v>
      </c>
      <c r="M1761" s="4">
        <v>44442</v>
      </c>
      <c r="N1761" s="3" t="s">
        <v>524</v>
      </c>
      <c r="O1761" s="17" t="str">
        <f t="shared" si="125"/>
        <v>03/09/2021 20:40</v>
      </c>
      <c r="P1761" s="24">
        <f t="shared" si="126"/>
        <v>0.18333333333430346</v>
      </c>
      <c r="Q1761" s="28">
        <v>0</v>
      </c>
      <c r="R1761" s="27">
        <f t="shared" si="127"/>
        <v>264.00000000139698</v>
      </c>
      <c r="S1761" s="3" t="s">
        <v>4</v>
      </c>
      <c r="T1761" s="3" t="s">
        <v>2311</v>
      </c>
      <c r="U1761" s="3" t="s">
        <v>2318</v>
      </c>
      <c r="V1761" s="3" t="s">
        <v>2319</v>
      </c>
      <c r="W1761" s="5">
        <v>0</v>
      </c>
      <c r="X1761" s="5">
        <v>0</v>
      </c>
      <c r="Y1761" s="5">
        <v>0</v>
      </c>
      <c r="Z1761" s="5">
        <v>3</v>
      </c>
      <c r="AA1761" s="5">
        <v>7</v>
      </c>
      <c r="AB1761" s="5">
        <v>0</v>
      </c>
      <c r="AC1761" s="5">
        <v>20</v>
      </c>
      <c r="AD1761" s="5">
        <v>0</v>
      </c>
      <c r="AE1761" s="2">
        <v>12</v>
      </c>
      <c r="AF1761" s="2">
        <v>0</v>
      </c>
      <c r="AG1761" s="2">
        <v>0</v>
      </c>
      <c r="AH1761" s="2">
        <v>0</v>
      </c>
      <c r="AI1761" s="2">
        <v>0</v>
      </c>
      <c r="AJ1761" s="2">
        <v>6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</row>
    <row r="1762" spans="1:46" x14ac:dyDescent="0.2">
      <c r="A1762" s="2">
        <v>1693787</v>
      </c>
      <c r="B1762" s="2">
        <v>889227</v>
      </c>
      <c r="C1762" s="7">
        <v>22.394281879464501</v>
      </c>
      <c r="D1762" s="7">
        <v>40.824636048532597</v>
      </c>
      <c r="E1762" s="19" t="s">
        <v>2310</v>
      </c>
      <c r="F1762" s="46">
        <f>INDEX(Δεδομένα!$P:$P,MATCH('2021'!E1762,Δεδομένα!$O:$O,0))</f>
        <v>61</v>
      </c>
      <c r="G1762" s="49" t="s">
        <v>2170</v>
      </c>
      <c r="H1762" s="51" t="str">
        <f>INDEX(Δεδομένα!B$1:B$51,MATCH('2021'!G1762,Δεδομένα!A$1:A$51,0))</f>
        <v>ΚΕΝΤΡΙΚΗΣ ΜΑΚΕΔΟΝΙΑΣ</v>
      </c>
      <c r="I1762" s="53">
        <f>INDEX(Δεδομένα!E$1:E$13,MATCH('2021'!H1762,Δεδομένα!D$1:D$13,0))</f>
        <v>3</v>
      </c>
      <c r="J1762" s="4">
        <v>44445</v>
      </c>
      <c r="K1762" s="3" t="s">
        <v>1648</v>
      </c>
      <c r="L1762" s="17" t="str">
        <f t="shared" si="124"/>
        <v>06/09/2021 16:08</v>
      </c>
      <c r="M1762" s="4">
        <v>44445</v>
      </c>
      <c r="N1762" s="3" t="s">
        <v>725</v>
      </c>
      <c r="O1762" s="17" t="str">
        <f t="shared" si="125"/>
        <v>06/09/2021 17:16</v>
      </c>
      <c r="P1762" s="24">
        <f t="shared" si="126"/>
        <v>4.7222222223354038E-2</v>
      </c>
      <c r="Q1762" s="28">
        <v>0</v>
      </c>
      <c r="R1762" s="27">
        <f t="shared" si="127"/>
        <v>68.000000001629815</v>
      </c>
      <c r="S1762" s="3" t="s">
        <v>4</v>
      </c>
      <c r="T1762" s="3" t="s">
        <v>2311</v>
      </c>
      <c r="U1762" s="3" t="s">
        <v>2408</v>
      </c>
      <c r="V1762" s="3" t="s">
        <v>2409</v>
      </c>
      <c r="W1762" s="5">
        <v>0</v>
      </c>
      <c r="X1762" s="5">
        <v>0</v>
      </c>
      <c r="Y1762" s="5">
        <v>0</v>
      </c>
      <c r="Z1762" s="5">
        <v>0.1</v>
      </c>
      <c r="AA1762" s="5">
        <v>0</v>
      </c>
      <c r="AB1762" s="5">
        <v>0</v>
      </c>
      <c r="AC1762" s="5">
        <v>0</v>
      </c>
      <c r="AD1762" s="5">
        <v>0</v>
      </c>
      <c r="AE1762" s="2">
        <v>4</v>
      </c>
      <c r="AF1762" s="2">
        <v>0</v>
      </c>
      <c r="AG1762" s="2">
        <v>0</v>
      </c>
      <c r="AH1762" s="2">
        <v>0</v>
      </c>
      <c r="AI1762" s="2">
        <v>0</v>
      </c>
      <c r="AJ1762" s="2">
        <v>2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</row>
    <row r="1763" spans="1:46" x14ac:dyDescent="0.2">
      <c r="A1763" s="2">
        <v>1694672</v>
      </c>
      <c r="B1763" s="2">
        <v>889991</v>
      </c>
      <c r="C1763" s="7">
        <v>22.373977138108799</v>
      </c>
      <c r="D1763" s="7">
        <v>40.846394938723797</v>
      </c>
      <c r="E1763" s="19" t="s">
        <v>2310</v>
      </c>
      <c r="F1763" s="46">
        <f>INDEX(Δεδομένα!$P:$P,MATCH('2021'!E1763,Δεδομένα!$O:$O,0))</f>
        <v>61</v>
      </c>
      <c r="G1763" s="49" t="s">
        <v>2170</v>
      </c>
      <c r="H1763" s="51" t="str">
        <f>INDEX(Δεδομένα!B$1:B$51,MATCH('2021'!G1763,Δεδομένα!A$1:A$51,0))</f>
        <v>ΚΕΝΤΡΙΚΗΣ ΜΑΚΕΔΟΝΙΑΣ</v>
      </c>
      <c r="I1763" s="53">
        <f>INDEX(Δεδομένα!E$1:E$13,MATCH('2021'!H1763,Δεδομένα!D$1:D$13,0))</f>
        <v>3</v>
      </c>
      <c r="J1763" s="4">
        <v>44448</v>
      </c>
      <c r="K1763" s="3" t="s">
        <v>481</v>
      </c>
      <c r="L1763" s="17" t="str">
        <f t="shared" si="124"/>
        <v>09/09/2021 14:20</v>
      </c>
      <c r="M1763" s="4">
        <v>44448</v>
      </c>
      <c r="N1763" s="3" t="s">
        <v>200</v>
      </c>
      <c r="O1763" s="17" t="str">
        <f t="shared" si="125"/>
        <v>09/09/2021 14:42</v>
      </c>
      <c r="P1763" s="24">
        <f t="shared" si="126"/>
        <v>1.527777778392192E-2</v>
      </c>
      <c r="Q1763" s="28">
        <v>0</v>
      </c>
      <c r="R1763" s="27">
        <f t="shared" si="127"/>
        <v>22.000000008847564</v>
      </c>
      <c r="S1763" s="3" t="s">
        <v>4</v>
      </c>
      <c r="T1763" s="3" t="s">
        <v>2311</v>
      </c>
      <c r="U1763" s="3" t="s">
        <v>2408</v>
      </c>
      <c r="V1763" s="3" t="s">
        <v>2409</v>
      </c>
      <c r="W1763" s="5">
        <v>0</v>
      </c>
      <c r="X1763" s="5">
        <v>0</v>
      </c>
      <c r="Y1763" s="5">
        <v>0</v>
      </c>
      <c r="Z1763" s="5">
        <v>0</v>
      </c>
      <c r="AA1763" s="5">
        <v>0.1</v>
      </c>
      <c r="AB1763" s="5">
        <v>0</v>
      </c>
      <c r="AC1763" s="5">
        <v>0</v>
      </c>
      <c r="AD1763" s="5">
        <v>0</v>
      </c>
      <c r="AE1763" s="2">
        <v>2</v>
      </c>
      <c r="AF1763" s="2">
        <v>0</v>
      </c>
      <c r="AG1763" s="2">
        <v>0</v>
      </c>
      <c r="AH1763" s="2">
        <v>0</v>
      </c>
      <c r="AI1763" s="2">
        <v>0</v>
      </c>
      <c r="AJ1763" s="2">
        <v>1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</row>
    <row r="1764" spans="1:46" x14ac:dyDescent="0.2">
      <c r="A1764" s="2">
        <v>1695122</v>
      </c>
      <c r="B1764" s="2">
        <v>890199</v>
      </c>
      <c r="C1764" s="7">
        <v>22.511179259927999</v>
      </c>
      <c r="D1764" s="7">
        <v>40.837994485933699</v>
      </c>
      <c r="E1764" s="19" t="s">
        <v>2310</v>
      </c>
      <c r="F1764" s="46">
        <f>INDEX(Δεδομένα!$P:$P,MATCH('2021'!E1764,Δεδομένα!$O:$O,0))</f>
        <v>61</v>
      </c>
      <c r="G1764" s="49" t="s">
        <v>2170</v>
      </c>
      <c r="H1764" s="51" t="str">
        <f>INDEX(Δεδομένα!B$1:B$51,MATCH('2021'!G1764,Δεδομένα!A$1:A$51,0))</f>
        <v>ΚΕΝΤΡΙΚΗΣ ΜΑΚΕΔΟΝΙΑΣ</v>
      </c>
      <c r="I1764" s="53">
        <f>INDEX(Δεδομένα!E$1:E$13,MATCH('2021'!H1764,Δεδομένα!D$1:D$13,0))</f>
        <v>3</v>
      </c>
      <c r="J1764" s="4">
        <v>44449</v>
      </c>
      <c r="K1764" s="3" t="s">
        <v>477</v>
      </c>
      <c r="L1764" s="17" t="str">
        <f t="shared" si="124"/>
        <v>10/09/2021 13:18</v>
      </c>
      <c r="M1764" s="4">
        <v>44449</v>
      </c>
      <c r="N1764" s="3" t="s">
        <v>161</v>
      </c>
      <c r="O1764" s="17" t="str">
        <f t="shared" si="125"/>
        <v>10/09/2021 15:00</v>
      </c>
      <c r="P1764" s="24">
        <f t="shared" si="126"/>
        <v>7.0833333331393078E-2</v>
      </c>
      <c r="Q1764" s="28">
        <v>0</v>
      </c>
      <c r="R1764" s="27">
        <f t="shared" si="127"/>
        <v>101.99999999720603</v>
      </c>
      <c r="S1764" s="3" t="s">
        <v>4</v>
      </c>
      <c r="T1764" s="3" t="s">
        <v>2311</v>
      </c>
      <c r="U1764" s="3" t="s">
        <v>4</v>
      </c>
      <c r="V1764" s="3" t="s">
        <v>2379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10</v>
      </c>
      <c r="AD1764" s="5">
        <v>0</v>
      </c>
      <c r="AE1764" s="2">
        <v>6</v>
      </c>
      <c r="AF1764" s="2">
        <v>0</v>
      </c>
      <c r="AG1764" s="2">
        <v>0</v>
      </c>
      <c r="AH1764" s="2">
        <v>0</v>
      </c>
      <c r="AI1764" s="2">
        <v>0</v>
      </c>
      <c r="AJ1764" s="2">
        <v>3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</row>
    <row r="1765" spans="1:46" x14ac:dyDescent="0.2">
      <c r="A1765" s="2">
        <v>1695129</v>
      </c>
      <c r="B1765" s="2">
        <v>890486</v>
      </c>
      <c r="C1765" s="7">
        <v>22.374452311089801</v>
      </c>
      <c r="D1765" s="7">
        <v>40.846448662182397</v>
      </c>
      <c r="E1765" s="19" t="s">
        <v>2310</v>
      </c>
      <c r="F1765" s="46">
        <f>INDEX(Δεδομένα!$P:$P,MATCH('2021'!E1765,Δεδομένα!$O:$O,0))</f>
        <v>61</v>
      </c>
      <c r="G1765" s="49" t="s">
        <v>2170</v>
      </c>
      <c r="H1765" s="51" t="str">
        <f>INDEX(Δεδομένα!B$1:B$51,MATCH('2021'!G1765,Δεδομένα!A$1:A$51,0))</f>
        <v>ΚΕΝΤΡΙΚΗΣ ΜΑΚΕΔΟΝΙΑΣ</v>
      </c>
      <c r="I1765" s="53">
        <f>INDEX(Δεδομένα!E$1:E$13,MATCH('2021'!H1765,Δεδομένα!D$1:D$13,0))</f>
        <v>3</v>
      </c>
      <c r="J1765" s="4">
        <v>44450</v>
      </c>
      <c r="K1765" s="3" t="s">
        <v>415</v>
      </c>
      <c r="L1765" s="17" t="str">
        <f t="shared" si="124"/>
        <v>11/09/2021 16:40</v>
      </c>
      <c r="M1765" s="4">
        <v>44450</v>
      </c>
      <c r="N1765" s="3" t="s">
        <v>2410</v>
      </c>
      <c r="O1765" s="17" t="str">
        <f t="shared" si="125"/>
        <v>11/09/2021 16:53</v>
      </c>
      <c r="P1765" s="24">
        <f t="shared" si="126"/>
        <v>9.0277777781011537E-3</v>
      </c>
      <c r="Q1765" s="28">
        <v>0</v>
      </c>
      <c r="R1765" s="27">
        <f t="shared" si="127"/>
        <v>13.000000000465661</v>
      </c>
      <c r="S1765" s="3" t="s">
        <v>4</v>
      </c>
      <c r="T1765" s="3" t="s">
        <v>2311</v>
      </c>
      <c r="U1765" s="3" t="s">
        <v>4</v>
      </c>
      <c r="V1765" s="3" t="s">
        <v>2409</v>
      </c>
      <c r="W1765" s="5">
        <v>0</v>
      </c>
      <c r="X1765" s="5">
        <v>0</v>
      </c>
      <c r="Y1765" s="5">
        <v>0</v>
      </c>
      <c r="Z1765" s="5">
        <v>0.1</v>
      </c>
      <c r="AA1765" s="5">
        <v>0</v>
      </c>
      <c r="AB1765" s="5">
        <v>0</v>
      </c>
      <c r="AC1765" s="5">
        <v>0</v>
      </c>
      <c r="AD1765" s="5">
        <v>0</v>
      </c>
      <c r="AE1765" s="2">
        <v>2</v>
      </c>
      <c r="AF1765" s="2">
        <v>0</v>
      </c>
      <c r="AG1765" s="2">
        <v>0</v>
      </c>
      <c r="AH1765" s="2">
        <v>0</v>
      </c>
      <c r="AI1765" s="2">
        <v>0</v>
      </c>
      <c r="AJ1765" s="2">
        <v>1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</row>
    <row r="1766" spans="1:46" x14ac:dyDescent="0.2">
      <c r="A1766" s="2">
        <v>1695147</v>
      </c>
      <c r="B1766" s="2">
        <v>890671</v>
      </c>
      <c r="C1766" s="7">
        <v>22.501435117043801</v>
      </c>
      <c r="D1766" s="7">
        <v>40.799213679290801</v>
      </c>
      <c r="E1766" s="19" t="s">
        <v>2310</v>
      </c>
      <c r="F1766" s="46">
        <f>INDEX(Δεδομένα!$P:$P,MATCH('2021'!E1766,Δεδομένα!$O:$O,0))</f>
        <v>61</v>
      </c>
      <c r="G1766" s="49" t="s">
        <v>2170</v>
      </c>
      <c r="H1766" s="51" t="str">
        <f>INDEX(Δεδομένα!B$1:B$51,MATCH('2021'!G1766,Δεδομένα!A$1:A$51,0))</f>
        <v>ΚΕΝΤΡΙΚΗΣ ΜΑΚΕΔΟΝΙΑΣ</v>
      </c>
      <c r="I1766" s="53">
        <f>INDEX(Δεδομένα!E$1:E$13,MATCH('2021'!H1766,Δεδομένα!D$1:D$13,0))</f>
        <v>3</v>
      </c>
      <c r="J1766" s="4">
        <v>44451</v>
      </c>
      <c r="K1766" s="3" t="s">
        <v>1300</v>
      </c>
      <c r="L1766" s="17" t="str">
        <f t="shared" si="124"/>
        <v>12/09/2021 11:45</v>
      </c>
      <c r="M1766" s="4">
        <v>44451</v>
      </c>
      <c r="N1766" s="3" t="s">
        <v>223</v>
      </c>
      <c r="O1766" s="17" t="str">
        <f t="shared" si="125"/>
        <v>12/09/2021 12:20</v>
      </c>
      <c r="P1766" s="24">
        <f t="shared" si="126"/>
        <v>2.4305555554747116E-2</v>
      </c>
      <c r="Q1766" s="28">
        <v>0</v>
      </c>
      <c r="R1766" s="27">
        <f t="shared" si="127"/>
        <v>34.999999998835847</v>
      </c>
      <c r="S1766" s="3" t="s">
        <v>4</v>
      </c>
      <c r="T1766" s="3" t="s">
        <v>2311</v>
      </c>
      <c r="U1766" s="3" t="s">
        <v>4</v>
      </c>
      <c r="V1766" s="3" t="s">
        <v>2314</v>
      </c>
      <c r="W1766" s="5">
        <v>0</v>
      </c>
      <c r="X1766" s="5">
        <v>0</v>
      </c>
      <c r="Y1766" s="5">
        <v>0</v>
      </c>
      <c r="Z1766" s="5">
        <v>0</v>
      </c>
      <c r="AA1766" s="5">
        <v>0.1</v>
      </c>
      <c r="AB1766" s="5">
        <v>0</v>
      </c>
      <c r="AC1766" s="5">
        <v>0</v>
      </c>
      <c r="AD1766" s="5">
        <v>0</v>
      </c>
      <c r="AE1766" s="2">
        <v>2</v>
      </c>
      <c r="AF1766" s="2">
        <v>0</v>
      </c>
      <c r="AG1766" s="2">
        <v>0</v>
      </c>
      <c r="AH1766" s="2">
        <v>0</v>
      </c>
      <c r="AI1766" s="2">
        <v>0</v>
      </c>
      <c r="AJ1766" s="2">
        <v>1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</row>
    <row r="1767" spans="1:46" x14ac:dyDescent="0.2">
      <c r="A1767" s="2">
        <v>1695152</v>
      </c>
      <c r="B1767" s="2">
        <v>890699</v>
      </c>
      <c r="C1767" s="7">
        <v>22.498999506727401</v>
      </c>
      <c r="D1767" s="7">
        <v>40.800811016497597</v>
      </c>
      <c r="E1767" s="19" t="s">
        <v>2310</v>
      </c>
      <c r="F1767" s="46">
        <f>INDEX(Δεδομένα!$P:$P,MATCH('2021'!E1767,Δεδομένα!$O:$O,0))</f>
        <v>61</v>
      </c>
      <c r="G1767" s="49" t="s">
        <v>2170</v>
      </c>
      <c r="H1767" s="51" t="str">
        <f>INDEX(Δεδομένα!B$1:B$51,MATCH('2021'!G1767,Δεδομένα!A$1:A$51,0))</f>
        <v>ΚΕΝΤΡΙΚΗΣ ΜΑΚΕΔΟΝΙΑΣ</v>
      </c>
      <c r="I1767" s="53">
        <f>INDEX(Δεδομένα!E$1:E$13,MATCH('2021'!H1767,Δεδομένα!D$1:D$13,0))</f>
        <v>3</v>
      </c>
      <c r="J1767" s="4">
        <v>44451</v>
      </c>
      <c r="K1767" s="3" t="s">
        <v>196</v>
      </c>
      <c r="L1767" s="17" t="str">
        <f t="shared" si="124"/>
        <v>12/09/2021 14:15</v>
      </c>
      <c r="M1767" s="4">
        <v>44451</v>
      </c>
      <c r="N1767" s="3" t="s">
        <v>407</v>
      </c>
      <c r="O1767" s="17" t="str">
        <f t="shared" si="125"/>
        <v>12/09/2021 15:40</v>
      </c>
      <c r="P1767" s="24">
        <f t="shared" si="126"/>
        <v>5.9027777781011537E-2</v>
      </c>
      <c r="Q1767" s="28">
        <v>0</v>
      </c>
      <c r="R1767" s="27">
        <f t="shared" si="127"/>
        <v>85.000000004656613</v>
      </c>
      <c r="S1767" s="3" t="s">
        <v>4</v>
      </c>
      <c r="T1767" s="3" t="s">
        <v>2311</v>
      </c>
      <c r="U1767" s="3" t="s">
        <v>4</v>
      </c>
      <c r="V1767" s="3" t="s">
        <v>2314</v>
      </c>
      <c r="W1767" s="5">
        <v>0</v>
      </c>
      <c r="X1767" s="5">
        <v>0</v>
      </c>
      <c r="Y1767" s="5">
        <v>0</v>
      </c>
      <c r="Z1767" s="5">
        <v>9</v>
      </c>
      <c r="AA1767" s="5">
        <v>1</v>
      </c>
      <c r="AB1767" s="5">
        <v>0</v>
      </c>
      <c r="AC1767" s="5">
        <v>0</v>
      </c>
      <c r="AD1767" s="5">
        <v>0</v>
      </c>
      <c r="AE1767" s="2">
        <v>7</v>
      </c>
      <c r="AF1767" s="2">
        <v>0</v>
      </c>
      <c r="AG1767" s="2">
        <v>0</v>
      </c>
      <c r="AH1767" s="2">
        <v>0</v>
      </c>
      <c r="AI1767" s="2">
        <v>0</v>
      </c>
      <c r="AJ1767" s="2">
        <v>4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</row>
    <row r="1768" spans="1:46" x14ac:dyDescent="0.2">
      <c r="A1768" s="2">
        <v>1695343</v>
      </c>
      <c r="B1768" s="2">
        <v>890934</v>
      </c>
      <c r="C1768" s="7">
        <v>22.428792281831999</v>
      </c>
      <c r="D1768" s="7">
        <v>40.744588331897802</v>
      </c>
      <c r="E1768" s="19" t="s">
        <v>2310</v>
      </c>
      <c r="F1768" s="46">
        <f>INDEX(Δεδομένα!$P:$P,MATCH('2021'!E1768,Δεδομένα!$O:$O,0))</f>
        <v>61</v>
      </c>
      <c r="G1768" s="49" t="s">
        <v>2170</v>
      </c>
      <c r="H1768" s="51" t="str">
        <f>INDEX(Δεδομένα!B$1:B$51,MATCH('2021'!G1768,Δεδομένα!A$1:A$51,0))</f>
        <v>ΚΕΝΤΡΙΚΗΣ ΜΑΚΕΔΟΝΙΑΣ</v>
      </c>
      <c r="I1768" s="53">
        <f>INDEX(Δεδομένα!E$1:E$13,MATCH('2021'!H1768,Δεδομένα!D$1:D$13,0))</f>
        <v>3</v>
      </c>
      <c r="J1768" s="4">
        <v>44452</v>
      </c>
      <c r="K1768" s="3" t="s">
        <v>451</v>
      </c>
      <c r="L1768" s="17" t="str">
        <f t="shared" si="124"/>
        <v>13/09/2021 14:44</v>
      </c>
      <c r="M1768" s="4">
        <v>44452</v>
      </c>
      <c r="N1768" s="3" t="s">
        <v>1893</v>
      </c>
      <c r="O1768" s="17" t="str">
        <f t="shared" si="125"/>
        <v>13/09/2021 15:31</v>
      </c>
      <c r="P1768" s="24">
        <f t="shared" si="126"/>
        <v>3.2638888886140194E-2</v>
      </c>
      <c r="Q1768" s="28">
        <v>0</v>
      </c>
      <c r="R1768" s="27">
        <f t="shared" si="127"/>
        <v>46.999999996041879</v>
      </c>
      <c r="S1768" s="3" t="s">
        <v>4</v>
      </c>
      <c r="T1768" s="3" t="s">
        <v>2311</v>
      </c>
      <c r="U1768" s="3" t="s">
        <v>2318</v>
      </c>
      <c r="V1768" s="3" t="s">
        <v>2341</v>
      </c>
      <c r="W1768" s="5">
        <v>0</v>
      </c>
      <c r="X1768" s="5">
        <v>0</v>
      </c>
      <c r="Y1768" s="5">
        <v>0</v>
      </c>
      <c r="Z1768" s="5">
        <v>0</v>
      </c>
      <c r="AA1768" s="5">
        <v>10</v>
      </c>
      <c r="AB1768" s="5">
        <v>0</v>
      </c>
      <c r="AC1768" s="5">
        <v>0</v>
      </c>
      <c r="AD1768" s="5">
        <v>0</v>
      </c>
      <c r="AE1768" s="2">
        <v>2</v>
      </c>
      <c r="AF1768" s="2">
        <v>0</v>
      </c>
      <c r="AG1768" s="2">
        <v>0</v>
      </c>
      <c r="AH1768" s="2">
        <v>0</v>
      </c>
      <c r="AI1768" s="2">
        <v>0</v>
      </c>
      <c r="AJ1768" s="2">
        <v>1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</row>
    <row r="1769" spans="1:46" x14ac:dyDescent="0.2">
      <c r="A1769" s="2">
        <v>1695351</v>
      </c>
      <c r="B1769" s="2">
        <v>890942</v>
      </c>
      <c r="C1769" s="7">
        <v>22.330881606057801</v>
      </c>
      <c r="D1769" s="7">
        <v>40.777499168870499</v>
      </c>
      <c r="E1769" s="19" t="s">
        <v>2310</v>
      </c>
      <c r="F1769" s="46">
        <f>INDEX(Δεδομένα!$P:$P,MATCH('2021'!E1769,Δεδομένα!$O:$O,0))</f>
        <v>61</v>
      </c>
      <c r="G1769" s="49" t="s">
        <v>2170</v>
      </c>
      <c r="H1769" s="51" t="str">
        <f>INDEX(Δεδομένα!B$1:B$51,MATCH('2021'!G1769,Δεδομένα!A$1:A$51,0))</f>
        <v>ΚΕΝΤΡΙΚΗΣ ΜΑΚΕΔΟΝΙΑΣ</v>
      </c>
      <c r="I1769" s="53">
        <f>INDEX(Δεδομένα!E$1:E$13,MATCH('2021'!H1769,Δεδομένα!D$1:D$13,0))</f>
        <v>3</v>
      </c>
      <c r="J1769" s="4">
        <v>44452</v>
      </c>
      <c r="K1769" s="3" t="s">
        <v>1018</v>
      </c>
      <c r="L1769" s="17" t="str">
        <f t="shared" si="124"/>
        <v>13/09/2021 15:35</v>
      </c>
      <c r="M1769" s="4">
        <v>44452</v>
      </c>
      <c r="N1769" s="3" t="s">
        <v>387</v>
      </c>
      <c r="O1769" s="17" t="str">
        <f t="shared" si="125"/>
        <v>13/09/2021 15:58</v>
      </c>
      <c r="P1769" s="24">
        <f t="shared" si="126"/>
        <v>1.5972222223354038E-2</v>
      </c>
      <c r="Q1769" s="28">
        <v>0</v>
      </c>
      <c r="R1769" s="27">
        <f t="shared" si="127"/>
        <v>23.000000001629815</v>
      </c>
      <c r="S1769" s="3" t="s">
        <v>4</v>
      </c>
      <c r="T1769" s="3" t="s">
        <v>2311</v>
      </c>
      <c r="U1769" s="3" t="s">
        <v>2333</v>
      </c>
      <c r="V1769" s="3" t="s">
        <v>2335</v>
      </c>
      <c r="W1769" s="5">
        <v>0</v>
      </c>
      <c r="X1769" s="5">
        <v>0</v>
      </c>
      <c r="Y1769" s="5">
        <v>0</v>
      </c>
      <c r="Z1769" s="5">
        <v>0</v>
      </c>
      <c r="AA1769" s="5">
        <v>0.1</v>
      </c>
      <c r="AB1769" s="5">
        <v>0</v>
      </c>
      <c r="AC1769" s="5">
        <v>0</v>
      </c>
      <c r="AD1769" s="5">
        <v>0</v>
      </c>
      <c r="AE1769" s="2">
        <v>2</v>
      </c>
      <c r="AF1769" s="2">
        <v>0</v>
      </c>
      <c r="AG1769" s="2">
        <v>0</v>
      </c>
      <c r="AH1769" s="2">
        <v>0</v>
      </c>
      <c r="AI1769" s="2">
        <v>0</v>
      </c>
      <c r="AJ1769" s="2">
        <v>2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</row>
    <row r="1770" spans="1:46" x14ac:dyDescent="0.2">
      <c r="A1770" s="2">
        <v>1695903</v>
      </c>
      <c r="B1770" s="2">
        <v>891428</v>
      </c>
      <c r="C1770" s="7">
        <v>22.408361909992699</v>
      </c>
      <c r="D1770" s="7">
        <v>40.7822073522021</v>
      </c>
      <c r="E1770" s="19" t="s">
        <v>2310</v>
      </c>
      <c r="F1770" s="46">
        <f>INDEX(Δεδομένα!$P:$P,MATCH('2021'!E1770,Δεδομένα!$O:$O,0))</f>
        <v>61</v>
      </c>
      <c r="G1770" s="49" t="s">
        <v>2170</v>
      </c>
      <c r="H1770" s="51" t="str">
        <f>INDEX(Δεδομένα!B$1:B$51,MATCH('2021'!G1770,Δεδομένα!A$1:A$51,0))</f>
        <v>ΚΕΝΤΡΙΚΗΣ ΜΑΚΕΔΟΝΙΑΣ</v>
      </c>
      <c r="I1770" s="53">
        <f>INDEX(Δεδομένα!E$1:E$13,MATCH('2021'!H1770,Δεδομένα!D$1:D$13,0))</f>
        <v>3</v>
      </c>
      <c r="J1770" s="4">
        <v>44454</v>
      </c>
      <c r="K1770" s="3" t="s">
        <v>347</v>
      </c>
      <c r="L1770" s="17" t="str">
        <f t="shared" si="124"/>
        <v>15/09/2021 14:08</v>
      </c>
      <c r="M1770" s="4">
        <v>44454</v>
      </c>
      <c r="N1770" s="3" t="s">
        <v>883</v>
      </c>
      <c r="O1770" s="17" t="str">
        <f t="shared" si="125"/>
        <v>15/09/2021 14:18</v>
      </c>
      <c r="P1770" s="24">
        <f t="shared" si="126"/>
        <v>6.9444444452528842E-3</v>
      </c>
      <c r="Q1770" s="28">
        <v>0</v>
      </c>
      <c r="R1770" s="27">
        <f t="shared" si="127"/>
        <v>10.000000001164153</v>
      </c>
      <c r="S1770" s="3" t="s">
        <v>4</v>
      </c>
      <c r="T1770" s="3" t="s">
        <v>2311</v>
      </c>
      <c r="U1770" s="3" t="s">
        <v>2318</v>
      </c>
      <c r="V1770" s="3" t="s">
        <v>2319</v>
      </c>
      <c r="W1770" s="5">
        <v>0</v>
      </c>
      <c r="X1770" s="5">
        <v>0</v>
      </c>
      <c r="Y1770" s="5">
        <v>0</v>
      </c>
      <c r="Z1770" s="5">
        <v>0.1</v>
      </c>
      <c r="AA1770" s="5">
        <v>0</v>
      </c>
      <c r="AB1770" s="5">
        <v>0</v>
      </c>
      <c r="AC1770" s="5">
        <v>0</v>
      </c>
      <c r="AD1770" s="5">
        <v>0</v>
      </c>
      <c r="AE1770" s="2">
        <v>2</v>
      </c>
      <c r="AF1770" s="2">
        <v>0</v>
      </c>
      <c r="AG1770" s="2">
        <v>0</v>
      </c>
      <c r="AH1770" s="2">
        <v>0</v>
      </c>
      <c r="AI1770" s="2">
        <v>0</v>
      </c>
      <c r="AJ1770" s="2">
        <v>1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</row>
    <row r="1771" spans="1:46" x14ac:dyDescent="0.2">
      <c r="A1771" s="2">
        <v>1696160</v>
      </c>
      <c r="B1771" s="2">
        <v>891765</v>
      </c>
      <c r="C1771" s="7">
        <v>22.325785089855799</v>
      </c>
      <c r="D1771" s="7">
        <v>40.838929452522201</v>
      </c>
      <c r="E1771" s="19" t="s">
        <v>2310</v>
      </c>
      <c r="F1771" s="46">
        <f>INDEX(Δεδομένα!$P:$P,MATCH('2021'!E1771,Δεδομένα!$O:$O,0))</f>
        <v>61</v>
      </c>
      <c r="G1771" s="49" t="s">
        <v>2170</v>
      </c>
      <c r="H1771" s="51" t="str">
        <f>INDEX(Δεδομένα!B$1:B$51,MATCH('2021'!G1771,Δεδομένα!A$1:A$51,0))</f>
        <v>ΚΕΝΤΡΙΚΗΣ ΜΑΚΕΔΟΝΙΑΣ</v>
      </c>
      <c r="I1771" s="53">
        <f>INDEX(Δεδομένα!E$1:E$13,MATCH('2021'!H1771,Δεδομένα!D$1:D$13,0))</f>
        <v>3</v>
      </c>
      <c r="J1771" s="4">
        <v>44455</v>
      </c>
      <c r="K1771" s="3" t="s">
        <v>295</v>
      </c>
      <c r="L1771" s="17" t="str">
        <f t="shared" si="124"/>
        <v>16/09/2021 18:54</v>
      </c>
      <c r="M1771" s="4">
        <v>44455</v>
      </c>
      <c r="N1771" s="3" t="s">
        <v>1238</v>
      </c>
      <c r="O1771" s="17" t="str">
        <f t="shared" si="125"/>
        <v>16/09/2021 21:05</v>
      </c>
      <c r="P1771" s="24">
        <f t="shared" si="126"/>
        <v>9.0972222220443655E-2</v>
      </c>
      <c r="Q1771" s="28">
        <v>0</v>
      </c>
      <c r="R1771" s="27">
        <f t="shared" si="127"/>
        <v>130.99999999743886</v>
      </c>
      <c r="S1771" s="3" t="s">
        <v>4</v>
      </c>
      <c r="T1771" s="3" t="s">
        <v>2311</v>
      </c>
      <c r="U1771" s="3" t="s">
        <v>2359</v>
      </c>
      <c r="V1771" s="3" t="s">
        <v>2360</v>
      </c>
      <c r="W1771" s="5">
        <v>0</v>
      </c>
      <c r="X1771" s="5">
        <v>0</v>
      </c>
      <c r="Y1771" s="5">
        <v>0</v>
      </c>
      <c r="Z1771" s="5">
        <v>0.5</v>
      </c>
      <c r="AA1771" s="5">
        <v>0.5</v>
      </c>
      <c r="AB1771" s="5">
        <v>0</v>
      </c>
      <c r="AC1771" s="5">
        <v>2</v>
      </c>
      <c r="AD1771" s="5">
        <v>0</v>
      </c>
      <c r="AE1771" s="2">
        <v>4</v>
      </c>
      <c r="AF1771" s="2">
        <v>0</v>
      </c>
      <c r="AG1771" s="2">
        <v>0</v>
      </c>
      <c r="AH1771" s="2">
        <v>0</v>
      </c>
      <c r="AI1771" s="2">
        <v>0</v>
      </c>
      <c r="AJ1771" s="2">
        <v>2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</row>
    <row r="1772" spans="1:46" x14ac:dyDescent="0.2">
      <c r="A1772" s="2">
        <v>1696694</v>
      </c>
      <c r="B1772" s="2">
        <v>891980</v>
      </c>
      <c r="C1772" s="7">
        <v>22.314563476776399</v>
      </c>
      <c r="D1772" s="7">
        <v>40.839617707434101</v>
      </c>
      <c r="E1772" s="19" t="s">
        <v>2310</v>
      </c>
      <c r="F1772" s="46">
        <f>INDEX(Δεδομένα!$P:$P,MATCH('2021'!E1772,Δεδομένα!$O:$O,0))</f>
        <v>61</v>
      </c>
      <c r="G1772" s="49" t="s">
        <v>2170</v>
      </c>
      <c r="H1772" s="51" t="str">
        <f>INDEX(Δεδομένα!B$1:B$51,MATCH('2021'!G1772,Δεδομένα!A$1:A$51,0))</f>
        <v>ΚΕΝΤΡΙΚΗΣ ΜΑΚΕΔΟΝΙΑΣ</v>
      </c>
      <c r="I1772" s="53">
        <f>INDEX(Δεδομένα!E$1:E$13,MATCH('2021'!H1772,Δεδομένα!D$1:D$13,0))</f>
        <v>3</v>
      </c>
      <c r="J1772" s="4">
        <v>44456</v>
      </c>
      <c r="K1772" s="3" t="s">
        <v>852</v>
      </c>
      <c r="L1772" s="17" t="str">
        <f t="shared" si="124"/>
        <v>17/09/2021 16:54</v>
      </c>
      <c r="M1772" s="4">
        <v>44456</v>
      </c>
      <c r="N1772" s="3" t="s">
        <v>510</v>
      </c>
      <c r="O1772" s="17" t="str">
        <f t="shared" si="125"/>
        <v>17/09/2021 17:20</v>
      </c>
      <c r="P1772" s="24">
        <f t="shared" si="126"/>
        <v>1.805555554892635E-2</v>
      </c>
      <c r="Q1772" s="28">
        <v>0</v>
      </c>
      <c r="R1772" s="27">
        <f t="shared" si="127"/>
        <v>25.999999990453944</v>
      </c>
      <c r="S1772" s="3" t="s">
        <v>4</v>
      </c>
      <c r="T1772" s="3" t="s">
        <v>2311</v>
      </c>
      <c r="U1772" s="3" t="s">
        <v>2359</v>
      </c>
      <c r="V1772" s="3" t="s">
        <v>2360</v>
      </c>
      <c r="W1772" s="5">
        <v>0</v>
      </c>
      <c r="X1772" s="5">
        <v>0</v>
      </c>
      <c r="Y1772" s="5">
        <v>0</v>
      </c>
      <c r="Z1772" s="5">
        <v>0.1</v>
      </c>
      <c r="AA1772" s="5">
        <v>0</v>
      </c>
      <c r="AB1772" s="5">
        <v>0</v>
      </c>
      <c r="AC1772" s="5">
        <v>0</v>
      </c>
      <c r="AD1772" s="5">
        <v>0</v>
      </c>
      <c r="AE1772" s="2">
        <v>2</v>
      </c>
      <c r="AF1772" s="2">
        <v>0</v>
      </c>
      <c r="AG1772" s="2">
        <v>0</v>
      </c>
      <c r="AH1772" s="2">
        <v>0</v>
      </c>
      <c r="AI1772" s="2">
        <v>0</v>
      </c>
      <c r="AJ1772" s="2">
        <v>1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</row>
    <row r="1773" spans="1:46" x14ac:dyDescent="0.2">
      <c r="A1773" s="2">
        <v>1696700</v>
      </c>
      <c r="B1773" s="2">
        <v>892199</v>
      </c>
      <c r="C1773" s="7">
        <v>22.2536943053017</v>
      </c>
      <c r="D1773" s="7">
        <v>40.838942785611998</v>
      </c>
      <c r="E1773" s="19" t="s">
        <v>2310</v>
      </c>
      <c r="F1773" s="46">
        <f>INDEX(Δεδομένα!$P:$P,MATCH('2021'!E1773,Δεδομένα!$O:$O,0))</f>
        <v>61</v>
      </c>
      <c r="G1773" s="49" t="s">
        <v>2170</v>
      </c>
      <c r="H1773" s="51" t="str">
        <f>INDEX(Δεδομένα!B$1:B$51,MATCH('2021'!G1773,Δεδομένα!A$1:A$51,0))</f>
        <v>ΚΕΝΤΡΙΚΗΣ ΜΑΚΕΔΟΝΙΑΣ</v>
      </c>
      <c r="I1773" s="53">
        <f>INDEX(Δεδομένα!E$1:E$13,MATCH('2021'!H1773,Δεδομένα!D$1:D$13,0))</f>
        <v>3</v>
      </c>
      <c r="J1773" s="4">
        <v>44457</v>
      </c>
      <c r="K1773" s="3" t="s">
        <v>179</v>
      </c>
      <c r="L1773" s="17" t="str">
        <f t="shared" si="124"/>
        <v>18/09/2021 13:33</v>
      </c>
      <c r="M1773" s="4">
        <v>44457</v>
      </c>
      <c r="N1773" s="3" t="s">
        <v>564</v>
      </c>
      <c r="O1773" s="17" t="str">
        <f t="shared" si="125"/>
        <v>18/09/2021 17:52</v>
      </c>
      <c r="P1773" s="24">
        <f t="shared" si="126"/>
        <v>0.17986111110803904</v>
      </c>
      <c r="Q1773" s="28">
        <v>0</v>
      </c>
      <c r="R1773" s="27">
        <f t="shared" si="127"/>
        <v>258.99999999557622</v>
      </c>
      <c r="S1773" s="3" t="s">
        <v>4</v>
      </c>
      <c r="T1773" s="3" t="s">
        <v>2311</v>
      </c>
      <c r="U1773" s="3" t="s">
        <v>2355</v>
      </c>
      <c r="V1773" s="3" t="s">
        <v>2387</v>
      </c>
      <c r="W1773" s="5">
        <v>0</v>
      </c>
      <c r="X1773" s="5">
        <v>0</v>
      </c>
      <c r="Y1773" s="5">
        <v>0</v>
      </c>
      <c r="Z1773" s="5">
        <v>20</v>
      </c>
      <c r="AA1773" s="5">
        <v>0</v>
      </c>
      <c r="AB1773" s="5">
        <v>0</v>
      </c>
      <c r="AC1773" s="5">
        <v>0</v>
      </c>
      <c r="AD1773" s="5">
        <v>0</v>
      </c>
      <c r="AE1773" s="2">
        <v>13</v>
      </c>
      <c r="AF1773" s="2">
        <v>0</v>
      </c>
      <c r="AG1773" s="2">
        <v>0</v>
      </c>
      <c r="AH1773" s="2">
        <v>0</v>
      </c>
      <c r="AI1773" s="2">
        <v>0</v>
      </c>
      <c r="AJ1773" s="2">
        <v>5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</row>
    <row r="1774" spans="1:46" x14ac:dyDescent="0.2">
      <c r="A1774" s="2">
        <v>1696748</v>
      </c>
      <c r="B1774" s="2">
        <v>892312</v>
      </c>
      <c r="C1774" s="7">
        <v>22.273723602294901</v>
      </c>
      <c r="D1774" s="7">
        <v>40.827392578125</v>
      </c>
      <c r="E1774" s="19" t="s">
        <v>2310</v>
      </c>
      <c r="F1774" s="46">
        <f>INDEX(Δεδομένα!$P:$P,MATCH('2021'!E1774,Δεδομένα!$O:$O,0))</f>
        <v>61</v>
      </c>
      <c r="G1774" s="49" t="s">
        <v>2170</v>
      </c>
      <c r="H1774" s="51" t="str">
        <f>INDEX(Δεδομένα!B$1:B$51,MATCH('2021'!G1774,Δεδομένα!A$1:A$51,0))</f>
        <v>ΚΕΝΤΡΙΚΗΣ ΜΑΚΕΔΟΝΙΑΣ</v>
      </c>
      <c r="I1774" s="53">
        <f>INDEX(Δεδομένα!E$1:E$13,MATCH('2021'!H1774,Δεδομένα!D$1:D$13,0))</f>
        <v>3</v>
      </c>
      <c r="J1774" s="4">
        <v>44457</v>
      </c>
      <c r="K1774" s="3" t="s">
        <v>341</v>
      </c>
      <c r="L1774" s="17" t="str">
        <f t="shared" si="124"/>
        <v>18/09/2021 17:55</v>
      </c>
      <c r="M1774" s="4">
        <v>44457</v>
      </c>
      <c r="N1774" s="3" t="s">
        <v>566</v>
      </c>
      <c r="O1774" s="17" t="str">
        <f t="shared" si="125"/>
        <v>18/09/2021 18:40</v>
      </c>
      <c r="P1774" s="24">
        <f t="shared" si="126"/>
        <v>3.125E-2</v>
      </c>
      <c r="Q1774" s="28">
        <v>0</v>
      </c>
      <c r="R1774" s="27">
        <f t="shared" si="127"/>
        <v>45</v>
      </c>
      <c r="S1774" s="3" t="s">
        <v>4</v>
      </c>
      <c r="T1774" s="3" t="s">
        <v>2311</v>
      </c>
      <c r="U1774" s="3" t="s">
        <v>2355</v>
      </c>
      <c r="V1774" s="3" t="s">
        <v>2387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10</v>
      </c>
      <c r="AD1774" s="5">
        <v>0</v>
      </c>
      <c r="AE1774" s="2">
        <v>3</v>
      </c>
      <c r="AF1774" s="2">
        <v>0</v>
      </c>
      <c r="AG1774" s="2">
        <v>0</v>
      </c>
      <c r="AH1774" s="2">
        <v>0</v>
      </c>
      <c r="AI1774" s="2">
        <v>0</v>
      </c>
      <c r="AJ1774" s="2">
        <v>2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</row>
    <row r="1775" spans="1:46" x14ac:dyDescent="0.2">
      <c r="A1775" s="2">
        <v>1697751</v>
      </c>
      <c r="B1775" s="2">
        <v>893338</v>
      </c>
      <c r="C1775" s="7">
        <v>22.257481010710599</v>
      </c>
      <c r="D1775" s="7">
        <v>40.748883562022499</v>
      </c>
      <c r="E1775" s="19" t="s">
        <v>2310</v>
      </c>
      <c r="F1775" s="46">
        <f>INDEX(Δεδομένα!$P:$P,MATCH('2021'!E1775,Δεδομένα!$O:$O,0))</f>
        <v>61</v>
      </c>
      <c r="G1775" s="49" t="s">
        <v>2170</v>
      </c>
      <c r="H1775" s="51" t="str">
        <f>INDEX(Δεδομένα!B$1:B$51,MATCH('2021'!G1775,Δεδομένα!A$1:A$51,0))</f>
        <v>ΚΕΝΤΡΙΚΗΣ ΜΑΚΕΔΟΝΙΑΣ</v>
      </c>
      <c r="I1775" s="53">
        <f>INDEX(Δεδομένα!E$1:E$13,MATCH('2021'!H1775,Δεδομένα!D$1:D$13,0))</f>
        <v>3</v>
      </c>
      <c r="J1775" s="4">
        <v>44461</v>
      </c>
      <c r="K1775" s="3" t="s">
        <v>591</v>
      </c>
      <c r="L1775" s="17" t="str">
        <f t="shared" si="124"/>
        <v>22/09/2021 16:19</v>
      </c>
      <c r="M1775" s="4">
        <v>44461</v>
      </c>
      <c r="N1775" s="3" t="s">
        <v>411</v>
      </c>
      <c r="O1775" s="17" t="str">
        <f t="shared" si="125"/>
        <v>22/09/2021 17:10</v>
      </c>
      <c r="P1775" s="24">
        <f t="shared" si="126"/>
        <v>3.5416666672972497E-2</v>
      </c>
      <c r="Q1775" s="28">
        <v>0</v>
      </c>
      <c r="R1775" s="27">
        <f t="shared" si="127"/>
        <v>51.000000009080395</v>
      </c>
      <c r="S1775" s="3" t="s">
        <v>4</v>
      </c>
      <c r="T1775" s="3" t="s">
        <v>2311</v>
      </c>
      <c r="U1775" s="3" t="s">
        <v>2326</v>
      </c>
      <c r="V1775" s="3" t="s">
        <v>2327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2</v>
      </c>
      <c r="AD1775" s="5">
        <v>0</v>
      </c>
      <c r="AE1775" s="2">
        <v>2</v>
      </c>
      <c r="AF1775" s="2">
        <v>0</v>
      </c>
      <c r="AG1775" s="2">
        <v>0</v>
      </c>
      <c r="AH1775" s="2">
        <v>0</v>
      </c>
      <c r="AI1775" s="2">
        <v>0</v>
      </c>
      <c r="AJ1775" s="2">
        <v>1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</row>
    <row r="1776" spans="1:46" x14ac:dyDescent="0.2">
      <c r="A1776" s="2">
        <v>1697753</v>
      </c>
      <c r="B1776" s="2">
        <v>893390</v>
      </c>
      <c r="C1776" s="7">
        <v>22.359392578110601</v>
      </c>
      <c r="D1776" s="7">
        <v>40.7737428525515</v>
      </c>
      <c r="E1776" s="19" t="s">
        <v>2310</v>
      </c>
      <c r="F1776" s="46">
        <f>INDEX(Δεδομένα!$P:$P,MATCH('2021'!E1776,Δεδομένα!$O:$O,0))</f>
        <v>61</v>
      </c>
      <c r="G1776" s="49" t="s">
        <v>2170</v>
      </c>
      <c r="H1776" s="51" t="str">
        <f>INDEX(Δεδομένα!B$1:B$51,MATCH('2021'!G1776,Δεδομένα!A$1:A$51,0))</f>
        <v>ΚΕΝΤΡΙΚΗΣ ΜΑΚΕΔΟΝΙΑΣ</v>
      </c>
      <c r="I1776" s="53">
        <f>INDEX(Δεδομένα!E$1:E$13,MATCH('2021'!H1776,Δεδομένα!D$1:D$13,0))</f>
        <v>3</v>
      </c>
      <c r="J1776" s="4">
        <v>44461</v>
      </c>
      <c r="K1776" s="3" t="s">
        <v>1419</v>
      </c>
      <c r="L1776" s="17" t="str">
        <f t="shared" si="124"/>
        <v>22/09/2021 19:41</v>
      </c>
      <c r="M1776" s="4">
        <v>44461</v>
      </c>
      <c r="N1776" s="3" t="s">
        <v>558</v>
      </c>
      <c r="O1776" s="17" t="str">
        <f t="shared" si="125"/>
        <v>22/09/2021 20:04</v>
      </c>
      <c r="P1776" s="24">
        <f t="shared" si="126"/>
        <v>1.597222221607808E-2</v>
      </c>
      <c r="Q1776" s="28">
        <v>0</v>
      </c>
      <c r="R1776" s="27">
        <f t="shared" si="127"/>
        <v>22.999999991152436</v>
      </c>
      <c r="S1776" s="3" t="s">
        <v>4</v>
      </c>
      <c r="T1776" s="3" t="s">
        <v>2311</v>
      </c>
      <c r="U1776" s="3" t="s">
        <v>2333</v>
      </c>
      <c r="V1776" s="3" t="s">
        <v>2335</v>
      </c>
      <c r="W1776" s="5">
        <v>0</v>
      </c>
      <c r="X1776" s="5">
        <v>0</v>
      </c>
      <c r="Y1776" s="5">
        <v>0</v>
      </c>
      <c r="Z1776" s="5">
        <v>0.1</v>
      </c>
      <c r="AA1776" s="5">
        <v>0</v>
      </c>
      <c r="AB1776" s="5">
        <v>0</v>
      </c>
      <c r="AC1776" s="5">
        <v>0</v>
      </c>
      <c r="AD1776" s="5">
        <v>0</v>
      </c>
      <c r="AE1776" s="2">
        <v>2</v>
      </c>
      <c r="AF1776" s="2">
        <v>0</v>
      </c>
      <c r="AG1776" s="2">
        <v>0</v>
      </c>
      <c r="AH1776" s="2">
        <v>0</v>
      </c>
      <c r="AI1776" s="2">
        <v>0</v>
      </c>
      <c r="AJ1776" s="2">
        <v>1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</row>
    <row r="1777" spans="1:46" x14ac:dyDescent="0.2">
      <c r="A1777" s="2">
        <v>1698439</v>
      </c>
      <c r="B1777" s="2">
        <v>893871</v>
      </c>
      <c r="C1777" s="7">
        <v>22.2854343630685</v>
      </c>
      <c r="D1777" s="7">
        <v>40.826779361655497</v>
      </c>
      <c r="E1777" s="19" t="s">
        <v>2310</v>
      </c>
      <c r="F1777" s="46">
        <f>INDEX(Δεδομένα!$P:$P,MATCH('2021'!E1777,Δεδομένα!$O:$O,0))</f>
        <v>61</v>
      </c>
      <c r="G1777" s="49" t="s">
        <v>2170</v>
      </c>
      <c r="H1777" s="51" t="str">
        <f>INDEX(Δεδομένα!B$1:B$51,MATCH('2021'!G1777,Δεδομένα!A$1:A$51,0))</f>
        <v>ΚΕΝΤΡΙΚΗΣ ΜΑΚΕΔΟΝΙΑΣ</v>
      </c>
      <c r="I1777" s="53">
        <f>INDEX(Δεδομένα!E$1:E$13,MATCH('2021'!H1777,Δεδομένα!D$1:D$13,0))</f>
        <v>3</v>
      </c>
      <c r="J1777" s="4">
        <v>44463</v>
      </c>
      <c r="K1777" s="3" t="s">
        <v>975</v>
      </c>
      <c r="L1777" s="17" t="str">
        <f t="shared" si="124"/>
        <v>24/09/2021 16:03</v>
      </c>
      <c r="M1777" s="4">
        <v>44463</v>
      </c>
      <c r="N1777" s="3" t="s">
        <v>962</v>
      </c>
      <c r="O1777" s="17" t="str">
        <f t="shared" si="125"/>
        <v>24/09/2021 16:38</v>
      </c>
      <c r="P1777" s="24">
        <f t="shared" si="126"/>
        <v>2.4305555562023073E-2</v>
      </c>
      <c r="Q1777" s="28">
        <v>0</v>
      </c>
      <c r="R1777" s="27">
        <f t="shared" si="127"/>
        <v>35.000000009313226</v>
      </c>
      <c r="S1777" s="3" t="s">
        <v>4</v>
      </c>
      <c r="T1777" s="3" t="s">
        <v>2311</v>
      </c>
      <c r="U1777" s="3" t="s">
        <v>2359</v>
      </c>
      <c r="V1777" s="3" t="s">
        <v>2360</v>
      </c>
      <c r="W1777" s="5">
        <v>0</v>
      </c>
      <c r="X1777" s="5">
        <v>0</v>
      </c>
      <c r="Y1777" s="5">
        <v>0</v>
      </c>
      <c r="Z1777" s="5">
        <v>0</v>
      </c>
      <c r="AA1777" s="5">
        <v>0.2</v>
      </c>
      <c r="AB1777" s="5">
        <v>0</v>
      </c>
      <c r="AC1777" s="5">
        <v>0</v>
      </c>
      <c r="AD1777" s="5">
        <v>0</v>
      </c>
      <c r="AE1777" s="2">
        <v>2</v>
      </c>
      <c r="AF1777" s="2">
        <v>0</v>
      </c>
      <c r="AG1777" s="2">
        <v>0</v>
      </c>
      <c r="AH1777" s="2">
        <v>0</v>
      </c>
      <c r="AI1777" s="2">
        <v>0</v>
      </c>
      <c r="AJ1777" s="2">
        <v>1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</row>
    <row r="1778" spans="1:46" x14ac:dyDescent="0.2">
      <c r="A1778" s="2">
        <v>1698445</v>
      </c>
      <c r="B1778" s="2">
        <v>893898</v>
      </c>
      <c r="C1778" s="7">
        <v>22.344806284918299</v>
      </c>
      <c r="D1778" s="7">
        <v>40.6729718798127</v>
      </c>
      <c r="E1778" s="19" t="s">
        <v>2310</v>
      </c>
      <c r="F1778" s="46">
        <f>INDEX(Δεδομένα!$P:$P,MATCH('2021'!E1778,Δεδομένα!$O:$O,0))</f>
        <v>61</v>
      </c>
      <c r="G1778" s="49" t="s">
        <v>2170</v>
      </c>
      <c r="H1778" s="51" t="str">
        <f>INDEX(Δεδομένα!B$1:B$51,MATCH('2021'!G1778,Δεδομένα!A$1:A$51,0))</f>
        <v>ΚΕΝΤΡΙΚΗΣ ΜΑΚΕΔΟΝΙΑΣ</v>
      </c>
      <c r="I1778" s="53">
        <f>INDEX(Δεδομένα!E$1:E$13,MATCH('2021'!H1778,Δεδομένα!D$1:D$13,0))</f>
        <v>3</v>
      </c>
      <c r="J1778" s="4">
        <v>44463</v>
      </c>
      <c r="K1778" s="3" t="s">
        <v>267</v>
      </c>
      <c r="L1778" s="17" t="str">
        <f t="shared" si="124"/>
        <v>24/09/2021 17:30</v>
      </c>
      <c r="M1778" s="4">
        <v>44463</v>
      </c>
      <c r="N1778" s="3" t="s">
        <v>13</v>
      </c>
      <c r="O1778" s="17" t="str">
        <f t="shared" si="125"/>
        <v>24/09/2021 18:50</v>
      </c>
      <c r="P1778" s="24">
        <f t="shared" si="126"/>
        <v>5.5555555554747116E-2</v>
      </c>
      <c r="Q1778" s="28">
        <v>0</v>
      </c>
      <c r="R1778" s="27">
        <f t="shared" si="127"/>
        <v>79.999999998835847</v>
      </c>
      <c r="S1778" s="3" t="s">
        <v>4</v>
      </c>
      <c r="T1778" s="3" t="s">
        <v>2311</v>
      </c>
      <c r="U1778" s="3" t="s">
        <v>2322</v>
      </c>
      <c r="V1778" s="3" t="s">
        <v>2323</v>
      </c>
      <c r="W1778" s="5">
        <v>0</v>
      </c>
      <c r="X1778" s="5">
        <v>0</v>
      </c>
      <c r="Y1778" s="5">
        <v>0</v>
      </c>
      <c r="Z1778" s="5">
        <v>0</v>
      </c>
      <c r="AA1778" s="5">
        <v>1</v>
      </c>
      <c r="AB1778" s="5">
        <v>0</v>
      </c>
      <c r="AC1778" s="5">
        <v>0</v>
      </c>
      <c r="AD1778" s="5">
        <v>0</v>
      </c>
      <c r="AE1778" s="2">
        <v>2</v>
      </c>
      <c r="AF1778" s="2">
        <v>0</v>
      </c>
      <c r="AG1778" s="2">
        <v>0</v>
      </c>
      <c r="AH1778" s="2">
        <v>0</v>
      </c>
      <c r="AI1778" s="2">
        <v>0</v>
      </c>
      <c r="AJ1778" s="2">
        <v>1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</row>
    <row r="1779" spans="1:46" x14ac:dyDescent="0.2">
      <c r="A1779" s="2">
        <v>1698463</v>
      </c>
      <c r="B1779" s="2">
        <v>894108</v>
      </c>
      <c r="C1779" s="7">
        <v>22.4464312710485</v>
      </c>
      <c r="D1779" s="7">
        <v>40.7655963341439</v>
      </c>
      <c r="E1779" s="19" t="s">
        <v>2310</v>
      </c>
      <c r="F1779" s="46">
        <f>INDEX(Δεδομένα!$P:$P,MATCH('2021'!E1779,Δεδομένα!$O:$O,0))</f>
        <v>61</v>
      </c>
      <c r="G1779" s="49" t="s">
        <v>2170</v>
      </c>
      <c r="H1779" s="51" t="str">
        <f>INDEX(Δεδομένα!B$1:B$51,MATCH('2021'!G1779,Δεδομένα!A$1:A$51,0))</f>
        <v>ΚΕΝΤΡΙΚΗΣ ΜΑΚΕΔΟΝΙΑΣ</v>
      </c>
      <c r="I1779" s="53">
        <f>INDEX(Δεδομένα!E$1:E$13,MATCH('2021'!H1779,Δεδομένα!D$1:D$13,0))</f>
        <v>3</v>
      </c>
      <c r="J1779" s="4">
        <v>44464</v>
      </c>
      <c r="K1779" s="3" t="s">
        <v>651</v>
      </c>
      <c r="L1779" s="17" t="str">
        <f t="shared" si="124"/>
        <v>25/09/2021 15:04</v>
      </c>
      <c r="M1779" s="4">
        <v>44464</v>
      </c>
      <c r="N1779" s="3" t="s">
        <v>370</v>
      </c>
      <c r="O1779" s="17" t="str">
        <f t="shared" si="125"/>
        <v>25/09/2021 17:45</v>
      </c>
      <c r="P1779" s="24">
        <f t="shared" si="126"/>
        <v>0.11180555555620231</v>
      </c>
      <c r="Q1779" s="28">
        <v>0</v>
      </c>
      <c r="R1779" s="27">
        <f t="shared" si="127"/>
        <v>161.00000000093132</v>
      </c>
      <c r="S1779" s="3" t="s">
        <v>4</v>
      </c>
      <c r="T1779" s="3" t="s">
        <v>2311</v>
      </c>
      <c r="U1779" s="3" t="s">
        <v>2318</v>
      </c>
      <c r="V1779" s="3" t="s">
        <v>2319</v>
      </c>
      <c r="W1779" s="5">
        <v>0</v>
      </c>
      <c r="X1779" s="5">
        <v>0</v>
      </c>
      <c r="Y1779" s="5">
        <v>0</v>
      </c>
      <c r="Z1779" s="5">
        <v>5</v>
      </c>
      <c r="AA1779" s="5">
        <v>0</v>
      </c>
      <c r="AB1779" s="5">
        <v>0</v>
      </c>
      <c r="AC1779" s="5">
        <v>0</v>
      </c>
      <c r="AD1779" s="5">
        <v>0</v>
      </c>
      <c r="AE1779" s="2">
        <v>2</v>
      </c>
      <c r="AF1779" s="2">
        <v>0</v>
      </c>
      <c r="AG1779" s="2">
        <v>0</v>
      </c>
      <c r="AH1779" s="2">
        <v>0</v>
      </c>
      <c r="AI1779" s="2">
        <v>0</v>
      </c>
      <c r="AJ1779" s="2">
        <v>1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</row>
    <row r="1780" spans="1:46" x14ac:dyDescent="0.2">
      <c r="A1780" s="2">
        <v>1698467</v>
      </c>
      <c r="B1780" s="2">
        <v>894142</v>
      </c>
      <c r="C1780" s="7">
        <v>22.2651010650331</v>
      </c>
      <c r="D1780" s="7">
        <v>40.859951984145901</v>
      </c>
      <c r="E1780" s="19" t="s">
        <v>2310</v>
      </c>
      <c r="F1780" s="46">
        <f>INDEX(Δεδομένα!$P:$P,MATCH('2021'!E1780,Δεδομένα!$O:$O,0))</f>
        <v>61</v>
      </c>
      <c r="G1780" s="49" t="s">
        <v>2170</v>
      </c>
      <c r="H1780" s="51" t="str">
        <f>INDEX(Δεδομένα!B$1:B$51,MATCH('2021'!G1780,Δεδομένα!A$1:A$51,0))</f>
        <v>ΚΕΝΤΡΙΚΗΣ ΜΑΚΕΔΟΝΙΑΣ</v>
      </c>
      <c r="I1780" s="53">
        <f>INDEX(Δεδομένα!E$1:E$13,MATCH('2021'!H1780,Δεδομένα!D$1:D$13,0))</f>
        <v>3</v>
      </c>
      <c r="J1780" s="4">
        <v>44464</v>
      </c>
      <c r="K1780" s="3" t="s">
        <v>202</v>
      </c>
      <c r="L1780" s="17" t="str">
        <f t="shared" si="124"/>
        <v>25/09/2021 16:33</v>
      </c>
      <c r="M1780" s="4">
        <v>44464</v>
      </c>
      <c r="N1780" s="3" t="s">
        <v>139</v>
      </c>
      <c r="O1780" s="17" t="str">
        <f t="shared" si="125"/>
        <v>25/09/2021 20:32</v>
      </c>
      <c r="P1780" s="24">
        <f t="shared" si="126"/>
        <v>0.16597222222480923</v>
      </c>
      <c r="Q1780" s="28">
        <v>0</v>
      </c>
      <c r="R1780" s="27">
        <f t="shared" si="127"/>
        <v>239.00000000372529</v>
      </c>
      <c r="S1780" s="3" t="s">
        <v>4</v>
      </c>
      <c r="T1780" s="3" t="s">
        <v>2311</v>
      </c>
      <c r="U1780" s="3" t="s">
        <v>2411</v>
      </c>
      <c r="V1780" s="3" t="s">
        <v>2317</v>
      </c>
      <c r="W1780" s="5">
        <v>0</v>
      </c>
      <c r="X1780" s="5">
        <v>0</v>
      </c>
      <c r="Y1780" s="5">
        <v>0</v>
      </c>
      <c r="Z1780" s="5">
        <v>10</v>
      </c>
      <c r="AA1780" s="5">
        <v>0</v>
      </c>
      <c r="AB1780" s="5">
        <v>0</v>
      </c>
      <c r="AC1780" s="5">
        <v>0</v>
      </c>
      <c r="AD1780" s="5">
        <v>0</v>
      </c>
      <c r="AE1780" s="2">
        <v>2</v>
      </c>
      <c r="AF1780" s="2">
        <v>0</v>
      </c>
      <c r="AG1780" s="2">
        <v>0</v>
      </c>
      <c r="AH1780" s="2">
        <v>0</v>
      </c>
      <c r="AI1780" s="2">
        <v>0</v>
      </c>
      <c r="AJ1780" s="2">
        <v>1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</row>
    <row r="1781" spans="1:46" x14ac:dyDescent="0.2">
      <c r="A1781" s="2">
        <v>1698492</v>
      </c>
      <c r="B1781" s="2">
        <v>894178</v>
      </c>
      <c r="D1781" s="2"/>
      <c r="E1781" s="19" t="s">
        <v>2310</v>
      </c>
      <c r="F1781" s="46">
        <f>INDEX(Δεδομένα!$P:$P,MATCH('2021'!E1781,Δεδομένα!$O:$O,0))</f>
        <v>61</v>
      </c>
      <c r="G1781" s="49" t="s">
        <v>2170</v>
      </c>
      <c r="H1781" s="51" t="str">
        <f>INDEX(Δεδομένα!B$1:B$51,MATCH('2021'!G1781,Δεδομένα!A$1:A$51,0))</f>
        <v>ΚΕΝΤΡΙΚΗΣ ΜΑΚΕΔΟΝΙΑΣ</v>
      </c>
      <c r="I1781" s="53">
        <f>INDEX(Δεδομένα!E$1:E$13,MATCH('2021'!H1781,Δεδομένα!D$1:D$13,0))</f>
        <v>3</v>
      </c>
      <c r="J1781" s="4">
        <v>44464</v>
      </c>
      <c r="K1781" s="3" t="s">
        <v>1001</v>
      </c>
      <c r="L1781" s="17" t="str">
        <f t="shared" si="124"/>
        <v>25/09/2021 18:04</v>
      </c>
      <c r="M1781" s="4">
        <v>44464</v>
      </c>
      <c r="N1781" s="3" t="s">
        <v>13</v>
      </c>
      <c r="O1781" s="17" t="str">
        <f t="shared" si="125"/>
        <v>25/09/2021 18:50</v>
      </c>
      <c r="P1781" s="24">
        <f t="shared" si="126"/>
        <v>3.1944444439432118E-2</v>
      </c>
      <c r="Q1781" s="28">
        <v>0</v>
      </c>
      <c r="R1781" s="27">
        <f t="shared" si="127"/>
        <v>45.99999999278225</v>
      </c>
      <c r="S1781" s="3" t="s">
        <v>4</v>
      </c>
      <c r="T1781" s="3" t="s">
        <v>2311</v>
      </c>
      <c r="U1781" s="3" t="s">
        <v>2318</v>
      </c>
      <c r="V1781" s="3" t="s">
        <v>2341</v>
      </c>
      <c r="W1781" s="5">
        <v>0</v>
      </c>
      <c r="X1781" s="5">
        <v>0</v>
      </c>
      <c r="Y1781" s="5">
        <v>0</v>
      </c>
      <c r="Z1781" s="5">
        <v>0</v>
      </c>
      <c r="AA1781" s="5">
        <v>0.5</v>
      </c>
      <c r="AB1781" s="5">
        <v>0</v>
      </c>
      <c r="AC1781" s="5">
        <v>0</v>
      </c>
      <c r="AD1781" s="5">
        <v>0</v>
      </c>
      <c r="AE1781" s="2">
        <v>2</v>
      </c>
      <c r="AF1781" s="2">
        <v>0</v>
      </c>
      <c r="AG1781" s="2">
        <v>0</v>
      </c>
      <c r="AH1781" s="2">
        <v>0</v>
      </c>
      <c r="AI1781" s="2">
        <v>0</v>
      </c>
      <c r="AJ1781" s="2">
        <v>1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</row>
    <row r="1782" spans="1:46" x14ac:dyDescent="0.2">
      <c r="A1782" s="2">
        <v>1698500</v>
      </c>
      <c r="B1782" s="2">
        <v>894246</v>
      </c>
      <c r="C1782" s="7">
        <v>22.276337118410101</v>
      </c>
      <c r="D1782" s="7">
        <v>40.763504950504498</v>
      </c>
      <c r="E1782" s="19" t="s">
        <v>2310</v>
      </c>
      <c r="F1782" s="46">
        <f>INDEX(Δεδομένα!$P:$P,MATCH('2021'!E1782,Δεδομένα!$O:$O,0))</f>
        <v>61</v>
      </c>
      <c r="G1782" s="49" t="s">
        <v>2170</v>
      </c>
      <c r="H1782" s="51" t="str">
        <f>INDEX(Δεδομένα!B$1:B$51,MATCH('2021'!G1782,Δεδομένα!A$1:A$51,0))</f>
        <v>ΚΕΝΤΡΙΚΗΣ ΜΑΚΕΔΟΝΙΑΣ</v>
      </c>
      <c r="I1782" s="53">
        <f>INDEX(Δεδομένα!E$1:E$13,MATCH('2021'!H1782,Δεδομένα!D$1:D$13,0))</f>
        <v>3</v>
      </c>
      <c r="J1782" s="4">
        <v>44464</v>
      </c>
      <c r="K1782" s="3" t="s">
        <v>125</v>
      </c>
      <c r="L1782" s="17" t="str">
        <f t="shared" si="124"/>
        <v>25/09/2021 20:30</v>
      </c>
      <c r="M1782" s="4">
        <v>44464</v>
      </c>
      <c r="N1782" s="3" t="s">
        <v>1558</v>
      </c>
      <c r="O1782" s="17" t="str">
        <f t="shared" si="125"/>
        <v>25/09/2021 22:10</v>
      </c>
      <c r="P1782" s="24">
        <f t="shared" si="126"/>
        <v>6.9444444445252884E-2</v>
      </c>
      <c r="Q1782" s="28">
        <v>0</v>
      </c>
      <c r="R1782" s="27">
        <f t="shared" si="127"/>
        <v>100.00000000116415</v>
      </c>
      <c r="S1782" s="3" t="s">
        <v>4</v>
      </c>
      <c r="T1782" s="3" t="s">
        <v>2311</v>
      </c>
      <c r="U1782" s="3" t="s">
        <v>2356</v>
      </c>
      <c r="V1782" s="3" t="s">
        <v>2345</v>
      </c>
      <c r="W1782" s="5">
        <v>0</v>
      </c>
      <c r="X1782" s="5">
        <v>0</v>
      </c>
      <c r="Y1782" s="5">
        <v>0</v>
      </c>
      <c r="Z1782" s="5">
        <v>0</v>
      </c>
      <c r="AA1782" s="5">
        <v>1</v>
      </c>
      <c r="AB1782" s="5">
        <v>0</v>
      </c>
      <c r="AC1782" s="5">
        <v>0</v>
      </c>
      <c r="AD1782" s="5">
        <v>0</v>
      </c>
      <c r="AE1782" s="2">
        <v>2</v>
      </c>
      <c r="AF1782" s="2">
        <v>0</v>
      </c>
      <c r="AG1782" s="2">
        <v>0</v>
      </c>
      <c r="AH1782" s="2">
        <v>0</v>
      </c>
      <c r="AI1782" s="2">
        <v>0</v>
      </c>
      <c r="AJ1782" s="2">
        <v>1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</row>
    <row r="1783" spans="1:46" x14ac:dyDescent="0.2">
      <c r="A1783" s="2">
        <v>1698520</v>
      </c>
      <c r="B1783" s="2">
        <v>894347</v>
      </c>
      <c r="C1783" s="7">
        <v>22.2651374140877</v>
      </c>
      <c r="D1783" s="7">
        <v>40.860029464289198</v>
      </c>
      <c r="E1783" s="19" t="s">
        <v>2310</v>
      </c>
      <c r="F1783" s="46">
        <f>INDEX(Δεδομένα!$P:$P,MATCH('2021'!E1783,Δεδομένα!$O:$O,0))</f>
        <v>61</v>
      </c>
      <c r="G1783" s="49" t="s">
        <v>2170</v>
      </c>
      <c r="H1783" s="51" t="str">
        <f>INDEX(Δεδομένα!B$1:B$51,MATCH('2021'!G1783,Δεδομένα!A$1:A$51,0))</f>
        <v>ΚΕΝΤΡΙΚΗΣ ΜΑΚΕΔΟΝΙΑΣ</v>
      </c>
      <c r="I1783" s="53">
        <f>INDEX(Δεδομένα!E$1:E$13,MATCH('2021'!H1783,Δεδομένα!D$1:D$13,0))</f>
        <v>3</v>
      </c>
      <c r="J1783" s="4">
        <v>44465</v>
      </c>
      <c r="K1783" s="3" t="s">
        <v>1747</v>
      </c>
      <c r="L1783" s="17" t="str">
        <f t="shared" si="124"/>
        <v>26/09/2021 10:37</v>
      </c>
      <c r="M1783" s="4">
        <v>44465</v>
      </c>
      <c r="N1783" s="3" t="s">
        <v>692</v>
      </c>
      <c r="O1783" s="17" t="str">
        <f t="shared" si="125"/>
        <v>26/09/2021 10:50</v>
      </c>
      <c r="P1783" s="24">
        <f t="shared" si="126"/>
        <v>9.0277777781011537E-3</v>
      </c>
      <c r="Q1783" s="28">
        <v>0</v>
      </c>
      <c r="R1783" s="27">
        <f t="shared" si="127"/>
        <v>13.000000000465661</v>
      </c>
      <c r="S1783" s="3" t="s">
        <v>4</v>
      </c>
      <c r="T1783" s="3" t="s">
        <v>2311</v>
      </c>
      <c r="U1783" s="3" t="s">
        <v>2411</v>
      </c>
      <c r="V1783" s="3" t="s">
        <v>2317</v>
      </c>
      <c r="W1783" s="5">
        <v>0</v>
      </c>
      <c r="X1783" s="5">
        <v>0</v>
      </c>
      <c r="Y1783" s="5">
        <v>0</v>
      </c>
      <c r="Z1783" s="5">
        <v>0.2</v>
      </c>
      <c r="AA1783" s="5">
        <v>0</v>
      </c>
      <c r="AB1783" s="5">
        <v>0</v>
      </c>
      <c r="AC1783" s="5">
        <v>0</v>
      </c>
      <c r="AD1783" s="5">
        <v>0</v>
      </c>
      <c r="AE1783" s="2">
        <v>2</v>
      </c>
      <c r="AF1783" s="2">
        <v>0</v>
      </c>
      <c r="AG1783" s="2">
        <v>0</v>
      </c>
      <c r="AH1783" s="2">
        <v>0</v>
      </c>
      <c r="AI1783" s="2">
        <v>0</v>
      </c>
      <c r="AJ1783" s="2">
        <v>1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</row>
    <row r="1784" spans="1:46" x14ac:dyDescent="0.2">
      <c r="A1784" s="2">
        <v>1698538</v>
      </c>
      <c r="B1784" s="2">
        <v>894475</v>
      </c>
      <c r="C1784" s="7">
        <v>22.2923578450802</v>
      </c>
      <c r="D1784" s="7">
        <v>40.783573538387003</v>
      </c>
      <c r="E1784" s="19" t="s">
        <v>2310</v>
      </c>
      <c r="F1784" s="46">
        <f>INDEX(Δεδομένα!$P:$P,MATCH('2021'!E1784,Δεδομένα!$O:$O,0))</f>
        <v>61</v>
      </c>
      <c r="G1784" s="49" t="s">
        <v>2170</v>
      </c>
      <c r="H1784" s="51" t="str">
        <f>INDEX(Δεδομένα!B$1:B$51,MATCH('2021'!G1784,Δεδομένα!A$1:A$51,0))</f>
        <v>ΚΕΝΤΡΙΚΗΣ ΜΑΚΕΔΟΝΙΑΣ</v>
      </c>
      <c r="I1784" s="53">
        <f>INDEX(Δεδομένα!E$1:E$13,MATCH('2021'!H1784,Δεδομένα!D$1:D$13,0))</f>
        <v>3</v>
      </c>
      <c r="J1784" s="4">
        <v>44465</v>
      </c>
      <c r="K1784" s="3" t="s">
        <v>102</v>
      </c>
      <c r="L1784" s="17" t="str">
        <f t="shared" si="124"/>
        <v>26/09/2021 18:35</v>
      </c>
      <c r="M1784" s="4">
        <v>44465</v>
      </c>
      <c r="N1784" s="3" t="s">
        <v>742</v>
      </c>
      <c r="O1784" s="17" t="str">
        <f t="shared" si="125"/>
        <v>26/09/2021 19:55</v>
      </c>
      <c r="P1784" s="24">
        <f t="shared" si="126"/>
        <v>5.5555555554747116E-2</v>
      </c>
      <c r="Q1784" s="28">
        <v>0</v>
      </c>
      <c r="R1784" s="27">
        <f t="shared" si="127"/>
        <v>79.999999998835847</v>
      </c>
      <c r="S1784" s="3" t="s">
        <v>4</v>
      </c>
      <c r="T1784" s="3" t="s">
        <v>2311</v>
      </c>
      <c r="U1784" s="3" t="s">
        <v>2349</v>
      </c>
      <c r="V1784" s="3" t="s">
        <v>2344</v>
      </c>
      <c r="W1784" s="5">
        <v>0</v>
      </c>
      <c r="X1784" s="5">
        <v>0</v>
      </c>
      <c r="Y1784" s="5">
        <v>0</v>
      </c>
      <c r="Z1784" s="5">
        <v>0</v>
      </c>
      <c r="AA1784" s="5">
        <v>0.5</v>
      </c>
      <c r="AB1784" s="5">
        <v>0</v>
      </c>
      <c r="AC1784" s="5">
        <v>0</v>
      </c>
      <c r="AD1784" s="5">
        <v>0</v>
      </c>
      <c r="AE1784" s="2">
        <v>2</v>
      </c>
      <c r="AF1784" s="2">
        <v>0</v>
      </c>
      <c r="AG1784" s="2">
        <v>0</v>
      </c>
      <c r="AH1784" s="2">
        <v>0</v>
      </c>
      <c r="AI1784" s="2">
        <v>0</v>
      </c>
      <c r="AJ1784" s="2">
        <v>1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</row>
    <row r="1785" spans="1:46" x14ac:dyDescent="0.2">
      <c r="A1785" s="2">
        <v>1698794</v>
      </c>
      <c r="B1785" s="2">
        <v>894744</v>
      </c>
      <c r="C1785" s="7">
        <v>22.292447080026299</v>
      </c>
      <c r="D1785" s="7">
        <v>40.784351218185797</v>
      </c>
      <c r="E1785" s="19" t="s">
        <v>2310</v>
      </c>
      <c r="F1785" s="46">
        <f>INDEX(Δεδομένα!$P:$P,MATCH('2021'!E1785,Δεδομένα!$O:$O,0))</f>
        <v>61</v>
      </c>
      <c r="G1785" s="49" t="s">
        <v>2170</v>
      </c>
      <c r="H1785" s="51" t="str">
        <f>INDEX(Δεδομένα!B$1:B$51,MATCH('2021'!G1785,Δεδομένα!A$1:A$51,0))</f>
        <v>ΚΕΝΤΡΙΚΗΣ ΜΑΚΕΔΟΝΙΑΣ</v>
      </c>
      <c r="I1785" s="53">
        <f>INDEX(Δεδομένα!E$1:E$13,MATCH('2021'!H1785,Δεδομένα!D$1:D$13,0))</f>
        <v>3</v>
      </c>
      <c r="J1785" s="4">
        <v>44466</v>
      </c>
      <c r="K1785" s="3" t="s">
        <v>1162</v>
      </c>
      <c r="L1785" s="17" t="str">
        <f t="shared" si="124"/>
        <v>27/09/2021 16:29</v>
      </c>
      <c r="M1785" s="4">
        <v>44466</v>
      </c>
      <c r="N1785" s="3" t="s">
        <v>1677</v>
      </c>
      <c r="O1785" s="17" t="str">
        <f t="shared" si="125"/>
        <v>27/09/2021 18:23</v>
      </c>
      <c r="P1785" s="24">
        <f t="shared" si="126"/>
        <v>7.9166666670062114E-2</v>
      </c>
      <c r="Q1785" s="28">
        <v>0</v>
      </c>
      <c r="R1785" s="27">
        <f t="shared" si="127"/>
        <v>114.00000000488944</v>
      </c>
      <c r="S1785" s="3" t="s">
        <v>4</v>
      </c>
      <c r="T1785" s="3" t="s">
        <v>2311</v>
      </c>
      <c r="U1785" s="3" t="s">
        <v>2349</v>
      </c>
      <c r="V1785" s="3" t="s">
        <v>2344</v>
      </c>
      <c r="W1785" s="5">
        <v>0</v>
      </c>
      <c r="X1785" s="5">
        <v>0</v>
      </c>
      <c r="Y1785" s="5">
        <v>0</v>
      </c>
      <c r="Z1785" s="5">
        <v>0</v>
      </c>
      <c r="AA1785" s="5">
        <v>0.1</v>
      </c>
      <c r="AB1785" s="5">
        <v>0</v>
      </c>
      <c r="AC1785" s="5">
        <v>0</v>
      </c>
      <c r="AD1785" s="5">
        <v>0</v>
      </c>
      <c r="AE1785" s="2">
        <v>2</v>
      </c>
      <c r="AF1785" s="2">
        <v>0</v>
      </c>
      <c r="AG1785" s="2">
        <v>0</v>
      </c>
      <c r="AH1785" s="2">
        <v>0</v>
      </c>
      <c r="AI1785" s="2">
        <v>0</v>
      </c>
      <c r="AJ1785" s="2">
        <v>1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</row>
    <row r="1786" spans="1:46" x14ac:dyDescent="0.2">
      <c r="A1786" s="2">
        <v>1700227</v>
      </c>
      <c r="B1786" s="2">
        <v>896285</v>
      </c>
      <c r="C1786" s="7">
        <v>22.489530563354499</v>
      </c>
      <c r="D1786" s="7">
        <v>40.7834663391113</v>
      </c>
      <c r="E1786" s="19" t="s">
        <v>2310</v>
      </c>
      <c r="F1786" s="46">
        <f>INDEX(Δεδομένα!$P:$P,MATCH('2021'!E1786,Δεδομένα!$O:$O,0))</f>
        <v>61</v>
      </c>
      <c r="G1786" s="49" t="s">
        <v>2170</v>
      </c>
      <c r="H1786" s="51" t="str">
        <f>INDEX(Δεδομένα!B$1:B$51,MATCH('2021'!G1786,Δεδομένα!A$1:A$51,0))</f>
        <v>ΚΕΝΤΡΙΚΗΣ ΜΑΚΕΔΟΝΙΑΣ</v>
      </c>
      <c r="I1786" s="53">
        <f>INDEX(Δεδομένα!E$1:E$13,MATCH('2021'!H1786,Δεδομένα!D$1:D$13,0))</f>
        <v>3</v>
      </c>
      <c r="J1786" s="4">
        <v>44472</v>
      </c>
      <c r="K1786" s="3" t="s">
        <v>433</v>
      </c>
      <c r="L1786" s="17" t="str">
        <f t="shared" si="124"/>
        <v>03/10/2021 17:25</v>
      </c>
      <c r="M1786" s="4">
        <v>44472</v>
      </c>
      <c r="N1786" s="3" t="s">
        <v>483</v>
      </c>
      <c r="O1786" s="17" t="str">
        <f t="shared" si="125"/>
        <v>03/10/2021 18:10</v>
      </c>
      <c r="P1786" s="24">
        <f t="shared" si="126"/>
        <v>3.125E-2</v>
      </c>
      <c r="Q1786" s="28">
        <v>0</v>
      </c>
      <c r="R1786" s="27">
        <f t="shared" si="127"/>
        <v>45</v>
      </c>
      <c r="S1786" s="3" t="s">
        <v>4</v>
      </c>
      <c r="T1786" s="3" t="s">
        <v>2311</v>
      </c>
      <c r="U1786" s="3" t="s">
        <v>2364</v>
      </c>
      <c r="V1786" s="3" t="s">
        <v>2332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0.2</v>
      </c>
      <c r="AC1786" s="5">
        <v>0.3</v>
      </c>
      <c r="AD1786" s="5">
        <v>0</v>
      </c>
      <c r="AE1786" s="2">
        <v>2</v>
      </c>
      <c r="AF1786" s="2">
        <v>0</v>
      </c>
      <c r="AG1786" s="2">
        <v>0</v>
      </c>
      <c r="AH1786" s="2">
        <v>0</v>
      </c>
      <c r="AI1786" s="2">
        <v>0</v>
      </c>
      <c r="AJ1786" s="2">
        <v>1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</row>
    <row r="1787" spans="1:46" x14ac:dyDescent="0.2">
      <c r="A1787" s="2">
        <v>1701464</v>
      </c>
      <c r="B1787" s="2">
        <v>897061</v>
      </c>
      <c r="C1787" s="7">
        <v>22.346941423926001</v>
      </c>
      <c r="D1787" s="7">
        <v>40.839166384284802</v>
      </c>
      <c r="E1787" s="19" t="s">
        <v>2310</v>
      </c>
      <c r="F1787" s="46">
        <f>INDEX(Δεδομένα!$P:$P,MATCH('2021'!E1787,Δεδομένα!$O:$O,0))</f>
        <v>61</v>
      </c>
      <c r="G1787" s="49" t="s">
        <v>2170</v>
      </c>
      <c r="H1787" s="51" t="str">
        <f>INDEX(Δεδομένα!B$1:B$51,MATCH('2021'!G1787,Δεδομένα!A$1:A$51,0))</f>
        <v>ΚΕΝΤΡΙΚΗΣ ΜΑΚΕΔΟΝΙΑΣ</v>
      </c>
      <c r="I1787" s="53">
        <f>INDEX(Δεδομένα!E$1:E$13,MATCH('2021'!H1787,Δεδομένα!D$1:D$13,0))</f>
        <v>3</v>
      </c>
      <c r="J1787" s="4">
        <v>44475</v>
      </c>
      <c r="K1787" s="3" t="s">
        <v>1897</v>
      </c>
      <c r="L1787" s="17" t="str">
        <f t="shared" si="124"/>
        <v>06/10/2021 12:41</v>
      </c>
      <c r="M1787" s="4">
        <v>44475</v>
      </c>
      <c r="N1787" s="3" t="s">
        <v>84</v>
      </c>
      <c r="O1787" s="17" t="str">
        <f t="shared" si="125"/>
        <v>06/10/2021 12:52</v>
      </c>
      <c r="P1787" s="24">
        <f t="shared" si="126"/>
        <v>7.6388888919609599E-3</v>
      </c>
      <c r="Q1787" s="28">
        <v>0</v>
      </c>
      <c r="R1787" s="27">
        <f t="shared" si="127"/>
        <v>11.000000004423782</v>
      </c>
      <c r="S1787" s="3" t="s">
        <v>4</v>
      </c>
      <c r="T1787" s="3" t="s">
        <v>2311</v>
      </c>
      <c r="U1787" s="3" t="s">
        <v>4</v>
      </c>
      <c r="V1787" s="3" t="s">
        <v>2402</v>
      </c>
      <c r="W1787" s="5">
        <v>0</v>
      </c>
      <c r="X1787" s="5">
        <v>0</v>
      </c>
      <c r="Y1787" s="5">
        <v>0</v>
      </c>
      <c r="Z1787" s="5">
        <v>0.1</v>
      </c>
      <c r="AA1787" s="5">
        <v>0</v>
      </c>
      <c r="AB1787" s="5">
        <v>0</v>
      </c>
      <c r="AC1787" s="5">
        <v>0</v>
      </c>
      <c r="AD1787" s="5">
        <v>0</v>
      </c>
      <c r="AE1787" s="2">
        <v>2</v>
      </c>
      <c r="AF1787" s="2">
        <v>0</v>
      </c>
      <c r="AG1787" s="2">
        <v>0</v>
      </c>
      <c r="AH1787" s="2">
        <v>0</v>
      </c>
      <c r="AI1787" s="2">
        <v>0</v>
      </c>
      <c r="AJ1787" s="2">
        <v>1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</row>
    <row r="1788" spans="1:46" x14ac:dyDescent="0.2">
      <c r="A1788" s="2">
        <v>1712190</v>
      </c>
      <c r="B1788" s="2">
        <v>909054</v>
      </c>
      <c r="C1788" s="7">
        <v>22.281790442885899</v>
      </c>
      <c r="D1788" s="7">
        <v>40.781633598369702</v>
      </c>
      <c r="E1788" s="19" t="s">
        <v>2310</v>
      </c>
      <c r="F1788" s="46">
        <f>INDEX(Δεδομένα!$P:$P,MATCH('2021'!E1788,Δεδομένα!$O:$O,0))</f>
        <v>61</v>
      </c>
      <c r="G1788" s="49" t="s">
        <v>2170</v>
      </c>
      <c r="H1788" s="51" t="str">
        <f>INDEX(Δεδομένα!B$1:B$51,MATCH('2021'!G1788,Δεδομένα!A$1:A$51,0))</f>
        <v>ΚΕΝΤΡΙΚΗΣ ΜΑΚΕΔΟΝΙΑΣ</v>
      </c>
      <c r="I1788" s="53">
        <f>INDEX(Δεδομένα!E$1:E$13,MATCH('2021'!H1788,Δεδομένα!D$1:D$13,0))</f>
        <v>3</v>
      </c>
      <c r="J1788" s="4">
        <v>44514</v>
      </c>
      <c r="K1788" s="3" t="s">
        <v>433</v>
      </c>
      <c r="L1788" s="17" t="str">
        <f t="shared" si="124"/>
        <v>14/11/2021 17:25</v>
      </c>
      <c r="M1788" s="4">
        <v>44514</v>
      </c>
      <c r="N1788" s="3" t="s">
        <v>1082</v>
      </c>
      <c r="O1788" s="17" t="str">
        <f t="shared" si="125"/>
        <v>14/11/2021 18:49</v>
      </c>
      <c r="P1788" s="24">
        <f t="shared" si="126"/>
        <v>5.8333333334303461E-2</v>
      </c>
      <c r="Q1788" s="28">
        <v>0</v>
      </c>
      <c r="R1788" s="27">
        <f t="shared" si="127"/>
        <v>84.000000001396984</v>
      </c>
      <c r="S1788" s="3" t="s">
        <v>4</v>
      </c>
      <c r="T1788" s="3" t="s">
        <v>2311</v>
      </c>
      <c r="U1788" s="3" t="s">
        <v>2349</v>
      </c>
      <c r="V1788" s="3" t="s">
        <v>2344</v>
      </c>
      <c r="W1788" s="5">
        <v>0</v>
      </c>
      <c r="X1788" s="5">
        <v>0</v>
      </c>
      <c r="Y1788" s="5">
        <v>0</v>
      </c>
      <c r="Z1788" s="5">
        <v>0.5</v>
      </c>
      <c r="AA1788" s="5">
        <v>0</v>
      </c>
      <c r="AB1788" s="5">
        <v>0</v>
      </c>
      <c r="AC1788" s="5">
        <v>0</v>
      </c>
      <c r="AD1788" s="5">
        <v>0</v>
      </c>
      <c r="AE1788" s="2">
        <v>2</v>
      </c>
      <c r="AF1788" s="2">
        <v>0</v>
      </c>
      <c r="AG1788" s="2">
        <v>0</v>
      </c>
      <c r="AH1788" s="2">
        <v>0</v>
      </c>
      <c r="AI1788" s="2">
        <v>0</v>
      </c>
      <c r="AJ1788" s="2">
        <v>1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</row>
    <row r="1789" spans="1:46" x14ac:dyDescent="0.2">
      <c r="A1789" s="2">
        <v>1714155</v>
      </c>
      <c r="B1789" s="2">
        <v>910770</v>
      </c>
      <c r="C1789" s="7">
        <v>22.340046525608098</v>
      </c>
      <c r="D1789" s="7">
        <v>40.808837240905397</v>
      </c>
      <c r="E1789" s="19" t="s">
        <v>2310</v>
      </c>
      <c r="F1789" s="46">
        <f>INDEX(Δεδομένα!$P:$P,MATCH('2021'!E1789,Δεδομένα!$O:$O,0))</f>
        <v>61</v>
      </c>
      <c r="G1789" s="49" t="s">
        <v>2170</v>
      </c>
      <c r="H1789" s="51" t="str">
        <f>INDEX(Δεδομένα!B$1:B$51,MATCH('2021'!G1789,Δεδομένα!A$1:A$51,0))</f>
        <v>ΚΕΝΤΡΙΚΗΣ ΜΑΚΕΔΟΝΙΑΣ</v>
      </c>
      <c r="I1789" s="53">
        <f>INDEX(Δεδομένα!E$1:E$13,MATCH('2021'!H1789,Δεδομένα!D$1:D$13,0))</f>
        <v>3</v>
      </c>
      <c r="J1789" s="4">
        <v>44522</v>
      </c>
      <c r="K1789" s="3" t="s">
        <v>182</v>
      </c>
      <c r="L1789" s="17" t="str">
        <f t="shared" si="124"/>
        <v>22/11/2021 09:40</v>
      </c>
      <c r="M1789" s="4">
        <v>44522</v>
      </c>
      <c r="N1789" s="3" t="s">
        <v>1484</v>
      </c>
      <c r="O1789" s="17" t="str">
        <f t="shared" si="125"/>
        <v>22/11/2021 10:15</v>
      </c>
      <c r="P1789" s="24">
        <f t="shared" si="126"/>
        <v>2.4305555554747116E-2</v>
      </c>
      <c r="Q1789" s="28">
        <v>0</v>
      </c>
      <c r="R1789" s="27">
        <f t="shared" si="127"/>
        <v>34.999999998835847</v>
      </c>
      <c r="S1789" s="3" t="s">
        <v>4</v>
      </c>
      <c r="T1789" s="3" t="s">
        <v>2311</v>
      </c>
      <c r="U1789" s="3" t="s">
        <v>4</v>
      </c>
      <c r="V1789" s="3" t="s">
        <v>2383</v>
      </c>
      <c r="W1789" s="5">
        <v>0</v>
      </c>
      <c r="X1789" s="5">
        <v>0</v>
      </c>
      <c r="Y1789" s="5">
        <v>0</v>
      </c>
      <c r="Z1789" s="5">
        <v>0</v>
      </c>
      <c r="AA1789" s="5">
        <v>0.1</v>
      </c>
      <c r="AB1789" s="5">
        <v>0</v>
      </c>
      <c r="AC1789" s="5">
        <v>0</v>
      </c>
      <c r="AD1789" s="5">
        <v>0</v>
      </c>
      <c r="AE1789" s="2">
        <v>2</v>
      </c>
      <c r="AF1789" s="2">
        <v>0</v>
      </c>
      <c r="AG1789" s="2">
        <v>0</v>
      </c>
      <c r="AH1789" s="2">
        <v>0</v>
      </c>
      <c r="AI1789" s="2">
        <v>0</v>
      </c>
      <c r="AJ1789" s="2">
        <v>1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</row>
    <row r="1790" spans="1:46" x14ac:dyDescent="0.2">
      <c r="A1790" s="2">
        <v>1721095</v>
      </c>
      <c r="B1790" s="2">
        <v>918137</v>
      </c>
      <c r="C1790" s="7">
        <v>22.2898713359385</v>
      </c>
      <c r="D1790" s="7">
        <v>40.7536040063573</v>
      </c>
      <c r="E1790" s="19" t="s">
        <v>2310</v>
      </c>
      <c r="F1790" s="46">
        <f>INDEX(Δεδομένα!$P:$P,MATCH('2021'!E1790,Δεδομένα!$O:$O,0))</f>
        <v>61</v>
      </c>
      <c r="G1790" s="49" t="s">
        <v>2170</v>
      </c>
      <c r="H1790" s="51" t="str">
        <f>INDEX(Δεδομένα!B$1:B$51,MATCH('2021'!G1790,Δεδομένα!A$1:A$51,0))</f>
        <v>ΚΕΝΤΡΙΚΗΣ ΜΑΚΕΔΟΝΙΑΣ</v>
      </c>
      <c r="I1790" s="53">
        <f>INDEX(Δεδομένα!E$1:E$13,MATCH('2021'!H1790,Δεδομένα!D$1:D$13,0))</f>
        <v>3</v>
      </c>
      <c r="J1790" s="4">
        <v>44545</v>
      </c>
      <c r="K1790" s="3" t="s">
        <v>845</v>
      </c>
      <c r="L1790" s="17" t="str">
        <f t="shared" si="124"/>
        <v>15/12/2021 17:39</v>
      </c>
      <c r="M1790" s="4">
        <v>44545</v>
      </c>
      <c r="N1790" s="3" t="s">
        <v>679</v>
      </c>
      <c r="O1790" s="17" t="str">
        <f t="shared" si="125"/>
        <v>15/12/2021 18:24</v>
      </c>
      <c r="P1790" s="24">
        <f t="shared" si="126"/>
        <v>3.125E-2</v>
      </c>
      <c r="Q1790" s="28">
        <v>0</v>
      </c>
      <c r="R1790" s="27">
        <f t="shared" si="127"/>
        <v>45</v>
      </c>
      <c r="S1790" s="3" t="s">
        <v>4</v>
      </c>
      <c r="T1790" s="3" t="s">
        <v>2311</v>
      </c>
      <c r="U1790" s="3" t="s">
        <v>2356</v>
      </c>
      <c r="V1790" s="3" t="s">
        <v>2345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0.1</v>
      </c>
      <c r="AD1790" s="5">
        <v>0</v>
      </c>
      <c r="AE1790" s="2">
        <v>2</v>
      </c>
      <c r="AF1790" s="2">
        <v>0</v>
      </c>
      <c r="AG1790" s="2">
        <v>0</v>
      </c>
      <c r="AH1790" s="2">
        <v>0</v>
      </c>
      <c r="AI1790" s="2">
        <v>0</v>
      </c>
      <c r="AJ1790" s="2">
        <v>1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</row>
    <row r="1791" spans="1:46" x14ac:dyDescent="0.2">
      <c r="A1791" s="2">
        <v>1721519</v>
      </c>
      <c r="B1791" s="2">
        <v>918975</v>
      </c>
      <c r="C1791" s="7">
        <v>22.435306487976</v>
      </c>
      <c r="D1791" s="7">
        <v>40.815237512347203</v>
      </c>
      <c r="E1791" s="19" t="s">
        <v>2310</v>
      </c>
      <c r="F1791" s="46">
        <f>INDEX(Δεδομένα!$P:$P,MATCH('2021'!E1791,Δεδομένα!$O:$O,0))</f>
        <v>61</v>
      </c>
      <c r="G1791" s="49" t="s">
        <v>2170</v>
      </c>
      <c r="H1791" s="51" t="str">
        <f>INDEX(Δεδομένα!B$1:B$51,MATCH('2021'!G1791,Δεδομένα!A$1:A$51,0))</f>
        <v>ΚΕΝΤΡΙΚΗΣ ΜΑΚΕΔΟΝΙΑΣ</v>
      </c>
      <c r="I1791" s="53">
        <f>INDEX(Δεδομένα!E$1:E$13,MATCH('2021'!H1791,Δεδομένα!D$1:D$13,0))</f>
        <v>3</v>
      </c>
      <c r="J1791" s="4">
        <v>44548</v>
      </c>
      <c r="K1791" s="3" t="s">
        <v>679</v>
      </c>
      <c r="L1791" s="17" t="str">
        <f t="shared" si="124"/>
        <v>18/12/2021 18:24</v>
      </c>
      <c r="M1791" s="4">
        <v>44548</v>
      </c>
      <c r="N1791" s="3" t="s">
        <v>32</v>
      </c>
      <c r="O1791" s="17" t="str">
        <f t="shared" si="125"/>
        <v>18/12/2021 18:45</v>
      </c>
      <c r="P1791" s="24">
        <f t="shared" si="126"/>
        <v>1.4583333329937886E-2</v>
      </c>
      <c r="Q1791" s="28">
        <v>0</v>
      </c>
      <c r="R1791" s="27">
        <f t="shared" si="127"/>
        <v>20.999999995110556</v>
      </c>
      <c r="S1791" s="3" t="s">
        <v>4</v>
      </c>
      <c r="T1791" s="3" t="s">
        <v>2311</v>
      </c>
      <c r="U1791" s="3" t="s">
        <v>2318</v>
      </c>
      <c r="V1791" s="3" t="s">
        <v>2319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0.1</v>
      </c>
      <c r="AD1791" s="5">
        <v>0</v>
      </c>
      <c r="AE1791" s="2">
        <v>2</v>
      </c>
      <c r="AF1791" s="2">
        <v>0</v>
      </c>
      <c r="AG1791" s="2">
        <v>0</v>
      </c>
      <c r="AH1791" s="2">
        <v>0</v>
      </c>
      <c r="AI1791" s="2">
        <v>0</v>
      </c>
      <c r="AJ1791" s="2">
        <v>1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</row>
    <row r="1792" spans="1:46" x14ac:dyDescent="0.2">
      <c r="A1792" s="2">
        <v>1721956</v>
      </c>
      <c r="B1792" s="2">
        <v>919610</v>
      </c>
      <c r="C1792" s="7">
        <v>22.518387893764601</v>
      </c>
      <c r="D1792" s="7">
        <v>40.748755361162097</v>
      </c>
      <c r="E1792" s="19" t="s">
        <v>2310</v>
      </c>
      <c r="F1792" s="46">
        <f>INDEX(Δεδομένα!$P:$P,MATCH('2021'!E1792,Δεδομένα!$O:$O,0))</f>
        <v>61</v>
      </c>
      <c r="G1792" s="49" t="s">
        <v>2170</v>
      </c>
      <c r="H1792" s="51" t="str">
        <f>INDEX(Δεδομένα!B$1:B$51,MATCH('2021'!G1792,Δεδομένα!A$1:A$51,0))</f>
        <v>ΚΕΝΤΡΙΚΗΣ ΜΑΚΕΔΟΝΙΑΣ</v>
      </c>
      <c r="I1792" s="53">
        <f>INDEX(Δεδομένα!E$1:E$13,MATCH('2021'!H1792,Δεδομένα!D$1:D$13,0))</f>
        <v>3</v>
      </c>
      <c r="J1792" s="4">
        <v>44550</v>
      </c>
      <c r="K1792" s="3" t="s">
        <v>341</v>
      </c>
      <c r="L1792" s="17" t="str">
        <f t="shared" si="124"/>
        <v>20/12/2021 17:55</v>
      </c>
      <c r="M1792" s="4">
        <v>44550</v>
      </c>
      <c r="N1792" s="3" t="s">
        <v>409</v>
      </c>
      <c r="O1792" s="17" t="str">
        <f t="shared" si="125"/>
        <v>20/12/2021 18:14</v>
      </c>
      <c r="P1792" s="24">
        <f t="shared" si="126"/>
        <v>1.3194444443797693E-2</v>
      </c>
      <c r="Q1792" s="28">
        <v>0</v>
      </c>
      <c r="R1792" s="27">
        <f t="shared" si="127"/>
        <v>18.999999999068677</v>
      </c>
      <c r="S1792" s="3" t="s">
        <v>4</v>
      </c>
      <c r="T1792" s="3" t="s">
        <v>2311</v>
      </c>
      <c r="U1792" s="3" t="s">
        <v>4</v>
      </c>
      <c r="V1792" s="3" t="s">
        <v>2314</v>
      </c>
      <c r="W1792" s="5">
        <v>0</v>
      </c>
      <c r="X1792" s="5">
        <v>0</v>
      </c>
      <c r="Y1792" s="5">
        <v>0</v>
      </c>
      <c r="Z1792" s="5">
        <v>0</v>
      </c>
      <c r="AA1792" s="5">
        <v>0.2</v>
      </c>
      <c r="AB1792" s="5">
        <v>0</v>
      </c>
      <c r="AC1792" s="5">
        <v>0</v>
      </c>
      <c r="AD1792" s="5">
        <v>0</v>
      </c>
      <c r="AE1792" s="2">
        <v>2</v>
      </c>
      <c r="AF1792" s="2">
        <v>0</v>
      </c>
      <c r="AG1792" s="2">
        <v>0</v>
      </c>
      <c r="AH1792" s="2">
        <v>0</v>
      </c>
      <c r="AI1792" s="2">
        <v>0</v>
      </c>
      <c r="AJ1792" s="2">
        <v>1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</row>
    <row r="1793" spans="1:46" x14ac:dyDescent="0.2">
      <c r="A1793" s="2">
        <v>1631529</v>
      </c>
      <c r="B1793" s="2">
        <v>820434</v>
      </c>
      <c r="C1793" s="7">
        <v>22.571679039117601</v>
      </c>
      <c r="D1793" s="7">
        <v>40.786339452021203</v>
      </c>
      <c r="E1793" s="19" t="s">
        <v>2412</v>
      </c>
      <c r="F1793" s="46">
        <f>INDEX(Δεδομένα!$P:$P,MATCH('2021'!E1793,Δεδομένα!$O:$O,0))</f>
        <v>257</v>
      </c>
      <c r="G1793" s="49" t="s">
        <v>1550</v>
      </c>
      <c r="H1793" s="51" t="str">
        <f>INDEX(Δεδομένα!B$1:B$51,MATCH('2021'!G1793,Δεδομένα!A$1:A$51,0))</f>
        <v>ΚΕΝΤΡΙΚΗΣ ΜΑΚΕΔΟΝΙΑΣ</v>
      </c>
      <c r="I1793" s="53">
        <f>INDEX(Δεδομένα!E$1:E$13,MATCH('2021'!H1793,Δεδομένα!D$1:D$13,0))</f>
        <v>3</v>
      </c>
      <c r="J1793" s="4">
        <v>44219</v>
      </c>
      <c r="K1793" s="3" t="s">
        <v>370</v>
      </c>
      <c r="L1793" s="17" t="str">
        <f t="shared" si="124"/>
        <v>23/01/2021 17:45</v>
      </c>
      <c r="M1793" s="4">
        <v>44219</v>
      </c>
      <c r="N1793" s="3" t="s">
        <v>724</v>
      </c>
      <c r="O1793" s="17" t="str">
        <f t="shared" si="125"/>
        <v>23/01/2021 18:02</v>
      </c>
      <c r="P1793" s="24">
        <f t="shared" si="126"/>
        <v>1.1805555550381541E-2</v>
      </c>
      <c r="Q1793" s="28">
        <v>0</v>
      </c>
      <c r="R1793" s="27">
        <f t="shared" si="127"/>
        <v>16.999999992549419</v>
      </c>
      <c r="S1793" s="3" t="s">
        <v>4</v>
      </c>
      <c r="T1793" s="3" t="s">
        <v>1645</v>
      </c>
      <c r="U1793" s="3" t="s">
        <v>2328</v>
      </c>
      <c r="V1793" s="3" t="s">
        <v>2329</v>
      </c>
      <c r="W1793" s="5">
        <v>0</v>
      </c>
      <c r="X1793" s="5">
        <v>0</v>
      </c>
      <c r="Y1793" s="5">
        <v>0</v>
      </c>
      <c r="Z1793" s="5">
        <v>0.1</v>
      </c>
      <c r="AA1793" s="5">
        <v>0</v>
      </c>
      <c r="AB1793" s="5">
        <v>0</v>
      </c>
      <c r="AC1793" s="5">
        <v>0</v>
      </c>
      <c r="AD1793" s="5">
        <v>0</v>
      </c>
      <c r="AE1793" s="2">
        <v>1</v>
      </c>
      <c r="AF1793" s="2">
        <v>0</v>
      </c>
      <c r="AG1793" s="2">
        <v>2</v>
      </c>
      <c r="AH1793" s="2">
        <v>0</v>
      </c>
      <c r="AI1793" s="2">
        <v>0</v>
      </c>
      <c r="AJ1793" s="2">
        <v>1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 t="s">
        <v>4</v>
      </c>
      <c r="AT1793" s="2" t="s">
        <v>4</v>
      </c>
    </row>
    <row r="1794" spans="1:46" x14ac:dyDescent="0.2">
      <c r="A1794" s="2">
        <v>1636851</v>
      </c>
      <c r="B1794" s="2">
        <v>825269</v>
      </c>
      <c r="C1794" s="7">
        <v>22.582300882729601</v>
      </c>
      <c r="D1794" s="7">
        <v>40.727116311016204</v>
      </c>
      <c r="E1794" s="19" t="s">
        <v>2412</v>
      </c>
      <c r="F1794" s="46">
        <f>INDEX(Δεδομένα!$P:$P,MATCH('2021'!E1794,Δεδομένα!$O:$O,0))</f>
        <v>257</v>
      </c>
      <c r="G1794" s="49" t="s">
        <v>1550</v>
      </c>
      <c r="H1794" s="51" t="str">
        <f>INDEX(Δεδομένα!B$1:B$51,MATCH('2021'!G1794,Δεδομένα!A$1:A$51,0))</f>
        <v>ΚΕΝΤΡΙΚΗΣ ΜΑΚΕΔΟΝΙΑΣ</v>
      </c>
      <c r="I1794" s="53">
        <f>INDEX(Δεδομένα!E$1:E$13,MATCH('2021'!H1794,Δεδομένα!D$1:D$13,0))</f>
        <v>3</v>
      </c>
      <c r="J1794" s="4">
        <v>44239</v>
      </c>
      <c r="K1794" s="3" t="s">
        <v>147</v>
      </c>
      <c r="L1794" s="17" t="str">
        <f t="shared" si="124"/>
        <v>12/02/2021 20:00</v>
      </c>
      <c r="M1794" s="4">
        <v>44239</v>
      </c>
      <c r="N1794" s="3" t="s">
        <v>1396</v>
      </c>
      <c r="O1794" s="17" t="str">
        <f t="shared" si="125"/>
        <v>12/02/2021 21:50</v>
      </c>
      <c r="P1794" s="24">
        <f t="shared" si="126"/>
        <v>7.6388888883229811E-2</v>
      </c>
      <c r="Q1794" s="28">
        <v>0</v>
      </c>
      <c r="R1794" s="27">
        <f t="shared" si="127"/>
        <v>109.99999999185093</v>
      </c>
      <c r="S1794" s="3" t="s">
        <v>4</v>
      </c>
      <c r="T1794" s="3" t="s">
        <v>1645</v>
      </c>
      <c r="U1794" s="3" t="s">
        <v>2385</v>
      </c>
      <c r="V1794" s="3" t="s">
        <v>2338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40</v>
      </c>
      <c r="AD1794" s="5">
        <v>0</v>
      </c>
      <c r="AE1794" s="2">
        <v>2</v>
      </c>
      <c r="AF1794" s="2">
        <v>0</v>
      </c>
      <c r="AG1794" s="2">
        <v>4</v>
      </c>
      <c r="AH1794" s="2">
        <v>0</v>
      </c>
      <c r="AI1794" s="2">
        <v>0</v>
      </c>
      <c r="AJ1794" s="2">
        <v>2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 t="s">
        <v>4</v>
      </c>
      <c r="AT1794" s="2" t="s">
        <v>4</v>
      </c>
    </row>
    <row r="1795" spans="1:46" x14ac:dyDescent="0.2">
      <c r="A1795" s="2">
        <v>1638343</v>
      </c>
      <c r="B1795" s="2">
        <v>829874</v>
      </c>
      <c r="C1795" s="7">
        <v>22.575094724363201</v>
      </c>
      <c r="D1795" s="7">
        <v>40.7177742805546</v>
      </c>
      <c r="E1795" s="19" t="s">
        <v>2412</v>
      </c>
      <c r="F1795" s="46">
        <f>INDEX(Δεδομένα!$P:$P,MATCH('2021'!E1795,Δεδομένα!$O:$O,0))</f>
        <v>257</v>
      </c>
      <c r="G1795" s="49" t="s">
        <v>1550</v>
      </c>
      <c r="H1795" s="51" t="str">
        <f>INDEX(Δεδομένα!B$1:B$51,MATCH('2021'!G1795,Δεδομένα!A$1:A$51,0))</f>
        <v>ΚΕΝΤΡΙΚΗΣ ΜΑΚΕΔΟΝΙΑΣ</v>
      </c>
      <c r="I1795" s="53">
        <f>INDEX(Δεδομένα!E$1:E$13,MATCH('2021'!H1795,Δεδομένα!D$1:D$13,0))</f>
        <v>3</v>
      </c>
      <c r="J1795" s="4">
        <v>44245</v>
      </c>
      <c r="K1795" s="3" t="s">
        <v>441</v>
      </c>
      <c r="L1795" s="17" t="str">
        <f t="shared" si="124"/>
        <v>18/02/2021 12:34</v>
      </c>
      <c r="M1795" s="4">
        <v>44245</v>
      </c>
      <c r="N1795" s="3" t="s">
        <v>531</v>
      </c>
      <c r="O1795" s="17" t="str">
        <f t="shared" si="125"/>
        <v>18/02/2021 14:10</v>
      </c>
      <c r="P1795" s="24">
        <f t="shared" si="126"/>
        <v>6.6666666672972497E-2</v>
      </c>
      <c r="Q1795" s="28">
        <v>0</v>
      </c>
      <c r="R1795" s="27">
        <f t="shared" si="127"/>
        <v>96.000000009080395</v>
      </c>
      <c r="S1795" s="3" t="s">
        <v>4</v>
      </c>
      <c r="T1795" s="3" t="s">
        <v>1645</v>
      </c>
      <c r="U1795" s="3" t="s">
        <v>2385</v>
      </c>
      <c r="V1795" s="3" t="s">
        <v>2338</v>
      </c>
      <c r="W1795" s="5">
        <v>0</v>
      </c>
      <c r="X1795" s="5">
        <v>0</v>
      </c>
      <c r="Y1795" s="5">
        <v>0</v>
      </c>
      <c r="Z1795" s="5">
        <v>0.5</v>
      </c>
      <c r="AA1795" s="5">
        <v>0</v>
      </c>
      <c r="AB1795" s="5">
        <v>0</v>
      </c>
      <c r="AC1795" s="5">
        <v>0</v>
      </c>
      <c r="AD1795" s="5">
        <v>0</v>
      </c>
      <c r="AE1795" s="2">
        <v>3</v>
      </c>
      <c r="AF1795" s="2">
        <v>0</v>
      </c>
      <c r="AG1795" s="2">
        <v>0</v>
      </c>
      <c r="AH1795" s="2">
        <v>0</v>
      </c>
      <c r="AI1795" s="2">
        <v>0</v>
      </c>
      <c r="AJ1795" s="2">
        <v>2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 t="s">
        <v>4</v>
      </c>
      <c r="AT1795" s="2" t="s">
        <v>4</v>
      </c>
    </row>
    <row r="1796" spans="1:46" x14ac:dyDescent="0.2">
      <c r="A1796" s="2">
        <v>1640824</v>
      </c>
      <c r="B1796" s="2">
        <v>832912</v>
      </c>
      <c r="C1796" s="7">
        <v>22.662081078512902</v>
      </c>
      <c r="D1796" s="7">
        <v>40.7209897894029</v>
      </c>
      <c r="E1796" s="19" t="s">
        <v>2412</v>
      </c>
      <c r="F1796" s="46">
        <f>INDEX(Δεδομένα!$P:$P,MATCH('2021'!E1796,Δεδομένα!$O:$O,0))</f>
        <v>257</v>
      </c>
      <c r="G1796" s="49" t="s">
        <v>1550</v>
      </c>
      <c r="H1796" s="51" t="str">
        <f>INDEX(Δεδομένα!B$1:B$51,MATCH('2021'!G1796,Δεδομένα!A$1:A$51,0))</f>
        <v>ΚΕΝΤΡΙΚΗΣ ΜΑΚΕΔΟΝΙΑΣ</v>
      </c>
      <c r="I1796" s="53">
        <f>INDEX(Δεδομένα!E$1:E$13,MATCH('2021'!H1796,Δεδομένα!D$1:D$13,0))</f>
        <v>3</v>
      </c>
      <c r="J1796" s="4">
        <v>44253</v>
      </c>
      <c r="K1796" s="3" t="s">
        <v>901</v>
      </c>
      <c r="L1796" s="17" t="str">
        <f t="shared" si="124"/>
        <v>26/02/2021 13:29</v>
      </c>
      <c r="M1796" s="4">
        <v>44253</v>
      </c>
      <c r="N1796" s="3" t="s">
        <v>196</v>
      </c>
      <c r="O1796" s="17" t="str">
        <f t="shared" si="125"/>
        <v>26/02/2021 14:15</v>
      </c>
      <c r="P1796" s="24">
        <f t="shared" si="126"/>
        <v>3.1944444446708076E-2</v>
      </c>
      <c r="Q1796" s="28">
        <v>0</v>
      </c>
      <c r="R1796" s="27">
        <f t="shared" si="127"/>
        <v>46.000000003259629</v>
      </c>
      <c r="S1796" s="3" t="s">
        <v>4</v>
      </c>
      <c r="T1796" s="3" t="s">
        <v>1645</v>
      </c>
      <c r="U1796" s="3" t="s">
        <v>2413</v>
      </c>
      <c r="V1796" s="3" t="s">
        <v>2414</v>
      </c>
      <c r="W1796" s="5">
        <v>0</v>
      </c>
      <c r="X1796" s="5">
        <v>0</v>
      </c>
      <c r="Y1796" s="5">
        <v>0</v>
      </c>
      <c r="Z1796" s="5">
        <v>0</v>
      </c>
      <c r="AA1796" s="5">
        <v>0.2</v>
      </c>
      <c r="AB1796" s="5">
        <v>0</v>
      </c>
      <c r="AC1796" s="5">
        <v>0</v>
      </c>
      <c r="AD1796" s="5">
        <v>0</v>
      </c>
      <c r="AE1796" s="2">
        <v>3</v>
      </c>
      <c r="AF1796" s="2">
        <v>0</v>
      </c>
      <c r="AG1796" s="2">
        <v>0</v>
      </c>
      <c r="AH1796" s="2">
        <v>0</v>
      </c>
      <c r="AI1796" s="2">
        <v>0</v>
      </c>
      <c r="AJ1796" s="2">
        <v>2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 t="s">
        <v>4</v>
      </c>
      <c r="AT1796" s="2" t="s">
        <v>4</v>
      </c>
    </row>
    <row r="1797" spans="1:46" x14ac:dyDescent="0.2">
      <c r="A1797" s="2">
        <v>1640858</v>
      </c>
      <c r="B1797" s="2">
        <v>833118</v>
      </c>
      <c r="E1797" s="19" t="s">
        <v>2412</v>
      </c>
      <c r="F1797" s="46">
        <f>INDEX(Δεδομένα!$P:$P,MATCH('2021'!E1797,Δεδομένα!$O:$O,0))</f>
        <v>257</v>
      </c>
      <c r="G1797" s="49" t="s">
        <v>1550</v>
      </c>
      <c r="H1797" s="51" t="str">
        <f>INDEX(Δεδομένα!B$1:B$51,MATCH('2021'!G1797,Δεδομένα!A$1:A$51,0))</f>
        <v>ΚΕΝΤΡΙΚΗΣ ΜΑΚΕΔΟΝΙΑΣ</v>
      </c>
      <c r="I1797" s="53">
        <f>INDEX(Δεδομένα!E$1:E$13,MATCH('2021'!H1797,Δεδομένα!D$1:D$13,0))</f>
        <v>3</v>
      </c>
      <c r="J1797" s="4">
        <v>44254</v>
      </c>
      <c r="K1797" s="3" t="s">
        <v>486</v>
      </c>
      <c r="L1797" s="17" t="str">
        <f t="shared" si="124"/>
        <v>27/02/2021 13:45</v>
      </c>
      <c r="M1797" s="4">
        <v>44254</v>
      </c>
      <c r="N1797" s="3" t="s">
        <v>481</v>
      </c>
      <c r="O1797" s="17" t="str">
        <f t="shared" si="125"/>
        <v>27/02/2021 14:20</v>
      </c>
      <c r="P1797" s="24">
        <f t="shared" si="126"/>
        <v>2.4305555554747116E-2</v>
      </c>
      <c r="Q1797" s="28">
        <v>0</v>
      </c>
      <c r="R1797" s="27">
        <f t="shared" si="127"/>
        <v>34.999999998835847</v>
      </c>
      <c r="S1797" s="3" t="s">
        <v>4</v>
      </c>
      <c r="T1797" s="3" t="s">
        <v>1645</v>
      </c>
      <c r="U1797" s="3" t="s">
        <v>2328</v>
      </c>
      <c r="V1797" s="3" t="s">
        <v>2329</v>
      </c>
      <c r="W1797" s="5">
        <v>0</v>
      </c>
      <c r="X1797" s="5">
        <v>0</v>
      </c>
      <c r="Y1797" s="5">
        <v>0</v>
      </c>
      <c r="Z1797" s="5">
        <v>0.5</v>
      </c>
      <c r="AA1797" s="5">
        <v>0</v>
      </c>
      <c r="AB1797" s="5">
        <v>0</v>
      </c>
      <c r="AC1797" s="5">
        <v>0</v>
      </c>
      <c r="AD1797" s="5">
        <v>0</v>
      </c>
      <c r="AE1797" s="2">
        <v>2</v>
      </c>
      <c r="AF1797" s="2">
        <v>0</v>
      </c>
      <c r="AG1797" s="2">
        <v>2</v>
      </c>
      <c r="AH1797" s="2">
        <v>0</v>
      </c>
      <c r="AI1797" s="2">
        <v>0</v>
      </c>
      <c r="AJ1797" s="2">
        <v>2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 t="s">
        <v>4</v>
      </c>
      <c r="AT1797" s="2" t="s">
        <v>4</v>
      </c>
    </row>
    <row r="1798" spans="1:46" x14ac:dyDescent="0.2">
      <c r="A1798" s="2">
        <v>1642302</v>
      </c>
      <c r="B1798" s="2">
        <v>834184</v>
      </c>
      <c r="C1798" s="7">
        <v>22.5855858967793</v>
      </c>
      <c r="D1798" s="7">
        <v>40.727268496008897</v>
      </c>
      <c r="E1798" s="19" t="s">
        <v>2412</v>
      </c>
      <c r="F1798" s="46">
        <f>INDEX(Δεδομένα!$P:$P,MATCH('2021'!E1798,Δεδομένα!$O:$O,0))</f>
        <v>257</v>
      </c>
      <c r="G1798" s="49" t="s">
        <v>1550</v>
      </c>
      <c r="H1798" s="51" t="str">
        <f>INDEX(Δεδομένα!B$1:B$51,MATCH('2021'!G1798,Δεδομένα!A$1:A$51,0))</f>
        <v>ΚΕΝΤΡΙΚΗΣ ΜΑΚΕΔΟΝΙΑΣ</v>
      </c>
      <c r="I1798" s="53">
        <f>INDEX(Δεδομένα!E$1:E$13,MATCH('2021'!H1798,Δεδομένα!D$1:D$13,0))</f>
        <v>3</v>
      </c>
      <c r="J1798" s="4">
        <v>44257</v>
      </c>
      <c r="K1798" s="3" t="s">
        <v>1259</v>
      </c>
      <c r="L1798" s="17" t="str">
        <f t="shared" si="124"/>
        <v>02/03/2021 17:44</v>
      </c>
      <c r="M1798" s="4">
        <v>44257</v>
      </c>
      <c r="N1798" s="3" t="s">
        <v>13</v>
      </c>
      <c r="O1798" s="17" t="str">
        <f t="shared" si="125"/>
        <v>02/03/2021 18:50</v>
      </c>
      <c r="P1798" s="24">
        <f t="shared" si="126"/>
        <v>4.5833333329937886E-2</v>
      </c>
      <c r="Q1798" s="28">
        <v>0</v>
      </c>
      <c r="R1798" s="27">
        <f t="shared" si="127"/>
        <v>65.999999995110556</v>
      </c>
      <c r="S1798" s="3" t="s">
        <v>4</v>
      </c>
      <c r="T1798" s="3" t="s">
        <v>1645</v>
      </c>
      <c r="U1798" s="3" t="s">
        <v>2385</v>
      </c>
      <c r="V1798" s="3" t="s">
        <v>2338</v>
      </c>
      <c r="W1798" s="5">
        <v>0</v>
      </c>
      <c r="X1798" s="5">
        <v>0</v>
      </c>
      <c r="Y1798" s="5">
        <v>0</v>
      </c>
      <c r="Z1798" s="5">
        <v>0</v>
      </c>
      <c r="AA1798" s="5">
        <v>0.2</v>
      </c>
      <c r="AB1798" s="5">
        <v>0</v>
      </c>
      <c r="AC1798" s="5">
        <v>0</v>
      </c>
      <c r="AD1798" s="5">
        <v>0</v>
      </c>
      <c r="AE1798" s="2">
        <v>2</v>
      </c>
      <c r="AF1798" s="2">
        <v>0</v>
      </c>
      <c r="AG1798" s="2">
        <v>2</v>
      </c>
      <c r="AH1798" s="2">
        <v>0</v>
      </c>
      <c r="AI1798" s="2">
        <v>0</v>
      </c>
      <c r="AJ1798" s="2">
        <v>2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 t="s">
        <v>4</v>
      </c>
      <c r="AT1798" s="2" t="s">
        <v>4</v>
      </c>
    </row>
    <row r="1799" spans="1:46" x14ac:dyDescent="0.2">
      <c r="A1799" s="2">
        <v>1642927</v>
      </c>
      <c r="B1799" s="2">
        <v>834835</v>
      </c>
      <c r="C1799" s="7">
        <v>22.612438233980399</v>
      </c>
      <c r="D1799" s="7">
        <v>40.681999832508303</v>
      </c>
      <c r="E1799" s="19" t="s">
        <v>2412</v>
      </c>
      <c r="F1799" s="46">
        <f>INDEX(Δεδομένα!$P:$P,MATCH('2021'!E1799,Δεδομένα!$O:$O,0))</f>
        <v>257</v>
      </c>
      <c r="G1799" s="49" t="s">
        <v>1550</v>
      </c>
      <c r="H1799" s="51" t="str">
        <f>INDEX(Δεδομένα!B$1:B$51,MATCH('2021'!G1799,Δεδομένα!A$1:A$51,0))</f>
        <v>ΚΕΝΤΡΙΚΗΣ ΜΑΚΕΔΟΝΙΑΣ</v>
      </c>
      <c r="I1799" s="53">
        <f>INDEX(Δεδομένα!E$1:E$13,MATCH('2021'!H1799,Δεδομένα!D$1:D$13,0))</f>
        <v>3</v>
      </c>
      <c r="J1799" s="4">
        <v>44259</v>
      </c>
      <c r="K1799" s="3" t="s">
        <v>36</v>
      </c>
      <c r="L1799" s="17" t="str">
        <f t="shared" si="124"/>
        <v>04/03/2021 16:20</v>
      </c>
      <c r="M1799" s="4">
        <v>44259</v>
      </c>
      <c r="N1799" s="3" t="s">
        <v>1435</v>
      </c>
      <c r="O1799" s="17" t="str">
        <f t="shared" si="125"/>
        <v>04/03/2021 17:41</v>
      </c>
      <c r="P1799" s="24">
        <f t="shared" si="126"/>
        <v>5.6250000001455192E-2</v>
      </c>
      <c r="Q1799" s="28">
        <v>0</v>
      </c>
      <c r="R1799" s="27">
        <f t="shared" si="127"/>
        <v>81.000000002095476</v>
      </c>
      <c r="S1799" s="3" t="s">
        <v>4</v>
      </c>
      <c r="T1799" s="3" t="s">
        <v>1645</v>
      </c>
      <c r="U1799" s="3" t="s">
        <v>1742</v>
      </c>
      <c r="V1799" s="3" t="s">
        <v>1693</v>
      </c>
      <c r="W1799" s="5">
        <v>0</v>
      </c>
      <c r="X1799" s="5">
        <v>0</v>
      </c>
      <c r="Y1799" s="5">
        <v>0</v>
      </c>
      <c r="Z1799" s="5">
        <v>0</v>
      </c>
      <c r="AA1799" s="5">
        <v>0.1</v>
      </c>
      <c r="AB1799" s="5">
        <v>0</v>
      </c>
      <c r="AC1799" s="5">
        <v>0</v>
      </c>
      <c r="AD1799" s="5">
        <v>0</v>
      </c>
      <c r="AE1799" s="2">
        <v>0</v>
      </c>
      <c r="AF1799" s="2">
        <v>0</v>
      </c>
      <c r="AG1799" s="2">
        <v>2</v>
      </c>
      <c r="AH1799" s="2">
        <v>0</v>
      </c>
      <c r="AI1799" s="2">
        <v>0</v>
      </c>
      <c r="AJ1799" s="2">
        <v>1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 t="s">
        <v>4</v>
      </c>
      <c r="AT1799" s="2" t="s">
        <v>4</v>
      </c>
    </row>
    <row r="1800" spans="1:46" x14ac:dyDescent="0.2">
      <c r="A1800" s="2">
        <v>1643688</v>
      </c>
      <c r="B1800" s="2">
        <v>835572</v>
      </c>
      <c r="C1800" s="7">
        <v>22.6191730499268</v>
      </c>
      <c r="D1800" s="7">
        <v>40.7070121765137</v>
      </c>
      <c r="E1800" s="19" t="s">
        <v>2412</v>
      </c>
      <c r="F1800" s="46">
        <f>INDEX(Δεδομένα!$P:$P,MATCH('2021'!E1800,Δεδομένα!$O:$O,0))</f>
        <v>257</v>
      </c>
      <c r="G1800" s="49" t="s">
        <v>1550</v>
      </c>
      <c r="H1800" s="51" t="str">
        <f>INDEX(Δεδομένα!B$1:B$51,MATCH('2021'!G1800,Δεδομένα!A$1:A$51,0))</f>
        <v>ΚΕΝΤΡΙΚΗΣ ΜΑΚΕΔΟΝΙΑΣ</v>
      </c>
      <c r="I1800" s="53">
        <f>INDEX(Δεδομένα!E$1:E$13,MATCH('2021'!H1800,Δεδομένα!D$1:D$13,0))</f>
        <v>3</v>
      </c>
      <c r="J1800" s="4">
        <v>44261</v>
      </c>
      <c r="K1800" s="3" t="s">
        <v>566</v>
      </c>
      <c r="L1800" s="17" t="str">
        <f t="shared" si="124"/>
        <v>06/03/2021 18:40</v>
      </c>
      <c r="M1800" s="4">
        <v>44261</v>
      </c>
      <c r="N1800" s="3" t="s">
        <v>680</v>
      </c>
      <c r="O1800" s="17" t="str">
        <f t="shared" si="125"/>
        <v>06/03/2021 18:51</v>
      </c>
      <c r="P1800" s="24">
        <f t="shared" si="126"/>
        <v>7.6388888846850023E-3</v>
      </c>
      <c r="Q1800" s="28">
        <v>0</v>
      </c>
      <c r="R1800" s="27">
        <f t="shared" si="127"/>
        <v>10.999999993946403</v>
      </c>
      <c r="S1800" s="3" t="s">
        <v>4</v>
      </c>
      <c r="T1800" s="3" t="s">
        <v>1645</v>
      </c>
      <c r="U1800" s="3" t="s">
        <v>4</v>
      </c>
      <c r="V1800" s="3" t="s">
        <v>2338</v>
      </c>
      <c r="W1800" s="5">
        <v>0</v>
      </c>
      <c r="X1800" s="5">
        <v>0</v>
      </c>
      <c r="Y1800" s="5">
        <v>0</v>
      </c>
      <c r="Z1800" s="5">
        <v>0</v>
      </c>
      <c r="AA1800" s="5">
        <v>0.2</v>
      </c>
      <c r="AB1800" s="5">
        <v>0</v>
      </c>
      <c r="AC1800" s="5">
        <v>0</v>
      </c>
      <c r="AD1800" s="5">
        <v>0</v>
      </c>
      <c r="AE1800" s="2">
        <v>0</v>
      </c>
      <c r="AF1800" s="2">
        <v>0</v>
      </c>
      <c r="AG1800" s="2">
        <v>2</v>
      </c>
      <c r="AH1800" s="2">
        <v>0</v>
      </c>
      <c r="AI1800" s="2">
        <v>0</v>
      </c>
      <c r="AJ1800" s="2">
        <v>1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 t="s">
        <v>4</v>
      </c>
      <c r="AT1800" s="2" t="s">
        <v>4</v>
      </c>
    </row>
    <row r="1801" spans="1:46" x14ac:dyDescent="0.2">
      <c r="A1801" s="2">
        <v>1643709</v>
      </c>
      <c r="B1801" s="2">
        <v>835880</v>
      </c>
      <c r="C1801" s="7">
        <v>22.6149386129897</v>
      </c>
      <c r="D1801" s="7">
        <v>40.727275765249601</v>
      </c>
      <c r="E1801" s="19" t="s">
        <v>2412</v>
      </c>
      <c r="F1801" s="46">
        <f>INDEX(Δεδομένα!$P:$P,MATCH('2021'!E1801,Δεδομένα!$O:$O,0))</f>
        <v>257</v>
      </c>
      <c r="G1801" s="49" t="s">
        <v>1550</v>
      </c>
      <c r="H1801" s="51" t="str">
        <f>INDEX(Δεδομένα!B$1:B$51,MATCH('2021'!G1801,Δεδομένα!A$1:A$51,0))</f>
        <v>ΚΕΝΤΡΙΚΗΣ ΜΑΚΕΔΟΝΙΑΣ</v>
      </c>
      <c r="I1801" s="53">
        <f>INDEX(Δεδομένα!E$1:E$13,MATCH('2021'!H1801,Δεδομένα!D$1:D$13,0))</f>
        <v>3</v>
      </c>
      <c r="J1801" s="4">
        <v>44262</v>
      </c>
      <c r="K1801" s="3" t="s">
        <v>79</v>
      </c>
      <c r="L1801" s="17" t="str">
        <f t="shared" si="124"/>
        <v>07/03/2021 19:10</v>
      </c>
      <c r="M1801" s="4">
        <v>44262</v>
      </c>
      <c r="N1801" s="3" t="s">
        <v>1017</v>
      </c>
      <c r="O1801" s="17" t="str">
        <f t="shared" si="125"/>
        <v>07/03/2021 19:46</v>
      </c>
      <c r="P1801" s="24">
        <f t="shared" si="126"/>
        <v>2.5000000001455192E-2</v>
      </c>
      <c r="Q1801" s="28">
        <v>0</v>
      </c>
      <c r="R1801" s="27">
        <f t="shared" si="127"/>
        <v>36.000000002095476</v>
      </c>
      <c r="S1801" s="3" t="s">
        <v>4</v>
      </c>
      <c r="T1801" s="3" t="s">
        <v>1645</v>
      </c>
      <c r="U1801" s="3" t="s">
        <v>4</v>
      </c>
      <c r="V1801" s="3" t="s">
        <v>2338</v>
      </c>
      <c r="W1801" s="5">
        <v>0</v>
      </c>
      <c r="X1801" s="5">
        <v>0</v>
      </c>
      <c r="Y1801" s="5">
        <v>0</v>
      </c>
      <c r="Z1801" s="5">
        <v>0</v>
      </c>
      <c r="AA1801" s="5">
        <v>0.5</v>
      </c>
      <c r="AB1801" s="5">
        <v>0</v>
      </c>
      <c r="AC1801" s="5">
        <v>0</v>
      </c>
      <c r="AD1801" s="5">
        <v>0</v>
      </c>
      <c r="AE1801" s="2">
        <v>0</v>
      </c>
      <c r="AF1801" s="2">
        <v>0</v>
      </c>
      <c r="AG1801" s="2">
        <v>2</v>
      </c>
      <c r="AH1801" s="2">
        <v>0</v>
      </c>
      <c r="AI1801" s="2">
        <v>0</v>
      </c>
      <c r="AJ1801" s="2">
        <v>1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 t="s">
        <v>4</v>
      </c>
      <c r="AT1801" s="2" t="s">
        <v>4</v>
      </c>
    </row>
    <row r="1802" spans="1:46" x14ac:dyDescent="0.2">
      <c r="A1802" s="2">
        <v>1644315</v>
      </c>
      <c r="B1802" s="2">
        <v>835963</v>
      </c>
      <c r="C1802" s="7">
        <v>22.614896910390701</v>
      </c>
      <c r="D1802" s="7">
        <v>40.727238087643201</v>
      </c>
      <c r="E1802" s="19" t="s">
        <v>2412</v>
      </c>
      <c r="F1802" s="46">
        <f>INDEX(Δεδομένα!$P:$P,MATCH('2021'!E1802,Δεδομένα!$O:$O,0))</f>
        <v>257</v>
      </c>
      <c r="G1802" s="49" t="s">
        <v>1550</v>
      </c>
      <c r="H1802" s="51" t="str">
        <f>INDEX(Δεδομένα!B$1:B$51,MATCH('2021'!G1802,Δεδομένα!A$1:A$51,0))</f>
        <v>ΚΕΝΤΡΙΚΗΣ ΜΑΚΕΔΟΝΙΑΣ</v>
      </c>
      <c r="I1802" s="53">
        <f>INDEX(Δεδομένα!E$1:E$13,MATCH('2021'!H1802,Δεδομένα!D$1:D$13,0))</f>
        <v>3</v>
      </c>
      <c r="J1802" s="4">
        <v>44263</v>
      </c>
      <c r="K1802" s="3" t="s">
        <v>2415</v>
      </c>
      <c r="L1802" s="17" t="str">
        <f t="shared" si="124"/>
        <v>08/03/2021 09:09</v>
      </c>
      <c r="M1802" s="4">
        <v>44263</v>
      </c>
      <c r="N1802" s="3" t="s">
        <v>88</v>
      </c>
      <c r="O1802" s="17" t="str">
        <f t="shared" si="125"/>
        <v>08/03/2021 10:30</v>
      </c>
      <c r="P1802" s="24">
        <f t="shared" si="126"/>
        <v>5.6250000001455192E-2</v>
      </c>
      <c r="Q1802" s="28">
        <v>0</v>
      </c>
      <c r="R1802" s="27">
        <f t="shared" si="127"/>
        <v>81.000000002095476</v>
      </c>
      <c r="S1802" s="3" t="s">
        <v>4</v>
      </c>
      <c r="T1802" s="3" t="s">
        <v>1645</v>
      </c>
      <c r="U1802" s="3" t="s">
        <v>4</v>
      </c>
      <c r="V1802" s="3" t="s">
        <v>2338</v>
      </c>
      <c r="W1802" s="5">
        <v>0</v>
      </c>
      <c r="X1802" s="5">
        <v>0</v>
      </c>
      <c r="Y1802" s="5">
        <v>0</v>
      </c>
      <c r="Z1802" s="5">
        <v>0</v>
      </c>
      <c r="AA1802" s="5">
        <v>0.5</v>
      </c>
      <c r="AB1802" s="5">
        <v>0</v>
      </c>
      <c r="AC1802" s="5">
        <v>0</v>
      </c>
      <c r="AD1802" s="5">
        <v>0</v>
      </c>
      <c r="AE1802" s="2">
        <v>4</v>
      </c>
      <c r="AF1802" s="2">
        <v>0</v>
      </c>
      <c r="AG1802" s="2">
        <v>0</v>
      </c>
      <c r="AH1802" s="2">
        <v>0</v>
      </c>
      <c r="AI1802" s="2">
        <v>0</v>
      </c>
      <c r="AJ1802" s="2">
        <v>2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 t="s">
        <v>4</v>
      </c>
      <c r="AT1802" s="2" t="s">
        <v>4</v>
      </c>
    </row>
    <row r="1803" spans="1:46" x14ac:dyDescent="0.2">
      <c r="A1803" s="2">
        <v>1645610</v>
      </c>
      <c r="B1803" s="2">
        <v>836424</v>
      </c>
      <c r="C1803" s="7">
        <v>22.6232643483544</v>
      </c>
      <c r="D1803" s="7">
        <v>40.758930675465002</v>
      </c>
      <c r="E1803" s="19" t="s">
        <v>2412</v>
      </c>
      <c r="F1803" s="46">
        <f>INDEX(Δεδομένα!$P:$P,MATCH('2021'!E1803,Δεδομένα!$O:$O,0))</f>
        <v>257</v>
      </c>
      <c r="G1803" s="49" t="s">
        <v>1550</v>
      </c>
      <c r="H1803" s="51" t="str">
        <f>INDEX(Δεδομένα!B$1:B$51,MATCH('2021'!G1803,Δεδομένα!A$1:A$51,0))</f>
        <v>ΚΕΝΤΡΙΚΗΣ ΜΑΚΕΔΟΝΙΑΣ</v>
      </c>
      <c r="I1803" s="53">
        <f>INDEX(Δεδομένα!E$1:E$13,MATCH('2021'!H1803,Δεδομένα!D$1:D$13,0))</f>
        <v>3</v>
      </c>
      <c r="J1803" s="4">
        <v>44264</v>
      </c>
      <c r="K1803" s="3" t="s">
        <v>2243</v>
      </c>
      <c r="L1803" s="17" t="str">
        <f t="shared" si="124"/>
        <v>09/03/2021 19:42</v>
      </c>
      <c r="M1803" s="4">
        <v>44264</v>
      </c>
      <c r="N1803" s="3" t="s">
        <v>2380</v>
      </c>
      <c r="O1803" s="17" t="str">
        <f t="shared" si="125"/>
        <v>09/03/2021 21:24</v>
      </c>
      <c r="P1803" s="24">
        <f t="shared" si="126"/>
        <v>7.0833333338669036E-2</v>
      </c>
      <c r="Q1803" s="28">
        <v>0</v>
      </c>
      <c r="R1803" s="27">
        <f t="shared" si="127"/>
        <v>102.00000000768341</v>
      </c>
      <c r="S1803" s="3" t="s">
        <v>4</v>
      </c>
      <c r="T1803" s="3" t="s">
        <v>1645</v>
      </c>
      <c r="U1803" s="3" t="s">
        <v>2352</v>
      </c>
      <c r="V1803" s="3" t="s">
        <v>2353</v>
      </c>
      <c r="W1803" s="5">
        <v>0</v>
      </c>
      <c r="X1803" s="5">
        <v>0</v>
      </c>
      <c r="Y1803" s="5">
        <v>0</v>
      </c>
      <c r="Z1803" s="5">
        <v>0</v>
      </c>
      <c r="AA1803" s="5">
        <v>0.1</v>
      </c>
      <c r="AB1803" s="5">
        <v>0</v>
      </c>
      <c r="AC1803" s="5">
        <v>0</v>
      </c>
      <c r="AD1803" s="5">
        <v>0</v>
      </c>
      <c r="AE1803" s="2">
        <v>0</v>
      </c>
      <c r="AF1803" s="2">
        <v>0</v>
      </c>
      <c r="AG1803" s="2">
        <v>2</v>
      </c>
      <c r="AH1803" s="2">
        <v>0</v>
      </c>
      <c r="AI1803" s="2">
        <v>0</v>
      </c>
      <c r="AJ1803" s="2">
        <v>1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 t="s">
        <v>4</v>
      </c>
      <c r="AT1803" s="2" t="s">
        <v>4</v>
      </c>
    </row>
    <row r="1804" spans="1:46" x14ac:dyDescent="0.2">
      <c r="A1804" s="2">
        <v>1647499</v>
      </c>
      <c r="B1804" s="2">
        <v>838363</v>
      </c>
      <c r="C1804" s="7">
        <v>22.581706008333899</v>
      </c>
      <c r="D1804" s="7">
        <v>40.730453111747202</v>
      </c>
      <c r="E1804" s="19" t="s">
        <v>2412</v>
      </c>
      <c r="F1804" s="46">
        <f>INDEX(Δεδομένα!$P:$P,MATCH('2021'!E1804,Δεδομένα!$O:$O,0))</f>
        <v>257</v>
      </c>
      <c r="G1804" s="49" t="s">
        <v>1550</v>
      </c>
      <c r="H1804" s="51" t="str">
        <f>INDEX(Δεδομένα!B$1:B$51,MATCH('2021'!G1804,Δεδομένα!A$1:A$51,0))</f>
        <v>ΚΕΝΤΡΙΚΗΣ ΜΑΚΕΔΟΝΙΑΣ</v>
      </c>
      <c r="I1804" s="53">
        <f>INDEX(Δεδομένα!E$1:E$13,MATCH('2021'!H1804,Δεδομένα!D$1:D$13,0))</f>
        <v>3</v>
      </c>
      <c r="J1804" s="4">
        <v>44271</v>
      </c>
      <c r="K1804" s="3" t="s">
        <v>105</v>
      </c>
      <c r="L1804" s="17" t="str">
        <f t="shared" si="124"/>
        <v>16/03/2021 18:43</v>
      </c>
      <c r="M1804" s="4">
        <v>44271</v>
      </c>
      <c r="N1804" s="3" t="s">
        <v>131</v>
      </c>
      <c r="O1804" s="17" t="str">
        <f t="shared" si="125"/>
        <v>16/03/2021 19:15</v>
      </c>
      <c r="P1804" s="24">
        <f t="shared" si="126"/>
        <v>2.2222222221898846E-2</v>
      </c>
      <c r="Q1804" s="28">
        <v>0</v>
      </c>
      <c r="R1804" s="27">
        <f t="shared" si="127"/>
        <v>31.999999999534339</v>
      </c>
      <c r="S1804" s="3" t="s">
        <v>4</v>
      </c>
      <c r="T1804" s="3" t="s">
        <v>1645</v>
      </c>
      <c r="U1804" s="3" t="s">
        <v>2385</v>
      </c>
      <c r="V1804" s="3" t="s">
        <v>2338</v>
      </c>
      <c r="W1804" s="5">
        <v>0</v>
      </c>
      <c r="X1804" s="5">
        <v>0</v>
      </c>
      <c r="Y1804" s="5">
        <v>0</v>
      </c>
      <c r="Z1804" s="5">
        <v>0</v>
      </c>
      <c r="AA1804" s="5">
        <v>0.5</v>
      </c>
      <c r="AB1804" s="5">
        <v>0</v>
      </c>
      <c r="AC1804" s="5">
        <v>0</v>
      </c>
      <c r="AD1804" s="5">
        <v>0</v>
      </c>
      <c r="AE1804" s="2">
        <v>0</v>
      </c>
      <c r="AF1804" s="2">
        <v>0</v>
      </c>
      <c r="AG1804" s="2">
        <v>2</v>
      </c>
      <c r="AH1804" s="2">
        <v>0</v>
      </c>
      <c r="AI1804" s="2">
        <v>0</v>
      </c>
      <c r="AJ1804" s="2">
        <v>1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 t="s">
        <v>4</v>
      </c>
      <c r="AT1804" s="2" t="s">
        <v>4</v>
      </c>
    </row>
    <row r="1805" spans="1:46" x14ac:dyDescent="0.2">
      <c r="A1805" s="2">
        <v>1647824</v>
      </c>
      <c r="B1805" s="2">
        <v>838492</v>
      </c>
      <c r="C1805" s="7">
        <v>22.629438945463001</v>
      </c>
      <c r="D1805" s="7">
        <v>40.734539584334399</v>
      </c>
      <c r="E1805" s="19" t="s">
        <v>2412</v>
      </c>
      <c r="F1805" s="46">
        <f>INDEX(Δεδομένα!$P:$P,MATCH('2021'!E1805,Δεδομένα!$O:$O,0))</f>
        <v>257</v>
      </c>
      <c r="G1805" s="49" t="s">
        <v>1550</v>
      </c>
      <c r="H1805" s="51" t="str">
        <f>INDEX(Δεδομένα!B$1:B$51,MATCH('2021'!G1805,Δεδομένα!A$1:A$51,0))</f>
        <v>ΚΕΝΤΡΙΚΗΣ ΜΑΚΕΔΟΝΙΑΣ</v>
      </c>
      <c r="I1805" s="53">
        <f>INDEX(Δεδομένα!E$1:E$13,MATCH('2021'!H1805,Δεδομένα!D$1:D$13,0))</f>
        <v>3</v>
      </c>
      <c r="J1805" s="4">
        <v>44272</v>
      </c>
      <c r="K1805" s="3" t="s">
        <v>1078</v>
      </c>
      <c r="L1805" s="17" t="str">
        <f t="shared" si="124"/>
        <v>17/03/2021 11:10</v>
      </c>
      <c r="M1805" s="4">
        <v>44272</v>
      </c>
      <c r="N1805" s="3" t="s">
        <v>39</v>
      </c>
      <c r="O1805" s="17" t="str">
        <f t="shared" si="125"/>
        <v>17/03/2021 14:40</v>
      </c>
      <c r="P1805" s="24">
        <f t="shared" si="126"/>
        <v>0.14583333332848269</v>
      </c>
      <c r="Q1805" s="28">
        <v>0</v>
      </c>
      <c r="R1805" s="27">
        <f t="shared" si="127"/>
        <v>209.99999999301508</v>
      </c>
      <c r="S1805" s="3" t="s">
        <v>4</v>
      </c>
      <c r="T1805" s="3" t="s">
        <v>1645</v>
      </c>
      <c r="U1805" s="3" t="s">
        <v>2352</v>
      </c>
      <c r="V1805" s="3" t="s">
        <v>2353</v>
      </c>
      <c r="W1805" s="5">
        <v>0</v>
      </c>
      <c r="X1805" s="5">
        <v>0</v>
      </c>
      <c r="Y1805" s="5">
        <v>0</v>
      </c>
      <c r="Z1805" s="5">
        <v>0</v>
      </c>
      <c r="AA1805" s="5">
        <v>10</v>
      </c>
      <c r="AB1805" s="5">
        <v>0</v>
      </c>
      <c r="AC1805" s="5">
        <v>0</v>
      </c>
      <c r="AD1805" s="5">
        <v>0</v>
      </c>
      <c r="AE1805" s="2">
        <v>8</v>
      </c>
      <c r="AF1805" s="2">
        <v>0</v>
      </c>
      <c r="AG1805" s="2">
        <v>0</v>
      </c>
      <c r="AH1805" s="2">
        <v>0</v>
      </c>
      <c r="AI1805" s="2">
        <v>0</v>
      </c>
      <c r="AJ1805" s="2">
        <v>4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 t="s">
        <v>4</v>
      </c>
      <c r="AT1805" s="2" t="s">
        <v>4</v>
      </c>
    </row>
    <row r="1806" spans="1:46" x14ac:dyDescent="0.2">
      <c r="A1806" s="2">
        <v>1647884</v>
      </c>
      <c r="B1806" s="2">
        <v>838710</v>
      </c>
      <c r="C1806" s="7">
        <v>22.583231874269501</v>
      </c>
      <c r="D1806" s="7">
        <v>40.7167743424557</v>
      </c>
      <c r="E1806" s="19" t="s">
        <v>2412</v>
      </c>
      <c r="F1806" s="46">
        <f>INDEX(Δεδομένα!$P:$P,MATCH('2021'!E1806,Δεδομένα!$O:$O,0))</f>
        <v>257</v>
      </c>
      <c r="G1806" s="49" t="s">
        <v>1550</v>
      </c>
      <c r="H1806" s="51" t="str">
        <f>INDEX(Δεδομένα!B$1:B$51,MATCH('2021'!G1806,Δεδομένα!A$1:A$51,0))</f>
        <v>ΚΕΝΤΡΙΚΗΣ ΜΑΚΕΔΟΝΙΑΣ</v>
      </c>
      <c r="I1806" s="53">
        <f>INDEX(Δεδομένα!E$1:E$13,MATCH('2021'!H1806,Δεδομένα!D$1:D$13,0))</f>
        <v>3</v>
      </c>
      <c r="J1806" s="4">
        <v>44272</v>
      </c>
      <c r="K1806" s="3" t="s">
        <v>125</v>
      </c>
      <c r="L1806" s="17" t="str">
        <f t="shared" si="124"/>
        <v>17/03/2021 20:30</v>
      </c>
      <c r="M1806" s="4">
        <v>44272</v>
      </c>
      <c r="N1806" s="3" t="s">
        <v>2416</v>
      </c>
      <c r="O1806" s="17" t="str">
        <f t="shared" si="125"/>
        <v>17/03/2021 21:39</v>
      </c>
      <c r="P1806" s="24">
        <f t="shared" si="126"/>
        <v>4.7916666670062114E-2</v>
      </c>
      <c r="Q1806" s="28">
        <v>0</v>
      </c>
      <c r="R1806" s="27">
        <f t="shared" si="127"/>
        <v>69.000000004889444</v>
      </c>
      <c r="S1806" s="3" t="s">
        <v>4</v>
      </c>
      <c r="T1806" s="3" t="s">
        <v>1645</v>
      </c>
      <c r="U1806" s="3" t="s">
        <v>2385</v>
      </c>
      <c r="V1806" s="3" t="s">
        <v>2338</v>
      </c>
      <c r="W1806" s="5">
        <v>0</v>
      </c>
      <c r="X1806" s="5">
        <v>0</v>
      </c>
      <c r="Y1806" s="5">
        <v>0</v>
      </c>
      <c r="Z1806" s="5">
        <v>3</v>
      </c>
      <c r="AA1806" s="5">
        <v>0</v>
      </c>
      <c r="AB1806" s="5">
        <v>0</v>
      </c>
      <c r="AC1806" s="5">
        <v>0</v>
      </c>
      <c r="AD1806" s="5">
        <v>0</v>
      </c>
      <c r="AE1806" s="2">
        <v>2</v>
      </c>
      <c r="AF1806" s="2">
        <v>0</v>
      </c>
      <c r="AG1806" s="2">
        <v>4</v>
      </c>
      <c r="AH1806" s="2">
        <v>0</v>
      </c>
      <c r="AI1806" s="2">
        <v>0</v>
      </c>
      <c r="AJ1806" s="2">
        <v>3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 t="s">
        <v>4</v>
      </c>
      <c r="AT1806" s="2" t="s">
        <v>4</v>
      </c>
    </row>
    <row r="1807" spans="1:46" x14ac:dyDescent="0.2">
      <c r="A1807" s="2">
        <v>1649677</v>
      </c>
      <c r="B1807" s="2">
        <v>840315</v>
      </c>
      <c r="C1807" s="7">
        <v>22.606039163795302</v>
      </c>
      <c r="D1807" s="7">
        <v>40.676116530368603</v>
      </c>
      <c r="E1807" s="19" t="s">
        <v>2412</v>
      </c>
      <c r="F1807" s="46">
        <f>INDEX(Δεδομένα!$P:$P,MATCH('2021'!E1807,Δεδομένα!$O:$O,0))</f>
        <v>257</v>
      </c>
      <c r="G1807" s="49" t="s">
        <v>1550</v>
      </c>
      <c r="H1807" s="51" t="str">
        <f>INDEX(Δεδομένα!B$1:B$51,MATCH('2021'!G1807,Δεδομένα!A$1:A$51,0))</f>
        <v>ΚΕΝΤΡΙΚΗΣ ΜΑΚΕΔΟΝΙΑΣ</v>
      </c>
      <c r="I1807" s="53">
        <f>INDEX(Δεδομένα!E$1:E$13,MATCH('2021'!H1807,Δεδομένα!D$1:D$13,0))</f>
        <v>3</v>
      </c>
      <c r="J1807" s="4">
        <v>44280</v>
      </c>
      <c r="K1807" s="3" t="s">
        <v>1937</v>
      </c>
      <c r="L1807" s="17" t="str">
        <f t="shared" si="124"/>
        <v>25/03/2021 19:19</v>
      </c>
      <c r="M1807" s="4">
        <v>44280</v>
      </c>
      <c r="N1807" s="3" t="s">
        <v>524</v>
      </c>
      <c r="O1807" s="17" t="str">
        <f t="shared" si="125"/>
        <v>25/03/2021 20:40</v>
      </c>
      <c r="P1807" s="24">
        <f t="shared" si="126"/>
        <v>5.6250000001455192E-2</v>
      </c>
      <c r="Q1807" s="28">
        <v>0</v>
      </c>
      <c r="R1807" s="27">
        <f t="shared" si="127"/>
        <v>81.000000002095476</v>
      </c>
      <c r="S1807" s="3" t="s">
        <v>4</v>
      </c>
      <c r="T1807" s="3" t="s">
        <v>1645</v>
      </c>
      <c r="U1807" s="3" t="s">
        <v>1742</v>
      </c>
      <c r="V1807" s="3" t="s">
        <v>2417</v>
      </c>
      <c r="W1807" s="5">
        <v>0</v>
      </c>
      <c r="X1807" s="5">
        <v>0</v>
      </c>
      <c r="Y1807" s="5">
        <v>0</v>
      </c>
      <c r="Z1807" s="5">
        <v>0</v>
      </c>
      <c r="AA1807" s="5">
        <v>0.1</v>
      </c>
      <c r="AB1807" s="5">
        <v>0</v>
      </c>
      <c r="AC1807" s="5">
        <v>0</v>
      </c>
      <c r="AD1807" s="5">
        <v>0</v>
      </c>
      <c r="AE1807" s="2">
        <v>0</v>
      </c>
      <c r="AF1807" s="2">
        <v>0</v>
      </c>
      <c r="AG1807" s="2">
        <v>2</v>
      </c>
      <c r="AH1807" s="2">
        <v>0</v>
      </c>
      <c r="AI1807" s="2">
        <v>0</v>
      </c>
      <c r="AJ1807" s="2">
        <v>1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 t="s">
        <v>4</v>
      </c>
      <c r="AT1807" s="2" t="s">
        <v>4</v>
      </c>
    </row>
    <row r="1808" spans="1:46" x14ac:dyDescent="0.2">
      <c r="A1808" s="2">
        <v>1650048</v>
      </c>
      <c r="B1808" s="2">
        <v>840808</v>
      </c>
      <c r="C1808" s="7">
        <v>22.633052774316699</v>
      </c>
      <c r="D1808" s="7">
        <v>40.733559203649698</v>
      </c>
      <c r="E1808" s="19" t="s">
        <v>2412</v>
      </c>
      <c r="F1808" s="46">
        <f>INDEX(Δεδομένα!$P:$P,MATCH('2021'!E1808,Δεδομένα!$O:$O,0))</f>
        <v>257</v>
      </c>
      <c r="G1808" s="49" t="s">
        <v>1550</v>
      </c>
      <c r="H1808" s="51" t="str">
        <f>INDEX(Δεδομένα!B$1:B$51,MATCH('2021'!G1808,Δεδομένα!A$1:A$51,0))</f>
        <v>ΚΕΝΤΡΙΚΗΣ ΜΑΚΕΔΟΝΙΑΣ</v>
      </c>
      <c r="I1808" s="53">
        <f>INDEX(Δεδομένα!E$1:E$13,MATCH('2021'!H1808,Δεδομένα!D$1:D$13,0))</f>
        <v>3</v>
      </c>
      <c r="J1808" s="4">
        <v>44282</v>
      </c>
      <c r="K1808" s="3" t="s">
        <v>256</v>
      </c>
      <c r="L1808" s="17" t="str">
        <f t="shared" ref="L1808:L1871" si="128">_xlfn.CONCAT(TEXT(J1808,"ηη/μμ/εεε")," ",TEXT(K1808,"ωω:λλ"))</f>
        <v>27/03/2021 20:15</v>
      </c>
      <c r="M1808" s="4">
        <v>44282</v>
      </c>
      <c r="N1808" s="3" t="s">
        <v>521</v>
      </c>
      <c r="O1808" s="17" t="str">
        <f t="shared" ref="O1808:O1871" si="129">_xlfn.CONCAT(TEXT(M1808,"ηη/μμ/εεε")," ",TEXT(N1808,"ωω:λλ"))</f>
        <v>27/03/2021 22:00</v>
      </c>
      <c r="P1808" s="24">
        <f t="shared" ref="P1808:P1871" si="130">O1808-L1808</f>
        <v>7.2916666664241347E-2</v>
      </c>
      <c r="Q1808" s="28">
        <v>0</v>
      </c>
      <c r="R1808" s="27">
        <f t="shared" ref="R1808:R1871" si="131">P1808*(24*60)</f>
        <v>104.99999999650754</v>
      </c>
      <c r="S1808" s="3" t="s">
        <v>4</v>
      </c>
      <c r="T1808" s="3" t="s">
        <v>1645</v>
      </c>
      <c r="U1808" s="3" t="s">
        <v>4</v>
      </c>
      <c r="V1808" s="3" t="s">
        <v>2353</v>
      </c>
      <c r="W1808" s="5">
        <v>0</v>
      </c>
      <c r="X1808" s="5">
        <v>0</v>
      </c>
      <c r="Y1808" s="5">
        <v>0</v>
      </c>
      <c r="Z1808" s="5">
        <v>0</v>
      </c>
      <c r="AA1808" s="5">
        <v>0.5</v>
      </c>
      <c r="AB1808" s="5">
        <v>0</v>
      </c>
      <c r="AC1808" s="5">
        <v>0</v>
      </c>
      <c r="AD1808" s="5">
        <v>0</v>
      </c>
      <c r="AE1808" s="2">
        <v>4</v>
      </c>
      <c r="AF1808" s="2">
        <v>0</v>
      </c>
      <c r="AG1808" s="2">
        <v>0</v>
      </c>
      <c r="AH1808" s="2">
        <v>0</v>
      </c>
      <c r="AI1808" s="2">
        <v>0</v>
      </c>
      <c r="AJ1808" s="2">
        <v>2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 t="s">
        <v>4</v>
      </c>
      <c r="AT1808" s="2" t="s">
        <v>4</v>
      </c>
    </row>
    <row r="1809" spans="1:46" x14ac:dyDescent="0.2">
      <c r="A1809" s="2">
        <v>1651751</v>
      </c>
      <c r="B1809" s="2">
        <v>842874</v>
      </c>
      <c r="C1809" s="7">
        <v>22.6270244994884</v>
      </c>
      <c r="D1809" s="7">
        <v>40.7853019986091</v>
      </c>
      <c r="E1809" s="19" t="s">
        <v>2412</v>
      </c>
      <c r="F1809" s="46">
        <f>INDEX(Δεδομένα!$P:$P,MATCH('2021'!E1809,Δεδομένα!$O:$O,0))</f>
        <v>257</v>
      </c>
      <c r="G1809" s="49" t="s">
        <v>1550</v>
      </c>
      <c r="H1809" s="51" t="str">
        <f>INDEX(Δεδομένα!B$1:B$51,MATCH('2021'!G1809,Δεδομένα!A$1:A$51,0))</f>
        <v>ΚΕΝΤΡΙΚΗΣ ΜΑΚΕΔΟΝΙΑΣ</v>
      </c>
      <c r="I1809" s="53">
        <f>INDEX(Δεδομένα!E$1:E$13,MATCH('2021'!H1809,Δεδομένα!D$1:D$13,0))</f>
        <v>3</v>
      </c>
      <c r="J1809" s="4">
        <v>44290</v>
      </c>
      <c r="K1809" s="3" t="s">
        <v>35</v>
      </c>
      <c r="L1809" s="17" t="str">
        <f t="shared" si="128"/>
        <v>04/04/2021 14:50</v>
      </c>
      <c r="M1809" s="4">
        <v>44290</v>
      </c>
      <c r="N1809" s="3" t="s">
        <v>150</v>
      </c>
      <c r="O1809" s="17" t="str">
        <f t="shared" si="129"/>
        <v>04/04/2021 19:00</v>
      </c>
      <c r="P1809" s="24">
        <f t="shared" si="130"/>
        <v>0.17361111110949423</v>
      </c>
      <c r="Q1809" s="28">
        <v>0</v>
      </c>
      <c r="R1809" s="27">
        <f t="shared" si="131"/>
        <v>249.99999999767169</v>
      </c>
      <c r="S1809" s="3" t="s">
        <v>4</v>
      </c>
      <c r="T1809" s="3" t="s">
        <v>1645</v>
      </c>
      <c r="U1809" s="3" t="s">
        <v>4</v>
      </c>
      <c r="V1809" s="3" t="s">
        <v>2329</v>
      </c>
      <c r="W1809" s="5">
        <v>0</v>
      </c>
      <c r="X1809" s="5">
        <v>0</v>
      </c>
      <c r="Y1809" s="5">
        <v>0</v>
      </c>
      <c r="Z1809" s="5">
        <v>0</v>
      </c>
      <c r="AA1809" s="5">
        <v>50</v>
      </c>
      <c r="AB1809" s="5">
        <v>0</v>
      </c>
      <c r="AC1809" s="5">
        <v>0</v>
      </c>
      <c r="AD1809" s="5">
        <v>0</v>
      </c>
      <c r="AE1809" s="2">
        <v>3</v>
      </c>
      <c r="AF1809" s="2">
        <v>0</v>
      </c>
      <c r="AG1809" s="2">
        <v>4</v>
      </c>
      <c r="AH1809" s="2">
        <v>0</v>
      </c>
      <c r="AI1809" s="2">
        <v>0</v>
      </c>
      <c r="AJ1809" s="2">
        <v>3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 t="s">
        <v>4</v>
      </c>
      <c r="AT1809" s="2" t="s">
        <v>4</v>
      </c>
    </row>
    <row r="1810" spans="1:46" x14ac:dyDescent="0.2">
      <c r="A1810" s="2">
        <v>1653181</v>
      </c>
      <c r="B1810" s="2">
        <v>844083</v>
      </c>
      <c r="C1810" s="7">
        <v>22.4888124123318</v>
      </c>
      <c r="D1810" s="7">
        <v>40.747511973112303</v>
      </c>
      <c r="E1810" s="19" t="s">
        <v>2412</v>
      </c>
      <c r="F1810" s="46">
        <f>INDEX(Δεδομένα!$P:$P,MATCH('2021'!E1810,Δεδομένα!$O:$O,0))</f>
        <v>257</v>
      </c>
      <c r="G1810" s="49" t="s">
        <v>2170</v>
      </c>
      <c r="H1810" s="51" t="str">
        <f>INDEX(Δεδομένα!B$1:B$51,MATCH('2021'!G1810,Δεδομένα!A$1:A$51,0))</f>
        <v>ΚΕΝΤΡΙΚΗΣ ΜΑΚΕΔΟΝΙΑΣ</v>
      </c>
      <c r="I1810" s="53">
        <f>INDEX(Δεδομένα!E$1:E$13,MATCH('2021'!H1810,Δεδομένα!D$1:D$13,0))</f>
        <v>3</v>
      </c>
      <c r="J1810" s="4">
        <v>44295</v>
      </c>
      <c r="K1810" s="3" t="s">
        <v>670</v>
      </c>
      <c r="L1810" s="17" t="str">
        <f t="shared" si="128"/>
        <v>09/04/2021 14:04</v>
      </c>
      <c r="M1810" s="4">
        <v>44295</v>
      </c>
      <c r="N1810" s="3" t="s">
        <v>1073</v>
      </c>
      <c r="O1810" s="17" t="str">
        <f t="shared" si="129"/>
        <v>09/04/2021 14:57</v>
      </c>
      <c r="P1810" s="24">
        <f t="shared" si="130"/>
        <v>3.680555555911269E-2</v>
      </c>
      <c r="Q1810" s="28">
        <v>0</v>
      </c>
      <c r="R1810" s="27">
        <f t="shared" si="131"/>
        <v>53.000000005122274</v>
      </c>
      <c r="S1810" s="3" t="s">
        <v>4</v>
      </c>
      <c r="T1810" s="3" t="s">
        <v>2311</v>
      </c>
      <c r="U1810" s="3" t="s">
        <v>2318</v>
      </c>
      <c r="V1810" s="3" t="s">
        <v>2341</v>
      </c>
      <c r="W1810" s="5">
        <v>0</v>
      </c>
      <c r="X1810" s="5">
        <v>0</v>
      </c>
      <c r="Y1810" s="5">
        <v>0</v>
      </c>
      <c r="Z1810" s="5">
        <v>0</v>
      </c>
      <c r="AA1810" s="5">
        <v>2</v>
      </c>
      <c r="AB1810" s="5">
        <v>0</v>
      </c>
      <c r="AC1810" s="5">
        <v>0</v>
      </c>
      <c r="AD1810" s="5">
        <v>0</v>
      </c>
      <c r="AE1810" s="2">
        <v>2</v>
      </c>
      <c r="AF1810" s="2">
        <v>0</v>
      </c>
      <c r="AG1810" s="2">
        <v>0</v>
      </c>
      <c r="AH1810" s="2">
        <v>0</v>
      </c>
      <c r="AI1810" s="2">
        <v>0</v>
      </c>
      <c r="AJ1810" s="2">
        <v>1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 t="s">
        <v>4</v>
      </c>
      <c r="AT1810" s="2" t="s">
        <v>4</v>
      </c>
    </row>
    <row r="1811" spans="1:46" x14ac:dyDescent="0.2">
      <c r="A1811" s="2">
        <v>1655064</v>
      </c>
      <c r="B1811" s="2">
        <v>846022</v>
      </c>
      <c r="C1811" s="7">
        <v>22.6436386765034</v>
      </c>
      <c r="D1811" s="7">
        <v>40.739614308249401</v>
      </c>
      <c r="E1811" s="19" t="s">
        <v>2412</v>
      </c>
      <c r="F1811" s="46">
        <f>INDEX(Δεδομένα!$P:$P,MATCH('2021'!E1811,Δεδομένα!$O:$O,0))</f>
        <v>257</v>
      </c>
      <c r="G1811" s="49" t="s">
        <v>1550</v>
      </c>
      <c r="H1811" s="51" t="str">
        <f>INDEX(Δεδομένα!B$1:B$51,MATCH('2021'!G1811,Δεδομένα!A$1:A$51,0))</f>
        <v>ΚΕΝΤΡΙΚΗΣ ΜΑΚΕΔΟΝΙΑΣ</v>
      </c>
      <c r="I1811" s="53">
        <f>INDEX(Δεδομένα!E$1:E$13,MATCH('2021'!H1811,Δεδομένα!D$1:D$13,0))</f>
        <v>3</v>
      </c>
      <c r="J1811" s="4">
        <v>44301</v>
      </c>
      <c r="K1811" s="3" t="s">
        <v>79</v>
      </c>
      <c r="L1811" s="17" t="str">
        <f t="shared" si="128"/>
        <v>15/04/2021 19:10</v>
      </c>
      <c r="M1811" s="4">
        <v>44301</v>
      </c>
      <c r="N1811" s="3" t="s">
        <v>1148</v>
      </c>
      <c r="O1811" s="17" t="str">
        <f t="shared" si="129"/>
        <v>15/04/2021 23:11</v>
      </c>
      <c r="P1811" s="24">
        <f t="shared" si="130"/>
        <v>0.16736111111094942</v>
      </c>
      <c r="Q1811" s="28">
        <v>0</v>
      </c>
      <c r="R1811" s="27">
        <f t="shared" si="131"/>
        <v>240.99999999976717</v>
      </c>
      <c r="S1811" s="3" t="s">
        <v>4</v>
      </c>
      <c r="T1811" s="3" t="s">
        <v>1645</v>
      </c>
      <c r="U1811" s="3" t="s">
        <v>2352</v>
      </c>
      <c r="V1811" s="3" t="s">
        <v>2353</v>
      </c>
      <c r="W1811" s="5">
        <v>0</v>
      </c>
      <c r="X1811" s="5">
        <v>0</v>
      </c>
      <c r="Y1811" s="5">
        <v>0</v>
      </c>
      <c r="Z1811" s="5">
        <v>10</v>
      </c>
      <c r="AA1811" s="5">
        <v>0</v>
      </c>
      <c r="AB1811" s="5">
        <v>0</v>
      </c>
      <c r="AC1811" s="5">
        <v>0</v>
      </c>
      <c r="AD1811" s="5">
        <v>0</v>
      </c>
      <c r="AE1811" s="2">
        <v>4</v>
      </c>
      <c r="AF1811" s="2">
        <v>0</v>
      </c>
      <c r="AG1811" s="2">
        <v>2</v>
      </c>
      <c r="AH1811" s="2">
        <v>0</v>
      </c>
      <c r="AI1811" s="2">
        <v>0</v>
      </c>
      <c r="AJ1811" s="2">
        <v>3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 t="s">
        <v>4</v>
      </c>
      <c r="AT1811" s="2" t="s">
        <v>4</v>
      </c>
    </row>
    <row r="1812" spans="1:46" x14ac:dyDescent="0.2">
      <c r="A1812" s="2">
        <v>1689073</v>
      </c>
      <c r="B1812" s="2">
        <v>884219</v>
      </c>
      <c r="C1812" s="7">
        <v>22.5376898372581</v>
      </c>
      <c r="D1812" s="7">
        <v>40.827038632105797</v>
      </c>
      <c r="E1812" s="19" t="s">
        <v>2412</v>
      </c>
      <c r="F1812" s="46">
        <f>INDEX(Δεδομένα!$P:$P,MATCH('2021'!E1812,Δεδομένα!$O:$O,0))</f>
        <v>257</v>
      </c>
      <c r="G1812" s="49" t="s">
        <v>1550</v>
      </c>
      <c r="H1812" s="51" t="str">
        <f>INDEX(Δεδομένα!B$1:B$51,MATCH('2021'!G1812,Δεδομένα!A$1:A$51,0))</f>
        <v>ΚΕΝΤΡΙΚΗΣ ΜΑΚΕΔΟΝΙΑΣ</v>
      </c>
      <c r="I1812" s="53">
        <f>INDEX(Δεδομένα!E$1:E$13,MATCH('2021'!H1812,Δεδομένα!D$1:D$13,0))</f>
        <v>3</v>
      </c>
      <c r="J1812" s="4">
        <v>44427</v>
      </c>
      <c r="K1812" s="3" t="s">
        <v>504</v>
      </c>
      <c r="L1812" s="17" t="str">
        <f t="shared" si="128"/>
        <v>19/08/2021 08:40</v>
      </c>
      <c r="M1812" s="4">
        <v>44427</v>
      </c>
      <c r="N1812" s="3" t="s">
        <v>556</v>
      </c>
      <c r="O1812" s="17" t="str">
        <f t="shared" si="129"/>
        <v>19/08/2021 09:33</v>
      </c>
      <c r="P1812" s="24">
        <f t="shared" si="130"/>
        <v>3.680555555911269E-2</v>
      </c>
      <c r="Q1812" s="28">
        <v>0</v>
      </c>
      <c r="R1812" s="27">
        <f t="shared" si="131"/>
        <v>53.000000005122274</v>
      </c>
      <c r="S1812" s="3" t="s">
        <v>4</v>
      </c>
      <c r="T1812" s="3" t="s">
        <v>2311</v>
      </c>
      <c r="U1812" s="3" t="s">
        <v>2418</v>
      </c>
      <c r="V1812" s="3" t="s">
        <v>2419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0.5</v>
      </c>
      <c r="AD1812" s="5">
        <v>0</v>
      </c>
      <c r="AE1812" s="2">
        <v>2</v>
      </c>
      <c r="AF1812" s="2">
        <v>0</v>
      </c>
      <c r="AG1812" s="2">
        <v>0</v>
      </c>
      <c r="AH1812" s="2">
        <v>0</v>
      </c>
      <c r="AI1812" s="2">
        <v>0</v>
      </c>
      <c r="AJ1812" s="2">
        <v>1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</row>
    <row r="1813" spans="1:46" x14ac:dyDescent="0.2">
      <c r="A1813" s="2">
        <v>1693280</v>
      </c>
      <c r="B1813" s="2">
        <v>888375</v>
      </c>
      <c r="C1813" s="7">
        <v>22.579708971460999</v>
      </c>
      <c r="D1813" s="7">
        <v>40.710745364134098</v>
      </c>
      <c r="E1813" s="19" t="s">
        <v>2412</v>
      </c>
      <c r="F1813" s="46">
        <f>INDEX(Δεδομένα!$P:$P,MATCH('2021'!E1813,Δεδομένα!$O:$O,0))</f>
        <v>257</v>
      </c>
      <c r="G1813" s="49" t="s">
        <v>1550</v>
      </c>
      <c r="H1813" s="51" t="str">
        <f>INDEX(Δεδομένα!B$1:B$51,MATCH('2021'!G1813,Δεδομένα!A$1:A$51,0))</f>
        <v>ΚΕΝΤΡΙΚΗΣ ΜΑΚΕΔΟΝΙΑΣ</v>
      </c>
      <c r="I1813" s="53">
        <f>INDEX(Δεδομένα!E$1:E$13,MATCH('2021'!H1813,Δεδομένα!D$1:D$13,0))</f>
        <v>3</v>
      </c>
      <c r="J1813" s="4">
        <v>44442</v>
      </c>
      <c r="K1813" s="3" t="s">
        <v>1057</v>
      </c>
      <c r="L1813" s="17" t="str">
        <f t="shared" si="128"/>
        <v>03/09/2021 14:59</v>
      </c>
      <c r="M1813" s="4">
        <v>44442</v>
      </c>
      <c r="N1813" s="3" t="s">
        <v>661</v>
      </c>
      <c r="O1813" s="17" t="str">
        <f t="shared" si="129"/>
        <v>03/09/2021 16:32</v>
      </c>
      <c r="P1813" s="24">
        <f t="shared" si="130"/>
        <v>6.4583333332848269E-2</v>
      </c>
      <c r="Q1813" s="28">
        <v>0</v>
      </c>
      <c r="R1813" s="27">
        <f t="shared" si="131"/>
        <v>92.999999999301508</v>
      </c>
      <c r="S1813" s="3" t="s">
        <v>4</v>
      </c>
      <c r="T1813" s="3" t="s">
        <v>1645</v>
      </c>
      <c r="U1813" s="3" t="s">
        <v>2385</v>
      </c>
      <c r="V1813" s="3" t="s">
        <v>2338</v>
      </c>
      <c r="W1813" s="5">
        <v>0</v>
      </c>
      <c r="X1813" s="5">
        <v>0</v>
      </c>
      <c r="Y1813" s="5">
        <v>0</v>
      </c>
      <c r="Z1813" s="5">
        <v>0</v>
      </c>
      <c r="AA1813" s="5">
        <v>0.3</v>
      </c>
      <c r="AB1813" s="5">
        <v>0</v>
      </c>
      <c r="AC1813" s="5">
        <v>0</v>
      </c>
      <c r="AD1813" s="5">
        <v>0</v>
      </c>
      <c r="AE1813" s="2">
        <v>4</v>
      </c>
      <c r="AF1813" s="2">
        <v>0</v>
      </c>
      <c r="AG1813" s="2">
        <v>0</v>
      </c>
      <c r="AH1813" s="2">
        <v>0</v>
      </c>
      <c r="AI1813" s="2">
        <v>0</v>
      </c>
      <c r="AJ1813" s="2">
        <v>2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</row>
    <row r="1814" spans="1:46" x14ac:dyDescent="0.2">
      <c r="A1814" s="2">
        <v>1693314</v>
      </c>
      <c r="B1814" s="2">
        <v>888917</v>
      </c>
      <c r="C1814" s="7">
        <v>22.578552834316501</v>
      </c>
      <c r="D1814" s="7">
        <v>40.710575354067103</v>
      </c>
      <c r="E1814" s="19" t="s">
        <v>2412</v>
      </c>
      <c r="F1814" s="46">
        <f>INDEX(Δεδομένα!$P:$P,MATCH('2021'!E1814,Δεδομένα!$O:$O,0))</f>
        <v>257</v>
      </c>
      <c r="G1814" s="49" t="s">
        <v>1550</v>
      </c>
      <c r="H1814" s="51" t="str">
        <f>INDEX(Δεδομένα!B$1:B$51,MATCH('2021'!G1814,Δεδομένα!A$1:A$51,0))</f>
        <v>ΚΕΝΤΡΙΚΗΣ ΜΑΚΕΔΟΝΙΑΣ</v>
      </c>
      <c r="I1814" s="53">
        <f>INDEX(Δεδομένα!E$1:E$13,MATCH('2021'!H1814,Δεδομένα!D$1:D$13,0))</f>
        <v>3</v>
      </c>
      <c r="J1814" s="4">
        <v>44444</v>
      </c>
      <c r="K1814" s="3" t="s">
        <v>653</v>
      </c>
      <c r="L1814" s="17" t="str">
        <f t="shared" si="128"/>
        <v>05/09/2021 15:38</v>
      </c>
      <c r="M1814" s="4">
        <v>44444</v>
      </c>
      <c r="N1814" s="3" t="s">
        <v>603</v>
      </c>
      <c r="O1814" s="17" t="str">
        <f t="shared" si="129"/>
        <v>05/09/2021 17:56</v>
      </c>
      <c r="P1814" s="24">
        <f t="shared" si="130"/>
        <v>9.5833333332848269E-2</v>
      </c>
      <c r="Q1814" s="28">
        <v>0</v>
      </c>
      <c r="R1814" s="27">
        <f t="shared" si="131"/>
        <v>137.99999999930151</v>
      </c>
      <c r="S1814" s="3" t="s">
        <v>4</v>
      </c>
      <c r="T1814" s="3" t="s">
        <v>1645</v>
      </c>
      <c r="U1814" s="3" t="s">
        <v>2385</v>
      </c>
      <c r="V1814" s="3" t="s">
        <v>2338</v>
      </c>
      <c r="W1814" s="5">
        <v>0</v>
      </c>
      <c r="X1814" s="5">
        <v>0</v>
      </c>
      <c r="Y1814" s="5">
        <v>0</v>
      </c>
      <c r="Z1814" s="5">
        <v>0</v>
      </c>
      <c r="AA1814" s="5">
        <v>0.5</v>
      </c>
      <c r="AB1814" s="5">
        <v>0</v>
      </c>
      <c r="AC1814" s="5">
        <v>0</v>
      </c>
      <c r="AD1814" s="5">
        <v>0</v>
      </c>
      <c r="AE1814" s="2">
        <v>3</v>
      </c>
      <c r="AF1814" s="2">
        <v>0</v>
      </c>
      <c r="AG1814" s="2">
        <v>2</v>
      </c>
      <c r="AH1814" s="2">
        <v>0</v>
      </c>
      <c r="AI1814" s="2">
        <v>0</v>
      </c>
      <c r="AJ1814" s="2">
        <v>3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</row>
    <row r="1815" spans="1:46" x14ac:dyDescent="0.2">
      <c r="A1815" s="2">
        <v>1695634</v>
      </c>
      <c r="B1815" s="2">
        <v>891206</v>
      </c>
      <c r="C1815" s="7">
        <v>22.492053090952901</v>
      </c>
      <c r="D1815" s="7">
        <v>40.688531030329202</v>
      </c>
      <c r="E1815" s="19" t="s">
        <v>2412</v>
      </c>
      <c r="F1815" s="46">
        <f>INDEX(Δεδομένα!$P:$P,MATCH('2021'!E1815,Δεδομένα!$O:$O,0))</f>
        <v>257</v>
      </c>
      <c r="G1815" s="49" t="s">
        <v>1550</v>
      </c>
      <c r="H1815" s="51" t="str">
        <f>INDEX(Δεδομένα!B$1:B$51,MATCH('2021'!G1815,Δεδομένα!A$1:A$51,0))</f>
        <v>ΚΕΝΤΡΙΚΗΣ ΜΑΚΕΔΟΝΙΑΣ</v>
      </c>
      <c r="I1815" s="53">
        <f>INDEX(Δεδομένα!E$1:E$13,MATCH('2021'!H1815,Δεδομένα!D$1:D$13,0))</f>
        <v>3</v>
      </c>
      <c r="J1815" s="4">
        <v>44453</v>
      </c>
      <c r="K1815" s="3" t="s">
        <v>845</v>
      </c>
      <c r="L1815" s="17" t="str">
        <f t="shared" si="128"/>
        <v>14/09/2021 17:39</v>
      </c>
      <c r="M1815" s="4">
        <v>44453</v>
      </c>
      <c r="N1815" s="3" t="s">
        <v>742</v>
      </c>
      <c r="O1815" s="17" t="str">
        <f t="shared" si="129"/>
        <v>14/09/2021 19:55</v>
      </c>
      <c r="P1815" s="24">
        <f t="shared" si="130"/>
        <v>9.4444444439432118E-2</v>
      </c>
      <c r="Q1815" s="28">
        <v>0</v>
      </c>
      <c r="R1815" s="27">
        <f t="shared" si="131"/>
        <v>135.99999999278225</v>
      </c>
      <c r="S1815" s="3" t="s">
        <v>4</v>
      </c>
      <c r="T1815" s="3" t="s">
        <v>1645</v>
      </c>
      <c r="U1815" s="3" t="s">
        <v>2385</v>
      </c>
      <c r="V1815" s="3" t="s">
        <v>2338</v>
      </c>
      <c r="W1815" s="5">
        <v>0</v>
      </c>
      <c r="X1815" s="5">
        <v>0</v>
      </c>
      <c r="Y1815" s="5">
        <v>0</v>
      </c>
      <c r="Z1815" s="5">
        <v>0</v>
      </c>
      <c r="AA1815" s="5">
        <v>1</v>
      </c>
      <c r="AB1815" s="5">
        <v>0</v>
      </c>
      <c r="AC1815" s="5">
        <v>0</v>
      </c>
      <c r="AD1815" s="5">
        <v>0</v>
      </c>
      <c r="AE1815" s="2">
        <v>4</v>
      </c>
      <c r="AF1815" s="2">
        <v>0</v>
      </c>
      <c r="AG1815" s="2">
        <v>0</v>
      </c>
      <c r="AH1815" s="2">
        <v>0</v>
      </c>
      <c r="AI1815" s="2">
        <v>0</v>
      </c>
      <c r="AJ1815" s="2">
        <v>2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</row>
    <row r="1816" spans="1:46" x14ac:dyDescent="0.2">
      <c r="A1816" s="2">
        <v>1695638</v>
      </c>
      <c r="B1816" s="2">
        <v>891321</v>
      </c>
      <c r="C1816" s="7">
        <v>22.338910365478601</v>
      </c>
      <c r="D1816" s="7">
        <v>40.774876522354901</v>
      </c>
      <c r="E1816" s="19" t="s">
        <v>2412</v>
      </c>
      <c r="F1816" s="46">
        <f>INDEX(Δεδομένα!$P:$P,MATCH('2021'!E1816,Δεδομένα!$O:$O,0))</f>
        <v>257</v>
      </c>
      <c r="G1816" s="49" t="s">
        <v>2170</v>
      </c>
      <c r="H1816" s="51" t="str">
        <f>INDEX(Δεδομένα!B$1:B$51,MATCH('2021'!G1816,Δεδομένα!A$1:A$51,0))</f>
        <v>ΚΕΝΤΡΙΚΗΣ ΜΑΚΕΔΟΝΙΑΣ</v>
      </c>
      <c r="I1816" s="53">
        <f>INDEX(Δεδομένα!E$1:E$13,MATCH('2021'!H1816,Δεδομένα!D$1:D$13,0))</f>
        <v>3</v>
      </c>
      <c r="J1816" s="4">
        <v>44454</v>
      </c>
      <c r="K1816" s="3" t="s">
        <v>2420</v>
      </c>
      <c r="L1816" s="17" t="str">
        <f t="shared" si="128"/>
        <v>15/09/2021 06:49</v>
      </c>
      <c r="M1816" s="4">
        <v>44454</v>
      </c>
      <c r="N1816" s="3" t="s">
        <v>2421</v>
      </c>
      <c r="O1816" s="17" t="str">
        <f t="shared" si="129"/>
        <v>15/09/2021 07:15</v>
      </c>
      <c r="P1816" s="24">
        <f t="shared" si="130"/>
        <v>1.8055555556202307E-2</v>
      </c>
      <c r="Q1816" s="28">
        <v>0</v>
      </c>
      <c r="R1816" s="27">
        <f t="shared" si="131"/>
        <v>26.000000000931323</v>
      </c>
      <c r="S1816" s="3" t="s">
        <v>4</v>
      </c>
      <c r="T1816" s="3" t="s">
        <v>2311</v>
      </c>
      <c r="U1816" s="3" t="s">
        <v>2333</v>
      </c>
      <c r="V1816" s="3" t="s">
        <v>2335</v>
      </c>
      <c r="W1816" s="5">
        <v>0</v>
      </c>
      <c r="X1816" s="5">
        <v>0</v>
      </c>
      <c r="Y1816" s="5">
        <v>0</v>
      </c>
      <c r="Z1816" s="5">
        <v>0.1</v>
      </c>
      <c r="AA1816" s="5">
        <v>0</v>
      </c>
      <c r="AB1816" s="5">
        <v>0</v>
      </c>
      <c r="AC1816" s="5">
        <v>0</v>
      </c>
      <c r="AD1816" s="5">
        <v>0</v>
      </c>
      <c r="AE1816" s="2">
        <v>2</v>
      </c>
      <c r="AF1816" s="2">
        <v>0</v>
      </c>
      <c r="AG1816" s="2">
        <v>0</v>
      </c>
      <c r="AH1816" s="2">
        <v>0</v>
      </c>
      <c r="AI1816" s="2">
        <v>0</v>
      </c>
      <c r="AJ1816" s="2">
        <v>1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</row>
    <row r="1817" spans="1:46" x14ac:dyDescent="0.2">
      <c r="A1817" s="2">
        <v>1696690</v>
      </c>
      <c r="B1817" s="2">
        <v>891970</v>
      </c>
      <c r="C1817" s="7">
        <v>22.579476096296499</v>
      </c>
      <c r="D1817" s="7">
        <v>40.713816799692196</v>
      </c>
      <c r="E1817" s="19" t="s">
        <v>2412</v>
      </c>
      <c r="F1817" s="46">
        <f>INDEX(Δεδομένα!$P:$P,MATCH('2021'!E1817,Δεδομένα!$O:$O,0))</f>
        <v>257</v>
      </c>
      <c r="G1817" s="49" t="s">
        <v>1550</v>
      </c>
      <c r="H1817" s="51" t="str">
        <f>INDEX(Δεδομένα!B$1:B$51,MATCH('2021'!G1817,Δεδομένα!A$1:A$51,0))</f>
        <v>ΚΕΝΤΡΙΚΗΣ ΜΑΚΕΔΟΝΙΑΣ</v>
      </c>
      <c r="I1817" s="53">
        <f>INDEX(Δεδομένα!E$1:E$13,MATCH('2021'!H1817,Δεδομένα!D$1:D$13,0))</f>
        <v>3</v>
      </c>
      <c r="J1817" s="4">
        <v>44456</v>
      </c>
      <c r="K1817" s="3" t="s">
        <v>673</v>
      </c>
      <c r="L1817" s="17" t="str">
        <f t="shared" si="128"/>
        <v>17/09/2021 15:59</v>
      </c>
      <c r="M1817" s="4">
        <v>44456</v>
      </c>
      <c r="N1817" s="3" t="s">
        <v>341</v>
      </c>
      <c r="O1817" s="17" t="str">
        <f t="shared" si="129"/>
        <v>17/09/2021 17:55</v>
      </c>
      <c r="P1817" s="24">
        <f t="shared" si="130"/>
        <v>8.0555555556202307E-2</v>
      </c>
      <c r="Q1817" s="28">
        <v>0</v>
      </c>
      <c r="R1817" s="27">
        <f t="shared" si="131"/>
        <v>116.00000000093132</v>
      </c>
      <c r="S1817" s="3" t="s">
        <v>4</v>
      </c>
      <c r="T1817" s="3" t="s">
        <v>1645</v>
      </c>
      <c r="U1817" s="3" t="s">
        <v>2385</v>
      </c>
      <c r="V1817" s="3" t="s">
        <v>2338</v>
      </c>
      <c r="W1817" s="5">
        <v>0</v>
      </c>
      <c r="X1817" s="5">
        <v>0</v>
      </c>
      <c r="Y1817" s="5">
        <v>0</v>
      </c>
      <c r="Z1817" s="5">
        <v>0.2</v>
      </c>
      <c r="AA1817" s="5">
        <v>0</v>
      </c>
      <c r="AB1817" s="5">
        <v>0</v>
      </c>
      <c r="AC1817" s="5">
        <v>0</v>
      </c>
      <c r="AD1817" s="5">
        <v>0</v>
      </c>
      <c r="AE1817" s="2">
        <v>2</v>
      </c>
      <c r="AF1817" s="2">
        <v>0</v>
      </c>
      <c r="AG1817" s="2">
        <v>0</v>
      </c>
      <c r="AH1817" s="2">
        <v>0</v>
      </c>
      <c r="AI1817" s="2">
        <v>0</v>
      </c>
      <c r="AJ1817" s="2">
        <v>1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</row>
    <row r="1818" spans="1:46" x14ac:dyDescent="0.2">
      <c r="A1818" s="2">
        <v>1638368</v>
      </c>
      <c r="B1818" s="2">
        <v>829929</v>
      </c>
      <c r="C1818" s="7">
        <v>22.044854534317299</v>
      </c>
      <c r="D1818" s="7">
        <v>40.995123010019199</v>
      </c>
      <c r="E1818" s="19" t="s">
        <v>2422</v>
      </c>
      <c r="F1818" s="46">
        <f>INDEX(Δεδομένα!$P:$P,MATCH('2021'!E1818,Δεδομένα!$O:$O,0))</f>
        <v>62</v>
      </c>
      <c r="G1818" s="49" t="s">
        <v>2170</v>
      </c>
      <c r="H1818" s="51" t="str">
        <f>INDEX(Δεδομένα!B$1:B$51,MATCH('2021'!G1818,Δεδομένα!A$1:A$51,0))</f>
        <v>ΚΕΝΤΡΙΚΗΣ ΜΑΚΕΔΟΝΙΑΣ</v>
      </c>
      <c r="I1818" s="53">
        <f>INDEX(Δεδομένα!E$1:E$13,MATCH('2021'!H1818,Δεδομένα!D$1:D$13,0))</f>
        <v>3</v>
      </c>
      <c r="J1818" s="4">
        <v>44245</v>
      </c>
      <c r="K1818" s="3" t="s">
        <v>1009</v>
      </c>
      <c r="L1818" s="17" t="str">
        <f t="shared" si="128"/>
        <v>18/02/2021 14:01</v>
      </c>
      <c r="M1818" s="4">
        <v>44245</v>
      </c>
      <c r="N1818" s="3" t="s">
        <v>161</v>
      </c>
      <c r="O1818" s="17" t="str">
        <f t="shared" si="129"/>
        <v>18/02/2021 15:00</v>
      </c>
      <c r="P1818" s="24">
        <f t="shared" si="130"/>
        <v>4.0972222224809229E-2</v>
      </c>
      <c r="Q1818" s="28">
        <v>0</v>
      </c>
      <c r="R1818" s="27">
        <f t="shared" si="131"/>
        <v>59.00000000372529</v>
      </c>
      <c r="S1818" s="3" t="s">
        <v>4</v>
      </c>
      <c r="T1818" s="3" t="s">
        <v>2423</v>
      </c>
      <c r="U1818" s="3" t="s">
        <v>2424</v>
      </c>
      <c r="V1818" s="3" t="s">
        <v>2425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2</v>
      </c>
      <c r="AC1818" s="5">
        <v>0</v>
      </c>
      <c r="AD1818" s="5">
        <v>0</v>
      </c>
      <c r="AE1818" s="2">
        <v>2</v>
      </c>
      <c r="AF1818" s="2">
        <v>0</v>
      </c>
      <c r="AG1818" s="2">
        <v>0</v>
      </c>
      <c r="AH1818" s="2">
        <v>0</v>
      </c>
      <c r="AI1818" s="2">
        <v>0</v>
      </c>
      <c r="AJ1818" s="2">
        <v>1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 t="s">
        <v>4</v>
      </c>
      <c r="AT1818" s="2" t="s">
        <v>4</v>
      </c>
    </row>
    <row r="1819" spans="1:46" x14ac:dyDescent="0.2">
      <c r="A1819" s="2">
        <v>1638971</v>
      </c>
      <c r="B1819" s="2">
        <v>830902</v>
      </c>
      <c r="C1819" s="7">
        <v>22.2430614631587</v>
      </c>
      <c r="D1819" s="7">
        <v>41.1029359802477</v>
      </c>
      <c r="E1819" s="19" t="s">
        <v>2422</v>
      </c>
      <c r="F1819" s="46">
        <f>INDEX(Δεδομένα!$P:$P,MATCH('2021'!E1819,Δεδομένα!$O:$O,0))</f>
        <v>62</v>
      </c>
      <c r="G1819" s="49" t="s">
        <v>2170</v>
      </c>
      <c r="H1819" s="51" t="str">
        <f>INDEX(Δεδομένα!B$1:B$51,MATCH('2021'!G1819,Δεδομένα!A$1:A$51,0))</f>
        <v>ΚΕΝΤΡΙΚΗΣ ΜΑΚΕΔΟΝΙΑΣ</v>
      </c>
      <c r="I1819" s="53">
        <f>INDEX(Δεδομένα!E$1:E$13,MATCH('2021'!H1819,Δεδομένα!D$1:D$13,0))</f>
        <v>3</v>
      </c>
      <c r="J1819" s="4">
        <v>44247</v>
      </c>
      <c r="K1819" s="3" t="s">
        <v>1652</v>
      </c>
      <c r="L1819" s="17" t="str">
        <f t="shared" si="128"/>
        <v>20/02/2021 20:14</v>
      </c>
      <c r="M1819" s="4">
        <v>44247</v>
      </c>
      <c r="N1819" s="3" t="s">
        <v>235</v>
      </c>
      <c r="O1819" s="17" t="str">
        <f t="shared" si="129"/>
        <v>20/02/2021 21:08</v>
      </c>
      <c r="P1819" s="24">
        <f t="shared" si="130"/>
        <v>3.7500000005820766E-2</v>
      </c>
      <c r="Q1819" s="28">
        <v>0</v>
      </c>
      <c r="R1819" s="27">
        <f t="shared" si="131"/>
        <v>54.000000008381903</v>
      </c>
      <c r="S1819" s="3" t="s">
        <v>4</v>
      </c>
      <c r="T1819" s="3" t="s">
        <v>2423</v>
      </c>
      <c r="U1819" s="3" t="s">
        <v>2426</v>
      </c>
      <c r="V1819" s="3" t="s">
        <v>2427</v>
      </c>
      <c r="W1819" s="5">
        <v>0</v>
      </c>
      <c r="X1819" s="5">
        <v>0</v>
      </c>
      <c r="Y1819" s="5">
        <v>0</v>
      </c>
      <c r="Z1819" s="5">
        <v>10</v>
      </c>
      <c r="AA1819" s="5">
        <v>0</v>
      </c>
      <c r="AB1819" s="5">
        <v>0</v>
      </c>
      <c r="AC1819" s="5">
        <v>0</v>
      </c>
      <c r="AD1819" s="5">
        <v>0</v>
      </c>
      <c r="AE1819" s="2">
        <v>4</v>
      </c>
      <c r="AF1819" s="2">
        <v>0</v>
      </c>
      <c r="AG1819" s="2">
        <v>0</v>
      </c>
      <c r="AH1819" s="2">
        <v>0</v>
      </c>
      <c r="AI1819" s="2">
        <v>0</v>
      </c>
      <c r="AJ1819" s="2">
        <v>2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 t="s">
        <v>4</v>
      </c>
      <c r="AT1819" s="2" t="s">
        <v>4</v>
      </c>
    </row>
    <row r="1820" spans="1:46" x14ac:dyDescent="0.2">
      <c r="A1820" s="2">
        <v>1639414</v>
      </c>
      <c r="B1820" s="2">
        <v>831391</v>
      </c>
      <c r="C1820" s="7">
        <v>22.07785705781</v>
      </c>
      <c r="D1820" s="7">
        <v>40.950447996362797</v>
      </c>
      <c r="E1820" s="19" t="s">
        <v>2422</v>
      </c>
      <c r="F1820" s="46">
        <f>INDEX(Δεδομένα!$P:$P,MATCH('2021'!E1820,Δεδομένα!$O:$O,0))</f>
        <v>62</v>
      </c>
      <c r="G1820" s="49" t="s">
        <v>2170</v>
      </c>
      <c r="H1820" s="51" t="str">
        <f>INDEX(Δεδομένα!B$1:B$51,MATCH('2021'!G1820,Δεδομένα!A$1:A$51,0))</f>
        <v>ΚΕΝΤΡΙΚΗΣ ΜΑΚΕΔΟΝΙΑΣ</v>
      </c>
      <c r="I1820" s="53">
        <f>INDEX(Δεδομένα!E$1:E$13,MATCH('2021'!H1820,Δεδομένα!D$1:D$13,0))</f>
        <v>3</v>
      </c>
      <c r="J1820" s="4">
        <v>44249</v>
      </c>
      <c r="K1820" s="3" t="s">
        <v>36</v>
      </c>
      <c r="L1820" s="17" t="str">
        <f t="shared" si="128"/>
        <v>22/02/2021 16:20</v>
      </c>
      <c r="M1820" s="4">
        <v>44249</v>
      </c>
      <c r="N1820" s="3" t="s">
        <v>474</v>
      </c>
      <c r="O1820" s="17" t="str">
        <f t="shared" si="129"/>
        <v>22/02/2021 16:50</v>
      </c>
      <c r="P1820" s="24">
        <f t="shared" si="130"/>
        <v>2.0833333335758653E-2</v>
      </c>
      <c r="Q1820" s="28">
        <v>0</v>
      </c>
      <c r="R1820" s="27">
        <f t="shared" si="131"/>
        <v>30.00000000349246</v>
      </c>
      <c r="S1820" s="3" t="s">
        <v>4</v>
      </c>
      <c r="T1820" s="3" t="s">
        <v>2423</v>
      </c>
      <c r="U1820" s="3" t="s">
        <v>4</v>
      </c>
      <c r="V1820" s="3" t="s">
        <v>2428</v>
      </c>
      <c r="W1820" s="5">
        <v>0</v>
      </c>
      <c r="X1820" s="5">
        <v>0</v>
      </c>
      <c r="Y1820" s="5">
        <v>0</v>
      </c>
      <c r="Z1820" s="5">
        <v>0.03</v>
      </c>
      <c r="AA1820" s="5">
        <v>0</v>
      </c>
      <c r="AB1820" s="5">
        <v>0</v>
      </c>
      <c r="AC1820" s="5">
        <v>0</v>
      </c>
      <c r="AD1820" s="5">
        <v>0</v>
      </c>
      <c r="AE1820" s="2">
        <v>2</v>
      </c>
      <c r="AF1820" s="2">
        <v>0</v>
      </c>
      <c r="AG1820" s="2">
        <v>0</v>
      </c>
      <c r="AH1820" s="2">
        <v>0</v>
      </c>
      <c r="AI1820" s="2">
        <v>0</v>
      </c>
      <c r="AJ1820" s="2">
        <v>1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 t="s">
        <v>4</v>
      </c>
      <c r="AT1820" s="2" t="s">
        <v>4</v>
      </c>
    </row>
    <row r="1821" spans="1:46" x14ac:dyDescent="0.2">
      <c r="A1821" s="2">
        <v>1639860</v>
      </c>
      <c r="B1821" s="2">
        <v>832195</v>
      </c>
      <c r="C1821" s="7">
        <v>22.105334826897799</v>
      </c>
      <c r="D1821" s="7">
        <v>40.980195128096398</v>
      </c>
      <c r="E1821" s="19" t="s">
        <v>2422</v>
      </c>
      <c r="F1821" s="46">
        <f>INDEX(Δεδομένα!$P:$P,MATCH('2021'!E1821,Δεδομένα!$O:$O,0))</f>
        <v>62</v>
      </c>
      <c r="G1821" s="49" t="s">
        <v>2170</v>
      </c>
      <c r="H1821" s="51" t="str">
        <f>INDEX(Δεδομένα!B$1:B$51,MATCH('2021'!G1821,Δεδομένα!A$1:A$51,0))</f>
        <v>ΚΕΝΤΡΙΚΗΣ ΜΑΚΕΔΟΝΙΑΣ</v>
      </c>
      <c r="I1821" s="53">
        <f>INDEX(Δεδομένα!E$1:E$13,MATCH('2021'!H1821,Δεδομένα!D$1:D$13,0))</f>
        <v>3</v>
      </c>
      <c r="J1821" s="4">
        <v>44250</v>
      </c>
      <c r="K1821" s="3" t="s">
        <v>147</v>
      </c>
      <c r="L1821" s="17" t="str">
        <f t="shared" si="128"/>
        <v>23/02/2021 20:00</v>
      </c>
      <c r="M1821" s="4">
        <v>44250</v>
      </c>
      <c r="N1821" s="3" t="s">
        <v>2365</v>
      </c>
      <c r="O1821" s="17" t="str">
        <f t="shared" si="129"/>
        <v>23/02/2021 20:49</v>
      </c>
      <c r="P1821" s="24">
        <f t="shared" si="130"/>
        <v>3.4027777772280388E-2</v>
      </c>
      <c r="Q1821" s="28">
        <v>0</v>
      </c>
      <c r="R1821" s="27">
        <f t="shared" si="131"/>
        <v>48.999999992083758</v>
      </c>
      <c r="S1821" s="3" t="s">
        <v>4</v>
      </c>
      <c r="T1821" s="3" t="s">
        <v>2423</v>
      </c>
      <c r="U1821" s="3" t="s">
        <v>2429</v>
      </c>
      <c r="V1821" s="3" t="s">
        <v>2430</v>
      </c>
      <c r="W1821" s="5">
        <v>0</v>
      </c>
      <c r="X1821" s="5">
        <v>0</v>
      </c>
      <c r="Y1821" s="5">
        <v>0</v>
      </c>
      <c r="Z1821" s="5">
        <v>0</v>
      </c>
      <c r="AA1821" s="5">
        <v>0.05</v>
      </c>
      <c r="AB1821" s="5">
        <v>0</v>
      </c>
      <c r="AC1821" s="5">
        <v>0</v>
      </c>
      <c r="AD1821" s="5">
        <v>0</v>
      </c>
      <c r="AE1821" s="2">
        <v>2</v>
      </c>
      <c r="AF1821" s="2">
        <v>0</v>
      </c>
      <c r="AG1821" s="2">
        <v>0</v>
      </c>
      <c r="AH1821" s="2">
        <v>0</v>
      </c>
      <c r="AI1821" s="2">
        <v>0</v>
      </c>
      <c r="AJ1821" s="2">
        <v>1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 t="s">
        <v>4</v>
      </c>
      <c r="AT1821" s="2" t="s">
        <v>4</v>
      </c>
    </row>
    <row r="1822" spans="1:46" x14ac:dyDescent="0.2">
      <c r="A1822" s="2">
        <v>1640184</v>
      </c>
      <c r="B1822" s="2">
        <v>832400</v>
      </c>
      <c r="C1822" s="7">
        <v>22.043221687937201</v>
      </c>
      <c r="D1822" s="7">
        <v>41.003559612466397</v>
      </c>
      <c r="E1822" s="19" t="s">
        <v>2422</v>
      </c>
      <c r="F1822" s="46">
        <f>INDEX(Δεδομένα!$P:$P,MATCH('2021'!E1822,Δεδομένα!$O:$O,0))</f>
        <v>62</v>
      </c>
      <c r="G1822" s="49" t="s">
        <v>2170</v>
      </c>
      <c r="H1822" s="51" t="str">
        <f>INDEX(Δεδομένα!B$1:B$51,MATCH('2021'!G1822,Δεδομένα!A$1:A$51,0))</f>
        <v>ΚΕΝΤΡΙΚΗΣ ΜΑΚΕΔΟΝΙΑΣ</v>
      </c>
      <c r="I1822" s="53">
        <f>INDEX(Δεδομένα!E$1:E$13,MATCH('2021'!H1822,Δεδομένα!D$1:D$13,0))</f>
        <v>3</v>
      </c>
      <c r="J1822" s="4">
        <v>44251</v>
      </c>
      <c r="K1822" s="3" t="s">
        <v>146</v>
      </c>
      <c r="L1822" s="17" t="str">
        <f t="shared" si="128"/>
        <v>24/02/2021 16:30</v>
      </c>
      <c r="M1822" s="4">
        <v>44251</v>
      </c>
      <c r="N1822" s="3" t="s">
        <v>510</v>
      </c>
      <c r="O1822" s="17" t="str">
        <f t="shared" si="129"/>
        <v>24/02/2021 17:20</v>
      </c>
      <c r="P1822" s="24">
        <f t="shared" si="130"/>
        <v>3.4722222218988463E-2</v>
      </c>
      <c r="Q1822" s="28">
        <v>0</v>
      </c>
      <c r="R1822" s="27">
        <f t="shared" si="131"/>
        <v>49.999999995343387</v>
      </c>
      <c r="S1822" s="3" t="s">
        <v>4</v>
      </c>
      <c r="T1822" s="3" t="s">
        <v>2423</v>
      </c>
      <c r="U1822" s="3" t="s">
        <v>2424</v>
      </c>
      <c r="V1822" s="3" t="s">
        <v>2425</v>
      </c>
      <c r="W1822" s="5">
        <v>0</v>
      </c>
      <c r="X1822" s="5">
        <v>0</v>
      </c>
      <c r="Y1822" s="5">
        <v>0</v>
      </c>
      <c r="Z1822" s="5">
        <v>0</v>
      </c>
      <c r="AA1822" s="5">
        <v>0.5</v>
      </c>
      <c r="AB1822" s="5">
        <v>0</v>
      </c>
      <c r="AC1822" s="5">
        <v>0</v>
      </c>
      <c r="AD1822" s="5">
        <v>0</v>
      </c>
      <c r="AE1822" s="2">
        <v>2</v>
      </c>
      <c r="AF1822" s="2">
        <v>0</v>
      </c>
      <c r="AG1822" s="2">
        <v>0</v>
      </c>
      <c r="AH1822" s="2">
        <v>0</v>
      </c>
      <c r="AI1822" s="2">
        <v>0</v>
      </c>
      <c r="AJ1822" s="2">
        <v>1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 t="s">
        <v>4</v>
      </c>
      <c r="AT1822" s="2" t="s">
        <v>4</v>
      </c>
    </row>
    <row r="1823" spans="1:46" x14ac:dyDescent="0.2">
      <c r="A1823" s="2">
        <v>1640566</v>
      </c>
      <c r="B1823" s="2">
        <v>832792</v>
      </c>
      <c r="C1823" s="7">
        <v>22.030933777851999</v>
      </c>
      <c r="D1823" s="7">
        <v>41.012356111395398</v>
      </c>
      <c r="E1823" s="19" t="s">
        <v>2422</v>
      </c>
      <c r="F1823" s="46">
        <f>INDEX(Δεδομένα!$P:$P,MATCH('2021'!E1823,Δεδομένα!$O:$O,0))</f>
        <v>62</v>
      </c>
      <c r="G1823" s="49" t="s">
        <v>2170</v>
      </c>
      <c r="H1823" s="51" t="str">
        <f>INDEX(Δεδομένα!B$1:B$51,MATCH('2021'!G1823,Δεδομένα!A$1:A$51,0))</f>
        <v>ΚΕΝΤΡΙΚΗΣ ΜΑΚΕΔΟΝΙΑΣ</v>
      </c>
      <c r="I1823" s="53">
        <f>INDEX(Δεδομένα!E$1:E$13,MATCH('2021'!H1823,Δεδομένα!D$1:D$13,0))</f>
        <v>3</v>
      </c>
      <c r="J1823" s="4">
        <v>44252</v>
      </c>
      <c r="K1823" s="3" t="s">
        <v>497</v>
      </c>
      <c r="L1823" s="17" t="str">
        <f t="shared" si="128"/>
        <v>25/02/2021 21:00</v>
      </c>
      <c r="M1823" s="4">
        <v>44252</v>
      </c>
      <c r="N1823" s="3" t="s">
        <v>2431</v>
      </c>
      <c r="O1823" s="17" t="str">
        <f t="shared" si="129"/>
        <v>25/02/2021 22:13</v>
      </c>
      <c r="P1823" s="24">
        <f t="shared" si="130"/>
        <v>5.0694444442342501E-2</v>
      </c>
      <c r="Q1823" s="28">
        <v>0</v>
      </c>
      <c r="R1823" s="27">
        <f t="shared" si="131"/>
        <v>72.999999996973202</v>
      </c>
      <c r="S1823" s="3" t="s">
        <v>4</v>
      </c>
      <c r="T1823" s="3" t="s">
        <v>2423</v>
      </c>
      <c r="U1823" s="3" t="s">
        <v>2424</v>
      </c>
      <c r="V1823" s="3" t="s">
        <v>2425</v>
      </c>
      <c r="W1823" s="5">
        <v>0</v>
      </c>
      <c r="X1823" s="5">
        <v>0</v>
      </c>
      <c r="Y1823" s="5">
        <v>0</v>
      </c>
      <c r="Z1823" s="5">
        <v>0</v>
      </c>
      <c r="AA1823" s="5">
        <v>0.04</v>
      </c>
      <c r="AB1823" s="5">
        <v>0</v>
      </c>
      <c r="AC1823" s="5">
        <v>0.01</v>
      </c>
      <c r="AD1823" s="5">
        <v>0</v>
      </c>
      <c r="AE1823" s="2">
        <v>2</v>
      </c>
      <c r="AF1823" s="2">
        <v>0</v>
      </c>
      <c r="AG1823" s="2">
        <v>0</v>
      </c>
      <c r="AH1823" s="2">
        <v>0</v>
      </c>
      <c r="AI1823" s="2">
        <v>0</v>
      </c>
      <c r="AJ1823" s="2">
        <v>1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 t="s">
        <v>4</v>
      </c>
      <c r="AT1823" s="2" t="s">
        <v>4</v>
      </c>
    </row>
    <row r="1824" spans="1:46" x14ac:dyDescent="0.2">
      <c r="A1824" s="2">
        <v>1641120</v>
      </c>
      <c r="B1824" s="2">
        <v>833159</v>
      </c>
      <c r="C1824" s="7">
        <v>22.055510611720901</v>
      </c>
      <c r="D1824" s="7">
        <v>40.9498859613158</v>
      </c>
      <c r="E1824" s="19" t="s">
        <v>2422</v>
      </c>
      <c r="F1824" s="46">
        <f>INDEX(Δεδομένα!$P:$P,MATCH('2021'!E1824,Δεδομένα!$O:$O,0))</f>
        <v>62</v>
      </c>
      <c r="G1824" s="49" t="s">
        <v>2170</v>
      </c>
      <c r="H1824" s="51" t="str">
        <f>INDEX(Δεδομένα!B$1:B$51,MATCH('2021'!G1824,Δεδομένα!A$1:A$51,0))</f>
        <v>ΚΕΝΤΡΙΚΗΣ ΜΑΚΕΔΟΝΙΑΣ</v>
      </c>
      <c r="I1824" s="53">
        <f>INDEX(Δεδομένα!E$1:E$13,MATCH('2021'!H1824,Δεδομένα!D$1:D$13,0))</f>
        <v>3</v>
      </c>
      <c r="J1824" s="4">
        <v>44254</v>
      </c>
      <c r="K1824" s="3" t="s">
        <v>552</v>
      </c>
      <c r="L1824" s="17" t="str">
        <f t="shared" si="128"/>
        <v>27/02/2021 13:00</v>
      </c>
      <c r="M1824" s="4">
        <v>44254</v>
      </c>
      <c r="N1824" s="3" t="s">
        <v>670</v>
      </c>
      <c r="O1824" s="17" t="str">
        <f t="shared" si="129"/>
        <v>27/02/2021 14:04</v>
      </c>
      <c r="P1824" s="24">
        <f t="shared" si="130"/>
        <v>4.4444444443797693E-2</v>
      </c>
      <c r="Q1824" s="28">
        <v>0</v>
      </c>
      <c r="R1824" s="27">
        <f t="shared" si="131"/>
        <v>63.999999999068677</v>
      </c>
      <c r="S1824" s="3" t="s">
        <v>4</v>
      </c>
      <c r="T1824" s="3" t="s">
        <v>2423</v>
      </c>
      <c r="U1824" s="3" t="s">
        <v>2432</v>
      </c>
      <c r="V1824" s="3" t="s">
        <v>2433</v>
      </c>
      <c r="W1824" s="5">
        <v>0</v>
      </c>
      <c r="X1824" s="5">
        <v>0</v>
      </c>
      <c r="Y1824" s="5">
        <v>0</v>
      </c>
      <c r="Z1824" s="5">
        <v>0</v>
      </c>
      <c r="AA1824" s="5">
        <v>7.0000000000000007E-2</v>
      </c>
      <c r="AB1824" s="5">
        <v>0</v>
      </c>
      <c r="AC1824" s="5">
        <v>0</v>
      </c>
      <c r="AD1824" s="5">
        <v>0</v>
      </c>
      <c r="AE1824" s="2">
        <v>2</v>
      </c>
      <c r="AF1824" s="2">
        <v>0</v>
      </c>
      <c r="AG1824" s="2">
        <v>0</v>
      </c>
      <c r="AH1824" s="2">
        <v>0</v>
      </c>
      <c r="AI1824" s="2">
        <v>0</v>
      </c>
      <c r="AJ1824" s="2">
        <v>1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 t="s">
        <v>4</v>
      </c>
      <c r="AT1824" s="2" t="s">
        <v>4</v>
      </c>
    </row>
    <row r="1825" spans="1:46" x14ac:dyDescent="0.2">
      <c r="A1825" s="2">
        <v>1641128</v>
      </c>
      <c r="B1825" s="2">
        <v>833238</v>
      </c>
      <c r="C1825" s="7">
        <v>22.058834401529101</v>
      </c>
      <c r="D1825" s="7">
        <v>40.9936383455398</v>
      </c>
      <c r="E1825" s="19" t="s">
        <v>2422</v>
      </c>
      <c r="F1825" s="46">
        <f>INDEX(Δεδομένα!$P:$P,MATCH('2021'!E1825,Δεδομένα!$O:$O,0))</f>
        <v>62</v>
      </c>
      <c r="G1825" s="49" t="s">
        <v>2170</v>
      </c>
      <c r="H1825" s="51" t="str">
        <f>INDEX(Δεδομένα!B$1:B$51,MATCH('2021'!G1825,Δεδομένα!A$1:A$51,0))</f>
        <v>ΚΕΝΤΡΙΚΗΣ ΜΑΚΕΔΟΝΙΑΣ</v>
      </c>
      <c r="I1825" s="53">
        <f>INDEX(Δεδομένα!E$1:E$13,MATCH('2021'!H1825,Δεδομένα!D$1:D$13,0))</f>
        <v>3</v>
      </c>
      <c r="J1825" s="4">
        <v>44254</v>
      </c>
      <c r="K1825" s="3" t="s">
        <v>562</v>
      </c>
      <c r="L1825" s="17" t="str">
        <f t="shared" si="128"/>
        <v>27/02/2021 15:45</v>
      </c>
      <c r="M1825" s="4">
        <v>44254</v>
      </c>
      <c r="N1825" s="3" t="s">
        <v>1844</v>
      </c>
      <c r="O1825" s="17" t="str">
        <f t="shared" si="129"/>
        <v>27/02/2021 16:14</v>
      </c>
      <c r="P1825" s="24">
        <f t="shared" si="130"/>
        <v>2.0138888889050577E-2</v>
      </c>
      <c r="Q1825" s="28">
        <v>0</v>
      </c>
      <c r="R1825" s="27">
        <f t="shared" si="131"/>
        <v>29.000000000232831</v>
      </c>
      <c r="S1825" s="3" t="s">
        <v>4</v>
      </c>
      <c r="T1825" s="3" t="s">
        <v>2423</v>
      </c>
      <c r="U1825" s="3" t="s">
        <v>2434</v>
      </c>
      <c r="V1825" s="3" t="s">
        <v>2435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0.01</v>
      </c>
      <c r="AD1825" s="5">
        <v>0</v>
      </c>
      <c r="AE1825" s="2">
        <v>2</v>
      </c>
      <c r="AF1825" s="2">
        <v>0</v>
      </c>
      <c r="AG1825" s="2">
        <v>0</v>
      </c>
      <c r="AH1825" s="2">
        <v>0</v>
      </c>
      <c r="AI1825" s="2">
        <v>0</v>
      </c>
      <c r="AJ1825" s="2">
        <v>1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 t="s">
        <v>4</v>
      </c>
      <c r="AT1825" s="2" t="s">
        <v>4</v>
      </c>
    </row>
    <row r="1826" spans="1:46" x14ac:dyDescent="0.2">
      <c r="A1826" s="2">
        <v>1641140</v>
      </c>
      <c r="B1826" s="2">
        <v>833305</v>
      </c>
      <c r="C1826" s="7">
        <v>22.078002240500901</v>
      </c>
      <c r="D1826" s="7">
        <v>40.988923136558498</v>
      </c>
      <c r="E1826" s="19" t="s">
        <v>2422</v>
      </c>
      <c r="F1826" s="46">
        <f>INDEX(Δεδομένα!$P:$P,MATCH('2021'!E1826,Δεδομένα!$O:$O,0))</f>
        <v>62</v>
      </c>
      <c r="G1826" s="49" t="s">
        <v>2170</v>
      </c>
      <c r="H1826" s="51" t="str">
        <f>INDEX(Δεδομένα!B$1:B$51,MATCH('2021'!G1826,Δεδομένα!A$1:A$51,0))</f>
        <v>ΚΕΝΤΡΙΚΗΣ ΜΑΚΕΔΟΝΙΑΣ</v>
      </c>
      <c r="I1826" s="53">
        <f>INDEX(Δεδομένα!E$1:E$13,MATCH('2021'!H1826,Δεδομένα!D$1:D$13,0))</f>
        <v>3</v>
      </c>
      <c r="J1826" s="4">
        <v>44254</v>
      </c>
      <c r="K1826" s="3" t="s">
        <v>464</v>
      </c>
      <c r="L1826" s="17" t="str">
        <f t="shared" si="128"/>
        <v>27/02/2021 18:20</v>
      </c>
      <c r="M1826" s="4">
        <v>44254</v>
      </c>
      <c r="N1826" s="3" t="s">
        <v>2295</v>
      </c>
      <c r="O1826" s="17" t="str">
        <f t="shared" si="129"/>
        <v>27/02/2021 18:52</v>
      </c>
      <c r="P1826" s="24">
        <f t="shared" si="130"/>
        <v>2.2222222221898846E-2</v>
      </c>
      <c r="Q1826" s="28">
        <v>0</v>
      </c>
      <c r="R1826" s="27">
        <f t="shared" si="131"/>
        <v>31.999999999534339</v>
      </c>
      <c r="S1826" s="3" t="s">
        <v>4</v>
      </c>
      <c r="T1826" s="3" t="s">
        <v>2423</v>
      </c>
      <c r="U1826" s="3" t="s">
        <v>2436</v>
      </c>
      <c r="V1826" s="3" t="s">
        <v>2437</v>
      </c>
      <c r="W1826" s="5">
        <v>0</v>
      </c>
      <c r="X1826" s="5">
        <v>0</v>
      </c>
      <c r="Y1826" s="5">
        <v>0</v>
      </c>
      <c r="Z1826" s="5">
        <v>0.1</v>
      </c>
      <c r="AA1826" s="5">
        <v>0</v>
      </c>
      <c r="AB1826" s="5">
        <v>0</v>
      </c>
      <c r="AC1826" s="5">
        <v>0</v>
      </c>
      <c r="AD1826" s="5">
        <v>0</v>
      </c>
      <c r="AE1826" s="2">
        <v>1</v>
      </c>
      <c r="AF1826" s="2">
        <v>0</v>
      </c>
      <c r="AG1826" s="2">
        <v>0</v>
      </c>
      <c r="AH1826" s="2">
        <v>0</v>
      </c>
      <c r="AI1826" s="2">
        <v>0</v>
      </c>
      <c r="AJ1826" s="2">
        <v>1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 t="s">
        <v>4</v>
      </c>
      <c r="AT1826" s="2" t="s">
        <v>4</v>
      </c>
    </row>
    <row r="1827" spans="1:46" x14ac:dyDescent="0.2">
      <c r="A1827" s="2">
        <v>1641600</v>
      </c>
      <c r="B1827" s="2">
        <v>833909</v>
      </c>
      <c r="C1827" s="7">
        <v>22.233834623675701</v>
      </c>
      <c r="D1827" s="7">
        <v>41.102257813375097</v>
      </c>
      <c r="E1827" s="19" t="s">
        <v>2422</v>
      </c>
      <c r="F1827" s="46">
        <f>INDEX(Δεδομένα!$P:$P,MATCH('2021'!E1827,Δεδομένα!$O:$O,0))</f>
        <v>62</v>
      </c>
      <c r="G1827" s="49" t="s">
        <v>2170</v>
      </c>
      <c r="H1827" s="51" t="str">
        <f>INDEX(Δεδομένα!B$1:B$51,MATCH('2021'!G1827,Δεδομένα!A$1:A$51,0))</f>
        <v>ΚΕΝΤΡΙΚΗΣ ΜΑΚΕΔΟΝΙΑΣ</v>
      </c>
      <c r="I1827" s="53">
        <f>INDEX(Δεδομένα!E$1:E$13,MATCH('2021'!H1827,Δεδομένα!D$1:D$13,0))</f>
        <v>3</v>
      </c>
      <c r="J1827" s="4">
        <v>44256</v>
      </c>
      <c r="K1827" s="3" t="s">
        <v>490</v>
      </c>
      <c r="L1827" s="17" t="str">
        <f t="shared" si="128"/>
        <v>01/03/2021 16:00</v>
      </c>
      <c r="M1827" s="4">
        <v>44256</v>
      </c>
      <c r="N1827" s="3" t="s">
        <v>497</v>
      </c>
      <c r="O1827" s="17" t="str">
        <f t="shared" si="129"/>
        <v>01/03/2021 21:00</v>
      </c>
      <c r="P1827" s="24">
        <f t="shared" si="130"/>
        <v>0.20833333333575865</v>
      </c>
      <c r="Q1827" s="28">
        <v>0</v>
      </c>
      <c r="R1827" s="27">
        <f t="shared" si="131"/>
        <v>300.00000000349246</v>
      </c>
      <c r="S1827" s="3" t="s">
        <v>4</v>
      </c>
      <c r="T1827" s="3" t="s">
        <v>2423</v>
      </c>
      <c r="U1827" s="3" t="s">
        <v>2426</v>
      </c>
      <c r="V1827" s="3" t="s">
        <v>2438</v>
      </c>
      <c r="W1827" s="5">
        <v>0</v>
      </c>
      <c r="X1827" s="5">
        <v>0</v>
      </c>
      <c r="Y1827" s="5">
        <v>0</v>
      </c>
      <c r="Z1827" s="5">
        <v>50</v>
      </c>
      <c r="AA1827" s="5">
        <v>0</v>
      </c>
      <c r="AB1827" s="5">
        <v>0</v>
      </c>
      <c r="AC1827" s="5">
        <v>0</v>
      </c>
      <c r="AD1827" s="5">
        <v>0</v>
      </c>
      <c r="AE1827" s="2">
        <v>4</v>
      </c>
      <c r="AF1827" s="2">
        <v>0</v>
      </c>
      <c r="AG1827" s="2">
        <v>0</v>
      </c>
      <c r="AH1827" s="2">
        <v>0</v>
      </c>
      <c r="AI1827" s="2">
        <v>0</v>
      </c>
      <c r="AJ1827" s="2">
        <v>2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 t="s">
        <v>4</v>
      </c>
      <c r="AT1827" s="2" t="s">
        <v>4</v>
      </c>
    </row>
    <row r="1828" spans="1:46" x14ac:dyDescent="0.2">
      <c r="A1828" s="2">
        <v>1641607</v>
      </c>
      <c r="B1828" s="2">
        <v>833981</v>
      </c>
      <c r="C1828" s="7">
        <v>22.130613387651799</v>
      </c>
      <c r="D1828" s="7">
        <v>40.9982616127092</v>
      </c>
      <c r="E1828" s="19" t="s">
        <v>2422</v>
      </c>
      <c r="F1828" s="46">
        <f>INDEX(Δεδομένα!$P:$P,MATCH('2021'!E1828,Δεδομένα!$O:$O,0))</f>
        <v>62</v>
      </c>
      <c r="G1828" s="49" t="s">
        <v>2170</v>
      </c>
      <c r="H1828" s="51" t="str">
        <f>INDEX(Δεδομένα!B$1:B$51,MATCH('2021'!G1828,Δεδομένα!A$1:A$51,0))</f>
        <v>ΚΕΝΤΡΙΚΗΣ ΜΑΚΕΔΟΝΙΑΣ</v>
      </c>
      <c r="I1828" s="53">
        <f>INDEX(Δεδομένα!E$1:E$13,MATCH('2021'!H1828,Δεδομένα!D$1:D$13,0))</f>
        <v>3</v>
      </c>
      <c r="J1828" s="4">
        <v>44256</v>
      </c>
      <c r="K1828" s="3" t="s">
        <v>497</v>
      </c>
      <c r="L1828" s="17" t="str">
        <f t="shared" si="128"/>
        <v>01/03/2021 21:00</v>
      </c>
      <c r="M1828" s="4">
        <v>44256</v>
      </c>
      <c r="N1828" s="3" t="s">
        <v>1007</v>
      </c>
      <c r="O1828" s="17" t="str">
        <f t="shared" si="129"/>
        <v>01/03/2021 22:05</v>
      </c>
      <c r="P1828" s="24">
        <f t="shared" si="130"/>
        <v>4.5138888890505768E-2</v>
      </c>
      <c r="Q1828" s="28">
        <v>0</v>
      </c>
      <c r="R1828" s="27">
        <f t="shared" si="131"/>
        <v>65.000000002328306</v>
      </c>
      <c r="S1828" s="3" t="s">
        <v>4</v>
      </c>
      <c r="T1828" s="3" t="s">
        <v>2423</v>
      </c>
      <c r="U1828" s="3" t="s">
        <v>4</v>
      </c>
      <c r="V1828" s="3" t="s">
        <v>2439</v>
      </c>
      <c r="W1828" s="5">
        <v>0</v>
      </c>
      <c r="X1828" s="5">
        <v>0</v>
      </c>
      <c r="Y1828" s="5">
        <v>0</v>
      </c>
      <c r="Z1828" s="5">
        <v>0</v>
      </c>
      <c r="AA1828" s="5">
        <v>0.04</v>
      </c>
      <c r="AB1828" s="5">
        <v>0</v>
      </c>
      <c r="AC1828" s="5">
        <v>0</v>
      </c>
      <c r="AD1828" s="5">
        <v>0</v>
      </c>
      <c r="AE1828" s="2">
        <v>2</v>
      </c>
      <c r="AF1828" s="2">
        <v>0</v>
      </c>
      <c r="AG1828" s="2">
        <v>0</v>
      </c>
      <c r="AH1828" s="2">
        <v>0</v>
      </c>
      <c r="AI1828" s="2">
        <v>0</v>
      </c>
      <c r="AJ1828" s="2">
        <v>1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 t="s">
        <v>4</v>
      </c>
      <c r="AT1828" s="2" t="s">
        <v>4</v>
      </c>
    </row>
    <row r="1829" spans="1:46" x14ac:dyDescent="0.2">
      <c r="A1829" s="2">
        <v>1642441</v>
      </c>
      <c r="B1829" s="2">
        <v>834151</v>
      </c>
      <c r="C1829" s="7">
        <v>22.0647427003919</v>
      </c>
      <c r="D1829" s="7">
        <v>40.909275821265197</v>
      </c>
      <c r="E1829" s="19" t="s">
        <v>2422</v>
      </c>
      <c r="F1829" s="46">
        <f>INDEX(Δεδομένα!$P:$P,MATCH('2021'!E1829,Δεδομένα!$O:$O,0))</f>
        <v>62</v>
      </c>
      <c r="G1829" s="49" t="s">
        <v>2170</v>
      </c>
      <c r="H1829" s="51" t="str">
        <f>INDEX(Δεδομένα!B$1:B$51,MATCH('2021'!G1829,Δεδομένα!A$1:A$51,0))</f>
        <v>ΚΕΝΤΡΙΚΗΣ ΜΑΚΕΔΟΝΙΑΣ</v>
      </c>
      <c r="I1829" s="53">
        <f>INDEX(Δεδομένα!E$1:E$13,MATCH('2021'!H1829,Δεδομένα!D$1:D$13,0))</f>
        <v>3</v>
      </c>
      <c r="J1829" s="4">
        <v>44257</v>
      </c>
      <c r="K1829" s="3" t="s">
        <v>161</v>
      </c>
      <c r="L1829" s="17" t="str">
        <f t="shared" si="128"/>
        <v>02/03/2021 15:00</v>
      </c>
      <c r="M1829" s="4">
        <v>44257</v>
      </c>
      <c r="N1829" s="3" t="s">
        <v>1085</v>
      </c>
      <c r="O1829" s="17" t="str">
        <f t="shared" si="129"/>
        <v>02/03/2021 16:34</v>
      </c>
      <c r="P1829" s="24">
        <f t="shared" si="130"/>
        <v>6.5277777779556345E-2</v>
      </c>
      <c r="Q1829" s="28">
        <v>0</v>
      </c>
      <c r="R1829" s="27">
        <f t="shared" si="131"/>
        <v>94.000000002561137</v>
      </c>
      <c r="S1829" s="3" t="s">
        <v>4</v>
      </c>
      <c r="T1829" s="3" t="s">
        <v>2423</v>
      </c>
      <c r="U1829" s="3" t="s">
        <v>2440</v>
      </c>
      <c r="V1829" s="3" t="s">
        <v>2441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0.5</v>
      </c>
      <c r="AC1829" s="5">
        <v>0</v>
      </c>
      <c r="AD1829" s="5">
        <v>0</v>
      </c>
      <c r="AE1829" s="2">
        <v>2</v>
      </c>
      <c r="AF1829" s="2">
        <v>0</v>
      </c>
      <c r="AG1829" s="2">
        <v>0</v>
      </c>
      <c r="AH1829" s="2">
        <v>0</v>
      </c>
      <c r="AI1829" s="2">
        <v>0</v>
      </c>
      <c r="AJ1829" s="2">
        <v>1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 t="s">
        <v>4</v>
      </c>
      <c r="AT1829" s="2" t="s">
        <v>4</v>
      </c>
    </row>
    <row r="1830" spans="1:46" x14ac:dyDescent="0.2">
      <c r="A1830" s="2">
        <v>1643787</v>
      </c>
      <c r="B1830" s="2">
        <v>834174</v>
      </c>
      <c r="C1830" s="7">
        <v>22.082298302500298</v>
      </c>
      <c r="D1830" s="7">
        <v>40.981523886299001</v>
      </c>
      <c r="E1830" s="19" t="s">
        <v>2422</v>
      </c>
      <c r="F1830" s="46">
        <f>INDEX(Δεδομένα!$P:$P,MATCH('2021'!E1830,Δεδομένα!$O:$O,0))</f>
        <v>62</v>
      </c>
      <c r="G1830" s="49" t="s">
        <v>2170</v>
      </c>
      <c r="H1830" s="51" t="str">
        <f>INDEX(Δεδομένα!B$1:B$51,MATCH('2021'!G1830,Δεδομένα!A$1:A$51,0))</f>
        <v>ΚΕΝΤΡΙΚΗΣ ΜΑΚΕΔΟΝΙΑΣ</v>
      </c>
      <c r="I1830" s="53">
        <f>INDEX(Δεδομένα!E$1:E$13,MATCH('2021'!H1830,Δεδομένα!D$1:D$13,0))</f>
        <v>3</v>
      </c>
      <c r="J1830" s="4">
        <v>44257</v>
      </c>
      <c r="K1830" s="3" t="s">
        <v>146</v>
      </c>
      <c r="L1830" s="17" t="str">
        <f t="shared" si="128"/>
        <v>02/03/2021 16:30</v>
      </c>
      <c r="M1830" s="4">
        <v>44257</v>
      </c>
      <c r="N1830" s="3" t="s">
        <v>462</v>
      </c>
      <c r="O1830" s="17" t="str">
        <f t="shared" si="129"/>
        <v>02/03/2021 17:50</v>
      </c>
      <c r="P1830" s="24">
        <f t="shared" si="130"/>
        <v>5.5555555554747116E-2</v>
      </c>
      <c r="Q1830" s="28">
        <v>0</v>
      </c>
      <c r="R1830" s="27">
        <f t="shared" si="131"/>
        <v>79.999999998835847</v>
      </c>
      <c r="S1830" s="3" t="s">
        <v>4</v>
      </c>
      <c r="T1830" s="3" t="s">
        <v>2423</v>
      </c>
      <c r="U1830" s="3" t="s">
        <v>2436</v>
      </c>
      <c r="V1830" s="3" t="s">
        <v>2442</v>
      </c>
      <c r="W1830" s="5">
        <v>0</v>
      </c>
      <c r="X1830" s="5">
        <v>0</v>
      </c>
      <c r="Y1830" s="5">
        <v>0</v>
      </c>
      <c r="Z1830" s="5">
        <v>0</v>
      </c>
      <c r="AA1830" s="5">
        <v>5</v>
      </c>
      <c r="AB1830" s="5">
        <v>0.5</v>
      </c>
      <c r="AC1830" s="5">
        <v>15</v>
      </c>
      <c r="AD1830" s="5">
        <v>0</v>
      </c>
      <c r="AE1830" s="2">
        <v>2</v>
      </c>
      <c r="AF1830" s="2">
        <v>0</v>
      </c>
      <c r="AG1830" s="2">
        <v>0</v>
      </c>
      <c r="AH1830" s="2">
        <v>0</v>
      </c>
      <c r="AI1830" s="2">
        <v>0</v>
      </c>
      <c r="AJ1830" s="2">
        <v>1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 t="s">
        <v>4</v>
      </c>
      <c r="AT1830" s="2" t="s">
        <v>4</v>
      </c>
    </row>
    <row r="1831" spans="1:46" x14ac:dyDescent="0.2">
      <c r="A1831" s="2">
        <v>1642436</v>
      </c>
      <c r="B1831" s="2">
        <v>834176</v>
      </c>
      <c r="C1831" s="7">
        <v>22.0440355774181</v>
      </c>
      <c r="D1831" s="7">
        <v>40.908489347350198</v>
      </c>
      <c r="E1831" s="19" t="s">
        <v>2422</v>
      </c>
      <c r="F1831" s="46">
        <f>INDEX(Δεδομένα!$P:$P,MATCH('2021'!E1831,Δεδομένα!$O:$O,0))</f>
        <v>62</v>
      </c>
      <c r="G1831" s="49" t="s">
        <v>2170</v>
      </c>
      <c r="H1831" s="51" t="str">
        <f>INDEX(Δεδομένα!B$1:B$51,MATCH('2021'!G1831,Δεδομένα!A$1:A$51,0))</f>
        <v>ΚΕΝΤΡΙΚΗΣ ΜΑΚΕΔΟΝΙΑΣ</v>
      </c>
      <c r="I1831" s="53">
        <f>INDEX(Δεδομένα!E$1:E$13,MATCH('2021'!H1831,Δεδομένα!D$1:D$13,0))</f>
        <v>3</v>
      </c>
      <c r="J1831" s="4">
        <v>44257</v>
      </c>
      <c r="K1831" s="3" t="s">
        <v>461</v>
      </c>
      <c r="L1831" s="17" t="str">
        <f t="shared" si="128"/>
        <v>02/03/2021 17:00</v>
      </c>
      <c r="M1831" s="4">
        <v>44257</v>
      </c>
      <c r="N1831" s="3" t="s">
        <v>1259</v>
      </c>
      <c r="O1831" s="17" t="str">
        <f t="shared" si="129"/>
        <v>02/03/2021 17:44</v>
      </c>
      <c r="P1831" s="24">
        <f t="shared" si="130"/>
        <v>3.0555555553291924E-2</v>
      </c>
      <c r="Q1831" s="28">
        <v>0</v>
      </c>
      <c r="R1831" s="27">
        <f t="shared" si="131"/>
        <v>43.999999996740371</v>
      </c>
      <c r="S1831" s="3" t="s">
        <v>4</v>
      </c>
      <c r="T1831" s="3" t="s">
        <v>2423</v>
      </c>
      <c r="U1831" s="3" t="s">
        <v>2443</v>
      </c>
      <c r="V1831" s="3" t="s">
        <v>2444</v>
      </c>
      <c r="W1831" s="5">
        <v>0</v>
      </c>
      <c r="X1831" s="5">
        <v>0</v>
      </c>
      <c r="Y1831" s="5">
        <v>0</v>
      </c>
      <c r="Z1831" s="5">
        <v>0.05</v>
      </c>
      <c r="AA1831" s="5">
        <v>0</v>
      </c>
      <c r="AB1831" s="5">
        <v>0</v>
      </c>
      <c r="AC1831" s="5">
        <v>0</v>
      </c>
      <c r="AD1831" s="5">
        <v>0</v>
      </c>
      <c r="AE1831" s="2">
        <v>2</v>
      </c>
      <c r="AF1831" s="2">
        <v>0</v>
      </c>
      <c r="AG1831" s="2">
        <v>0</v>
      </c>
      <c r="AH1831" s="2">
        <v>0</v>
      </c>
      <c r="AI1831" s="2">
        <v>0</v>
      </c>
      <c r="AJ1831" s="2">
        <v>1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 t="s">
        <v>4</v>
      </c>
      <c r="AT1831" s="2" t="s">
        <v>4</v>
      </c>
    </row>
    <row r="1832" spans="1:46" x14ac:dyDescent="0.2">
      <c r="A1832" s="2">
        <v>1642772</v>
      </c>
      <c r="B1832" s="2">
        <v>834351</v>
      </c>
      <c r="C1832" s="7">
        <v>22.198869221978502</v>
      </c>
      <c r="D1832" s="7">
        <v>41.089161578750598</v>
      </c>
      <c r="E1832" s="19" t="s">
        <v>2422</v>
      </c>
      <c r="F1832" s="46">
        <f>INDEX(Δεδομένα!$P:$P,MATCH('2021'!E1832,Δεδομένα!$O:$O,0))</f>
        <v>62</v>
      </c>
      <c r="G1832" s="49" t="s">
        <v>2170</v>
      </c>
      <c r="H1832" s="51" t="str">
        <f>INDEX(Δεδομένα!B$1:B$51,MATCH('2021'!G1832,Δεδομένα!A$1:A$51,0))</f>
        <v>ΚΕΝΤΡΙΚΗΣ ΜΑΚΕΔΟΝΙΑΣ</v>
      </c>
      <c r="I1832" s="53">
        <f>INDEX(Δεδομένα!E$1:E$13,MATCH('2021'!H1832,Δεδομένα!D$1:D$13,0))</f>
        <v>3</v>
      </c>
      <c r="J1832" s="4">
        <v>44258</v>
      </c>
      <c r="K1832" s="3" t="s">
        <v>345</v>
      </c>
      <c r="L1832" s="17" t="str">
        <f t="shared" si="128"/>
        <v>03/03/2021 12:10</v>
      </c>
      <c r="M1832" s="4">
        <v>44258</v>
      </c>
      <c r="N1832" s="3" t="s">
        <v>385</v>
      </c>
      <c r="O1832" s="17" t="str">
        <f t="shared" si="129"/>
        <v>03/03/2021 14:00</v>
      </c>
      <c r="P1832" s="24">
        <f t="shared" si="130"/>
        <v>7.6388888890505768E-2</v>
      </c>
      <c r="Q1832" s="28">
        <v>0</v>
      </c>
      <c r="R1832" s="27">
        <f t="shared" si="131"/>
        <v>110.00000000232831</v>
      </c>
      <c r="S1832" s="3" t="s">
        <v>4</v>
      </c>
      <c r="T1832" s="3" t="s">
        <v>2423</v>
      </c>
      <c r="U1832" s="3" t="s">
        <v>4</v>
      </c>
      <c r="V1832" s="3" t="s">
        <v>2438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0.03</v>
      </c>
      <c r="AC1832" s="5">
        <v>0</v>
      </c>
      <c r="AD1832" s="5">
        <v>0</v>
      </c>
      <c r="AE1832" s="2">
        <v>1</v>
      </c>
      <c r="AF1832" s="2">
        <v>0</v>
      </c>
      <c r="AG1832" s="2">
        <v>0</v>
      </c>
      <c r="AH1832" s="2">
        <v>0</v>
      </c>
      <c r="AI1832" s="2">
        <v>0</v>
      </c>
      <c r="AJ1832" s="2">
        <v>1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 t="s">
        <v>4</v>
      </c>
      <c r="AT1832" s="2" t="s">
        <v>4</v>
      </c>
    </row>
    <row r="1833" spans="1:46" x14ac:dyDescent="0.2">
      <c r="A1833" s="2">
        <v>1642776</v>
      </c>
      <c r="B1833" s="2">
        <v>834559</v>
      </c>
      <c r="C1833" s="7">
        <v>22.0606379046359</v>
      </c>
      <c r="D1833" s="7">
        <v>41.001697822043297</v>
      </c>
      <c r="E1833" s="19" t="s">
        <v>2422</v>
      </c>
      <c r="F1833" s="46">
        <f>INDEX(Δεδομένα!$P:$P,MATCH('2021'!E1833,Δεδομένα!$O:$O,0))</f>
        <v>62</v>
      </c>
      <c r="G1833" s="49" t="s">
        <v>2170</v>
      </c>
      <c r="H1833" s="51" t="str">
        <f>INDEX(Δεδομένα!B$1:B$51,MATCH('2021'!G1833,Δεδομένα!A$1:A$51,0))</f>
        <v>ΚΕΝΤΡΙΚΗΣ ΜΑΚΕΔΟΝΙΑΣ</v>
      </c>
      <c r="I1833" s="53">
        <f>INDEX(Δεδομένα!E$1:E$13,MATCH('2021'!H1833,Δεδομένα!D$1:D$13,0))</f>
        <v>3</v>
      </c>
      <c r="J1833" s="4">
        <v>44258</v>
      </c>
      <c r="K1833" s="3" t="s">
        <v>79</v>
      </c>
      <c r="L1833" s="17" t="str">
        <f t="shared" si="128"/>
        <v>03/03/2021 19:10</v>
      </c>
      <c r="M1833" s="4">
        <v>44258</v>
      </c>
      <c r="N1833" s="3" t="s">
        <v>255</v>
      </c>
      <c r="O1833" s="17" t="str">
        <f t="shared" si="129"/>
        <v>03/03/2021 19:40</v>
      </c>
      <c r="P1833" s="24">
        <f t="shared" si="130"/>
        <v>2.0833333335758653E-2</v>
      </c>
      <c r="Q1833" s="28">
        <v>0</v>
      </c>
      <c r="R1833" s="27">
        <f t="shared" si="131"/>
        <v>30.00000000349246</v>
      </c>
      <c r="S1833" s="3" t="s">
        <v>4</v>
      </c>
      <c r="T1833" s="3" t="s">
        <v>2423</v>
      </c>
      <c r="U1833" s="3" t="s">
        <v>2434</v>
      </c>
      <c r="V1833" s="3" t="s">
        <v>2445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0.02</v>
      </c>
      <c r="AC1833" s="5">
        <v>0</v>
      </c>
      <c r="AD1833" s="5">
        <v>0</v>
      </c>
      <c r="AE1833" s="2">
        <v>1</v>
      </c>
      <c r="AF1833" s="2">
        <v>0</v>
      </c>
      <c r="AG1833" s="2">
        <v>0</v>
      </c>
      <c r="AH1833" s="2">
        <v>0</v>
      </c>
      <c r="AI1833" s="2">
        <v>0</v>
      </c>
      <c r="AJ1833" s="2">
        <v>1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 t="s">
        <v>4</v>
      </c>
      <c r="AT1833" s="2" t="s">
        <v>4</v>
      </c>
    </row>
    <row r="1834" spans="1:46" x14ac:dyDescent="0.2">
      <c r="A1834" s="2">
        <v>1643081</v>
      </c>
      <c r="B1834" s="2">
        <v>834801</v>
      </c>
      <c r="C1834" s="7">
        <v>21.9225997745339</v>
      </c>
      <c r="D1834" s="7">
        <v>40.969456846975703</v>
      </c>
      <c r="E1834" s="19" t="s">
        <v>2422</v>
      </c>
      <c r="F1834" s="46">
        <f>INDEX(Δεδομένα!$P:$P,MATCH('2021'!E1834,Δεδομένα!$O:$O,0))</f>
        <v>62</v>
      </c>
      <c r="G1834" s="49" t="s">
        <v>2170</v>
      </c>
      <c r="H1834" s="51" t="str">
        <f>INDEX(Δεδομένα!B$1:B$51,MATCH('2021'!G1834,Δεδομένα!A$1:A$51,0))</f>
        <v>ΚΕΝΤΡΙΚΗΣ ΜΑΚΕΔΟΝΙΑΣ</v>
      </c>
      <c r="I1834" s="53">
        <f>INDEX(Δεδομένα!E$1:E$13,MATCH('2021'!H1834,Δεδομένα!D$1:D$13,0))</f>
        <v>3</v>
      </c>
      <c r="J1834" s="4">
        <v>44259</v>
      </c>
      <c r="K1834" s="3" t="s">
        <v>161</v>
      </c>
      <c r="L1834" s="17" t="str">
        <f t="shared" si="128"/>
        <v>04/03/2021 15:00</v>
      </c>
      <c r="M1834" s="4">
        <v>44259</v>
      </c>
      <c r="N1834" s="3" t="s">
        <v>111</v>
      </c>
      <c r="O1834" s="17" t="str">
        <f t="shared" si="129"/>
        <v>04/03/2021 19:20</v>
      </c>
      <c r="P1834" s="24">
        <f t="shared" si="130"/>
        <v>0.18055555555474712</v>
      </c>
      <c r="Q1834" s="28">
        <v>0</v>
      </c>
      <c r="R1834" s="27">
        <f t="shared" si="131"/>
        <v>259.99999999883585</v>
      </c>
      <c r="S1834" s="3" t="s">
        <v>4</v>
      </c>
      <c r="T1834" s="3" t="s">
        <v>2423</v>
      </c>
      <c r="U1834" s="3" t="s">
        <v>2446</v>
      </c>
      <c r="V1834" s="3" t="s">
        <v>2447</v>
      </c>
      <c r="W1834" s="5">
        <v>0</v>
      </c>
      <c r="X1834" s="5">
        <v>15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2">
        <v>6</v>
      </c>
      <c r="AF1834" s="2">
        <v>0</v>
      </c>
      <c r="AG1834" s="2">
        <v>0</v>
      </c>
      <c r="AH1834" s="2">
        <v>0</v>
      </c>
      <c r="AI1834" s="2">
        <v>0</v>
      </c>
      <c r="AJ1834" s="2">
        <v>3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 t="s">
        <v>4</v>
      </c>
      <c r="AT1834" s="2" t="s">
        <v>4</v>
      </c>
    </row>
    <row r="1835" spans="1:46" x14ac:dyDescent="0.2">
      <c r="A1835" s="2">
        <v>1643086</v>
      </c>
      <c r="B1835" s="2">
        <v>834926</v>
      </c>
      <c r="C1835" s="7">
        <v>22.117815498791501</v>
      </c>
      <c r="D1835" s="7">
        <v>40.976370830559503</v>
      </c>
      <c r="E1835" s="19" t="s">
        <v>2422</v>
      </c>
      <c r="F1835" s="46">
        <f>INDEX(Δεδομένα!$P:$P,MATCH('2021'!E1835,Δεδομένα!$O:$O,0))</f>
        <v>62</v>
      </c>
      <c r="G1835" s="49" t="s">
        <v>2170</v>
      </c>
      <c r="H1835" s="51" t="str">
        <f>INDEX(Δεδομένα!B$1:B$51,MATCH('2021'!G1835,Δεδομένα!A$1:A$51,0))</f>
        <v>ΚΕΝΤΡΙΚΗΣ ΜΑΚΕΔΟΝΙΑΣ</v>
      </c>
      <c r="I1835" s="53">
        <f>INDEX(Δεδομένα!E$1:E$13,MATCH('2021'!H1835,Δεδομένα!D$1:D$13,0))</f>
        <v>3</v>
      </c>
      <c r="J1835" s="4">
        <v>44259</v>
      </c>
      <c r="K1835" s="3" t="s">
        <v>502</v>
      </c>
      <c r="L1835" s="17" t="str">
        <f t="shared" si="128"/>
        <v>04/03/2021 19:30</v>
      </c>
      <c r="M1835" s="4">
        <v>44259</v>
      </c>
      <c r="N1835" s="3" t="s">
        <v>819</v>
      </c>
      <c r="O1835" s="17" t="str">
        <f t="shared" si="129"/>
        <v>04/03/2021 20:31</v>
      </c>
      <c r="P1835" s="24">
        <f t="shared" si="130"/>
        <v>4.2361111110949423E-2</v>
      </c>
      <c r="Q1835" s="28">
        <v>0</v>
      </c>
      <c r="R1835" s="27">
        <f t="shared" si="131"/>
        <v>60.999999999767169</v>
      </c>
      <c r="S1835" s="3" t="s">
        <v>4</v>
      </c>
      <c r="T1835" s="3" t="s">
        <v>2423</v>
      </c>
      <c r="U1835" s="3" t="s">
        <v>2429</v>
      </c>
      <c r="V1835" s="3" t="s">
        <v>2448</v>
      </c>
      <c r="W1835" s="5">
        <v>0</v>
      </c>
      <c r="X1835" s="5">
        <v>0</v>
      </c>
      <c r="Y1835" s="5">
        <v>0</v>
      </c>
      <c r="Z1835" s="5">
        <v>0</v>
      </c>
      <c r="AA1835" s="5">
        <v>2</v>
      </c>
      <c r="AB1835" s="5">
        <v>0</v>
      </c>
      <c r="AC1835" s="5">
        <v>0</v>
      </c>
      <c r="AD1835" s="5">
        <v>0</v>
      </c>
      <c r="AE1835" s="2">
        <v>2</v>
      </c>
      <c r="AF1835" s="2">
        <v>0</v>
      </c>
      <c r="AG1835" s="2">
        <v>0</v>
      </c>
      <c r="AH1835" s="2">
        <v>0</v>
      </c>
      <c r="AI1835" s="2">
        <v>0</v>
      </c>
      <c r="AJ1835" s="2">
        <v>1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 t="s">
        <v>4</v>
      </c>
      <c r="AT1835" s="2" t="s">
        <v>4</v>
      </c>
    </row>
    <row r="1836" spans="1:46" x14ac:dyDescent="0.2">
      <c r="A1836" s="2">
        <v>1644097</v>
      </c>
      <c r="B1836" s="2">
        <v>835195</v>
      </c>
      <c r="C1836" s="7">
        <v>22.293383491470198</v>
      </c>
      <c r="D1836" s="7">
        <v>41.063731415832898</v>
      </c>
      <c r="E1836" s="19" t="s">
        <v>2422</v>
      </c>
      <c r="F1836" s="46">
        <f>INDEX(Δεδομένα!$P:$P,MATCH('2021'!E1836,Δεδομένα!$O:$O,0))</f>
        <v>62</v>
      </c>
      <c r="G1836" s="49" t="s">
        <v>2170</v>
      </c>
      <c r="H1836" s="51" t="str">
        <f>INDEX(Δεδομένα!B$1:B$51,MATCH('2021'!G1836,Δεδομένα!A$1:A$51,0))</f>
        <v>ΚΕΝΤΡΙΚΗΣ ΜΑΚΕΔΟΝΙΑΣ</v>
      </c>
      <c r="I1836" s="53">
        <f>INDEX(Δεδομένα!E$1:E$13,MATCH('2021'!H1836,Δεδομένα!D$1:D$13,0))</f>
        <v>3</v>
      </c>
      <c r="J1836" s="4">
        <v>44260</v>
      </c>
      <c r="K1836" s="3" t="s">
        <v>197</v>
      </c>
      <c r="L1836" s="17" t="str">
        <f t="shared" si="128"/>
        <v>05/03/2021 15:30</v>
      </c>
      <c r="M1836" s="4">
        <v>44260</v>
      </c>
      <c r="N1836" s="3" t="s">
        <v>521</v>
      </c>
      <c r="O1836" s="17" t="str">
        <f t="shared" si="129"/>
        <v>05/03/2021 22:00</v>
      </c>
      <c r="P1836" s="24">
        <f t="shared" si="130"/>
        <v>0.27083333332848269</v>
      </c>
      <c r="Q1836" s="28">
        <v>0</v>
      </c>
      <c r="R1836" s="27">
        <f t="shared" si="131"/>
        <v>389.99999999301508</v>
      </c>
      <c r="S1836" s="3" t="s">
        <v>4</v>
      </c>
      <c r="T1836" s="3" t="s">
        <v>2423</v>
      </c>
      <c r="U1836" s="3" t="s">
        <v>2449</v>
      </c>
      <c r="V1836" s="3" t="s">
        <v>2450</v>
      </c>
      <c r="W1836" s="5">
        <v>0</v>
      </c>
      <c r="X1836" s="5">
        <v>20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2">
        <v>2</v>
      </c>
      <c r="AF1836" s="2">
        <v>0</v>
      </c>
      <c r="AG1836" s="2">
        <v>0</v>
      </c>
      <c r="AH1836" s="2">
        <v>0</v>
      </c>
      <c r="AI1836" s="2">
        <v>0</v>
      </c>
      <c r="AJ1836" s="2">
        <v>3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 t="s">
        <v>4</v>
      </c>
      <c r="AT1836" s="2" t="s">
        <v>4</v>
      </c>
    </row>
    <row r="1837" spans="1:46" x14ac:dyDescent="0.2">
      <c r="A1837" s="2">
        <v>1644105</v>
      </c>
      <c r="B1837" s="2">
        <v>835442</v>
      </c>
      <c r="C1837" s="7">
        <v>22.0652193915796</v>
      </c>
      <c r="D1837" s="7">
        <v>40.966582481425597</v>
      </c>
      <c r="E1837" s="19" t="s">
        <v>2422</v>
      </c>
      <c r="F1837" s="46">
        <f>INDEX(Δεδομένα!$P:$P,MATCH('2021'!E1837,Δεδομένα!$O:$O,0))</f>
        <v>62</v>
      </c>
      <c r="G1837" s="49" t="s">
        <v>2170</v>
      </c>
      <c r="H1837" s="51" t="str">
        <f>INDEX(Δεδομένα!B$1:B$51,MATCH('2021'!G1837,Δεδομένα!A$1:A$51,0))</f>
        <v>ΚΕΝΤΡΙΚΗΣ ΜΑΚΕΔΟΝΙΑΣ</v>
      </c>
      <c r="I1837" s="53">
        <f>INDEX(Δεδομένα!E$1:E$13,MATCH('2021'!H1837,Δεδομένα!D$1:D$13,0))</f>
        <v>3</v>
      </c>
      <c r="J1837" s="4">
        <v>44261</v>
      </c>
      <c r="K1837" s="3" t="s">
        <v>297</v>
      </c>
      <c r="L1837" s="17" t="str">
        <f t="shared" si="128"/>
        <v>06/03/2021 12:55</v>
      </c>
      <c r="M1837" s="4">
        <v>44261</v>
      </c>
      <c r="N1837" s="3" t="s">
        <v>555</v>
      </c>
      <c r="O1837" s="17" t="str">
        <f t="shared" si="129"/>
        <v>06/03/2021 13:30</v>
      </c>
      <c r="P1837" s="24">
        <f t="shared" si="130"/>
        <v>2.4305555554747116E-2</v>
      </c>
      <c r="Q1837" s="28">
        <v>0</v>
      </c>
      <c r="R1837" s="27">
        <f t="shared" si="131"/>
        <v>34.999999998835847</v>
      </c>
      <c r="S1837" s="3" t="s">
        <v>4</v>
      </c>
      <c r="T1837" s="3" t="s">
        <v>2423</v>
      </c>
      <c r="U1837" s="3" t="s">
        <v>2451</v>
      </c>
      <c r="V1837" s="3" t="s">
        <v>2452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0.05</v>
      </c>
      <c r="AC1837" s="5">
        <v>0</v>
      </c>
      <c r="AD1837" s="5">
        <v>0</v>
      </c>
      <c r="AE1837" s="2">
        <v>4</v>
      </c>
      <c r="AF1837" s="2">
        <v>0</v>
      </c>
      <c r="AG1837" s="2">
        <v>0</v>
      </c>
      <c r="AH1837" s="2">
        <v>0</v>
      </c>
      <c r="AI1837" s="2">
        <v>0</v>
      </c>
      <c r="AJ1837" s="2">
        <v>2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 t="s">
        <v>4</v>
      </c>
      <c r="AT1837" s="2" t="s">
        <v>4</v>
      </c>
    </row>
    <row r="1838" spans="1:46" x14ac:dyDescent="0.2">
      <c r="A1838" s="2">
        <v>1644122</v>
      </c>
      <c r="B1838" s="2">
        <v>835634</v>
      </c>
      <c r="C1838" s="7">
        <v>22.104987334826699</v>
      </c>
      <c r="D1838" s="7">
        <v>40.936218290108002</v>
      </c>
      <c r="E1838" s="19" t="s">
        <v>2422</v>
      </c>
      <c r="F1838" s="46">
        <f>INDEX(Δεδομένα!$P:$P,MATCH('2021'!E1838,Δεδομένα!$O:$O,0))</f>
        <v>62</v>
      </c>
      <c r="G1838" s="49" t="s">
        <v>2170</v>
      </c>
      <c r="H1838" s="51" t="str">
        <f>INDEX(Δεδομένα!B$1:B$51,MATCH('2021'!G1838,Δεδομένα!A$1:A$51,0))</f>
        <v>ΚΕΝΤΡΙΚΗΣ ΜΑΚΕΔΟΝΙΑΣ</v>
      </c>
      <c r="I1838" s="53">
        <f>INDEX(Δεδομένα!E$1:E$13,MATCH('2021'!H1838,Δεδομένα!D$1:D$13,0))</f>
        <v>3</v>
      </c>
      <c r="J1838" s="4">
        <v>44261</v>
      </c>
      <c r="K1838" s="3" t="s">
        <v>2392</v>
      </c>
      <c r="L1838" s="17" t="str">
        <f t="shared" si="128"/>
        <v>06/03/2021 20:42</v>
      </c>
      <c r="M1838" s="4">
        <v>44261</v>
      </c>
      <c r="N1838" s="3" t="s">
        <v>1014</v>
      </c>
      <c r="O1838" s="17" t="str">
        <f t="shared" si="129"/>
        <v>06/03/2021 21:55</v>
      </c>
      <c r="P1838" s="24">
        <f t="shared" si="130"/>
        <v>5.0694444442342501E-2</v>
      </c>
      <c r="Q1838" s="28">
        <v>0</v>
      </c>
      <c r="R1838" s="27">
        <f t="shared" si="131"/>
        <v>72.999999996973202</v>
      </c>
      <c r="S1838" s="3" t="s">
        <v>4</v>
      </c>
      <c r="T1838" s="3" t="s">
        <v>2423</v>
      </c>
      <c r="U1838" s="3" t="s">
        <v>2453</v>
      </c>
      <c r="V1838" s="3" t="s">
        <v>2454</v>
      </c>
      <c r="W1838" s="5">
        <v>0</v>
      </c>
      <c r="X1838" s="5">
        <v>0</v>
      </c>
      <c r="Y1838" s="5">
        <v>0</v>
      </c>
      <c r="Z1838" s="5">
        <v>0</v>
      </c>
      <c r="AA1838" s="5">
        <v>0.5</v>
      </c>
      <c r="AB1838" s="5">
        <v>0</v>
      </c>
      <c r="AC1838" s="5">
        <v>0</v>
      </c>
      <c r="AD1838" s="5">
        <v>0</v>
      </c>
      <c r="AE1838" s="2">
        <v>2</v>
      </c>
      <c r="AF1838" s="2">
        <v>0</v>
      </c>
      <c r="AG1838" s="2">
        <v>0</v>
      </c>
      <c r="AH1838" s="2">
        <v>0</v>
      </c>
      <c r="AI1838" s="2">
        <v>0</v>
      </c>
      <c r="AJ1838" s="2">
        <v>1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 t="s">
        <v>4</v>
      </c>
      <c r="AT1838" s="2" t="s">
        <v>4</v>
      </c>
    </row>
    <row r="1839" spans="1:46" x14ac:dyDescent="0.2">
      <c r="A1839" s="2">
        <v>1644129</v>
      </c>
      <c r="B1839" s="2">
        <v>835787</v>
      </c>
      <c r="C1839" s="7">
        <v>22.070522033261401</v>
      </c>
      <c r="D1839" s="7">
        <v>40.973558493129602</v>
      </c>
      <c r="E1839" s="19" t="s">
        <v>2422</v>
      </c>
      <c r="F1839" s="46">
        <f>INDEX(Δεδομένα!$P:$P,MATCH('2021'!E1839,Δεδομένα!$O:$O,0))</f>
        <v>62</v>
      </c>
      <c r="G1839" s="49" t="s">
        <v>2170</v>
      </c>
      <c r="H1839" s="51" t="str">
        <f>INDEX(Δεδομένα!B$1:B$51,MATCH('2021'!G1839,Δεδομένα!A$1:A$51,0))</f>
        <v>ΚΕΝΤΡΙΚΗΣ ΜΑΚΕΔΟΝΙΑΣ</v>
      </c>
      <c r="I1839" s="53">
        <f>INDEX(Δεδομένα!E$1:E$13,MATCH('2021'!H1839,Δεδομένα!D$1:D$13,0))</f>
        <v>3</v>
      </c>
      <c r="J1839" s="4">
        <v>44262</v>
      </c>
      <c r="K1839" s="3" t="s">
        <v>552</v>
      </c>
      <c r="L1839" s="17" t="str">
        <f t="shared" si="128"/>
        <v>07/03/2021 13:00</v>
      </c>
      <c r="M1839" s="4">
        <v>44262</v>
      </c>
      <c r="N1839" s="3" t="s">
        <v>530</v>
      </c>
      <c r="O1839" s="17" t="str">
        <f t="shared" si="129"/>
        <v>07/03/2021 16:05</v>
      </c>
      <c r="P1839" s="24">
        <f t="shared" si="130"/>
        <v>0.12847222222626442</v>
      </c>
      <c r="Q1839" s="28">
        <v>0</v>
      </c>
      <c r="R1839" s="27">
        <f t="shared" si="131"/>
        <v>185.00000000582077</v>
      </c>
      <c r="S1839" s="3" t="s">
        <v>4</v>
      </c>
      <c r="T1839" s="3" t="s">
        <v>2423</v>
      </c>
      <c r="U1839" s="3" t="s">
        <v>2451</v>
      </c>
      <c r="V1839" s="3" t="s">
        <v>2452</v>
      </c>
      <c r="W1839" s="5">
        <v>0</v>
      </c>
      <c r="X1839" s="5">
        <v>0</v>
      </c>
      <c r="Y1839" s="5">
        <v>0</v>
      </c>
      <c r="Z1839" s="5">
        <v>0</v>
      </c>
      <c r="AA1839" s="5">
        <v>0.03</v>
      </c>
      <c r="AB1839" s="5">
        <v>0</v>
      </c>
      <c r="AC1839" s="5">
        <v>0</v>
      </c>
      <c r="AD1839" s="5">
        <v>0</v>
      </c>
      <c r="AE1839" s="2">
        <v>2</v>
      </c>
      <c r="AF1839" s="2">
        <v>0</v>
      </c>
      <c r="AG1839" s="2">
        <v>0</v>
      </c>
      <c r="AH1839" s="2">
        <v>0</v>
      </c>
      <c r="AI1839" s="2">
        <v>0</v>
      </c>
      <c r="AJ1839" s="2">
        <v>1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 t="s">
        <v>4</v>
      </c>
      <c r="AT1839" s="2" t="s">
        <v>4</v>
      </c>
    </row>
    <row r="1840" spans="1:46" x14ac:dyDescent="0.2">
      <c r="A1840" s="2">
        <v>1644144</v>
      </c>
      <c r="B1840" s="2">
        <v>835832</v>
      </c>
      <c r="C1840" s="7">
        <v>22.0865505640603</v>
      </c>
      <c r="D1840" s="7">
        <v>40.955812036810599</v>
      </c>
      <c r="E1840" s="19" t="s">
        <v>2422</v>
      </c>
      <c r="F1840" s="46">
        <f>INDEX(Δεδομένα!$P:$P,MATCH('2021'!E1840,Δεδομένα!$O:$O,0))</f>
        <v>62</v>
      </c>
      <c r="G1840" s="49" t="s">
        <v>2170</v>
      </c>
      <c r="H1840" s="51" t="str">
        <f>INDEX(Δεδομένα!B$1:B$51,MATCH('2021'!G1840,Δεδομένα!A$1:A$51,0))</f>
        <v>ΚΕΝΤΡΙΚΗΣ ΜΑΚΕΔΟΝΙΑΣ</v>
      </c>
      <c r="I1840" s="53">
        <f>INDEX(Δεδομένα!E$1:E$13,MATCH('2021'!H1840,Δεδομένα!D$1:D$13,0))</f>
        <v>3</v>
      </c>
      <c r="J1840" s="4">
        <v>44262</v>
      </c>
      <c r="K1840" s="3" t="s">
        <v>596</v>
      </c>
      <c r="L1840" s="17" t="str">
        <f t="shared" si="128"/>
        <v>07/03/2021 15:44</v>
      </c>
      <c r="M1840" s="4">
        <v>44262</v>
      </c>
      <c r="N1840" s="3" t="s">
        <v>146</v>
      </c>
      <c r="O1840" s="17" t="str">
        <f t="shared" si="129"/>
        <v>07/03/2021 16:30</v>
      </c>
      <c r="P1840" s="24">
        <f t="shared" si="130"/>
        <v>3.1944444446708076E-2</v>
      </c>
      <c r="Q1840" s="28">
        <v>0</v>
      </c>
      <c r="R1840" s="27">
        <f t="shared" si="131"/>
        <v>46.000000003259629</v>
      </c>
      <c r="S1840" s="3" t="s">
        <v>4</v>
      </c>
      <c r="T1840" s="3" t="s">
        <v>2423</v>
      </c>
      <c r="U1840" s="3" t="s">
        <v>2451</v>
      </c>
      <c r="V1840" s="3" t="s">
        <v>2455</v>
      </c>
      <c r="W1840" s="5">
        <v>0</v>
      </c>
      <c r="X1840" s="5">
        <v>0</v>
      </c>
      <c r="Y1840" s="5">
        <v>0</v>
      </c>
      <c r="Z1840" s="5">
        <v>0</v>
      </c>
      <c r="AA1840" s="5">
        <v>0.05</v>
      </c>
      <c r="AB1840" s="5">
        <v>0</v>
      </c>
      <c r="AC1840" s="5">
        <v>0</v>
      </c>
      <c r="AD1840" s="5">
        <v>0</v>
      </c>
      <c r="AE1840" s="2">
        <v>2</v>
      </c>
      <c r="AF1840" s="2">
        <v>0</v>
      </c>
      <c r="AG1840" s="2">
        <v>0</v>
      </c>
      <c r="AH1840" s="2">
        <v>0</v>
      </c>
      <c r="AI1840" s="2">
        <v>0</v>
      </c>
      <c r="AJ1840" s="2">
        <v>1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 t="s">
        <v>4</v>
      </c>
      <c r="AT1840" s="2" t="s">
        <v>4</v>
      </c>
    </row>
    <row r="1841" spans="1:46" x14ac:dyDescent="0.2">
      <c r="A1841" s="2">
        <v>1644335</v>
      </c>
      <c r="B1841" s="2">
        <v>836021</v>
      </c>
      <c r="C1841" s="7">
        <v>21.993336964189599</v>
      </c>
      <c r="D1841" s="7">
        <v>40.969527153163</v>
      </c>
      <c r="E1841" s="19" t="s">
        <v>2422</v>
      </c>
      <c r="F1841" s="46">
        <f>INDEX(Δεδομένα!$P:$P,MATCH('2021'!E1841,Δεδομένα!$O:$O,0))</f>
        <v>62</v>
      </c>
      <c r="G1841" s="49" t="s">
        <v>2170</v>
      </c>
      <c r="H1841" s="51" t="str">
        <f>INDEX(Δεδομένα!B$1:B$51,MATCH('2021'!G1841,Δεδομένα!A$1:A$51,0))</f>
        <v>ΚΕΝΤΡΙΚΗΣ ΜΑΚΕΔΟΝΙΑΣ</v>
      </c>
      <c r="I1841" s="53">
        <f>INDEX(Δεδομένα!E$1:E$13,MATCH('2021'!H1841,Δεδομένα!D$1:D$13,0))</f>
        <v>3</v>
      </c>
      <c r="J1841" s="4">
        <v>44263</v>
      </c>
      <c r="K1841" s="3" t="s">
        <v>552</v>
      </c>
      <c r="L1841" s="17" t="str">
        <f t="shared" si="128"/>
        <v>08/03/2021 13:00</v>
      </c>
      <c r="M1841" s="4">
        <v>44263</v>
      </c>
      <c r="N1841" s="3" t="s">
        <v>947</v>
      </c>
      <c r="O1841" s="17" t="str">
        <f t="shared" si="129"/>
        <v>08/03/2021 14:41</v>
      </c>
      <c r="P1841" s="24">
        <f t="shared" si="130"/>
        <v>7.013888889196096E-2</v>
      </c>
      <c r="Q1841" s="28">
        <v>0</v>
      </c>
      <c r="R1841" s="27">
        <f t="shared" si="131"/>
        <v>101.00000000442378</v>
      </c>
      <c r="S1841" s="3" t="s">
        <v>4</v>
      </c>
      <c r="T1841" s="3" t="s">
        <v>2423</v>
      </c>
      <c r="U1841" s="3" t="s">
        <v>2456</v>
      </c>
      <c r="V1841" s="3" t="s">
        <v>2457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0.4</v>
      </c>
      <c r="AC1841" s="5">
        <v>0</v>
      </c>
      <c r="AD1841" s="5">
        <v>0</v>
      </c>
      <c r="AE1841" s="2">
        <v>2</v>
      </c>
      <c r="AF1841" s="2">
        <v>0</v>
      </c>
      <c r="AG1841" s="2">
        <v>0</v>
      </c>
      <c r="AH1841" s="2">
        <v>0</v>
      </c>
      <c r="AI1841" s="2">
        <v>0</v>
      </c>
      <c r="AJ1841" s="2">
        <v>1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 t="s">
        <v>4</v>
      </c>
      <c r="AT1841" s="2" t="s">
        <v>4</v>
      </c>
    </row>
    <row r="1842" spans="1:46" x14ac:dyDescent="0.2">
      <c r="A1842" s="2">
        <v>1644339</v>
      </c>
      <c r="B1842" s="2">
        <v>836096</v>
      </c>
      <c r="C1842" s="7">
        <v>22.018992228414</v>
      </c>
      <c r="D1842" s="7">
        <v>40.956413694819503</v>
      </c>
      <c r="E1842" s="19" t="s">
        <v>2422</v>
      </c>
      <c r="F1842" s="46">
        <f>INDEX(Δεδομένα!$P:$P,MATCH('2021'!E1842,Δεδομένα!$O:$O,0))</f>
        <v>62</v>
      </c>
      <c r="G1842" s="49" t="s">
        <v>2170</v>
      </c>
      <c r="H1842" s="51" t="str">
        <f>INDEX(Δεδομένα!B$1:B$51,MATCH('2021'!G1842,Δεδομένα!A$1:A$51,0))</f>
        <v>ΚΕΝΤΡΙΚΗΣ ΜΑΚΕΔΟΝΙΑΣ</v>
      </c>
      <c r="I1842" s="53">
        <f>INDEX(Δεδομένα!E$1:E$13,MATCH('2021'!H1842,Δεδομένα!D$1:D$13,0))</f>
        <v>3</v>
      </c>
      <c r="J1842" s="4">
        <v>44263</v>
      </c>
      <c r="K1842" s="3" t="s">
        <v>17</v>
      </c>
      <c r="L1842" s="17" t="str">
        <f t="shared" si="128"/>
        <v>08/03/2021 18:00</v>
      </c>
      <c r="M1842" s="4">
        <v>44263</v>
      </c>
      <c r="N1842" s="3" t="s">
        <v>951</v>
      </c>
      <c r="O1842" s="17" t="str">
        <f t="shared" si="129"/>
        <v>08/03/2021 18:29</v>
      </c>
      <c r="P1842" s="24">
        <f t="shared" si="130"/>
        <v>2.0138888889050577E-2</v>
      </c>
      <c r="Q1842" s="28">
        <v>0</v>
      </c>
      <c r="R1842" s="27">
        <f t="shared" si="131"/>
        <v>29.000000000232831</v>
      </c>
      <c r="S1842" s="3" t="s">
        <v>4</v>
      </c>
      <c r="T1842" s="3" t="s">
        <v>2423</v>
      </c>
      <c r="U1842" s="3" t="s">
        <v>4</v>
      </c>
      <c r="V1842" s="3" t="s">
        <v>2458</v>
      </c>
      <c r="W1842" s="5">
        <v>0</v>
      </c>
      <c r="X1842" s="5">
        <v>0</v>
      </c>
      <c r="Y1842" s="5">
        <v>0</v>
      </c>
      <c r="Z1842" s="5">
        <v>0</v>
      </c>
      <c r="AA1842" s="5">
        <v>0.01</v>
      </c>
      <c r="AB1842" s="5">
        <v>0</v>
      </c>
      <c r="AC1842" s="5">
        <v>0</v>
      </c>
      <c r="AD1842" s="5">
        <v>0</v>
      </c>
      <c r="AE1842" s="2">
        <v>2</v>
      </c>
      <c r="AF1842" s="2">
        <v>0</v>
      </c>
      <c r="AG1842" s="2">
        <v>0</v>
      </c>
      <c r="AH1842" s="2">
        <v>0</v>
      </c>
      <c r="AI1842" s="2">
        <v>0</v>
      </c>
      <c r="AJ1842" s="2">
        <v>1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 t="s">
        <v>4</v>
      </c>
      <c r="AT1842" s="2" t="s">
        <v>4</v>
      </c>
    </row>
    <row r="1843" spans="1:46" x14ac:dyDescent="0.2">
      <c r="A1843" s="2">
        <v>1646792</v>
      </c>
      <c r="B1843" s="2">
        <v>837256</v>
      </c>
      <c r="C1843" s="7">
        <v>22.051001205104399</v>
      </c>
      <c r="D1843" s="7">
        <v>40.974480816396202</v>
      </c>
      <c r="E1843" s="19" t="s">
        <v>2422</v>
      </c>
      <c r="F1843" s="46">
        <f>INDEX(Δεδομένα!$P:$P,MATCH('2021'!E1843,Δεδομένα!$O:$O,0))</f>
        <v>62</v>
      </c>
      <c r="G1843" s="49" t="s">
        <v>2170</v>
      </c>
      <c r="H1843" s="51" t="str">
        <f>INDEX(Δεδομένα!B$1:B$51,MATCH('2021'!G1843,Δεδομένα!A$1:A$51,0))</f>
        <v>ΚΕΝΤΡΙΚΗΣ ΜΑΚΕΔΟΝΙΑΣ</v>
      </c>
      <c r="I1843" s="53">
        <f>INDEX(Δεδομένα!E$1:E$13,MATCH('2021'!H1843,Δεδομένα!D$1:D$13,0))</f>
        <v>3</v>
      </c>
      <c r="J1843" s="4">
        <v>44268</v>
      </c>
      <c r="K1843" s="3" t="s">
        <v>378</v>
      </c>
      <c r="L1843" s="17" t="str">
        <f t="shared" si="128"/>
        <v>13/03/2021 11:21</v>
      </c>
      <c r="M1843" s="4">
        <v>44268</v>
      </c>
      <c r="N1843" s="3" t="s">
        <v>1270</v>
      </c>
      <c r="O1843" s="17" t="str">
        <f t="shared" si="129"/>
        <v>13/03/2021 12:04</v>
      </c>
      <c r="P1843" s="24">
        <f t="shared" si="130"/>
        <v>2.9861111113859806E-2</v>
      </c>
      <c r="Q1843" s="28">
        <v>0</v>
      </c>
      <c r="R1843" s="27">
        <f t="shared" si="131"/>
        <v>43.000000003958121</v>
      </c>
      <c r="S1843" s="3" t="s">
        <v>4</v>
      </c>
      <c r="T1843" s="3" t="s">
        <v>2423</v>
      </c>
      <c r="U1843" s="3" t="s">
        <v>2451</v>
      </c>
      <c r="V1843" s="3" t="s">
        <v>2452</v>
      </c>
      <c r="W1843" s="5">
        <v>0</v>
      </c>
      <c r="X1843" s="5">
        <v>0</v>
      </c>
      <c r="Y1843" s="5">
        <v>0</v>
      </c>
      <c r="Z1843" s="5">
        <v>0</v>
      </c>
      <c r="AA1843" s="5">
        <v>0.4</v>
      </c>
      <c r="AB1843" s="5">
        <v>0</v>
      </c>
      <c r="AC1843" s="5">
        <v>0</v>
      </c>
      <c r="AD1843" s="5">
        <v>0</v>
      </c>
      <c r="AE1843" s="2">
        <v>4</v>
      </c>
      <c r="AF1843" s="2">
        <v>0</v>
      </c>
      <c r="AG1843" s="2">
        <v>0</v>
      </c>
      <c r="AH1843" s="2">
        <v>0</v>
      </c>
      <c r="AI1843" s="2">
        <v>0</v>
      </c>
      <c r="AJ1843" s="2">
        <v>2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 t="s">
        <v>4</v>
      </c>
      <c r="AT1843" s="2" t="s">
        <v>4</v>
      </c>
    </row>
    <row r="1844" spans="1:46" x14ac:dyDescent="0.2">
      <c r="A1844" s="2">
        <v>1646843</v>
      </c>
      <c r="B1844" s="2">
        <v>837399</v>
      </c>
      <c r="C1844" s="7">
        <v>22.0493989438204</v>
      </c>
      <c r="D1844" s="7">
        <v>40.918492814957098</v>
      </c>
      <c r="E1844" s="19" t="s">
        <v>2422</v>
      </c>
      <c r="F1844" s="46">
        <f>INDEX(Δεδομένα!$P:$P,MATCH('2021'!E1844,Δεδομένα!$O:$O,0))</f>
        <v>62</v>
      </c>
      <c r="G1844" s="49" t="s">
        <v>2170</v>
      </c>
      <c r="H1844" s="51" t="str">
        <f>INDEX(Δεδομένα!B$1:B$51,MATCH('2021'!G1844,Δεδομένα!A$1:A$51,0))</f>
        <v>ΚΕΝΤΡΙΚΗΣ ΜΑΚΕΔΟΝΙΑΣ</v>
      </c>
      <c r="I1844" s="53">
        <f>INDEX(Δεδομένα!E$1:E$13,MATCH('2021'!H1844,Δεδομένα!D$1:D$13,0))</f>
        <v>3</v>
      </c>
      <c r="J1844" s="4">
        <v>44268</v>
      </c>
      <c r="K1844" s="3" t="s">
        <v>634</v>
      </c>
      <c r="L1844" s="17" t="str">
        <f t="shared" si="128"/>
        <v>13/03/2021 19:05</v>
      </c>
      <c r="M1844" s="4">
        <v>44268</v>
      </c>
      <c r="N1844" s="3" t="s">
        <v>524</v>
      </c>
      <c r="O1844" s="17" t="str">
        <f t="shared" si="129"/>
        <v>13/03/2021 20:40</v>
      </c>
      <c r="P1844" s="24">
        <f t="shared" si="130"/>
        <v>6.5972222218988463E-2</v>
      </c>
      <c r="Q1844" s="28">
        <v>0</v>
      </c>
      <c r="R1844" s="27">
        <f t="shared" si="131"/>
        <v>94.999999995343387</v>
      </c>
      <c r="S1844" s="3" t="s">
        <v>4</v>
      </c>
      <c r="T1844" s="3" t="s">
        <v>2423</v>
      </c>
      <c r="U1844" s="3" t="s">
        <v>2443</v>
      </c>
      <c r="V1844" s="3" t="s">
        <v>2459</v>
      </c>
      <c r="W1844" s="5">
        <v>0</v>
      </c>
      <c r="X1844" s="5">
        <v>0</v>
      </c>
      <c r="Y1844" s="5">
        <v>0</v>
      </c>
      <c r="Z1844" s="5">
        <v>0</v>
      </c>
      <c r="AA1844" s="5">
        <v>0.4</v>
      </c>
      <c r="AB1844" s="5">
        <v>0</v>
      </c>
      <c r="AC1844" s="5">
        <v>0</v>
      </c>
      <c r="AD1844" s="5">
        <v>0</v>
      </c>
      <c r="AE1844" s="2">
        <v>4</v>
      </c>
      <c r="AF1844" s="2">
        <v>0</v>
      </c>
      <c r="AG1844" s="2">
        <v>0</v>
      </c>
      <c r="AH1844" s="2">
        <v>0</v>
      </c>
      <c r="AI1844" s="2">
        <v>0</v>
      </c>
      <c r="AJ1844" s="2">
        <v>2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 t="s">
        <v>4</v>
      </c>
      <c r="AT1844" s="2" t="s">
        <v>4</v>
      </c>
    </row>
    <row r="1845" spans="1:46" x14ac:dyDescent="0.2">
      <c r="A1845" s="2">
        <v>1646891</v>
      </c>
      <c r="B1845" s="2">
        <v>837705</v>
      </c>
      <c r="C1845" s="7">
        <v>22.0403519536762</v>
      </c>
      <c r="D1845" s="7">
        <v>41.004800574559098</v>
      </c>
      <c r="E1845" s="19" t="s">
        <v>2422</v>
      </c>
      <c r="F1845" s="46">
        <f>INDEX(Δεδομένα!$P:$P,MATCH('2021'!E1845,Δεδομένα!$O:$O,0))</f>
        <v>62</v>
      </c>
      <c r="G1845" s="49" t="s">
        <v>2170</v>
      </c>
      <c r="H1845" s="51" t="str">
        <f>INDEX(Δεδομένα!B$1:B$51,MATCH('2021'!G1845,Δεδομένα!A$1:A$51,0))</f>
        <v>ΚΕΝΤΡΙΚΗΣ ΜΑΚΕΔΟΝΙΑΣ</v>
      </c>
      <c r="I1845" s="53">
        <f>INDEX(Δεδομένα!E$1:E$13,MATCH('2021'!H1845,Δεδομένα!D$1:D$13,0))</f>
        <v>3</v>
      </c>
      <c r="J1845" s="4">
        <v>44270</v>
      </c>
      <c r="K1845" s="3" t="s">
        <v>513</v>
      </c>
      <c r="L1845" s="17" t="str">
        <f t="shared" si="128"/>
        <v>15/03/2021 01:05</v>
      </c>
      <c r="M1845" s="4">
        <v>44270</v>
      </c>
      <c r="N1845" s="3" t="s">
        <v>822</v>
      </c>
      <c r="O1845" s="17" t="str">
        <f t="shared" si="129"/>
        <v>15/03/2021 01:30</v>
      </c>
      <c r="P1845" s="24">
        <f t="shared" si="130"/>
        <v>1.7361111109494232E-2</v>
      </c>
      <c r="Q1845" s="28">
        <v>0</v>
      </c>
      <c r="R1845" s="27">
        <f t="shared" si="131"/>
        <v>24.999999997671694</v>
      </c>
      <c r="S1845" s="3" t="s">
        <v>4</v>
      </c>
      <c r="T1845" s="3" t="s">
        <v>2423</v>
      </c>
      <c r="U1845" s="3" t="s">
        <v>2424</v>
      </c>
      <c r="V1845" s="3" t="s">
        <v>2460</v>
      </c>
      <c r="W1845" s="5">
        <v>0</v>
      </c>
      <c r="X1845" s="5">
        <v>0</v>
      </c>
      <c r="Y1845" s="5">
        <v>0</v>
      </c>
      <c r="Z1845" s="5">
        <v>0.1</v>
      </c>
      <c r="AA1845" s="5">
        <v>0</v>
      </c>
      <c r="AB1845" s="5">
        <v>0</v>
      </c>
      <c r="AC1845" s="5">
        <v>0</v>
      </c>
      <c r="AD1845" s="5">
        <v>0</v>
      </c>
      <c r="AE1845" s="2">
        <v>2</v>
      </c>
      <c r="AF1845" s="2">
        <v>0</v>
      </c>
      <c r="AG1845" s="2">
        <v>0</v>
      </c>
      <c r="AH1845" s="2">
        <v>0</v>
      </c>
      <c r="AI1845" s="2">
        <v>0</v>
      </c>
      <c r="AJ1845" s="2">
        <v>1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 t="s">
        <v>4</v>
      </c>
      <c r="AT1845" s="2" t="s">
        <v>4</v>
      </c>
    </row>
    <row r="1846" spans="1:46" x14ac:dyDescent="0.2">
      <c r="A1846" s="2">
        <v>1648484</v>
      </c>
      <c r="B1846" s="2">
        <v>838902</v>
      </c>
      <c r="C1846" s="7">
        <v>22.062316745439102</v>
      </c>
      <c r="D1846" s="7">
        <v>40.966662480450701</v>
      </c>
      <c r="E1846" s="19" t="s">
        <v>2422</v>
      </c>
      <c r="F1846" s="46">
        <f>INDEX(Δεδομένα!$P:$P,MATCH('2021'!E1846,Δεδομένα!$O:$O,0))</f>
        <v>62</v>
      </c>
      <c r="G1846" s="49" t="s">
        <v>2170</v>
      </c>
      <c r="H1846" s="51" t="str">
        <f>INDEX(Δεδομένα!B$1:B$51,MATCH('2021'!G1846,Δεδομένα!A$1:A$51,0))</f>
        <v>ΚΕΝΤΡΙΚΗΣ ΜΑΚΕΔΟΝΙΑΣ</v>
      </c>
      <c r="I1846" s="53">
        <f>INDEX(Δεδομένα!E$1:E$13,MATCH('2021'!H1846,Δεδομένα!D$1:D$13,0))</f>
        <v>3</v>
      </c>
      <c r="J1846" s="4">
        <v>44273</v>
      </c>
      <c r="K1846" s="3" t="s">
        <v>711</v>
      </c>
      <c r="L1846" s="17" t="str">
        <f t="shared" si="128"/>
        <v>18/03/2021 14:21</v>
      </c>
      <c r="M1846" s="4">
        <v>44273</v>
      </c>
      <c r="N1846" s="3" t="s">
        <v>12</v>
      </c>
      <c r="O1846" s="17" t="str">
        <f t="shared" si="129"/>
        <v>18/03/2021 14:47</v>
      </c>
      <c r="P1846" s="24">
        <f t="shared" si="130"/>
        <v>1.8055555556202307E-2</v>
      </c>
      <c r="Q1846" s="28">
        <v>0</v>
      </c>
      <c r="R1846" s="27">
        <f t="shared" si="131"/>
        <v>26.000000000931323</v>
      </c>
      <c r="S1846" s="3" t="s">
        <v>4</v>
      </c>
      <c r="T1846" s="3" t="s">
        <v>2423</v>
      </c>
      <c r="U1846" s="3" t="s">
        <v>2451</v>
      </c>
      <c r="V1846" s="3" t="s">
        <v>2452</v>
      </c>
      <c r="W1846" s="5">
        <v>0</v>
      </c>
      <c r="X1846" s="5">
        <v>0</v>
      </c>
      <c r="Y1846" s="5">
        <v>0</v>
      </c>
      <c r="Z1846" s="5">
        <v>2</v>
      </c>
      <c r="AA1846" s="5">
        <v>0</v>
      </c>
      <c r="AB1846" s="5">
        <v>0</v>
      </c>
      <c r="AC1846" s="5">
        <v>0</v>
      </c>
      <c r="AD1846" s="5">
        <v>0</v>
      </c>
      <c r="AE1846" s="2">
        <v>2</v>
      </c>
      <c r="AF1846" s="2">
        <v>0</v>
      </c>
      <c r="AG1846" s="2">
        <v>0</v>
      </c>
      <c r="AH1846" s="2">
        <v>0</v>
      </c>
      <c r="AI1846" s="2">
        <v>0</v>
      </c>
      <c r="AJ1846" s="2">
        <v>1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 t="s">
        <v>4</v>
      </c>
      <c r="AT1846" s="2" t="s">
        <v>4</v>
      </c>
    </row>
    <row r="1847" spans="1:46" x14ac:dyDescent="0.2">
      <c r="A1847" s="2">
        <v>1648515</v>
      </c>
      <c r="B1847" s="2">
        <v>839004</v>
      </c>
      <c r="C1847" s="7">
        <v>22.042979249695499</v>
      </c>
      <c r="D1847" s="7">
        <v>40.978810567629999</v>
      </c>
      <c r="E1847" s="19" t="s">
        <v>2422</v>
      </c>
      <c r="F1847" s="46">
        <f>INDEX(Δεδομένα!$P:$P,MATCH('2021'!E1847,Δεδομένα!$O:$O,0))</f>
        <v>62</v>
      </c>
      <c r="G1847" s="49" t="s">
        <v>2170</v>
      </c>
      <c r="H1847" s="51" t="str">
        <f>INDEX(Δεδομένα!B$1:B$51,MATCH('2021'!G1847,Δεδομένα!A$1:A$51,0))</f>
        <v>ΚΕΝΤΡΙΚΗΣ ΜΑΚΕΔΟΝΙΑΣ</v>
      </c>
      <c r="I1847" s="53">
        <f>INDEX(Δεδομένα!E$1:E$13,MATCH('2021'!H1847,Δεδομένα!D$1:D$13,0))</f>
        <v>3</v>
      </c>
      <c r="J1847" s="4">
        <v>44273</v>
      </c>
      <c r="K1847" s="3" t="s">
        <v>164</v>
      </c>
      <c r="L1847" s="17" t="str">
        <f t="shared" si="128"/>
        <v>18/03/2021 19:13</v>
      </c>
      <c r="M1847" s="4">
        <v>44273</v>
      </c>
      <c r="N1847" s="3" t="s">
        <v>969</v>
      </c>
      <c r="O1847" s="17" t="str">
        <f t="shared" si="129"/>
        <v>18/03/2021 19:37</v>
      </c>
      <c r="P1847" s="24">
        <f t="shared" si="130"/>
        <v>1.6666666670062114E-2</v>
      </c>
      <c r="Q1847" s="28">
        <v>0</v>
      </c>
      <c r="R1847" s="27">
        <f t="shared" si="131"/>
        <v>24.000000004889444</v>
      </c>
      <c r="S1847" s="3" t="s">
        <v>4</v>
      </c>
      <c r="T1847" s="3" t="s">
        <v>2423</v>
      </c>
      <c r="U1847" s="3" t="s">
        <v>2456</v>
      </c>
      <c r="V1847" s="3" t="s">
        <v>2461</v>
      </c>
      <c r="W1847" s="5">
        <v>0</v>
      </c>
      <c r="X1847" s="5">
        <v>0</v>
      </c>
      <c r="Y1847" s="5">
        <v>0</v>
      </c>
      <c r="Z1847" s="5">
        <v>0.02</v>
      </c>
      <c r="AA1847" s="5">
        <v>0</v>
      </c>
      <c r="AB1847" s="5">
        <v>0</v>
      </c>
      <c r="AC1847" s="5">
        <v>0</v>
      </c>
      <c r="AD1847" s="5">
        <v>0</v>
      </c>
      <c r="AE1847" s="2">
        <v>2</v>
      </c>
      <c r="AF1847" s="2">
        <v>0</v>
      </c>
      <c r="AG1847" s="2">
        <v>0</v>
      </c>
      <c r="AH1847" s="2">
        <v>0</v>
      </c>
      <c r="AI1847" s="2">
        <v>0</v>
      </c>
      <c r="AJ1847" s="2">
        <v>1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 t="s">
        <v>4</v>
      </c>
      <c r="AT1847" s="2" t="s">
        <v>4</v>
      </c>
    </row>
    <row r="1848" spans="1:46" x14ac:dyDescent="0.2">
      <c r="A1848" s="2">
        <v>1648745</v>
      </c>
      <c r="B1848" s="2">
        <v>839227</v>
      </c>
      <c r="C1848" s="7">
        <v>22.0706890446044</v>
      </c>
      <c r="D1848" s="7">
        <v>40.973955479780898</v>
      </c>
      <c r="E1848" s="19" t="s">
        <v>2422</v>
      </c>
      <c r="F1848" s="46">
        <f>INDEX(Δεδομένα!$P:$P,MATCH('2021'!E1848,Δεδομένα!$O:$O,0))</f>
        <v>62</v>
      </c>
      <c r="G1848" s="49" t="s">
        <v>2170</v>
      </c>
      <c r="H1848" s="51" t="str">
        <f>INDEX(Δεδομένα!B$1:B$51,MATCH('2021'!G1848,Δεδομένα!A$1:A$51,0))</f>
        <v>ΚΕΝΤΡΙΚΗΣ ΜΑΚΕΔΟΝΙΑΣ</v>
      </c>
      <c r="I1848" s="53">
        <f>INDEX(Δεδομένα!E$1:E$13,MATCH('2021'!H1848,Δεδομένα!D$1:D$13,0))</f>
        <v>3</v>
      </c>
      <c r="J1848" s="4">
        <v>44274</v>
      </c>
      <c r="K1848" s="3" t="s">
        <v>590</v>
      </c>
      <c r="L1848" s="17" t="str">
        <f t="shared" si="128"/>
        <v>19/03/2021 15:25</v>
      </c>
      <c r="M1848" s="4">
        <v>44274</v>
      </c>
      <c r="N1848" s="3" t="s">
        <v>267</v>
      </c>
      <c r="O1848" s="17" t="str">
        <f t="shared" si="129"/>
        <v>19/03/2021 17:30</v>
      </c>
      <c r="P1848" s="24">
        <f t="shared" si="130"/>
        <v>8.6805555554747116E-2</v>
      </c>
      <c r="Q1848" s="28">
        <v>0</v>
      </c>
      <c r="R1848" s="27">
        <f t="shared" si="131"/>
        <v>124.99999999883585</v>
      </c>
      <c r="S1848" s="3" t="s">
        <v>4</v>
      </c>
      <c r="T1848" s="3" t="s">
        <v>2423</v>
      </c>
      <c r="U1848" s="3" t="s">
        <v>2451</v>
      </c>
      <c r="V1848" s="3" t="s">
        <v>2462</v>
      </c>
      <c r="W1848" s="5">
        <v>0</v>
      </c>
      <c r="X1848" s="5">
        <v>0</v>
      </c>
      <c r="Y1848" s="5">
        <v>0</v>
      </c>
      <c r="Z1848" s="5">
        <v>0</v>
      </c>
      <c r="AA1848" s="5">
        <v>0.05</v>
      </c>
      <c r="AB1848" s="5">
        <v>0</v>
      </c>
      <c r="AC1848" s="5">
        <v>0</v>
      </c>
      <c r="AD1848" s="5">
        <v>0</v>
      </c>
      <c r="AE1848" s="2">
        <v>2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 t="s">
        <v>4</v>
      </c>
      <c r="AT1848" s="2" t="s">
        <v>4</v>
      </c>
    </row>
    <row r="1849" spans="1:46" x14ac:dyDescent="0.2">
      <c r="A1849" s="2">
        <v>1648748</v>
      </c>
      <c r="B1849" s="2">
        <v>839238</v>
      </c>
      <c r="C1849" s="7">
        <v>22.0427295579819</v>
      </c>
      <c r="D1849" s="7">
        <v>41.003798719271401</v>
      </c>
      <c r="E1849" s="19" t="s">
        <v>2422</v>
      </c>
      <c r="F1849" s="46">
        <f>INDEX(Δεδομένα!$P:$P,MATCH('2021'!E1849,Δεδομένα!$O:$O,0))</f>
        <v>62</v>
      </c>
      <c r="G1849" s="49" t="s">
        <v>2170</v>
      </c>
      <c r="H1849" s="51" t="str">
        <f>INDEX(Δεδομένα!B$1:B$51,MATCH('2021'!G1849,Δεδομένα!A$1:A$51,0))</f>
        <v>ΚΕΝΤΡΙΚΗΣ ΜΑΚΕΔΟΝΙΑΣ</v>
      </c>
      <c r="I1849" s="53">
        <f>INDEX(Δεδομένα!E$1:E$13,MATCH('2021'!H1849,Δεδομένα!D$1:D$13,0))</f>
        <v>3</v>
      </c>
      <c r="J1849" s="4">
        <v>44274</v>
      </c>
      <c r="K1849" s="3" t="s">
        <v>407</v>
      </c>
      <c r="L1849" s="17" t="str">
        <f t="shared" si="128"/>
        <v>19/03/2021 15:40</v>
      </c>
      <c r="M1849" s="4">
        <v>44274</v>
      </c>
      <c r="N1849" s="3" t="s">
        <v>461</v>
      </c>
      <c r="O1849" s="17" t="str">
        <f t="shared" si="129"/>
        <v>19/03/2021 17:00</v>
      </c>
      <c r="P1849" s="24">
        <f t="shared" si="130"/>
        <v>5.5555555554747116E-2</v>
      </c>
      <c r="Q1849" s="28">
        <v>0</v>
      </c>
      <c r="R1849" s="27">
        <f t="shared" si="131"/>
        <v>79.999999998835847</v>
      </c>
      <c r="S1849" s="3" t="s">
        <v>4</v>
      </c>
      <c r="T1849" s="3" t="s">
        <v>2423</v>
      </c>
      <c r="U1849" s="3" t="s">
        <v>2424</v>
      </c>
      <c r="V1849" s="3" t="s">
        <v>2425</v>
      </c>
      <c r="W1849" s="5">
        <v>0</v>
      </c>
      <c r="X1849" s="5">
        <v>0.5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2">
        <v>2</v>
      </c>
      <c r="AF1849" s="2">
        <v>0</v>
      </c>
      <c r="AG1849" s="2">
        <v>0</v>
      </c>
      <c r="AH1849" s="2">
        <v>0</v>
      </c>
      <c r="AI1849" s="2">
        <v>0</v>
      </c>
      <c r="AJ1849" s="2">
        <v>1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 t="s">
        <v>4</v>
      </c>
      <c r="AT1849" s="2" t="s">
        <v>4</v>
      </c>
    </row>
    <row r="1850" spans="1:46" x14ac:dyDescent="0.2">
      <c r="A1850" s="2">
        <v>1649694</v>
      </c>
      <c r="B1850" s="2">
        <v>840311</v>
      </c>
      <c r="C1850" s="7">
        <v>22.0582032974763</v>
      </c>
      <c r="D1850" s="7">
        <v>40.884092782688903</v>
      </c>
      <c r="E1850" s="19" t="s">
        <v>2422</v>
      </c>
      <c r="F1850" s="46">
        <f>INDEX(Δεδομένα!$P:$P,MATCH('2021'!E1850,Δεδομένα!$O:$O,0))</f>
        <v>62</v>
      </c>
      <c r="G1850" s="49" t="s">
        <v>2170</v>
      </c>
      <c r="H1850" s="51" t="str">
        <f>INDEX(Δεδομένα!B$1:B$51,MATCH('2021'!G1850,Δεδομένα!A$1:A$51,0))</f>
        <v>ΚΕΝΤΡΙΚΗΣ ΜΑΚΕΔΟΝΙΑΣ</v>
      </c>
      <c r="I1850" s="53">
        <f>INDEX(Δεδομένα!E$1:E$13,MATCH('2021'!H1850,Δεδομένα!D$1:D$13,0))</f>
        <v>3</v>
      </c>
      <c r="J1850" s="4">
        <v>44280</v>
      </c>
      <c r="K1850" s="3" t="s">
        <v>79</v>
      </c>
      <c r="L1850" s="17" t="str">
        <f t="shared" si="128"/>
        <v>25/03/2021 19:10</v>
      </c>
      <c r="M1850" s="4">
        <v>44280</v>
      </c>
      <c r="N1850" s="3" t="s">
        <v>458</v>
      </c>
      <c r="O1850" s="17" t="str">
        <f t="shared" si="129"/>
        <v>25/03/2021 19:50</v>
      </c>
      <c r="P1850" s="24">
        <f t="shared" si="130"/>
        <v>2.7777777781011537E-2</v>
      </c>
      <c r="Q1850" s="28">
        <v>0</v>
      </c>
      <c r="R1850" s="27">
        <f t="shared" si="131"/>
        <v>40.000000004656613</v>
      </c>
      <c r="S1850" s="3" t="s">
        <v>4</v>
      </c>
      <c r="T1850" s="3" t="s">
        <v>2423</v>
      </c>
      <c r="U1850" s="3" t="s">
        <v>2440</v>
      </c>
      <c r="V1850" s="3" t="s">
        <v>2441</v>
      </c>
      <c r="W1850" s="5">
        <v>0</v>
      </c>
      <c r="X1850" s="5">
        <v>0</v>
      </c>
      <c r="Y1850" s="5">
        <v>0</v>
      </c>
      <c r="Z1850" s="5">
        <v>0</v>
      </c>
      <c r="AA1850" s="5">
        <v>0.01</v>
      </c>
      <c r="AB1850" s="5">
        <v>0</v>
      </c>
      <c r="AC1850" s="5">
        <v>0</v>
      </c>
      <c r="AD1850" s="5">
        <v>0</v>
      </c>
      <c r="AE1850" s="2">
        <v>2</v>
      </c>
      <c r="AF1850" s="2">
        <v>0</v>
      </c>
      <c r="AG1850" s="2">
        <v>0</v>
      </c>
      <c r="AH1850" s="2">
        <v>0</v>
      </c>
      <c r="AI1850" s="2">
        <v>0</v>
      </c>
      <c r="AJ1850" s="2">
        <v>1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 t="s">
        <v>4</v>
      </c>
      <c r="AT1850" s="2" t="s">
        <v>4</v>
      </c>
    </row>
    <row r="1851" spans="1:46" x14ac:dyDescent="0.2">
      <c r="A1851" s="2">
        <v>1649703</v>
      </c>
      <c r="B1851" s="2">
        <v>840361</v>
      </c>
      <c r="C1851" s="7">
        <v>22.1461710090603</v>
      </c>
      <c r="D1851" s="7">
        <v>40.970583034656798</v>
      </c>
      <c r="E1851" s="19" t="s">
        <v>2422</v>
      </c>
      <c r="F1851" s="46">
        <f>INDEX(Δεδομένα!$P:$P,MATCH('2021'!E1851,Δεδομένα!$O:$O,0))</f>
        <v>62</v>
      </c>
      <c r="G1851" s="49" t="s">
        <v>2170</v>
      </c>
      <c r="H1851" s="51" t="str">
        <f>INDEX(Δεδομένα!B$1:B$51,MATCH('2021'!G1851,Δεδομένα!A$1:A$51,0))</f>
        <v>ΚΕΝΤΡΙΚΗΣ ΜΑΚΕΔΟΝΙΑΣ</v>
      </c>
      <c r="I1851" s="53">
        <f>INDEX(Δεδομένα!E$1:E$13,MATCH('2021'!H1851,Δεδομένα!D$1:D$13,0))</f>
        <v>3</v>
      </c>
      <c r="J1851" s="4">
        <v>44281</v>
      </c>
      <c r="K1851" s="3" t="s">
        <v>1758</v>
      </c>
      <c r="L1851" s="17" t="str">
        <f t="shared" si="128"/>
        <v>26/03/2021 02:30</v>
      </c>
      <c r="M1851" s="4">
        <v>44281</v>
      </c>
      <c r="N1851" s="3" t="s">
        <v>2463</v>
      </c>
      <c r="O1851" s="17" t="str">
        <f t="shared" si="129"/>
        <v>26/03/2021 02:35</v>
      </c>
      <c r="P1851" s="24">
        <f t="shared" si="130"/>
        <v>3.4722222262644209E-3</v>
      </c>
      <c r="Q1851" s="28">
        <v>0</v>
      </c>
      <c r="R1851" s="27">
        <f t="shared" si="131"/>
        <v>5.0000000058207661</v>
      </c>
      <c r="S1851" s="3" t="s">
        <v>4</v>
      </c>
      <c r="T1851" s="3" t="s">
        <v>2423</v>
      </c>
      <c r="U1851" s="3" t="s">
        <v>2429</v>
      </c>
      <c r="V1851" s="3" t="s">
        <v>2464</v>
      </c>
      <c r="W1851" s="5">
        <v>0</v>
      </c>
      <c r="X1851" s="5">
        <v>0</v>
      </c>
      <c r="Y1851" s="5">
        <v>0</v>
      </c>
      <c r="Z1851" s="5">
        <v>0</v>
      </c>
      <c r="AA1851" s="5">
        <v>0.02</v>
      </c>
      <c r="AB1851" s="5">
        <v>0</v>
      </c>
      <c r="AC1851" s="5">
        <v>0</v>
      </c>
      <c r="AD1851" s="5">
        <v>0</v>
      </c>
      <c r="AE1851" s="2">
        <v>2</v>
      </c>
      <c r="AF1851" s="2">
        <v>0</v>
      </c>
      <c r="AG1851" s="2">
        <v>0</v>
      </c>
      <c r="AH1851" s="2">
        <v>0</v>
      </c>
      <c r="AI1851" s="2">
        <v>0</v>
      </c>
      <c r="AJ1851" s="2">
        <v>1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 t="s">
        <v>4</v>
      </c>
      <c r="AT1851" s="2" t="s">
        <v>4</v>
      </c>
    </row>
    <row r="1852" spans="1:46" x14ac:dyDescent="0.2">
      <c r="A1852" s="2">
        <v>1650028</v>
      </c>
      <c r="B1852" s="2">
        <v>840504</v>
      </c>
      <c r="C1852" s="7">
        <v>22.018378853675401</v>
      </c>
      <c r="D1852" s="7">
        <v>40.937526182599498</v>
      </c>
      <c r="E1852" s="19" t="s">
        <v>2422</v>
      </c>
      <c r="F1852" s="46">
        <f>INDEX(Δεδομένα!$P:$P,MATCH('2021'!E1852,Δεδομένα!$O:$O,0))</f>
        <v>62</v>
      </c>
      <c r="G1852" s="49" t="s">
        <v>2170</v>
      </c>
      <c r="H1852" s="51" t="str">
        <f>INDEX(Δεδομένα!B$1:B$51,MATCH('2021'!G1852,Δεδομένα!A$1:A$51,0))</f>
        <v>ΚΕΝΤΡΙΚΗΣ ΜΑΚΕΔΟΝΙΑΣ</v>
      </c>
      <c r="I1852" s="53">
        <f>INDEX(Δεδομένα!E$1:E$13,MATCH('2021'!H1852,Δεδομένα!D$1:D$13,0))</f>
        <v>3</v>
      </c>
      <c r="J1852" s="4">
        <v>44281</v>
      </c>
      <c r="K1852" s="3" t="s">
        <v>197</v>
      </c>
      <c r="L1852" s="17" t="str">
        <f t="shared" si="128"/>
        <v>26/03/2021 15:30</v>
      </c>
      <c r="M1852" s="4">
        <v>44281</v>
      </c>
      <c r="N1852" s="3" t="s">
        <v>411</v>
      </c>
      <c r="O1852" s="17" t="str">
        <f t="shared" si="129"/>
        <v>26/03/2021 17:10</v>
      </c>
      <c r="P1852" s="24">
        <f t="shared" si="130"/>
        <v>6.9444444445252884E-2</v>
      </c>
      <c r="Q1852" s="28">
        <v>0</v>
      </c>
      <c r="R1852" s="27">
        <f t="shared" si="131"/>
        <v>100.00000000116415</v>
      </c>
      <c r="S1852" s="3" t="s">
        <v>4</v>
      </c>
      <c r="T1852" s="3" t="s">
        <v>2423</v>
      </c>
      <c r="U1852" s="3" t="s">
        <v>2443</v>
      </c>
      <c r="V1852" s="3" t="s">
        <v>2465</v>
      </c>
      <c r="W1852" s="5">
        <v>0</v>
      </c>
      <c r="X1852" s="5">
        <v>0</v>
      </c>
      <c r="Y1852" s="5">
        <v>0</v>
      </c>
      <c r="Z1852" s="5">
        <v>0</v>
      </c>
      <c r="AA1852" s="5">
        <v>10</v>
      </c>
      <c r="AB1852" s="5">
        <v>0</v>
      </c>
      <c r="AC1852" s="5">
        <v>0</v>
      </c>
      <c r="AD1852" s="5">
        <v>0</v>
      </c>
      <c r="AE1852" s="2">
        <v>2</v>
      </c>
      <c r="AF1852" s="2">
        <v>0</v>
      </c>
      <c r="AG1852" s="2">
        <v>0</v>
      </c>
      <c r="AH1852" s="2">
        <v>0</v>
      </c>
      <c r="AI1852" s="2">
        <v>0</v>
      </c>
      <c r="AJ1852" s="2">
        <v>1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 t="s">
        <v>4</v>
      </c>
      <c r="AT1852" s="2" t="s">
        <v>4</v>
      </c>
    </row>
    <row r="1853" spans="1:46" x14ac:dyDescent="0.2">
      <c r="A1853" s="2">
        <v>1650202</v>
      </c>
      <c r="B1853" s="2">
        <v>840707</v>
      </c>
      <c r="C1853" s="7">
        <v>22.089189972289802</v>
      </c>
      <c r="D1853" s="7">
        <v>40.924524886659398</v>
      </c>
      <c r="E1853" s="19" t="s">
        <v>2422</v>
      </c>
      <c r="F1853" s="46">
        <f>INDEX(Δεδομένα!$P:$P,MATCH('2021'!E1853,Δεδομένα!$O:$O,0))</f>
        <v>62</v>
      </c>
      <c r="G1853" s="49" t="s">
        <v>2170</v>
      </c>
      <c r="H1853" s="51" t="str">
        <f>INDEX(Δεδομένα!B$1:B$51,MATCH('2021'!G1853,Δεδομένα!A$1:A$51,0))</f>
        <v>ΚΕΝΤΡΙΚΗΣ ΜΑΚΕΔΟΝΙΑΣ</v>
      </c>
      <c r="I1853" s="53">
        <f>INDEX(Δεδομένα!E$1:E$13,MATCH('2021'!H1853,Δεδομένα!D$1:D$13,0))</f>
        <v>3</v>
      </c>
      <c r="J1853" s="4">
        <v>44282</v>
      </c>
      <c r="K1853" s="3" t="s">
        <v>446</v>
      </c>
      <c r="L1853" s="17" t="str">
        <f t="shared" si="128"/>
        <v>27/03/2021 13:05</v>
      </c>
      <c r="M1853" s="4">
        <v>44282</v>
      </c>
      <c r="N1853" s="3" t="s">
        <v>488</v>
      </c>
      <c r="O1853" s="17" t="str">
        <f t="shared" si="129"/>
        <v>27/03/2021 13:48</v>
      </c>
      <c r="P1853" s="24">
        <f t="shared" si="130"/>
        <v>2.9861111106583849E-2</v>
      </c>
      <c r="Q1853" s="28">
        <v>0</v>
      </c>
      <c r="R1853" s="27">
        <f t="shared" si="131"/>
        <v>42.999999993480742</v>
      </c>
      <c r="S1853" s="3" t="s">
        <v>4</v>
      </c>
      <c r="T1853" s="3" t="s">
        <v>2423</v>
      </c>
      <c r="U1853" s="3" t="s">
        <v>4</v>
      </c>
      <c r="V1853" s="3" t="s">
        <v>2466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0.1</v>
      </c>
      <c r="AC1853" s="5">
        <v>0</v>
      </c>
      <c r="AD1853" s="5">
        <v>0</v>
      </c>
      <c r="AE1853" s="2">
        <v>2</v>
      </c>
      <c r="AF1853" s="2">
        <v>0</v>
      </c>
      <c r="AG1853" s="2">
        <v>0</v>
      </c>
      <c r="AH1853" s="2">
        <v>0</v>
      </c>
      <c r="AI1853" s="2">
        <v>0</v>
      </c>
      <c r="AJ1853" s="2">
        <v>1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 t="s">
        <v>4</v>
      </c>
      <c r="AT1853" s="2" t="s">
        <v>4</v>
      </c>
    </row>
    <row r="1854" spans="1:46" x14ac:dyDescent="0.2">
      <c r="A1854" s="2">
        <v>1650216</v>
      </c>
      <c r="B1854" s="2">
        <v>840946</v>
      </c>
      <c r="C1854" s="7">
        <v>21.976461735708401</v>
      </c>
      <c r="D1854" s="7">
        <v>40.9297149961995</v>
      </c>
      <c r="E1854" s="19" t="s">
        <v>2422</v>
      </c>
      <c r="F1854" s="46">
        <f>INDEX(Δεδομένα!$P:$P,MATCH('2021'!E1854,Δεδομένα!$O:$O,0))</f>
        <v>62</v>
      </c>
      <c r="G1854" s="49" t="s">
        <v>2170</v>
      </c>
      <c r="H1854" s="51" t="str">
        <f>INDEX(Δεδομένα!B$1:B$51,MATCH('2021'!G1854,Δεδομένα!A$1:A$51,0))</f>
        <v>ΚΕΝΤΡΙΚΗΣ ΜΑΚΕΔΟΝΙΑΣ</v>
      </c>
      <c r="I1854" s="53">
        <f>INDEX(Δεδομένα!E$1:E$13,MATCH('2021'!H1854,Δεδομένα!D$1:D$13,0))</f>
        <v>3</v>
      </c>
      <c r="J1854" s="4">
        <v>44283</v>
      </c>
      <c r="K1854" s="3" t="s">
        <v>854</v>
      </c>
      <c r="L1854" s="17" t="str">
        <f t="shared" si="128"/>
        <v>28/03/2021 12:50</v>
      </c>
      <c r="M1854" s="4">
        <v>44283</v>
      </c>
      <c r="N1854" s="3" t="s">
        <v>914</v>
      </c>
      <c r="O1854" s="17" t="str">
        <f t="shared" si="129"/>
        <v>28/03/2021 13:44</v>
      </c>
      <c r="P1854" s="24">
        <f t="shared" si="130"/>
        <v>3.7500000005820766E-2</v>
      </c>
      <c r="Q1854" s="28">
        <v>0</v>
      </c>
      <c r="R1854" s="27">
        <f t="shared" si="131"/>
        <v>54.000000008381903</v>
      </c>
      <c r="S1854" s="3" t="s">
        <v>4</v>
      </c>
      <c r="T1854" s="3" t="s">
        <v>2423</v>
      </c>
      <c r="U1854" s="3" t="s">
        <v>2467</v>
      </c>
      <c r="V1854" s="3" t="s">
        <v>2468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0.1</v>
      </c>
      <c r="AC1854" s="5">
        <v>0</v>
      </c>
      <c r="AD1854" s="5">
        <v>0</v>
      </c>
      <c r="AE1854" s="2">
        <v>2</v>
      </c>
      <c r="AF1854" s="2">
        <v>0</v>
      </c>
      <c r="AG1854" s="2">
        <v>0</v>
      </c>
      <c r="AH1854" s="2">
        <v>0</v>
      </c>
      <c r="AI1854" s="2">
        <v>0</v>
      </c>
      <c r="AJ1854" s="2">
        <v>1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 t="s">
        <v>4</v>
      </c>
      <c r="AT1854" s="2" t="s">
        <v>4</v>
      </c>
    </row>
    <row r="1855" spans="1:46" x14ac:dyDescent="0.2">
      <c r="A1855" s="2">
        <v>1650224</v>
      </c>
      <c r="B1855" s="2">
        <v>841162</v>
      </c>
      <c r="C1855" s="7">
        <v>22.060586178806901</v>
      </c>
      <c r="D1855" s="7">
        <v>41.015182068326297</v>
      </c>
      <c r="E1855" s="19" t="s">
        <v>2422</v>
      </c>
      <c r="F1855" s="46">
        <f>INDEX(Δεδομένα!$P:$P,MATCH('2021'!E1855,Δεδομένα!$O:$O,0))</f>
        <v>62</v>
      </c>
      <c r="G1855" s="49" t="s">
        <v>2170</v>
      </c>
      <c r="H1855" s="51" t="str">
        <f>INDEX(Δεδομένα!B$1:B$51,MATCH('2021'!G1855,Δεδομένα!A$1:A$51,0))</f>
        <v>ΚΕΝΤΡΙΚΗΣ ΜΑΚΕΔΟΝΙΑΣ</v>
      </c>
      <c r="I1855" s="53">
        <f>INDEX(Δεδομένα!E$1:E$13,MATCH('2021'!H1855,Δεδομένα!D$1:D$13,0))</f>
        <v>3</v>
      </c>
      <c r="J1855" s="4">
        <v>44283</v>
      </c>
      <c r="K1855" s="3" t="s">
        <v>497</v>
      </c>
      <c r="L1855" s="17" t="str">
        <f t="shared" si="128"/>
        <v>28/03/2021 21:00</v>
      </c>
      <c r="M1855" s="4">
        <v>44283</v>
      </c>
      <c r="N1855" s="3" t="s">
        <v>599</v>
      </c>
      <c r="O1855" s="17" t="str">
        <f t="shared" si="129"/>
        <v>28/03/2021 22:50</v>
      </c>
      <c r="P1855" s="24">
        <f t="shared" si="130"/>
        <v>7.6388888890505768E-2</v>
      </c>
      <c r="Q1855" s="28">
        <v>0</v>
      </c>
      <c r="R1855" s="27">
        <f t="shared" si="131"/>
        <v>110.00000000232831</v>
      </c>
      <c r="S1855" s="3" t="s">
        <v>4</v>
      </c>
      <c r="T1855" s="3" t="s">
        <v>2423</v>
      </c>
      <c r="U1855" s="3" t="s">
        <v>2434</v>
      </c>
      <c r="V1855" s="3" t="s">
        <v>2469</v>
      </c>
      <c r="W1855" s="5">
        <v>0</v>
      </c>
      <c r="X1855" s="5">
        <v>0</v>
      </c>
      <c r="Y1855" s="5">
        <v>0</v>
      </c>
      <c r="Z1855" s="5">
        <v>0</v>
      </c>
      <c r="AA1855" s="5">
        <v>0.1</v>
      </c>
      <c r="AB1855" s="5">
        <v>0</v>
      </c>
      <c r="AC1855" s="5">
        <v>0</v>
      </c>
      <c r="AD1855" s="5">
        <v>0</v>
      </c>
      <c r="AE1855" s="2">
        <v>4</v>
      </c>
      <c r="AF1855" s="2">
        <v>0</v>
      </c>
      <c r="AG1855" s="2">
        <v>0</v>
      </c>
      <c r="AH1855" s="2">
        <v>0</v>
      </c>
      <c r="AI1855" s="2">
        <v>0</v>
      </c>
      <c r="AJ1855" s="2">
        <v>2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 t="s">
        <v>4</v>
      </c>
      <c r="AT1855" s="2" t="s">
        <v>4</v>
      </c>
    </row>
    <row r="1856" spans="1:46" x14ac:dyDescent="0.2">
      <c r="A1856" s="2">
        <v>1650870</v>
      </c>
      <c r="B1856" s="2">
        <v>841497</v>
      </c>
      <c r="C1856" s="7">
        <v>21.9652614593506</v>
      </c>
      <c r="D1856" s="7">
        <v>40.943283081054702</v>
      </c>
      <c r="E1856" s="19" t="s">
        <v>2422</v>
      </c>
      <c r="F1856" s="46">
        <f>INDEX(Δεδομένα!$P:$P,MATCH('2021'!E1856,Δεδομένα!$O:$O,0))</f>
        <v>62</v>
      </c>
      <c r="G1856" s="49" t="s">
        <v>2170</v>
      </c>
      <c r="H1856" s="51" t="str">
        <f>INDEX(Δεδομένα!B$1:B$51,MATCH('2021'!G1856,Δεδομένα!A$1:A$51,0))</f>
        <v>ΚΕΝΤΡΙΚΗΣ ΜΑΚΕΔΟΝΙΑΣ</v>
      </c>
      <c r="I1856" s="53">
        <f>INDEX(Δεδομένα!E$1:E$13,MATCH('2021'!H1856,Δεδομένα!D$1:D$13,0))</f>
        <v>3</v>
      </c>
      <c r="J1856" s="4">
        <v>44285</v>
      </c>
      <c r="K1856" s="3" t="s">
        <v>298</v>
      </c>
      <c r="L1856" s="17" t="str">
        <f t="shared" si="128"/>
        <v>30/03/2021 12:35</v>
      </c>
      <c r="M1856" s="4">
        <v>44285</v>
      </c>
      <c r="N1856" s="3" t="s">
        <v>1375</v>
      </c>
      <c r="O1856" s="17" t="str">
        <f t="shared" si="129"/>
        <v>30/03/2021 14:48</v>
      </c>
      <c r="P1856" s="24">
        <f t="shared" si="130"/>
        <v>9.2361111113859806E-2</v>
      </c>
      <c r="Q1856" s="28">
        <v>0</v>
      </c>
      <c r="R1856" s="27">
        <f t="shared" si="131"/>
        <v>133.00000000395812</v>
      </c>
      <c r="S1856" s="3" t="s">
        <v>4</v>
      </c>
      <c r="T1856" s="3" t="s">
        <v>2423</v>
      </c>
      <c r="U1856" s="3" t="s">
        <v>4</v>
      </c>
      <c r="V1856" s="3" t="s">
        <v>2468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0.5</v>
      </c>
      <c r="AC1856" s="5">
        <v>0</v>
      </c>
      <c r="AD1856" s="5">
        <v>0</v>
      </c>
      <c r="AE1856" s="2">
        <v>3</v>
      </c>
      <c r="AF1856" s="2">
        <v>0</v>
      </c>
      <c r="AG1856" s="2">
        <v>0</v>
      </c>
      <c r="AH1856" s="2">
        <v>0</v>
      </c>
      <c r="AI1856" s="2">
        <v>0</v>
      </c>
      <c r="AJ1856" s="2">
        <v>1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 t="s">
        <v>4</v>
      </c>
      <c r="AT1856" s="2" t="s">
        <v>4</v>
      </c>
    </row>
    <row r="1857" spans="1:46" x14ac:dyDescent="0.2">
      <c r="A1857" s="2">
        <v>1650873</v>
      </c>
      <c r="B1857" s="2">
        <v>841533</v>
      </c>
      <c r="C1857" s="7">
        <v>22.039678686931101</v>
      </c>
      <c r="D1857" s="7">
        <v>41.001233829601098</v>
      </c>
      <c r="E1857" s="19" t="s">
        <v>2422</v>
      </c>
      <c r="F1857" s="46">
        <f>INDEX(Δεδομένα!$P:$P,MATCH('2021'!E1857,Δεδομένα!$O:$O,0))</f>
        <v>62</v>
      </c>
      <c r="G1857" s="49" t="s">
        <v>2170</v>
      </c>
      <c r="H1857" s="51" t="str">
        <f>INDEX(Δεδομένα!B$1:B$51,MATCH('2021'!G1857,Δεδομένα!A$1:A$51,0))</f>
        <v>ΚΕΝΤΡΙΚΗΣ ΜΑΚΕΔΟΝΙΑΣ</v>
      </c>
      <c r="I1857" s="53">
        <f>INDEX(Δεδομένα!E$1:E$13,MATCH('2021'!H1857,Δεδομένα!D$1:D$13,0))</f>
        <v>3</v>
      </c>
      <c r="J1857" s="4">
        <v>44285</v>
      </c>
      <c r="K1857" s="3" t="s">
        <v>1016</v>
      </c>
      <c r="L1857" s="17" t="str">
        <f t="shared" si="128"/>
        <v>30/03/2021 14:25</v>
      </c>
      <c r="M1857" s="4">
        <v>44285</v>
      </c>
      <c r="N1857" s="3" t="s">
        <v>407</v>
      </c>
      <c r="O1857" s="17" t="str">
        <f t="shared" si="129"/>
        <v>30/03/2021 15:40</v>
      </c>
      <c r="P1857" s="24">
        <f t="shared" si="130"/>
        <v>5.2083333335758653E-2</v>
      </c>
      <c r="Q1857" s="28">
        <v>0</v>
      </c>
      <c r="R1857" s="27">
        <f t="shared" si="131"/>
        <v>75.00000000349246</v>
      </c>
      <c r="S1857" s="3" t="s">
        <v>4</v>
      </c>
      <c r="T1857" s="3" t="s">
        <v>2423</v>
      </c>
      <c r="U1857" s="3" t="s">
        <v>2424</v>
      </c>
      <c r="V1857" s="3" t="s">
        <v>2460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4</v>
      </c>
      <c r="AC1857" s="5">
        <v>0</v>
      </c>
      <c r="AD1857" s="5">
        <v>0</v>
      </c>
      <c r="AE1857" s="2">
        <v>3</v>
      </c>
      <c r="AF1857" s="2">
        <v>0</v>
      </c>
      <c r="AG1857" s="2">
        <v>0</v>
      </c>
      <c r="AH1857" s="2">
        <v>0</v>
      </c>
      <c r="AI1857" s="2">
        <v>0</v>
      </c>
      <c r="AJ1857" s="2">
        <v>1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 t="s">
        <v>4</v>
      </c>
      <c r="AT1857" s="2" t="s">
        <v>4</v>
      </c>
    </row>
    <row r="1858" spans="1:46" x14ac:dyDescent="0.2">
      <c r="A1858" s="2">
        <v>1650877</v>
      </c>
      <c r="B1858" s="2">
        <v>841606</v>
      </c>
      <c r="C1858" s="7">
        <v>22.105247329634899</v>
      </c>
      <c r="D1858" s="7">
        <v>40.982884273273299</v>
      </c>
      <c r="E1858" s="19" t="s">
        <v>2422</v>
      </c>
      <c r="F1858" s="46">
        <f>INDEX(Δεδομένα!$P:$P,MATCH('2021'!E1858,Δεδομένα!$O:$O,0))</f>
        <v>62</v>
      </c>
      <c r="G1858" s="49" t="s">
        <v>2170</v>
      </c>
      <c r="H1858" s="51" t="str">
        <f>INDEX(Δεδομένα!B$1:B$51,MATCH('2021'!G1858,Δεδομένα!A$1:A$51,0))</f>
        <v>ΚΕΝΤΡΙΚΗΣ ΜΑΚΕΔΟΝΙΑΣ</v>
      </c>
      <c r="I1858" s="53">
        <f>INDEX(Δεδομένα!E$1:E$13,MATCH('2021'!H1858,Δεδομένα!D$1:D$13,0))</f>
        <v>3</v>
      </c>
      <c r="J1858" s="4">
        <v>44285</v>
      </c>
      <c r="K1858" s="3" t="s">
        <v>1704</v>
      </c>
      <c r="L1858" s="17" t="str">
        <f t="shared" si="128"/>
        <v>30/03/2021 18:13</v>
      </c>
      <c r="M1858" s="4">
        <v>44285</v>
      </c>
      <c r="N1858" s="3" t="s">
        <v>1294</v>
      </c>
      <c r="O1858" s="17" t="str">
        <f t="shared" si="129"/>
        <v>30/03/2021 18:47</v>
      </c>
      <c r="P1858" s="24">
        <f t="shared" si="130"/>
        <v>2.361111110803904E-2</v>
      </c>
      <c r="Q1858" s="28">
        <v>0</v>
      </c>
      <c r="R1858" s="27">
        <f t="shared" si="131"/>
        <v>33.999999995576218</v>
      </c>
      <c r="S1858" s="3" t="s">
        <v>4</v>
      </c>
      <c r="T1858" s="3" t="s">
        <v>2423</v>
      </c>
      <c r="U1858" s="3" t="s">
        <v>2429</v>
      </c>
      <c r="V1858" s="3" t="s">
        <v>2448</v>
      </c>
      <c r="W1858" s="5">
        <v>0</v>
      </c>
      <c r="X1858" s="5">
        <v>0</v>
      </c>
      <c r="Y1858" s="5">
        <v>0</v>
      </c>
      <c r="Z1858" s="5">
        <v>0</v>
      </c>
      <c r="AA1858" s="5">
        <v>0.05</v>
      </c>
      <c r="AB1858" s="5">
        <v>0</v>
      </c>
      <c r="AC1858" s="5">
        <v>0</v>
      </c>
      <c r="AD1858" s="5">
        <v>0</v>
      </c>
      <c r="AE1858" s="2">
        <v>2</v>
      </c>
      <c r="AF1858" s="2">
        <v>0</v>
      </c>
      <c r="AG1858" s="2">
        <v>0</v>
      </c>
      <c r="AH1858" s="2">
        <v>0</v>
      </c>
      <c r="AI1858" s="2">
        <v>0</v>
      </c>
      <c r="AJ1858" s="2">
        <v>1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 t="s">
        <v>4</v>
      </c>
      <c r="AT1858" s="2" t="s">
        <v>4</v>
      </c>
    </row>
    <row r="1859" spans="1:46" x14ac:dyDescent="0.2">
      <c r="A1859" s="2">
        <v>1651197</v>
      </c>
      <c r="B1859" s="2">
        <v>841801</v>
      </c>
      <c r="C1859" s="7">
        <v>22.049920951149399</v>
      </c>
      <c r="D1859" s="7">
        <v>40.886495038054697</v>
      </c>
      <c r="E1859" s="19" t="s">
        <v>2422</v>
      </c>
      <c r="F1859" s="46">
        <f>INDEX(Δεδομένα!$P:$P,MATCH('2021'!E1859,Δεδομένα!$O:$O,0))</f>
        <v>62</v>
      </c>
      <c r="G1859" s="49" t="s">
        <v>2170</v>
      </c>
      <c r="H1859" s="51" t="str">
        <f>INDEX(Δεδομένα!B$1:B$51,MATCH('2021'!G1859,Δεδομένα!A$1:A$51,0))</f>
        <v>ΚΕΝΤΡΙΚΗΣ ΜΑΚΕΔΟΝΙΑΣ</v>
      </c>
      <c r="I1859" s="53">
        <f>INDEX(Δεδομένα!E$1:E$13,MATCH('2021'!H1859,Δεδομένα!D$1:D$13,0))</f>
        <v>3</v>
      </c>
      <c r="J1859" s="4">
        <v>44286</v>
      </c>
      <c r="K1859" s="3" t="s">
        <v>385</v>
      </c>
      <c r="L1859" s="17" t="str">
        <f t="shared" si="128"/>
        <v>31/03/2021 14:00</v>
      </c>
      <c r="M1859" s="4">
        <v>44286</v>
      </c>
      <c r="N1859" s="3" t="s">
        <v>545</v>
      </c>
      <c r="O1859" s="17" t="str">
        <f t="shared" si="129"/>
        <v>31/03/2021 16:10</v>
      </c>
      <c r="P1859" s="24">
        <f t="shared" si="130"/>
        <v>9.0277777773735579E-2</v>
      </c>
      <c r="Q1859" s="28">
        <v>0</v>
      </c>
      <c r="R1859" s="27">
        <f t="shared" si="131"/>
        <v>129.99999999417923</v>
      </c>
      <c r="S1859" s="3" t="s">
        <v>4</v>
      </c>
      <c r="T1859" s="3" t="s">
        <v>2423</v>
      </c>
      <c r="U1859" s="3" t="s">
        <v>2440</v>
      </c>
      <c r="V1859" s="3" t="s">
        <v>2441</v>
      </c>
      <c r="W1859" s="5">
        <v>0</v>
      </c>
      <c r="X1859" s="5">
        <v>0.3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2">
        <v>3</v>
      </c>
      <c r="AF1859" s="2">
        <v>0</v>
      </c>
      <c r="AG1859" s="2">
        <v>0</v>
      </c>
      <c r="AH1859" s="2">
        <v>0</v>
      </c>
      <c r="AI1859" s="2">
        <v>0</v>
      </c>
      <c r="AJ1859" s="2">
        <v>1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 t="s">
        <v>4</v>
      </c>
      <c r="AT1859" s="2" t="s">
        <v>4</v>
      </c>
    </row>
    <row r="1860" spans="1:46" x14ac:dyDescent="0.2">
      <c r="A1860" s="2">
        <v>1651201</v>
      </c>
      <c r="B1860" s="2">
        <v>841866</v>
      </c>
      <c r="C1860" s="7">
        <v>22.284818798237701</v>
      </c>
      <c r="D1860" s="7">
        <v>41.103714677937297</v>
      </c>
      <c r="E1860" s="19" t="s">
        <v>2422</v>
      </c>
      <c r="F1860" s="46">
        <f>INDEX(Δεδομένα!$P:$P,MATCH('2021'!E1860,Δεδομένα!$O:$O,0))</f>
        <v>62</v>
      </c>
      <c r="G1860" s="49" t="s">
        <v>2170</v>
      </c>
      <c r="H1860" s="51" t="str">
        <f>INDEX(Δεδομένα!B$1:B$51,MATCH('2021'!G1860,Δεδομένα!A$1:A$51,0))</f>
        <v>ΚΕΝΤΡΙΚΗΣ ΜΑΚΕΔΟΝΙΑΣ</v>
      </c>
      <c r="I1860" s="53">
        <f>INDEX(Δεδομένα!E$1:E$13,MATCH('2021'!H1860,Δεδομένα!D$1:D$13,0))</f>
        <v>3</v>
      </c>
      <c r="J1860" s="4">
        <v>44286</v>
      </c>
      <c r="K1860" s="3" t="s">
        <v>461</v>
      </c>
      <c r="L1860" s="17" t="str">
        <f t="shared" si="128"/>
        <v>31/03/2021 17:00</v>
      </c>
      <c r="M1860" s="4">
        <v>44286</v>
      </c>
      <c r="N1860" s="3" t="s">
        <v>997</v>
      </c>
      <c r="O1860" s="17" t="str">
        <f t="shared" si="129"/>
        <v>31/03/2021 21:35</v>
      </c>
      <c r="P1860" s="24">
        <f t="shared" si="130"/>
        <v>0.19097222221898846</v>
      </c>
      <c r="Q1860" s="28">
        <v>0</v>
      </c>
      <c r="R1860" s="27">
        <f t="shared" si="131"/>
        <v>274.99999999534339</v>
      </c>
      <c r="S1860" s="3" t="s">
        <v>4</v>
      </c>
      <c r="T1860" s="3" t="s">
        <v>2423</v>
      </c>
      <c r="U1860" s="3" t="s">
        <v>2470</v>
      </c>
      <c r="V1860" s="3" t="s">
        <v>2471</v>
      </c>
      <c r="W1860" s="5">
        <v>0</v>
      </c>
      <c r="X1860" s="5">
        <v>10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2">
        <v>4</v>
      </c>
      <c r="AF1860" s="2">
        <v>0</v>
      </c>
      <c r="AG1860" s="2">
        <v>0</v>
      </c>
      <c r="AH1860" s="2">
        <v>0</v>
      </c>
      <c r="AI1860" s="2">
        <v>0</v>
      </c>
      <c r="AJ1860" s="2">
        <v>2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 t="s">
        <v>4</v>
      </c>
      <c r="AT1860" s="2" t="s">
        <v>4</v>
      </c>
    </row>
    <row r="1861" spans="1:46" x14ac:dyDescent="0.2">
      <c r="A1861" s="2">
        <v>1651205</v>
      </c>
      <c r="B1861" s="2">
        <v>841949</v>
      </c>
      <c r="C1861" s="7">
        <v>22.283640134723399</v>
      </c>
      <c r="D1861" s="7">
        <v>41.0656418441163</v>
      </c>
      <c r="E1861" s="19" t="s">
        <v>2422</v>
      </c>
      <c r="F1861" s="46">
        <f>INDEX(Δεδομένα!$P:$P,MATCH('2021'!E1861,Δεδομένα!$O:$O,0))</f>
        <v>62</v>
      </c>
      <c r="G1861" s="49" t="s">
        <v>2170</v>
      </c>
      <c r="H1861" s="51" t="str">
        <f>INDEX(Δεδομένα!B$1:B$51,MATCH('2021'!G1861,Δεδομένα!A$1:A$51,0))</f>
        <v>ΚΕΝΤΡΙΚΗΣ ΜΑΚΕΔΟΝΙΑΣ</v>
      </c>
      <c r="I1861" s="53">
        <f>INDEX(Δεδομένα!E$1:E$13,MATCH('2021'!H1861,Δεδομένα!D$1:D$13,0))</f>
        <v>3</v>
      </c>
      <c r="J1861" s="4">
        <v>44286</v>
      </c>
      <c r="K1861" s="3" t="s">
        <v>497</v>
      </c>
      <c r="L1861" s="17" t="str">
        <f t="shared" si="128"/>
        <v>31/03/2021 21:00</v>
      </c>
      <c r="M1861" s="4">
        <v>44287</v>
      </c>
      <c r="N1861" s="3" t="s">
        <v>518</v>
      </c>
      <c r="O1861" s="17" t="str">
        <f t="shared" si="129"/>
        <v>01/04/2021 01:50</v>
      </c>
      <c r="P1861" s="24">
        <f t="shared" si="130"/>
        <v>0.20138888889050577</v>
      </c>
      <c r="Q1861" s="28">
        <v>0</v>
      </c>
      <c r="R1861" s="27">
        <f t="shared" si="131"/>
        <v>290.00000000232831</v>
      </c>
      <c r="S1861" s="3" t="s">
        <v>4</v>
      </c>
      <c r="T1861" s="3" t="s">
        <v>2423</v>
      </c>
      <c r="U1861" s="3" t="s">
        <v>2449</v>
      </c>
      <c r="V1861" s="3" t="s">
        <v>2450</v>
      </c>
      <c r="W1861" s="5">
        <v>0</v>
      </c>
      <c r="X1861" s="5">
        <v>10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2">
        <v>5</v>
      </c>
      <c r="AF1861" s="2">
        <v>0</v>
      </c>
      <c r="AG1861" s="2">
        <v>0</v>
      </c>
      <c r="AH1861" s="2">
        <v>0</v>
      </c>
      <c r="AI1861" s="2">
        <v>0</v>
      </c>
      <c r="AJ1861" s="2">
        <v>3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 t="s">
        <v>4</v>
      </c>
      <c r="AT1861" s="2" t="s">
        <v>4</v>
      </c>
    </row>
    <row r="1862" spans="1:46" x14ac:dyDescent="0.2">
      <c r="A1862" s="2">
        <v>1651208</v>
      </c>
      <c r="B1862" s="2">
        <v>841973</v>
      </c>
      <c r="C1862" s="7">
        <v>22.093628353975099</v>
      </c>
      <c r="D1862" s="7">
        <v>41.024137510090704</v>
      </c>
      <c r="E1862" s="19" t="s">
        <v>2422</v>
      </c>
      <c r="F1862" s="46">
        <f>INDEX(Δεδομένα!$P:$P,MATCH('2021'!E1862,Δεδομένα!$O:$O,0))</f>
        <v>62</v>
      </c>
      <c r="G1862" s="49" t="s">
        <v>2170</v>
      </c>
      <c r="H1862" s="51" t="str">
        <f>INDEX(Δεδομένα!B$1:B$51,MATCH('2021'!G1862,Δεδομένα!A$1:A$51,0))</f>
        <v>ΚΕΝΤΡΙΚΗΣ ΜΑΚΕΔΟΝΙΑΣ</v>
      </c>
      <c r="I1862" s="53">
        <f>INDEX(Δεδομένα!E$1:E$13,MATCH('2021'!H1862,Δεδομένα!D$1:D$13,0))</f>
        <v>3</v>
      </c>
      <c r="J1862" s="4">
        <v>44286</v>
      </c>
      <c r="K1862" s="3" t="s">
        <v>2472</v>
      </c>
      <c r="L1862" s="17" t="str">
        <f t="shared" si="128"/>
        <v>31/03/2021 23:40</v>
      </c>
      <c r="M1862" s="4">
        <v>44287</v>
      </c>
      <c r="N1862" s="3" t="s">
        <v>1357</v>
      </c>
      <c r="O1862" s="17" t="str">
        <f t="shared" si="129"/>
        <v>01/04/2021 00:40</v>
      </c>
      <c r="P1862" s="24">
        <f t="shared" si="130"/>
        <v>4.1666666671517305E-2</v>
      </c>
      <c r="Q1862" s="28">
        <v>0</v>
      </c>
      <c r="R1862" s="27">
        <f t="shared" si="131"/>
        <v>60.000000006984919</v>
      </c>
      <c r="S1862" s="3" t="s">
        <v>4</v>
      </c>
      <c r="T1862" s="3" t="s">
        <v>2423</v>
      </c>
      <c r="U1862" s="3" t="s">
        <v>2436</v>
      </c>
      <c r="V1862" s="3" t="s">
        <v>2473</v>
      </c>
      <c r="W1862" s="5">
        <v>0</v>
      </c>
      <c r="X1862" s="5">
        <v>0</v>
      </c>
      <c r="Y1862" s="5">
        <v>0</v>
      </c>
      <c r="Z1862" s="5">
        <v>0</v>
      </c>
      <c r="AA1862" s="5">
        <v>0.02</v>
      </c>
      <c r="AB1862" s="5">
        <v>0</v>
      </c>
      <c r="AC1862" s="5">
        <v>0</v>
      </c>
      <c r="AD1862" s="5">
        <v>0</v>
      </c>
      <c r="AE1862" s="2">
        <v>2</v>
      </c>
      <c r="AF1862" s="2">
        <v>0</v>
      </c>
      <c r="AG1862" s="2">
        <v>0</v>
      </c>
      <c r="AH1862" s="2">
        <v>0</v>
      </c>
      <c r="AI1862" s="2">
        <v>0</v>
      </c>
      <c r="AJ1862" s="2">
        <v>1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 t="s">
        <v>4</v>
      </c>
      <c r="AT1862" s="2" t="s">
        <v>4</v>
      </c>
    </row>
    <row r="1863" spans="1:46" x14ac:dyDescent="0.2">
      <c r="A1863" s="2">
        <v>1651432</v>
      </c>
      <c r="B1863" s="2">
        <v>842115</v>
      </c>
      <c r="C1863" s="7">
        <v>22.070514828111399</v>
      </c>
      <c r="D1863" s="7">
        <v>40.9745839461823</v>
      </c>
      <c r="E1863" s="19" t="s">
        <v>2422</v>
      </c>
      <c r="F1863" s="46">
        <f>INDEX(Δεδομένα!$P:$P,MATCH('2021'!E1863,Δεδομένα!$O:$O,0))</f>
        <v>62</v>
      </c>
      <c r="G1863" s="49" t="s">
        <v>2170</v>
      </c>
      <c r="H1863" s="51" t="str">
        <f>INDEX(Δεδομένα!B$1:B$51,MATCH('2021'!G1863,Δεδομένα!A$1:A$51,0))</f>
        <v>ΚΕΝΤΡΙΚΗΣ ΜΑΚΕΔΟΝΙΑΣ</v>
      </c>
      <c r="I1863" s="53">
        <f>INDEX(Δεδομένα!E$1:E$13,MATCH('2021'!H1863,Δεδομένα!D$1:D$13,0))</f>
        <v>3</v>
      </c>
      <c r="J1863" s="4">
        <v>44287</v>
      </c>
      <c r="K1863" s="3" t="s">
        <v>490</v>
      </c>
      <c r="L1863" s="17" t="str">
        <f t="shared" si="128"/>
        <v>01/04/2021 16:00</v>
      </c>
      <c r="M1863" s="4">
        <v>44287</v>
      </c>
      <c r="N1863" s="3" t="s">
        <v>181</v>
      </c>
      <c r="O1863" s="17" t="str">
        <f t="shared" si="129"/>
        <v>01/04/2021 17:37</v>
      </c>
      <c r="P1863" s="24">
        <f t="shared" si="130"/>
        <v>6.7361111112404615E-2</v>
      </c>
      <c r="Q1863" s="28">
        <v>0</v>
      </c>
      <c r="R1863" s="27">
        <f t="shared" si="131"/>
        <v>97.000000001862645</v>
      </c>
      <c r="S1863" s="3" t="s">
        <v>4</v>
      </c>
      <c r="T1863" s="3" t="s">
        <v>2423</v>
      </c>
      <c r="U1863" s="3" t="s">
        <v>2451</v>
      </c>
      <c r="V1863" s="3" t="s">
        <v>2474</v>
      </c>
      <c r="W1863" s="5">
        <v>0</v>
      </c>
      <c r="X1863" s="5">
        <v>0</v>
      </c>
      <c r="Y1863" s="5">
        <v>0</v>
      </c>
      <c r="Z1863" s="5">
        <v>0</v>
      </c>
      <c r="AA1863" s="5">
        <v>0.5</v>
      </c>
      <c r="AB1863" s="5">
        <v>0</v>
      </c>
      <c r="AC1863" s="5">
        <v>0</v>
      </c>
      <c r="AD1863" s="5">
        <v>0</v>
      </c>
      <c r="AE1863" s="2">
        <v>2</v>
      </c>
      <c r="AF1863" s="2">
        <v>0</v>
      </c>
      <c r="AG1863" s="2">
        <v>0</v>
      </c>
      <c r="AH1863" s="2">
        <v>0</v>
      </c>
      <c r="AI1863" s="2">
        <v>0</v>
      </c>
      <c r="AJ1863" s="2">
        <v>1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 t="s">
        <v>4</v>
      </c>
      <c r="AT1863" s="2" t="s">
        <v>4</v>
      </c>
    </row>
    <row r="1864" spans="1:46" x14ac:dyDescent="0.2">
      <c r="A1864" s="2">
        <v>1651434</v>
      </c>
      <c r="B1864" s="2">
        <v>842154</v>
      </c>
      <c r="C1864" s="7">
        <v>22.074906309607002</v>
      </c>
      <c r="D1864" s="7">
        <v>41.0039050366616</v>
      </c>
      <c r="E1864" s="19" t="s">
        <v>2422</v>
      </c>
      <c r="F1864" s="46">
        <f>INDEX(Δεδομένα!$P:$P,MATCH('2021'!E1864,Δεδομένα!$O:$O,0))</f>
        <v>62</v>
      </c>
      <c r="G1864" s="49" t="s">
        <v>2170</v>
      </c>
      <c r="H1864" s="51" t="str">
        <f>INDEX(Δεδομένα!B$1:B$51,MATCH('2021'!G1864,Δεδομένα!A$1:A$51,0))</f>
        <v>ΚΕΝΤΡΙΚΗΣ ΜΑΚΕΔΟΝΙΑΣ</v>
      </c>
      <c r="I1864" s="53">
        <f>INDEX(Δεδομένα!E$1:E$13,MATCH('2021'!H1864,Δεδομένα!D$1:D$13,0))</f>
        <v>3</v>
      </c>
      <c r="J1864" s="4">
        <v>44287</v>
      </c>
      <c r="K1864" s="3" t="s">
        <v>102</v>
      </c>
      <c r="L1864" s="17" t="str">
        <f t="shared" si="128"/>
        <v>01/04/2021 18:35</v>
      </c>
      <c r="M1864" s="4">
        <v>44287</v>
      </c>
      <c r="N1864" s="3" t="s">
        <v>2297</v>
      </c>
      <c r="O1864" s="17" t="str">
        <f t="shared" si="129"/>
        <v>01/04/2021 19:24</v>
      </c>
      <c r="P1864" s="24">
        <f t="shared" si="130"/>
        <v>3.4027777779556345E-2</v>
      </c>
      <c r="Q1864" s="28">
        <v>0</v>
      </c>
      <c r="R1864" s="27">
        <f t="shared" si="131"/>
        <v>49.000000002561137</v>
      </c>
      <c r="S1864" s="3" t="s">
        <v>4</v>
      </c>
      <c r="T1864" s="3" t="s">
        <v>2423</v>
      </c>
      <c r="U1864" s="3" t="s">
        <v>4</v>
      </c>
      <c r="V1864" s="3" t="s">
        <v>2475</v>
      </c>
      <c r="W1864" s="5">
        <v>0</v>
      </c>
      <c r="X1864" s="5">
        <v>0</v>
      </c>
      <c r="Y1864" s="5">
        <v>0</v>
      </c>
      <c r="Z1864" s="5">
        <v>0</v>
      </c>
      <c r="AA1864" s="5">
        <v>1</v>
      </c>
      <c r="AB1864" s="5">
        <v>0</v>
      </c>
      <c r="AC1864" s="5">
        <v>0</v>
      </c>
      <c r="AD1864" s="5">
        <v>0</v>
      </c>
      <c r="AE1864" s="2">
        <v>2</v>
      </c>
      <c r="AF1864" s="2">
        <v>0</v>
      </c>
      <c r="AG1864" s="2">
        <v>0</v>
      </c>
      <c r="AH1864" s="2">
        <v>0</v>
      </c>
      <c r="AI1864" s="2">
        <v>0</v>
      </c>
      <c r="AJ1864" s="2">
        <v>1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 t="s">
        <v>4</v>
      </c>
      <c r="AT1864" s="2" t="s">
        <v>4</v>
      </c>
    </row>
    <row r="1865" spans="1:46" x14ac:dyDescent="0.2">
      <c r="A1865" s="2">
        <v>1651755</v>
      </c>
      <c r="B1865" s="2">
        <v>842613</v>
      </c>
      <c r="C1865" s="7">
        <v>22.121170789631702</v>
      </c>
      <c r="D1865" s="7">
        <v>41.0301691387806</v>
      </c>
      <c r="E1865" s="19" t="s">
        <v>2422</v>
      </c>
      <c r="F1865" s="46">
        <f>INDEX(Δεδομένα!$P:$P,MATCH('2021'!E1865,Δεδομένα!$O:$O,0))</f>
        <v>62</v>
      </c>
      <c r="G1865" s="49" t="s">
        <v>2170</v>
      </c>
      <c r="H1865" s="51" t="str">
        <f>INDEX(Δεδομένα!B$1:B$51,MATCH('2021'!G1865,Δεδομένα!A$1:A$51,0))</f>
        <v>ΚΕΝΤΡΙΚΗΣ ΜΑΚΕΔΟΝΙΑΣ</v>
      </c>
      <c r="I1865" s="53">
        <f>INDEX(Δεδομένα!E$1:E$13,MATCH('2021'!H1865,Δεδομένα!D$1:D$13,0))</f>
        <v>3</v>
      </c>
      <c r="J1865" s="4">
        <v>44289</v>
      </c>
      <c r="K1865" s="3" t="s">
        <v>778</v>
      </c>
      <c r="L1865" s="17" t="str">
        <f t="shared" si="128"/>
        <v>03/04/2021 16:28</v>
      </c>
      <c r="M1865" s="4">
        <v>44289</v>
      </c>
      <c r="N1865" s="3" t="s">
        <v>510</v>
      </c>
      <c r="O1865" s="17" t="str">
        <f t="shared" si="129"/>
        <v>03/04/2021 17:20</v>
      </c>
      <c r="P1865" s="24">
        <f t="shared" si="130"/>
        <v>3.6111111105128657E-2</v>
      </c>
      <c r="Q1865" s="28">
        <v>0</v>
      </c>
      <c r="R1865" s="27">
        <f t="shared" si="131"/>
        <v>51.999999991385266</v>
      </c>
      <c r="S1865" s="3" t="s">
        <v>4</v>
      </c>
      <c r="T1865" s="3" t="s">
        <v>2423</v>
      </c>
      <c r="U1865" s="3" t="s">
        <v>2436</v>
      </c>
      <c r="V1865" s="3" t="s">
        <v>2473</v>
      </c>
      <c r="W1865" s="5">
        <v>0</v>
      </c>
      <c r="X1865" s="5">
        <v>0</v>
      </c>
      <c r="Y1865" s="5">
        <v>0</v>
      </c>
      <c r="Z1865" s="5">
        <v>0</v>
      </c>
      <c r="AA1865" s="5">
        <v>0.05</v>
      </c>
      <c r="AB1865" s="5">
        <v>0</v>
      </c>
      <c r="AC1865" s="5">
        <v>0</v>
      </c>
      <c r="AD1865" s="5">
        <v>0</v>
      </c>
      <c r="AE1865" s="2">
        <v>2</v>
      </c>
      <c r="AF1865" s="2">
        <v>0</v>
      </c>
      <c r="AG1865" s="2">
        <v>0</v>
      </c>
      <c r="AH1865" s="2">
        <v>0</v>
      </c>
      <c r="AI1865" s="2">
        <v>0</v>
      </c>
      <c r="AJ1865" s="2">
        <v>1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 t="s">
        <v>4</v>
      </c>
      <c r="AT1865" s="2" t="s">
        <v>4</v>
      </c>
    </row>
    <row r="1866" spans="1:46" x14ac:dyDescent="0.2">
      <c r="A1866" s="2">
        <v>1652288</v>
      </c>
      <c r="B1866" s="2">
        <v>843213</v>
      </c>
      <c r="C1866" s="7">
        <v>22.040242527570101</v>
      </c>
      <c r="D1866" s="7">
        <v>40.978498142618101</v>
      </c>
      <c r="E1866" s="19" t="s">
        <v>2422</v>
      </c>
      <c r="F1866" s="46">
        <f>INDEX(Δεδομένα!$P:$P,MATCH('2021'!E1866,Δεδομένα!$O:$O,0))</f>
        <v>62</v>
      </c>
      <c r="G1866" s="49" t="s">
        <v>2170</v>
      </c>
      <c r="H1866" s="51" t="str">
        <f>INDEX(Δεδομένα!B$1:B$51,MATCH('2021'!G1866,Δεδομένα!A$1:A$51,0))</f>
        <v>ΚΕΝΤΡΙΚΗΣ ΜΑΚΕΔΟΝΙΑΣ</v>
      </c>
      <c r="I1866" s="53">
        <f>INDEX(Δεδομένα!E$1:E$13,MATCH('2021'!H1866,Δεδομένα!D$1:D$13,0))</f>
        <v>3</v>
      </c>
      <c r="J1866" s="4">
        <v>44291</v>
      </c>
      <c r="K1866" s="3" t="s">
        <v>861</v>
      </c>
      <c r="L1866" s="17" t="str">
        <f t="shared" si="128"/>
        <v>05/04/2021 20:53</v>
      </c>
      <c r="M1866" s="4">
        <v>44291</v>
      </c>
      <c r="N1866" s="3" t="s">
        <v>248</v>
      </c>
      <c r="O1866" s="17" t="str">
        <f t="shared" si="129"/>
        <v>05/04/2021 21:27</v>
      </c>
      <c r="P1866" s="24">
        <f t="shared" si="130"/>
        <v>2.3611111115314998E-2</v>
      </c>
      <c r="Q1866" s="28">
        <v>0</v>
      </c>
      <c r="R1866" s="27">
        <f t="shared" si="131"/>
        <v>34.000000006053597</v>
      </c>
      <c r="S1866" s="3" t="s">
        <v>4</v>
      </c>
      <c r="T1866" s="3" t="s">
        <v>2423</v>
      </c>
      <c r="U1866" s="3" t="s">
        <v>2456</v>
      </c>
      <c r="V1866" s="3" t="s">
        <v>2457</v>
      </c>
      <c r="W1866" s="5">
        <v>0</v>
      </c>
      <c r="X1866" s="5">
        <v>0</v>
      </c>
      <c r="Y1866" s="5">
        <v>0</v>
      </c>
      <c r="Z1866" s="5">
        <v>0</v>
      </c>
      <c r="AA1866" s="5">
        <v>0.04</v>
      </c>
      <c r="AB1866" s="5">
        <v>0</v>
      </c>
      <c r="AC1866" s="5">
        <v>0</v>
      </c>
      <c r="AD1866" s="5">
        <v>0</v>
      </c>
      <c r="AE1866" s="2">
        <v>3</v>
      </c>
      <c r="AF1866" s="2">
        <v>0</v>
      </c>
      <c r="AG1866" s="2">
        <v>0</v>
      </c>
      <c r="AH1866" s="2">
        <v>0</v>
      </c>
      <c r="AI1866" s="2">
        <v>0</v>
      </c>
      <c r="AJ1866" s="2">
        <v>1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 t="s">
        <v>4</v>
      </c>
      <c r="AT1866" s="2" t="s">
        <v>4</v>
      </c>
    </row>
    <row r="1867" spans="1:46" x14ac:dyDescent="0.2">
      <c r="A1867" s="2">
        <v>1652291</v>
      </c>
      <c r="B1867" s="2">
        <v>843216</v>
      </c>
      <c r="C1867" s="7">
        <v>22.051315271661899</v>
      </c>
      <c r="D1867" s="7">
        <v>41.002912442227299</v>
      </c>
      <c r="E1867" s="19" t="s">
        <v>2422</v>
      </c>
      <c r="F1867" s="46">
        <f>INDEX(Δεδομένα!$P:$P,MATCH('2021'!E1867,Δεδομένα!$O:$O,0))</f>
        <v>62</v>
      </c>
      <c r="G1867" s="49" t="s">
        <v>2170</v>
      </c>
      <c r="H1867" s="51" t="str">
        <f>INDEX(Δεδομένα!B$1:B$51,MATCH('2021'!G1867,Δεδομένα!A$1:A$51,0))</f>
        <v>ΚΕΝΤΡΙΚΗΣ ΜΑΚΕΔΟΝΙΑΣ</v>
      </c>
      <c r="I1867" s="53">
        <f>INDEX(Δεδομένα!E$1:E$13,MATCH('2021'!H1867,Δεδομένα!D$1:D$13,0))</f>
        <v>3</v>
      </c>
      <c r="J1867" s="4">
        <v>44291</v>
      </c>
      <c r="K1867" s="3" t="s">
        <v>1064</v>
      </c>
      <c r="L1867" s="17" t="str">
        <f t="shared" si="128"/>
        <v>05/04/2021 21:04</v>
      </c>
      <c r="M1867" s="4">
        <v>44291</v>
      </c>
      <c r="N1867" s="3" t="s">
        <v>997</v>
      </c>
      <c r="O1867" s="17" t="str">
        <f t="shared" si="129"/>
        <v>05/04/2021 21:35</v>
      </c>
      <c r="P1867" s="24">
        <f t="shared" si="130"/>
        <v>2.1527777775190771E-2</v>
      </c>
      <c r="Q1867" s="28">
        <v>0</v>
      </c>
      <c r="R1867" s="27">
        <f t="shared" si="131"/>
        <v>30.99999999627471</v>
      </c>
      <c r="S1867" s="3" t="s">
        <v>4</v>
      </c>
      <c r="T1867" s="3" t="s">
        <v>2423</v>
      </c>
      <c r="U1867" s="3" t="s">
        <v>2434</v>
      </c>
      <c r="V1867" s="3" t="s">
        <v>2476</v>
      </c>
      <c r="W1867" s="5">
        <v>0</v>
      </c>
      <c r="X1867" s="5">
        <v>0</v>
      </c>
      <c r="Y1867" s="5">
        <v>0</v>
      </c>
      <c r="Z1867" s="5">
        <v>0.03</v>
      </c>
      <c r="AA1867" s="5">
        <v>0</v>
      </c>
      <c r="AB1867" s="5">
        <v>0</v>
      </c>
      <c r="AC1867" s="5">
        <v>0</v>
      </c>
      <c r="AD1867" s="5">
        <v>0</v>
      </c>
      <c r="AE1867" s="2">
        <v>2</v>
      </c>
      <c r="AF1867" s="2">
        <v>0</v>
      </c>
      <c r="AG1867" s="2">
        <v>0</v>
      </c>
      <c r="AH1867" s="2">
        <v>0</v>
      </c>
      <c r="AI1867" s="2">
        <v>0</v>
      </c>
      <c r="AJ1867" s="2">
        <v>1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 t="s">
        <v>4</v>
      </c>
      <c r="AT1867" s="2" t="s">
        <v>4</v>
      </c>
    </row>
    <row r="1868" spans="1:46" x14ac:dyDescent="0.2">
      <c r="A1868" s="2">
        <v>1652538</v>
      </c>
      <c r="B1868" s="2">
        <v>843379</v>
      </c>
      <c r="C1868" s="7">
        <v>21.958725566340402</v>
      </c>
      <c r="D1868" s="7">
        <v>40.911868190949903</v>
      </c>
      <c r="E1868" s="19" t="s">
        <v>2422</v>
      </c>
      <c r="F1868" s="46">
        <f>INDEX(Δεδομένα!$P:$P,MATCH('2021'!E1868,Δεδομένα!$O:$O,0))</f>
        <v>62</v>
      </c>
      <c r="G1868" s="49" t="s">
        <v>2170</v>
      </c>
      <c r="H1868" s="51" t="str">
        <f>INDEX(Δεδομένα!B$1:B$51,MATCH('2021'!G1868,Δεδομένα!A$1:A$51,0))</f>
        <v>ΚΕΝΤΡΙΚΗΣ ΜΑΚΕΔΟΝΙΑΣ</v>
      </c>
      <c r="I1868" s="53">
        <f>INDEX(Δεδομένα!E$1:E$13,MATCH('2021'!H1868,Δεδομένα!D$1:D$13,0))</f>
        <v>3</v>
      </c>
      <c r="J1868" s="4">
        <v>44292</v>
      </c>
      <c r="K1868" s="3" t="s">
        <v>545</v>
      </c>
      <c r="L1868" s="17" t="str">
        <f t="shared" si="128"/>
        <v>06/04/2021 16:10</v>
      </c>
      <c r="M1868" s="4">
        <v>44292</v>
      </c>
      <c r="N1868" s="3" t="s">
        <v>2477</v>
      </c>
      <c r="O1868" s="17" t="str">
        <f t="shared" si="129"/>
        <v>06/04/2021 17:09</v>
      </c>
      <c r="P1868" s="24">
        <f t="shared" si="130"/>
        <v>4.0972222224809229E-2</v>
      </c>
      <c r="Q1868" s="28">
        <v>0</v>
      </c>
      <c r="R1868" s="27">
        <f t="shared" si="131"/>
        <v>59.00000000372529</v>
      </c>
      <c r="S1868" s="3" t="s">
        <v>4</v>
      </c>
      <c r="T1868" s="3" t="s">
        <v>2423</v>
      </c>
      <c r="U1868" s="3" t="s">
        <v>2478</v>
      </c>
      <c r="V1868" s="3" t="s">
        <v>2479</v>
      </c>
      <c r="W1868" s="5">
        <v>0</v>
      </c>
      <c r="X1868" s="5">
        <v>0</v>
      </c>
      <c r="Y1868" s="5">
        <v>0</v>
      </c>
      <c r="Z1868" s="5">
        <v>0</v>
      </c>
      <c r="AA1868" s="5">
        <v>0.02</v>
      </c>
      <c r="AB1868" s="5">
        <v>0</v>
      </c>
      <c r="AC1868" s="5">
        <v>0</v>
      </c>
      <c r="AD1868" s="5">
        <v>0</v>
      </c>
      <c r="AE1868" s="2">
        <v>2</v>
      </c>
      <c r="AF1868" s="2">
        <v>0</v>
      </c>
      <c r="AG1868" s="2">
        <v>0</v>
      </c>
      <c r="AH1868" s="2">
        <v>0</v>
      </c>
      <c r="AI1868" s="2">
        <v>0</v>
      </c>
      <c r="AJ1868" s="2">
        <v>1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 t="s">
        <v>4</v>
      </c>
      <c r="AT1868" s="2" t="s">
        <v>4</v>
      </c>
    </row>
    <row r="1869" spans="1:46" x14ac:dyDescent="0.2">
      <c r="A1869" s="2">
        <v>1653317</v>
      </c>
      <c r="B1869" s="2">
        <v>844142</v>
      </c>
      <c r="C1869" s="7">
        <v>22.030078430022002</v>
      </c>
      <c r="D1869" s="7">
        <v>40.9102862102974</v>
      </c>
      <c r="E1869" s="19" t="s">
        <v>2422</v>
      </c>
      <c r="F1869" s="46">
        <f>INDEX(Δεδομένα!$P:$P,MATCH('2021'!E1869,Δεδομένα!$O:$O,0))</f>
        <v>62</v>
      </c>
      <c r="G1869" s="49" t="s">
        <v>2170</v>
      </c>
      <c r="H1869" s="51" t="str">
        <f>INDEX(Δεδομένα!B$1:B$51,MATCH('2021'!G1869,Δεδομένα!A$1:A$51,0))</f>
        <v>ΚΕΝΤΡΙΚΗΣ ΜΑΚΕΔΟΝΙΑΣ</v>
      </c>
      <c r="I1869" s="53">
        <f>INDEX(Δεδομένα!E$1:E$13,MATCH('2021'!H1869,Δεδομένα!D$1:D$13,0))</f>
        <v>3</v>
      </c>
      <c r="J1869" s="4">
        <v>44295</v>
      </c>
      <c r="K1869" s="3" t="s">
        <v>415</v>
      </c>
      <c r="L1869" s="17" t="str">
        <f t="shared" si="128"/>
        <v>09/04/2021 16:40</v>
      </c>
      <c r="M1869" s="4">
        <v>44295</v>
      </c>
      <c r="N1869" s="3" t="s">
        <v>348</v>
      </c>
      <c r="O1869" s="17" t="str">
        <f t="shared" si="129"/>
        <v>09/04/2021 20:33</v>
      </c>
      <c r="P1869" s="24">
        <f t="shared" si="130"/>
        <v>0.16180555555183673</v>
      </c>
      <c r="Q1869" s="28">
        <v>0</v>
      </c>
      <c r="R1869" s="27">
        <f t="shared" si="131"/>
        <v>232.9999999946449</v>
      </c>
      <c r="S1869" s="3" t="s">
        <v>4</v>
      </c>
      <c r="T1869" s="3" t="s">
        <v>2423</v>
      </c>
      <c r="U1869" s="3" t="s">
        <v>2443</v>
      </c>
      <c r="V1869" s="3" t="s">
        <v>2480</v>
      </c>
      <c r="W1869" s="5">
        <v>0</v>
      </c>
      <c r="X1869" s="5">
        <v>0</v>
      </c>
      <c r="Y1869" s="5">
        <v>0</v>
      </c>
      <c r="Z1869" s="5">
        <v>2</v>
      </c>
      <c r="AA1869" s="5">
        <v>0</v>
      </c>
      <c r="AB1869" s="5">
        <v>0</v>
      </c>
      <c r="AC1869" s="5">
        <v>0</v>
      </c>
      <c r="AD1869" s="5">
        <v>0</v>
      </c>
      <c r="AE1869" s="2">
        <v>4</v>
      </c>
      <c r="AF1869" s="2">
        <v>0</v>
      </c>
      <c r="AG1869" s="2">
        <v>0</v>
      </c>
      <c r="AH1869" s="2">
        <v>0</v>
      </c>
      <c r="AI1869" s="2">
        <v>0</v>
      </c>
      <c r="AJ1869" s="2">
        <v>2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 t="s">
        <v>4</v>
      </c>
      <c r="AT1869" s="2" t="s">
        <v>4</v>
      </c>
    </row>
    <row r="1870" spans="1:46" x14ac:dyDescent="0.2">
      <c r="A1870" s="2">
        <v>1653350</v>
      </c>
      <c r="B1870" s="2">
        <v>844661</v>
      </c>
      <c r="C1870" s="7">
        <v>22.151512444071301</v>
      </c>
      <c r="D1870" s="7">
        <v>40.957033760835998</v>
      </c>
      <c r="E1870" s="19" t="s">
        <v>2422</v>
      </c>
      <c r="F1870" s="46">
        <f>INDEX(Δεδομένα!$P:$P,MATCH('2021'!E1870,Δεδομένα!$O:$O,0))</f>
        <v>62</v>
      </c>
      <c r="G1870" s="49" t="s">
        <v>2170</v>
      </c>
      <c r="H1870" s="51" t="str">
        <f>INDEX(Δεδομένα!B$1:B$51,MATCH('2021'!G1870,Δεδομένα!A$1:A$51,0))</f>
        <v>ΚΕΝΤΡΙΚΗΣ ΜΑΚΕΔΟΝΙΑΣ</v>
      </c>
      <c r="I1870" s="53">
        <f>INDEX(Δεδομένα!E$1:E$13,MATCH('2021'!H1870,Δεδομένα!D$1:D$13,0))</f>
        <v>3</v>
      </c>
      <c r="J1870" s="4">
        <v>44297</v>
      </c>
      <c r="K1870" s="3" t="s">
        <v>1133</v>
      </c>
      <c r="L1870" s="17" t="str">
        <f t="shared" si="128"/>
        <v>11/04/2021 09:55</v>
      </c>
      <c r="M1870" s="4">
        <v>44297</v>
      </c>
      <c r="N1870" s="3" t="s">
        <v>88</v>
      </c>
      <c r="O1870" s="17" t="str">
        <f t="shared" si="129"/>
        <v>11/04/2021 10:30</v>
      </c>
      <c r="P1870" s="24">
        <f t="shared" si="130"/>
        <v>2.4305555554747116E-2</v>
      </c>
      <c r="Q1870" s="28">
        <v>0</v>
      </c>
      <c r="R1870" s="27">
        <f t="shared" si="131"/>
        <v>34.999999998835847</v>
      </c>
      <c r="S1870" s="3" t="s">
        <v>4</v>
      </c>
      <c r="T1870" s="3" t="s">
        <v>2423</v>
      </c>
      <c r="U1870" s="3" t="s">
        <v>2481</v>
      </c>
      <c r="V1870" s="3" t="s">
        <v>2482</v>
      </c>
      <c r="W1870" s="5">
        <v>0</v>
      </c>
      <c r="X1870" s="5">
        <v>0</v>
      </c>
      <c r="Y1870" s="5">
        <v>0</v>
      </c>
      <c r="Z1870" s="5">
        <v>0.01</v>
      </c>
      <c r="AA1870" s="5">
        <v>0</v>
      </c>
      <c r="AB1870" s="5">
        <v>0</v>
      </c>
      <c r="AC1870" s="5">
        <v>0</v>
      </c>
      <c r="AD1870" s="5">
        <v>0</v>
      </c>
      <c r="AE1870" s="2">
        <v>2</v>
      </c>
      <c r="AF1870" s="2">
        <v>0</v>
      </c>
      <c r="AG1870" s="2">
        <v>0</v>
      </c>
      <c r="AH1870" s="2">
        <v>0</v>
      </c>
      <c r="AI1870" s="2">
        <v>0</v>
      </c>
      <c r="AJ1870" s="2">
        <v>1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 t="s">
        <v>4</v>
      </c>
      <c r="AT1870" s="2" t="s">
        <v>4</v>
      </c>
    </row>
    <row r="1871" spans="1:46" x14ac:dyDescent="0.2">
      <c r="A1871" s="2">
        <v>1653366</v>
      </c>
      <c r="B1871" s="2">
        <v>844858</v>
      </c>
      <c r="C1871" s="7">
        <v>22.0295809054291</v>
      </c>
      <c r="D1871" s="7">
        <v>40.910385593489998</v>
      </c>
      <c r="E1871" s="19" t="s">
        <v>2422</v>
      </c>
      <c r="F1871" s="46">
        <f>INDEX(Δεδομένα!$P:$P,MATCH('2021'!E1871,Δεδομένα!$O:$O,0))</f>
        <v>62</v>
      </c>
      <c r="G1871" s="49" t="s">
        <v>2170</v>
      </c>
      <c r="H1871" s="51" t="str">
        <f>INDEX(Δεδομένα!B$1:B$51,MATCH('2021'!G1871,Δεδομένα!A$1:A$51,0))</f>
        <v>ΚΕΝΤΡΙΚΗΣ ΜΑΚΕΔΟΝΙΑΣ</v>
      </c>
      <c r="I1871" s="53">
        <f>INDEX(Δεδομένα!E$1:E$13,MATCH('2021'!H1871,Δεδομένα!D$1:D$13,0))</f>
        <v>3</v>
      </c>
      <c r="J1871" s="4">
        <v>44297</v>
      </c>
      <c r="K1871" s="3" t="s">
        <v>181</v>
      </c>
      <c r="L1871" s="17" t="str">
        <f t="shared" si="128"/>
        <v>11/04/2021 17:37</v>
      </c>
      <c r="M1871" s="4">
        <v>44297</v>
      </c>
      <c r="N1871" s="3" t="s">
        <v>342</v>
      </c>
      <c r="O1871" s="17" t="str">
        <f t="shared" si="129"/>
        <v>11/04/2021 19:07</v>
      </c>
      <c r="P1871" s="24">
        <f t="shared" si="130"/>
        <v>6.25E-2</v>
      </c>
      <c r="Q1871" s="28">
        <v>0</v>
      </c>
      <c r="R1871" s="27">
        <f t="shared" si="131"/>
        <v>90</v>
      </c>
      <c r="S1871" s="3" t="s">
        <v>4</v>
      </c>
      <c r="T1871" s="3" t="s">
        <v>2423</v>
      </c>
      <c r="U1871" s="3" t="s">
        <v>2443</v>
      </c>
      <c r="V1871" s="3" t="s">
        <v>2465</v>
      </c>
      <c r="W1871" s="5">
        <v>0</v>
      </c>
      <c r="X1871" s="5">
        <v>0</v>
      </c>
      <c r="Y1871" s="5">
        <v>0</v>
      </c>
      <c r="Z1871" s="5">
        <v>0.1</v>
      </c>
      <c r="AA1871" s="5">
        <v>0</v>
      </c>
      <c r="AB1871" s="5">
        <v>0</v>
      </c>
      <c r="AC1871" s="5">
        <v>0</v>
      </c>
      <c r="AD1871" s="5">
        <v>0</v>
      </c>
      <c r="AE1871" s="2">
        <v>4</v>
      </c>
      <c r="AF1871" s="2">
        <v>0</v>
      </c>
      <c r="AG1871" s="2">
        <v>0</v>
      </c>
      <c r="AH1871" s="2">
        <v>0</v>
      </c>
      <c r="AI1871" s="2">
        <v>0</v>
      </c>
      <c r="AJ1871" s="2">
        <v>2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 t="s">
        <v>4</v>
      </c>
      <c r="AT1871" s="2" t="s">
        <v>4</v>
      </c>
    </row>
    <row r="1872" spans="1:46" x14ac:dyDescent="0.2">
      <c r="A1872" s="2">
        <v>1654231</v>
      </c>
      <c r="B1872" s="2">
        <v>845134</v>
      </c>
      <c r="C1872" s="7">
        <v>21.943253699436202</v>
      </c>
      <c r="D1872" s="7">
        <v>40.958271984237903</v>
      </c>
      <c r="E1872" s="19" t="s">
        <v>2422</v>
      </c>
      <c r="F1872" s="46">
        <f>INDEX(Δεδομένα!$P:$P,MATCH('2021'!E1872,Δεδομένα!$O:$O,0))</f>
        <v>62</v>
      </c>
      <c r="G1872" s="49" t="s">
        <v>2170</v>
      </c>
      <c r="H1872" s="51" t="str">
        <f>INDEX(Δεδομένα!B$1:B$51,MATCH('2021'!G1872,Δεδομένα!A$1:A$51,0))</f>
        <v>ΚΕΝΤΡΙΚΗΣ ΜΑΚΕΔΟΝΙΑΣ</v>
      </c>
      <c r="I1872" s="53">
        <f>INDEX(Δεδομένα!E$1:E$13,MATCH('2021'!H1872,Δεδομένα!D$1:D$13,0))</f>
        <v>3</v>
      </c>
      <c r="J1872" s="4">
        <v>44298</v>
      </c>
      <c r="K1872" s="3" t="s">
        <v>46</v>
      </c>
      <c r="L1872" s="17" t="str">
        <f t="shared" ref="L1872:L1929" si="132">_xlfn.CONCAT(TEXT(J1872,"ηη/μμ/εεε")," ",TEXT(K1872,"ωω:λλ"))</f>
        <v>12/04/2021 16:55</v>
      </c>
      <c r="M1872" s="4">
        <v>44298</v>
      </c>
      <c r="N1872" s="3" t="s">
        <v>131</v>
      </c>
      <c r="O1872" s="17" t="str">
        <f t="shared" ref="O1872:O1929" si="133">_xlfn.CONCAT(TEXT(M1872,"ηη/μμ/εεε")," ",TEXT(N1872,"ωω:λλ"))</f>
        <v>12/04/2021 19:15</v>
      </c>
      <c r="P1872" s="24">
        <f t="shared" ref="P1872:P1929" si="134">O1872-L1872</f>
        <v>9.7222222226264421E-2</v>
      </c>
      <c r="Q1872" s="28">
        <v>0</v>
      </c>
      <c r="R1872" s="27">
        <f t="shared" ref="R1872:R1929" si="135">P1872*(24*60)</f>
        <v>140.00000000582077</v>
      </c>
      <c r="S1872" s="3" t="s">
        <v>4</v>
      </c>
      <c r="T1872" s="3" t="s">
        <v>2423</v>
      </c>
      <c r="U1872" s="3" t="s">
        <v>2483</v>
      </c>
      <c r="V1872" s="3" t="s">
        <v>2484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0.8</v>
      </c>
      <c r="AC1872" s="5">
        <v>0</v>
      </c>
      <c r="AD1872" s="5">
        <v>0</v>
      </c>
      <c r="AE1872" s="2">
        <v>2</v>
      </c>
      <c r="AF1872" s="2">
        <v>0</v>
      </c>
      <c r="AG1872" s="2">
        <v>0</v>
      </c>
      <c r="AH1872" s="2">
        <v>0</v>
      </c>
      <c r="AI1872" s="2">
        <v>0</v>
      </c>
      <c r="AJ1872" s="2">
        <v>1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 t="s">
        <v>4</v>
      </c>
      <c r="AT1872" s="2" t="s">
        <v>4</v>
      </c>
    </row>
    <row r="1873" spans="1:46" x14ac:dyDescent="0.2">
      <c r="A1873" s="2">
        <v>1654942</v>
      </c>
      <c r="B1873" s="2">
        <v>845613</v>
      </c>
      <c r="C1873" s="7">
        <v>22.0705886234364</v>
      </c>
      <c r="D1873" s="7">
        <v>40.974379217638798</v>
      </c>
      <c r="E1873" s="19" t="s">
        <v>2422</v>
      </c>
      <c r="F1873" s="46">
        <f>INDEX(Δεδομένα!$P:$P,MATCH('2021'!E1873,Δεδομένα!$O:$O,0))</f>
        <v>62</v>
      </c>
      <c r="G1873" s="49" t="s">
        <v>2170</v>
      </c>
      <c r="H1873" s="51" t="str">
        <f>INDEX(Δεδομένα!B$1:B$51,MATCH('2021'!G1873,Δεδομένα!A$1:A$51,0))</f>
        <v>ΚΕΝΤΡΙΚΗΣ ΜΑΚΕΔΟΝΙΑΣ</v>
      </c>
      <c r="I1873" s="53">
        <f>INDEX(Δεδομένα!E$1:E$13,MATCH('2021'!H1873,Δεδομένα!D$1:D$13,0))</f>
        <v>3</v>
      </c>
      <c r="J1873" s="4">
        <v>44300</v>
      </c>
      <c r="K1873" s="3" t="s">
        <v>481</v>
      </c>
      <c r="L1873" s="17" t="str">
        <f t="shared" si="132"/>
        <v>14/04/2021 14:20</v>
      </c>
      <c r="M1873" s="4">
        <v>44300</v>
      </c>
      <c r="N1873" s="3" t="s">
        <v>146</v>
      </c>
      <c r="O1873" s="17" t="str">
        <f t="shared" si="133"/>
        <v>14/04/2021 16:30</v>
      </c>
      <c r="P1873" s="24">
        <f t="shared" si="134"/>
        <v>9.0277777781011537E-2</v>
      </c>
      <c r="Q1873" s="28">
        <v>0</v>
      </c>
      <c r="R1873" s="27">
        <f t="shared" si="135"/>
        <v>130.00000000465661</v>
      </c>
      <c r="S1873" s="3" t="s">
        <v>4</v>
      </c>
      <c r="T1873" s="3" t="s">
        <v>2423</v>
      </c>
      <c r="U1873" s="3" t="s">
        <v>2451</v>
      </c>
      <c r="V1873" s="3" t="s">
        <v>2452</v>
      </c>
      <c r="W1873" s="5">
        <v>0</v>
      </c>
      <c r="X1873" s="5">
        <v>0</v>
      </c>
      <c r="Y1873" s="5">
        <v>0</v>
      </c>
      <c r="Z1873" s="5">
        <v>0</v>
      </c>
      <c r="AA1873" s="5">
        <v>0.2</v>
      </c>
      <c r="AB1873" s="5">
        <v>0</v>
      </c>
      <c r="AC1873" s="5">
        <v>0</v>
      </c>
      <c r="AD1873" s="5">
        <v>0</v>
      </c>
      <c r="AE1873" s="2">
        <v>4</v>
      </c>
      <c r="AF1873" s="2">
        <v>0</v>
      </c>
      <c r="AG1873" s="2">
        <v>0</v>
      </c>
      <c r="AH1873" s="2">
        <v>0</v>
      </c>
      <c r="AI1873" s="2">
        <v>0</v>
      </c>
      <c r="AJ1873" s="2">
        <v>2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 t="s">
        <v>4</v>
      </c>
      <c r="AT1873" s="2" t="s">
        <v>4</v>
      </c>
    </row>
    <row r="1874" spans="1:46" x14ac:dyDescent="0.2">
      <c r="A1874" s="2">
        <v>1654949</v>
      </c>
      <c r="B1874" s="2">
        <v>845767</v>
      </c>
      <c r="C1874" s="7">
        <v>22.117594631285801</v>
      </c>
      <c r="D1874" s="7">
        <v>40.948281056019603</v>
      </c>
      <c r="E1874" s="19" t="s">
        <v>2422</v>
      </c>
      <c r="F1874" s="46">
        <f>INDEX(Δεδομένα!$P:$P,MATCH('2021'!E1874,Δεδομένα!$O:$O,0))</f>
        <v>62</v>
      </c>
      <c r="G1874" s="49" t="s">
        <v>2170</v>
      </c>
      <c r="H1874" s="51" t="str">
        <f>INDEX(Δεδομένα!B$1:B$51,MATCH('2021'!G1874,Δεδομένα!A$1:A$51,0))</f>
        <v>ΚΕΝΤΡΙΚΗΣ ΜΑΚΕΔΟΝΙΑΣ</v>
      </c>
      <c r="I1874" s="53">
        <f>INDEX(Δεδομένα!E$1:E$13,MATCH('2021'!H1874,Δεδομένα!D$1:D$13,0))</f>
        <v>3</v>
      </c>
      <c r="J1874" s="4">
        <v>44300</v>
      </c>
      <c r="K1874" s="3" t="s">
        <v>497</v>
      </c>
      <c r="L1874" s="17" t="str">
        <f t="shared" si="132"/>
        <v>14/04/2021 21:00</v>
      </c>
      <c r="M1874" s="4">
        <v>44300</v>
      </c>
      <c r="N1874" s="3" t="s">
        <v>1558</v>
      </c>
      <c r="O1874" s="17" t="str">
        <f t="shared" si="133"/>
        <v>14/04/2021 22:10</v>
      </c>
      <c r="P1874" s="24">
        <f t="shared" si="134"/>
        <v>4.8611111109494232E-2</v>
      </c>
      <c r="Q1874" s="28">
        <v>0</v>
      </c>
      <c r="R1874" s="27">
        <f t="shared" si="135"/>
        <v>69.999999997671694</v>
      </c>
      <c r="S1874" s="3" t="s">
        <v>4</v>
      </c>
      <c r="T1874" s="3" t="s">
        <v>2423</v>
      </c>
      <c r="U1874" s="3" t="s">
        <v>2456</v>
      </c>
      <c r="V1874" s="3" t="s">
        <v>2461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0.2</v>
      </c>
      <c r="AC1874" s="5">
        <v>0</v>
      </c>
      <c r="AD1874" s="5">
        <v>0</v>
      </c>
      <c r="AE1874" s="2">
        <v>2</v>
      </c>
      <c r="AF1874" s="2">
        <v>0</v>
      </c>
      <c r="AG1874" s="2">
        <v>0</v>
      </c>
      <c r="AH1874" s="2">
        <v>0</v>
      </c>
      <c r="AI1874" s="2">
        <v>0</v>
      </c>
      <c r="AJ1874" s="2">
        <v>1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 t="s">
        <v>4</v>
      </c>
      <c r="AT1874" s="2" t="s">
        <v>4</v>
      </c>
    </row>
    <row r="1875" spans="1:46" x14ac:dyDescent="0.2">
      <c r="A1875" s="2">
        <v>1655069</v>
      </c>
      <c r="B1875" s="2">
        <v>846084</v>
      </c>
      <c r="C1875" s="7">
        <v>22.115053797506398</v>
      </c>
      <c r="D1875" s="7">
        <v>40.948616710144996</v>
      </c>
      <c r="E1875" s="19" t="s">
        <v>2422</v>
      </c>
      <c r="F1875" s="46">
        <f>INDEX(Δεδομένα!$P:$P,MATCH('2021'!E1875,Δεδομένα!$O:$O,0))</f>
        <v>62</v>
      </c>
      <c r="G1875" s="49" t="s">
        <v>2170</v>
      </c>
      <c r="H1875" s="51" t="str">
        <f>INDEX(Δεδομένα!B$1:B$51,MATCH('2021'!G1875,Δεδομένα!A$1:A$51,0))</f>
        <v>ΚΕΝΤΡΙΚΗΣ ΜΑΚΕΔΟΝΙΑΣ</v>
      </c>
      <c r="I1875" s="53">
        <f>INDEX(Δεδομένα!E$1:E$13,MATCH('2021'!H1875,Δεδομένα!D$1:D$13,0))</f>
        <v>3</v>
      </c>
      <c r="J1875" s="4">
        <v>44302</v>
      </c>
      <c r="K1875" s="3" t="s">
        <v>2486</v>
      </c>
      <c r="L1875" s="17" t="str">
        <f t="shared" si="132"/>
        <v>16/04/2021 00:29</v>
      </c>
      <c r="M1875" s="4">
        <v>44302</v>
      </c>
      <c r="N1875" s="3" t="s">
        <v>320</v>
      </c>
      <c r="O1875" s="17" t="str">
        <f t="shared" si="133"/>
        <v>16/04/2021 02:15</v>
      </c>
      <c r="P1875" s="24">
        <f t="shared" si="134"/>
        <v>7.3611111110949423E-2</v>
      </c>
      <c r="Q1875" s="28">
        <v>0</v>
      </c>
      <c r="R1875" s="27">
        <f t="shared" si="135"/>
        <v>105.99999999976717</v>
      </c>
      <c r="S1875" s="3" t="s">
        <v>4</v>
      </c>
      <c r="T1875" s="3" t="s">
        <v>2423</v>
      </c>
      <c r="U1875" s="3" t="s">
        <v>2453</v>
      </c>
      <c r="V1875" s="3" t="s">
        <v>2487</v>
      </c>
      <c r="W1875" s="5">
        <v>0</v>
      </c>
      <c r="X1875" s="5">
        <v>0</v>
      </c>
      <c r="Y1875" s="5">
        <v>0</v>
      </c>
      <c r="Z1875" s="5">
        <v>0.1</v>
      </c>
      <c r="AA1875" s="5">
        <v>0</v>
      </c>
      <c r="AB1875" s="5">
        <v>0</v>
      </c>
      <c r="AC1875" s="5">
        <v>0</v>
      </c>
      <c r="AD1875" s="5">
        <v>0</v>
      </c>
      <c r="AE1875" s="2">
        <v>2</v>
      </c>
      <c r="AF1875" s="2">
        <v>0</v>
      </c>
      <c r="AG1875" s="2">
        <v>0</v>
      </c>
      <c r="AH1875" s="2">
        <v>0</v>
      </c>
      <c r="AI1875" s="2">
        <v>0</v>
      </c>
      <c r="AJ1875" s="2">
        <v>1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 t="s">
        <v>4</v>
      </c>
      <c r="AT1875" s="2" t="s">
        <v>4</v>
      </c>
    </row>
    <row r="1876" spans="1:46" x14ac:dyDescent="0.2">
      <c r="A1876" s="2">
        <v>1655564</v>
      </c>
      <c r="B1876" s="2">
        <v>846193</v>
      </c>
      <c r="C1876" s="7">
        <v>21.994576759259498</v>
      </c>
      <c r="D1876" s="7">
        <v>40.969424571632402</v>
      </c>
      <c r="E1876" s="19" t="s">
        <v>2422</v>
      </c>
      <c r="F1876" s="46">
        <f>INDEX(Δεδομένα!$P:$P,MATCH('2021'!E1876,Δεδομένα!$O:$O,0))</f>
        <v>62</v>
      </c>
      <c r="G1876" s="49" t="s">
        <v>2170</v>
      </c>
      <c r="H1876" s="51" t="str">
        <f>INDEX(Δεδομένα!B$1:B$51,MATCH('2021'!G1876,Δεδομένα!A$1:A$51,0))</f>
        <v>ΚΕΝΤΡΙΚΗΣ ΜΑΚΕΔΟΝΙΑΣ</v>
      </c>
      <c r="I1876" s="53">
        <f>INDEX(Δεδομένα!E$1:E$13,MATCH('2021'!H1876,Δεδομένα!D$1:D$13,0))</f>
        <v>3</v>
      </c>
      <c r="J1876" s="4">
        <v>44302</v>
      </c>
      <c r="K1876" s="3" t="s">
        <v>385</v>
      </c>
      <c r="L1876" s="17" t="str">
        <f t="shared" si="132"/>
        <v>16/04/2021 14:00</v>
      </c>
      <c r="M1876" s="4">
        <v>44302</v>
      </c>
      <c r="N1876" s="3" t="s">
        <v>481</v>
      </c>
      <c r="O1876" s="17" t="str">
        <f t="shared" si="133"/>
        <v>16/04/2021 14:20</v>
      </c>
      <c r="P1876" s="24">
        <f t="shared" si="134"/>
        <v>1.3888888883229811E-2</v>
      </c>
      <c r="Q1876" s="28">
        <v>0</v>
      </c>
      <c r="R1876" s="27">
        <f t="shared" si="135"/>
        <v>19.999999991850927</v>
      </c>
      <c r="S1876" s="3" t="s">
        <v>4</v>
      </c>
      <c r="T1876" s="3" t="s">
        <v>2423</v>
      </c>
      <c r="U1876" s="3" t="s">
        <v>2456</v>
      </c>
      <c r="V1876" s="3" t="s">
        <v>2457</v>
      </c>
      <c r="W1876" s="5">
        <v>0</v>
      </c>
      <c r="X1876" s="5">
        <v>0</v>
      </c>
      <c r="Y1876" s="5">
        <v>0</v>
      </c>
      <c r="Z1876" s="5">
        <v>0</v>
      </c>
      <c r="AA1876" s="5">
        <v>0.03</v>
      </c>
      <c r="AB1876" s="5">
        <v>0</v>
      </c>
      <c r="AC1876" s="5">
        <v>0</v>
      </c>
      <c r="AD1876" s="5">
        <v>0</v>
      </c>
      <c r="AE1876" s="2">
        <v>2</v>
      </c>
      <c r="AF1876" s="2">
        <v>0</v>
      </c>
      <c r="AG1876" s="2">
        <v>0</v>
      </c>
      <c r="AH1876" s="2">
        <v>0</v>
      </c>
      <c r="AI1876" s="2">
        <v>0</v>
      </c>
      <c r="AJ1876" s="2">
        <v>1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 t="s">
        <v>4</v>
      </c>
      <c r="AT1876" s="2" t="s">
        <v>4</v>
      </c>
    </row>
    <row r="1877" spans="1:46" x14ac:dyDescent="0.2">
      <c r="A1877" s="2">
        <v>1657105</v>
      </c>
      <c r="B1877" s="2">
        <v>847755</v>
      </c>
      <c r="C1877" s="7">
        <v>22.012301186149099</v>
      </c>
      <c r="D1877" s="7">
        <v>40.953735071792202</v>
      </c>
      <c r="E1877" s="19" t="s">
        <v>2422</v>
      </c>
      <c r="F1877" s="46">
        <f>INDEX(Δεδομένα!$P:$P,MATCH('2021'!E1877,Δεδομένα!$O:$O,0))</f>
        <v>62</v>
      </c>
      <c r="G1877" s="49" t="s">
        <v>2170</v>
      </c>
      <c r="H1877" s="51" t="str">
        <f>INDEX(Δεδομένα!B$1:B$51,MATCH('2021'!G1877,Δεδομένα!A$1:A$51,0))</f>
        <v>ΚΕΝΤΡΙΚΗΣ ΜΑΚΕΔΟΝΙΑΣ</v>
      </c>
      <c r="I1877" s="53">
        <f>INDEX(Δεδομένα!E$1:E$13,MATCH('2021'!H1877,Δεδομένα!D$1:D$13,0))</f>
        <v>3</v>
      </c>
      <c r="J1877" s="4">
        <v>44308</v>
      </c>
      <c r="K1877" s="3" t="s">
        <v>450</v>
      </c>
      <c r="L1877" s="17" t="str">
        <f t="shared" si="132"/>
        <v>22/04/2021 20:50</v>
      </c>
      <c r="M1877" s="4">
        <v>44308</v>
      </c>
      <c r="N1877" s="3" t="s">
        <v>2488</v>
      </c>
      <c r="O1877" s="17" t="str">
        <f t="shared" si="133"/>
        <v>22/04/2021 23:08</v>
      </c>
      <c r="P1877" s="24">
        <f t="shared" si="134"/>
        <v>9.5833333332848269E-2</v>
      </c>
      <c r="Q1877" s="28">
        <v>0</v>
      </c>
      <c r="R1877" s="27">
        <f t="shared" si="135"/>
        <v>137.99999999930151</v>
      </c>
      <c r="S1877" s="3" t="s">
        <v>4</v>
      </c>
      <c r="T1877" s="3" t="s">
        <v>2423</v>
      </c>
      <c r="U1877" s="3" t="s">
        <v>2432</v>
      </c>
      <c r="V1877" s="3" t="s">
        <v>2489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0.01</v>
      </c>
      <c r="AC1877" s="5">
        <v>0</v>
      </c>
      <c r="AD1877" s="5">
        <v>0</v>
      </c>
      <c r="AE1877" s="2">
        <v>2</v>
      </c>
      <c r="AF1877" s="2">
        <v>0</v>
      </c>
      <c r="AG1877" s="2">
        <v>0</v>
      </c>
      <c r="AH1877" s="2">
        <v>0</v>
      </c>
      <c r="AI1877" s="2">
        <v>0</v>
      </c>
      <c r="AJ1877" s="2">
        <v>1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 t="s">
        <v>4</v>
      </c>
      <c r="AT1877" s="2" t="s">
        <v>4</v>
      </c>
    </row>
    <row r="1878" spans="1:46" x14ac:dyDescent="0.2">
      <c r="A1878" s="2">
        <v>1658922</v>
      </c>
      <c r="B1878" s="2">
        <v>850891</v>
      </c>
      <c r="C1878" s="7">
        <v>22.029880564773801</v>
      </c>
      <c r="D1878" s="7">
        <v>40.909932130509198</v>
      </c>
      <c r="E1878" s="19" t="s">
        <v>2422</v>
      </c>
      <c r="F1878" s="46">
        <f>INDEX(Δεδομένα!$P:$P,MATCH('2021'!E1878,Δεδομένα!$O:$O,0))</f>
        <v>62</v>
      </c>
      <c r="G1878" s="49" t="s">
        <v>2170</v>
      </c>
      <c r="H1878" s="51" t="str">
        <f>INDEX(Δεδομένα!B$1:B$51,MATCH('2021'!G1878,Δεδομένα!A$1:A$51,0))</f>
        <v>ΚΕΝΤΡΙΚΗΣ ΜΑΚΕΔΟΝΙΑΣ</v>
      </c>
      <c r="I1878" s="53">
        <f>INDEX(Δεδομένα!E$1:E$13,MATCH('2021'!H1878,Δεδομένα!D$1:D$13,0))</f>
        <v>3</v>
      </c>
      <c r="J1878" s="4">
        <v>44321</v>
      </c>
      <c r="K1878" s="3" t="s">
        <v>140</v>
      </c>
      <c r="L1878" s="17" t="str">
        <f t="shared" si="132"/>
        <v>05/05/2021 12:21</v>
      </c>
      <c r="M1878" s="4">
        <v>44321</v>
      </c>
      <c r="N1878" s="3" t="s">
        <v>157</v>
      </c>
      <c r="O1878" s="17" t="str">
        <f t="shared" si="133"/>
        <v>05/05/2021 13:55</v>
      </c>
      <c r="P1878" s="24">
        <f t="shared" si="134"/>
        <v>6.5277777779556345E-2</v>
      </c>
      <c r="Q1878" s="28">
        <v>0</v>
      </c>
      <c r="R1878" s="27">
        <f t="shared" si="135"/>
        <v>94.000000002561137</v>
      </c>
      <c r="S1878" s="3" t="s">
        <v>4</v>
      </c>
      <c r="T1878" s="3" t="s">
        <v>2423</v>
      </c>
      <c r="U1878" s="3" t="s">
        <v>2443</v>
      </c>
      <c r="V1878" s="3" t="s">
        <v>2480</v>
      </c>
      <c r="W1878" s="5">
        <v>0</v>
      </c>
      <c r="X1878" s="5">
        <v>0</v>
      </c>
      <c r="Y1878" s="5">
        <v>0</v>
      </c>
      <c r="Z1878" s="5">
        <v>0.1</v>
      </c>
      <c r="AA1878" s="5">
        <v>0</v>
      </c>
      <c r="AB1878" s="5">
        <v>0</v>
      </c>
      <c r="AC1878" s="5">
        <v>0</v>
      </c>
      <c r="AD1878" s="5">
        <v>0</v>
      </c>
      <c r="AE1878" s="2">
        <v>4</v>
      </c>
      <c r="AF1878" s="2">
        <v>0</v>
      </c>
      <c r="AG1878" s="2">
        <v>0</v>
      </c>
      <c r="AH1878" s="2">
        <v>0</v>
      </c>
      <c r="AI1878" s="2">
        <v>0</v>
      </c>
      <c r="AJ1878" s="2">
        <v>2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 t="s">
        <v>4</v>
      </c>
      <c r="AT1878" s="2" t="s">
        <v>4</v>
      </c>
    </row>
    <row r="1879" spans="1:46" x14ac:dyDescent="0.2">
      <c r="A1879" s="2">
        <v>1659430</v>
      </c>
      <c r="B1879" s="2">
        <v>851161</v>
      </c>
      <c r="C1879" s="7">
        <v>22.002723476922299</v>
      </c>
      <c r="D1879" s="7">
        <v>40.9588395995196</v>
      </c>
      <c r="E1879" s="19" t="s">
        <v>2422</v>
      </c>
      <c r="F1879" s="46">
        <f>INDEX(Δεδομένα!$P:$P,MATCH('2021'!E1879,Δεδομένα!$O:$O,0))</f>
        <v>62</v>
      </c>
      <c r="G1879" s="49" t="s">
        <v>2170</v>
      </c>
      <c r="H1879" s="51" t="str">
        <f>INDEX(Δεδομένα!B$1:B$51,MATCH('2021'!G1879,Δεδομένα!A$1:A$51,0))</f>
        <v>ΚΕΝΤΡΙΚΗΣ ΜΑΚΕΔΟΝΙΑΣ</v>
      </c>
      <c r="I1879" s="53">
        <f>INDEX(Δεδομένα!E$1:E$13,MATCH('2021'!H1879,Δεδομένα!D$1:D$13,0))</f>
        <v>3</v>
      </c>
      <c r="J1879" s="4">
        <v>44322</v>
      </c>
      <c r="K1879" s="3" t="s">
        <v>154</v>
      </c>
      <c r="L1879" s="17" t="str">
        <f t="shared" si="132"/>
        <v>06/05/2021 13:20</v>
      </c>
      <c r="M1879" s="4">
        <v>44322</v>
      </c>
      <c r="N1879" s="3" t="s">
        <v>407</v>
      </c>
      <c r="O1879" s="17" t="str">
        <f t="shared" si="133"/>
        <v>06/05/2021 15:40</v>
      </c>
      <c r="P1879" s="24">
        <f t="shared" si="134"/>
        <v>9.7222222226264421E-2</v>
      </c>
      <c r="Q1879" s="28">
        <v>0</v>
      </c>
      <c r="R1879" s="27">
        <f t="shared" si="135"/>
        <v>140.00000000582077</v>
      </c>
      <c r="S1879" s="3" t="s">
        <v>4</v>
      </c>
      <c r="T1879" s="3" t="s">
        <v>2423</v>
      </c>
      <c r="U1879" s="3" t="s">
        <v>2456</v>
      </c>
      <c r="V1879" s="3" t="s">
        <v>2461</v>
      </c>
      <c r="W1879" s="5">
        <v>0</v>
      </c>
      <c r="X1879" s="5">
        <v>0</v>
      </c>
      <c r="Y1879" s="5">
        <v>0</v>
      </c>
      <c r="Z1879" s="5">
        <v>0</v>
      </c>
      <c r="AA1879" s="5">
        <v>0.1</v>
      </c>
      <c r="AB1879" s="5">
        <v>0</v>
      </c>
      <c r="AC1879" s="5">
        <v>0</v>
      </c>
      <c r="AD1879" s="5">
        <v>0</v>
      </c>
      <c r="AE1879" s="2">
        <v>2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 t="s">
        <v>4</v>
      </c>
      <c r="AT1879" s="2" t="s">
        <v>4</v>
      </c>
    </row>
    <row r="1880" spans="1:46" x14ac:dyDescent="0.2">
      <c r="A1880" s="2">
        <v>1660064</v>
      </c>
      <c r="B1880" s="2">
        <v>851770</v>
      </c>
      <c r="C1880" s="7">
        <v>22.028320840103401</v>
      </c>
      <c r="D1880" s="7">
        <v>41.012333797593797</v>
      </c>
      <c r="E1880" s="19" t="s">
        <v>2422</v>
      </c>
      <c r="F1880" s="46">
        <f>INDEX(Δεδομένα!$P:$P,MATCH('2021'!E1880,Δεδομένα!$O:$O,0))</f>
        <v>62</v>
      </c>
      <c r="G1880" s="49" t="s">
        <v>2170</v>
      </c>
      <c r="H1880" s="51" t="str">
        <f>INDEX(Δεδομένα!B$1:B$51,MATCH('2021'!G1880,Δεδομένα!A$1:A$51,0))</f>
        <v>ΚΕΝΤΡΙΚΗΣ ΜΑΚΕΔΟΝΙΑΣ</v>
      </c>
      <c r="I1880" s="53">
        <f>INDEX(Δεδομένα!E$1:E$13,MATCH('2021'!H1880,Δεδομένα!D$1:D$13,0))</f>
        <v>3</v>
      </c>
      <c r="J1880" s="4">
        <v>44324</v>
      </c>
      <c r="K1880" s="3" t="s">
        <v>756</v>
      </c>
      <c r="L1880" s="17" t="str">
        <f t="shared" si="132"/>
        <v>08/05/2021 20:48</v>
      </c>
      <c r="M1880" s="4">
        <v>44324</v>
      </c>
      <c r="N1880" s="3" t="s">
        <v>1558</v>
      </c>
      <c r="O1880" s="17" t="str">
        <f t="shared" si="133"/>
        <v>08/05/2021 22:10</v>
      </c>
      <c r="P1880" s="24">
        <f t="shared" si="134"/>
        <v>5.694444444088731E-2</v>
      </c>
      <c r="Q1880" s="28">
        <v>0</v>
      </c>
      <c r="R1880" s="27">
        <f t="shared" si="135"/>
        <v>81.999999994877726</v>
      </c>
      <c r="S1880" s="3" t="s">
        <v>4</v>
      </c>
      <c r="T1880" s="3" t="s">
        <v>2423</v>
      </c>
      <c r="U1880" s="3" t="s">
        <v>2490</v>
      </c>
      <c r="V1880" s="3" t="s">
        <v>2491</v>
      </c>
      <c r="W1880" s="5">
        <v>0</v>
      </c>
      <c r="X1880" s="5">
        <v>0</v>
      </c>
      <c r="Y1880" s="5">
        <v>0</v>
      </c>
      <c r="Z1880" s="5">
        <v>0.3</v>
      </c>
      <c r="AA1880" s="5">
        <v>0</v>
      </c>
      <c r="AB1880" s="5">
        <v>0</v>
      </c>
      <c r="AC1880" s="5">
        <v>0</v>
      </c>
      <c r="AD1880" s="5">
        <v>0</v>
      </c>
      <c r="AE1880" s="2">
        <v>2</v>
      </c>
      <c r="AF1880" s="2">
        <v>0</v>
      </c>
      <c r="AG1880" s="2">
        <v>0</v>
      </c>
      <c r="AH1880" s="2">
        <v>0</v>
      </c>
      <c r="AI1880" s="2">
        <v>0</v>
      </c>
      <c r="AJ1880" s="2">
        <v>1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 t="s">
        <v>4</v>
      </c>
      <c r="AT1880" s="2" t="s">
        <v>4</v>
      </c>
    </row>
    <row r="1881" spans="1:46" x14ac:dyDescent="0.2">
      <c r="A1881" s="2">
        <v>1660072</v>
      </c>
      <c r="B1881" s="2">
        <v>851909</v>
      </c>
      <c r="C1881" s="7">
        <v>22.069583651553501</v>
      </c>
      <c r="D1881" s="7">
        <v>40.889574575140102</v>
      </c>
      <c r="E1881" s="19" t="s">
        <v>2422</v>
      </c>
      <c r="F1881" s="46">
        <f>INDEX(Δεδομένα!$P:$P,MATCH('2021'!E1881,Δεδομένα!$O:$O,0))</f>
        <v>62</v>
      </c>
      <c r="G1881" s="49" t="s">
        <v>2170</v>
      </c>
      <c r="H1881" s="51" t="str">
        <f>INDEX(Δεδομένα!B$1:B$51,MATCH('2021'!G1881,Δεδομένα!A$1:A$51,0))</f>
        <v>ΚΕΝΤΡΙΚΗΣ ΜΑΚΕΔΟΝΙΑΣ</v>
      </c>
      <c r="I1881" s="53">
        <f>INDEX(Δεδομένα!E$1:E$13,MATCH('2021'!H1881,Δεδομένα!D$1:D$13,0))</f>
        <v>3</v>
      </c>
      <c r="J1881" s="4">
        <v>44325</v>
      </c>
      <c r="K1881" s="3" t="s">
        <v>552</v>
      </c>
      <c r="L1881" s="17" t="str">
        <f t="shared" si="132"/>
        <v>09/05/2021 13:00</v>
      </c>
      <c r="M1881" s="4">
        <v>44325</v>
      </c>
      <c r="N1881" s="3" t="s">
        <v>833</v>
      </c>
      <c r="O1881" s="17" t="str">
        <f t="shared" si="133"/>
        <v>09/05/2021 14:35</v>
      </c>
      <c r="P1881" s="24">
        <f t="shared" si="134"/>
        <v>6.5972222226264421E-2</v>
      </c>
      <c r="Q1881" s="28">
        <v>0</v>
      </c>
      <c r="R1881" s="27">
        <f t="shared" si="135"/>
        <v>95.000000005820766</v>
      </c>
      <c r="S1881" s="3" t="s">
        <v>4</v>
      </c>
      <c r="T1881" s="3" t="s">
        <v>2423</v>
      </c>
      <c r="U1881" s="3" t="s">
        <v>2440</v>
      </c>
      <c r="V1881" s="3" t="s">
        <v>2441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0.5</v>
      </c>
      <c r="AC1881" s="5">
        <v>0</v>
      </c>
      <c r="AD1881" s="5">
        <v>0</v>
      </c>
      <c r="AE1881" s="2">
        <v>2</v>
      </c>
      <c r="AF1881" s="2">
        <v>0</v>
      </c>
      <c r="AG1881" s="2">
        <v>0</v>
      </c>
      <c r="AH1881" s="2">
        <v>0</v>
      </c>
      <c r="AI1881" s="2">
        <v>0</v>
      </c>
      <c r="AJ1881" s="2">
        <v>1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 t="s">
        <v>4</v>
      </c>
      <c r="AT1881" s="2" t="s">
        <v>4</v>
      </c>
    </row>
    <row r="1882" spans="1:46" x14ac:dyDescent="0.2">
      <c r="A1882" s="2">
        <v>1663058</v>
      </c>
      <c r="B1882" s="2">
        <v>853985</v>
      </c>
      <c r="C1882" s="7">
        <v>22.079399822885598</v>
      </c>
      <c r="D1882" s="7">
        <v>40.921280441499498</v>
      </c>
      <c r="E1882" s="19" t="s">
        <v>2422</v>
      </c>
      <c r="F1882" s="46">
        <f>INDEX(Δεδομένα!$P:$P,MATCH('2021'!E1882,Δεδομένα!$O:$O,0))</f>
        <v>62</v>
      </c>
      <c r="G1882" s="49" t="s">
        <v>2170</v>
      </c>
      <c r="H1882" s="51" t="str">
        <f>INDEX(Δεδομένα!B$1:B$51,MATCH('2021'!G1882,Δεδομένα!A$1:A$51,0))</f>
        <v>ΚΕΝΤΡΙΚΗΣ ΜΑΚΕΔΟΝΙΑΣ</v>
      </c>
      <c r="I1882" s="53">
        <f>INDEX(Δεδομένα!E$1:E$13,MATCH('2021'!H1882,Δεδομένα!D$1:D$13,0))</f>
        <v>3</v>
      </c>
      <c r="J1882" s="4">
        <v>44334</v>
      </c>
      <c r="K1882" s="3" t="s">
        <v>214</v>
      </c>
      <c r="L1882" s="17" t="str">
        <f t="shared" si="132"/>
        <v>18/05/2021 12:00</v>
      </c>
      <c r="M1882" s="4">
        <v>44334</v>
      </c>
      <c r="N1882" s="3" t="s">
        <v>299</v>
      </c>
      <c r="O1882" s="17" t="str">
        <f t="shared" si="133"/>
        <v>18/05/2021 13:10</v>
      </c>
      <c r="P1882" s="24">
        <f t="shared" si="134"/>
        <v>4.8611111109494232E-2</v>
      </c>
      <c r="Q1882" s="28">
        <v>0</v>
      </c>
      <c r="R1882" s="27">
        <f t="shared" si="135"/>
        <v>69.999999997671694</v>
      </c>
      <c r="S1882" s="3" t="s">
        <v>4</v>
      </c>
      <c r="T1882" s="3" t="s">
        <v>2423</v>
      </c>
      <c r="U1882" s="3" t="s">
        <v>2492</v>
      </c>
      <c r="V1882" s="3" t="s">
        <v>2493</v>
      </c>
      <c r="W1882" s="5">
        <v>0</v>
      </c>
      <c r="X1882" s="5">
        <v>0</v>
      </c>
      <c r="Y1882" s="5">
        <v>0</v>
      </c>
      <c r="Z1882" s="5">
        <v>0</v>
      </c>
      <c r="AA1882" s="5">
        <v>0.03</v>
      </c>
      <c r="AB1882" s="5">
        <v>0</v>
      </c>
      <c r="AC1882" s="5">
        <v>0</v>
      </c>
      <c r="AD1882" s="5">
        <v>0</v>
      </c>
      <c r="AE1882" s="2">
        <v>2</v>
      </c>
      <c r="AF1882" s="2">
        <v>0</v>
      </c>
      <c r="AG1882" s="2">
        <v>0</v>
      </c>
      <c r="AH1882" s="2">
        <v>0</v>
      </c>
      <c r="AI1882" s="2">
        <v>0</v>
      </c>
      <c r="AJ1882" s="2">
        <v>1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 t="s">
        <v>4</v>
      </c>
      <c r="AT1882" s="2" t="s">
        <v>4</v>
      </c>
    </row>
    <row r="1883" spans="1:46" x14ac:dyDescent="0.2">
      <c r="A1883" s="2">
        <v>1663399</v>
      </c>
      <c r="B1883" s="2">
        <v>854234</v>
      </c>
      <c r="C1883" s="7">
        <v>22.080397516306899</v>
      </c>
      <c r="D1883" s="7">
        <v>40.9003300757077</v>
      </c>
      <c r="E1883" s="19" t="s">
        <v>2422</v>
      </c>
      <c r="F1883" s="46">
        <f>INDEX(Δεδομένα!$P:$P,MATCH('2021'!E1883,Δεδομένα!$O:$O,0))</f>
        <v>62</v>
      </c>
      <c r="G1883" s="49" t="s">
        <v>2170</v>
      </c>
      <c r="H1883" s="51" t="str">
        <f>INDEX(Δεδομένα!B$1:B$51,MATCH('2021'!G1883,Δεδομένα!A$1:A$51,0))</f>
        <v>ΚΕΝΤΡΙΚΗΣ ΜΑΚΕΔΟΝΙΑΣ</v>
      </c>
      <c r="I1883" s="53">
        <f>INDEX(Δεδομένα!E$1:E$13,MATCH('2021'!H1883,Δεδομένα!D$1:D$13,0))</f>
        <v>3</v>
      </c>
      <c r="J1883" s="4">
        <v>44335</v>
      </c>
      <c r="K1883" s="3" t="s">
        <v>324</v>
      </c>
      <c r="L1883" s="17" t="str">
        <f t="shared" si="132"/>
        <v>19/05/2021 10:00</v>
      </c>
      <c r="M1883" s="4">
        <v>44335</v>
      </c>
      <c r="N1883" s="3" t="s">
        <v>527</v>
      </c>
      <c r="O1883" s="17" t="str">
        <f t="shared" si="133"/>
        <v>19/05/2021 11:20</v>
      </c>
      <c r="P1883" s="24">
        <f t="shared" si="134"/>
        <v>5.5555555554747116E-2</v>
      </c>
      <c r="Q1883" s="28">
        <v>0</v>
      </c>
      <c r="R1883" s="27">
        <f t="shared" si="135"/>
        <v>79.999999998835847</v>
      </c>
      <c r="S1883" s="3" t="s">
        <v>4</v>
      </c>
      <c r="T1883" s="3" t="s">
        <v>2423</v>
      </c>
      <c r="U1883" s="3" t="s">
        <v>2440</v>
      </c>
      <c r="V1883" s="3" t="s">
        <v>2441</v>
      </c>
      <c r="W1883" s="5">
        <v>0</v>
      </c>
      <c r="X1883" s="5">
        <v>0</v>
      </c>
      <c r="Y1883" s="5">
        <v>0</v>
      </c>
      <c r="Z1883" s="5">
        <v>0</v>
      </c>
      <c r="AA1883" s="5">
        <v>0.05</v>
      </c>
      <c r="AB1883" s="5">
        <v>0</v>
      </c>
      <c r="AC1883" s="5">
        <v>0</v>
      </c>
      <c r="AD1883" s="5">
        <v>0</v>
      </c>
      <c r="AE1883" s="2">
        <v>2</v>
      </c>
      <c r="AF1883" s="2">
        <v>0</v>
      </c>
      <c r="AG1883" s="2">
        <v>0</v>
      </c>
      <c r="AH1883" s="2">
        <v>0</v>
      </c>
      <c r="AI1883" s="2">
        <v>0</v>
      </c>
      <c r="AJ1883" s="2">
        <v>1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 t="s">
        <v>4</v>
      </c>
      <c r="AT1883" s="2" t="s">
        <v>4</v>
      </c>
    </row>
    <row r="1884" spans="1:46" x14ac:dyDescent="0.2">
      <c r="A1884" s="2">
        <v>1664211</v>
      </c>
      <c r="B1884" s="2">
        <v>855815</v>
      </c>
      <c r="C1884" s="7">
        <v>22.118410976515602</v>
      </c>
      <c r="D1884" s="7">
        <v>40.968289317505302</v>
      </c>
      <c r="E1884" s="19" t="s">
        <v>2422</v>
      </c>
      <c r="F1884" s="46">
        <f>INDEX(Δεδομένα!$P:$P,MATCH('2021'!E1884,Δεδομένα!$O:$O,0))</f>
        <v>62</v>
      </c>
      <c r="G1884" s="49" t="s">
        <v>2170</v>
      </c>
      <c r="H1884" s="51" t="str">
        <f>INDEX(Δεδομένα!B$1:B$51,MATCH('2021'!G1884,Δεδομένα!A$1:A$51,0))</f>
        <v>ΚΕΝΤΡΙΚΗΣ ΜΑΚΕΔΟΝΙΑΣ</v>
      </c>
      <c r="I1884" s="53">
        <f>INDEX(Δεδομένα!E$1:E$13,MATCH('2021'!H1884,Δεδομένα!D$1:D$13,0))</f>
        <v>3</v>
      </c>
      <c r="J1884" s="4">
        <v>44340</v>
      </c>
      <c r="K1884" s="3" t="s">
        <v>396</v>
      </c>
      <c r="L1884" s="17" t="str">
        <f t="shared" si="132"/>
        <v>24/05/2021 16:44</v>
      </c>
      <c r="M1884" s="4">
        <v>44340</v>
      </c>
      <c r="N1884" s="3" t="s">
        <v>235</v>
      </c>
      <c r="O1884" s="17" t="str">
        <f t="shared" si="133"/>
        <v>24/05/2021 21:08</v>
      </c>
      <c r="P1884" s="24">
        <f t="shared" si="134"/>
        <v>0.18333333333430346</v>
      </c>
      <c r="Q1884" s="28">
        <v>0</v>
      </c>
      <c r="R1884" s="27">
        <f t="shared" si="135"/>
        <v>264.00000000139698</v>
      </c>
      <c r="S1884" s="3" t="s">
        <v>4</v>
      </c>
      <c r="T1884" s="3" t="s">
        <v>2423</v>
      </c>
      <c r="U1884" s="3" t="s">
        <v>2429</v>
      </c>
      <c r="V1884" s="3" t="s">
        <v>2448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0.05</v>
      </c>
      <c r="AD1884" s="5">
        <v>0</v>
      </c>
      <c r="AE1884" s="2">
        <v>4</v>
      </c>
      <c r="AF1884" s="2">
        <v>0</v>
      </c>
      <c r="AG1884" s="2">
        <v>0</v>
      </c>
      <c r="AH1884" s="2">
        <v>0</v>
      </c>
      <c r="AI1884" s="2">
        <v>0</v>
      </c>
      <c r="AJ1884" s="2">
        <v>2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 t="s">
        <v>4</v>
      </c>
      <c r="AT1884" s="2" t="s">
        <v>4</v>
      </c>
    </row>
    <row r="1885" spans="1:46" x14ac:dyDescent="0.2">
      <c r="A1885" s="2">
        <v>1664690</v>
      </c>
      <c r="B1885" s="2">
        <v>856145</v>
      </c>
      <c r="C1885" s="7">
        <v>22.107166611191701</v>
      </c>
      <c r="D1885" s="7">
        <v>40.943934683189099</v>
      </c>
      <c r="E1885" s="19" t="s">
        <v>2422</v>
      </c>
      <c r="F1885" s="46">
        <f>INDEX(Δεδομένα!$P:$P,MATCH('2021'!E1885,Δεδομένα!$O:$O,0))</f>
        <v>62</v>
      </c>
      <c r="G1885" s="49" t="s">
        <v>2170</v>
      </c>
      <c r="H1885" s="51" t="str">
        <f>INDEX(Δεδομένα!B$1:B$51,MATCH('2021'!G1885,Δεδομένα!A$1:A$51,0))</f>
        <v>ΚΕΝΤΡΙΚΗΣ ΜΑΚΕΔΟΝΙΑΣ</v>
      </c>
      <c r="I1885" s="53">
        <f>INDEX(Δεδομένα!E$1:E$13,MATCH('2021'!H1885,Δεδομένα!D$1:D$13,0))</f>
        <v>3</v>
      </c>
      <c r="J1885" s="4">
        <v>44341</v>
      </c>
      <c r="K1885" s="3" t="s">
        <v>111</v>
      </c>
      <c r="L1885" s="17" t="str">
        <f t="shared" si="132"/>
        <v>25/05/2021 19:20</v>
      </c>
      <c r="M1885" s="4">
        <v>44341</v>
      </c>
      <c r="N1885" s="3" t="s">
        <v>2350</v>
      </c>
      <c r="O1885" s="17" t="str">
        <f t="shared" si="133"/>
        <v>25/05/2021 21:21</v>
      </c>
      <c r="P1885" s="24">
        <f t="shared" si="134"/>
        <v>8.4027777775190771E-2</v>
      </c>
      <c r="Q1885" s="28">
        <v>0</v>
      </c>
      <c r="R1885" s="27">
        <f t="shared" si="135"/>
        <v>120.99999999627471</v>
      </c>
      <c r="S1885" s="3" t="s">
        <v>4</v>
      </c>
      <c r="T1885" s="3" t="s">
        <v>2423</v>
      </c>
      <c r="U1885" s="3" t="s">
        <v>2453</v>
      </c>
      <c r="V1885" s="3" t="s">
        <v>2494</v>
      </c>
      <c r="W1885" s="5">
        <v>0</v>
      </c>
      <c r="X1885" s="5">
        <v>0</v>
      </c>
      <c r="Y1885" s="5">
        <v>0</v>
      </c>
      <c r="Z1885" s="5">
        <v>0.02</v>
      </c>
      <c r="AA1885" s="5">
        <v>0</v>
      </c>
      <c r="AB1885" s="5">
        <v>0</v>
      </c>
      <c r="AC1885" s="5">
        <v>0</v>
      </c>
      <c r="AD1885" s="5">
        <v>0</v>
      </c>
      <c r="AE1885" s="2">
        <v>2</v>
      </c>
      <c r="AF1885" s="2">
        <v>0</v>
      </c>
      <c r="AG1885" s="2">
        <v>0</v>
      </c>
      <c r="AH1885" s="2">
        <v>0</v>
      </c>
      <c r="AI1885" s="2">
        <v>0</v>
      </c>
      <c r="AJ1885" s="2">
        <v>1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 t="s">
        <v>4</v>
      </c>
      <c r="AT1885" s="2" t="s">
        <v>4</v>
      </c>
    </row>
    <row r="1886" spans="1:46" x14ac:dyDescent="0.2">
      <c r="A1886" s="2">
        <v>1664894</v>
      </c>
      <c r="B1886" s="2">
        <v>856328</v>
      </c>
      <c r="C1886" s="7">
        <v>22.145367835633401</v>
      </c>
      <c r="D1886" s="7">
        <v>41.0088308313249</v>
      </c>
      <c r="E1886" s="19" t="s">
        <v>2422</v>
      </c>
      <c r="F1886" s="46">
        <f>INDEX(Δεδομένα!$P:$P,MATCH('2021'!E1886,Δεδομένα!$O:$O,0))</f>
        <v>62</v>
      </c>
      <c r="G1886" s="49" t="s">
        <v>2170</v>
      </c>
      <c r="H1886" s="51" t="str">
        <f>INDEX(Δεδομένα!B$1:B$51,MATCH('2021'!G1886,Δεδομένα!A$1:A$51,0))</f>
        <v>ΚΕΝΤΡΙΚΗΣ ΜΑΚΕΔΟΝΙΑΣ</v>
      </c>
      <c r="I1886" s="53">
        <f>INDEX(Δεδομένα!E$1:E$13,MATCH('2021'!H1886,Δεδομένα!D$1:D$13,0))</f>
        <v>3</v>
      </c>
      <c r="J1886" s="4">
        <v>44342</v>
      </c>
      <c r="K1886" s="3" t="s">
        <v>1666</v>
      </c>
      <c r="L1886" s="17" t="str">
        <f t="shared" si="132"/>
        <v>26/05/2021 16:41</v>
      </c>
      <c r="M1886" s="4">
        <v>44342</v>
      </c>
      <c r="N1886" s="3" t="s">
        <v>358</v>
      </c>
      <c r="O1886" s="17" t="str">
        <f t="shared" si="133"/>
        <v>26/05/2021 18:55</v>
      </c>
      <c r="P1886" s="24">
        <f t="shared" si="134"/>
        <v>9.3055555553291924E-2</v>
      </c>
      <c r="Q1886" s="28">
        <v>0</v>
      </c>
      <c r="R1886" s="27">
        <f t="shared" si="135"/>
        <v>133.99999999674037</v>
      </c>
      <c r="S1886" s="3" t="s">
        <v>4</v>
      </c>
      <c r="T1886" s="3" t="s">
        <v>2423</v>
      </c>
      <c r="U1886" s="3" t="s">
        <v>2485</v>
      </c>
      <c r="V1886" s="3" t="s">
        <v>2495</v>
      </c>
      <c r="W1886" s="5">
        <v>0</v>
      </c>
      <c r="X1886" s="5">
        <v>0</v>
      </c>
      <c r="Y1886" s="5">
        <v>0</v>
      </c>
      <c r="Z1886" s="5">
        <v>1</v>
      </c>
      <c r="AA1886" s="5">
        <v>0</v>
      </c>
      <c r="AB1886" s="5">
        <v>1</v>
      </c>
      <c r="AC1886" s="5">
        <v>0</v>
      </c>
      <c r="AD1886" s="5">
        <v>0</v>
      </c>
      <c r="AE1886" s="2">
        <v>4</v>
      </c>
      <c r="AF1886" s="2">
        <v>0</v>
      </c>
      <c r="AG1886" s="2">
        <v>0</v>
      </c>
      <c r="AH1886" s="2">
        <v>0</v>
      </c>
      <c r="AI1886" s="2">
        <v>0</v>
      </c>
      <c r="AJ1886" s="2">
        <v>2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 t="s">
        <v>4</v>
      </c>
      <c r="AT1886" s="2" t="s">
        <v>4</v>
      </c>
    </row>
    <row r="1887" spans="1:46" x14ac:dyDescent="0.2">
      <c r="A1887" s="2">
        <v>1665019</v>
      </c>
      <c r="B1887" s="2">
        <v>856509</v>
      </c>
      <c r="C1887" s="7">
        <v>22.2720934032115</v>
      </c>
      <c r="D1887" s="7">
        <v>41.088394274647001</v>
      </c>
      <c r="E1887" s="19" t="s">
        <v>2422</v>
      </c>
      <c r="F1887" s="46">
        <f>INDEX(Δεδομένα!$P:$P,MATCH('2021'!E1887,Δεδομένα!$O:$O,0))</f>
        <v>62</v>
      </c>
      <c r="G1887" s="49" t="s">
        <v>2170</v>
      </c>
      <c r="H1887" s="51" t="str">
        <f>INDEX(Δεδομένα!B$1:B$51,MATCH('2021'!G1887,Δεδομένα!A$1:A$51,0))</f>
        <v>ΚΕΝΤΡΙΚΗΣ ΜΑΚΕΔΟΝΙΑΣ</v>
      </c>
      <c r="I1887" s="53">
        <f>INDEX(Δεδομένα!E$1:E$13,MATCH('2021'!H1887,Δεδομένα!D$1:D$13,0))</f>
        <v>3</v>
      </c>
      <c r="J1887" s="4">
        <v>44343</v>
      </c>
      <c r="K1887" s="3" t="s">
        <v>317</v>
      </c>
      <c r="L1887" s="17" t="str">
        <f t="shared" si="132"/>
        <v>27/05/2021 11:05</v>
      </c>
      <c r="M1887" s="4">
        <v>44343</v>
      </c>
      <c r="N1887" s="3" t="s">
        <v>555</v>
      </c>
      <c r="O1887" s="17" t="str">
        <f t="shared" si="133"/>
        <v>27/05/2021 13:30</v>
      </c>
      <c r="P1887" s="24">
        <f t="shared" si="134"/>
        <v>0.10069444444525288</v>
      </c>
      <c r="Q1887" s="28">
        <v>0</v>
      </c>
      <c r="R1887" s="27">
        <f t="shared" si="135"/>
        <v>145.00000000116415</v>
      </c>
      <c r="S1887" s="3" t="s">
        <v>4</v>
      </c>
      <c r="T1887" s="3" t="s">
        <v>2423</v>
      </c>
      <c r="U1887" s="3" t="s">
        <v>2449</v>
      </c>
      <c r="V1887" s="3" t="s">
        <v>2450</v>
      </c>
      <c r="W1887" s="5">
        <v>0</v>
      </c>
      <c r="X1887" s="5">
        <v>0</v>
      </c>
      <c r="Y1887" s="5">
        <v>0</v>
      </c>
      <c r="Z1887" s="5">
        <v>0.05</v>
      </c>
      <c r="AA1887" s="5">
        <v>0</v>
      </c>
      <c r="AB1887" s="5">
        <v>0</v>
      </c>
      <c r="AC1887" s="5">
        <v>0</v>
      </c>
      <c r="AD1887" s="5">
        <v>0</v>
      </c>
      <c r="AE1887" s="2">
        <v>2</v>
      </c>
      <c r="AF1887" s="2">
        <v>0</v>
      </c>
      <c r="AG1887" s="2">
        <v>0</v>
      </c>
      <c r="AH1887" s="2">
        <v>0</v>
      </c>
      <c r="AI1887" s="2">
        <v>0</v>
      </c>
      <c r="AJ1887" s="2">
        <v>1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 t="s">
        <v>4</v>
      </c>
      <c r="AT1887" s="2" t="s">
        <v>4</v>
      </c>
    </row>
    <row r="1888" spans="1:46" x14ac:dyDescent="0.2">
      <c r="A1888" s="2">
        <v>1665258</v>
      </c>
      <c r="B1888" s="2">
        <v>857370</v>
      </c>
      <c r="C1888" s="7">
        <v>22.005614726834299</v>
      </c>
      <c r="D1888" s="7">
        <v>40.956777234647298</v>
      </c>
      <c r="E1888" s="19" t="s">
        <v>2422</v>
      </c>
      <c r="F1888" s="46">
        <f>INDEX(Δεδομένα!$P:$P,MATCH('2021'!E1888,Δεδομένα!$O:$O,0))</f>
        <v>62</v>
      </c>
      <c r="G1888" s="49" t="s">
        <v>2170</v>
      </c>
      <c r="H1888" s="51" t="str">
        <f>INDEX(Δεδομένα!B$1:B$51,MATCH('2021'!G1888,Δεδομένα!A$1:A$51,0))</f>
        <v>ΚΕΝΤΡΙΚΗΣ ΜΑΚΕΔΟΝΙΑΣ</v>
      </c>
      <c r="I1888" s="53">
        <f>INDEX(Δεδομένα!E$1:E$13,MATCH('2021'!H1888,Δεδομένα!D$1:D$13,0))</f>
        <v>3</v>
      </c>
      <c r="J1888" s="4">
        <v>44346</v>
      </c>
      <c r="K1888" s="3" t="s">
        <v>1078</v>
      </c>
      <c r="L1888" s="17" t="str">
        <f t="shared" si="132"/>
        <v>30/05/2021 11:10</v>
      </c>
      <c r="M1888" s="4">
        <v>44347</v>
      </c>
      <c r="N1888" s="3" t="s">
        <v>331</v>
      </c>
      <c r="O1888" s="17" t="str">
        <f t="shared" si="133"/>
        <v>31/05/2021 12:15</v>
      </c>
      <c r="P1888" s="29">
        <f t="shared" si="134"/>
        <v>1.0451388888832298</v>
      </c>
      <c r="Q1888" s="30">
        <f>1*24</f>
        <v>24</v>
      </c>
      <c r="R1888" s="27">
        <f t="shared" si="135"/>
        <v>1504.9999999918509</v>
      </c>
      <c r="S1888" s="3" t="s">
        <v>4</v>
      </c>
      <c r="T1888" s="3" t="s">
        <v>2423</v>
      </c>
      <c r="U1888" s="3" t="s">
        <v>2432</v>
      </c>
      <c r="V1888" s="3" t="s">
        <v>2496</v>
      </c>
      <c r="W1888" s="5">
        <v>0</v>
      </c>
      <c r="X1888" s="5">
        <v>0</v>
      </c>
      <c r="Y1888" s="5">
        <v>0</v>
      </c>
      <c r="Z1888" s="5">
        <v>0.05</v>
      </c>
      <c r="AA1888" s="5">
        <v>0</v>
      </c>
      <c r="AB1888" s="5">
        <v>0</v>
      </c>
      <c r="AC1888" s="5">
        <v>0</v>
      </c>
      <c r="AD1888" s="5">
        <v>0</v>
      </c>
      <c r="AE1888" s="2">
        <v>2</v>
      </c>
      <c r="AF1888" s="2">
        <v>0</v>
      </c>
      <c r="AG1888" s="2">
        <v>0</v>
      </c>
      <c r="AH1888" s="2">
        <v>0</v>
      </c>
      <c r="AI1888" s="2">
        <v>0</v>
      </c>
      <c r="AJ1888" s="2">
        <v>1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 t="s">
        <v>4</v>
      </c>
      <c r="AT1888" s="2" t="s">
        <v>4</v>
      </c>
    </row>
    <row r="1889" spans="1:46" x14ac:dyDescent="0.2">
      <c r="A1889" s="2">
        <v>1665262</v>
      </c>
      <c r="B1889" s="2">
        <v>857520</v>
      </c>
      <c r="C1889" s="7">
        <v>22.137232817122399</v>
      </c>
      <c r="D1889" s="7">
        <v>40.9974190875663</v>
      </c>
      <c r="E1889" s="19" t="s">
        <v>2422</v>
      </c>
      <c r="F1889" s="46">
        <f>INDEX(Δεδομένα!$P:$P,MATCH('2021'!E1889,Δεδομένα!$O:$O,0))</f>
        <v>62</v>
      </c>
      <c r="G1889" s="49" t="s">
        <v>2170</v>
      </c>
      <c r="H1889" s="51" t="str">
        <f>INDEX(Δεδομένα!B$1:B$51,MATCH('2021'!G1889,Δεδομένα!A$1:A$51,0))</f>
        <v>ΚΕΝΤΡΙΚΗΣ ΜΑΚΕΔΟΝΙΑΣ</v>
      </c>
      <c r="I1889" s="53">
        <f>INDEX(Δεδομένα!E$1:E$13,MATCH('2021'!H1889,Δεδομένα!D$1:D$13,0))</f>
        <v>3</v>
      </c>
      <c r="J1889" s="4">
        <v>44346</v>
      </c>
      <c r="K1889" s="3" t="s">
        <v>166</v>
      </c>
      <c r="L1889" s="17" t="str">
        <f t="shared" si="132"/>
        <v>30/05/2021 20:25</v>
      </c>
      <c r="M1889" s="4">
        <v>44346</v>
      </c>
      <c r="N1889" s="3" t="s">
        <v>466</v>
      </c>
      <c r="O1889" s="17" t="str">
        <f t="shared" si="133"/>
        <v>30/05/2021 21:14</v>
      </c>
      <c r="P1889" s="24">
        <f t="shared" si="134"/>
        <v>3.4027777779556345E-2</v>
      </c>
      <c r="Q1889" s="28">
        <v>0</v>
      </c>
      <c r="R1889" s="27">
        <f t="shared" si="135"/>
        <v>49.000000002561137</v>
      </c>
      <c r="S1889" s="3" t="s">
        <v>4</v>
      </c>
      <c r="T1889" s="3" t="s">
        <v>2423</v>
      </c>
      <c r="U1889" s="3" t="s">
        <v>2497</v>
      </c>
      <c r="V1889" s="3" t="s">
        <v>2498</v>
      </c>
      <c r="W1889" s="5">
        <v>0</v>
      </c>
      <c r="X1889" s="5">
        <v>0</v>
      </c>
      <c r="Y1889" s="5">
        <v>0</v>
      </c>
      <c r="Z1889" s="5">
        <v>0</v>
      </c>
      <c r="AA1889" s="5">
        <v>0.02</v>
      </c>
      <c r="AB1889" s="5">
        <v>0</v>
      </c>
      <c r="AC1889" s="5">
        <v>0</v>
      </c>
      <c r="AD1889" s="5">
        <v>0</v>
      </c>
      <c r="AE1889" s="2">
        <v>2</v>
      </c>
      <c r="AF1889" s="2">
        <v>0</v>
      </c>
      <c r="AG1889" s="2">
        <v>0</v>
      </c>
      <c r="AH1889" s="2">
        <v>0</v>
      </c>
      <c r="AI1889" s="2">
        <v>0</v>
      </c>
      <c r="AJ1889" s="2">
        <v>1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 t="s">
        <v>4</v>
      </c>
      <c r="AT1889" s="2" t="s">
        <v>4</v>
      </c>
    </row>
    <row r="1890" spans="1:46" x14ac:dyDescent="0.2">
      <c r="A1890" s="2">
        <v>1665636</v>
      </c>
      <c r="B1890" s="2">
        <v>857725</v>
      </c>
      <c r="C1890" s="7">
        <v>22.069088502560501</v>
      </c>
      <c r="D1890" s="7">
        <v>40.975231061086198</v>
      </c>
      <c r="E1890" s="19" t="s">
        <v>2422</v>
      </c>
      <c r="F1890" s="46">
        <f>INDEX(Δεδομένα!$P:$P,MATCH('2021'!E1890,Δεδομένα!$O:$O,0))</f>
        <v>62</v>
      </c>
      <c r="G1890" s="49" t="s">
        <v>2170</v>
      </c>
      <c r="H1890" s="51" t="str">
        <f>INDEX(Δεδομένα!B$1:B$51,MATCH('2021'!G1890,Δεδομένα!A$1:A$51,0))</f>
        <v>ΚΕΝΤΡΙΚΗΣ ΜΑΚΕΔΟΝΙΑΣ</v>
      </c>
      <c r="I1890" s="53">
        <f>INDEX(Δεδομένα!E$1:E$13,MATCH('2021'!H1890,Δεδομένα!D$1:D$13,0))</f>
        <v>3</v>
      </c>
      <c r="J1890" s="4">
        <v>44347</v>
      </c>
      <c r="K1890" s="3" t="s">
        <v>221</v>
      </c>
      <c r="L1890" s="17" t="str">
        <f t="shared" si="132"/>
        <v>31/05/2021 16:15</v>
      </c>
      <c r="M1890" s="4">
        <v>44347</v>
      </c>
      <c r="N1890" s="3" t="s">
        <v>510</v>
      </c>
      <c r="O1890" s="17" t="str">
        <f t="shared" si="133"/>
        <v>31/05/2021 17:20</v>
      </c>
      <c r="P1890" s="24">
        <f t="shared" si="134"/>
        <v>4.5138888883229811E-2</v>
      </c>
      <c r="Q1890" s="28">
        <v>0</v>
      </c>
      <c r="R1890" s="27">
        <f t="shared" si="135"/>
        <v>64.999999991850927</v>
      </c>
      <c r="S1890" s="3" t="s">
        <v>4</v>
      </c>
      <c r="T1890" s="3" t="s">
        <v>2423</v>
      </c>
      <c r="U1890" s="3" t="s">
        <v>2451</v>
      </c>
      <c r="V1890" s="3" t="s">
        <v>2452</v>
      </c>
      <c r="W1890" s="5">
        <v>0</v>
      </c>
      <c r="X1890" s="5">
        <v>0</v>
      </c>
      <c r="Y1890" s="5">
        <v>0</v>
      </c>
      <c r="Z1890" s="5">
        <v>0.01</v>
      </c>
      <c r="AA1890" s="5">
        <v>0</v>
      </c>
      <c r="AB1890" s="5">
        <v>0</v>
      </c>
      <c r="AC1890" s="5">
        <v>0</v>
      </c>
      <c r="AD1890" s="5">
        <v>0</v>
      </c>
      <c r="AE1890" s="2">
        <v>2</v>
      </c>
      <c r="AF1890" s="2">
        <v>0</v>
      </c>
      <c r="AG1890" s="2">
        <v>0</v>
      </c>
      <c r="AH1890" s="2">
        <v>0</v>
      </c>
      <c r="AI1890" s="2">
        <v>0</v>
      </c>
      <c r="AJ1890" s="2">
        <v>1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 t="s">
        <v>4</v>
      </c>
      <c r="AT1890" s="2" t="s">
        <v>4</v>
      </c>
    </row>
    <row r="1891" spans="1:46" x14ac:dyDescent="0.2">
      <c r="A1891" s="2">
        <v>1665937</v>
      </c>
      <c r="B1891" s="2">
        <v>857847</v>
      </c>
      <c r="C1891" s="7">
        <v>22.075556380615101</v>
      </c>
      <c r="D1891" s="7">
        <v>40.972800752915497</v>
      </c>
      <c r="E1891" s="19" t="s">
        <v>2422</v>
      </c>
      <c r="F1891" s="46">
        <f>INDEX(Δεδομένα!$P:$P,MATCH('2021'!E1891,Δεδομένα!$O:$O,0))</f>
        <v>62</v>
      </c>
      <c r="G1891" s="49" t="s">
        <v>2170</v>
      </c>
      <c r="H1891" s="51" t="str">
        <f>INDEX(Δεδομένα!B$1:B$51,MATCH('2021'!G1891,Δεδομένα!A$1:A$51,0))</f>
        <v>ΚΕΝΤΡΙΚΗΣ ΜΑΚΕΔΟΝΙΑΣ</v>
      </c>
      <c r="I1891" s="53">
        <f>INDEX(Δεδομένα!E$1:E$13,MATCH('2021'!H1891,Δεδομένα!D$1:D$13,0))</f>
        <v>3</v>
      </c>
      <c r="J1891" s="4">
        <v>44348</v>
      </c>
      <c r="K1891" s="3" t="s">
        <v>2499</v>
      </c>
      <c r="L1891" s="17" t="str">
        <f t="shared" si="132"/>
        <v>01/06/2021 08:32</v>
      </c>
      <c r="M1891" s="4">
        <v>44348</v>
      </c>
      <c r="N1891" s="3" t="s">
        <v>905</v>
      </c>
      <c r="O1891" s="17" t="str">
        <f t="shared" si="133"/>
        <v>01/06/2021 08:55</v>
      </c>
      <c r="P1891" s="24">
        <f t="shared" si="134"/>
        <v>1.5972222223354038E-2</v>
      </c>
      <c r="Q1891" s="28">
        <v>0</v>
      </c>
      <c r="R1891" s="27">
        <f t="shared" si="135"/>
        <v>23.000000001629815</v>
      </c>
      <c r="S1891" s="3" t="s">
        <v>4</v>
      </c>
      <c r="T1891" s="3" t="s">
        <v>2423</v>
      </c>
      <c r="U1891" s="3" t="s">
        <v>2451</v>
      </c>
      <c r="V1891" s="3" t="s">
        <v>2452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0.7</v>
      </c>
      <c r="AC1891" s="5">
        <v>0</v>
      </c>
      <c r="AD1891" s="5">
        <v>0</v>
      </c>
      <c r="AE1891" s="2">
        <v>2</v>
      </c>
      <c r="AF1891" s="2">
        <v>0</v>
      </c>
      <c r="AG1891" s="2">
        <v>0</v>
      </c>
      <c r="AH1891" s="2">
        <v>0</v>
      </c>
      <c r="AI1891" s="2">
        <v>0</v>
      </c>
      <c r="AJ1891" s="2">
        <v>1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 t="s">
        <v>4</v>
      </c>
      <c r="AT1891" s="2" t="s">
        <v>4</v>
      </c>
    </row>
    <row r="1892" spans="1:46" x14ac:dyDescent="0.2">
      <c r="A1892" s="2">
        <v>1666477</v>
      </c>
      <c r="B1892" s="2">
        <v>858265</v>
      </c>
      <c r="C1892" s="7">
        <v>22.145126783853701</v>
      </c>
      <c r="D1892" s="7">
        <v>41.008564661205</v>
      </c>
      <c r="E1892" s="19" t="s">
        <v>2422</v>
      </c>
      <c r="F1892" s="46">
        <f>INDEX(Δεδομένα!$P:$P,MATCH('2021'!E1892,Δεδομένα!$O:$O,0))</f>
        <v>62</v>
      </c>
      <c r="G1892" s="49" t="s">
        <v>2170</v>
      </c>
      <c r="H1892" s="51" t="str">
        <f>INDEX(Δεδομένα!B$1:B$51,MATCH('2021'!G1892,Δεδομένα!A$1:A$51,0))</f>
        <v>ΚΕΝΤΡΙΚΗΣ ΜΑΚΕΔΟΝΙΑΣ</v>
      </c>
      <c r="I1892" s="53">
        <f>INDEX(Δεδομένα!E$1:E$13,MATCH('2021'!H1892,Δεδομένα!D$1:D$13,0))</f>
        <v>3</v>
      </c>
      <c r="J1892" s="4">
        <v>44349</v>
      </c>
      <c r="K1892" s="3" t="s">
        <v>461</v>
      </c>
      <c r="L1892" s="17" t="str">
        <f t="shared" si="132"/>
        <v>02/06/2021 17:00</v>
      </c>
      <c r="M1892" s="4">
        <v>44349</v>
      </c>
      <c r="N1892" s="3" t="s">
        <v>23</v>
      </c>
      <c r="O1892" s="17" t="str">
        <f t="shared" si="133"/>
        <v>02/06/2021 19:35</v>
      </c>
      <c r="P1892" s="24">
        <f t="shared" si="134"/>
        <v>0.10763888888322981</v>
      </c>
      <c r="Q1892" s="28">
        <v>0</v>
      </c>
      <c r="R1892" s="27">
        <f t="shared" si="135"/>
        <v>154.99999999185093</v>
      </c>
      <c r="S1892" s="3" t="s">
        <v>4</v>
      </c>
      <c r="T1892" s="3" t="s">
        <v>2423</v>
      </c>
      <c r="U1892" s="3" t="s">
        <v>2485</v>
      </c>
      <c r="V1892" s="3" t="s">
        <v>2495</v>
      </c>
      <c r="W1892" s="5">
        <v>0</v>
      </c>
      <c r="X1892" s="5">
        <v>0</v>
      </c>
      <c r="Y1892" s="5">
        <v>0</v>
      </c>
      <c r="Z1892" s="5">
        <v>0</v>
      </c>
      <c r="AA1892" s="5">
        <v>0.5</v>
      </c>
      <c r="AB1892" s="5">
        <v>0</v>
      </c>
      <c r="AC1892" s="5">
        <v>0.1</v>
      </c>
      <c r="AD1892" s="5">
        <v>0</v>
      </c>
      <c r="AE1892" s="2">
        <v>2</v>
      </c>
      <c r="AF1892" s="2">
        <v>0</v>
      </c>
      <c r="AG1892" s="2">
        <v>0</v>
      </c>
      <c r="AH1892" s="2">
        <v>0</v>
      </c>
      <c r="AI1892" s="2">
        <v>0</v>
      </c>
      <c r="AJ1892" s="2">
        <v>1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 t="s">
        <v>4</v>
      </c>
      <c r="AT1892" s="2" t="s">
        <v>4</v>
      </c>
    </row>
    <row r="1893" spans="1:46" x14ac:dyDescent="0.2">
      <c r="A1893" s="2">
        <v>1666999</v>
      </c>
      <c r="B1893" s="2">
        <v>858760</v>
      </c>
      <c r="C1893" s="7">
        <v>22.144316504700601</v>
      </c>
      <c r="D1893" s="7">
        <v>41.008879167652999</v>
      </c>
      <c r="E1893" s="19" t="s">
        <v>2422</v>
      </c>
      <c r="F1893" s="46">
        <f>INDEX(Δεδομένα!$P:$P,MATCH('2021'!E1893,Δεδομένα!$O:$O,0))</f>
        <v>62</v>
      </c>
      <c r="G1893" s="49" t="s">
        <v>2170</v>
      </c>
      <c r="H1893" s="51" t="str">
        <f>INDEX(Δεδομένα!B$1:B$51,MATCH('2021'!G1893,Δεδομένα!A$1:A$51,0))</f>
        <v>ΚΕΝΤΡΙΚΗΣ ΜΑΚΕΔΟΝΙΑΣ</v>
      </c>
      <c r="I1893" s="53">
        <f>INDEX(Δεδομένα!E$1:E$13,MATCH('2021'!H1893,Δεδομένα!D$1:D$13,0))</f>
        <v>3</v>
      </c>
      <c r="J1893" s="4">
        <v>44351</v>
      </c>
      <c r="K1893" s="3" t="s">
        <v>2500</v>
      </c>
      <c r="L1893" s="17" t="str">
        <f t="shared" si="132"/>
        <v>04/06/2021 14:38</v>
      </c>
      <c r="M1893" s="4">
        <v>44351</v>
      </c>
      <c r="N1893" s="3" t="s">
        <v>461</v>
      </c>
      <c r="O1893" s="17" t="str">
        <f t="shared" si="133"/>
        <v>04/06/2021 17:00</v>
      </c>
      <c r="P1893" s="24">
        <f t="shared" si="134"/>
        <v>9.8611111112404615E-2</v>
      </c>
      <c r="Q1893" s="28">
        <v>0</v>
      </c>
      <c r="R1893" s="27">
        <f t="shared" si="135"/>
        <v>142.00000000186265</v>
      </c>
      <c r="S1893" s="3" t="s">
        <v>4</v>
      </c>
      <c r="T1893" s="3" t="s">
        <v>2423</v>
      </c>
      <c r="U1893" s="3" t="s">
        <v>2497</v>
      </c>
      <c r="V1893" s="3" t="s">
        <v>2439</v>
      </c>
      <c r="W1893" s="5">
        <v>0</v>
      </c>
      <c r="X1893" s="5">
        <v>0</v>
      </c>
      <c r="Y1893" s="5">
        <v>0</v>
      </c>
      <c r="Z1893" s="5">
        <v>2</v>
      </c>
      <c r="AA1893" s="5">
        <v>0</v>
      </c>
      <c r="AB1893" s="5">
        <v>0</v>
      </c>
      <c r="AC1893" s="5">
        <v>0</v>
      </c>
      <c r="AD1893" s="5">
        <v>0</v>
      </c>
      <c r="AE1893" s="2">
        <v>4</v>
      </c>
      <c r="AF1893" s="2">
        <v>0</v>
      </c>
      <c r="AG1893" s="2">
        <v>0</v>
      </c>
      <c r="AH1893" s="2">
        <v>0</v>
      </c>
      <c r="AI1893" s="2">
        <v>0</v>
      </c>
      <c r="AJ1893" s="2">
        <v>2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 t="s">
        <v>4</v>
      </c>
      <c r="AT1893" s="2" t="s">
        <v>4</v>
      </c>
    </row>
    <row r="1894" spans="1:46" x14ac:dyDescent="0.2">
      <c r="A1894" s="2">
        <v>1667065</v>
      </c>
      <c r="B1894" s="2">
        <v>859381</v>
      </c>
      <c r="C1894" s="7">
        <v>22.054926285302699</v>
      </c>
      <c r="D1894" s="7">
        <v>40.9854877818684</v>
      </c>
      <c r="E1894" s="19" t="s">
        <v>2422</v>
      </c>
      <c r="F1894" s="46">
        <f>INDEX(Δεδομένα!$P:$P,MATCH('2021'!E1894,Δεδομένα!$O:$O,0))</f>
        <v>62</v>
      </c>
      <c r="G1894" s="49" t="s">
        <v>2170</v>
      </c>
      <c r="H1894" s="51" t="str">
        <f>INDEX(Δεδομένα!B$1:B$51,MATCH('2021'!G1894,Δεδομένα!A$1:A$51,0))</f>
        <v>ΚΕΝΤΡΙΚΗΣ ΜΑΚΕΔΟΝΙΑΣ</v>
      </c>
      <c r="I1894" s="53">
        <f>INDEX(Δεδομένα!E$1:E$13,MATCH('2021'!H1894,Δεδομένα!D$1:D$13,0))</f>
        <v>3</v>
      </c>
      <c r="J1894" s="4">
        <v>44353</v>
      </c>
      <c r="K1894" s="3" t="s">
        <v>697</v>
      </c>
      <c r="L1894" s="17" t="str">
        <f t="shared" si="132"/>
        <v>06/06/2021 17:40</v>
      </c>
      <c r="M1894" s="4">
        <v>44353</v>
      </c>
      <c r="N1894" s="3" t="s">
        <v>111</v>
      </c>
      <c r="O1894" s="17" t="str">
        <f t="shared" si="133"/>
        <v>06/06/2021 19:20</v>
      </c>
      <c r="P1894" s="24">
        <f t="shared" si="134"/>
        <v>6.9444444445252884E-2</v>
      </c>
      <c r="Q1894" s="28">
        <v>0</v>
      </c>
      <c r="R1894" s="27">
        <f t="shared" si="135"/>
        <v>100.00000000116415</v>
      </c>
      <c r="S1894" s="3" t="s">
        <v>4</v>
      </c>
      <c r="T1894" s="3" t="s">
        <v>2423</v>
      </c>
      <c r="U1894" s="3" t="s">
        <v>2434</v>
      </c>
      <c r="V1894" s="3" t="s">
        <v>2445</v>
      </c>
      <c r="W1894" s="5">
        <v>0</v>
      </c>
      <c r="X1894" s="5">
        <v>0</v>
      </c>
      <c r="Y1894" s="5">
        <v>0</v>
      </c>
      <c r="Z1894" s="5">
        <v>0.08</v>
      </c>
      <c r="AA1894" s="5">
        <v>0</v>
      </c>
      <c r="AB1894" s="5">
        <v>0</v>
      </c>
      <c r="AC1894" s="5">
        <v>0</v>
      </c>
      <c r="AD1894" s="5">
        <v>0</v>
      </c>
      <c r="AE1894" s="2">
        <v>3</v>
      </c>
      <c r="AF1894" s="2">
        <v>0</v>
      </c>
      <c r="AG1894" s="2">
        <v>0</v>
      </c>
      <c r="AH1894" s="2">
        <v>0</v>
      </c>
      <c r="AI1894" s="2">
        <v>0</v>
      </c>
      <c r="AJ1894" s="2">
        <v>1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 t="s">
        <v>4</v>
      </c>
      <c r="AT1894" s="2" t="s">
        <v>4</v>
      </c>
    </row>
    <row r="1895" spans="1:46" x14ac:dyDescent="0.2">
      <c r="A1895" s="2">
        <v>1669579</v>
      </c>
      <c r="B1895" s="2">
        <v>861825</v>
      </c>
      <c r="C1895" s="7">
        <v>22.071811277841299</v>
      </c>
      <c r="D1895" s="7">
        <v>40.958518550814198</v>
      </c>
      <c r="E1895" s="19" t="s">
        <v>2422</v>
      </c>
      <c r="F1895" s="46">
        <f>INDEX(Δεδομένα!$P:$P,MATCH('2021'!E1895,Δεδομένα!$O:$O,0))</f>
        <v>62</v>
      </c>
      <c r="G1895" s="49" t="s">
        <v>2170</v>
      </c>
      <c r="H1895" s="51" t="str">
        <f>INDEX(Δεδομένα!B$1:B$51,MATCH('2021'!G1895,Δεδομένα!A$1:A$51,0))</f>
        <v>ΚΕΝΤΡΙΚΗΣ ΜΑΚΕΔΟΝΙΑΣ</v>
      </c>
      <c r="I1895" s="53">
        <f>INDEX(Δεδομένα!E$1:E$13,MATCH('2021'!H1895,Δεδομένα!D$1:D$13,0))</f>
        <v>3</v>
      </c>
      <c r="J1895" s="4">
        <v>44361</v>
      </c>
      <c r="K1895" s="3" t="s">
        <v>281</v>
      </c>
      <c r="L1895" s="17" t="str">
        <f t="shared" si="132"/>
        <v>14/06/2021 19:18</v>
      </c>
      <c r="M1895" s="4">
        <v>44361</v>
      </c>
      <c r="N1895" s="3" t="s">
        <v>696</v>
      </c>
      <c r="O1895" s="17" t="str">
        <f t="shared" si="133"/>
        <v>14/06/2021 19:39</v>
      </c>
      <c r="P1895" s="24">
        <f t="shared" si="134"/>
        <v>1.4583333329937886E-2</v>
      </c>
      <c r="Q1895" s="28">
        <v>0</v>
      </c>
      <c r="R1895" s="27">
        <f t="shared" si="135"/>
        <v>20.999999995110556</v>
      </c>
      <c r="S1895" s="3" t="s">
        <v>4</v>
      </c>
      <c r="T1895" s="3" t="s">
        <v>2423</v>
      </c>
      <c r="U1895" s="3" t="s">
        <v>2492</v>
      </c>
      <c r="V1895" s="3" t="s">
        <v>2493</v>
      </c>
      <c r="W1895" s="5">
        <v>0</v>
      </c>
      <c r="X1895" s="5">
        <v>0</v>
      </c>
      <c r="Y1895" s="5">
        <v>0</v>
      </c>
      <c r="Z1895" s="5">
        <v>0.1</v>
      </c>
      <c r="AA1895" s="5">
        <v>0</v>
      </c>
      <c r="AB1895" s="5">
        <v>0</v>
      </c>
      <c r="AC1895" s="5">
        <v>0</v>
      </c>
      <c r="AD1895" s="5">
        <v>0</v>
      </c>
      <c r="AE1895" s="2">
        <v>2</v>
      </c>
      <c r="AF1895" s="2">
        <v>0</v>
      </c>
      <c r="AG1895" s="2">
        <v>0</v>
      </c>
      <c r="AH1895" s="2">
        <v>0</v>
      </c>
      <c r="AI1895" s="2">
        <v>0</v>
      </c>
      <c r="AJ1895" s="2">
        <v>1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 t="s">
        <v>4</v>
      </c>
      <c r="AT1895" s="2" t="s">
        <v>4</v>
      </c>
    </row>
    <row r="1896" spans="1:46" x14ac:dyDescent="0.2">
      <c r="A1896" s="2">
        <v>1670596</v>
      </c>
      <c r="B1896" s="2">
        <v>862420</v>
      </c>
      <c r="C1896" s="7">
        <v>22.0710143619132</v>
      </c>
      <c r="D1896" s="7">
        <v>40.972704983899703</v>
      </c>
      <c r="E1896" s="19" t="s">
        <v>2422</v>
      </c>
      <c r="F1896" s="46">
        <f>INDEX(Δεδομένα!$P:$P,MATCH('2021'!E1896,Δεδομένα!$O:$O,0))</f>
        <v>62</v>
      </c>
      <c r="G1896" s="49" t="s">
        <v>2170</v>
      </c>
      <c r="H1896" s="51" t="str">
        <f>INDEX(Δεδομένα!B$1:B$51,MATCH('2021'!G1896,Δεδομένα!A$1:A$51,0))</f>
        <v>ΚΕΝΤΡΙΚΗΣ ΜΑΚΕΔΟΝΙΑΣ</v>
      </c>
      <c r="I1896" s="53">
        <f>INDEX(Δεδομένα!E$1:E$13,MATCH('2021'!H1896,Δεδομένα!D$1:D$13,0))</f>
        <v>3</v>
      </c>
      <c r="J1896" s="4">
        <v>44364</v>
      </c>
      <c r="K1896" s="3" t="s">
        <v>495</v>
      </c>
      <c r="L1896" s="17" t="str">
        <f t="shared" si="132"/>
        <v>17/06/2021 08:50</v>
      </c>
      <c r="M1896" s="4">
        <v>44364</v>
      </c>
      <c r="N1896" s="3" t="s">
        <v>2501</v>
      </c>
      <c r="O1896" s="17" t="str">
        <f t="shared" si="133"/>
        <v>17/06/2021 10:31</v>
      </c>
      <c r="P1896" s="24">
        <f t="shared" si="134"/>
        <v>7.013888889196096E-2</v>
      </c>
      <c r="Q1896" s="28">
        <v>0</v>
      </c>
      <c r="R1896" s="27">
        <f t="shared" si="135"/>
        <v>101.00000000442378</v>
      </c>
      <c r="S1896" s="3" t="s">
        <v>4</v>
      </c>
      <c r="T1896" s="3" t="s">
        <v>2423</v>
      </c>
      <c r="U1896" s="3" t="s">
        <v>2451</v>
      </c>
      <c r="V1896" s="3" t="s">
        <v>2474</v>
      </c>
      <c r="W1896" s="5">
        <v>0</v>
      </c>
      <c r="X1896" s="5">
        <v>0</v>
      </c>
      <c r="Y1896" s="5">
        <v>0</v>
      </c>
      <c r="Z1896" s="5">
        <v>0</v>
      </c>
      <c r="AA1896" s="5">
        <v>0.1</v>
      </c>
      <c r="AB1896" s="5">
        <v>0</v>
      </c>
      <c r="AC1896" s="5">
        <v>0</v>
      </c>
      <c r="AD1896" s="5">
        <v>0</v>
      </c>
      <c r="AE1896" s="2">
        <v>4</v>
      </c>
      <c r="AF1896" s="2">
        <v>0</v>
      </c>
      <c r="AG1896" s="2">
        <v>0</v>
      </c>
      <c r="AH1896" s="2">
        <v>0</v>
      </c>
      <c r="AI1896" s="2">
        <v>0</v>
      </c>
      <c r="AJ1896" s="2">
        <v>2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 t="s">
        <v>4</v>
      </c>
      <c r="AT1896" s="2" t="s">
        <v>4</v>
      </c>
    </row>
    <row r="1897" spans="1:46" x14ac:dyDescent="0.2">
      <c r="A1897" s="2">
        <v>1670608</v>
      </c>
      <c r="B1897" s="2">
        <v>862580</v>
      </c>
      <c r="C1897" s="7">
        <v>22.074201308124501</v>
      </c>
      <c r="D1897" s="7">
        <v>40.913708549347199</v>
      </c>
      <c r="E1897" s="19" t="s">
        <v>2422</v>
      </c>
      <c r="F1897" s="46">
        <f>INDEX(Δεδομένα!$P:$P,MATCH('2021'!E1897,Δεδομένα!$O:$O,0))</f>
        <v>62</v>
      </c>
      <c r="G1897" s="49" t="s">
        <v>2170</v>
      </c>
      <c r="H1897" s="51" t="str">
        <f>INDEX(Δεδομένα!B$1:B$51,MATCH('2021'!G1897,Δεδομένα!A$1:A$51,0))</f>
        <v>ΚΕΝΤΡΙΚΗΣ ΜΑΚΕΔΟΝΙΑΣ</v>
      </c>
      <c r="I1897" s="53">
        <f>INDEX(Δεδομένα!E$1:E$13,MATCH('2021'!H1897,Δεδομένα!D$1:D$13,0))</f>
        <v>3</v>
      </c>
      <c r="J1897" s="4">
        <v>44364</v>
      </c>
      <c r="K1897" s="3" t="s">
        <v>474</v>
      </c>
      <c r="L1897" s="17" t="str">
        <f t="shared" si="132"/>
        <v>17/06/2021 16:50</v>
      </c>
      <c r="M1897" s="4">
        <v>44364</v>
      </c>
      <c r="N1897" s="3" t="s">
        <v>17</v>
      </c>
      <c r="O1897" s="17" t="str">
        <f t="shared" si="133"/>
        <v>17/06/2021 18:00</v>
      </c>
      <c r="P1897" s="24">
        <f t="shared" si="134"/>
        <v>4.8611111109494232E-2</v>
      </c>
      <c r="Q1897" s="28">
        <v>0</v>
      </c>
      <c r="R1897" s="27">
        <f t="shared" si="135"/>
        <v>69.999999997671694</v>
      </c>
      <c r="S1897" s="3" t="s">
        <v>4</v>
      </c>
      <c r="T1897" s="3" t="s">
        <v>2423</v>
      </c>
      <c r="U1897" s="3" t="s">
        <v>2502</v>
      </c>
      <c r="V1897" s="3" t="s">
        <v>2503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3</v>
      </c>
      <c r="AC1897" s="5">
        <v>0</v>
      </c>
      <c r="AD1897" s="5">
        <v>0</v>
      </c>
      <c r="AE1897" s="2">
        <v>2</v>
      </c>
      <c r="AF1897" s="2">
        <v>0</v>
      </c>
      <c r="AG1897" s="2">
        <v>0</v>
      </c>
      <c r="AH1897" s="2">
        <v>0</v>
      </c>
      <c r="AI1897" s="2">
        <v>0</v>
      </c>
      <c r="AJ1897" s="2">
        <v>1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 t="s">
        <v>4</v>
      </c>
      <c r="AT1897" s="2" t="s">
        <v>4</v>
      </c>
    </row>
    <row r="1898" spans="1:46" x14ac:dyDescent="0.2">
      <c r="A1898" s="2">
        <v>1671137</v>
      </c>
      <c r="B1898" s="2">
        <v>863317</v>
      </c>
      <c r="C1898" s="7">
        <v>22.058370794578899</v>
      </c>
      <c r="D1898" s="7">
        <v>40.999667263731098</v>
      </c>
      <c r="E1898" s="19" t="s">
        <v>2422</v>
      </c>
      <c r="F1898" s="46">
        <f>INDEX(Δεδομένα!$P:$P,MATCH('2021'!E1898,Δεδομένα!$O:$O,0))</f>
        <v>62</v>
      </c>
      <c r="G1898" s="49" t="s">
        <v>2170</v>
      </c>
      <c r="H1898" s="51" t="str">
        <f>INDEX(Δεδομένα!B$1:B$51,MATCH('2021'!G1898,Δεδομένα!A$1:A$51,0))</f>
        <v>ΚΕΝΤΡΙΚΗΣ ΜΑΚΕΔΟΝΙΑΣ</v>
      </c>
      <c r="I1898" s="53">
        <f>INDEX(Δεδομένα!E$1:E$13,MATCH('2021'!H1898,Δεδομένα!D$1:D$13,0))</f>
        <v>3</v>
      </c>
      <c r="J1898" s="4">
        <v>44367</v>
      </c>
      <c r="K1898" s="3" t="s">
        <v>447</v>
      </c>
      <c r="L1898" s="17" t="str">
        <f t="shared" si="132"/>
        <v>20/06/2021 13:40</v>
      </c>
      <c r="M1898" s="4">
        <v>44367</v>
      </c>
      <c r="N1898" s="3" t="s">
        <v>196</v>
      </c>
      <c r="O1898" s="17" t="str">
        <f t="shared" si="133"/>
        <v>20/06/2021 14:15</v>
      </c>
      <c r="P1898" s="24">
        <f t="shared" si="134"/>
        <v>2.4305555554747116E-2</v>
      </c>
      <c r="Q1898" s="28">
        <v>0</v>
      </c>
      <c r="R1898" s="27">
        <f t="shared" si="135"/>
        <v>34.999999998835847</v>
      </c>
      <c r="S1898" s="3" t="s">
        <v>4</v>
      </c>
      <c r="T1898" s="3" t="s">
        <v>2423</v>
      </c>
      <c r="U1898" s="3" t="s">
        <v>2451</v>
      </c>
      <c r="V1898" s="3" t="s">
        <v>2445</v>
      </c>
      <c r="W1898" s="5">
        <v>0</v>
      </c>
      <c r="X1898" s="5">
        <v>0</v>
      </c>
      <c r="Y1898" s="5">
        <v>0</v>
      </c>
      <c r="Z1898" s="5">
        <v>0</v>
      </c>
      <c r="AA1898" s="5">
        <v>0.01</v>
      </c>
      <c r="AB1898" s="5">
        <v>0</v>
      </c>
      <c r="AC1898" s="5">
        <v>0</v>
      </c>
      <c r="AD1898" s="5">
        <v>0</v>
      </c>
      <c r="AE1898" s="2">
        <v>2</v>
      </c>
      <c r="AF1898" s="2">
        <v>0</v>
      </c>
      <c r="AG1898" s="2">
        <v>0</v>
      </c>
      <c r="AH1898" s="2">
        <v>0</v>
      </c>
      <c r="AI1898" s="2">
        <v>0</v>
      </c>
      <c r="AJ1898" s="2">
        <v>1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 t="s">
        <v>4</v>
      </c>
      <c r="AT1898" s="2" t="s">
        <v>4</v>
      </c>
    </row>
    <row r="1899" spans="1:46" x14ac:dyDescent="0.2">
      <c r="A1899" s="2">
        <v>1671822</v>
      </c>
      <c r="B1899" s="2">
        <v>864382</v>
      </c>
      <c r="C1899" s="7">
        <v>22.072050638352302</v>
      </c>
      <c r="D1899" s="7">
        <v>40.9737393241844</v>
      </c>
      <c r="E1899" s="19" t="s">
        <v>2422</v>
      </c>
      <c r="F1899" s="46">
        <f>INDEX(Δεδομένα!$P:$P,MATCH('2021'!E1899,Δεδομένα!$O:$O,0))</f>
        <v>62</v>
      </c>
      <c r="G1899" s="49" t="s">
        <v>2170</v>
      </c>
      <c r="H1899" s="51" t="str">
        <f>INDEX(Δεδομένα!B$1:B$51,MATCH('2021'!G1899,Δεδομένα!A$1:A$51,0))</f>
        <v>ΚΕΝΤΡΙΚΗΣ ΜΑΚΕΔΟΝΙΑΣ</v>
      </c>
      <c r="I1899" s="53">
        <f>INDEX(Δεδομένα!E$1:E$13,MATCH('2021'!H1899,Δεδομένα!D$1:D$13,0))</f>
        <v>3</v>
      </c>
      <c r="J1899" s="4">
        <v>44370</v>
      </c>
      <c r="K1899" s="3" t="s">
        <v>1345</v>
      </c>
      <c r="L1899" s="17" t="str">
        <f t="shared" si="132"/>
        <v>23/06/2021 23:00</v>
      </c>
      <c r="M1899" s="4">
        <v>44370</v>
      </c>
      <c r="N1899" s="3" t="s">
        <v>2504</v>
      </c>
      <c r="O1899" s="17" t="str">
        <f t="shared" si="133"/>
        <v>23/06/2021 23:26</v>
      </c>
      <c r="P1899" s="24">
        <f t="shared" si="134"/>
        <v>1.8055555556202307E-2</v>
      </c>
      <c r="Q1899" s="28">
        <v>0</v>
      </c>
      <c r="R1899" s="27">
        <f t="shared" si="135"/>
        <v>26.000000000931323</v>
      </c>
      <c r="S1899" s="3" t="s">
        <v>4</v>
      </c>
      <c r="T1899" s="3" t="s">
        <v>2423</v>
      </c>
      <c r="U1899" s="3" t="s">
        <v>2451</v>
      </c>
      <c r="V1899" s="3" t="s">
        <v>2505</v>
      </c>
      <c r="W1899" s="5">
        <v>0</v>
      </c>
      <c r="X1899" s="5">
        <v>0</v>
      </c>
      <c r="Y1899" s="5">
        <v>0</v>
      </c>
      <c r="Z1899" s="5">
        <v>0</v>
      </c>
      <c r="AA1899" s="5">
        <v>0.01</v>
      </c>
      <c r="AB1899" s="5">
        <v>0</v>
      </c>
      <c r="AC1899" s="5">
        <v>0</v>
      </c>
      <c r="AD1899" s="5">
        <v>0</v>
      </c>
      <c r="AE1899" s="2">
        <v>2</v>
      </c>
      <c r="AF1899" s="2">
        <v>0</v>
      </c>
      <c r="AG1899" s="2">
        <v>0</v>
      </c>
      <c r="AH1899" s="2">
        <v>0</v>
      </c>
      <c r="AI1899" s="2">
        <v>0</v>
      </c>
      <c r="AJ1899" s="2">
        <v>1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 t="s">
        <v>4</v>
      </c>
      <c r="AT1899" s="2" t="s">
        <v>4</v>
      </c>
    </row>
    <row r="1900" spans="1:46" x14ac:dyDescent="0.2">
      <c r="A1900" s="2">
        <v>1674060</v>
      </c>
      <c r="B1900" s="2">
        <v>866487</v>
      </c>
      <c r="C1900" s="7">
        <v>22.141681932133999</v>
      </c>
      <c r="D1900" s="7">
        <v>40.985544666027302</v>
      </c>
      <c r="E1900" s="19" t="s">
        <v>2422</v>
      </c>
      <c r="F1900" s="46">
        <f>INDEX(Δεδομένα!$P:$P,MATCH('2021'!E1900,Δεδομένα!$O:$O,0))</f>
        <v>62</v>
      </c>
      <c r="G1900" s="49" t="s">
        <v>2170</v>
      </c>
      <c r="H1900" s="51" t="str">
        <f>INDEX(Δεδομένα!B$1:B$51,MATCH('2021'!G1900,Δεδομένα!A$1:A$51,0))</f>
        <v>ΚΕΝΤΡΙΚΗΣ ΜΑΚΕΔΟΝΙΑΣ</v>
      </c>
      <c r="I1900" s="53">
        <f>INDEX(Δεδομένα!E$1:E$13,MATCH('2021'!H1900,Δεδομένα!D$1:D$13,0))</f>
        <v>3</v>
      </c>
      <c r="J1900" s="4">
        <v>44377</v>
      </c>
      <c r="K1900" s="3" t="s">
        <v>154</v>
      </c>
      <c r="L1900" s="17" t="str">
        <f t="shared" si="132"/>
        <v>30/06/2021 13:20</v>
      </c>
      <c r="M1900" s="4">
        <v>44377</v>
      </c>
      <c r="N1900" s="3" t="s">
        <v>481</v>
      </c>
      <c r="O1900" s="17" t="str">
        <f t="shared" si="133"/>
        <v>30/06/2021 14:20</v>
      </c>
      <c r="P1900" s="24">
        <f t="shared" si="134"/>
        <v>4.1666666664241347E-2</v>
      </c>
      <c r="Q1900" s="28">
        <v>0</v>
      </c>
      <c r="R1900" s="27">
        <f t="shared" si="135"/>
        <v>59.99999999650754</v>
      </c>
      <c r="S1900" s="3" t="s">
        <v>4</v>
      </c>
      <c r="T1900" s="3" t="s">
        <v>2423</v>
      </c>
      <c r="U1900" s="3" t="s">
        <v>2497</v>
      </c>
      <c r="V1900" s="3" t="s">
        <v>2506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4</v>
      </c>
      <c r="AC1900" s="5">
        <v>0</v>
      </c>
      <c r="AD1900" s="5">
        <v>0</v>
      </c>
      <c r="AE1900" s="2">
        <v>4</v>
      </c>
      <c r="AF1900" s="2">
        <v>0</v>
      </c>
      <c r="AG1900" s="2">
        <v>0</v>
      </c>
      <c r="AH1900" s="2">
        <v>0</v>
      </c>
      <c r="AI1900" s="2">
        <v>0</v>
      </c>
      <c r="AJ1900" s="2">
        <v>2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 t="s">
        <v>4</v>
      </c>
      <c r="AT1900" s="2" t="s">
        <v>4</v>
      </c>
    </row>
    <row r="1901" spans="1:46" x14ac:dyDescent="0.2">
      <c r="A1901" s="2">
        <v>1674377</v>
      </c>
      <c r="B1901" s="2">
        <v>866881</v>
      </c>
      <c r="C1901" s="7">
        <v>21.9605714930067</v>
      </c>
      <c r="D1901" s="7">
        <v>40.914048924381603</v>
      </c>
      <c r="E1901" s="19" t="s">
        <v>2422</v>
      </c>
      <c r="F1901" s="46">
        <f>INDEX(Δεδομένα!$P:$P,MATCH('2021'!E1901,Δεδομένα!$O:$O,0))</f>
        <v>62</v>
      </c>
      <c r="G1901" s="49" t="s">
        <v>2170</v>
      </c>
      <c r="H1901" s="51" t="str">
        <f>INDEX(Δεδομένα!B$1:B$51,MATCH('2021'!G1901,Δεδομένα!A$1:A$51,0))</f>
        <v>ΚΕΝΤΡΙΚΗΣ ΜΑΚΕΔΟΝΙΑΣ</v>
      </c>
      <c r="I1901" s="53">
        <f>INDEX(Δεδομένα!E$1:E$13,MATCH('2021'!H1901,Δεδομένα!D$1:D$13,0))</f>
        <v>3</v>
      </c>
      <c r="J1901" s="4">
        <v>44378</v>
      </c>
      <c r="K1901" s="3" t="s">
        <v>671</v>
      </c>
      <c r="L1901" s="17" t="str">
        <f t="shared" si="132"/>
        <v>01/07/2021 14:36</v>
      </c>
      <c r="M1901" s="4">
        <v>44378</v>
      </c>
      <c r="N1901" s="3" t="s">
        <v>45</v>
      </c>
      <c r="O1901" s="17" t="str">
        <f t="shared" si="133"/>
        <v>01/07/2021 15:19</v>
      </c>
      <c r="P1901" s="24">
        <f t="shared" si="134"/>
        <v>2.9861111113859806E-2</v>
      </c>
      <c r="Q1901" s="28">
        <v>0</v>
      </c>
      <c r="R1901" s="27">
        <f t="shared" si="135"/>
        <v>43.000000003958121</v>
      </c>
      <c r="S1901" s="3" t="s">
        <v>4</v>
      </c>
      <c r="T1901" s="3" t="s">
        <v>2423</v>
      </c>
      <c r="U1901" s="3" t="s">
        <v>2478</v>
      </c>
      <c r="V1901" s="3" t="s">
        <v>2507</v>
      </c>
      <c r="W1901" s="5">
        <v>0</v>
      </c>
      <c r="X1901" s="5">
        <v>0</v>
      </c>
      <c r="Y1901" s="5">
        <v>0</v>
      </c>
      <c r="Z1901" s="5">
        <v>0.01</v>
      </c>
      <c r="AA1901" s="5">
        <v>0</v>
      </c>
      <c r="AB1901" s="5">
        <v>0</v>
      </c>
      <c r="AC1901" s="5">
        <v>0</v>
      </c>
      <c r="AD1901" s="5">
        <v>0</v>
      </c>
      <c r="AE1901" s="2">
        <v>2</v>
      </c>
      <c r="AF1901" s="2">
        <v>0</v>
      </c>
      <c r="AG1901" s="2">
        <v>0</v>
      </c>
      <c r="AH1901" s="2">
        <v>0</v>
      </c>
      <c r="AI1901" s="2">
        <v>0</v>
      </c>
      <c r="AJ1901" s="2">
        <v>1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 t="s">
        <v>4</v>
      </c>
      <c r="AT1901" s="2" t="s">
        <v>4</v>
      </c>
    </row>
    <row r="1902" spans="1:46" x14ac:dyDescent="0.2">
      <c r="A1902" s="2">
        <v>1674786</v>
      </c>
      <c r="B1902" s="2">
        <v>867725</v>
      </c>
      <c r="C1902" s="7">
        <v>22.026944581155298</v>
      </c>
      <c r="D1902" s="7">
        <v>40.9172886448046</v>
      </c>
      <c r="E1902" s="19" t="s">
        <v>2422</v>
      </c>
      <c r="F1902" s="46">
        <f>INDEX(Δεδομένα!$P:$P,MATCH('2021'!E1902,Δεδομένα!$O:$O,0))</f>
        <v>62</v>
      </c>
      <c r="G1902" s="49" t="s">
        <v>2170</v>
      </c>
      <c r="H1902" s="51" t="str">
        <f>INDEX(Δεδομένα!B$1:B$51,MATCH('2021'!G1902,Δεδομένα!A$1:A$51,0))</f>
        <v>ΚΕΝΤΡΙΚΗΣ ΜΑΚΕΔΟΝΙΑΣ</v>
      </c>
      <c r="I1902" s="53">
        <f>INDEX(Δεδομένα!E$1:E$13,MATCH('2021'!H1902,Δεδομένα!D$1:D$13,0))</f>
        <v>3</v>
      </c>
      <c r="J1902" s="4">
        <v>44380</v>
      </c>
      <c r="K1902" s="3" t="s">
        <v>9</v>
      </c>
      <c r="L1902" s="17" t="str">
        <f t="shared" si="132"/>
        <v>03/07/2021 18:15</v>
      </c>
      <c r="M1902" s="4">
        <v>44380</v>
      </c>
      <c r="N1902" s="3" t="s">
        <v>295</v>
      </c>
      <c r="O1902" s="17" t="str">
        <f t="shared" si="133"/>
        <v>03/07/2021 18:54</v>
      </c>
      <c r="P1902" s="24">
        <f t="shared" si="134"/>
        <v>2.7083333334303461E-2</v>
      </c>
      <c r="Q1902" s="28">
        <v>0</v>
      </c>
      <c r="R1902" s="27">
        <f t="shared" si="135"/>
        <v>39.000000001396984</v>
      </c>
      <c r="S1902" s="3" t="s">
        <v>4</v>
      </c>
      <c r="T1902" s="3" t="s">
        <v>2423</v>
      </c>
      <c r="U1902" s="3" t="s">
        <v>2443</v>
      </c>
      <c r="V1902" s="3" t="s">
        <v>2465</v>
      </c>
      <c r="W1902" s="5">
        <v>0</v>
      </c>
      <c r="X1902" s="5">
        <v>0</v>
      </c>
      <c r="Y1902" s="5">
        <v>0</v>
      </c>
      <c r="Z1902" s="5">
        <v>7.0000000000000007E-2</v>
      </c>
      <c r="AA1902" s="5">
        <v>0</v>
      </c>
      <c r="AB1902" s="5">
        <v>0</v>
      </c>
      <c r="AC1902" s="5">
        <v>0</v>
      </c>
      <c r="AD1902" s="5">
        <v>0</v>
      </c>
      <c r="AE1902" s="2">
        <v>2</v>
      </c>
      <c r="AF1902" s="2">
        <v>0</v>
      </c>
      <c r="AG1902" s="2">
        <v>0</v>
      </c>
      <c r="AH1902" s="2">
        <v>0</v>
      </c>
      <c r="AI1902" s="2">
        <v>0</v>
      </c>
      <c r="AJ1902" s="2">
        <v>1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</row>
    <row r="1903" spans="1:46" x14ac:dyDescent="0.2">
      <c r="A1903" s="2">
        <v>1674795</v>
      </c>
      <c r="B1903" s="2">
        <v>867978</v>
      </c>
      <c r="C1903" s="7">
        <v>22.080623321411199</v>
      </c>
      <c r="D1903" s="7">
        <v>40.958829639747201</v>
      </c>
      <c r="E1903" s="19" t="s">
        <v>2422</v>
      </c>
      <c r="F1903" s="46">
        <f>INDEX(Δεδομένα!$P:$P,MATCH('2021'!E1903,Δεδομένα!$O:$O,0))</f>
        <v>62</v>
      </c>
      <c r="G1903" s="49" t="s">
        <v>2170</v>
      </c>
      <c r="H1903" s="51" t="str">
        <f>INDEX(Δεδομένα!B$1:B$51,MATCH('2021'!G1903,Δεδομένα!A$1:A$51,0))</f>
        <v>ΚΕΝΤΡΙΚΗΣ ΜΑΚΕΔΟΝΙΑΣ</v>
      </c>
      <c r="I1903" s="53">
        <f>INDEX(Δεδομένα!E$1:E$13,MATCH('2021'!H1903,Δεδομένα!D$1:D$13,0))</f>
        <v>3</v>
      </c>
      <c r="J1903" s="4">
        <v>44381</v>
      </c>
      <c r="K1903" s="3" t="s">
        <v>931</v>
      </c>
      <c r="L1903" s="17" t="str">
        <f t="shared" si="132"/>
        <v>04/07/2021 15:09</v>
      </c>
      <c r="M1903" s="4">
        <v>44381</v>
      </c>
      <c r="N1903" s="3" t="s">
        <v>48</v>
      </c>
      <c r="O1903" s="17" t="str">
        <f t="shared" si="133"/>
        <v>04/07/2021 15:22</v>
      </c>
      <c r="P1903" s="24">
        <f t="shared" si="134"/>
        <v>9.0277777781011537E-3</v>
      </c>
      <c r="Q1903" s="28">
        <v>0</v>
      </c>
      <c r="R1903" s="27">
        <f t="shared" si="135"/>
        <v>13.000000000465661</v>
      </c>
      <c r="S1903" s="3" t="s">
        <v>4</v>
      </c>
      <c r="T1903" s="3" t="s">
        <v>2423</v>
      </c>
      <c r="U1903" s="3" t="s">
        <v>2451</v>
      </c>
      <c r="V1903" s="3" t="s">
        <v>2455</v>
      </c>
      <c r="W1903" s="5">
        <v>0</v>
      </c>
      <c r="X1903" s="5">
        <v>0</v>
      </c>
      <c r="Y1903" s="5">
        <v>0</v>
      </c>
      <c r="Z1903" s="5">
        <v>0.01</v>
      </c>
      <c r="AA1903" s="5">
        <v>0</v>
      </c>
      <c r="AB1903" s="5">
        <v>0</v>
      </c>
      <c r="AC1903" s="5">
        <v>0</v>
      </c>
      <c r="AD1903" s="5">
        <v>0</v>
      </c>
      <c r="AE1903" s="2">
        <v>2</v>
      </c>
      <c r="AF1903" s="2">
        <v>0</v>
      </c>
      <c r="AG1903" s="2">
        <v>0</v>
      </c>
      <c r="AH1903" s="2">
        <v>0</v>
      </c>
      <c r="AI1903" s="2">
        <v>0</v>
      </c>
      <c r="AJ1903" s="2">
        <v>1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</row>
    <row r="1904" spans="1:46" x14ac:dyDescent="0.2">
      <c r="A1904" s="2">
        <v>1674812</v>
      </c>
      <c r="B1904" s="2">
        <v>867981</v>
      </c>
      <c r="C1904" s="7">
        <v>22.130623067569399</v>
      </c>
      <c r="D1904" s="7">
        <v>40.965901677849402</v>
      </c>
      <c r="E1904" s="19" t="s">
        <v>2422</v>
      </c>
      <c r="F1904" s="46">
        <f>INDEX(Δεδομένα!$P:$P,MATCH('2021'!E1904,Δεδομένα!$O:$O,0))</f>
        <v>62</v>
      </c>
      <c r="G1904" s="49" t="s">
        <v>2170</v>
      </c>
      <c r="H1904" s="51" t="str">
        <f>INDEX(Δεδομένα!B$1:B$51,MATCH('2021'!G1904,Δεδομένα!A$1:A$51,0))</f>
        <v>ΚΕΝΤΡΙΚΗΣ ΜΑΚΕΔΟΝΙΑΣ</v>
      </c>
      <c r="I1904" s="53">
        <f>INDEX(Δεδομένα!E$1:E$13,MATCH('2021'!H1904,Δεδομένα!D$1:D$13,0))</f>
        <v>3</v>
      </c>
      <c r="J1904" s="4">
        <v>44381</v>
      </c>
      <c r="K1904" s="3" t="s">
        <v>48</v>
      </c>
      <c r="L1904" s="17" t="str">
        <f t="shared" si="132"/>
        <v>04/07/2021 15:22</v>
      </c>
      <c r="M1904" s="4">
        <v>44381</v>
      </c>
      <c r="N1904" s="3" t="s">
        <v>427</v>
      </c>
      <c r="O1904" s="17" t="str">
        <f t="shared" si="133"/>
        <v>04/07/2021 21:20</v>
      </c>
      <c r="P1904" s="24">
        <f t="shared" si="134"/>
        <v>0.24861111111385981</v>
      </c>
      <c r="Q1904" s="28">
        <v>0</v>
      </c>
      <c r="R1904" s="27">
        <f t="shared" si="135"/>
        <v>358.00000000395812</v>
      </c>
      <c r="S1904" s="3" t="s">
        <v>4</v>
      </c>
      <c r="T1904" s="3" t="s">
        <v>2423</v>
      </c>
      <c r="U1904" s="3" t="s">
        <v>2429</v>
      </c>
      <c r="V1904" s="3" t="s">
        <v>2448</v>
      </c>
      <c r="W1904" s="5">
        <v>0</v>
      </c>
      <c r="X1904" s="5">
        <v>0</v>
      </c>
      <c r="Y1904" s="5">
        <v>0</v>
      </c>
      <c r="Z1904" s="5">
        <v>0</v>
      </c>
      <c r="AA1904" s="5">
        <v>10</v>
      </c>
      <c r="AB1904" s="5">
        <v>40</v>
      </c>
      <c r="AC1904" s="5">
        <v>0</v>
      </c>
      <c r="AD1904" s="5">
        <v>0</v>
      </c>
      <c r="AE1904" s="2">
        <v>13</v>
      </c>
      <c r="AF1904" s="2">
        <v>0</v>
      </c>
      <c r="AG1904" s="2">
        <v>0</v>
      </c>
      <c r="AH1904" s="2">
        <v>0</v>
      </c>
      <c r="AI1904" s="2">
        <v>0</v>
      </c>
      <c r="AJ1904" s="2">
        <v>6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</row>
    <row r="1905" spans="1:46" x14ac:dyDescent="0.2">
      <c r="A1905" s="2">
        <v>1674817</v>
      </c>
      <c r="B1905" s="2">
        <v>867993</v>
      </c>
      <c r="C1905" s="7">
        <v>22.083571455713901</v>
      </c>
      <c r="D1905" s="7">
        <v>40.955365313540902</v>
      </c>
      <c r="E1905" s="19" t="s">
        <v>2422</v>
      </c>
      <c r="F1905" s="46">
        <f>INDEX(Δεδομένα!$P:$P,MATCH('2021'!E1905,Δεδομένα!$O:$O,0))</f>
        <v>62</v>
      </c>
      <c r="G1905" s="49" t="s">
        <v>2170</v>
      </c>
      <c r="H1905" s="51" t="str">
        <f>INDEX(Δεδομένα!B$1:B$51,MATCH('2021'!G1905,Δεδομένα!A$1:A$51,0))</f>
        <v>ΚΕΝΤΡΙΚΗΣ ΜΑΚΕΔΟΝΙΑΣ</v>
      </c>
      <c r="I1905" s="53">
        <f>INDEX(Δεδομένα!E$1:E$13,MATCH('2021'!H1905,Δεδομένα!D$1:D$13,0))</f>
        <v>3</v>
      </c>
      <c r="J1905" s="4">
        <v>44381</v>
      </c>
      <c r="K1905" s="3" t="s">
        <v>660</v>
      </c>
      <c r="L1905" s="17" t="str">
        <f t="shared" si="132"/>
        <v>04/07/2021 16:11</v>
      </c>
      <c r="M1905" s="4">
        <v>44381</v>
      </c>
      <c r="N1905" s="3" t="s">
        <v>9</v>
      </c>
      <c r="O1905" s="17" t="str">
        <f t="shared" si="133"/>
        <v>04/07/2021 18:15</v>
      </c>
      <c r="P1905" s="24">
        <f t="shared" si="134"/>
        <v>8.611111110803904E-2</v>
      </c>
      <c r="Q1905" s="28">
        <v>0</v>
      </c>
      <c r="R1905" s="27">
        <f t="shared" si="135"/>
        <v>123.99999999557622</v>
      </c>
      <c r="S1905" s="3" t="s">
        <v>4</v>
      </c>
      <c r="T1905" s="3" t="s">
        <v>2423</v>
      </c>
      <c r="U1905" s="3" t="s">
        <v>2451</v>
      </c>
      <c r="V1905" s="3" t="s">
        <v>2455</v>
      </c>
      <c r="W1905" s="5">
        <v>0</v>
      </c>
      <c r="X1905" s="5">
        <v>0</v>
      </c>
      <c r="Y1905" s="5">
        <v>0</v>
      </c>
      <c r="Z1905" s="5">
        <v>0</v>
      </c>
      <c r="AA1905" s="5">
        <v>1</v>
      </c>
      <c r="AB1905" s="5">
        <v>0</v>
      </c>
      <c r="AC1905" s="5">
        <v>0</v>
      </c>
      <c r="AD1905" s="5">
        <v>0</v>
      </c>
      <c r="AE1905" s="2">
        <v>2</v>
      </c>
      <c r="AF1905" s="2">
        <v>0</v>
      </c>
      <c r="AG1905" s="2">
        <v>0</v>
      </c>
      <c r="AH1905" s="2">
        <v>0</v>
      </c>
      <c r="AI1905" s="2">
        <v>0</v>
      </c>
      <c r="AJ1905" s="2">
        <v>1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</row>
    <row r="1906" spans="1:46" x14ac:dyDescent="0.2">
      <c r="A1906" s="2">
        <v>1675774</v>
      </c>
      <c r="B1906" s="2">
        <v>868560</v>
      </c>
      <c r="C1906" s="7">
        <v>22.130813553593899</v>
      </c>
      <c r="D1906" s="7">
        <v>40.966002706004502</v>
      </c>
      <c r="E1906" s="19" t="s">
        <v>2422</v>
      </c>
      <c r="F1906" s="46">
        <f>INDEX(Δεδομένα!$P:$P,MATCH('2021'!E1906,Δεδομένα!$O:$O,0))</f>
        <v>62</v>
      </c>
      <c r="G1906" s="49" t="s">
        <v>2170</v>
      </c>
      <c r="H1906" s="51" t="str">
        <f>INDEX(Δεδομένα!B$1:B$51,MATCH('2021'!G1906,Δεδομένα!A$1:A$51,0))</f>
        <v>ΚΕΝΤΡΙΚΗΣ ΜΑΚΕΔΟΝΙΑΣ</v>
      </c>
      <c r="I1906" s="53">
        <f>INDEX(Δεδομένα!E$1:E$13,MATCH('2021'!H1906,Δεδομένα!D$1:D$13,0))</f>
        <v>3</v>
      </c>
      <c r="J1906" s="4">
        <v>44383</v>
      </c>
      <c r="K1906" s="3" t="s">
        <v>365</v>
      </c>
      <c r="L1906" s="17" t="str">
        <f t="shared" si="132"/>
        <v>06/07/2021 13:50</v>
      </c>
      <c r="M1906" s="4">
        <v>44383</v>
      </c>
      <c r="N1906" s="3" t="s">
        <v>490</v>
      </c>
      <c r="O1906" s="17" t="str">
        <f t="shared" si="133"/>
        <v>06/07/2021 16:00</v>
      </c>
      <c r="P1906" s="24">
        <f t="shared" si="134"/>
        <v>9.0277777773735579E-2</v>
      </c>
      <c r="Q1906" s="28">
        <v>0</v>
      </c>
      <c r="R1906" s="27">
        <f t="shared" si="135"/>
        <v>129.99999999417923</v>
      </c>
      <c r="S1906" s="3" t="s">
        <v>4</v>
      </c>
      <c r="T1906" s="3" t="s">
        <v>2423</v>
      </c>
      <c r="U1906" s="3" t="s">
        <v>2453</v>
      </c>
      <c r="V1906" s="3" t="s">
        <v>2454</v>
      </c>
      <c r="W1906" s="5">
        <v>0</v>
      </c>
      <c r="X1906" s="5">
        <v>0</v>
      </c>
      <c r="Y1906" s="5">
        <v>0</v>
      </c>
      <c r="Z1906" s="5">
        <v>0</v>
      </c>
      <c r="AA1906" s="5">
        <v>0.5</v>
      </c>
      <c r="AB1906" s="5">
        <v>0</v>
      </c>
      <c r="AC1906" s="5">
        <v>0</v>
      </c>
      <c r="AD1906" s="5">
        <v>0</v>
      </c>
      <c r="AE1906" s="2">
        <v>4</v>
      </c>
      <c r="AF1906" s="2">
        <v>0</v>
      </c>
      <c r="AG1906" s="2">
        <v>0</v>
      </c>
      <c r="AH1906" s="2">
        <v>0</v>
      </c>
      <c r="AI1906" s="2">
        <v>0</v>
      </c>
      <c r="AJ1906" s="2">
        <v>2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</row>
    <row r="1907" spans="1:46" x14ac:dyDescent="0.2">
      <c r="A1907" s="2">
        <v>1676204</v>
      </c>
      <c r="B1907" s="2">
        <v>868813</v>
      </c>
      <c r="C1907" s="7">
        <v>21.946312252334302</v>
      </c>
      <c r="D1907" s="7">
        <v>40.978020119310301</v>
      </c>
      <c r="E1907" s="19" t="s">
        <v>2422</v>
      </c>
      <c r="F1907" s="46">
        <f>INDEX(Δεδομένα!$P:$P,MATCH('2021'!E1907,Δεδομένα!$O:$O,0))</f>
        <v>62</v>
      </c>
      <c r="G1907" s="49" t="s">
        <v>2170</v>
      </c>
      <c r="H1907" s="51" t="str">
        <f>INDEX(Δεδομένα!B$1:B$51,MATCH('2021'!G1907,Δεδομένα!A$1:A$51,0))</f>
        <v>ΚΕΝΤΡΙΚΗΣ ΜΑΚΕΔΟΝΙΑΣ</v>
      </c>
      <c r="I1907" s="53">
        <f>INDEX(Δεδομένα!E$1:E$13,MATCH('2021'!H1907,Δεδομένα!D$1:D$13,0))</f>
        <v>3</v>
      </c>
      <c r="J1907" s="4">
        <v>44384</v>
      </c>
      <c r="K1907" s="3" t="s">
        <v>2508</v>
      </c>
      <c r="L1907" s="17" t="str">
        <f t="shared" si="132"/>
        <v>07/07/2021 10:48</v>
      </c>
      <c r="M1907" s="4">
        <v>44384</v>
      </c>
      <c r="N1907" s="3" t="s">
        <v>895</v>
      </c>
      <c r="O1907" s="17" t="str">
        <f t="shared" si="133"/>
        <v>07/07/2021 11:25</v>
      </c>
      <c r="P1907" s="24">
        <f t="shared" si="134"/>
        <v>2.5694444448163267E-2</v>
      </c>
      <c r="Q1907" s="28">
        <v>0</v>
      </c>
      <c r="R1907" s="27">
        <f t="shared" si="135"/>
        <v>37.000000005355105</v>
      </c>
      <c r="S1907" s="3" t="s">
        <v>4</v>
      </c>
      <c r="T1907" s="3" t="s">
        <v>2423</v>
      </c>
      <c r="U1907" s="3" t="s">
        <v>2446</v>
      </c>
      <c r="V1907" s="3" t="s">
        <v>2509</v>
      </c>
      <c r="W1907" s="5">
        <v>0</v>
      </c>
      <c r="X1907" s="5">
        <v>0</v>
      </c>
      <c r="Y1907" s="5">
        <v>0</v>
      </c>
      <c r="Z1907" s="5">
        <v>0.01</v>
      </c>
      <c r="AA1907" s="5">
        <v>0</v>
      </c>
      <c r="AB1907" s="5">
        <v>0</v>
      </c>
      <c r="AC1907" s="5">
        <v>0</v>
      </c>
      <c r="AD1907" s="5">
        <v>0</v>
      </c>
      <c r="AE1907" s="2">
        <v>2</v>
      </c>
      <c r="AF1907" s="2">
        <v>0</v>
      </c>
      <c r="AG1907" s="2">
        <v>0</v>
      </c>
      <c r="AH1907" s="2">
        <v>0</v>
      </c>
      <c r="AI1907" s="2">
        <v>0</v>
      </c>
      <c r="AJ1907" s="2">
        <v>1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</row>
    <row r="1908" spans="1:46" x14ac:dyDescent="0.2">
      <c r="A1908" s="2">
        <v>1676985</v>
      </c>
      <c r="B1908" s="2">
        <v>869435</v>
      </c>
      <c r="C1908" s="7">
        <v>22.071371815190201</v>
      </c>
      <c r="D1908" s="7">
        <v>40.972878861292102</v>
      </c>
      <c r="E1908" s="19" t="s">
        <v>2422</v>
      </c>
      <c r="F1908" s="46">
        <f>INDEX(Δεδομένα!$P:$P,MATCH('2021'!E1908,Δεδομένα!$O:$O,0))</f>
        <v>62</v>
      </c>
      <c r="G1908" s="49" t="s">
        <v>2170</v>
      </c>
      <c r="H1908" s="51" t="str">
        <f>INDEX(Δεδομένα!B$1:B$51,MATCH('2021'!G1908,Δεδομένα!A$1:A$51,0))</f>
        <v>ΚΕΝΤΡΙΚΗΣ ΜΑΚΕΔΟΝΙΑΣ</v>
      </c>
      <c r="I1908" s="53">
        <f>INDEX(Δεδομένα!E$1:E$13,MATCH('2021'!H1908,Δεδομένα!D$1:D$13,0))</f>
        <v>3</v>
      </c>
      <c r="J1908" s="4">
        <v>44386</v>
      </c>
      <c r="K1908" s="3" t="s">
        <v>544</v>
      </c>
      <c r="L1908" s="17" t="str">
        <f t="shared" si="132"/>
        <v>09/07/2021 11:50</v>
      </c>
      <c r="M1908" s="4">
        <v>44386</v>
      </c>
      <c r="N1908" s="3" t="s">
        <v>1385</v>
      </c>
      <c r="O1908" s="17" t="str">
        <f t="shared" si="133"/>
        <v>09/07/2021 15:03</v>
      </c>
      <c r="P1908" s="24">
        <f t="shared" si="134"/>
        <v>0.13402777777810115</v>
      </c>
      <c r="Q1908" s="28">
        <v>0</v>
      </c>
      <c r="R1908" s="27">
        <f t="shared" si="135"/>
        <v>193.00000000046566</v>
      </c>
      <c r="S1908" s="3" t="s">
        <v>4</v>
      </c>
      <c r="T1908" s="3" t="s">
        <v>2423</v>
      </c>
      <c r="U1908" s="3" t="s">
        <v>2451</v>
      </c>
      <c r="V1908" s="3" t="s">
        <v>2451</v>
      </c>
      <c r="W1908" s="5">
        <v>0</v>
      </c>
      <c r="X1908" s="5">
        <v>0</v>
      </c>
      <c r="Y1908" s="5">
        <v>0</v>
      </c>
      <c r="Z1908" s="5">
        <v>0</v>
      </c>
      <c r="AA1908" s="5">
        <v>0.5</v>
      </c>
      <c r="AB1908" s="5">
        <v>0</v>
      </c>
      <c r="AC1908" s="5">
        <v>0</v>
      </c>
      <c r="AD1908" s="5">
        <v>0</v>
      </c>
      <c r="AE1908" s="2">
        <v>2</v>
      </c>
      <c r="AF1908" s="2">
        <v>0</v>
      </c>
      <c r="AG1908" s="2">
        <v>0</v>
      </c>
      <c r="AH1908" s="2">
        <v>0</v>
      </c>
      <c r="AI1908" s="2">
        <v>0</v>
      </c>
      <c r="AJ1908" s="2">
        <v>1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</row>
    <row r="1909" spans="1:46" x14ac:dyDescent="0.2">
      <c r="A1909" s="2">
        <v>1677019</v>
      </c>
      <c r="B1909" s="2">
        <v>869763</v>
      </c>
      <c r="C1909" s="7">
        <v>22.134862888692201</v>
      </c>
      <c r="D1909" s="7">
        <v>41.035268490909402</v>
      </c>
      <c r="E1909" s="19" t="s">
        <v>2422</v>
      </c>
      <c r="F1909" s="46">
        <f>INDEX(Δεδομένα!$P:$P,MATCH('2021'!E1909,Δεδομένα!$O:$O,0))</f>
        <v>62</v>
      </c>
      <c r="G1909" s="49" t="s">
        <v>2170</v>
      </c>
      <c r="H1909" s="51" t="str">
        <f>INDEX(Δεδομένα!B$1:B$51,MATCH('2021'!G1909,Δεδομένα!A$1:A$51,0))</f>
        <v>ΚΕΝΤΡΙΚΗΣ ΜΑΚΕΔΟΝΙΑΣ</v>
      </c>
      <c r="I1909" s="53">
        <f>INDEX(Δεδομένα!E$1:E$13,MATCH('2021'!H1909,Δεδομένα!D$1:D$13,0))</f>
        <v>3</v>
      </c>
      <c r="J1909" s="4">
        <v>44387</v>
      </c>
      <c r="K1909" s="3" t="s">
        <v>365</v>
      </c>
      <c r="L1909" s="17" t="str">
        <f t="shared" si="132"/>
        <v>10/07/2021 13:50</v>
      </c>
      <c r="M1909" s="4">
        <v>44387</v>
      </c>
      <c r="N1909" s="3" t="s">
        <v>196</v>
      </c>
      <c r="O1909" s="17" t="str">
        <f t="shared" si="133"/>
        <v>10/07/2021 14:15</v>
      </c>
      <c r="P1909" s="24">
        <f t="shared" si="134"/>
        <v>1.7361111109494232E-2</v>
      </c>
      <c r="Q1909" s="28">
        <v>0</v>
      </c>
      <c r="R1909" s="27">
        <f t="shared" si="135"/>
        <v>24.999999997671694</v>
      </c>
      <c r="S1909" s="3" t="s">
        <v>4</v>
      </c>
      <c r="T1909" s="3" t="s">
        <v>2423</v>
      </c>
      <c r="U1909" s="3" t="s">
        <v>2510</v>
      </c>
      <c r="V1909" s="3" t="s">
        <v>2511</v>
      </c>
      <c r="W1909" s="5">
        <v>0</v>
      </c>
      <c r="X1909" s="5">
        <v>0</v>
      </c>
      <c r="Y1909" s="5">
        <v>0</v>
      </c>
      <c r="Z1909" s="5">
        <v>0.08</v>
      </c>
      <c r="AA1909" s="5">
        <v>0</v>
      </c>
      <c r="AB1909" s="5">
        <v>0</v>
      </c>
      <c r="AC1909" s="5">
        <v>0</v>
      </c>
      <c r="AD1909" s="5">
        <v>0</v>
      </c>
      <c r="AE1909" s="2">
        <v>2</v>
      </c>
      <c r="AF1909" s="2">
        <v>0</v>
      </c>
      <c r="AG1909" s="2">
        <v>0</v>
      </c>
      <c r="AH1909" s="2">
        <v>0</v>
      </c>
      <c r="AI1909" s="2">
        <v>0</v>
      </c>
      <c r="AJ1909" s="2">
        <v>1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</row>
    <row r="1910" spans="1:46" x14ac:dyDescent="0.2">
      <c r="A1910" s="2">
        <v>1677920</v>
      </c>
      <c r="B1910" s="2">
        <v>870334</v>
      </c>
      <c r="C1910" s="7">
        <v>22.068250915455401</v>
      </c>
      <c r="D1910" s="7">
        <v>40.9751087499519</v>
      </c>
      <c r="E1910" s="19" t="s">
        <v>2422</v>
      </c>
      <c r="F1910" s="46">
        <f>INDEX(Δεδομένα!$P:$P,MATCH('2021'!E1910,Δεδομένα!$O:$O,0))</f>
        <v>62</v>
      </c>
      <c r="G1910" s="49" t="s">
        <v>2170</v>
      </c>
      <c r="H1910" s="51" t="str">
        <f>INDEX(Δεδομένα!B$1:B$51,MATCH('2021'!G1910,Δεδομένα!A$1:A$51,0))</f>
        <v>ΚΕΝΤΡΙΚΗΣ ΜΑΚΕΔΟΝΙΑΣ</v>
      </c>
      <c r="I1910" s="53">
        <f>INDEX(Δεδομένα!E$1:E$13,MATCH('2021'!H1910,Δεδομένα!D$1:D$13,0))</f>
        <v>3</v>
      </c>
      <c r="J1910" s="4">
        <v>44389</v>
      </c>
      <c r="K1910" s="3" t="s">
        <v>88</v>
      </c>
      <c r="L1910" s="17" t="str">
        <f t="shared" si="132"/>
        <v>12/07/2021 10:30</v>
      </c>
      <c r="M1910" s="4">
        <v>44389</v>
      </c>
      <c r="N1910" s="3" t="s">
        <v>1019</v>
      </c>
      <c r="O1910" s="17" t="str">
        <f t="shared" si="133"/>
        <v>12/07/2021 11:13</v>
      </c>
      <c r="P1910" s="24">
        <f t="shared" si="134"/>
        <v>2.9861111113859806E-2</v>
      </c>
      <c r="Q1910" s="28">
        <v>0</v>
      </c>
      <c r="R1910" s="27">
        <f t="shared" si="135"/>
        <v>43.000000003958121</v>
      </c>
      <c r="S1910" s="3" t="s">
        <v>4</v>
      </c>
      <c r="T1910" s="3" t="s">
        <v>2423</v>
      </c>
      <c r="U1910" s="3" t="s">
        <v>2451</v>
      </c>
      <c r="V1910" s="3" t="s">
        <v>2462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0.01</v>
      </c>
      <c r="AC1910" s="5">
        <v>0</v>
      </c>
      <c r="AD1910" s="5">
        <v>0</v>
      </c>
      <c r="AE1910" s="2">
        <v>2</v>
      </c>
      <c r="AF1910" s="2">
        <v>0</v>
      </c>
      <c r="AG1910" s="2">
        <v>0</v>
      </c>
      <c r="AH1910" s="2">
        <v>0</v>
      </c>
      <c r="AI1910" s="2">
        <v>0</v>
      </c>
      <c r="AJ1910" s="2">
        <v>1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</row>
    <row r="1911" spans="1:46" x14ac:dyDescent="0.2">
      <c r="A1911" s="2">
        <v>1677925</v>
      </c>
      <c r="B1911" s="2">
        <v>870422</v>
      </c>
      <c r="C1911" s="7">
        <v>22.046997700040901</v>
      </c>
      <c r="D1911" s="7">
        <v>40.946155618618</v>
      </c>
      <c r="E1911" s="19" t="s">
        <v>2422</v>
      </c>
      <c r="F1911" s="46">
        <f>INDEX(Δεδομένα!$P:$P,MATCH('2021'!E1911,Δεδομένα!$O:$O,0))</f>
        <v>62</v>
      </c>
      <c r="G1911" s="49" t="s">
        <v>2170</v>
      </c>
      <c r="H1911" s="51" t="str">
        <f>INDEX(Δεδομένα!B$1:B$51,MATCH('2021'!G1911,Δεδομένα!A$1:A$51,0))</f>
        <v>ΚΕΝΤΡΙΚΗΣ ΜΑΚΕΔΟΝΙΑΣ</v>
      </c>
      <c r="I1911" s="53">
        <f>INDEX(Δεδομένα!E$1:E$13,MATCH('2021'!H1911,Δεδομένα!D$1:D$13,0))</f>
        <v>3</v>
      </c>
      <c r="J1911" s="4">
        <v>44389</v>
      </c>
      <c r="K1911" s="3" t="s">
        <v>490</v>
      </c>
      <c r="L1911" s="17" t="str">
        <f t="shared" si="132"/>
        <v>12/07/2021 16:00</v>
      </c>
      <c r="M1911" s="4">
        <v>44389</v>
      </c>
      <c r="N1911" s="3" t="s">
        <v>370</v>
      </c>
      <c r="O1911" s="17" t="str">
        <f t="shared" si="133"/>
        <v>12/07/2021 17:45</v>
      </c>
      <c r="P1911" s="24">
        <f t="shared" si="134"/>
        <v>7.2916666671517305E-2</v>
      </c>
      <c r="Q1911" s="28">
        <v>0</v>
      </c>
      <c r="R1911" s="27">
        <f t="shared" si="135"/>
        <v>105.00000000698492</v>
      </c>
      <c r="S1911" s="3" t="s">
        <v>4</v>
      </c>
      <c r="T1911" s="3" t="s">
        <v>2423</v>
      </c>
      <c r="U1911" s="3" t="s">
        <v>2432</v>
      </c>
      <c r="V1911" s="3" t="s">
        <v>2512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0.01</v>
      </c>
      <c r="AC1911" s="5">
        <v>0</v>
      </c>
      <c r="AD1911" s="5">
        <v>0</v>
      </c>
      <c r="AE1911" s="2">
        <v>2</v>
      </c>
      <c r="AF1911" s="2">
        <v>0</v>
      </c>
      <c r="AG1911" s="2">
        <v>0</v>
      </c>
      <c r="AH1911" s="2">
        <v>0</v>
      </c>
      <c r="AI1911" s="2">
        <v>0</v>
      </c>
      <c r="AJ1911" s="2">
        <v>1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</row>
    <row r="1912" spans="1:46" x14ac:dyDescent="0.2">
      <c r="A1912" s="2">
        <v>1678343</v>
      </c>
      <c r="B1912" s="2">
        <v>871214</v>
      </c>
      <c r="C1912" s="7">
        <v>22.029468258438602</v>
      </c>
      <c r="D1912" s="7">
        <v>40.910103183298602</v>
      </c>
      <c r="E1912" s="19" t="s">
        <v>2422</v>
      </c>
      <c r="F1912" s="46">
        <f>INDEX(Δεδομένα!$P:$P,MATCH('2021'!E1912,Δεδομένα!$O:$O,0))</f>
        <v>62</v>
      </c>
      <c r="G1912" s="49" t="s">
        <v>2170</v>
      </c>
      <c r="H1912" s="51" t="str">
        <f>INDEX(Δεδομένα!B$1:B$51,MATCH('2021'!G1912,Δεδομένα!A$1:A$51,0))</f>
        <v>ΚΕΝΤΡΙΚΗΣ ΜΑΚΕΔΟΝΙΑΣ</v>
      </c>
      <c r="I1912" s="53">
        <f>INDEX(Δεδομένα!E$1:E$13,MATCH('2021'!H1912,Δεδομένα!D$1:D$13,0))</f>
        <v>3</v>
      </c>
      <c r="J1912" s="4">
        <v>44392</v>
      </c>
      <c r="K1912" s="3" t="s">
        <v>2513</v>
      </c>
      <c r="L1912" s="17" t="str">
        <f t="shared" si="132"/>
        <v>15/07/2021 03:50</v>
      </c>
      <c r="M1912" s="4">
        <v>44392</v>
      </c>
      <c r="N1912" s="3" t="s">
        <v>824</v>
      </c>
      <c r="O1912" s="17" t="str">
        <f t="shared" si="133"/>
        <v>15/07/2021 06:00</v>
      </c>
      <c r="P1912" s="24">
        <f t="shared" si="134"/>
        <v>9.0277777781011537E-2</v>
      </c>
      <c r="Q1912" s="28">
        <v>0</v>
      </c>
      <c r="R1912" s="27">
        <f t="shared" si="135"/>
        <v>130.00000000465661</v>
      </c>
      <c r="S1912" s="3" t="s">
        <v>4</v>
      </c>
      <c r="T1912" s="3" t="s">
        <v>2423</v>
      </c>
      <c r="U1912" s="3" t="s">
        <v>2443</v>
      </c>
      <c r="V1912" s="3" t="s">
        <v>2465</v>
      </c>
      <c r="W1912" s="5">
        <v>0</v>
      </c>
      <c r="X1912" s="5">
        <v>0</v>
      </c>
      <c r="Y1912" s="5">
        <v>0</v>
      </c>
      <c r="Z1912" s="5">
        <v>1</v>
      </c>
      <c r="AA1912" s="5">
        <v>0</v>
      </c>
      <c r="AB1912" s="5">
        <v>1.5</v>
      </c>
      <c r="AC1912" s="5">
        <v>0</v>
      </c>
      <c r="AD1912" s="5">
        <v>0</v>
      </c>
      <c r="AE1912" s="2">
        <v>2</v>
      </c>
      <c r="AF1912" s="2">
        <v>0</v>
      </c>
      <c r="AG1912" s="2">
        <v>0</v>
      </c>
      <c r="AH1912" s="2">
        <v>0</v>
      </c>
      <c r="AI1912" s="2">
        <v>0</v>
      </c>
      <c r="AJ1912" s="2">
        <v>1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</row>
    <row r="1913" spans="1:46" x14ac:dyDescent="0.2">
      <c r="A1913" s="2">
        <v>1680508</v>
      </c>
      <c r="B1913" s="2">
        <v>873460</v>
      </c>
      <c r="C1913" s="7">
        <v>22.107707049035199</v>
      </c>
      <c r="D1913" s="7">
        <v>40.9433383696012</v>
      </c>
      <c r="E1913" s="19" t="s">
        <v>2422</v>
      </c>
      <c r="F1913" s="46">
        <f>INDEX(Δεδομένα!$P:$P,MATCH('2021'!E1913,Δεδομένα!$O:$O,0))</f>
        <v>62</v>
      </c>
      <c r="G1913" s="49" t="s">
        <v>2170</v>
      </c>
      <c r="H1913" s="51" t="str">
        <f>INDEX(Δεδομένα!B$1:B$51,MATCH('2021'!G1913,Δεδομένα!A$1:A$51,0))</f>
        <v>ΚΕΝΤΡΙΚΗΣ ΜΑΚΕΔΟΝΙΑΣ</v>
      </c>
      <c r="I1913" s="53">
        <f>INDEX(Δεδομένα!E$1:E$13,MATCH('2021'!H1913,Δεδομένα!D$1:D$13,0))</f>
        <v>3</v>
      </c>
      <c r="J1913" s="4">
        <v>44399</v>
      </c>
      <c r="K1913" s="3" t="s">
        <v>2514</v>
      </c>
      <c r="L1913" s="17" t="str">
        <f t="shared" si="132"/>
        <v>22/07/2021 09:17</v>
      </c>
      <c r="M1913" s="4">
        <v>44399</v>
      </c>
      <c r="N1913" s="3" t="s">
        <v>1747</v>
      </c>
      <c r="O1913" s="17" t="str">
        <f t="shared" si="133"/>
        <v>22/07/2021 10:37</v>
      </c>
      <c r="P1913" s="24">
        <f t="shared" si="134"/>
        <v>5.5555555554747116E-2</v>
      </c>
      <c r="Q1913" s="28">
        <v>0</v>
      </c>
      <c r="R1913" s="27">
        <f t="shared" si="135"/>
        <v>79.999999998835847</v>
      </c>
      <c r="S1913" s="3" t="s">
        <v>4</v>
      </c>
      <c r="T1913" s="3" t="s">
        <v>2423</v>
      </c>
      <c r="U1913" s="3" t="s">
        <v>4</v>
      </c>
      <c r="V1913" s="3" t="s">
        <v>2487</v>
      </c>
      <c r="W1913" s="5">
        <v>0</v>
      </c>
      <c r="X1913" s="5">
        <v>0</v>
      </c>
      <c r="Y1913" s="5">
        <v>0</v>
      </c>
      <c r="Z1913" s="5">
        <v>0</v>
      </c>
      <c r="AA1913" s="5">
        <v>1</v>
      </c>
      <c r="AB1913" s="5">
        <v>0</v>
      </c>
      <c r="AC1913" s="5">
        <v>0</v>
      </c>
      <c r="AD1913" s="5">
        <v>0</v>
      </c>
      <c r="AE1913" s="2">
        <v>2</v>
      </c>
      <c r="AF1913" s="2">
        <v>0</v>
      </c>
      <c r="AG1913" s="2">
        <v>0</v>
      </c>
      <c r="AH1913" s="2">
        <v>0</v>
      </c>
      <c r="AI1913" s="2">
        <v>0</v>
      </c>
      <c r="AJ1913" s="2">
        <v>1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</row>
    <row r="1914" spans="1:46" x14ac:dyDescent="0.2">
      <c r="A1914" s="2">
        <v>1681057</v>
      </c>
      <c r="B1914" s="2">
        <v>874319</v>
      </c>
      <c r="C1914" s="7">
        <v>22.113553388534999</v>
      </c>
      <c r="D1914" s="7">
        <v>40.9719232526406</v>
      </c>
      <c r="E1914" s="19" t="s">
        <v>2422</v>
      </c>
      <c r="F1914" s="46">
        <f>INDEX(Δεδομένα!$P:$P,MATCH('2021'!E1914,Δεδομένα!$O:$O,0))</f>
        <v>62</v>
      </c>
      <c r="G1914" s="49" t="s">
        <v>2170</v>
      </c>
      <c r="H1914" s="51" t="str">
        <f>INDEX(Δεδομένα!B$1:B$51,MATCH('2021'!G1914,Δεδομένα!A$1:A$51,0))</f>
        <v>ΚΕΝΤΡΙΚΗΣ ΜΑΚΕΔΟΝΙΑΣ</v>
      </c>
      <c r="I1914" s="53">
        <f>INDEX(Δεδομένα!E$1:E$13,MATCH('2021'!H1914,Δεδομένα!D$1:D$13,0))</f>
        <v>3</v>
      </c>
      <c r="J1914" s="4">
        <v>44402</v>
      </c>
      <c r="K1914" s="3" t="s">
        <v>70</v>
      </c>
      <c r="L1914" s="17" t="str">
        <f t="shared" si="132"/>
        <v>25/07/2021 11:17</v>
      </c>
      <c r="M1914" s="4">
        <v>44402</v>
      </c>
      <c r="N1914" s="3" t="s">
        <v>854</v>
      </c>
      <c r="O1914" s="17" t="str">
        <f t="shared" si="133"/>
        <v>25/07/2021 12:50</v>
      </c>
      <c r="P1914" s="24">
        <f t="shared" si="134"/>
        <v>6.4583333332848269E-2</v>
      </c>
      <c r="Q1914" s="28">
        <v>0</v>
      </c>
      <c r="R1914" s="27">
        <f t="shared" si="135"/>
        <v>92.999999999301508</v>
      </c>
      <c r="S1914" s="3" t="s">
        <v>4</v>
      </c>
      <c r="T1914" s="3" t="s">
        <v>2423</v>
      </c>
      <c r="U1914" s="3" t="s">
        <v>2429</v>
      </c>
      <c r="V1914" s="3" t="s">
        <v>2448</v>
      </c>
      <c r="W1914" s="5">
        <v>0</v>
      </c>
      <c r="X1914" s="5">
        <v>0</v>
      </c>
      <c r="Y1914" s="5">
        <v>0</v>
      </c>
      <c r="Z1914" s="5">
        <v>0</v>
      </c>
      <c r="AA1914" s="5">
        <v>0.15</v>
      </c>
      <c r="AB1914" s="5">
        <v>0</v>
      </c>
      <c r="AC1914" s="5">
        <v>0</v>
      </c>
      <c r="AD1914" s="5">
        <v>0</v>
      </c>
      <c r="AE1914" s="2">
        <v>2</v>
      </c>
      <c r="AF1914" s="2">
        <v>0</v>
      </c>
      <c r="AG1914" s="2">
        <v>0</v>
      </c>
      <c r="AH1914" s="2">
        <v>0</v>
      </c>
      <c r="AI1914" s="2">
        <v>0</v>
      </c>
      <c r="AJ1914" s="2">
        <v>1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</row>
    <row r="1915" spans="1:46" x14ac:dyDescent="0.2">
      <c r="A1915" s="2">
        <v>1682138</v>
      </c>
      <c r="B1915" s="2">
        <v>875872</v>
      </c>
      <c r="D1915" s="2"/>
      <c r="E1915" s="19" t="s">
        <v>2422</v>
      </c>
      <c r="F1915" s="46">
        <f>INDEX(Δεδομένα!$P:$P,MATCH('2021'!E1915,Δεδομένα!$O:$O,0))</f>
        <v>62</v>
      </c>
      <c r="G1915" s="49" t="s">
        <v>2170</v>
      </c>
      <c r="H1915" s="51" t="str">
        <f>INDEX(Δεδομένα!B$1:B$51,MATCH('2021'!G1915,Δεδομένα!A$1:A$51,0))</f>
        <v>ΚΕΝΤΡΙΚΗΣ ΜΑΚΕΔΟΝΙΑΣ</v>
      </c>
      <c r="I1915" s="53">
        <f>INDEX(Δεδομένα!E$1:E$13,MATCH('2021'!H1915,Δεδομένα!D$1:D$13,0))</f>
        <v>3</v>
      </c>
      <c r="J1915" s="4">
        <v>44406</v>
      </c>
      <c r="K1915" s="3" t="s">
        <v>1488</v>
      </c>
      <c r="L1915" s="17" t="str">
        <f t="shared" si="132"/>
        <v>29/07/2021 22:15</v>
      </c>
      <c r="M1915" s="4">
        <v>44406</v>
      </c>
      <c r="N1915" s="3" t="s">
        <v>1015</v>
      </c>
      <c r="O1915" s="17" t="str">
        <f t="shared" si="133"/>
        <v>29/07/2021 22:45</v>
      </c>
      <c r="P1915" s="24">
        <f t="shared" si="134"/>
        <v>2.0833333328482695E-2</v>
      </c>
      <c r="Q1915" s="28">
        <v>0</v>
      </c>
      <c r="R1915" s="27">
        <f t="shared" si="135"/>
        <v>29.999999993015081</v>
      </c>
      <c r="S1915" s="3" t="s">
        <v>4</v>
      </c>
      <c r="T1915" s="3" t="s">
        <v>2423</v>
      </c>
      <c r="U1915" s="3" t="s">
        <v>2451</v>
      </c>
      <c r="V1915" s="3" t="s">
        <v>2452</v>
      </c>
      <c r="W1915" s="5">
        <v>0</v>
      </c>
      <c r="X1915" s="5">
        <v>0</v>
      </c>
      <c r="Y1915" s="5">
        <v>0</v>
      </c>
      <c r="Z1915" s="5">
        <v>0.02</v>
      </c>
      <c r="AA1915" s="5">
        <v>0</v>
      </c>
      <c r="AB1915" s="5">
        <v>0</v>
      </c>
      <c r="AC1915" s="5">
        <v>0</v>
      </c>
      <c r="AD1915" s="5">
        <v>0</v>
      </c>
      <c r="AE1915" s="2">
        <v>2</v>
      </c>
      <c r="AF1915" s="2">
        <v>0</v>
      </c>
      <c r="AG1915" s="2">
        <v>0</v>
      </c>
      <c r="AH1915" s="2">
        <v>0</v>
      </c>
      <c r="AI1915" s="2">
        <v>0</v>
      </c>
      <c r="AJ1915" s="2">
        <v>1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</row>
    <row r="1916" spans="1:46" x14ac:dyDescent="0.2">
      <c r="A1916" s="2">
        <v>1682471</v>
      </c>
      <c r="B1916" s="2">
        <v>876350</v>
      </c>
      <c r="C1916" s="7">
        <v>22.2805755020647</v>
      </c>
      <c r="D1916" s="7">
        <v>41.076977546617002</v>
      </c>
      <c r="E1916" s="19" t="s">
        <v>2422</v>
      </c>
      <c r="F1916" s="46">
        <f>INDEX(Δεδομένα!$P:$P,MATCH('2021'!E1916,Δεδομένα!$O:$O,0))</f>
        <v>62</v>
      </c>
      <c r="G1916" s="49" t="s">
        <v>2170</v>
      </c>
      <c r="H1916" s="51" t="str">
        <f>INDEX(Δεδομένα!B$1:B$51,MATCH('2021'!G1916,Δεδομένα!A$1:A$51,0))</f>
        <v>ΚΕΝΤΡΙΚΗΣ ΜΑΚΕΔΟΝΙΑΣ</v>
      </c>
      <c r="I1916" s="53">
        <f>INDEX(Δεδομένα!E$1:E$13,MATCH('2021'!H1916,Δεδομένα!D$1:D$13,0))</f>
        <v>3</v>
      </c>
      <c r="J1916" s="4">
        <v>44408</v>
      </c>
      <c r="K1916" s="3" t="s">
        <v>221</v>
      </c>
      <c r="L1916" s="17" t="str">
        <f t="shared" si="132"/>
        <v>31/07/2021 16:15</v>
      </c>
      <c r="M1916" s="4">
        <v>44408</v>
      </c>
      <c r="N1916" s="3" t="s">
        <v>607</v>
      </c>
      <c r="O1916" s="17" t="str">
        <f t="shared" si="133"/>
        <v>31/07/2021 18:33</v>
      </c>
      <c r="P1916" s="24">
        <f t="shared" si="134"/>
        <v>9.5833333332848269E-2</v>
      </c>
      <c r="Q1916" s="28">
        <v>0</v>
      </c>
      <c r="R1916" s="27">
        <f t="shared" si="135"/>
        <v>137.99999999930151</v>
      </c>
      <c r="S1916" s="3" t="s">
        <v>4</v>
      </c>
      <c r="T1916" s="3" t="s">
        <v>2423</v>
      </c>
      <c r="U1916" s="3" t="s">
        <v>2449</v>
      </c>
      <c r="V1916" s="3" t="s">
        <v>2515</v>
      </c>
      <c r="W1916" s="5">
        <v>0</v>
      </c>
      <c r="X1916" s="5">
        <v>0.5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2">
        <v>1</v>
      </c>
      <c r="AF1916" s="2">
        <v>0</v>
      </c>
      <c r="AG1916" s="2">
        <v>0</v>
      </c>
      <c r="AH1916" s="2">
        <v>0</v>
      </c>
      <c r="AI1916" s="2">
        <v>0</v>
      </c>
      <c r="AJ1916" s="2">
        <v>1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</row>
    <row r="1917" spans="1:46" x14ac:dyDescent="0.2">
      <c r="A1917" s="2">
        <v>1683707</v>
      </c>
      <c r="B1917" s="2">
        <v>878185</v>
      </c>
      <c r="C1917" s="7">
        <v>22.068968936493398</v>
      </c>
      <c r="D1917" s="7">
        <v>40.975540537903697</v>
      </c>
      <c r="E1917" s="19" t="s">
        <v>2422</v>
      </c>
      <c r="F1917" s="46">
        <f>INDEX(Δεδομένα!$P:$P,MATCH('2021'!E1917,Δεδομένα!$O:$O,0))</f>
        <v>62</v>
      </c>
      <c r="G1917" s="49" t="s">
        <v>2170</v>
      </c>
      <c r="H1917" s="51" t="str">
        <f>INDEX(Δεδομένα!B$1:B$51,MATCH('2021'!G1917,Δεδομένα!A$1:A$51,0))</f>
        <v>ΚΕΝΤΡΙΚΗΣ ΜΑΚΕΔΟΝΙΑΣ</v>
      </c>
      <c r="I1917" s="53">
        <f>INDEX(Δεδομένα!E$1:E$13,MATCH('2021'!H1917,Δεδομένα!D$1:D$13,0))</f>
        <v>3</v>
      </c>
      <c r="J1917" s="4">
        <v>44412</v>
      </c>
      <c r="K1917" s="3" t="s">
        <v>1340</v>
      </c>
      <c r="L1917" s="17" t="str">
        <f t="shared" si="132"/>
        <v>04/08/2021 12:05</v>
      </c>
      <c r="M1917" s="4">
        <v>44412</v>
      </c>
      <c r="N1917" s="3" t="s">
        <v>331</v>
      </c>
      <c r="O1917" s="17" t="str">
        <f t="shared" si="133"/>
        <v>04/08/2021 12:15</v>
      </c>
      <c r="P1917" s="24">
        <f t="shared" si="134"/>
        <v>6.9444444452528842E-3</v>
      </c>
      <c r="Q1917" s="28">
        <v>0</v>
      </c>
      <c r="R1917" s="27">
        <f t="shared" si="135"/>
        <v>10.000000001164153</v>
      </c>
      <c r="S1917" s="3" t="s">
        <v>4</v>
      </c>
      <c r="T1917" s="3" t="s">
        <v>2423</v>
      </c>
      <c r="U1917" s="3" t="s">
        <v>4</v>
      </c>
      <c r="V1917" s="3" t="s">
        <v>2452</v>
      </c>
      <c r="W1917" s="5">
        <v>0</v>
      </c>
      <c r="X1917" s="5">
        <v>0</v>
      </c>
      <c r="Y1917" s="5">
        <v>0</v>
      </c>
      <c r="Z1917" s="5">
        <v>0.01</v>
      </c>
      <c r="AA1917" s="5">
        <v>0</v>
      </c>
      <c r="AB1917" s="5">
        <v>0</v>
      </c>
      <c r="AC1917" s="5">
        <v>0</v>
      </c>
      <c r="AD1917" s="5">
        <v>0</v>
      </c>
      <c r="AE1917" s="2">
        <v>2</v>
      </c>
      <c r="AF1917" s="2">
        <v>0</v>
      </c>
      <c r="AG1917" s="2">
        <v>0</v>
      </c>
      <c r="AH1917" s="2">
        <v>0</v>
      </c>
      <c r="AI1917" s="2">
        <v>0</v>
      </c>
      <c r="AJ1917" s="2">
        <v>1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</row>
    <row r="1918" spans="1:46" x14ac:dyDescent="0.2">
      <c r="A1918" s="2">
        <v>1683714</v>
      </c>
      <c r="B1918" s="2">
        <v>878254</v>
      </c>
      <c r="C1918" s="7">
        <v>21.941540334770298</v>
      </c>
      <c r="D1918" s="7">
        <v>40.9622814396607</v>
      </c>
      <c r="E1918" s="19" t="s">
        <v>2422</v>
      </c>
      <c r="F1918" s="46">
        <f>INDEX(Δεδομένα!$P:$P,MATCH('2021'!E1918,Δεδομένα!$O:$O,0))</f>
        <v>62</v>
      </c>
      <c r="G1918" s="49" t="s">
        <v>2170</v>
      </c>
      <c r="H1918" s="51" t="str">
        <f>INDEX(Δεδομένα!B$1:B$51,MATCH('2021'!G1918,Δεδομένα!A$1:A$51,0))</f>
        <v>ΚΕΝΤΡΙΚΗΣ ΜΑΚΕΔΟΝΙΑΣ</v>
      </c>
      <c r="I1918" s="53">
        <f>INDEX(Δεδομένα!E$1:E$13,MATCH('2021'!H1918,Δεδομένα!D$1:D$13,0))</f>
        <v>3</v>
      </c>
      <c r="J1918" s="4">
        <v>44412</v>
      </c>
      <c r="K1918" s="3" t="s">
        <v>486</v>
      </c>
      <c r="L1918" s="17" t="str">
        <f t="shared" si="132"/>
        <v>04/08/2021 13:45</v>
      </c>
      <c r="M1918" s="4">
        <v>44412</v>
      </c>
      <c r="N1918" s="3" t="s">
        <v>737</v>
      </c>
      <c r="O1918" s="17" t="str">
        <f t="shared" si="133"/>
        <v>04/08/2021 14:45</v>
      </c>
      <c r="P1918" s="24">
        <f t="shared" si="134"/>
        <v>4.1666666671517305E-2</v>
      </c>
      <c r="Q1918" s="28">
        <v>0</v>
      </c>
      <c r="R1918" s="27">
        <f t="shared" si="135"/>
        <v>60.000000006984919</v>
      </c>
      <c r="S1918" s="3" t="s">
        <v>4</v>
      </c>
      <c r="T1918" s="3" t="s">
        <v>2423</v>
      </c>
      <c r="U1918" s="3" t="s">
        <v>2446</v>
      </c>
      <c r="V1918" s="3" t="s">
        <v>2447</v>
      </c>
      <c r="W1918" s="5">
        <v>0</v>
      </c>
      <c r="X1918" s="5">
        <v>0</v>
      </c>
      <c r="Y1918" s="5">
        <v>0</v>
      </c>
      <c r="Z1918" s="5">
        <v>0</v>
      </c>
      <c r="AA1918" s="5">
        <v>0.1</v>
      </c>
      <c r="AB1918" s="5">
        <v>0</v>
      </c>
      <c r="AC1918" s="5">
        <v>0</v>
      </c>
      <c r="AD1918" s="5">
        <v>0</v>
      </c>
      <c r="AE1918" s="2">
        <v>2</v>
      </c>
      <c r="AF1918" s="2">
        <v>0</v>
      </c>
      <c r="AG1918" s="2">
        <v>0</v>
      </c>
      <c r="AH1918" s="2">
        <v>0</v>
      </c>
      <c r="AI1918" s="2">
        <v>0</v>
      </c>
      <c r="AJ1918" s="2">
        <v>1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</row>
    <row r="1919" spans="1:46" x14ac:dyDescent="0.2">
      <c r="A1919" s="2">
        <v>1683716</v>
      </c>
      <c r="B1919" s="2">
        <v>878512</v>
      </c>
      <c r="C1919" s="7">
        <v>22.063815882808498</v>
      </c>
      <c r="D1919" s="7">
        <v>40.939215026606199</v>
      </c>
      <c r="E1919" s="19" t="s">
        <v>2422</v>
      </c>
      <c r="F1919" s="46">
        <f>INDEX(Δεδομένα!$P:$P,MATCH('2021'!E1919,Δεδομένα!$O:$O,0))</f>
        <v>62</v>
      </c>
      <c r="G1919" s="49" t="s">
        <v>2170</v>
      </c>
      <c r="H1919" s="51" t="str">
        <f>INDEX(Δεδομένα!B$1:B$51,MATCH('2021'!G1919,Δεδομένα!A$1:A$51,0))</f>
        <v>ΚΕΝΤΡΙΚΗΣ ΜΑΚΕΔΟΝΙΑΣ</v>
      </c>
      <c r="I1919" s="53">
        <f>INDEX(Δεδομένα!E$1:E$13,MATCH('2021'!H1919,Δεδομένα!D$1:D$13,0))</f>
        <v>3</v>
      </c>
      <c r="J1919" s="4">
        <v>44412</v>
      </c>
      <c r="K1919" s="3" t="s">
        <v>2277</v>
      </c>
      <c r="L1919" s="17" t="str">
        <f t="shared" si="132"/>
        <v>04/08/2021 21:29</v>
      </c>
      <c r="M1919" s="4">
        <v>44412</v>
      </c>
      <c r="N1919" s="3" t="s">
        <v>1345</v>
      </c>
      <c r="O1919" s="17" t="str">
        <f t="shared" si="133"/>
        <v>04/08/2021 23:00</v>
      </c>
      <c r="P1919" s="24">
        <f t="shared" si="134"/>
        <v>6.3194444446708076E-2</v>
      </c>
      <c r="Q1919" s="28">
        <v>0</v>
      </c>
      <c r="R1919" s="27">
        <f t="shared" si="135"/>
        <v>91.000000003259629</v>
      </c>
      <c r="S1919" s="3" t="s">
        <v>4</v>
      </c>
      <c r="T1919" s="3" t="s">
        <v>2423</v>
      </c>
      <c r="U1919" s="3" t="s">
        <v>2432</v>
      </c>
      <c r="V1919" s="3" t="s">
        <v>2433</v>
      </c>
      <c r="W1919" s="5">
        <v>0</v>
      </c>
      <c r="X1919" s="5">
        <v>0</v>
      </c>
      <c r="Y1919" s="5">
        <v>0</v>
      </c>
      <c r="Z1919" s="5">
        <v>0</v>
      </c>
      <c r="AA1919" s="5">
        <v>0.02</v>
      </c>
      <c r="AB1919" s="5">
        <v>0</v>
      </c>
      <c r="AC1919" s="5">
        <v>0</v>
      </c>
      <c r="AD1919" s="5">
        <v>0</v>
      </c>
      <c r="AE1919" s="2">
        <v>3</v>
      </c>
      <c r="AF1919" s="2">
        <v>0</v>
      </c>
      <c r="AG1919" s="2">
        <v>0</v>
      </c>
      <c r="AH1919" s="2">
        <v>0</v>
      </c>
      <c r="AI1919" s="2">
        <v>0</v>
      </c>
      <c r="AJ1919" s="2">
        <v>1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</row>
    <row r="1920" spans="1:46" x14ac:dyDescent="0.2">
      <c r="A1920" s="2">
        <v>1683861</v>
      </c>
      <c r="B1920" s="2">
        <v>878821</v>
      </c>
      <c r="C1920" s="7">
        <v>22.270176290423201</v>
      </c>
      <c r="D1920" s="7">
        <v>41.077403933738204</v>
      </c>
      <c r="E1920" s="19" t="s">
        <v>2422</v>
      </c>
      <c r="F1920" s="46">
        <f>INDEX(Δεδομένα!$P:$P,MATCH('2021'!E1920,Δεδομένα!$O:$O,0))</f>
        <v>62</v>
      </c>
      <c r="G1920" s="49" t="s">
        <v>2170</v>
      </c>
      <c r="H1920" s="51" t="str">
        <f>INDEX(Δεδομένα!B$1:B$51,MATCH('2021'!G1920,Δεδομένα!A$1:A$51,0))</f>
        <v>ΚΕΝΤΡΙΚΗΣ ΜΑΚΕΔΟΝΙΑΣ</v>
      </c>
      <c r="I1920" s="53">
        <f>INDEX(Δεδομένα!E$1:E$13,MATCH('2021'!H1920,Δεδομένα!D$1:D$13,0))</f>
        <v>3</v>
      </c>
      <c r="J1920" s="4">
        <v>44413</v>
      </c>
      <c r="K1920" s="3" t="s">
        <v>745</v>
      </c>
      <c r="L1920" s="17" t="str">
        <f t="shared" si="132"/>
        <v>05/08/2021 16:35</v>
      </c>
      <c r="M1920" s="4">
        <v>44413</v>
      </c>
      <c r="N1920" s="3" t="s">
        <v>443</v>
      </c>
      <c r="O1920" s="17" t="str">
        <f t="shared" si="133"/>
        <v>05/08/2021 22:40</v>
      </c>
      <c r="P1920" s="24">
        <f t="shared" si="134"/>
        <v>0.25347222222626442</v>
      </c>
      <c r="Q1920" s="28">
        <v>0</v>
      </c>
      <c r="R1920" s="27">
        <f t="shared" si="135"/>
        <v>365.00000000582077</v>
      </c>
      <c r="S1920" s="3" t="s">
        <v>4</v>
      </c>
      <c r="T1920" s="3" t="s">
        <v>2423</v>
      </c>
      <c r="U1920" s="3" t="s">
        <v>2449</v>
      </c>
      <c r="V1920" s="3" t="s">
        <v>2515</v>
      </c>
      <c r="W1920" s="5">
        <v>0</v>
      </c>
      <c r="X1920" s="5">
        <v>0</v>
      </c>
      <c r="Y1920" s="5">
        <v>0</v>
      </c>
      <c r="Z1920" s="5">
        <v>0.5</v>
      </c>
      <c r="AA1920" s="5">
        <v>0</v>
      </c>
      <c r="AB1920" s="5">
        <v>0</v>
      </c>
      <c r="AC1920" s="5">
        <v>0</v>
      </c>
      <c r="AD1920" s="5">
        <v>0</v>
      </c>
      <c r="AE1920" s="2">
        <v>8</v>
      </c>
      <c r="AF1920" s="2">
        <v>0</v>
      </c>
      <c r="AG1920" s="2">
        <v>0</v>
      </c>
      <c r="AH1920" s="2">
        <v>0</v>
      </c>
      <c r="AI1920" s="2">
        <v>0</v>
      </c>
      <c r="AJ1920" s="2">
        <v>4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</row>
    <row r="1921" spans="1:46" x14ac:dyDescent="0.2">
      <c r="A1921" s="2">
        <v>1683869</v>
      </c>
      <c r="B1921" s="2">
        <v>879055</v>
      </c>
      <c r="C1921" s="7">
        <v>22.270979122864802</v>
      </c>
      <c r="D1921" s="7">
        <v>41.076352030838699</v>
      </c>
      <c r="E1921" s="19" t="s">
        <v>2422</v>
      </c>
      <c r="F1921" s="46">
        <f>INDEX(Δεδομένα!$P:$P,MATCH('2021'!E1921,Δεδομένα!$O:$O,0))</f>
        <v>62</v>
      </c>
      <c r="G1921" s="49" t="s">
        <v>2170</v>
      </c>
      <c r="H1921" s="51" t="str">
        <f>INDEX(Δεδομένα!B$1:B$51,MATCH('2021'!G1921,Δεδομένα!A$1:A$51,0))</f>
        <v>ΚΕΝΤΡΙΚΗΣ ΜΑΚΕΔΟΝΙΑΣ</v>
      </c>
      <c r="I1921" s="53">
        <f>INDEX(Δεδομένα!E$1:E$13,MATCH('2021'!H1921,Δεδομένα!D$1:D$13,0))</f>
        <v>3</v>
      </c>
      <c r="J1921" s="4">
        <v>44413</v>
      </c>
      <c r="K1921" s="3" t="s">
        <v>1573</v>
      </c>
      <c r="L1921" s="17" t="str">
        <f t="shared" si="132"/>
        <v>05/08/2021 23:25</v>
      </c>
      <c r="M1921" s="4">
        <v>44414</v>
      </c>
      <c r="N1921" s="3" t="s">
        <v>2516</v>
      </c>
      <c r="O1921" s="17" t="str">
        <f t="shared" si="133"/>
        <v>06/08/2021 02:05</v>
      </c>
      <c r="P1921" s="24">
        <f t="shared" si="134"/>
        <v>0.11111111110949423</v>
      </c>
      <c r="Q1921" s="28">
        <v>0</v>
      </c>
      <c r="R1921" s="27">
        <f t="shared" si="135"/>
        <v>159.99999999767169</v>
      </c>
      <c r="S1921" s="3" t="s">
        <v>4</v>
      </c>
      <c r="T1921" s="3" t="s">
        <v>2423</v>
      </c>
      <c r="U1921" s="3" t="s">
        <v>2449</v>
      </c>
      <c r="V1921" s="3" t="s">
        <v>2515</v>
      </c>
      <c r="W1921" s="5">
        <v>0</v>
      </c>
      <c r="X1921" s="5">
        <v>0</v>
      </c>
      <c r="Y1921" s="5">
        <v>0</v>
      </c>
      <c r="Z1921" s="5">
        <v>1</v>
      </c>
      <c r="AA1921" s="5">
        <v>0</v>
      </c>
      <c r="AB1921" s="5">
        <v>0</v>
      </c>
      <c r="AC1921" s="5">
        <v>0</v>
      </c>
      <c r="AD1921" s="5">
        <v>0</v>
      </c>
      <c r="AE1921" s="2">
        <v>4</v>
      </c>
      <c r="AF1921" s="2">
        <v>0</v>
      </c>
      <c r="AG1921" s="2">
        <v>0</v>
      </c>
      <c r="AH1921" s="2">
        <v>0</v>
      </c>
      <c r="AI1921" s="2">
        <v>0</v>
      </c>
      <c r="AJ1921" s="2">
        <v>2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</row>
    <row r="1922" spans="1:46" x14ac:dyDescent="0.2">
      <c r="A1922" s="2">
        <v>1684458</v>
      </c>
      <c r="B1922" s="2">
        <v>879614</v>
      </c>
      <c r="C1922" s="7">
        <v>22.1150072686331</v>
      </c>
      <c r="D1922" s="7">
        <v>40.9625586310909</v>
      </c>
      <c r="E1922" s="19" t="s">
        <v>2422</v>
      </c>
      <c r="F1922" s="46">
        <f>INDEX(Δεδομένα!$P:$P,MATCH('2021'!E1922,Δεδομένα!$O:$O,0))</f>
        <v>62</v>
      </c>
      <c r="G1922" s="49" t="s">
        <v>2170</v>
      </c>
      <c r="H1922" s="51" t="str">
        <f>INDEX(Δεδομένα!B$1:B$51,MATCH('2021'!G1922,Δεδομένα!A$1:A$51,0))</f>
        <v>ΚΕΝΤΡΙΚΗΣ ΜΑΚΕΔΟΝΙΑΣ</v>
      </c>
      <c r="I1922" s="53">
        <f>INDEX(Δεδομένα!E$1:E$13,MATCH('2021'!H1922,Δεδομένα!D$1:D$13,0))</f>
        <v>3</v>
      </c>
      <c r="J1922" s="4">
        <v>44414</v>
      </c>
      <c r="K1922" s="3" t="s">
        <v>723</v>
      </c>
      <c r="L1922" s="17" t="str">
        <f t="shared" si="132"/>
        <v>06/08/2021 17:18</v>
      </c>
      <c r="M1922" s="4">
        <v>44414</v>
      </c>
      <c r="N1922" s="3" t="s">
        <v>462</v>
      </c>
      <c r="O1922" s="17" t="str">
        <f t="shared" si="133"/>
        <v>06/08/2021 17:50</v>
      </c>
      <c r="P1922" s="24">
        <f t="shared" si="134"/>
        <v>2.2222222221898846E-2</v>
      </c>
      <c r="Q1922" s="28">
        <v>0</v>
      </c>
      <c r="R1922" s="27">
        <f t="shared" si="135"/>
        <v>31.999999999534339</v>
      </c>
      <c r="S1922" s="3" t="s">
        <v>4</v>
      </c>
      <c r="T1922" s="3" t="s">
        <v>2423</v>
      </c>
      <c r="U1922" s="3" t="s">
        <v>2429</v>
      </c>
      <c r="V1922" s="3" t="s">
        <v>2448</v>
      </c>
      <c r="W1922" s="5">
        <v>0</v>
      </c>
      <c r="X1922" s="5">
        <v>0</v>
      </c>
      <c r="Y1922" s="5">
        <v>0</v>
      </c>
      <c r="Z1922" s="5">
        <v>0.05</v>
      </c>
      <c r="AA1922" s="5">
        <v>0</v>
      </c>
      <c r="AB1922" s="5">
        <v>0</v>
      </c>
      <c r="AC1922" s="5">
        <v>0</v>
      </c>
      <c r="AD1922" s="5">
        <v>0</v>
      </c>
      <c r="AE1922" s="2">
        <v>4</v>
      </c>
      <c r="AF1922" s="2">
        <v>0</v>
      </c>
      <c r="AG1922" s="2">
        <v>0</v>
      </c>
      <c r="AH1922" s="2">
        <v>0</v>
      </c>
      <c r="AI1922" s="2">
        <v>0</v>
      </c>
      <c r="AJ1922" s="2">
        <v>2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</row>
    <row r="1923" spans="1:46" x14ac:dyDescent="0.2">
      <c r="A1923" s="2">
        <v>1684471</v>
      </c>
      <c r="B1923" s="2">
        <v>880502</v>
      </c>
      <c r="C1923" s="7">
        <v>22.069056042369802</v>
      </c>
      <c r="D1923" s="7">
        <v>40.975454357477503</v>
      </c>
      <c r="E1923" s="19" t="s">
        <v>2422</v>
      </c>
      <c r="F1923" s="46">
        <f>INDEX(Δεδομένα!$P:$P,MATCH('2021'!E1923,Δεδομένα!$O:$O,0))</f>
        <v>62</v>
      </c>
      <c r="G1923" s="49" t="s">
        <v>2170</v>
      </c>
      <c r="H1923" s="51" t="str">
        <f>INDEX(Δεδομένα!B$1:B$51,MATCH('2021'!G1923,Δεδομένα!A$1:A$51,0))</f>
        <v>ΚΕΝΤΡΙΚΗΣ ΜΑΚΕΔΟΝΙΑΣ</v>
      </c>
      <c r="I1923" s="53">
        <f>INDEX(Δεδομένα!E$1:E$13,MATCH('2021'!H1923,Δεδομένα!D$1:D$13,0))</f>
        <v>3</v>
      </c>
      <c r="J1923" s="4">
        <v>44415</v>
      </c>
      <c r="K1923" s="3" t="s">
        <v>208</v>
      </c>
      <c r="L1923" s="17" t="str">
        <f t="shared" si="132"/>
        <v>07/08/2021 21:16</v>
      </c>
      <c r="M1923" s="4">
        <v>44415</v>
      </c>
      <c r="N1923" s="3" t="s">
        <v>983</v>
      </c>
      <c r="O1923" s="17" t="str">
        <f t="shared" si="133"/>
        <v>07/08/2021 21:25</v>
      </c>
      <c r="P1923" s="24">
        <f t="shared" si="134"/>
        <v>6.2499999985448085E-3</v>
      </c>
      <c r="Q1923" s="28">
        <v>0</v>
      </c>
      <c r="R1923" s="27">
        <f t="shared" si="135"/>
        <v>8.9999999979045242</v>
      </c>
      <c r="S1923" s="3" t="s">
        <v>4</v>
      </c>
      <c r="T1923" s="3" t="s">
        <v>2423</v>
      </c>
      <c r="U1923" s="3" t="s">
        <v>2451</v>
      </c>
      <c r="V1923" s="3" t="s">
        <v>2517</v>
      </c>
      <c r="W1923" s="5">
        <v>0</v>
      </c>
      <c r="X1923" s="5">
        <v>0</v>
      </c>
      <c r="Y1923" s="5">
        <v>0</v>
      </c>
      <c r="Z1923" s="5">
        <v>0</v>
      </c>
      <c r="AA1923" s="5">
        <v>0.01</v>
      </c>
      <c r="AB1923" s="5">
        <v>0</v>
      </c>
      <c r="AC1923" s="5">
        <v>0</v>
      </c>
      <c r="AD1923" s="5">
        <v>0</v>
      </c>
      <c r="AE1923" s="2">
        <v>2</v>
      </c>
      <c r="AF1923" s="2">
        <v>0</v>
      </c>
      <c r="AG1923" s="2">
        <v>0</v>
      </c>
      <c r="AH1923" s="2">
        <v>0</v>
      </c>
      <c r="AI1923" s="2">
        <v>0</v>
      </c>
      <c r="AJ1923" s="2">
        <v>1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</row>
    <row r="1924" spans="1:46" x14ac:dyDescent="0.2">
      <c r="A1924" s="2">
        <v>1686937</v>
      </c>
      <c r="B1924" s="2">
        <v>882633</v>
      </c>
      <c r="C1924" s="7">
        <v>22.011504550910999</v>
      </c>
      <c r="D1924" s="7">
        <v>40.930363675680297</v>
      </c>
      <c r="E1924" s="19" t="s">
        <v>2422</v>
      </c>
      <c r="F1924" s="46">
        <f>INDEX(Δεδομένα!$P:$P,MATCH('2021'!E1924,Δεδομένα!$O:$O,0))</f>
        <v>62</v>
      </c>
      <c r="G1924" s="49" t="s">
        <v>2170</v>
      </c>
      <c r="H1924" s="51" t="str">
        <f>INDEX(Δεδομένα!B$1:B$51,MATCH('2021'!G1924,Δεδομένα!A$1:A$51,0))</f>
        <v>ΚΕΝΤΡΙΚΗΣ ΜΑΚΕΔΟΝΙΑΣ</v>
      </c>
      <c r="I1924" s="53">
        <f>INDEX(Δεδομένα!E$1:E$13,MATCH('2021'!H1924,Δεδομένα!D$1:D$13,0))</f>
        <v>3</v>
      </c>
      <c r="J1924" s="4">
        <v>44421</v>
      </c>
      <c r="K1924" s="3" t="s">
        <v>36</v>
      </c>
      <c r="L1924" s="17" t="str">
        <f t="shared" si="132"/>
        <v>13/08/2021 16:20</v>
      </c>
      <c r="M1924" s="4">
        <v>44421</v>
      </c>
      <c r="N1924" s="3" t="s">
        <v>461</v>
      </c>
      <c r="O1924" s="17" t="str">
        <f t="shared" si="133"/>
        <v>13/08/2021 17:00</v>
      </c>
      <c r="P1924" s="24">
        <f t="shared" si="134"/>
        <v>2.7777777781011537E-2</v>
      </c>
      <c r="Q1924" s="28">
        <v>0</v>
      </c>
      <c r="R1924" s="27">
        <f t="shared" si="135"/>
        <v>40.000000004656613</v>
      </c>
      <c r="S1924" s="3" t="s">
        <v>4</v>
      </c>
      <c r="T1924" s="3" t="s">
        <v>2423</v>
      </c>
      <c r="U1924" s="3" t="s">
        <v>2443</v>
      </c>
      <c r="V1924" s="3" t="s">
        <v>2480</v>
      </c>
      <c r="W1924" s="5">
        <v>0</v>
      </c>
      <c r="X1924" s="5">
        <v>0</v>
      </c>
      <c r="Y1924" s="5">
        <v>0</v>
      </c>
      <c r="Z1924" s="5">
        <v>0.2</v>
      </c>
      <c r="AA1924" s="5">
        <v>0</v>
      </c>
      <c r="AB1924" s="5">
        <v>0</v>
      </c>
      <c r="AC1924" s="5">
        <v>0</v>
      </c>
      <c r="AD1924" s="5">
        <v>0</v>
      </c>
      <c r="AE1924" s="2">
        <v>2</v>
      </c>
      <c r="AF1924" s="2">
        <v>0</v>
      </c>
      <c r="AG1924" s="2">
        <v>0</v>
      </c>
      <c r="AH1924" s="2">
        <v>0</v>
      </c>
      <c r="AI1924" s="2">
        <v>0</v>
      </c>
      <c r="AJ1924" s="2">
        <v>1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</row>
    <row r="1925" spans="1:46" x14ac:dyDescent="0.2">
      <c r="A1925" s="2">
        <v>1687169</v>
      </c>
      <c r="B1925" s="2">
        <v>882968</v>
      </c>
      <c r="C1925" s="7">
        <v>22.120458665626401</v>
      </c>
      <c r="D1925" s="7">
        <v>40.960526905398403</v>
      </c>
      <c r="E1925" s="19" t="s">
        <v>2422</v>
      </c>
      <c r="F1925" s="46">
        <f>INDEX(Δεδομένα!$P:$P,MATCH('2021'!E1925,Δεδομένα!$O:$O,0))</f>
        <v>62</v>
      </c>
      <c r="G1925" s="49" t="s">
        <v>2170</v>
      </c>
      <c r="H1925" s="51" t="str">
        <f>INDEX(Δεδομένα!B$1:B$51,MATCH('2021'!G1925,Δεδομένα!A$1:A$51,0))</f>
        <v>ΚΕΝΤΡΙΚΗΣ ΜΑΚΕΔΟΝΙΑΣ</v>
      </c>
      <c r="I1925" s="53">
        <f>INDEX(Δεδομένα!E$1:E$13,MATCH('2021'!H1925,Δεδομένα!D$1:D$13,0))</f>
        <v>3</v>
      </c>
      <c r="J1925" s="4">
        <v>44422</v>
      </c>
      <c r="K1925" s="3" t="s">
        <v>461</v>
      </c>
      <c r="L1925" s="17" t="str">
        <f t="shared" si="132"/>
        <v>14/08/2021 17:00</v>
      </c>
      <c r="M1925" s="4">
        <v>44422</v>
      </c>
      <c r="N1925" s="3" t="s">
        <v>164</v>
      </c>
      <c r="O1925" s="17" t="str">
        <f t="shared" si="133"/>
        <v>14/08/2021 19:13</v>
      </c>
      <c r="P1925" s="24">
        <f t="shared" si="134"/>
        <v>9.2361111106583849E-2</v>
      </c>
      <c r="Q1925" s="28">
        <v>0</v>
      </c>
      <c r="R1925" s="27">
        <f t="shared" si="135"/>
        <v>132.99999999348074</v>
      </c>
      <c r="S1925" s="3" t="s">
        <v>4</v>
      </c>
      <c r="T1925" s="3" t="s">
        <v>2423</v>
      </c>
      <c r="U1925" s="3" t="s">
        <v>2429</v>
      </c>
      <c r="V1925" s="3" t="s">
        <v>2430</v>
      </c>
      <c r="W1925" s="5">
        <v>0</v>
      </c>
      <c r="X1925" s="5">
        <v>0</v>
      </c>
      <c r="Y1925" s="5">
        <v>0</v>
      </c>
      <c r="Z1925" s="5">
        <v>0</v>
      </c>
      <c r="AA1925" s="5">
        <v>0.1</v>
      </c>
      <c r="AB1925" s="5">
        <v>0</v>
      </c>
      <c r="AC1925" s="5">
        <v>0</v>
      </c>
      <c r="AD1925" s="5">
        <v>0</v>
      </c>
      <c r="AE1925" s="2">
        <v>2</v>
      </c>
      <c r="AF1925" s="2">
        <v>0</v>
      </c>
      <c r="AG1925" s="2">
        <v>0</v>
      </c>
      <c r="AH1925" s="2">
        <v>0</v>
      </c>
      <c r="AI1925" s="2">
        <v>0</v>
      </c>
      <c r="AJ1925" s="2">
        <v>1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</row>
    <row r="1926" spans="1:46" x14ac:dyDescent="0.2">
      <c r="A1926" s="2">
        <v>1687891</v>
      </c>
      <c r="B1926" s="2">
        <v>883456</v>
      </c>
      <c r="C1926" s="7">
        <v>22.036778051593298</v>
      </c>
      <c r="D1926" s="7">
        <v>40.963459121905302</v>
      </c>
      <c r="E1926" s="19" t="s">
        <v>2422</v>
      </c>
      <c r="F1926" s="46">
        <f>INDEX(Δεδομένα!$P:$P,MATCH('2021'!E1926,Δεδομένα!$O:$O,0))</f>
        <v>62</v>
      </c>
      <c r="G1926" s="49" t="s">
        <v>2170</v>
      </c>
      <c r="H1926" s="51" t="str">
        <f>INDEX(Δεδομένα!B$1:B$51,MATCH('2021'!G1926,Δεδομένα!A$1:A$51,0))</f>
        <v>ΚΕΝΤΡΙΚΗΣ ΜΑΚΕΔΟΝΙΑΣ</v>
      </c>
      <c r="I1926" s="53">
        <f>INDEX(Δεδομένα!E$1:E$13,MATCH('2021'!H1926,Δεδομένα!D$1:D$13,0))</f>
        <v>3</v>
      </c>
      <c r="J1926" s="4">
        <v>44424</v>
      </c>
      <c r="K1926" s="3" t="s">
        <v>529</v>
      </c>
      <c r="L1926" s="17" t="str">
        <f t="shared" si="132"/>
        <v>16/08/2021 14:05</v>
      </c>
      <c r="M1926" s="4">
        <v>44424</v>
      </c>
      <c r="N1926" s="3" t="s">
        <v>656</v>
      </c>
      <c r="O1926" s="17" t="str">
        <f t="shared" si="133"/>
        <v>16/08/2021 14:55</v>
      </c>
      <c r="P1926" s="24">
        <f t="shared" si="134"/>
        <v>3.4722222226264421E-2</v>
      </c>
      <c r="Q1926" s="28">
        <v>0</v>
      </c>
      <c r="R1926" s="27">
        <f t="shared" si="135"/>
        <v>50.000000005820766</v>
      </c>
      <c r="S1926" s="3" t="s">
        <v>4</v>
      </c>
      <c r="T1926" s="3" t="s">
        <v>2423</v>
      </c>
      <c r="U1926" s="3" t="s">
        <v>2432</v>
      </c>
      <c r="V1926" s="3" t="s">
        <v>2496</v>
      </c>
      <c r="W1926" s="5">
        <v>0</v>
      </c>
      <c r="X1926" s="5">
        <v>0</v>
      </c>
      <c r="Y1926" s="5">
        <v>0</v>
      </c>
      <c r="Z1926" s="5">
        <v>0</v>
      </c>
      <c r="AA1926" s="5">
        <v>0.02</v>
      </c>
      <c r="AB1926" s="5">
        <v>0</v>
      </c>
      <c r="AC1926" s="5">
        <v>0</v>
      </c>
      <c r="AD1926" s="5">
        <v>0</v>
      </c>
      <c r="AE1926" s="2">
        <v>2</v>
      </c>
      <c r="AF1926" s="2">
        <v>0</v>
      </c>
      <c r="AG1926" s="2">
        <v>0</v>
      </c>
      <c r="AH1926" s="2">
        <v>0</v>
      </c>
      <c r="AI1926" s="2">
        <v>0</v>
      </c>
      <c r="AJ1926" s="2">
        <v>1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</row>
    <row r="1927" spans="1:46" x14ac:dyDescent="0.2">
      <c r="A1927" s="2">
        <v>1688683</v>
      </c>
      <c r="B1927" s="2">
        <v>883966</v>
      </c>
      <c r="C1927" s="7">
        <v>22.079848513224601</v>
      </c>
      <c r="D1927" s="7">
        <v>40.900981756969003</v>
      </c>
      <c r="E1927" s="19" t="s">
        <v>2422</v>
      </c>
      <c r="F1927" s="46">
        <f>INDEX(Δεδομένα!$P:$P,MATCH('2021'!E1927,Δεδομένα!$O:$O,0))</f>
        <v>62</v>
      </c>
      <c r="G1927" s="49" t="s">
        <v>2170</v>
      </c>
      <c r="H1927" s="51" t="str">
        <f>INDEX(Δεδομένα!B$1:B$51,MATCH('2021'!G1927,Δεδομένα!A$1:A$51,0))</f>
        <v>ΚΕΝΤΡΙΚΗΣ ΜΑΚΕΔΟΝΙΑΣ</v>
      </c>
      <c r="I1927" s="53">
        <f>INDEX(Δεδομένα!E$1:E$13,MATCH('2021'!H1927,Δεδομένα!D$1:D$13,0))</f>
        <v>3</v>
      </c>
      <c r="J1927" s="4">
        <v>44426</v>
      </c>
      <c r="K1927" s="3" t="s">
        <v>345</v>
      </c>
      <c r="L1927" s="17" t="str">
        <f t="shared" si="132"/>
        <v>18/08/2021 12:10</v>
      </c>
      <c r="M1927" s="4">
        <v>44426</v>
      </c>
      <c r="N1927" s="3" t="s">
        <v>385</v>
      </c>
      <c r="O1927" s="17" t="str">
        <f t="shared" si="133"/>
        <v>18/08/2021 14:00</v>
      </c>
      <c r="P1927" s="24">
        <f t="shared" si="134"/>
        <v>7.6388888890505768E-2</v>
      </c>
      <c r="Q1927" s="28">
        <v>0</v>
      </c>
      <c r="R1927" s="27">
        <f t="shared" si="135"/>
        <v>110.00000000232831</v>
      </c>
      <c r="S1927" s="3" t="s">
        <v>4</v>
      </c>
      <c r="T1927" s="3" t="s">
        <v>2423</v>
      </c>
      <c r="U1927" s="3" t="s">
        <v>2440</v>
      </c>
      <c r="V1927" s="3" t="s">
        <v>2518</v>
      </c>
      <c r="W1927" s="5">
        <v>0</v>
      </c>
      <c r="X1927" s="5">
        <v>0</v>
      </c>
      <c r="Y1927" s="5">
        <v>0</v>
      </c>
      <c r="Z1927" s="5">
        <v>0.1</v>
      </c>
      <c r="AA1927" s="5">
        <v>0</v>
      </c>
      <c r="AB1927" s="5">
        <v>0</v>
      </c>
      <c r="AC1927" s="5">
        <v>0</v>
      </c>
      <c r="AD1927" s="5">
        <v>0</v>
      </c>
      <c r="AE1927" s="2">
        <v>2</v>
      </c>
      <c r="AF1927" s="2">
        <v>0</v>
      </c>
      <c r="AG1927" s="2">
        <v>0</v>
      </c>
      <c r="AH1927" s="2">
        <v>0</v>
      </c>
      <c r="AI1927" s="2">
        <v>0</v>
      </c>
      <c r="AJ1927" s="2">
        <v>1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</row>
    <row r="1928" spans="1:46" x14ac:dyDescent="0.2">
      <c r="A1928" s="2">
        <v>1689468</v>
      </c>
      <c r="B1928" s="2">
        <v>884884</v>
      </c>
      <c r="C1928" s="7">
        <v>22.069933273983501</v>
      </c>
      <c r="D1928" s="7">
        <v>40.978610470003701</v>
      </c>
      <c r="E1928" s="19" t="s">
        <v>2422</v>
      </c>
      <c r="F1928" s="46">
        <f>INDEX(Δεδομένα!$P:$P,MATCH('2021'!E1928,Δεδομένα!$O:$O,0))</f>
        <v>62</v>
      </c>
      <c r="G1928" s="49" t="s">
        <v>2170</v>
      </c>
      <c r="H1928" s="51" t="str">
        <f>INDEX(Δεδομένα!B$1:B$51,MATCH('2021'!G1928,Δεδομένα!A$1:A$51,0))</f>
        <v>ΚΕΝΤΡΙΚΗΣ ΜΑΚΕΔΟΝΙΑΣ</v>
      </c>
      <c r="I1928" s="53">
        <f>INDEX(Δεδομένα!E$1:E$13,MATCH('2021'!H1928,Δεδομένα!D$1:D$13,0))</f>
        <v>3</v>
      </c>
      <c r="J1928" s="4">
        <v>44429</v>
      </c>
      <c r="K1928" s="3" t="s">
        <v>383</v>
      </c>
      <c r="L1928" s="17" t="str">
        <f t="shared" si="132"/>
        <v>21/08/2021 15:36</v>
      </c>
      <c r="M1928" s="4">
        <v>44429</v>
      </c>
      <c r="N1928" s="3" t="s">
        <v>1067</v>
      </c>
      <c r="O1928" s="17" t="str">
        <f t="shared" si="133"/>
        <v>21/08/2021 15:49</v>
      </c>
      <c r="P1928" s="24">
        <f t="shared" si="134"/>
        <v>9.0277777781011537E-3</v>
      </c>
      <c r="Q1928" s="28">
        <v>0</v>
      </c>
      <c r="R1928" s="27">
        <f t="shared" si="135"/>
        <v>13.000000000465661</v>
      </c>
      <c r="S1928" s="3" t="s">
        <v>4</v>
      </c>
      <c r="T1928" s="3" t="s">
        <v>2423</v>
      </c>
      <c r="U1928" s="3" t="s">
        <v>2451</v>
      </c>
      <c r="V1928" s="3" t="s">
        <v>2519</v>
      </c>
      <c r="W1928" s="5">
        <v>0</v>
      </c>
      <c r="X1928" s="5">
        <v>0</v>
      </c>
      <c r="Y1928" s="5">
        <v>0</v>
      </c>
      <c r="Z1928" s="5">
        <v>0</v>
      </c>
      <c r="AA1928" s="5">
        <v>0.02</v>
      </c>
      <c r="AB1928" s="5">
        <v>0</v>
      </c>
      <c r="AC1928" s="5">
        <v>0</v>
      </c>
      <c r="AD1928" s="5">
        <v>0</v>
      </c>
      <c r="AE1928" s="2">
        <v>2</v>
      </c>
      <c r="AF1928" s="2">
        <v>0</v>
      </c>
      <c r="AG1928" s="2">
        <v>0</v>
      </c>
      <c r="AH1928" s="2">
        <v>0</v>
      </c>
      <c r="AI1928" s="2">
        <v>0</v>
      </c>
      <c r="AJ1928" s="2">
        <v>1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</row>
    <row r="1929" spans="1:46" x14ac:dyDescent="0.2">
      <c r="A1929" s="2">
        <v>1691942</v>
      </c>
      <c r="B1929" s="2">
        <v>887447</v>
      </c>
      <c r="C1929" s="7">
        <v>22.047259102653999</v>
      </c>
      <c r="D1929" s="7">
        <v>40.945656603915403</v>
      </c>
      <c r="E1929" s="19" t="s">
        <v>2422</v>
      </c>
      <c r="F1929" s="46">
        <f>INDEX(Δεδομένα!$P:$P,MATCH('2021'!E1929,Δεδομένα!$O:$O,0))</f>
        <v>62</v>
      </c>
      <c r="G1929" s="49" t="s">
        <v>2170</v>
      </c>
      <c r="H1929" s="51" t="str">
        <f>INDEX(Δεδομένα!B$1:B$51,MATCH('2021'!G1929,Δεδομένα!A$1:A$51,0))</f>
        <v>ΚΕΝΤΡΙΚΗΣ ΜΑΚΕΔΟΝΙΑΣ</v>
      </c>
      <c r="I1929" s="53">
        <f>INDEX(Δεδομένα!E$1:E$13,MATCH('2021'!H1929,Δεδομένα!D$1:D$13,0))</f>
        <v>3</v>
      </c>
      <c r="J1929" s="4">
        <v>44438</v>
      </c>
      <c r="K1929" s="3" t="s">
        <v>759</v>
      </c>
      <c r="L1929" s="17" t="str">
        <f t="shared" si="132"/>
        <v>30/08/2021 19:36</v>
      </c>
      <c r="M1929" s="4">
        <v>44438</v>
      </c>
      <c r="N1929" s="3" t="s">
        <v>1422</v>
      </c>
      <c r="O1929" s="17" t="str">
        <f t="shared" si="133"/>
        <v>30/08/2021 21:22</v>
      </c>
      <c r="P1929" s="24">
        <f t="shared" si="134"/>
        <v>7.3611111110949423E-2</v>
      </c>
      <c r="Q1929" s="28">
        <v>0</v>
      </c>
      <c r="R1929" s="27">
        <f t="shared" si="135"/>
        <v>105.99999999976717</v>
      </c>
      <c r="S1929" s="3" t="s">
        <v>4</v>
      </c>
      <c r="T1929" s="3" t="s">
        <v>2423</v>
      </c>
      <c r="U1929" s="3" t="s">
        <v>4</v>
      </c>
      <c r="V1929" s="3" t="s">
        <v>2512</v>
      </c>
      <c r="W1929" s="5">
        <v>0</v>
      </c>
      <c r="X1929" s="5">
        <v>0</v>
      </c>
      <c r="Y1929" s="5">
        <v>0</v>
      </c>
      <c r="Z1929" s="5">
        <v>0.2</v>
      </c>
      <c r="AA1929" s="5">
        <v>0</v>
      </c>
      <c r="AB1929" s="5">
        <v>0</v>
      </c>
      <c r="AC1929" s="5">
        <v>0</v>
      </c>
      <c r="AD1929" s="5">
        <v>0</v>
      </c>
      <c r="AE1929" s="2">
        <v>4</v>
      </c>
      <c r="AF1929" s="2">
        <v>0</v>
      </c>
      <c r="AG1929" s="2">
        <v>0</v>
      </c>
      <c r="AH1929" s="2">
        <v>0</v>
      </c>
      <c r="AI1929" s="2">
        <v>0</v>
      </c>
      <c r="AJ1929" s="2">
        <v>2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</row>
    <row r="1930" spans="1:46" x14ac:dyDescent="0.2">
      <c r="A1930" s="2">
        <v>1692134</v>
      </c>
      <c r="B1930" s="2">
        <v>887653</v>
      </c>
      <c r="C1930" s="7">
        <v>22.063688778342598</v>
      </c>
      <c r="D1930" s="7">
        <v>40.981129756431599</v>
      </c>
      <c r="E1930" s="19" t="s">
        <v>2422</v>
      </c>
      <c r="F1930" s="46">
        <f>INDEX(Δεδομένα!$P:$P,MATCH('2021'!E1930,Δεδομένα!$O:$O,0))</f>
        <v>62</v>
      </c>
      <c r="G1930" s="49" t="s">
        <v>2170</v>
      </c>
      <c r="H1930" s="51" t="str">
        <f>INDEX(Δεδομένα!B$1:B$51,MATCH('2021'!G1930,Δεδομένα!A$1:A$51,0))</f>
        <v>ΚΕΝΤΡΙΚΗΣ ΜΑΚΕΔΟΝΙΑΣ</v>
      </c>
      <c r="I1930" s="53">
        <f>INDEX(Δεδομένα!E$1:E$13,MATCH('2021'!H1930,Δεδομένα!D$1:D$13,0))</f>
        <v>3</v>
      </c>
      <c r="J1930" s="4">
        <v>44439</v>
      </c>
      <c r="K1930" s="3" t="s">
        <v>545</v>
      </c>
      <c r="L1930" s="17" t="str">
        <f t="shared" ref="L1930:L1986" si="136">_xlfn.CONCAT(TEXT(J1930,"ηη/μμ/εεε")," ",TEXT(K1930,"ωω:λλ"))</f>
        <v>31/08/2021 16:10</v>
      </c>
      <c r="M1930" s="4">
        <v>44439</v>
      </c>
      <c r="N1930" s="3" t="s">
        <v>474</v>
      </c>
      <c r="O1930" s="17" t="str">
        <f t="shared" ref="O1930:O1986" si="137">_xlfn.CONCAT(TEXT(M1930,"ηη/μμ/εεε")," ",TEXT(N1930,"ωω:λλ"))</f>
        <v>31/08/2021 16:50</v>
      </c>
      <c r="P1930" s="24">
        <f t="shared" ref="P1930:P1986" si="138">O1930-L1930</f>
        <v>2.7777777781011537E-2</v>
      </c>
      <c r="Q1930" s="28">
        <v>0</v>
      </c>
      <c r="R1930" s="27">
        <f t="shared" ref="R1930:R1986" si="139">P1930*(24*60)</f>
        <v>40.000000004656613</v>
      </c>
      <c r="S1930" s="3" t="s">
        <v>4</v>
      </c>
      <c r="T1930" s="3" t="s">
        <v>2423</v>
      </c>
      <c r="U1930" s="3" t="s">
        <v>2451</v>
      </c>
      <c r="V1930" s="3" t="s">
        <v>2452</v>
      </c>
      <c r="W1930" s="5">
        <v>0</v>
      </c>
      <c r="X1930" s="5">
        <v>0</v>
      </c>
      <c r="Y1930" s="5">
        <v>0</v>
      </c>
      <c r="Z1930" s="5">
        <v>0.1</v>
      </c>
      <c r="AA1930" s="5">
        <v>0.02</v>
      </c>
      <c r="AB1930" s="5">
        <v>0</v>
      </c>
      <c r="AC1930" s="5">
        <v>0</v>
      </c>
      <c r="AD1930" s="5">
        <v>0</v>
      </c>
      <c r="AE1930" s="2">
        <v>2</v>
      </c>
      <c r="AF1930" s="2">
        <v>0</v>
      </c>
      <c r="AG1930" s="2">
        <v>0</v>
      </c>
      <c r="AH1930" s="2">
        <v>0</v>
      </c>
      <c r="AI1930" s="2">
        <v>0</v>
      </c>
      <c r="AJ1930" s="2">
        <v>1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</row>
    <row r="1931" spans="1:46" x14ac:dyDescent="0.2">
      <c r="A1931" s="2">
        <v>1692604</v>
      </c>
      <c r="B1931" s="2">
        <v>887903</v>
      </c>
      <c r="C1931" s="7">
        <v>22.254325110583999</v>
      </c>
      <c r="D1931" s="7">
        <v>41.128143121486701</v>
      </c>
      <c r="E1931" s="19" t="s">
        <v>2422</v>
      </c>
      <c r="F1931" s="46">
        <f>INDEX(Δεδομένα!$P:$P,MATCH('2021'!E1931,Δεδομένα!$O:$O,0))</f>
        <v>62</v>
      </c>
      <c r="G1931" s="49" t="s">
        <v>2170</v>
      </c>
      <c r="H1931" s="51" t="str">
        <f>INDEX(Δεδομένα!B$1:B$51,MATCH('2021'!G1931,Δεδομένα!A$1:A$51,0))</f>
        <v>ΚΕΝΤΡΙΚΗΣ ΜΑΚΕΔΟΝΙΑΣ</v>
      </c>
      <c r="I1931" s="53">
        <f>INDEX(Δεδομένα!E$1:E$13,MATCH('2021'!H1931,Δεδομένα!D$1:D$13,0))</f>
        <v>3</v>
      </c>
      <c r="J1931" s="4">
        <v>44440</v>
      </c>
      <c r="K1931" s="3" t="s">
        <v>363</v>
      </c>
      <c r="L1931" s="17" t="str">
        <f t="shared" si="136"/>
        <v>01/09/2021 16:24</v>
      </c>
      <c r="M1931" s="4">
        <v>44440</v>
      </c>
      <c r="N1931" s="3" t="s">
        <v>2472</v>
      </c>
      <c r="O1931" s="17" t="str">
        <f t="shared" si="137"/>
        <v>01/09/2021 23:40</v>
      </c>
      <c r="P1931" s="24">
        <f t="shared" si="138"/>
        <v>0.30277777777519077</v>
      </c>
      <c r="Q1931" s="28">
        <v>0</v>
      </c>
      <c r="R1931" s="27">
        <f t="shared" si="139"/>
        <v>435.99999999627471</v>
      </c>
      <c r="S1931" s="3" t="s">
        <v>4</v>
      </c>
      <c r="T1931" s="3" t="s">
        <v>2423</v>
      </c>
      <c r="U1931" s="3" t="s">
        <v>2470</v>
      </c>
      <c r="V1931" s="3" t="s">
        <v>2471</v>
      </c>
      <c r="W1931" s="5">
        <v>0</v>
      </c>
      <c r="X1931" s="5">
        <v>7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2">
        <v>7</v>
      </c>
      <c r="AF1931" s="2">
        <v>0</v>
      </c>
      <c r="AG1931" s="2">
        <v>0</v>
      </c>
      <c r="AH1931" s="2">
        <v>0</v>
      </c>
      <c r="AI1931" s="2">
        <v>0</v>
      </c>
      <c r="AJ1931" s="2">
        <v>4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</row>
    <row r="1932" spans="1:46" x14ac:dyDescent="0.2">
      <c r="A1932" s="2">
        <v>1695075</v>
      </c>
      <c r="B1932" s="2">
        <v>890510</v>
      </c>
      <c r="C1932" s="7">
        <v>22.107503792863898</v>
      </c>
      <c r="D1932" s="7">
        <v>40.943964668600302</v>
      </c>
      <c r="E1932" s="19" t="s">
        <v>2422</v>
      </c>
      <c r="F1932" s="46">
        <f>INDEX(Δεδομένα!$P:$P,MATCH('2021'!E1932,Δεδομένα!$O:$O,0))</f>
        <v>62</v>
      </c>
      <c r="G1932" s="49" t="s">
        <v>2170</v>
      </c>
      <c r="H1932" s="51" t="str">
        <f>INDEX(Δεδομένα!B$1:B$51,MATCH('2021'!G1932,Δεδομένα!A$1:A$51,0))</f>
        <v>ΚΕΝΤΡΙΚΗΣ ΜΑΚΕΔΟΝΙΑΣ</v>
      </c>
      <c r="I1932" s="53">
        <f>INDEX(Δεδομένα!E$1:E$13,MATCH('2021'!H1932,Δεδομένα!D$1:D$13,0))</f>
        <v>3</v>
      </c>
      <c r="J1932" s="4">
        <v>44450</v>
      </c>
      <c r="K1932" s="3" t="s">
        <v>1102</v>
      </c>
      <c r="L1932" s="17" t="str">
        <f t="shared" si="136"/>
        <v>11/09/2021 17:59</v>
      </c>
      <c r="M1932" s="4">
        <v>44450</v>
      </c>
      <c r="N1932" s="3" t="s">
        <v>459</v>
      </c>
      <c r="O1932" s="17" t="str">
        <f t="shared" si="137"/>
        <v>11/09/2021 20:05</v>
      </c>
      <c r="P1932" s="24">
        <f t="shared" si="138"/>
        <v>8.7500000001455192E-2</v>
      </c>
      <c r="Q1932" s="28">
        <v>0</v>
      </c>
      <c r="R1932" s="27">
        <f t="shared" si="139"/>
        <v>126.00000000209548</v>
      </c>
      <c r="S1932" s="3" t="s">
        <v>4</v>
      </c>
      <c r="T1932" s="3" t="s">
        <v>2423</v>
      </c>
      <c r="U1932" s="3" t="s">
        <v>2453</v>
      </c>
      <c r="V1932" s="3" t="s">
        <v>2487</v>
      </c>
      <c r="W1932" s="5">
        <v>0</v>
      </c>
      <c r="X1932" s="5">
        <v>0</v>
      </c>
      <c r="Y1932" s="5">
        <v>0</v>
      </c>
      <c r="Z1932" s="5">
        <v>0.2</v>
      </c>
      <c r="AA1932" s="5">
        <v>0</v>
      </c>
      <c r="AB1932" s="5">
        <v>0</v>
      </c>
      <c r="AC1932" s="5">
        <v>0</v>
      </c>
      <c r="AD1932" s="5">
        <v>0</v>
      </c>
      <c r="AE1932" s="2">
        <v>4</v>
      </c>
      <c r="AF1932" s="2">
        <v>0</v>
      </c>
      <c r="AG1932" s="2">
        <v>0</v>
      </c>
      <c r="AH1932" s="2">
        <v>0</v>
      </c>
      <c r="AI1932" s="2">
        <v>0</v>
      </c>
      <c r="AJ1932" s="2">
        <v>2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</row>
    <row r="1933" spans="1:46" x14ac:dyDescent="0.2">
      <c r="A1933" s="2">
        <v>1696033</v>
      </c>
      <c r="B1933" s="2">
        <v>891418</v>
      </c>
      <c r="C1933" s="7">
        <v>22.072530675989501</v>
      </c>
      <c r="D1933" s="7">
        <v>40.9735140911245</v>
      </c>
      <c r="E1933" s="19" t="s">
        <v>2422</v>
      </c>
      <c r="F1933" s="46">
        <f>INDEX(Δεδομένα!$P:$P,MATCH('2021'!E1933,Δεδομένα!$O:$O,0))</f>
        <v>62</v>
      </c>
      <c r="G1933" s="49" t="s">
        <v>2170</v>
      </c>
      <c r="H1933" s="51" t="str">
        <f>INDEX(Δεδομένα!B$1:B$51,MATCH('2021'!G1933,Δεδομένα!A$1:A$51,0))</f>
        <v>ΚΕΝΤΡΙΚΗΣ ΜΑΚΕΔΟΝΙΑΣ</v>
      </c>
      <c r="I1933" s="53">
        <f>INDEX(Δεδομένα!E$1:E$13,MATCH('2021'!H1933,Δεδομένα!D$1:D$13,0))</f>
        <v>3</v>
      </c>
      <c r="J1933" s="4">
        <v>44454</v>
      </c>
      <c r="K1933" s="3" t="s">
        <v>154</v>
      </c>
      <c r="L1933" s="17" t="str">
        <f t="shared" si="136"/>
        <v>15/09/2021 13:20</v>
      </c>
      <c r="M1933" s="4">
        <v>44454</v>
      </c>
      <c r="N1933" s="3" t="s">
        <v>531</v>
      </c>
      <c r="O1933" s="17" t="str">
        <f t="shared" si="137"/>
        <v>15/09/2021 14:10</v>
      </c>
      <c r="P1933" s="24">
        <f t="shared" si="138"/>
        <v>3.4722222226264421E-2</v>
      </c>
      <c r="Q1933" s="28">
        <v>0</v>
      </c>
      <c r="R1933" s="27">
        <f t="shared" si="139"/>
        <v>50.000000005820766</v>
      </c>
      <c r="S1933" s="3" t="s">
        <v>4</v>
      </c>
      <c r="T1933" s="3" t="s">
        <v>2423</v>
      </c>
      <c r="U1933" s="3" t="s">
        <v>2451</v>
      </c>
      <c r="V1933" s="3" t="s">
        <v>2452</v>
      </c>
      <c r="W1933" s="5">
        <v>0</v>
      </c>
      <c r="X1933" s="5">
        <v>0</v>
      </c>
      <c r="Y1933" s="5">
        <v>0</v>
      </c>
      <c r="Z1933" s="5">
        <v>0</v>
      </c>
      <c r="AA1933" s="5">
        <v>0.05</v>
      </c>
      <c r="AB1933" s="5">
        <v>0</v>
      </c>
      <c r="AC1933" s="5">
        <v>0</v>
      </c>
      <c r="AD1933" s="5">
        <v>0</v>
      </c>
      <c r="AE1933" s="2">
        <v>2</v>
      </c>
      <c r="AF1933" s="2">
        <v>0</v>
      </c>
      <c r="AG1933" s="2">
        <v>0</v>
      </c>
      <c r="AH1933" s="2">
        <v>0</v>
      </c>
      <c r="AI1933" s="2">
        <v>0</v>
      </c>
      <c r="AJ1933" s="2">
        <v>1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</row>
    <row r="1934" spans="1:46" x14ac:dyDescent="0.2">
      <c r="A1934" s="2">
        <v>1696959</v>
      </c>
      <c r="B1934" s="2">
        <v>892006</v>
      </c>
      <c r="D1934" s="2"/>
      <c r="E1934" s="19" t="s">
        <v>2422</v>
      </c>
      <c r="F1934" s="46">
        <f>INDEX(Δεδομένα!$P:$P,MATCH('2021'!E1934,Δεδομένα!$O:$O,0))</f>
        <v>62</v>
      </c>
      <c r="G1934" s="49" t="s">
        <v>2170</v>
      </c>
      <c r="H1934" s="51" t="str">
        <f>INDEX(Δεδομένα!B$1:B$51,MATCH('2021'!G1934,Δεδομένα!A$1:A$51,0))</f>
        <v>ΚΕΝΤΡΙΚΗΣ ΜΑΚΕΔΟΝΙΑΣ</v>
      </c>
      <c r="I1934" s="53">
        <f>INDEX(Δεδομένα!E$1:E$13,MATCH('2021'!H1934,Δεδομένα!D$1:D$13,0))</f>
        <v>3</v>
      </c>
      <c r="J1934" s="4">
        <v>44456</v>
      </c>
      <c r="K1934" s="3" t="s">
        <v>102</v>
      </c>
      <c r="L1934" s="17" t="str">
        <f t="shared" si="136"/>
        <v>17/09/2021 18:35</v>
      </c>
      <c r="M1934" s="4">
        <v>44456</v>
      </c>
      <c r="N1934" s="3" t="s">
        <v>1601</v>
      </c>
      <c r="O1934" s="17" t="str">
        <f t="shared" si="137"/>
        <v>17/09/2021 20:35</v>
      </c>
      <c r="P1934" s="24">
        <f t="shared" si="138"/>
        <v>8.3333333335758653E-2</v>
      </c>
      <c r="Q1934" s="28">
        <v>0</v>
      </c>
      <c r="R1934" s="27">
        <f t="shared" si="139"/>
        <v>120.00000000349246</v>
      </c>
      <c r="S1934" s="3" t="s">
        <v>4</v>
      </c>
      <c r="T1934" s="3" t="s">
        <v>2423</v>
      </c>
      <c r="U1934" s="3" t="s">
        <v>2429</v>
      </c>
      <c r="V1934" s="3" t="s">
        <v>2439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0.1</v>
      </c>
      <c r="AC1934" s="5">
        <v>0</v>
      </c>
      <c r="AD1934" s="5">
        <v>0</v>
      </c>
      <c r="AE1934" s="2">
        <v>2</v>
      </c>
      <c r="AF1934" s="2">
        <v>0</v>
      </c>
      <c r="AG1934" s="2">
        <v>0</v>
      </c>
      <c r="AH1934" s="2">
        <v>0</v>
      </c>
      <c r="AI1934" s="2">
        <v>0</v>
      </c>
      <c r="AJ1934" s="2">
        <v>1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</row>
    <row r="1935" spans="1:46" x14ac:dyDescent="0.2">
      <c r="A1935" s="2">
        <v>1696952</v>
      </c>
      <c r="B1935" s="2">
        <v>892513</v>
      </c>
      <c r="C1935" s="7">
        <v>22.0135385872901</v>
      </c>
      <c r="D1935" s="7">
        <v>41.026618353664297</v>
      </c>
      <c r="E1935" s="19" t="s">
        <v>2422</v>
      </c>
      <c r="F1935" s="46">
        <f>INDEX(Δεδομένα!$P:$P,MATCH('2021'!E1935,Δεδομένα!$O:$O,0))</f>
        <v>62</v>
      </c>
      <c r="G1935" s="49" t="s">
        <v>2170</v>
      </c>
      <c r="H1935" s="51" t="str">
        <f>INDEX(Δεδομένα!B$1:B$51,MATCH('2021'!G1935,Δεδομένα!A$1:A$51,0))</f>
        <v>ΚΕΝΤΡΙΚΗΣ ΜΑΚΕΔΟΝΙΑΣ</v>
      </c>
      <c r="I1935" s="53">
        <f>INDEX(Δεδομένα!E$1:E$13,MATCH('2021'!H1935,Δεδομένα!D$1:D$13,0))</f>
        <v>3</v>
      </c>
      <c r="J1935" s="4">
        <v>44458</v>
      </c>
      <c r="K1935" s="3" t="s">
        <v>224</v>
      </c>
      <c r="L1935" s="17" t="str">
        <f t="shared" si="136"/>
        <v>19/09/2021 13:38</v>
      </c>
      <c r="M1935" s="4">
        <v>44458</v>
      </c>
      <c r="N1935" s="3" t="s">
        <v>2062</v>
      </c>
      <c r="O1935" s="17" t="str">
        <f t="shared" si="137"/>
        <v>19/09/2021 15:13</v>
      </c>
      <c r="P1935" s="24">
        <f t="shared" si="138"/>
        <v>6.5972222218988463E-2</v>
      </c>
      <c r="Q1935" s="28">
        <v>0</v>
      </c>
      <c r="R1935" s="27">
        <f t="shared" si="139"/>
        <v>94.999999995343387</v>
      </c>
      <c r="S1935" s="3" t="s">
        <v>4</v>
      </c>
      <c r="T1935" s="3" t="s">
        <v>2423</v>
      </c>
      <c r="U1935" s="3" t="s">
        <v>2490</v>
      </c>
      <c r="V1935" s="3" t="s">
        <v>2491</v>
      </c>
      <c r="W1935" s="5">
        <v>0</v>
      </c>
      <c r="X1935" s="5">
        <v>0</v>
      </c>
      <c r="Y1935" s="5">
        <v>0</v>
      </c>
      <c r="Z1935" s="5">
        <v>0.01</v>
      </c>
      <c r="AA1935" s="5">
        <v>0</v>
      </c>
      <c r="AB1935" s="5">
        <v>0</v>
      </c>
      <c r="AC1935" s="5">
        <v>0</v>
      </c>
      <c r="AD1935" s="5">
        <v>0</v>
      </c>
      <c r="AE1935" s="2">
        <v>2</v>
      </c>
      <c r="AF1935" s="2">
        <v>0</v>
      </c>
      <c r="AG1935" s="2">
        <v>0</v>
      </c>
      <c r="AH1935" s="2">
        <v>0</v>
      </c>
      <c r="AI1935" s="2">
        <v>0</v>
      </c>
      <c r="AJ1935" s="2">
        <v>1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</row>
    <row r="1936" spans="1:46" x14ac:dyDescent="0.2">
      <c r="A1936" s="2">
        <v>1697361</v>
      </c>
      <c r="B1936" s="2">
        <v>892898</v>
      </c>
      <c r="C1936" s="7">
        <v>22.062013107952499</v>
      </c>
      <c r="D1936" s="7">
        <v>40.914489341099298</v>
      </c>
      <c r="E1936" s="19" t="s">
        <v>2422</v>
      </c>
      <c r="F1936" s="46">
        <f>INDEX(Δεδομένα!$P:$P,MATCH('2021'!E1936,Δεδομένα!$O:$O,0))</f>
        <v>62</v>
      </c>
      <c r="G1936" s="49" t="s">
        <v>2170</v>
      </c>
      <c r="H1936" s="51" t="str">
        <f>INDEX(Δεδομένα!B$1:B$51,MATCH('2021'!G1936,Δεδομένα!A$1:A$51,0))</f>
        <v>ΚΕΝΤΡΙΚΗΣ ΜΑΚΕΔΟΝΙΑΣ</v>
      </c>
      <c r="I1936" s="53">
        <f>INDEX(Δεδομένα!E$1:E$13,MATCH('2021'!H1936,Δεδομένα!D$1:D$13,0))</f>
        <v>3</v>
      </c>
      <c r="J1936" s="4">
        <v>44459</v>
      </c>
      <c r="K1936" s="3" t="s">
        <v>150</v>
      </c>
      <c r="L1936" s="17" t="str">
        <f t="shared" si="136"/>
        <v>20/09/2021 19:00</v>
      </c>
      <c r="M1936" s="4">
        <v>44459</v>
      </c>
      <c r="N1936" s="3" t="s">
        <v>147</v>
      </c>
      <c r="O1936" s="17" t="str">
        <f t="shared" si="137"/>
        <v>20/09/2021 20:00</v>
      </c>
      <c r="P1936" s="24">
        <f t="shared" si="138"/>
        <v>4.1666666671517305E-2</v>
      </c>
      <c r="Q1936" s="28">
        <v>0</v>
      </c>
      <c r="R1936" s="27">
        <f t="shared" si="139"/>
        <v>60.000000006984919</v>
      </c>
      <c r="S1936" s="3" t="s">
        <v>4</v>
      </c>
      <c r="T1936" s="3" t="s">
        <v>2423</v>
      </c>
      <c r="U1936" s="3" t="s">
        <v>2492</v>
      </c>
      <c r="V1936" s="3" t="s">
        <v>2520</v>
      </c>
      <c r="W1936" s="5">
        <v>0</v>
      </c>
      <c r="X1936" s="5">
        <v>0</v>
      </c>
      <c r="Y1936" s="5">
        <v>0</v>
      </c>
      <c r="Z1936" s="5">
        <v>0</v>
      </c>
      <c r="AA1936" s="5">
        <v>0.05</v>
      </c>
      <c r="AB1936" s="5">
        <v>0</v>
      </c>
      <c r="AC1936" s="5">
        <v>0</v>
      </c>
      <c r="AD1936" s="5">
        <v>0</v>
      </c>
      <c r="AE1936" s="2">
        <v>2</v>
      </c>
      <c r="AF1936" s="2">
        <v>0</v>
      </c>
      <c r="AG1936" s="2">
        <v>0</v>
      </c>
      <c r="AH1936" s="2">
        <v>0</v>
      </c>
      <c r="AI1936" s="2">
        <v>0</v>
      </c>
      <c r="AJ1936" s="2">
        <v>1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</row>
    <row r="1937" spans="1:46" x14ac:dyDescent="0.2">
      <c r="A1937" s="2">
        <v>1697576</v>
      </c>
      <c r="B1937" s="2">
        <v>893078</v>
      </c>
      <c r="C1937" s="7">
        <v>22.046471844667799</v>
      </c>
      <c r="D1937" s="7">
        <v>40.967481564320103</v>
      </c>
      <c r="E1937" s="19" t="s">
        <v>2422</v>
      </c>
      <c r="F1937" s="46">
        <f>INDEX(Δεδομένα!$P:$P,MATCH('2021'!E1937,Δεδομένα!$O:$O,0))</f>
        <v>62</v>
      </c>
      <c r="G1937" s="49" t="s">
        <v>2170</v>
      </c>
      <c r="H1937" s="51" t="str">
        <f>INDEX(Δεδομένα!B$1:B$51,MATCH('2021'!G1937,Δεδομένα!A$1:A$51,0))</f>
        <v>ΚΕΝΤΡΙΚΗΣ ΜΑΚΕΔΟΝΙΑΣ</v>
      </c>
      <c r="I1937" s="53">
        <f>INDEX(Δεδομένα!E$1:E$13,MATCH('2021'!H1937,Δεδομένα!D$1:D$13,0))</f>
        <v>3</v>
      </c>
      <c r="J1937" s="4">
        <v>44460</v>
      </c>
      <c r="K1937" s="3" t="s">
        <v>917</v>
      </c>
      <c r="L1937" s="17" t="str">
        <f t="shared" si="136"/>
        <v>21/09/2021 14:49</v>
      </c>
      <c r="M1937" s="4">
        <v>44460</v>
      </c>
      <c r="N1937" s="3" t="s">
        <v>499</v>
      </c>
      <c r="O1937" s="17" t="str">
        <f t="shared" si="137"/>
        <v>21/09/2021 15:10</v>
      </c>
      <c r="P1937" s="24">
        <f t="shared" si="138"/>
        <v>1.4583333337213844E-2</v>
      </c>
      <c r="Q1937" s="28">
        <v>0</v>
      </c>
      <c r="R1937" s="27">
        <f t="shared" si="139"/>
        <v>21.000000005587935</v>
      </c>
      <c r="S1937" s="3" t="s">
        <v>4</v>
      </c>
      <c r="T1937" s="3" t="s">
        <v>2423</v>
      </c>
      <c r="U1937" s="3" t="s">
        <v>2451</v>
      </c>
      <c r="V1937" s="3" t="s">
        <v>2521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0.01</v>
      </c>
      <c r="AC1937" s="5">
        <v>0</v>
      </c>
      <c r="AD1937" s="5">
        <v>0</v>
      </c>
      <c r="AE1937" s="2">
        <v>4</v>
      </c>
      <c r="AF1937" s="2">
        <v>0</v>
      </c>
      <c r="AG1937" s="2">
        <v>0</v>
      </c>
      <c r="AH1937" s="2">
        <v>0</v>
      </c>
      <c r="AI1937" s="2">
        <v>0</v>
      </c>
      <c r="AJ1937" s="2">
        <v>2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</row>
    <row r="1938" spans="1:46" x14ac:dyDescent="0.2">
      <c r="A1938" s="2">
        <v>1698277</v>
      </c>
      <c r="B1938" s="2">
        <v>893610</v>
      </c>
      <c r="C1938" s="7">
        <v>22.102911920962502</v>
      </c>
      <c r="D1938" s="7">
        <v>40.951045345141402</v>
      </c>
      <c r="E1938" s="19" t="s">
        <v>2422</v>
      </c>
      <c r="F1938" s="46">
        <f>INDEX(Δεδομένα!$P:$P,MATCH('2021'!E1938,Δεδομένα!$O:$O,0))</f>
        <v>62</v>
      </c>
      <c r="G1938" s="49" t="s">
        <v>2170</v>
      </c>
      <c r="H1938" s="51" t="str">
        <f>INDEX(Δεδομένα!B$1:B$51,MATCH('2021'!G1938,Δεδομένα!A$1:A$51,0))</f>
        <v>ΚΕΝΤΡΙΚΗΣ ΜΑΚΕΔΟΝΙΑΣ</v>
      </c>
      <c r="I1938" s="53">
        <f>INDEX(Δεδομένα!E$1:E$13,MATCH('2021'!H1938,Δεδομένα!D$1:D$13,0))</f>
        <v>3</v>
      </c>
      <c r="J1938" s="4">
        <v>44462</v>
      </c>
      <c r="K1938" s="3" t="s">
        <v>661</v>
      </c>
      <c r="L1938" s="17" t="str">
        <f t="shared" si="136"/>
        <v>23/09/2021 16:32</v>
      </c>
      <c r="M1938" s="4">
        <v>44463</v>
      </c>
      <c r="N1938" s="3" t="s">
        <v>526</v>
      </c>
      <c r="O1938" s="17" t="str">
        <f t="shared" si="137"/>
        <v>24/09/2021 17:05</v>
      </c>
      <c r="P1938" s="29">
        <f t="shared" si="138"/>
        <v>1.0229166666686069</v>
      </c>
      <c r="Q1938" s="30">
        <f>1*24</f>
        <v>24</v>
      </c>
      <c r="R1938" s="27">
        <f t="shared" si="139"/>
        <v>1473.000000002794</v>
      </c>
      <c r="S1938" s="3" t="s">
        <v>4</v>
      </c>
      <c r="T1938" s="3" t="s">
        <v>2423</v>
      </c>
      <c r="U1938" s="3" t="s">
        <v>2451</v>
      </c>
      <c r="V1938" s="3" t="s">
        <v>2455</v>
      </c>
      <c r="W1938" s="5">
        <v>0</v>
      </c>
      <c r="X1938" s="5">
        <v>0</v>
      </c>
      <c r="Y1938" s="5">
        <v>0</v>
      </c>
      <c r="Z1938" s="5">
        <v>0</v>
      </c>
      <c r="AA1938" s="5">
        <v>0.1</v>
      </c>
      <c r="AB1938" s="5">
        <v>0</v>
      </c>
      <c r="AC1938" s="5">
        <v>0</v>
      </c>
      <c r="AD1938" s="5">
        <v>0</v>
      </c>
      <c r="AE1938" s="2">
        <v>4</v>
      </c>
      <c r="AF1938" s="2">
        <v>0</v>
      </c>
      <c r="AG1938" s="2">
        <v>0</v>
      </c>
      <c r="AH1938" s="2">
        <v>0</v>
      </c>
      <c r="AI1938" s="2">
        <v>0</v>
      </c>
      <c r="AJ1938" s="2">
        <v>2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</row>
    <row r="1939" spans="1:46" x14ac:dyDescent="0.2">
      <c r="A1939" s="2">
        <v>1698553</v>
      </c>
      <c r="B1939" s="2">
        <v>893815</v>
      </c>
      <c r="C1939" s="7">
        <v>22.130607508226301</v>
      </c>
      <c r="D1939" s="7">
        <v>41.028337778531203</v>
      </c>
      <c r="E1939" s="19" t="s">
        <v>2422</v>
      </c>
      <c r="F1939" s="46">
        <f>INDEX(Δεδομένα!$P:$P,MATCH('2021'!E1939,Δεδομένα!$O:$O,0))</f>
        <v>62</v>
      </c>
      <c r="G1939" s="49" t="s">
        <v>2170</v>
      </c>
      <c r="H1939" s="51" t="str">
        <f>INDEX(Δεδομένα!B$1:B$51,MATCH('2021'!G1939,Δεδομένα!A$1:A$51,0))</f>
        <v>ΚΕΝΤΡΙΚΗΣ ΜΑΚΕΔΟΝΙΑΣ</v>
      </c>
      <c r="I1939" s="53">
        <f>INDEX(Δεδομένα!E$1:E$13,MATCH('2021'!H1939,Δεδομένα!D$1:D$13,0))</f>
        <v>3</v>
      </c>
      <c r="J1939" s="4">
        <v>44463</v>
      </c>
      <c r="K1939" s="3" t="s">
        <v>1310</v>
      </c>
      <c r="L1939" s="17" t="str">
        <f t="shared" si="136"/>
        <v>24/09/2021 12:45</v>
      </c>
      <c r="M1939" s="4">
        <v>44463</v>
      </c>
      <c r="N1939" s="3" t="s">
        <v>833</v>
      </c>
      <c r="O1939" s="17" t="str">
        <f t="shared" si="137"/>
        <v>24/09/2021 14:35</v>
      </c>
      <c r="P1939" s="24">
        <f t="shared" si="138"/>
        <v>7.6388888890505768E-2</v>
      </c>
      <c r="Q1939" s="28">
        <v>0</v>
      </c>
      <c r="R1939" s="27">
        <f t="shared" si="139"/>
        <v>110.00000000232831</v>
      </c>
      <c r="S1939" s="3" t="s">
        <v>4</v>
      </c>
      <c r="T1939" s="3" t="s">
        <v>2423</v>
      </c>
      <c r="U1939" s="3" t="s">
        <v>2451</v>
      </c>
      <c r="V1939" s="3" t="s">
        <v>2439</v>
      </c>
      <c r="W1939" s="5">
        <v>0</v>
      </c>
      <c r="X1939" s="5">
        <v>0</v>
      </c>
      <c r="Y1939" s="5">
        <v>0</v>
      </c>
      <c r="Z1939" s="5">
        <v>0.05</v>
      </c>
      <c r="AA1939" s="5">
        <v>0</v>
      </c>
      <c r="AB1939" s="5">
        <v>0</v>
      </c>
      <c r="AC1939" s="5">
        <v>0</v>
      </c>
      <c r="AD1939" s="5">
        <v>0</v>
      </c>
      <c r="AE1939" s="2">
        <v>2</v>
      </c>
      <c r="AF1939" s="2">
        <v>0</v>
      </c>
      <c r="AG1939" s="2">
        <v>0</v>
      </c>
      <c r="AH1939" s="2">
        <v>0</v>
      </c>
      <c r="AI1939" s="2">
        <v>0</v>
      </c>
      <c r="AJ1939" s="2">
        <v>1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</row>
    <row r="1940" spans="1:46" x14ac:dyDescent="0.2">
      <c r="A1940" s="2">
        <v>1700803</v>
      </c>
      <c r="B1940" s="2">
        <v>896598</v>
      </c>
      <c r="C1940" s="7">
        <v>22.064519833150701</v>
      </c>
      <c r="D1940" s="7">
        <v>40.927338701938602</v>
      </c>
      <c r="E1940" s="19" t="s">
        <v>2422</v>
      </c>
      <c r="F1940" s="46">
        <f>INDEX(Δεδομένα!$P:$P,MATCH('2021'!E1940,Δεδομένα!$O:$O,0))</f>
        <v>62</v>
      </c>
      <c r="G1940" s="49" t="s">
        <v>2170</v>
      </c>
      <c r="H1940" s="51" t="str">
        <f>INDEX(Δεδομένα!B$1:B$51,MATCH('2021'!G1940,Δεδομένα!A$1:A$51,0))</f>
        <v>ΚΕΝΤΡΙΚΗΣ ΜΑΚΕΔΟΝΙΑΣ</v>
      </c>
      <c r="I1940" s="53">
        <f>INDEX(Δεδομένα!E$1:E$13,MATCH('2021'!H1940,Δεδομένα!D$1:D$13,0))</f>
        <v>3</v>
      </c>
      <c r="J1940" s="4">
        <v>44473</v>
      </c>
      <c r="K1940" s="3" t="s">
        <v>461</v>
      </c>
      <c r="L1940" s="17" t="str">
        <f t="shared" si="136"/>
        <v>04/10/2021 17:00</v>
      </c>
      <c r="M1940" s="4">
        <v>44473</v>
      </c>
      <c r="N1940" s="3" t="s">
        <v>261</v>
      </c>
      <c r="O1940" s="17" t="str">
        <f t="shared" si="137"/>
        <v>04/10/2021 18:25</v>
      </c>
      <c r="P1940" s="24">
        <f t="shared" si="138"/>
        <v>5.9027777773735579E-2</v>
      </c>
      <c r="Q1940" s="28">
        <v>0</v>
      </c>
      <c r="R1940" s="27">
        <f t="shared" si="139"/>
        <v>84.999999994179234</v>
      </c>
      <c r="S1940" s="3" t="s">
        <v>4</v>
      </c>
      <c r="T1940" s="3" t="s">
        <v>2423</v>
      </c>
      <c r="U1940" s="3" t="s">
        <v>2492</v>
      </c>
      <c r="V1940" s="3" t="s">
        <v>2520</v>
      </c>
      <c r="W1940" s="5">
        <v>0</v>
      </c>
      <c r="X1940" s="5">
        <v>0</v>
      </c>
      <c r="Y1940" s="5">
        <v>0</v>
      </c>
      <c r="Z1940" s="5">
        <v>0.05</v>
      </c>
      <c r="AA1940" s="5">
        <v>0</v>
      </c>
      <c r="AB1940" s="5">
        <v>0</v>
      </c>
      <c r="AC1940" s="5">
        <v>0</v>
      </c>
      <c r="AD1940" s="5">
        <v>0</v>
      </c>
      <c r="AE1940" s="2">
        <v>2</v>
      </c>
      <c r="AF1940" s="2">
        <v>0</v>
      </c>
      <c r="AG1940" s="2">
        <v>0</v>
      </c>
      <c r="AH1940" s="2">
        <v>0</v>
      </c>
      <c r="AI1940" s="2">
        <v>0</v>
      </c>
      <c r="AJ1940" s="2">
        <v>1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</row>
    <row r="1941" spans="1:46" x14ac:dyDescent="0.2">
      <c r="A1941" s="2">
        <v>1701111</v>
      </c>
      <c r="B1941" s="2">
        <v>896820</v>
      </c>
      <c r="C1941" s="7">
        <v>22.202281247767001</v>
      </c>
      <c r="D1941" s="7">
        <v>41.096027251377002</v>
      </c>
      <c r="E1941" s="19" t="s">
        <v>2422</v>
      </c>
      <c r="F1941" s="46">
        <f>INDEX(Δεδομένα!$P:$P,MATCH('2021'!E1941,Δεδομένα!$O:$O,0))</f>
        <v>62</v>
      </c>
      <c r="G1941" s="49" t="s">
        <v>2170</v>
      </c>
      <c r="H1941" s="51" t="str">
        <f>INDEX(Δεδομένα!B$1:B$51,MATCH('2021'!G1941,Δεδομένα!A$1:A$51,0))</f>
        <v>ΚΕΝΤΡΙΚΗΣ ΜΑΚΕΔΟΝΙΑΣ</v>
      </c>
      <c r="I1941" s="53">
        <f>INDEX(Δεδομένα!E$1:E$13,MATCH('2021'!H1941,Δεδομένα!D$1:D$13,0))</f>
        <v>3</v>
      </c>
      <c r="J1941" s="4">
        <v>44474</v>
      </c>
      <c r="K1941" s="3" t="s">
        <v>407</v>
      </c>
      <c r="L1941" s="17" t="str">
        <f t="shared" si="136"/>
        <v>05/10/2021 15:40</v>
      </c>
      <c r="M1941" s="4">
        <v>44474</v>
      </c>
      <c r="N1941" s="3" t="s">
        <v>731</v>
      </c>
      <c r="O1941" s="17" t="str">
        <f t="shared" si="137"/>
        <v>05/10/2021 16:31</v>
      </c>
      <c r="P1941" s="24">
        <f t="shared" si="138"/>
        <v>3.5416666665696539E-2</v>
      </c>
      <c r="Q1941" s="28">
        <v>0</v>
      </c>
      <c r="R1941" s="27">
        <f t="shared" si="139"/>
        <v>50.999999998603016</v>
      </c>
      <c r="S1941" s="3" t="s">
        <v>4</v>
      </c>
      <c r="T1941" s="3" t="s">
        <v>2423</v>
      </c>
      <c r="U1941" s="3" t="s">
        <v>2426</v>
      </c>
      <c r="V1941" s="3" t="s">
        <v>2427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0.3</v>
      </c>
      <c r="AC1941" s="5">
        <v>0</v>
      </c>
      <c r="AD1941" s="5">
        <v>0</v>
      </c>
      <c r="AE1941" s="2">
        <v>3</v>
      </c>
      <c r="AF1941" s="2">
        <v>0</v>
      </c>
      <c r="AG1941" s="2">
        <v>0</v>
      </c>
      <c r="AH1941" s="2">
        <v>0</v>
      </c>
      <c r="AI1941" s="2">
        <v>0</v>
      </c>
      <c r="AJ1941" s="2">
        <v>1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</row>
    <row r="1942" spans="1:46" x14ac:dyDescent="0.2">
      <c r="A1942" s="2">
        <v>1701443</v>
      </c>
      <c r="B1942" s="2">
        <v>897064</v>
      </c>
      <c r="C1942" s="7">
        <v>22.197322747686101</v>
      </c>
      <c r="D1942" s="7">
        <v>41.026164200464798</v>
      </c>
      <c r="E1942" s="19" t="s">
        <v>2422</v>
      </c>
      <c r="F1942" s="46">
        <f>INDEX(Δεδομένα!$P:$P,MATCH('2021'!E1942,Δεδομένα!$O:$O,0))</f>
        <v>62</v>
      </c>
      <c r="G1942" s="49" t="s">
        <v>2170</v>
      </c>
      <c r="H1942" s="51" t="str">
        <f>INDEX(Δεδομένα!B$1:B$51,MATCH('2021'!G1942,Δεδομένα!A$1:A$51,0))</f>
        <v>ΚΕΝΤΡΙΚΗΣ ΜΑΚΕΔΟΝΙΑΣ</v>
      </c>
      <c r="I1942" s="53">
        <f>INDEX(Δεδομένα!E$1:E$13,MATCH('2021'!H1942,Δεδομένα!D$1:D$13,0))</f>
        <v>3</v>
      </c>
      <c r="J1942" s="4">
        <v>44475</v>
      </c>
      <c r="K1942" s="3" t="s">
        <v>237</v>
      </c>
      <c r="L1942" s="17" t="str">
        <f t="shared" si="136"/>
        <v>06/10/2021 12:30</v>
      </c>
      <c r="M1942" s="4">
        <v>44475</v>
      </c>
      <c r="N1942" s="3" t="s">
        <v>481</v>
      </c>
      <c r="O1942" s="17" t="str">
        <f t="shared" si="137"/>
        <v>06/10/2021 14:20</v>
      </c>
      <c r="P1942" s="24">
        <f t="shared" si="138"/>
        <v>7.6388888883229811E-2</v>
      </c>
      <c r="Q1942" s="28">
        <v>0</v>
      </c>
      <c r="R1942" s="27">
        <f t="shared" si="139"/>
        <v>109.99999999185093</v>
      </c>
      <c r="S1942" s="3" t="s">
        <v>4</v>
      </c>
      <c r="T1942" s="3" t="s">
        <v>2423</v>
      </c>
      <c r="U1942" s="3" t="s">
        <v>2522</v>
      </c>
      <c r="V1942" s="3" t="s">
        <v>2523</v>
      </c>
      <c r="W1942" s="5">
        <v>0</v>
      </c>
      <c r="X1942" s="5">
        <v>0</v>
      </c>
      <c r="Y1942" s="5">
        <v>0</v>
      </c>
      <c r="Z1942" s="5">
        <v>0.05</v>
      </c>
      <c r="AA1942" s="5">
        <v>0</v>
      </c>
      <c r="AB1942" s="5">
        <v>0</v>
      </c>
      <c r="AC1942" s="5">
        <v>0</v>
      </c>
      <c r="AD1942" s="5">
        <v>0</v>
      </c>
      <c r="AE1942" s="2">
        <v>2</v>
      </c>
      <c r="AF1942" s="2">
        <v>0</v>
      </c>
      <c r="AG1942" s="2">
        <v>0</v>
      </c>
      <c r="AH1942" s="2">
        <v>0</v>
      </c>
      <c r="AI1942" s="2">
        <v>0</v>
      </c>
      <c r="AJ1942" s="2">
        <v>1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</row>
    <row r="1943" spans="1:46" x14ac:dyDescent="0.2">
      <c r="A1943" s="2">
        <v>1706832</v>
      </c>
      <c r="B1943" s="2">
        <v>903093</v>
      </c>
      <c r="C1943" s="7">
        <v>22.085305548965501</v>
      </c>
      <c r="D1943" s="7">
        <v>40.940329031673002</v>
      </c>
      <c r="E1943" s="19" t="s">
        <v>2422</v>
      </c>
      <c r="F1943" s="46">
        <f>INDEX(Δεδομένα!$P:$P,MATCH('2021'!E1943,Δεδομένα!$O:$O,0))</f>
        <v>62</v>
      </c>
      <c r="G1943" s="49" t="s">
        <v>2170</v>
      </c>
      <c r="H1943" s="51" t="str">
        <f>INDEX(Δεδομένα!B$1:B$51,MATCH('2021'!G1943,Δεδομένα!A$1:A$51,0))</f>
        <v>ΚΕΝΤΡΙΚΗΣ ΜΑΚΕΔΟΝΙΑΣ</v>
      </c>
      <c r="I1943" s="53">
        <f>INDEX(Δεδομένα!E$1:E$13,MATCH('2021'!H1943,Δεδομένα!D$1:D$13,0))</f>
        <v>3</v>
      </c>
      <c r="J1943" s="4">
        <v>44490</v>
      </c>
      <c r="K1943" s="3" t="s">
        <v>267</v>
      </c>
      <c r="L1943" s="17" t="str">
        <f t="shared" si="136"/>
        <v>21/10/2021 17:30</v>
      </c>
      <c r="M1943" s="4">
        <v>44490</v>
      </c>
      <c r="N1943" s="3" t="s">
        <v>566</v>
      </c>
      <c r="O1943" s="17" t="str">
        <f t="shared" si="137"/>
        <v>21/10/2021 18:40</v>
      </c>
      <c r="P1943" s="24">
        <f t="shared" si="138"/>
        <v>4.8611111116770189E-2</v>
      </c>
      <c r="Q1943" s="28">
        <v>0</v>
      </c>
      <c r="R1943" s="27">
        <f t="shared" si="139"/>
        <v>70.000000008149073</v>
      </c>
      <c r="S1943" s="3" t="s">
        <v>4</v>
      </c>
      <c r="T1943" s="3" t="s">
        <v>2423</v>
      </c>
      <c r="U1943" s="3" t="s">
        <v>2502</v>
      </c>
      <c r="V1943" s="3" t="s">
        <v>2454</v>
      </c>
      <c r="W1943" s="5">
        <v>0</v>
      </c>
      <c r="X1943" s="5">
        <v>0</v>
      </c>
      <c r="Y1943" s="5">
        <v>0</v>
      </c>
      <c r="Z1943" s="5">
        <v>0</v>
      </c>
      <c r="AA1943" s="5">
        <v>0.05</v>
      </c>
      <c r="AB1943" s="5">
        <v>0</v>
      </c>
      <c r="AC1943" s="5">
        <v>0</v>
      </c>
      <c r="AD1943" s="5">
        <v>0</v>
      </c>
      <c r="AE1943" s="2">
        <v>2</v>
      </c>
      <c r="AF1943" s="2">
        <v>0</v>
      </c>
      <c r="AG1943" s="2">
        <v>0</v>
      </c>
      <c r="AH1943" s="2">
        <v>0</v>
      </c>
      <c r="AI1943" s="2">
        <v>0</v>
      </c>
      <c r="AJ1943" s="2">
        <v>1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</row>
    <row r="1944" spans="1:46" x14ac:dyDescent="0.2">
      <c r="A1944" s="2">
        <v>1707181</v>
      </c>
      <c r="B1944" s="2">
        <v>903318</v>
      </c>
      <c r="C1944" s="7">
        <v>22.0711396972317</v>
      </c>
      <c r="D1944" s="7">
        <v>40.972689433875303</v>
      </c>
      <c r="E1944" s="19" t="s">
        <v>2422</v>
      </c>
      <c r="F1944" s="46">
        <f>INDEX(Δεδομένα!$P:$P,MATCH('2021'!E1944,Δεδομένα!$O:$O,0))</f>
        <v>62</v>
      </c>
      <c r="G1944" s="49" t="s">
        <v>2170</v>
      </c>
      <c r="H1944" s="51" t="str">
        <f>INDEX(Δεδομένα!B$1:B$51,MATCH('2021'!G1944,Δεδομένα!A$1:A$51,0))</f>
        <v>ΚΕΝΤΡΙΚΗΣ ΜΑΚΕΔΟΝΙΑΣ</v>
      </c>
      <c r="I1944" s="53">
        <f>INDEX(Δεδομένα!E$1:E$13,MATCH('2021'!H1944,Δεδομένα!D$1:D$13,0))</f>
        <v>3</v>
      </c>
      <c r="J1944" s="4">
        <v>44491</v>
      </c>
      <c r="K1944" s="3" t="s">
        <v>161</v>
      </c>
      <c r="L1944" s="17" t="str">
        <f t="shared" si="136"/>
        <v>22/10/2021 15:00</v>
      </c>
      <c r="M1944" s="4">
        <v>44491</v>
      </c>
      <c r="N1944" s="3" t="s">
        <v>563</v>
      </c>
      <c r="O1944" s="17" t="str">
        <f t="shared" si="137"/>
        <v>22/10/2021 17:15</v>
      </c>
      <c r="P1944" s="24">
        <f t="shared" si="138"/>
        <v>9.375E-2</v>
      </c>
      <c r="Q1944" s="28">
        <v>0</v>
      </c>
      <c r="R1944" s="27">
        <f t="shared" si="139"/>
        <v>135</v>
      </c>
      <c r="S1944" s="3" t="s">
        <v>4</v>
      </c>
      <c r="T1944" s="3" t="s">
        <v>2423</v>
      </c>
      <c r="U1944" s="3" t="s">
        <v>2451</v>
      </c>
      <c r="V1944" s="3" t="s">
        <v>2452</v>
      </c>
      <c r="W1944" s="5">
        <v>0</v>
      </c>
      <c r="X1944" s="5">
        <v>0</v>
      </c>
      <c r="Y1944" s="5">
        <v>0</v>
      </c>
      <c r="Z1944" s="5">
        <v>0</v>
      </c>
      <c r="AA1944" s="5">
        <v>0.05</v>
      </c>
      <c r="AB1944" s="5">
        <v>0</v>
      </c>
      <c r="AC1944" s="5">
        <v>0</v>
      </c>
      <c r="AD1944" s="5">
        <v>0</v>
      </c>
      <c r="AE1944" s="2">
        <v>2</v>
      </c>
      <c r="AF1944" s="2">
        <v>0</v>
      </c>
      <c r="AG1944" s="2">
        <v>0</v>
      </c>
      <c r="AH1944" s="2">
        <v>0</v>
      </c>
      <c r="AI1944" s="2">
        <v>0</v>
      </c>
      <c r="AJ1944" s="2">
        <v>1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</row>
    <row r="1945" spans="1:46" x14ac:dyDescent="0.2">
      <c r="A1945" s="2">
        <v>1708168</v>
      </c>
      <c r="B1945" s="2">
        <v>904741</v>
      </c>
      <c r="C1945" s="7">
        <v>22.075451262287501</v>
      </c>
      <c r="D1945" s="7">
        <v>40.9583068651866</v>
      </c>
      <c r="E1945" s="19" t="s">
        <v>2422</v>
      </c>
      <c r="F1945" s="46">
        <f>INDEX(Δεδομένα!$P:$P,MATCH('2021'!E1945,Δεδομένα!$O:$O,0))</f>
        <v>62</v>
      </c>
      <c r="G1945" s="49" t="s">
        <v>2170</v>
      </c>
      <c r="H1945" s="51" t="str">
        <f>INDEX(Δεδομένα!B$1:B$51,MATCH('2021'!G1945,Δεδομένα!A$1:A$51,0))</f>
        <v>ΚΕΝΤΡΙΚΗΣ ΜΑΚΕΔΟΝΙΑΣ</v>
      </c>
      <c r="I1945" s="53">
        <f>INDEX(Δεδομένα!E$1:E$13,MATCH('2021'!H1945,Δεδομένα!D$1:D$13,0))</f>
        <v>3</v>
      </c>
      <c r="J1945" s="4">
        <v>44496</v>
      </c>
      <c r="K1945" s="3" t="s">
        <v>566</v>
      </c>
      <c r="L1945" s="17" t="str">
        <f t="shared" si="136"/>
        <v>27/10/2021 18:40</v>
      </c>
      <c r="M1945" s="4">
        <v>44496</v>
      </c>
      <c r="N1945" s="3" t="s">
        <v>23</v>
      </c>
      <c r="O1945" s="17" t="str">
        <f t="shared" si="137"/>
        <v>27/10/2021 19:35</v>
      </c>
      <c r="P1945" s="24">
        <f t="shared" si="138"/>
        <v>3.8194444437976927E-2</v>
      </c>
      <c r="Q1945" s="28">
        <v>0</v>
      </c>
      <c r="R1945" s="27">
        <f t="shared" si="139"/>
        <v>54.999999990686774</v>
      </c>
      <c r="S1945" s="3" t="s">
        <v>4</v>
      </c>
      <c r="T1945" s="3" t="s">
        <v>2423</v>
      </c>
      <c r="U1945" s="3" t="s">
        <v>4</v>
      </c>
      <c r="V1945" s="3" t="s">
        <v>2524</v>
      </c>
      <c r="W1945" s="5">
        <v>0</v>
      </c>
      <c r="X1945" s="5">
        <v>0</v>
      </c>
      <c r="Y1945" s="5">
        <v>0</v>
      </c>
      <c r="Z1945" s="5">
        <v>0</v>
      </c>
      <c r="AA1945" s="5">
        <v>0.05</v>
      </c>
      <c r="AB1945" s="5">
        <v>0</v>
      </c>
      <c r="AC1945" s="5">
        <v>0</v>
      </c>
      <c r="AD1945" s="5">
        <v>0</v>
      </c>
      <c r="AE1945" s="2">
        <v>2</v>
      </c>
      <c r="AF1945" s="2">
        <v>0</v>
      </c>
      <c r="AG1945" s="2">
        <v>0</v>
      </c>
      <c r="AH1945" s="2">
        <v>0</v>
      </c>
      <c r="AI1945" s="2">
        <v>0</v>
      </c>
      <c r="AJ1945" s="2">
        <v>1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</row>
    <row r="1946" spans="1:46" x14ac:dyDescent="0.2">
      <c r="A1946" s="2">
        <v>1712143</v>
      </c>
      <c r="B1946" s="2">
        <v>908638</v>
      </c>
      <c r="C1946" s="7">
        <v>22.156476891750401</v>
      </c>
      <c r="D1946" s="7">
        <v>41.113311747281003</v>
      </c>
      <c r="E1946" s="19" t="s">
        <v>2422</v>
      </c>
      <c r="F1946" s="46">
        <f>INDEX(Δεδομένα!$P:$P,MATCH('2021'!E1946,Δεδομένα!$O:$O,0))</f>
        <v>62</v>
      </c>
      <c r="G1946" s="49" t="s">
        <v>2170</v>
      </c>
      <c r="H1946" s="51" t="str">
        <f>INDEX(Δεδομένα!B$1:B$51,MATCH('2021'!G1946,Δεδομένα!A$1:A$51,0))</f>
        <v>ΚΕΝΤΡΙΚΗΣ ΜΑΚΕΔΟΝΙΑΣ</v>
      </c>
      <c r="I1946" s="53">
        <f>INDEX(Δεδομένα!E$1:E$13,MATCH('2021'!H1946,Δεδομένα!D$1:D$13,0))</f>
        <v>3</v>
      </c>
      <c r="J1946" s="4">
        <v>44513</v>
      </c>
      <c r="K1946" s="3" t="s">
        <v>2525</v>
      </c>
      <c r="L1946" s="17" t="str">
        <f t="shared" si="136"/>
        <v>13/11/2021 04:31</v>
      </c>
      <c r="M1946" s="4">
        <v>44513</v>
      </c>
      <c r="N1946" s="3" t="s">
        <v>301</v>
      </c>
      <c r="O1946" s="17" t="str">
        <f t="shared" si="137"/>
        <v>13/11/2021 09:28</v>
      </c>
      <c r="P1946" s="24">
        <f t="shared" si="138"/>
        <v>0.20624999999563443</v>
      </c>
      <c r="Q1946" s="28">
        <v>0</v>
      </c>
      <c r="R1946" s="27">
        <f t="shared" si="139"/>
        <v>296.99999999371357</v>
      </c>
      <c r="S1946" s="3" t="s">
        <v>4</v>
      </c>
      <c r="T1946" s="3" t="s">
        <v>2423</v>
      </c>
      <c r="U1946" s="3" t="s">
        <v>4</v>
      </c>
      <c r="V1946" s="3" t="s">
        <v>2526</v>
      </c>
      <c r="W1946" s="5">
        <v>0</v>
      </c>
      <c r="X1946" s="5">
        <v>0.01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2">
        <v>2</v>
      </c>
      <c r="AF1946" s="2">
        <v>0</v>
      </c>
      <c r="AG1946" s="2">
        <v>0</v>
      </c>
      <c r="AH1946" s="2">
        <v>0</v>
      </c>
      <c r="AI1946" s="2">
        <v>0</v>
      </c>
      <c r="AJ1946" s="2">
        <v>1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</row>
    <row r="1947" spans="1:46" x14ac:dyDescent="0.2">
      <c r="A1947" s="2">
        <v>1713603</v>
      </c>
      <c r="B1947" s="2">
        <v>910037</v>
      </c>
      <c r="C1947" s="7">
        <v>22.0782828009668</v>
      </c>
      <c r="D1947" s="7">
        <v>41.0275343635954</v>
      </c>
      <c r="E1947" s="19" t="s">
        <v>2422</v>
      </c>
      <c r="F1947" s="46">
        <f>INDEX(Δεδομένα!$P:$P,MATCH('2021'!E1947,Δεδομένα!$O:$O,0))</f>
        <v>62</v>
      </c>
      <c r="G1947" s="49" t="s">
        <v>2170</v>
      </c>
      <c r="H1947" s="51" t="str">
        <f>INDEX(Δεδομένα!B$1:B$51,MATCH('2021'!G1947,Δεδομένα!A$1:A$51,0))</f>
        <v>ΚΕΝΤΡΙΚΗΣ ΜΑΚΕΔΟΝΙΑΣ</v>
      </c>
      <c r="I1947" s="53">
        <f>INDEX(Δεδομένα!E$1:E$13,MATCH('2021'!H1947,Δεδομένα!D$1:D$13,0))</f>
        <v>3</v>
      </c>
      <c r="J1947" s="4">
        <v>44518</v>
      </c>
      <c r="K1947" s="3" t="s">
        <v>1821</v>
      </c>
      <c r="L1947" s="17" t="str">
        <f t="shared" si="136"/>
        <v>18/11/2021 21:32</v>
      </c>
      <c r="M1947" s="4">
        <v>44518</v>
      </c>
      <c r="N1947" s="3" t="s">
        <v>1065</v>
      </c>
      <c r="O1947" s="17" t="str">
        <f t="shared" si="137"/>
        <v>18/11/2021 22:03</v>
      </c>
      <c r="P1947" s="24">
        <f t="shared" si="138"/>
        <v>2.1527777775190771E-2</v>
      </c>
      <c r="Q1947" s="28">
        <v>0</v>
      </c>
      <c r="R1947" s="27">
        <f t="shared" si="139"/>
        <v>30.99999999627471</v>
      </c>
      <c r="S1947" s="3" t="s">
        <v>4</v>
      </c>
      <c r="T1947" s="3" t="s">
        <v>2423</v>
      </c>
      <c r="U1947" s="3" t="s">
        <v>4</v>
      </c>
      <c r="V1947" s="3" t="s">
        <v>2527</v>
      </c>
      <c r="W1947" s="5">
        <v>0</v>
      </c>
      <c r="X1947" s="5">
        <v>0</v>
      </c>
      <c r="Y1947" s="5">
        <v>0</v>
      </c>
      <c r="Z1947" s="5">
        <v>0</v>
      </c>
      <c r="AA1947" s="5">
        <v>0.01</v>
      </c>
      <c r="AB1947" s="5">
        <v>0</v>
      </c>
      <c r="AC1947" s="5">
        <v>0</v>
      </c>
      <c r="AD1947" s="5">
        <v>0</v>
      </c>
      <c r="AE1947" s="2">
        <v>2</v>
      </c>
      <c r="AF1947" s="2">
        <v>0</v>
      </c>
      <c r="AG1947" s="2">
        <v>0</v>
      </c>
      <c r="AH1947" s="2">
        <v>0</v>
      </c>
      <c r="AI1947" s="2">
        <v>0</v>
      </c>
      <c r="AJ1947" s="2">
        <v>1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</row>
    <row r="1948" spans="1:46" x14ac:dyDescent="0.2">
      <c r="A1948" s="2">
        <v>1713988</v>
      </c>
      <c r="B1948" s="2">
        <v>910412</v>
      </c>
      <c r="C1948" s="7">
        <v>22.251806400351398</v>
      </c>
      <c r="D1948" s="7">
        <v>41.104101246268598</v>
      </c>
      <c r="E1948" s="19" t="s">
        <v>2422</v>
      </c>
      <c r="F1948" s="46">
        <f>INDEX(Δεδομένα!$P:$P,MATCH('2021'!E1948,Δεδομένα!$O:$O,0))</f>
        <v>62</v>
      </c>
      <c r="G1948" s="49" t="s">
        <v>2170</v>
      </c>
      <c r="H1948" s="51" t="str">
        <f>INDEX(Δεδομένα!B$1:B$51,MATCH('2021'!G1948,Δεδομένα!A$1:A$51,0))</f>
        <v>ΚΕΝΤΡΙΚΗΣ ΜΑΚΕΔΟΝΙΑΣ</v>
      </c>
      <c r="I1948" s="53">
        <f>INDEX(Δεδομένα!E$1:E$13,MATCH('2021'!H1948,Δεδομένα!D$1:D$13,0))</f>
        <v>3</v>
      </c>
      <c r="J1948" s="4">
        <v>44520</v>
      </c>
      <c r="K1948" s="3" t="s">
        <v>575</v>
      </c>
      <c r="L1948" s="17" t="str">
        <f t="shared" si="136"/>
        <v>20/11/2021 17:42</v>
      </c>
      <c r="M1948" s="4">
        <v>44521</v>
      </c>
      <c r="N1948" s="3" t="s">
        <v>680</v>
      </c>
      <c r="O1948" s="17" t="str">
        <f t="shared" si="137"/>
        <v>21/11/2021 18:51</v>
      </c>
      <c r="P1948" s="24">
        <f t="shared" si="138"/>
        <v>1.0479166666627862</v>
      </c>
      <c r="Q1948" s="28">
        <v>0</v>
      </c>
      <c r="R1948" s="27">
        <f t="shared" si="139"/>
        <v>1508.9999999944121</v>
      </c>
      <c r="S1948" s="3" t="s">
        <v>4</v>
      </c>
      <c r="T1948" s="3" t="s">
        <v>2423</v>
      </c>
      <c r="U1948" s="3" t="s">
        <v>2470</v>
      </c>
      <c r="V1948" s="3" t="s">
        <v>2528</v>
      </c>
      <c r="W1948" s="5">
        <v>0</v>
      </c>
      <c r="X1948" s="5">
        <v>0</v>
      </c>
      <c r="Y1948" s="5">
        <v>0</v>
      </c>
      <c r="Z1948" s="5">
        <v>0.02</v>
      </c>
      <c r="AA1948" s="5">
        <v>0</v>
      </c>
      <c r="AB1948" s="5">
        <v>0</v>
      </c>
      <c r="AC1948" s="5">
        <v>0</v>
      </c>
      <c r="AD1948" s="5">
        <v>0</v>
      </c>
      <c r="AE1948" s="2">
        <v>2</v>
      </c>
      <c r="AF1948" s="2">
        <v>0</v>
      </c>
      <c r="AG1948" s="2">
        <v>0</v>
      </c>
      <c r="AH1948" s="2">
        <v>0</v>
      </c>
      <c r="AI1948" s="2">
        <v>0</v>
      </c>
      <c r="AJ1948" s="2">
        <v>1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</row>
    <row r="1949" spans="1:46" x14ac:dyDescent="0.2">
      <c r="A1949" s="2">
        <v>1717621</v>
      </c>
      <c r="B1949" s="2">
        <v>914771</v>
      </c>
      <c r="C1949" s="7">
        <v>21.9292524871958</v>
      </c>
      <c r="D1949" s="7">
        <v>40.958867280264002</v>
      </c>
      <c r="E1949" s="19" t="s">
        <v>2422</v>
      </c>
      <c r="F1949" s="46">
        <f>INDEX(Δεδομένα!$P:$P,MATCH('2021'!E1949,Δεδομένα!$O:$O,0))</f>
        <v>62</v>
      </c>
      <c r="G1949" s="49" t="s">
        <v>2170</v>
      </c>
      <c r="H1949" s="51" t="str">
        <f>INDEX(Δεδομένα!B$1:B$51,MATCH('2021'!G1949,Δεδομένα!A$1:A$51,0))</f>
        <v>ΚΕΝΤΡΙΚΗΣ ΜΑΚΕΔΟΝΙΑΣ</v>
      </c>
      <c r="I1949" s="53">
        <f>INDEX(Δεδομένα!E$1:E$13,MATCH('2021'!H1949,Δεδομένα!D$1:D$13,0))</f>
        <v>3</v>
      </c>
      <c r="J1949" s="4">
        <v>44535</v>
      </c>
      <c r="K1949" s="3" t="s">
        <v>490</v>
      </c>
      <c r="L1949" s="17" t="str">
        <f t="shared" si="136"/>
        <v>05/12/2021 16:00</v>
      </c>
      <c r="M1949" s="4">
        <v>44535</v>
      </c>
      <c r="N1949" s="3" t="s">
        <v>745</v>
      </c>
      <c r="O1949" s="17" t="str">
        <f t="shared" si="137"/>
        <v>05/12/2021 16:35</v>
      </c>
      <c r="P1949" s="24">
        <f t="shared" si="138"/>
        <v>2.4305555554747116E-2</v>
      </c>
      <c r="Q1949" s="28">
        <v>0</v>
      </c>
      <c r="R1949" s="27">
        <f t="shared" si="139"/>
        <v>34.999999998835847</v>
      </c>
      <c r="S1949" s="3" t="s">
        <v>4</v>
      </c>
      <c r="T1949" s="3" t="s">
        <v>2423</v>
      </c>
      <c r="U1949" s="3" t="s">
        <v>2483</v>
      </c>
      <c r="V1949" s="3" t="s">
        <v>2529</v>
      </c>
      <c r="W1949" s="5">
        <v>0</v>
      </c>
      <c r="X1949" s="5">
        <v>0</v>
      </c>
      <c r="Y1949" s="5">
        <v>0</v>
      </c>
      <c r="Z1949" s="5">
        <v>0</v>
      </c>
      <c r="AA1949" s="5">
        <v>0.01</v>
      </c>
      <c r="AB1949" s="5">
        <v>0</v>
      </c>
      <c r="AC1949" s="5">
        <v>0</v>
      </c>
      <c r="AD1949" s="5">
        <v>0</v>
      </c>
      <c r="AE1949" s="2">
        <v>2</v>
      </c>
      <c r="AF1949" s="2">
        <v>0</v>
      </c>
      <c r="AG1949" s="2">
        <v>0</v>
      </c>
      <c r="AH1949" s="2">
        <v>0</v>
      </c>
      <c r="AI1949" s="2">
        <v>0</v>
      </c>
      <c r="AJ1949" s="2">
        <v>1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</row>
    <row r="1950" spans="1:46" x14ac:dyDescent="0.2">
      <c r="A1950" s="2">
        <v>1721202</v>
      </c>
      <c r="B1950" s="2">
        <v>918142</v>
      </c>
      <c r="C1950" s="7">
        <v>22.080843973077499</v>
      </c>
      <c r="D1950" s="7">
        <v>40.899743308295797</v>
      </c>
      <c r="E1950" s="19" t="s">
        <v>2422</v>
      </c>
      <c r="F1950" s="46">
        <f>INDEX(Δεδομένα!$P:$P,MATCH('2021'!E1950,Δεδομένα!$O:$O,0))</f>
        <v>62</v>
      </c>
      <c r="G1950" s="49" t="s">
        <v>2170</v>
      </c>
      <c r="H1950" s="51" t="str">
        <f>INDEX(Δεδομένα!B$1:B$51,MATCH('2021'!G1950,Δεδομένα!A$1:A$51,0))</f>
        <v>ΚΕΝΤΡΙΚΗΣ ΜΑΚΕΔΟΝΙΑΣ</v>
      </c>
      <c r="I1950" s="53">
        <f>INDEX(Δεδομένα!E$1:E$13,MATCH('2021'!H1950,Δεδομένα!D$1:D$13,0))</f>
        <v>3</v>
      </c>
      <c r="J1950" s="4">
        <v>44545</v>
      </c>
      <c r="K1950" s="3" t="s">
        <v>986</v>
      </c>
      <c r="L1950" s="17" t="str">
        <f t="shared" si="136"/>
        <v>15/12/2021 17:34</v>
      </c>
      <c r="M1950" s="4">
        <v>44545</v>
      </c>
      <c r="N1950" s="3" t="s">
        <v>207</v>
      </c>
      <c r="O1950" s="17" t="str">
        <f t="shared" si="137"/>
        <v>15/12/2021 18:27</v>
      </c>
      <c r="P1950" s="24">
        <f t="shared" si="138"/>
        <v>3.680555555911269E-2</v>
      </c>
      <c r="Q1950" s="28">
        <v>0</v>
      </c>
      <c r="R1950" s="27">
        <f t="shared" si="139"/>
        <v>53.000000005122274</v>
      </c>
      <c r="S1950" s="3" t="s">
        <v>4</v>
      </c>
      <c r="T1950" s="3" t="s">
        <v>2423</v>
      </c>
      <c r="U1950" s="3" t="s">
        <v>2440</v>
      </c>
      <c r="V1950" s="3" t="s">
        <v>2518</v>
      </c>
      <c r="W1950" s="5">
        <v>0</v>
      </c>
      <c r="X1950" s="5">
        <v>0</v>
      </c>
      <c r="Y1950" s="5">
        <v>0</v>
      </c>
      <c r="Z1950" s="5">
        <v>0.05</v>
      </c>
      <c r="AA1950" s="5">
        <v>0</v>
      </c>
      <c r="AB1950" s="5">
        <v>0</v>
      </c>
      <c r="AC1950" s="5">
        <v>0</v>
      </c>
      <c r="AD1950" s="5">
        <v>0</v>
      </c>
      <c r="AE1950" s="2">
        <v>2</v>
      </c>
      <c r="AF1950" s="2">
        <v>0</v>
      </c>
      <c r="AG1950" s="2">
        <v>0</v>
      </c>
      <c r="AH1950" s="2">
        <v>0</v>
      </c>
      <c r="AI1950" s="2">
        <v>0</v>
      </c>
      <c r="AJ1950" s="2">
        <v>1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</row>
    <row r="1951" spans="1:46" x14ac:dyDescent="0.2">
      <c r="A1951" s="2">
        <v>1725696</v>
      </c>
      <c r="B1951" s="2">
        <v>922236</v>
      </c>
      <c r="C1951" s="7">
        <v>22.0475427054024</v>
      </c>
      <c r="D1951" s="7">
        <v>40.979482776919603</v>
      </c>
      <c r="E1951" s="19" t="s">
        <v>2422</v>
      </c>
      <c r="F1951" s="46">
        <f>INDEX(Δεδομένα!$P:$P,MATCH('2021'!E1951,Δεδομένα!$O:$O,0))</f>
        <v>62</v>
      </c>
      <c r="G1951" s="49" t="s">
        <v>2170</v>
      </c>
      <c r="H1951" s="51" t="str">
        <f>INDEX(Δεδομένα!B$1:B$51,MATCH('2021'!G1951,Δεδομένα!A$1:A$51,0))</f>
        <v>ΚΕΝΤΡΙΚΗΣ ΜΑΚΕΔΟΝΙΑΣ</v>
      </c>
      <c r="I1951" s="53">
        <f>INDEX(Δεδομένα!E$1:E$13,MATCH('2021'!H1951,Δεδομένα!D$1:D$13,0))</f>
        <v>3</v>
      </c>
      <c r="J1951" s="4">
        <v>44561</v>
      </c>
      <c r="K1951" s="3" t="s">
        <v>267</v>
      </c>
      <c r="L1951" s="17" t="str">
        <f t="shared" si="136"/>
        <v>31/12/2021 17:30</v>
      </c>
      <c r="M1951" s="4">
        <v>44561</v>
      </c>
      <c r="N1951" s="3" t="s">
        <v>17</v>
      </c>
      <c r="O1951" s="17" t="str">
        <f t="shared" si="137"/>
        <v>31/12/2021 18:00</v>
      </c>
      <c r="P1951" s="24">
        <f t="shared" si="138"/>
        <v>2.0833333335758653E-2</v>
      </c>
      <c r="Q1951" s="28">
        <v>0</v>
      </c>
      <c r="R1951" s="27">
        <f t="shared" si="139"/>
        <v>30.00000000349246</v>
      </c>
      <c r="S1951" s="3" t="s">
        <v>4</v>
      </c>
      <c r="T1951" s="3" t="s">
        <v>2423</v>
      </c>
      <c r="U1951" s="3" t="s">
        <v>2451</v>
      </c>
      <c r="V1951" s="3" t="s">
        <v>2462</v>
      </c>
      <c r="W1951" s="5">
        <v>0</v>
      </c>
      <c r="X1951" s="5">
        <v>0</v>
      </c>
      <c r="Y1951" s="5">
        <v>0</v>
      </c>
      <c r="Z1951" s="5">
        <v>0</v>
      </c>
      <c r="AA1951" s="5">
        <v>0.03</v>
      </c>
      <c r="AB1951" s="5">
        <v>0</v>
      </c>
      <c r="AC1951" s="5">
        <v>0</v>
      </c>
      <c r="AD1951" s="5">
        <v>0</v>
      </c>
      <c r="AE1951" s="2">
        <v>2</v>
      </c>
      <c r="AF1951" s="2">
        <v>0</v>
      </c>
      <c r="AG1951" s="2">
        <v>0</v>
      </c>
      <c r="AH1951" s="2">
        <v>0</v>
      </c>
      <c r="AI1951" s="2">
        <v>0</v>
      </c>
      <c r="AJ1951" s="2">
        <v>1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 t="s">
        <v>4</v>
      </c>
      <c r="AT1951" s="2" t="s">
        <v>4</v>
      </c>
    </row>
    <row r="1952" spans="1:46" x14ac:dyDescent="0.2">
      <c r="A1952" s="2">
        <v>1627189</v>
      </c>
      <c r="B1952" s="2">
        <v>815781</v>
      </c>
      <c r="C1952" s="7">
        <v>22.1320406349518</v>
      </c>
      <c r="D1952" s="7">
        <v>40.4914157361804</v>
      </c>
      <c r="E1952" s="19" t="s">
        <v>2530</v>
      </c>
      <c r="F1952" s="46">
        <f>INDEX(Δεδομένα!$P:$P,MATCH('2021'!E1952,Δεδομένα!$O:$O,0))</f>
        <v>63</v>
      </c>
      <c r="G1952" s="49" t="s">
        <v>2531</v>
      </c>
      <c r="H1952" s="51" t="str">
        <f>INDEX(Δεδομένα!B$1:B$51,MATCH('2021'!G1952,Δεδομένα!A$1:A$51,0))</f>
        <v>ΚΕΝΤΡΙΚΗΣ ΜΑΚΕΔΟΝΙΑΣ</v>
      </c>
      <c r="I1952" s="53">
        <f>INDEX(Δεδομένα!E$1:E$13,MATCH('2021'!H1952,Δεδομένα!D$1:D$13,0))</f>
        <v>3</v>
      </c>
      <c r="J1952" s="4">
        <v>44198</v>
      </c>
      <c r="K1952" s="3" t="s">
        <v>179</v>
      </c>
      <c r="L1952" s="17" t="str">
        <f t="shared" si="136"/>
        <v>02/01/2021 13:33</v>
      </c>
      <c r="M1952" s="4">
        <v>44198</v>
      </c>
      <c r="N1952" s="3" t="s">
        <v>1187</v>
      </c>
      <c r="O1952" s="17" t="str">
        <f t="shared" si="137"/>
        <v>02/01/2021 13:56</v>
      </c>
      <c r="P1952" s="24">
        <f t="shared" si="138"/>
        <v>1.5972222223354038E-2</v>
      </c>
      <c r="Q1952" s="28">
        <v>0</v>
      </c>
      <c r="R1952" s="27">
        <f t="shared" si="139"/>
        <v>23.000000001629815</v>
      </c>
      <c r="S1952" s="3" t="s">
        <v>4</v>
      </c>
      <c r="T1952" s="3" t="s">
        <v>2532</v>
      </c>
      <c r="U1952" s="3" t="s">
        <v>4</v>
      </c>
      <c r="V1952" s="3" t="s">
        <v>2533</v>
      </c>
      <c r="W1952" s="5">
        <v>0</v>
      </c>
      <c r="X1952" s="5">
        <v>0</v>
      </c>
      <c r="Y1952" s="5">
        <v>0</v>
      </c>
      <c r="Z1952" s="5">
        <v>0.01</v>
      </c>
      <c r="AA1952" s="5">
        <v>0</v>
      </c>
      <c r="AB1952" s="5">
        <v>0</v>
      </c>
      <c r="AC1952" s="5">
        <v>0</v>
      </c>
      <c r="AD1952" s="5">
        <v>0</v>
      </c>
      <c r="AE1952" s="2">
        <v>2</v>
      </c>
      <c r="AF1952" s="2">
        <v>0</v>
      </c>
      <c r="AG1952" s="2">
        <v>0</v>
      </c>
      <c r="AH1952" s="2">
        <v>0</v>
      </c>
      <c r="AI1952" s="2">
        <v>0</v>
      </c>
      <c r="AJ1952" s="2">
        <v>1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 t="s">
        <v>4</v>
      </c>
      <c r="AT1952" s="2" t="s">
        <v>4</v>
      </c>
    </row>
    <row r="1953" spans="1:46" x14ac:dyDescent="0.2">
      <c r="A1953" s="2">
        <v>1634160</v>
      </c>
      <c r="B1953" s="2">
        <v>823051</v>
      </c>
      <c r="C1953" s="7">
        <v>22.2153060788578</v>
      </c>
      <c r="D1953" s="7">
        <v>40.513297086496699</v>
      </c>
      <c r="E1953" s="19" t="s">
        <v>2530</v>
      </c>
      <c r="F1953" s="46">
        <f>INDEX(Δεδομένα!$P:$P,MATCH('2021'!E1953,Δεδομένα!$O:$O,0))</f>
        <v>63</v>
      </c>
      <c r="G1953" s="49" t="s">
        <v>2531</v>
      </c>
      <c r="H1953" s="51" t="str">
        <f>INDEX(Δεδομένα!B$1:B$51,MATCH('2021'!G1953,Δεδομένα!A$1:A$51,0))</f>
        <v>ΚΕΝΤΡΙΚΗΣ ΜΑΚΕΔΟΝΙΑΣ</v>
      </c>
      <c r="I1953" s="53">
        <f>INDEX(Δεδομένα!E$1:E$13,MATCH('2021'!H1953,Δεδομένα!D$1:D$13,0))</f>
        <v>3</v>
      </c>
      <c r="J1953" s="4">
        <v>44230</v>
      </c>
      <c r="K1953" s="3" t="s">
        <v>299</v>
      </c>
      <c r="L1953" s="17" t="str">
        <f t="shared" si="136"/>
        <v>03/02/2021 13:10</v>
      </c>
      <c r="M1953" s="4">
        <v>44230</v>
      </c>
      <c r="N1953" s="3" t="s">
        <v>215</v>
      </c>
      <c r="O1953" s="17" t="str">
        <f t="shared" si="137"/>
        <v>03/02/2021 13:16</v>
      </c>
      <c r="P1953" s="24">
        <f t="shared" si="138"/>
        <v>4.166666665696539E-3</v>
      </c>
      <c r="Q1953" s="28">
        <v>0</v>
      </c>
      <c r="R1953" s="27">
        <f t="shared" si="139"/>
        <v>5.9999999986030161</v>
      </c>
      <c r="S1953" s="3" t="s">
        <v>4</v>
      </c>
      <c r="T1953" s="3" t="s">
        <v>2532</v>
      </c>
      <c r="U1953" s="3" t="s">
        <v>2534</v>
      </c>
      <c r="V1953" s="3" t="s">
        <v>2535</v>
      </c>
      <c r="W1953" s="5">
        <v>0</v>
      </c>
      <c r="X1953" s="5">
        <v>0</v>
      </c>
      <c r="Y1953" s="5">
        <v>0</v>
      </c>
      <c r="Z1953" s="5">
        <v>0</v>
      </c>
      <c r="AA1953" s="5">
        <v>0.5</v>
      </c>
      <c r="AB1953" s="5">
        <v>1.5</v>
      </c>
      <c r="AC1953" s="5">
        <v>0</v>
      </c>
      <c r="AD1953" s="5">
        <v>0</v>
      </c>
      <c r="AE1953" s="2">
        <v>4</v>
      </c>
      <c r="AF1953" s="2">
        <v>0</v>
      </c>
      <c r="AG1953" s="2">
        <v>0</v>
      </c>
      <c r="AH1953" s="2">
        <v>0</v>
      </c>
      <c r="AI1953" s="2">
        <v>0</v>
      </c>
      <c r="AJ1953" s="2">
        <v>2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 t="s">
        <v>4</v>
      </c>
      <c r="AT1953" s="2" t="s">
        <v>4</v>
      </c>
    </row>
    <row r="1954" spans="1:46" x14ac:dyDescent="0.2">
      <c r="A1954" s="2">
        <v>1635158</v>
      </c>
      <c r="B1954" s="2">
        <v>823664</v>
      </c>
      <c r="C1954" s="7">
        <v>22.297678412559399</v>
      </c>
      <c r="D1954" s="7">
        <v>40.550671532673199</v>
      </c>
      <c r="E1954" s="19" t="s">
        <v>2530</v>
      </c>
      <c r="F1954" s="46">
        <f>INDEX(Δεδομένα!$P:$P,MATCH('2021'!E1954,Δεδομένα!$O:$O,0))</f>
        <v>63</v>
      </c>
      <c r="G1954" s="49" t="s">
        <v>2531</v>
      </c>
      <c r="H1954" s="51" t="str">
        <f>INDEX(Δεδομένα!B$1:B$51,MATCH('2021'!G1954,Δεδομένα!A$1:A$51,0))</f>
        <v>ΚΕΝΤΡΙΚΗΣ ΜΑΚΕΔΟΝΙΑΣ</v>
      </c>
      <c r="I1954" s="53">
        <f>INDEX(Δεδομένα!E$1:E$13,MATCH('2021'!H1954,Δεδομένα!D$1:D$13,0))</f>
        <v>3</v>
      </c>
      <c r="J1954" s="4">
        <v>44233</v>
      </c>
      <c r="K1954" s="3" t="s">
        <v>670</v>
      </c>
      <c r="L1954" s="17" t="str">
        <f t="shared" si="136"/>
        <v>06/02/2021 14:04</v>
      </c>
      <c r="M1954" s="4">
        <v>44233</v>
      </c>
      <c r="N1954" s="3" t="s">
        <v>1889</v>
      </c>
      <c r="O1954" s="17" t="str">
        <f t="shared" si="137"/>
        <v>06/02/2021 15:34</v>
      </c>
      <c r="P1954" s="24">
        <f t="shared" si="138"/>
        <v>6.25E-2</v>
      </c>
      <c r="Q1954" s="28">
        <v>0</v>
      </c>
      <c r="R1954" s="27">
        <f t="shared" si="139"/>
        <v>90</v>
      </c>
      <c r="S1954" s="3" t="s">
        <v>4</v>
      </c>
      <c r="T1954" s="3" t="s">
        <v>2532</v>
      </c>
      <c r="U1954" s="3" t="s">
        <v>2534</v>
      </c>
      <c r="V1954" s="3" t="s">
        <v>2536</v>
      </c>
      <c r="W1954" s="5">
        <v>0</v>
      </c>
      <c r="X1954" s="5">
        <v>0</v>
      </c>
      <c r="Y1954" s="5">
        <v>0</v>
      </c>
      <c r="Z1954" s="5">
        <v>0.5</v>
      </c>
      <c r="AA1954" s="5">
        <v>0</v>
      </c>
      <c r="AB1954" s="5">
        <v>0</v>
      </c>
      <c r="AC1954" s="5">
        <v>0</v>
      </c>
      <c r="AD1954" s="5">
        <v>0</v>
      </c>
      <c r="AE1954" s="2">
        <v>3</v>
      </c>
      <c r="AF1954" s="2">
        <v>0</v>
      </c>
      <c r="AG1954" s="2">
        <v>0</v>
      </c>
      <c r="AH1954" s="2">
        <v>0</v>
      </c>
      <c r="AI1954" s="2">
        <v>0</v>
      </c>
      <c r="AJ1954" s="2">
        <v>1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 t="s">
        <v>4</v>
      </c>
      <c r="AT1954" s="2" t="s">
        <v>4</v>
      </c>
    </row>
    <row r="1955" spans="1:46" x14ac:dyDescent="0.2">
      <c r="A1955" s="2">
        <v>1635181</v>
      </c>
      <c r="B1955" s="2">
        <v>823686</v>
      </c>
      <c r="C1955" s="7">
        <v>22.244065139596401</v>
      </c>
      <c r="D1955" s="7">
        <v>40.545306652285198</v>
      </c>
      <c r="E1955" s="19" t="s">
        <v>2530</v>
      </c>
      <c r="F1955" s="46">
        <f>INDEX(Δεδομένα!$P:$P,MATCH('2021'!E1955,Δεδομένα!$O:$O,0))</f>
        <v>63</v>
      </c>
      <c r="G1955" s="49" t="s">
        <v>2531</v>
      </c>
      <c r="H1955" s="51" t="str">
        <f>INDEX(Δεδομένα!B$1:B$51,MATCH('2021'!G1955,Δεδομένα!A$1:A$51,0))</f>
        <v>ΚΕΝΤΡΙΚΗΣ ΜΑΚΕΔΟΝΙΑΣ</v>
      </c>
      <c r="I1955" s="53">
        <f>INDEX(Δεδομένα!E$1:E$13,MATCH('2021'!H1955,Δεδομένα!D$1:D$13,0))</f>
        <v>3</v>
      </c>
      <c r="J1955" s="4">
        <v>44233</v>
      </c>
      <c r="K1955" s="3" t="s">
        <v>161</v>
      </c>
      <c r="L1955" s="17" t="str">
        <f t="shared" si="136"/>
        <v>06/02/2021 15:00</v>
      </c>
      <c r="M1955" s="4">
        <v>44233</v>
      </c>
      <c r="N1955" s="3" t="s">
        <v>109</v>
      </c>
      <c r="O1955" s="17" t="str">
        <f t="shared" si="137"/>
        <v>06/02/2021 15:50</v>
      </c>
      <c r="P1955" s="24">
        <f t="shared" si="138"/>
        <v>3.4722222218988463E-2</v>
      </c>
      <c r="Q1955" s="28">
        <v>0</v>
      </c>
      <c r="R1955" s="27">
        <f t="shared" si="139"/>
        <v>49.999999995343387</v>
      </c>
      <c r="S1955" s="3" t="s">
        <v>4</v>
      </c>
      <c r="T1955" s="3" t="s">
        <v>2532</v>
      </c>
      <c r="U1955" s="3" t="s">
        <v>2537</v>
      </c>
      <c r="V1955" s="3" t="s">
        <v>2538</v>
      </c>
      <c r="W1955" s="5">
        <v>0</v>
      </c>
      <c r="X1955" s="5">
        <v>0</v>
      </c>
      <c r="Y1955" s="5">
        <v>0</v>
      </c>
      <c r="Z1955" s="5">
        <v>2</v>
      </c>
      <c r="AA1955" s="5">
        <v>0</v>
      </c>
      <c r="AB1955" s="5">
        <v>0</v>
      </c>
      <c r="AC1955" s="5">
        <v>0</v>
      </c>
      <c r="AD1955" s="5">
        <v>0</v>
      </c>
      <c r="AE1955" s="2">
        <v>3</v>
      </c>
      <c r="AF1955" s="2">
        <v>0</v>
      </c>
      <c r="AG1955" s="2">
        <v>0</v>
      </c>
      <c r="AH1955" s="2">
        <v>0</v>
      </c>
      <c r="AI1955" s="2">
        <v>0</v>
      </c>
      <c r="AJ1955" s="2">
        <v>1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 t="s">
        <v>4</v>
      </c>
      <c r="AT1955" s="2" t="s">
        <v>4</v>
      </c>
    </row>
    <row r="1956" spans="1:46" x14ac:dyDescent="0.2">
      <c r="A1956" s="2">
        <v>1635261</v>
      </c>
      <c r="B1956" s="2">
        <v>823930</v>
      </c>
      <c r="D1956" s="2"/>
      <c r="E1956" s="19" t="s">
        <v>2530</v>
      </c>
      <c r="F1956" s="46">
        <f>INDEX(Δεδομένα!$P:$P,MATCH('2021'!E1956,Δεδομένα!$O:$O,0))</f>
        <v>63</v>
      </c>
      <c r="G1956" s="49" t="s">
        <v>2531</v>
      </c>
      <c r="H1956" s="51" t="str">
        <f>INDEX(Δεδομένα!B$1:B$51,MATCH('2021'!G1956,Δεδομένα!A$1:A$51,0))</f>
        <v>ΚΕΝΤΡΙΚΗΣ ΜΑΚΕΔΟΝΙΑΣ</v>
      </c>
      <c r="I1956" s="53">
        <f>INDEX(Δεδομένα!E$1:E$13,MATCH('2021'!H1956,Δεδομένα!D$1:D$13,0))</f>
        <v>3</v>
      </c>
      <c r="J1956" s="4">
        <v>44234</v>
      </c>
      <c r="K1956" s="3" t="s">
        <v>109</v>
      </c>
      <c r="L1956" s="17" t="str">
        <f t="shared" si="136"/>
        <v>07/02/2021 15:50</v>
      </c>
      <c r="M1956" s="4">
        <v>44234</v>
      </c>
      <c r="N1956" s="3" t="s">
        <v>1288</v>
      </c>
      <c r="O1956" s="17" t="str">
        <f t="shared" si="137"/>
        <v>07/02/2021 16:09</v>
      </c>
      <c r="P1956" s="24">
        <f t="shared" si="138"/>
        <v>1.319444445107365E-2</v>
      </c>
      <c r="Q1956" s="28">
        <v>0</v>
      </c>
      <c r="R1956" s="27">
        <f t="shared" si="139"/>
        <v>19.000000009546056</v>
      </c>
      <c r="S1956" s="3" t="s">
        <v>4</v>
      </c>
      <c r="T1956" s="3" t="s">
        <v>2532</v>
      </c>
      <c r="U1956" s="3" t="s">
        <v>2534</v>
      </c>
      <c r="V1956" s="3" t="s">
        <v>2539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0.01</v>
      </c>
      <c r="AD1956" s="5">
        <v>0</v>
      </c>
      <c r="AE1956" s="2">
        <v>3</v>
      </c>
      <c r="AF1956" s="2">
        <v>0</v>
      </c>
      <c r="AG1956" s="2">
        <v>0</v>
      </c>
      <c r="AH1956" s="2">
        <v>0</v>
      </c>
      <c r="AI1956" s="2">
        <v>0</v>
      </c>
      <c r="AJ1956" s="2">
        <v>1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 t="s">
        <v>4</v>
      </c>
      <c r="AT1956" s="2" t="s">
        <v>4</v>
      </c>
    </row>
    <row r="1957" spans="1:46" x14ac:dyDescent="0.2">
      <c r="A1957" s="2">
        <v>1636331</v>
      </c>
      <c r="B1957" s="2">
        <v>824699</v>
      </c>
      <c r="C1957" s="7">
        <v>22.385697255379601</v>
      </c>
      <c r="D1957" s="7">
        <v>40.487699137373099</v>
      </c>
      <c r="E1957" s="19" t="s">
        <v>2530</v>
      </c>
      <c r="F1957" s="46">
        <f>INDEX(Δεδομένα!$P:$P,MATCH('2021'!E1957,Δεδομένα!$O:$O,0))</f>
        <v>63</v>
      </c>
      <c r="G1957" s="49" t="s">
        <v>2531</v>
      </c>
      <c r="H1957" s="51" t="str">
        <f>INDEX(Δεδομένα!B$1:B$51,MATCH('2021'!G1957,Δεδομένα!A$1:A$51,0))</f>
        <v>ΚΕΝΤΡΙΚΗΣ ΜΑΚΕΔΟΝΙΑΣ</v>
      </c>
      <c r="I1957" s="53">
        <f>INDEX(Δεδομένα!E$1:E$13,MATCH('2021'!H1957,Δεδομένα!D$1:D$13,0))</f>
        <v>3</v>
      </c>
      <c r="J1957" s="4">
        <v>44237</v>
      </c>
      <c r="K1957" s="3" t="s">
        <v>214</v>
      </c>
      <c r="L1957" s="17" t="str">
        <f t="shared" si="136"/>
        <v>10/02/2021 12:00</v>
      </c>
      <c r="M1957" s="4">
        <v>44237</v>
      </c>
      <c r="N1957" s="3" t="s">
        <v>462</v>
      </c>
      <c r="O1957" s="17" t="str">
        <f t="shared" si="137"/>
        <v>10/02/2021 17:50</v>
      </c>
      <c r="P1957" s="24">
        <f t="shared" si="138"/>
        <v>0.24305555555474712</v>
      </c>
      <c r="Q1957" s="28">
        <v>0</v>
      </c>
      <c r="R1957" s="27">
        <f t="shared" si="139"/>
        <v>349.99999999883585</v>
      </c>
      <c r="S1957" s="3" t="s">
        <v>4</v>
      </c>
      <c r="T1957" s="3" t="s">
        <v>2540</v>
      </c>
      <c r="U1957" s="3" t="s">
        <v>4</v>
      </c>
      <c r="V1957" s="3" t="s">
        <v>2541</v>
      </c>
      <c r="W1957" s="5">
        <v>0</v>
      </c>
      <c r="X1957" s="5">
        <v>0</v>
      </c>
      <c r="Y1957" s="5">
        <v>0</v>
      </c>
      <c r="Z1957" s="5">
        <v>1</v>
      </c>
      <c r="AA1957" s="5">
        <v>0</v>
      </c>
      <c r="AB1957" s="5">
        <v>0</v>
      </c>
      <c r="AC1957" s="5">
        <v>0</v>
      </c>
      <c r="AD1957" s="5">
        <v>0</v>
      </c>
      <c r="AE1957" s="2">
        <v>7</v>
      </c>
      <c r="AF1957" s="2">
        <v>0</v>
      </c>
      <c r="AG1957" s="2">
        <v>0</v>
      </c>
      <c r="AH1957" s="2">
        <v>0</v>
      </c>
      <c r="AI1957" s="2">
        <v>0</v>
      </c>
      <c r="AJ1957" s="2">
        <v>3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 t="s">
        <v>4</v>
      </c>
      <c r="AT1957" s="2" t="s">
        <v>4</v>
      </c>
    </row>
    <row r="1958" spans="1:46" x14ac:dyDescent="0.2">
      <c r="A1958" s="2">
        <v>1641080</v>
      </c>
      <c r="B1958" s="2">
        <v>833171</v>
      </c>
      <c r="C1958" s="7">
        <v>22.2369090895656</v>
      </c>
      <c r="D1958" s="7">
        <v>40.561470608390501</v>
      </c>
      <c r="E1958" s="19" t="s">
        <v>2530</v>
      </c>
      <c r="F1958" s="46">
        <f>INDEX(Δεδομένα!$P:$P,MATCH('2021'!E1958,Δεδομένα!$O:$O,0))</f>
        <v>63</v>
      </c>
      <c r="G1958" s="49" t="s">
        <v>2531</v>
      </c>
      <c r="H1958" s="51" t="str">
        <f>INDEX(Δεδομένα!B$1:B$51,MATCH('2021'!G1958,Δεδομένα!A$1:A$51,0))</f>
        <v>ΚΕΝΤΡΙΚΗΣ ΜΑΚΕΔΟΝΙΑΣ</v>
      </c>
      <c r="I1958" s="53">
        <f>INDEX(Δεδομένα!E$1:E$13,MATCH('2021'!H1958,Δεδομένα!D$1:D$13,0))</f>
        <v>3</v>
      </c>
      <c r="J1958" s="4">
        <v>44254</v>
      </c>
      <c r="K1958" s="3" t="s">
        <v>59</v>
      </c>
      <c r="L1958" s="17" t="str">
        <f t="shared" si="136"/>
        <v>27/02/2021 13:34</v>
      </c>
      <c r="M1958" s="4">
        <v>44254</v>
      </c>
      <c r="N1958" s="3" t="s">
        <v>81</v>
      </c>
      <c r="O1958" s="17" t="str">
        <f t="shared" si="137"/>
        <v>27/02/2021 14:07</v>
      </c>
      <c r="P1958" s="24">
        <f t="shared" si="138"/>
        <v>2.2916666661330964E-2</v>
      </c>
      <c r="Q1958" s="28">
        <v>0</v>
      </c>
      <c r="R1958" s="27">
        <f t="shared" si="139"/>
        <v>32.999999992316589</v>
      </c>
      <c r="S1958" s="3" t="s">
        <v>4</v>
      </c>
      <c r="T1958" s="3" t="s">
        <v>2532</v>
      </c>
      <c r="U1958" s="3" t="s">
        <v>2537</v>
      </c>
      <c r="V1958" s="3" t="s">
        <v>2538</v>
      </c>
      <c r="W1958" s="5">
        <v>0</v>
      </c>
      <c r="X1958" s="5">
        <v>0</v>
      </c>
      <c r="Y1958" s="5">
        <v>0</v>
      </c>
      <c r="Z1958" s="5">
        <v>0</v>
      </c>
      <c r="AA1958" s="5">
        <v>0.2</v>
      </c>
      <c r="AB1958" s="5">
        <v>0</v>
      </c>
      <c r="AC1958" s="5">
        <v>0</v>
      </c>
      <c r="AD1958" s="5">
        <v>0</v>
      </c>
      <c r="AE1958" s="2">
        <v>3</v>
      </c>
      <c r="AF1958" s="2">
        <v>0</v>
      </c>
      <c r="AG1958" s="2">
        <v>0</v>
      </c>
      <c r="AH1958" s="2">
        <v>0</v>
      </c>
      <c r="AI1958" s="2">
        <v>0</v>
      </c>
      <c r="AJ1958" s="2">
        <v>1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 t="s">
        <v>4</v>
      </c>
      <c r="AT1958" s="2" t="s">
        <v>4</v>
      </c>
    </row>
    <row r="1959" spans="1:46" x14ac:dyDescent="0.2">
      <c r="A1959" s="2">
        <v>1641093</v>
      </c>
      <c r="B1959" s="2">
        <v>833242</v>
      </c>
      <c r="D1959" s="2"/>
      <c r="E1959" s="19" t="s">
        <v>2530</v>
      </c>
      <c r="F1959" s="46">
        <f>INDEX(Δεδομένα!$P:$P,MATCH('2021'!E1959,Δεδομένα!$O:$O,0))</f>
        <v>63</v>
      </c>
      <c r="G1959" s="49" t="s">
        <v>2531</v>
      </c>
      <c r="H1959" s="51" t="str">
        <f>INDEX(Δεδομένα!B$1:B$51,MATCH('2021'!G1959,Δεδομένα!A$1:A$51,0))</f>
        <v>ΚΕΝΤΡΙΚΗΣ ΜΑΚΕΔΟΝΙΑΣ</v>
      </c>
      <c r="I1959" s="53">
        <f>INDEX(Δεδομένα!E$1:E$13,MATCH('2021'!H1959,Δεδομένα!D$1:D$13,0))</f>
        <v>3</v>
      </c>
      <c r="J1959" s="4">
        <v>44254</v>
      </c>
      <c r="K1959" s="3" t="s">
        <v>2340</v>
      </c>
      <c r="L1959" s="17" t="str">
        <f t="shared" si="136"/>
        <v>27/02/2021 15:57</v>
      </c>
      <c r="M1959" s="4">
        <v>44254</v>
      </c>
      <c r="N1959" s="3" t="s">
        <v>1382</v>
      </c>
      <c r="O1959" s="17" t="str">
        <f t="shared" si="137"/>
        <v>27/02/2021 17:04</v>
      </c>
      <c r="P1959" s="24">
        <f t="shared" si="138"/>
        <v>4.6527777776645962E-2</v>
      </c>
      <c r="Q1959" s="28">
        <v>0</v>
      </c>
      <c r="R1959" s="27">
        <f t="shared" si="139"/>
        <v>66.999999998370185</v>
      </c>
      <c r="S1959" s="3" t="s">
        <v>4</v>
      </c>
      <c r="T1959" s="3" t="s">
        <v>2532</v>
      </c>
      <c r="U1959" s="3" t="s">
        <v>4</v>
      </c>
      <c r="V1959" s="3" t="s">
        <v>2542</v>
      </c>
      <c r="W1959" s="5">
        <v>0</v>
      </c>
      <c r="X1959" s="5">
        <v>0</v>
      </c>
      <c r="Y1959" s="5">
        <v>0</v>
      </c>
      <c r="Z1959" s="5">
        <v>0</v>
      </c>
      <c r="AA1959" s="5">
        <v>2</v>
      </c>
      <c r="AB1959" s="5">
        <v>0</v>
      </c>
      <c r="AC1959" s="5">
        <v>0</v>
      </c>
      <c r="AD1959" s="5">
        <v>0</v>
      </c>
      <c r="AE1959" s="2">
        <v>5</v>
      </c>
      <c r="AF1959" s="2">
        <v>0</v>
      </c>
      <c r="AG1959" s="2">
        <v>0</v>
      </c>
      <c r="AH1959" s="2">
        <v>0</v>
      </c>
      <c r="AI1959" s="2">
        <v>0</v>
      </c>
      <c r="AJ1959" s="2">
        <v>2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 t="s">
        <v>4</v>
      </c>
      <c r="AT1959" s="2" t="s">
        <v>4</v>
      </c>
    </row>
    <row r="1960" spans="1:46" x14ac:dyDescent="0.2">
      <c r="A1960" s="2">
        <v>1642477</v>
      </c>
      <c r="B1960" s="2">
        <v>834057</v>
      </c>
      <c r="D1960" s="2"/>
      <c r="E1960" s="19" t="s">
        <v>2530</v>
      </c>
      <c r="F1960" s="46">
        <f>INDEX(Δεδομένα!$P:$P,MATCH('2021'!E1960,Δεδομένα!$O:$O,0))</f>
        <v>63</v>
      </c>
      <c r="G1960" s="49" t="s">
        <v>2531</v>
      </c>
      <c r="H1960" s="51" t="str">
        <f>INDEX(Δεδομένα!B$1:B$51,MATCH('2021'!G1960,Δεδομένα!A$1:A$51,0))</f>
        <v>ΚΕΝΤΡΙΚΗΣ ΜΑΚΕΔΟΝΙΑΣ</v>
      </c>
      <c r="I1960" s="53">
        <f>INDEX(Δεδομένα!E$1:E$13,MATCH('2021'!H1960,Δεδομένα!D$1:D$13,0))</f>
        <v>3</v>
      </c>
      <c r="J1960" s="4">
        <v>44257</v>
      </c>
      <c r="K1960" s="3" t="s">
        <v>334</v>
      </c>
      <c r="L1960" s="17" t="str">
        <f t="shared" si="136"/>
        <v>02/03/2021 11:28</v>
      </c>
      <c r="M1960" s="4">
        <v>44257</v>
      </c>
      <c r="N1960" s="3" t="s">
        <v>8</v>
      </c>
      <c r="O1960" s="17" t="str">
        <f t="shared" si="137"/>
        <v>02/03/2021 15:51</v>
      </c>
      <c r="P1960" s="24">
        <f t="shared" si="138"/>
        <v>0.18263888888759539</v>
      </c>
      <c r="Q1960" s="28">
        <v>0</v>
      </c>
      <c r="R1960" s="27">
        <f t="shared" si="139"/>
        <v>262.99999999813735</v>
      </c>
      <c r="S1960" s="3" t="s">
        <v>4</v>
      </c>
      <c r="T1960" s="3" t="s">
        <v>2532</v>
      </c>
      <c r="U1960" s="3" t="s">
        <v>2543</v>
      </c>
      <c r="V1960" s="3" t="s">
        <v>2544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1</v>
      </c>
      <c r="AC1960" s="5">
        <v>0</v>
      </c>
      <c r="AD1960" s="5">
        <v>0</v>
      </c>
      <c r="AE1960" s="2">
        <v>7</v>
      </c>
      <c r="AF1960" s="2">
        <v>0</v>
      </c>
      <c r="AG1960" s="2">
        <v>0</v>
      </c>
      <c r="AH1960" s="2">
        <v>0</v>
      </c>
      <c r="AI1960" s="2">
        <v>0</v>
      </c>
      <c r="AJ1960" s="2">
        <v>3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 t="s">
        <v>4</v>
      </c>
      <c r="AT1960" s="2" t="s">
        <v>4</v>
      </c>
    </row>
    <row r="1961" spans="1:46" x14ac:dyDescent="0.2">
      <c r="A1961" s="2">
        <v>1642489</v>
      </c>
      <c r="B1961" s="2">
        <v>834138</v>
      </c>
      <c r="D1961" s="2"/>
      <c r="E1961" s="19" t="s">
        <v>2530</v>
      </c>
      <c r="F1961" s="46">
        <f>INDEX(Δεδομένα!$P:$P,MATCH('2021'!E1961,Δεδομένα!$O:$O,0))</f>
        <v>63</v>
      </c>
      <c r="G1961" s="49" t="s">
        <v>2531</v>
      </c>
      <c r="H1961" s="51" t="str">
        <f>INDEX(Δεδομένα!B$1:B$51,MATCH('2021'!G1961,Δεδομένα!A$1:A$51,0))</f>
        <v>ΚΕΝΤΡΙΚΗΣ ΜΑΚΕΔΟΝΙΑΣ</v>
      </c>
      <c r="I1961" s="53">
        <f>INDEX(Δεδομένα!E$1:E$13,MATCH('2021'!H1961,Δεδομένα!D$1:D$13,0))</f>
        <v>3</v>
      </c>
      <c r="J1961" s="4">
        <v>44257</v>
      </c>
      <c r="K1961" s="3" t="s">
        <v>310</v>
      </c>
      <c r="L1961" s="17" t="str">
        <f t="shared" si="136"/>
        <v>02/03/2021 15:05</v>
      </c>
      <c r="M1961" s="4">
        <v>44257</v>
      </c>
      <c r="N1961" s="3" t="s">
        <v>1382</v>
      </c>
      <c r="O1961" s="17" t="str">
        <f t="shared" si="137"/>
        <v>02/03/2021 17:04</v>
      </c>
      <c r="P1961" s="24">
        <f t="shared" si="138"/>
        <v>8.2638888889050577E-2</v>
      </c>
      <c r="Q1961" s="28">
        <v>0</v>
      </c>
      <c r="R1961" s="27">
        <f t="shared" si="139"/>
        <v>119.00000000023283</v>
      </c>
      <c r="S1961" s="3" t="s">
        <v>4</v>
      </c>
      <c r="T1961" s="3" t="s">
        <v>2532</v>
      </c>
      <c r="U1961" s="3" t="s">
        <v>2534</v>
      </c>
      <c r="V1961" s="3" t="s">
        <v>2545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1.5</v>
      </c>
      <c r="AC1961" s="5">
        <v>0</v>
      </c>
      <c r="AD1961" s="5">
        <v>0</v>
      </c>
      <c r="AE1961" s="2">
        <v>3</v>
      </c>
      <c r="AF1961" s="2">
        <v>0</v>
      </c>
      <c r="AG1961" s="2">
        <v>0</v>
      </c>
      <c r="AH1961" s="2">
        <v>0</v>
      </c>
      <c r="AI1961" s="2">
        <v>0</v>
      </c>
      <c r="AJ1961" s="2">
        <v>2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 t="s">
        <v>4</v>
      </c>
      <c r="AT1961" s="2" t="s">
        <v>4</v>
      </c>
    </row>
    <row r="1962" spans="1:46" x14ac:dyDescent="0.2">
      <c r="A1962" s="2">
        <v>1642795</v>
      </c>
      <c r="B1962" s="2">
        <v>834583</v>
      </c>
      <c r="C1962" s="7">
        <v>22.273740511627</v>
      </c>
      <c r="D1962" s="7">
        <v>40.543168225198301</v>
      </c>
      <c r="E1962" s="19" t="s">
        <v>2530</v>
      </c>
      <c r="F1962" s="46">
        <f>INDEX(Δεδομένα!$P:$P,MATCH('2021'!E1962,Δεδομένα!$O:$O,0))</f>
        <v>63</v>
      </c>
      <c r="G1962" s="49" t="s">
        <v>2531</v>
      </c>
      <c r="H1962" s="51" t="str">
        <f>INDEX(Δεδομένα!B$1:B$51,MATCH('2021'!G1962,Δεδομένα!A$1:A$51,0))</f>
        <v>ΚΕΝΤΡΙΚΗΣ ΜΑΚΕΔΟΝΙΑΣ</v>
      </c>
      <c r="I1962" s="53">
        <f>INDEX(Δεδομένα!E$1:E$13,MATCH('2021'!H1962,Δεδομένα!D$1:D$13,0))</f>
        <v>3</v>
      </c>
      <c r="J1962" s="4">
        <v>44258</v>
      </c>
      <c r="K1962" s="3" t="s">
        <v>23</v>
      </c>
      <c r="L1962" s="17" t="str">
        <f t="shared" si="136"/>
        <v>03/03/2021 19:35</v>
      </c>
      <c r="M1962" s="4">
        <v>44258</v>
      </c>
      <c r="N1962" s="3" t="s">
        <v>459</v>
      </c>
      <c r="O1962" s="17" t="str">
        <f t="shared" si="137"/>
        <v>03/03/2021 20:05</v>
      </c>
      <c r="P1962" s="24">
        <f t="shared" si="138"/>
        <v>2.0833333335758653E-2</v>
      </c>
      <c r="Q1962" s="28">
        <v>0</v>
      </c>
      <c r="R1962" s="27">
        <f t="shared" si="139"/>
        <v>30.00000000349246</v>
      </c>
      <c r="S1962" s="3" t="s">
        <v>4</v>
      </c>
      <c r="T1962" s="3" t="s">
        <v>2532</v>
      </c>
      <c r="U1962" s="3" t="s">
        <v>2546</v>
      </c>
      <c r="V1962" s="3" t="s">
        <v>2547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1</v>
      </c>
      <c r="AC1962" s="5">
        <v>0</v>
      </c>
      <c r="AD1962" s="5">
        <v>0</v>
      </c>
      <c r="AE1962" s="2">
        <v>3</v>
      </c>
      <c r="AF1962" s="2">
        <v>0</v>
      </c>
      <c r="AG1962" s="2">
        <v>0</v>
      </c>
      <c r="AH1962" s="2">
        <v>0</v>
      </c>
      <c r="AI1962" s="2">
        <v>0</v>
      </c>
      <c r="AJ1962" s="2">
        <v>1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 t="s">
        <v>4</v>
      </c>
      <c r="AT1962" s="2" t="s">
        <v>4</v>
      </c>
    </row>
    <row r="1963" spans="1:46" x14ac:dyDescent="0.2">
      <c r="A1963" s="2">
        <v>1643192</v>
      </c>
      <c r="B1963" s="2">
        <v>834808</v>
      </c>
      <c r="C1963" s="7">
        <v>22.312474311546801</v>
      </c>
      <c r="D1963" s="7">
        <v>40.530719710447897</v>
      </c>
      <c r="E1963" s="19" t="s">
        <v>2530</v>
      </c>
      <c r="F1963" s="46">
        <f>INDEX(Δεδομένα!$P:$P,MATCH('2021'!E1963,Δεδομένα!$O:$O,0))</f>
        <v>63</v>
      </c>
      <c r="G1963" s="49" t="s">
        <v>2531</v>
      </c>
      <c r="H1963" s="51" t="str">
        <f>INDEX(Δεδομένα!B$1:B$51,MATCH('2021'!G1963,Δεδομένα!A$1:A$51,0))</f>
        <v>ΚΕΝΤΡΙΚΗΣ ΜΑΚΕΔΟΝΙΑΣ</v>
      </c>
      <c r="I1963" s="53">
        <f>INDEX(Δεδομένα!E$1:E$13,MATCH('2021'!H1963,Δεδομένα!D$1:D$13,0))</f>
        <v>3</v>
      </c>
      <c r="J1963" s="4">
        <v>44259</v>
      </c>
      <c r="K1963" s="3" t="s">
        <v>1522</v>
      </c>
      <c r="L1963" s="17" t="str">
        <f t="shared" si="136"/>
        <v>04/03/2021 15:16</v>
      </c>
      <c r="M1963" s="4">
        <v>44259</v>
      </c>
      <c r="N1963" s="3" t="s">
        <v>490</v>
      </c>
      <c r="O1963" s="17" t="str">
        <f t="shared" si="137"/>
        <v>04/03/2021 16:00</v>
      </c>
      <c r="P1963" s="24">
        <f t="shared" si="138"/>
        <v>3.0555555553291924E-2</v>
      </c>
      <c r="Q1963" s="28">
        <v>0</v>
      </c>
      <c r="R1963" s="27">
        <f t="shared" si="139"/>
        <v>43.999999996740371</v>
      </c>
      <c r="S1963" s="3" t="s">
        <v>4</v>
      </c>
      <c r="T1963" s="3" t="s">
        <v>2532</v>
      </c>
      <c r="U1963" s="3" t="s">
        <v>2548</v>
      </c>
      <c r="V1963" s="3" t="s">
        <v>2549</v>
      </c>
      <c r="W1963" s="5">
        <v>0</v>
      </c>
      <c r="X1963" s="5">
        <v>0</v>
      </c>
      <c r="Y1963" s="5">
        <v>0</v>
      </c>
      <c r="Z1963" s="5">
        <v>0.05</v>
      </c>
      <c r="AA1963" s="5">
        <v>0</v>
      </c>
      <c r="AB1963" s="5">
        <v>0</v>
      </c>
      <c r="AC1963" s="5">
        <v>0</v>
      </c>
      <c r="AD1963" s="5">
        <v>0</v>
      </c>
      <c r="AE1963" s="2">
        <v>3</v>
      </c>
      <c r="AF1963" s="2">
        <v>0</v>
      </c>
      <c r="AG1963" s="2">
        <v>0</v>
      </c>
      <c r="AH1963" s="2">
        <v>0</v>
      </c>
      <c r="AI1963" s="2">
        <v>0</v>
      </c>
      <c r="AJ1963" s="2">
        <v>1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 t="s">
        <v>4</v>
      </c>
      <c r="AT1963" s="2" t="s">
        <v>4</v>
      </c>
    </row>
    <row r="1964" spans="1:46" x14ac:dyDescent="0.2">
      <c r="A1964" s="2">
        <v>1644087</v>
      </c>
      <c r="B1964" s="2">
        <v>835101</v>
      </c>
      <c r="C1964" s="7">
        <v>22.154486212237899</v>
      </c>
      <c r="D1964" s="7">
        <v>40.580664116214898</v>
      </c>
      <c r="E1964" s="19" t="s">
        <v>2530</v>
      </c>
      <c r="F1964" s="46">
        <f>INDEX(Δεδομένα!$P:$P,MATCH('2021'!E1964,Δεδομένα!$O:$O,0))</f>
        <v>63</v>
      </c>
      <c r="G1964" s="49" t="s">
        <v>2531</v>
      </c>
      <c r="H1964" s="51" t="str">
        <f>INDEX(Δεδομένα!B$1:B$51,MATCH('2021'!G1964,Δεδομένα!A$1:A$51,0))</f>
        <v>ΚΕΝΤΡΙΚΗΣ ΜΑΚΕΔΟΝΙΑΣ</v>
      </c>
      <c r="I1964" s="53">
        <f>INDEX(Δεδομένα!E$1:E$13,MATCH('2021'!H1964,Δεδομένα!D$1:D$13,0))</f>
        <v>3</v>
      </c>
      <c r="J1964" s="4">
        <v>44260</v>
      </c>
      <c r="K1964" s="3" t="s">
        <v>1702</v>
      </c>
      <c r="L1964" s="17" t="str">
        <f t="shared" si="136"/>
        <v>05/03/2021 12:59</v>
      </c>
      <c r="M1964" s="4">
        <v>44260</v>
      </c>
      <c r="N1964" s="3" t="s">
        <v>1000</v>
      </c>
      <c r="O1964" s="17" t="str">
        <f t="shared" si="137"/>
        <v>05/03/2021 13:52</v>
      </c>
      <c r="P1964" s="24">
        <f t="shared" si="138"/>
        <v>3.6805555551836733E-2</v>
      </c>
      <c r="Q1964" s="28">
        <v>0</v>
      </c>
      <c r="R1964" s="27">
        <f t="shared" si="139"/>
        <v>52.999999994644895</v>
      </c>
      <c r="S1964" s="3" t="s">
        <v>4</v>
      </c>
      <c r="T1964" s="3" t="s">
        <v>2532</v>
      </c>
      <c r="U1964" s="3" t="s">
        <v>4</v>
      </c>
      <c r="V1964" s="3" t="s">
        <v>2550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1</v>
      </c>
      <c r="AC1964" s="5">
        <v>0</v>
      </c>
      <c r="AD1964" s="5">
        <v>0</v>
      </c>
      <c r="AE1964" s="2">
        <v>3</v>
      </c>
      <c r="AF1964" s="2">
        <v>0</v>
      </c>
      <c r="AG1964" s="2">
        <v>0</v>
      </c>
      <c r="AH1964" s="2">
        <v>0</v>
      </c>
      <c r="AI1964" s="2">
        <v>0</v>
      </c>
      <c r="AJ1964" s="2">
        <v>1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 t="s">
        <v>4</v>
      </c>
      <c r="AT1964" s="2" t="s">
        <v>4</v>
      </c>
    </row>
    <row r="1965" spans="1:46" x14ac:dyDescent="0.2">
      <c r="A1965" s="2">
        <v>1644103</v>
      </c>
      <c r="B1965" s="2">
        <v>835124</v>
      </c>
      <c r="D1965" s="2"/>
      <c r="E1965" s="19" t="s">
        <v>2530</v>
      </c>
      <c r="F1965" s="46">
        <f>INDEX(Δεδομένα!$P:$P,MATCH('2021'!E1965,Δεδομένα!$O:$O,0))</f>
        <v>63</v>
      </c>
      <c r="G1965" s="49" t="s">
        <v>2531</v>
      </c>
      <c r="H1965" s="51" t="str">
        <f>INDEX(Δεδομένα!B$1:B$51,MATCH('2021'!G1965,Δεδομένα!A$1:A$51,0))</f>
        <v>ΚΕΝΤΡΙΚΗΣ ΜΑΚΕΔΟΝΙΑΣ</v>
      </c>
      <c r="I1965" s="53">
        <f>INDEX(Δεδομένα!E$1:E$13,MATCH('2021'!H1965,Δεδομένα!D$1:D$13,0))</f>
        <v>3</v>
      </c>
      <c r="J1965" s="4">
        <v>44260</v>
      </c>
      <c r="K1965" s="3" t="s">
        <v>1684</v>
      </c>
      <c r="L1965" s="17" t="str">
        <f t="shared" si="136"/>
        <v>05/03/2021 13:46</v>
      </c>
      <c r="M1965" s="4">
        <v>44260</v>
      </c>
      <c r="N1965" s="3" t="s">
        <v>39</v>
      </c>
      <c r="O1965" s="17" t="str">
        <f t="shared" si="137"/>
        <v>05/03/2021 14:40</v>
      </c>
      <c r="P1965" s="24">
        <f t="shared" si="138"/>
        <v>3.7499999998544808E-2</v>
      </c>
      <c r="Q1965" s="28">
        <v>0</v>
      </c>
      <c r="R1965" s="27">
        <f t="shared" si="139"/>
        <v>53.999999997904524</v>
      </c>
      <c r="S1965" s="3" t="s">
        <v>4</v>
      </c>
      <c r="T1965" s="3" t="s">
        <v>2532</v>
      </c>
      <c r="U1965" s="3" t="s">
        <v>4</v>
      </c>
      <c r="V1965" s="3" t="s">
        <v>2551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1</v>
      </c>
      <c r="AC1965" s="5">
        <v>0</v>
      </c>
      <c r="AD1965" s="5">
        <v>0</v>
      </c>
      <c r="AE1965" s="2">
        <v>1</v>
      </c>
      <c r="AF1965" s="2">
        <v>0</v>
      </c>
      <c r="AG1965" s="2">
        <v>0</v>
      </c>
      <c r="AH1965" s="2">
        <v>0</v>
      </c>
      <c r="AI1965" s="2">
        <v>0</v>
      </c>
      <c r="AJ1965" s="2">
        <v>1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 t="s">
        <v>4</v>
      </c>
      <c r="AT1965" s="2" t="s">
        <v>4</v>
      </c>
    </row>
    <row r="1966" spans="1:46" x14ac:dyDescent="0.2">
      <c r="A1966" s="2">
        <v>1644111</v>
      </c>
      <c r="B1966" s="2">
        <v>835137</v>
      </c>
      <c r="D1966" s="2"/>
      <c r="E1966" s="19" t="s">
        <v>2530</v>
      </c>
      <c r="F1966" s="46">
        <f>INDEX(Δεδομένα!$P:$P,MATCH('2021'!E1966,Δεδομένα!$O:$O,0))</f>
        <v>63</v>
      </c>
      <c r="G1966" s="49" t="s">
        <v>2531</v>
      </c>
      <c r="H1966" s="51" t="str">
        <f>INDEX(Δεδομένα!B$1:B$51,MATCH('2021'!G1966,Δεδομένα!A$1:A$51,0))</f>
        <v>ΚΕΝΤΡΙΚΗΣ ΜΑΚΕΔΟΝΙΑΣ</v>
      </c>
      <c r="I1966" s="53">
        <f>INDEX(Δεδομένα!E$1:E$13,MATCH('2021'!H1966,Δεδομένα!D$1:D$13,0))</f>
        <v>3</v>
      </c>
      <c r="J1966" s="4">
        <v>44260</v>
      </c>
      <c r="K1966" s="3" t="s">
        <v>655</v>
      </c>
      <c r="L1966" s="17" t="str">
        <f t="shared" si="136"/>
        <v>05/03/2021 14:06</v>
      </c>
      <c r="M1966" s="4">
        <v>44260</v>
      </c>
      <c r="N1966" s="3" t="s">
        <v>252</v>
      </c>
      <c r="O1966" s="17" t="str">
        <f t="shared" si="137"/>
        <v>05/03/2021 15:08</v>
      </c>
      <c r="P1966" s="24">
        <f t="shared" si="138"/>
        <v>4.3055555557657499E-2</v>
      </c>
      <c r="Q1966" s="28">
        <v>0</v>
      </c>
      <c r="R1966" s="27">
        <f t="shared" si="139"/>
        <v>62.000000003026798</v>
      </c>
      <c r="S1966" s="3" t="s">
        <v>4</v>
      </c>
      <c r="T1966" s="3" t="s">
        <v>2532</v>
      </c>
      <c r="U1966" s="3" t="s">
        <v>4</v>
      </c>
      <c r="V1966" s="3" t="s">
        <v>2552</v>
      </c>
      <c r="W1966" s="5">
        <v>0</v>
      </c>
      <c r="X1966" s="5">
        <v>0</v>
      </c>
      <c r="Y1966" s="5">
        <v>0</v>
      </c>
      <c r="Z1966" s="5">
        <v>0.4</v>
      </c>
      <c r="AA1966" s="5">
        <v>0</v>
      </c>
      <c r="AB1966" s="5">
        <v>0</v>
      </c>
      <c r="AC1966" s="5">
        <v>0</v>
      </c>
      <c r="AD1966" s="5">
        <v>0</v>
      </c>
      <c r="AE1966" s="2">
        <v>2</v>
      </c>
      <c r="AF1966" s="2">
        <v>0</v>
      </c>
      <c r="AG1966" s="2">
        <v>0</v>
      </c>
      <c r="AH1966" s="2">
        <v>0</v>
      </c>
      <c r="AI1966" s="2">
        <v>0</v>
      </c>
      <c r="AJ1966" s="2">
        <v>1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 t="s">
        <v>4</v>
      </c>
      <c r="AT1966" s="2" t="s">
        <v>4</v>
      </c>
    </row>
    <row r="1967" spans="1:46" x14ac:dyDescent="0.2">
      <c r="A1967" s="2">
        <v>1644127</v>
      </c>
      <c r="B1967" s="2">
        <v>835280</v>
      </c>
      <c r="D1967" s="2"/>
      <c r="E1967" s="19" t="s">
        <v>2530</v>
      </c>
      <c r="F1967" s="46">
        <f>INDEX(Δεδομένα!$P:$P,MATCH('2021'!E1967,Δεδομένα!$O:$O,0))</f>
        <v>63</v>
      </c>
      <c r="G1967" s="49" t="s">
        <v>2531</v>
      </c>
      <c r="H1967" s="51" t="str">
        <f>INDEX(Δεδομένα!B$1:B$51,MATCH('2021'!G1967,Δεδομένα!A$1:A$51,0))</f>
        <v>ΚΕΝΤΡΙΚΗΣ ΜΑΚΕΔΟΝΙΑΣ</v>
      </c>
      <c r="I1967" s="53">
        <f>INDEX(Δεδομένα!E$1:E$13,MATCH('2021'!H1967,Δεδομένα!D$1:D$13,0))</f>
        <v>3</v>
      </c>
      <c r="J1967" s="4">
        <v>44260</v>
      </c>
      <c r="K1967" s="3" t="s">
        <v>969</v>
      </c>
      <c r="L1967" s="17" t="str">
        <f t="shared" si="136"/>
        <v>05/03/2021 19:37</v>
      </c>
      <c r="M1967" s="4">
        <v>44260</v>
      </c>
      <c r="N1967" s="3" t="s">
        <v>1098</v>
      </c>
      <c r="O1967" s="17" t="str">
        <f t="shared" si="137"/>
        <v>05/03/2021 20:29</v>
      </c>
      <c r="P1967" s="24">
        <f t="shared" si="138"/>
        <v>3.6111111112404615E-2</v>
      </c>
      <c r="Q1967" s="28">
        <v>0</v>
      </c>
      <c r="R1967" s="27">
        <f t="shared" si="139"/>
        <v>52.000000001862645</v>
      </c>
      <c r="S1967" s="3" t="s">
        <v>4</v>
      </c>
      <c r="T1967" s="3" t="s">
        <v>2540</v>
      </c>
      <c r="U1967" s="3" t="s">
        <v>4</v>
      </c>
      <c r="V1967" s="3" t="s">
        <v>2553</v>
      </c>
      <c r="W1967" s="5">
        <v>0</v>
      </c>
      <c r="X1967" s="5">
        <v>0</v>
      </c>
      <c r="Y1967" s="5">
        <v>0</v>
      </c>
      <c r="Z1967" s="5">
        <v>1</v>
      </c>
      <c r="AA1967" s="5">
        <v>0</v>
      </c>
      <c r="AB1967" s="5">
        <v>0</v>
      </c>
      <c r="AC1967" s="5">
        <v>0</v>
      </c>
      <c r="AD1967" s="5">
        <v>0</v>
      </c>
      <c r="AE1967" s="2">
        <v>2</v>
      </c>
      <c r="AF1967" s="2">
        <v>0</v>
      </c>
      <c r="AG1967" s="2">
        <v>0</v>
      </c>
      <c r="AH1967" s="2">
        <v>0</v>
      </c>
      <c r="AI1967" s="2">
        <v>0</v>
      </c>
      <c r="AJ1967" s="2">
        <v>1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 t="s">
        <v>4</v>
      </c>
      <c r="AT1967" s="2" t="s">
        <v>4</v>
      </c>
    </row>
    <row r="1968" spans="1:46" x14ac:dyDescent="0.2">
      <c r="A1968" s="2">
        <v>1644143</v>
      </c>
      <c r="B1968" s="2">
        <v>835521</v>
      </c>
      <c r="D1968" s="2"/>
      <c r="E1968" s="19" t="s">
        <v>2530</v>
      </c>
      <c r="F1968" s="46">
        <f>INDEX(Δεδομένα!$P:$P,MATCH('2021'!E1968,Δεδομένα!$O:$O,0))</f>
        <v>63</v>
      </c>
      <c r="G1968" s="49" t="s">
        <v>2531</v>
      </c>
      <c r="H1968" s="51" t="str">
        <f>INDEX(Δεδομένα!B$1:B$51,MATCH('2021'!G1968,Δεδομένα!A$1:A$51,0))</f>
        <v>ΚΕΝΤΡΙΚΗΣ ΜΑΚΕΔΟΝΙΑΣ</v>
      </c>
      <c r="I1968" s="53">
        <f>INDEX(Δεδομένα!E$1:E$13,MATCH('2021'!H1968,Δεδομένα!D$1:D$13,0))</f>
        <v>3</v>
      </c>
      <c r="J1968" s="4">
        <v>44261</v>
      </c>
      <c r="K1968" s="3" t="s">
        <v>673</v>
      </c>
      <c r="L1968" s="17" t="str">
        <f t="shared" si="136"/>
        <v>06/03/2021 15:59</v>
      </c>
      <c r="M1968" s="4">
        <v>44261</v>
      </c>
      <c r="N1968" s="3" t="s">
        <v>146</v>
      </c>
      <c r="O1968" s="17" t="str">
        <f t="shared" si="137"/>
        <v>06/03/2021 16:30</v>
      </c>
      <c r="P1968" s="24">
        <f t="shared" si="138"/>
        <v>2.1527777775190771E-2</v>
      </c>
      <c r="Q1968" s="28">
        <v>0</v>
      </c>
      <c r="R1968" s="27">
        <f t="shared" si="139"/>
        <v>30.99999999627471</v>
      </c>
      <c r="S1968" s="3" t="s">
        <v>4</v>
      </c>
      <c r="T1968" s="3" t="s">
        <v>2532</v>
      </c>
      <c r="U1968" s="3" t="s">
        <v>4</v>
      </c>
      <c r="V1968" s="3" t="s">
        <v>2554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1</v>
      </c>
      <c r="AC1968" s="5">
        <v>0</v>
      </c>
      <c r="AD1968" s="5">
        <v>0</v>
      </c>
      <c r="AE1968" s="2">
        <v>2</v>
      </c>
      <c r="AF1968" s="2">
        <v>0</v>
      </c>
      <c r="AG1968" s="2">
        <v>0</v>
      </c>
      <c r="AH1968" s="2">
        <v>0</v>
      </c>
      <c r="AI1968" s="2">
        <v>0</v>
      </c>
      <c r="AJ1968" s="2">
        <v>1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 t="s">
        <v>4</v>
      </c>
      <c r="AT1968" s="2" t="s">
        <v>4</v>
      </c>
    </row>
    <row r="1969" spans="1:46" x14ac:dyDescent="0.2">
      <c r="A1969" s="2">
        <v>1644174</v>
      </c>
      <c r="B1969" s="2">
        <v>835766</v>
      </c>
      <c r="C1969" s="7">
        <v>22.3388641860154</v>
      </c>
      <c r="D1969" s="7">
        <v>40.490758780431797</v>
      </c>
      <c r="E1969" s="19" t="s">
        <v>2530</v>
      </c>
      <c r="F1969" s="46">
        <f>INDEX(Δεδομένα!$P:$P,MATCH('2021'!E1969,Δεδομένα!$O:$O,0))</f>
        <v>63</v>
      </c>
      <c r="G1969" s="49" t="s">
        <v>2531</v>
      </c>
      <c r="H1969" s="51" t="str">
        <f>INDEX(Δεδομένα!B$1:B$51,MATCH('2021'!G1969,Δεδομένα!A$1:A$51,0))</f>
        <v>ΚΕΝΤΡΙΚΗΣ ΜΑΚΕΔΟΝΙΑΣ</v>
      </c>
      <c r="I1969" s="53">
        <f>INDEX(Δεδομένα!E$1:E$13,MATCH('2021'!H1969,Δεδομένα!D$1:D$13,0))</f>
        <v>3</v>
      </c>
      <c r="J1969" s="4">
        <v>44262</v>
      </c>
      <c r="K1969" s="3" t="s">
        <v>1987</v>
      </c>
      <c r="L1969" s="17" t="str">
        <f t="shared" si="136"/>
        <v>07/03/2021 13:07</v>
      </c>
      <c r="M1969" s="4">
        <v>44262</v>
      </c>
      <c r="N1969" s="3" t="s">
        <v>157</v>
      </c>
      <c r="O1969" s="17" t="str">
        <f t="shared" si="137"/>
        <v>07/03/2021 13:55</v>
      </c>
      <c r="P1969" s="24">
        <f t="shared" si="138"/>
        <v>3.3333333332848269E-2</v>
      </c>
      <c r="Q1969" s="28">
        <v>0</v>
      </c>
      <c r="R1969" s="27">
        <f t="shared" si="139"/>
        <v>47.999999999301508</v>
      </c>
      <c r="S1969" s="3" t="s">
        <v>4</v>
      </c>
      <c r="T1969" s="3" t="s">
        <v>2532</v>
      </c>
      <c r="U1969" s="3" t="s">
        <v>4</v>
      </c>
      <c r="V1969" s="3" t="s">
        <v>2555</v>
      </c>
      <c r="W1969" s="5">
        <v>0</v>
      </c>
      <c r="X1969" s="5">
        <v>0</v>
      </c>
      <c r="Y1969" s="5">
        <v>0</v>
      </c>
      <c r="Z1969" s="5">
        <v>0.5</v>
      </c>
      <c r="AA1969" s="5">
        <v>0</v>
      </c>
      <c r="AB1969" s="5">
        <v>0</v>
      </c>
      <c r="AC1969" s="5">
        <v>0</v>
      </c>
      <c r="AD1969" s="5">
        <v>0</v>
      </c>
      <c r="AE1969" s="2">
        <v>2</v>
      </c>
      <c r="AF1969" s="2">
        <v>0</v>
      </c>
      <c r="AG1969" s="2">
        <v>0</v>
      </c>
      <c r="AH1969" s="2">
        <v>0</v>
      </c>
      <c r="AI1969" s="2">
        <v>0</v>
      </c>
      <c r="AJ1969" s="2">
        <v>1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 t="s">
        <v>4</v>
      </c>
      <c r="AT1969" s="2" t="s">
        <v>4</v>
      </c>
    </row>
    <row r="1970" spans="1:46" x14ac:dyDescent="0.2">
      <c r="A1970" s="2">
        <v>1644177</v>
      </c>
      <c r="B1970" s="2">
        <v>835770</v>
      </c>
      <c r="C1970" s="7">
        <v>22.288518737669602</v>
      </c>
      <c r="D1970" s="7">
        <v>40.563831323346598</v>
      </c>
      <c r="E1970" s="19" t="s">
        <v>2530</v>
      </c>
      <c r="F1970" s="46">
        <f>INDEX(Δεδομένα!$P:$P,MATCH('2021'!E1970,Δεδομένα!$O:$O,0))</f>
        <v>63</v>
      </c>
      <c r="G1970" s="49" t="s">
        <v>2531</v>
      </c>
      <c r="H1970" s="51" t="str">
        <f>INDEX(Δεδομένα!B$1:B$51,MATCH('2021'!G1970,Δεδομένα!A$1:A$51,0))</f>
        <v>ΚΕΝΤΡΙΚΗΣ ΜΑΚΕΔΟΝΙΑΣ</v>
      </c>
      <c r="I1970" s="53">
        <f>INDEX(Δεδομένα!E$1:E$13,MATCH('2021'!H1970,Δεδομένα!D$1:D$13,0))</f>
        <v>3</v>
      </c>
      <c r="J1970" s="4">
        <v>44262</v>
      </c>
      <c r="K1970" s="3" t="s">
        <v>477</v>
      </c>
      <c r="L1970" s="17" t="str">
        <f t="shared" si="136"/>
        <v>07/03/2021 13:18</v>
      </c>
      <c r="M1970" s="4">
        <v>44262</v>
      </c>
      <c r="N1970" s="3" t="s">
        <v>670</v>
      </c>
      <c r="O1970" s="17" t="str">
        <f t="shared" si="137"/>
        <v>07/03/2021 14:04</v>
      </c>
      <c r="P1970" s="24">
        <f t="shared" si="138"/>
        <v>3.1944444439432118E-2</v>
      </c>
      <c r="Q1970" s="28">
        <v>0</v>
      </c>
      <c r="R1970" s="27">
        <f t="shared" si="139"/>
        <v>45.99999999278225</v>
      </c>
      <c r="S1970" s="3" t="s">
        <v>4</v>
      </c>
      <c r="T1970" s="3" t="s">
        <v>2532</v>
      </c>
      <c r="U1970" s="3" t="s">
        <v>4</v>
      </c>
      <c r="V1970" s="3" t="s">
        <v>2556</v>
      </c>
      <c r="W1970" s="5">
        <v>0</v>
      </c>
      <c r="X1970" s="5">
        <v>0</v>
      </c>
      <c r="Y1970" s="5">
        <v>0</v>
      </c>
      <c r="Z1970" s="5">
        <v>0.3</v>
      </c>
      <c r="AA1970" s="5">
        <v>0</v>
      </c>
      <c r="AB1970" s="5">
        <v>0</v>
      </c>
      <c r="AC1970" s="5">
        <v>0</v>
      </c>
      <c r="AD1970" s="5">
        <v>0</v>
      </c>
      <c r="AE1970" s="2">
        <v>3</v>
      </c>
      <c r="AF1970" s="2">
        <v>0</v>
      </c>
      <c r="AG1970" s="2">
        <v>0</v>
      </c>
      <c r="AH1970" s="2">
        <v>0</v>
      </c>
      <c r="AI1970" s="2">
        <v>0</v>
      </c>
      <c r="AJ1970" s="2">
        <v>1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 t="s">
        <v>4</v>
      </c>
      <c r="AT1970" s="2" t="s">
        <v>4</v>
      </c>
    </row>
    <row r="1971" spans="1:46" x14ac:dyDescent="0.2">
      <c r="A1971" s="2">
        <v>1644182</v>
      </c>
      <c r="B1971" s="2">
        <v>835808</v>
      </c>
      <c r="C1971" s="7">
        <v>22.398046362112598</v>
      </c>
      <c r="D1971" s="7">
        <v>40.575234902758403</v>
      </c>
      <c r="E1971" s="19" t="s">
        <v>2530</v>
      </c>
      <c r="F1971" s="46">
        <f>INDEX(Δεδομένα!$P:$P,MATCH('2021'!E1971,Δεδομένα!$O:$O,0))</f>
        <v>63</v>
      </c>
      <c r="G1971" s="49" t="s">
        <v>2531</v>
      </c>
      <c r="H1971" s="51" t="str">
        <f>INDEX(Δεδομένα!B$1:B$51,MATCH('2021'!G1971,Δεδομένα!A$1:A$51,0))</f>
        <v>ΚΕΝΤΡΙΚΗΣ ΜΑΚΕΔΟΝΙΑΣ</v>
      </c>
      <c r="I1971" s="53">
        <f>INDEX(Δεδομένα!E$1:E$13,MATCH('2021'!H1971,Δεδομένα!D$1:D$13,0))</f>
        <v>3</v>
      </c>
      <c r="J1971" s="4">
        <v>44262</v>
      </c>
      <c r="K1971" s="3" t="s">
        <v>42</v>
      </c>
      <c r="L1971" s="17" t="str">
        <f t="shared" si="136"/>
        <v>07/03/2021 14:30</v>
      </c>
      <c r="M1971" s="4">
        <v>44262</v>
      </c>
      <c r="N1971" s="3" t="s">
        <v>959</v>
      </c>
      <c r="O1971" s="17" t="str">
        <f t="shared" si="137"/>
        <v>07/03/2021 15:07</v>
      </c>
      <c r="P1971" s="24">
        <f t="shared" si="138"/>
        <v>2.5694444448163267E-2</v>
      </c>
      <c r="Q1971" s="28">
        <v>0</v>
      </c>
      <c r="R1971" s="27">
        <f t="shared" si="139"/>
        <v>37.000000005355105</v>
      </c>
      <c r="S1971" s="3" t="s">
        <v>4</v>
      </c>
      <c r="T1971" s="3" t="s">
        <v>2540</v>
      </c>
      <c r="U1971" s="3" t="s">
        <v>2557</v>
      </c>
      <c r="V1971" s="3" t="s">
        <v>2558</v>
      </c>
      <c r="W1971" s="5">
        <v>0</v>
      </c>
      <c r="X1971" s="5">
        <v>0</v>
      </c>
      <c r="Y1971" s="5">
        <v>0</v>
      </c>
      <c r="Z1971" s="5">
        <v>0.05</v>
      </c>
      <c r="AA1971" s="5">
        <v>0</v>
      </c>
      <c r="AB1971" s="5">
        <v>0</v>
      </c>
      <c r="AC1971" s="5">
        <v>0</v>
      </c>
      <c r="AD1971" s="5">
        <v>0</v>
      </c>
      <c r="AE1971" s="2">
        <v>2</v>
      </c>
      <c r="AF1971" s="2">
        <v>0</v>
      </c>
      <c r="AG1971" s="2">
        <v>0</v>
      </c>
      <c r="AH1971" s="2">
        <v>0</v>
      </c>
      <c r="AI1971" s="2">
        <v>0</v>
      </c>
      <c r="AJ1971" s="2">
        <v>1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 t="s">
        <v>4</v>
      </c>
      <c r="AT1971" s="2" t="s">
        <v>4</v>
      </c>
    </row>
    <row r="1972" spans="1:46" x14ac:dyDescent="0.2">
      <c r="A1972" s="2">
        <v>1644763</v>
      </c>
      <c r="B1972" s="2">
        <v>836103</v>
      </c>
      <c r="C1972" s="7">
        <v>22.272221235466301</v>
      </c>
      <c r="D1972" s="7">
        <v>40.560709546653698</v>
      </c>
      <c r="E1972" s="19" t="s">
        <v>2530</v>
      </c>
      <c r="F1972" s="46">
        <f>INDEX(Δεδομένα!$P:$P,MATCH('2021'!E1972,Δεδομένα!$O:$O,0))</f>
        <v>63</v>
      </c>
      <c r="G1972" s="49" t="s">
        <v>2531</v>
      </c>
      <c r="H1972" s="51" t="str">
        <f>INDEX(Δεδομένα!B$1:B$51,MATCH('2021'!G1972,Δεδομένα!A$1:A$51,0))</f>
        <v>ΚΕΝΤΡΙΚΗΣ ΜΑΚΕΔΟΝΙΑΣ</v>
      </c>
      <c r="I1972" s="53">
        <f>INDEX(Δεδομένα!E$1:E$13,MATCH('2021'!H1972,Δεδομένα!D$1:D$13,0))</f>
        <v>3</v>
      </c>
      <c r="J1972" s="4">
        <v>44263</v>
      </c>
      <c r="K1972" s="3" t="s">
        <v>207</v>
      </c>
      <c r="L1972" s="17" t="str">
        <f t="shared" si="136"/>
        <v>08/03/2021 18:27</v>
      </c>
      <c r="M1972" s="4">
        <v>44263</v>
      </c>
      <c r="N1972" s="3" t="s">
        <v>458</v>
      </c>
      <c r="O1972" s="17" t="str">
        <f t="shared" si="137"/>
        <v>08/03/2021 19:50</v>
      </c>
      <c r="P1972" s="24">
        <f t="shared" si="138"/>
        <v>5.7638888887595385E-2</v>
      </c>
      <c r="Q1972" s="28">
        <v>0</v>
      </c>
      <c r="R1972" s="27">
        <f t="shared" si="139"/>
        <v>82.999999998137355</v>
      </c>
      <c r="S1972" s="3" t="s">
        <v>4</v>
      </c>
      <c r="T1972" s="3" t="s">
        <v>2532</v>
      </c>
      <c r="U1972" s="3" t="s">
        <v>4</v>
      </c>
      <c r="V1972" s="3" t="s">
        <v>2556</v>
      </c>
      <c r="W1972" s="5">
        <v>0</v>
      </c>
      <c r="X1972" s="5">
        <v>0</v>
      </c>
      <c r="Y1972" s="5">
        <v>0</v>
      </c>
      <c r="Z1972" s="5">
        <v>0.5</v>
      </c>
      <c r="AA1972" s="5">
        <v>0</v>
      </c>
      <c r="AB1972" s="5">
        <v>0</v>
      </c>
      <c r="AC1972" s="5">
        <v>0</v>
      </c>
      <c r="AD1972" s="5">
        <v>0</v>
      </c>
      <c r="AE1972" s="2">
        <v>2</v>
      </c>
      <c r="AF1972" s="2">
        <v>0</v>
      </c>
      <c r="AG1972" s="2">
        <v>0</v>
      </c>
      <c r="AH1972" s="2">
        <v>0</v>
      </c>
      <c r="AI1972" s="2">
        <v>0</v>
      </c>
      <c r="AJ1972" s="2">
        <v>1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 t="s">
        <v>4</v>
      </c>
      <c r="AT1972" s="2" t="s">
        <v>4</v>
      </c>
    </row>
    <row r="1973" spans="1:46" x14ac:dyDescent="0.2">
      <c r="A1973" s="2">
        <v>1644765</v>
      </c>
      <c r="B1973" s="2">
        <v>836137</v>
      </c>
      <c r="C1973" s="7">
        <v>22.260536645045701</v>
      </c>
      <c r="D1973" s="7">
        <v>40.592328684715</v>
      </c>
      <c r="E1973" s="19" t="s">
        <v>2530</v>
      </c>
      <c r="F1973" s="46">
        <f>INDEX(Δεδομένα!$P:$P,MATCH('2021'!E1973,Δεδομένα!$O:$O,0))</f>
        <v>63</v>
      </c>
      <c r="G1973" s="49" t="s">
        <v>2531</v>
      </c>
      <c r="H1973" s="51" t="str">
        <f>INDEX(Δεδομένα!B$1:B$51,MATCH('2021'!G1973,Δεδομένα!A$1:A$51,0))</f>
        <v>ΚΕΝΤΡΙΚΗΣ ΜΑΚΕΔΟΝΙΑΣ</v>
      </c>
      <c r="I1973" s="53">
        <f>INDEX(Δεδομένα!E$1:E$13,MATCH('2021'!H1973,Δεδομένα!D$1:D$13,0))</f>
        <v>3</v>
      </c>
      <c r="J1973" s="4">
        <v>44263</v>
      </c>
      <c r="K1973" s="3" t="s">
        <v>255</v>
      </c>
      <c r="L1973" s="17" t="str">
        <f t="shared" si="136"/>
        <v>08/03/2021 19:40</v>
      </c>
      <c r="M1973" s="4">
        <v>44263</v>
      </c>
      <c r="N1973" s="3" t="s">
        <v>467</v>
      </c>
      <c r="O1973" s="17" t="str">
        <f t="shared" si="137"/>
        <v>08/03/2021 21:45</v>
      </c>
      <c r="P1973" s="24">
        <f t="shared" si="138"/>
        <v>8.6805555554747116E-2</v>
      </c>
      <c r="Q1973" s="28">
        <v>0</v>
      </c>
      <c r="R1973" s="27">
        <f t="shared" si="139"/>
        <v>124.99999999883585</v>
      </c>
      <c r="S1973" s="3" t="s">
        <v>4</v>
      </c>
      <c r="T1973" s="3" t="s">
        <v>2532</v>
      </c>
      <c r="U1973" s="3" t="s">
        <v>4</v>
      </c>
      <c r="V1973" s="3" t="s">
        <v>2559</v>
      </c>
      <c r="W1973" s="5">
        <v>0</v>
      </c>
      <c r="X1973" s="5">
        <v>0</v>
      </c>
      <c r="Y1973" s="5">
        <v>0</v>
      </c>
      <c r="Z1973" s="5">
        <v>0.1</v>
      </c>
      <c r="AA1973" s="5">
        <v>0</v>
      </c>
      <c r="AB1973" s="5">
        <v>0</v>
      </c>
      <c r="AC1973" s="5">
        <v>0</v>
      </c>
      <c r="AD1973" s="5">
        <v>0</v>
      </c>
      <c r="AE1973" s="2">
        <v>2</v>
      </c>
      <c r="AF1973" s="2">
        <v>0</v>
      </c>
      <c r="AG1973" s="2">
        <v>0</v>
      </c>
      <c r="AH1973" s="2">
        <v>0</v>
      </c>
      <c r="AI1973" s="2">
        <v>0</v>
      </c>
      <c r="AJ1973" s="2">
        <v>1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 t="s">
        <v>4</v>
      </c>
      <c r="AT1973" s="2" t="s">
        <v>4</v>
      </c>
    </row>
    <row r="1974" spans="1:46" x14ac:dyDescent="0.2">
      <c r="A1974" s="2">
        <v>1647370</v>
      </c>
      <c r="B1974" s="2">
        <v>837570</v>
      </c>
      <c r="C1974" s="7">
        <v>22.385705285169301</v>
      </c>
      <c r="D1974" s="7">
        <v>40.556928480577099</v>
      </c>
      <c r="E1974" s="19" t="s">
        <v>2530</v>
      </c>
      <c r="F1974" s="46">
        <f>INDEX(Δεδομένα!$P:$P,MATCH('2021'!E1974,Δεδομένα!$O:$O,0))</f>
        <v>63</v>
      </c>
      <c r="G1974" s="49" t="s">
        <v>2531</v>
      </c>
      <c r="H1974" s="51" t="str">
        <f>INDEX(Δεδομένα!B$1:B$51,MATCH('2021'!G1974,Δεδομένα!A$1:A$51,0))</f>
        <v>ΚΕΝΤΡΙΚΗΣ ΜΑΚΕΔΟΝΙΑΣ</v>
      </c>
      <c r="I1974" s="53">
        <f>INDEX(Δεδομένα!E$1:E$13,MATCH('2021'!H1974,Δεδομένα!D$1:D$13,0))</f>
        <v>3</v>
      </c>
      <c r="J1974" s="4">
        <v>44269</v>
      </c>
      <c r="K1974" s="3" t="s">
        <v>656</v>
      </c>
      <c r="L1974" s="17" t="str">
        <f t="shared" si="136"/>
        <v>14/03/2021 14:55</v>
      </c>
      <c r="M1974" s="4">
        <v>44269</v>
      </c>
      <c r="N1974" s="3" t="s">
        <v>16</v>
      </c>
      <c r="O1974" s="17" t="str">
        <f t="shared" si="137"/>
        <v>14/03/2021 16:39</v>
      </c>
      <c r="P1974" s="24">
        <f t="shared" si="138"/>
        <v>7.2222222217533272E-2</v>
      </c>
      <c r="Q1974" s="28">
        <v>0</v>
      </c>
      <c r="R1974" s="27">
        <f t="shared" si="139"/>
        <v>103.99999999324791</v>
      </c>
      <c r="S1974" s="3" t="s">
        <v>4</v>
      </c>
      <c r="T1974" s="3" t="s">
        <v>2540</v>
      </c>
      <c r="U1974" s="3" t="s">
        <v>2560</v>
      </c>
      <c r="V1974" s="3" t="s">
        <v>2561</v>
      </c>
      <c r="W1974" s="5">
        <v>0</v>
      </c>
      <c r="X1974" s="5">
        <v>0</v>
      </c>
      <c r="Y1974" s="5">
        <v>0</v>
      </c>
      <c r="Z1974" s="5">
        <v>0.05</v>
      </c>
      <c r="AA1974" s="5">
        <v>0</v>
      </c>
      <c r="AB1974" s="5">
        <v>0</v>
      </c>
      <c r="AC1974" s="5">
        <v>0</v>
      </c>
      <c r="AD1974" s="5">
        <v>0</v>
      </c>
      <c r="AE1974" s="2">
        <v>3</v>
      </c>
      <c r="AF1974" s="2">
        <v>0</v>
      </c>
      <c r="AG1974" s="2">
        <v>0</v>
      </c>
      <c r="AH1974" s="2">
        <v>0</v>
      </c>
      <c r="AI1974" s="2">
        <v>0</v>
      </c>
      <c r="AJ1974" s="2">
        <v>1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 t="s">
        <v>4</v>
      </c>
      <c r="AT1974" s="2" t="s">
        <v>4</v>
      </c>
    </row>
    <row r="1975" spans="1:46" x14ac:dyDescent="0.2">
      <c r="A1975" s="2">
        <v>1647382</v>
      </c>
      <c r="B1975" s="2">
        <v>837647</v>
      </c>
      <c r="C1975" s="7">
        <v>22.402658512783201</v>
      </c>
      <c r="D1975" s="7">
        <v>40.530856470165801</v>
      </c>
      <c r="E1975" s="19" t="s">
        <v>2530</v>
      </c>
      <c r="F1975" s="46">
        <f>INDEX(Δεδομένα!$P:$P,MATCH('2021'!E1975,Δεδομένα!$O:$O,0))</f>
        <v>63</v>
      </c>
      <c r="G1975" s="49" t="s">
        <v>2531</v>
      </c>
      <c r="H1975" s="51" t="str">
        <f>INDEX(Δεδομένα!B$1:B$51,MATCH('2021'!G1975,Δεδομένα!A$1:A$51,0))</f>
        <v>ΚΕΝΤΡΙΚΗΣ ΜΑΚΕΔΟΝΙΑΣ</v>
      </c>
      <c r="I1975" s="53">
        <f>INDEX(Δεδομένα!E$1:E$13,MATCH('2021'!H1975,Δεδομένα!D$1:D$13,0))</f>
        <v>3</v>
      </c>
      <c r="J1975" s="4">
        <v>44269</v>
      </c>
      <c r="K1975" s="3" t="s">
        <v>150</v>
      </c>
      <c r="L1975" s="17" t="str">
        <f t="shared" si="136"/>
        <v>14/03/2021 19:00</v>
      </c>
      <c r="M1975" s="4">
        <v>44269</v>
      </c>
      <c r="N1975" s="3" t="s">
        <v>1488</v>
      </c>
      <c r="O1975" s="17" t="str">
        <f t="shared" si="137"/>
        <v>14/03/2021 22:15</v>
      </c>
      <c r="P1975" s="24">
        <f t="shared" si="138"/>
        <v>0.13541666667151731</v>
      </c>
      <c r="Q1975" s="28">
        <v>0</v>
      </c>
      <c r="R1975" s="27">
        <f t="shared" si="139"/>
        <v>195.00000000698492</v>
      </c>
      <c r="S1975" s="3" t="s">
        <v>4</v>
      </c>
      <c r="T1975" s="3" t="s">
        <v>2540</v>
      </c>
      <c r="U1975" s="3" t="s">
        <v>2562</v>
      </c>
      <c r="V1975" s="3" t="s">
        <v>2563</v>
      </c>
      <c r="W1975" s="5">
        <v>0</v>
      </c>
      <c r="X1975" s="5">
        <v>0</v>
      </c>
      <c r="Y1975" s="5">
        <v>0</v>
      </c>
      <c r="Z1975" s="5">
        <v>1</v>
      </c>
      <c r="AA1975" s="5">
        <v>0</v>
      </c>
      <c r="AB1975" s="5">
        <v>0</v>
      </c>
      <c r="AC1975" s="5">
        <v>0</v>
      </c>
      <c r="AD1975" s="5">
        <v>0</v>
      </c>
      <c r="AE1975" s="2">
        <v>2</v>
      </c>
      <c r="AF1975" s="2">
        <v>0</v>
      </c>
      <c r="AG1975" s="2">
        <v>0</v>
      </c>
      <c r="AH1975" s="2">
        <v>0</v>
      </c>
      <c r="AI1975" s="2">
        <v>0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 t="s">
        <v>4</v>
      </c>
      <c r="AT1975" s="2" t="s">
        <v>4</v>
      </c>
    </row>
    <row r="1976" spans="1:46" x14ac:dyDescent="0.2">
      <c r="A1976" s="2">
        <v>1648046</v>
      </c>
      <c r="B1976" s="2">
        <v>838475</v>
      </c>
      <c r="C1976" s="7">
        <v>22.2019758805639</v>
      </c>
      <c r="D1976" s="7">
        <v>40.571878316987799</v>
      </c>
      <c r="E1976" s="19" t="s">
        <v>2530</v>
      </c>
      <c r="F1976" s="46">
        <f>INDEX(Δεδομένα!$P:$P,MATCH('2021'!E1976,Δεδομένα!$O:$O,0))</f>
        <v>63</v>
      </c>
      <c r="G1976" s="49" t="s">
        <v>2531</v>
      </c>
      <c r="H1976" s="51" t="str">
        <f>INDEX(Δεδομένα!B$1:B$51,MATCH('2021'!G1976,Δεδομένα!A$1:A$51,0))</f>
        <v>ΚΕΝΤΡΙΚΗΣ ΜΑΚΕΔΟΝΙΑΣ</v>
      </c>
      <c r="I1976" s="53">
        <f>INDEX(Δεδομένα!E$1:E$13,MATCH('2021'!H1976,Δεδομένα!D$1:D$13,0))</f>
        <v>3</v>
      </c>
      <c r="J1976" s="4">
        <v>44272</v>
      </c>
      <c r="K1976" s="3" t="s">
        <v>775</v>
      </c>
      <c r="L1976" s="17" t="str">
        <f t="shared" si="136"/>
        <v>17/03/2021 10:05</v>
      </c>
      <c r="M1976" s="4">
        <v>44272</v>
      </c>
      <c r="N1976" s="3" t="s">
        <v>70</v>
      </c>
      <c r="O1976" s="17" t="str">
        <f t="shared" si="137"/>
        <v>17/03/2021 11:17</v>
      </c>
      <c r="P1976" s="24">
        <f t="shared" si="138"/>
        <v>4.9999999995634425E-2</v>
      </c>
      <c r="Q1976" s="28">
        <v>0</v>
      </c>
      <c r="R1976" s="27">
        <f t="shared" si="139"/>
        <v>71.999999993713573</v>
      </c>
      <c r="S1976" s="3" t="s">
        <v>4</v>
      </c>
      <c r="T1976" s="3" t="s">
        <v>2532</v>
      </c>
      <c r="U1976" s="3" t="s">
        <v>4</v>
      </c>
      <c r="V1976" s="3" t="s">
        <v>2564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2</v>
      </c>
      <c r="AC1976" s="5">
        <v>0</v>
      </c>
      <c r="AD1976" s="5">
        <v>0</v>
      </c>
      <c r="AE1976" s="2">
        <v>7</v>
      </c>
      <c r="AF1976" s="2">
        <v>0</v>
      </c>
      <c r="AG1976" s="2">
        <v>0</v>
      </c>
      <c r="AH1976" s="2">
        <v>0</v>
      </c>
      <c r="AI1976" s="2">
        <v>0</v>
      </c>
      <c r="AJ1976" s="2">
        <v>9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 t="s">
        <v>4</v>
      </c>
      <c r="AT1976" s="2" t="s">
        <v>4</v>
      </c>
    </row>
    <row r="1977" spans="1:46" x14ac:dyDescent="0.2">
      <c r="A1977" s="2">
        <v>1648959</v>
      </c>
      <c r="B1977" s="2">
        <v>839217</v>
      </c>
      <c r="C1977" s="7">
        <v>22.321547025423499</v>
      </c>
      <c r="D1977" s="7">
        <v>40.520932602674499</v>
      </c>
      <c r="E1977" s="19" t="s">
        <v>2530</v>
      </c>
      <c r="F1977" s="46">
        <f>INDEX(Δεδομένα!$P:$P,MATCH('2021'!E1977,Δεδομένα!$O:$O,0))</f>
        <v>63</v>
      </c>
      <c r="G1977" s="49" t="s">
        <v>2531</v>
      </c>
      <c r="H1977" s="51" t="str">
        <f>INDEX(Δεδομένα!B$1:B$51,MATCH('2021'!G1977,Δεδομένα!A$1:A$51,0))</f>
        <v>ΚΕΝΤΡΙΚΗΣ ΜΑΚΕΔΟΝΙΑΣ</v>
      </c>
      <c r="I1977" s="53">
        <f>INDEX(Δεδομένα!E$1:E$13,MATCH('2021'!H1977,Δεδομένα!D$1:D$13,0))</f>
        <v>3</v>
      </c>
      <c r="J1977" s="4">
        <v>44274</v>
      </c>
      <c r="K1977" s="3" t="s">
        <v>640</v>
      </c>
      <c r="L1977" s="17" t="str">
        <f t="shared" si="136"/>
        <v>19/03/2021 15:14</v>
      </c>
      <c r="M1977" s="4">
        <v>44274</v>
      </c>
      <c r="N1977" s="3" t="s">
        <v>17</v>
      </c>
      <c r="O1977" s="17" t="str">
        <f t="shared" si="137"/>
        <v>19/03/2021 18:00</v>
      </c>
      <c r="P1977" s="24">
        <f t="shared" si="138"/>
        <v>0.11527777777519077</v>
      </c>
      <c r="Q1977" s="28">
        <v>0</v>
      </c>
      <c r="R1977" s="27">
        <f t="shared" si="139"/>
        <v>165.99999999627471</v>
      </c>
      <c r="S1977" s="3" t="s">
        <v>4</v>
      </c>
      <c r="T1977" s="3" t="s">
        <v>2532</v>
      </c>
      <c r="U1977" s="3" t="s">
        <v>2565</v>
      </c>
      <c r="V1977" s="3" t="s">
        <v>2566</v>
      </c>
      <c r="W1977" s="5">
        <v>0</v>
      </c>
      <c r="X1977" s="5">
        <v>10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2">
        <v>6</v>
      </c>
      <c r="AF1977" s="2">
        <v>0</v>
      </c>
      <c r="AG1977" s="2">
        <v>0</v>
      </c>
      <c r="AH1977" s="2">
        <v>0</v>
      </c>
      <c r="AI1977" s="2">
        <v>0</v>
      </c>
      <c r="AJ1977" s="2">
        <v>3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 t="s">
        <v>4</v>
      </c>
      <c r="AT1977" s="2" t="s">
        <v>4</v>
      </c>
    </row>
    <row r="1978" spans="1:46" x14ac:dyDescent="0.2">
      <c r="A1978" s="2">
        <v>1650515</v>
      </c>
      <c r="B1978" s="2">
        <v>840455</v>
      </c>
      <c r="C1978" s="7">
        <v>22.2205147094372</v>
      </c>
      <c r="D1978" s="7">
        <v>40.525158690060699</v>
      </c>
      <c r="E1978" s="19" t="s">
        <v>2530</v>
      </c>
      <c r="F1978" s="46">
        <f>INDEX(Δεδομένα!$P:$P,MATCH('2021'!E1978,Δεδομένα!$O:$O,0))</f>
        <v>63</v>
      </c>
      <c r="G1978" s="49" t="s">
        <v>2531</v>
      </c>
      <c r="H1978" s="51" t="str">
        <f>INDEX(Δεδομένα!B$1:B$51,MATCH('2021'!G1978,Δεδομένα!A$1:A$51,0))</f>
        <v>ΚΕΝΤΡΙΚΗΣ ΜΑΚΕΔΟΝΙΑΣ</v>
      </c>
      <c r="I1978" s="53">
        <f>INDEX(Δεδομένα!E$1:E$13,MATCH('2021'!H1978,Δεδομένα!D$1:D$13,0))</f>
        <v>3</v>
      </c>
      <c r="J1978" s="4">
        <v>44281</v>
      </c>
      <c r="K1978" s="3" t="s">
        <v>1190</v>
      </c>
      <c r="L1978" s="17" t="str">
        <f t="shared" si="136"/>
        <v>26/03/2021 13:58</v>
      </c>
      <c r="M1978" s="4">
        <v>44281</v>
      </c>
      <c r="N1978" s="3" t="s">
        <v>161</v>
      </c>
      <c r="O1978" s="17" t="str">
        <f t="shared" si="137"/>
        <v>26/03/2021 15:00</v>
      </c>
      <c r="P1978" s="24">
        <f t="shared" si="138"/>
        <v>4.3055555557657499E-2</v>
      </c>
      <c r="Q1978" s="28">
        <v>0</v>
      </c>
      <c r="R1978" s="27">
        <f t="shared" si="139"/>
        <v>62.000000003026798</v>
      </c>
      <c r="S1978" s="3" t="s">
        <v>4</v>
      </c>
      <c r="T1978" s="3" t="s">
        <v>2532</v>
      </c>
      <c r="U1978" s="3" t="s">
        <v>2534</v>
      </c>
      <c r="V1978" s="3" t="s">
        <v>2567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2</v>
      </c>
      <c r="AC1978" s="5">
        <v>0</v>
      </c>
      <c r="AD1978" s="5">
        <v>0</v>
      </c>
      <c r="AE1978" s="2">
        <v>5</v>
      </c>
      <c r="AF1978" s="2">
        <v>0</v>
      </c>
      <c r="AG1978" s="2">
        <v>0</v>
      </c>
      <c r="AH1978" s="2">
        <v>0</v>
      </c>
      <c r="AI1978" s="2">
        <v>0</v>
      </c>
      <c r="AJ1978" s="2">
        <v>2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 t="s">
        <v>4</v>
      </c>
      <c r="AT1978" s="2" t="s">
        <v>4</v>
      </c>
    </row>
    <row r="1979" spans="1:46" x14ac:dyDescent="0.2">
      <c r="A1979" s="2">
        <v>1650516</v>
      </c>
      <c r="B1979" s="2">
        <v>840461</v>
      </c>
      <c r="C1979" s="7">
        <v>22.3253800493498</v>
      </c>
      <c r="D1979" s="7">
        <v>40.513301207474399</v>
      </c>
      <c r="E1979" s="19" t="s">
        <v>2530</v>
      </c>
      <c r="F1979" s="46">
        <f>INDEX(Δεδομένα!$P:$P,MATCH('2021'!E1979,Δεδομένα!$O:$O,0))</f>
        <v>63</v>
      </c>
      <c r="G1979" s="49" t="s">
        <v>2531</v>
      </c>
      <c r="H1979" s="51" t="str">
        <f>INDEX(Δεδομένα!B$1:B$51,MATCH('2021'!G1979,Δεδομένα!A$1:A$51,0))</f>
        <v>ΚΕΝΤΡΙΚΗΣ ΜΑΚΕΔΟΝΙΑΣ</v>
      </c>
      <c r="I1979" s="53">
        <f>INDEX(Δεδομένα!E$1:E$13,MATCH('2021'!H1979,Δεδομένα!D$1:D$13,0))</f>
        <v>3</v>
      </c>
      <c r="J1979" s="4">
        <v>44281</v>
      </c>
      <c r="K1979" s="3" t="s">
        <v>1282</v>
      </c>
      <c r="L1979" s="17" t="str">
        <f t="shared" si="136"/>
        <v>26/03/2021 14:19</v>
      </c>
      <c r="M1979" s="4">
        <v>44281</v>
      </c>
      <c r="N1979" s="3" t="s">
        <v>220</v>
      </c>
      <c r="O1979" s="17" t="str">
        <f t="shared" si="137"/>
        <v>26/03/2021 15:06</v>
      </c>
      <c r="P1979" s="24">
        <f t="shared" si="138"/>
        <v>3.2638888886140194E-2</v>
      </c>
      <c r="Q1979" s="28">
        <v>0</v>
      </c>
      <c r="R1979" s="27">
        <f t="shared" si="139"/>
        <v>46.999999996041879</v>
      </c>
      <c r="S1979" s="3" t="s">
        <v>4</v>
      </c>
      <c r="T1979" s="3" t="s">
        <v>2532</v>
      </c>
      <c r="U1979" s="3" t="s">
        <v>2568</v>
      </c>
      <c r="V1979" s="3" t="s">
        <v>2569</v>
      </c>
      <c r="W1979" s="5">
        <v>0</v>
      </c>
      <c r="X1979" s="5">
        <v>0</v>
      </c>
      <c r="Y1979" s="5">
        <v>0</v>
      </c>
      <c r="Z1979" s="5">
        <v>0</v>
      </c>
      <c r="AA1979" s="5">
        <v>0.1</v>
      </c>
      <c r="AB1979" s="5">
        <v>0</v>
      </c>
      <c r="AC1979" s="5">
        <v>0</v>
      </c>
      <c r="AD1979" s="5">
        <v>0</v>
      </c>
      <c r="AE1979" s="2">
        <v>3</v>
      </c>
      <c r="AF1979" s="2">
        <v>0</v>
      </c>
      <c r="AG1979" s="2">
        <v>0</v>
      </c>
      <c r="AH1979" s="2">
        <v>0</v>
      </c>
      <c r="AI1979" s="2">
        <v>0</v>
      </c>
      <c r="AJ1979" s="2">
        <v>1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 t="s">
        <v>4</v>
      </c>
      <c r="AT1979" s="2" t="s">
        <v>4</v>
      </c>
    </row>
    <row r="1980" spans="1:46" x14ac:dyDescent="0.2">
      <c r="A1980" s="2">
        <v>1650517</v>
      </c>
      <c r="B1980" s="2">
        <v>840485</v>
      </c>
      <c r="C1980" s="7">
        <v>22.3097801103652</v>
      </c>
      <c r="D1980" s="7">
        <v>40.496349514470197</v>
      </c>
      <c r="E1980" s="19" t="s">
        <v>2530</v>
      </c>
      <c r="F1980" s="46">
        <f>INDEX(Δεδομένα!$P:$P,MATCH('2021'!E1980,Δεδομένα!$O:$O,0))</f>
        <v>63</v>
      </c>
      <c r="G1980" s="49" t="s">
        <v>2531</v>
      </c>
      <c r="H1980" s="51" t="str">
        <f>INDEX(Δεδομένα!B$1:B$51,MATCH('2021'!G1980,Δεδομένα!A$1:A$51,0))</f>
        <v>ΚΕΝΤΡΙΚΗΣ ΜΑΚΕΔΟΝΙΑΣ</v>
      </c>
      <c r="I1980" s="53">
        <f>INDEX(Δεδομένα!E$1:E$13,MATCH('2021'!H1980,Δεδομένα!D$1:D$13,0))</f>
        <v>3</v>
      </c>
      <c r="J1980" s="4">
        <v>44281</v>
      </c>
      <c r="K1980" s="3" t="s">
        <v>651</v>
      </c>
      <c r="L1980" s="17" t="str">
        <f t="shared" si="136"/>
        <v>26/03/2021 15:04</v>
      </c>
      <c r="M1980" s="4">
        <v>44281</v>
      </c>
      <c r="N1980" s="3" t="s">
        <v>562</v>
      </c>
      <c r="O1980" s="17" t="str">
        <f t="shared" si="137"/>
        <v>26/03/2021 15:45</v>
      </c>
      <c r="P1980" s="24">
        <f t="shared" si="138"/>
        <v>2.8472222220443655E-2</v>
      </c>
      <c r="Q1980" s="28">
        <v>0</v>
      </c>
      <c r="R1980" s="27">
        <f t="shared" si="139"/>
        <v>40.999999997438863</v>
      </c>
      <c r="S1980" s="3" t="s">
        <v>4</v>
      </c>
      <c r="T1980" s="3" t="s">
        <v>2532</v>
      </c>
      <c r="U1980" s="3" t="s">
        <v>2568</v>
      </c>
      <c r="V1980" s="3" t="s">
        <v>2570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2</v>
      </c>
      <c r="AC1980" s="5">
        <v>0</v>
      </c>
      <c r="AD1980" s="5">
        <v>0</v>
      </c>
      <c r="AE1980" s="2">
        <v>3</v>
      </c>
      <c r="AF1980" s="2">
        <v>0</v>
      </c>
      <c r="AG1980" s="2">
        <v>0</v>
      </c>
      <c r="AH1980" s="2">
        <v>0</v>
      </c>
      <c r="AI1980" s="2">
        <v>0</v>
      </c>
      <c r="AJ1980" s="2">
        <v>1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 t="s">
        <v>4</v>
      </c>
      <c r="AT1980" s="2" t="s">
        <v>4</v>
      </c>
    </row>
    <row r="1981" spans="1:46" x14ac:dyDescent="0.2">
      <c r="A1981" s="2">
        <v>1650529</v>
      </c>
      <c r="B1981" s="2">
        <v>841026</v>
      </c>
      <c r="C1981" s="7">
        <v>22.269161289382598</v>
      </c>
      <c r="D1981" s="7">
        <v>40.569399411384303</v>
      </c>
      <c r="E1981" s="19" t="s">
        <v>2530</v>
      </c>
      <c r="F1981" s="46">
        <f>INDEX(Δεδομένα!$P:$P,MATCH('2021'!E1981,Δεδομένα!$O:$O,0))</f>
        <v>63</v>
      </c>
      <c r="G1981" s="49" t="s">
        <v>2531</v>
      </c>
      <c r="H1981" s="51" t="str">
        <f>INDEX(Δεδομένα!B$1:B$51,MATCH('2021'!G1981,Δεδομένα!A$1:A$51,0))</f>
        <v>ΚΕΝΤΡΙΚΗΣ ΜΑΚΕΔΟΝΙΑΣ</v>
      </c>
      <c r="I1981" s="53">
        <f>INDEX(Δεδομένα!E$1:E$13,MATCH('2021'!H1981,Δεδομένα!D$1:D$13,0))</f>
        <v>3</v>
      </c>
      <c r="J1981" s="4">
        <v>44283</v>
      </c>
      <c r="K1981" s="3" t="s">
        <v>109</v>
      </c>
      <c r="L1981" s="17" t="str">
        <f t="shared" si="136"/>
        <v>28/03/2021 15:50</v>
      </c>
      <c r="M1981" s="4">
        <v>44283</v>
      </c>
      <c r="N1981" s="3" t="s">
        <v>641</v>
      </c>
      <c r="O1981" s="17" t="str">
        <f t="shared" si="137"/>
        <v>28/03/2021 16:25</v>
      </c>
      <c r="P1981" s="24">
        <f t="shared" si="138"/>
        <v>2.4305555562023073E-2</v>
      </c>
      <c r="Q1981" s="28">
        <v>0</v>
      </c>
      <c r="R1981" s="27">
        <f t="shared" si="139"/>
        <v>35.000000009313226</v>
      </c>
      <c r="S1981" s="3" t="s">
        <v>4</v>
      </c>
      <c r="T1981" s="3" t="s">
        <v>2532</v>
      </c>
      <c r="U1981" s="3" t="s">
        <v>2548</v>
      </c>
      <c r="V1981" s="3" t="s">
        <v>2571</v>
      </c>
      <c r="W1981" s="5">
        <v>0</v>
      </c>
      <c r="X1981" s="5">
        <v>0</v>
      </c>
      <c r="Y1981" s="5">
        <v>0</v>
      </c>
      <c r="Z1981" s="5">
        <v>1.5</v>
      </c>
      <c r="AA1981" s="5">
        <v>0</v>
      </c>
      <c r="AB1981" s="5">
        <v>0</v>
      </c>
      <c r="AC1981" s="5">
        <v>0</v>
      </c>
      <c r="AD1981" s="5">
        <v>0</v>
      </c>
      <c r="AE1981" s="2">
        <v>3</v>
      </c>
      <c r="AF1981" s="2">
        <v>0</v>
      </c>
      <c r="AG1981" s="2">
        <v>0</v>
      </c>
      <c r="AH1981" s="2">
        <v>0</v>
      </c>
      <c r="AI1981" s="2">
        <v>0</v>
      </c>
      <c r="AJ1981" s="2">
        <v>1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 t="s">
        <v>4</v>
      </c>
      <c r="AT1981" s="2" t="s">
        <v>4</v>
      </c>
    </row>
    <row r="1982" spans="1:46" x14ac:dyDescent="0.2">
      <c r="A1982" s="2">
        <v>1650789</v>
      </c>
      <c r="B1982" s="2">
        <v>841400</v>
      </c>
      <c r="D1982" s="2"/>
      <c r="E1982" s="19" t="s">
        <v>2530</v>
      </c>
      <c r="F1982" s="46">
        <f>INDEX(Δεδομένα!$P:$P,MATCH('2021'!E1982,Δεδομένα!$O:$O,0))</f>
        <v>63</v>
      </c>
      <c r="G1982" s="49" t="s">
        <v>2531</v>
      </c>
      <c r="H1982" s="51" t="str">
        <f>INDEX(Δεδομένα!B$1:B$51,MATCH('2021'!G1982,Δεδομένα!A$1:A$51,0))</f>
        <v>ΚΕΝΤΡΙΚΗΣ ΜΑΚΕΔΟΝΙΑΣ</v>
      </c>
      <c r="I1982" s="53">
        <f>INDEX(Δεδομένα!E$1:E$13,MATCH('2021'!H1982,Δεδομένα!D$1:D$13,0))</f>
        <v>3</v>
      </c>
      <c r="J1982" s="4">
        <v>44284</v>
      </c>
      <c r="K1982" s="3" t="s">
        <v>418</v>
      </c>
      <c r="L1982" s="17" t="str">
        <f t="shared" si="136"/>
        <v>29/03/2021 20:34</v>
      </c>
      <c r="M1982" s="4">
        <v>44284</v>
      </c>
      <c r="N1982" s="3" t="s">
        <v>97</v>
      </c>
      <c r="O1982" s="17" t="str">
        <f t="shared" si="137"/>
        <v>29/03/2021 22:30</v>
      </c>
      <c r="P1982" s="24">
        <f t="shared" si="138"/>
        <v>8.0555555556202307E-2</v>
      </c>
      <c r="Q1982" s="28">
        <v>0</v>
      </c>
      <c r="R1982" s="27">
        <f t="shared" si="139"/>
        <v>116.00000000093132</v>
      </c>
      <c r="S1982" s="3" t="s">
        <v>4</v>
      </c>
      <c r="T1982" s="3" t="s">
        <v>2532</v>
      </c>
      <c r="U1982" s="3" t="s">
        <v>2548</v>
      </c>
      <c r="V1982" s="3" t="s">
        <v>2572</v>
      </c>
      <c r="W1982" s="5">
        <v>0</v>
      </c>
      <c r="X1982" s="5">
        <v>0</v>
      </c>
      <c r="Y1982" s="5">
        <v>0</v>
      </c>
      <c r="Z1982" s="5">
        <v>1.5</v>
      </c>
      <c r="AA1982" s="5">
        <v>0</v>
      </c>
      <c r="AB1982" s="5">
        <v>0</v>
      </c>
      <c r="AC1982" s="5">
        <v>0</v>
      </c>
      <c r="AD1982" s="5">
        <v>0</v>
      </c>
      <c r="AE1982" s="2">
        <v>3</v>
      </c>
      <c r="AF1982" s="2">
        <v>0</v>
      </c>
      <c r="AG1982" s="2">
        <v>0</v>
      </c>
      <c r="AH1982" s="2">
        <v>0</v>
      </c>
      <c r="AI1982" s="2">
        <v>0</v>
      </c>
      <c r="AJ1982" s="2">
        <v>1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 t="s">
        <v>4</v>
      </c>
      <c r="AT1982" s="2" t="s">
        <v>4</v>
      </c>
    </row>
    <row r="1983" spans="1:46" x14ac:dyDescent="0.2">
      <c r="A1983" s="2">
        <v>1650952</v>
      </c>
      <c r="B1983" s="2">
        <v>841560</v>
      </c>
      <c r="C1983" s="7">
        <v>22.257043717131999</v>
      </c>
      <c r="D1983" s="7">
        <v>40.500556210644604</v>
      </c>
      <c r="E1983" s="19" t="s">
        <v>2530</v>
      </c>
      <c r="F1983" s="46">
        <f>INDEX(Δεδομένα!$P:$P,MATCH('2021'!E1983,Δεδομένα!$O:$O,0))</f>
        <v>63</v>
      </c>
      <c r="G1983" s="49" t="s">
        <v>2531</v>
      </c>
      <c r="H1983" s="51" t="str">
        <f>INDEX(Δεδομένα!B$1:B$51,MATCH('2021'!G1983,Δεδομένα!A$1:A$51,0))</f>
        <v>ΚΕΝΤΡΙΚΗΣ ΜΑΚΕΔΟΝΙΑΣ</v>
      </c>
      <c r="I1983" s="53">
        <f>INDEX(Δεδομένα!E$1:E$13,MATCH('2021'!H1983,Δεδομένα!D$1:D$13,0))</f>
        <v>3</v>
      </c>
      <c r="J1983" s="4">
        <v>44285</v>
      </c>
      <c r="K1983" s="3" t="s">
        <v>870</v>
      </c>
      <c r="L1983" s="17" t="str">
        <f t="shared" si="136"/>
        <v>30/03/2021 15:48</v>
      </c>
      <c r="M1983" s="4">
        <v>44285</v>
      </c>
      <c r="N1983" s="3" t="s">
        <v>1135</v>
      </c>
      <c r="O1983" s="17" t="str">
        <f t="shared" si="137"/>
        <v>30/03/2021 17:58</v>
      </c>
      <c r="P1983" s="24">
        <f t="shared" si="138"/>
        <v>9.0277777781011537E-2</v>
      </c>
      <c r="Q1983" s="28">
        <v>0</v>
      </c>
      <c r="R1983" s="27">
        <f t="shared" si="139"/>
        <v>130.00000000465661</v>
      </c>
      <c r="S1983" s="3" t="s">
        <v>4</v>
      </c>
      <c r="T1983" s="3" t="s">
        <v>2532</v>
      </c>
      <c r="U1983" s="3" t="s">
        <v>2573</v>
      </c>
      <c r="V1983" s="3" t="s">
        <v>2574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0.2</v>
      </c>
      <c r="AE1983" s="2">
        <v>3</v>
      </c>
      <c r="AF1983" s="2">
        <v>0</v>
      </c>
      <c r="AG1983" s="2">
        <v>0</v>
      </c>
      <c r="AH1983" s="2">
        <v>0</v>
      </c>
      <c r="AI1983" s="2">
        <v>0</v>
      </c>
      <c r="AJ1983" s="2">
        <v>1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 t="s">
        <v>4</v>
      </c>
      <c r="AT1983" s="2" t="s">
        <v>4</v>
      </c>
    </row>
    <row r="1984" spans="1:46" x14ac:dyDescent="0.2">
      <c r="A1984" s="2">
        <v>1652371</v>
      </c>
      <c r="B1984" s="2">
        <v>843084</v>
      </c>
      <c r="C1984" s="7">
        <v>22.178134683739099</v>
      </c>
      <c r="D1984" s="7">
        <v>40.432572381373603</v>
      </c>
      <c r="E1984" s="19" t="s">
        <v>2530</v>
      </c>
      <c r="F1984" s="46">
        <f>INDEX(Δεδομένα!$P:$P,MATCH('2021'!E1984,Δεδομένα!$O:$O,0))</f>
        <v>63</v>
      </c>
      <c r="G1984" s="49" t="s">
        <v>2531</v>
      </c>
      <c r="H1984" s="51" t="str">
        <f>INDEX(Δεδομένα!B$1:B$51,MATCH('2021'!G1984,Δεδομένα!A$1:A$51,0))</f>
        <v>ΚΕΝΤΡΙΚΗΣ ΜΑΚΕΔΟΝΙΑΣ</v>
      </c>
      <c r="I1984" s="53">
        <f>INDEX(Δεδομένα!E$1:E$13,MATCH('2021'!H1984,Δεδομένα!D$1:D$13,0))</f>
        <v>3</v>
      </c>
      <c r="J1984" s="4">
        <v>44291</v>
      </c>
      <c r="K1984" s="3" t="s">
        <v>299</v>
      </c>
      <c r="L1984" s="17" t="str">
        <f t="shared" si="136"/>
        <v>05/04/2021 13:10</v>
      </c>
      <c r="M1984" s="4">
        <v>44291</v>
      </c>
      <c r="N1984" s="3" t="s">
        <v>711</v>
      </c>
      <c r="O1984" s="17" t="str">
        <f t="shared" si="137"/>
        <v>05/04/2021 14:21</v>
      </c>
      <c r="P1984" s="24">
        <f t="shared" si="138"/>
        <v>4.9305555556202307E-2</v>
      </c>
      <c r="Q1984" s="28">
        <v>0</v>
      </c>
      <c r="R1984" s="27">
        <f t="shared" si="139"/>
        <v>71.000000000931323</v>
      </c>
      <c r="S1984" s="3" t="s">
        <v>4</v>
      </c>
      <c r="T1984" s="3" t="s">
        <v>2532</v>
      </c>
      <c r="U1984" s="3" t="s">
        <v>2534</v>
      </c>
      <c r="V1984" s="3" t="s">
        <v>2575</v>
      </c>
      <c r="W1984" s="5">
        <v>0</v>
      </c>
      <c r="X1984" s="5">
        <v>0</v>
      </c>
      <c r="Y1984" s="5">
        <v>0</v>
      </c>
      <c r="Z1984" s="5">
        <v>0.3</v>
      </c>
      <c r="AA1984" s="5">
        <v>0</v>
      </c>
      <c r="AB1984" s="5">
        <v>0</v>
      </c>
      <c r="AC1984" s="5">
        <v>0</v>
      </c>
      <c r="AD1984" s="5">
        <v>0</v>
      </c>
      <c r="AE1984" s="2">
        <v>4</v>
      </c>
      <c r="AF1984" s="2">
        <v>0</v>
      </c>
      <c r="AG1984" s="2">
        <v>0</v>
      </c>
      <c r="AH1984" s="2">
        <v>0</v>
      </c>
      <c r="AI1984" s="2">
        <v>0</v>
      </c>
      <c r="AJ1984" s="2">
        <v>2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 t="s">
        <v>4</v>
      </c>
      <c r="AT1984" s="2" t="s">
        <v>4</v>
      </c>
    </row>
    <row r="1985" spans="1:46" x14ac:dyDescent="0.2">
      <c r="A1985" s="2">
        <v>1652900</v>
      </c>
      <c r="B1985" s="2">
        <v>843569</v>
      </c>
      <c r="C1985" s="7">
        <v>22.307174502601502</v>
      </c>
      <c r="D1985" s="7">
        <v>40.538012057213002</v>
      </c>
      <c r="E1985" s="19" t="s">
        <v>2530</v>
      </c>
      <c r="F1985" s="46">
        <f>INDEX(Δεδομένα!$P:$P,MATCH('2021'!E1985,Δεδομένα!$O:$O,0))</f>
        <v>63</v>
      </c>
      <c r="G1985" s="49" t="s">
        <v>2531</v>
      </c>
      <c r="H1985" s="51" t="str">
        <f>INDEX(Δεδομένα!B$1:B$51,MATCH('2021'!G1985,Δεδομένα!A$1:A$51,0))</f>
        <v>ΚΕΝΤΡΙΚΗΣ ΜΑΚΕΔΟΝΙΑΣ</v>
      </c>
      <c r="I1985" s="53">
        <f>INDEX(Δεδομένα!E$1:E$13,MATCH('2021'!H1985,Δεδομένα!D$1:D$13,0))</f>
        <v>3</v>
      </c>
      <c r="J1985" s="4">
        <v>44293</v>
      </c>
      <c r="K1985" s="3" t="s">
        <v>407</v>
      </c>
      <c r="L1985" s="17" t="str">
        <f t="shared" si="136"/>
        <v>07/04/2021 15:40</v>
      </c>
      <c r="M1985" s="4">
        <v>44293</v>
      </c>
      <c r="N1985" s="3" t="s">
        <v>1234</v>
      </c>
      <c r="O1985" s="17" t="str">
        <f t="shared" si="137"/>
        <v>07/04/2021 17:43</v>
      </c>
      <c r="P1985" s="24">
        <f t="shared" si="138"/>
        <v>8.5416666661330964E-2</v>
      </c>
      <c r="Q1985" s="28">
        <v>0</v>
      </c>
      <c r="R1985" s="27">
        <f t="shared" si="139"/>
        <v>122.99999999231659</v>
      </c>
      <c r="S1985" s="3" t="s">
        <v>4</v>
      </c>
      <c r="T1985" s="3" t="s">
        <v>2532</v>
      </c>
      <c r="U1985" s="3" t="s">
        <v>2548</v>
      </c>
      <c r="V1985" s="3" t="s">
        <v>2576</v>
      </c>
      <c r="W1985" s="5">
        <v>0</v>
      </c>
      <c r="X1985" s="5">
        <v>0</v>
      </c>
      <c r="Y1985" s="5">
        <v>0</v>
      </c>
      <c r="Z1985" s="5">
        <v>0.03</v>
      </c>
      <c r="AA1985" s="5">
        <v>0</v>
      </c>
      <c r="AB1985" s="5">
        <v>0</v>
      </c>
      <c r="AC1985" s="5">
        <v>0</v>
      </c>
      <c r="AD1985" s="5">
        <v>0</v>
      </c>
      <c r="AE1985" s="2">
        <v>3</v>
      </c>
      <c r="AF1985" s="2">
        <v>0</v>
      </c>
      <c r="AG1985" s="2">
        <v>0</v>
      </c>
      <c r="AH1985" s="2">
        <v>0</v>
      </c>
      <c r="AI1985" s="2">
        <v>0</v>
      </c>
      <c r="AJ1985" s="2">
        <v>1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 t="s">
        <v>4</v>
      </c>
      <c r="AT1985" s="2" t="s">
        <v>4</v>
      </c>
    </row>
    <row r="1986" spans="1:46" x14ac:dyDescent="0.2">
      <c r="A1986" s="2">
        <v>1653417</v>
      </c>
      <c r="B1986" s="2">
        <v>844144</v>
      </c>
      <c r="C1986" s="7">
        <v>22.242932703039202</v>
      </c>
      <c r="D1986" s="7">
        <v>40.553079720107199</v>
      </c>
      <c r="E1986" s="19" t="s">
        <v>2530</v>
      </c>
      <c r="F1986" s="46">
        <f>INDEX(Δεδομένα!$P:$P,MATCH('2021'!E1986,Δεδομένα!$O:$O,0))</f>
        <v>63</v>
      </c>
      <c r="G1986" s="49" t="s">
        <v>2531</v>
      </c>
      <c r="H1986" s="51" t="str">
        <f>INDEX(Δεδομένα!B$1:B$51,MATCH('2021'!G1986,Δεδομένα!A$1:A$51,0))</f>
        <v>ΚΕΝΤΡΙΚΗΣ ΜΑΚΕΔΟΝΙΑΣ</v>
      </c>
      <c r="I1986" s="53">
        <f>INDEX(Δεδομένα!E$1:E$13,MATCH('2021'!H1986,Δεδομένα!D$1:D$13,0))</f>
        <v>3</v>
      </c>
      <c r="J1986" s="4">
        <v>44295</v>
      </c>
      <c r="K1986" s="3" t="s">
        <v>46</v>
      </c>
      <c r="L1986" s="17" t="str">
        <f t="shared" si="136"/>
        <v>09/04/2021 16:55</v>
      </c>
      <c r="M1986" s="4">
        <v>44295</v>
      </c>
      <c r="N1986" s="3" t="s">
        <v>510</v>
      </c>
      <c r="O1986" s="17" t="str">
        <f t="shared" si="137"/>
        <v>09/04/2021 17:20</v>
      </c>
      <c r="P1986" s="24">
        <f t="shared" si="138"/>
        <v>1.7361111109494232E-2</v>
      </c>
      <c r="Q1986" s="28">
        <v>0</v>
      </c>
      <c r="R1986" s="27">
        <f t="shared" si="139"/>
        <v>24.999999997671694</v>
      </c>
      <c r="S1986" s="3" t="s">
        <v>4</v>
      </c>
      <c r="T1986" s="3" t="s">
        <v>2532</v>
      </c>
      <c r="U1986" s="3" t="s">
        <v>2537</v>
      </c>
      <c r="V1986" s="3" t="s">
        <v>2577</v>
      </c>
      <c r="W1986" s="5">
        <v>0</v>
      </c>
      <c r="X1986" s="5">
        <v>0</v>
      </c>
      <c r="Y1986" s="5">
        <v>0</v>
      </c>
      <c r="Z1986" s="5">
        <v>0.3</v>
      </c>
      <c r="AA1986" s="5">
        <v>0</v>
      </c>
      <c r="AB1986" s="5">
        <v>0</v>
      </c>
      <c r="AC1986" s="5">
        <v>0</v>
      </c>
      <c r="AD1986" s="5">
        <v>0</v>
      </c>
      <c r="AE1986" s="2">
        <v>3</v>
      </c>
      <c r="AF1986" s="2">
        <v>0</v>
      </c>
      <c r="AG1986" s="2">
        <v>0</v>
      </c>
      <c r="AH1986" s="2">
        <v>0</v>
      </c>
      <c r="AI1986" s="2">
        <v>0</v>
      </c>
      <c r="AJ1986" s="2">
        <v>1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 t="s">
        <v>4</v>
      </c>
      <c r="AT1986" s="2" t="s">
        <v>4</v>
      </c>
    </row>
    <row r="1987" spans="1:46" x14ac:dyDescent="0.2">
      <c r="A1987" s="2">
        <v>1653469</v>
      </c>
      <c r="B1987" s="2">
        <v>844418</v>
      </c>
      <c r="C1987" s="7">
        <v>22.307693618505098</v>
      </c>
      <c r="D1987" s="7">
        <v>40.487171579817598</v>
      </c>
      <c r="E1987" s="19" t="s">
        <v>2530</v>
      </c>
      <c r="F1987" s="46">
        <f>INDEX(Δεδομένα!$P:$P,MATCH('2021'!E1987,Δεδομένα!$O:$O,0))</f>
        <v>63</v>
      </c>
      <c r="G1987" s="49" t="s">
        <v>2531</v>
      </c>
      <c r="H1987" s="51" t="str">
        <f>INDEX(Δεδομένα!B$1:B$51,MATCH('2021'!G1987,Δεδομένα!A$1:A$51,0))</f>
        <v>ΚΕΝΤΡΙΚΗΣ ΜΑΚΕΔΟΝΙΑΣ</v>
      </c>
      <c r="I1987" s="53">
        <f>INDEX(Δεδομένα!E$1:E$13,MATCH('2021'!H1987,Δεδομένα!D$1:D$13,0))</f>
        <v>3</v>
      </c>
      <c r="J1987" s="4">
        <v>44296</v>
      </c>
      <c r="K1987" s="3" t="s">
        <v>266</v>
      </c>
      <c r="L1987" s="17" t="str">
        <f t="shared" ref="L1987:L2045" si="140">_xlfn.CONCAT(TEXT(J1987,"ηη/μμ/εεε")," ",TEXT(K1987,"ωω:λλ"))</f>
        <v>10/04/2021 14:24</v>
      </c>
      <c r="M1987" s="4">
        <v>44296</v>
      </c>
      <c r="N1987" s="3" t="s">
        <v>461</v>
      </c>
      <c r="O1987" s="17" t="str">
        <f t="shared" ref="O1987:O2045" si="141">_xlfn.CONCAT(TEXT(M1987,"ηη/μμ/εεε")," ",TEXT(N1987,"ωω:λλ"))</f>
        <v>10/04/2021 17:00</v>
      </c>
      <c r="P1987" s="24">
        <f t="shared" ref="P1987:P2045" si="142">O1987-L1987</f>
        <v>0.10833333333721384</v>
      </c>
      <c r="Q1987" s="28">
        <v>0</v>
      </c>
      <c r="R1987" s="27">
        <f t="shared" ref="R1987:R2045" si="143">P1987*(24*60)</f>
        <v>156.00000000558794</v>
      </c>
      <c r="S1987" s="3" t="s">
        <v>4</v>
      </c>
      <c r="T1987" s="3" t="s">
        <v>2532</v>
      </c>
      <c r="U1987" s="3" t="s">
        <v>2568</v>
      </c>
      <c r="V1987" s="3" t="s">
        <v>2578</v>
      </c>
      <c r="W1987" s="5">
        <v>0</v>
      </c>
      <c r="X1987" s="5">
        <v>0</v>
      </c>
      <c r="Y1987" s="5">
        <v>0</v>
      </c>
      <c r="Z1987" s="5">
        <v>1</v>
      </c>
      <c r="AA1987" s="5">
        <v>0</v>
      </c>
      <c r="AB1987" s="5">
        <v>0</v>
      </c>
      <c r="AC1987" s="5">
        <v>0</v>
      </c>
      <c r="AD1987" s="5">
        <v>0</v>
      </c>
      <c r="AE1987" s="2">
        <v>4</v>
      </c>
      <c r="AF1987" s="2">
        <v>0</v>
      </c>
      <c r="AG1987" s="2">
        <v>0</v>
      </c>
      <c r="AH1987" s="2">
        <v>0</v>
      </c>
      <c r="AI1987" s="2">
        <v>1</v>
      </c>
      <c r="AJ1987" s="2">
        <v>2</v>
      </c>
      <c r="AK1987" s="2">
        <v>0</v>
      </c>
      <c r="AL1987" s="2">
        <v>0</v>
      </c>
      <c r="AM1987" s="2">
        <v>1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 t="s">
        <v>4</v>
      </c>
      <c r="AT1987" s="2" t="s">
        <v>4</v>
      </c>
    </row>
    <row r="1988" spans="1:46" x14ac:dyDescent="0.2">
      <c r="A1988" s="2">
        <v>1653488</v>
      </c>
      <c r="B1988" s="2">
        <v>844490</v>
      </c>
      <c r="C1988" s="7">
        <v>22.3654880523682</v>
      </c>
      <c r="D1988" s="7">
        <v>40.562427520752003</v>
      </c>
      <c r="E1988" s="19" t="s">
        <v>2530</v>
      </c>
      <c r="F1988" s="46">
        <f>INDEX(Δεδομένα!$P:$P,MATCH('2021'!E1988,Δεδομένα!$O:$O,0))</f>
        <v>63</v>
      </c>
      <c r="G1988" s="49" t="s">
        <v>2531</v>
      </c>
      <c r="H1988" s="51" t="str">
        <f>INDEX(Δεδομένα!B$1:B$51,MATCH('2021'!G1988,Δεδομένα!A$1:A$51,0))</f>
        <v>ΚΕΝΤΡΙΚΗΣ ΜΑΚΕΔΟΝΙΑΣ</v>
      </c>
      <c r="I1988" s="53">
        <f>INDEX(Δεδομένα!E$1:E$13,MATCH('2021'!H1988,Δεδομένα!D$1:D$13,0))</f>
        <v>3</v>
      </c>
      <c r="J1988" s="4">
        <v>44296</v>
      </c>
      <c r="K1988" s="3" t="s">
        <v>980</v>
      </c>
      <c r="L1988" s="17" t="str">
        <f t="shared" si="140"/>
        <v>10/04/2021 17:17</v>
      </c>
      <c r="M1988" s="4">
        <v>44296</v>
      </c>
      <c r="N1988" s="3" t="s">
        <v>1284</v>
      </c>
      <c r="O1988" s="17" t="str">
        <f t="shared" si="141"/>
        <v>10/04/2021 17:57</v>
      </c>
      <c r="P1988" s="24">
        <f t="shared" si="142"/>
        <v>2.7777777781011537E-2</v>
      </c>
      <c r="Q1988" s="28">
        <v>0</v>
      </c>
      <c r="R1988" s="27">
        <f t="shared" si="143"/>
        <v>40.000000004656613</v>
      </c>
      <c r="S1988" s="3" t="s">
        <v>4</v>
      </c>
      <c r="T1988" s="3" t="s">
        <v>2532</v>
      </c>
      <c r="U1988" s="3" t="s">
        <v>4</v>
      </c>
      <c r="V1988" s="3" t="s">
        <v>2579</v>
      </c>
      <c r="W1988" s="5">
        <v>0</v>
      </c>
      <c r="X1988" s="5">
        <v>0</v>
      </c>
      <c r="Y1988" s="5">
        <v>0</v>
      </c>
      <c r="Z1988" s="5">
        <v>0.2</v>
      </c>
      <c r="AA1988" s="5">
        <v>0</v>
      </c>
      <c r="AB1988" s="5">
        <v>0</v>
      </c>
      <c r="AC1988" s="5">
        <v>0</v>
      </c>
      <c r="AD1988" s="5">
        <v>0</v>
      </c>
      <c r="AE1988" s="2">
        <v>2</v>
      </c>
      <c r="AF1988" s="2">
        <v>0</v>
      </c>
      <c r="AG1988" s="2">
        <v>0</v>
      </c>
      <c r="AH1988" s="2">
        <v>0</v>
      </c>
      <c r="AI1988" s="2">
        <v>0</v>
      </c>
      <c r="AJ1988" s="2">
        <v>1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 t="s">
        <v>4</v>
      </c>
      <c r="AT1988" s="2" t="s">
        <v>4</v>
      </c>
    </row>
    <row r="1989" spans="1:46" x14ac:dyDescent="0.2">
      <c r="A1989" s="2">
        <v>1655270</v>
      </c>
      <c r="B1989" s="2">
        <v>845887</v>
      </c>
      <c r="C1989" s="7">
        <v>22.311768377462499</v>
      </c>
      <c r="D1989" s="7">
        <v>40.585850626982698</v>
      </c>
      <c r="E1989" s="19" t="s">
        <v>2530</v>
      </c>
      <c r="F1989" s="46">
        <f>INDEX(Δεδομένα!$P:$P,MATCH('2021'!E1989,Δεδομένα!$O:$O,0))</f>
        <v>63</v>
      </c>
      <c r="G1989" s="49" t="s">
        <v>2531</v>
      </c>
      <c r="H1989" s="51" t="str">
        <f>INDEX(Δεδομένα!B$1:B$51,MATCH('2021'!G1989,Δεδομένα!A$1:A$51,0))</f>
        <v>ΚΕΝΤΡΙΚΗΣ ΜΑΚΕΔΟΝΙΑΣ</v>
      </c>
      <c r="I1989" s="53">
        <f>INDEX(Δεδομένα!E$1:E$13,MATCH('2021'!H1989,Δεδομένα!D$1:D$13,0))</f>
        <v>3</v>
      </c>
      <c r="J1989" s="4">
        <v>44301</v>
      </c>
      <c r="K1989" s="3" t="s">
        <v>1317</v>
      </c>
      <c r="L1989" s="17" t="str">
        <f t="shared" si="140"/>
        <v>15/04/2021 12:48</v>
      </c>
      <c r="M1989" s="4">
        <v>44301</v>
      </c>
      <c r="N1989" s="3" t="s">
        <v>1142</v>
      </c>
      <c r="O1989" s="17" t="str">
        <f t="shared" si="141"/>
        <v>15/04/2021 14:26</v>
      </c>
      <c r="P1989" s="24">
        <f t="shared" si="142"/>
        <v>6.805555555911269E-2</v>
      </c>
      <c r="Q1989" s="28">
        <v>0</v>
      </c>
      <c r="R1989" s="27">
        <f t="shared" si="143"/>
        <v>98.000000005122274</v>
      </c>
      <c r="S1989" s="3" t="s">
        <v>4</v>
      </c>
      <c r="T1989" s="3" t="s">
        <v>2540</v>
      </c>
      <c r="U1989" s="3" t="s">
        <v>2580</v>
      </c>
      <c r="V1989" s="3" t="s">
        <v>2581</v>
      </c>
      <c r="W1989" s="5">
        <v>0</v>
      </c>
      <c r="X1989" s="5">
        <v>0</v>
      </c>
      <c r="Y1989" s="5">
        <v>0</v>
      </c>
      <c r="Z1989" s="5">
        <v>0.5</v>
      </c>
      <c r="AA1989" s="5">
        <v>0</v>
      </c>
      <c r="AB1989" s="5">
        <v>0</v>
      </c>
      <c r="AC1989" s="5">
        <v>0</v>
      </c>
      <c r="AD1989" s="5">
        <v>0</v>
      </c>
      <c r="AE1989" s="2">
        <v>8</v>
      </c>
      <c r="AF1989" s="2">
        <v>0</v>
      </c>
      <c r="AG1989" s="2">
        <v>0</v>
      </c>
      <c r="AH1989" s="2">
        <v>0</v>
      </c>
      <c r="AI1989" s="2">
        <v>0</v>
      </c>
      <c r="AJ1989" s="2">
        <v>4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 t="s">
        <v>4</v>
      </c>
      <c r="AT1989" s="2" t="s">
        <v>4</v>
      </c>
    </row>
    <row r="1990" spans="1:46" x14ac:dyDescent="0.2">
      <c r="A1990" s="2">
        <v>1655293</v>
      </c>
      <c r="B1990" s="2">
        <v>845918</v>
      </c>
      <c r="C1990" s="7">
        <v>22.274854661681101</v>
      </c>
      <c r="D1990" s="7">
        <v>40.5654082987758</v>
      </c>
      <c r="E1990" s="19" t="s">
        <v>2530</v>
      </c>
      <c r="F1990" s="46">
        <f>INDEX(Δεδομένα!$P:$P,MATCH('2021'!E1990,Δεδομένα!$O:$O,0))</f>
        <v>63</v>
      </c>
      <c r="G1990" s="49" t="s">
        <v>2531</v>
      </c>
      <c r="H1990" s="51" t="str">
        <f>INDEX(Δεδομένα!B$1:B$51,MATCH('2021'!G1990,Δεδομένα!A$1:A$51,0))</f>
        <v>ΚΕΝΤΡΙΚΗΣ ΜΑΚΕΔΟΝΙΑΣ</v>
      </c>
      <c r="I1990" s="53">
        <f>INDEX(Δεδομένα!E$1:E$13,MATCH('2021'!H1990,Δεδομένα!D$1:D$13,0))</f>
        <v>3</v>
      </c>
      <c r="J1990" s="4">
        <v>44301</v>
      </c>
      <c r="K1990" s="3" t="s">
        <v>447</v>
      </c>
      <c r="L1990" s="17" t="str">
        <f t="shared" si="140"/>
        <v>15/04/2021 13:40</v>
      </c>
      <c r="M1990" s="4">
        <v>44301</v>
      </c>
      <c r="N1990" s="3" t="s">
        <v>39</v>
      </c>
      <c r="O1990" s="17" t="str">
        <f t="shared" si="141"/>
        <v>15/04/2021 14:40</v>
      </c>
      <c r="P1990" s="24">
        <f t="shared" si="142"/>
        <v>4.1666666664241347E-2</v>
      </c>
      <c r="Q1990" s="28">
        <v>0</v>
      </c>
      <c r="R1990" s="27">
        <f t="shared" si="143"/>
        <v>59.99999999650754</v>
      </c>
      <c r="S1990" s="3" t="s">
        <v>4</v>
      </c>
      <c r="T1990" s="3" t="s">
        <v>2532</v>
      </c>
      <c r="U1990" s="3" t="s">
        <v>2537</v>
      </c>
      <c r="V1990" s="3" t="s">
        <v>2556</v>
      </c>
      <c r="W1990" s="5">
        <v>0</v>
      </c>
      <c r="X1990" s="5">
        <v>0</v>
      </c>
      <c r="Y1990" s="5">
        <v>0</v>
      </c>
      <c r="Z1990" s="5">
        <v>0.3</v>
      </c>
      <c r="AA1990" s="5">
        <v>0</v>
      </c>
      <c r="AB1990" s="5">
        <v>0</v>
      </c>
      <c r="AC1990" s="5">
        <v>0</v>
      </c>
      <c r="AD1990" s="5">
        <v>0</v>
      </c>
      <c r="AE1990" s="2">
        <v>2</v>
      </c>
      <c r="AF1990" s="2">
        <v>0</v>
      </c>
      <c r="AG1990" s="2">
        <v>0</v>
      </c>
      <c r="AH1990" s="2">
        <v>0</v>
      </c>
      <c r="AI1990" s="2">
        <v>0</v>
      </c>
      <c r="AJ1990" s="2">
        <v>1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 t="s">
        <v>4</v>
      </c>
      <c r="AT1990" s="2" t="s">
        <v>4</v>
      </c>
    </row>
    <row r="1991" spans="1:46" x14ac:dyDescent="0.2">
      <c r="A1991" s="2">
        <v>1655861</v>
      </c>
      <c r="B1991" s="2">
        <v>846746</v>
      </c>
      <c r="C1991" s="7">
        <v>22.2384420420589</v>
      </c>
      <c r="D1991" s="7">
        <v>40.559555752752203</v>
      </c>
      <c r="E1991" s="19" t="s">
        <v>2530</v>
      </c>
      <c r="F1991" s="46">
        <f>INDEX(Δεδομένα!$P:$P,MATCH('2021'!E1991,Δεδομένα!$O:$O,0))</f>
        <v>63</v>
      </c>
      <c r="G1991" s="49" t="s">
        <v>2531</v>
      </c>
      <c r="H1991" s="51" t="str">
        <f>INDEX(Δεδομένα!B$1:B$51,MATCH('2021'!G1991,Δεδομένα!A$1:A$51,0))</f>
        <v>ΚΕΝΤΡΙΚΗΣ ΜΑΚΕΔΟΝΙΑΣ</v>
      </c>
      <c r="I1991" s="53">
        <f>INDEX(Δεδομένα!E$1:E$13,MATCH('2021'!H1991,Δεδομένα!D$1:D$13,0))</f>
        <v>3</v>
      </c>
      <c r="J1991" s="4">
        <v>44304</v>
      </c>
      <c r="K1991" s="3" t="s">
        <v>94</v>
      </c>
      <c r="L1991" s="17" t="str">
        <f t="shared" si="140"/>
        <v>18/04/2021 17:28</v>
      </c>
      <c r="M1991" s="4">
        <v>44304</v>
      </c>
      <c r="N1991" s="3" t="s">
        <v>483</v>
      </c>
      <c r="O1991" s="17" t="str">
        <f t="shared" si="141"/>
        <v>18/04/2021 18:10</v>
      </c>
      <c r="P1991" s="24">
        <f t="shared" si="142"/>
        <v>2.9166666667151731E-2</v>
      </c>
      <c r="Q1991" s="28">
        <v>0</v>
      </c>
      <c r="R1991" s="27">
        <f t="shared" si="143"/>
        <v>42.000000000698492</v>
      </c>
      <c r="S1991" s="3" t="s">
        <v>4</v>
      </c>
      <c r="T1991" s="3" t="s">
        <v>2532</v>
      </c>
      <c r="U1991" s="3" t="s">
        <v>2537</v>
      </c>
      <c r="V1991" s="3" t="s">
        <v>2538</v>
      </c>
      <c r="W1991" s="5">
        <v>0</v>
      </c>
      <c r="X1991" s="5">
        <v>0</v>
      </c>
      <c r="Y1991" s="5">
        <v>0</v>
      </c>
      <c r="Z1991" s="5">
        <v>0</v>
      </c>
      <c r="AA1991" s="5">
        <v>0.1</v>
      </c>
      <c r="AB1991" s="5">
        <v>0</v>
      </c>
      <c r="AC1991" s="5">
        <v>0</v>
      </c>
      <c r="AD1991" s="5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 t="s">
        <v>4</v>
      </c>
      <c r="AT1991" s="2" t="s">
        <v>4</v>
      </c>
    </row>
    <row r="1992" spans="1:46" x14ac:dyDescent="0.2">
      <c r="A1992" s="2">
        <v>1658408</v>
      </c>
      <c r="B1992" s="2">
        <v>850186</v>
      </c>
      <c r="E1992" s="19" t="s">
        <v>2530</v>
      </c>
      <c r="F1992" s="46">
        <f>INDEX(Δεδομένα!$P:$P,MATCH('2021'!E1992,Δεδομένα!$O:$O,0))</f>
        <v>63</v>
      </c>
      <c r="G1992" s="49" t="s">
        <v>2531</v>
      </c>
      <c r="H1992" s="51" t="str">
        <f>INDEX(Δεδομένα!B$1:B$51,MATCH('2021'!G1992,Δεδομένα!A$1:A$51,0))</f>
        <v>ΚΕΝΤΡΙΚΗΣ ΜΑΚΕΔΟΝΙΑΣ</v>
      </c>
      <c r="I1992" s="53">
        <f>INDEX(Δεδομένα!E$1:E$13,MATCH('2021'!H1992,Δεδομένα!D$1:D$13,0))</f>
        <v>3</v>
      </c>
      <c r="J1992" s="4">
        <v>44318</v>
      </c>
      <c r="K1992" s="3" t="s">
        <v>221</v>
      </c>
      <c r="L1992" s="17" t="str">
        <f t="shared" si="140"/>
        <v>02/05/2021 16:15</v>
      </c>
      <c r="M1992" s="4">
        <v>44318</v>
      </c>
      <c r="N1992" s="3" t="s">
        <v>267</v>
      </c>
      <c r="O1992" s="17" t="str">
        <f t="shared" si="141"/>
        <v>02/05/2021 17:30</v>
      </c>
      <c r="P1992" s="24">
        <f t="shared" si="142"/>
        <v>5.2083333328482695E-2</v>
      </c>
      <c r="Q1992" s="28">
        <v>0</v>
      </c>
      <c r="R1992" s="27">
        <f t="shared" si="143"/>
        <v>74.999999993015081</v>
      </c>
      <c r="S1992" s="3" t="s">
        <v>4</v>
      </c>
      <c r="T1992" s="3" t="s">
        <v>2532</v>
      </c>
      <c r="U1992" s="3" t="s">
        <v>2546</v>
      </c>
      <c r="V1992" s="3" t="s">
        <v>2582</v>
      </c>
      <c r="W1992" s="5">
        <v>0</v>
      </c>
      <c r="X1992" s="5">
        <v>0</v>
      </c>
      <c r="Y1992" s="5">
        <v>0</v>
      </c>
      <c r="Z1992" s="5">
        <v>0</v>
      </c>
      <c r="AA1992" s="5">
        <v>0.5</v>
      </c>
      <c r="AB1992" s="5">
        <v>0</v>
      </c>
      <c r="AC1992" s="5">
        <v>0</v>
      </c>
      <c r="AD1992" s="5">
        <v>0</v>
      </c>
      <c r="AE1992" s="2">
        <v>2</v>
      </c>
      <c r="AF1992" s="2">
        <v>0</v>
      </c>
      <c r="AG1992" s="2">
        <v>0</v>
      </c>
      <c r="AH1992" s="2">
        <v>0</v>
      </c>
      <c r="AI1992" s="2">
        <v>0</v>
      </c>
      <c r="AJ1992" s="2">
        <v>1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 t="s">
        <v>4</v>
      </c>
      <c r="AT1992" s="2" t="s">
        <v>4</v>
      </c>
    </row>
    <row r="1993" spans="1:46" x14ac:dyDescent="0.2">
      <c r="A1993" s="2">
        <v>1660173</v>
      </c>
      <c r="B1993" s="2">
        <v>851991</v>
      </c>
      <c r="C1993" s="7">
        <v>22.206772585997701</v>
      </c>
      <c r="D1993" s="7">
        <v>40.518884478848904</v>
      </c>
      <c r="E1993" s="19" t="s">
        <v>2530</v>
      </c>
      <c r="F1993" s="46">
        <f>INDEX(Δεδομένα!$P:$P,MATCH('2021'!E1993,Δεδομένα!$O:$O,0))</f>
        <v>63</v>
      </c>
      <c r="G1993" s="49" t="s">
        <v>2531</v>
      </c>
      <c r="H1993" s="51" t="str">
        <f>INDEX(Δεδομένα!B$1:B$51,MATCH('2021'!G1993,Δεδομένα!A$1:A$51,0))</f>
        <v>ΚΕΝΤΡΙΚΗΣ ΜΑΚΕΔΟΝΙΑΣ</v>
      </c>
      <c r="I1993" s="53">
        <f>INDEX(Δεδομένα!E$1:E$13,MATCH('2021'!H1993,Δεδομένα!D$1:D$13,0))</f>
        <v>3</v>
      </c>
      <c r="J1993" s="4">
        <v>44325</v>
      </c>
      <c r="K1993" s="3" t="s">
        <v>20</v>
      </c>
      <c r="L1993" s="17" t="str">
        <f t="shared" si="140"/>
        <v>09/05/2021 19:01</v>
      </c>
      <c r="M1993" s="4">
        <v>44325</v>
      </c>
      <c r="N1993" s="3" t="s">
        <v>111</v>
      </c>
      <c r="O1993" s="17" t="str">
        <f t="shared" si="141"/>
        <v>09/05/2021 19:20</v>
      </c>
      <c r="P1993" s="24">
        <f t="shared" si="142"/>
        <v>1.3194444443797693E-2</v>
      </c>
      <c r="Q1993" s="28">
        <v>0</v>
      </c>
      <c r="R1993" s="27">
        <f t="shared" si="143"/>
        <v>18.999999999068677</v>
      </c>
      <c r="S1993" s="3" t="s">
        <v>4</v>
      </c>
      <c r="T1993" s="3" t="s">
        <v>2532</v>
      </c>
      <c r="U1993" s="3" t="s">
        <v>2534</v>
      </c>
      <c r="V1993" s="3" t="s">
        <v>2583</v>
      </c>
      <c r="W1993" s="5">
        <v>0</v>
      </c>
      <c r="X1993" s="5">
        <v>0</v>
      </c>
      <c r="Y1993" s="5">
        <v>0</v>
      </c>
      <c r="Z1993" s="5">
        <v>0.02</v>
      </c>
      <c r="AA1993" s="5">
        <v>0</v>
      </c>
      <c r="AB1993" s="5">
        <v>0</v>
      </c>
      <c r="AC1993" s="5">
        <v>0</v>
      </c>
      <c r="AD1993" s="5">
        <v>0</v>
      </c>
      <c r="AE1993" s="2">
        <v>5</v>
      </c>
      <c r="AF1993" s="2">
        <v>0</v>
      </c>
      <c r="AG1993" s="2">
        <v>0</v>
      </c>
      <c r="AH1993" s="2">
        <v>0</v>
      </c>
      <c r="AI1993" s="2">
        <v>0</v>
      </c>
      <c r="AJ1993" s="2">
        <v>2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 t="s">
        <v>4</v>
      </c>
      <c r="AT1993" s="2" t="s">
        <v>4</v>
      </c>
    </row>
    <row r="1994" spans="1:46" x14ac:dyDescent="0.2">
      <c r="A1994" s="2">
        <v>1663064</v>
      </c>
      <c r="B1994" s="2">
        <v>854061</v>
      </c>
      <c r="C1994" s="7">
        <v>22.233545487608001</v>
      </c>
      <c r="D1994" s="7">
        <v>40.580932960842901</v>
      </c>
      <c r="E1994" s="19" t="s">
        <v>2530</v>
      </c>
      <c r="F1994" s="46">
        <f>INDEX(Δεδομένα!$P:$P,MATCH('2021'!E1994,Δεδομένα!$O:$O,0))</f>
        <v>63</v>
      </c>
      <c r="G1994" s="49" t="s">
        <v>2531</v>
      </c>
      <c r="H1994" s="51" t="str">
        <f>INDEX(Δεδομένα!B$1:B$51,MATCH('2021'!G1994,Δεδομένα!A$1:A$51,0))</f>
        <v>ΚΕΝΤΡΙΚΗΣ ΜΑΚΕΔΟΝΙΑΣ</v>
      </c>
      <c r="I1994" s="53">
        <f>INDEX(Δεδομένα!E$1:E$13,MATCH('2021'!H1994,Δεδομένα!D$1:D$13,0))</f>
        <v>3</v>
      </c>
      <c r="J1994" s="4">
        <v>44334</v>
      </c>
      <c r="K1994" s="3" t="s">
        <v>1104</v>
      </c>
      <c r="L1994" s="17" t="str">
        <f t="shared" si="140"/>
        <v>18/05/2021 16:13</v>
      </c>
      <c r="M1994" s="4">
        <v>44334</v>
      </c>
      <c r="N1994" s="3" t="s">
        <v>46</v>
      </c>
      <c r="O1994" s="17" t="str">
        <f t="shared" si="141"/>
        <v>18/05/2021 16:55</v>
      </c>
      <c r="P1994" s="24">
        <f t="shared" si="142"/>
        <v>2.9166666667151731E-2</v>
      </c>
      <c r="Q1994" s="28">
        <v>0</v>
      </c>
      <c r="R1994" s="27">
        <f t="shared" si="143"/>
        <v>42.000000000698492</v>
      </c>
      <c r="S1994" s="3" t="s">
        <v>4</v>
      </c>
      <c r="T1994" s="3" t="s">
        <v>2532</v>
      </c>
      <c r="U1994" s="3" t="s">
        <v>4</v>
      </c>
      <c r="V1994" s="3" t="s">
        <v>2584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0.1</v>
      </c>
      <c r="AD1994" s="5">
        <v>0</v>
      </c>
      <c r="AE1994" s="2">
        <v>5</v>
      </c>
      <c r="AF1994" s="2">
        <v>0</v>
      </c>
      <c r="AG1994" s="2">
        <v>0</v>
      </c>
      <c r="AH1994" s="2">
        <v>0</v>
      </c>
      <c r="AI1994" s="2">
        <v>0</v>
      </c>
      <c r="AJ1994" s="2">
        <v>2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 t="s">
        <v>4</v>
      </c>
      <c r="AT1994" s="2" t="s">
        <v>4</v>
      </c>
    </row>
    <row r="1995" spans="1:46" x14ac:dyDescent="0.2">
      <c r="A1995" s="2">
        <v>1663073</v>
      </c>
      <c r="B1995" s="2">
        <v>854110</v>
      </c>
      <c r="C1995" s="7">
        <v>22.372026694345902</v>
      </c>
      <c r="D1995" s="7">
        <v>40.554833828471402</v>
      </c>
      <c r="E1995" s="19" t="s">
        <v>2530</v>
      </c>
      <c r="F1995" s="46">
        <f>INDEX(Δεδομένα!$P:$P,MATCH('2021'!E1995,Δεδομένα!$O:$O,0))</f>
        <v>63</v>
      </c>
      <c r="G1995" s="49" t="s">
        <v>2531</v>
      </c>
      <c r="H1995" s="51" t="str">
        <f>INDEX(Δεδομένα!B$1:B$51,MATCH('2021'!G1995,Δεδομένα!A$1:A$51,0))</f>
        <v>ΚΕΝΤΡΙΚΗΣ ΜΑΚΕΔΟΝΙΑΣ</v>
      </c>
      <c r="I1995" s="53">
        <f>INDEX(Δεδομένα!E$1:E$13,MATCH('2021'!H1995,Δεδομένα!D$1:D$13,0))</f>
        <v>3</v>
      </c>
      <c r="J1995" s="4">
        <v>44334</v>
      </c>
      <c r="K1995" s="3" t="s">
        <v>566</v>
      </c>
      <c r="L1995" s="17" t="str">
        <f t="shared" si="140"/>
        <v>18/05/2021 18:40</v>
      </c>
      <c r="M1995" s="4">
        <v>44334</v>
      </c>
      <c r="N1995" s="3" t="s">
        <v>1017</v>
      </c>
      <c r="O1995" s="17" t="str">
        <f t="shared" si="141"/>
        <v>18/05/2021 19:46</v>
      </c>
      <c r="P1995" s="24">
        <f t="shared" si="142"/>
        <v>4.5833333329937886E-2</v>
      </c>
      <c r="Q1995" s="28">
        <v>0</v>
      </c>
      <c r="R1995" s="27">
        <f t="shared" si="143"/>
        <v>65.999999995110556</v>
      </c>
      <c r="S1995" s="3" t="s">
        <v>4</v>
      </c>
      <c r="T1995" s="3" t="s">
        <v>2540</v>
      </c>
      <c r="U1995" s="3" t="s">
        <v>2560</v>
      </c>
      <c r="V1995" s="3" t="s">
        <v>2585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0.2</v>
      </c>
      <c r="AD1995" s="5">
        <v>0</v>
      </c>
      <c r="AE1995" s="2">
        <v>4</v>
      </c>
      <c r="AF1995" s="2">
        <v>0</v>
      </c>
      <c r="AG1995" s="2">
        <v>0</v>
      </c>
      <c r="AH1995" s="2">
        <v>0</v>
      </c>
      <c r="AI1995" s="2">
        <v>0</v>
      </c>
      <c r="AJ1995" s="2">
        <v>2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 t="s">
        <v>4</v>
      </c>
      <c r="AT1995" s="2" t="s">
        <v>4</v>
      </c>
    </row>
    <row r="1996" spans="1:46" x14ac:dyDescent="0.2">
      <c r="A1996" s="2">
        <v>1663583</v>
      </c>
      <c r="B1996" s="2">
        <v>854523</v>
      </c>
      <c r="D1996" s="2"/>
      <c r="E1996" s="19" t="s">
        <v>2530</v>
      </c>
      <c r="F1996" s="46">
        <f>INDEX(Δεδομένα!$P:$P,MATCH('2021'!E1996,Δεδομένα!$O:$O,0))</f>
        <v>63</v>
      </c>
      <c r="G1996" s="49" t="s">
        <v>2531</v>
      </c>
      <c r="H1996" s="51" t="str">
        <f>INDEX(Δεδομένα!B$1:B$51,MATCH('2021'!G1996,Δεδομένα!A$1:A$51,0))</f>
        <v>ΚΕΝΤΡΙΚΗΣ ΜΑΚΕΔΟΝΙΑΣ</v>
      </c>
      <c r="I1996" s="53">
        <f>INDEX(Δεδομένα!E$1:E$13,MATCH('2021'!H1996,Δεδομένα!D$1:D$13,0))</f>
        <v>3</v>
      </c>
      <c r="J1996" s="4">
        <v>44336</v>
      </c>
      <c r="K1996" s="3" t="s">
        <v>906</v>
      </c>
      <c r="L1996" s="17" t="str">
        <f t="shared" si="140"/>
        <v>20/05/2021 09:27</v>
      </c>
      <c r="M1996" s="4">
        <v>44336</v>
      </c>
      <c r="N1996" s="3" t="s">
        <v>2586</v>
      </c>
      <c r="O1996" s="17" t="str">
        <f t="shared" si="141"/>
        <v>20/05/2021 10:06</v>
      </c>
      <c r="P1996" s="24">
        <f t="shared" si="142"/>
        <v>2.7083333327027503E-2</v>
      </c>
      <c r="Q1996" s="28">
        <v>0</v>
      </c>
      <c r="R1996" s="27">
        <f t="shared" si="143"/>
        <v>38.999999990919605</v>
      </c>
      <c r="S1996" s="3" t="s">
        <v>4</v>
      </c>
      <c r="T1996" s="3" t="s">
        <v>2532</v>
      </c>
      <c r="U1996" s="3" t="s">
        <v>4</v>
      </c>
      <c r="V1996" s="3" t="s">
        <v>2587</v>
      </c>
      <c r="W1996" s="5">
        <v>0</v>
      </c>
      <c r="X1996" s="5">
        <v>0</v>
      </c>
      <c r="Y1996" s="5">
        <v>0</v>
      </c>
      <c r="Z1996" s="5">
        <v>0.2</v>
      </c>
      <c r="AA1996" s="5">
        <v>0</v>
      </c>
      <c r="AB1996" s="5">
        <v>0</v>
      </c>
      <c r="AC1996" s="5">
        <v>0</v>
      </c>
      <c r="AD1996" s="5">
        <v>0</v>
      </c>
      <c r="AE1996" s="2">
        <v>2</v>
      </c>
      <c r="AF1996" s="2">
        <v>0</v>
      </c>
      <c r="AG1996" s="2">
        <v>0</v>
      </c>
      <c r="AH1996" s="2">
        <v>0</v>
      </c>
      <c r="AI1996" s="2">
        <v>0</v>
      </c>
      <c r="AJ1996" s="2">
        <v>1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 t="s">
        <v>4</v>
      </c>
      <c r="AT1996" s="2" t="s">
        <v>4</v>
      </c>
    </row>
    <row r="1997" spans="1:46" x14ac:dyDescent="0.2">
      <c r="A1997" s="2">
        <v>1663861</v>
      </c>
      <c r="B1997" s="2">
        <v>854979</v>
      </c>
      <c r="C1997" s="7">
        <v>22.257788216834701</v>
      </c>
      <c r="D1997" s="7">
        <v>40.608684544321498</v>
      </c>
      <c r="E1997" s="19" t="s">
        <v>2530</v>
      </c>
      <c r="F1997" s="46">
        <f>INDEX(Δεδομένα!$P:$P,MATCH('2021'!E1997,Δεδομένα!$O:$O,0))</f>
        <v>63</v>
      </c>
      <c r="G1997" s="49" t="s">
        <v>2531</v>
      </c>
      <c r="H1997" s="51" t="str">
        <f>INDEX(Δεδομένα!B$1:B$51,MATCH('2021'!G1997,Δεδομένα!A$1:A$51,0))</f>
        <v>ΚΕΝΤΡΙΚΗΣ ΜΑΚΕΔΟΝΙΑΣ</v>
      </c>
      <c r="I1997" s="53">
        <f>INDEX(Δεδομένα!E$1:E$13,MATCH('2021'!H1997,Δεδομένα!D$1:D$13,0))</f>
        <v>3</v>
      </c>
      <c r="J1997" s="4">
        <v>44337</v>
      </c>
      <c r="K1997" s="3" t="s">
        <v>1305</v>
      </c>
      <c r="L1997" s="17" t="str">
        <f t="shared" si="140"/>
        <v>21/05/2021 17:02</v>
      </c>
      <c r="M1997" s="4">
        <v>44337</v>
      </c>
      <c r="N1997" s="3" t="s">
        <v>32</v>
      </c>
      <c r="O1997" s="17" t="str">
        <f t="shared" si="141"/>
        <v>21/05/2021 18:45</v>
      </c>
      <c r="P1997" s="24">
        <f t="shared" si="142"/>
        <v>7.1527777778101154E-2</v>
      </c>
      <c r="Q1997" s="28">
        <v>0</v>
      </c>
      <c r="R1997" s="27">
        <f t="shared" si="143"/>
        <v>103.00000000046566</v>
      </c>
      <c r="S1997" s="3" t="s">
        <v>4</v>
      </c>
      <c r="T1997" s="3" t="s">
        <v>2532</v>
      </c>
      <c r="U1997" s="3" t="s">
        <v>4</v>
      </c>
      <c r="V1997" s="3" t="s">
        <v>2588</v>
      </c>
      <c r="W1997" s="5">
        <v>0</v>
      </c>
      <c r="X1997" s="5">
        <v>0</v>
      </c>
      <c r="Y1997" s="5">
        <v>0</v>
      </c>
      <c r="Z1997" s="5">
        <v>0.3</v>
      </c>
      <c r="AA1997" s="5">
        <v>0</v>
      </c>
      <c r="AB1997" s="5">
        <v>0</v>
      </c>
      <c r="AC1997" s="5">
        <v>0</v>
      </c>
      <c r="AD1997" s="5">
        <v>0</v>
      </c>
      <c r="AE1997" s="2">
        <v>4</v>
      </c>
      <c r="AF1997" s="2">
        <v>0</v>
      </c>
      <c r="AG1997" s="2">
        <v>0</v>
      </c>
      <c r="AH1997" s="2">
        <v>0</v>
      </c>
      <c r="AI1997" s="2">
        <v>0</v>
      </c>
      <c r="AJ1997" s="2">
        <v>2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 t="s">
        <v>4</v>
      </c>
      <c r="AT1997" s="2" t="s">
        <v>4</v>
      </c>
    </row>
    <row r="1998" spans="1:46" x14ac:dyDescent="0.2">
      <c r="A1998" s="2">
        <v>1663891</v>
      </c>
      <c r="B1998" s="2">
        <v>855138</v>
      </c>
      <c r="C1998" s="7">
        <v>22.402948043776</v>
      </c>
      <c r="D1998" s="7">
        <v>40.499680525585298</v>
      </c>
      <c r="E1998" s="19" t="s">
        <v>2530</v>
      </c>
      <c r="F1998" s="46">
        <f>INDEX(Δεδομένα!$P:$P,MATCH('2021'!E1998,Δεδομένα!$O:$O,0))</f>
        <v>63</v>
      </c>
      <c r="G1998" s="49" t="s">
        <v>2531</v>
      </c>
      <c r="H1998" s="51" t="str">
        <f>INDEX(Δεδομένα!B$1:B$51,MATCH('2021'!G1998,Δεδομένα!A$1:A$51,0))</f>
        <v>ΚΕΝΤΡΙΚΗΣ ΜΑΚΕΔΟΝΙΑΣ</v>
      </c>
      <c r="I1998" s="53">
        <f>INDEX(Δεδομένα!E$1:E$13,MATCH('2021'!H1998,Δεδομένα!D$1:D$13,0))</f>
        <v>3</v>
      </c>
      <c r="J1998" s="4">
        <v>44338</v>
      </c>
      <c r="K1998" s="3" t="s">
        <v>260</v>
      </c>
      <c r="L1998" s="17" t="str">
        <f t="shared" si="140"/>
        <v>22/05/2021 10:57</v>
      </c>
      <c r="M1998" s="4">
        <v>44338</v>
      </c>
      <c r="N1998" s="3" t="s">
        <v>154</v>
      </c>
      <c r="O1998" s="17" t="str">
        <f t="shared" si="141"/>
        <v>22/05/2021 13:20</v>
      </c>
      <c r="P1998" s="24">
        <f t="shared" si="142"/>
        <v>9.9305555551836733E-2</v>
      </c>
      <c r="Q1998" s="28">
        <v>0</v>
      </c>
      <c r="R1998" s="27">
        <f t="shared" si="143"/>
        <v>142.9999999946449</v>
      </c>
      <c r="S1998" s="3" t="s">
        <v>4</v>
      </c>
      <c r="T1998" s="3" t="s">
        <v>2540</v>
      </c>
      <c r="U1998" s="3" t="s">
        <v>2562</v>
      </c>
      <c r="V1998" s="3" t="s">
        <v>2589</v>
      </c>
      <c r="W1998" s="5">
        <v>0</v>
      </c>
      <c r="X1998" s="5">
        <v>0</v>
      </c>
      <c r="Y1998" s="5">
        <v>0</v>
      </c>
      <c r="Z1998" s="5">
        <v>2</v>
      </c>
      <c r="AA1998" s="5">
        <v>0</v>
      </c>
      <c r="AB1998" s="5">
        <v>0</v>
      </c>
      <c r="AC1998" s="5">
        <v>0</v>
      </c>
      <c r="AD1998" s="5">
        <v>0</v>
      </c>
      <c r="AE1998" s="2">
        <v>5</v>
      </c>
      <c r="AF1998" s="2">
        <v>0</v>
      </c>
      <c r="AG1998" s="2">
        <v>0</v>
      </c>
      <c r="AH1998" s="2">
        <v>0</v>
      </c>
      <c r="AI1998" s="2">
        <v>0</v>
      </c>
      <c r="AJ1998" s="2">
        <v>2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 t="s">
        <v>4</v>
      </c>
      <c r="AT1998" s="2" t="s">
        <v>4</v>
      </c>
    </row>
    <row r="1999" spans="1:46" x14ac:dyDescent="0.2">
      <c r="A1999" s="2">
        <v>1666472</v>
      </c>
      <c r="B1999" s="2">
        <v>858197</v>
      </c>
      <c r="C1999" s="7">
        <v>22.401977661797101</v>
      </c>
      <c r="D1999" s="7">
        <v>40.577024346436602</v>
      </c>
      <c r="E1999" s="19" t="s">
        <v>2530</v>
      </c>
      <c r="F1999" s="46">
        <f>INDEX(Δεδομένα!$P:$P,MATCH('2021'!E1999,Δεδομένα!$O:$O,0))</f>
        <v>63</v>
      </c>
      <c r="G1999" s="49" t="s">
        <v>2531</v>
      </c>
      <c r="H1999" s="51" t="str">
        <f>INDEX(Δεδομένα!B$1:B$51,MATCH('2021'!G1999,Δεδομένα!A$1:A$51,0))</f>
        <v>ΚΕΝΤΡΙΚΗΣ ΜΑΚΕΔΟΝΙΑΣ</v>
      </c>
      <c r="I1999" s="53">
        <f>INDEX(Δεδομένα!E$1:E$13,MATCH('2021'!H1999,Δεδομένα!D$1:D$13,0))</f>
        <v>3</v>
      </c>
      <c r="J1999" s="4">
        <v>44349</v>
      </c>
      <c r="K1999" s="3" t="s">
        <v>1702</v>
      </c>
      <c r="L1999" s="17" t="str">
        <f t="shared" si="140"/>
        <v>02/06/2021 12:59</v>
      </c>
      <c r="M1999" s="4">
        <v>44349</v>
      </c>
      <c r="N1999" s="3" t="s">
        <v>447</v>
      </c>
      <c r="O1999" s="17" t="str">
        <f t="shared" si="141"/>
        <v>02/06/2021 13:40</v>
      </c>
      <c r="P1999" s="24">
        <f t="shared" si="142"/>
        <v>2.8472222220443655E-2</v>
      </c>
      <c r="Q1999" s="28">
        <v>0</v>
      </c>
      <c r="R1999" s="27">
        <f t="shared" si="143"/>
        <v>40.999999997438863</v>
      </c>
      <c r="S1999" s="3" t="s">
        <v>4</v>
      </c>
      <c r="T1999" s="3" t="s">
        <v>2540</v>
      </c>
      <c r="U1999" s="3" t="s">
        <v>4</v>
      </c>
      <c r="V1999" s="3" t="s">
        <v>2590</v>
      </c>
      <c r="W1999" s="5">
        <v>0</v>
      </c>
      <c r="X1999" s="5">
        <v>0</v>
      </c>
      <c r="Y1999" s="5">
        <v>0</v>
      </c>
      <c r="Z1999" s="5">
        <v>0.05</v>
      </c>
      <c r="AA1999" s="5">
        <v>0</v>
      </c>
      <c r="AB1999" s="5">
        <v>0</v>
      </c>
      <c r="AC1999" s="5">
        <v>0</v>
      </c>
      <c r="AD1999" s="5">
        <v>0</v>
      </c>
      <c r="AE1999" s="2">
        <v>3</v>
      </c>
      <c r="AF1999" s="2">
        <v>0</v>
      </c>
      <c r="AG1999" s="2">
        <v>0</v>
      </c>
      <c r="AH1999" s="2">
        <v>0</v>
      </c>
      <c r="AI1999" s="2">
        <v>0</v>
      </c>
      <c r="AJ1999" s="2">
        <v>1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 t="s">
        <v>4</v>
      </c>
      <c r="AT1999" s="2" t="s">
        <v>4</v>
      </c>
    </row>
    <row r="2000" spans="1:46" x14ac:dyDescent="0.2">
      <c r="A2000" s="2">
        <v>1667381</v>
      </c>
      <c r="B2000" s="2">
        <v>859256</v>
      </c>
      <c r="C2000" s="7">
        <v>22.309964682784699</v>
      </c>
      <c r="D2000" s="7">
        <v>40.524553807110898</v>
      </c>
      <c r="E2000" s="19" t="s">
        <v>2530</v>
      </c>
      <c r="F2000" s="46">
        <f>INDEX(Δεδομένα!$P:$P,MATCH('2021'!E2000,Δεδομένα!$O:$O,0))</f>
        <v>63</v>
      </c>
      <c r="G2000" s="49" t="s">
        <v>2531</v>
      </c>
      <c r="H2000" s="51" t="str">
        <f>INDEX(Δεδομένα!B$1:B$51,MATCH('2021'!G2000,Δεδομένα!A$1:A$51,0))</f>
        <v>ΚΕΝΤΡΙΚΗΣ ΜΑΚΕΔΟΝΙΑΣ</v>
      </c>
      <c r="I2000" s="53">
        <f>INDEX(Δεδομένα!E$1:E$13,MATCH('2021'!H2000,Δεδομένα!D$1:D$13,0))</f>
        <v>3</v>
      </c>
      <c r="J2000" s="4">
        <v>44353</v>
      </c>
      <c r="K2000" s="3" t="s">
        <v>709</v>
      </c>
      <c r="L2000" s="17" t="str">
        <f t="shared" si="140"/>
        <v>06/06/2021 10:18</v>
      </c>
      <c r="M2000" s="4">
        <v>44353</v>
      </c>
      <c r="N2000" s="3" t="s">
        <v>393</v>
      </c>
      <c r="O2000" s="17" t="str">
        <f t="shared" si="141"/>
        <v>06/06/2021 12:37</v>
      </c>
      <c r="P2000" s="24">
        <f t="shared" si="142"/>
        <v>9.6527777772280388E-2</v>
      </c>
      <c r="Q2000" s="28">
        <v>0</v>
      </c>
      <c r="R2000" s="27">
        <f t="shared" si="143"/>
        <v>138.99999999208376</v>
      </c>
      <c r="S2000" s="3" t="s">
        <v>4</v>
      </c>
      <c r="T2000" s="3" t="s">
        <v>2532</v>
      </c>
      <c r="U2000" s="3" t="s">
        <v>4</v>
      </c>
      <c r="V2000" s="3" t="s">
        <v>2591</v>
      </c>
      <c r="W2000" s="5">
        <v>0</v>
      </c>
      <c r="X2000" s="5">
        <v>0</v>
      </c>
      <c r="Y2000" s="5">
        <v>0</v>
      </c>
      <c r="Z2000" s="5">
        <v>1</v>
      </c>
      <c r="AA2000" s="5">
        <v>0</v>
      </c>
      <c r="AB2000" s="5">
        <v>0</v>
      </c>
      <c r="AC2000" s="5">
        <v>0</v>
      </c>
      <c r="AD2000" s="5">
        <v>0</v>
      </c>
      <c r="AE2000" s="2">
        <v>3</v>
      </c>
      <c r="AF2000" s="2">
        <v>0</v>
      </c>
      <c r="AG2000" s="2">
        <v>0</v>
      </c>
      <c r="AH2000" s="2">
        <v>0</v>
      </c>
      <c r="AI2000" s="2">
        <v>2</v>
      </c>
      <c r="AJ2000" s="2">
        <v>1</v>
      </c>
      <c r="AK2000" s="2">
        <v>0</v>
      </c>
      <c r="AL2000" s="2">
        <v>0</v>
      </c>
      <c r="AM2000" s="2">
        <v>2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 t="s">
        <v>4</v>
      </c>
      <c r="AT2000" s="2" t="s">
        <v>4</v>
      </c>
    </row>
    <row r="2001" spans="1:46" x14ac:dyDescent="0.2">
      <c r="A2001" s="2">
        <v>1670101</v>
      </c>
      <c r="B2001" s="2">
        <v>862013</v>
      </c>
      <c r="C2001" s="7">
        <v>22.329242601488499</v>
      </c>
      <c r="D2001" s="7">
        <v>40.547076968566699</v>
      </c>
      <c r="E2001" s="19" t="s">
        <v>2530</v>
      </c>
      <c r="F2001" s="46">
        <f>INDEX(Δεδομένα!$P:$P,MATCH('2021'!E2001,Δεδομένα!$O:$O,0))</f>
        <v>63</v>
      </c>
      <c r="G2001" s="49" t="s">
        <v>2531</v>
      </c>
      <c r="H2001" s="51" t="str">
        <f>INDEX(Δεδομένα!B$1:B$51,MATCH('2021'!G2001,Δεδομένα!A$1:A$51,0))</f>
        <v>ΚΕΝΤΡΙΚΗΣ ΜΑΚΕΔΟΝΙΑΣ</v>
      </c>
      <c r="I2001" s="53">
        <f>INDEX(Δεδομένα!E$1:E$13,MATCH('2021'!H2001,Δεδομένα!D$1:D$13,0))</f>
        <v>3</v>
      </c>
      <c r="J2001" s="4">
        <v>44362</v>
      </c>
      <c r="K2001" s="3" t="s">
        <v>1162</v>
      </c>
      <c r="L2001" s="17" t="str">
        <f t="shared" si="140"/>
        <v>15/06/2021 16:29</v>
      </c>
      <c r="M2001" s="4">
        <v>44362</v>
      </c>
      <c r="N2001" s="3" t="s">
        <v>2477</v>
      </c>
      <c r="O2001" s="17" t="str">
        <f t="shared" si="141"/>
        <v>15/06/2021 17:09</v>
      </c>
      <c r="P2001" s="24">
        <f t="shared" si="142"/>
        <v>2.7777777781011537E-2</v>
      </c>
      <c r="Q2001" s="28">
        <v>0</v>
      </c>
      <c r="R2001" s="27">
        <f t="shared" si="143"/>
        <v>40.000000004656613</v>
      </c>
      <c r="S2001" s="3" t="s">
        <v>4</v>
      </c>
      <c r="T2001" s="3" t="s">
        <v>2540</v>
      </c>
      <c r="U2001" s="3" t="s">
        <v>4</v>
      </c>
      <c r="V2001" s="3" t="s">
        <v>2592</v>
      </c>
      <c r="W2001" s="5">
        <v>0</v>
      </c>
      <c r="X2001" s="5">
        <v>0</v>
      </c>
      <c r="Y2001" s="5">
        <v>0</v>
      </c>
      <c r="Z2001" s="5">
        <v>1</v>
      </c>
      <c r="AA2001" s="5">
        <v>0</v>
      </c>
      <c r="AB2001" s="5">
        <v>0</v>
      </c>
      <c r="AC2001" s="5">
        <v>0</v>
      </c>
      <c r="AD2001" s="5">
        <v>0</v>
      </c>
      <c r="AE2001" s="2">
        <v>3</v>
      </c>
      <c r="AF2001" s="2">
        <v>0</v>
      </c>
      <c r="AG2001" s="2">
        <v>0</v>
      </c>
      <c r="AH2001" s="2">
        <v>0</v>
      </c>
      <c r="AI2001" s="2">
        <v>0</v>
      </c>
      <c r="AJ2001" s="2">
        <v>1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 t="s">
        <v>4</v>
      </c>
      <c r="AT2001" s="2" t="s">
        <v>4</v>
      </c>
    </row>
    <row r="2002" spans="1:46" x14ac:dyDescent="0.2">
      <c r="A2002" s="2">
        <v>1671280</v>
      </c>
      <c r="B2002" s="2">
        <v>862850</v>
      </c>
      <c r="C2002" s="7">
        <v>22.339299111591298</v>
      </c>
      <c r="D2002" s="7">
        <v>40.546795925782902</v>
      </c>
      <c r="E2002" s="19" t="s">
        <v>2530</v>
      </c>
      <c r="F2002" s="46">
        <f>INDEX(Δεδομένα!$P:$P,MATCH('2021'!E2002,Δεδομένα!$O:$O,0))</f>
        <v>63</v>
      </c>
      <c r="G2002" s="49" t="s">
        <v>2531</v>
      </c>
      <c r="H2002" s="51" t="str">
        <f>INDEX(Δεδομένα!B$1:B$51,MATCH('2021'!G2002,Δεδομένα!A$1:A$51,0))</f>
        <v>ΚΕΝΤΡΙΚΗΣ ΜΑΚΕΔΟΝΙΑΣ</v>
      </c>
      <c r="I2002" s="53">
        <f>INDEX(Δεδομένα!E$1:E$13,MATCH('2021'!H2002,Δεδομένα!D$1:D$13,0))</f>
        <v>3</v>
      </c>
      <c r="J2002" s="4">
        <v>44365</v>
      </c>
      <c r="K2002" s="3" t="s">
        <v>604</v>
      </c>
      <c r="L2002" s="17" t="str">
        <f t="shared" si="140"/>
        <v>18/06/2021 18:07</v>
      </c>
      <c r="M2002" s="4">
        <v>44365</v>
      </c>
      <c r="N2002" s="3" t="s">
        <v>902</v>
      </c>
      <c r="O2002" s="17" t="str">
        <f t="shared" si="141"/>
        <v>18/06/2021 19:25</v>
      </c>
      <c r="P2002" s="24">
        <f t="shared" si="142"/>
        <v>5.4166666668606922E-2</v>
      </c>
      <c r="Q2002" s="28">
        <v>0</v>
      </c>
      <c r="R2002" s="27">
        <f t="shared" si="143"/>
        <v>78.000000002793968</v>
      </c>
      <c r="S2002" s="3" t="s">
        <v>4</v>
      </c>
      <c r="T2002" s="3" t="s">
        <v>2540</v>
      </c>
      <c r="U2002" s="3" t="s">
        <v>4</v>
      </c>
      <c r="V2002" s="3" t="s">
        <v>2593</v>
      </c>
      <c r="W2002" s="5">
        <v>0</v>
      </c>
      <c r="X2002" s="5">
        <v>0</v>
      </c>
      <c r="Y2002" s="5">
        <v>0</v>
      </c>
      <c r="Z2002" s="5">
        <v>0</v>
      </c>
      <c r="AA2002" s="5">
        <v>2</v>
      </c>
      <c r="AB2002" s="5">
        <v>0</v>
      </c>
      <c r="AC2002" s="5">
        <v>0</v>
      </c>
      <c r="AD2002" s="5">
        <v>0</v>
      </c>
      <c r="AE2002" s="2">
        <v>4</v>
      </c>
      <c r="AF2002" s="2">
        <v>0</v>
      </c>
      <c r="AG2002" s="2">
        <v>0</v>
      </c>
      <c r="AH2002" s="2">
        <v>0</v>
      </c>
      <c r="AI2002" s="2">
        <v>0</v>
      </c>
      <c r="AJ2002" s="2">
        <v>2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 t="s">
        <v>4</v>
      </c>
      <c r="AT2002" s="2" t="s">
        <v>4</v>
      </c>
    </row>
    <row r="2003" spans="1:46" x14ac:dyDescent="0.2">
      <c r="A2003" s="2">
        <v>1673424</v>
      </c>
      <c r="B2003" s="2">
        <v>865917</v>
      </c>
      <c r="C2003" s="7">
        <v>22.405454180304499</v>
      </c>
      <c r="D2003" s="7">
        <v>40.547154753451103</v>
      </c>
      <c r="E2003" s="19" t="s">
        <v>2530</v>
      </c>
      <c r="F2003" s="46">
        <f>INDEX(Δεδομένα!$P:$P,MATCH('2021'!E2003,Δεδομένα!$O:$O,0))</f>
        <v>63</v>
      </c>
      <c r="G2003" s="49" t="s">
        <v>2531</v>
      </c>
      <c r="H2003" s="51" t="str">
        <f>INDEX(Δεδομένα!B$1:B$51,MATCH('2021'!G2003,Δεδομένα!A$1:A$51,0))</f>
        <v>ΚΕΝΤΡΙΚΗΣ ΜΑΚΕΔΟΝΙΑΣ</v>
      </c>
      <c r="I2003" s="53">
        <f>INDEX(Δεδομένα!E$1:E$13,MATCH('2021'!H2003,Δεδομένα!D$1:D$13,0))</f>
        <v>3</v>
      </c>
      <c r="J2003" s="4">
        <v>44375</v>
      </c>
      <c r="K2003" s="3" t="s">
        <v>337</v>
      </c>
      <c r="L2003" s="17" t="str">
        <f t="shared" si="140"/>
        <v>28/06/2021 16:58</v>
      </c>
      <c r="M2003" s="4">
        <v>44375</v>
      </c>
      <c r="N2003" s="3" t="s">
        <v>370</v>
      </c>
      <c r="O2003" s="17" t="str">
        <f t="shared" si="141"/>
        <v>28/06/2021 17:45</v>
      </c>
      <c r="P2003" s="24">
        <f t="shared" si="142"/>
        <v>3.2638888893416151E-2</v>
      </c>
      <c r="Q2003" s="28">
        <v>0</v>
      </c>
      <c r="R2003" s="27">
        <f t="shared" si="143"/>
        <v>47.000000006519258</v>
      </c>
      <c r="S2003" s="3" t="s">
        <v>4</v>
      </c>
      <c r="T2003" s="3" t="s">
        <v>2540</v>
      </c>
      <c r="U2003" s="3" t="s">
        <v>2560</v>
      </c>
      <c r="V2003" s="3" t="s">
        <v>2594</v>
      </c>
      <c r="W2003" s="5">
        <v>0</v>
      </c>
      <c r="X2003" s="5">
        <v>0</v>
      </c>
      <c r="Y2003" s="5">
        <v>0</v>
      </c>
      <c r="Z2003" s="5">
        <v>0.15</v>
      </c>
      <c r="AA2003" s="5">
        <v>0</v>
      </c>
      <c r="AB2003" s="5">
        <v>0</v>
      </c>
      <c r="AC2003" s="5">
        <v>0</v>
      </c>
      <c r="AD2003" s="5">
        <v>0</v>
      </c>
      <c r="AE2003" s="2">
        <v>2</v>
      </c>
      <c r="AF2003" s="2">
        <v>0</v>
      </c>
      <c r="AG2003" s="2">
        <v>0</v>
      </c>
      <c r="AH2003" s="2">
        <v>0</v>
      </c>
      <c r="AI2003" s="2">
        <v>0</v>
      </c>
      <c r="AJ2003" s="2">
        <v>1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 t="s">
        <v>4</v>
      </c>
      <c r="AT2003" s="2" t="s">
        <v>4</v>
      </c>
    </row>
    <row r="2004" spans="1:46" x14ac:dyDescent="0.2">
      <c r="A2004" s="2">
        <v>1674429</v>
      </c>
      <c r="B2004" s="2">
        <v>866976</v>
      </c>
      <c r="C2004" s="7">
        <v>22.1876256067263</v>
      </c>
      <c r="D2004" s="7">
        <v>40.568602671450101</v>
      </c>
      <c r="E2004" s="19" t="s">
        <v>2530</v>
      </c>
      <c r="F2004" s="46">
        <f>INDEX(Δεδομένα!$P:$P,MATCH('2021'!E2004,Δεδομένα!$O:$O,0))</f>
        <v>63</v>
      </c>
      <c r="G2004" s="49" t="s">
        <v>2531</v>
      </c>
      <c r="H2004" s="51" t="str">
        <f>INDEX(Δεδομένα!B$1:B$51,MATCH('2021'!G2004,Δεδομένα!A$1:A$51,0))</f>
        <v>ΚΕΝΤΡΙΚΗΣ ΜΑΚΕΔΟΝΙΑΣ</v>
      </c>
      <c r="I2004" s="53">
        <f>INDEX(Δεδομένα!E$1:E$13,MATCH('2021'!H2004,Δεδομένα!D$1:D$13,0))</f>
        <v>3</v>
      </c>
      <c r="J2004" s="4">
        <v>44378</v>
      </c>
      <c r="K2004" s="3" t="s">
        <v>483</v>
      </c>
      <c r="L2004" s="17" t="str">
        <f t="shared" si="140"/>
        <v>01/07/2021 18:10</v>
      </c>
      <c r="M2004" s="4">
        <v>44378</v>
      </c>
      <c r="N2004" s="3" t="s">
        <v>358</v>
      </c>
      <c r="O2004" s="17" t="str">
        <f t="shared" si="141"/>
        <v>01/07/2021 18:55</v>
      </c>
      <c r="P2004" s="24">
        <f t="shared" si="142"/>
        <v>3.125E-2</v>
      </c>
      <c r="Q2004" s="28">
        <v>0</v>
      </c>
      <c r="R2004" s="27">
        <f t="shared" si="143"/>
        <v>45</v>
      </c>
      <c r="S2004" s="3" t="s">
        <v>4</v>
      </c>
      <c r="T2004" s="3" t="s">
        <v>2532</v>
      </c>
      <c r="U2004" s="3" t="s">
        <v>2543</v>
      </c>
      <c r="V2004" s="3" t="s">
        <v>2544</v>
      </c>
      <c r="W2004" s="5">
        <v>0</v>
      </c>
      <c r="X2004" s="5">
        <v>0</v>
      </c>
      <c r="Y2004" s="5">
        <v>0</v>
      </c>
      <c r="Z2004" s="5">
        <v>0.2</v>
      </c>
      <c r="AA2004" s="5">
        <v>0.1</v>
      </c>
      <c r="AB2004" s="5">
        <v>0</v>
      </c>
      <c r="AC2004" s="5">
        <v>0</v>
      </c>
      <c r="AD2004" s="5">
        <v>0</v>
      </c>
      <c r="AE2004" s="2">
        <v>5</v>
      </c>
      <c r="AF2004" s="2">
        <v>0</v>
      </c>
      <c r="AG2004" s="2">
        <v>0</v>
      </c>
      <c r="AH2004" s="2">
        <v>0</v>
      </c>
      <c r="AI2004" s="2">
        <v>0</v>
      </c>
      <c r="AJ2004" s="2">
        <v>2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 t="s">
        <v>4</v>
      </c>
      <c r="AT2004" s="2" t="s">
        <v>4</v>
      </c>
    </row>
    <row r="2005" spans="1:46" x14ac:dyDescent="0.2">
      <c r="A2005" s="2">
        <v>1677856</v>
      </c>
      <c r="B2005" s="2">
        <v>869748</v>
      </c>
      <c r="C2005" s="7">
        <v>22.280928540144401</v>
      </c>
      <c r="D2005" s="7">
        <v>40.525073780134399</v>
      </c>
      <c r="E2005" s="19" t="s">
        <v>2530</v>
      </c>
      <c r="F2005" s="46">
        <f>INDEX(Δεδομένα!$P:$P,MATCH('2021'!E2005,Δεδομένα!$O:$O,0))</f>
        <v>63</v>
      </c>
      <c r="G2005" s="49" t="s">
        <v>2531</v>
      </c>
      <c r="H2005" s="51" t="str">
        <f>INDEX(Δεδομένα!B$1:B$51,MATCH('2021'!G2005,Δεδομένα!A$1:A$51,0))</f>
        <v>ΚΕΝΤΡΙΚΗΣ ΜΑΚΕΔΟΝΙΑΣ</v>
      </c>
      <c r="I2005" s="53">
        <f>INDEX(Δεδομένα!E$1:E$13,MATCH('2021'!H2005,Δεδομένα!D$1:D$13,0))</f>
        <v>3</v>
      </c>
      <c r="J2005" s="4">
        <v>44387</v>
      </c>
      <c r="K2005" s="3" t="s">
        <v>1219</v>
      </c>
      <c r="L2005" s="17" t="str">
        <f t="shared" si="140"/>
        <v>10/07/2021 13:17</v>
      </c>
      <c r="M2005" s="4">
        <v>44387</v>
      </c>
      <c r="N2005" s="3" t="s">
        <v>42</v>
      </c>
      <c r="O2005" s="17" t="str">
        <f t="shared" si="141"/>
        <v>10/07/2021 14:30</v>
      </c>
      <c r="P2005" s="24">
        <f t="shared" si="142"/>
        <v>5.0694444442342501E-2</v>
      </c>
      <c r="Q2005" s="28">
        <v>0</v>
      </c>
      <c r="R2005" s="27">
        <f t="shared" si="143"/>
        <v>72.999999996973202</v>
      </c>
      <c r="S2005" s="3" t="s">
        <v>4</v>
      </c>
      <c r="T2005" s="3" t="s">
        <v>2532</v>
      </c>
      <c r="U2005" s="3" t="s">
        <v>4</v>
      </c>
      <c r="V2005" s="3" t="s">
        <v>2595</v>
      </c>
      <c r="W2005" s="5">
        <v>0</v>
      </c>
      <c r="X2005" s="5">
        <v>0</v>
      </c>
      <c r="Y2005" s="5">
        <v>0</v>
      </c>
      <c r="Z2005" s="5">
        <v>1</v>
      </c>
      <c r="AA2005" s="5">
        <v>0</v>
      </c>
      <c r="AB2005" s="5">
        <v>0</v>
      </c>
      <c r="AC2005" s="5">
        <v>0</v>
      </c>
      <c r="AD2005" s="5">
        <v>0</v>
      </c>
      <c r="AE2005" s="2">
        <v>4</v>
      </c>
      <c r="AF2005" s="2">
        <v>0</v>
      </c>
      <c r="AG2005" s="2">
        <v>0</v>
      </c>
      <c r="AH2005" s="2">
        <v>0</v>
      </c>
      <c r="AI2005" s="2">
        <v>0</v>
      </c>
      <c r="AJ2005" s="2">
        <v>2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</row>
    <row r="2006" spans="1:46" x14ac:dyDescent="0.2">
      <c r="A2006" s="2">
        <v>1677889</v>
      </c>
      <c r="B2006" s="2">
        <v>870057</v>
      </c>
      <c r="C2006" s="7">
        <v>22.213483348677102</v>
      </c>
      <c r="D2006" s="7">
        <v>40.5452819924907</v>
      </c>
      <c r="E2006" s="19" t="s">
        <v>2530</v>
      </c>
      <c r="F2006" s="46">
        <f>INDEX(Δεδομένα!$P:$P,MATCH('2021'!E2006,Δεδομένα!$O:$O,0))</f>
        <v>63</v>
      </c>
      <c r="G2006" s="49" t="s">
        <v>2531</v>
      </c>
      <c r="H2006" s="51" t="str">
        <f>INDEX(Δεδομένα!B$1:B$51,MATCH('2021'!G2006,Δεδομένα!A$1:A$51,0))</f>
        <v>ΚΕΝΤΡΙΚΗΣ ΜΑΚΕΔΟΝΙΑΣ</v>
      </c>
      <c r="I2006" s="53">
        <f>INDEX(Δεδομένα!E$1:E$13,MATCH('2021'!H2006,Δεδομένα!D$1:D$13,0))</f>
        <v>3</v>
      </c>
      <c r="J2006" s="4">
        <v>44388</v>
      </c>
      <c r="K2006" s="3" t="s">
        <v>317</v>
      </c>
      <c r="L2006" s="17" t="str">
        <f t="shared" si="140"/>
        <v>11/07/2021 11:05</v>
      </c>
      <c r="M2006" s="4">
        <v>44388</v>
      </c>
      <c r="N2006" s="3" t="s">
        <v>150</v>
      </c>
      <c r="O2006" s="17" t="str">
        <f t="shared" si="141"/>
        <v>11/07/2021 19:00</v>
      </c>
      <c r="P2006" s="24">
        <f t="shared" si="142"/>
        <v>0.32986111110949423</v>
      </c>
      <c r="Q2006" s="28">
        <v>0</v>
      </c>
      <c r="R2006" s="27">
        <f t="shared" si="143"/>
        <v>474.99999999767169</v>
      </c>
      <c r="S2006" s="3" t="s">
        <v>4</v>
      </c>
      <c r="T2006" s="3" t="s">
        <v>2532</v>
      </c>
      <c r="U2006" s="3" t="s">
        <v>4</v>
      </c>
      <c r="V2006" s="3" t="s">
        <v>2596</v>
      </c>
      <c r="W2006" s="5">
        <v>0</v>
      </c>
      <c r="X2006" s="5">
        <v>0</v>
      </c>
      <c r="Y2006" s="5">
        <v>0</v>
      </c>
      <c r="Z2006" s="5">
        <v>0</v>
      </c>
      <c r="AA2006" s="5">
        <v>5</v>
      </c>
      <c r="AB2006" s="5">
        <v>0</v>
      </c>
      <c r="AC2006" s="5">
        <v>0</v>
      </c>
      <c r="AD2006" s="5">
        <v>0</v>
      </c>
      <c r="AE2006" s="2">
        <v>12</v>
      </c>
      <c r="AF2006" s="2">
        <v>0</v>
      </c>
      <c r="AG2006" s="2">
        <v>0</v>
      </c>
      <c r="AH2006" s="2">
        <v>0</v>
      </c>
      <c r="AI2006" s="2">
        <v>0</v>
      </c>
      <c r="AJ2006" s="2">
        <v>6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</row>
    <row r="2007" spans="1:46" x14ac:dyDescent="0.2">
      <c r="A2007" s="2">
        <v>1679956</v>
      </c>
      <c r="B2007" s="2">
        <v>871411</v>
      </c>
      <c r="C2007" s="7">
        <v>22.212655597351599</v>
      </c>
      <c r="D2007" s="7">
        <v>40.545858981580501</v>
      </c>
      <c r="E2007" s="19" t="s">
        <v>2530</v>
      </c>
      <c r="F2007" s="46">
        <f>INDEX(Δεδομένα!$P:$P,MATCH('2021'!E2007,Δεδομένα!$O:$O,0))</f>
        <v>63</v>
      </c>
      <c r="G2007" s="49" t="s">
        <v>2531</v>
      </c>
      <c r="H2007" s="51" t="str">
        <f>INDEX(Δεδομένα!B$1:B$51,MATCH('2021'!G2007,Δεδομένα!A$1:A$51,0))</f>
        <v>ΚΕΝΤΡΙΚΗΣ ΜΑΚΕΔΟΝΙΑΣ</v>
      </c>
      <c r="I2007" s="53">
        <f>INDEX(Δεδομένα!E$1:E$13,MATCH('2021'!H2007,Δεδομένα!D$1:D$13,0))</f>
        <v>3</v>
      </c>
      <c r="J2007" s="4">
        <v>44392</v>
      </c>
      <c r="K2007" s="3" t="s">
        <v>19</v>
      </c>
      <c r="L2007" s="17" t="str">
        <f t="shared" si="140"/>
        <v>15/07/2021 16:23</v>
      </c>
      <c r="M2007" s="4">
        <v>44393</v>
      </c>
      <c r="N2007" s="3" t="s">
        <v>871</v>
      </c>
      <c r="O2007" s="17" t="str">
        <f t="shared" si="141"/>
        <v>16/07/2021 20:17</v>
      </c>
      <c r="P2007" s="29">
        <f t="shared" si="142"/>
        <v>1.1624999999985448</v>
      </c>
      <c r="Q2007" s="30">
        <f>1*24</f>
        <v>24</v>
      </c>
      <c r="R2007" s="27">
        <f t="shared" si="143"/>
        <v>1673.9999999979045</v>
      </c>
      <c r="S2007" s="3" t="s">
        <v>4</v>
      </c>
      <c r="T2007" s="3" t="s">
        <v>2532</v>
      </c>
      <c r="U2007" s="3" t="s">
        <v>4</v>
      </c>
      <c r="V2007" s="3" t="s">
        <v>2597</v>
      </c>
      <c r="W2007" s="5">
        <v>0</v>
      </c>
      <c r="X2007" s="5">
        <v>0</v>
      </c>
      <c r="Y2007" s="5">
        <v>0</v>
      </c>
      <c r="Z2007" s="5">
        <v>10</v>
      </c>
      <c r="AA2007" s="5">
        <v>5</v>
      </c>
      <c r="AB2007" s="5">
        <v>0</v>
      </c>
      <c r="AC2007" s="5">
        <v>0</v>
      </c>
      <c r="AD2007" s="5">
        <v>0</v>
      </c>
      <c r="AE2007" s="2">
        <v>21</v>
      </c>
      <c r="AF2007" s="2">
        <v>0</v>
      </c>
      <c r="AG2007" s="2">
        <v>0</v>
      </c>
      <c r="AH2007" s="2">
        <v>0</v>
      </c>
      <c r="AI2007" s="2">
        <v>5</v>
      </c>
      <c r="AJ2007" s="2">
        <v>9</v>
      </c>
      <c r="AK2007" s="2">
        <v>0</v>
      </c>
      <c r="AL2007" s="2">
        <v>0</v>
      </c>
      <c r="AM2007" s="2">
        <v>3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</row>
    <row r="2008" spans="1:46" x14ac:dyDescent="0.2">
      <c r="A2008" s="2">
        <v>1680327</v>
      </c>
      <c r="B2008" s="2">
        <v>873273</v>
      </c>
      <c r="D2008" s="2"/>
      <c r="E2008" s="19" t="s">
        <v>2530</v>
      </c>
      <c r="F2008" s="46">
        <f>INDEX(Δεδομένα!$P:$P,MATCH('2021'!E2008,Δεδομένα!$O:$O,0))</f>
        <v>63</v>
      </c>
      <c r="G2008" s="49" t="s">
        <v>2531</v>
      </c>
      <c r="H2008" s="51" t="str">
        <f>INDEX(Δεδομένα!B$1:B$51,MATCH('2021'!G2008,Δεδομένα!A$1:A$51,0))</f>
        <v>ΚΕΝΤΡΙΚΗΣ ΜΑΚΕΔΟΝΙΑΣ</v>
      </c>
      <c r="I2008" s="53">
        <f>INDEX(Δεδομένα!E$1:E$13,MATCH('2021'!H2008,Δεδομένα!D$1:D$13,0))</f>
        <v>3</v>
      </c>
      <c r="J2008" s="4">
        <v>44398</v>
      </c>
      <c r="K2008" s="3" t="s">
        <v>530</v>
      </c>
      <c r="L2008" s="17" t="str">
        <f t="shared" si="140"/>
        <v>21/07/2021 16:05</v>
      </c>
      <c r="M2008" s="4">
        <v>44398</v>
      </c>
      <c r="N2008" s="3" t="s">
        <v>474</v>
      </c>
      <c r="O2008" s="17" t="str">
        <f t="shared" si="141"/>
        <v>21/07/2021 16:50</v>
      </c>
      <c r="P2008" s="24">
        <f t="shared" si="142"/>
        <v>3.125E-2</v>
      </c>
      <c r="Q2008" s="28">
        <v>0</v>
      </c>
      <c r="R2008" s="27">
        <f t="shared" si="143"/>
        <v>45</v>
      </c>
      <c r="S2008" s="3" t="s">
        <v>4</v>
      </c>
      <c r="T2008" s="3" t="s">
        <v>2532</v>
      </c>
      <c r="U2008" s="3" t="s">
        <v>4</v>
      </c>
      <c r="V2008" s="3" t="s">
        <v>2598</v>
      </c>
      <c r="W2008" s="5">
        <v>0</v>
      </c>
      <c r="X2008" s="5">
        <v>0</v>
      </c>
      <c r="Y2008" s="5">
        <v>0</v>
      </c>
      <c r="Z2008" s="5">
        <v>0.1</v>
      </c>
      <c r="AA2008" s="5">
        <v>0</v>
      </c>
      <c r="AB2008" s="5">
        <v>0</v>
      </c>
      <c r="AC2008" s="5">
        <v>0</v>
      </c>
      <c r="AD2008" s="5">
        <v>0</v>
      </c>
      <c r="AE2008" s="2">
        <v>3</v>
      </c>
      <c r="AF2008" s="2">
        <v>0</v>
      </c>
      <c r="AG2008" s="2">
        <v>0</v>
      </c>
      <c r="AH2008" s="2">
        <v>0</v>
      </c>
      <c r="AI2008" s="2">
        <v>0</v>
      </c>
      <c r="AJ2008" s="2">
        <v>3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</row>
    <row r="2009" spans="1:46" x14ac:dyDescent="0.2">
      <c r="A2009" s="2">
        <v>1681446</v>
      </c>
      <c r="B2009" s="2">
        <v>874081</v>
      </c>
      <c r="C2009" s="7">
        <v>22.2053420833074</v>
      </c>
      <c r="D2009" s="7">
        <v>40.564886664546798</v>
      </c>
      <c r="E2009" s="19" t="s">
        <v>2530</v>
      </c>
      <c r="F2009" s="46">
        <f>INDEX(Δεδομένα!$P:$P,MATCH('2021'!E2009,Δεδομένα!$O:$O,0))</f>
        <v>63</v>
      </c>
      <c r="G2009" s="49" t="s">
        <v>2531</v>
      </c>
      <c r="H2009" s="51" t="str">
        <f>INDEX(Δεδομένα!B$1:B$51,MATCH('2021'!G2009,Δεδομένα!A$1:A$51,0))</f>
        <v>ΚΕΝΤΡΙΚΗΣ ΜΑΚΕΔΟΝΙΑΣ</v>
      </c>
      <c r="I2009" s="53">
        <f>INDEX(Δεδομένα!E$1:E$13,MATCH('2021'!H2009,Δεδομένα!D$1:D$13,0))</f>
        <v>3</v>
      </c>
      <c r="J2009" s="4">
        <v>44401</v>
      </c>
      <c r="K2009" s="3" t="s">
        <v>179</v>
      </c>
      <c r="L2009" s="17" t="str">
        <f t="shared" si="140"/>
        <v>24/07/2021 13:33</v>
      </c>
      <c r="M2009" s="4">
        <v>44401</v>
      </c>
      <c r="N2009" s="3" t="s">
        <v>529</v>
      </c>
      <c r="O2009" s="17" t="str">
        <f t="shared" si="141"/>
        <v>24/07/2021 14:05</v>
      </c>
      <c r="P2009" s="24">
        <f t="shared" si="142"/>
        <v>2.2222222221898846E-2</v>
      </c>
      <c r="Q2009" s="28">
        <v>0</v>
      </c>
      <c r="R2009" s="27">
        <f t="shared" si="143"/>
        <v>31.999999999534339</v>
      </c>
      <c r="S2009" s="3" t="s">
        <v>4</v>
      </c>
      <c r="T2009" s="3" t="s">
        <v>2532</v>
      </c>
      <c r="U2009" s="3" t="s">
        <v>4</v>
      </c>
      <c r="V2009" s="3" t="s">
        <v>2599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0.5</v>
      </c>
      <c r="AD2009" s="5">
        <v>0</v>
      </c>
      <c r="AE2009" s="2">
        <v>3</v>
      </c>
      <c r="AF2009" s="2">
        <v>0</v>
      </c>
      <c r="AG2009" s="2">
        <v>0</v>
      </c>
      <c r="AH2009" s="2">
        <v>0</v>
      </c>
      <c r="AI2009" s="2">
        <v>0</v>
      </c>
      <c r="AJ2009" s="2">
        <v>1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</row>
    <row r="2010" spans="1:46" x14ac:dyDescent="0.2">
      <c r="A2010" s="2">
        <v>1684896</v>
      </c>
      <c r="B2010" s="2">
        <v>876632</v>
      </c>
      <c r="C2010" s="7">
        <v>22.250601958140301</v>
      </c>
      <c r="D2010" s="7">
        <v>40.488451013403903</v>
      </c>
      <c r="E2010" s="19" t="s">
        <v>2530</v>
      </c>
      <c r="F2010" s="46">
        <f>INDEX(Δεδομένα!$P:$P,MATCH('2021'!E2010,Δεδομένα!$O:$O,0))</f>
        <v>63</v>
      </c>
      <c r="G2010" s="49" t="s">
        <v>2531</v>
      </c>
      <c r="H2010" s="51" t="str">
        <f>INDEX(Δεδομένα!B$1:B$51,MATCH('2021'!G2010,Δεδομένα!A$1:A$51,0))</f>
        <v>ΚΕΝΤΡΙΚΗΣ ΜΑΚΕΔΟΝΙΑΣ</v>
      </c>
      <c r="I2010" s="53">
        <f>INDEX(Δεδομένα!E$1:E$13,MATCH('2021'!H2010,Δεδομένα!D$1:D$13,0))</f>
        <v>3</v>
      </c>
      <c r="J2010" s="4">
        <v>44409</v>
      </c>
      <c r="K2010" s="3" t="s">
        <v>2600</v>
      </c>
      <c r="L2010" s="17" t="str">
        <f t="shared" si="140"/>
        <v>01/08/2021 10:58</v>
      </c>
      <c r="M2010" s="4">
        <v>44409</v>
      </c>
      <c r="N2010" s="3" t="s">
        <v>895</v>
      </c>
      <c r="O2010" s="17" t="str">
        <f t="shared" si="141"/>
        <v>01/08/2021 11:25</v>
      </c>
      <c r="P2010" s="24">
        <f t="shared" si="142"/>
        <v>1.8750000002910383E-2</v>
      </c>
      <c r="Q2010" s="28">
        <v>0</v>
      </c>
      <c r="R2010" s="27">
        <f t="shared" si="143"/>
        <v>27.000000004190952</v>
      </c>
      <c r="S2010" s="3" t="s">
        <v>4</v>
      </c>
      <c r="T2010" s="3" t="s">
        <v>2532</v>
      </c>
      <c r="U2010" s="3" t="s">
        <v>4</v>
      </c>
      <c r="V2010" s="3" t="s">
        <v>2601</v>
      </c>
      <c r="W2010" s="5">
        <v>0</v>
      </c>
      <c r="X2010" s="5">
        <v>0</v>
      </c>
      <c r="Y2010" s="5">
        <v>0</v>
      </c>
      <c r="Z2010" s="5">
        <v>0.02</v>
      </c>
      <c r="AA2010" s="5">
        <v>0</v>
      </c>
      <c r="AB2010" s="5">
        <v>0</v>
      </c>
      <c r="AC2010" s="5">
        <v>0</v>
      </c>
      <c r="AD2010" s="5">
        <v>0</v>
      </c>
      <c r="AE2010" s="2">
        <v>5</v>
      </c>
      <c r="AF2010" s="2">
        <v>0</v>
      </c>
      <c r="AG2010" s="2">
        <v>0</v>
      </c>
      <c r="AH2010" s="2">
        <v>0</v>
      </c>
      <c r="AI2010" s="2">
        <v>0</v>
      </c>
      <c r="AJ2010" s="2">
        <v>2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</row>
    <row r="2011" spans="1:46" x14ac:dyDescent="0.2">
      <c r="A2011" s="2">
        <v>1685042</v>
      </c>
      <c r="B2011" s="2">
        <v>876783</v>
      </c>
      <c r="C2011" s="7">
        <v>22.339186562507301</v>
      </c>
      <c r="D2011" s="7">
        <v>40.486932118107902</v>
      </c>
      <c r="E2011" s="19" t="s">
        <v>2530</v>
      </c>
      <c r="F2011" s="46">
        <f>INDEX(Δεδομένα!$P:$P,MATCH('2021'!E2011,Δεδομένα!$O:$O,0))</f>
        <v>63</v>
      </c>
      <c r="G2011" s="49" t="s">
        <v>2531</v>
      </c>
      <c r="H2011" s="51" t="str">
        <f>INDEX(Δεδομένα!B$1:B$51,MATCH('2021'!G2011,Δεδομένα!A$1:A$51,0))</f>
        <v>ΚΕΝΤΡΙΚΗΣ ΜΑΚΕΔΟΝΙΑΣ</v>
      </c>
      <c r="I2011" s="53">
        <f>INDEX(Δεδομένα!E$1:E$13,MATCH('2021'!H2011,Δεδομένα!D$1:D$13,0))</f>
        <v>3</v>
      </c>
      <c r="J2011" s="4">
        <v>44409</v>
      </c>
      <c r="K2011" s="3" t="s">
        <v>783</v>
      </c>
      <c r="L2011" s="17" t="str">
        <f t="shared" si="140"/>
        <v>01/08/2021 18:56</v>
      </c>
      <c r="M2011" s="4">
        <v>44409</v>
      </c>
      <c r="N2011" s="3" t="s">
        <v>208</v>
      </c>
      <c r="O2011" s="17" t="str">
        <f t="shared" si="141"/>
        <v>01/08/2021 21:16</v>
      </c>
      <c r="P2011" s="24">
        <f t="shared" si="142"/>
        <v>9.7222222218988463E-2</v>
      </c>
      <c r="Q2011" s="28">
        <v>0</v>
      </c>
      <c r="R2011" s="27">
        <f t="shared" si="143"/>
        <v>139.99999999534339</v>
      </c>
      <c r="S2011" s="3" t="s">
        <v>4</v>
      </c>
      <c r="T2011" s="3" t="s">
        <v>2532</v>
      </c>
      <c r="U2011" s="3" t="s">
        <v>4</v>
      </c>
      <c r="V2011" s="3" t="s">
        <v>2602</v>
      </c>
      <c r="W2011" s="5">
        <v>0</v>
      </c>
      <c r="X2011" s="5">
        <v>0</v>
      </c>
      <c r="Y2011" s="5">
        <v>0</v>
      </c>
      <c r="Z2011" s="5">
        <v>0.5</v>
      </c>
      <c r="AA2011" s="5">
        <v>0</v>
      </c>
      <c r="AB2011" s="5">
        <v>0</v>
      </c>
      <c r="AC2011" s="5">
        <v>0</v>
      </c>
      <c r="AD2011" s="5">
        <v>0</v>
      </c>
      <c r="AE2011" s="2">
        <v>2</v>
      </c>
      <c r="AF2011" s="2">
        <v>0</v>
      </c>
      <c r="AG2011" s="2">
        <v>0</v>
      </c>
      <c r="AH2011" s="2">
        <v>0</v>
      </c>
      <c r="AI2011" s="2">
        <v>0</v>
      </c>
      <c r="AJ2011" s="2">
        <v>1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</row>
    <row r="2012" spans="1:46" x14ac:dyDescent="0.2">
      <c r="A2012" s="2">
        <v>1685055</v>
      </c>
      <c r="B2012" s="2">
        <v>877862</v>
      </c>
      <c r="E2012" s="19" t="s">
        <v>2530</v>
      </c>
      <c r="F2012" s="46">
        <f>INDEX(Δεδομένα!$P:$P,MATCH('2021'!E2012,Δεδομένα!$O:$O,0))</f>
        <v>63</v>
      </c>
      <c r="G2012" s="49" t="s">
        <v>2531</v>
      </c>
      <c r="H2012" s="51" t="str">
        <f>INDEX(Δεδομένα!B$1:B$51,MATCH('2021'!G2012,Δεδομένα!A$1:A$51,0))</f>
        <v>ΚΕΝΤΡΙΚΗΣ ΜΑΚΕΔΟΝΙΑΣ</v>
      </c>
      <c r="I2012" s="53">
        <f>INDEX(Δεδομένα!E$1:E$13,MATCH('2021'!H2012,Δεδομένα!D$1:D$13,0))</f>
        <v>3</v>
      </c>
      <c r="J2012" s="4">
        <v>44411</v>
      </c>
      <c r="K2012" s="3" t="s">
        <v>2277</v>
      </c>
      <c r="L2012" s="17" t="str">
        <f t="shared" si="140"/>
        <v>03/08/2021 21:29</v>
      </c>
      <c r="M2012" s="4">
        <v>44411</v>
      </c>
      <c r="N2012" s="3" t="s">
        <v>521</v>
      </c>
      <c r="O2012" s="17" t="str">
        <f t="shared" si="141"/>
        <v>03/08/2021 22:00</v>
      </c>
      <c r="P2012" s="24">
        <f t="shared" si="142"/>
        <v>2.1527777775190771E-2</v>
      </c>
      <c r="Q2012" s="28">
        <v>0</v>
      </c>
      <c r="R2012" s="27">
        <f t="shared" si="143"/>
        <v>30.99999999627471</v>
      </c>
      <c r="S2012" s="3" t="s">
        <v>4</v>
      </c>
      <c r="T2012" s="3" t="s">
        <v>2532</v>
      </c>
      <c r="U2012" s="3" t="s">
        <v>4</v>
      </c>
      <c r="V2012" s="3" t="s">
        <v>2603</v>
      </c>
      <c r="W2012" s="5">
        <v>0</v>
      </c>
      <c r="X2012" s="5">
        <v>0</v>
      </c>
      <c r="Y2012" s="5">
        <v>0</v>
      </c>
      <c r="Z2012" s="5">
        <v>0.1</v>
      </c>
      <c r="AA2012" s="5">
        <v>0</v>
      </c>
      <c r="AB2012" s="5">
        <v>0</v>
      </c>
      <c r="AC2012" s="5">
        <v>0</v>
      </c>
      <c r="AD2012" s="5">
        <v>0</v>
      </c>
      <c r="AE2012" s="2">
        <v>4</v>
      </c>
      <c r="AF2012" s="2">
        <v>0</v>
      </c>
      <c r="AG2012" s="2">
        <v>0</v>
      </c>
      <c r="AH2012" s="2">
        <v>0</v>
      </c>
      <c r="AI2012" s="2">
        <v>0</v>
      </c>
      <c r="AJ2012" s="2">
        <v>2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</row>
    <row r="2013" spans="1:46" x14ac:dyDescent="0.2">
      <c r="A2013" s="2">
        <v>1685080</v>
      </c>
      <c r="B2013" s="2">
        <v>878925</v>
      </c>
      <c r="C2013" s="7">
        <v>22.2126971617284</v>
      </c>
      <c r="D2013" s="7">
        <v>40.482540279630598</v>
      </c>
      <c r="E2013" s="19" t="s">
        <v>2530</v>
      </c>
      <c r="F2013" s="46">
        <f>INDEX(Δεδομένα!$P:$P,MATCH('2021'!E2013,Δεδομένα!$O:$O,0))</f>
        <v>63</v>
      </c>
      <c r="G2013" s="49" t="s">
        <v>2531</v>
      </c>
      <c r="H2013" s="51" t="str">
        <f>INDEX(Δεδομένα!B$1:B$51,MATCH('2021'!G2013,Δεδομένα!A$1:A$51,0))</f>
        <v>ΚΕΝΤΡΙΚΗΣ ΜΑΚΕΔΟΝΙΑΣ</v>
      </c>
      <c r="I2013" s="53">
        <f>INDEX(Δεδομένα!E$1:E$13,MATCH('2021'!H2013,Δεδομένα!D$1:D$13,0))</f>
        <v>3</v>
      </c>
      <c r="J2013" s="4">
        <v>44413</v>
      </c>
      <c r="K2013" s="3" t="s">
        <v>577</v>
      </c>
      <c r="L2013" s="17" t="str">
        <f t="shared" si="140"/>
        <v>05/08/2021 20:09</v>
      </c>
      <c r="M2013" s="4">
        <v>44413</v>
      </c>
      <c r="N2013" s="3" t="s">
        <v>450</v>
      </c>
      <c r="O2013" s="17" t="str">
        <f t="shared" si="141"/>
        <v>05/08/2021 20:50</v>
      </c>
      <c r="P2013" s="24">
        <f t="shared" si="142"/>
        <v>2.8472222220443655E-2</v>
      </c>
      <c r="Q2013" s="28">
        <v>0</v>
      </c>
      <c r="R2013" s="27">
        <f t="shared" si="143"/>
        <v>40.999999997438863</v>
      </c>
      <c r="S2013" s="3" t="s">
        <v>4</v>
      </c>
      <c r="T2013" s="3" t="s">
        <v>2532</v>
      </c>
      <c r="U2013" s="3" t="s">
        <v>2604</v>
      </c>
      <c r="V2013" s="3" t="s">
        <v>2605</v>
      </c>
      <c r="W2013" s="5">
        <v>0</v>
      </c>
      <c r="X2013" s="5">
        <v>0</v>
      </c>
      <c r="Y2013" s="5">
        <v>0.01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2">
        <v>5</v>
      </c>
      <c r="AF2013" s="2">
        <v>0</v>
      </c>
      <c r="AG2013" s="2">
        <v>0</v>
      </c>
      <c r="AH2013" s="2">
        <v>0</v>
      </c>
      <c r="AI2013" s="2">
        <v>0</v>
      </c>
      <c r="AJ2013" s="2">
        <v>2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</row>
    <row r="2014" spans="1:46" x14ac:dyDescent="0.2">
      <c r="A2014" s="2">
        <v>1685082</v>
      </c>
      <c r="B2014" s="2">
        <v>879275</v>
      </c>
      <c r="C2014" s="7">
        <v>22.2529885629814</v>
      </c>
      <c r="D2014" s="7">
        <v>40.521875746427199</v>
      </c>
      <c r="E2014" s="19" t="s">
        <v>2530</v>
      </c>
      <c r="F2014" s="46">
        <f>INDEX(Δεδομένα!$P:$P,MATCH('2021'!E2014,Δεδομένα!$O:$O,0))</f>
        <v>63</v>
      </c>
      <c r="G2014" s="49" t="s">
        <v>2531</v>
      </c>
      <c r="H2014" s="51" t="str">
        <f>INDEX(Δεδομένα!B$1:B$51,MATCH('2021'!G2014,Δεδομένα!A$1:A$51,0))</f>
        <v>ΚΕΝΤΡΙΚΗΣ ΜΑΚΕΔΟΝΙΑΣ</v>
      </c>
      <c r="I2014" s="53">
        <f>INDEX(Δεδομένα!E$1:E$13,MATCH('2021'!H2014,Δεδομένα!D$1:D$13,0))</f>
        <v>3</v>
      </c>
      <c r="J2014" s="4">
        <v>44414</v>
      </c>
      <c r="K2014" s="3" t="s">
        <v>1040</v>
      </c>
      <c r="L2014" s="17" t="str">
        <f t="shared" si="140"/>
        <v>06/08/2021 12:03</v>
      </c>
      <c r="M2014" s="4">
        <v>44414</v>
      </c>
      <c r="N2014" s="3" t="s">
        <v>555</v>
      </c>
      <c r="O2014" s="17" t="str">
        <f t="shared" si="141"/>
        <v>06/08/2021 13:30</v>
      </c>
      <c r="P2014" s="24">
        <f t="shared" si="142"/>
        <v>6.0416666667151731E-2</v>
      </c>
      <c r="Q2014" s="28">
        <v>0</v>
      </c>
      <c r="R2014" s="27">
        <f t="shared" si="143"/>
        <v>87.000000000698492</v>
      </c>
      <c r="S2014" s="3" t="s">
        <v>4</v>
      </c>
      <c r="T2014" s="3" t="s">
        <v>2532</v>
      </c>
      <c r="U2014" s="3" t="s">
        <v>4</v>
      </c>
      <c r="V2014" s="3" t="s">
        <v>2606</v>
      </c>
      <c r="W2014" s="5">
        <v>0</v>
      </c>
      <c r="X2014" s="5">
        <v>0</v>
      </c>
      <c r="Y2014" s="5">
        <v>0</v>
      </c>
      <c r="Z2014" s="5">
        <v>0.5</v>
      </c>
      <c r="AA2014" s="5">
        <v>0</v>
      </c>
      <c r="AB2014" s="5">
        <v>0</v>
      </c>
      <c r="AC2014" s="5">
        <v>0</v>
      </c>
      <c r="AD2014" s="5">
        <v>0</v>
      </c>
      <c r="AE2014" s="2">
        <v>4</v>
      </c>
      <c r="AF2014" s="2">
        <v>0</v>
      </c>
      <c r="AG2014" s="2">
        <v>0</v>
      </c>
      <c r="AH2014" s="2">
        <v>0</v>
      </c>
      <c r="AI2014" s="2">
        <v>0</v>
      </c>
      <c r="AJ2014" s="2">
        <v>2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</row>
    <row r="2015" spans="1:46" x14ac:dyDescent="0.2">
      <c r="A2015" s="2">
        <v>1687150</v>
      </c>
      <c r="B2015" s="2">
        <v>882408</v>
      </c>
      <c r="C2015" s="2"/>
      <c r="D2015" s="2"/>
      <c r="E2015" s="19" t="s">
        <v>2530</v>
      </c>
      <c r="F2015" s="46">
        <f>INDEX(Δεδομένα!$P:$P,MATCH('2021'!E2015,Δεδομένα!$O:$O,0))</f>
        <v>63</v>
      </c>
      <c r="G2015" s="49" t="s">
        <v>2531</v>
      </c>
      <c r="H2015" s="51" t="str">
        <f>INDEX(Δεδομένα!B$1:B$51,MATCH('2021'!G2015,Δεδομένα!A$1:A$51,0))</f>
        <v>ΚΕΝΤΡΙΚΗΣ ΜΑΚΕΔΟΝΙΑΣ</v>
      </c>
      <c r="I2015" s="53">
        <f>INDEX(Δεδομένα!E$1:E$13,MATCH('2021'!H2015,Δεδομένα!D$1:D$13,0))</f>
        <v>3</v>
      </c>
      <c r="J2015" s="4">
        <v>44420</v>
      </c>
      <c r="K2015" s="3" t="s">
        <v>2308</v>
      </c>
      <c r="L2015" s="17" t="str">
        <f t="shared" si="140"/>
        <v>12/08/2021 21:42</v>
      </c>
      <c r="M2015" s="4">
        <v>44421</v>
      </c>
      <c r="N2015" s="3" t="s">
        <v>2607</v>
      </c>
      <c r="O2015" s="17" t="str">
        <f t="shared" si="141"/>
        <v>13/08/2021 00:42</v>
      </c>
      <c r="P2015" s="24">
        <f t="shared" si="142"/>
        <v>0.125</v>
      </c>
      <c r="Q2015" s="28">
        <v>0</v>
      </c>
      <c r="R2015" s="27">
        <f t="shared" si="143"/>
        <v>180</v>
      </c>
      <c r="S2015" s="3" t="s">
        <v>4</v>
      </c>
      <c r="T2015" s="3" t="s">
        <v>2532</v>
      </c>
      <c r="U2015" s="3" t="s">
        <v>4</v>
      </c>
      <c r="V2015" s="3" t="s">
        <v>2608</v>
      </c>
      <c r="W2015" s="5">
        <v>0</v>
      </c>
      <c r="X2015" s="5">
        <v>0</v>
      </c>
      <c r="Y2015" s="5">
        <v>0</v>
      </c>
      <c r="Z2015" s="5">
        <v>0.5</v>
      </c>
      <c r="AA2015" s="5">
        <v>0</v>
      </c>
      <c r="AB2015" s="5">
        <v>0</v>
      </c>
      <c r="AC2015" s="5">
        <v>0</v>
      </c>
      <c r="AD2015" s="5">
        <v>0</v>
      </c>
      <c r="AE2015" s="2">
        <v>9</v>
      </c>
      <c r="AF2015" s="2">
        <v>0</v>
      </c>
      <c r="AG2015" s="2">
        <v>0</v>
      </c>
      <c r="AH2015" s="2">
        <v>0</v>
      </c>
      <c r="AI2015" s="2">
        <v>1</v>
      </c>
      <c r="AJ2015" s="2">
        <v>4</v>
      </c>
      <c r="AK2015" s="2">
        <v>0</v>
      </c>
      <c r="AL2015" s="2">
        <v>0</v>
      </c>
      <c r="AM2015" s="2">
        <v>1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</row>
    <row r="2016" spans="1:46" x14ac:dyDescent="0.2">
      <c r="A2016" s="2">
        <v>1687155</v>
      </c>
      <c r="B2016" s="2">
        <v>882863</v>
      </c>
      <c r="C2016" s="7">
        <v>22.230191603304799</v>
      </c>
      <c r="D2016" s="7">
        <v>40.607924035181803</v>
      </c>
      <c r="E2016" s="19" t="s">
        <v>2530</v>
      </c>
      <c r="F2016" s="46">
        <f>INDEX(Δεδομένα!$P:$P,MATCH('2021'!E2016,Δεδομένα!$O:$O,0))</f>
        <v>63</v>
      </c>
      <c r="G2016" s="49" t="s">
        <v>2531</v>
      </c>
      <c r="H2016" s="51" t="str">
        <f>INDEX(Δεδομένα!B$1:B$51,MATCH('2021'!G2016,Δεδομένα!A$1:A$51,0))</f>
        <v>ΚΕΝΤΡΙΚΗΣ ΜΑΚΕΔΟΝΙΑΣ</v>
      </c>
      <c r="I2016" s="53">
        <f>INDEX(Δεδομένα!E$1:E$13,MATCH('2021'!H2016,Δεδομένα!D$1:D$13,0))</f>
        <v>3</v>
      </c>
      <c r="J2016" s="4">
        <v>44422</v>
      </c>
      <c r="K2016" s="3" t="s">
        <v>205</v>
      </c>
      <c r="L2016" s="17" t="str">
        <f t="shared" si="140"/>
        <v>14/08/2021 11:54</v>
      </c>
      <c r="M2016" s="4">
        <v>44422</v>
      </c>
      <c r="N2016" s="3" t="s">
        <v>499</v>
      </c>
      <c r="O2016" s="17" t="str">
        <f t="shared" si="141"/>
        <v>14/08/2021 15:10</v>
      </c>
      <c r="P2016" s="24">
        <f t="shared" si="142"/>
        <v>0.13611111111094942</v>
      </c>
      <c r="Q2016" s="28">
        <v>0</v>
      </c>
      <c r="R2016" s="27">
        <f t="shared" si="143"/>
        <v>195.99999999976717</v>
      </c>
      <c r="S2016" s="3" t="s">
        <v>4</v>
      </c>
      <c r="T2016" s="3" t="s">
        <v>2532</v>
      </c>
      <c r="U2016" s="3" t="s">
        <v>4</v>
      </c>
      <c r="V2016" s="3" t="s">
        <v>2609</v>
      </c>
      <c r="W2016" s="5">
        <v>0</v>
      </c>
      <c r="X2016" s="5">
        <v>0</v>
      </c>
      <c r="Y2016" s="5">
        <v>0</v>
      </c>
      <c r="Z2016" s="5">
        <v>3</v>
      </c>
      <c r="AA2016" s="5">
        <v>0</v>
      </c>
      <c r="AB2016" s="5">
        <v>0</v>
      </c>
      <c r="AC2016" s="5">
        <v>0</v>
      </c>
      <c r="AD2016" s="5">
        <v>0</v>
      </c>
      <c r="AE2016" s="2">
        <v>5</v>
      </c>
      <c r="AF2016" s="2">
        <v>0</v>
      </c>
      <c r="AG2016" s="2">
        <v>0</v>
      </c>
      <c r="AH2016" s="2">
        <v>0</v>
      </c>
      <c r="AI2016" s="2">
        <v>0</v>
      </c>
      <c r="AJ2016" s="2">
        <v>2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</row>
    <row r="2017" spans="1:46" x14ac:dyDescent="0.2">
      <c r="A2017" s="2">
        <v>1687531</v>
      </c>
      <c r="B2017" s="2">
        <v>883142</v>
      </c>
      <c r="C2017" s="7">
        <v>22.081080984142101</v>
      </c>
      <c r="D2017" s="7">
        <v>40.4692073891989</v>
      </c>
      <c r="E2017" s="19" t="s">
        <v>2530</v>
      </c>
      <c r="F2017" s="46">
        <f>INDEX(Δεδομένα!$P:$P,MATCH('2021'!E2017,Δεδομένα!$O:$O,0))</f>
        <v>63</v>
      </c>
      <c r="G2017" s="49" t="s">
        <v>2531</v>
      </c>
      <c r="H2017" s="51" t="str">
        <f>INDEX(Δεδομένα!B$1:B$51,MATCH('2021'!G2017,Δεδομένα!A$1:A$51,0))</f>
        <v>ΚΕΝΤΡΙΚΗΣ ΜΑΚΕΔΟΝΙΑΣ</v>
      </c>
      <c r="I2017" s="53">
        <f>INDEX(Δεδομένα!E$1:E$13,MATCH('2021'!H2017,Δεδομένα!D$1:D$13,0))</f>
        <v>3</v>
      </c>
      <c r="J2017" s="4">
        <v>44423</v>
      </c>
      <c r="K2017" s="3" t="s">
        <v>1923</v>
      </c>
      <c r="L2017" s="17" t="str">
        <f t="shared" si="140"/>
        <v>15/08/2021 10:45</v>
      </c>
      <c r="M2017" s="4">
        <v>44423</v>
      </c>
      <c r="N2017" s="3" t="s">
        <v>1894</v>
      </c>
      <c r="O2017" s="17" t="str">
        <f t="shared" si="141"/>
        <v>15/08/2021 11:47</v>
      </c>
      <c r="P2017" s="24">
        <f t="shared" si="142"/>
        <v>4.3055555557657499E-2</v>
      </c>
      <c r="Q2017" s="28">
        <v>0</v>
      </c>
      <c r="R2017" s="27">
        <f t="shared" si="143"/>
        <v>62.000000003026798</v>
      </c>
      <c r="S2017" s="3" t="s">
        <v>4</v>
      </c>
      <c r="T2017" s="3" t="s">
        <v>2532</v>
      </c>
      <c r="U2017" s="3" t="s">
        <v>4</v>
      </c>
      <c r="V2017" s="3" t="s">
        <v>2610</v>
      </c>
      <c r="W2017" s="5">
        <v>0</v>
      </c>
      <c r="X2017" s="5">
        <v>0</v>
      </c>
      <c r="Y2017" s="5">
        <v>0</v>
      </c>
      <c r="Z2017" s="5">
        <v>0.1</v>
      </c>
      <c r="AA2017" s="5">
        <v>0</v>
      </c>
      <c r="AB2017" s="5">
        <v>0</v>
      </c>
      <c r="AC2017" s="5">
        <v>0</v>
      </c>
      <c r="AD2017" s="5">
        <v>0</v>
      </c>
      <c r="AE2017" s="2">
        <v>2</v>
      </c>
      <c r="AF2017" s="2">
        <v>0</v>
      </c>
      <c r="AG2017" s="2">
        <v>0</v>
      </c>
      <c r="AH2017" s="2">
        <v>0</v>
      </c>
      <c r="AI2017" s="2">
        <v>0</v>
      </c>
      <c r="AJ2017" s="2">
        <v>1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</row>
    <row r="2018" spans="1:46" x14ac:dyDescent="0.2">
      <c r="A2018" s="2">
        <v>1688320</v>
      </c>
      <c r="B2018" s="2">
        <v>883666</v>
      </c>
      <c r="C2018" s="7">
        <v>22.271070871004</v>
      </c>
      <c r="D2018" s="7">
        <v>40.543518385148403</v>
      </c>
      <c r="E2018" s="19" t="s">
        <v>2530</v>
      </c>
      <c r="F2018" s="46">
        <f>INDEX(Δεδομένα!$P:$P,MATCH('2021'!E2018,Δεδομένα!$O:$O,0))</f>
        <v>63</v>
      </c>
      <c r="G2018" s="49" t="s">
        <v>2531</v>
      </c>
      <c r="H2018" s="51" t="str">
        <f>INDEX(Δεδομένα!B$1:B$51,MATCH('2021'!G2018,Δεδομένα!A$1:A$51,0))</f>
        <v>ΚΕΝΤΡΙΚΗΣ ΜΑΚΕΔΟΝΙΑΣ</v>
      </c>
      <c r="I2018" s="53">
        <f>INDEX(Δεδομένα!E$1:E$13,MATCH('2021'!H2018,Δεδομένα!D$1:D$13,0))</f>
        <v>3</v>
      </c>
      <c r="J2018" s="4">
        <v>44425</v>
      </c>
      <c r="K2018" s="3" t="s">
        <v>321</v>
      </c>
      <c r="L2018" s="17" t="str">
        <f t="shared" si="140"/>
        <v>17/08/2021 10:17</v>
      </c>
      <c r="M2018" s="4">
        <v>44425</v>
      </c>
      <c r="N2018" s="3" t="s">
        <v>1338</v>
      </c>
      <c r="O2018" s="17" t="str">
        <f t="shared" si="141"/>
        <v>17/08/2021 10:40</v>
      </c>
      <c r="P2018" s="24">
        <f t="shared" si="142"/>
        <v>1.5972222223354038E-2</v>
      </c>
      <c r="Q2018" s="28">
        <v>0</v>
      </c>
      <c r="R2018" s="27">
        <f t="shared" si="143"/>
        <v>23.000000001629815</v>
      </c>
      <c r="S2018" s="3" t="s">
        <v>4</v>
      </c>
      <c r="T2018" s="3" t="s">
        <v>2532</v>
      </c>
      <c r="U2018" s="3" t="s">
        <v>4</v>
      </c>
      <c r="V2018" s="3" t="s">
        <v>2611</v>
      </c>
      <c r="W2018" s="5">
        <v>0</v>
      </c>
      <c r="X2018" s="5">
        <v>0</v>
      </c>
      <c r="Y2018" s="5">
        <v>0</v>
      </c>
      <c r="Z2018" s="5">
        <v>0.02</v>
      </c>
      <c r="AA2018" s="5">
        <v>0</v>
      </c>
      <c r="AB2018" s="5">
        <v>0</v>
      </c>
      <c r="AC2018" s="5">
        <v>0</v>
      </c>
      <c r="AD2018" s="5">
        <v>0</v>
      </c>
      <c r="AE2018" s="2">
        <v>4</v>
      </c>
      <c r="AF2018" s="2">
        <v>0</v>
      </c>
      <c r="AG2018" s="2">
        <v>0</v>
      </c>
      <c r="AH2018" s="2">
        <v>0</v>
      </c>
      <c r="AI2018" s="2">
        <v>0</v>
      </c>
      <c r="AJ2018" s="2">
        <v>1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</row>
    <row r="2019" spans="1:46" x14ac:dyDescent="0.2">
      <c r="A2019" s="2">
        <v>1688774</v>
      </c>
      <c r="B2019" s="2">
        <v>884005</v>
      </c>
      <c r="C2019" s="7">
        <v>22.3337940133496</v>
      </c>
      <c r="D2019" s="7">
        <v>40.547248409474101</v>
      </c>
      <c r="E2019" s="19" t="s">
        <v>2530</v>
      </c>
      <c r="F2019" s="46">
        <f>INDEX(Δεδομένα!$P:$P,MATCH('2021'!E2019,Δεδομένα!$O:$O,0))</f>
        <v>63</v>
      </c>
      <c r="G2019" s="49" t="s">
        <v>2531</v>
      </c>
      <c r="H2019" s="51" t="str">
        <f>INDEX(Δεδομένα!B$1:B$51,MATCH('2021'!G2019,Δεδομένα!A$1:A$51,0))</f>
        <v>ΚΕΝΤΡΙΚΗΣ ΜΑΚΕΔΟΝΙΑΣ</v>
      </c>
      <c r="I2019" s="53">
        <f>INDEX(Δεδομένα!E$1:E$13,MATCH('2021'!H2019,Δεδομένα!D$1:D$13,0))</f>
        <v>3</v>
      </c>
      <c r="J2019" s="4">
        <v>44426</v>
      </c>
      <c r="K2019" s="3" t="s">
        <v>200</v>
      </c>
      <c r="L2019" s="17" t="str">
        <f t="shared" si="140"/>
        <v>18/08/2021 14:42</v>
      </c>
      <c r="M2019" s="4">
        <v>44426</v>
      </c>
      <c r="N2019" s="3" t="s">
        <v>407</v>
      </c>
      <c r="O2019" s="17" t="str">
        <f t="shared" si="141"/>
        <v>18/08/2021 15:40</v>
      </c>
      <c r="P2019" s="24">
        <f t="shared" si="142"/>
        <v>4.0277777778101154E-2</v>
      </c>
      <c r="Q2019" s="28">
        <v>0</v>
      </c>
      <c r="R2019" s="27">
        <f t="shared" si="143"/>
        <v>58.000000000465661</v>
      </c>
      <c r="S2019" s="3" t="s">
        <v>4</v>
      </c>
      <c r="T2019" s="3" t="s">
        <v>2532</v>
      </c>
      <c r="U2019" s="3" t="s">
        <v>4</v>
      </c>
      <c r="V2019" s="3" t="s">
        <v>2591</v>
      </c>
      <c r="W2019" s="5">
        <v>0</v>
      </c>
      <c r="X2019" s="5">
        <v>0</v>
      </c>
      <c r="Y2019" s="5">
        <v>0</v>
      </c>
      <c r="Z2019" s="5">
        <v>0.2</v>
      </c>
      <c r="AA2019" s="5">
        <v>0</v>
      </c>
      <c r="AB2019" s="5">
        <v>0</v>
      </c>
      <c r="AC2019" s="5">
        <v>0</v>
      </c>
      <c r="AD2019" s="5">
        <v>0</v>
      </c>
      <c r="AE2019" s="2">
        <v>5</v>
      </c>
      <c r="AF2019" s="2">
        <v>0</v>
      </c>
      <c r="AG2019" s="2">
        <v>0</v>
      </c>
      <c r="AH2019" s="2">
        <v>0</v>
      </c>
      <c r="AI2019" s="2">
        <v>0</v>
      </c>
      <c r="AJ2019" s="2">
        <v>2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</row>
    <row r="2020" spans="1:46" x14ac:dyDescent="0.2">
      <c r="A2020" s="2">
        <v>1691976</v>
      </c>
      <c r="B2020" s="2">
        <v>887435</v>
      </c>
      <c r="C2020" s="7">
        <v>22.230215212217601</v>
      </c>
      <c r="D2020" s="7">
        <v>40.539182389969604</v>
      </c>
      <c r="E2020" s="19" t="s">
        <v>2530</v>
      </c>
      <c r="F2020" s="46">
        <f>INDEX(Δεδομένα!$P:$P,MATCH('2021'!E2020,Δεδομένα!$O:$O,0))</f>
        <v>63</v>
      </c>
      <c r="G2020" s="49" t="s">
        <v>2531</v>
      </c>
      <c r="H2020" s="51" t="str">
        <f>INDEX(Δεδομένα!B$1:B$51,MATCH('2021'!G2020,Δεδομένα!A$1:A$51,0))</f>
        <v>ΚΕΝΤΡΙΚΗΣ ΜΑΚΕΔΟΝΙΑΣ</v>
      </c>
      <c r="I2020" s="53">
        <f>INDEX(Δεδομένα!E$1:E$13,MATCH('2021'!H2020,Δεδομένα!D$1:D$13,0))</f>
        <v>3</v>
      </c>
      <c r="J2020" s="4">
        <v>44438</v>
      </c>
      <c r="K2020" s="3" t="s">
        <v>105</v>
      </c>
      <c r="L2020" s="17" t="str">
        <f t="shared" si="140"/>
        <v>30/08/2021 18:43</v>
      </c>
      <c r="M2020" s="4">
        <v>44438</v>
      </c>
      <c r="N2020" s="3" t="s">
        <v>150</v>
      </c>
      <c r="O2020" s="17" t="str">
        <f t="shared" si="141"/>
        <v>30/08/2021 19:00</v>
      </c>
      <c r="P2020" s="24">
        <f t="shared" si="142"/>
        <v>1.1805555550381541E-2</v>
      </c>
      <c r="Q2020" s="28">
        <v>0</v>
      </c>
      <c r="R2020" s="27">
        <f t="shared" si="143"/>
        <v>16.999999992549419</v>
      </c>
      <c r="S2020" s="3" t="s">
        <v>4</v>
      </c>
      <c r="T2020" s="3" t="s">
        <v>2532</v>
      </c>
      <c r="U2020" s="3" t="s">
        <v>4</v>
      </c>
      <c r="V2020" s="3" t="s">
        <v>2612</v>
      </c>
      <c r="W2020" s="5">
        <v>0</v>
      </c>
      <c r="X2020" s="5">
        <v>0</v>
      </c>
      <c r="Y2020" s="5">
        <v>0</v>
      </c>
      <c r="Z2020" s="5">
        <v>0.1</v>
      </c>
      <c r="AA2020" s="5">
        <v>0</v>
      </c>
      <c r="AB2020" s="5">
        <v>0</v>
      </c>
      <c r="AC2020" s="5">
        <v>0</v>
      </c>
      <c r="AD2020" s="5">
        <v>0</v>
      </c>
      <c r="AE2020" s="2">
        <v>4</v>
      </c>
      <c r="AF2020" s="2">
        <v>0</v>
      </c>
      <c r="AG2020" s="2">
        <v>0</v>
      </c>
      <c r="AH2020" s="2">
        <v>0</v>
      </c>
      <c r="AI2020" s="2">
        <v>0</v>
      </c>
      <c r="AJ2020" s="2">
        <v>2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</row>
    <row r="2021" spans="1:46" x14ac:dyDescent="0.2">
      <c r="A2021" s="2">
        <v>1693522</v>
      </c>
      <c r="B2021" s="2">
        <v>888380</v>
      </c>
      <c r="C2021" s="7">
        <v>22.3227468569264</v>
      </c>
      <c r="D2021" s="7">
        <v>40.5121164579379</v>
      </c>
      <c r="E2021" s="19" t="s">
        <v>2530</v>
      </c>
      <c r="F2021" s="46">
        <f>INDEX(Δεδομένα!$P:$P,MATCH('2021'!E2021,Δεδομένα!$O:$O,0))</f>
        <v>63</v>
      </c>
      <c r="G2021" s="49" t="s">
        <v>2531</v>
      </c>
      <c r="H2021" s="51" t="str">
        <f>INDEX(Δεδομένα!B$1:B$51,MATCH('2021'!G2021,Δεδομένα!A$1:A$51,0))</f>
        <v>ΚΕΝΤΡΙΚΗΣ ΜΑΚΕΔΟΝΙΑΣ</v>
      </c>
      <c r="I2021" s="53">
        <f>INDEX(Δεδομένα!E$1:E$13,MATCH('2021'!H2021,Δεδομένα!D$1:D$13,0))</f>
        <v>3</v>
      </c>
      <c r="J2021" s="4">
        <v>44442</v>
      </c>
      <c r="K2021" s="3" t="s">
        <v>2062</v>
      </c>
      <c r="L2021" s="17" t="str">
        <f t="shared" si="140"/>
        <v>03/09/2021 15:13</v>
      </c>
      <c r="M2021" s="4">
        <v>44442</v>
      </c>
      <c r="N2021" s="3" t="s">
        <v>221</v>
      </c>
      <c r="O2021" s="17" t="str">
        <f t="shared" si="141"/>
        <v>03/09/2021 16:15</v>
      </c>
      <c r="P2021" s="24">
        <f t="shared" si="142"/>
        <v>4.3055555557657499E-2</v>
      </c>
      <c r="Q2021" s="28">
        <v>0</v>
      </c>
      <c r="R2021" s="27">
        <f t="shared" si="143"/>
        <v>62.000000003026798</v>
      </c>
      <c r="S2021" s="3" t="s">
        <v>4</v>
      </c>
      <c r="T2021" s="3" t="s">
        <v>2532</v>
      </c>
      <c r="U2021" s="3" t="s">
        <v>2565</v>
      </c>
      <c r="V2021" s="3" t="s">
        <v>2613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0.05</v>
      </c>
      <c r="AD2021" s="5">
        <v>0</v>
      </c>
      <c r="AE2021" s="2">
        <v>2</v>
      </c>
      <c r="AF2021" s="2">
        <v>0</v>
      </c>
      <c r="AG2021" s="2">
        <v>0</v>
      </c>
      <c r="AH2021" s="2">
        <v>0</v>
      </c>
      <c r="AI2021" s="2">
        <v>0</v>
      </c>
      <c r="AJ2021" s="2">
        <v>1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</row>
    <row r="2022" spans="1:46" x14ac:dyDescent="0.2">
      <c r="A2022" s="2">
        <v>1693556</v>
      </c>
      <c r="B2022" s="2">
        <v>888635</v>
      </c>
      <c r="C2022" s="7">
        <v>22.3144455976547</v>
      </c>
      <c r="D2022" s="7">
        <v>40.539005148100202</v>
      </c>
      <c r="E2022" s="19" t="s">
        <v>2530</v>
      </c>
      <c r="F2022" s="46">
        <f>INDEX(Δεδομένα!$P:$P,MATCH('2021'!E2022,Δεδομένα!$O:$O,0))</f>
        <v>63</v>
      </c>
      <c r="G2022" s="49" t="s">
        <v>2531</v>
      </c>
      <c r="H2022" s="51" t="str">
        <f>INDEX(Δεδομένα!B$1:B$51,MATCH('2021'!G2022,Δεδομένα!A$1:A$51,0))</f>
        <v>ΚΕΝΤΡΙΚΗΣ ΜΑΚΕΔΟΝΙΑΣ</v>
      </c>
      <c r="I2022" s="53">
        <f>INDEX(Δεδομένα!E$1:E$13,MATCH('2021'!H2022,Δεδομένα!D$1:D$13,0))</f>
        <v>3</v>
      </c>
      <c r="J2022" s="4">
        <v>44443</v>
      </c>
      <c r="K2022" s="3" t="s">
        <v>1200</v>
      </c>
      <c r="L2022" s="17" t="str">
        <f t="shared" si="140"/>
        <v>04/09/2021 13:42</v>
      </c>
      <c r="M2022" s="4">
        <v>44443</v>
      </c>
      <c r="N2022" s="3" t="s">
        <v>1228</v>
      </c>
      <c r="O2022" s="17" t="str">
        <f t="shared" si="141"/>
        <v>04/09/2021 15:47</v>
      </c>
      <c r="P2022" s="24">
        <f t="shared" si="142"/>
        <v>8.6805555554747116E-2</v>
      </c>
      <c r="Q2022" s="28">
        <v>0</v>
      </c>
      <c r="R2022" s="27">
        <f t="shared" si="143"/>
        <v>124.99999999883585</v>
      </c>
      <c r="S2022" s="3" t="s">
        <v>4</v>
      </c>
      <c r="T2022" s="3" t="s">
        <v>2532</v>
      </c>
      <c r="U2022" s="3" t="s">
        <v>4</v>
      </c>
      <c r="V2022" s="3" t="s">
        <v>2549</v>
      </c>
      <c r="W2022" s="5">
        <v>0</v>
      </c>
      <c r="X2022" s="5">
        <v>0</v>
      </c>
      <c r="Y2022" s="5">
        <v>0</v>
      </c>
      <c r="Z2022" s="5">
        <v>3</v>
      </c>
      <c r="AA2022" s="5">
        <v>0</v>
      </c>
      <c r="AB2022" s="5">
        <v>5</v>
      </c>
      <c r="AC2022" s="5">
        <v>0</v>
      </c>
      <c r="AD2022" s="5">
        <v>0</v>
      </c>
      <c r="AE2022" s="2">
        <v>7</v>
      </c>
      <c r="AF2022" s="2">
        <v>0</v>
      </c>
      <c r="AG2022" s="2">
        <v>0</v>
      </c>
      <c r="AH2022" s="2">
        <v>0</v>
      </c>
      <c r="AI2022" s="2">
        <v>0</v>
      </c>
      <c r="AJ2022" s="2">
        <v>3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</row>
    <row r="2023" spans="1:46" x14ac:dyDescent="0.2">
      <c r="A2023" s="2">
        <v>1698477</v>
      </c>
      <c r="B2023" s="2">
        <v>893760</v>
      </c>
      <c r="C2023" s="7">
        <v>22.166379221774001</v>
      </c>
      <c r="D2023" s="7">
        <v>40.576767671224403</v>
      </c>
      <c r="E2023" s="19" t="s">
        <v>2530</v>
      </c>
      <c r="F2023" s="46">
        <f>INDEX(Δεδομένα!$P:$P,MATCH('2021'!E2023,Δεδομένα!$O:$O,0))</f>
        <v>63</v>
      </c>
      <c r="G2023" s="49" t="s">
        <v>2531</v>
      </c>
      <c r="H2023" s="51" t="str">
        <f>INDEX(Δεδομένα!B$1:B$51,MATCH('2021'!G2023,Δεδομένα!A$1:A$51,0))</f>
        <v>ΚΕΝΤΡΙΚΗΣ ΜΑΚΕΔΟΝΙΑΣ</v>
      </c>
      <c r="I2023" s="53">
        <f>INDEX(Δεδομένα!E$1:E$13,MATCH('2021'!H2023,Δεδομένα!D$1:D$13,0))</f>
        <v>3</v>
      </c>
      <c r="J2023" s="4">
        <v>44463</v>
      </c>
      <c r="K2023" s="3" t="s">
        <v>2614</v>
      </c>
      <c r="L2023" s="17" t="str">
        <f t="shared" si="140"/>
        <v>24/09/2021 10:34</v>
      </c>
      <c r="M2023" s="4">
        <v>44463</v>
      </c>
      <c r="N2023" s="3" t="s">
        <v>498</v>
      </c>
      <c r="O2023" s="17" t="str">
        <f t="shared" si="141"/>
        <v>24/09/2021 13:35</v>
      </c>
      <c r="P2023" s="24">
        <f t="shared" si="142"/>
        <v>0.12569444443943212</v>
      </c>
      <c r="Q2023" s="28">
        <v>0</v>
      </c>
      <c r="R2023" s="27">
        <f t="shared" si="143"/>
        <v>180.99999999278225</v>
      </c>
      <c r="S2023" s="3" t="s">
        <v>4</v>
      </c>
      <c r="T2023" s="3" t="s">
        <v>2532</v>
      </c>
      <c r="U2023" s="3" t="s">
        <v>4</v>
      </c>
      <c r="V2023" s="3" t="s">
        <v>2615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5</v>
      </c>
      <c r="AC2023" s="5">
        <v>0</v>
      </c>
      <c r="AD2023" s="5">
        <v>0</v>
      </c>
      <c r="AE2023" s="2">
        <v>7</v>
      </c>
      <c r="AF2023" s="2">
        <v>0</v>
      </c>
      <c r="AG2023" s="2">
        <v>0</v>
      </c>
      <c r="AH2023" s="2">
        <v>0</v>
      </c>
      <c r="AI2023" s="2">
        <v>0</v>
      </c>
      <c r="AJ2023" s="2">
        <v>3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</row>
    <row r="2024" spans="1:46" x14ac:dyDescent="0.2">
      <c r="A2024" s="2">
        <v>1698981</v>
      </c>
      <c r="B2024" s="2">
        <v>894802</v>
      </c>
      <c r="C2024" s="7">
        <v>22.238826554070201</v>
      </c>
      <c r="D2024" s="7">
        <v>40.588874561375398</v>
      </c>
      <c r="E2024" s="19" t="s">
        <v>2530</v>
      </c>
      <c r="F2024" s="46">
        <f>INDEX(Δεδομένα!$P:$P,MATCH('2021'!E2024,Δεδομένα!$O:$O,0))</f>
        <v>63</v>
      </c>
      <c r="G2024" s="49" t="s">
        <v>2531</v>
      </c>
      <c r="H2024" s="51" t="str">
        <f>INDEX(Δεδομένα!B$1:B$51,MATCH('2021'!G2024,Δεδομένα!A$1:A$51,0))</f>
        <v>ΚΕΝΤΡΙΚΗΣ ΜΑΚΕΔΟΝΙΑΣ</v>
      </c>
      <c r="I2024" s="53">
        <f>INDEX(Δεδομένα!E$1:E$13,MATCH('2021'!H2024,Δεδομένα!D$1:D$13,0))</f>
        <v>3</v>
      </c>
      <c r="J2024" s="4">
        <v>44466</v>
      </c>
      <c r="K2024" s="3" t="s">
        <v>2391</v>
      </c>
      <c r="L2024" s="17" t="str">
        <f t="shared" si="140"/>
        <v>27/09/2021 19:54</v>
      </c>
      <c r="M2024" s="4">
        <v>44466</v>
      </c>
      <c r="N2024" s="3" t="s">
        <v>989</v>
      </c>
      <c r="O2024" s="17" t="str">
        <f t="shared" si="141"/>
        <v>27/09/2021 21:40</v>
      </c>
      <c r="P2024" s="24">
        <f t="shared" si="142"/>
        <v>7.3611111110949423E-2</v>
      </c>
      <c r="Q2024" s="28">
        <v>0</v>
      </c>
      <c r="R2024" s="27">
        <f t="shared" si="143"/>
        <v>105.99999999976717</v>
      </c>
      <c r="S2024" s="3" t="s">
        <v>4</v>
      </c>
      <c r="T2024" s="3" t="s">
        <v>2532</v>
      </c>
      <c r="U2024" s="3" t="s">
        <v>4</v>
      </c>
      <c r="V2024" s="3" t="s">
        <v>2616</v>
      </c>
      <c r="W2024" s="5">
        <v>0</v>
      </c>
      <c r="X2024" s="5">
        <v>0</v>
      </c>
      <c r="Y2024" s="5">
        <v>0</v>
      </c>
      <c r="Z2024" s="5">
        <v>0.5</v>
      </c>
      <c r="AA2024" s="5">
        <v>0</v>
      </c>
      <c r="AB2024" s="5">
        <v>0</v>
      </c>
      <c r="AC2024" s="5">
        <v>0</v>
      </c>
      <c r="AD2024" s="5">
        <v>0</v>
      </c>
      <c r="AE2024" s="2">
        <v>4</v>
      </c>
      <c r="AF2024" s="2">
        <v>0</v>
      </c>
      <c r="AG2024" s="2">
        <v>0</v>
      </c>
      <c r="AH2024" s="2">
        <v>0</v>
      </c>
      <c r="AI2024" s="2">
        <v>0</v>
      </c>
      <c r="AJ2024" s="2">
        <v>2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</row>
    <row r="2025" spans="1:46" x14ac:dyDescent="0.2">
      <c r="A2025" s="2">
        <v>1708125</v>
      </c>
      <c r="B2025" s="2">
        <v>904954</v>
      </c>
      <c r="C2025" s="7">
        <v>22.4299222090646</v>
      </c>
      <c r="D2025" s="7">
        <v>40.541968245353601</v>
      </c>
      <c r="E2025" s="19" t="s">
        <v>2530</v>
      </c>
      <c r="F2025" s="46">
        <f>INDEX(Δεδομένα!$P:$P,MATCH('2021'!E2025,Δεδομένα!$O:$O,0))</f>
        <v>63</v>
      </c>
      <c r="G2025" s="49" t="s">
        <v>2531</v>
      </c>
      <c r="H2025" s="51" t="str">
        <f>INDEX(Δεδομένα!B$1:B$51,MATCH('2021'!G2025,Δεδομένα!A$1:A$51,0))</f>
        <v>ΚΕΝΤΡΙΚΗΣ ΜΑΚΕΔΟΝΙΑΣ</v>
      </c>
      <c r="I2025" s="53">
        <f>INDEX(Δεδομένα!E$1:E$13,MATCH('2021'!H2025,Δεδομένα!D$1:D$13,0))</f>
        <v>3</v>
      </c>
      <c r="J2025" s="4">
        <v>44497</v>
      </c>
      <c r="K2025" s="3" t="s">
        <v>1294</v>
      </c>
      <c r="L2025" s="17" t="str">
        <f t="shared" si="140"/>
        <v>28/10/2021 18:47</v>
      </c>
      <c r="M2025" s="4">
        <v>44497</v>
      </c>
      <c r="N2025" s="3" t="s">
        <v>255</v>
      </c>
      <c r="O2025" s="17" t="str">
        <f t="shared" si="141"/>
        <v>28/10/2021 19:40</v>
      </c>
      <c r="P2025" s="24">
        <f t="shared" si="142"/>
        <v>3.680555555911269E-2</v>
      </c>
      <c r="Q2025" s="28">
        <v>0</v>
      </c>
      <c r="R2025" s="27">
        <f t="shared" si="143"/>
        <v>53.000000005122274</v>
      </c>
      <c r="S2025" s="3" t="s">
        <v>4</v>
      </c>
      <c r="T2025" s="3" t="s">
        <v>2540</v>
      </c>
      <c r="U2025" s="3" t="s">
        <v>2560</v>
      </c>
      <c r="V2025" s="3" t="s">
        <v>2617</v>
      </c>
      <c r="W2025" s="5">
        <v>0</v>
      </c>
      <c r="X2025" s="5">
        <v>0</v>
      </c>
      <c r="Y2025" s="5">
        <v>0</v>
      </c>
      <c r="Z2025" s="5">
        <v>0.1</v>
      </c>
      <c r="AA2025" s="5">
        <v>0</v>
      </c>
      <c r="AB2025" s="5">
        <v>0</v>
      </c>
      <c r="AC2025" s="5">
        <v>0</v>
      </c>
      <c r="AD2025" s="5">
        <v>0</v>
      </c>
      <c r="AE2025" s="2">
        <v>3</v>
      </c>
      <c r="AF2025" s="2">
        <v>0</v>
      </c>
      <c r="AG2025" s="2">
        <v>0</v>
      </c>
      <c r="AH2025" s="2">
        <v>0</v>
      </c>
      <c r="AI2025" s="2">
        <v>0</v>
      </c>
      <c r="AJ2025" s="2">
        <v>1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</row>
    <row r="2026" spans="1:46" x14ac:dyDescent="0.2">
      <c r="A2026" s="2">
        <v>1644081</v>
      </c>
      <c r="B2026" s="2">
        <v>835057</v>
      </c>
      <c r="C2026" s="7">
        <v>22.221069015818198</v>
      </c>
      <c r="D2026" s="7">
        <v>40.380609373178103</v>
      </c>
      <c r="E2026" s="19" t="s">
        <v>2618</v>
      </c>
      <c r="F2026" s="46">
        <f>INDEX(Δεδομένα!$P:$P,MATCH('2021'!E2026,Δεδομένα!$O:$O,0))</f>
        <v>64</v>
      </c>
      <c r="G2026" s="49" t="s">
        <v>2531</v>
      </c>
      <c r="H2026" s="51" t="str">
        <f>INDEX(Δεδομένα!B$1:B$51,MATCH('2021'!G2026,Δεδομένα!A$1:A$51,0))</f>
        <v>ΚΕΝΤΡΙΚΗΣ ΜΑΚΕΔΟΝΙΑΣ</v>
      </c>
      <c r="I2026" s="53">
        <f>INDEX(Δεδομένα!E$1:E$13,MATCH('2021'!H2026,Δεδομένα!D$1:D$13,0))</f>
        <v>3</v>
      </c>
      <c r="J2026" s="4">
        <v>44260</v>
      </c>
      <c r="K2026" s="3" t="s">
        <v>471</v>
      </c>
      <c r="L2026" s="17" t="str">
        <f t="shared" si="140"/>
        <v>05/03/2021 11:37</v>
      </c>
      <c r="M2026" s="4">
        <v>44260</v>
      </c>
      <c r="N2026" s="3" t="s">
        <v>299</v>
      </c>
      <c r="O2026" s="17" t="str">
        <f t="shared" si="141"/>
        <v>05/03/2021 13:10</v>
      </c>
      <c r="P2026" s="24">
        <f t="shared" si="142"/>
        <v>6.4583333332848269E-2</v>
      </c>
      <c r="Q2026" s="28">
        <v>0</v>
      </c>
      <c r="R2026" s="27">
        <f t="shared" si="143"/>
        <v>92.999999999301508</v>
      </c>
      <c r="S2026" s="3" t="s">
        <v>4</v>
      </c>
      <c r="T2026" s="3" t="s">
        <v>2532</v>
      </c>
      <c r="U2026" s="3" t="s">
        <v>2619</v>
      </c>
      <c r="V2026" s="3" t="s">
        <v>2620</v>
      </c>
      <c r="W2026" s="5">
        <v>0</v>
      </c>
      <c r="X2026" s="5">
        <v>0</v>
      </c>
      <c r="Y2026" s="5">
        <v>0</v>
      </c>
      <c r="Z2026" s="5">
        <v>1</v>
      </c>
      <c r="AA2026" s="5">
        <v>0</v>
      </c>
      <c r="AB2026" s="5">
        <v>0</v>
      </c>
      <c r="AC2026" s="5">
        <v>0</v>
      </c>
      <c r="AD2026" s="5">
        <v>0</v>
      </c>
      <c r="AE2026" s="2">
        <v>7</v>
      </c>
      <c r="AF2026" s="2">
        <v>0</v>
      </c>
      <c r="AG2026" s="2">
        <v>0</v>
      </c>
      <c r="AH2026" s="2">
        <v>0</v>
      </c>
      <c r="AI2026" s="2">
        <v>0</v>
      </c>
      <c r="AJ2026" s="2">
        <v>4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 t="s">
        <v>4</v>
      </c>
      <c r="AT2026" s="2" t="s">
        <v>4</v>
      </c>
    </row>
    <row r="2027" spans="1:46" x14ac:dyDescent="0.2">
      <c r="A2027" s="2">
        <v>1653412</v>
      </c>
      <c r="B2027" s="2">
        <v>844123</v>
      </c>
      <c r="C2027" s="7">
        <v>22.227324238320701</v>
      </c>
      <c r="D2027" s="7">
        <v>40.362431279368401</v>
      </c>
      <c r="E2027" s="19" t="s">
        <v>2618</v>
      </c>
      <c r="F2027" s="46">
        <f>INDEX(Δεδομένα!$P:$P,MATCH('2021'!E2027,Δεδομένα!$O:$O,0))</f>
        <v>64</v>
      </c>
      <c r="G2027" s="49" t="s">
        <v>2531</v>
      </c>
      <c r="H2027" s="51" t="str">
        <f>INDEX(Δεδομένα!B$1:B$51,MATCH('2021'!G2027,Δεδομένα!A$1:A$51,0))</f>
        <v>ΚΕΝΤΡΙΚΗΣ ΜΑΚΕΔΟΝΙΑΣ</v>
      </c>
      <c r="I2027" s="53">
        <f>INDEX(Δεδομένα!E$1:E$13,MATCH('2021'!H2027,Δεδομένα!D$1:D$13,0))</f>
        <v>3</v>
      </c>
      <c r="J2027" s="4">
        <v>44295</v>
      </c>
      <c r="K2027" s="3" t="s">
        <v>1648</v>
      </c>
      <c r="L2027" s="17" t="str">
        <f t="shared" si="140"/>
        <v>09/04/2021 16:08</v>
      </c>
      <c r="M2027" s="4">
        <v>44295</v>
      </c>
      <c r="N2027" s="3" t="s">
        <v>502</v>
      </c>
      <c r="O2027" s="17" t="str">
        <f t="shared" si="141"/>
        <v>09/04/2021 19:30</v>
      </c>
      <c r="P2027" s="24">
        <f t="shared" si="142"/>
        <v>0.14027777777664596</v>
      </c>
      <c r="Q2027" s="28">
        <v>0</v>
      </c>
      <c r="R2027" s="27">
        <f t="shared" si="143"/>
        <v>201.99999999837019</v>
      </c>
      <c r="S2027" s="3" t="s">
        <v>4</v>
      </c>
      <c r="T2027" s="3" t="s">
        <v>2532</v>
      </c>
      <c r="U2027" s="3" t="s">
        <v>2621</v>
      </c>
      <c r="V2027" s="3" t="s">
        <v>2622</v>
      </c>
      <c r="W2027" s="5">
        <v>0</v>
      </c>
      <c r="X2027" s="5">
        <v>0</v>
      </c>
      <c r="Y2027" s="5">
        <v>0</v>
      </c>
      <c r="Z2027" s="5">
        <v>0.1</v>
      </c>
      <c r="AA2027" s="5">
        <v>0</v>
      </c>
      <c r="AB2027" s="5">
        <v>0.9</v>
      </c>
      <c r="AC2027" s="5">
        <v>0</v>
      </c>
      <c r="AD2027" s="5">
        <v>0</v>
      </c>
      <c r="AE2027" s="2">
        <v>6</v>
      </c>
      <c r="AF2027" s="2">
        <v>0</v>
      </c>
      <c r="AG2027" s="2">
        <v>0</v>
      </c>
      <c r="AH2027" s="2">
        <v>0</v>
      </c>
      <c r="AI2027" s="2">
        <v>0</v>
      </c>
      <c r="AJ2027" s="2">
        <v>3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 t="s">
        <v>4</v>
      </c>
      <c r="AT2027" s="2" t="s">
        <v>4</v>
      </c>
    </row>
    <row r="2028" spans="1:46" x14ac:dyDescent="0.2">
      <c r="A2028" s="2">
        <v>1663856</v>
      </c>
      <c r="B2028" s="2">
        <v>854787</v>
      </c>
      <c r="C2028" s="2"/>
      <c r="D2028" s="2"/>
      <c r="E2028" s="19" t="s">
        <v>2618</v>
      </c>
      <c r="F2028" s="46">
        <f>INDEX(Δεδομένα!$P:$P,MATCH('2021'!E2028,Δεδομένα!$O:$O,0))</f>
        <v>64</v>
      </c>
      <c r="G2028" s="49" t="s">
        <v>2531</v>
      </c>
      <c r="H2028" s="51" t="str">
        <f>INDEX(Δεδομένα!B$1:B$51,MATCH('2021'!G2028,Δεδομένα!A$1:A$51,0))</f>
        <v>ΚΕΝΤΡΙΚΗΣ ΜΑΚΕΔΟΝΙΑΣ</v>
      </c>
      <c r="I2028" s="53">
        <f>INDEX(Δεδομένα!E$1:E$13,MATCH('2021'!H2028,Δεδομένα!D$1:D$13,0))</f>
        <v>3</v>
      </c>
      <c r="J2028" s="4">
        <v>44337</v>
      </c>
      <c r="K2028" s="3" t="s">
        <v>2623</v>
      </c>
      <c r="L2028" s="17" t="str">
        <f t="shared" si="140"/>
        <v>21/05/2021 00:21</v>
      </c>
      <c r="M2028" s="4">
        <v>44337</v>
      </c>
      <c r="N2028" s="3" t="s">
        <v>816</v>
      </c>
      <c r="O2028" s="17" t="str">
        <f t="shared" si="141"/>
        <v>21/05/2021 01:00</v>
      </c>
      <c r="P2028" s="24">
        <f t="shared" si="142"/>
        <v>2.7083333334303461E-2</v>
      </c>
      <c r="Q2028" s="28">
        <v>0</v>
      </c>
      <c r="R2028" s="27">
        <f t="shared" si="143"/>
        <v>39.000000001396984</v>
      </c>
      <c r="S2028" s="3" t="s">
        <v>4</v>
      </c>
      <c r="T2028" s="3" t="s">
        <v>2532</v>
      </c>
      <c r="U2028" s="3" t="s">
        <v>2621</v>
      </c>
      <c r="V2028" s="3" t="s">
        <v>2624</v>
      </c>
      <c r="W2028" s="5">
        <v>0</v>
      </c>
      <c r="X2028" s="5">
        <v>0</v>
      </c>
      <c r="Y2028" s="5">
        <v>0</v>
      </c>
      <c r="Z2028" s="5">
        <v>0.01</v>
      </c>
      <c r="AA2028" s="5">
        <v>0</v>
      </c>
      <c r="AB2028" s="5">
        <v>0</v>
      </c>
      <c r="AC2028" s="5">
        <v>0</v>
      </c>
      <c r="AD2028" s="5">
        <v>0</v>
      </c>
      <c r="AE2028" s="2">
        <v>2</v>
      </c>
      <c r="AF2028" s="2">
        <v>0</v>
      </c>
      <c r="AG2028" s="2">
        <v>0</v>
      </c>
      <c r="AH2028" s="2">
        <v>0</v>
      </c>
      <c r="AI2028" s="2">
        <v>0</v>
      </c>
      <c r="AJ2028" s="2">
        <v>1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 t="s">
        <v>4</v>
      </c>
      <c r="AT2028" s="2" t="s">
        <v>4</v>
      </c>
    </row>
    <row r="2029" spans="1:46" x14ac:dyDescent="0.2">
      <c r="A2029" s="2">
        <v>1640891</v>
      </c>
      <c r="B2029" s="2">
        <v>833309</v>
      </c>
      <c r="C2029" s="7">
        <v>22.098203099196699</v>
      </c>
      <c r="D2029" s="7">
        <v>40.654893473308</v>
      </c>
      <c r="E2029" s="19" t="s">
        <v>2625</v>
      </c>
      <c r="F2029" s="46">
        <f>INDEX(Δεδομένα!$P:$P,MATCH('2021'!E2029,Δεδομένα!$O:$O,0))</f>
        <v>65</v>
      </c>
      <c r="G2029" s="49" t="s">
        <v>2531</v>
      </c>
      <c r="H2029" s="51" t="str">
        <f>INDEX(Δεδομένα!B$1:B$51,MATCH('2021'!G2029,Δεδομένα!A$1:A$51,0))</f>
        <v>ΚΕΝΤΡΙΚΗΣ ΜΑΚΕΔΟΝΙΑΣ</v>
      </c>
      <c r="I2029" s="53">
        <f>INDEX(Δεδομένα!E$1:E$13,MATCH('2021'!H2029,Δεδομένα!D$1:D$13,0))</f>
        <v>3</v>
      </c>
      <c r="J2029" s="4">
        <v>44254</v>
      </c>
      <c r="K2029" s="3" t="s">
        <v>13</v>
      </c>
      <c r="L2029" s="17" t="str">
        <f t="shared" si="140"/>
        <v>27/02/2021 18:50</v>
      </c>
      <c r="M2029" s="4">
        <v>44254</v>
      </c>
      <c r="N2029" s="3" t="s">
        <v>131</v>
      </c>
      <c r="O2029" s="17" t="str">
        <f t="shared" si="141"/>
        <v>27/02/2021 19:15</v>
      </c>
      <c r="P2029" s="24">
        <f t="shared" si="142"/>
        <v>1.7361111116770189E-2</v>
      </c>
      <c r="Q2029" s="28">
        <v>0</v>
      </c>
      <c r="R2029" s="27">
        <f t="shared" si="143"/>
        <v>25.000000008149073</v>
      </c>
      <c r="S2029" s="3" t="s">
        <v>4</v>
      </c>
      <c r="T2029" s="3" t="s">
        <v>2626</v>
      </c>
      <c r="U2029" s="3" t="s">
        <v>2627</v>
      </c>
      <c r="V2029" s="3" t="s">
        <v>2628</v>
      </c>
      <c r="W2029" s="5">
        <v>0</v>
      </c>
      <c r="X2029" s="5">
        <v>0</v>
      </c>
      <c r="Y2029" s="5">
        <v>0</v>
      </c>
      <c r="Z2029" s="5">
        <v>0.1</v>
      </c>
      <c r="AA2029" s="5">
        <v>0</v>
      </c>
      <c r="AB2029" s="5">
        <v>0</v>
      </c>
      <c r="AC2029" s="5">
        <v>0</v>
      </c>
      <c r="AD2029" s="5">
        <v>0</v>
      </c>
      <c r="AE2029" s="2">
        <v>2</v>
      </c>
      <c r="AF2029" s="2">
        <v>0</v>
      </c>
      <c r="AG2029" s="2">
        <v>0</v>
      </c>
      <c r="AH2029" s="2">
        <v>0</v>
      </c>
      <c r="AI2029" s="2">
        <v>0</v>
      </c>
      <c r="AJ2029" s="2">
        <v>1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 t="s">
        <v>4</v>
      </c>
      <c r="AT2029" s="2" t="s">
        <v>4</v>
      </c>
    </row>
    <row r="2030" spans="1:46" x14ac:dyDescent="0.2">
      <c r="A2030" s="2">
        <v>1640914</v>
      </c>
      <c r="B2030" s="2">
        <v>833345</v>
      </c>
      <c r="C2030" s="7">
        <v>22.145834094016401</v>
      </c>
      <c r="D2030" s="7">
        <v>40.633968531722203</v>
      </c>
      <c r="E2030" s="19" t="s">
        <v>2625</v>
      </c>
      <c r="F2030" s="46">
        <f>INDEX(Δεδομένα!$P:$P,MATCH('2021'!E2030,Δεδομένα!$O:$O,0))</f>
        <v>65</v>
      </c>
      <c r="G2030" s="49" t="s">
        <v>2531</v>
      </c>
      <c r="H2030" s="51" t="str">
        <f>INDEX(Δεδομένα!B$1:B$51,MATCH('2021'!G2030,Δεδομένα!A$1:A$51,0))</f>
        <v>ΚΕΝΤΡΙΚΗΣ ΜΑΚΕΔΟΝΙΑΣ</v>
      </c>
      <c r="I2030" s="53">
        <f>INDEX(Δεδομένα!E$1:E$13,MATCH('2021'!H2030,Δεδομένα!D$1:D$13,0))</f>
        <v>3</v>
      </c>
      <c r="J2030" s="4">
        <v>44254</v>
      </c>
      <c r="K2030" s="3" t="s">
        <v>742</v>
      </c>
      <c r="L2030" s="17" t="str">
        <f t="shared" si="140"/>
        <v>27/02/2021 19:55</v>
      </c>
      <c r="M2030" s="4">
        <v>44254</v>
      </c>
      <c r="N2030" s="3" t="s">
        <v>166</v>
      </c>
      <c r="O2030" s="17" t="str">
        <f t="shared" si="141"/>
        <v>27/02/2021 20:25</v>
      </c>
      <c r="P2030" s="24">
        <f t="shared" si="142"/>
        <v>2.0833333335758653E-2</v>
      </c>
      <c r="Q2030" s="28">
        <v>0</v>
      </c>
      <c r="R2030" s="27">
        <f t="shared" si="143"/>
        <v>30.00000000349246</v>
      </c>
      <c r="S2030" s="3" t="s">
        <v>4</v>
      </c>
      <c r="T2030" s="3" t="s">
        <v>2626</v>
      </c>
      <c r="U2030" s="3" t="s">
        <v>2629</v>
      </c>
      <c r="V2030" s="3" t="s">
        <v>2630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0.1</v>
      </c>
      <c r="AC2030" s="5">
        <v>0</v>
      </c>
      <c r="AD2030" s="5">
        <v>0</v>
      </c>
      <c r="AE2030" s="2">
        <v>2</v>
      </c>
      <c r="AF2030" s="2">
        <v>0</v>
      </c>
      <c r="AG2030" s="2">
        <v>0</v>
      </c>
      <c r="AH2030" s="2">
        <v>0</v>
      </c>
      <c r="AI2030" s="2">
        <v>0</v>
      </c>
      <c r="AJ2030" s="2">
        <v>1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 t="s">
        <v>4</v>
      </c>
      <c r="AT2030" s="2" t="s">
        <v>4</v>
      </c>
    </row>
    <row r="2031" spans="1:46" x14ac:dyDescent="0.2">
      <c r="A2031" s="2">
        <v>1644261</v>
      </c>
      <c r="B2031" s="2">
        <v>836030</v>
      </c>
      <c r="C2031" s="7">
        <v>22.172408836474201</v>
      </c>
      <c r="D2031" s="7">
        <v>40.666281700198503</v>
      </c>
      <c r="E2031" s="19" t="s">
        <v>2625</v>
      </c>
      <c r="F2031" s="46">
        <f>INDEX(Δεδομένα!$P:$P,MATCH('2021'!E2031,Δεδομένα!$O:$O,0))</f>
        <v>65</v>
      </c>
      <c r="G2031" s="49" t="s">
        <v>2531</v>
      </c>
      <c r="H2031" s="51" t="str">
        <f>INDEX(Δεδομένα!B$1:B$51,MATCH('2021'!G2031,Δεδομένα!A$1:A$51,0))</f>
        <v>ΚΕΝΤΡΙΚΗΣ ΜΑΚΕΔΟΝΙΑΣ</v>
      </c>
      <c r="I2031" s="53">
        <f>INDEX(Δεδομένα!E$1:E$13,MATCH('2021'!H2031,Δεδομένα!D$1:D$13,0))</f>
        <v>3</v>
      </c>
      <c r="J2031" s="4">
        <v>44263</v>
      </c>
      <c r="K2031" s="3" t="s">
        <v>373</v>
      </c>
      <c r="L2031" s="17" t="str">
        <f t="shared" si="140"/>
        <v>08/03/2021 13:19</v>
      </c>
      <c r="M2031" s="4">
        <v>44263</v>
      </c>
      <c r="N2031" s="3" t="s">
        <v>529</v>
      </c>
      <c r="O2031" s="17" t="str">
        <f t="shared" si="141"/>
        <v>08/03/2021 14:05</v>
      </c>
      <c r="P2031" s="24">
        <f t="shared" si="142"/>
        <v>3.1944444446708076E-2</v>
      </c>
      <c r="Q2031" s="28">
        <v>0</v>
      </c>
      <c r="R2031" s="27">
        <f t="shared" si="143"/>
        <v>46.000000003259629</v>
      </c>
      <c r="S2031" s="3" t="s">
        <v>4</v>
      </c>
      <c r="T2031" s="3" t="s">
        <v>2626</v>
      </c>
      <c r="U2031" s="3" t="s">
        <v>2631</v>
      </c>
      <c r="V2031" s="3" t="s">
        <v>2632</v>
      </c>
      <c r="W2031" s="5">
        <v>0</v>
      </c>
      <c r="X2031" s="5">
        <v>0</v>
      </c>
      <c r="Y2031" s="5">
        <v>0</v>
      </c>
      <c r="Z2031" s="5">
        <v>1</v>
      </c>
      <c r="AA2031" s="5">
        <v>0</v>
      </c>
      <c r="AB2031" s="5">
        <v>0</v>
      </c>
      <c r="AC2031" s="5">
        <v>0.2</v>
      </c>
      <c r="AD2031" s="5">
        <v>0</v>
      </c>
      <c r="AE2031" s="2">
        <v>2</v>
      </c>
      <c r="AF2031" s="2">
        <v>0</v>
      </c>
      <c r="AG2031" s="2">
        <v>0</v>
      </c>
      <c r="AH2031" s="2">
        <v>0</v>
      </c>
      <c r="AI2031" s="2">
        <v>0</v>
      </c>
      <c r="AJ2031" s="2">
        <v>1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 t="s">
        <v>4</v>
      </c>
      <c r="AT2031" s="2" t="s">
        <v>4</v>
      </c>
    </row>
    <row r="2032" spans="1:46" x14ac:dyDescent="0.2">
      <c r="A2032" s="2">
        <v>1644267</v>
      </c>
      <c r="B2032" s="2">
        <v>836056</v>
      </c>
      <c r="C2032" s="7">
        <v>22.097370676506301</v>
      </c>
      <c r="D2032" s="7">
        <v>40.635705822648397</v>
      </c>
      <c r="E2032" s="19" t="s">
        <v>2625</v>
      </c>
      <c r="F2032" s="46">
        <f>INDEX(Δεδομένα!$P:$P,MATCH('2021'!E2032,Δεδομένα!$O:$O,0))</f>
        <v>65</v>
      </c>
      <c r="G2032" s="49" t="s">
        <v>2531</v>
      </c>
      <c r="H2032" s="51" t="str">
        <f>INDEX(Δεδομένα!B$1:B$51,MATCH('2021'!G2032,Δεδομένα!A$1:A$51,0))</f>
        <v>ΚΕΝΤΡΙΚΗΣ ΜΑΚΕΔΟΝΙΑΣ</v>
      </c>
      <c r="I2032" s="53">
        <f>INDEX(Δεδομένα!E$1:E$13,MATCH('2021'!H2032,Δεδομένα!D$1:D$13,0))</f>
        <v>3</v>
      </c>
      <c r="J2032" s="4">
        <v>44263</v>
      </c>
      <c r="K2032" s="3" t="s">
        <v>2633</v>
      </c>
      <c r="L2032" s="17" t="str">
        <f t="shared" si="140"/>
        <v>08/03/2021 15:17</v>
      </c>
      <c r="M2032" s="4">
        <v>44263</v>
      </c>
      <c r="N2032" s="3" t="s">
        <v>530</v>
      </c>
      <c r="O2032" s="17" t="str">
        <f t="shared" si="141"/>
        <v>08/03/2021 16:05</v>
      </c>
      <c r="P2032" s="24">
        <f t="shared" si="142"/>
        <v>3.3333333332848269E-2</v>
      </c>
      <c r="Q2032" s="28">
        <v>0</v>
      </c>
      <c r="R2032" s="27">
        <f t="shared" si="143"/>
        <v>47.999999999301508</v>
      </c>
      <c r="S2032" s="3" t="s">
        <v>4</v>
      </c>
      <c r="T2032" s="3" t="s">
        <v>2626</v>
      </c>
      <c r="U2032" s="3" t="s">
        <v>2627</v>
      </c>
      <c r="V2032" s="3" t="s">
        <v>2634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4.8</v>
      </c>
      <c r="AC2032" s="5">
        <v>0.2</v>
      </c>
      <c r="AD2032" s="5">
        <v>0</v>
      </c>
      <c r="AE2032" s="2">
        <v>4</v>
      </c>
      <c r="AF2032" s="2">
        <v>0</v>
      </c>
      <c r="AG2032" s="2">
        <v>0</v>
      </c>
      <c r="AH2032" s="2">
        <v>0</v>
      </c>
      <c r="AI2032" s="2">
        <v>0</v>
      </c>
      <c r="AJ2032" s="2">
        <v>2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 t="s">
        <v>4</v>
      </c>
      <c r="AT2032" s="2" t="s">
        <v>4</v>
      </c>
    </row>
    <row r="2033" spans="1:46" x14ac:dyDescent="0.2">
      <c r="A2033" s="2">
        <v>1646245</v>
      </c>
      <c r="B2033" s="2">
        <v>836841</v>
      </c>
      <c r="C2033" s="7">
        <v>22.182048320991498</v>
      </c>
      <c r="D2033" s="7">
        <v>40.681512621903003</v>
      </c>
      <c r="E2033" s="19" t="s">
        <v>2625</v>
      </c>
      <c r="F2033" s="46">
        <f>INDEX(Δεδομένα!$P:$P,MATCH('2021'!E2033,Δεδομένα!$O:$O,0))</f>
        <v>65</v>
      </c>
      <c r="G2033" s="49" t="s">
        <v>2531</v>
      </c>
      <c r="H2033" s="51" t="str">
        <f>INDEX(Δεδομένα!B$1:B$51,MATCH('2021'!G2033,Δεδομένα!A$1:A$51,0))</f>
        <v>ΚΕΝΤΡΙΚΗΣ ΜΑΚΕΔΟΝΙΑΣ</v>
      </c>
      <c r="I2033" s="53">
        <f>INDEX(Δεδομένα!E$1:E$13,MATCH('2021'!H2033,Δεδομένα!D$1:D$13,0))</f>
        <v>3</v>
      </c>
      <c r="J2033" s="4">
        <v>44266</v>
      </c>
      <c r="K2033" s="3" t="s">
        <v>19</v>
      </c>
      <c r="L2033" s="17" t="str">
        <f t="shared" si="140"/>
        <v>11/03/2021 16:23</v>
      </c>
      <c r="M2033" s="4">
        <v>44266</v>
      </c>
      <c r="N2033" s="3" t="s">
        <v>1158</v>
      </c>
      <c r="O2033" s="17" t="str">
        <f t="shared" si="141"/>
        <v>11/03/2021 17:49</v>
      </c>
      <c r="P2033" s="24">
        <f t="shared" si="142"/>
        <v>5.9722222220443655E-2</v>
      </c>
      <c r="Q2033" s="28">
        <v>0</v>
      </c>
      <c r="R2033" s="27">
        <f t="shared" si="143"/>
        <v>85.999999997438863</v>
      </c>
      <c r="S2033" s="3" t="s">
        <v>4</v>
      </c>
      <c r="T2033" s="3" t="s">
        <v>2626</v>
      </c>
      <c r="U2033" s="3" t="s">
        <v>4</v>
      </c>
      <c r="V2033" s="3" t="s">
        <v>2635</v>
      </c>
      <c r="W2033" s="5">
        <v>0</v>
      </c>
      <c r="X2033" s="5">
        <v>0</v>
      </c>
      <c r="Y2033" s="5">
        <v>0</v>
      </c>
      <c r="Z2033" s="5">
        <v>28</v>
      </c>
      <c r="AA2033" s="5">
        <v>2</v>
      </c>
      <c r="AB2033" s="5">
        <v>0</v>
      </c>
      <c r="AC2033" s="5">
        <v>0</v>
      </c>
      <c r="AD2033" s="5">
        <v>0</v>
      </c>
      <c r="AE2033" s="2">
        <v>2</v>
      </c>
      <c r="AF2033" s="2">
        <v>0</v>
      </c>
      <c r="AG2033" s="2">
        <v>0</v>
      </c>
      <c r="AH2033" s="2">
        <v>0</v>
      </c>
      <c r="AI2033" s="2">
        <v>0</v>
      </c>
      <c r="AJ2033" s="2">
        <v>1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 t="s">
        <v>4</v>
      </c>
      <c r="AT2033" s="2" t="s">
        <v>4</v>
      </c>
    </row>
    <row r="2034" spans="1:46" x14ac:dyDescent="0.2">
      <c r="A2034" s="2">
        <v>1646735</v>
      </c>
      <c r="B2034" s="2">
        <v>837363</v>
      </c>
      <c r="C2034" s="7">
        <v>22.086600966548499</v>
      </c>
      <c r="D2034" s="7">
        <v>40.634550402054401</v>
      </c>
      <c r="E2034" s="19" t="s">
        <v>2625</v>
      </c>
      <c r="F2034" s="46">
        <f>INDEX(Δεδομένα!$P:$P,MATCH('2021'!E2034,Δεδομένα!$O:$O,0))</f>
        <v>65</v>
      </c>
      <c r="G2034" s="49" t="s">
        <v>2531</v>
      </c>
      <c r="H2034" s="51" t="str">
        <f>INDEX(Δεδομένα!B$1:B$51,MATCH('2021'!G2034,Δεδομένα!A$1:A$51,0))</f>
        <v>ΚΕΝΤΡΙΚΗΣ ΜΑΚΕΔΟΝΙΑΣ</v>
      </c>
      <c r="I2034" s="53">
        <f>INDEX(Δεδομένα!E$1:E$13,MATCH('2021'!H2034,Δεδομένα!D$1:D$13,0))</f>
        <v>3</v>
      </c>
      <c r="J2034" s="4">
        <v>44268</v>
      </c>
      <c r="K2034" s="3" t="s">
        <v>3</v>
      </c>
      <c r="L2034" s="17" t="str">
        <f t="shared" si="140"/>
        <v>13/03/2021 17:22</v>
      </c>
      <c r="M2034" s="4">
        <v>44268</v>
      </c>
      <c r="N2034" s="3" t="s">
        <v>1395</v>
      </c>
      <c r="O2034" s="17" t="str">
        <f t="shared" si="141"/>
        <v>13/03/2021 17:53</v>
      </c>
      <c r="P2034" s="24">
        <f t="shared" si="142"/>
        <v>2.1527777775190771E-2</v>
      </c>
      <c r="Q2034" s="28">
        <v>0</v>
      </c>
      <c r="R2034" s="27">
        <f t="shared" si="143"/>
        <v>30.99999999627471</v>
      </c>
      <c r="S2034" s="3" t="s">
        <v>4</v>
      </c>
      <c r="T2034" s="3" t="s">
        <v>2626</v>
      </c>
      <c r="U2034" s="3" t="s">
        <v>2629</v>
      </c>
      <c r="V2034" s="3" t="s">
        <v>2636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0.1</v>
      </c>
      <c r="AC2034" s="5">
        <v>0</v>
      </c>
      <c r="AD2034" s="5">
        <v>0</v>
      </c>
      <c r="AE2034" s="2">
        <v>2</v>
      </c>
      <c r="AF2034" s="2">
        <v>0</v>
      </c>
      <c r="AG2034" s="2">
        <v>0</v>
      </c>
      <c r="AH2034" s="2">
        <v>0</v>
      </c>
      <c r="AI2034" s="2">
        <v>0</v>
      </c>
      <c r="AJ2034" s="2">
        <v>1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 t="s">
        <v>4</v>
      </c>
      <c r="AT2034" s="2" t="s">
        <v>4</v>
      </c>
    </row>
    <row r="2035" spans="1:46" x14ac:dyDescent="0.2">
      <c r="A2035" s="2">
        <v>1647194</v>
      </c>
      <c r="B2035" s="2">
        <v>837670</v>
      </c>
      <c r="C2035" s="7">
        <v>22.132162535398599</v>
      </c>
      <c r="D2035" s="7">
        <v>40.632698316131197</v>
      </c>
      <c r="E2035" s="19" t="s">
        <v>2625</v>
      </c>
      <c r="F2035" s="46">
        <f>INDEX(Δεδομένα!$P:$P,MATCH('2021'!E2035,Δεδομένα!$O:$O,0))</f>
        <v>65</v>
      </c>
      <c r="G2035" s="49" t="s">
        <v>2531</v>
      </c>
      <c r="H2035" s="51" t="str">
        <f>INDEX(Δεδομένα!B$1:B$51,MATCH('2021'!G2035,Δεδομένα!A$1:A$51,0))</f>
        <v>ΚΕΝΤΡΙΚΗΣ ΜΑΚΕΔΟΝΙΑΣ</v>
      </c>
      <c r="I2035" s="53">
        <f>INDEX(Δεδομένα!E$1:E$13,MATCH('2021'!H2035,Δεδομένα!D$1:D$13,0))</f>
        <v>3</v>
      </c>
      <c r="J2035" s="4">
        <v>44269</v>
      </c>
      <c r="K2035" s="3" t="s">
        <v>125</v>
      </c>
      <c r="L2035" s="17" t="str">
        <f t="shared" si="140"/>
        <v>14/03/2021 20:30</v>
      </c>
      <c r="M2035" s="4">
        <v>44269</v>
      </c>
      <c r="N2035" s="3" t="s">
        <v>96</v>
      </c>
      <c r="O2035" s="17" t="str">
        <f t="shared" si="141"/>
        <v>14/03/2021 20:55</v>
      </c>
      <c r="P2035" s="24">
        <f t="shared" si="142"/>
        <v>1.7361111116770189E-2</v>
      </c>
      <c r="Q2035" s="28">
        <v>0</v>
      </c>
      <c r="R2035" s="27">
        <f t="shared" si="143"/>
        <v>25.000000008149073</v>
      </c>
      <c r="S2035" s="3" t="s">
        <v>4</v>
      </c>
      <c r="T2035" s="3" t="s">
        <v>2626</v>
      </c>
      <c r="U2035" s="3" t="s">
        <v>2629</v>
      </c>
      <c r="V2035" s="3" t="s">
        <v>2637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0.1</v>
      </c>
      <c r="AC2035" s="5">
        <v>0</v>
      </c>
      <c r="AD2035" s="5">
        <v>0</v>
      </c>
      <c r="AE2035" s="2">
        <v>2</v>
      </c>
      <c r="AF2035" s="2">
        <v>0</v>
      </c>
      <c r="AG2035" s="2">
        <v>0</v>
      </c>
      <c r="AH2035" s="2">
        <v>0</v>
      </c>
      <c r="AI2035" s="2">
        <v>0</v>
      </c>
      <c r="AJ2035" s="2">
        <v>1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 t="s">
        <v>4</v>
      </c>
      <c r="AT2035" s="2" t="s">
        <v>4</v>
      </c>
    </row>
    <row r="2036" spans="1:46" x14ac:dyDescent="0.2">
      <c r="A2036" s="2">
        <v>1647927</v>
      </c>
      <c r="B2036" s="2">
        <v>838519</v>
      </c>
      <c r="C2036" s="7">
        <v>22.129391513509201</v>
      </c>
      <c r="D2036" s="7">
        <v>40.601260207733198</v>
      </c>
      <c r="E2036" s="19" t="s">
        <v>2625</v>
      </c>
      <c r="F2036" s="46">
        <f>INDEX(Δεδομένα!$P:$P,MATCH('2021'!E2036,Δεδομένα!$O:$O,0))</f>
        <v>65</v>
      </c>
      <c r="G2036" s="49" t="s">
        <v>2531</v>
      </c>
      <c r="H2036" s="51" t="str">
        <f>INDEX(Δεδομένα!B$1:B$51,MATCH('2021'!G2036,Δεδομένα!A$1:A$51,0))</f>
        <v>ΚΕΝΤΡΙΚΗΣ ΜΑΚΕΔΟΝΙΑΣ</v>
      </c>
      <c r="I2036" s="53">
        <f>INDEX(Δεδομένα!E$1:E$13,MATCH('2021'!H2036,Δεδομένα!D$1:D$13,0))</f>
        <v>3</v>
      </c>
      <c r="J2036" s="4">
        <v>44272</v>
      </c>
      <c r="K2036" s="3" t="s">
        <v>119</v>
      </c>
      <c r="L2036" s="17" t="str">
        <f t="shared" si="140"/>
        <v>17/03/2021 12:25</v>
      </c>
      <c r="M2036" s="4">
        <v>44272</v>
      </c>
      <c r="N2036" s="3" t="s">
        <v>854</v>
      </c>
      <c r="O2036" s="17" t="str">
        <f t="shared" si="141"/>
        <v>17/03/2021 12:50</v>
      </c>
      <c r="P2036" s="24">
        <f t="shared" si="142"/>
        <v>1.7361111109494232E-2</v>
      </c>
      <c r="Q2036" s="28">
        <v>0</v>
      </c>
      <c r="R2036" s="27">
        <f t="shared" si="143"/>
        <v>24.999999997671694</v>
      </c>
      <c r="S2036" s="3" t="s">
        <v>4</v>
      </c>
      <c r="T2036" s="3" t="s">
        <v>2626</v>
      </c>
      <c r="U2036" s="3" t="s">
        <v>2638</v>
      </c>
      <c r="V2036" s="3" t="s">
        <v>2639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0.1</v>
      </c>
      <c r="AC2036" s="5">
        <v>0</v>
      </c>
      <c r="AD2036" s="5">
        <v>0</v>
      </c>
      <c r="AE2036" s="2">
        <v>2</v>
      </c>
      <c r="AF2036" s="2">
        <v>0</v>
      </c>
      <c r="AG2036" s="2">
        <v>0</v>
      </c>
      <c r="AH2036" s="2">
        <v>0</v>
      </c>
      <c r="AI2036" s="2">
        <v>0</v>
      </c>
      <c r="AJ2036" s="2">
        <v>1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 t="s">
        <v>4</v>
      </c>
      <c r="AT2036" s="2" t="s">
        <v>4</v>
      </c>
    </row>
    <row r="2037" spans="1:46" x14ac:dyDescent="0.2">
      <c r="A2037" s="2">
        <v>1648362</v>
      </c>
      <c r="B2037" s="2">
        <v>838788</v>
      </c>
      <c r="C2037" s="7">
        <v>22.0851098746604</v>
      </c>
      <c r="D2037" s="7">
        <v>40.669341430139198</v>
      </c>
      <c r="E2037" s="19" t="s">
        <v>2625</v>
      </c>
      <c r="F2037" s="46">
        <f>INDEX(Δεδομένα!$P:$P,MATCH('2021'!E2037,Δεδομένα!$O:$O,0))</f>
        <v>65</v>
      </c>
      <c r="G2037" s="49" t="s">
        <v>2531</v>
      </c>
      <c r="H2037" s="51" t="str">
        <f>INDEX(Δεδομένα!B$1:B$51,MATCH('2021'!G2037,Δεδομένα!A$1:A$51,0))</f>
        <v>ΚΕΝΤΡΙΚΗΣ ΜΑΚΕΔΟΝΙΑΣ</v>
      </c>
      <c r="I2037" s="53">
        <f>INDEX(Δεδομένα!E$1:E$13,MATCH('2021'!H2037,Δεδομένα!D$1:D$13,0))</f>
        <v>3</v>
      </c>
      <c r="J2037" s="4">
        <v>44273</v>
      </c>
      <c r="K2037" s="3" t="s">
        <v>273</v>
      </c>
      <c r="L2037" s="17" t="str">
        <f t="shared" si="140"/>
        <v>18/03/2021 09:50</v>
      </c>
      <c r="M2037" s="4">
        <v>44273</v>
      </c>
      <c r="N2037" s="3" t="s">
        <v>214</v>
      </c>
      <c r="O2037" s="17" t="str">
        <f t="shared" si="141"/>
        <v>18/03/2021 12:00</v>
      </c>
      <c r="P2037" s="24">
        <f t="shared" si="142"/>
        <v>9.0277777781011537E-2</v>
      </c>
      <c r="Q2037" s="28">
        <v>0</v>
      </c>
      <c r="R2037" s="27">
        <f t="shared" si="143"/>
        <v>130.00000000465661</v>
      </c>
      <c r="S2037" s="3" t="s">
        <v>4</v>
      </c>
      <c r="T2037" s="3" t="s">
        <v>2626</v>
      </c>
      <c r="U2037" s="3" t="s">
        <v>2640</v>
      </c>
      <c r="V2037" s="3" t="s">
        <v>2641</v>
      </c>
      <c r="W2037" s="5">
        <v>0</v>
      </c>
      <c r="X2037" s="5">
        <v>0</v>
      </c>
      <c r="Y2037" s="5">
        <v>0</v>
      </c>
      <c r="Z2037" s="5">
        <v>0</v>
      </c>
      <c r="AA2037" s="5">
        <v>0.1</v>
      </c>
      <c r="AB2037" s="5">
        <v>0</v>
      </c>
      <c r="AC2037" s="5">
        <v>0.1</v>
      </c>
      <c r="AD2037" s="5">
        <v>0</v>
      </c>
      <c r="AE2037" s="2">
        <v>3</v>
      </c>
      <c r="AF2037" s="2">
        <v>0</v>
      </c>
      <c r="AG2037" s="2">
        <v>0</v>
      </c>
      <c r="AH2037" s="2">
        <v>0</v>
      </c>
      <c r="AI2037" s="2">
        <v>0</v>
      </c>
      <c r="AJ2037" s="2">
        <v>1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 t="s">
        <v>4</v>
      </c>
      <c r="AT2037" s="2" t="s">
        <v>4</v>
      </c>
    </row>
    <row r="2038" spans="1:46" x14ac:dyDescent="0.2">
      <c r="A2038" s="2">
        <v>1650113</v>
      </c>
      <c r="B2038" s="2">
        <v>840683</v>
      </c>
      <c r="C2038" s="7">
        <v>22.008050262025399</v>
      </c>
      <c r="D2038" s="7">
        <v>40.6806126336622</v>
      </c>
      <c r="E2038" s="19" t="s">
        <v>2625</v>
      </c>
      <c r="F2038" s="46">
        <f>INDEX(Δεδομένα!$P:$P,MATCH('2021'!E2038,Δεδομένα!$O:$O,0))</f>
        <v>65</v>
      </c>
      <c r="G2038" s="49" t="s">
        <v>2531</v>
      </c>
      <c r="H2038" s="51" t="str">
        <f>INDEX(Δεδομένα!B$1:B$51,MATCH('2021'!G2038,Δεδομένα!A$1:A$51,0))</f>
        <v>ΚΕΝΤΡΙΚΗΣ ΜΑΚΕΔΟΝΙΑΣ</v>
      </c>
      <c r="I2038" s="53">
        <f>INDEX(Δεδομένα!E$1:E$13,MATCH('2021'!H2038,Δεδομένα!D$1:D$13,0))</f>
        <v>3</v>
      </c>
      <c r="J2038" s="4">
        <v>44282</v>
      </c>
      <c r="K2038" s="3" t="s">
        <v>345</v>
      </c>
      <c r="L2038" s="17" t="str">
        <f t="shared" si="140"/>
        <v>27/03/2021 12:10</v>
      </c>
      <c r="M2038" s="4">
        <v>44282</v>
      </c>
      <c r="N2038" s="3" t="s">
        <v>154</v>
      </c>
      <c r="O2038" s="17" t="str">
        <f t="shared" si="141"/>
        <v>27/03/2021 13:20</v>
      </c>
      <c r="P2038" s="24">
        <f t="shared" si="142"/>
        <v>4.8611111109494232E-2</v>
      </c>
      <c r="Q2038" s="28">
        <v>0</v>
      </c>
      <c r="R2038" s="27">
        <f t="shared" si="143"/>
        <v>69.999999997671694</v>
      </c>
      <c r="S2038" s="3" t="s">
        <v>4</v>
      </c>
      <c r="T2038" s="3" t="s">
        <v>2626</v>
      </c>
      <c r="U2038" s="3" t="s">
        <v>2642</v>
      </c>
      <c r="V2038" s="3" t="s">
        <v>2643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0.5</v>
      </c>
      <c r="AC2038" s="5">
        <v>0</v>
      </c>
      <c r="AD2038" s="5">
        <v>0</v>
      </c>
      <c r="AE2038" s="2">
        <v>2</v>
      </c>
      <c r="AF2038" s="2">
        <v>0</v>
      </c>
      <c r="AG2038" s="2">
        <v>0</v>
      </c>
      <c r="AH2038" s="2">
        <v>0</v>
      </c>
      <c r="AI2038" s="2">
        <v>0</v>
      </c>
      <c r="AJ2038" s="2">
        <v>1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 t="s">
        <v>4</v>
      </c>
      <c r="AT2038" s="2" t="s">
        <v>4</v>
      </c>
    </row>
    <row r="2039" spans="1:46" x14ac:dyDescent="0.2">
      <c r="A2039" s="2">
        <v>1650209</v>
      </c>
      <c r="B2039" s="2">
        <v>840774</v>
      </c>
      <c r="C2039" s="7">
        <v>22.212463088103899</v>
      </c>
      <c r="D2039" s="7">
        <v>40.689781848226303</v>
      </c>
      <c r="E2039" s="19" t="s">
        <v>2625</v>
      </c>
      <c r="F2039" s="46">
        <f>INDEX(Δεδομένα!$P:$P,MATCH('2021'!E2039,Δεδομένα!$O:$O,0))</f>
        <v>65</v>
      </c>
      <c r="G2039" s="49" t="s">
        <v>2531</v>
      </c>
      <c r="H2039" s="51" t="str">
        <f>INDEX(Δεδομένα!B$1:B$51,MATCH('2021'!G2039,Δεδομένα!A$1:A$51,0))</f>
        <v>ΚΕΝΤΡΙΚΗΣ ΜΑΚΕΔΟΝΙΑΣ</v>
      </c>
      <c r="I2039" s="53">
        <f>INDEX(Δεδομένα!E$1:E$13,MATCH('2021'!H2039,Δεδομένα!D$1:D$13,0))</f>
        <v>3</v>
      </c>
      <c r="J2039" s="4">
        <v>44282</v>
      </c>
      <c r="K2039" s="3" t="s">
        <v>2477</v>
      </c>
      <c r="L2039" s="17" t="str">
        <f t="shared" si="140"/>
        <v>27/03/2021 17:09</v>
      </c>
      <c r="M2039" s="4">
        <v>44282</v>
      </c>
      <c r="N2039" s="3" t="s">
        <v>122</v>
      </c>
      <c r="O2039" s="17" t="str">
        <f t="shared" si="141"/>
        <v>27/03/2021 19:22</v>
      </c>
      <c r="P2039" s="24">
        <f t="shared" si="142"/>
        <v>9.2361111106583849E-2</v>
      </c>
      <c r="Q2039" s="28">
        <v>0</v>
      </c>
      <c r="R2039" s="27">
        <f t="shared" si="143"/>
        <v>132.99999999348074</v>
      </c>
      <c r="S2039" s="3" t="s">
        <v>4</v>
      </c>
      <c r="T2039" s="3" t="s">
        <v>2626</v>
      </c>
      <c r="U2039" s="3" t="s">
        <v>4</v>
      </c>
      <c r="V2039" s="3" t="s">
        <v>2644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13</v>
      </c>
      <c r="AC2039" s="5">
        <v>0</v>
      </c>
      <c r="AD2039" s="5">
        <v>0</v>
      </c>
      <c r="AE2039" s="2">
        <v>2</v>
      </c>
      <c r="AF2039" s="2">
        <v>0</v>
      </c>
      <c r="AG2039" s="2">
        <v>0</v>
      </c>
      <c r="AH2039" s="2">
        <v>0</v>
      </c>
      <c r="AI2039" s="2">
        <v>0</v>
      </c>
      <c r="AJ2039" s="2">
        <v>1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 t="s">
        <v>4</v>
      </c>
      <c r="AT2039" s="2" t="s">
        <v>4</v>
      </c>
    </row>
    <row r="2040" spans="1:46" x14ac:dyDescent="0.2">
      <c r="A2040" s="2">
        <v>1650223</v>
      </c>
      <c r="B2040" s="2">
        <v>841060</v>
      </c>
      <c r="C2040" s="7">
        <v>22.202559522480701</v>
      </c>
      <c r="D2040" s="7">
        <v>40.6576268678633</v>
      </c>
      <c r="E2040" s="19" t="s">
        <v>2625</v>
      </c>
      <c r="F2040" s="46">
        <f>INDEX(Δεδομένα!$P:$P,MATCH('2021'!E2040,Δεδομένα!$O:$O,0))</f>
        <v>65</v>
      </c>
      <c r="G2040" s="49" t="s">
        <v>2531</v>
      </c>
      <c r="H2040" s="51" t="str">
        <f>INDEX(Δεδομένα!B$1:B$51,MATCH('2021'!G2040,Δεδομένα!A$1:A$51,0))</f>
        <v>ΚΕΝΤΡΙΚΗΣ ΜΑΚΕΔΟΝΙΑΣ</v>
      </c>
      <c r="I2040" s="53">
        <f>INDEX(Δεδομένα!E$1:E$13,MATCH('2021'!H2040,Δεδομένα!D$1:D$13,0))</f>
        <v>3</v>
      </c>
      <c r="J2040" s="4">
        <v>44283</v>
      </c>
      <c r="K2040" s="3" t="s">
        <v>474</v>
      </c>
      <c r="L2040" s="17" t="str">
        <f t="shared" si="140"/>
        <v>28/03/2021 16:50</v>
      </c>
      <c r="M2040" s="4">
        <v>44283</v>
      </c>
      <c r="N2040" s="3" t="s">
        <v>2185</v>
      </c>
      <c r="O2040" s="17" t="str">
        <f t="shared" si="141"/>
        <v>28/03/2021 17:51</v>
      </c>
      <c r="P2040" s="24">
        <f t="shared" si="142"/>
        <v>4.2361111110949423E-2</v>
      </c>
      <c r="Q2040" s="28">
        <v>0</v>
      </c>
      <c r="R2040" s="27">
        <f t="shared" si="143"/>
        <v>60.999999999767169</v>
      </c>
      <c r="S2040" s="3" t="s">
        <v>4</v>
      </c>
      <c r="T2040" s="3" t="s">
        <v>2626</v>
      </c>
      <c r="U2040" s="3" t="s">
        <v>4</v>
      </c>
      <c r="V2040" s="3" t="s">
        <v>2645</v>
      </c>
      <c r="W2040" s="5">
        <v>0</v>
      </c>
      <c r="X2040" s="5">
        <v>0</v>
      </c>
      <c r="Y2040" s="5">
        <v>0</v>
      </c>
      <c r="Z2040" s="5">
        <v>0</v>
      </c>
      <c r="AA2040" s="5">
        <v>0.2</v>
      </c>
      <c r="AB2040" s="5">
        <v>0</v>
      </c>
      <c r="AC2040" s="5">
        <v>0</v>
      </c>
      <c r="AD2040" s="5">
        <v>0</v>
      </c>
      <c r="AE2040" s="2">
        <v>3</v>
      </c>
      <c r="AF2040" s="2">
        <v>0</v>
      </c>
      <c r="AG2040" s="2">
        <v>0</v>
      </c>
      <c r="AH2040" s="2">
        <v>0</v>
      </c>
      <c r="AI2040" s="2">
        <v>0</v>
      </c>
      <c r="AJ2040" s="2">
        <v>1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 t="s">
        <v>4</v>
      </c>
      <c r="AT2040" s="2" t="s">
        <v>4</v>
      </c>
    </row>
    <row r="2041" spans="1:46" x14ac:dyDescent="0.2">
      <c r="A2041" s="2">
        <v>1651245</v>
      </c>
      <c r="B2041" s="2">
        <v>841843</v>
      </c>
      <c r="C2041" s="7">
        <v>22.0683784484863</v>
      </c>
      <c r="D2041" s="7">
        <v>40.622234344482401</v>
      </c>
      <c r="E2041" s="19" t="s">
        <v>2625</v>
      </c>
      <c r="F2041" s="46">
        <f>INDEX(Δεδομένα!$P:$P,MATCH('2021'!E2041,Δεδομένα!$O:$O,0))</f>
        <v>65</v>
      </c>
      <c r="G2041" s="49" t="s">
        <v>2531</v>
      </c>
      <c r="H2041" s="51" t="str">
        <f>INDEX(Δεδομένα!B$1:B$51,MATCH('2021'!G2041,Δεδομένα!A$1:A$51,0))</f>
        <v>ΚΕΝΤΡΙΚΗΣ ΜΑΚΕΔΟΝΙΑΣ</v>
      </c>
      <c r="I2041" s="53">
        <f>INDEX(Δεδομένα!E$1:E$13,MATCH('2021'!H2041,Δεδομένα!D$1:D$13,0))</f>
        <v>3</v>
      </c>
      <c r="J2041" s="4">
        <v>44286</v>
      </c>
      <c r="K2041" s="3" t="s">
        <v>221</v>
      </c>
      <c r="L2041" s="17" t="str">
        <f t="shared" si="140"/>
        <v>31/03/2021 16:15</v>
      </c>
      <c r="M2041" s="4">
        <v>44286</v>
      </c>
      <c r="N2041" s="3" t="s">
        <v>1161</v>
      </c>
      <c r="O2041" s="17" t="str">
        <f t="shared" si="141"/>
        <v>31/03/2021 16:43</v>
      </c>
      <c r="P2041" s="24">
        <f t="shared" si="142"/>
        <v>1.9444444442342501E-2</v>
      </c>
      <c r="Q2041" s="28">
        <v>0</v>
      </c>
      <c r="R2041" s="27">
        <f t="shared" si="143"/>
        <v>27.999999996973202</v>
      </c>
      <c r="S2041" s="3" t="s">
        <v>4</v>
      </c>
      <c r="T2041" s="3" t="s">
        <v>2626</v>
      </c>
      <c r="U2041" s="3" t="s">
        <v>2627</v>
      </c>
      <c r="V2041" s="3" t="s">
        <v>2646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0.1</v>
      </c>
      <c r="AC2041" s="5">
        <v>0</v>
      </c>
      <c r="AD2041" s="5">
        <v>0</v>
      </c>
      <c r="AE2041" s="2">
        <v>2</v>
      </c>
      <c r="AF2041" s="2">
        <v>0</v>
      </c>
      <c r="AG2041" s="2">
        <v>0</v>
      </c>
      <c r="AH2041" s="2">
        <v>0</v>
      </c>
      <c r="AI2041" s="2">
        <v>0</v>
      </c>
      <c r="AJ2041" s="2">
        <v>1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 t="s">
        <v>4</v>
      </c>
      <c r="AT2041" s="2" t="s">
        <v>4</v>
      </c>
    </row>
    <row r="2042" spans="1:46" x14ac:dyDescent="0.2">
      <c r="A2042" s="2">
        <v>1651269</v>
      </c>
      <c r="B2042" s="2">
        <v>841836</v>
      </c>
      <c r="C2042" s="7">
        <v>22.187971767987101</v>
      </c>
      <c r="D2042" s="7">
        <v>40.6765561409916</v>
      </c>
      <c r="E2042" s="19" t="s">
        <v>2625</v>
      </c>
      <c r="F2042" s="46">
        <f>INDEX(Δεδομένα!$P:$P,MATCH('2021'!E2042,Δεδομένα!$O:$O,0))</f>
        <v>65</v>
      </c>
      <c r="G2042" s="49" t="s">
        <v>2531</v>
      </c>
      <c r="H2042" s="51" t="str">
        <f>INDEX(Δεδομένα!B$1:B$51,MATCH('2021'!G2042,Δεδομένα!A$1:A$51,0))</f>
        <v>ΚΕΝΤΡΙΚΗΣ ΜΑΚΕΔΟΝΙΑΣ</v>
      </c>
      <c r="I2042" s="53">
        <f>INDEX(Δεδομένα!E$1:E$13,MATCH('2021'!H2042,Δεδομένα!D$1:D$13,0))</f>
        <v>3</v>
      </c>
      <c r="J2042" s="4">
        <v>44286</v>
      </c>
      <c r="K2042" s="3" t="s">
        <v>1809</v>
      </c>
      <c r="L2042" s="17" t="str">
        <f t="shared" si="140"/>
        <v>31/03/2021 16:26</v>
      </c>
      <c r="M2042" s="4">
        <v>44286</v>
      </c>
      <c r="N2042" s="3" t="s">
        <v>1024</v>
      </c>
      <c r="O2042" s="17" t="str">
        <f t="shared" si="141"/>
        <v>31/03/2021 18:17</v>
      </c>
      <c r="P2042" s="24">
        <f t="shared" si="142"/>
        <v>7.7083333337213844E-2</v>
      </c>
      <c r="Q2042" s="28">
        <v>0</v>
      </c>
      <c r="R2042" s="27">
        <f t="shared" si="143"/>
        <v>111.00000000558794</v>
      </c>
      <c r="S2042" s="3" t="s">
        <v>4</v>
      </c>
      <c r="T2042" s="3" t="s">
        <v>2626</v>
      </c>
      <c r="U2042" s="3" t="s">
        <v>4</v>
      </c>
      <c r="V2042" s="3" t="s">
        <v>2644</v>
      </c>
      <c r="W2042" s="5">
        <v>0</v>
      </c>
      <c r="X2042" s="5">
        <v>0</v>
      </c>
      <c r="Y2042" s="5">
        <v>0</v>
      </c>
      <c r="Z2042" s="5">
        <v>0</v>
      </c>
      <c r="AA2042" s="5">
        <v>0.5</v>
      </c>
      <c r="AB2042" s="5">
        <v>0</v>
      </c>
      <c r="AC2042" s="5">
        <v>0</v>
      </c>
      <c r="AD2042" s="5">
        <v>0</v>
      </c>
      <c r="AE2042" s="2">
        <v>2</v>
      </c>
      <c r="AF2042" s="2">
        <v>0</v>
      </c>
      <c r="AG2042" s="2">
        <v>0</v>
      </c>
      <c r="AH2042" s="2">
        <v>0</v>
      </c>
      <c r="AI2042" s="2">
        <v>0</v>
      </c>
      <c r="AJ2042" s="2">
        <v>1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 t="s">
        <v>4</v>
      </c>
      <c r="AT2042" s="2" t="s">
        <v>4</v>
      </c>
    </row>
    <row r="2043" spans="1:46" x14ac:dyDescent="0.2">
      <c r="A2043" s="2">
        <v>1651810</v>
      </c>
      <c r="B2043" s="2">
        <v>842031</v>
      </c>
      <c r="E2043" s="19" t="s">
        <v>2625</v>
      </c>
      <c r="F2043" s="46">
        <f>INDEX(Δεδομένα!$P:$P,MATCH('2021'!E2043,Δεδομένα!$O:$O,0))</f>
        <v>65</v>
      </c>
      <c r="G2043" s="49" t="s">
        <v>2531</v>
      </c>
      <c r="H2043" s="51" t="str">
        <f>INDEX(Δεδομένα!B$1:B$51,MATCH('2021'!G2043,Δεδομένα!A$1:A$51,0))</f>
        <v>ΚΕΝΤΡΙΚΗΣ ΜΑΚΕΔΟΝΙΑΣ</v>
      </c>
      <c r="I2043" s="53">
        <f>INDEX(Δεδομένα!E$1:E$13,MATCH('2021'!H2043,Δεδομένα!D$1:D$13,0))</f>
        <v>3</v>
      </c>
      <c r="J2043" s="4">
        <v>44287</v>
      </c>
      <c r="K2043" s="3" t="s">
        <v>127</v>
      </c>
      <c r="L2043" s="17" t="str">
        <f t="shared" si="140"/>
        <v>01/04/2021 11:40</v>
      </c>
      <c r="M2043" s="4">
        <v>44287</v>
      </c>
      <c r="N2043" s="3" t="s">
        <v>593</v>
      </c>
      <c r="O2043" s="17" t="str">
        <f t="shared" si="141"/>
        <v>01/04/2021 11:44</v>
      </c>
      <c r="P2043" s="24">
        <f t="shared" si="142"/>
        <v>2.7777777795563452E-3</v>
      </c>
      <c r="Q2043" s="28">
        <v>0</v>
      </c>
      <c r="R2043" s="27">
        <f t="shared" si="143"/>
        <v>4.0000000025611371</v>
      </c>
      <c r="S2043" s="3" t="s">
        <v>4</v>
      </c>
      <c r="T2043" s="3" t="s">
        <v>2626</v>
      </c>
      <c r="U2043" s="3" t="s">
        <v>2627</v>
      </c>
      <c r="V2043" s="3" t="s">
        <v>2647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0.1</v>
      </c>
      <c r="AC2043" s="5">
        <v>0</v>
      </c>
      <c r="AD2043" s="5">
        <v>0</v>
      </c>
      <c r="AE2043" s="2">
        <v>3</v>
      </c>
      <c r="AF2043" s="2">
        <v>0</v>
      </c>
      <c r="AG2043" s="2">
        <v>0</v>
      </c>
      <c r="AH2043" s="2">
        <v>0</v>
      </c>
      <c r="AI2043" s="2">
        <v>0</v>
      </c>
      <c r="AJ2043" s="2">
        <v>1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 t="s">
        <v>4</v>
      </c>
      <c r="AT2043" s="2" t="s">
        <v>4</v>
      </c>
    </row>
    <row r="2044" spans="1:46" x14ac:dyDescent="0.2">
      <c r="A2044" s="2">
        <v>1652261</v>
      </c>
      <c r="B2044" s="2">
        <v>843170</v>
      </c>
      <c r="C2044" s="7">
        <v>22.183506205905299</v>
      </c>
      <c r="D2044" s="7">
        <v>40.673892980755497</v>
      </c>
      <c r="E2044" s="19" t="s">
        <v>2625</v>
      </c>
      <c r="F2044" s="46">
        <f>INDEX(Δεδομένα!$P:$P,MATCH('2021'!E2044,Δεδομένα!$O:$O,0))</f>
        <v>65</v>
      </c>
      <c r="G2044" s="49" t="s">
        <v>2531</v>
      </c>
      <c r="H2044" s="51" t="str">
        <f>INDEX(Δεδομένα!B$1:B$51,MATCH('2021'!G2044,Δεδομένα!A$1:A$51,0))</f>
        <v>ΚΕΝΤΡΙΚΗΣ ΜΑΚΕΔΟΝΙΑΣ</v>
      </c>
      <c r="I2044" s="53">
        <f>INDEX(Δεδομένα!E$1:E$13,MATCH('2021'!H2044,Δεδομένα!D$1:D$13,0))</f>
        <v>3</v>
      </c>
      <c r="J2044" s="4">
        <v>44291</v>
      </c>
      <c r="K2044" s="3" t="s">
        <v>164</v>
      </c>
      <c r="L2044" s="17" t="str">
        <f t="shared" si="140"/>
        <v>05/04/2021 19:13</v>
      </c>
      <c r="M2044" s="4">
        <v>44291</v>
      </c>
      <c r="N2044" s="3" t="s">
        <v>644</v>
      </c>
      <c r="O2044" s="17" t="str">
        <f t="shared" si="141"/>
        <v>05/04/2021 20:57</v>
      </c>
      <c r="P2044" s="24">
        <f t="shared" si="142"/>
        <v>7.2222222224809229E-2</v>
      </c>
      <c r="Q2044" s="28">
        <v>0</v>
      </c>
      <c r="R2044" s="27">
        <f t="shared" si="143"/>
        <v>104.00000000372529</v>
      </c>
      <c r="S2044" s="3" t="s">
        <v>4</v>
      </c>
      <c r="T2044" s="3" t="s">
        <v>2626</v>
      </c>
      <c r="U2044" s="3" t="s">
        <v>4</v>
      </c>
      <c r="V2044" s="3" t="s">
        <v>2648</v>
      </c>
      <c r="W2044" s="5">
        <v>0</v>
      </c>
      <c r="X2044" s="5">
        <v>0</v>
      </c>
      <c r="Y2044" s="5">
        <v>0</v>
      </c>
      <c r="Z2044" s="5">
        <v>6</v>
      </c>
      <c r="AA2044" s="5">
        <v>0</v>
      </c>
      <c r="AB2044" s="5">
        <v>0</v>
      </c>
      <c r="AC2044" s="5">
        <v>0</v>
      </c>
      <c r="AD2044" s="5">
        <v>0</v>
      </c>
      <c r="AE2044" s="2">
        <v>4</v>
      </c>
      <c r="AF2044" s="2">
        <v>0</v>
      </c>
      <c r="AG2044" s="2">
        <v>0</v>
      </c>
      <c r="AH2044" s="2">
        <v>0</v>
      </c>
      <c r="AI2044" s="2">
        <v>0</v>
      </c>
      <c r="AJ2044" s="2">
        <v>2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 t="s">
        <v>4</v>
      </c>
      <c r="AT2044" s="2" t="s">
        <v>4</v>
      </c>
    </row>
    <row r="2045" spans="1:46" x14ac:dyDescent="0.2">
      <c r="A2045" s="2">
        <v>1652701</v>
      </c>
      <c r="B2045" s="2">
        <v>843532</v>
      </c>
      <c r="C2045" s="7">
        <v>22.2429802957741</v>
      </c>
      <c r="D2045" s="7">
        <v>40.669358363494098</v>
      </c>
      <c r="E2045" s="19" t="s">
        <v>2625</v>
      </c>
      <c r="F2045" s="46">
        <f>INDEX(Δεδομένα!$P:$P,MATCH('2021'!E2045,Δεδομένα!$O:$O,0))</f>
        <v>65</v>
      </c>
      <c r="G2045" s="49" t="s">
        <v>2531</v>
      </c>
      <c r="H2045" s="51" t="str">
        <f>INDEX(Δεδομένα!B$1:B$51,MATCH('2021'!G2045,Δεδομένα!A$1:A$51,0))</f>
        <v>ΚΕΝΤΡΙΚΗΣ ΜΑΚΕΔΟΝΙΑΣ</v>
      </c>
      <c r="I2045" s="53">
        <f>INDEX(Δεδομένα!E$1:E$13,MATCH('2021'!H2045,Δεδομένα!D$1:D$13,0))</f>
        <v>3</v>
      </c>
      <c r="J2045" s="4">
        <v>44293</v>
      </c>
      <c r="K2045" s="3" t="s">
        <v>552</v>
      </c>
      <c r="L2045" s="17" t="str">
        <f t="shared" si="140"/>
        <v>07/04/2021 13:00</v>
      </c>
      <c r="M2045" s="4">
        <v>44293</v>
      </c>
      <c r="N2045" s="3" t="s">
        <v>196</v>
      </c>
      <c r="O2045" s="17" t="str">
        <f t="shared" si="141"/>
        <v>07/04/2021 14:15</v>
      </c>
      <c r="P2045" s="24">
        <f t="shared" si="142"/>
        <v>5.2083333335758653E-2</v>
      </c>
      <c r="Q2045" s="28">
        <v>0</v>
      </c>
      <c r="R2045" s="27">
        <f t="shared" si="143"/>
        <v>75.00000000349246</v>
      </c>
      <c r="S2045" s="3" t="s">
        <v>4</v>
      </c>
      <c r="T2045" s="3" t="s">
        <v>2626</v>
      </c>
      <c r="U2045" s="3" t="s">
        <v>4</v>
      </c>
      <c r="V2045" s="3" t="s">
        <v>2649</v>
      </c>
      <c r="W2045" s="5">
        <v>0</v>
      </c>
      <c r="X2045" s="5">
        <v>0</v>
      </c>
      <c r="Y2045" s="5">
        <v>0</v>
      </c>
      <c r="Z2045" s="5">
        <v>0</v>
      </c>
      <c r="AA2045" s="5">
        <v>0.5</v>
      </c>
      <c r="AB2045" s="5">
        <v>4</v>
      </c>
      <c r="AC2045" s="5">
        <v>0</v>
      </c>
      <c r="AD2045" s="5">
        <v>0</v>
      </c>
      <c r="AE2045" s="2">
        <v>3</v>
      </c>
      <c r="AF2045" s="2">
        <v>0</v>
      </c>
      <c r="AG2045" s="2">
        <v>0</v>
      </c>
      <c r="AH2045" s="2">
        <v>0</v>
      </c>
      <c r="AI2045" s="2">
        <v>0</v>
      </c>
      <c r="AJ2045" s="2">
        <v>1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 t="s">
        <v>4</v>
      </c>
      <c r="AT2045" s="2" t="s">
        <v>4</v>
      </c>
    </row>
    <row r="2046" spans="1:46" x14ac:dyDescent="0.2">
      <c r="A2046" s="2">
        <v>1652953</v>
      </c>
      <c r="B2046" s="2">
        <v>843911</v>
      </c>
      <c r="C2046" s="7">
        <v>22.1818612090747</v>
      </c>
      <c r="D2046" s="7">
        <v>40.672625167800298</v>
      </c>
      <c r="E2046" s="19" t="s">
        <v>2625</v>
      </c>
      <c r="F2046" s="46">
        <f>INDEX(Δεδομένα!$P:$P,MATCH('2021'!E2046,Δεδομένα!$O:$O,0))</f>
        <v>65</v>
      </c>
      <c r="G2046" s="49" t="s">
        <v>2531</v>
      </c>
      <c r="H2046" s="51" t="str">
        <f>INDEX(Δεδομένα!B$1:B$51,MATCH('2021'!G2046,Δεδομένα!A$1:A$51,0))</f>
        <v>ΚΕΝΤΡΙΚΗΣ ΜΑΚΕΔΟΝΙΑΣ</v>
      </c>
      <c r="I2046" s="53">
        <f>INDEX(Δεδομένα!E$1:E$13,MATCH('2021'!H2046,Δεδομένα!D$1:D$13,0))</f>
        <v>3</v>
      </c>
      <c r="J2046" s="4">
        <v>44294</v>
      </c>
      <c r="K2046" s="3" t="s">
        <v>1196</v>
      </c>
      <c r="L2046" s="17" t="str">
        <f t="shared" ref="L2046:L2109" si="144">_xlfn.CONCAT(TEXT(J2046,"ηη/μμ/εεε")," ",TEXT(K2046,"ωω:λλ"))</f>
        <v>08/04/2021 19:34</v>
      </c>
      <c r="M2046" s="4">
        <v>44294</v>
      </c>
      <c r="N2046" s="3" t="s">
        <v>952</v>
      </c>
      <c r="O2046" s="17" t="str">
        <f t="shared" ref="O2046:O2109" si="145">_xlfn.CONCAT(TEXT(M2046,"ηη/μμ/εεε")," ",TEXT(N2046,"ωω:λλ"))</f>
        <v>08/04/2021 19:59</v>
      </c>
      <c r="P2046" s="24">
        <f t="shared" ref="P2046:P2109" si="146">O2046-L2046</f>
        <v>1.7361111109494232E-2</v>
      </c>
      <c r="Q2046" s="28">
        <v>0</v>
      </c>
      <c r="R2046" s="27">
        <f t="shared" ref="R2046:R2109" si="147">P2046*(24*60)</f>
        <v>24.999999997671694</v>
      </c>
      <c r="S2046" s="3" t="s">
        <v>4</v>
      </c>
      <c r="T2046" s="3" t="s">
        <v>2626</v>
      </c>
      <c r="U2046" s="3" t="s">
        <v>4</v>
      </c>
      <c r="V2046" s="3" t="s">
        <v>2650</v>
      </c>
      <c r="W2046" s="5">
        <v>0</v>
      </c>
      <c r="X2046" s="5">
        <v>0</v>
      </c>
      <c r="Y2046" s="5">
        <v>0</v>
      </c>
      <c r="Z2046" s="5">
        <v>0</v>
      </c>
      <c r="AA2046" s="5">
        <v>1</v>
      </c>
      <c r="AB2046" s="5">
        <v>0</v>
      </c>
      <c r="AC2046" s="5">
        <v>0</v>
      </c>
      <c r="AD2046" s="5">
        <v>0</v>
      </c>
      <c r="AE2046" s="2">
        <v>2</v>
      </c>
      <c r="AF2046" s="2">
        <v>0</v>
      </c>
      <c r="AG2046" s="2">
        <v>0</v>
      </c>
      <c r="AH2046" s="2">
        <v>0</v>
      </c>
      <c r="AI2046" s="2">
        <v>0</v>
      </c>
      <c r="AJ2046" s="2">
        <v>1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 t="s">
        <v>4</v>
      </c>
      <c r="AT2046" s="2" t="s">
        <v>4</v>
      </c>
    </row>
    <row r="2047" spans="1:46" x14ac:dyDescent="0.2">
      <c r="A2047" s="2">
        <v>1653360</v>
      </c>
      <c r="B2047" s="2">
        <v>844512</v>
      </c>
      <c r="C2047" s="7">
        <v>22.208772421346101</v>
      </c>
      <c r="D2047" s="7">
        <v>40.693814437796703</v>
      </c>
      <c r="E2047" s="19" t="s">
        <v>2625</v>
      </c>
      <c r="F2047" s="46">
        <f>INDEX(Δεδομένα!$P:$P,MATCH('2021'!E2047,Δεδομένα!$O:$O,0))</f>
        <v>65</v>
      </c>
      <c r="G2047" s="49" t="s">
        <v>2531</v>
      </c>
      <c r="H2047" s="51" t="str">
        <f>INDEX(Δεδομένα!B$1:B$51,MATCH('2021'!G2047,Δεδομένα!A$1:A$51,0))</f>
        <v>ΚΕΝΤΡΙΚΗΣ ΜΑΚΕΔΟΝΙΑΣ</v>
      </c>
      <c r="I2047" s="53">
        <f>INDEX(Δεδομένα!E$1:E$13,MATCH('2021'!H2047,Δεδομένα!D$1:D$13,0))</f>
        <v>3</v>
      </c>
      <c r="J2047" s="4">
        <v>44296</v>
      </c>
      <c r="K2047" s="3" t="s">
        <v>566</v>
      </c>
      <c r="L2047" s="17" t="str">
        <f t="shared" si="144"/>
        <v>10/04/2021 18:40</v>
      </c>
      <c r="M2047" s="4">
        <v>44296</v>
      </c>
      <c r="N2047" s="3" t="s">
        <v>111</v>
      </c>
      <c r="O2047" s="17" t="str">
        <f t="shared" si="145"/>
        <v>10/04/2021 19:20</v>
      </c>
      <c r="P2047" s="24">
        <f t="shared" si="146"/>
        <v>2.7777777773735579E-2</v>
      </c>
      <c r="Q2047" s="28">
        <v>0</v>
      </c>
      <c r="R2047" s="27">
        <f t="shared" si="147"/>
        <v>39.999999994179234</v>
      </c>
      <c r="S2047" s="3" t="s">
        <v>4</v>
      </c>
      <c r="T2047" s="3" t="s">
        <v>2626</v>
      </c>
      <c r="U2047" s="3" t="s">
        <v>2627</v>
      </c>
      <c r="V2047" s="3" t="s">
        <v>2651</v>
      </c>
      <c r="W2047" s="5">
        <v>0</v>
      </c>
      <c r="X2047" s="5">
        <v>0</v>
      </c>
      <c r="Y2047" s="5">
        <v>0</v>
      </c>
      <c r="Z2047" s="5">
        <v>4</v>
      </c>
      <c r="AA2047" s="5">
        <v>1</v>
      </c>
      <c r="AB2047" s="5">
        <v>0</v>
      </c>
      <c r="AC2047" s="5">
        <v>0</v>
      </c>
      <c r="AD2047" s="5">
        <v>0</v>
      </c>
      <c r="AE2047" s="2">
        <v>3</v>
      </c>
      <c r="AF2047" s="2">
        <v>0</v>
      </c>
      <c r="AG2047" s="2">
        <v>0</v>
      </c>
      <c r="AH2047" s="2">
        <v>0</v>
      </c>
      <c r="AI2047" s="2">
        <v>0</v>
      </c>
      <c r="AJ2047" s="2">
        <v>1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 t="s">
        <v>4</v>
      </c>
      <c r="AT2047" s="2" t="s">
        <v>4</v>
      </c>
    </row>
    <row r="2048" spans="1:46" x14ac:dyDescent="0.2">
      <c r="A2048" s="2">
        <v>1653370</v>
      </c>
      <c r="B2048" s="2">
        <v>844802</v>
      </c>
      <c r="C2048" s="7">
        <v>22.1281230083084</v>
      </c>
      <c r="D2048" s="7">
        <v>40.635156383073301</v>
      </c>
      <c r="E2048" s="19" t="s">
        <v>2625</v>
      </c>
      <c r="F2048" s="46">
        <f>INDEX(Δεδομένα!$P:$P,MATCH('2021'!E2048,Δεδομένα!$O:$O,0))</f>
        <v>65</v>
      </c>
      <c r="G2048" s="49" t="s">
        <v>2531</v>
      </c>
      <c r="H2048" s="51" t="str">
        <f>INDEX(Δεδομένα!B$1:B$51,MATCH('2021'!G2048,Δεδομένα!A$1:A$51,0))</f>
        <v>ΚΕΝΤΡΙΚΗΣ ΜΑΚΕΔΟΝΙΑΣ</v>
      </c>
      <c r="I2048" s="53">
        <f>INDEX(Δεδομένα!E$1:E$13,MATCH('2021'!H2048,Δεδομένα!D$1:D$13,0))</f>
        <v>3</v>
      </c>
      <c r="J2048" s="4">
        <v>44297</v>
      </c>
      <c r="K2048" s="3" t="s">
        <v>632</v>
      </c>
      <c r="L2048" s="17" t="str">
        <f t="shared" si="144"/>
        <v>11/04/2021 15:43</v>
      </c>
      <c r="M2048" s="4">
        <v>44297</v>
      </c>
      <c r="N2048" s="3" t="s">
        <v>461</v>
      </c>
      <c r="O2048" s="17" t="str">
        <f t="shared" si="145"/>
        <v>11/04/2021 17:00</v>
      </c>
      <c r="P2048" s="24">
        <f t="shared" si="146"/>
        <v>5.3472222221898846E-2</v>
      </c>
      <c r="Q2048" s="28">
        <v>0</v>
      </c>
      <c r="R2048" s="27">
        <f t="shared" si="147"/>
        <v>76.999999999534339</v>
      </c>
      <c r="S2048" s="3" t="s">
        <v>4</v>
      </c>
      <c r="T2048" s="3" t="s">
        <v>2626</v>
      </c>
      <c r="U2048" s="3" t="s">
        <v>2629</v>
      </c>
      <c r="V2048" s="3" t="s">
        <v>2652</v>
      </c>
      <c r="W2048" s="5">
        <v>0</v>
      </c>
      <c r="X2048" s="5">
        <v>0</v>
      </c>
      <c r="Y2048" s="5">
        <v>0</v>
      </c>
      <c r="Z2048" s="5">
        <v>2.5</v>
      </c>
      <c r="AA2048" s="5">
        <v>0.5</v>
      </c>
      <c r="AB2048" s="5">
        <v>0</v>
      </c>
      <c r="AC2048" s="5">
        <v>0</v>
      </c>
      <c r="AD2048" s="5">
        <v>0</v>
      </c>
      <c r="AE2048" s="2">
        <v>3</v>
      </c>
      <c r="AF2048" s="2">
        <v>0</v>
      </c>
      <c r="AG2048" s="2">
        <v>0</v>
      </c>
      <c r="AH2048" s="2">
        <v>0</v>
      </c>
      <c r="AI2048" s="2">
        <v>0</v>
      </c>
      <c r="AJ2048" s="2">
        <v>1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 t="s">
        <v>4</v>
      </c>
      <c r="AT2048" s="2" t="s">
        <v>4</v>
      </c>
    </row>
    <row r="2049" spans="1:46" x14ac:dyDescent="0.2">
      <c r="A2049" s="2">
        <v>1658348</v>
      </c>
      <c r="B2049" s="2">
        <v>850430</v>
      </c>
      <c r="C2049" s="7">
        <v>22.134534672301001</v>
      </c>
      <c r="D2049" s="7">
        <v>40.643980006601701</v>
      </c>
      <c r="E2049" s="19" t="s">
        <v>2625</v>
      </c>
      <c r="F2049" s="46">
        <f>INDEX(Δεδομένα!$P:$P,MATCH('2021'!E2049,Δεδομένα!$O:$O,0))</f>
        <v>65</v>
      </c>
      <c r="G2049" s="49" t="s">
        <v>2531</v>
      </c>
      <c r="H2049" s="51" t="str">
        <f>INDEX(Δεδομένα!B$1:B$51,MATCH('2021'!G2049,Δεδομένα!A$1:A$51,0))</f>
        <v>ΚΕΝΤΡΙΚΗΣ ΜΑΚΕΔΟΝΙΑΣ</v>
      </c>
      <c r="I2049" s="53">
        <f>INDEX(Δεδομένα!E$1:E$13,MATCH('2021'!H2049,Δεδομένα!D$1:D$13,0))</f>
        <v>3</v>
      </c>
      <c r="J2049" s="4">
        <v>44319</v>
      </c>
      <c r="K2049" s="3" t="s">
        <v>241</v>
      </c>
      <c r="L2049" s="17" t="str">
        <f t="shared" si="144"/>
        <v>03/05/2021 13:15</v>
      </c>
      <c r="M2049" s="4">
        <v>44319</v>
      </c>
      <c r="N2049" s="3" t="s">
        <v>109</v>
      </c>
      <c r="O2049" s="17" t="str">
        <f t="shared" si="145"/>
        <v>03/05/2021 15:50</v>
      </c>
      <c r="P2049" s="24">
        <f t="shared" si="146"/>
        <v>0.10763888888322981</v>
      </c>
      <c r="Q2049" s="28">
        <v>0</v>
      </c>
      <c r="R2049" s="27">
        <f t="shared" si="147"/>
        <v>154.99999999185093</v>
      </c>
      <c r="S2049" s="3" t="s">
        <v>4</v>
      </c>
      <c r="T2049" s="3" t="s">
        <v>2626</v>
      </c>
      <c r="U2049" s="3" t="s">
        <v>2629</v>
      </c>
      <c r="V2049" s="3" t="s">
        <v>2653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12</v>
      </c>
      <c r="AC2049" s="5">
        <v>0</v>
      </c>
      <c r="AD2049" s="5">
        <v>0</v>
      </c>
      <c r="AE2049" s="2">
        <v>4</v>
      </c>
      <c r="AF2049" s="2">
        <v>0</v>
      </c>
      <c r="AG2049" s="2">
        <v>0</v>
      </c>
      <c r="AH2049" s="2">
        <v>0</v>
      </c>
      <c r="AI2049" s="2">
        <v>0</v>
      </c>
      <c r="AJ2049" s="2">
        <v>2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 t="s">
        <v>4</v>
      </c>
      <c r="AT2049" s="2" t="s">
        <v>4</v>
      </c>
    </row>
    <row r="2050" spans="1:46" x14ac:dyDescent="0.2">
      <c r="A2050" s="2">
        <v>1660621</v>
      </c>
      <c r="B2050" s="2">
        <v>852171</v>
      </c>
      <c r="C2050" s="7">
        <v>22.164027012557799</v>
      </c>
      <c r="D2050" s="7">
        <v>40.615215136938602</v>
      </c>
      <c r="E2050" s="19" t="s">
        <v>2625</v>
      </c>
      <c r="F2050" s="46">
        <f>INDEX(Δεδομένα!$P:$P,MATCH('2021'!E2050,Δεδομένα!$O:$O,0))</f>
        <v>65</v>
      </c>
      <c r="G2050" s="49" t="s">
        <v>2531</v>
      </c>
      <c r="H2050" s="51" t="str">
        <f>INDEX(Δεδομένα!B$1:B$51,MATCH('2021'!G2050,Δεδομένα!A$1:A$51,0))</f>
        <v>ΚΕΝΤΡΙΚΗΣ ΜΑΚΕΔΟΝΙΑΣ</v>
      </c>
      <c r="I2050" s="53">
        <f>INDEX(Δεδομένα!E$1:E$13,MATCH('2021'!H2050,Δεδομένα!D$1:D$13,0))</f>
        <v>3</v>
      </c>
      <c r="J2050" s="4">
        <v>44326</v>
      </c>
      <c r="K2050" s="3" t="s">
        <v>362</v>
      </c>
      <c r="L2050" s="17" t="str">
        <f t="shared" si="144"/>
        <v>10/05/2021 15:20</v>
      </c>
      <c r="M2050" s="4">
        <v>44326</v>
      </c>
      <c r="N2050" s="3" t="s">
        <v>411</v>
      </c>
      <c r="O2050" s="17" t="str">
        <f t="shared" si="145"/>
        <v>10/05/2021 17:10</v>
      </c>
      <c r="P2050" s="24">
        <f t="shared" si="146"/>
        <v>7.6388888890505768E-2</v>
      </c>
      <c r="Q2050" s="28">
        <v>0</v>
      </c>
      <c r="R2050" s="27">
        <f t="shared" si="147"/>
        <v>110.00000000232831</v>
      </c>
      <c r="S2050" s="3" t="s">
        <v>4</v>
      </c>
      <c r="T2050" s="3" t="s">
        <v>2626</v>
      </c>
      <c r="U2050" s="3" t="s">
        <v>2654</v>
      </c>
      <c r="V2050" s="3" t="s">
        <v>2655</v>
      </c>
      <c r="W2050" s="5">
        <v>0</v>
      </c>
      <c r="X2050" s="5">
        <v>0</v>
      </c>
      <c r="Y2050" s="5">
        <v>0</v>
      </c>
      <c r="Z2050" s="5">
        <v>0</v>
      </c>
      <c r="AA2050" s="5">
        <v>1.5</v>
      </c>
      <c r="AB2050" s="5">
        <v>0</v>
      </c>
      <c r="AC2050" s="5">
        <v>1.5</v>
      </c>
      <c r="AD2050" s="5">
        <v>0</v>
      </c>
      <c r="AE2050" s="2">
        <v>3</v>
      </c>
      <c r="AF2050" s="2">
        <v>0</v>
      </c>
      <c r="AG2050" s="2">
        <v>0</v>
      </c>
      <c r="AH2050" s="2">
        <v>0</v>
      </c>
      <c r="AI2050" s="2">
        <v>0</v>
      </c>
      <c r="AJ2050" s="2">
        <v>1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 t="s">
        <v>4</v>
      </c>
      <c r="AT2050" s="2" t="s">
        <v>4</v>
      </c>
    </row>
    <row r="2051" spans="1:46" x14ac:dyDescent="0.2">
      <c r="A2051" s="2">
        <v>1662818</v>
      </c>
      <c r="B2051" s="2">
        <v>854074</v>
      </c>
      <c r="C2051" s="7">
        <v>22.1155432580987</v>
      </c>
      <c r="D2051" s="7">
        <v>40.630912204690098</v>
      </c>
      <c r="E2051" s="19" t="s">
        <v>2625</v>
      </c>
      <c r="F2051" s="46">
        <f>INDEX(Δεδομένα!$P:$P,MATCH('2021'!E2051,Δεδομένα!$O:$O,0))</f>
        <v>65</v>
      </c>
      <c r="G2051" s="49" t="s">
        <v>2531</v>
      </c>
      <c r="H2051" s="51" t="str">
        <f>INDEX(Δεδομένα!B$1:B$51,MATCH('2021'!G2051,Δεδομένα!A$1:A$51,0))</f>
        <v>ΚΕΝΤΡΙΚΗΣ ΜΑΚΕΔΟΝΙΑΣ</v>
      </c>
      <c r="I2051" s="53">
        <f>INDEX(Δεδομένα!E$1:E$13,MATCH('2021'!H2051,Δεδομένα!D$1:D$13,0))</f>
        <v>3</v>
      </c>
      <c r="J2051" s="4">
        <v>44334</v>
      </c>
      <c r="K2051" s="3" t="s">
        <v>1233</v>
      </c>
      <c r="L2051" s="17" t="str">
        <f t="shared" si="144"/>
        <v>18/05/2021 16:45</v>
      </c>
      <c r="M2051" s="4">
        <v>44334</v>
      </c>
      <c r="N2051" s="3" t="s">
        <v>563</v>
      </c>
      <c r="O2051" s="17" t="str">
        <f t="shared" si="145"/>
        <v>18/05/2021 17:15</v>
      </c>
      <c r="P2051" s="24">
        <f t="shared" si="146"/>
        <v>2.0833333335758653E-2</v>
      </c>
      <c r="Q2051" s="28">
        <v>0</v>
      </c>
      <c r="R2051" s="27">
        <f t="shared" si="147"/>
        <v>30.00000000349246</v>
      </c>
      <c r="S2051" s="3" t="s">
        <v>4</v>
      </c>
      <c r="T2051" s="3" t="s">
        <v>2626</v>
      </c>
      <c r="U2051" s="3" t="s">
        <v>2627</v>
      </c>
      <c r="V2051" s="3" t="s">
        <v>2656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0.1</v>
      </c>
      <c r="AC2051" s="5">
        <v>0</v>
      </c>
      <c r="AD2051" s="5">
        <v>0</v>
      </c>
      <c r="AE2051" s="2">
        <v>2</v>
      </c>
      <c r="AF2051" s="2">
        <v>0</v>
      </c>
      <c r="AG2051" s="2">
        <v>0</v>
      </c>
      <c r="AH2051" s="2">
        <v>0</v>
      </c>
      <c r="AI2051" s="2">
        <v>0</v>
      </c>
      <c r="AJ2051" s="2">
        <v>1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 t="s">
        <v>4</v>
      </c>
      <c r="AT2051" s="2" t="s">
        <v>4</v>
      </c>
    </row>
    <row r="2052" spans="1:46" x14ac:dyDescent="0.2">
      <c r="A2052" s="2">
        <v>1663241</v>
      </c>
      <c r="B2052" s="2">
        <v>854308</v>
      </c>
      <c r="C2052" s="7">
        <v>22.204000505612999</v>
      </c>
      <c r="D2052" s="7">
        <v>40.6244510996465</v>
      </c>
      <c r="E2052" s="19" t="s">
        <v>2625</v>
      </c>
      <c r="F2052" s="46">
        <f>INDEX(Δεδομένα!$P:$P,MATCH('2021'!E2052,Δεδομένα!$O:$O,0))</f>
        <v>65</v>
      </c>
      <c r="G2052" s="49" t="s">
        <v>2531</v>
      </c>
      <c r="H2052" s="51" t="str">
        <f>INDEX(Δεδομένα!B$1:B$51,MATCH('2021'!G2052,Δεδομένα!A$1:A$51,0))</f>
        <v>ΚΕΝΤΡΙΚΗΣ ΜΑΚΕΔΟΝΙΑΣ</v>
      </c>
      <c r="I2052" s="53">
        <f>INDEX(Δεδομένα!E$1:E$13,MATCH('2021'!H2052,Δεδομένα!D$1:D$13,0))</f>
        <v>3</v>
      </c>
      <c r="J2052" s="4">
        <v>44335</v>
      </c>
      <c r="K2052" s="3" t="s">
        <v>529</v>
      </c>
      <c r="L2052" s="17" t="str">
        <f t="shared" si="144"/>
        <v>19/05/2021 14:05</v>
      </c>
      <c r="M2052" s="4">
        <v>44335</v>
      </c>
      <c r="N2052" s="3" t="s">
        <v>656</v>
      </c>
      <c r="O2052" s="17" t="str">
        <f t="shared" si="145"/>
        <v>19/05/2021 14:55</v>
      </c>
      <c r="P2052" s="24">
        <f t="shared" si="146"/>
        <v>3.4722222226264421E-2</v>
      </c>
      <c r="Q2052" s="28">
        <v>0</v>
      </c>
      <c r="R2052" s="27">
        <f t="shared" si="147"/>
        <v>50.000000005820766</v>
      </c>
      <c r="S2052" s="3" t="s">
        <v>4</v>
      </c>
      <c r="T2052" s="3" t="s">
        <v>2626</v>
      </c>
      <c r="U2052" s="3" t="s">
        <v>2654</v>
      </c>
      <c r="V2052" s="3" t="s">
        <v>2657</v>
      </c>
      <c r="W2052" s="5">
        <v>0</v>
      </c>
      <c r="X2052" s="5">
        <v>0</v>
      </c>
      <c r="Y2052" s="5">
        <v>0</v>
      </c>
      <c r="Z2052" s="5">
        <v>0</v>
      </c>
      <c r="AA2052" s="5">
        <v>0.2</v>
      </c>
      <c r="AB2052" s="5">
        <v>0</v>
      </c>
      <c r="AC2052" s="5">
        <v>0</v>
      </c>
      <c r="AD2052" s="5">
        <v>0</v>
      </c>
      <c r="AE2052" s="2">
        <v>2</v>
      </c>
      <c r="AF2052" s="2">
        <v>0</v>
      </c>
      <c r="AG2052" s="2">
        <v>0</v>
      </c>
      <c r="AH2052" s="2">
        <v>0</v>
      </c>
      <c r="AI2052" s="2">
        <v>0</v>
      </c>
      <c r="AJ2052" s="2">
        <v>1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 t="s">
        <v>4</v>
      </c>
      <c r="AT2052" s="2" t="s">
        <v>4</v>
      </c>
    </row>
    <row r="2053" spans="1:46" x14ac:dyDescent="0.2">
      <c r="A2053" s="2">
        <v>1664756</v>
      </c>
      <c r="B2053" s="2">
        <v>856427</v>
      </c>
      <c r="C2053" s="7">
        <v>22.132422067329902</v>
      </c>
      <c r="D2053" s="7">
        <v>40.646398429002602</v>
      </c>
      <c r="E2053" s="19" t="s">
        <v>2625</v>
      </c>
      <c r="F2053" s="46">
        <f>INDEX(Δεδομένα!$P:$P,MATCH('2021'!E2053,Δεδομένα!$O:$O,0))</f>
        <v>65</v>
      </c>
      <c r="G2053" s="49" t="s">
        <v>2531</v>
      </c>
      <c r="H2053" s="51" t="str">
        <f>INDEX(Δεδομένα!B$1:B$51,MATCH('2021'!G2053,Δεδομένα!A$1:A$51,0))</f>
        <v>ΚΕΝΤΡΙΚΗΣ ΜΑΚΕΔΟΝΙΑΣ</v>
      </c>
      <c r="I2053" s="53">
        <f>INDEX(Δεδομένα!E$1:E$13,MATCH('2021'!H2053,Δεδομένα!D$1:D$13,0))</f>
        <v>3</v>
      </c>
      <c r="J2053" s="4">
        <v>44342</v>
      </c>
      <c r="K2053" s="3" t="s">
        <v>2658</v>
      </c>
      <c r="L2053" s="17" t="str">
        <f t="shared" si="144"/>
        <v>26/05/2021 23:46</v>
      </c>
      <c r="M2053" s="4">
        <v>44343</v>
      </c>
      <c r="N2053" s="3" t="s">
        <v>2659</v>
      </c>
      <c r="O2053" s="17" t="str">
        <f t="shared" si="145"/>
        <v>27/05/2021 00:26</v>
      </c>
      <c r="P2053" s="24">
        <f t="shared" si="146"/>
        <v>2.7777777781011537E-2</v>
      </c>
      <c r="Q2053" s="28">
        <v>0</v>
      </c>
      <c r="R2053" s="27">
        <f t="shared" si="147"/>
        <v>40.000000004656613</v>
      </c>
      <c r="S2053" s="3" t="s">
        <v>4</v>
      </c>
      <c r="T2053" s="3" t="s">
        <v>2626</v>
      </c>
      <c r="U2053" s="3" t="s">
        <v>2629</v>
      </c>
      <c r="V2053" s="3" t="s">
        <v>2660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0.1</v>
      </c>
      <c r="AC2053" s="5">
        <v>0</v>
      </c>
      <c r="AD2053" s="5">
        <v>0</v>
      </c>
      <c r="AE2053" s="2">
        <v>3</v>
      </c>
      <c r="AF2053" s="2">
        <v>0</v>
      </c>
      <c r="AG2053" s="2">
        <v>0</v>
      </c>
      <c r="AH2053" s="2">
        <v>0</v>
      </c>
      <c r="AI2053" s="2">
        <v>0</v>
      </c>
      <c r="AJ2053" s="2">
        <v>1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 t="s">
        <v>4</v>
      </c>
      <c r="AT2053" s="2" t="s">
        <v>4</v>
      </c>
    </row>
    <row r="2054" spans="1:46" x14ac:dyDescent="0.2">
      <c r="A2054" s="2">
        <v>1667047</v>
      </c>
      <c r="B2054" s="2">
        <v>858857</v>
      </c>
      <c r="C2054" s="7">
        <v>21.997683120763401</v>
      </c>
      <c r="D2054" s="7">
        <v>40.592131749629701</v>
      </c>
      <c r="E2054" s="19" t="s">
        <v>2625</v>
      </c>
      <c r="F2054" s="46">
        <f>INDEX(Δεδομένα!$P:$P,MATCH('2021'!E2054,Δεδομένα!$O:$O,0))</f>
        <v>65</v>
      </c>
      <c r="G2054" s="49" t="s">
        <v>2531</v>
      </c>
      <c r="H2054" s="51" t="str">
        <f>INDEX(Δεδομένα!B$1:B$51,MATCH('2021'!G2054,Δεδομένα!A$1:A$51,0))</f>
        <v>ΚΕΝΤΡΙΚΗΣ ΜΑΚΕΔΟΝΙΑΣ</v>
      </c>
      <c r="I2054" s="53">
        <f>INDEX(Δεδομένα!E$1:E$13,MATCH('2021'!H2054,Δεδομένα!D$1:D$13,0))</f>
        <v>3</v>
      </c>
      <c r="J2054" s="4">
        <v>44351</v>
      </c>
      <c r="K2054" s="3" t="s">
        <v>976</v>
      </c>
      <c r="L2054" s="17" t="str">
        <f t="shared" si="144"/>
        <v>04/06/2021 19:53</v>
      </c>
      <c r="M2054" s="4">
        <v>44352</v>
      </c>
      <c r="N2054" s="3" t="s">
        <v>513</v>
      </c>
      <c r="O2054" s="17" t="str">
        <f t="shared" si="145"/>
        <v>05/06/2021 01:05</v>
      </c>
      <c r="P2054" s="24">
        <f t="shared" si="146"/>
        <v>0.21666666666715173</v>
      </c>
      <c r="Q2054" s="28">
        <v>0</v>
      </c>
      <c r="R2054" s="27">
        <f t="shared" si="147"/>
        <v>312.00000000069849</v>
      </c>
      <c r="S2054" s="3" t="s">
        <v>4</v>
      </c>
      <c r="T2054" s="3" t="s">
        <v>2626</v>
      </c>
      <c r="U2054" s="3" t="s">
        <v>2627</v>
      </c>
      <c r="V2054" s="3" t="s">
        <v>2661</v>
      </c>
      <c r="W2054" s="5">
        <v>0.1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2">
        <v>9</v>
      </c>
      <c r="AF2054" s="2">
        <v>0</v>
      </c>
      <c r="AG2054" s="2">
        <v>0</v>
      </c>
      <c r="AH2054" s="2">
        <v>0</v>
      </c>
      <c r="AI2054" s="2">
        <v>0</v>
      </c>
      <c r="AJ2054" s="2">
        <v>4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 t="s">
        <v>4</v>
      </c>
      <c r="AT2054" s="2" t="s">
        <v>4</v>
      </c>
    </row>
    <row r="2055" spans="1:46" x14ac:dyDescent="0.2">
      <c r="A2055" s="2">
        <v>1668198</v>
      </c>
      <c r="B2055" s="2">
        <v>859012</v>
      </c>
      <c r="C2055" s="7">
        <v>22.004352205147999</v>
      </c>
      <c r="D2055" s="7">
        <v>40.593248211339201</v>
      </c>
      <c r="E2055" s="19" t="s">
        <v>2625</v>
      </c>
      <c r="F2055" s="46">
        <f>INDEX(Δεδομένα!$P:$P,MATCH('2021'!E2055,Δεδομένα!$O:$O,0))</f>
        <v>65</v>
      </c>
      <c r="G2055" s="49" t="s">
        <v>2531</v>
      </c>
      <c r="H2055" s="51" t="str">
        <f>INDEX(Δεδομένα!B$1:B$51,MATCH('2021'!G2055,Δεδομένα!A$1:A$51,0))</f>
        <v>ΚΕΝΤΡΙΚΗΣ ΜΑΚΕΔΟΝΙΑΣ</v>
      </c>
      <c r="I2055" s="53">
        <f>INDEX(Δεδομένα!E$1:E$13,MATCH('2021'!H2055,Δεδομένα!D$1:D$13,0))</f>
        <v>3</v>
      </c>
      <c r="J2055" s="4">
        <v>44352</v>
      </c>
      <c r="K2055" s="3" t="s">
        <v>345</v>
      </c>
      <c r="L2055" s="17" t="str">
        <f t="shared" si="144"/>
        <v>05/06/2021 12:10</v>
      </c>
      <c r="M2055" s="4">
        <v>44354</v>
      </c>
      <c r="N2055" s="3" t="s">
        <v>531</v>
      </c>
      <c r="O2055" s="17" t="str">
        <f t="shared" si="145"/>
        <v>07/06/2021 14:10</v>
      </c>
      <c r="P2055" s="29">
        <f t="shared" si="146"/>
        <v>2.0833333333357587</v>
      </c>
      <c r="Q2055" s="30">
        <f>2*24</f>
        <v>48</v>
      </c>
      <c r="R2055" s="27">
        <f t="shared" si="147"/>
        <v>3000.0000000034925</v>
      </c>
      <c r="S2055" s="3" t="s">
        <v>4</v>
      </c>
      <c r="T2055" s="3" t="s">
        <v>2626</v>
      </c>
      <c r="U2055" s="3" t="s">
        <v>2627</v>
      </c>
      <c r="V2055" s="3" t="s">
        <v>2662</v>
      </c>
      <c r="W2055" s="5">
        <v>25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2">
        <v>76</v>
      </c>
      <c r="AF2055" s="2">
        <v>31</v>
      </c>
      <c r="AG2055" s="2">
        <v>0</v>
      </c>
      <c r="AH2055" s="2">
        <v>0</v>
      </c>
      <c r="AI2055" s="2">
        <v>16</v>
      </c>
      <c r="AJ2055" s="2">
        <v>18</v>
      </c>
      <c r="AK2055" s="2">
        <v>3</v>
      </c>
      <c r="AL2055" s="2">
        <v>1</v>
      </c>
      <c r="AM2055" s="2">
        <v>2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 t="s">
        <v>4</v>
      </c>
      <c r="AT2055" s="2" t="s">
        <v>4</v>
      </c>
    </row>
    <row r="2056" spans="1:46" x14ac:dyDescent="0.2">
      <c r="A2056" s="2">
        <v>1670048</v>
      </c>
      <c r="B2056" s="2">
        <v>861974</v>
      </c>
      <c r="C2056" s="7">
        <v>22.124619167067799</v>
      </c>
      <c r="D2056" s="7">
        <v>40.619385371895198</v>
      </c>
      <c r="E2056" s="19" t="s">
        <v>2625</v>
      </c>
      <c r="F2056" s="46">
        <f>INDEX(Δεδομένα!$P:$P,MATCH('2021'!E2056,Δεδομένα!$O:$O,0))</f>
        <v>65</v>
      </c>
      <c r="G2056" s="49" t="s">
        <v>2531</v>
      </c>
      <c r="H2056" s="51" t="str">
        <f>INDEX(Δεδομένα!B$1:B$51,MATCH('2021'!G2056,Δεδομένα!A$1:A$51,0))</f>
        <v>ΚΕΝΤΡΙΚΗΣ ΜΑΚΕΔΟΝΙΑΣ</v>
      </c>
      <c r="I2056" s="53">
        <f>INDEX(Δεδομένα!E$1:E$13,MATCH('2021'!H2056,Δεδομένα!D$1:D$13,0))</f>
        <v>3</v>
      </c>
      <c r="J2056" s="4">
        <v>44362</v>
      </c>
      <c r="K2056" s="3" t="s">
        <v>537</v>
      </c>
      <c r="L2056" s="17" t="str">
        <f t="shared" si="144"/>
        <v>15/06/2021 14:02</v>
      </c>
      <c r="M2056" s="4">
        <v>44362</v>
      </c>
      <c r="N2056" s="3" t="s">
        <v>883</v>
      </c>
      <c r="O2056" s="17" t="str">
        <f t="shared" si="145"/>
        <v>15/06/2021 14:18</v>
      </c>
      <c r="P2056" s="24">
        <f t="shared" si="146"/>
        <v>1.1111111110949423E-2</v>
      </c>
      <c r="Q2056" s="28">
        <v>0</v>
      </c>
      <c r="R2056" s="27">
        <f t="shared" si="147"/>
        <v>15.999999999767169</v>
      </c>
      <c r="S2056" s="3" t="s">
        <v>4</v>
      </c>
      <c r="T2056" s="3" t="s">
        <v>2626</v>
      </c>
      <c r="U2056" s="3" t="s">
        <v>2627</v>
      </c>
      <c r="V2056" s="3" t="s">
        <v>2663</v>
      </c>
      <c r="W2056" s="5">
        <v>0</v>
      </c>
      <c r="X2056" s="5">
        <v>0</v>
      </c>
      <c r="Y2056" s="5">
        <v>0</v>
      </c>
      <c r="Z2056" s="5">
        <v>0.05</v>
      </c>
      <c r="AA2056" s="5">
        <v>0</v>
      </c>
      <c r="AB2056" s="5">
        <v>0</v>
      </c>
      <c r="AC2056" s="5">
        <v>0</v>
      </c>
      <c r="AD2056" s="5">
        <v>0</v>
      </c>
      <c r="AE2056" s="2">
        <v>3</v>
      </c>
      <c r="AF2056" s="2">
        <v>0</v>
      </c>
      <c r="AG2056" s="2">
        <v>0</v>
      </c>
      <c r="AH2056" s="2">
        <v>0</v>
      </c>
      <c r="AI2056" s="2">
        <v>0</v>
      </c>
      <c r="AJ2056" s="2">
        <v>1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 t="s">
        <v>4</v>
      </c>
      <c r="AT2056" s="2" t="s">
        <v>4</v>
      </c>
    </row>
    <row r="2057" spans="1:46" x14ac:dyDescent="0.2">
      <c r="A2057" s="2">
        <v>1671278</v>
      </c>
      <c r="B2057" s="2">
        <v>862794</v>
      </c>
      <c r="C2057" s="7">
        <v>22.162999909680899</v>
      </c>
      <c r="D2057" s="7">
        <v>40.694507535436003</v>
      </c>
      <c r="E2057" s="19" t="s">
        <v>2625</v>
      </c>
      <c r="F2057" s="46">
        <f>INDEX(Δεδομένα!$P:$P,MATCH('2021'!E2057,Δεδομένα!$O:$O,0))</f>
        <v>65</v>
      </c>
      <c r="G2057" s="49" t="s">
        <v>2531</v>
      </c>
      <c r="H2057" s="51" t="str">
        <f>INDEX(Δεδομένα!B$1:B$51,MATCH('2021'!G2057,Δεδομένα!A$1:A$51,0))</f>
        <v>ΚΕΝΤΡΙΚΗΣ ΜΑΚΕΔΟΝΙΑΣ</v>
      </c>
      <c r="I2057" s="53">
        <f>INDEX(Δεδομένα!E$1:E$13,MATCH('2021'!H2057,Δεδομένα!D$1:D$13,0))</f>
        <v>3</v>
      </c>
      <c r="J2057" s="4">
        <v>44365</v>
      </c>
      <c r="K2057" s="3" t="s">
        <v>51</v>
      </c>
      <c r="L2057" s="17" t="str">
        <f t="shared" si="144"/>
        <v>18/06/2021 13:22</v>
      </c>
      <c r="M2057" s="4">
        <v>44365</v>
      </c>
      <c r="N2057" s="3" t="s">
        <v>526</v>
      </c>
      <c r="O2057" s="17" t="str">
        <f t="shared" si="145"/>
        <v>18/06/2021 17:05</v>
      </c>
      <c r="P2057" s="24">
        <f t="shared" si="146"/>
        <v>0.15486111111385981</v>
      </c>
      <c r="Q2057" s="28">
        <v>0</v>
      </c>
      <c r="R2057" s="27">
        <f t="shared" si="147"/>
        <v>223.00000000395812</v>
      </c>
      <c r="S2057" s="3" t="s">
        <v>4</v>
      </c>
      <c r="T2057" s="3" t="s">
        <v>2626</v>
      </c>
      <c r="U2057" s="3" t="s">
        <v>2664</v>
      </c>
      <c r="V2057" s="3" t="s">
        <v>2665</v>
      </c>
      <c r="W2057" s="5">
        <v>0</v>
      </c>
      <c r="X2057" s="5">
        <v>0</v>
      </c>
      <c r="Y2057" s="5">
        <v>0</v>
      </c>
      <c r="Z2057" s="5">
        <v>91</v>
      </c>
      <c r="AA2057" s="5">
        <v>0</v>
      </c>
      <c r="AB2057" s="5">
        <v>0</v>
      </c>
      <c r="AC2057" s="5">
        <v>0</v>
      </c>
      <c r="AD2057" s="5">
        <v>0</v>
      </c>
      <c r="AE2057" s="2">
        <v>8</v>
      </c>
      <c r="AF2057" s="2">
        <v>0</v>
      </c>
      <c r="AG2057" s="2">
        <v>0</v>
      </c>
      <c r="AH2057" s="2">
        <v>0</v>
      </c>
      <c r="AI2057" s="2">
        <v>0</v>
      </c>
      <c r="AJ2057" s="2">
        <v>4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 t="s">
        <v>4</v>
      </c>
      <c r="AT2057" s="2" t="s">
        <v>4</v>
      </c>
    </row>
    <row r="2058" spans="1:46" x14ac:dyDescent="0.2">
      <c r="A2058" s="2">
        <v>1671927</v>
      </c>
      <c r="B2058" s="2">
        <v>864246</v>
      </c>
      <c r="C2058" s="7">
        <v>22.135488817652899</v>
      </c>
      <c r="D2058" s="7">
        <v>40.621642906797902</v>
      </c>
      <c r="E2058" s="19" t="s">
        <v>2625</v>
      </c>
      <c r="F2058" s="46">
        <f>INDEX(Δεδομένα!$P:$P,MATCH('2021'!E2058,Δεδομένα!$O:$O,0))</f>
        <v>65</v>
      </c>
      <c r="G2058" s="49" t="s">
        <v>2531</v>
      </c>
      <c r="H2058" s="51" t="str">
        <f>INDEX(Δεδομένα!B$1:B$51,MATCH('2021'!G2058,Δεδομένα!A$1:A$51,0))</f>
        <v>ΚΕΝΤΡΙΚΗΣ ΜΑΚΕΔΟΝΙΑΣ</v>
      </c>
      <c r="I2058" s="53">
        <f>INDEX(Δεδομένα!E$1:E$13,MATCH('2021'!H2058,Δεδομένα!D$1:D$13,0))</f>
        <v>3</v>
      </c>
      <c r="J2058" s="4">
        <v>44370</v>
      </c>
      <c r="K2058" s="3" t="s">
        <v>1701</v>
      </c>
      <c r="L2058" s="17" t="str">
        <f t="shared" si="144"/>
        <v>23/06/2021 17:03</v>
      </c>
      <c r="M2058" s="4">
        <v>44370</v>
      </c>
      <c r="N2058" s="3" t="s">
        <v>1404</v>
      </c>
      <c r="O2058" s="17" t="str">
        <f t="shared" si="145"/>
        <v>23/06/2021 20:24</v>
      </c>
      <c r="P2058" s="24">
        <f t="shared" si="146"/>
        <v>0.13958333332993789</v>
      </c>
      <c r="Q2058" s="28">
        <v>0</v>
      </c>
      <c r="R2058" s="27">
        <f t="shared" si="147"/>
        <v>200.99999999511056</v>
      </c>
      <c r="S2058" s="3" t="s">
        <v>4</v>
      </c>
      <c r="T2058" s="3" t="s">
        <v>2626</v>
      </c>
      <c r="U2058" s="3" t="s">
        <v>2627</v>
      </c>
      <c r="V2058" s="3" t="s">
        <v>2666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4</v>
      </c>
      <c r="AC2058" s="5">
        <v>0</v>
      </c>
      <c r="AD2058" s="5">
        <v>0</v>
      </c>
      <c r="AE2058" s="2">
        <v>6</v>
      </c>
      <c r="AF2058" s="2">
        <v>0</v>
      </c>
      <c r="AG2058" s="2">
        <v>0</v>
      </c>
      <c r="AH2058" s="2">
        <v>0</v>
      </c>
      <c r="AI2058" s="2">
        <v>0</v>
      </c>
      <c r="AJ2058" s="2">
        <v>2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 t="s">
        <v>4</v>
      </c>
      <c r="AT2058" s="2" t="s">
        <v>4</v>
      </c>
    </row>
    <row r="2059" spans="1:46" x14ac:dyDescent="0.2">
      <c r="A2059" s="2">
        <v>1673371</v>
      </c>
      <c r="B2059" s="2">
        <v>865941</v>
      </c>
      <c r="C2059" s="7">
        <v>22.181311244636799</v>
      </c>
      <c r="D2059" s="7">
        <v>40.618457415467503</v>
      </c>
      <c r="E2059" s="19" t="s">
        <v>2625</v>
      </c>
      <c r="F2059" s="46">
        <f>INDEX(Δεδομένα!$P:$P,MATCH('2021'!E2059,Δεδομένα!$O:$O,0))</f>
        <v>65</v>
      </c>
      <c r="G2059" s="49" t="s">
        <v>2531</v>
      </c>
      <c r="H2059" s="51" t="str">
        <f>INDEX(Δεδομένα!B$1:B$51,MATCH('2021'!G2059,Δεδομένα!A$1:A$51,0))</f>
        <v>ΚΕΝΤΡΙΚΗΣ ΜΑΚΕΔΟΝΙΑΣ</v>
      </c>
      <c r="I2059" s="53">
        <f>INDEX(Δεδομένα!E$1:E$13,MATCH('2021'!H2059,Δεδομένα!D$1:D$13,0))</f>
        <v>3</v>
      </c>
      <c r="J2059" s="4">
        <v>44375</v>
      </c>
      <c r="K2059" s="3" t="s">
        <v>269</v>
      </c>
      <c r="L2059" s="17" t="str">
        <f t="shared" si="144"/>
        <v>28/06/2021 18:19</v>
      </c>
      <c r="M2059" s="4">
        <v>44375</v>
      </c>
      <c r="N2059" s="3" t="s">
        <v>342</v>
      </c>
      <c r="O2059" s="17" t="str">
        <f t="shared" si="145"/>
        <v>28/06/2021 19:07</v>
      </c>
      <c r="P2059" s="24">
        <f t="shared" si="146"/>
        <v>3.3333333332848269E-2</v>
      </c>
      <c r="Q2059" s="28">
        <v>0</v>
      </c>
      <c r="R2059" s="27">
        <f t="shared" si="147"/>
        <v>47.999999999301508</v>
      </c>
      <c r="S2059" s="3" t="s">
        <v>4</v>
      </c>
      <c r="T2059" s="3" t="s">
        <v>2626</v>
      </c>
      <c r="U2059" s="3" t="s">
        <v>4</v>
      </c>
      <c r="V2059" s="3" t="s">
        <v>2667</v>
      </c>
      <c r="W2059" s="5">
        <v>0</v>
      </c>
      <c r="X2059" s="5">
        <v>0</v>
      </c>
      <c r="Y2059" s="5">
        <v>0</v>
      </c>
      <c r="Z2059" s="5">
        <v>0</v>
      </c>
      <c r="AA2059" s="5">
        <v>0.1</v>
      </c>
      <c r="AB2059" s="5">
        <v>0</v>
      </c>
      <c r="AC2059" s="5">
        <v>0</v>
      </c>
      <c r="AD2059" s="5">
        <v>0</v>
      </c>
      <c r="AE2059" s="2">
        <v>3</v>
      </c>
      <c r="AF2059" s="2">
        <v>0</v>
      </c>
      <c r="AG2059" s="2">
        <v>0</v>
      </c>
      <c r="AH2059" s="2">
        <v>0</v>
      </c>
      <c r="AI2059" s="2">
        <v>0</v>
      </c>
      <c r="AJ2059" s="2">
        <v>1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 t="s">
        <v>4</v>
      </c>
      <c r="AT2059" s="2" t="s">
        <v>4</v>
      </c>
    </row>
    <row r="2060" spans="1:46" x14ac:dyDescent="0.2">
      <c r="A2060" s="2">
        <v>1676983</v>
      </c>
      <c r="B2060" s="2">
        <v>869382</v>
      </c>
      <c r="C2060" s="7">
        <v>22.203200655039399</v>
      </c>
      <c r="D2060" s="7">
        <v>40.686218614871997</v>
      </c>
      <c r="E2060" s="19" t="s">
        <v>2625</v>
      </c>
      <c r="F2060" s="46">
        <f>INDEX(Δεδομένα!$P:$P,MATCH('2021'!E2060,Δεδομένα!$O:$O,0))</f>
        <v>65</v>
      </c>
      <c r="G2060" s="49" t="s">
        <v>2531</v>
      </c>
      <c r="H2060" s="51" t="str">
        <f>INDEX(Δεδομένα!B$1:B$51,MATCH('2021'!G2060,Δεδομένα!A$1:A$51,0))</f>
        <v>ΚΕΝΤΡΙΚΗΣ ΜΑΚΕΔΟΝΙΑΣ</v>
      </c>
      <c r="I2060" s="53">
        <f>INDEX(Δεδομένα!E$1:E$13,MATCH('2021'!H2060,Δεδομένα!D$1:D$13,0))</f>
        <v>3</v>
      </c>
      <c r="J2060" s="4">
        <v>44386</v>
      </c>
      <c r="K2060" s="3" t="s">
        <v>905</v>
      </c>
      <c r="L2060" s="17" t="str">
        <f t="shared" si="144"/>
        <v>09/07/2021 08:55</v>
      </c>
      <c r="M2060" s="4">
        <v>44386</v>
      </c>
      <c r="N2060" s="3" t="s">
        <v>557</v>
      </c>
      <c r="O2060" s="17" t="str">
        <f t="shared" si="145"/>
        <v>09/07/2021 10:12</v>
      </c>
      <c r="P2060" s="24">
        <f t="shared" si="146"/>
        <v>5.3472222221898846E-2</v>
      </c>
      <c r="Q2060" s="28">
        <v>0</v>
      </c>
      <c r="R2060" s="27">
        <f t="shared" si="147"/>
        <v>76.999999999534339</v>
      </c>
      <c r="S2060" s="3" t="s">
        <v>4</v>
      </c>
      <c r="T2060" s="3" t="s">
        <v>2626</v>
      </c>
      <c r="U2060" s="3" t="s">
        <v>4</v>
      </c>
      <c r="V2060" s="3" t="s">
        <v>2668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0.1</v>
      </c>
      <c r="AC2060" s="5">
        <v>3.5</v>
      </c>
      <c r="AD2060" s="5">
        <v>0</v>
      </c>
      <c r="AE2060" s="2">
        <v>3</v>
      </c>
      <c r="AF2060" s="2">
        <v>0</v>
      </c>
      <c r="AG2060" s="2">
        <v>0</v>
      </c>
      <c r="AH2060" s="2">
        <v>0</v>
      </c>
      <c r="AI2060" s="2">
        <v>0</v>
      </c>
      <c r="AJ2060" s="2">
        <v>1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</row>
    <row r="2061" spans="1:46" x14ac:dyDescent="0.2">
      <c r="A2061" s="2">
        <v>1678257</v>
      </c>
      <c r="B2061" s="2">
        <v>871106</v>
      </c>
      <c r="E2061" s="19" t="s">
        <v>2625</v>
      </c>
      <c r="F2061" s="46">
        <f>INDEX(Δεδομένα!$P:$P,MATCH('2021'!E2061,Δεδομένα!$O:$O,0))</f>
        <v>65</v>
      </c>
      <c r="G2061" s="49" t="s">
        <v>2531</v>
      </c>
      <c r="H2061" s="51" t="str">
        <f>INDEX(Δεδομένα!B$1:B$51,MATCH('2021'!G2061,Δεδομένα!A$1:A$51,0))</f>
        <v>ΚΕΝΤΡΙΚΗΣ ΜΑΚΕΔΟΝΙΑΣ</v>
      </c>
      <c r="I2061" s="53">
        <f>INDEX(Δεδομένα!E$1:E$13,MATCH('2021'!H2061,Δεδομένα!D$1:D$13,0))</f>
        <v>3</v>
      </c>
      <c r="J2061" s="4">
        <v>44391</v>
      </c>
      <c r="K2061" s="3" t="s">
        <v>2669</v>
      </c>
      <c r="L2061" s="17" t="str">
        <f t="shared" si="144"/>
        <v>14/07/2021 18:46</v>
      </c>
      <c r="M2061" s="4">
        <v>44391</v>
      </c>
      <c r="N2061" s="3" t="s">
        <v>1145</v>
      </c>
      <c r="O2061" s="17" t="str">
        <f t="shared" si="145"/>
        <v>14/07/2021 19:29</v>
      </c>
      <c r="P2061" s="24">
        <f t="shared" si="146"/>
        <v>2.9861111106583849E-2</v>
      </c>
      <c r="Q2061" s="28">
        <v>0</v>
      </c>
      <c r="R2061" s="27">
        <f t="shared" si="147"/>
        <v>42.999999993480742</v>
      </c>
      <c r="S2061" s="3" t="s">
        <v>4</v>
      </c>
      <c r="T2061" s="3" t="s">
        <v>2626</v>
      </c>
      <c r="U2061" s="3" t="s">
        <v>2631</v>
      </c>
      <c r="V2061" s="3" t="s">
        <v>2670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0.1</v>
      </c>
      <c r="AC2061" s="5">
        <v>0</v>
      </c>
      <c r="AD2061" s="5">
        <v>0</v>
      </c>
      <c r="AE2061" s="2">
        <v>2</v>
      </c>
      <c r="AF2061" s="2">
        <v>0</v>
      </c>
      <c r="AG2061" s="2">
        <v>0</v>
      </c>
      <c r="AH2061" s="2">
        <v>0</v>
      </c>
      <c r="AI2061" s="2">
        <v>0</v>
      </c>
      <c r="AJ2061" s="2">
        <v>1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</row>
    <row r="2062" spans="1:46" x14ac:dyDescent="0.2">
      <c r="A2062" s="2">
        <v>1679023</v>
      </c>
      <c r="B2062" s="2">
        <v>871822</v>
      </c>
      <c r="C2062" s="7">
        <v>22.189261641826601</v>
      </c>
      <c r="D2062" s="7">
        <v>40.606763409518003</v>
      </c>
      <c r="E2062" s="19" t="s">
        <v>2625</v>
      </c>
      <c r="F2062" s="46">
        <f>INDEX(Δεδομένα!$P:$P,MATCH('2021'!E2062,Δεδομένα!$O:$O,0))</f>
        <v>65</v>
      </c>
      <c r="G2062" s="49" t="s">
        <v>2531</v>
      </c>
      <c r="H2062" s="51" t="str">
        <f>INDEX(Δεδομένα!B$1:B$51,MATCH('2021'!G2062,Δεδομένα!A$1:A$51,0))</f>
        <v>ΚΕΝΤΡΙΚΗΣ ΜΑΚΕΔΟΝΙΑΣ</v>
      </c>
      <c r="I2062" s="53">
        <f>INDEX(Δεδομένα!E$1:E$13,MATCH('2021'!H2062,Δεδομένα!D$1:D$13,0))</f>
        <v>3</v>
      </c>
      <c r="J2062" s="4">
        <v>44393</v>
      </c>
      <c r="K2062" s="3" t="s">
        <v>2380</v>
      </c>
      <c r="L2062" s="17" t="str">
        <f t="shared" si="144"/>
        <v>16/07/2021 21:24</v>
      </c>
      <c r="M2062" s="4">
        <v>44393</v>
      </c>
      <c r="N2062" s="3" t="s">
        <v>2431</v>
      </c>
      <c r="O2062" s="17" t="str">
        <f t="shared" si="145"/>
        <v>16/07/2021 22:13</v>
      </c>
      <c r="P2062" s="24">
        <f t="shared" si="146"/>
        <v>3.4027777772280388E-2</v>
      </c>
      <c r="Q2062" s="28">
        <v>0</v>
      </c>
      <c r="R2062" s="27">
        <f t="shared" si="147"/>
        <v>48.999999992083758</v>
      </c>
      <c r="S2062" s="3" t="s">
        <v>4</v>
      </c>
      <c r="T2062" s="3" t="s">
        <v>2626</v>
      </c>
      <c r="U2062" s="3" t="s">
        <v>2654</v>
      </c>
      <c r="V2062" s="3" t="s">
        <v>2671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0.1</v>
      </c>
      <c r="AC2062" s="5">
        <v>0</v>
      </c>
      <c r="AD2062" s="5">
        <v>0</v>
      </c>
      <c r="AE2062" s="2">
        <v>2</v>
      </c>
      <c r="AF2062" s="2">
        <v>0</v>
      </c>
      <c r="AG2062" s="2">
        <v>0</v>
      </c>
      <c r="AH2062" s="2">
        <v>0</v>
      </c>
      <c r="AI2062" s="2">
        <v>0</v>
      </c>
      <c r="AJ2062" s="2">
        <v>1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</row>
    <row r="2063" spans="1:46" x14ac:dyDescent="0.2">
      <c r="A2063" s="2">
        <v>1682421</v>
      </c>
      <c r="B2063" s="2">
        <v>876125</v>
      </c>
      <c r="C2063" s="7">
        <v>22.203337556958498</v>
      </c>
      <c r="D2063" s="7">
        <v>40.621684984392701</v>
      </c>
      <c r="E2063" s="19" t="s">
        <v>2625</v>
      </c>
      <c r="F2063" s="46">
        <f>INDEX(Δεδομένα!$P:$P,MATCH('2021'!E2063,Δεδομένα!$O:$O,0))</f>
        <v>65</v>
      </c>
      <c r="G2063" s="49" t="s">
        <v>2531</v>
      </c>
      <c r="H2063" s="51" t="str">
        <f>INDEX(Δεδομένα!B$1:B$51,MATCH('2021'!G2063,Δεδομένα!A$1:A$51,0))</f>
        <v>ΚΕΝΤΡΙΚΗΣ ΜΑΚΕΔΟΝΙΑΣ</v>
      </c>
      <c r="I2063" s="53">
        <f>INDEX(Δεδομένα!E$1:E$13,MATCH('2021'!H2063,Δεδομένα!D$1:D$13,0))</f>
        <v>3</v>
      </c>
      <c r="J2063" s="4">
        <v>44407</v>
      </c>
      <c r="K2063" s="3" t="s">
        <v>1578</v>
      </c>
      <c r="L2063" s="17" t="str">
        <f t="shared" si="144"/>
        <v>30/07/2021 21:49</v>
      </c>
      <c r="M2063" s="4">
        <v>44407</v>
      </c>
      <c r="N2063" s="3" t="s">
        <v>1344</v>
      </c>
      <c r="O2063" s="17" t="str">
        <f t="shared" si="145"/>
        <v>30/07/2021 22:25</v>
      </c>
      <c r="P2063" s="24">
        <f t="shared" si="146"/>
        <v>2.5000000001455192E-2</v>
      </c>
      <c r="Q2063" s="28">
        <v>0</v>
      </c>
      <c r="R2063" s="27">
        <f t="shared" si="147"/>
        <v>36.000000002095476</v>
      </c>
      <c r="S2063" s="3" t="s">
        <v>4</v>
      </c>
      <c r="T2063" s="3" t="s">
        <v>2626</v>
      </c>
      <c r="U2063" s="3" t="s">
        <v>2654</v>
      </c>
      <c r="V2063" s="3" t="s">
        <v>2672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0.1</v>
      </c>
      <c r="AC2063" s="5">
        <v>0</v>
      </c>
      <c r="AD2063" s="5">
        <v>0</v>
      </c>
      <c r="AE2063" s="2">
        <v>3</v>
      </c>
      <c r="AF2063" s="2">
        <v>0</v>
      </c>
      <c r="AG2063" s="2">
        <v>0</v>
      </c>
      <c r="AH2063" s="2">
        <v>0</v>
      </c>
      <c r="AI2063" s="2">
        <v>0</v>
      </c>
      <c r="AJ2063" s="2">
        <v>1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</row>
    <row r="2064" spans="1:46" x14ac:dyDescent="0.2">
      <c r="A2064" s="2">
        <v>1683740</v>
      </c>
      <c r="B2064" s="2">
        <v>878261</v>
      </c>
      <c r="C2064" s="7">
        <v>21.954947797898001</v>
      </c>
      <c r="D2064" s="7">
        <v>40.636966269223102</v>
      </c>
      <c r="E2064" s="19" t="s">
        <v>2625</v>
      </c>
      <c r="F2064" s="46">
        <f>INDEX(Δεδομένα!$P:$P,MATCH('2021'!E2064,Δεδομένα!$O:$O,0))</f>
        <v>65</v>
      </c>
      <c r="G2064" s="49" t="s">
        <v>2531</v>
      </c>
      <c r="H2064" s="51" t="str">
        <f>INDEX(Δεδομένα!B$1:B$51,MATCH('2021'!G2064,Δεδομένα!A$1:A$51,0))</f>
        <v>ΚΕΝΤΡΙΚΗΣ ΜΑΚΕΔΟΝΙΑΣ</v>
      </c>
      <c r="I2064" s="53">
        <f>INDEX(Δεδομένα!E$1:E$13,MATCH('2021'!H2064,Δεδομένα!D$1:D$13,0))</f>
        <v>3</v>
      </c>
      <c r="J2064" s="4">
        <v>44412</v>
      </c>
      <c r="K2064" s="3" t="s">
        <v>385</v>
      </c>
      <c r="L2064" s="17" t="str">
        <f t="shared" si="144"/>
        <v>04/08/2021 14:00</v>
      </c>
      <c r="M2064" s="4">
        <v>44412</v>
      </c>
      <c r="N2064" s="3" t="s">
        <v>201</v>
      </c>
      <c r="O2064" s="17" t="str">
        <f t="shared" si="145"/>
        <v>04/08/2021 15:26</v>
      </c>
      <c r="P2064" s="24">
        <f t="shared" si="146"/>
        <v>5.9722222220443655E-2</v>
      </c>
      <c r="Q2064" s="28">
        <v>0</v>
      </c>
      <c r="R2064" s="27">
        <f t="shared" si="147"/>
        <v>85.999999997438863</v>
      </c>
      <c r="S2064" s="3" t="s">
        <v>4</v>
      </c>
      <c r="T2064" s="3" t="s">
        <v>2626</v>
      </c>
      <c r="U2064" s="3" t="s">
        <v>2627</v>
      </c>
      <c r="V2064" s="3" t="s">
        <v>2673</v>
      </c>
      <c r="W2064" s="5">
        <v>0</v>
      </c>
      <c r="X2064" s="5">
        <v>0</v>
      </c>
      <c r="Y2064" s="5">
        <v>0</v>
      </c>
      <c r="Z2064" s="5">
        <v>0.1</v>
      </c>
      <c r="AA2064" s="5">
        <v>0</v>
      </c>
      <c r="AB2064" s="5">
        <v>0</v>
      </c>
      <c r="AC2064" s="5">
        <v>0</v>
      </c>
      <c r="AD2064" s="5">
        <v>0</v>
      </c>
      <c r="AE2064" s="2">
        <v>5</v>
      </c>
      <c r="AF2064" s="2">
        <v>0</v>
      </c>
      <c r="AG2064" s="2">
        <v>0</v>
      </c>
      <c r="AH2064" s="2">
        <v>0</v>
      </c>
      <c r="AI2064" s="2">
        <v>0</v>
      </c>
      <c r="AJ2064" s="2">
        <v>2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</row>
    <row r="2065" spans="1:46" x14ac:dyDescent="0.2">
      <c r="A2065" s="2">
        <v>1686992</v>
      </c>
      <c r="B2065" s="2">
        <v>882598</v>
      </c>
      <c r="C2065" s="7">
        <v>22.2130257953383</v>
      </c>
      <c r="D2065" s="7">
        <v>40.696007190393097</v>
      </c>
      <c r="E2065" s="19" t="s">
        <v>2625</v>
      </c>
      <c r="F2065" s="46">
        <f>INDEX(Δεδομένα!$P:$P,MATCH('2021'!E2065,Δεδομένα!$O:$O,0))</f>
        <v>65</v>
      </c>
      <c r="G2065" s="49" t="s">
        <v>2531</v>
      </c>
      <c r="H2065" s="51" t="str">
        <f>INDEX(Δεδομένα!B$1:B$51,MATCH('2021'!G2065,Δεδομένα!A$1:A$51,0))</f>
        <v>ΚΕΝΤΡΙΚΗΣ ΜΑΚΕΔΟΝΙΑΣ</v>
      </c>
      <c r="I2065" s="53">
        <f>INDEX(Δεδομένα!E$1:E$13,MATCH('2021'!H2065,Δεδομένα!D$1:D$13,0))</f>
        <v>3</v>
      </c>
      <c r="J2065" s="4">
        <v>44421</v>
      </c>
      <c r="K2065" s="3" t="s">
        <v>42</v>
      </c>
      <c r="L2065" s="17" t="str">
        <f t="shared" si="144"/>
        <v>13/08/2021 14:30</v>
      </c>
      <c r="M2065" s="4">
        <v>44421</v>
      </c>
      <c r="N2065" s="3" t="s">
        <v>579</v>
      </c>
      <c r="O2065" s="17" t="str">
        <f t="shared" si="145"/>
        <v>13/08/2021 15:54</v>
      </c>
      <c r="P2065" s="24">
        <f t="shared" si="146"/>
        <v>5.8333333334303461E-2</v>
      </c>
      <c r="Q2065" s="28">
        <v>0</v>
      </c>
      <c r="R2065" s="27">
        <f t="shared" si="147"/>
        <v>84.000000001396984</v>
      </c>
      <c r="S2065" s="3" t="s">
        <v>4</v>
      </c>
      <c r="T2065" s="3" t="s">
        <v>2626</v>
      </c>
      <c r="U2065" s="3" t="s">
        <v>4</v>
      </c>
      <c r="V2065" s="3" t="s">
        <v>2674</v>
      </c>
      <c r="W2065" s="5">
        <v>0</v>
      </c>
      <c r="X2065" s="5">
        <v>0</v>
      </c>
      <c r="Y2065" s="5">
        <v>0</v>
      </c>
      <c r="Z2065" s="5">
        <v>0</v>
      </c>
      <c r="AA2065" s="5">
        <v>0.3</v>
      </c>
      <c r="AB2065" s="5">
        <v>0</v>
      </c>
      <c r="AC2065" s="5">
        <v>0</v>
      </c>
      <c r="AD2065" s="5">
        <v>0</v>
      </c>
      <c r="AE2065" s="2">
        <v>5</v>
      </c>
      <c r="AF2065" s="2">
        <v>0</v>
      </c>
      <c r="AG2065" s="2">
        <v>0</v>
      </c>
      <c r="AH2065" s="2">
        <v>0</v>
      </c>
      <c r="AI2065" s="2">
        <v>0</v>
      </c>
      <c r="AJ2065" s="2">
        <v>2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</row>
    <row r="2066" spans="1:46" x14ac:dyDescent="0.2">
      <c r="A2066" s="2">
        <v>1691134</v>
      </c>
      <c r="B2066" s="2">
        <v>886179</v>
      </c>
      <c r="C2066" s="7">
        <v>21.994494617020401</v>
      </c>
      <c r="D2066" s="7">
        <v>40.673155989767999</v>
      </c>
      <c r="E2066" s="19" t="s">
        <v>2625</v>
      </c>
      <c r="F2066" s="46">
        <f>INDEX(Δεδομένα!$P:$P,MATCH('2021'!E2066,Δεδομένα!$O:$O,0))</f>
        <v>65</v>
      </c>
      <c r="G2066" s="49" t="s">
        <v>2531</v>
      </c>
      <c r="H2066" s="51" t="str">
        <f>INDEX(Δεδομένα!B$1:B$51,MATCH('2021'!G2066,Δεδομένα!A$1:A$51,0))</f>
        <v>ΚΕΝΤΡΙΚΗΣ ΜΑΚΕΔΟΝΙΑΣ</v>
      </c>
      <c r="I2066" s="53">
        <f>INDEX(Δεδομένα!E$1:E$13,MATCH('2021'!H2066,Δεδομένα!D$1:D$13,0))</f>
        <v>3</v>
      </c>
      <c r="J2066" s="4">
        <v>44434</v>
      </c>
      <c r="K2066" s="3" t="s">
        <v>661</v>
      </c>
      <c r="L2066" s="17" t="str">
        <f t="shared" si="144"/>
        <v>26/08/2021 16:32</v>
      </c>
      <c r="M2066" s="4">
        <v>44434</v>
      </c>
      <c r="N2066" s="3" t="s">
        <v>459</v>
      </c>
      <c r="O2066" s="17" t="str">
        <f t="shared" si="145"/>
        <v>26/08/2021 20:05</v>
      </c>
      <c r="P2066" s="24">
        <f t="shared" si="146"/>
        <v>0.14791666666860692</v>
      </c>
      <c r="Q2066" s="28">
        <v>0</v>
      </c>
      <c r="R2066" s="27">
        <f t="shared" si="147"/>
        <v>213.00000000279397</v>
      </c>
      <c r="S2066" s="3" t="s">
        <v>4</v>
      </c>
      <c r="T2066" s="3" t="s">
        <v>2626</v>
      </c>
      <c r="U2066" s="3" t="s">
        <v>2627</v>
      </c>
      <c r="V2066" s="3" t="s">
        <v>2675</v>
      </c>
      <c r="W2066" s="5">
        <v>0.5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2">
        <v>6</v>
      </c>
      <c r="AF2066" s="2">
        <v>0</v>
      </c>
      <c r="AG2066" s="2">
        <v>0</v>
      </c>
      <c r="AH2066" s="2">
        <v>0</v>
      </c>
      <c r="AI2066" s="2">
        <v>0</v>
      </c>
      <c r="AJ2066" s="2">
        <v>3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</row>
    <row r="2067" spans="1:46" x14ac:dyDescent="0.2">
      <c r="A2067" s="2">
        <v>1691561</v>
      </c>
      <c r="B2067" s="2">
        <v>886886</v>
      </c>
      <c r="C2067" s="7">
        <v>22.218656661231901</v>
      </c>
      <c r="D2067" s="7">
        <v>40.6465799768092</v>
      </c>
      <c r="E2067" s="19" t="s">
        <v>2625</v>
      </c>
      <c r="F2067" s="46">
        <f>INDEX(Δεδομένα!$P:$P,MATCH('2021'!E2067,Δεδομένα!$O:$O,0))</f>
        <v>65</v>
      </c>
      <c r="G2067" s="49" t="s">
        <v>2531</v>
      </c>
      <c r="H2067" s="51" t="str">
        <f>INDEX(Δεδομένα!B$1:B$51,MATCH('2021'!G2067,Δεδομένα!A$1:A$51,0))</f>
        <v>ΚΕΝΤΡΙΚΗΣ ΜΑΚΕΔΟΝΙΑΣ</v>
      </c>
      <c r="I2067" s="53">
        <f>INDEX(Δεδομένα!E$1:E$13,MATCH('2021'!H2067,Δεδομένα!D$1:D$13,0))</f>
        <v>3</v>
      </c>
      <c r="J2067" s="4">
        <v>44436</v>
      </c>
      <c r="K2067" s="3" t="s">
        <v>136</v>
      </c>
      <c r="L2067" s="17" t="str">
        <f t="shared" si="144"/>
        <v>28/08/2021 15:27</v>
      </c>
      <c r="M2067" s="4">
        <v>44436</v>
      </c>
      <c r="N2067" s="3" t="s">
        <v>281</v>
      </c>
      <c r="O2067" s="17" t="str">
        <f t="shared" si="145"/>
        <v>28/08/2021 19:18</v>
      </c>
      <c r="P2067" s="24">
        <f t="shared" si="146"/>
        <v>0.16041666666569654</v>
      </c>
      <c r="Q2067" s="28">
        <v>0</v>
      </c>
      <c r="R2067" s="27">
        <f t="shared" si="147"/>
        <v>230.99999999860302</v>
      </c>
      <c r="S2067" s="3" t="s">
        <v>4</v>
      </c>
      <c r="T2067" s="3" t="s">
        <v>2626</v>
      </c>
      <c r="U2067" s="3" t="s">
        <v>4</v>
      </c>
      <c r="V2067" s="3" t="s">
        <v>2676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4</v>
      </c>
      <c r="AC2067" s="5">
        <v>0</v>
      </c>
      <c r="AD2067" s="5">
        <v>0</v>
      </c>
      <c r="AE2067" s="2">
        <v>6</v>
      </c>
      <c r="AF2067" s="2">
        <v>0</v>
      </c>
      <c r="AG2067" s="2">
        <v>0</v>
      </c>
      <c r="AH2067" s="2">
        <v>0</v>
      </c>
      <c r="AI2067" s="2">
        <v>0</v>
      </c>
      <c r="AJ2067" s="2">
        <v>3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</row>
    <row r="2068" spans="1:46" x14ac:dyDescent="0.2">
      <c r="A2068" s="2">
        <v>1694535</v>
      </c>
      <c r="B2068" s="2">
        <v>889508</v>
      </c>
      <c r="C2068" s="7">
        <v>21.952335634152199</v>
      </c>
      <c r="D2068" s="7">
        <v>40.583722414077499</v>
      </c>
      <c r="E2068" s="19" t="s">
        <v>2625</v>
      </c>
      <c r="F2068" s="46">
        <f>INDEX(Δεδομένα!$P:$P,MATCH('2021'!E2068,Δεδομένα!$O:$O,0))</f>
        <v>65</v>
      </c>
      <c r="G2068" s="49" t="s">
        <v>2531</v>
      </c>
      <c r="H2068" s="51" t="str">
        <f>INDEX(Δεδομένα!B$1:B$51,MATCH('2021'!G2068,Δεδομένα!A$1:A$51,0))</f>
        <v>ΚΕΝΤΡΙΚΗΣ ΜΑΚΕΔΟΝΙΑΣ</v>
      </c>
      <c r="I2068" s="53">
        <f>INDEX(Δεδομένα!E$1:E$13,MATCH('2021'!H2068,Δεδομένα!D$1:D$13,0))</f>
        <v>3</v>
      </c>
      <c r="J2068" s="4">
        <v>44446</v>
      </c>
      <c r="K2068" s="3" t="s">
        <v>1314</v>
      </c>
      <c r="L2068" s="17" t="str">
        <f t="shared" si="144"/>
        <v>07/09/2021 15:32</v>
      </c>
      <c r="M2068" s="4">
        <v>44447</v>
      </c>
      <c r="N2068" s="3" t="s">
        <v>2677</v>
      </c>
      <c r="O2068" s="17" t="str">
        <f t="shared" si="145"/>
        <v>08/09/2021 09:43</v>
      </c>
      <c r="P2068" s="24">
        <f t="shared" si="146"/>
        <v>0.75763888889196096</v>
      </c>
      <c r="Q2068" s="28">
        <v>0</v>
      </c>
      <c r="R2068" s="27">
        <f t="shared" si="147"/>
        <v>1091.0000000044238</v>
      </c>
      <c r="S2068" s="3" t="s">
        <v>4</v>
      </c>
      <c r="T2068" s="3" t="s">
        <v>2626</v>
      </c>
      <c r="U2068" s="3" t="s">
        <v>2627</v>
      </c>
      <c r="V2068" s="3" t="s">
        <v>2678</v>
      </c>
      <c r="W2068" s="5">
        <v>4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2">
        <v>25</v>
      </c>
      <c r="AF2068" s="2">
        <v>0</v>
      </c>
      <c r="AG2068" s="2">
        <v>0</v>
      </c>
      <c r="AH2068" s="2">
        <v>0</v>
      </c>
      <c r="AI2068" s="2">
        <v>7</v>
      </c>
      <c r="AJ2068" s="2">
        <v>8</v>
      </c>
      <c r="AK2068" s="2">
        <v>0</v>
      </c>
      <c r="AL2068" s="2">
        <v>1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</row>
    <row r="2069" spans="1:46" x14ac:dyDescent="0.2">
      <c r="A2069" s="2">
        <v>1697420</v>
      </c>
      <c r="B2069" s="2">
        <v>892805</v>
      </c>
      <c r="C2069" s="7">
        <v>22.1902160644531</v>
      </c>
      <c r="D2069" s="7">
        <v>40.608097076416001</v>
      </c>
      <c r="E2069" s="19" t="s">
        <v>2625</v>
      </c>
      <c r="F2069" s="46">
        <f>INDEX(Δεδομένα!$P:$P,MATCH('2021'!E2069,Δεδομένα!$O:$O,0))</f>
        <v>65</v>
      </c>
      <c r="G2069" s="49" t="s">
        <v>2531</v>
      </c>
      <c r="H2069" s="51" t="str">
        <f>INDEX(Δεδομένα!B$1:B$51,MATCH('2021'!G2069,Δεδομένα!A$1:A$51,0))</f>
        <v>ΚΕΝΤΡΙΚΗΣ ΜΑΚΕΔΟΝΙΑΣ</v>
      </c>
      <c r="I2069" s="53">
        <f>INDEX(Δεδομένα!E$1:E$13,MATCH('2021'!H2069,Δεδομένα!D$1:D$13,0))</f>
        <v>3</v>
      </c>
      <c r="J2069" s="4">
        <v>44459</v>
      </c>
      <c r="K2069" s="3" t="s">
        <v>499</v>
      </c>
      <c r="L2069" s="17" t="str">
        <f t="shared" si="144"/>
        <v>20/09/2021 15:10</v>
      </c>
      <c r="M2069" s="4">
        <v>44459</v>
      </c>
      <c r="N2069" s="3" t="s">
        <v>1202</v>
      </c>
      <c r="O2069" s="17" t="str">
        <f t="shared" si="145"/>
        <v>20/09/2021 19:57</v>
      </c>
      <c r="P2069" s="24">
        <f t="shared" si="146"/>
        <v>0.1993055555576575</v>
      </c>
      <c r="Q2069" s="28">
        <v>0</v>
      </c>
      <c r="R2069" s="27">
        <f t="shared" si="147"/>
        <v>287.0000000030268</v>
      </c>
      <c r="S2069" s="3" t="s">
        <v>4</v>
      </c>
      <c r="T2069" s="3" t="s">
        <v>2626</v>
      </c>
      <c r="U2069" s="3" t="s">
        <v>2654</v>
      </c>
      <c r="V2069" s="3" t="s">
        <v>2679</v>
      </c>
      <c r="W2069" s="5">
        <v>0</v>
      </c>
      <c r="X2069" s="5">
        <v>0</v>
      </c>
      <c r="Y2069" s="5">
        <v>0</v>
      </c>
      <c r="Z2069" s="5">
        <v>10</v>
      </c>
      <c r="AA2069" s="5">
        <v>5</v>
      </c>
      <c r="AB2069" s="5">
        <v>0</v>
      </c>
      <c r="AC2069" s="5">
        <v>0</v>
      </c>
      <c r="AD2069" s="5">
        <v>0</v>
      </c>
      <c r="AE2069" s="2">
        <v>10</v>
      </c>
      <c r="AF2069" s="2">
        <v>0</v>
      </c>
      <c r="AG2069" s="2">
        <v>0</v>
      </c>
      <c r="AH2069" s="2">
        <v>0</v>
      </c>
      <c r="AI2069" s="2">
        <v>2</v>
      </c>
      <c r="AJ2069" s="2">
        <v>5</v>
      </c>
      <c r="AK2069" s="2">
        <v>0</v>
      </c>
      <c r="AL2069" s="2">
        <v>1</v>
      </c>
      <c r="AM2069" s="2">
        <v>1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</row>
    <row r="2070" spans="1:46" x14ac:dyDescent="0.2">
      <c r="A2070" s="2">
        <v>1697422</v>
      </c>
      <c r="B2070" s="2">
        <v>892826</v>
      </c>
      <c r="C2070" s="7">
        <v>22.192878723144499</v>
      </c>
      <c r="D2070" s="7">
        <v>40.615020751953097</v>
      </c>
      <c r="E2070" s="19" t="s">
        <v>2625</v>
      </c>
      <c r="F2070" s="46">
        <f>INDEX(Δεδομένα!$P:$P,MATCH('2021'!E2070,Δεδομένα!$O:$O,0))</f>
        <v>65</v>
      </c>
      <c r="G2070" s="49" t="s">
        <v>2531</v>
      </c>
      <c r="H2070" s="51" t="str">
        <f>INDEX(Δεδομένα!B$1:B$51,MATCH('2021'!G2070,Δεδομένα!A$1:A$51,0))</f>
        <v>ΚΕΝΤΡΙΚΗΣ ΜΑΚΕΔΟΝΙΑΣ</v>
      </c>
      <c r="I2070" s="53">
        <f>INDEX(Δεδομένα!E$1:E$13,MATCH('2021'!H2070,Δεδομένα!D$1:D$13,0))</f>
        <v>3</v>
      </c>
      <c r="J2070" s="4">
        <v>44459</v>
      </c>
      <c r="K2070" s="3" t="s">
        <v>1067</v>
      </c>
      <c r="L2070" s="17" t="str">
        <f t="shared" si="144"/>
        <v>20/09/2021 15:49</v>
      </c>
      <c r="M2070" s="4">
        <v>44459</v>
      </c>
      <c r="N2070" s="3" t="s">
        <v>742</v>
      </c>
      <c r="O2070" s="17" t="str">
        <f t="shared" si="145"/>
        <v>20/09/2021 19:55</v>
      </c>
      <c r="P2070" s="24">
        <f t="shared" si="146"/>
        <v>0.17083333332993789</v>
      </c>
      <c r="Q2070" s="28">
        <v>0</v>
      </c>
      <c r="R2070" s="27">
        <f t="shared" si="147"/>
        <v>245.99999999511056</v>
      </c>
      <c r="S2070" s="3" t="s">
        <v>4</v>
      </c>
      <c r="T2070" s="3" t="s">
        <v>2626</v>
      </c>
      <c r="U2070" s="3" t="s">
        <v>2654</v>
      </c>
      <c r="V2070" s="3" t="s">
        <v>2679</v>
      </c>
      <c r="W2070" s="5">
        <v>0</v>
      </c>
      <c r="X2070" s="5">
        <v>0</v>
      </c>
      <c r="Y2070" s="5">
        <v>0</v>
      </c>
      <c r="Z2070" s="5">
        <v>0</v>
      </c>
      <c r="AA2070" s="5">
        <v>5</v>
      </c>
      <c r="AB2070" s="5">
        <v>0</v>
      </c>
      <c r="AC2070" s="5">
        <v>0</v>
      </c>
      <c r="AD2070" s="5">
        <v>0</v>
      </c>
      <c r="AE2070" s="2">
        <v>10</v>
      </c>
      <c r="AF2070" s="2">
        <v>0</v>
      </c>
      <c r="AG2070" s="2">
        <v>0</v>
      </c>
      <c r="AH2070" s="2">
        <v>0</v>
      </c>
      <c r="AI2070" s="2">
        <v>6</v>
      </c>
      <c r="AJ2070" s="2">
        <v>5</v>
      </c>
      <c r="AK2070" s="2">
        <v>0</v>
      </c>
      <c r="AL2070" s="2">
        <v>1</v>
      </c>
      <c r="AM2070" s="2">
        <v>1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</row>
    <row r="2071" spans="1:46" x14ac:dyDescent="0.2">
      <c r="A2071" s="2">
        <v>1698399</v>
      </c>
      <c r="B2071" s="2">
        <v>893840</v>
      </c>
      <c r="C2071" s="7">
        <v>22.1521681496966</v>
      </c>
      <c r="D2071" s="7">
        <v>40.663906898975</v>
      </c>
      <c r="E2071" s="19" t="s">
        <v>2625</v>
      </c>
      <c r="F2071" s="46">
        <f>INDEX(Δεδομένα!$P:$P,MATCH('2021'!E2071,Δεδομένα!$O:$O,0))</f>
        <v>65</v>
      </c>
      <c r="G2071" s="49" t="s">
        <v>2531</v>
      </c>
      <c r="H2071" s="51" t="str">
        <f>INDEX(Δεδομένα!B$1:B$51,MATCH('2021'!G2071,Δεδομένα!A$1:A$51,0))</f>
        <v>ΚΕΝΤΡΙΚΗΣ ΜΑΚΕΔΟΝΙΑΣ</v>
      </c>
      <c r="I2071" s="53">
        <f>INDEX(Δεδομένα!E$1:E$13,MATCH('2021'!H2071,Δεδομένα!D$1:D$13,0))</f>
        <v>3</v>
      </c>
      <c r="J2071" s="4">
        <v>44463</v>
      </c>
      <c r="K2071" s="3" t="s">
        <v>1282</v>
      </c>
      <c r="L2071" s="17" t="str">
        <f t="shared" si="144"/>
        <v>24/09/2021 14:19</v>
      </c>
      <c r="M2071" s="4">
        <v>44463</v>
      </c>
      <c r="N2071" s="3" t="s">
        <v>370</v>
      </c>
      <c r="O2071" s="17" t="str">
        <f t="shared" si="145"/>
        <v>24/09/2021 17:45</v>
      </c>
      <c r="P2071" s="24">
        <f t="shared" si="146"/>
        <v>0.14305555555620231</v>
      </c>
      <c r="Q2071" s="28">
        <v>0</v>
      </c>
      <c r="R2071" s="27">
        <f t="shared" si="147"/>
        <v>206.00000000093132</v>
      </c>
      <c r="S2071" s="3" t="s">
        <v>4</v>
      </c>
      <c r="T2071" s="3" t="s">
        <v>2626</v>
      </c>
      <c r="U2071" s="3" t="s">
        <v>2631</v>
      </c>
      <c r="V2071" s="3" t="s">
        <v>2680</v>
      </c>
      <c r="W2071" s="5">
        <v>0</v>
      </c>
      <c r="X2071" s="5">
        <v>0</v>
      </c>
      <c r="Y2071" s="5">
        <v>0</v>
      </c>
      <c r="Z2071" s="5">
        <v>0</v>
      </c>
      <c r="AA2071" s="5">
        <v>3</v>
      </c>
      <c r="AB2071" s="5">
        <v>0</v>
      </c>
      <c r="AC2071" s="5">
        <v>0</v>
      </c>
      <c r="AD2071" s="5">
        <v>0</v>
      </c>
      <c r="AE2071" s="2">
        <v>4</v>
      </c>
      <c r="AF2071" s="2">
        <v>0</v>
      </c>
      <c r="AG2071" s="2">
        <v>0</v>
      </c>
      <c r="AH2071" s="2">
        <v>0</v>
      </c>
      <c r="AI2071" s="2">
        <v>0</v>
      </c>
      <c r="AJ2071" s="2">
        <v>2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</row>
    <row r="2072" spans="1:46" x14ac:dyDescent="0.2">
      <c r="A2072" s="2">
        <v>1713212</v>
      </c>
      <c r="B2072" s="2">
        <v>909586</v>
      </c>
      <c r="C2072" s="7">
        <v>22.169108911239299</v>
      </c>
      <c r="D2072" s="7">
        <v>40.616757776675001</v>
      </c>
      <c r="E2072" s="19" t="s">
        <v>2625</v>
      </c>
      <c r="F2072" s="46">
        <f>INDEX(Δεδομένα!$P:$P,MATCH('2021'!E2072,Δεδομένα!$O:$O,0))</f>
        <v>65</v>
      </c>
      <c r="G2072" s="49" t="s">
        <v>2531</v>
      </c>
      <c r="H2072" s="51" t="str">
        <f>INDEX(Δεδομένα!B$1:B$51,MATCH('2021'!G2072,Δεδομένα!A$1:A$51,0))</f>
        <v>ΚΕΝΤΡΙΚΗΣ ΜΑΚΕΔΟΝΙΑΣ</v>
      </c>
      <c r="I2072" s="53">
        <f>INDEX(Δεδομένα!E$1:E$13,MATCH('2021'!H2072,Δεδομένα!D$1:D$13,0))</f>
        <v>3</v>
      </c>
      <c r="J2072" s="4">
        <v>44516</v>
      </c>
      <c r="K2072" s="3" t="s">
        <v>150</v>
      </c>
      <c r="L2072" s="17" t="str">
        <f t="shared" si="144"/>
        <v>16/11/2021 19:00</v>
      </c>
      <c r="M2072" s="4">
        <v>44516</v>
      </c>
      <c r="N2072" s="3" t="s">
        <v>2681</v>
      </c>
      <c r="O2072" s="17" t="str">
        <f t="shared" si="145"/>
        <v>16/11/2021 19:51</v>
      </c>
      <c r="P2072" s="24">
        <f t="shared" si="146"/>
        <v>3.5416666665696539E-2</v>
      </c>
      <c r="Q2072" s="28">
        <v>0</v>
      </c>
      <c r="R2072" s="27">
        <f t="shared" si="147"/>
        <v>50.999999998603016</v>
      </c>
      <c r="S2072" s="3" t="s">
        <v>4</v>
      </c>
      <c r="T2072" s="3" t="s">
        <v>2626</v>
      </c>
      <c r="U2072" s="3" t="s">
        <v>2654</v>
      </c>
      <c r="V2072" s="3" t="s">
        <v>2679</v>
      </c>
      <c r="W2072" s="5">
        <v>0</v>
      </c>
      <c r="X2072" s="5">
        <v>0</v>
      </c>
      <c r="Y2072" s="5">
        <v>0</v>
      </c>
      <c r="Z2072" s="5">
        <v>0.1</v>
      </c>
      <c r="AA2072" s="5">
        <v>0</v>
      </c>
      <c r="AB2072" s="5">
        <v>0</v>
      </c>
      <c r="AC2072" s="5">
        <v>0</v>
      </c>
      <c r="AD2072" s="5">
        <v>0</v>
      </c>
      <c r="AE2072" s="2">
        <v>3</v>
      </c>
      <c r="AF2072" s="2">
        <v>0</v>
      </c>
      <c r="AG2072" s="2">
        <v>0</v>
      </c>
      <c r="AH2072" s="2">
        <v>0</v>
      </c>
      <c r="AI2072" s="2">
        <v>0</v>
      </c>
      <c r="AJ2072" s="2">
        <v>1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</row>
    <row r="2073" spans="1:46" x14ac:dyDescent="0.2">
      <c r="A2073" s="2">
        <v>1713917</v>
      </c>
      <c r="B2073" s="2">
        <v>910677</v>
      </c>
      <c r="C2073" s="7">
        <v>22.126916659845399</v>
      </c>
      <c r="D2073" s="7">
        <v>40.640940938636398</v>
      </c>
      <c r="E2073" s="19" t="s">
        <v>2625</v>
      </c>
      <c r="F2073" s="46">
        <f>INDEX(Δεδομένα!$P:$P,MATCH('2021'!E2073,Δεδομένα!$O:$O,0))</f>
        <v>65</v>
      </c>
      <c r="G2073" s="49" t="s">
        <v>2531</v>
      </c>
      <c r="H2073" s="51" t="str">
        <f>INDEX(Δεδομένα!B$1:B$51,MATCH('2021'!G2073,Δεδομένα!A$1:A$51,0))</f>
        <v>ΚΕΝΤΡΙΚΗΣ ΜΑΚΕΔΟΝΙΑΣ</v>
      </c>
      <c r="I2073" s="53">
        <f>INDEX(Δεδομένα!E$1:E$13,MATCH('2021'!H2073,Δεδομένα!D$1:D$13,0))</f>
        <v>3</v>
      </c>
      <c r="J2073" s="4">
        <v>44521</v>
      </c>
      <c r="K2073" s="3" t="s">
        <v>111</v>
      </c>
      <c r="L2073" s="17" t="str">
        <f t="shared" si="144"/>
        <v>21/11/2021 19:20</v>
      </c>
      <c r="M2073" s="4">
        <v>44521</v>
      </c>
      <c r="N2073" s="3" t="s">
        <v>56</v>
      </c>
      <c r="O2073" s="17" t="str">
        <f t="shared" si="145"/>
        <v>21/11/2021 19:56</v>
      </c>
      <c r="P2073" s="24">
        <f t="shared" si="146"/>
        <v>2.5000000001455192E-2</v>
      </c>
      <c r="Q2073" s="28">
        <v>0</v>
      </c>
      <c r="R2073" s="27">
        <f t="shared" si="147"/>
        <v>36.000000002095476</v>
      </c>
      <c r="S2073" s="3" t="s">
        <v>4</v>
      </c>
      <c r="T2073" s="3" t="s">
        <v>2626</v>
      </c>
      <c r="U2073" s="3" t="s">
        <v>2629</v>
      </c>
      <c r="V2073" s="3" t="s">
        <v>2637</v>
      </c>
      <c r="W2073" s="5">
        <v>0</v>
      </c>
      <c r="X2073" s="5">
        <v>0</v>
      </c>
      <c r="Y2073" s="5">
        <v>0</v>
      </c>
      <c r="Z2073" s="5">
        <v>0.02</v>
      </c>
      <c r="AA2073" s="5">
        <v>0</v>
      </c>
      <c r="AB2073" s="5">
        <v>0</v>
      </c>
      <c r="AC2073" s="5">
        <v>0</v>
      </c>
      <c r="AD2073" s="5">
        <v>0</v>
      </c>
      <c r="AE2073" s="2">
        <v>2</v>
      </c>
      <c r="AF2073" s="2">
        <v>0</v>
      </c>
      <c r="AG2073" s="2">
        <v>0</v>
      </c>
      <c r="AH2073" s="2">
        <v>0</v>
      </c>
      <c r="AI2073" s="2">
        <v>0</v>
      </c>
      <c r="AJ2073" s="2">
        <v>1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</row>
    <row r="2074" spans="1:46" x14ac:dyDescent="0.2">
      <c r="A2074" s="2">
        <v>1721455</v>
      </c>
      <c r="B2074" s="2">
        <v>918422</v>
      </c>
      <c r="C2074" s="7">
        <v>22.099128583034801</v>
      </c>
      <c r="D2074" s="7">
        <v>40.6641103718772</v>
      </c>
      <c r="E2074" s="19" t="s">
        <v>2625</v>
      </c>
      <c r="F2074" s="46">
        <f>INDEX(Δεδομένα!$P:$P,MATCH('2021'!E2074,Δεδομένα!$O:$O,0))</f>
        <v>65</v>
      </c>
      <c r="G2074" s="49" t="s">
        <v>2531</v>
      </c>
      <c r="H2074" s="51" t="str">
        <f>INDEX(Δεδομένα!B$1:B$51,MATCH('2021'!G2074,Δεδομένα!A$1:A$51,0))</f>
        <v>ΚΕΝΤΡΙΚΗΣ ΜΑΚΕΔΟΝΙΑΣ</v>
      </c>
      <c r="I2074" s="53">
        <f>INDEX(Δεδομένα!E$1:E$13,MATCH('2021'!H2074,Δεδομένα!D$1:D$13,0))</f>
        <v>3</v>
      </c>
      <c r="J2074" s="4">
        <v>44546</v>
      </c>
      <c r="K2074" s="3" t="s">
        <v>357</v>
      </c>
      <c r="L2074" s="17" t="str">
        <f t="shared" si="144"/>
        <v>16/12/2021 18:09</v>
      </c>
      <c r="M2074" s="4">
        <v>44546</v>
      </c>
      <c r="N2074" s="3" t="s">
        <v>358</v>
      </c>
      <c r="O2074" s="17" t="str">
        <f t="shared" si="145"/>
        <v>16/12/2021 18:55</v>
      </c>
      <c r="P2074" s="24">
        <f t="shared" si="146"/>
        <v>3.1944444446708076E-2</v>
      </c>
      <c r="Q2074" s="28">
        <v>0</v>
      </c>
      <c r="R2074" s="27">
        <f t="shared" si="147"/>
        <v>46.000000003259629</v>
      </c>
      <c r="S2074" s="3" t="s">
        <v>4</v>
      </c>
      <c r="T2074" s="3" t="s">
        <v>2626</v>
      </c>
      <c r="U2074" s="3" t="s">
        <v>2627</v>
      </c>
      <c r="V2074" s="3" t="s">
        <v>2682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0.1</v>
      </c>
      <c r="AC2074" s="5">
        <v>0</v>
      </c>
      <c r="AD2074" s="5">
        <v>0</v>
      </c>
      <c r="AE2074" s="2">
        <v>2</v>
      </c>
      <c r="AF2074" s="2">
        <v>0</v>
      </c>
      <c r="AG2074" s="2">
        <v>0</v>
      </c>
      <c r="AH2074" s="2">
        <v>0</v>
      </c>
      <c r="AI2074" s="2">
        <v>0</v>
      </c>
      <c r="AJ2074" s="2">
        <v>1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</row>
    <row r="2075" spans="1:46" x14ac:dyDescent="0.2">
      <c r="A2075" s="2">
        <v>1640186</v>
      </c>
      <c r="B2075" s="2">
        <v>832334</v>
      </c>
      <c r="C2075" s="7">
        <v>22.3713184306141</v>
      </c>
      <c r="D2075" s="7">
        <v>40.565727746953499</v>
      </c>
      <c r="E2075" s="19" t="s">
        <v>2683</v>
      </c>
      <c r="F2075" s="46">
        <f>INDEX(Δεδομένα!$P:$P,MATCH('2021'!E2075,Δεδομένα!$O:$O,0))</f>
        <v>66</v>
      </c>
      <c r="G2075" s="49" t="s">
        <v>2531</v>
      </c>
      <c r="H2075" s="51" t="str">
        <f>INDEX(Δεδομένα!B$1:B$51,MATCH('2021'!G2075,Δεδομένα!A$1:A$51,0))</f>
        <v>ΚΕΝΤΡΙΚΗΣ ΜΑΚΕΔΟΝΙΑΣ</v>
      </c>
      <c r="I2075" s="53">
        <f>INDEX(Δεδομένα!E$1:E$13,MATCH('2021'!H2075,Δεδομένα!D$1:D$13,0))</f>
        <v>3</v>
      </c>
      <c r="J2075" s="4">
        <v>44251</v>
      </c>
      <c r="K2075" s="3" t="s">
        <v>762</v>
      </c>
      <c r="L2075" s="17" t="str">
        <f t="shared" si="144"/>
        <v>24/02/2021 13:47</v>
      </c>
      <c r="M2075" s="4">
        <v>44251</v>
      </c>
      <c r="N2075" s="3" t="s">
        <v>650</v>
      </c>
      <c r="O2075" s="17" t="str">
        <f t="shared" si="145"/>
        <v>24/02/2021 14:43</v>
      </c>
      <c r="P2075" s="24">
        <f t="shared" si="146"/>
        <v>3.8888888884685002E-2</v>
      </c>
      <c r="Q2075" s="28">
        <v>0</v>
      </c>
      <c r="R2075" s="27">
        <f t="shared" si="147"/>
        <v>55.999999993946403</v>
      </c>
      <c r="S2075" s="3" t="s">
        <v>4</v>
      </c>
      <c r="T2075" s="3" t="s">
        <v>2540</v>
      </c>
      <c r="U2075" s="3" t="s">
        <v>4</v>
      </c>
      <c r="V2075" s="3" t="s">
        <v>2684</v>
      </c>
      <c r="W2075" s="5">
        <v>0</v>
      </c>
      <c r="X2075" s="5">
        <v>0</v>
      </c>
      <c r="Y2075" s="5">
        <v>0</v>
      </c>
      <c r="Z2075" s="5">
        <v>0</v>
      </c>
      <c r="AA2075" s="5">
        <v>2</v>
      </c>
      <c r="AB2075" s="5">
        <v>0</v>
      </c>
      <c r="AC2075" s="5">
        <v>0</v>
      </c>
      <c r="AD2075" s="5">
        <v>0</v>
      </c>
      <c r="AE2075" s="2">
        <v>2</v>
      </c>
      <c r="AF2075" s="2">
        <v>0</v>
      </c>
      <c r="AG2075" s="2">
        <v>0</v>
      </c>
      <c r="AH2075" s="2">
        <v>0</v>
      </c>
      <c r="AI2075" s="2">
        <v>0</v>
      </c>
      <c r="AJ2075" s="2">
        <v>1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 t="s">
        <v>4</v>
      </c>
      <c r="AT2075" s="2" t="s">
        <v>4</v>
      </c>
    </row>
    <row r="2076" spans="1:46" x14ac:dyDescent="0.2">
      <c r="A2076" s="2">
        <v>1640197</v>
      </c>
      <c r="B2076" s="2">
        <v>832350</v>
      </c>
      <c r="C2076" s="7">
        <v>22.5161551357074</v>
      </c>
      <c r="D2076" s="7">
        <v>40.651143319527499</v>
      </c>
      <c r="E2076" s="19" t="s">
        <v>2683</v>
      </c>
      <c r="F2076" s="46">
        <f>INDEX(Δεδομένα!$P:$P,MATCH('2021'!E2076,Δεδομένα!$O:$O,0))</f>
        <v>66</v>
      </c>
      <c r="G2076" s="49" t="s">
        <v>2531</v>
      </c>
      <c r="H2076" s="51" t="str">
        <f>INDEX(Δεδομένα!B$1:B$51,MATCH('2021'!G2076,Δεδομένα!A$1:A$51,0))</f>
        <v>ΚΕΝΤΡΙΚΗΣ ΜΑΚΕΔΟΝΙΑΣ</v>
      </c>
      <c r="I2076" s="53">
        <f>INDEX(Δεδομένα!E$1:E$13,MATCH('2021'!H2076,Δεδομένα!D$1:D$13,0))</f>
        <v>3</v>
      </c>
      <c r="J2076" s="4">
        <v>44251</v>
      </c>
      <c r="K2076" s="3" t="s">
        <v>767</v>
      </c>
      <c r="L2076" s="17" t="str">
        <f t="shared" si="144"/>
        <v>24/02/2021 14:28</v>
      </c>
      <c r="M2076" s="4">
        <v>44251</v>
      </c>
      <c r="N2076" s="3" t="s">
        <v>383</v>
      </c>
      <c r="O2076" s="17" t="str">
        <f t="shared" si="145"/>
        <v>24/02/2021 15:36</v>
      </c>
      <c r="P2076" s="24">
        <f t="shared" si="146"/>
        <v>4.7222222223354038E-2</v>
      </c>
      <c r="Q2076" s="28">
        <v>0</v>
      </c>
      <c r="R2076" s="27">
        <f t="shared" si="147"/>
        <v>68.000000001629815</v>
      </c>
      <c r="S2076" s="3" t="s">
        <v>4</v>
      </c>
      <c r="T2076" s="3" t="s">
        <v>2540</v>
      </c>
      <c r="U2076" s="3" t="s">
        <v>4</v>
      </c>
      <c r="V2076" s="3" t="s">
        <v>2685</v>
      </c>
      <c r="W2076" s="5">
        <v>0</v>
      </c>
      <c r="X2076" s="5">
        <v>0</v>
      </c>
      <c r="Y2076" s="5">
        <v>0</v>
      </c>
      <c r="Z2076" s="5">
        <v>0</v>
      </c>
      <c r="AA2076" s="5">
        <v>2</v>
      </c>
      <c r="AB2076" s="5">
        <v>0</v>
      </c>
      <c r="AC2076" s="5">
        <v>0</v>
      </c>
      <c r="AD2076" s="5">
        <v>0</v>
      </c>
      <c r="AE2076" s="2">
        <v>2</v>
      </c>
      <c r="AF2076" s="2">
        <v>0</v>
      </c>
      <c r="AG2076" s="2">
        <v>0</v>
      </c>
      <c r="AH2076" s="2">
        <v>0</v>
      </c>
      <c r="AI2076" s="2">
        <v>0</v>
      </c>
      <c r="AJ2076" s="2">
        <v>1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 t="s">
        <v>4</v>
      </c>
      <c r="AT2076" s="2" t="s">
        <v>4</v>
      </c>
    </row>
    <row r="2077" spans="1:46" x14ac:dyDescent="0.2">
      <c r="A2077" s="2">
        <v>1640205</v>
      </c>
      <c r="B2077" s="2">
        <v>832419</v>
      </c>
      <c r="C2077" s="7">
        <v>22.466107447161001</v>
      </c>
      <c r="D2077" s="7">
        <v>40.5889298607974</v>
      </c>
      <c r="E2077" s="19" t="s">
        <v>2683</v>
      </c>
      <c r="F2077" s="46">
        <f>INDEX(Δεδομένα!$P:$P,MATCH('2021'!E2077,Δεδομένα!$O:$O,0))</f>
        <v>66</v>
      </c>
      <c r="G2077" s="49" t="s">
        <v>2531</v>
      </c>
      <c r="H2077" s="51" t="str">
        <f>INDEX(Δεδομένα!B$1:B$51,MATCH('2021'!G2077,Δεδομένα!A$1:A$51,0))</f>
        <v>ΚΕΝΤΡΙΚΗΣ ΜΑΚΕΔΟΝΙΑΣ</v>
      </c>
      <c r="I2077" s="53">
        <f>INDEX(Δεδομένα!E$1:E$13,MATCH('2021'!H2077,Δεδομένα!D$1:D$13,0))</f>
        <v>3</v>
      </c>
      <c r="J2077" s="4">
        <v>44251</v>
      </c>
      <c r="K2077" s="3" t="s">
        <v>2171</v>
      </c>
      <c r="L2077" s="17" t="str">
        <f t="shared" si="144"/>
        <v>24/02/2021 18:01</v>
      </c>
      <c r="M2077" s="4">
        <v>44251</v>
      </c>
      <c r="N2077" s="3" t="s">
        <v>804</v>
      </c>
      <c r="O2077" s="17" t="str">
        <f t="shared" si="145"/>
        <v>24/02/2021 19:04</v>
      </c>
      <c r="P2077" s="24">
        <f t="shared" si="146"/>
        <v>4.3749999997089617E-2</v>
      </c>
      <c r="Q2077" s="28">
        <v>0</v>
      </c>
      <c r="R2077" s="27">
        <f t="shared" si="147"/>
        <v>62.999999995809048</v>
      </c>
      <c r="S2077" s="3" t="s">
        <v>4</v>
      </c>
      <c r="T2077" s="3" t="s">
        <v>2540</v>
      </c>
      <c r="U2077" s="3" t="s">
        <v>4</v>
      </c>
      <c r="V2077" s="3" t="s">
        <v>2686</v>
      </c>
      <c r="W2077" s="5">
        <v>0</v>
      </c>
      <c r="X2077" s="5">
        <v>0</v>
      </c>
      <c r="Y2077" s="5">
        <v>0</v>
      </c>
      <c r="Z2077" s="5">
        <v>0</v>
      </c>
      <c r="AA2077" s="5">
        <v>20</v>
      </c>
      <c r="AB2077" s="5">
        <v>0</v>
      </c>
      <c r="AC2077" s="5">
        <v>0</v>
      </c>
      <c r="AD2077" s="5">
        <v>0</v>
      </c>
      <c r="AE2077" s="2">
        <v>2</v>
      </c>
      <c r="AF2077" s="2">
        <v>0</v>
      </c>
      <c r="AG2077" s="2">
        <v>0</v>
      </c>
      <c r="AH2077" s="2">
        <v>0</v>
      </c>
      <c r="AI2077" s="2">
        <v>0</v>
      </c>
      <c r="AJ2077" s="2">
        <v>1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 t="s">
        <v>4</v>
      </c>
      <c r="AT2077" s="2" t="s">
        <v>4</v>
      </c>
    </row>
    <row r="2078" spans="1:46" x14ac:dyDescent="0.2">
      <c r="A2078" s="2">
        <v>1641016</v>
      </c>
      <c r="B2078" s="2">
        <v>833506</v>
      </c>
      <c r="C2078" s="7">
        <v>22.413351671920999</v>
      </c>
      <c r="D2078" s="7">
        <v>40.584631169098103</v>
      </c>
      <c r="E2078" s="19" t="s">
        <v>2683</v>
      </c>
      <c r="F2078" s="46">
        <f>INDEX(Δεδομένα!$P:$P,MATCH('2021'!E2078,Δεδομένα!$O:$O,0))</f>
        <v>66</v>
      </c>
      <c r="G2078" s="49" t="s">
        <v>2531</v>
      </c>
      <c r="H2078" s="51" t="str">
        <f>INDEX(Δεδομένα!B$1:B$51,MATCH('2021'!G2078,Δεδομένα!A$1:A$51,0))</f>
        <v>ΚΕΝΤΡΙΚΗΣ ΜΑΚΕΔΟΝΙΑΣ</v>
      </c>
      <c r="I2078" s="53">
        <f>INDEX(Δεδομένα!E$1:E$13,MATCH('2021'!H2078,Δεδομένα!D$1:D$13,0))</f>
        <v>3</v>
      </c>
      <c r="J2078" s="4">
        <v>44255</v>
      </c>
      <c r="K2078" s="3" t="s">
        <v>944</v>
      </c>
      <c r="L2078" s="17" t="str">
        <f t="shared" si="144"/>
        <v>28/02/2021 12:44</v>
      </c>
      <c r="M2078" s="4">
        <v>44255</v>
      </c>
      <c r="N2078" s="3" t="s">
        <v>1042</v>
      </c>
      <c r="O2078" s="17" t="str">
        <f t="shared" si="145"/>
        <v>28/02/2021 15:46</v>
      </c>
      <c r="P2078" s="24">
        <f t="shared" si="146"/>
        <v>0.12638888889341615</v>
      </c>
      <c r="Q2078" s="28">
        <v>0</v>
      </c>
      <c r="R2078" s="27">
        <f t="shared" si="147"/>
        <v>182.00000000651926</v>
      </c>
      <c r="S2078" s="3" t="s">
        <v>4</v>
      </c>
      <c r="T2078" s="3" t="s">
        <v>2540</v>
      </c>
      <c r="U2078" s="3" t="s">
        <v>4</v>
      </c>
      <c r="V2078" s="3" t="s">
        <v>2687</v>
      </c>
      <c r="W2078" s="5">
        <v>0</v>
      </c>
      <c r="X2078" s="5">
        <v>0</v>
      </c>
      <c r="Y2078" s="5">
        <v>0</v>
      </c>
      <c r="Z2078" s="5">
        <v>0</v>
      </c>
      <c r="AA2078" s="5">
        <v>30</v>
      </c>
      <c r="AB2078" s="5">
        <v>0</v>
      </c>
      <c r="AC2078" s="5">
        <v>0</v>
      </c>
      <c r="AD2078" s="5">
        <v>0</v>
      </c>
      <c r="AE2078" s="2">
        <v>6</v>
      </c>
      <c r="AF2078" s="2">
        <v>0</v>
      </c>
      <c r="AG2078" s="2">
        <v>0</v>
      </c>
      <c r="AH2078" s="2">
        <v>0</v>
      </c>
      <c r="AI2078" s="2">
        <v>0</v>
      </c>
      <c r="AJ2078" s="2">
        <v>3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 t="s">
        <v>4</v>
      </c>
      <c r="AT2078" s="2" t="s">
        <v>4</v>
      </c>
    </row>
    <row r="2079" spans="1:46" x14ac:dyDescent="0.2">
      <c r="A2079" s="2">
        <v>1641367</v>
      </c>
      <c r="B2079" s="2">
        <v>833870</v>
      </c>
      <c r="C2079" s="7">
        <v>22.562428174854901</v>
      </c>
      <c r="D2079" s="7">
        <v>40.694969763864897</v>
      </c>
      <c r="E2079" s="19" t="s">
        <v>2683</v>
      </c>
      <c r="F2079" s="46">
        <f>INDEX(Δεδομένα!$P:$P,MATCH('2021'!E2079,Δεδομένα!$O:$O,0))</f>
        <v>66</v>
      </c>
      <c r="G2079" s="49" t="s">
        <v>1550</v>
      </c>
      <c r="H2079" s="51" t="str">
        <f>INDEX(Δεδομένα!B$1:B$51,MATCH('2021'!G2079,Δεδομένα!A$1:A$51,0))</f>
        <v>ΚΕΝΤΡΙΚΗΣ ΜΑΚΕΔΟΝΙΑΣ</v>
      </c>
      <c r="I2079" s="53">
        <f>INDEX(Δεδομένα!E$1:E$13,MATCH('2021'!H2079,Δεδομένα!D$1:D$13,0))</f>
        <v>3</v>
      </c>
      <c r="J2079" s="4">
        <v>44256</v>
      </c>
      <c r="K2079" s="3" t="s">
        <v>562</v>
      </c>
      <c r="L2079" s="17" t="str">
        <f t="shared" si="144"/>
        <v>01/03/2021 15:45</v>
      </c>
      <c r="M2079" s="4">
        <v>44256</v>
      </c>
      <c r="N2079" s="3" t="s">
        <v>461</v>
      </c>
      <c r="O2079" s="17" t="str">
        <f t="shared" si="145"/>
        <v>01/03/2021 17:00</v>
      </c>
      <c r="P2079" s="24">
        <f t="shared" si="146"/>
        <v>5.2083333335758653E-2</v>
      </c>
      <c r="Q2079" s="28">
        <v>0</v>
      </c>
      <c r="R2079" s="27">
        <f t="shared" si="147"/>
        <v>75.00000000349246</v>
      </c>
      <c r="S2079" s="3" t="s">
        <v>4</v>
      </c>
      <c r="T2079" s="3" t="s">
        <v>1645</v>
      </c>
      <c r="U2079" s="3" t="s">
        <v>4</v>
      </c>
      <c r="V2079" s="3" t="s">
        <v>2688</v>
      </c>
      <c r="W2079" s="5">
        <v>0</v>
      </c>
      <c r="X2079" s="5">
        <v>0</v>
      </c>
      <c r="Y2079" s="5">
        <v>0</v>
      </c>
      <c r="Z2079" s="5">
        <v>0</v>
      </c>
      <c r="AA2079" s="5">
        <v>2</v>
      </c>
      <c r="AB2079" s="5">
        <v>0</v>
      </c>
      <c r="AC2079" s="5">
        <v>0</v>
      </c>
      <c r="AD2079" s="5">
        <v>0</v>
      </c>
      <c r="AE2079" s="2">
        <v>2</v>
      </c>
      <c r="AF2079" s="2">
        <v>0</v>
      </c>
      <c r="AG2079" s="2">
        <v>0</v>
      </c>
      <c r="AH2079" s="2">
        <v>0</v>
      </c>
      <c r="AI2079" s="2">
        <v>0</v>
      </c>
      <c r="AJ2079" s="2">
        <v>1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 t="s">
        <v>4</v>
      </c>
      <c r="AT2079" s="2" t="s">
        <v>4</v>
      </c>
    </row>
    <row r="2080" spans="1:46" x14ac:dyDescent="0.2">
      <c r="A2080" s="2">
        <v>1642230</v>
      </c>
      <c r="B2080" s="2">
        <v>834169</v>
      </c>
      <c r="C2080" s="7">
        <v>22.408061622208098</v>
      </c>
      <c r="D2080" s="7">
        <v>40.581405795131197</v>
      </c>
      <c r="E2080" s="19" t="s">
        <v>2683</v>
      </c>
      <c r="F2080" s="46">
        <f>INDEX(Δεδομένα!$P:$P,MATCH('2021'!E2080,Δεδομένα!$O:$O,0))</f>
        <v>66</v>
      </c>
      <c r="G2080" s="49" t="s">
        <v>2531</v>
      </c>
      <c r="H2080" s="51" t="str">
        <f>INDEX(Δεδομένα!B$1:B$51,MATCH('2021'!G2080,Δεδομένα!A$1:A$51,0))</f>
        <v>ΚΕΝΤΡΙΚΗΣ ΜΑΚΕΔΟΝΙΑΣ</v>
      </c>
      <c r="I2080" s="53">
        <f>INDEX(Δεδομένα!E$1:E$13,MATCH('2021'!H2080,Δεδομένα!D$1:D$13,0))</f>
        <v>3</v>
      </c>
      <c r="J2080" s="4">
        <v>44257</v>
      </c>
      <c r="K2080" s="3" t="s">
        <v>698</v>
      </c>
      <c r="L2080" s="17" t="str">
        <f t="shared" si="144"/>
        <v>02/03/2021 16:48</v>
      </c>
      <c r="M2080" s="4">
        <v>44257</v>
      </c>
      <c r="N2080" s="3" t="s">
        <v>9</v>
      </c>
      <c r="O2080" s="17" t="str">
        <f t="shared" si="145"/>
        <v>02/03/2021 18:15</v>
      </c>
      <c r="P2080" s="24">
        <f t="shared" si="146"/>
        <v>6.0416666667151731E-2</v>
      </c>
      <c r="Q2080" s="28">
        <v>0</v>
      </c>
      <c r="R2080" s="27">
        <f t="shared" si="147"/>
        <v>87.000000000698492</v>
      </c>
      <c r="S2080" s="3" t="s">
        <v>4</v>
      </c>
      <c r="T2080" s="3" t="s">
        <v>2540</v>
      </c>
      <c r="U2080" s="3" t="s">
        <v>4</v>
      </c>
      <c r="V2080" s="3" t="s">
        <v>2689</v>
      </c>
      <c r="W2080" s="5">
        <v>0</v>
      </c>
      <c r="X2080" s="5">
        <v>0</v>
      </c>
      <c r="Y2080" s="5">
        <v>0</v>
      </c>
      <c r="Z2080" s="5">
        <v>0</v>
      </c>
      <c r="AA2080" s="5">
        <v>10</v>
      </c>
      <c r="AB2080" s="5">
        <v>0</v>
      </c>
      <c r="AC2080" s="5">
        <v>0</v>
      </c>
      <c r="AD2080" s="5">
        <v>0</v>
      </c>
      <c r="AE2080" s="2">
        <v>2</v>
      </c>
      <c r="AF2080" s="2">
        <v>0</v>
      </c>
      <c r="AG2080" s="2">
        <v>0</v>
      </c>
      <c r="AH2080" s="2">
        <v>0</v>
      </c>
      <c r="AI2080" s="2">
        <v>0</v>
      </c>
      <c r="AJ2080" s="2">
        <v>1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 t="s">
        <v>4</v>
      </c>
      <c r="AT2080" s="2" t="s">
        <v>4</v>
      </c>
    </row>
    <row r="2081" spans="1:46" x14ac:dyDescent="0.2">
      <c r="A2081" s="2">
        <v>1642633</v>
      </c>
      <c r="B2081" s="2">
        <v>834433</v>
      </c>
      <c r="C2081" s="7">
        <v>22.499074133332101</v>
      </c>
      <c r="D2081" s="7">
        <v>40.592735806841503</v>
      </c>
      <c r="E2081" s="19" t="s">
        <v>2683</v>
      </c>
      <c r="F2081" s="46">
        <f>INDEX(Δεδομένα!$P:$P,MATCH('2021'!E2081,Δεδομένα!$O:$O,0))</f>
        <v>66</v>
      </c>
      <c r="G2081" s="49" t="s">
        <v>2531</v>
      </c>
      <c r="H2081" s="51" t="str">
        <f>INDEX(Δεδομένα!B$1:B$51,MATCH('2021'!G2081,Δεδομένα!A$1:A$51,0))</f>
        <v>ΚΕΝΤΡΙΚΗΣ ΜΑΚΕΔΟΝΙΑΣ</v>
      </c>
      <c r="I2081" s="53">
        <f>INDEX(Δεδομένα!E$1:E$13,MATCH('2021'!H2081,Δεδομένα!D$1:D$13,0))</f>
        <v>3</v>
      </c>
      <c r="J2081" s="4">
        <v>44258</v>
      </c>
      <c r="K2081" s="3" t="s">
        <v>473</v>
      </c>
      <c r="L2081" s="17" t="str">
        <f t="shared" si="144"/>
        <v>03/03/2021 14:52</v>
      </c>
      <c r="M2081" s="4">
        <v>44258</v>
      </c>
      <c r="N2081" s="3" t="s">
        <v>407</v>
      </c>
      <c r="O2081" s="17" t="str">
        <f t="shared" si="145"/>
        <v>03/03/2021 15:40</v>
      </c>
      <c r="P2081" s="24">
        <f t="shared" si="146"/>
        <v>3.3333333340124227E-2</v>
      </c>
      <c r="Q2081" s="28">
        <v>0</v>
      </c>
      <c r="R2081" s="27">
        <f t="shared" si="147"/>
        <v>48.000000009778887</v>
      </c>
      <c r="S2081" s="3" t="s">
        <v>4</v>
      </c>
      <c r="T2081" s="3" t="s">
        <v>2540</v>
      </c>
      <c r="U2081" s="3" t="s">
        <v>4</v>
      </c>
      <c r="V2081" s="3" t="s">
        <v>2690</v>
      </c>
      <c r="W2081" s="5">
        <v>0</v>
      </c>
      <c r="X2081" s="5">
        <v>0</v>
      </c>
      <c r="Y2081" s="5">
        <v>0</v>
      </c>
      <c r="Z2081" s="5">
        <v>0</v>
      </c>
      <c r="AA2081" s="5">
        <v>2</v>
      </c>
      <c r="AB2081" s="5">
        <v>0</v>
      </c>
      <c r="AC2081" s="5">
        <v>0</v>
      </c>
      <c r="AD2081" s="5">
        <v>0</v>
      </c>
      <c r="AE2081" s="2">
        <v>2</v>
      </c>
      <c r="AF2081" s="2">
        <v>0</v>
      </c>
      <c r="AG2081" s="2">
        <v>0</v>
      </c>
      <c r="AH2081" s="2">
        <v>0</v>
      </c>
      <c r="AI2081" s="2">
        <v>0</v>
      </c>
      <c r="AJ2081" s="2">
        <v>1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 t="s">
        <v>4</v>
      </c>
      <c r="AT2081" s="2" t="s">
        <v>4</v>
      </c>
    </row>
    <row r="2082" spans="1:46" x14ac:dyDescent="0.2">
      <c r="A2082" s="2">
        <v>1642661</v>
      </c>
      <c r="B2082" s="2">
        <v>834483</v>
      </c>
      <c r="C2082" s="7">
        <v>22.534331793006899</v>
      </c>
      <c r="D2082" s="7">
        <v>40.681184220888902</v>
      </c>
      <c r="E2082" s="19" t="s">
        <v>2683</v>
      </c>
      <c r="F2082" s="46">
        <f>INDEX(Δεδομένα!$P:$P,MATCH('2021'!E2082,Δεδομένα!$O:$O,0))</f>
        <v>66</v>
      </c>
      <c r="G2082" s="49" t="s">
        <v>1550</v>
      </c>
      <c r="H2082" s="51" t="str">
        <f>INDEX(Δεδομένα!B$1:B$51,MATCH('2021'!G2082,Δεδομένα!A$1:A$51,0))</f>
        <v>ΚΕΝΤΡΙΚΗΣ ΜΑΚΕΔΟΝΙΑΣ</v>
      </c>
      <c r="I2082" s="53">
        <f>INDEX(Δεδομένα!E$1:E$13,MATCH('2021'!H2082,Δεδομένα!D$1:D$13,0))</f>
        <v>3</v>
      </c>
      <c r="J2082" s="4">
        <v>44258</v>
      </c>
      <c r="K2082" s="3" t="s">
        <v>415</v>
      </c>
      <c r="L2082" s="17" t="str">
        <f t="shared" si="144"/>
        <v>03/03/2021 16:40</v>
      </c>
      <c r="M2082" s="4">
        <v>44258</v>
      </c>
      <c r="N2082" s="3" t="s">
        <v>150</v>
      </c>
      <c r="O2082" s="17" t="str">
        <f t="shared" si="145"/>
        <v>03/03/2021 19:00</v>
      </c>
      <c r="P2082" s="24">
        <f t="shared" si="146"/>
        <v>9.7222222218988463E-2</v>
      </c>
      <c r="Q2082" s="28">
        <v>0</v>
      </c>
      <c r="R2082" s="27">
        <f t="shared" si="147"/>
        <v>139.99999999534339</v>
      </c>
      <c r="S2082" s="3" t="s">
        <v>4</v>
      </c>
      <c r="T2082" s="3" t="s">
        <v>1645</v>
      </c>
      <c r="U2082" s="3" t="s">
        <v>4</v>
      </c>
      <c r="V2082" s="3" t="s">
        <v>2688</v>
      </c>
      <c r="W2082" s="5">
        <v>0</v>
      </c>
      <c r="X2082" s="5">
        <v>0</v>
      </c>
      <c r="Y2082" s="5">
        <v>0</v>
      </c>
      <c r="Z2082" s="5">
        <v>0</v>
      </c>
      <c r="AA2082" s="5">
        <v>5</v>
      </c>
      <c r="AB2082" s="5">
        <v>0</v>
      </c>
      <c r="AC2082" s="5">
        <v>0</v>
      </c>
      <c r="AD2082" s="5">
        <v>0</v>
      </c>
      <c r="AE2082" s="2">
        <v>6</v>
      </c>
      <c r="AF2082" s="2">
        <v>0</v>
      </c>
      <c r="AG2082" s="2">
        <v>0</v>
      </c>
      <c r="AH2082" s="2">
        <v>0</v>
      </c>
      <c r="AI2082" s="2">
        <v>0</v>
      </c>
      <c r="AJ2082" s="2">
        <v>3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 t="s">
        <v>4</v>
      </c>
      <c r="AT2082" s="2" t="s">
        <v>4</v>
      </c>
    </row>
    <row r="2083" spans="1:46" x14ac:dyDescent="0.2">
      <c r="A2083" s="2">
        <v>1642667</v>
      </c>
      <c r="B2083" s="2">
        <v>834574</v>
      </c>
      <c r="C2083" s="7">
        <v>22.475828170000302</v>
      </c>
      <c r="D2083" s="7">
        <v>40.5936186493512</v>
      </c>
      <c r="E2083" s="19" t="s">
        <v>2683</v>
      </c>
      <c r="F2083" s="46">
        <f>INDEX(Δεδομένα!$P:$P,MATCH('2021'!E2083,Δεδομένα!$O:$O,0))</f>
        <v>66</v>
      </c>
      <c r="G2083" s="49" t="s">
        <v>2531</v>
      </c>
      <c r="H2083" s="51" t="str">
        <f>INDEX(Δεδομένα!B$1:B$51,MATCH('2021'!G2083,Δεδομένα!A$1:A$51,0))</f>
        <v>ΚΕΝΤΡΙΚΗΣ ΜΑΚΕΔΟΝΙΑΣ</v>
      </c>
      <c r="I2083" s="53">
        <f>INDEX(Δεδομένα!E$1:E$13,MATCH('2021'!H2083,Δεδομένα!D$1:D$13,0))</f>
        <v>3</v>
      </c>
      <c r="J2083" s="4">
        <v>44258</v>
      </c>
      <c r="K2083" s="3" t="s">
        <v>150</v>
      </c>
      <c r="L2083" s="17" t="str">
        <f t="shared" si="144"/>
        <v>03/03/2021 19:00</v>
      </c>
      <c r="M2083" s="4">
        <v>44258</v>
      </c>
      <c r="N2083" s="3" t="s">
        <v>424</v>
      </c>
      <c r="O2083" s="17" t="str">
        <f t="shared" si="145"/>
        <v>03/03/2021 20:10</v>
      </c>
      <c r="P2083" s="24">
        <f t="shared" si="146"/>
        <v>4.8611111116770189E-2</v>
      </c>
      <c r="Q2083" s="28">
        <v>0</v>
      </c>
      <c r="R2083" s="27">
        <f t="shared" si="147"/>
        <v>70.000000008149073</v>
      </c>
      <c r="S2083" s="3" t="s">
        <v>4</v>
      </c>
      <c r="T2083" s="3" t="s">
        <v>2540</v>
      </c>
      <c r="U2083" s="3" t="s">
        <v>4</v>
      </c>
      <c r="V2083" s="3" t="s">
        <v>2686</v>
      </c>
      <c r="W2083" s="5">
        <v>0</v>
      </c>
      <c r="X2083" s="5">
        <v>0</v>
      </c>
      <c r="Y2083" s="5">
        <v>0</v>
      </c>
      <c r="Z2083" s="5">
        <v>0</v>
      </c>
      <c r="AA2083" s="5">
        <v>10</v>
      </c>
      <c r="AB2083" s="5">
        <v>0</v>
      </c>
      <c r="AC2083" s="5">
        <v>0</v>
      </c>
      <c r="AD2083" s="5">
        <v>0</v>
      </c>
      <c r="AE2083" s="2">
        <v>4</v>
      </c>
      <c r="AF2083" s="2">
        <v>0</v>
      </c>
      <c r="AG2083" s="2">
        <v>0</v>
      </c>
      <c r="AH2083" s="2">
        <v>0</v>
      </c>
      <c r="AI2083" s="2">
        <v>0</v>
      </c>
      <c r="AJ2083" s="2">
        <v>2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 t="s">
        <v>4</v>
      </c>
      <c r="AT2083" s="2" t="s">
        <v>4</v>
      </c>
    </row>
    <row r="2084" spans="1:46" x14ac:dyDescent="0.2">
      <c r="A2084" s="2">
        <v>1643598</v>
      </c>
      <c r="B2084" s="2">
        <v>835151</v>
      </c>
      <c r="C2084" s="7">
        <v>22.3694339611787</v>
      </c>
      <c r="D2084" s="7">
        <v>40.596149482990199</v>
      </c>
      <c r="E2084" s="19" t="s">
        <v>2683</v>
      </c>
      <c r="F2084" s="46">
        <f>INDEX(Δεδομένα!$P:$P,MATCH('2021'!E2084,Δεδομένα!$O:$O,0))</f>
        <v>66</v>
      </c>
      <c r="G2084" s="49" t="s">
        <v>2531</v>
      </c>
      <c r="H2084" s="51" t="str">
        <f>INDEX(Δεδομένα!B$1:B$51,MATCH('2021'!G2084,Δεδομένα!A$1:A$51,0))</f>
        <v>ΚΕΝΤΡΙΚΗΣ ΜΑΚΕΔΟΝΙΑΣ</v>
      </c>
      <c r="I2084" s="53">
        <f>INDEX(Δεδομένα!E$1:E$13,MATCH('2021'!H2084,Δεδομένα!D$1:D$13,0))</f>
        <v>3</v>
      </c>
      <c r="J2084" s="4">
        <v>44260</v>
      </c>
      <c r="K2084" s="3" t="s">
        <v>835</v>
      </c>
      <c r="L2084" s="17" t="str">
        <f t="shared" si="144"/>
        <v>05/03/2021 14:37</v>
      </c>
      <c r="M2084" s="4">
        <v>44260</v>
      </c>
      <c r="N2084" s="3" t="s">
        <v>36</v>
      </c>
      <c r="O2084" s="17" t="str">
        <f t="shared" si="145"/>
        <v>05/03/2021 16:20</v>
      </c>
      <c r="P2084" s="24">
        <f t="shared" si="146"/>
        <v>7.1527777778101154E-2</v>
      </c>
      <c r="Q2084" s="28">
        <v>0</v>
      </c>
      <c r="R2084" s="27">
        <f t="shared" si="147"/>
        <v>103.00000000046566</v>
      </c>
      <c r="S2084" s="3" t="s">
        <v>4</v>
      </c>
      <c r="T2084" s="3" t="s">
        <v>2540</v>
      </c>
      <c r="U2084" s="3" t="s">
        <v>4</v>
      </c>
      <c r="V2084" s="3" t="s">
        <v>2691</v>
      </c>
      <c r="W2084" s="5">
        <v>0</v>
      </c>
      <c r="X2084" s="5">
        <v>0</v>
      </c>
      <c r="Y2084" s="5">
        <v>0</v>
      </c>
      <c r="Z2084" s="5">
        <v>0</v>
      </c>
      <c r="AA2084" s="5">
        <v>15</v>
      </c>
      <c r="AB2084" s="5">
        <v>0</v>
      </c>
      <c r="AC2084" s="5">
        <v>0</v>
      </c>
      <c r="AD2084" s="5">
        <v>0</v>
      </c>
      <c r="AE2084" s="2">
        <v>4</v>
      </c>
      <c r="AF2084" s="2">
        <v>0</v>
      </c>
      <c r="AG2084" s="2">
        <v>0</v>
      </c>
      <c r="AH2084" s="2">
        <v>0</v>
      </c>
      <c r="AI2084" s="2">
        <v>0</v>
      </c>
      <c r="AJ2084" s="2">
        <v>2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 t="s">
        <v>4</v>
      </c>
      <c r="AT2084" s="2" t="s">
        <v>4</v>
      </c>
    </row>
    <row r="2085" spans="1:46" x14ac:dyDescent="0.2">
      <c r="A2085" s="2">
        <v>1643605</v>
      </c>
      <c r="B2085" s="2">
        <v>835169</v>
      </c>
      <c r="C2085" s="7">
        <v>22.547307310012599</v>
      </c>
      <c r="D2085" s="7">
        <v>40.703716157980899</v>
      </c>
      <c r="E2085" s="19" t="s">
        <v>2683</v>
      </c>
      <c r="F2085" s="46">
        <f>INDEX(Δεδομένα!$P:$P,MATCH('2021'!E2085,Δεδομένα!$O:$O,0))</f>
        <v>66</v>
      </c>
      <c r="G2085" s="49" t="s">
        <v>1550</v>
      </c>
      <c r="H2085" s="51" t="str">
        <f>INDEX(Δεδομένα!B$1:B$51,MATCH('2021'!G2085,Δεδομένα!A$1:A$51,0))</f>
        <v>ΚΕΝΤΡΙΚΗΣ ΜΑΚΕΔΟΝΙΑΣ</v>
      </c>
      <c r="I2085" s="53">
        <f>INDEX(Δεδομένα!E$1:E$13,MATCH('2021'!H2085,Δεδομένα!D$1:D$13,0))</f>
        <v>3</v>
      </c>
      <c r="J2085" s="4">
        <v>44260</v>
      </c>
      <c r="K2085" s="3" t="s">
        <v>201</v>
      </c>
      <c r="L2085" s="17" t="str">
        <f t="shared" si="144"/>
        <v>05/03/2021 15:26</v>
      </c>
      <c r="M2085" s="4">
        <v>44260</v>
      </c>
      <c r="N2085" s="3" t="s">
        <v>1024</v>
      </c>
      <c r="O2085" s="17" t="str">
        <f t="shared" si="145"/>
        <v>05/03/2021 18:17</v>
      </c>
      <c r="P2085" s="24">
        <f t="shared" si="146"/>
        <v>0.11875000000145519</v>
      </c>
      <c r="Q2085" s="28">
        <v>0</v>
      </c>
      <c r="R2085" s="27">
        <f t="shared" si="147"/>
        <v>171.00000000209548</v>
      </c>
      <c r="S2085" s="3" t="s">
        <v>4</v>
      </c>
      <c r="T2085" s="3" t="s">
        <v>1645</v>
      </c>
      <c r="U2085" s="3" t="s">
        <v>4</v>
      </c>
      <c r="V2085" s="3" t="s">
        <v>2692</v>
      </c>
      <c r="W2085" s="5">
        <v>0</v>
      </c>
      <c r="X2085" s="5">
        <v>0</v>
      </c>
      <c r="Y2085" s="5">
        <v>0</v>
      </c>
      <c r="Z2085" s="5">
        <v>2</v>
      </c>
      <c r="AA2085" s="5">
        <v>5</v>
      </c>
      <c r="AB2085" s="5">
        <v>0</v>
      </c>
      <c r="AC2085" s="5">
        <v>0</v>
      </c>
      <c r="AD2085" s="5">
        <v>0</v>
      </c>
      <c r="AE2085" s="2">
        <v>4</v>
      </c>
      <c r="AF2085" s="2">
        <v>0</v>
      </c>
      <c r="AG2085" s="2">
        <v>0</v>
      </c>
      <c r="AH2085" s="2">
        <v>0</v>
      </c>
      <c r="AI2085" s="2">
        <v>0</v>
      </c>
      <c r="AJ2085" s="2">
        <v>2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 t="s">
        <v>4</v>
      </c>
      <c r="AT2085" s="2" t="s">
        <v>4</v>
      </c>
    </row>
    <row r="2086" spans="1:46" x14ac:dyDescent="0.2">
      <c r="A2086" s="2">
        <v>1643622</v>
      </c>
      <c r="B2086" s="2">
        <v>835180</v>
      </c>
      <c r="D2086" s="2"/>
      <c r="E2086" s="19" t="s">
        <v>2683</v>
      </c>
      <c r="F2086" s="46">
        <f>INDEX(Δεδομένα!$P:$P,MATCH('2021'!E2086,Δεδομένα!$O:$O,0))</f>
        <v>66</v>
      </c>
      <c r="G2086" s="49" t="s">
        <v>2531</v>
      </c>
      <c r="H2086" s="51" t="str">
        <f>INDEX(Δεδομένα!B$1:B$51,MATCH('2021'!G2086,Δεδομένα!A$1:A$51,0))</f>
        <v>ΚΕΝΤΡΙΚΗΣ ΜΑΚΕΔΟΝΙΑΣ</v>
      </c>
      <c r="I2086" s="53">
        <f>INDEX(Δεδομένα!E$1:E$13,MATCH('2021'!H2086,Δεδομένα!D$1:D$13,0))</f>
        <v>3</v>
      </c>
      <c r="J2086" s="4">
        <v>44260</v>
      </c>
      <c r="K2086" s="3" t="s">
        <v>276</v>
      </c>
      <c r="L2086" s="17" t="str">
        <f t="shared" si="144"/>
        <v>05/03/2021 15:42</v>
      </c>
      <c r="M2086" s="4">
        <v>44260</v>
      </c>
      <c r="N2086" s="3" t="s">
        <v>1731</v>
      </c>
      <c r="O2086" s="17" t="str">
        <f t="shared" si="145"/>
        <v>05/03/2021 15:53</v>
      </c>
      <c r="P2086" s="24">
        <f t="shared" si="146"/>
        <v>7.6388888919609599E-3</v>
      </c>
      <c r="Q2086" s="28">
        <v>0</v>
      </c>
      <c r="R2086" s="27">
        <f t="shared" si="147"/>
        <v>11.000000004423782</v>
      </c>
      <c r="S2086" s="3" t="s">
        <v>4</v>
      </c>
      <c r="T2086" s="3" t="s">
        <v>2540</v>
      </c>
      <c r="U2086" s="3" t="s">
        <v>4</v>
      </c>
      <c r="V2086" s="3" t="s">
        <v>2693</v>
      </c>
      <c r="W2086" s="5">
        <v>0</v>
      </c>
      <c r="X2086" s="5">
        <v>0</v>
      </c>
      <c r="Y2086" s="5">
        <v>0</v>
      </c>
      <c r="Z2086" s="5">
        <v>0</v>
      </c>
      <c r="AA2086" s="5">
        <v>3</v>
      </c>
      <c r="AB2086" s="5">
        <v>0</v>
      </c>
      <c r="AC2086" s="5">
        <v>7</v>
      </c>
      <c r="AD2086" s="5">
        <v>0</v>
      </c>
      <c r="AE2086" s="2">
        <v>2</v>
      </c>
      <c r="AF2086" s="2">
        <v>0</v>
      </c>
      <c r="AG2086" s="2">
        <v>0</v>
      </c>
      <c r="AH2086" s="2">
        <v>0</v>
      </c>
      <c r="AI2086" s="2">
        <v>0</v>
      </c>
      <c r="AJ2086" s="2">
        <v>1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 t="s">
        <v>4</v>
      </c>
      <c r="AT2086" s="2" t="s">
        <v>4</v>
      </c>
    </row>
    <row r="2087" spans="1:46" x14ac:dyDescent="0.2">
      <c r="A2087" s="2">
        <v>1643635</v>
      </c>
      <c r="B2087" s="2">
        <v>835462</v>
      </c>
      <c r="C2087" s="7">
        <v>22.399819573253801</v>
      </c>
      <c r="D2087" s="7">
        <v>40.574697092684602</v>
      </c>
      <c r="E2087" s="19" t="s">
        <v>2683</v>
      </c>
      <c r="F2087" s="46">
        <f>INDEX(Δεδομένα!$P:$P,MATCH('2021'!E2087,Δεδομένα!$O:$O,0))</f>
        <v>66</v>
      </c>
      <c r="G2087" s="49" t="s">
        <v>2531</v>
      </c>
      <c r="H2087" s="51" t="str">
        <f>INDEX(Δεδομένα!B$1:B$51,MATCH('2021'!G2087,Δεδομένα!A$1:A$51,0))</f>
        <v>ΚΕΝΤΡΙΚΗΣ ΜΑΚΕΔΟΝΙΑΣ</v>
      </c>
      <c r="I2087" s="53">
        <f>INDEX(Δεδομένα!E$1:E$13,MATCH('2021'!H2087,Δεδομένα!D$1:D$13,0))</f>
        <v>3</v>
      </c>
      <c r="J2087" s="4">
        <v>44261</v>
      </c>
      <c r="K2087" s="3" t="s">
        <v>1000</v>
      </c>
      <c r="L2087" s="17" t="str">
        <f t="shared" si="144"/>
        <v>06/03/2021 13:52</v>
      </c>
      <c r="M2087" s="4">
        <v>44261</v>
      </c>
      <c r="N2087" s="3" t="s">
        <v>959</v>
      </c>
      <c r="O2087" s="17" t="str">
        <f t="shared" si="145"/>
        <v>06/03/2021 15:07</v>
      </c>
      <c r="P2087" s="24">
        <f t="shared" si="146"/>
        <v>5.2083333335758653E-2</v>
      </c>
      <c r="Q2087" s="28">
        <v>0</v>
      </c>
      <c r="R2087" s="27">
        <f t="shared" si="147"/>
        <v>75.00000000349246</v>
      </c>
      <c r="S2087" s="3" t="s">
        <v>4</v>
      </c>
      <c r="T2087" s="3" t="s">
        <v>2540</v>
      </c>
      <c r="U2087" s="3" t="s">
        <v>4</v>
      </c>
      <c r="V2087" s="3" t="s">
        <v>2689</v>
      </c>
      <c r="W2087" s="5">
        <v>0</v>
      </c>
      <c r="X2087" s="5">
        <v>0</v>
      </c>
      <c r="Y2087" s="5">
        <v>0</v>
      </c>
      <c r="Z2087" s="5">
        <v>0</v>
      </c>
      <c r="AA2087" s="5">
        <v>4</v>
      </c>
      <c r="AB2087" s="5">
        <v>0</v>
      </c>
      <c r="AC2087" s="5">
        <v>0</v>
      </c>
      <c r="AD2087" s="5">
        <v>0</v>
      </c>
      <c r="AE2087" s="2">
        <v>4</v>
      </c>
      <c r="AF2087" s="2">
        <v>0</v>
      </c>
      <c r="AG2087" s="2">
        <v>0</v>
      </c>
      <c r="AH2087" s="2">
        <v>0</v>
      </c>
      <c r="AI2087" s="2">
        <v>0</v>
      </c>
      <c r="AJ2087" s="2">
        <v>2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 t="s">
        <v>4</v>
      </c>
      <c r="AT2087" s="2" t="s">
        <v>4</v>
      </c>
    </row>
    <row r="2088" spans="1:46" x14ac:dyDescent="0.2">
      <c r="A2088" s="2">
        <v>1643641</v>
      </c>
      <c r="B2088" s="2">
        <v>835753</v>
      </c>
      <c r="C2088" s="7">
        <v>22.4194333559192</v>
      </c>
      <c r="D2088" s="7">
        <v>40.610535912442202</v>
      </c>
      <c r="E2088" s="19" t="s">
        <v>2683</v>
      </c>
      <c r="F2088" s="46">
        <f>INDEX(Δεδομένα!$P:$P,MATCH('2021'!E2088,Δεδομένα!$O:$O,0))</f>
        <v>66</v>
      </c>
      <c r="G2088" s="49" t="s">
        <v>2531</v>
      </c>
      <c r="H2088" s="51" t="str">
        <f>INDEX(Δεδομένα!B$1:B$51,MATCH('2021'!G2088,Δεδομένα!A$1:A$51,0))</f>
        <v>ΚΕΝΤΡΙΚΗΣ ΜΑΚΕΔΟΝΙΑΣ</v>
      </c>
      <c r="I2088" s="53">
        <f>INDEX(Δεδομένα!E$1:E$13,MATCH('2021'!H2088,Δεδομένα!D$1:D$13,0))</f>
        <v>3</v>
      </c>
      <c r="J2088" s="4">
        <v>44262</v>
      </c>
      <c r="K2088" s="3" t="s">
        <v>345</v>
      </c>
      <c r="L2088" s="17" t="str">
        <f t="shared" si="144"/>
        <v>07/03/2021 12:10</v>
      </c>
      <c r="M2088" s="4">
        <v>44262</v>
      </c>
      <c r="N2088" s="3" t="s">
        <v>552</v>
      </c>
      <c r="O2088" s="17" t="str">
        <f t="shared" si="145"/>
        <v>07/03/2021 13:00</v>
      </c>
      <c r="P2088" s="24">
        <f t="shared" si="146"/>
        <v>3.4722222218988463E-2</v>
      </c>
      <c r="Q2088" s="28">
        <v>0</v>
      </c>
      <c r="R2088" s="27">
        <f t="shared" si="147"/>
        <v>49.999999995343387</v>
      </c>
      <c r="S2088" s="3" t="s">
        <v>4</v>
      </c>
      <c r="T2088" s="3" t="s">
        <v>2540</v>
      </c>
      <c r="U2088" s="3" t="s">
        <v>4</v>
      </c>
      <c r="V2088" s="3" t="s">
        <v>2689</v>
      </c>
      <c r="W2088" s="5">
        <v>0</v>
      </c>
      <c r="X2088" s="5">
        <v>0</v>
      </c>
      <c r="Y2088" s="5">
        <v>0</v>
      </c>
      <c r="Z2088" s="5">
        <v>0</v>
      </c>
      <c r="AA2088" s="5">
        <v>5</v>
      </c>
      <c r="AB2088" s="5">
        <v>0</v>
      </c>
      <c r="AC2088" s="5">
        <v>0</v>
      </c>
      <c r="AD2088" s="5">
        <v>0</v>
      </c>
      <c r="AE2088" s="2">
        <v>2</v>
      </c>
      <c r="AF2088" s="2">
        <v>0</v>
      </c>
      <c r="AG2088" s="2">
        <v>0</v>
      </c>
      <c r="AH2088" s="2">
        <v>0</v>
      </c>
      <c r="AI2088" s="2">
        <v>0</v>
      </c>
      <c r="AJ2088" s="2">
        <v>1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 t="s">
        <v>4</v>
      </c>
      <c r="AT2088" s="2" t="s">
        <v>4</v>
      </c>
    </row>
    <row r="2089" spans="1:46" x14ac:dyDescent="0.2">
      <c r="A2089" s="2">
        <v>1643656</v>
      </c>
      <c r="B2089" s="2">
        <v>835776</v>
      </c>
      <c r="C2089" s="7">
        <v>22.580929743716499</v>
      </c>
      <c r="D2089" s="7">
        <v>40.559471005770902</v>
      </c>
      <c r="E2089" s="19" t="s">
        <v>2683</v>
      </c>
      <c r="F2089" s="46">
        <f>INDEX(Δεδομένα!$P:$P,MATCH('2021'!E2089,Δεδομένα!$O:$O,0))</f>
        <v>66</v>
      </c>
      <c r="G2089" s="49" t="s">
        <v>2531</v>
      </c>
      <c r="H2089" s="51" t="str">
        <f>INDEX(Δεδομένα!B$1:B$51,MATCH('2021'!G2089,Δεδομένα!A$1:A$51,0))</f>
        <v>ΚΕΝΤΡΙΚΗΣ ΜΑΚΕΔΟΝΙΑΣ</v>
      </c>
      <c r="I2089" s="53">
        <f>INDEX(Δεδομένα!E$1:E$13,MATCH('2021'!H2089,Δεδομένα!D$1:D$13,0))</f>
        <v>3</v>
      </c>
      <c r="J2089" s="4">
        <v>44262</v>
      </c>
      <c r="K2089" s="3" t="s">
        <v>498</v>
      </c>
      <c r="L2089" s="17" t="str">
        <f t="shared" si="144"/>
        <v>07/03/2021 13:35</v>
      </c>
      <c r="M2089" s="4">
        <v>44262</v>
      </c>
      <c r="N2089" s="3" t="s">
        <v>197</v>
      </c>
      <c r="O2089" s="17" t="str">
        <f t="shared" si="145"/>
        <v>07/03/2021 15:30</v>
      </c>
      <c r="P2089" s="24">
        <f t="shared" si="146"/>
        <v>7.9861111116770189E-2</v>
      </c>
      <c r="Q2089" s="28">
        <v>0</v>
      </c>
      <c r="R2089" s="27">
        <f t="shared" si="147"/>
        <v>115.00000000814907</v>
      </c>
      <c r="S2089" s="3" t="s">
        <v>4</v>
      </c>
      <c r="T2089" s="3" t="s">
        <v>2540</v>
      </c>
      <c r="U2089" s="3" t="s">
        <v>4</v>
      </c>
      <c r="V2089" s="3" t="s">
        <v>2694</v>
      </c>
      <c r="W2089" s="5">
        <v>0</v>
      </c>
      <c r="X2089" s="5">
        <v>0</v>
      </c>
      <c r="Y2089" s="5">
        <v>0</v>
      </c>
      <c r="Z2089" s="5">
        <v>0</v>
      </c>
      <c r="AA2089" s="5">
        <v>2</v>
      </c>
      <c r="AB2089" s="5">
        <v>0</v>
      </c>
      <c r="AC2089" s="5">
        <v>0</v>
      </c>
      <c r="AD2089" s="5">
        <v>0</v>
      </c>
      <c r="AE2089" s="2">
        <v>2</v>
      </c>
      <c r="AF2089" s="2">
        <v>0</v>
      </c>
      <c r="AG2089" s="2">
        <v>0</v>
      </c>
      <c r="AH2089" s="2">
        <v>0</v>
      </c>
      <c r="AI2089" s="2">
        <v>0</v>
      </c>
      <c r="AJ2089" s="2">
        <v>1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 t="s">
        <v>4</v>
      </c>
      <c r="AT2089" s="2" t="s">
        <v>4</v>
      </c>
    </row>
    <row r="2090" spans="1:46" x14ac:dyDescent="0.2">
      <c r="A2090" s="2">
        <v>1643664</v>
      </c>
      <c r="B2090" s="2">
        <v>835807</v>
      </c>
      <c r="C2090" s="7">
        <v>22.559814643164</v>
      </c>
      <c r="D2090" s="7">
        <v>40.5497388896042</v>
      </c>
      <c r="E2090" s="19" t="s">
        <v>2683</v>
      </c>
      <c r="F2090" s="46">
        <f>INDEX(Δεδομένα!$P:$P,MATCH('2021'!E2090,Δεδομένα!$O:$O,0))</f>
        <v>66</v>
      </c>
      <c r="G2090" s="49" t="s">
        <v>2531</v>
      </c>
      <c r="H2090" s="51" t="str">
        <f>INDEX(Δεδομένα!B$1:B$51,MATCH('2021'!G2090,Δεδομένα!A$1:A$51,0))</f>
        <v>ΚΕΝΤΡΙΚΗΣ ΜΑΚΕΔΟΝΙΑΣ</v>
      </c>
      <c r="I2090" s="53">
        <f>INDEX(Δεδομένα!E$1:E$13,MATCH('2021'!H2090,Δεδομένα!D$1:D$13,0))</f>
        <v>3</v>
      </c>
      <c r="J2090" s="4">
        <v>44262</v>
      </c>
      <c r="K2090" s="3" t="s">
        <v>42</v>
      </c>
      <c r="L2090" s="17" t="str">
        <f t="shared" si="144"/>
        <v>07/03/2021 14:30</v>
      </c>
      <c r="M2090" s="4">
        <v>44262</v>
      </c>
      <c r="N2090" s="3" t="s">
        <v>197</v>
      </c>
      <c r="O2090" s="17" t="str">
        <f t="shared" si="145"/>
        <v>07/03/2021 15:30</v>
      </c>
      <c r="P2090" s="24">
        <f t="shared" si="146"/>
        <v>4.1666666671517305E-2</v>
      </c>
      <c r="Q2090" s="28">
        <v>0</v>
      </c>
      <c r="R2090" s="27">
        <f t="shared" si="147"/>
        <v>60.000000006984919</v>
      </c>
      <c r="S2090" s="3" t="s">
        <v>4</v>
      </c>
      <c r="T2090" s="3" t="s">
        <v>2540</v>
      </c>
      <c r="U2090" s="3" t="s">
        <v>4</v>
      </c>
      <c r="V2090" s="3" t="s">
        <v>2695</v>
      </c>
      <c r="W2090" s="5">
        <v>0</v>
      </c>
      <c r="X2090" s="5">
        <v>0</v>
      </c>
      <c r="Y2090" s="5">
        <v>0</v>
      </c>
      <c r="Z2090" s="5">
        <v>0</v>
      </c>
      <c r="AA2090" s="5">
        <v>10</v>
      </c>
      <c r="AB2090" s="5">
        <v>0</v>
      </c>
      <c r="AC2090" s="5">
        <v>0</v>
      </c>
      <c r="AD2090" s="5">
        <v>0</v>
      </c>
      <c r="AE2090" s="2">
        <v>2</v>
      </c>
      <c r="AF2090" s="2">
        <v>0</v>
      </c>
      <c r="AG2090" s="2">
        <v>0</v>
      </c>
      <c r="AH2090" s="2">
        <v>0</v>
      </c>
      <c r="AI2090" s="2">
        <v>0</v>
      </c>
      <c r="AJ2090" s="2">
        <v>1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 t="s">
        <v>4</v>
      </c>
      <c r="AT2090" s="2" t="s">
        <v>4</v>
      </c>
    </row>
    <row r="2091" spans="1:46" x14ac:dyDescent="0.2">
      <c r="A2091" s="2">
        <v>1646948</v>
      </c>
      <c r="B2091" s="2">
        <v>837411</v>
      </c>
      <c r="C2091" s="7">
        <v>22.538174801753399</v>
      </c>
      <c r="D2091" s="7">
        <v>40.699057567202203</v>
      </c>
      <c r="E2091" s="19" t="s">
        <v>2683</v>
      </c>
      <c r="F2091" s="46">
        <f>INDEX(Δεδομένα!$P:$P,MATCH('2021'!E2091,Δεδομένα!$O:$O,0))</f>
        <v>66</v>
      </c>
      <c r="G2091" s="49" t="s">
        <v>1550</v>
      </c>
      <c r="H2091" s="51" t="str">
        <f>INDEX(Δεδομένα!B$1:B$51,MATCH('2021'!G2091,Δεδομένα!A$1:A$51,0))</f>
        <v>ΚΕΝΤΡΙΚΗΣ ΜΑΚΕΔΟΝΙΑΣ</v>
      </c>
      <c r="I2091" s="53">
        <f>INDEX(Δεδομένα!E$1:E$13,MATCH('2021'!H2091,Δεδομένα!D$1:D$13,0))</f>
        <v>3</v>
      </c>
      <c r="J2091" s="4">
        <v>44268</v>
      </c>
      <c r="K2091" s="3" t="s">
        <v>2172</v>
      </c>
      <c r="L2091" s="17" t="str">
        <f t="shared" si="144"/>
        <v>13/03/2021 19:33</v>
      </c>
      <c r="M2091" s="4">
        <v>44268</v>
      </c>
      <c r="N2091" s="3" t="s">
        <v>1821</v>
      </c>
      <c r="O2091" s="17" t="str">
        <f t="shared" si="145"/>
        <v>13/03/2021 21:32</v>
      </c>
      <c r="P2091" s="24">
        <f t="shared" si="146"/>
        <v>8.2638888889050577E-2</v>
      </c>
      <c r="Q2091" s="28">
        <v>0</v>
      </c>
      <c r="R2091" s="27">
        <f t="shared" si="147"/>
        <v>119.00000000023283</v>
      </c>
      <c r="S2091" s="3" t="s">
        <v>4</v>
      </c>
      <c r="T2091" s="3" t="s">
        <v>1645</v>
      </c>
      <c r="U2091" s="3" t="s">
        <v>2696</v>
      </c>
      <c r="V2091" s="3" t="s">
        <v>2697</v>
      </c>
      <c r="W2091" s="5">
        <v>0</v>
      </c>
      <c r="X2091" s="5">
        <v>0</v>
      </c>
      <c r="Y2091" s="5">
        <v>0</v>
      </c>
      <c r="Z2091" s="5">
        <v>0</v>
      </c>
      <c r="AA2091" s="5">
        <v>2</v>
      </c>
      <c r="AB2091" s="5">
        <v>0</v>
      </c>
      <c r="AC2091" s="5">
        <v>0</v>
      </c>
      <c r="AD2091" s="5">
        <v>1</v>
      </c>
      <c r="AE2091" s="2">
        <v>2</v>
      </c>
      <c r="AF2091" s="2">
        <v>0</v>
      </c>
      <c r="AG2091" s="2">
        <v>0</v>
      </c>
      <c r="AH2091" s="2">
        <v>0</v>
      </c>
      <c r="AI2091" s="2">
        <v>0</v>
      </c>
      <c r="AJ2091" s="2">
        <v>1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 t="s">
        <v>4</v>
      </c>
      <c r="AT2091" s="2" t="s">
        <v>4</v>
      </c>
    </row>
    <row r="2092" spans="1:46" x14ac:dyDescent="0.2">
      <c r="A2092" s="2">
        <v>1647016</v>
      </c>
      <c r="B2092" s="2">
        <v>837648</v>
      </c>
      <c r="C2092" s="7">
        <v>22.354988062884399</v>
      </c>
      <c r="D2092" s="7">
        <v>40.559441144385097</v>
      </c>
      <c r="E2092" s="19" t="s">
        <v>2683</v>
      </c>
      <c r="F2092" s="46">
        <f>INDEX(Δεδομένα!$P:$P,MATCH('2021'!E2092,Δεδομένα!$O:$O,0))</f>
        <v>66</v>
      </c>
      <c r="G2092" s="49" t="s">
        <v>2531</v>
      </c>
      <c r="H2092" s="51" t="str">
        <f>INDEX(Δεδομένα!B$1:B$51,MATCH('2021'!G2092,Δεδομένα!A$1:A$51,0))</f>
        <v>ΚΕΝΤΡΙΚΗΣ ΜΑΚΕΔΟΝΙΑΣ</v>
      </c>
      <c r="I2092" s="53">
        <f>INDEX(Δεδομένα!E$1:E$13,MATCH('2021'!H2092,Δεδομένα!D$1:D$13,0))</f>
        <v>3</v>
      </c>
      <c r="J2092" s="4">
        <v>44269</v>
      </c>
      <c r="K2092" s="3" t="s">
        <v>566</v>
      </c>
      <c r="L2092" s="17" t="str">
        <f t="shared" si="144"/>
        <v>14/03/2021 18:40</v>
      </c>
      <c r="M2092" s="4">
        <v>44269</v>
      </c>
      <c r="N2092" s="3" t="s">
        <v>125</v>
      </c>
      <c r="O2092" s="17" t="str">
        <f t="shared" si="145"/>
        <v>14/03/2021 20:30</v>
      </c>
      <c r="P2092" s="24">
        <f t="shared" si="146"/>
        <v>7.6388888883229811E-2</v>
      </c>
      <c r="Q2092" s="28">
        <v>0</v>
      </c>
      <c r="R2092" s="27">
        <f t="shared" si="147"/>
        <v>109.99999999185093</v>
      </c>
      <c r="S2092" s="3" t="s">
        <v>4</v>
      </c>
      <c r="T2092" s="3" t="s">
        <v>2540</v>
      </c>
      <c r="U2092" s="3" t="s">
        <v>2698</v>
      </c>
      <c r="V2092" s="3" t="s">
        <v>2699</v>
      </c>
      <c r="W2092" s="5">
        <v>0</v>
      </c>
      <c r="X2092" s="5">
        <v>0</v>
      </c>
      <c r="Y2092" s="5">
        <v>0</v>
      </c>
      <c r="Z2092" s="5">
        <v>0</v>
      </c>
      <c r="AA2092" s="5">
        <v>2</v>
      </c>
      <c r="AB2092" s="5">
        <v>0</v>
      </c>
      <c r="AC2092" s="5">
        <v>0</v>
      </c>
      <c r="AD2092" s="5">
        <v>0</v>
      </c>
      <c r="AE2092" s="2">
        <v>2</v>
      </c>
      <c r="AF2092" s="2">
        <v>0</v>
      </c>
      <c r="AG2092" s="2">
        <v>0</v>
      </c>
      <c r="AH2092" s="2">
        <v>0</v>
      </c>
      <c r="AI2092" s="2">
        <v>0</v>
      </c>
      <c r="AJ2092" s="2">
        <v>1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 t="s">
        <v>4</v>
      </c>
      <c r="AT2092" s="2" t="s">
        <v>4</v>
      </c>
    </row>
    <row r="2093" spans="1:46" x14ac:dyDescent="0.2">
      <c r="A2093" s="2">
        <v>1647064</v>
      </c>
      <c r="B2093" s="2">
        <v>837837</v>
      </c>
      <c r="C2093" s="7">
        <v>22.366495356948899</v>
      </c>
      <c r="D2093" s="7">
        <v>40.563803764872297</v>
      </c>
      <c r="E2093" s="19" t="s">
        <v>2683</v>
      </c>
      <c r="F2093" s="46">
        <f>INDEX(Δεδομένα!$P:$P,MATCH('2021'!E2093,Δεδομένα!$O:$O,0))</f>
        <v>66</v>
      </c>
      <c r="G2093" s="49" t="s">
        <v>2531</v>
      </c>
      <c r="H2093" s="51" t="str">
        <f>INDEX(Δεδομένα!B$1:B$51,MATCH('2021'!G2093,Δεδομένα!A$1:A$51,0))</f>
        <v>ΚΕΝΤΡΙΚΗΣ ΜΑΚΕΔΟΝΙΑΣ</v>
      </c>
      <c r="I2093" s="53">
        <f>INDEX(Δεδομένα!E$1:E$13,MATCH('2021'!H2093,Δεδομένα!D$1:D$13,0))</f>
        <v>3</v>
      </c>
      <c r="J2093" s="4">
        <v>44270</v>
      </c>
      <c r="K2093" s="3" t="s">
        <v>474</v>
      </c>
      <c r="L2093" s="17" t="str">
        <f t="shared" si="144"/>
        <v>15/03/2021 16:50</v>
      </c>
      <c r="M2093" s="4">
        <v>44270</v>
      </c>
      <c r="N2093" s="3" t="s">
        <v>953</v>
      </c>
      <c r="O2093" s="17" t="str">
        <f t="shared" si="145"/>
        <v>15/03/2021 17:32</v>
      </c>
      <c r="P2093" s="24">
        <f t="shared" si="146"/>
        <v>2.9166666667151731E-2</v>
      </c>
      <c r="Q2093" s="28">
        <v>0</v>
      </c>
      <c r="R2093" s="27">
        <f t="shared" si="147"/>
        <v>42.000000000698492</v>
      </c>
      <c r="S2093" s="3" t="s">
        <v>4</v>
      </c>
      <c r="T2093" s="3" t="s">
        <v>2540</v>
      </c>
      <c r="U2093" s="3" t="s">
        <v>2698</v>
      </c>
      <c r="V2093" s="3" t="s">
        <v>2699</v>
      </c>
      <c r="W2093" s="5">
        <v>0</v>
      </c>
      <c r="X2093" s="5">
        <v>0</v>
      </c>
      <c r="Y2093" s="5">
        <v>0</v>
      </c>
      <c r="Z2093" s="5">
        <v>0</v>
      </c>
      <c r="AA2093" s="5">
        <v>1</v>
      </c>
      <c r="AB2093" s="5">
        <v>0</v>
      </c>
      <c r="AC2093" s="5">
        <v>0</v>
      </c>
      <c r="AD2093" s="5">
        <v>0</v>
      </c>
      <c r="AE2093" s="2">
        <v>2</v>
      </c>
      <c r="AF2093" s="2">
        <v>0</v>
      </c>
      <c r="AG2093" s="2">
        <v>0</v>
      </c>
      <c r="AH2093" s="2">
        <v>0</v>
      </c>
      <c r="AI2093" s="2">
        <v>0</v>
      </c>
      <c r="AJ2093" s="2">
        <v>1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 t="s">
        <v>4</v>
      </c>
      <c r="AT2093" s="2" t="s">
        <v>4</v>
      </c>
    </row>
    <row r="2094" spans="1:46" x14ac:dyDescent="0.2">
      <c r="A2094" s="2">
        <v>1647079</v>
      </c>
      <c r="B2094" s="2">
        <v>837908</v>
      </c>
      <c r="C2094" s="7">
        <v>22.5435531434015</v>
      </c>
      <c r="D2094" s="7">
        <v>40.645103868942201</v>
      </c>
      <c r="E2094" s="19" t="s">
        <v>2683</v>
      </c>
      <c r="F2094" s="46">
        <f>INDEX(Δεδομένα!$P:$P,MATCH('2021'!E2094,Δεδομένα!$O:$O,0))</f>
        <v>66</v>
      </c>
      <c r="G2094" s="49" t="s">
        <v>2531</v>
      </c>
      <c r="H2094" s="51" t="str">
        <f>INDEX(Δεδομένα!B$1:B$51,MATCH('2021'!G2094,Δεδομένα!A$1:A$51,0))</f>
        <v>ΚΕΝΤΡΙΚΗΣ ΜΑΚΕΔΟΝΙΑΣ</v>
      </c>
      <c r="I2094" s="53">
        <f>INDEX(Δεδομένα!E$1:E$13,MATCH('2021'!H2094,Δεδομένα!D$1:D$13,0))</f>
        <v>3</v>
      </c>
      <c r="J2094" s="4">
        <v>44270</v>
      </c>
      <c r="K2094" s="3" t="s">
        <v>786</v>
      </c>
      <c r="L2094" s="17" t="str">
        <f t="shared" si="144"/>
        <v>15/03/2021 19:44</v>
      </c>
      <c r="M2094" s="4">
        <v>44270</v>
      </c>
      <c r="N2094" s="3" t="s">
        <v>1349</v>
      </c>
      <c r="O2094" s="17" t="str">
        <f t="shared" si="145"/>
        <v>15/03/2021 20:56</v>
      </c>
      <c r="P2094" s="24">
        <f t="shared" si="146"/>
        <v>4.9999999995634425E-2</v>
      </c>
      <c r="Q2094" s="28">
        <v>0</v>
      </c>
      <c r="R2094" s="27">
        <f t="shared" si="147"/>
        <v>71.999999993713573</v>
      </c>
      <c r="S2094" s="3" t="s">
        <v>4</v>
      </c>
      <c r="T2094" s="3" t="s">
        <v>2540</v>
      </c>
      <c r="U2094" s="3" t="s">
        <v>2700</v>
      </c>
      <c r="V2094" s="3" t="s">
        <v>2701</v>
      </c>
      <c r="W2094" s="5">
        <v>0</v>
      </c>
      <c r="X2094" s="5">
        <v>0</v>
      </c>
      <c r="Y2094" s="5">
        <v>0</v>
      </c>
      <c r="Z2094" s="5">
        <v>0</v>
      </c>
      <c r="AA2094" s="5">
        <v>2</v>
      </c>
      <c r="AB2094" s="5">
        <v>0</v>
      </c>
      <c r="AC2094" s="5">
        <v>0</v>
      </c>
      <c r="AD2094" s="5">
        <v>0</v>
      </c>
      <c r="AE2094" s="2">
        <v>2</v>
      </c>
      <c r="AF2094" s="2">
        <v>0</v>
      </c>
      <c r="AG2094" s="2">
        <v>0</v>
      </c>
      <c r="AH2094" s="2">
        <v>0</v>
      </c>
      <c r="AI2094" s="2">
        <v>0</v>
      </c>
      <c r="AJ2094" s="2">
        <v>1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 t="s">
        <v>4</v>
      </c>
      <c r="AT2094" s="2" t="s">
        <v>4</v>
      </c>
    </row>
    <row r="2095" spans="1:46" x14ac:dyDescent="0.2">
      <c r="A2095" s="2">
        <v>1647572</v>
      </c>
      <c r="B2095" s="2">
        <v>838304</v>
      </c>
      <c r="C2095" s="7">
        <v>22.452932030800898</v>
      </c>
      <c r="D2095" s="7">
        <v>40.6356061253571</v>
      </c>
      <c r="E2095" s="19" t="s">
        <v>2683</v>
      </c>
      <c r="F2095" s="46">
        <f>INDEX(Δεδομένα!$P:$P,MATCH('2021'!E2095,Δεδομένα!$O:$O,0))</f>
        <v>66</v>
      </c>
      <c r="G2095" s="49" t="s">
        <v>2531</v>
      </c>
      <c r="H2095" s="51" t="str">
        <f>INDEX(Δεδομένα!B$1:B$51,MATCH('2021'!G2095,Δεδομένα!A$1:A$51,0))</f>
        <v>ΚΕΝΤΡΙΚΗΣ ΜΑΚΕΔΟΝΙΑΣ</v>
      </c>
      <c r="I2095" s="53">
        <f>INDEX(Δεδομένα!E$1:E$13,MATCH('2021'!H2095,Δεδομένα!D$1:D$13,0))</f>
        <v>3</v>
      </c>
      <c r="J2095" s="4">
        <v>44271</v>
      </c>
      <c r="K2095" s="3" t="s">
        <v>161</v>
      </c>
      <c r="L2095" s="17" t="str">
        <f t="shared" si="144"/>
        <v>16/03/2021 15:00</v>
      </c>
      <c r="M2095" s="4">
        <v>44271</v>
      </c>
      <c r="N2095" s="3" t="s">
        <v>452</v>
      </c>
      <c r="O2095" s="17" t="str">
        <f t="shared" si="145"/>
        <v>16/03/2021 15:52</v>
      </c>
      <c r="P2095" s="24">
        <f t="shared" si="146"/>
        <v>3.6111111112404615E-2</v>
      </c>
      <c r="Q2095" s="28">
        <v>0</v>
      </c>
      <c r="R2095" s="27">
        <f t="shared" si="147"/>
        <v>52.000000001862645</v>
      </c>
      <c r="S2095" s="3" t="s">
        <v>4</v>
      </c>
      <c r="T2095" s="3" t="s">
        <v>2540</v>
      </c>
      <c r="U2095" s="3" t="s">
        <v>2698</v>
      </c>
      <c r="V2095" s="3" t="s">
        <v>2693</v>
      </c>
      <c r="W2095" s="5">
        <v>0</v>
      </c>
      <c r="X2095" s="5">
        <v>0</v>
      </c>
      <c r="Y2095" s="5">
        <v>0</v>
      </c>
      <c r="Z2095" s="5">
        <v>0</v>
      </c>
      <c r="AA2095" s="5">
        <v>1</v>
      </c>
      <c r="AB2095" s="5">
        <v>0</v>
      </c>
      <c r="AC2095" s="5">
        <v>0</v>
      </c>
      <c r="AD2095" s="5">
        <v>0</v>
      </c>
      <c r="AE2095" s="2">
        <v>4</v>
      </c>
      <c r="AF2095" s="2">
        <v>0</v>
      </c>
      <c r="AG2095" s="2">
        <v>0</v>
      </c>
      <c r="AH2095" s="2">
        <v>0</v>
      </c>
      <c r="AI2095" s="2">
        <v>0</v>
      </c>
      <c r="AJ2095" s="2">
        <v>2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 t="s">
        <v>4</v>
      </c>
      <c r="AT2095" s="2" t="s">
        <v>4</v>
      </c>
    </row>
    <row r="2096" spans="1:46" x14ac:dyDescent="0.2">
      <c r="A2096" s="2">
        <v>1648278</v>
      </c>
      <c r="B2096" s="2">
        <v>838873</v>
      </c>
      <c r="C2096" s="7">
        <v>22.335728049041101</v>
      </c>
      <c r="D2096" s="7">
        <v>40.602703979194096</v>
      </c>
      <c r="E2096" s="19" t="s">
        <v>2683</v>
      </c>
      <c r="F2096" s="46">
        <f>INDEX(Δεδομένα!$P:$P,MATCH('2021'!E2096,Δεδομένα!$O:$O,0))</f>
        <v>66</v>
      </c>
      <c r="G2096" s="49" t="s">
        <v>2531</v>
      </c>
      <c r="H2096" s="51" t="str">
        <f>INDEX(Δεδομένα!B$1:B$51,MATCH('2021'!G2096,Δεδομένα!A$1:A$51,0))</f>
        <v>ΚΕΝΤΡΙΚΗΣ ΜΑΚΕΔΟΝΙΑΣ</v>
      </c>
      <c r="I2096" s="53">
        <f>INDEX(Δεδομένα!E$1:E$13,MATCH('2021'!H2096,Δεδομένα!D$1:D$13,0))</f>
        <v>3</v>
      </c>
      <c r="J2096" s="4">
        <v>44273</v>
      </c>
      <c r="K2096" s="3" t="s">
        <v>2702</v>
      </c>
      <c r="L2096" s="17" t="str">
        <f t="shared" si="144"/>
        <v>18/03/2021 13:13</v>
      </c>
      <c r="M2096" s="4">
        <v>44273</v>
      </c>
      <c r="N2096" s="3" t="s">
        <v>447</v>
      </c>
      <c r="O2096" s="17" t="str">
        <f t="shared" si="145"/>
        <v>18/03/2021 13:40</v>
      </c>
      <c r="P2096" s="24">
        <f t="shared" si="146"/>
        <v>1.8750000002910383E-2</v>
      </c>
      <c r="Q2096" s="28">
        <v>0</v>
      </c>
      <c r="R2096" s="27">
        <f t="shared" si="147"/>
        <v>27.000000004190952</v>
      </c>
      <c r="S2096" s="3" t="s">
        <v>4</v>
      </c>
      <c r="T2096" s="3" t="s">
        <v>2540</v>
      </c>
      <c r="U2096" s="3" t="s">
        <v>2703</v>
      </c>
      <c r="V2096" s="3" t="s">
        <v>2704</v>
      </c>
      <c r="W2096" s="5">
        <v>0</v>
      </c>
      <c r="X2096" s="5">
        <v>0</v>
      </c>
      <c r="Y2096" s="5">
        <v>0</v>
      </c>
      <c r="Z2096" s="5">
        <v>0</v>
      </c>
      <c r="AA2096" s="5">
        <v>1</v>
      </c>
      <c r="AB2096" s="5">
        <v>0</v>
      </c>
      <c r="AC2096" s="5">
        <v>0</v>
      </c>
      <c r="AD2096" s="5">
        <v>0</v>
      </c>
      <c r="AE2096" s="2">
        <v>2</v>
      </c>
      <c r="AF2096" s="2">
        <v>0</v>
      </c>
      <c r="AG2096" s="2">
        <v>0</v>
      </c>
      <c r="AH2096" s="2">
        <v>0</v>
      </c>
      <c r="AI2096" s="2">
        <v>0</v>
      </c>
      <c r="AJ2096" s="2">
        <v>1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 t="s">
        <v>4</v>
      </c>
      <c r="AT2096" s="2" t="s">
        <v>4</v>
      </c>
    </row>
    <row r="2097" spans="1:46" x14ac:dyDescent="0.2">
      <c r="A2097" s="2">
        <v>1648287</v>
      </c>
      <c r="B2097" s="2">
        <v>838928</v>
      </c>
      <c r="C2097" s="7">
        <v>22.352689292310298</v>
      </c>
      <c r="D2097" s="7">
        <v>40.628425556942702</v>
      </c>
      <c r="E2097" s="19" t="s">
        <v>2683</v>
      </c>
      <c r="F2097" s="46">
        <f>INDEX(Δεδομένα!$P:$P,MATCH('2021'!E2097,Δεδομένα!$O:$O,0))</f>
        <v>66</v>
      </c>
      <c r="G2097" s="49" t="s">
        <v>2531</v>
      </c>
      <c r="H2097" s="51" t="str">
        <f>INDEX(Δεδομένα!B$1:B$51,MATCH('2021'!G2097,Δεδομένα!A$1:A$51,0))</f>
        <v>ΚΕΝΤΡΙΚΗΣ ΜΑΚΕΔΟΝΙΑΣ</v>
      </c>
      <c r="I2097" s="53">
        <f>INDEX(Δεδομένα!E$1:E$13,MATCH('2021'!H2097,Δεδομένα!D$1:D$13,0))</f>
        <v>3</v>
      </c>
      <c r="J2097" s="4">
        <v>44273</v>
      </c>
      <c r="K2097" s="3" t="s">
        <v>579</v>
      </c>
      <c r="L2097" s="17" t="str">
        <f t="shared" si="144"/>
        <v>18/03/2021 15:54</v>
      </c>
      <c r="M2097" s="4">
        <v>44273</v>
      </c>
      <c r="N2097" s="3" t="s">
        <v>146</v>
      </c>
      <c r="O2097" s="17" t="str">
        <f t="shared" si="145"/>
        <v>18/03/2021 16:30</v>
      </c>
      <c r="P2097" s="24">
        <f t="shared" si="146"/>
        <v>2.5000000001455192E-2</v>
      </c>
      <c r="Q2097" s="28">
        <v>0</v>
      </c>
      <c r="R2097" s="27">
        <f t="shared" si="147"/>
        <v>36.000000002095476</v>
      </c>
      <c r="S2097" s="3" t="s">
        <v>4</v>
      </c>
      <c r="T2097" s="3" t="s">
        <v>2540</v>
      </c>
      <c r="U2097" s="3" t="s">
        <v>2705</v>
      </c>
      <c r="V2097" s="3" t="s">
        <v>2706</v>
      </c>
      <c r="W2097" s="5">
        <v>0</v>
      </c>
      <c r="X2097" s="5">
        <v>0</v>
      </c>
      <c r="Y2097" s="5">
        <v>0</v>
      </c>
      <c r="Z2097" s="5">
        <v>0</v>
      </c>
      <c r="AA2097" s="5">
        <v>5</v>
      </c>
      <c r="AB2097" s="5">
        <v>0</v>
      </c>
      <c r="AC2097" s="5">
        <v>0</v>
      </c>
      <c r="AD2097" s="5">
        <v>0</v>
      </c>
      <c r="AE2097" s="2">
        <v>2</v>
      </c>
      <c r="AF2097" s="2">
        <v>0</v>
      </c>
      <c r="AG2097" s="2">
        <v>0</v>
      </c>
      <c r="AH2097" s="2">
        <v>0</v>
      </c>
      <c r="AI2097" s="2">
        <v>0</v>
      </c>
      <c r="AJ2097" s="2">
        <v>1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 t="s">
        <v>4</v>
      </c>
      <c r="AT2097" s="2" t="s">
        <v>4</v>
      </c>
    </row>
    <row r="2098" spans="1:46" x14ac:dyDescent="0.2">
      <c r="A2098" s="2">
        <v>1648293</v>
      </c>
      <c r="B2098" s="2">
        <v>838981</v>
      </c>
      <c r="C2098" s="7">
        <v>22.490953874564202</v>
      </c>
      <c r="D2098" s="7">
        <v>40.6279902256707</v>
      </c>
      <c r="E2098" s="19" t="s">
        <v>2683</v>
      </c>
      <c r="F2098" s="46">
        <f>INDEX(Δεδομένα!$P:$P,MATCH('2021'!E2098,Δεδομένα!$O:$O,0))</f>
        <v>66</v>
      </c>
      <c r="G2098" s="49" t="s">
        <v>2531</v>
      </c>
      <c r="H2098" s="51" t="str">
        <f>INDEX(Δεδομένα!B$1:B$51,MATCH('2021'!G2098,Δεδομένα!A$1:A$51,0))</f>
        <v>ΚΕΝΤΡΙΚΗΣ ΜΑΚΕΔΟΝΙΑΣ</v>
      </c>
      <c r="I2098" s="53">
        <f>INDEX(Δεδομένα!E$1:E$13,MATCH('2021'!H2098,Δεδομένα!D$1:D$13,0))</f>
        <v>3</v>
      </c>
      <c r="J2098" s="4">
        <v>44273</v>
      </c>
      <c r="K2098" s="3" t="s">
        <v>55</v>
      </c>
      <c r="L2098" s="17" t="str">
        <f t="shared" si="144"/>
        <v>18/03/2021 18:28</v>
      </c>
      <c r="M2098" s="4">
        <v>44273</v>
      </c>
      <c r="N2098" s="3" t="s">
        <v>521</v>
      </c>
      <c r="O2098" s="17" t="str">
        <f t="shared" si="145"/>
        <v>18/03/2021 22:00</v>
      </c>
      <c r="P2098" s="24">
        <f t="shared" si="146"/>
        <v>0.14722222222189885</v>
      </c>
      <c r="Q2098" s="28">
        <v>0</v>
      </c>
      <c r="R2098" s="27">
        <f t="shared" si="147"/>
        <v>211.99999999953434</v>
      </c>
      <c r="S2098" s="3" t="s">
        <v>4</v>
      </c>
      <c r="T2098" s="3" t="s">
        <v>2540</v>
      </c>
      <c r="U2098" s="3" t="s">
        <v>2698</v>
      </c>
      <c r="V2098" s="3" t="s">
        <v>2707</v>
      </c>
      <c r="W2098" s="5">
        <v>0</v>
      </c>
      <c r="X2098" s="5">
        <v>0</v>
      </c>
      <c r="Y2098" s="5">
        <v>0</v>
      </c>
      <c r="Z2098" s="5">
        <v>0</v>
      </c>
      <c r="AA2098" s="5">
        <v>5</v>
      </c>
      <c r="AB2098" s="5">
        <v>0</v>
      </c>
      <c r="AC2098" s="5">
        <v>0</v>
      </c>
      <c r="AD2098" s="5">
        <v>0</v>
      </c>
      <c r="AE2098" s="2">
        <v>6</v>
      </c>
      <c r="AF2098" s="2">
        <v>0</v>
      </c>
      <c r="AG2098" s="2">
        <v>0</v>
      </c>
      <c r="AH2098" s="2">
        <v>0</v>
      </c>
      <c r="AI2098" s="2">
        <v>0</v>
      </c>
      <c r="AJ2098" s="2">
        <v>3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 t="s">
        <v>4</v>
      </c>
      <c r="AT2098" s="2" t="s">
        <v>4</v>
      </c>
    </row>
    <row r="2099" spans="1:46" x14ac:dyDescent="0.2">
      <c r="A2099" s="2">
        <v>1648684</v>
      </c>
      <c r="B2099" s="2">
        <v>839221</v>
      </c>
      <c r="C2099" s="7">
        <v>22.555680292187098</v>
      </c>
      <c r="D2099" s="7">
        <v>40.5587459070818</v>
      </c>
      <c r="E2099" s="19" t="s">
        <v>2683</v>
      </c>
      <c r="F2099" s="46">
        <f>INDEX(Δεδομένα!$P:$P,MATCH('2021'!E2099,Δεδομένα!$O:$O,0))</f>
        <v>66</v>
      </c>
      <c r="G2099" s="49" t="s">
        <v>2531</v>
      </c>
      <c r="H2099" s="51" t="str">
        <f>INDEX(Δεδομένα!B$1:B$51,MATCH('2021'!G2099,Δεδομένα!A$1:A$51,0))</f>
        <v>ΚΕΝΤΡΙΚΗΣ ΜΑΚΕΔΟΝΙΑΣ</v>
      </c>
      <c r="I2099" s="53">
        <f>INDEX(Δεδομένα!E$1:E$13,MATCH('2021'!H2099,Δεδομένα!D$1:D$13,0))</f>
        <v>3</v>
      </c>
      <c r="J2099" s="4">
        <v>44274</v>
      </c>
      <c r="K2099" s="3" t="s">
        <v>1889</v>
      </c>
      <c r="L2099" s="17" t="str">
        <f t="shared" si="144"/>
        <v>19/03/2021 15:34</v>
      </c>
      <c r="M2099" s="4">
        <v>44274</v>
      </c>
      <c r="N2099" s="3" t="s">
        <v>267</v>
      </c>
      <c r="O2099" s="17" t="str">
        <f t="shared" si="145"/>
        <v>19/03/2021 17:30</v>
      </c>
      <c r="P2099" s="24">
        <f t="shared" si="146"/>
        <v>8.0555555556202307E-2</v>
      </c>
      <c r="Q2099" s="28">
        <v>0</v>
      </c>
      <c r="R2099" s="27">
        <f t="shared" si="147"/>
        <v>116.00000000093132</v>
      </c>
      <c r="S2099" s="3" t="s">
        <v>4</v>
      </c>
      <c r="T2099" s="3" t="s">
        <v>2540</v>
      </c>
      <c r="U2099" s="3" t="s">
        <v>4</v>
      </c>
      <c r="V2099" s="3" t="s">
        <v>2708</v>
      </c>
      <c r="W2099" s="5">
        <v>0</v>
      </c>
      <c r="X2099" s="5">
        <v>0</v>
      </c>
      <c r="Y2099" s="5">
        <v>0</v>
      </c>
      <c r="Z2099" s="5">
        <v>0</v>
      </c>
      <c r="AA2099" s="5">
        <v>2</v>
      </c>
      <c r="AB2099" s="5">
        <v>0</v>
      </c>
      <c r="AC2099" s="5">
        <v>0</v>
      </c>
      <c r="AD2099" s="5">
        <v>0</v>
      </c>
      <c r="AE2099" s="2">
        <v>2</v>
      </c>
      <c r="AF2099" s="2">
        <v>0</v>
      </c>
      <c r="AG2099" s="2">
        <v>0</v>
      </c>
      <c r="AH2099" s="2">
        <v>0</v>
      </c>
      <c r="AI2099" s="2">
        <v>0</v>
      </c>
      <c r="AJ2099" s="2">
        <v>1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 t="s">
        <v>4</v>
      </c>
      <c r="AT2099" s="2" t="s">
        <v>4</v>
      </c>
    </row>
    <row r="2100" spans="1:46" x14ac:dyDescent="0.2">
      <c r="A2100" s="2">
        <v>1650111</v>
      </c>
      <c r="B2100" s="2">
        <v>840529</v>
      </c>
      <c r="D2100" s="2"/>
      <c r="E2100" s="19" t="s">
        <v>2683</v>
      </c>
      <c r="F2100" s="46">
        <f>INDEX(Δεδομένα!$P:$P,MATCH('2021'!E2100,Δεδομένα!$O:$O,0))</f>
        <v>66</v>
      </c>
      <c r="G2100" s="49" t="s">
        <v>2531</v>
      </c>
      <c r="H2100" s="51" t="str">
        <f>INDEX(Δεδομένα!B$1:B$51,MATCH('2021'!G2100,Δεδομένα!A$1:A$51,0))</f>
        <v>ΚΕΝΤΡΙΚΗΣ ΜΑΚΕΔΟΝΙΑΣ</v>
      </c>
      <c r="I2100" s="53">
        <f>INDEX(Δεδομένα!E$1:E$13,MATCH('2021'!H2100,Δεδομένα!D$1:D$13,0))</f>
        <v>3</v>
      </c>
      <c r="J2100" s="4">
        <v>44281</v>
      </c>
      <c r="K2100" s="3" t="s">
        <v>17</v>
      </c>
      <c r="L2100" s="17" t="str">
        <f t="shared" si="144"/>
        <v>26/03/2021 18:00</v>
      </c>
      <c r="M2100" s="4">
        <v>44281</v>
      </c>
      <c r="N2100" s="3" t="s">
        <v>131</v>
      </c>
      <c r="O2100" s="17" t="str">
        <f t="shared" si="145"/>
        <v>26/03/2021 19:15</v>
      </c>
      <c r="P2100" s="24">
        <f t="shared" si="146"/>
        <v>5.2083333335758653E-2</v>
      </c>
      <c r="Q2100" s="28">
        <v>0</v>
      </c>
      <c r="R2100" s="27">
        <f t="shared" si="147"/>
        <v>75.00000000349246</v>
      </c>
      <c r="S2100" s="3" t="s">
        <v>4</v>
      </c>
      <c r="T2100" s="3" t="s">
        <v>2540</v>
      </c>
      <c r="U2100" s="3" t="s">
        <v>4</v>
      </c>
      <c r="V2100" s="3" t="s">
        <v>2709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2</v>
      </c>
      <c r="AE2100" s="2">
        <v>2</v>
      </c>
      <c r="AF2100" s="2">
        <v>0</v>
      </c>
      <c r="AG2100" s="2">
        <v>0</v>
      </c>
      <c r="AH2100" s="2">
        <v>0</v>
      </c>
      <c r="AI2100" s="2">
        <v>0</v>
      </c>
      <c r="AJ2100" s="2">
        <v>1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 t="s">
        <v>4</v>
      </c>
      <c r="AT2100" s="2" t="s">
        <v>4</v>
      </c>
    </row>
    <row r="2101" spans="1:46" x14ac:dyDescent="0.2">
      <c r="A2101" s="2">
        <v>1650133</v>
      </c>
      <c r="B2101" s="2">
        <v>840695</v>
      </c>
      <c r="C2101" s="7">
        <v>22.424589469118299</v>
      </c>
      <c r="D2101" s="7">
        <v>40.586475949151001</v>
      </c>
      <c r="E2101" s="19" t="s">
        <v>2683</v>
      </c>
      <c r="F2101" s="46">
        <f>INDEX(Δεδομένα!$P:$P,MATCH('2021'!E2101,Δεδομένα!$O:$O,0))</f>
        <v>66</v>
      </c>
      <c r="G2101" s="49" t="s">
        <v>2531</v>
      </c>
      <c r="H2101" s="51" t="str">
        <f>INDEX(Δεδομένα!B$1:B$51,MATCH('2021'!G2101,Δεδομένα!A$1:A$51,0))</f>
        <v>ΚΕΝΤΡΙΚΗΣ ΜΑΚΕΔΟΝΙΑΣ</v>
      </c>
      <c r="I2101" s="53">
        <f>INDEX(Δεδομένα!E$1:E$13,MATCH('2021'!H2101,Δεδομένα!D$1:D$13,0))</f>
        <v>3</v>
      </c>
      <c r="J2101" s="4">
        <v>44282</v>
      </c>
      <c r="K2101" s="3" t="s">
        <v>1310</v>
      </c>
      <c r="L2101" s="17" t="str">
        <f t="shared" si="144"/>
        <v>27/03/2021 12:45</v>
      </c>
      <c r="M2101" s="4">
        <v>44282</v>
      </c>
      <c r="N2101" s="3" t="s">
        <v>488</v>
      </c>
      <c r="O2101" s="17" t="str">
        <f t="shared" si="145"/>
        <v>27/03/2021 13:48</v>
      </c>
      <c r="P2101" s="24">
        <f t="shared" si="146"/>
        <v>4.3749999997089617E-2</v>
      </c>
      <c r="Q2101" s="28">
        <v>0</v>
      </c>
      <c r="R2101" s="27">
        <f t="shared" si="147"/>
        <v>62.999999995809048</v>
      </c>
      <c r="S2101" s="3" t="s">
        <v>4</v>
      </c>
      <c r="T2101" s="3" t="s">
        <v>2540</v>
      </c>
      <c r="U2101" s="3" t="s">
        <v>4</v>
      </c>
      <c r="V2101" s="3" t="s">
        <v>2689</v>
      </c>
      <c r="W2101" s="5">
        <v>0</v>
      </c>
      <c r="X2101" s="5">
        <v>0</v>
      </c>
      <c r="Y2101" s="5">
        <v>0</v>
      </c>
      <c r="Z2101" s="5">
        <v>0</v>
      </c>
      <c r="AA2101" s="5">
        <v>1</v>
      </c>
      <c r="AB2101" s="5">
        <v>0</v>
      </c>
      <c r="AC2101" s="5">
        <v>0</v>
      </c>
      <c r="AD2101" s="5">
        <v>0</v>
      </c>
      <c r="AE2101" s="2">
        <v>2</v>
      </c>
      <c r="AF2101" s="2">
        <v>0</v>
      </c>
      <c r="AG2101" s="2">
        <v>0</v>
      </c>
      <c r="AH2101" s="2">
        <v>0</v>
      </c>
      <c r="AI2101" s="2">
        <v>0</v>
      </c>
      <c r="AJ2101" s="2">
        <v>1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 t="s">
        <v>4</v>
      </c>
      <c r="AT2101" s="2" t="s">
        <v>4</v>
      </c>
    </row>
    <row r="2102" spans="1:46" x14ac:dyDescent="0.2">
      <c r="A2102" s="2">
        <v>1650874</v>
      </c>
      <c r="B2102" s="2">
        <v>841528</v>
      </c>
      <c r="C2102" s="7">
        <v>22.3834915280407</v>
      </c>
      <c r="D2102" s="7">
        <v>40.589706936725101</v>
      </c>
      <c r="E2102" s="19" t="s">
        <v>2683</v>
      </c>
      <c r="F2102" s="46">
        <f>INDEX(Δεδομένα!$P:$P,MATCH('2021'!E2102,Δεδομένα!$O:$O,0))</f>
        <v>66</v>
      </c>
      <c r="G2102" s="49" t="s">
        <v>2531</v>
      </c>
      <c r="H2102" s="51" t="str">
        <f>INDEX(Δεδομένα!B$1:B$51,MATCH('2021'!G2102,Δεδομένα!A$1:A$51,0))</f>
        <v>ΚΕΝΤΡΙΚΗΣ ΜΑΚΕΔΟΝΙΑΣ</v>
      </c>
      <c r="I2102" s="53">
        <f>INDEX(Δεδομένα!E$1:E$13,MATCH('2021'!H2102,Δεδομένα!D$1:D$13,0))</f>
        <v>3</v>
      </c>
      <c r="J2102" s="4">
        <v>44285</v>
      </c>
      <c r="K2102" s="3" t="s">
        <v>619</v>
      </c>
      <c r="L2102" s="17" t="str">
        <f t="shared" si="144"/>
        <v>30/03/2021 14:13</v>
      </c>
      <c r="M2102" s="4">
        <v>44285</v>
      </c>
      <c r="N2102" s="3" t="s">
        <v>35</v>
      </c>
      <c r="O2102" s="17" t="str">
        <f t="shared" si="145"/>
        <v>30/03/2021 14:50</v>
      </c>
      <c r="P2102" s="24">
        <f t="shared" si="146"/>
        <v>2.569444444088731E-2</v>
      </c>
      <c r="Q2102" s="28">
        <v>0</v>
      </c>
      <c r="R2102" s="27">
        <f t="shared" si="147"/>
        <v>36.999999994877726</v>
      </c>
      <c r="S2102" s="3" t="s">
        <v>4</v>
      </c>
      <c r="T2102" s="3" t="s">
        <v>2540</v>
      </c>
      <c r="U2102" s="3" t="s">
        <v>4</v>
      </c>
      <c r="V2102" s="3" t="s">
        <v>2689</v>
      </c>
      <c r="W2102" s="5">
        <v>0</v>
      </c>
      <c r="X2102" s="5">
        <v>0</v>
      </c>
      <c r="Y2102" s="5">
        <v>0</v>
      </c>
      <c r="Z2102" s="5">
        <v>0</v>
      </c>
      <c r="AA2102" s="5">
        <v>1</v>
      </c>
      <c r="AB2102" s="5">
        <v>0</v>
      </c>
      <c r="AC2102" s="5">
        <v>0</v>
      </c>
      <c r="AD2102" s="5">
        <v>0</v>
      </c>
      <c r="AE2102" s="2">
        <v>2</v>
      </c>
      <c r="AF2102" s="2">
        <v>0</v>
      </c>
      <c r="AG2102" s="2">
        <v>0</v>
      </c>
      <c r="AH2102" s="2">
        <v>0</v>
      </c>
      <c r="AI2102" s="2">
        <v>0</v>
      </c>
      <c r="AJ2102" s="2">
        <v>1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 t="s">
        <v>4</v>
      </c>
      <c r="AT2102" s="2" t="s">
        <v>4</v>
      </c>
    </row>
    <row r="2103" spans="1:46" x14ac:dyDescent="0.2">
      <c r="A2103" s="2">
        <v>1650879</v>
      </c>
      <c r="B2103" s="2">
        <v>841668</v>
      </c>
      <c r="C2103" s="7">
        <v>22.336524621521299</v>
      </c>
      <c r="D2103" s="7">
        <v>40.562098740556799</v>
      </c>
      <c r="E2103" s="19" t="s">
        <v>2683</v>
      </c>
      <c r="F2103" s="46">
        <f>INDEX(Δεδομένα!$P:$P,MATCH('2021'!E2103,Δεδομένα!$O:$O,0))</f>
        <v>66</v>
      </c>
      <c r="G2103" s="49" t="s">
        <v>2531</v>
      </c>
      <c r="H2103" s="51" t="str">
        <f>INDEX(Δεδομένα!B$1:B$51,MATCH('2021'!G2103,Δεδομένα!A$1:A$51,0))</f>
        <v>ΚΕΝΤΡΙΚΗΣ ΜΑΚΕΔΟΝΙΑΣ</v>
      </c>
      <c r="I2103" s="53">
        <f>INDEX(Δεδομένα!E$1:E$13,MATCH('2021'!H2103,Δεδομένα!D$1:D$13,0))</f>
        <v>3</v>
      </c>
      <c r="J2103" s="4">
        <v>44285</v>
      </c>
      <c r="K2103" s="3" t="s">
        <v>125</v>
      </c>
      <c r="L2103" s="17" t="str">
        <f t="shared" si="144"/>
        <v>30/03/2021 20:30</v>
      </c>
      <c r="M2103" s="4">
        <v>44285</v>
      </c>
      <c r="N2103" s="3" t="s">
        <v>997</v>
      </c>
      <c r="O2103" s="17" t="str">
        <f t="shared" si="145"/>
        <v>30/03/2021 21:35</v>
      </c>
      <c r="P2103" s="24">
        <f t="shared" si="146"/>
        <v>4.5138888890505768E-2</v>
      </c>
      <c r="Q2103" s="28">
        <v>0</v>
      </c>
      <c r="R2103" s="27">
        <f t="shared" si="147"/>
        <v>65.000000002328306</v>
      </c>
      <c r="S2103" s="3" t="s">
        <v>4</v>
      </c>
      <c r="T2103" s="3" t="s">
        <v>2540</v>
      </c>
      <c r="U2103" s="3" t="s">
        <v>4</v>
      </c>
      <c r="V2103" s="3" t="s">
        <v>2710</v>
      </c>
      <c r="W2103" s="5">
        <v>0</v>
      </c>
      <c r="X2103" s="5">
        <v>0</v>
      </c>
      <c r="Y2103" s="5">
        <v>0</v>
      </c>
      <c r="Z2103" s="5">
        <v>0</v>
      </c>
      <c r="AA2103" s="5">
        <v>1</v>
      </c>
      <c r="AB2103" s="5">
        <v>0</v>
      </c>
      <c r="AC2103" s="5">
        <v>0</v>
      </c>
      <c r="AD2103" s="5">
        <v>0</v>
      </c>
      <c r="AE2103" s="2">
        <v>2</v>
      </c>
      <c r="AF2103" s="2">
        <v>0</v>
      </c>
      <c r="AG2103" s="2">
        <v>0</v>
      </c>
      <c r="AH2103" s="2">
        <v>0</v>
      </c>
      <c r="AI2103" s="2">
        <v>0</v>
      </c>
      <c r="AJ2103" s="2">
        <v>1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 t="s">
        <v>4</v>
      </c>
      <c r="AT2103" s="2" t="s">
        <v>4</v>
      </c>
    </row>
    <row r="2104" spans="1:46" x14ac:dyDescent="0.2">
      <c r="A2104" s="2">
        <v>1651734</v>
      </c>
      <c r="B2104" s="2">
        <v>842331</v>
      </c>
      <c r="C2104" s="7">
        <v>22.441463489872799</v>
      </c>
      <c r="D2104" s="7">
        <v>40.5885485776219</v>
      </c>
      <c r="E2104" s="19" t="s">
        <v>2683</v>
      </c>
      <c r="F2104" s="46">
        <f>INDEX(Δεδομένα!$P:$P,MATCH('2021'!E2104,Δεδομένα!$O:$O,0))</f>
        <v>66</v>
      </c>
      <c r="G2104" s="49" t="s">
        <v>2531</v>
      </c>
      <c r="H2104" s="51" t="str">
        <f>INDEX(Δεδομένα!B$1:B$51,MATCH('2021'!G2104,Δεδομένα!A$1:A$51,0))</f>
        <v>ΚΕΝΤΡΙΚΗΣ ΜΑΚΕΔΟΝΙΑΣ</v>
      </c>
      <c r="I2104" s="53">
        <f>INDEX(Δεδομένα!E$1:E$13,MATCH('2021'!H2104,Δεδομένα!D$1:D$13,0))</f>
        <v>3</v>
      </c>
      <c r="J2104" s="4">
        <v>44288</v>
      </c>
      <c r="K2104" s="3" t="s">
        <v>1018</v>
      </c>
      <c r="L2104" s="17" t="str">
        <f t="shared" si="144"/>
        <v>02/04/2021 15:35</v>
      </c>
      <c r="M2104" s="4">
        <v>44288</v>
      </c>
      <c r="N2104" s="3" t="s">
        <v>46</v>
      </c>
      <c r="O2104" s="17" t="str">
        <f t="shared" si="145"/>
        <v>02/04/2021 16:55</v>
      </c>
      <c r="P2104" s="24">
        <f t="shared" si="146"/>
        <v>5.5555555554747116E-2</v>
      </c>
      <c r="Q2104" s="28">
        <v>0</v>
      </c>
      <c r="R2104" s="27">
        <f t="shared" si="147"/>
        <v>79.999999998835847</v>
      </c>
      <c r="S2104" s="3" t="s">
        <v>4</v>
      </c>
      <c r="T2104" s="3" t="s">
        <v>2540</v>
      </c>
      <c r="U2104" s="3" t="s">
        <v>4</v>
      </c>
      <c r="V2104" s="3" t="s">
        <v>2689</v>
      </c>
      <c r="W2104" s="5">
        <v>0</v>
      </c>
      <c r="X2104" s="5">
        <v>0</v>
      </c>
      <c r="Y2104" s="5">
        <v>0</v>
      </c>
      <c r="Z2104" s="5">
        <v>0</v>
      </c>
      <c r="AA2104" s="5">
        <v>3</v>
      </c>
      <c r="AB2104" s="5">
        <v>0</v>
      </c>
      <c r="AC2104" s="5">
        <v>0</v>
      </c>
      <c r="AD2104" s="5">
        <v>0</v>
      </c>
      <c r="AE2104" s="2">
        <v>4</v>
      </c>
      <c r="AF2104" s="2">
        <v>0</v>
      </c>
      <c r="AG2104" s="2">
        <v>0</v>
      </c>
      <c r="AH2104" s="2">
        <v>0</v>
      </c>
      <c r="AI2104" s="2">
        <v>0</v>
      </c>
      <c r="AJ2104" s="2">
        <v>2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 t="s">
        <v>4</v>
      </c>
      <c r="AT2104" s="2" t="s">
        <v>4</v>
      </c>
    </row>
    <row r="2105" spans="1:46" x14ac:dyDescent="0.2">
      <c r="A2105" s="2">
        <v>1653348</v>
      </c>
      <c r="B2105" s="2">
        <v>844155</v>
      </c>
      <c r="C2105" s="7">
        <v>22.405918147850102</v>
      </c>
      <c r="D2105" s="7">
        <v>40.579852766589198</v>
      </c>
      <c r="E2105" s="19" t="s">
        <v>2683</v>
      </c>
      <c r="F2105" s="46">
        <f>INDEX(Δεδομένα!$P:$P,MATCH('2021'!E2105,Δεδομένα!$O:$O,0))</f>
        <v>66</v>
      </c>
      <c r="G2105" s="49" t="s">
        <v>2531</v>
      </c>
      <c r="H2105" s="51" t="str">
        <f>INDEX(Δεδομένα!B$1:B$51,MATCH('2021'!G2105,Δεδομένα!A$1:A$51,0))</f>
        <v>ΚΕΝΤΡΙΚΗΣ ΜΑΚΕΔΟΝΙΑΣ</v>
      </c>
      <c r="I2105" s="53">
        <f>INDEX(Δεδομένα!E$1:E$13,MATCH('2021'!H2105,Δεδομένα!D$1:D$13,0))</f>
        <v>3</v>
      </c>
      <c r="J2105" s="4">
        <v>44295</v>
      </c>
      <c r="K2105" s="3" t="s">
        <v>563</v>
      </c>
      <c r="L2105" s="17" t="str">
        <f t="shared" si="144"/>
        <v>09/04/2021 17:15</v>
      </c>
      <c r="M2105" s="4">
        <v>44295</v>
      </c>
      <c r="N2105" s="3" t="s">
        <v>102</v>
      </c>
      <c r="O2105" s="17" t="str">
        <f t="shared" si="145"/>
        <v>09/04/2021 18:35</v>
      </c>
      <c r="P2105" s="24">
        <f t="shared" si="146"/>
        <v>5.5555555554747116E-2</v>
      </c>
      <c r="Q2105" s="28">
        <v>0</v>
      </c>
      <c r="R2105" s="27">
        <f t="shared" si="147"/>
        <v>79.999999998835847</v>
      </c>
      <c r="S2105" s="3" t="s">
        <v>4</v>
      </c>
      <c r="T2105" s="3" t="s">
        <v>2540</v>
      </c>
      <c r="U2105" s="3" t="s">
        <v>4</v>
      </c>
      <c r="V2105" s="3" t="s">
        <v>2711</v>
      </c>
      <c r="W2105" s="5">
        <v>0</v>
      </c>
      <c r="X2105" s="5">
        <v>0</v>
      </c>
      <c r="Y2105" s="5">
        <v>0</v>
      </c>
      <c r="Z2105" s="5">
        <v>0</v>
      </c>
      <c r="AA2105" s="5">
        <v>2</v>
      </c>
      <c r="AB2105" s="5">
        <v>0</v>
      </c>
      <c r="AC2105" s="5">
        <v>0</v>
      </c>
      <c r="AD2105" s="5">
        <v>0</v>
      </c>
      <c r="AE2105" s="2">
        <v>2</v>
      </c>
      <c r="AF2105" s="2">
        <v>0</v>
      </c>
      <c r="AG2105" s="2">
        <v>0</v>
      </c>
      <c r="AH2105" s="2">
        <v>0</v>
      </c>
      <c r="AI2105" s="2">
        <v>0</v>
      </c>
      <c r="AJ2105" s="2">
        <v>1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 t="s">
        <v>4</v>
      </c>
      <c r="AT2105" s="2" t="s">
        <v>4</v>
      </c>
    </row>
    <row r="2106" spans="1:46" x14ac:dyDescent="0.2">
      <c r="A2106" s="2">
        <v>1653362</v>
      </c>
      <c r="B2106" s="2">
        <v>844465</v>
      </c>
      <c r="C2106" s="7">
        <v>22.4573480242621</v>
      </c>
      <c r="D2106" s="7">
        <v>40.594850162316099</v>
      </c>
      <c r="E2106" s="19" t="s">
        <v>2683</v>
      </c>
      <c r="F2106" s="46">
        <f>INDEX(Δεδομένα!$P:$P,MATCH('2021'!E2106,Δεδομένα!$O:$O,0))</f>
        <v>66</v>
      </c>
      <c r="G2106" s="49" t="s">
        <v>2531</v>
      </c>
      <c r="H2106" s="51" t="str">
        <f>INDEX(Δεδομένα!B$1:B$51,MATCH('2021'!G2106,Δεδομένα!A$1:A$51,0))</f>
        <v>ΚΕΝΤΡΙΚΗΣ ΜΑΚΕΔΟΝΙΑΣ</v>
      </c>
      <c r="I2106" s="53">
        <f>INDEX(Δεδομένα!E$1:E$13,MATCH('2021'!H2106,Δεδομένα!D$1:D$13,0))</f>
        <v>3</v>
      </c>
      <c r="J2106" s="4">
        <v>44296</v>
      </c>
      <c r="K2106" s="3" t="s">
        <v>40</v>
      </c>
      <c r="L2106" s="17" t="str">
        <f t="shared" si="144"/>
        <v>10/04/2021 16:06</v>
      </c>
      <c r="M2106" s="4">
        <v>44296</v>
      </c>
      <c r="N2106" s="3" t="s">
        <v>745</v>
      </c>
      <c r="O2106" s="17" t="str">
        <f t="shared" si="145"/>
        <v>10/04/2021 16:35</v>
      </c>
      <c r="P2106" s="24">
        <f t="shared" si="146"/>
        <v>2.0138888889050577E-2</v>
      </c>
      <c r="Q2106" s="28">
        <v>0</v>
      </c>
      <c r="R2106" s="27">
        <f t="shared" si="147"/>
        <v>29.000000000232831</v>
      </c>
      <c r="S2106" s="3" t="s">
        <v>4</v>
      </c>
      <c r="T2106" s="3" t="s">
        <v>2540</v>
      </c>
      <c r="U2106" s="3" t="s">
        <v>4</v>
      </c>
      <c r="V2106" s="3" t="s">
        <v>2686</v>
      </c>
      <c r="W2106" s="5">
        <v>0</v>
      </c>
      <c r="X2106" s="5">
        <v>0</v>
      </c>
      <c r="Y2106" s="5">
        <v>0</v>
      </c>
      <c r="Z2106" s="5">
        <v>0</v>
      </c>
      <c r="AA2106" s="5">
        <v>1</v>
      </c>
      <c r="AB2106" s="5">
        <v>0</v>
      </c>
      <c r="AC2106" s="5">
        <v>0</v>
      </c>
      <c r="AD2106" s="5">
        <v>0</v>
      </c>
      <c r="AE2106" s="2">
        <v>2</v>
      </c>
      <c r="AF2106" s="2">
        <v>0</v>
      </c>
      <c r="AG2106" s="2">
        <v>0</v>
      </c>
      <c r="AH2106" s="2">
        <v>0</v>
      </c>
      <c r="AI2106" s="2">
        <v>0</v>
      </c>
      <c r="AJ2106" s="2">
        <v>1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 t="s">
        <v>4</v>
      </c>
      <c r="AT2106" s="2" t="s">
        <v>4</v>
      </c>
    </row>
    <row r="2107" spans="1:46" x14ac:dyDescent="0.2">
      <c r="A2107" s="2">
        <v>1653403</v>
      </c>
      <c r="B2107" s="2">
        <v>844919</v>
      </c>
      <c r="C2107" s="7">
        <v>22.419045010080399</v>
      </c>
      <c r="D2107" s="7">
        <v>40.601880532145898</v>
      </c>
      <c r="E2107" s="19" t="s">
        <v>2683</v>
      </c>
      <c r="F2107" s="46">
        <f>INDEX(Δεδομένα!$P:$P,MATCH('2021'!E2107,Δεδομένα!$O:$O,0))</f>
        <v>66</v>
      </c>
      <c r="G2107" s="49" t="s">
        <v>2531</v>
      </c>
      <c r="H2107" s="51" t="str">
        <f>INDEX(Δεδομένα!B$1:B$51,MATCH('2021'!G2107,Δεδομένα!A$1:A$51,0))</f>
        <v>ΚΕΝΤΡΙΚΗΣ ΜΑΚΕΔΟΝΙΑΣ</v>
      </c>
      <c r="I2107" s="53">
        <f>INDEX(Δεδομένα!E$1:E$13,MATCH('2021'!H2107,Δεδομένα!D$1:D$13,0))</f>
        <v>3</v>
      </c>
      <c r="J2107" s="4">
        <v>44297</v>
      </c>
      <c r="K2107" s="3" t="s">
        <v>1404</v>
      </c>
      <c r="L2107" s="17" t="str">
        <f t="shared" si="144"/>
        <v>11/04/2021 20:24</v>
      </c>
      <c r="M2107" s="4">
        <v>44297</v>
      </c>
      <c r="N2107" s="3" t="s">
        <v>1581</v>
      </c>
      <c r="O2107" s="17" t="str">
        <f t="shared" si="145"/>
        <v>11/04/2021 22:20</v>
      </c>
      <c r="P2107" s="24">
        <f t="shared" si="146"/>
        <v>8.0555555556202307E-2</v>
      </c>
      <c r="Q2107" s="28">
        <v>0</v>
      </c>
      <c r="R2107" s="27">
        <f t="shared" si="147"/>
        <v>116.00000000093132</v>
      </c>
      <c r="S2107" s="3" t="s">
        <v>4</v>
      </c>
      <c r="T2107" s="3" t="s">
        <v>2540</v>
      </c>
      <c r="U2107" s="3" t="s">
        <v>4</v>
      </c>
      <c r="V2107" s="3" t="s">
        <v>2689</v>
      </c>
      <c r="W2107" s="5">
        <v>0</v>
      </c>
      <c r="X2107" s="5">
        <v>0</v>
      </c>
      <c r="Y2107" s="5">
        <v>0</v>
      </c>
      <c r="Z2107" s="5">
        <v>0</v>
      </c>
      <c r="AA2107" s="5">
        <v>5</v>
      </c>
      <c r="AB2107" s="5">
        <v>0</v>
      </c>
      <c r="AC2107" s="5">
        <v>0</v>
      </c>
      <c r="AD2107" s="5">
        <v>0</v>
      </c>
      <c r="AE2107" s="2">
        <v>2</v>
      </c>
      <c r="AF2107" s="2">
        <v>0</v>
      </c>
      <c r="AG2107" s="2">
        <v>0</v>
      </c>
      <c r="AH2107" s="2">
        <v>0</v>
      </c>
      <c r="AI2107" s="2">
        <v>0</v>
      </c>
      <c r="AJ2107" s="2">
        <v>1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 t="s">
        <v>4</v>
      </c>
      <c r="AT2107" s="2" t="s">
        <v>4</v>
      </c>
    </row>
    <row r="2108" spans="1:46" x14ac:dyDescent="0.2">
      <c r="A2108" s="2">
        <v>1653906</v>
      </c>
      <c r="B2108" s="2">
        <v>845089</v>
      </c>
      <c r="C2108" s="7">
        <v>22.4182191567686</v>
      </c>
      <c r="D2108" s="7">
        <v>40.598853458501203</v>
      </c>
      <c r="E2108" s="19" t="s">
        <v>2683</v>
      </c>
      <c r="F2108" s="46">
        <f>INDEX(Δεδομένα!$P:$P,MATCH('2021'!E2108,Δεδομένα!$O:$O,0))</f>
        <v>66</v>
      </c>
      <c r="G2108" s="49" t="s">
        <v>2531</v>
      </c>
      <c r="H2108" s="51" t="str">
        <f>INDEX(Δεδομένα!B$1:B$51,MATCH('2021'!G2108,Δεδομένα!A$1:A$51,0))</f>
        <v>ΚΕΝΤΡΙΚΗΣ ΜΑΚΕΔΟΝΙΑΣ</v>
      </c>
      <c r="I2108" s="53">
        <f>INDEX(Δεδομένα!E$1:E$13,MATCH('2021'!H2108,Δεδομένα!D$1:D$13,0))</f>
        <v>3</v>
      </c>
      <c r="J2108" s="4">
        <v>44298</v>
      </c>
      <c r="K2108" s="3" t="s">
        <v>275</v>
      </c>
      <c r="L2108" s="17" t="str">
        <f t="shared" si="144"/>
        <v>12/04/2021 15:18</v>
      </c>
      <c r="M2108" s="4">
        <v>44298</v>
      </c>
      <c r="N2108" s="3" t="s">
        <v>490</v>
      </c>
      <c r="O2108" s="17" t="str">
        <f t="shared" si="145"/>
        <v>12/04/2021 16:00</v>
      </c>
      <c r="P2108" s="24">
        <f t="shared" si="146"/>
        <v>2.9166666667151731E-2</v>
      </c>
      <c r="Q2108" s="28">
        <v>0</v>
      </c>
      <c r="R2108" s="27">
        <f t="shared" si="147"/>
        <v>42.000000000698492</v>
      </c>
      <c r="S2108" s="3" t="s">
        <v>4</v>
      </c>
      <c r="T2108" s="3" t="s">
        <v>2540</v>
      </c>
      <c r="U2108" s="3" t="s">
        <v>4</v>
      </c>
      <c r="V2108" s="3" t="s">
        <v>2712</v>
      </c>
      <c r="W2108" s="5">
        <v>0</v>
      </c>
      <c r="X2108" s="5">
        <v>0</v>
      </c>
      <c r="Y2108" s="5">
        <v>0</v>
      </c>
      <c r="Z2108" s="5">
        <v>0</v>
      </c>
      <c r="AA2108" s="5">
        <v>3</v>
      </c>
      <c r="AB2108" s="5">
        <v>0</v>
      </c>
      <c r="AC2108" s="5">
        <v>0</v>
      </c>
      <c r="AD2108" s="5">
        <v>0</v>
      </c>
      <c r="AE2108" s="2">
        <v>2</v>
      </c>
      <c r="AF2108" s="2">
        <v>0</v>
      </c>
      <c r="AG2108" s="2">
        <v>0</v>
      </c>
      <c r="AH2108" s="2">
        <v>0</v>
      </c>
      <c r="AI2108" s="2">
        <v>0</v>
      </c>
      <c r="AJ2108" s="2">
        <v>1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 t="s">
        <v>4</v>
      </c>
      <c r="AT2108" s="2" t="s">
        <v>4</v>
      </c>
    </row>
    <row r="2109" spans="1:46" x14ac:dyDescent="0.2">
      <c r="A2109" s="2">
        <v>1655078</v>
      </c>
      <c r="B2109" s="2">
        <v>845878</v>
      </c>
      <c r="C2109" s="7">
        <v>22.4095869819127</v>
      </c>
      <c r="D2109" s="7">
        <v>40.660369457888898</v>
      </c>
      <c r="E2109" s="19" t="s">
        <v>2683</v>
      </c>
      <c r="F2109" s="46">
        <f>INDEX(Δεδομένα!$P:$P,MATCH('2021'!E2109,Δεδομένα!$O:$O,0))</f>
        <v>66</v>
      </c>
      <c r="G2109" s="49" t="s">
        <v>2531</v>
      </c>
      <c r="H2109" s="51" t="str">
        <f>INDEX(Δεδομένα!B$1:B$51,MATCH('2021'!G2109,Δεδομένα!A$1:A$51,0))</f>
        <v>ΚΕΝΤΡΙΚΗΣ ΜΑΚΕΔΟΝΙΑΣ</v>
      </c>
      <c r="I2109" s="53">
        <f>INDEX(Δεδομένα!E$1:E$13,MATCH('2021'!H2109,Δεδομένα!D$1:D$13,0))</f>
        <v>3</v>
      </c>
      <c r="J2109" s="4">
        <v>44301</v>
      </c>
      <c r="K2109" s="3" t="s">
        <v>140</v>
      </c>
      <c r="L2109" s="17" t="str">
        <f t="shared" si="144"/>
        <v>15/04/2021 12:21</v>
      </c>
      <c r="M2109" s="4">
        <v>44301</v>
      </c>
      <c r="N2109" s="3" t="s">
        <v>212</v>
      </c>
      <c r="O2109" s="17" t="str">
        <f t="shared" si="145"/>
        <v>15/04/2021 12:53</v>
      </c>
      <c r="P2109" s="24">
        <f t="shared" si="146"/>
        <v>2.2222222229174804E-2</v>
      </c>
      <c r="Q2109" s="28">
        <v>0</v>
      </c>
      <c r="R2109" s="27">
        <f t="shared" si="147"/>
        <v>32.000000010011718</v>
      </c>
      <c r="S2109" s="3" t="s">
        <v>4</v>
      </c>
      <c r="T2109" s="3" t="s">
        <v>2540</v>
      </c>
      <c r="U2109" s="3" t="s">
        <v>2698</v>
      </c>
      <c r="V2109" s="3" t="s">
        <v>2713</v>
      </c>
      <c r="W2109" s="5">
        <v>0</v>
      </c>
      <c r="X2109" s="5">
        <v>0</v>
      </c>
      <c r="Y2109" s="5">
        <v>0</v>
      </c>
      <c r="Z2109" s="5">
        <v>0</v>
      </c>
      <c r="AA2109" s="5">
        <v>5</v>
      </c>
      <c r="AB2109" s="5">
        <v>0</v>
      </c>
      <c r="AC2109" s="5">
        <v>0</v>
      </c>
      <c r="AD2109" s="5">
        <v>0</v>
      </c>
      <c r="AE2109" s="2">
        <v>2</v>
      </c>
      <c r="AF2109" s="2">
        <v>0</v>
      </c>
      <c r="AG2109" s="2">
        <v>0</v>
      </c>
      <c r="AH2109" s="2">
        <v>0</v>
      </c>
      <c r="AI2109" s="2">
        <v>0</v>
      </c>
      <c r="AJ2109" s="2">
        <v>1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 t="s">
        <v>4</v>
      </c>
      <c r="AT2109" s="2" t="s">
        <v>4</v>
      </c>
    </row>
    <row r="2110" spans="1:46" x14ac:dyDescent="0.2">
      <c r="A2110" s="2">
        <v>1655053</v>
      </c>
      <c r="B2110" s="2">
        <v>845984</v>
      </c>
      <c r="C2110" s="7">
        <v>22.5228543915456</v>
      </c>
      <c r="D2110" s="7">
        <v>40.632801671012302</v>
      </c>
      <c r="E2110" s="19" t="s">
        <v>2683</v>
      </c>
      <c r="F2110" s="46">
        <f>INDEX(Δεδομένα!$P:$P,MATCH('2021'!E2110,Δεδομένα!$O:$O,0))</f>
        <v>66</v>
      </c>
      <c r="G2110" s="49" t="s">
        <v>2531</v>
      </c>
      <c r="H2110" s="51" t="str">
        <f>INDEX(Δεδομένα!B$1:B$51,MATCH('2021'!G2110,Δεδομένα!A$1:A$51,0))</f>
        <v>ΚΕΝΤΡΙΚΗΣ ΜΑΚΕΔΟΝΙΑΣ</v>
      </c>
      <c r="I2110" s="53">
        <f>INDEX(Δεδομένα!E$1:E$13,MATCH('2021'!H2110,Δεδομένα!D$1:D$13,0))</f>
        <v>3</v>
      </c>
      <c r="J2110" s="4">
        <v>44301</v>
      </c>
      <c r="K2110" s="3" t="s">
        <v>1382</v>
      </c>
      <c r="L2110" s="17" t="str">
        <f t="shared" ref="L2110:L2172" si="148">_xlfn.CONCAT(TEXT(J2110,"ηη/μμ/εεε")," ",TEXT(K2110,"ωω:λλ"))</f>
        <v>15/04/2021 17:04</v>
      </c>
      <c r="M2110" s="4">
        <v>44301</v>
      </c>
      <c r="N2110" s="3" t="s">
        <v>694</v>
      </c>
      <c r="O2110" s="17" t="str">
        <f t="shared" ref="O2110:O2172" si="149">_xlfn.CONCAT(TEXT(M2110,"ηη/μμ/εεε")," ",TEXT(N2110,"ωω:λλ"))</f>
        <v>15/04/2021 20:20</v>
      </c>
      <c r="P2110" s="24">
        <f t="shared" ref="P2110:P2172" si="150">O2110-L2110</f>
        <v>0.13611111111094942</v>
      </c>
      <c r="Q2110" s="28">
        <v>0</v>
      </c>
      <c r="R2110" s="27">
        <f t="shared" ref="R2110:R2172" si="151">P2110*(24*60)</f>
        <v>195.99999999976717</v>
      </c>
      <c r="S2110" s="3" t="s">
        <v>4</v>
      </c>
      <c r="T2110" s="3" t="s">
        <v>2540</v>
      </c>
      <c r="U2110" s="3" t="s">
        <v>2700</v>
      </c>
      <c r="V2110" s="3" t="s">
        <v>2693</v>
      </c>
      <c r="W2110" s="5">
        <v>0</v>
      </c>
      <c r="X2110" s="5">
        <v>0</v>
      </c>
      <c r="Y2110" s="5">
        <v>0</v>
      </c>
      <c r="Z2110" s="5">
        <v>0</v>
      </c>
      <c r="AA2110" s="5">
        <v>4</v>
      </c>
      <c r="AB2110" s="5">
        <v>0</v>
      </c>
      <c r="AC2110" s="5">
        <v>0</v>
      </c>
      <c r="AD2110" s="5">
        <v>0</v>
      </c>
      <c r="AE2110" s="2">
        <v>5</v>
      </c>
      <c r="AF2110" s="2">
        <v>0</v>
      </c>
      <c r="AG2110" s="2">
        <v>0</v>
      </c>
      <c r="AH2110" s="2">
        <v>0</v>
      </c>
      <c r="AI2110" s="2">
        <v>0</v>
      </c>
      <c r="AJ2110" s="2">
        <v>3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 t="s">
        <v>4</v>
      </c>
      <c r="AT2110" s="2" t="s">
        <v>4</v>
      </c>
    </row>
    <row r="2111" spans="1:46" x14ac:dyDescent="0.2">
      <c r="A2111" s="2">
        <v>1655058</v>
      </c>
      <c r="B2111" s="2">
        <v>846067</v>
      </c>
      <c r="C2111" s="7">
        <v>22.433205169434501</v>
      </c>
      <c r="D2111" s="7">
        <v>40.594055027374999</v>
      </c>
      <c r="E2111" s="19" t="s">
        <v>2683</v>
      </c>
      <c r="F2111" s="46">
        <f>INDEX(Δεδομένα!$P:$P,MATCH('2021'!E2111,Δεδομένα!$O:$O,0))</f>
        <v>66</v>
      </c>
      <c r="G2111" s="49" t="s">
        <v>2531</v>
      </c>
      <c r="H2111" s="51" t="str">
        <f>INDEX(Δεδομένα!B$1:B$51,MATCH('2021'!G2111,Δεδομένα!A$1:A$51,0))</f>
        <v>ΚΕΝΤΡΙΚΗΣ ΜΑΚΕΔΟΝΙΑΣ</v>
      </c>
      <c r="I2111" s="53">
        <f>INDEX(Δεδομένα!E$1:E$13,MATCH('2021'!H2111,Δεδομένα!D$1:D$13,0))</f>
        <v>3</v>
      </c>
      <c r="J2111" s="4">
        <v>44301</v>
      </c>
      <c r="K2111" s="3" t="s">
        <v>2380</v>
      </c>
      <c r="L2111" s="17" t="str">
        <f t="shared" si="148"/>
        <v>15/04/2021 21:24</v>
      </c>
      <c r="M2111" s="4">
        <v>44302</v>
      </c>
      <c r="N2111" s="3" t="s">
        <v>2714</v>
      </c>
      <c r="O2111" s="17" t="str">
        <f t="shared" si="149"/>
        <v>16/04/2021 00:55</v>
      </c>
      <c r="P2111" s="24">
        <f t="shared" si="150"/>
        <v>0.14652777777519077</v>
      </c>
      <c r="Q2111" s="28">
        <v>0</v>
      </c>
      <c r="R2111" s="27">
        <f t="shared" si="151"/>
        <v>210.99999999627471</v>
      </c>
      <c r="S2111" s="3" t="s">
        <v>4</v>
      </c>
      <c r="T2111" s="3" t="s">
        <v>2540</v>
      </c>
      <c r="U2111" s="3" t="s">
        <v>2715</v>
      </c>
      <c r="V2111" s="3" t="s">
        <v>2689</v>
      </c>
      <c r="W2111" s="5">
        <v>0</v>
      </c>
      <c r="X2111" s="5">
        <v>0</v>
      </c>
      <c r="Y2111" s="5">
        <v>0</v>
      </c>
      <c r="Z2111" s="5">
        <v>10</v>
      </c>
      <c r="AA2111" s="5">
        <v>20</v>
      </c>
      <c r="AB2111" s="5">
        <v>0</v>
      </c>
      <c r="AC2111" s="5">
        <v>0</v>
      </c>
      <c r="AD2111" s="5">
        <v>0</v>
      </c>
      <c r="AE2111" s="2">
        <v>7</v>
      </c>
      <c r="AF2111" s="2">
        <v>0</v>
      </c>
      <c r="AG2111" s="2">
        <v>0</v>
      </c>
      <c r="AH2111" s="2">
        <v>0</v>
      </c>
      <c r="AI2111" s="2">
        <v>0</v>
      </c>
      <c r="AJ2111" s="2">
        <v>4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 t="s">
        <v>4</v>
      </c>
      <c r="AT2111" s="2" t="s">
        <v>4</v>
      </c>
    </row>
    <row r="2112" spans="1:46" x14ac:dyDescent="0.2">
      <c r="A2112" s="2">
        <v>1658939</v>
      </c>
      <c r="B2112" s="2">
        <v>851024</v>
      </c>
      <c r="C2112" s="7">
        <v>22.445575281044601</v>
      </c>
      <c r="D2112" s="7">
        <v>40.588670270872498</v>
      </c>
      <c r="E2112" s="19" t="s">
        <v>2683</v>
      </c>
      <c r="F2112" s="46">
        <f>INDEX(Δεδομένα!$P:$P,MATCH('2021'!E2112,Δεδομένα!$O:$O,0))</f>
        <v>66</v>
      </c>
      <c r="G2112" s="49" t="s">
        <v>2531</v>
      </c>
      <c r="H2112" s="51" t="str">
        <f>INDEX(Δεδομένα!B$1:B$51,MATCH('2021'!G2112,Δεδομένα!A$1:A$51,0))</f>
        <v>ΚΕΝΤΡΙΚΗΣ ΜΑΚΕΔΟΝΙΑΣ</v>
      </c>
      <c r="I2112" s="53">
        <f>INDEX(Δεδομένα!E$1:E$13,MATCH('2021'!H2112,Δεδομένα!D$1:D$13,0))</f>
        <v>3</v>
      </c>
      <c r="J2112" s="4">
        <v>44321</v>
      </c>
      <c r="K2112" s="3" t="s">
        <v>561</v>
      </c>
      <c r="L2112" s="17" t="str">
        <f t="shared" si="148"/>
        <v>05/05/2021 20:52</v>
      </c>
      <c r="M2112" s="4">
        <v>44321</v>
      </c>
      <c r="N2112" s="3" t="s">
        <v>2380</v>
      </c>
      <c r="O2112" s="17" t="str">
        <f t="shared" si="149"/>
        <v>05/05/2021 21:24</v>
      </c>
      <c r="P2112" s="24">
        <f t="shared" si="150"/>
        <v>2.2222222229174804E-2</v>
      </c>
      <c r="Q2112" s="28">
        <v>0</v>
      </c>
      <c r="R2112" s="27">
        <f t="shared" si="151"/>
        <v>32.000000010011718</v>
      </c>
      <c r="S2112" s="3" t="s">
        <v>4</v>
      </c>
      <c r="T2112" s="3" t="s">
        <v>2540</v>
      </c>
      <c r="U2112" s="3" t="s">
        <v>2698</v>
      </c>
      <c r="V2112" s="3" t="s">
        <v>2686</v>
      </c>
      <c r="W2112" s="5">
        <v>0</v>
      </c>
      <c r="X2112" s="5">
        <v>0</v>
      </c>
      <c r="Y2112" s="5">
        <v>0</v>
      </c>
      <c r="Z2112" s="5">
        <v>0</v>
      </c>
      <c r="AA2112" s="5">
        <v>3</v>
      </c>
      <c r="AB2112" s="5">
        <v>0</v>
      </c>
      <c r="AC2112" s="5">
        <v>0</v>
      </c>
      <c r="AD2112" s="5">
        <v>0</v>
      </c>
      <c r="AE2112" s="2">
        <v>2</v>
      </c>
      <c r="AF2112" s="2">
        <v>0</v>
      </c>
      <c r="AG2112" s="2">
        <v>0</v>
      </c>
      <c r="AH2112" s="2">
        <v>0</v>
      </c>
      <c r="AI2112" s="2">
        <v>0</v>
      </c>
      <c r="AJ2112" s="2">
        <v>1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 t="s">
        <v>4</v>
      </c>
      <c r="AT2112" s="2" t="s">
        <v>4</v>
      </c>
    </row>
    <row r="2113" spans="1:46" x14ac:dyDescent="0.2">
      <c r="A2113" s="2">
        <v>1659929</v>
      </c>
      <c r="B2113" s="2">
        <v>851699</v>
      </c>
      <c r="C2113" s="7">
        <v>22.4586680639216</v>
      </c>
      <c r="D2113" s="7">
        <v>40.6323232154949</v>
      </c>
      <c r="E2113" s="19" t="s">
        <v>2683</v>
      </c>
      <c r="F2113" s="46">
        <f>INDEX(Δεδομένα!$P:$P,MATCH('2021'!E2113,Δεδομένα!$O:$O,0))</f>
        <v>66</v>
      </c>
      <c r="G2113" s="49" t="s">
        <v>2531</v>
      </c>
      <c r="H2113" s="51" t="str">
        <f>INDEX(Δεδομένα!B$1:B$51,MATCH('2021'!G2113,Δεδομένα!A$1:A$51,0))</f>
        <v>ΚΕΝΤΡΙΚΗΣ ΜΑΚΕΔΟΝΙΑΣ</v>
      </c>
      <c r="I2113" s="53">
        <f>INDEX(Δεδομένα!E$1:E$13,MATCH('2021'!H2113,Δεδομένα!D$1:D$13,0))</f>
        <v>3</v>
      </c>
      <c r="J2113" s="4">
        <v>44324</v>
      </c>
      <c r="K2113" s="3" t="s">
        <v>986</v>
      </c>
      <c r="L2113" s="17" t="str">
        <f t="shared" si="148"/>
        <v>08/05/2021 17:34</v>
      </c>
      <c r="M2113" s="4">
        <v>44324</v>
      </c>
      <c r="N2113" s="3" t="s">
        <v>111</v>
      </c>
      <c r="O2113" s="17" t="str">
        <f t="shared" si="149"/>
        <v>08/05/2021 19:20</v>
      </c>
      <c r="P2113" s="24">
        <f t="shared" si="150"/>
        <v>7.3611111110949423E-2</v>
      </c>
      <c r="Q2113" s="28">
        <v>0</v>
      </c>
      <c r="R2113" s="27">
        <f t="shared" si="151"/>
        <v>105.99999999976717</v>
      </c>
      <c r="S2113" s="3" t="s">
        <v>4</v>
      </c>
      <c r="T2113" s="3" t="s">
        <v>2540</v>
      </c>
      <c r="U2113" s="3" t="s">
        <v>4</v>
      </c>
      <c r="V2113" s="3" t="s">
        <v>2693</v>
      </c>
      <c r="W2113" s="5">
        <v>0</v>
      </c>
      <c r="X2113" s="5">
        <v>0</v>
      </c>
      <c r="Y2113" s="5">
        <v>0</v>
      </c>
      <c r="Z2113" s="5">
        <v>0</v>
      </c>
      <c r="AA2113" s="5">
        <v>3</v>
      </c>
      <c r="AB2113" s="5">
        <v>0</v>
      </c>
      <c r="AC2113" s="5">
        <v>0</v>
      </c>
      <c r="AD2113" s="5">
        <v>0</v>
      </c>
      <c r="AE2113" s="2">
        <v>2</v>
      </c>
      <c r="AF2113" s="2">
        <v>0</v>
      </c>
      <c r="AG2113" s="2">
        <v>0</v>
      </c>
      <c r="AH2113" s="2">
        <v>0</v>
      </c>
      <c r="AI2113" s="2">
        <v>0</v>
      </c>
      <c r="AJ2113" s="2">
        <v>1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 t="s">
        <v>4</v>
      </c>
      <c r="AT2113" s="2" t="s">
        <v>4</v>
      </c>
    </row>
    <row r="2114" spans="1:46" x14ac:dyDescent="0.2">
      <c r="A2114" s="2">
        <v>1659936</v>
      </c>
      <c r="B2114" s="2">
        <v>851861</v>
      </c>
      <c r="C2114" s="7">
        <v>22.537629124455499</v>
      </c>
      <c r="D2114" s="7">
        <v>40.663319571116901</v>
      </c>
      <c r="E2114" s="19" t="s">
        <v>2683</v>
      </c>
      <c r="F2114" s="46">
        <f>INDEX(Δεδομένα!$P:$P,MATCH('2021'!E2114,Δεδομένα!$O:$O,0))</f>
        <v>66</v>
      </c>
      <c r="G2114" s="49" t="s">
        <v>2531</v>
      </c>
      <c r="H2114" s="51" t="str">
        <f>INDEX(Δεδομένα!B$1:B$51,MATCH('2021'!G2114,Δεδομένα!A$1:A$51,0))</f>
        <v>ΚΕΝΤΡΙΚΗΣ ΜΑΚΕΔΟΝΙΑΣ</v>
      </c>
      <c r="I2114" s="53">
        <f>INDEX(Δεδομένα!E$1:E$13,MATCH('2021'!H2114,Δεδομένα!D$1:D$13,0))</f>
        <v>3</v>
      </c>
      <c r="J2114" s="4">
        <v>44325</v>
      </c>
      <c r="K2114" s="3" t="s">
        <v>471</v>
      </c>
      <c r="L2114" s="17" t="str">
        <f t="shared" si="148"/>
        <v>09/05/2021 11:37</v>
      </c>
      <c r="M2114" s="4">
        <v>44325</v>
      </c>
      <c r="N2114" s="3" t="s">
        <v>1908</v>
      </c>
      <c r="O2114" s="17" t="str">
        <f t="shared" si="149"/>
        <v>09/05/2021 12:36</v>
      </c>
      <c r="P2114" s="24">
        <f t="shared" si="150"/>
        <v>4.0972222224809229E-2</v>
      </c>
      <c r="Q2114" s="28">
        <v>0</v>
      </c>
      <c r="R2114" s="27">
        <f t="shared" si="151"/>
        <v>59.00000000372529</v>
      </c>
      <c r="S2114" s="3" t="s">
        <v>4</v>
      </c>
      <c r="T2114" s="3" t="s">
        <v>2540</v>
      </c>
      <c r="U2114" s="3" t="s">
        <v>4</v>
      </c>
      <c r="V2114" s="3" t="s">
        <v>2701</v>
      </c>
      <c r="W2114" s="5">
        <v>0</v>
      </c>
      <c r="X2114" s="5">
        <v>0</v>
      </c>
      <c r="Y2114" s="5">
        <v>0</v>
      </c>
      <c r="Z2114" s="5">
        <v>0</v>
      </c>
      <c r="AA2114" s="5">
        <v>1</v>
      </c>
      <c r="AB2114" s="5">
        <v>0</v>
      </c>
      <c r="AC2114" s="5">
        <v>0</v>
      </c>
      <c r="AD2114" s="5">
        <v>0</v>
      </c>
      <c r="AE2114" s="2">
        <v>2</v>
      </c>
      <c r="AF2114" s="2">
        <v>0</v>
      </c>
      <c r="AG2114" s="2">
        <v>0</v>
      </c>
      <c r="AH2114" s="2">
        <v>0</v>
      </c>
      <c r="AI2114" s="2">
        <v>0</v>
      </c>
      <c r="AJ2114" s="2">
        <v>1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 t="s">
        <v>4</v>
      </c>
      <c r="AT2114" s="2" t="s">
        <v>4</v>
      </c>
    </row>
    <row r="2115" spans="1:46" x14ac:dyDescent="0.2">
      <c r="A2115" s="2">
        <v>1660961</v>
      </c>
      <c r="B2115" s="2">
        <v>852289</v>
      </c>
      <c r="C2115" s="7">
        <v>22.502765988056499</v>
      </c>
      <c r="D2115" s="7">
        <v>40.607760378454898</v>
      </c>
      <c r="E2115" s="19" t="s">
        <v>2683</v>
      </c>
      <c r="F2115" s="46">
        <f>INDEX(Δεδομένα!$P:$P,MATCH('2021'!E2115,Δεδομένα!$O:$O,0))</f>
        <v>66</v>
      </c>
      <c r="G2115" s="49" t="s">
        <v>2531</v>
      </c>
      <c r="H2115" s="51" t="str">
        <f>INDEX(Δεδομένα!B$1:B$51,MATCH('2021'!G2115,Δεδομένα!A$1:A$51,0))</f>
        <v>ΚΕΝΤΡΙΚΗΣ ΜΑΚΕΔΟΝΙΑΣ</v>
      </c>
      <c r="I2115" s="53">
        <f>INDEX(Δεδομένα!E$1:E$13,MATCH('2021'!H2115,Δεδομένα!D$1:D$13,0))</f>
        <v>3</v>
      </c>
      <c r="J2115" s="4">
        <v>44327</v>
      </c>
      <c r="K2115" s="3" t="s">
        <v>1750</v>
      </c>
      <c r="L2115" s="17" t="str">
        <f t="shared" si="148"/>
        <v>11/05/2021 09:35</v>
      </c>
      <c r="M2115" s="4">
        <v>44327</v>
      </c>
      <c r="N2115" s="3" t="s">
        <v>993</v>
      </c>
      <c r="O2115" s="17" t="str">
        <f t="shared" si="149"/>
        <v>11/05/2021 10:22</v>
      </c>
      <c r="P2115" s="24">
        <f t="shared" si="150"/>
        <v>3.2638888886140194E-2</v>
      </c>
      <c r="Q2115" s="28">
        <v>0</v>
      </c>
      <c r="R2115" s="27">
        <f t="shared" si="151"/>
        <v>46.999999996041879</v>
      </c>
      <c r="S2115" s="3" t="s">
        <v>4</v>
      </c>
      <c r="T2115" s="3" t="s">
        <v>2540</v>
      </c>
      <c r="U2115" s="3" t="s">
        <v>4</v>
      </c>
      <c r="V2115" s="3" t="s">
        <v>2716</v>
      </c>
      <c r="W2115" s="5">
        <v>0</v>
      </c>
      <c r="X2115" s="5">
        <v>0</v>
      </c>
      <c r="Y2115" s="5">
        <v>0</v>
      </c>
      <c r="Z2115" s="5">
        <v>0</v>
      </c>
      <c r="AA2115" s="5">
        <v>2</v>
      </c>
      <c r="AB2115" s="5">
        <v>0</v>
      </c>
      <c r="AC2115" s="5">
        <v>0</v>
      </c>
      <c r="AD2115" s="5">
        <v>0</v>
      </c>
      <c r="AE2115" s="2">
        <v>2</v>
      </c>
      <c r="AF2115" s="2">
        <v>0</v>
      </c>
      <c r="AG2115" s="2">
        <v>0</v>
      </c>
      <c r="AH2115" s="2">
        <v>0</v>
      </c>
      <c r="AI2115" s="2">
        <v>0</v>
      </c>
      <c r="AJ2115" s="2">
        <v>1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 t="s">
        <v>4</v>
      </c>
      <c r="AT2115" s="2" t="s">
        <v>4</v>
      </c>
    </row>
    <row r="2116" spans="1:46" x14ac:dyDescent="0.2">
      <c r="A2116" s="2">
        <v>1661365</v>
      </c>
      <c r="B2116" s="2">
        <v>852558</v>
      </c>
      <c r="C2116" s="7">
        <v>22.5294169792367</v>
      </c>
      <c r="D2116" s="7">
        <v>40.633559064404899</v>
      </c>
      <c r="E2116" s="19" t="s">
        <v>2683</v>
      </c>
      <c r="F2116" s="46">
        <f>INDEX(Δεδομένα!$P:$P,MATCH('2021'!E2116,Δεδομένα!$O:$O,0))</f>
        <v>66</v>
      </c>
      <c r="G2116" s="49" t="s">
        <v>2531</v>
      </c>
      <c r="H2116" s="51" t="str">
        <f>INDEX(Δεδομένα!B$1:B$51,MATCH('2021'!G2116,Δεδομένα!A$1:A$51,0))</f>
        <v>ΚΕΝΤΡΙΚΗΣ ΜΑΚΕΔΟΝΙΑΣ</v>
      </c>
      <c r="I2116" s="53">
        <f>INDEX(Δεδομένα!E$1:E$13,MATCH('2021'!H2116,Δεδομένα!D$1:D$13,0))</f>
        <v>3</v>
      </c>
      <c r="J2116" s="4">
        <v>44328</v>
      </c>
      <c r="K2116" s="3" t="s">
        <v>850</v>
      </c>
      <c r="L2116" s="17" t="str">
        <f t="shared" si="148"/>
        <v>12/05/2021 11:19</v>
      </c>
      <c r="M2116" s="4">
        <v>44328</v>
      </c>
      <c r="N2116" s="3" t="s">
        <v>1016</v>
      </c>
      <c r="O2116" s="17" t="str">
        <f t="shared" si="149"/>
        <v>12/05/2021 14:25</v>
      </c>
      <c r="P2116" s="24">
        <f t="shared" si="150"/>
        <v>0.12916666666569654</v>
      </c>
      <c r="Q2116" s="28">
        <v>0</v>
      </c>
      <c r="R2116" s="27">
        <f t="shared" si="151"/>
        <v>185.99999999860302</v>
      </c>
      <c r="S2116" s="3" t="s">
        <v>4</v>
      </c>
      <c r="T2116" s="3" t="s">
        <v>2540</v>
      </c>
      <c r="U2116" s="3" t="s">
        <v>4</v>
      </c>
      <c r="V2116" s="3" t="s">
        <v>2701</v>
      </c>
      <c r="W2116" s="5">
        <v>0</v>
      </c>
      <c r="X2116" s="5">
        <v>0</v>
      </c>
      <c r="Y2116" s="5">
        <v>0</v>
      </c>
      <c r="Z2116" s="5">
        <v>3</v>
      </c>
      <c r="AA2116" s="5">
        <v>0</v>
      </c>
      <c r="AB2116" s="5">
        <v>0</v>
      </c>
      <c r="AC2116" s="5">
        <v>0</v>
      </c>
      <c r="AD2116" s="5">
        <v>0</v>
      </c>
      <c r="AE2116" s="2">
        <v>5</v>
      </c>
      <c r="AF2116" s="2">
        <v>0</v>
      </c>
      <c r="AG2116" s="2">
        <v>0</v>
      </c>
      <c r="AH2116" s="2">
        <v>0</v>
      </c>
      <c r="AI2116" s="2">
        <v>0</v>
      </c>
      <c r="AJ2116" s="2">
        <v>3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 t="s">
        <v>4</v>
      </c>
      <c r="AT2116" s="2" t="s">
        <v>4</v>
      </c>
    </row>
    <row r="2117" spans="1:46" x14ac:dyDescent="0.2">
      <c r="A2117" s="2">
        <v>1661983</v>
      </c>
      <c r="B2117" s="2">
        <v>853611</v>
      </c>
      <c r="C2117" s="7">
        <v>22.4460281852263</v>
      </c>
      <c r="D2117" s="7">
        <v>40.593122853800203</v>
      </c>
      <c r="E2117" s="19" t="s">
        <v>2683</v>
      </c>
      <c r="F2117" s="46">
        <f>INDEX(Δεδομένα!$P:$P,MATCH('2021'!E2117,Δεδομένα!$O:$O,0))</f>
        <v>66</v>
      </c>
      <c r="G2117" s="49" t="s">
        <v>2531</v>
      </c>
      <c r="H2117" s="51" t="str">
        <f>INDEX(Δεδομένα!B$1:B$51,MATCH('2021'!G2117,Δεδομένα!A$1:A$51,0))</f>
        <v>ΚΕΝΤΡΙΚΗΣ ΜΑΚΕΔΟΝΙΑΣ</v>
      </c>
      <c r="I2117" s="53">
        <f>INDEX(Δεδομένα!E$1:E$13,MATCH('2021'!H2117,Δεδομένα!D$1:D$13,0))</f>
        <v>3</v>
      </c>
      <c r="J2117" s="4">
        <v>44332</v>
      </c>
      <c r="K2117" s="3" t="s">
        <v>267</v>
      </c>
      <c r="L2117" s="17" t="str">
        <f t="shared" si="148"/>
        <v>16/05/2021 17:30</v>
      </c>
      <c r="M2117" s="4">
        <v>44332</v>
      </c>
      <c r="N2117" s="3" t="s">
        <v>147</v>
      </c>
      <c r="O2117" s="17" t="str">
        <f t="shared" si="149"/>
        <v>16/05/2021 20:00</v>
      </c>
      <c r="P2117" s="24">
        <f t="shared" si="150"/>
        <v>0.10416666667151731</v>
      </c>
      <c r="Q2117" s="28">
        <v>0</v>
      </c>
      <c r="R2117" s="27">
        <f t="shared" si="151"/>
        <v>150.00000000698492</v>
      </c>
      <c r="S2117" s="3" t="s">
        <v>4</v>
      </c>
      <c r="T2117" s="3" t="s">
        <v>2540</v>
      </c>
      <c r="U2117" s="3" t="s">
        <v>4</v>
      </c>
      <c r="V2117" s="3" t="s">
        <v>2686</v>
      </c>
      <c r="W2117" s="5">
        <v>0</v>
      </c>
      <c r="X2117" s="5">
        <v>0</v>
      </c>
      <c r="Y2117" s="5">
        <v>0</v>
      </c>
      <c r="Z2117" s="5">
        <v>0</v>
      </c>
      <c r="AA2117" s="5">
        <v>5</v>
      </c>
      <c r="AB2117" s="5">
        <v>0</v>
      </c>
      <c r="AC2117" s="5">
        <v>0</v>
      </c>
      <c r="AD2117" s="5">
        <v>0</v>
      </c>
      <c r="AE2117" s="2">
        <v>4</v>
      </c>
      <c r="AF2117" s="2">
        <v>0</v>
      </c>
      <c r="AG2117" s="2">
        <v>0</v>
      </c>
      <c r="AH2117" s="2">
        <v>0</v>
      </c>
      <c r="AI2117" s="2">
        <v>0</v>
      </c>
      <c r="AJ2117" s="2">
        <v>2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 t="s">
        <v>4</v>
      </c>
      <c r="AT2117" s="2" t="s">
        <v>4</v>
      </c>
    </row>
    <row r="2118" spans="1:46" x14ac:dyDescent="0.2">
      <c r="A2118" s="2">
        <v>1662431</v>
      </c>
      <c r="B2118" s="2">
        <v>853842</v>
      </c>
      <c r="C2118" s="7">
        <v>22.5295157582452</v>
      </c>
      <c r="D2118" s="7">
        <v>40.578522735616801</v>
      </c>
      <c r="E2118" s="19" t="s">
        <v>2683</v>
      </c>
      <c r="F2118" s="46">
        <f>INDEX(Δεδομένα!$P:$P,MATCH('2021'!E2118,Δεδομένα!$O:$O,0))</f>
        <v>66</v>
      </c>
      <c r="G2118" s="49" t="s">
        <v>2531</v>
      </c>
      <c r="H2118" s="51" t="str">
        <f>INDEX(Δεδομένα!B$1:B$51,MATCH('2021'!G2118,Δεδομένα!A$1:A$51,0))</f>
        <v>ΚΕΝΤΡΙΚΗΣ ΜΑΚΕΔΟΝΙΑΣ</v>
      </c>
      <c r="I2118" s="53">
        <f>INDEX(Δεδομένα!E$1:E$13,MATCH('2021'!H2118,Δεδομένα!D$1:D$13,0))</f>
        <v>3</v>
      </c>
      <c r="J2118" s="4">
        <v>44333</v>
      </c>
      <c r="K2118" s="3" t="s">
        <v>2669</v>
      </c>
      <c r="L2118" s="17" t="str">
        <f t="shared" si="148"/>
        <v>17/05/2021 18:46</v>
      </c>
      <c r="M2118" s="4">
        <v>44333</v>
      </c>
      <c r="N2118" s="3" t="s">
        <v>147</v>
      </c>
      <c r="O2118" s="17" t="str">
        <f t="shared" si="149"/>
        <v>17/05/2021 20:00</v>
      </c>
      <c r="P2118" s="24">
        <f t="shared" si="150"/>
        <v>5.1388888889050577E-2</v>
      </c>
      <c r="Q2118" s="28">
        <v>0</v>
      </c>
      <c r="R2118" s="27">
        <f t="shared" si="151"/>
        <v>74.000000000232831</v>
      </c>
      <c r="S2118" s="3" t="s">
        <v>4</v>
      </c>
      <c r="T2118" s="3" t="s">
        <v>2540</v>
      </c>
      <c r="U2118" s="3" t="s">
        <v>4</v>
      </c>
      <c r="V2118" s="3" t="s">
        <v>2717</v>
      </c>
      <c r="W2118" s="5">
        <v>0</v>
      </c>
      <c r="X2118" s="5">
        <v>0</v>
      </c>
      <c r="Y2118" s="5">
        <v>0</v>
      </c>
      <c r="Z2118" s="5">
        <v>0</v>
      </c>
      <c r="AA2118" s="5">
        <v>4</v>
      </c>
      <c r="AB2118" s="5">
        <v>0</v>
      </c>
      <c r="AC2118" s="5">
        <v>0</v>
      </c>
      <c r="AD2118" s="5">
        <v>0</v>
      </c>
      <c r="AE2118" s="2">
        <v>2</v>
      </c>
      <c r="AF2118" s="2">
        <v>0</v>
      </c>
      <c r="AG2118" s="2">
        <v>0</v>
      </c>
      <c r="AH2118" s="2">
        <v>0</v>
      </c>
      <c r="AI2118" s="2">
        <v>0</v>
      </c>
      <c r="AJ2118" s="2">
        <v>1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 t="s">
        <v>4</v>
      </c>
      <c r="AT2118" s="2" t="s">
        <v>4</v>
      </c>
    </row>
    <row r="2119" spans="1:46" x14ac:dyDescent="0.2">
      <c r="A2119" s="2">
        <v>1662896</v>
      </c>
      <c r="B2119" s="2">
        <v>853968</v>
      </c>
      <c r="C2119" s="7">
        <v>22.447579851581299</v>
      </c>
      <c r="D2119" s="7">
        <v>40.591555277958101</v>
      </c>
      <c r="E2119" s="19" t="s">
        <v>2683</v>
      </c>
      <c r="F2119" s="46">
        <f>INDEX(Δεδομένα!$P:$P,MATCH('2021'!E2119,Δεδομένα!$O:$O,0))</f>
        <v>66</v>
      </c>
      <c r="G2119" s="49" t="s">
        <v>2531</v>
      </c>
      <c r="H2119" s="51" t="str">
        <f>INDEX(Δεδομένα!B$1:B$51,MATCH('2021'!G2119,Δεδομένα!A$1:A$51,0))</f>
        <v>ΚΕΝΤΡΙΚΗΣ ΜΑΚΕΔΟΝΙΑΣ</v>
      </c>
      <c r="I2119" s="53">
        <f>INDEX(Δεδομένα!E$1:E$13,MATCH('2021'!H2119,Δεδομένα!D$1:D$13,0))</f>
        <v>3</v>
      </c>
      <c r="J2119" s="4">
        <v>44334</v>
      </c>
      <c r="K2119" s="3" t="s">
        <v>1525</v>
      </c>
      <c r="L2119" s="17" t="str">
        <f t="shared" si="148"/>
        <v>18/05/2021 11:11</v>
      </c>
      <c r="M2119" s="4">
        <v>44334</v>
      </c>
      <c r="N2119" s="3" t="s">
        <v>197</v>
      </c>
      <c r="O2119" s="17" t="str">
        <f t="shared" si="149"/>
        <v>18/05/2021 15:30</v>
      </c>
      <c r="P2119" s="24">
        <f t="shared" si="150"/>
        <v>0.179861111115315</v>
      </c>
      <c r="Q2119" s="28">
        <v>0</v>
      </c>
      <c r="R2119" s="27">
        <f t="shared" si="151"/>
        <v>259.0000000060536</v>
      </c>
      <c r="S2119" s="3" t="s">
        <v>4</v>
      </c>
      <c r="T2119" s="3" t="s">
        <v>2540</v>
      </c>
      <c r="U2119" s="3" t="s">
        <v>4</v>
      </c>
      <c r="V2119" s="3" t="s">
        <v>2686</v>
      </c>
      <c r="W2119" s="5">
        <v>0</v>
      </c>
      <c r="X2119" s="5">
        <v>0</v>
      </c>
      <c r="Y2119" s="5">
        <v>0</v>
      </c>
      <c r="Z2119" s="5">
        <v>0</v>
      </c>
      <c r="AA2119" s="5">
        <v>5</v>
      </c>
      <c r="AB2119" s="5">
        <v>0</v>
      </c>
      <c r="AC2119" s="5">
        <v>0</v>
      </c>
      <c r="AD2119" s="5">
        <v>1</v>
      </c>
      <c r="AE2119" s="2">
        <v>6</v>
      </c>
      <c r="AF2119" s="2">
        <v>0</v>
      </c>
      <c r="AG2119" s="2">
        <v>0</v>
      </c>
      <c r="AH2119" s="2">
        <v>0</v>
      </c>
      <c r="AI2119" s="2">
        <v>0</v>
      </c>
      <c r="AJ2119" s="2">
        <v>3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 t="s">
        <v>4</v>
      </c>
      <c r="AT2119" s="2" t="s">
        <v>4</v>
      </c>
    </row>
    <row r="2120" spans="1:46" x14ac:dyDescent="0.2">
      <c r="A2120" s="2">
        <v>1663250</v>
      </c>
      <c r="B2120" s="2">
        <v>854292</v>
      </c>
      <c r="C2120" s="7">
        <v>22.392686259986998</v>
      </c>
      <c r="D2120" s="7">
        <v>40.621948697330097</v>
      </c>
      <c r="E2120" s="19" t="s">
        <v>2683</v>
      </c>
      <c r="F2120" s="46">
        <f>INDEX(Δεδομένα!$P:$P,MATCH('2021'!E2120,Δεδομένα!$O:$O,0))</f>
        <v>66</v>
      </c>
      <c r="G2120" s="49" t="s">
        <v>2531</v>
      </c>
      <c r="H2120" s="51" t="str">
        <f>INDEX(Δεδομένα!B$1:B$51,MATCH('2021'!G2120,Δεδομένα!A$1:A$51,0))</f>
        <v>ΚΕΝΤΡΙΚΗΣ ΜΑΚΕΔΟΝΙΑΣ</v>
      </c>
      <c r="I2120" s="53">
        <f>INDEX(Δεδομένα!E$1:E$13,MATCH('2021'!H2120,Δεδομένα!D$1:D$13,0))</f>
        <v>3</v>
      </c>
      <c r="J2120" s="4">
        <v>44335</v>
      </c>
      <c r="K2120" s="3" t="s">
        <v>1789</v>
      </c>
      <c r="L2120" s="17" t="str">
        <f t="shared" si="148"/>
        <v>19/05/2021 13:23</v>
      </c>
      <c r="M2120" s="4">
        <v>44335</v>
      </c>
      <c r="N2120" s="3" t="s">
        <v>157</v>
      </c>
      <c r="O2120" s="17" t="str">
        <f t="shared" si="149"/>
        <v>19/05/2021 13:55</v>
      </c>
      <c r="P2120" s="24">
        <f t="shared" si="150"/>
        <v>2.2222222221898846E-2</v>
      </c>
      <c r="Q2120" s="28">
        <v>0</v>
      </c>
      <c r="R2120" s="27">
        <f t="shared" si="151"/>
        <v>31.999999999534339</v>
      </c>
      <c r="S2120" s="3" t="s">
        <v>4</v>
      </c>
      <c r="T2120" s="3" t="s">
        <v>2532</v>
      </c>
      <c r="U2120" s="3" t="s">
        <v>4</v>
      </c>
      <c r="V2120" s="3" t="s">
        <v>2718</v>
      </c>
      <c r="W2120" s="5">
        <v>0</v>
      </c>
      <c r="X2120" s="5">
        <v>0</v>
      </c>
      <c r="Y2120" s="5">
        <v>0</v>
      </c>
      <c r="Z2120" s="5">
        <v>0</v>
      </c>
      <c r="AA2120" s="5">
        <v>0.2</v>
      </c>
      <c r="AB2120" s="5">
        <v>0</v>
      </c>
      <c r="AC2120" s="5">
        <v>0</v>
      </c>
      <c r="AD2120" s="5">
        <v>0</v>
      </c>
      <c r="AE2120" s="2">
        <v>2</v>
      </c>
      <c r="AF2120" s="2">
        <v>0</v>
      </c>
      <c r="AG2120" s="2">
        <v>0</v>
      </c>
      <c r="AH2120" s="2">
        <v>0</v>
      </c>
      <c r="AI2120" s="2">
        <v>0</v>
      </c>
      <c r="AJ2120" s="2">
        <v>1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 t="s">
        <v>4</v>
      </c>
      <c r="AT2120" s="2" t="s">
        <v>4</v>
      </c>
    </row>
    <row r="2121" spans="1:46" x14ac:dyDescent="0.2">
      <c r="A2121" s="2">
        <v>1663480</v>
      </c>
      <c r="B2121" s="2">
        <v>854741</v>
      </c>
      <c r="C2121" s="7">
        <v>22.521608740035798</v>
      </c>
      <c r="D2121" s="7">
        <v>40.648415259390802</v>
      </c>
      <c r="E2121" s="19" t="s">
        <v>2683</v>
      </c>
      <c r="F2121" s="46">
        <f>INDEX(Δεδομένα!$P:$P,MATCH('2021'!E2121,Δεδομένα!$O:$O,0))</f>
        <v>66</v>
      </c>
      <c r="G2121" s="49" t="s">
        <v>2531</v>
      </c>
      <c r="H2121" s="51" t="str">
        <f>INDEX(Δεδομένα!B$1:B$51,MATCH('2021'!G2121,Δεδομένα!A$1:A$51,0))</f>
        <v>ΚΕΝΤΡΙΚΗΣ ΜΑΚΕΔΟΝΙΑΣ</v>
      </c>
      <c r="I2121" s="53">
        <f>INDEX(Δεδομένα!E$1:E$13,MATCH('2021'!H2121,Δεδομένα!D$1:D$13,0))</f>
        <v>3</v>
      </c>
      <c r="J2121" s="4">
        <v>44336</v>
      </c>
      <c r="K2121" s="3" t="s">
        <v>983</v>
      </c>
      <c r="L2121" s="17" t="str">
        <f t="shared" si="148"/>
        <v>20/05/2021 21:25</v>
      </c>
      <c r="M2121" s="4">
        <v>44336</v>
      </c>
      <c r="N2121" s="3" t="s">
        <v>1558</v>
      </c>
      <c r="O2121" s="17" t="str">
        <f t="shared" si="149"/>
        <v>20/05/2021 22:10</v>
      </c>
      <c r="P2121" s="24">
        <f t="shared" si="150"/>
        <v>3.125E-2</v>
      </c>
      <c r="Q2121" s="28">
        <v>0</v>
      </c>
      <c r="R2121" s="27">
        <f t="shared" si="151"/>
        <v>45</v>
      </c>
      <c r="S2121" s="3" t="s">
        <v>4</v>
      </c>
      <c r="T2121" s="3" t="s">
        <v>2540</v>
      </c>
      <c r="U2121" s="3" t="s">
        <v>4</v>
      </c>
      <c r="V2121" s="3" t="s">
        <v>2701</v>
      </c>
      <c r="W2121" s="5">
        <v>0</v>
      </c>
      <c r="X2121" s="5">
        <v>0</v>
      </c>
      <c r="Y2121" s="5">
        <v>0</v>
      </c>
      <c r="Z2121" s="5">
        <v>0</v>
      </c>
      <c r="AA2121" s="5">
        <v>2</v>
      </c>
      <c r="AB2121" s="5">
        <v>0</v>
      </c>
      <c r="AC2121" s="5">
        <v>0</v>
      </c>
      <c r="AD2121" s="5">
        <v>0</v>
      </c>
      <c r="AE2121" s="2">
        <v>2</v>
      </c>
      <c r="AF2121" s="2">
        <v>0</v>
      </c>
      <c r="AG2121" s="2">
        <v>0</v>
      </c>
      <c r="AH2121" s="2">
        <v>0</v>
      </c>
      <c r="AI2121" s="2">
        <v>0</v>
      </c>
      <c r="AJ2121" s="2">
        <v>1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 t="s">
        <v>4</v>
      </c>
      <c r="AT2121" s="2" t="s">
        <v>4</v>
      </c>
    </row>
    <row r="2122" spans="1:46" x14ac:dyDescent="0.2">
      <c r="A2122" s="2">
        <v>1663807</v>
      </c>
      <c r="B2122" s="2">
        <v>855449</v>
      </c>
      <c r="C2122" s="7">
        <v>22.405602903580899</v>
      </c>
      <c r="D2122" s="7">
        <v>40.613210487197499</v>
      </c>
      <c r="E2122" s="19" t="s">
        <v>2683</v>
      </c>
      <c r="F2122" s="46">
        <f>INDEX(Δεδομένα!$P:$P,MATCH('2021'!E2122,Δεδομένα!$O:$O,0))</f>
        <v>66</v>
      </c>
      <c r="G2122" s="49" t="s">
        <v>2531</v>
      </c>
      <c r="H2122" s="51" t="str">
        <f>INDEX(Δεδομένα!B$1:B$51,MATCH('2021'!G2122,Δεδομένα!A$1:A$51,0))</f>
        <v>ΚΕΝΤΡΙΚΗΣ ΜΑΚΕΔΟΝΙΑΣ</v>
      </c>
      <c r="I2122" s="53">
        <f>INDEX(Δεδομένα!E$1:E$13,MATCH('2021'!H2122,Δεδομένα!D$1:D$13,0))</f>
        <v>3</v>
      </c>
      <c r="J2122" s="4">
        <v>44339</v>
      </c>
      <c r="K2122" s="3" t="s">
        <v>59</v>
      </c>
      <c r="L2122" s="17" t="str">
        <f t="shared" si="148"/>
        <v>23/05/2021 13:34</v>
      </c>
      <c r="M2122" s="4">
        <v>44339</v>
      </c>
      <c r="N2122" s="3" t="s">
        <v>531</v>
      </c>
      <c r="O2122" s="17" t="str">
        <f t="shared" si="149"/>
        <v>23/05/2021 14:10</v>
      </c>
      <c r="P2122" s="24">
        <f t="shared" si="150"/>
        <v>2.5000000001455192E-2</v>
      </c>
      <c r="Q2122" s="28">
        <v>0</v>
      </c>
      <c r="R2122" s="27">
        <f t="shared" si="151"/>
        <v>36.000000002095476</v>
      </c>
      <c r="S2122" s="3" t="s">
        <v>4</v>
      </c>
      <c r="T2122" s="3" t="s">
        <v>2540</v>
      </c>
      <c r="U2122" s="3" t="s">
        <v>4</v>
      </c>
      <c r="V2122" s="3" t="s">
        <v>2718</v>
      </c>
      <c r="W2122" s="5">
        <v>0</v>
      </c>
      <c r="X2122" s="5">
        <v>0</v>
      </c>
      <c r="Y2122" s="5">
        <v>0</v>
      </c>
      <c r="Z2122" s="5">
        <v>1</v>
      </c>
      <c r="AA2122" s="5">
        <v>0</v>
      </c>
      <c r="AB2122" s="5">
        <v>0</v>
      </c>
      <c r="AC2122" s="5">
        <v>0</v>
      </c>
      <c r="AD2122" s="5">
        <v>0</v>
      </c>
      <c r="AE2122" s="2">
        <v>2</v>
      </c>
      <c r="AF2122" s="2">
        <v>0</v>
      </c>
      <c r="AG2122" s="2">
        <v>0</v>
      </c>
      <c r="AH2122" s="2">
        <v>0</v>
      </c>
      <c r="AI2122" s="2">
        <v>0</v>
      </c>
      <c r="AJ2122" s="2">
        <v>1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 t="s">
        <v>4</v>
      </c>
      <c r="AT2122" s="2" t="s">
        <v>4</v>
      </c>
    </row>
    <row r="2123" spans="1:46" x14ac:dyDescent="0.2">
      <c r="A2123" s="2">
        <v>1663821</v>
      </c>
      <c r="B2123" s="2">
        <v>855537</v>
      </c>
      <c r="C2123" s="7">
        <v>22.356825517180599</v>
      </c>
      <c r="D2123" s="7">
        <v>40.591356340334798</v>
      </c>
      <c r="E2123" s="19" t="s">
        <v>2683</v>
      </c>
      <c r="F2123" s="46">
        <f>INDEX(Δεδομένα!$P:$P,MATCH('2021'!E2123,Δεδομένα!$O:$O,0))</f>
        <v>66</v>
      </c>
      <c r="G2123" s="49" t="s">
        <v>2531</v>
      </c>
      <c r="H2123" s="51" t="str">
        <f>INDEX(Δεδομένα!B$1:B$51,MATCH('2021'!G2123,Δεδομένα!A$1:A$51,0))</f>
        <v>ΚΕΝΤΡΙΚΗΣ ΜΑΚΕΔΟΝΙΑΣ</v>
      </c>
      <c r="I2123" s="53">
        <f>INDEX(Δεδομένα!E$1:E$13,MATCH('2021'!H2123,Δεδομένα!D$1:D$13,0))</f>
        <v>3</v>
      </c>
      <c r="J2123" s="4">
        <v>44339</v>
      </c>
      <c r="K2123" s="3" t="s">
        <v>234</v>
      </c>
      <c r="L2123" s="17" t="str">
        <f t="shared" si="148"/>
        <v>23/05/2021 18:39</v>
      </c>
      <c r="M2123" s="4">
        <v>44339</v>
      </c>
      <c r="N2123" s="3" t="s">
        <v>865</v>
      </c>
      <c r="O2123" s="17" t="str">
        <f t="shared" si="149"/>
        <v>23/05/2021 19:47</v>
      </c>
      <c r="P2123" s="24">
        <f t="shared" si="150"/>
        <v>4.7222222223354038E-2</v>
      </c>
      <c r="Q2123" s="28">
        <v>0</v>
      </c>
      <c r="R2123" s="27">
        <f t="shared" si="151"/>
        <v>68.000000001629815</v>
      </c>
      <c r="S2123" s="3" t="s">
        <v>4</v>
      </c>
      <c r="T2123" s="3" t="s">
        <v>2540</v>
      </c>
      <c r="U2123" s="3" t="s">
        <v>4</v>
      </c>
      <c r="V2123" s="3" t="s">
        <v>2691</v>
      </c>
      <c r="W2123" s="5">
        <v>0</v>
      </c>
      <c r="X2123" s="5">
        <v>0</v>
      </c>
      <c r="Y2123" s="5">
        <v>0</v>
      </c>
      <c r="Z2123" s="5">
        <v>2</v>
      </c>
      <c r="AA2123" s="5">
        <v>0</v>
      </c>
      <c r="AB2123" s="5">
        <v>0</v>
      </c>
      <c r="AC2123" s="5">
        <v>0</v>
      </c>
      <c r="AD2123" s="5">
        <v>0</v>
      </c>
      <c r="AE2123" s="2">
        <v>2</v>
      </c>
      <c r="AF2123" s="2">
        <v>0</v>
      </c>
      <c r="AG2123" s="2">
        <v>0</v>
      </c>
      <c r="AH2123" s="2">
        <v>0</v>
      </c>
      <c r="AI2123" s="2">
        <v>0</v>
      </c>
      <c r="AJ2123" s="2">
        <v>1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 t="s">
        <v>4</v>
      </c>
      <c r="AT2123" s="2" t="s">
        <v>4</v>
      </c>
    </row>
    <row r="2124" spans="1:46" x14ac:dyDescent="0.2">
      <c r="A2124" s="2">
        <v>1664764</v>
      </c>
      <c r="B2124" s="2">
        <v>856260</v>
      </c>
      <c r="D2124" s="2"/>
      <c r="E2124" s="19" t="s">
        <v>2683</v>
      </c>
      <c r="F2124" s="46">
        <f>INDEX(Δεδομένα!$P:$P,MATCH('2021'!E2124,Δεδομένα!$O:$O,0))</f>
        <v>66</v>
      </c>
      <c r="G2124" s="49" t="s">
        <v>2531</v>
      </c>
      <c r="H2124" s="51" t="str">
        <f>INDEX(Δεδομένα!B$1:B$51,MATCH('2021'!G2124,Δεδομένα!A$1:A$51,0))</f>
        <v>ΚΕΝΤΡΙΚΗΣ ΜΑΚΕΔΟΝΙΑΣ</v>
      </c>
      <c r="I2124" s="53">
        <f>INDEX(Δεδομένα!E$1:E$13,MATCH('2021'!H2124,Δεδομένα!D$1:D$13,0))</f>
        <v>3</v>
      </c>
      <c r="J2124" s="4">
        <v>44342</v>
      </c>
      <c r="K2124" s="3" t="s">
        <v>237</v>
      </c>
      <c r="L2124" s="17" t="str">
        <f t="shared" si="148"/>
        <v>26/05/2021 12:30</v>
      </c>
      <c r="M2124" s="4">
        <v>44342</v>
      </c>
      <c r="N2124" s="3" t="s">
        <v>2294</v>
      </c>
      <c r="O2124" s="17" t="str">
        <f t="shared" si="149"/>
        <v>26/05/2021 13:01</v>
      </c>
      <c r="P2124" s="24">
        <f t="shared" si="150"/>
        <v>2.1527777775190771E-2</v>
      </c>
      <c r="Q2124" s="28">
        <v>0</v>
      </c>
      <c r="R2124" s="27">
        <f t="shared" si="151"/>
        <v>30.99999999627471</v>
      </c>
      <c r="S2124" s="3" t="s">
        <v>4</v>
      </c>
      <c r="T2124" s="3" t="s">
        <v>2540</v>
      </c>
      <c r="U2124" s="3" t="s">
        <v>2715</v>
      </c>
      <c r="V2124" s="3" t="s">
        <v>2689</v>
      </c>
      <c r="W2124" s="5">
        <v>0</v>
      </c>
      <c r="X2124" s="5">
        <v>0</v>
      </c>
      <c r="Y2124" s="5">
        <v>0</v>
      </c>
      <c r="Z2124" s="5">
        <v>0</v>
      </c>
      <c r="AA2124" s="5">
        <v>2</v>
      </c>
      <c r="AB2124" s="5">
        <v>0</v>
      </c>
      <c r="AC2124" s="5">
        <v>0</v>
      </c>
      <c r="AD2124" s="5">
        <v>0</v>
      </c>
      <c r="AE2124" s="2">
        <v>2</v>
      </c>
      <c r="AF2124" s="2">
        <v>0</v>
      </c>
      <c r="AG2124" s="2">
        <v>0</v>
      </c>
      <c r="AH2124" s="2">
        <v>0</v>
      </c>
      <c r="AI2124" s="2">
        <v>0</v>
      </c>
      <c r="AJ2124" s="2">
        <v>1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 t="s">
        <v>4</v>
      </c>
      <c r="AT2124" s="2" t="s">
        <v>4</v>
      </c>
    </row>
    <row r="2125" spans="1:46" x14ac:dyDescent="0.2">
      <c r="A2125" s="2">
        <v>1665354</v>
      </c>
      <c r="B2125" s="2">
        <v>857213</v>
      </c>
      <c r="C2125" s="7">
        <v>22.595130175592899</v>
      </c>
      <c r="D2125" s="7">
        <v>40.556030365248702</v>
      </c>
      <c r="E2125" s="19" t="s">
        <v>2683</v>
      </c>
      <c r="F2125" s="46">
        <f>INDEX(Δεδομένα!$P:$P,MATCH('2021'!E2125,Δεδομένα!$O:$O,0))</f>
        <v>66</v>
      </c>
      <c r="G2125" s="49" t="s">
        <v>2531</v>
      </c>
      <c r="H2125" s="51" t="str">
        <f>INDEX(Δεδομένα!B$1:B$51,MATCH('2021'!G2125,Δεδομένα!A$1:A$51,0))</f>
        <v>ΚΕΝΤΡΙΚΗΣ ΜΑΚΕΔΟΝΙΑΣ</v>
      </c>
      <c r="I2125" s="53">
        <f>INDEX(Δεδομένα!E$1:E$13,MATCH('2021'!H2125,Δεδομένα!D$1:D$13,0))</f>
        <v>3</v>
      </c>
      <c r="J2125" s="4">
        <v>44345</v>
      </c>
      <c r="K2125" s="3" t="s">
        <v>902</v>
      </c>
      <c r="L2125" s="17" t="str">
        <f t="shared" si="148"/>
        <v>29/05/2021 19:25</v>
      </c>
      <c r="M2125" s="4">
        <v>44345</v>
      </c>
      <c r="N2125" s="3" t="s">
        <v>1322</v>
      </c>
      <c r="O2125" s="17" t="str">
        <f t="shared" si="149"/>
        <v>29/05/2021 23:09</v>
      </c>
      <c r="P2125" s="24">
        <f t="shared" si="150"/>
        <v>0.15555555555329192</v>
      </c>
      <c r="Q2125" s="28">
        <v>0</v>
      </c>
      <c r="R2125" s="27">
        <f t="shared" si="151"/>
        <v>223.99999999674037</v>
      </c>
      <c r="S2125" s="3" t="s">
        <v>4</v>
      </c>
      <c r="T2125" s="3" t="s">
        <v>2540</v>
      </c>
      <c r="U2125" s="3" t="s">
        <v>4</v>
      </c>
      <c r="V2125" s="3" t="s">
        <v>2694</v>
      </c>
      <c r="W2125" s="5">
        <v>0</v>
      </c>
      <c r="X2125" s="5">
        <v>0</v>
      </c>
      <c r="Y2125" s="5">
        <v>0</v>
      </c>
      <c r="Z2125" s="5">
        <v>0</v>
      </c>
      <c r="AA2125" s="5">
        <v>10</v>
      </c>
      <c r="AB2125" s="5">
        <v>0</v>
      </c>
      <c r="AC2125" s="5">
        <v>0</v>
      </c>
      <c r="AD2125" s="5">
        <v>0</v>
      </c>
      <c r="AE2125" s="2">
        <v>7</v>
      </c>
      <c r="AF2125" s="2">
        <v>0</v>
      </c>
      <c r="AG2125" s="2">
        <v>0</v>
      </c>
      <c r="AH2125" s="2">
        <v>0</v>
      </c>
      <c r="AI2125" s="2">
        <v>0</v>
      </c>
      <c r="AJ2125" s="2">
        <v>4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 t="s">
        <v>4</v>
      </c>
      <c r="AT2125" s="2" t="s">
        <v>4</v>
      </c>
    </row>
    <row r="2126" spans="1:46" x14ac:dyDescent="0.2">
      <c r="A2126" s="2">
        <v>1665368</v>
      </c>
      <c r="B2126" s="2">
        <v>857498</v>
      </c>
      <c r="C2126" s="7">
        <v>22.594936835888198</v>
      </c>
      <c r="D2126" s="7">
        <v>40.5554258380619</v>
      </c>
      <c r="E2126" s="19" t="s">
        <v>2683</v>
      </c>
      <c r="F2126" s="46">
        <f>INDEX(Δεδομένα!$P:$P,MATCH('2021'!E2126,Δεδομένα!$O:$O,0))</f>
        <v>66</v>
      </c>
      <c r="G2126" s="49" t="s">
        <v>2531</v>
      </c>
      <c r="H2126" s="51" t="str">
        <f>INDEX(Δεδομένα!B$1:B$51,MATCH('2021'!G2126,Δεδομένα!A$1:A$51,0))</f>
        <v>ΚΕΝΤΡΙΚΗΣ ΜΑΚΕΔΟΝΙΑΣ</v>
      </c>
      <c r="I2126" s="53">
        <f>INDEX(Δεδομένα!E$1:E$13,MATCH('2021'!H2126,Δεδομένα!D$1:D$13,0))</f>
        <v>3</v>
      </c>
      <c r="J2126" s="4">
        <v>44346</v>
      </c>
      <c r="K2126" s="3" t="s">
        <v>968</v>
      </c>
      <c r="L2126" s="17" t="str">
        <f t="shared" si="148"/>
        <v>30/05/2021 19:14</v>
      </c>
      <c r="M2126" s="4">
        <v>44346</v>
      </c>
      <c r="N2126" s="3" t="s">
        <v>1238</v>
      </c>
      <c r="O2126" s="17" t="str">
        <f t="shared" si="149"/>
        <v>30/05/2021 21:05</v>
      </c>
      <c r="P2126" s="24">
        <f t="shared" si="150"/>
        <v>7.7083333329937886E-2</v>
      </c>
      <c r="Q2126" s="28">
        <v>0</v>
      </c>
      <c r="R2126" s="27">
        <f t="shared" si="151"/>
        <v>110.99999999511056</v>
      </c>
      <c r="S2126" s="3" t="s">
        <v>4</v>
      </c>
      <c r="T2126" s="3" t="s">
        <v>2540</v>
      </c>
      <c r="U2126" s="3" t="s">
        <v>4</v>
      </c>
      <c r="V2126" s="3" t="s">
        <v>2694</v>
      </c>
      <c r="W2126" s="5">
        <v>0</v>
      </c>
      <c r="X2126" s="5">
        <v>0</v>
      </c>
      <c r="Y2126" s="5">
        <v>0</v>
      </c>
      <c r="Z2126" s="5">
        <v>0</v>
      </c>
      <c r="AA2126" s="5">
        <v>1</v>
      </c>
      <c r="AB2126" s="5">
        <v>0</v>
      </c>
      <c r="AC2126" s="5">
        <v>0</v>
      </c>
      <c r="AD2126" s="5">
        <v>0</v>
      </c>
      <c r="AE2126" s="2">
        <v>2</v>
      </c>
      <c r="AF2126" s="2">
        <v>0</v>
      </c>
      <c r="AG2126" s="2">
        <v>0</v>
      </c>
      <c r="AH2126" s="2">
        <v>0</v>
      </c>
      <c r="AI2126" s="2">
        <v>0</v>
      </c>
      <c r="AJ2126" s="2">
        <v>1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 t="s">
        <v>4</v>
      </c>
      <c r="AT2126" s="2" t="s">
        <v>4</v>
      </c>
    </row>
    <row r="2127" spans="1:46" x14ac:dyDescent="0.2">
      <c r="A2127" s="2">
        <v>1666351</v>
      </c>
      <c r="B2127" s="2">
        <v>858242</v>
      </c>
      <c r="C2127" s="7">
        <v>22.594460066287301</v>
      </c>
      <c r="D2127" s="7">
        <v>40.556392101873101</v>
      </c>
      <c r="E2127" s="19" t="s">
        <v>2683</v>
      </c>
      <c r="F2127" s="46">
        <f>INDEX(Δεδομένα!$P:$P,MATCH('2021'!E2127,Δεδομένα!$O:$O,0))</f>
        <v>66</v>
      </c>
      <c r="G2127" s="49" t="s">
        <v>2531</v>
      </c>
      <c r="H2127" s="51" t="str">
        <f>INDEX(Δεδομένα!B$1:B$51,MATCH('2021'!G2127,Δεδομένα!A$1:A$51,0))</f>
        <v>ΚΕΝΤΡΙΚΗΣ ΜΑΚΕΔΟΝΙΑΣ</v>
      </c>
      <c r="I2127" s="53">
        <f>INDEX(Δεδομένα!E$1:E$13,MATCH('2021'!H2127,Δεδομένα!D$1:D$13,0))</f>
        <v>3</v>
      </c>
      <c r="J2127" s="4">
        <v>44349</v>
      </c>
      <c r="K2127" s="3" t="s">
        <v>1893</v>
      </c>
      <c r="L2127" s="17" t="str">
        <f t="shared" si="148"/>
        <v>02/06/2021 15:31</v>
      </c>
      <c r="M2127" s="4">
        <v>44349</v>
      </c>
      <c r="N2127" s="3" t="s">
        <v>2410</v>
      </c>
      <c r="O2127" s="17" t="str">
        <f t="shared" si="149"/>
        <v>02/06/2021 16:53</v>
      </c>
      <c r="P2127" s="24">
        <f t="shared" si="150"/>
        <v>5.6944444448163267E-2</v>
      </c>
      <c r="Q2127" s="28">
        <v>0</v>
      </c>
      <c r="R2127" s="27">
        <f t="shared" si="151"/>
        <v>82.000000005355105</v>
      </c>
      <c r="S2127" s="3" t="s">
        <v>4</v>
      </c>
      <c r="T2127" s="3" t="s">
        <v>2540</v>
      </c>
      <c r="U2127" s="3" t="s">
        <v>4</v>
      </c>
      <c r="V2127" s="3" t="s">
        <v>2694</v>
      </c>
      <c r="W2127" s="5">
        <v>0</v>
      </c>
      <c r="X2127" s="5">
        <v>0</v>
      </c>
      <c r="Y2127" s="5">
        <v>0</v>
      </c>
      <c r="Z2127" s="5">
        <v>0</v>
      </c>
      <c r="AA2127" s="5">
        <v>1</v>
      </c>
      <c r="AB2127" s="5">
        <v>0</v>
      </c>
      <c r="AC2127" s="5">
        <v>0</v>
      </c>
      <c r="AD2127" s="5">
        <v>0</v>
      </c>
      <c r="AE2127" s="2">
        <v>2</v>
      </c>
      <c r="AF2127" s="2">
        <v>0</v>
      </c>
      <c r="AG2127" s="2">
        <v>0</v>
      </c>
      <c r="AH2127" s="2">
        <v>0</v>
      </c>
      <c r="AI2127" s="2">
        <v>0</v>
      </c>
      <c r="AJ2127" s="2">
        <v>1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 t="s">
        <v>4</v>
      </c>
      <c r="AT2127" s="2" t="s">
        <v>4</v>
      </c>
    </row>
    <row r="2128" spans="1:46" x14ac:dyDescent="0.2">
      <c r="A2128" s="2">
        <v>1666692</v>
      </c>
      <c r="B2128" s="2">
        <v>858451</v>
      </c>
      <c r="C2128" s="7">
        <v>22.436330071027001</v>
      </c>
      <c r="D2128" s="7">
        <v>40.585513206563199</v>
      </c>
      <c r="E2128" s="19" t="s">
        <v>2683</v>
      </c>
      <c r="F2128" s="46">
        <f>INDEX(Δεδομένα!$P:$P,MATCH('2021'!E2128,Δεδομένα!$O:$O,0))</f>
        <v>66</v>
      </c>
      <c r="G2128" s="49" t="s">
        <v>2531</v>
      </c>
      <c r="H2128" s="51" t="str">
        <f>INDEX(Δεδομένα!B$1:B$51,MATCH('2021'!G2128,Δεδομένα!A$1:A$51,0))</f>
        <v>ΚΕΝΤΡΙΚΗΣ ΜΑΚΕΔΟΝΙΑΣ</v>
      </c>
      <c r="I2128" s="53">
        <f>INDEX(Δεδομένα!E$1:E$13,MATCH('2021'!H2128,Δεδομένα!D$1:D$13,0))</f>
        <v>3</v>
      </c>
      <c r="J2128" s="4">
        <v>44350</v>
      </c>
      <c r="K2128" s="3" t="s">
        <v>210</v>
      </c>
      <c r="L2128" s="17" t="str">
        <f t="shared" si="148"/>
        <v>03/06/2021 12:43</v>
      </c>
      <c r="M2128" s="4">
        <v>44350</v>
      </c>
      <c r="N2128" s="3" t="s">
        <v>737</v>
      </c>
      <c r="O2128" s="17" t="str">
        <f t="shared" si="149"/>
        <v>03/06/2021 14:45</v>
      </c>
      <c r="P2128" s="24">
        <f t="shared" si="150"/>
        <v>8.4722222221898846E-2</v>
      </c>
      <c r="Q2128" s="28">
        <v>0</v>
      </c>
      <c r="R2128" s="27">
        <f t="shared" si="151"/>
        <v>121.99999999953434</v>
      </c>
      <c r="S2128" s="3" t="s">
        <v>4</v>
      </c>
      <c r="T2128" s="3" t="s">
        <v>2540</v>
      </c>
      <c r="U2128" s="3" t="s">
        <v>4</v>
      </c>
      <c r="V2128" s="3" t="s">
        <v>2686</v>
      </c>
      <c r="W2128" s="5">
        <v>0</v>
      </c>
      <c r="X2128" s="5">
        <v>0</v>
      </c>
      <c r="Y2128" s="5">
        <v>0</v>
      </c>
      <c r="Z2128" s="5">
        <v>0</v>
      </c>
      <c r="AA2128" s="5">
        <v>4</v>
      </c>
      <c r="AB2128" s="5">
        <v>0</v>
      </c>
      <c r="AC2128" s="5">
        <v>0</v>
      </c>
      <c r="AD2128" s="5">
        <v>0</v>
      </c>
      <c r="AE2128" s="2">
        <v>3</v>
      </c>
      <c r="AF2128" s="2">
        <v>0</v>
      </c>
      <c r="AG2128" s="2">
        <v>0</v>
      </c>
      <c r="AH2128" s="2">
        <v>0</v>
      </c>
      <c r="AI2128" s="2">
        <v>0</v>
      </c>
      <c r="AJ2128" s="2">
        <v>2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 t="s">
        <v>4</v>
      </c>
      <c r="AT2128" s="2" t="s">
        <v>4</v>
      </c>
    </row>
    <row r="2129" spans="1:46" x14ac:dyDescent="0.2">
      <c r="A2129" s="2">
        <v>1666945</v>
      </c>
      <c r="B2129" s="2">
        <v>858725</v>
      </c>
      <c r="C2129" s="7">
        <v>22.392905988304001</v>
      </c>
      <c r="D2129" s="7">
        <v>40.572976072313601</v>
      </c>
      <c r="E2129" s="19" t="s">
        <v>2683</v>
      </c>
      <c r="F2129" s="46">
        <f>INDEX(Δεδομένα!$P:$P,MATCH('2021'!E2129,Δεδομένα!$O:$O,0))</f>
        <v>66</v>
      </c>
      <c r="G2129" s="49" t="s">
        <v>2531</v>
      </c>
      <c r="H2129" s="51" t="str">
        <f>INDEX(Δεδομένα!B$1:B$51,MATCH('2021'!G2129,Δεδομένα!A$1:A$51,0))</f>
        <v>ΚΕΝΤΡΙΚΗΣ ΜΑΚΕΔΟΝΙΑΣ</v>
      </c>
      <c r="I2129" s="53">
        <f>INDEX(Δεδομένα!E$1:E$13,MATCH('2021'!H2129,Δεδομένα!D$1:D$13,0))</f>
        <v>3</v>
      </c>
      <c r="J2129" s="4">
        <v>44351</v>
      </c>
      <c r="K2129" s="3" t="s">
        <v>859</v>
      </c>
      <c r="L2129" s="17" t="str">
        <f t="shared" si="148"/>
        <v>04/06/2021 12:42</v>
      </c>
      <c r="M2129" s="4">
        <v>44351</v>
      </c>
      <c r="N2129" s="3" t="s">
        <v>488</v>
      </c>
      <c r="O2129" s="17" t="str">
        <f t="shared" si="149"/>
        <v>04/06/2021 13:48</v>
      </c>
      <c r="P2129" s="24">
        <f t="shared" si="150"/>
        <v>4.5833333329937886E-2</v>
      </c>
      <c r="Q2129" s="28">
        <v>0</v>
      </c>
      <c r="R2129" s="27">
        <f t="shared" si="151"/>
        <v>65.999999995110556</v>
      </c>
      <c r="S2129" s="3" t="s">
        <v>4</v>
      </c>
      <c r="T2129" s="3" t="s">
        <v>2540</v>
      </c>
      <c r="U2129" s="3" t="s">
        <v>4</v>
      </c>
      <c r="V2129" s="3" t="s">
        <v>2689</v>
      </c>
      <c r="W2129" s="5">
        <v>0</v>
      </c>
      <c r="X2129" s="5">
        <v>0</v>
      </c>
      <c r="Y2129" s="5">
        <v>0</v>
      </c>
      <c r="Z2129" s="5">
        <v>0</v>
      </c>
      <c r="AA2129" s="5">
        <v>2</v>
      </c>
      <c r="AB2129" s="5">
        <v>0</v>
      </c>
      <c r="AC2129" s="5">
        <v>0</v>
      </c>
      <c r="AD2129" s="5">
        <v>0</v>
      </c>
      <c r="AE2129" s="2">
        <v>2</v>
      </c>
      <c r="AF2129" s="2">
        <v>0</v>
      </c>
      <c r="AG2129" s="2">
        <v>0</v>
      </c>
      <c r="AH2129" s="2">
        <v>0</v>
      </c>
      <c r="AI2129" s="2">
        <v>0</v>
      </c>
      <c r="AJ2129" s="2">
        <v>1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 t="s">
        <v>4</v>
      </c>
      <c r="AT2129" s="2" t="s">
        <v>4</v>
      </c>
    </row>
    <row r="2130" spans="1:46" x14ac:dyDescent="0.2">
      <c r="A2130" s="2">
        <v>1668679</v>
      </c>
      <c r="B2130" s="2">
        <v>860499</v>
      </c>
      <c r="C2130" s="7">
        <v>22.459494365630501</v>
      </c>
      <c r="D2130" s="7">
        <v>40.566303981393197</v>
      </c>
      <c r="E2130" s="19" t="s">
        <v>2683</v>
      </c>
      <c r="F2130" s="46">
        <f>INDEX(Δεδομένα!$P:$P,MATCH('2021'!E2130,Δεδομένα!$O:$O,0))</f>
        <v>66</v>
      </c>
      <c r="G2130" s="49" t="s">
        <v>2531</v>
      </c>
      <c r="H2130" s="51" t="str">
        <f>INDEX(Δεδομένα!B$1:B$51,MATCH('2021'!G2130,Δεδομένα!A$1:A$51,0))</f>
        <v>ΚΕΝΤΡΙΚΗΣ ΜΑΚΕΔΟΝΙΑΣ</v>
      </c>
      <c r="I2130" s="53">
        <f>INDEX(Δεδομένα!E$1:E$13,MATCH('2021'!H2130,Δεδομένα!D$1:D$13,0))</f>
        <v>3</v>
      </c>
      <c r="J2130" s="4">
        <v>44357</v>
      </c>
      <c r="K2130" s="3" t="s">
        <v>481</v>
      </c>
      <c r="L2130" s="17" t="str">
        <f t="shared" si="148"/>
        <v>10/06/2021 14:20</v>
      </c>
      <c r="M2130" s="4">
        <v>44357</v>
      </c>
      <c r="N2130" s="3" t="s">
        <v>1018</v>
      </c>
      <c r="O2130" s="17" t="str">
        <f t="shared" si="149"/>
        <v>10/06/2021 15:35</v>
      </c>
      <c r="P2130" s="24">
        <f t="shared" si="150"/>
        <v>5.2083333335758653E-2</v>
      </c>
      <c r="Q2130" s="28">
        <v>0</v>
      </c>
      <c r="R2130" s="27">
        <f t="shared" si="151"/>
        <v>75.00000000349246</v>
      </c>
      <c r="S2130" s="3" t="s">
        <v>4</v>
      </c>
      <c r="T2130" s="3" t="s">
        <v>2540</v>
      </c>
      <c r="U2130" s="3" t="s">
        <v>4</v>
      </c>
      <c r="V2130" s="3" t="s">
        <v>2719</v>
      </c>
      <c r="W2130" s="5">
        <v>0</v>
      </c>
      <c r="X2130" s="5">
        <v>0</v>
      </c>
      <c r="Y2130" s="5">
        <v>0</v>
      </c>
      <c r="Z2130" s="5">
        <v>2</v>
      </c>
      <c r="AA2130" s="5">
        <v>0</v>
      </c>
      <c r="AB2130" s="5">
        <v>0</v>
      </c>
      <c r="AC2130" s="5">
        <v>0</v>
      </c>
      <c r="AD2130" s="5">
        <v>0</v>
      </c>
      <c r="AE2130" s="2">
        <v>2</v>
      </c>
      <c r="AF2130" s="2">
        <v>0</v>
      </c>
      <c r="AG2130" s="2">
        <v>0</v>
      </c>
      <c r="AH2130" s="2">
        <v>0</v>
      </c>
      <c r="AI2130" s="2">
        <v>0</v>
      </c>
      <c r="AJ2130" s="2">
        <v>1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 t="s">
        <v>4</v>
      </c>
      <c r="AT2130" s="2" t="s">
        <v>4</v>
      </c>
    </row>
    <row r="2131" spans="1:46" x14ac:dyDescent="0.2">
      <c r="A2131" s="2">
        <v>1669530</v>
      </c>
      <c r="B2131" s="2">
        <v>861758</v>
      </c>
      <c r="C2131" s="7">
        <v>22.523322284712499</v>
      </c>
      <c r="D2131" s="7">
        <v>40.637240140454502</v>
      </c>
      <c r="E2131" s="19" t="s">
        <v>2683</v>
      </c>
      <c r="F2131" s="46">
        <f>INDEX(Δεδομένα!$P:$P,MATCH('2021'!E2131,Δεδομένα!$O:$O,0))</f>
        <v>66</v>
      </c>
      <c r="G2131" s="49" t="s">
        <v>2531</v>
      </c>
      <c r="H2131" s="51" t="str">
        <f>INDEX(Δεδομένα!B$1:B$51,MATCH('2021'!G2131,Δεδομένα!A$1:A$51,0))</f>
        <v>ΚΕΝΤΡΙΚΗΣ ΜΑΚΕΔΟΝΙΑΣ</v>
      </c>
      <c r="I2131" s="53">
        <f>INDEX(Δεδομένα!E$1:E$13,MATCH('2021'!H2131,Δεδομένα!D$1:D$13,0))</f>
        <v>3</v>
      </c>
      <c r="J2131" s="4">
        <v>44361</v>
      </c>
      <c r="K2131" s="3" t="s">
        <v>390</v>
      </c>
      <c r="L2131" s="17" t="str">
        <f t="shared" si="148"/>
        <v>14/06/2021 14:34</v>
      </c>
      <c r="M2131" s="4">
        <v>44361</v>
      </c>
      <c r="N2131" s="3" t="s">
        <v>461</v>
      </c>
      <c r="O2131" s="17" t="str">
        <f t="shared" si="149"/>
        <v>14/06/2021 17:00</v>
      </c>
      <c r="P2131" s="24">
        <f t="shared" si="150"/>
        <v>0.10138888889196096</v>
      </c>
      <c r="Q2131" s="28">
        <v>0</v>
      </c>
      <c r="R2131" s="27">
        <f t="shared" si="151"/>
        <v>146.00000000442378</v>
      </c>
      <c r="S2131" s="3" t="s">
        <v>4</v>
      </c>
      <c r="T2131" s="3" t="s">
        <v>2540</v>
      </c>
      <c r="U2131" s="3" t="s">
        <v>4</v>
      </c>
      <c r="V2131" s="3" t="s">
        <v>2701</v>
      </c>
      <c r="W2131" s="5">
        <v>0</v>
      </c>
      <c r="X2131" s="5">
        <v>0</v>
      </c>
      <c r="Y2131" s="5">
        <v>0</v>
      </c>
      <c r="Z2131" s="5">
        <v>0</v>
      </c>
      <c r="AA2131" s="5">
        <v>1</v>
      </c>
      <c r="AB2131" s="5">
        <v>0</v>
      </c>
      <c r="AC2131" s="5">
        <v>0</v>
      </c>
      <c r="AD2131" s="5">
        <v>0.5</v>
      </c>
      <c r="AE2131" s="2">
        <v>7</v>
      </c>
      <c r="AF2131" s="2">
        <v>0</v>
      </c>
      <c r="AG2131" s="2">
        <v>0</v>
      </c>
      <c r="AH2131" s="2">
        <v>0</v>
      </c>
      <c r="AI2131" s="2">
        <v>0</v>
      </c>
      <c r="AJ2131" s="2">
        <v>4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 t="s">
        <v>4</v>
      </c>
      <c r="AT2131" s="2" t="s">
        <v>4</v>
      </c>
    </row>
    <row r="2132" spans="1:46" x14ac:dyDescent="0.2">
      <c r="A2132" s="2">
        <v>1670288</v>
      </c>
      <c r="B2132" s="2">
        <v>862227</v>
      </c>
      <c r="C2132" s="7">
        <v>22.392448818864899</v>
      </c>
      <c r="D2132" s="7">
        <v>40.584442220655497</v>
      </c>
      <c r="E2132" s="19" t="s">
        <v>2683</v>
      </c>
      <c r="F2132" s="46">
        <f>INDEX(Δεδομένα!$P:$P,MATCH('2021'!E2132,Δεδομένα!$O:$O,0))</f>
        <v>66</v>
      </c>
      <c r="G2132" s="49" t="s">
        <v>2531</v>
      </c>
      <c r="H2132" s="51" t="str">
        <f>INDEX(Δεδομένα!B$1:B$51,MATCH('2021'!G2132,Δεδομένα!A$1:A$51,0))</f>
        <v>ΚΕΝΤΡΙΚΗΣ ΜΑΚΕΔΟΝΙΑΣ</v>
      </c>
      <c r="I2132" s="53">
        <f>INDEX(Δεδομένα!E$1:E$13,MATCH('2021'!H2132,Δεδομένα!D$1:D$13,0))</f>
        <v>3</v>
      </c>
      <c r="J2132" s="4">
        <v>44363</v>
      </c>
      <c r="K2132" s="3" t="s">
        <v>477</v>
      </c>
      <c r="L2132" s="17" t="str">
        <f t="shared" si="148"/>
        <v>16/06/2021 13:18</v>
      </c>
      <c r="M2132" s="4">
        <v>44363</v>
      </c>
      <c r="N2132" s="3" t="s">
        <v>385</v>
      </c>
      <c r="O2132" s="17" t="str">
        <f t="shared" si="149"/>
        <v>16/06/2021 14:00</v>
      </c>
      <c r="P2132" s="24">
        <f t="shared" si="150"/>
        <v>2.9166666667151731E-2</v>
      </c>
      <c r="Q2132" s="28">
        <v>0</v>
      </c>
      <c r="R2132" s="27">
        <f t="shared" si="151"/>
        <v>42.000000000698492</v>
      </c>
      <c r="S2132" s="3" t="s">
        <v>4</v>
      </c>
      <c r="T2132" s="3" t="s">
        <v>2540</v>
      </c>
      <c r="U2132" s="3" t="s">
        <v>4</v>
      </c>
      <c r="V2132" s="3" t="s">
        <v>2689</v>
      </c>
      <c r="W2132" s="5">
        <v>0</v>
      </c>
      <c r="X2132" s="5">
        <v>0</v>
      </c>
      <c r="Y2132" s="5">
        <v>0</v>
      </c>
      <c r="Z2132" s="5">
        <v>0</v>
      </c>
      <c r="AA2132" s="5">
        <v>1</v>
      </c>
      <c r="AB2132" s="5">
        <v>0</v>
      </c>
      <c r="AC2132" s="5">
        <v>0</v>
      </c>
      <c r="AD2132" s="5">
        <v>0</v>
      </c>
      <c r="AE2132" s="2">
        <v>2</v>
      </c>
      <c r="AF2132" s="2">
        <v>0</v>
      </c>
      <c r="AG2132" s="2">
        <v>0</v>
      </c>
      <c r="AH2132" s="2">
        <v>0</v>
      </c>
      <c r="AI2132" s="2">
        <v>0</v>
      </c>
      <c r="AJ2132" s="2">
        <v>1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 t="s">
        <v>4</v>
      </c>
      <c r="AT2132" s="2" t="s">
        <v>4</v>
      </c>
    </row>
    <row r="2133" spans="1:46" x14ac:dyDescent="0.2">
      <c r="A2133" s="2">
        <v>1671053</v>
      </c>
      <c r="B2133" s="2">
        <v>863094</v>
      </c>
      <c r="C2133" s="7">
        <v>22.452408301579499</v>
      </c>
      <c r="D2133" s="7">
        <v>40.584523301453402</v>
      </c>
      <c r="E2133" s="19" t="s">
        <v>2683</v>
      </c>
      <c r="F2133" s="46">
        <f>INDEX(Δεδομένα!$P:$P,MATCH('2021'!E2133,Δεδομένα!$O:$O,0))</f>
        <v>66</v>
      </c>
      <c r="G2133" s="49" t="s">
        <v>2531</v>
      </c>
      <c r="H2133" s="51" t="str">
        <f>INDEX(Δεδομένα!B$1:B$51,MATCH('2021'!G2133,Δεδομένα!A$1:A$51,0))</f>
        <v>ΚΕΝΤΡΙΚΗΣ ΜΑΚΕΔΟΝΙΑΣ</v>
      </c>
      <c r="I2133" s="53">
        <f>INDEX(Δεδομένα!E$1:E$13,MATCH('2021'!H2133,Δεδομένα!D$1:D$13,0))</f>
        <v>3</v>
      </c>
      <c r="J2133" s="4">
        <v>44366</v>
      </c>
      <c r="K2133" s="3" t="s">
        <v>970</v>
      </c>
      <c r="L2133" s="17" t="str">
        <f t="shared" si="148"/>
        <v>19/06/2021 17:29</v>
      </c>
      <c r="M2133" s="4">
        <v>44367</v>
      </c>
      <c r="N2133" s="3" t="s">
        <v>1111</v>
      </c>
      <c r="O2133" s="17" t="str">
        <f t="shared" si="149"/>
        <v>20/06/2021 07:20</v>
      </c>
      <c r="P2133" s="24">
        <f t="shared" si="150"/>
        <v>0.57708333332993789</v>
      </c>
      <c r="Q2133" s="28">
        <v>0</v>
      </c>
      <c r="R2133" s="27">
        <f t="shared" si="151"/>
        <v>830.99999999511056</v>
      </c>
      <c r="S2133" s="3" t="s">
        <v>4</v>
      </c>
      <c r="T2133" s="3" t="s">
        <v>2540</v>
      </c>
      <c r="U2133" s="3" t="s">
        <v>4</v>
      </c>
      <c r="V2133" s="3" t="s">
        <v>2720</v>
      </c>
      <c r="W2133" s="5">
        <v>0</v>
      </c>
      <c r="X2133" s="5">
        <v>0</v>
      </c>
      <c r="Y2133" s="5">
        <v>0</v>
      </c>
      <c r="Z2133" s="5">
        <v>0</v>
      </c>
      <c r="AA2133" s="5">
        <v>50</v>
      </c>
      <c r="AB2133" s="5">
        <v>0</v>
      </c>
      <c r="AC2133" s="5">
        <v>0</v>
      </c>
      <c r="AD2133" s="5">
        <v>0</v>
      </c>
      <c r="AE2133" s="2">
        <v>10</v>
      </c>
      <c r="AF2133" s="2">
        <v>0</v>
      </c>
      <c r="AG2133" s="2">
        <v>0</v>
      </c>
      <c r="AH2133" s="2">
        <v>0</v>
      </c>
      <c r="AI2133" s="2">
        <v>0</v>
      </c>
      <c r="AJ2133" s="2">
        <v>5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 t="s">
        <v>4</v>
      </c>
      <c r="AT2133" s="2" t="s">
        <v>4</v>
      </c>
    </row>
    <row r="2134" spans="1:46" x14ac:dyDescent="0.2">
      <c r="A2134" s="2">
        <v>1671079</v>
      </c>
      <c r="B2134" s="2">
        <v>863627</v>
      </c>
      <c r="C2134" s="7">
        <v>22.481537664931398</v>
      </c>
      <c r="D2134" s="7">
        <v>40.675271648068097</v>
      </c>
      <c r="E2134" s="19" t="s">
        <v>2683</v>
      </c>
      <c r="F2134" s="46">
        <f>INDEX(Δεδομένα!$P:$P,MATCH('2021'!E2134,Δεδομένα!$O:$O,0))</f>
        <v>66</v>
      </c>
      <c r="G2134" s="49" t="s">
        <v>2531</v>
      </c>
      <c r="H2134" s="51" t="str">
        <f>INDEX(Δεδομένα!B$1:B$51,MATCH('2021'!G2134,Δεδομένα!A$1:A$51,0))</f>
        <v>ΚΕΝΤΡΙΚΗΣ ΜΑΚΕΔΟΝΙΑΣ</v>
      </c>
      <c r="I2134" s="53">
        <f>INDEX(Δεδομένα!E$1:E$13,MATCH('2021'!H2134,Δεδομένα!D$1:D$13,0))</f>
        <v>3</v>
      </c>
      <c r="J2134" s="4">
        <v>44368</v>
      </c>
      <c r="K2134" s="3" t="s">
        <v>196</v>
      </c>
      <c r="L2134" s="17" t="str">
        <f t="shared" si="148"/>
        <v>21/06/2021 14:15</v>
      </c>
      <c r="M2134" s="4">
        <v>44368</v>
      </c>
      <c r="N2134" s="3" t="s">
        <v>1314</v>
      </c>
      <c r="O2134" s="17" t="str">
        <f t="shared" si="149"/>
        <v>21/06/2021 15:32</v>
      </c>
      <c r="P2134" s="24">
        <f t="shared" si="150"/>
        <v>5.3472222221898846E-2</v>
      </c>
      <c r="Q2134" s="28">
        <v>0</v>
      </c>
      <c r="R2134" s="27">
        <f t="shared" si="151"/>
        <v>76.999999999534339</v>
      </c>
      <c r="S2134" s="3" t="s">
        <v>4</v>
      </c>
      <c r="T2134" s="3" t="s">
        <v>2540</v>
      </c>
      <c r="U2134" s="3" t="s">
        <v>4</v>
      </c>
      <c r="V2134" s="3" t="s">
        <v>2721</v>
      </c>
      <c r="W2134" s="5">
        <v>0</v>
      </c>
      <c r="X2134" s="5">
        <v>0</v>
      </c>
      <c r="Y2134" s="5">
        <v>0</v>
      </c>
      <c r="Z2134" s="5">
        <v>0</v>
      </c>
      <c r="AA2134" s="5">
        <v>2</v>
      </c>
      <c r="AB2134" s="5">
        <v>0</v>
      </c>
      <c r="AC2134" s="5">
        <v>0</v>
      </c>
      <c r="AD2134" s="5">
        <v>0</v>
      </c>
      <c r="AE2134" s="2">
        <v>2</v>
      </c>
      <c r="AF2134" s="2">
        <v>0</v>
      </c>
      <c r="AG2134" s="2">
        <v>0</v>
      </c>
      <c r="AH2134" s="2">
        <v>0</v>
      </c>
      <c r="AI2134" s="2">
        <v>0</v>
      </c>
      <c r="AJ2134" s="2">
        <v>1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 t="s">
        <v>4</v>
      </c>
      <c r="AT2134" s="2" t="s">
        <v>4</v>
      </c>
    </row>
    <row r="2135" spans="1:46" x14ac:dyDescent="0.2">
      <c r="A2135" s="2">
        <v>1671547</v>
      </c>
      <c r="B2135" s="2">
        <v>863942</v>
      </c>
      <c r="C2135" s="7">
        <v>22.3576350737046</v>
      </c>
      <c r="D2135" s="7">
        <v>40.552777994374601</v>
      </c>
      <c r="E2135" s="19" t="s">
        <v>2683</v>
      </c>
      <c r="F2135" s="46">
        <f>INDEX(Δεδομένα!$P:$P,MATCH('2021'!E2135,Δεδομένα!$O:$O,0))</f>
        <v>66</v>
      </c>
      <c r="G2135" s="49" t="s">
        <v>2531</v>
      </c>
      <c r="H2135" s="51" t="str">
        <f>INDEX(Δεδομένα!B$1:B$51,MATCH('2021'!G2135,Δεδομένα!A$1:A$51,0))</f>
        <v>ΚΕΝΤΡΙΚΗΣ ΜΑΚΕΔΟΝΙΑΣ</v>
      </c>
      <c r="I2135" s="53">
        <f>INDEX(Δεδομένα!E$1:E$13,MATCH('2021'!H2135,Δεδομένα!D$1:D$13,0))</f>
        <v>3</v>
      </c>
      <c r="J2135" s="4">
        <v>44369</v>
      </c>
      <c r="K2135" s="3" t="s">
        <v>852</v>
      </c>
      <c r="L2135" s="17" t="str">
        <f t="shared" si="148"/>
        <v>22/06/2021 16:54</v>
      </c>
      <c r="M2135" s="4">
        <v>44369</v>
      </c>
      <c r="N2135" s="3" t="s">
        <v>125</v>
      </c>
      <c r="O2135" s="17" t="str">
        <f t="shared" si="149"/>
        <v>22/06/2021 20:30</v>
      </c>
      <c r="P2135" s="24">
        <f t="shared" si="150"/>
        <v>0.14999999999417923</v>
      </c>
      <c r="Q2135" s="28">
        <v>0</v>
      </c>
      <c r="R2135" s="27">
        <f t="shared" si="151"/>
        <v>215.9999999916181</v>
      </c>
      <c r="S2135" s="3" t="s">
        <v>4</v>
      </c>
      <c r="T2135" s="3" t="s">
        <v>2540</v>
      </c>
      <c r="U2135" s="3" t="s">
        <v>4</v>
      </c>
      <c r="V2135" s="3" t="s">
        <v>2699</v>
      </c>
      <c r="W2135" s="5">
        <v>0</v>
      </c>
      <c r="X2135" s="5">
        <v>0</v>
      </c>
      <c r="Y2135" s="5">
        <v>0</v>
      </c>
      <c r="Z2135" s="5">
        <v>5</v>
      </c>
      <c r="AA2135" s="5">
        <v>5</v>
      </c>
      <c r="AB2135" s="5">
        <v>0</v>
      </c>
      <c r="AC2135" s="5">
        <v>0</v>
      </c>
      <c r="AD2135" s="5">
        <v>0</v>
      </c>
      <c r="AE2135" s="2">
        <v>6</v>
      </c>
      <c r="AF2135" s="2">
        <v>0</v>
      </c>
      <c r="AG2135" s="2">
        <v>0</v>
      </c>
      <c r="AH2135" s="2">
        <v>0</v>
      </c>
      <c r="AI2135" s="2">
        <v>0</v>
      </c>
      <c r="AJ2135" s="2">
        <v>3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 t="s">
        <v>4</v>
      </c>
      <c r="AT2135" s="2" t="s">
        <v>4</v>
      </c>
    </row>
    <row r="2136" spans="1:46" x14ac:dyDescent="0.2">
      <c r="A2136" s="2">
        <v>1672272</v>
      </c>
      <c r="B2136" s="2">
        <v>864617</v>
      </c>
      <c r="C2136" s="7">
        <v>22.3743051378794</v>
      </c>
      <c r="D2136" s="7">
        <v>40.5665842868599</v>
      </c>
      <c r="E2136" s="19" t="s">
        <v>2683</v>
      </c>
      <c r="F2136" s="46">
        <f>INDEX(Δεδομένα!$P:$P,MATCH('2021'!E2136,Δεδομένα!$O:$O,0))</f>
        <v>66</v>
      </c>
      <c r="G2136" s="49" t="s">
        <v>2531</v>
      </c>
      <c r="H2136" s="51" t="str">
        <f>INDEX(Δεδομένα!B$1:B$51,MATCH('2021'!G2136,Δεδομένα!A$1:A$51,0))</f>
        <v>ΚΕΝΤΡΙΚΗΣ ΜΑΚΕΔΟΝΙΑΣ</v>
      </c>
      <c r="I2136" s="53">
        <f>INDEX(Δεδομένα!E$1:E$13,MATCH('2021'!H2136,Δεδομένα!D$1:D$13,0))</f>
        <v>3</v>
      </c>
      <c r="J2136" s="4">
        <v>44371</v>
      </c>
      <c r="K2136" s="3" t="s">
        <v>724</v>
      </c>
      <c r="L2136" s="17" t="str">
        <f t="shared" si="148"/>
        <v>24/06/2021 18:02</v>
      </c>
      <c r="M2136" s="4">
        <v>44371</v>
      </c>
      <c r="N2136" s="3" t="s">
        <v>314</v>
      </c>
      <c r="O2136" s="17" t="str">
        <f t="shared" si="149"/>
        <v>24/06/2021 19:27</v>
      </c>
      <c r="P2136" s="24">
        <f t="shared" si="150"/>
        <v>5.9027777781011537E-2</v>
      </c>
      <c r="Q2136" s="28">
        <v>0</v>
      </c>
      <c r="R2136" s="27">
        <f t="shared" si="151"/>
        <v>85.000000004656613</v>
      </c>
      <c r="S2136" s="3" t="s">
        <v>4</v>
      </c>
      <c r="T2136" s="3" t="s">
        <v>2540</v>
      </c>
      <c r="U2136" s="3" t="s">
        <v>2722</v>
      </c>
      <c r="V2136" s="3" t="s">
        <v>2684</v>
      </c>
      <c r="W2136" s="5">
        <v>0</v>
      </c>
      <c r="X2136" s="5">
        <v>0</v>
      </c>
      <c r="Y2136" s="5">
        <v>0</v>
      </c>
      <c r="Z2136" s="5">
        <v>0</v>
      </c>
      <c r="AA2136" s="5">
        <v>1</v>
      </c>
      <c r="AB2136" s="5">
        <v>0</v>
      </c>
      <c r="AC2136" s="5">
        <v>0</v>
      </c>
      <c r="AD2136" s="5">
        <v>0</v>
      </c>
      <c r="AE2136" s="2">
        <v>3</v>
      </c>
      <c r="AF2136" s="2">
        <v>0</v>
      </c>
      <c r="AG2136" s="2">
        <v>0</v>
      </c>
      <c r="AH2136" s="2">
        <v>0</v>
      </c>
      <c r="AI2136" s="2">
        <v>0</v>
      </c>
      <c r="AJ2136" s="2">
        <v>1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 t="s">
        <v>4</v>
      </c>
      <c r="AT2136" s="2" t="s">
        <v>4</v>
      </c>
    </row>
    <row r="2137" spans="1:46" x14ac:dyDescent="0.2">
      <c r="A2137" s="2">
        <v>1672800</v>
      </c>
      <c r="B2137" s="2">
        <v>864965</v>
      </c>
      <c r="C2137" s="7">
        <v>22.3918995462701</v>
      </c>
      <c r="D2137" s="7">
        <v>40.629943872612401</v>
      </c>
      <c r="E2137" s="19" t="s">
        <v>2683</v>
      </c>
      <c r="F2137" s="46">
        <f>INDEX(Δεδομένα!$P:$P,MATCH('2021'!E2137,Δεδομένα!$O:$O,0))</f>
        <v>66</v>
      </c>
      <c r="G2137" s="49" t="s">
        <v>2531</v>
      </c>
      <c r="H2137" s="51" t="str">
        <f>INDEX(Δεδομένα!B$1:B$51,MATCH('2021'!G2137,Δεδομένα!A$1:A$51,0))</f>
        <v>ΚΕΝΤΡΙΚΗΣ ΜΑΚΕΔΟΝΙΑΣ</v>
      </c>
      <c r="I2137" s="53">
        <f>INDEX(Δεδομένα!E$1:E$13,MATCH('2021'!H2137,Δεδομένα!D$1:D$13,0))</f>
        <v>3</v>
      </c>
      <c r="J2137" s="4">
        <v>44372</v>
      </c>
      <c r="K2137" s="3" t="s">
        <v>781</v>
      </c>
      <c r="L2137" s="17" t="str">
        <f t="shared" si="148"/>
        <v>25/06/2021 20:19</v>
      </c>
      <c r="M2137" s="4">
        <v>44372</v>
      </c>
      <c r="N2137" s="3" t="s">
        <v>797</v>
      </c>
      <c r="O2137" s="17" t="str">
        <f t="shared" si="149"/>
        <v>25/06/2021 21:15</v>
      </c>
      <c r="P2137" s="24">
        <f t="shared" si="150"/>
        <v>3.8888888884685002E-2</v>
      </c>
      <c r="Q2137" s="28">
        <v>0</v>
      </c>
      <c r="R2137" s="27">
        <f t="shared" si="151"/>
        <v>55.999999993946403</v>
      </c>
      <c r="S2137" s="3" t="s">
        <v>4</v>
      </c>
      <c r="T2137" s="3" t="s">
        <v>2540</v>
      </c>
      <c r="U2137" s="3" t="s">
        <v>2190</v>
      </c>
      <c r="V2137" s="3" t="s">
        <v>2723</v>
      </c>
      <c r="W2137" s="5">
        <v>0</v>
      </c>
      <c r="X2137" s="5">
        <v>0</v>
      </c>
      <c r="Y2137" s="5">
        <v>0</v>
      </c>
      <c r="Z2137" s="5">
        <v>1</v>
      </c>
      <c r="AA2137" s="5">
        <v>0</v>
      </c>
      <c r="AB2137" s="5">
        <v>0</v>
      </c>
      <c r="AC2137" s="5">
        <v>0</v>
      </c>
      <c r="AD2137" s="5">
        <v>0</v>
      </c>
      <c r="AE2137" s="2">
        <v>3</v>
      </c>
      <c r="AF2137" s="2">
        <v>0</v>
      </c>
      <c r="AG2137" s="2">
        <v>0</v>
      </c>
      <c r="AH2137" s="2">
        <v>0</v>
      </c>
      <c r="AI2137" s="2">
        <v>0</v>
      </c>
      <c r="AJ2137" s="2">
        <v>2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 t="s">
        <v>4</v>
      </c>
      <c r="AT2137" s="2" t="s">
        <v>4</v>
      </c>
    </row>
    <row r="2138" spans="1:46" x14ac:dyDescent="0.2">
      <c r="A2138" s="2">
        <v>1674381</v>
      </c>
      <c r="B2138" s="2">
        <v>866816</v>
      </c>
      <c r="C2138" s="7">
        <v>22.538019290790501</v>
      </c>
      <c r="D2138" s="7">
        <v>40.697958572616301</v>
      </c>
      <c r="E2138" s="19" t="s">
        <v>2683</v>
      </c>
      <c r="F2138" s="46">
        <f>INDEX(Δεδομένα!$P:$P,MATCH('2021'!E2138,Δεδομένα!$O:$O,0))</f>
        <v>66</v>
      </c>
      <c r="G2138" s="49" t="s">
        <v>1550</v>
      </c>
      <c r="H2138" s="51" t="str">
        <f>INDEX(Δεδομένα!B$1:B$51,MATCH('2021'!G2138,Δεδομένα!A$1:A$51,0))</f>
        <v>ΚΕΝΤΡΙΚΗΣ ΜΑΚΕΔΟΝΙΑΣ</v>
      </c>
      <c r="I2138" s="53">
        <f>INDEX(Δεδομένα!E$1:E$13,MATCH('2021'!H2138,Δεδομένα!D$1:D$13,0))</f>
        <v>3</v>
      </c>
      <c r="J2138" s="4">
        <v>44378</v>
      </c>
      <c r="K2138" s="3" t="s">
        <v>1723</v>
      </c>
      <c r="L2138" s="17" t="str">
        <f t="shared" si="148"/>
        <v>01/07/2021 11:34</v>
      </c>
      <c r="M2138" s="4">
        <v>44378</v>
      </c>
      <c r="N2138" s="3" t="s">
        <v>365</v>
      </c>
      <c r="O2138" s="17" t="str">
        <f t="shared" si="149"/>
        <v>01/07/2021 13:50</v>
      </c>
      <c r="P2138" s="24">
        <f t="shared" si="150"/>
        <v>9.4444444446708076E-2</v>
      </c>
      <c r="Q2138" s="28">
        <v>0</v>
      </c>
      <c r="R2138" s="27">
        <f t="shared" si="151"/>
        <v>136.00000000325963</v>
      </c>
      <c r="S2138" s="3" t="s">
        <v>4</v>
      </c>
      <c r="T2138" s="3" t="s">
        <v>1645</v>
      </c>
      <c r="U2138" s="3" t="s">
        <v>4</v>
      </c>
      <c r="V2138" s="3" t="s">
        <v>2724</v>
      </c>
      <c r="W2138" s="5">
        <v>0</v>
      </c>
      <c r="X2138" s="5">
        <v>0</v>
      </c>
      <c r="Y2138" s="5">
        <v>0</v>
      </c>
      <c r="Z2138" s="5">
        <v>1</v>
      </c>
      <c r="AA2138" s="5">
        <v>2</v>
      </c>
      <c r="AB2138" s="5">
        <v>0</v>
      </c>
      <c r="AC2138" s="5">
        <v>0</v>
      </c>
      <c r="AD2138" s="5">
        <v>0.1</v>
      </c>
      <c r="AE2138" s="2">
        <v>2</v>
      </c>
      <c r="AF2138" s="2">
        <v>0</v>
      </c>
      <c r="AG2138" s="2">
        <v>0</v>
      </c>
      <c r="AH2138" s="2">
        <v>0</v>
      </c>
      <c r="AI2138" s="2">
        <v>0</v>
      </c>
      <c r="AJ2138" s="2">
        <v>1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 t="s">
        <v>4</v>
      </c>
      <c r="AT2138" s="2" t="s">
        <v>4</v>
      </c>
    </row>
    <row r="2139" spans="1:46" x14ac:dyDescent="0.2">
      <c r="A2139" s="2">
        <v>1674383</v>
      </c>
      <c r="B2139" s="2">
        <v>866869</v>
      </c>
      <c r="C2139" s="7">
        <v>22.566585122905401</v>
      </c>
      <c r="D2139" s="7">
        <v>40.594649798842198</v>
      </c>
      <c r="E2139" s="19" t="s">
        <v>2683</v>
      </c>
      <c r="F2139" s="46">
        <f>INDEX(Δεδομένα!$P:$P,MATCH('2021'!E2139,Δεδομένα!$O:$O,0))</f>
        <v>66</v>
      </c>
      <c r="G2139" s="49" t="s">
        <v>2531</v>
      </c>
      <c r="H2139" s="51" t="str">
        <f>INDEX(Δεδομένα!B$1:B$51,MATCH('2021'!G2139,Δεδομένα!A$1:A$51,0))</f>
        <v>ΚΕΝΤΡΙΚΗΣ ΜΑΚΕΔΟΝΙΑΣ</v>
      </c>
      <c r="I2139" s="53">
        <f>INDEX(Δεδομένα!E$1:E$13,MATCH('2021'!H2139,Δεδομένα!D$1:D$13,0))</f>
        <v>3</v>
      </c>
      <c r="J2139" s="4">
        <v>44378</v>
      </c>
      <c r="K2139" s="3" t="s">
        <v>670</v>
      </c>
      <c r="L2139" s="17" t="str">
        <f t="shared" si="148"/>
        <v>01/07/2021 14:04</v>
      </c>
      <c r="M2139" s="4">
        <v>44378</v>
      </c>
      <c r="N2139" s="3" t="s">
        <v>197</v>
      </c>
      <c r="O2139" s="17" t="str">
        <f t="shared" si="149"/>
        <v>01/07/2021 15:30</v>
      </c>
      <c r="P2139" s="24">
        <f t="shared" si="150"/>
        <v>5.9722222227719612E-2</v>
      </c>
      <c r="Q2139" s="28">
        <v>0</v>
      </c>
      <c r="R2139" s="27">
        <f t="shared" si="151"/>
        <v>86.000000007916242</v>
      </c>
      <c r="S2139" s="3" t="s">
        <v>4</v>
      </c>
      <c r="T2139" s="3" t="s">
        <v>2540</v>
      </c>
      <c r="U2139" s="3" t="s">
        <v>4</v>
      </c>
      <c r="V2139" s="3" t="s">
        <v>2725</v>
      </c>
      <c r="W2139" s="5">
        <v>0</v>
      </c>
      <c r="X2139" s="5">
        <v>0</v>
      </c>
      <c r="Y2139" s="5">
        <v>0</v>
      </c>
      <c r="Z2139" s="5">
        <v>0</v>
      </c>
      <c r="AA2139" s="5">
        <v>3</v>
      </c>
      <c r="AB2139" s="5">
        <v>1</v>
      </c>
      <c r="AC2139" s="5">
        <v>0</v>
      </c>
      <c r="AD2139" s="5">
        <v>0</v>
      </c>
      <c r="AE2139" s="2">
        <v>2</v>
      </c>
      <c r="AF2139" s="2">
        <v>0</v>
      </c>
      <c r="AG2139" s="2">
        <v>0</v>
      </c>
      <c r="AH2139" s="2">
        <v>0</v>
      </c>
      <c r="AI2139" s="2">
        <v>0</v>
      </c>
      <c r="AJ2139" s="2">
        <v>1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 t="s">
        <v>4</v>
      </c>
      <c r="AT2139" s="2" t="s">
        <v>4</v>
      </c>
    </row>
    <row r="2140" spans="1:46" x14ac:dyDescent="0.2">
      <c r="A2140" s="2">
        <v>1674389</v>
      </c>
      <c r="B2140" s="2">
        <v>866985</v>
      </c>
      <c r="C2140" s="7">
        <v>22.459935468558001</v>
      </c>
      <c r="D2140" s="7">
        <v>40.560580584042498</v>
      </c>
      <c r="E2140" s="19" t="s">
        <v>2683</v>
      </c>
      <c r="F2140" s="46">
        <f>INDEX(Δεδομένα!$P:$P,MATCH('2021'!E2140,Δεδομένα!$O:$O,0))</f>
        <v>66</v>
      </c>
      <c r="G2140" s="49" t="s">
        <v>2531</v>
      </c>
      <c r="H2140" s="51" t="str">
        <f>INDEX(Δεδομένα!B$1:B$51,MATCH('2021'!G2140,Δεδομένα!A$1:A$51,0))</f>
        <v>ΚΕΝΤΡΙΚΗΣ ΜΑΚΕΔΟΝΙΑΣ</v>
      </c>
      <c r="I2140" s="53">
        <f>INDEX(Δεδομένα!E$1:E$13,MATCH('2021'!H2140,Δεδομένα!D$1:D$13,0))</f>
        <v>3</v>
      </c>
      <c r="J2140" s="4">
        <v>44378</v>
      </c>
      <c r="K2140" s="3" t="s">
        <v>422</v>
      </c>
      <c r="L2140" s="17" t="str">
        <f t="shared" si="148"/>
        <v>01/07/2021 18:34</v>
      </c>
      <c r="M2140" s="4">
        <v>44378</v>
      </c>
      <c r="N2140" s="3" t="s">
        <v>450</v>
      </c>
      <c r="O2140" s="17" t="str">
        <f t="shared" si="149"/>
        <v>01/07/2021 20:50</v>
      </c>
      <c r="P2140" s="24">
        <f t="shared" si="150"/>
        <v>9.4444444446708076E-2</v>
      </c>
      <c r="Q2140" s="28">
        <v>0</v>
      </c>
      <c r="R2140" s="27">
        <f t="shared" si="151"/>
        <v>136.00000000325963</v>
      </c>
      <c r="S2140" s="3" t="s">
        <v>4</v>
      </c>
      <c r="T2140" s="3" t="s">
        <v>2540</v>
      </c>
      <c r="U2140" s="3" t="s">
        <v>4</v>
      </c>
      <c r="V2140" s="3" t="s">
        <v>2719</v>
      </c>
      <c r="W2140" s="5">
        <v>0</v>
      </c>
      <c r="X2140" s="5">
        <v>0</v>
      </c>
      <c r="Y2140" s="5">
        <v>0</v>
      </c>
      <c r="Z2140" s="5">
        <v>1</v>
      </c>
      <c r="AA2140" s="5">
        <v>2</v>
      </c>
      <c r="AB2140" s="5">
        <v>0</v>
      </c>
      <c r="AC2140" s="5">
        <v>0</v>
      </c>
      <c r="AD2140" s="5">
        <v>0</v>
      </c>
      <c r="AE2140" s="2">
        <v>4</v>
      </c>
      <c r="AF2140" s="2">
        <v>0</v>
      </c>
      <c r="AG2140" s="2">
        <v>0</v>
      </c>
      <c r="AH2140" s="2">
        <v>0</v>
      </c>
      <c r="AI2140" s="2">
        <v>0</v>
      </c>
      <c r="AJ2140" s="2">
        <v>2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 t="s">
        <v>4</v>
      </c>
      <c r="AT2140" s="2" t="s">
        <v>4</v>
      </c>
    </row>
    <row r="2141" spans="1:46" x14ac:dyDescent="0.2">
      <c r="A2141" s="2">
        <v>1674679</v>
      </c>
      <c r="B2141" s="2">
        <v>867726</v>
      </c>
      <c r="C2141" s="7">
        <v>22.485974817501798</v>
      </c>
      <c r="D2141" s="7">
        <v>40.633968620145602</v>
      </c>
      <c r="E2141" s="19" t="s">
        <v>2683</v>
      </c>
      <c r="F2141" s="46">
        <f>INDEX(Δεδομένα!$P:$P,MATCH('2021'!E2141,Δεδομένα!$O:$O,0))</f>
        <v>66</v>
      </c>
      <c r="G2141" s="49" t="s">
        <v>2531</v>
      </c>
      <c r="H2141" s="51" t="str">
        <f>INDEX(Δεδομένα!B$1:B$51,MATCH('2021'!G2141,Δεδομένα!A$1:A$51,0))</f>
        <v>ΚΕΝΤΡΙΚΗΣ ΜΑΚΕΔΟΝΙΑΣ</v>
      </c>
      <c r="I2141" s="53">
        <f>INDEX(Δεδομένα!E$1:E$13,MATCH('2021'!H2141,Δεδομένα!D$1:D$13,0))</f>
        <v>3</v>
      </c>
      <c r="J2141" s="4">
        <v>44380</v>
      </c>
      <c r="K2141" s="3" t="s">
        <v>951</v>
      </c>
      <c r="L2141" s="17" t="str">
        <f t="shared" si="148"/>
        <v>03/07/2021 18:29</v>
      </c>
      <c r="M2141" s="4">
        <v>44380</v>
      </c>
      <c r="N2141" s="3" t="s">
        <v>902</v>
      </c>
      <c r="O2141" s="17" t="str">
        <f t="shared" si="149"/>
        <v>03/07/2021 19:25</v>
      </c>
      <c r="P2141" s="24">
        <f t="shared" si="150"/>
        <v>3.888888889196096E-2</v>
      </c>
      <c r="Q2141" s="28">
        <v>0</v>
      </c>
      <c r="R2141" s="27">
        <f t="shared" si="151"/>
        <v>56.000000004423782</v>
      </c>
      <c r="S2141" s="3" t="s">
        <v>4</v>
      </c>
      <c r="T2141" s="3" t="s">
        <v>2540</v>
      </c>
      <c r="U2141" s="3" t="s">
        <v>4</v>
      </c>
      <c r="V2141" s="3" t="s">
        <v>2707</v>
      </c>
      <c r="W2141" s="5">
        <v>0</v>
      </c>
      <c r="X2141" s="5">
        <v>0</v>
      </c>
      <c r="Y2141" s="5">
        <v>0</v>
      </c>
      <c r="Z2141" s="5">
        <v>0</v>
      </c>
      <c r="AA2141" s="5">
        <v>3</v>
      </c>
      <c r="AB2141" s="5">
        <v>0</v>
      </c>
      <c r="AC2141" s="5">
        <v>0</v>
      </c>
      <c r="AD2141" s="5">
        <v>0</v>
      </c>
      <c r="AE2141" s="2">
        <v>5</v>
      </c>
      <c r="AF2141" s="2">
        <v>0</v>
      </c>
      <c r="AG2141" s="2">
        <v>0</v>
      </c>
      <c r="AH2141" s="2">
        <v>0</v>
      </c>
      <c r="AI2141" s="2">
        <v>0</v>
      </c>
      <c r="AJ2141" s="2">
        <v>3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</row>
    <row r="2142" spans="1:46" x14ac:dyDescent="0.2">
      <c r="A2142" s="2">
        <v>1674686</v>
      </c>
      <c r="B2142" s="2">
        <v>867927</v>
      </c>
      <c r="C2142" s="7">
        <v>22.528275431690599</v>
      </c>
      <c r="D2142" s="7">
        <v>40.551882389097997</v>
      </c>
      <c r="E2142" s="19" t="s">
        <v>2683</v>
      </c>
      <c r="F2142" s="46">
        <f>INDEX(Δεδομένα!$P:$P,MATCH('2021'!E2142,Δεδομένα!$O:$O,0))</f>
        <v>66</v>
      </c>
      <c r="G2142" s="49" t="s">
        <v>2531</v>
      </c>
      <c r="H2142" s="51" t="str">
        <f>INDEX(Δεδομένα!B$1:B$51,MATCH('2021'!G2142,Δεδομένα!A$1:A$51,0))</f>
        <v>ΚΕΝΤΡΙΚΗΣ ΜΑΚΕΔΟΝΙΑΣ</v>
      </c>
      <c r="I2142" s="53">
        <f>INDEX(Δεδομένα!E$1:E$13,MATCH('2021'!H2142,Δεδομένα!D$1:D$13,0))</f>
        <v>3</v>
      </c>
      <c r="J2142" s="4">
        <v>44381</v>
      </c>
      <c r="K2142" s="3" t="s">
        <v>441</v>
      </c>
      <c r="L2142" s="17" t="str">
        <f t="shared" si="148"/>
        <v>04/07/2021 12:34</v>
      </c>
      <c r="M2142" s="4">
        <v>44381</v>
      </c>
      <c r="N2142" s="3" t="s">
        <v>509</v>
      </c>
      <c r="O2142" s="17" t="str">
        <f t="shared" si="149"/>
        <v>04/07/2021 15:55</v>
      </c>
      <c r="P2142" s="24">
        <f t="shared" si="150"/>
        <v>0.13958333333721384</v>
      </c>
      <c r="Q2142" s="28">
        <v>0</v>
      </c>
      <c r="R2142" s="27">
        <f t="shared" si="151"/>
        <v>201.00000000558794</v>
      </c>
      <c r="S2142" s="3" t="s">
        <v>4</v>
      </c>
      <c r="T2142" s="3" t="s">
        <v>2540</v>
      </c>
      <c r="U2142" s="3" t="s">
        <v>4</v>
      </c>
      <c r="V2142" s="3" t="s">
        <v>2726</v>
      </c>
      <c r="W2142" s="5">
        <v>0</v>
      </c>
      <c r="X2142" s="5">
        <v>0</v>
      </c>
      <c r="Y2142" s="5">
        <v>0</v>
      </c>
      <c r="Z2142" s="5">
        <v>0</v>
      </c>
      <c r="AA2142" s="5">
        <v>3</v>
      </c>
      <c r="AB2142" s="5">
        <v>0</v>
      </c>
      <c r="AC2142" s="5">
        <v>0</v>
      </c>
      <c r="AD2142" s="5">
        <v>0</v>
      </c>
      <c r="AE2142" s="2">
        <v>3</v>
      </c>
      <c r="AF2142" s="2">
        <v>0</v>
      </c>
      <c r="AG2142" s="2">
        <v>0</v>
      </c>
      <c r="AH2142" s="2">
        <v>0</v>
      </c>
      <c r="AI2142" s="2">
        <v>0</v>
      </c>
      <c r="AJ2142" s="2">
        <v>2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</row>
    <row r="2143" spans="1:46" x14ac:dyDescent="0.2">
      <c r="A2143" s="2">
        <v>1675736</v>
      </c>
      <c r="B2143" s="2">
        <v>868509</v>
      </c>
      <c r="C2143" s="7">
        <v>22.448640184736899</v>
      </c>
      <c r="D2143" s="7">
        <v>40.658980388016701</v>
      </c>
      <c r="E2143" s="19" t="s">
        <v>2683</v>
      </c>
      <c r="F2143" s="46">
        <f>INDEX(Δεδομένα!$P:$P,MATCH('2021'!E2143,Δεδομένα!$O:$O,0))</f>
        <v>66</v>
      </c>
      <c r="G2143" s="49" t="s">
        <v>2531</v>
      </c>
      <c r="H2143" s="51" t="str">
        <f>INDEX(Δεδομένα!B$1:B$51,MATCH('2021'!G2143,Δεδομένα!A$1:A$51,0))</f>
        <v>ΚΕΝΤΡΙΚΗΣ ΜΑΚΕΔΟΝΙΑΣ</v>
      </c>
      <c r="I2143" s="53">
        <f>INDEX(Δεδομένα!E$1:E$13,MATCH('2021'!H2143,Δεδομένα!D$1:D$13,0))</f>
        <v>3</v>
      </c>
      <c r="J2143" s="4">
        <v>44383</v>
      </c>
      <c r="K2143" s="3" t="s">
        <v>550</v>
      </c>
      <c r="L2143" s="17" t="str">
        <f t="shared" si="148"/>
        <v>06/07/2021 10:47</v>
      </c>
      <c r="M2143" s="4">
        <v>44383</v>
      </c>
      <c r="N2143" s="3" t="s">
        <v>895</v>
      </c>
      <c r="O2143" s="17" t="str">
        <f t="shared" si="149"/>
        <v>06/07/2021 11:25</v>
      </c>
      <c r="P2143" s="24">
        <f t="shared" si="150"/>
        <v>2.6388888887595385E-2</v>
      </c>
      <c r="Q2143" s="28">
        <v>0</v>
      </c>
      <c r="R2143" s="27">
        <f t="shared" si="151"/>
        <v>37.999999998137355</v>
      </c>
      <c r="S2143" s="3" t="s">
        <v>4</v>
      </c>
      <c r="T2143" s="3" t="s">
        <v>2540</v>
      </c>
      <c r="U2143" s="3" t="s">
        <v>4</v>
      </c>
      <c r="V2143" s="3" t="s">
        <v>2713</v>
      </c>
      <c r="W2143" s="5">
        <v>0</v>
      </c>
      <c r="X2143" s="5">
        <v>0</v>
      </c>
      <c r="Y2143" s="5">
        <v>0</v>
      </c>
      <c r="Z2143" s="5">
        <v>0</v>
      </c>
      <c r="AA2143" s="5">
        <v>1</v>
      </c>
      <c r="AB2143" s="5">
        <v>0</v>
      </c>
      <c r="AC2143" s="5">
        <v>0</v>
      </c>
      <c r="AD2143" s="5">
        <v>0</v>
      </c>
      <c r="AE2143" s="2">
        <v>2</v>
      </c>
      <c r="AF2143" s="2">
        <v>0</v>
      </c>
      <c r="AG2143" s="2">
        <v>0</v>
      </c>
      <c r="AH2143" s="2">
        <v>0</v>
      </c>
      <c r="AI2143" s="2">
        <v>0</v>
      </c>
      <c r="AJ2143" s="2">
        <v>1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</row>
    <row r="2144" spans="1:46" x14ac:dyDescent="0.2">
      <c r="A2144" s="2">
        <v>1675741</v>
      </c>
      <c r="B2144" s="2">
        <v>868569</v>
      </c>
      <c r="C2144" s="7">
        <v>22.5012482506758</v>
      </c>
      <c r="D2144" s="7">
        <v>40.558353722227402</v>
      </c>
      <c r="E2144" s="19" t="s">
        <v>2683</v>
      </c>
      <c r="F2144" s="46">
        <f>INDEX(Δεδομένα!$P:$P,MATCH('2021'!E2144,Δεδομένα!$O:$O,0))</f>
        <v>66</v>
      </c>
      <c r="G2144" s="49" t="s">
        <v>2531</v>
      </c>
      <c r="H2144" s="51" t="str">
        <f>INDEX(Δεδομένα!B$1:B$51,MATCH('2021'!G2144,Δεδομένα!A$1:A$51,0))</f>
        <v>ΚΕΝΤΡΙΚΗΣ ΜΑΚΕΔΟΝΙΑΣ</v>
      </c>
      <c r="I2144" s="53">
        <f>INDEX(Δεδομένα!E$1:E$13,MATCH('2021'!H2144,Δεδομένα!D$1:D$13,0))</f>
        <v>3</v>
      </c>
      <c r="J2144" s="4">
        <v>44383</v>
      </c>
      <c r="K2144" s="3" t="s">
        <v>931</v>
      </c>
      <c r="L2144" s="17" t="str">
        <f t="shared" si="148"/>
        <v>06/07/2021 15:09</v>
      </c>
      <c r="M2144" s="4">
        <v>44383</v>
      </c>
      <c r="N2144" s="3" t="s">
        <v>509</v>
      </c>
      <c r="O2144" s="17" t="str">
        <f t="shared" si="149"/>
        <v>06/07/2021 15:55</v>
      </c>
      <c r="P2144" s="24">
        <f t="shared" si="150"/>
        <v>3.1944444446708076E-2</v>
      </c>
      <c r="Q2144" s="28">
        <v>0</v>
      </c>
      <c r="R2144" s="27">
        <f t="shared" si="151"/>
        <v>46.000000003259629</v>
      </c>
      <c r="S2144" s="3" t="s">
        <v>4</v>
      </c>
      <c r="T2144" s="3" t="s">
        <v>2540</v>
      </c>
      <c r="U2144" s="3" t="s">
        <v>4</v>
      </c>
      <c r="V2144" s="3" t="s">
        <v>1321</v>
      </c>
      <c r="W2144" s="5">
        <v>0</v>
      </c>
      <c r="X2144" s="5">
        <v>0</v>
      </c>
      <c r="Y2144" s="5">
        <v>0</v>
      </c>
      <c r="Z2144" s="5">
        <v>0</v>
      </c>
      <c r="AA2144" s="5">
        <v>2</v>
      </c>
      <c r="AB2144" s="5">
        <v>0</v>
      </c>
      <c r="AC2144" s="5">
        <v>0</v>
      </c>
      <c r="AD2144" s="5">
        <v>0</v>
      </c>
      <c r="AE2144" s="2">
        <v>2</v>
      </c>
      <c r="AF2144" s="2">
        <v>0</v>
      </c>
      <c r="AG2144" s="2">
        <v>0</v>
      </c>
      <c r="AH2144" s="2">
        <v>0</v>
      </c>
      <c r="AI2144" s="2">
        <v>0</v>
      </c>
      <c r="AJ2144" s="2">
        <v>1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</row>
    <row r="2145" spans="1:46" x14ac:dyDescent="0.2">
      <c r="A2145" s="2">
        <v>1676192</v>
      </c>
      <c r="B2145" s="2">
        <v>868878</v>
      </c>
      <c r="C2145" s="7">
        <v>22.4576549954669</v>
      </c>
      <c r="D2145" s="7">
        <v>40.565234360891701</v>
      </c>
      <c r="E2145" s="19" t="s">
        <v>2683</v>
      </c>
      <c r="F2145" s="46">
        <f>INDEX(Δεδομένα!$P:$P,MATCH('2021'!E2145,Δεδομένα!$O:$O,0))</f>
        <v>66</v>
      </c>
      <c r="G2145" s="49" t="s">
        <v>2531</v>
      </c>
      <c r="H2145" s="51" t="str">
        <f>INDEX(Δεδομένα!B$1:B$51,MATCH('2021'!G2145,Δεδομένα!A$1:A$51,0))</f>
        <v>ΚΕΝΤΡΙΚΗΣ ΜΑΚΕΔΟΝΙΑΣ</v>
      </c>
      <c r="I2145" s="53">
        <f>INDEX(Δεδομένα!E$1:E$13,MATCH('2021'!H2145,Δεδομένα!D$1:D$13,0))</f>
        <v>3</v>
      </c>
      <c r="J2145" s="4">
        <v>44384</v>
      </c>
      <c r="K2145" s="3" t="s">
        <v>619</v>
      </c>
      <c r="L2145" s="17" t="str">
        <f t="shared" si="148"/>
        <v>07/07/2021 14:13</v>
      </c>
      <c r="M2145" s="4">
        <v>44384</v>
      </c>
      <c r="N2145" s="3" t="s">
        <v>596</v>
      </c>
      <c r="O2145" s="17" t="str">
        <f t="shared" si="149"/>
        <v>07/07/2021 15:44</v>
      </c>
      <c r="P2145" s="24">
        <f t="shared" si="150"/>
        <v>6.3194444439432118E-2</v>
      </c>
      <c r="Q2145" s="28">
        <v>0</v>
      </c>
      <c r="R2145" s="27">
        <f t="shared" si="151"/>
        <v>90.99999999278225</v>
      </c>
      <c r="S2145" s="3" t="s">
        <v>4</v>
      </c>
      <c r="T2145" s="3" t="s">
        <v>2540</v>
      </c>
      <c r="U2145" s="3" t="s">
        <v>4</v>
      </c>
      <c r="V2145" s="3" t="s">
        <v>2719</v>
      </c>
      <c r="W2145" s="5">
        <v>0</v>
      </c>
      <c r="X2145" s="5">
        <v>0</v>
      </c>
      <c r="Y2145" s="5">
        <v>0</v>
      </c>
      <c r="Z2145" s="5">
        <v>0</v>
      </c>
      <c r="AA2145" s="5">
        <v>2</v>
      </c>
      <c r="AB2145" s="5">
        <v>0</v>
      </c>
      <c r="AC2145" s="5">
        <v>0</v>
      </c>
      <c r="AD2145" s="5">
        <v>0</v>
      </c>
      <c r="AE2145" s="2">
        <v>2</v>
      </c>
      <c r="AF2145" s="2">
        <v>0</v>
      </c>
      <c r="AG2145" s="2">
        <v>0</v>
      </c>
      <c r="AH2145" s="2">
        <v>0</v>
      </c>
      <c r="AI2145" s="2">
        <v>0</v>
      </c>
      <c r="AJ2145" s="2">
        <v>1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</row>
    <row r="2146" spans="1:46" x14ac:dyDescent="0.2">
      <c r="A2146" s="2">
        <v>1676199</v>
      </c>
      <c r="B2146" s="2">
        <v>869026</v>
      </c>
      <c r="C2146" s="7">
        <v>22.344442334651401</v>
      </c>
      <c r="D2146" s="7">
        <v>40.612293009195902</v>
      </c>
      <c r="E2146" s="19" t="s">
        <v>2683</v>
      </c>
      <c r="F2146" s="46">
        <f>INDEX(Δεδομένα!$P:$P,MATCH('2021'!E2146,Δεδομένα!$O:$O,0))</f>
        <v>66</v>
      </c>
      <c r="G2146" s="49" t="s">
        <v>2531</v>
      </c>
      <c r="H2146" s="51" t="str">
        <f>INDEX(Δεδομένα!B$1:B$51,MATCH('2021'!G2146,Δεδομένα!A$1:A$51,0))</f>
        <v>ΚΕΝΤΡΙΚΗΣ ΜΑΚΕΔΟΝΙΑΣ</v>
      </c>
      <c r="I2146" s="53">
        <f>INDEX(Δεδομένα!E$1:E$13,MATCH('2021'!H2146,Δεδομένα!D$1:D$13,0))</f>
        <v>3</v>
      </c>
      <c r="J2146" s="4">
        <v>44384</v>
      </c>
      <c r="K2146" s="3" t="s">
        <v>1015</v>
      </c>
      <c r="L2146" s="17" t="str">
        <f t="shared" si="148"/>
        <v>07/07/2021 22:45</v>
      </c>
      <c r="M2146" s="4">
        <v>44384</v>
      </c>
      <c r="N2146" s="3" t="s">
        <v>734</v>
      </c>
      <c r="O2146" s="17" t="str">
        <f t="shared" si="149"/>
        <v>07/07/2021 23:30</v>
      </c>
      <c r="P2146" s="24">
        <f t="shared" si="150"/>
        <v>3.125E-2</v>
      </c>
      <c r="Q2146" s="28">
        <v>0</v>
      </c>
      <c r="R2146" s="27">
        <f t="shared" si="151"/>
        <v>45</v>
      </c>
      <c r="S2146" s="3" t="s">
        <v>4</v>
      </c>
      <c r="T2146" s="3" t="s">
        <v>2540</v>
      </c>
      <c r="U2146" s="3" t="s">
        <v>4</v>
      </c>
      <c r="V2146" s="3" t="s">
        <v>2727</v>
      </c>
      <c r="W2146" s="5">
        <v>0</v>
      </c>
      <c r="X2146" s="5">
        <v>0</v>
      </c>
      <c r="Y2146" s="5">
        <v>0</v>
      </c>
      <c r="Z2146" s="5">
        <v>0</v>
      </c>
      <c r="AA2146" s="5">
        <v>1</v>
      </c>
      <c r="AB2146" s="5">
        <v>0</v>
      </c>
      <c r="AC2146" s="5">
        <v>0</v>
      </c>
      <c r="AD2146" s="5">
        <v>0</v>
      </c>
      <c r="AE2146" s="2">
        <v>2</v>
      </c>
      <c r="AF2146" s="2">
        <v>0</v>
      </c>
      <c r="AG2146" s="2">
        <v>0</v>
      </c>
      <c r="AH2146" s="2">
        <v>0</v>
      </c>
      <c r="AI2146" s="2">
        <v>0</v>
      </c>
      <c r="AJ2146" s="2">
        <v>1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</row>
    <row r="2147" spans="1:46" x14ac:dyDescent="0.2">
      <c r="A2147" s="2">
        <v>1678295</v>
      </c>
      <c r="B2147" s="2">
        <v>871010</v>
      </c>
      <c r="C2147" s="7">
        <v>22.345249308453798</v>
      </c>
      <c r="D2147" s="7">
        <v>40.631398439404897</v>
      </c>
      <c r="E2147" s="19" t="s">
        <v>2683</v>
      </c>
      <c r="F2147" s="46">
        <f>INDEX(Δεδομένα!$P:$P,MATCH('2021'!E2147,Δεδομένα!$O:$O,0))</f>
        <v>66</v>
      </c>
      <c r="G2147" s="49" t="s">
        <v>2531</v>
      </c>
      <c r="H2147" s="51" t="str">
        <f>INDEX(Δεδομένα!B$1:B$51,MATCH('2021'!G2147,Δεδομένα!A$1:A$51,0))</f>
        <v>ΚΕΝΤΡΙΚΗΣ ΜΑΚΕΔΟΝΙΑΣ</v>
      </c>
      <c r="I2147" s="53">
        <f>INDEX(Δεδομένα!E$1:E$13,MATCH('2021'!H2147,Δεδομένα!D$1:D$13,0))</f>
        <v>3</v>
      </c>
      <c r="J2147" s="4">
        <v>44391</v>
      </c>
      <c r="K2147" s="3" t="s">
        <v>1848</v>
      </c>
      <c r="L2147" s="17" t="str">
        <f t="shared" si="148"/>
        <v>14/07/2021 14:14</v>
      </c>
      <c r="M2147" s="4">
        <v>44391</v>
      </c>
      <c r="N2147" s="3" t="s">
        <v>656</v>
      </c>
      <c r="O2147" s="17" t="str">
        <f t="shared" si="149"/>
        <v>14/07/2021 14:55</v>
      </c>
      <c r="P2147" s="24">
        <f t="shared" si="150"/>
        <v>2.8472222227719612E-2</v>
      </c>
      <c r="Q2147" s="28">
        <v>0</v>
      </c>
      <c r="R2147" s="27">
        <f t="shared" si="151"/>
        <v>41.000000007916242</v>
      </c>
      <c r="S2147" s="3" t="s">
        <v>4</v>
      </c>
      <c r="T2147" s="3" t="s">
        <v>2540</v>
      </c>
      <c r="U2147" s="3" t="s">
        <v>4</v>
      </c>
      <c r="V2147" s="3" t="s">
        <v>2728</v>
      </c>
      <c r="W2147" s="5">
        <v>0</v>
      </c>
      <c r="X2147" s="5">
        <v>0</v>
      </c>
      <c r="Y2147" s="5">
        <v>0</v>
      </c>
      <c r="Z2147" s="5">
        <v>0</v>
      </c>
      <c r="AA2147" s="5">
        <v>2</v>
      </c>
      <c r="AB2147" s="5">
        <v>0</v>
      </c>
      <c r="AC2147" s="5">
        <v>0</v>
      </c>
      <c r="AD2147" s="5">
        <v>0</v>
      </c>
      <c r="AE2147" s="2">
        <v>2</v>
      </c>
      <c r="AF2147" s="2">
        <v>0</v>
      </c>
      <c r="AG2147" s="2">
        <v>0</v>
      </c>
      <c r="AH2147" s="2">
        <v>0</v>
      </c>
      <c r="AI2147" s="2">
        <v>0</v>
      </c>
      <c r="AJ2147" s="2">
        <v>1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</row>
    <row r="2148" spans="1:46" x14ac:dyDescent="0.2">
      <c r="A2148" s="2">
        <v>1678340</v>
      </c>
      <c r="B2148" s="2">
        <v>871186</v>
      </c>
      <c r="C2148" s="7">
        <v>22.398896384142201</v>
      </c>
      <c r="D2148" s="7">
        <v>40.598329937201299</v>
      </c>
      <c r="E2148" s="19" t="s">
        <v>2683</v>
      </c>
      <c r="F2148" s="46">
        <f>INDEX(Δεδομένα!$P:$P,MATCH('2021'!E2148,Δεδομένα!$O:$O,0))</f>
        <v>66</v>
      </c>
      <c r="G2148" s="49" t="s">
        <v>2531</v>
      </c>
      <c r="H2148" s="51" t="str">
        <f>INDEX(Δεδομένα!B$1:B$51,MATCH('2021'!G2148,Δεδομένα!A$1:A$51,0))</f>
        <v>ΚΕΝΤΡΙΚΗΣ ΜΑΚΕΔΟΝΙΑΣ</v>
      </c>
      <c r="I2148" s="53">
        <f>INDEX(Δεδομένα!E$1:E$13,MATCH('2021'!H2148,Δεδομένα!D$1:D$13,0))</f>
        <v>3</v>
      </c>
      <c r="J2148" s="4">
        <v>44391</v>
      </c>
      <c r="K2148" s="3" t="s">
        <v>2729</v>
      </c>
      <c r="L2148" s="17" t="str">
        <f t="shared" si="148"/>
        <v>14/07/2021 21:59</v>
      </c>
      <c r="M2148" s="4">
        <v>44391</v>
      </c>
      <c r="N2148" s="3" t="s">
        <v>2730</v>
      </c>
      <c r="O2148" s="17" t="str">
        <f t="shared" si="149"/>
        <v>14/07/2021 23:03</v>
      </c>
      <c r="P2148" s="24">
        <f t="shared" si="150"/>
        <v>4.4444444443797693E-2</v>
      </c>
      <c r="Q2148" s="28">
        <v>0</v>
      </c>
      <c r="R2148" s="27">
        <f t="shared" si="151"/>
        <v>63.999999999068677</v>
      </c>
      <c r="S2148" s="3" t="s">
        <v>4</v>
      </c>
      <c r="T2148" s="3" t="s">
        <v>2540</v>
      </c>
      <c r="U2148" s="3" t="s">
        <v>4</v>
      </c>
      <c r="V2148" s="3" t="s">
        <v>2693</v>
      </c>
      <c r="W2148" s="5">
        <v>0</v>
      </c>
      <c r="X2148" s="5">
        <v>0</v>
      </c>
      <c r="Y2148" s="5">
        <v>0</v>
      </c>
      <c r="Z2148" s="5">
        <v>0</v>
      </c>
      <c r="AA2148" s="5">
        <v>1</v>
      </c>
      <c r="AB2148" s="5">
        <v>0</v>
      </c>
      <c r="AC2148" s="5">
        <v>0</v>
      </c>
      <c r="AD2148" s="5">
        <v>0</v>
      </c>
      <c r="AE2148" s="2">
        <v>4</v>
      </c>
      <c r="AF2148" s="2">
        <v>0</v>
      </c>
      <c r="AG2148" s="2">
        <v>0</v>
      </c>
      <c r="AH2148" s="2">
        <v>0</v>
      </c>
      <c r="AI2148" s="2">
        <v>0</v>
      </c>
      <c r="AJ2148" s="2">
        <v>2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</row>
    <row r="2149" spans="1:46" x14ac:dyDescent="0.2">
      <c r="A2149" s="2">
        <v>1678627</v>
      </c>
      <c r="B2149" s="2">
        <v>871337</v>
      </c>
      <c r="C2149" s="7">
        <v>22.405104403559299</v>
      </c>
      <c r="D2149" s="7">
        <v>40.593021066358602</v>
      </c>
      <c r="E2149" s="19" t="s">
        <v>2683</v>
      </c>
      <c r="F2149" s="46">
        <f>INDEX(Δεδομένα!$P:$P,MATCH('2021'!E2149,Δεδομένα!$O:$O,0))</f>
        <v>66</v>
      </c>
      <c r="G2149" s="49" t="s">
        <v>2531</v>
      </c>
      <c r="H2149" s="51" t="str">
        <f>INDEX(Δεδομένα!B$1:B$51,MATCH('2021'!G2149,Δεδομένα!A$1:A$51,0))</f>
        <v>ΚΕΝΤΡΙΚΗΣ ΜΑΚΕΔΟΝΙΑΣ</v>
      </c>
      <c r="I2149" s="53">
        <f>INDEX(Δεδομένα!E$1:E$13,MATCH('2021'!H2149,Δεδομένα!D$1:D$13,0))</f>
        <v>3</v>
      </c>
      <c r="J2149" s="4">
        <v>44392</v>
      </c>
      <c r="K2149" s="3" t="s">
        <v>313</v>
      </c>
      <c r="L2149" s="17" t="str">
        <f t="shared" si="148"/>
        <v>15/07/2021 12:39</v>
      </c>
      <c r="M2149" s="4">
        <v>44392</v>
      </c>
      <c r="N2149" s="3" t="s">
        <v>241</v>
      </c>
      <c r="O2149" s="17" t="str">
        <f t="shared" si="149"/>
        <v>15/07/2021 13:15</v>
      </c>
      <c r="P2149" s="24">
        <f t="shared" si="150"/>
        <v>2.5000000001455192E-2</v>
      </c>
      <c r="Q2149" s="28">
        <v>0</v>
      </c>
      <c r="R2149" s="27">
        <f t="shared" si="151"/>
        <v>36.000000002095476</v>
      </c>
      <c r="S2149" s="3" t="s">
        <v>4</v>
      </c>
      <c r="T2149" s="3" t="s">
        <v>2540</v>
      </c>
      <c r="U2149" s="3" t="s">
        <v>4</v>
      </c>
      <c r="V2149" s="3" t="s">
        <v>2689</v>
      </c>
      <c r="W2149" s="5">
        <v>0</v>
      </c>
      <c r="X2149" s="5">
        <v>0</v>
      </c>
      <c r="Y2149" s="5">
        <v>0</v>
      </c>
      <c r="Z2149" s="5">
        <v>0</v>
      </c>
      <c r="AA2149" s="5">
        <v>2</v>
      </c>
      <c r="AB2149" s="5">
        <v>0</v>
      </c>
      <c r="AC2149" s="5">
        <v>0</v>
      </c>
      <c r="AD2149" s="5">
        <v>0</v>
      </c>
      <c r="AE2149" s="2">
        <v>2</v>
      </c>
      <c r="AF2149" s="2">
        <v>0</v>
      </c>
      <c r="AG2149" s="2">
        <v>0</v>
      </c>
      <c r="AH2149" s="2">
        <v>0</v>
      </c>
      <c r="AI2149" s="2">
        <v>0</v>
      </c>
      <c r="AJ2149" s="2">
        <v>1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</row>
    <row r="2150" spans="1:46" x14ac:dyDescent="0.2">
      <c r="A2150" s="2">
        <v>1679100</v>
      </c>
      <c r="B2150" s="2">
        <v>871671</v>
      </c>
      <c r="C2150" s="7">
        <v>22.4611810447369</v>
      </c>
      <c r="D2150" s="7">
        <v>40.643250246885202</v>
      </c>
      <c r="E2150" s="19" t="s">
        <v>2683</v>
      </c>
      <c r="F2150" s="46">
        <f>INDEX(Δεδομένα!$P:$P,MATCH('2021'!E2150,Δεδομένα!$O:$O,0))</f>
        <v>66</v>
      </c>
      <c r="G2150" s="49" t="s">
        <v>2531</v>
      </c>
      <c r="H2150" s="51" t="str">
        <f>INDEX(Δεδομένα!B$1:B$51,MATCH('2021'!G2150,Δεδομένα!A$1:A$51,0))</f>
        <v>ΚΕΝΤΡΙΚΗΣ ΜΑΚΕΔΟΝΙΑΣ</v>
      </c>
      <c r="I2150" s="53">
        <f>INDEX(Δεδομένα!E$1:E$13,MATCH('2021'!H2150,Δεδομένα!D$1:D$13,0))</f>
        <v>3</v>
      </c>
      <c r="J2150" s="4">
        <v>44393</v>
      </c>
      <c r="K2150" s="3" t="s">
        <v>241</v>
      </c>
      <c r="L2150" s="17" t="str">
        <f t="shared" si="148"/>
        <v>16/07/2021 13:15</v>
      </c>
      <c r="M2150" s="4">
        <v>44393</v>
      </c>
      <c r="N2150" s="3" t="s">
        <v>224</v>
      </c>
      <c r="O2150" s="17" t="str">
        <f t="shared" si="149"/>
        <v>16/07/2021 13:38</v>
      </c>
      <c r="P2150" s="24">
        <f t="shared" si="150"/>
        <v>1.5972222223354038E-2</v>
      </c>
      <c r="Q2150" s="28">
        <v>0</v>
      </c>
      <c r="R2150" s="27">
        <f t="shared" si="151"/>
        <v>23.000000001629815</v>
      </c>
      <c r="S2150" s="3" t="s">
        <v>4</v>
      </c>
      <c r="T2150" s="3" t="s">
        <v>2540</v>
      </c>
      <c r="U2150" s="3" t="s">
        <v>2698</v>
      </c>
      <c r="V2150" s="3" t="s">
        <v>2693</v>
      </c>
      <c r="W2150" s="5">
        <v>0</v>
      </c>
      <c r="X2150" s="5">
        <v>0</v>
      </c>
      <c r="Y2150" s="5">
        <v>0</v>
      </c>
      <c r="Z2150" s="5">
        <v>0</v>
      </c>
      <c r="AA2150" s="5">
        <v>2</v>
      </c>
      <c r="AB2150" s="5">
        <v>0</v>
      </c>
      <c r="AC2150" s="5">
        <v>0</v>
      </c>
      <c r="AD2150" s="5">
        <v>0</v>
      </c>
      <c r="AE2150" s="2">
        <v>2</v>
      </c>
      <c r="AF2150" s="2">
        <v>0</v>
      </c>
      <c r="AG2150" s="2">
        <v>0</v>
      </c>
      <c r="AH2150" s="2">
        <v>0</v>
      </c>
      <c r="AI2150" s="2">
        <v>0</v>
      </c>
      <c r="AJ2150" s="2">
        <v>1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</row>
    <row r="2151" spans="1:46" x14ac:dyDescent="0.2">
      <c r="A2151" s="2">
        <v>1680200</v>
      </c>
      <c r="B2151" s="2">
        <v>873367</v>
      </c>
      <c r="C2151" s="7">
        <v>22.370900165740501</v>
      </c>
      <c r="D2151" s="7">
        <v>40.558708044632098</v>
      </c>
      <c r="E2151" s="19" t="s">
        <v>2683</v>
      </c>
      <c r="F2151" s="46">
        <f>INDEX(Δεδομένα!$P:$P,MATCH('2021'!E2151,Δεδομένα!$O:$O,0))</f>
        <v>66</v>
      </c>
      <c r="G2151" s="49" t="s">
        <v>2531</v>
      </c>
      <c r="H2151" s="51" t="str">
        <f>INDEX(Δεδομένα!B$1:B$51,MATCH('2021'!G2151,Δεδομένα!A$1:A$51,0))</f>
        <v>ΚΕΝΤΡΙΚΗΣ ΜΑΚΕΔΟΝΙΑΣ</v>
      </c>
      <c r="I2151" s="53">
        <f>INDEX(Δεδομένα!E$1:E$13,MATCH('2021'!H2151,Δεδομένα!D$1:D$13,0))</f>
        <v>3</v>
      </c>
      <c r="J2151" s="4">
        <v>44398</v>
      </c>
      <c r="K2151" s="3" t="s">
        <v>983</v>
      </c>
      <c r="L2151" s="17" t="str">
        <f t="shared" si="148"/>
        <v>21/07/2021 21:25</v>
      </c>
      <c r="M2151" s="4">
        <v>44398</v>
      </c>
      <c r="N2151" s="3" t="s">
        <v>1581</v>
      </c>
      <c r="O2151" s="17" t="str">
        <f t="shared" si="149"/>
        <v>21/07/2021 22:20</v>
      </c>
      <c r="P2151" s="24">
        <f t="shared" si="150"/>
        <v>3.8194444445252884E-2</v>
      </c>
      <c r="Q2151" s="28">
        <v>0</v>
      </c>
      <c r="R2151" s="27">
        <f t="shared" si="151"/>
        <v>55.000000001164153</v>
      </c>
      <c r="S2151" s="3" t="s">
        <v>4</v>
      </c>
      <c r="T2151" s="3" t="s">
        <v>2540</v>
      </c>
      <c r="U2151" s="3" t="s">
        <v>2722</v>
      </c>
      <c r="V2151" s="3" t="s">
        <v>2684</v>
      </c>
      <c r="W2151" s="5">
        <v>0</v>
      </c>
      <c r="X2151" s="5">
        <v>0</v>
      </c>
      <c r="Y2151" s="5">
        <v>0</v>
      </c>
      <c r="Z2151" s="5">
        <v>0</v>
      </c>
      <c r="AA2151" s="5">
        <v>2</v>
      </c>
      <c r="AB2151" s="5">
        <v>0</v>
      </c>
      <c r="AC2151" s="5">
        <v>0</v>
      </c>
      <c r="AD2151" s="5">
        <v>0</v>
      </c>
      <c r="AE2151" s="2">
        <v>3</v>
      </c>
      <c r="AF2151" s="2">
        <v>0</v>
      </c>
      <c r="AG2151" s="2">
        <v>0</v>
      </c>
      <c r="AH2151" s="2">
        <v>0</v>
      </c>
      <c r="AI2151" s="2">
        <v>0</v>
      </c>
      <c r="AJ2151" s="2">
        <v>2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</row>
    <row r="2152" spans="1:46" x14ac:dyDescent="0.2">
      <c r="A2152" s="2">
        <v>1682067</v>
      </c>
      <c r="B2152" s="2">
        <v>875632</v>
      </c>
      <c r="C2152" s="7">
        <v>22.5558603824194</v>
      </c>
      <c r="D2152" s="7">
        <v>40.5548609459697</v>
      </c>
      <c r="E2152" s="19" t="s">
        <v>2683</v>
      </c>
      <c r="F2152" s="46">
        <f>INDEX(Δεδομένα!$P:$P,MATCH('2021'!E2152,Δεδομένα!$O:$O,0))</f>
        <v>66</v>
      </c>
      <c r="G2152" s="49" t="s">
        <v>2531</v>
      </c>
      <c r="H2152" s="51" t="str">
        <f>INDEX(Δεδομένα!B$1:B$51,MATCH('2021'!G2152,Δεδομένα!A$1:A$51,0))</f>
        <v>ΚΕΝΤΡΙΚΗΣ ΜΑΚΕΔΟΝΙΑΣ</v>
      </c>
      <c r="I2152" s="53">
        <f>INDEX(Δεδομένα!E$1:E$13,MATCH('2021'!H2152,Δεδομένα!D$1:D$13,0))</f>
        <v>3</v>
      </c>
      <c r="J2152" s="4">
        <v>44406</v>
      </c>
      <c r="K2152" s="3" t="s">
        <v>310</v>
      </c>
      <c r="L2152" s="17" t="str">
        <f t="shared" si="148"/>
        <v>29/07/2021 15:05</v>
      </c>
      <c r="M2152" s="4">
        <v>44406</v>
      </c>
      <c r="N2152" s="3" t="s">
        <v>503</v>
      </c>
      <c r="O2152" s="17" t="str">
        <f t="shared" si="149"/>
        <v>29/07/2021 20:18</v>
      </c>
      <c r="P2152" s="24">
        <f t="shared" si="150"/>
        <v>0.21736111111385981</v>
      </c>
      <c r="Q2152" s="28">
        <v>0</v>
      </c>
      <c r="R2152" s="27">
        <f t="shared" si="151"/>
        <v>313.00000000395812</v>
      </c>
      <c r="S2152" s="3" t="s">
        <v>4</v>
      </c>
      <c r="T2152" s="3" t="s">
        <v>2540</v>
      </c>
      <c r="U2152" s="3" t="s">
        <v>4</v>
      </c>
      <c r="V2152" s="3" t="s">
        <v>2731</v>
      </c>
      <c r="W2152" s="5">
        <v>0</v>
      </c>
      <c r="X2152" s="5">
        <v>0</v>
      </c>
      <c r="Y2152" s="5">
        <v>0</v>
      </c>
      <c r="Z2152" s="5">
        <v>0</v>
      </c>
      <c r="AA2152" s="5">
        <v>5</v>
      </c>
      <c r="AB2152" s="5">
        <v>0</v>
      </c>
      <c r="AC2152" s="5">
        <v>2</v>
      </c>
      <c r="AD2152" s="5">
        <v>0</v>
      </c>
      <c r="AE2152" s="2">
        <v>8</v>
      </c>
      <c r="AF2152" s="2">
        <v>0</v>
      </c>
      <c r="AG2152" s="2">
        <v>0</v>
      </c>
      <c r="AH2152" s="2">
        <v>0</v>
      </c>
      <c r="AI2152" s="2">
        <v>0</v>
      </c>
      <c r="AJ2152" s="2">
        <v>4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</row>
    <row r="2153" spans="1:46" x14ac:dyDescent="0.2">
      <c r="A2153" s="2">
        <v>1682076</v>
      </c>
      <c r="B2153" s="2">
        <v>875727</v>
      </c>
      <c r="C2153" s="7">
        <v>22.3352165222168</v>
      </c>
      <c r="D2153" s="7">
        <v>40.5824584960938</v>
      </c>
      <c r="E2153" s="19" t="s">
        <v>2683</v>
      </c>
      <c r="F2153" s="46">
        <f>INDEX(Δεδομένα!$P:$P,MATCH('2021'!E2153,Δεδομένα!$O:$O,0))</f>
        <v>66</v>
      </c>
      <c r="G2153" s="49" t="s">
        <v>2531</v>
      </c>
      <c r="H2153" s="51" t="str">
        <f>INDEX(Δεδομένα!B$1:B$51,MATCH('2021'!G2153,Δεδομένα!A$1:A$51,0))</f>
        <v>ΚΕΝΤΡΙΚΗΣ ΜΑΚΕΔΟΝΙΑΣ</v>
      </c>
      <c r="I2153" s="53">
        <f>INDEX(Δεδομένα!E$1:E$13,MATCH('2021'!H2153,Δεδομένα!D$1:D$13,0))</f>
        <v>3</v>
      </c>
      <c r="J2153" s="4">
        <v>44406</v>
      </c>
      <c r="K2153" s="3" t="s">
        <v>255</v>
      </c>
      <c r="L2153" s="17" t="str">
        <f t="shared" si="148"/>
        <v>29/07/2021 19:40</v>
      </c>
      <c r="M2153" s="4">
        <v>44406</v>
      </c>
      <c r="N2153" s="3" t="s">
        <v>1261</v>
      </c>
      <c r="O2153" s="17" t="str">
        <f t="shared" si="149"/>
        <v>29/07/2021 21:07</v>
      </c>
      <c r="P2153" s="24">
        <f t="shared" si="150"/>
        <v>6.0416666667151731E-2</v>
      </c>
      <c r="Q2153" s="28">
        <v>0</v>
      </c>
      <c r="R2153" s="27">
        <f t="shared" si="151"/>
        <v>87.000000000698492</v>
      </c>
      <c r="S2153" s="3" t="s">
        <v>4</v>
      </c>
      <c r="T2153" s="3" t="s">
        <v>2540</v>
      </c>
      <c r="U2153" s="3" t="s">
        <v>4</v>
      </c>
      <c r="V2153" s="3" t="s">
        <v>2732</v>
      </c>
      <c r="W2153" s="5">
        <v>0</v>
      </c>
      <c r="X2153" s="5">
        <v>0</v>
      </c>
      <c r="Y2153" s="5">
        <v>0</v>
      </c>
      <c r="Z2153" s="5">
        <v>0</v>
      </c>
      <c r="AA2153" s="5">
        <v>3.5</v>
      </c>
      <c r="AB2153" s="5">
        <v>0</v>
      </c>
      <c r="AC2153" s="5">
        <v>0</v>
      </c>
      <c r="AD2153" s="5">
        <v>0</v>
      </c>
      <c r="AE2153" s="2">
        <v>3</v>
      </c>
      <c r="AF2153" s="2">
        <v>0</v>
      </c>
      <c r="AG2153" s="2">
        <v>0</v>
      </c>
      <c r="AH2153" s="2">
        <v>0</v>
      </c>
      <c r="AI2153" s="2">
        <v>0</v>
      </c>
      <c r="AJ2153" s="2">
        <v>2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</row>
    <row r="2154" spans="1:46" x14ac:dyDescent="0.2">
      <c r="A2154" s="2">
        <v>1684512</v>
      </c>
      <c r="B2154" s="2">
        <v>880665</v>
      </c>
      <c r="C2154" s="7">
        <v>22.4297235794557</v>
      </c>
      <c r="D2154" s="7">
        <v>40.623066404801797</v>
      </c>
      <c r="E2154" s="19" t="s">
        <v>2683</v>
      </c>
      <c r="F2154" s="46">
        <f>INDEX(Δεδομένα!$P:$P,MATCH('2021'!E2154,Δεδομένα!$O:$O,0))</f>
        <v>66</v>
      </c>
      <c r="G2154" s="49" t="s">
        <v>2531</v>
      </c>
      <c r="H2154" s="51" t="str">
        <f>INDEX(Δεδομένα!B$1:B$51,MATCH('2021'!G2154,Δεδομένα!A$1:A$51,0))</f>
        <v>ΚΕΝΤΡΙΚΗΣ ΜΑΚΕΔΟΝΙΑΣ</v>
      </c>
      <c r="I2154" s="53">
        <f>INDEX(Δεδομένα!E$1:E$13,MATCH('2021'!H2154,Δεδομένα!D$1:D$13,0))</f>
        <v>3</v>
      </c>
      <c r="J2154" s="4">
        <v>44416</v>
      </c>
      <c r="K2154" s="3" t="s">
        <v>324</v>
      </c>
      <c r="L2154" s="17" t="str">
        <f t="shared" si="148"/>
        <v>08/08/2021 10:00</v>
      </c>
      <c r="M2154" s="4">
        <v>44416</v>
      </c>
      <c r="N2154" s="3" t="s">
        <v>2733</v>
      </c>
      <c r="O2154" s="17" t="str">
        <f t="shared" si="149"/>
        <v>08/08/2021 11:02</v>
      </c>
      <c r="P2154" s="24">
        <f t="shared" si="150"/>
        <v>4.3055555557657499E-2</v>
      </c>
      <c r="Q2154" s="28">
        <v>0</v>
      </c>
      <c r="R2154" s="27">
        <f t="shared" si="151"/>
        <v>62.000000003026798</v>
      </c>
      <c r="S2154" s="3" t="s">
        <v>4</v>
      </c>
      <c r="T2154" s="3" t="s">
        <v>2540</v>
      </c>
      <c r="U2154" s="3" t="s">
        <v>4</v>
      </c>
      <c r="V2154" s="3" t="s">
        <v>2693</v>
      </c>
      <c r="W2154" s="5">
        <v>0</v>
      </c>
      <c r="X2154" s="5">
        <v>0</v>
      </c>
      <c r="Y2154" s="5">
        <v>0</v>
      </c>
      <c r="Z2154" s="5">
        <v>0</v>
      </c>
      <c r="AA2154" s="5">
        <v>1.5</v>
      </c>
      <c r="AB2154" s="5">
        <v>0</v>
      </c>
      <c r="AC2154" s="5">
        <v>0</v>
      </c>
      <c r="AD2154" s="5">
        <v>0</v>
      </c>
      <c r="AE2154" s="2">
        <v>6</v>
      </c>
      <c r="AF2154" s="2">
        <v>0</v>
      </c>
      <c r="AG2154" s="2">
        <v>0</v>
      </c>
      <c r="AH2154" s="2">
        <v>0</v>
      </c>
      <c r="AI2154" s="2">
        <v>0</v>
      </c>
      <c r="AJ2154" s="2">
        <v>3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</row>
    <row r="2155" spans="1:46" x14ac:dyDescent="0.2">
      <c r="A2155" s="2">
        <v>1684528</v>
      </c>
      <c r="B2155" s="2">
        <v>880776</v>
      </c>
      <c r="C2155" s="7">
        <v>22.447475533613801</v>
      </c>
      <c r="D2155" s="7">
        <v>40.597050327891097</v>
      </c>
      <c r="E2155" s="19" t="s">
        <v>2683</v>
      </c>
      <c r="F2155" s="46">
        <f>INDEX(Δεδομένα!$P:$P,MATCH('2021'!E2155,Δεδομένα!$O:$O,0))</f>
        <v>66</v>
      </c>
      <c r="G2155" s="49" t="s">
        <v>2531</v>
      </c>
      <c r="H2155" s="51" t="str">
        <f>INDEX(Δεδομένα!B$1:B$51,MATCH('2021'!G2155,Δεδομένα!A$1:A$51,0))</f>
        <v>ΚΕΝΤΡΙΚΗΣ ΜΑΚΕΔΟΝΙΑΣ</v>
      </c>
      <c r="I2155" s="53">
        <f>INDEX(Δεδομένα!E$1:E$13,MATCH('2021'!H2155,Δεδομένα!D$1:D$13,0))</f>
        <v>3</v>
      </c>
      <c r="J2155" s="4">
        <v>44416</v>
      </c>
      <c r="K2155" s="3" t="s">
        <v>363</v>
      </c>
      <c r="L2155" s="17" t="str">
        <f t="shared" si="148"/>
        <v>08/08/2021 16:24</v>
      </c>
      <c r="M2155" s="4">
        <v>44416</v>
      </c>
      <c r="N2155" s="3" t="s">
        <v>267</v>
      </c>
      <c r="O2155" s="17" t="str">
        <f t="shared" si="149"/>
        <v>08/08/2021 17:30</v>
      </c>
      <c r="P2155" s="24">
        <f t="shared" si="150"/>
        <v>4.5833333329937886E-2</v>
      </c>
      <c r="Q2155" s="28">
        <v>0</v>
      </c>
      <c r="R2155" s="27">
        <f t="shared" si="151"/>
        <v>65.999999995110556</v>
      </c>
      <c r="S2155" s="3" t="s">
        <v>4</v>
      </c>
      <c r="T2155" s="3" t="s">
        <v>2540</v>
      </c>
      <c r="U2155" s="3" t="s">
        <v>4</v>
      </c>
      <c r="V2155" s="3" t="s">
        <v>2686</v>
      </c>
      <c r="W2155" s="5">
        <v>0</v>
      </c>
      <c r="X2155" s="5">
        <v>0</v>
      </c>
      <c r="Y2155" s="5">
        <v>0</v>
      </c>
      <c r="Z2155" s="5">
        <v>0</v>
      </c>
      <c r="AA2155" s="5">
        <v>1</v>
      </c>
      <c r="AB2155" s="5">
        <v>0</v>
      </c>
      <c r="AC2155" s="5">
        <v>0</v>
      </c>
      <c r="AD2155" s="5">
        <v>0</v>
      </c>
      <c r="AE2155" s="2">
        <v>3</v>
      </c>
      <c r="AF2155" s="2">
        <v>0</v>
      </c>
      <c r="AG2155" s="2">
        <v>0</v>
      </c>
      <c r="AH2155" s="2">
        <v>0</v>
      </c>
      <c r="AI2155" s="2">
        <v>0</v>
      </c>
      <c r="AJ2155" s="2">
        <v>2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</row>
    <row r="2156" spans="1:46" x14ac:dyDescent="0.2">
      <c r="A2156" s="2">
        <v>1687251</v>
      </c>
      <c r="B2156" s="2">
        <v>882998</v>
      </c>
      <c r="C2156" s="7">
        <v>22.5051276247994</v>
      </c>
      <c r="D2156" s="7">
        <v>40.569339302363097</v>
      </c>
      <c r="E2156" s="19" t="s">
        <v>2683</v>
      </c>
      <c r="F2156" s="46">
        <f>INDEX(Δεδομένα!$P:$P,MATCH('2021'!E2156,Δεδομένα!$O:$O,0))</f>
        <v>66</v>
      </c>
      <c r="G2156" s="49" t="s">
        <v>2531</v>
      </c>
      <c r="H2156" s="51" t="str">
        <f>INDEX(Δεδομένα!B$1:B$51,MATCH('2021'!G2156,Δεδομένα!A$1:A$51,0))</f>
        <v>ΚΕΝΤΡΙΚΗΣ ΜΑΚΕΔΟΝΙΑΣ</v>
      </c>
      <c r="I2156" s="53">
        <f>INDEX(Δεδομένα!E$1:E$13,MATCH('2021'!H2156,Δεδομένα!D$1:D$13,0))</f>
        <v>3</v>
      </c>
      <c r="J2156" s="4">
        <v>44422</v>
      </c>
      <c r="K2156" s="3" t="s">
        <v>502</v>
      </c>
      <c r="L2156" s="17" t="str">
        <f t="shared" si="148"/>
        <v>14/08/2021 19:30</v>
      </c>
      <c r="M2156" s="4">
        <v>44422</v>
      </c>
      <c r="N2156" s="3" t="s">
        <v>971</v>
      </c>
      <c r="O2156" s="17" t="str">
        <f t="shared" si="149"/>
        <v>14/08/2021 23:50</v>
      </c>
      <c r="P2156" s="24">
        <f t="shared" si="150"/>
        <v>0.18055555555474712</v>
      </c>
      <c r="Q2156" s="28">
        <v>0</v>
      </c>
      <c r="R2156" s="27">
        <f t="shared" si="151"/>
        <v>259.99999999883585</v>
      </c>
      <c r="S2156" s="3" t="s">
        <v>4</v>
      </c>
      <c r="T2156" s="3" t="s">
        <v>2540</v>
      </c>
      <c r="U2156" s="3" t="s">
        <v>4</v>
      </c>
      <c r="V2156" s="3" t="s">
        <v>2726</v>
      </c>
      <c r="W2156" s="5">
        <v>0</v>
      </c>
      <c r="X2156" s="5">
        <v>0</v>
      </c>
      <c r="Y2156" s="5">
        <v>0</v>
      </c>
      <c r="Z2156" s="5">
        <v>0</v>
      </c>
      <c r="AA2156" s="5">
        <v>5</v>
      </c>
      <c r="AB2156" s="5">
        <v>0</v>
      </c>
      <c r="AC2156" s="5">
        <v>0</v>
      </c>
      <c r="AD2156" s="5">
        <v>0</v>
      </c>
      <c r="AE2156" s="2">
        <v>4</v>
      </c>
      <c r="AF2156" s="2">
        <v>0</v>
      </c>
      <c r="AG2156" s="2">
        <v>0</v>
      </c>
      <c r="AH2156" s="2">
        <v>0</v>
      </c>
      <c r="AI2156" s="2">
        <v>0</v>
      </c>
      <c r="AJ2156" s="2">
        <v>2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</row>
    <row r="2157" spans="1:46" x14ac:dyDescent="0.2">
      <c r="A2157" s="2">
        <v>1690313</v>
      </c>
      <c r="B2157" s="2">
        <v>885762</v>
      </c>
      <c r="C2157" s="7">
        <v>22.3729289369704</v>
      </c>
      <c r="D2157" s="7">
        <v>40.599591338187501</v>
      </c>
      <c r="E2157" s="19" t="s">
        <v>2683</v>
      </c>
      <c r="F2157" s="46">
        <f>INDEX(Δεδομένα!$P:$P,MATCH('2021'!E2157,Δεδομένα!$O:$O,0))</f>
        <v>66</v>
      </c>
      <c r="G2157" s="49" t="s">
        <v>2531</v>
      </c>
      <c r="H2157" s="51" t="str">
        <f>INDEX(Δεδομένα!B$1:B$51,MATCH('2021'!G2157,Δεδομένα!A$1:A$51,0))</f>
        <v>ΚΕΝΤΡΙΚΗΣ ΜΑΚΕΔΟΝΙΑΣ</v>
      </c>
      <c r="I2157" s="53">
        <f>INDEX(Δεδομένα!E$1:E$13,MATCH('2021'!H2157,Δεδομένα!D$1:D$13,0))</f>
        <v>3</v>
      </c>
      <c r="J2157" s="4">
        <v>44433</v>
      </c>
      <c r="K2157" s="3" t="s">
        <v>2734</v>
      </c>
      <c r="L2157" s="17" t="str">
        <f t="shared" si="148"/>
        <v>25/08/2021 01:24</v>
      </c>
      <c r="M2157" s="4">
        <v>44433</v>
      </c>
      <c r="N2157" s="3" t="s">
        <v>292</v>
      </c>
      <c r="O2157" s="17" t="str">
        <f t="shared" si="149"/>
        <v>25/08/2021 02:00</v>
      </c>
      <c r="P2157" s="24">
        <f t="shared" si="150"/>
        <v>2.5000000001455192E-2</v>
      </c>
      <c r="Q2157" s="28">
        <v>0</v>
      </c>
      <c r="R2157" s="27">
        <f t="shared" si="151"/>
        <v>36.000000002095476</v>
      </c>
      <c r="S2157" s="3" t="s">
        <v>4</v>
      </c>
      <c r="T2157" s="3" t="s">
        <v>2540</v>
      </c>
      <c r="U2157" s="3" t="s">
        <v>4</v>
      </c>
      <c r="V2157" s="3" t="s">
        <v>2706</v>
      </c>
      <c r="W2157" s="5">
        <v>0</v>
      </c>
      <c r="X2157" s="5">
        <v>0</v>
      </c>
      <c r="Y2157" s="5">
        <v>0</v>
      </c>
      <c r="Z2157" s="5">
        <v>0</v>
      </c>
      <c r="AA2157" s="5">
        <v>2</v>
      </c>
      <c r="AB2157" s="5">
        <v>0</v>
      </c>
      <c r="AC2157" s="5">
        <v>0</v>
      </c>
      <c r="AD2157" s="5">
        <v>0</v>
      </c>
      <c r="AE2157" s="2">
        <v>2</v>
      </c>
      <c r="AF2157" s="2">
        <v>0</v>
      </c>
      <c r="AG2157" s="2">
        <v>0</v>
      </c>
      <c r="AH2157" s="2">
        <v>0</v>
      </c>
      <c r="AI2157" s="2">
        <v>0</v>
      </c>
      <c r="AJ2157" s="2">
        <v>1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</row>
    <row r="2158" spans="1:46" x14ac:dyDescent="0.2">
      <c r="A2158" s="2">
        <v>1692774</v>
      </c>
      <c r="B2158" s="2">
        <v>888204</v>
      </c>
      <c r="C2158" s="7">
        <v>22.499822235704599</v>
      </c>
      <c r="D2158" s="7">
        <v>40.624633871058798</v>
      </c>
      <c r="E2158" s="19" t="s">
        <v>2683</v>
      </c>
      <c r="F2158" s="46">
        <f>INDEX(Δεδομένα!$P:$P,MATCH('2021'!E2158,Δεδομένα!$O:$O,0))</f>
        <v>66</v>
      </c>
      <c r="G2158" s="49" t="s">
        <v>2531</v>
      </c>
      <c r="H2158" s="51" t="str">
        <f>INDEX(Δεδομένα!B$1:B$51,MATCH('2021'!G2158,Δεδομένα!A$1:A$51,0))</f>
        <v>ΚΕΝΤΡΙΚΗΣ ΜΑΚΕΔΟΝΙΑΣ</v>
      </c>
      <c r="I2158" s="53">
        <f>INDEX(Δεδομένα!E$1:E$13,MATCH('2021'!H2158,Δεδομένα!D$1:D$13,0))</f>
        <v>3</v>
      </c>
      <c r="J2158" s="4">
        <v>44441</v>
      </c>
      <c r="K2158" s="3" t="s">
        <v>1719</v>
      </c>
      <c r="L2158" s="17" t="str">
        <f t="shared" si="148"/>
        <v>02/09/2021 20:37</v>
      </c>
      <c r="M2158" s="4">
        <v>44441</v>
      </c>
      <c r="N2158" s="3" t="s">
        <v>997</v>
      </c>
      <c r="O2158" s="17" t="str">
        <f t="shared" si="149"/>
        <v>02/09/2021 21:35</v>
      </c>
      <c r="P2158" s="24">
        <f t="shared" si="150"/>
        <v>4.0277777778101154E-2</v>
      </c>
      <c r="Q2158" s="28">
        <v>0</v>
      </c>
      <c r="R2158" s="27">
        <f t="shared" si="151"/>
        <v>58.000000000465661</v>
      </c>
      <c r="S2158" s="3" t="s">
        <v>4</v>
      </c>
      <c r="T2158" s="3" t="s">
        <v>2540</v>
      </c>
      <c r="U2158" s="3" t="s">
        <v>4</v>
      </c>
      <c r="V2158" s="3" t="s">
        <v>2735</v>
      </c>
      <c r="W2158" s="5">
        <v>0</v>
      </c>
      <c r="X2158" s="5">
        <v>0</v>
      </c>
      <c r="Y2158" s="5">
        <v>0</v>
      </c>
      <c r="Z2158" s="5">
        <v>0</v>
      </c>
      <c r="AA2158" s="5">
        <v>2</v>
      </c>
      <c r="AB2158" s="5">
        <v>0</v>
      </c>
      <c r="AC2158" s="5">
        <v>0</v>
      </c>
      <c r="AD2158" s="5">
        <v>0</v>
      </c>
      <c r="AE2158" s="2">
        <v>2</v>
      </c>
      <c r="AF2158" s="2">
        <v>0</v>
      </c>
      <c r="AG2158" s="2">
        <v>0</v>
      </c>
      <c r="AH2158" s="2">
        <v>0</v>
      </c>
      <c r="AI2158" s="2">
        <v>0</v>
      </c>
      <c r="AJ2158" s="2">
        <v>1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</row>
    <row r="2159" spans="1:46" x14ac:dyDescent="0.2">
      <c r="A2159" s="2">
        <v>1695667</v>
      </c>
      <c r="B2159" s="2">
        <v>891189</v>
      </c>
      <c r="C2159" s="7">
        <v>22.501345107811499</v>
      </c>
      <c r="D2159" s="7">
        <v>40.665049139088801</v>
      </c>
      <c r="E2159" s="19" t="s">
        <v>2683</v>
      </c>
      <c r="F2159" s="46">
        <f>INDEX(Δεδομένα!$P:$P,MATCH('2021'!E2159,Δεδομένα!$O:$O,0))</f>
        <v>66</v>
      </c>
      <c r="G2159" s="49" t="s">
        <v>2531</v>
      </c>
      <c r="H2159" s="51" t="str">
        <f>INDEX(Δεδομένα!B$1:B$51,MATCH('2021'!G2159,Δεδομένα!A$1:A$51,0))</f>
        <v>ΚΕΝΤΡΙΚΗΣ ΜΑΚΕΔΟΝΙΑΣ</v>
      </c>
      <c r="I2159" s="53">
        <f>INDEX(Δεδομένα!E$1:E$13,MATCH('2021'!H2159,Δεδομένα!D$1:D$13,0))</f>
        <v>3</v>
      </c>
      <c r="J2159" s="4">
        <v>44453</v>
      </c>
      <c r="K2159" s="3" t="s">
        <v>1162</v>
      </c>
      <c r="L2159" s="17" t="str">
        <f t="shared" si="148"/>
        <v>14/09/2021 16:29</v>
      </c>
      <c r="M2159" s="4">
        <v>44453</v>
      </c>
      <c r="N2159" s="3" t="s">
        <v>697</v>
      </c>
      <c r="O2159" s="17" t="str">
        <f t="shared" si="149"/>
        <v>14/09/2021 17:40</v>
      </c>
      <c r="P2159" s="24">
        <f t="shared" si="150"/>
        <v>4.9305555556202307E-2</v>
      </c>
      <c r="Q2159" s="28">
        <v>0</v>
      </c>
      <c r="R2159" s="27">
        <f t="shared" si="151"/>
        <v>71.000000000931323</v>
      </c>
      <c r="S2159" s="3" t="s">
        <v>4</v>
      </c>
      <c r="T2159" s="3" t="s">
        <v>2540</v>
      </c>
      <c r="U2159" s="3" t="s">
        <v>4</v>
      </c>
      <c r="V2159" s="3" t="s">
        <v>2685</v>
      </c>
      <c r="W2159" s="5">
        <v>0</v>
      </c>
      <c r="X2159" s="5">
        <v>0</v>
      </c>
      <c r="Y2159" s="5">
        <v>0</v>
      </c>
      <c r="Z2159" s="5">
        <v>0</v>
      </c>
      <c r="AA2159" s="5">
        <v>2</v>
      </c>
      <c r="AB2159" s="5">
        <v>0</v>
      </c>
      <c r="AC2159" s="5">
        <v>0</v>
      </c>
      <c r="AD2159" s="5">
        <v>0</v>
      </c>
      <c r="AE2159" s="2">
        <v>2</v>
      </c>
      <c r="AF2159" s="2">
        <v>0</v>
      </c>
      <c r="AG2159" s="2">
        <v>0</v>
      </c>
      <c r="AH2159" s="2">
        <v>0</v>
      </c>
      <c r="AI2159" s="2">
        <v>0</v>
      </c>
      <c r="AJ2159" s="2">
        <v>1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</row>
    <row r="2160" spans="1:46" x14ac:dyDescent="0.2">
      <c r="A2160" s="2">
        <v>1696163</v>
      </c>
      <c r="B2160" s="2">
        <v>891733</v>
      </c>
      <c r="C2160" s="7">
        <v>22.458232820494199</v>
      </c>
      <c r="D2160" s="7">
        <v>40.563320418971401</v>
      </c>
      <c r="E2160" s="19" t="s">
        <v>2683</v>
      </c>
      <c r="F2160" s="46">
        <f>INDEX(Δεδομένα!$P:$P,MATCH('2021'!E2160,Δεδομένα!$O:$O,0))</f>
        <v>66</v>
      </c>
      <c r="G2160" s="49" t="s">
        <v>2531</v>
      </c>
      <c r="H2160" s="51" t="str">
        <f>INDEX(Δεδομένα!B$1:B$51,MATCH('2021'!G2160,Δεδομένα!A$1:A$51,0))</f>
        <v>ΚΕΝΤΡΙΚΗΣ ΜΑΚΕΔΟΝΙΑΣ</v>
      </c>
      <c r="I2160" s="53">
        <f>INDEX(Δεδομένα!E$1:E$13,MATCH('2021'!H2160,Δεδομένα!D$1:D$13,0))</f>
        <v>3</v>
      </c>
      <c r="J2160" s="4">
        <v>44455</v>
      </c>
      <c r="K2160" s="3" t="s">
        <v>71</v>
      </c>
      <c r="L2160" s="17" t="str">
        <f t="shared" si="148"/>
        <v>16/09/2021 16:07</v>
      </c>
      <c r="M2160" s="4">
        <v>44455</v>
      </c>
      <c r="N2160" s="3" t="s">
        <v>1305</v>
      </c>
      <c r="O2160" s="17" t="str">
        <f t="shared" si="149"/>
        <v>16/09/2021 17:02</v>
      </c>
      <c r="P2160" s="24">
        <f t="shared" si="150"/>
        <v>3.8194444445252884E-2</v>
      </c>
      <c r="Q2160" s="28">
        <v>0</v>
      </c>
      <c r="R2160" s="27">
        <f t="shared" si="151"/>
        <v>55.000000001164153</v>
      </c>
      <c r="S2160" s="3" t="s">
        <v>4</v>
      </c>
      <c r="T2160" s="3" t="s">
        <v>2540</v>
      </c>
      <c r="U2160" s="3" t="s">
        <v>4</v>
      </c>
      <c r="V2160" s="3" t="s">
        <v>2719</v>
      </c>
      <c r="W2160" s="5">
        <v>0</v>
      </c>
      <c r="X2160" s="5">
        <v>0</v>
      </c>
      <c r="Y2160" s="5">
        <v>0</v>
      </c>
      <c r="Z2160" s="5">
        <v>0</v>
      </c>
      <c r="AA2160" s="5">
        <v>1</v>
      </c>
      <c r="AB2160" s="5">
        <v>0</v>
      </c>
      <c r="AC2160" s="5">
        <v>0</v>
      </c>
      <c r="AD2160" s="5">
        <v>0</v>
      </c>
      <c r="AE2160" s="2">
        <v>2</v>
      </c>
      <c r="AF2160" s="2">
        <v>0</v>
      </c>
      <c r="AG2160" s="2">
        <v>0</v>
      </c>
      <c r="AH2160" s="2">
        <v>0</v>
      </c>
      <c r="AI2160" s="2">
        <v>0</v>
      </c>
      <c r="AJ2160" s="2">
        <v>1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</row>
    <row r="2161" spans="1:46" x14ac:dyDescent="0.2">
      <c r="A2161" s="2">
        <v>1696651</v>
      </c>
      <c r="B2161" s="2">
        <v>892059</v>
      </c>
      <c r="C2161" s="7">
        <v>22.595858612206399</v>
      </c>
      <c r="D2161" s="7">
        <v>40.547348539580398</v>
      </c>
      <c r="E2161" s="19" t="s">
        <v>2683</v>
      </c>
      <c r="F2161" s="46">
        <f>INDEX(Δεδομένα!$P:$P,MATCH('2021'!E2161,Δεδομένα!$O:$O,0))</f>
        <v>66</v>
      </c>
      <c r="G2161" s="49" t="s">
        <v>2531</v>
      </c>
      <c r="H2161" s="51" t="str">
        <f>INDEX(Δεδομένα!B$1:B$51,MATCH('2021'!G2161,Δεδομένα!A$1:A$51,0))</f>
        <v>ΚΕΝΤΡΙΚΗΣ ΜΑΚΕΔΟΝΙΑΣ</v>
      </c>
      <c r="I2161" s="53">
        <f>INDEX(Δεδομένα!E$1:E$13,MATCH('2021'!H2161,Δεδομένα!D$1:D$13,0))</f>
        <v>3</v>
      </c>
      <c r="J2161" s="4">
        <v>44456</v>
      </c>
      <c r="K2161" s="3" t="s">
        <v>427</v>
      </c>
      <c r="L2161" s="17" t="str">
        <f t="shared" si="148"/>
        <v>17/09/2021 21:20</v>
      </c>
      <c r="M2161" s="4">
        <v>44456</v>
      </c>
      <c r="N2161" s="3" t="s">
        <v>2037</v>
      </c>
      <c r="O2161" s="17" t="str">
        <f t="shared" si="149"/>
        <v>17/09/2021 23:05</v>
      </c>
      <c r="P2161" s="24">
        <f t="shared" si="150"/>
        <v>7.2916666664241347E-2</v>
      </c>
      <c r="Q2161" s="28">
        <v>0</v>
      </c>
      <c r="R2161" s="27">
        <f t="shared" si="151"/>
        <v>104.99999999650754</v>
      </c>
      <c r="S2161" s="3" t="s">
        <v>4</v>
      </c>
      <c r="T2161" s="3" t="s">
        <v>2540</v>
      </c>
      <c r="U2161" s="3" t="s">
        <v>4</v>
      </c>
      <c r="V2161" s="3" t="s">
        <v>2694</v>
      </c>
      <c r="W2161" s="5">
        <v>0</v>
      </c>
      <c r="X2161" s="5">
        <v>0</v>
      </c>
      <c r="Y2161" s="5">
        <v>0</v>
      </c>
      <c r="Z2161" s="5">
        <v>0</v>
      </c>
      <c r="AA2161" s="5">
        <v>8</v>
      </c>
      <c r="AB2161" s="5">
        <v>0</v>
      </c>
      <c r="AC2161" s="5">
        <v>0</v>
      </c>
      <c r="AD2161" s="5">
        <v>0</v>
      </c>
      <c r="AE2161" s="2">
        <v>2</v>
      </c>
      <c r="AF2161" s="2">
        <v>0</v>
      </c>
      <c r="AG2161" s="2">
        <v>0</v>
      </c>
      <c r="AH2161" s="2">
        <v>0</v>
      </c>
      <c r="AI2161" s="2">
        <v>0</v>
      </c>
      <c r="AJ2161" s="2">
        <v>1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</row>
    <row r="2162" spans="1:46" x14ac:dyDescent="0.2">
      <c r="A2162" s="2">
        <v>1697515</v>
      </c>
      <c r="B2162" s="2">
        <v>893089</v>
      </c>
      <c r="C2162" s="7">
        <v>22.493010646345901</v>
      </c>
      <c r="D2162" s="7">
        <v>40.632586073615897</v>
      </c>
      <c r="E2162" s="19" t="s">
        <v>2683</v>
      </c>
      <c r="F2162" s="46">
        <f>INDEX(Δεδομένα!$P:$P,MATCH('2021'!E2162,Δεδομένα!$O:$O,0))</f>
        <v>66</v>
      </c>
      <c r="G2162" s="49" t="s">
        <v>2531</v>
      </c>
      <c r="H2162" s="51" t="str">
        <f>INDEX(Δεδομένα!B$1:B$51,MATCH('2021'!G2162,Δεδομένα!A$1:A$51,0))</f>
        <v>ΚΕΝΤΡΙΚΗΣ ΜΑΚΕΔΟΝΙΑΣ</v>
      </c>
      <c r="I2162" s="53">
        <f>INDEX(Δεδομένα!E$1:E$13,MATCH('2021'!H2162,Δεδομένα!D$1:D$13,0))</f>
        <v>3</v>
      </c>
      <c r="J2162" s="4">
        <v>44460</v>
      </c>
      <c r="K2162" s="3" t="s">
        <v>1430</v>
      </c>
      <c r="L2162" s="17" t="str">
        <f t="shared" si="148"/>
        <v>21/09/2021 15:41</v>
      </c>
      <c r="M2162" s="4">
        <v>44460</v>
      </c>
      <c r="N2162" s="3" t="s">
        <v>1208</v>
      </c>
      <c r="O2162" s="17" t="str">
        <f t="shared" si="149"/>
        <v>21/09/2021 17:08</v>
      </c>
      <c r="P2162" s="24">
        <f t="shared" si="150"/>
        <v>6.0416666667151731E-2</v>
      </c>
      <c r="Q2162" s="28">
        <v>0</v>
      </c>
      <c r="R2162" s="27">
        <f t="shared" si="151"/>
        <v>87.000000000698492</v>
      </c>
      <c r="S2162" s="3" t="s">
        <v>4</v>
      </c>
      <c r="T2162" s="3" t="s">
        <v>2540</v>
      </c>
      <c r="U2162" s="3" t="s">
        <v>4</v>
      </c>
      <c r="V2162" s="3" t="s">
        <v>2707</v>
      </c>
      <c r="W2162" s="5">
        <v>0</v>
      </c>
      <c r="X2162" s="5">
        <v>0</v>
      </c>
      <c r="Y2162" s="5">
        <v>0</v>
      </c>
      <c r="Z2162" s="5">
        <v>0</v>
      </c>
      <c r="AA2162" s="5">
        <v>1</v>
      </c>
      <c r="AB2162" s="5">
        <v>0</v>
      </c>
      <c r="AC2162" s="5">
        <v>0</v>
      </c>
      <c r="AD2162" s="5">
        <v>0</v>
      </c>
      <c r="AE2162" s="2">
        <v>2</v>
      </c>
      <c r="AF2162" s="2">
        <v>0</v>
      </c>
      <c r="AG2162" s="2">
        <v>0</v>
      </c>
      <c r="AH2162" s="2">
        <v>0</v>
      </c>
      <c r="AI2162" s="2">
        <v>0</v>
      </c>
      <c r="AJ2162" s="2">
        <v>1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</row>
    <row r="2163" spans="1:46" x14ac:dyDescent="0.2">
      <c r="A2163" s="2">
        <v>1698403</v>
      </c>
      <c r="B2163" s="2">
        <v>893973</v>
      </c>
      <c r="C2163" s="7">
        <v>22.5708139318061</v>
      </c>
      <c r="D2163" s="7">
        <v>40.642778247875398</v>
      </c>
      <c r="E2163" s="19" t="s">
        <v>2683</v>
      </c>
      <c r="F2163" s="46">
        <f>INDEX(Δεδομένα!$P:$P,MATCH('2021'!E2163,Δεδομένα!$O:$O,0))</f>
        <v>66</v>
      </c>
      <c r="G2163" s="49" t="s">
        <v>2531</v>
      </c>
      <c r="H2163" s="51" t="str">
        <f>INDEX(Δεδομένα!B$1:B$51,MATCH('2021'!G2163,Δεδομένα!A$1:A$51,0))</f>
        <v>ΚΕΝΤΡΙΚΗΣ ΜΑΚΕΔΟΝΙΑΣ</v>
      </c>
      <c r="I2163" s="53">
        <f>INDEX(Δεδομένα!E$1:E$13,MATCH('2021'!H2163,Δεδομένα!D$1:D$13,0))</f>
        <v>3</v>
      </c>
      <c r="J2163" s="4">
        <v>44463</v>
      </c>
      <c r="K2163" s="3" t="s">
        <v>1821</v>
      </c>
      <c r="L2163" s="17" t="str">
        <f t="shared" si="148"/>
        <v>24/09/2021 21:32</v>
      </c>
      <c r="M2163" s="4">
        <v>44463</v>
      </c>
      <c r="N2163" s="3" t="s">
        <v>2144</v>
      </c>
      <c r="O2163" s="17" t="str">
        <f t="shared" si="149"/>
        <v>24/09/2021 23:15</v>
      </c>
      <c r="P2163" s="24">
        <f t="shared" si="150"/>
        <v>7.1527777778101154E-2</v>
      </c>
      <c r="Q2163" s="28">
        <v>0</v>
      </c>
      <c r="R2163" s="27">
        <f t="shared" si="151"/>
        <v>103.00000000046566</v>
      </c>
      <c r="S2163" s="3" t="s">
        <v>4</v>
      </c>
      <c r="T2163" s="3" t="s">
        <v>2540</v>
      </c>
      <c r="U2163" s="3" t="s">
        <v>4</v>
      </c>
      <c r="V2163" s="3" t="s">
        <v>2725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1</v>
      </c>
      <c r="AC2163" s="5">
        <v>0</v>
      </c>
      <c r="AD2163" s="5">
        <v>0</v>
      </c>
      <c r="AE2163" s="2">
        <v>2</v>
      </c>
      <c r="AF2163" s="2">
        <v>0</v>
      </c>
      <c r="AG2163" s="2">
        <v>0</v>
      </c>
      <c r="AH2163" s="2">
        <v>0</v>
      </c>
      <c r="AI2163" s="2">
        <v>0</v>
      </c>
      <c r="AJ2163" s="2">
        <v>1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</row>
    <row r="2164" spans="1:46" x14ac:dyDescent="0.2">
      <c r="A2164" s="2">
        <v>1699143</v>
      </c>
      <c r="B2164" s="2">
        <v>894973</v>
      </c>
      <c r="C2164" s="7">
        <v>22.5990402804049</v>
      </c>
      <c r="D2164" s="7">
        <v>40.557228271376097</v>
      </c>
      <c r="E2164" s="19" t="s">
        <v>2683</v>
      </c>
      <c r="F2164" s="46">
        <f>INDEX(Δεδομένα!$P:$P,MATCH('2021'!E2164,Δεδομένα!$O:$O,0))</f>
        <v>66</v>
      </c>
      <c r="G2164" s="49" t="s">
        <v>2531</v>
      </c>
      <c r="H2164" s="51" t="str">
        <f>INDEX(Δεδομένα!B$1:B$51,MATCH('2021'!G2164,Δεδομένα!A$1:A$51,0))</f>
        <v>ΚΕΝΤΡΙΚΗΣ ΜΑΚΕΔΟΝΙΑΣ</v>
      </c>
      <c r="I2164" s="53">
        <f>INDEX(Δεδομένα!E$1:E$13,MATCH('2021'!H2164,Δεδομένα!D$1:D$13,0))</f>
        <v>3</v>
      </c>
      <c r="J2164" s="4">
        <v>44467</v>
      </c>
      <c r="K2164" s="3" t="s">
        <v>810</v>
      </c>
      <c r="L2164" s="17" t="str">
        <f t="shared" si="148"/>
        <v>28/09/2021 14:23</v>
      </c>
      <c r="M2164" s="4">
        <v>44467</v>
      </c>
      <c r="N2164" s="3" t="s">
        <v>590</v>
      </c>
      <c r="O2164" s="17" t="str">
        <f t="shared" si="149"/>
        <v>28/09/2021 15:25</v>
      </c>
      <c r="P2164" s="24">
        <f t="shared" si="150"/>
        <v>4.3055555550381541E-2</v>
      </c>
      <c r="Q2164" s="28">
        <v>0</v>
      </c>
      <c r="R2164" s="27">
        <f t="shared" si="151"/>
        <v>61.999999992549419</v>
      </c>
      <c r="S2164" s="3" t="s">
        <v>4</v>
      </c>
      <c r="T2164" s="3" t="s">
        <v>2540</v>
      </c>
      <c r="U2164" s="3" t="s">
        <v>4</v>
      </c>
      <c r="V2164" s="3" t="s">
        <v>2694</v>
      </c>
      <c r="W2164" s="5">
        <v>0</v>
      </c>
      <c r="X2164" s="5">
        <v>0</v>
      </c>
      <c r="Y2164" s="5">
        <v>0</v>
      </c>
      <c r="Z2164" s="5">
        <v>0</v>
      </c>
      <c r="AA2164" s="5">
        <v>2</v>
      </c>
      <c r="AB2164" s="5">
        <v>0</v>
      </c>
      <c r="AC2164" s="5">
        <v>0</v>
      </c>
      <c r="AD2164" s="5">
        <v>0</v>
      </c>
      <c r="AE2164" s="2">
        <v>2</v>
      </c>
      <c r="AF2164" s="2">
        <v>0</v>
      </c>
      <c r="AG2164" s="2">
        <v>0</v>
      </c>
      <c r="AH2164" s="2">
        <v>0</v>
      </c>
      <c r="AI2164" s="2">
        <v>0</v>
      </c>
      <c r="AJ2164" s="2">
        <v>1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</row>
    <row r="2165" spans="1:46" x14ac:dyDescent="0.2">
      <c r="A2165" s="2">
        <v>1723000</v>
      </c>
      <c r="B2165" s="2">
        <v>920291</v>
      </c>
      <c r="C2165" s="7">
        <v>22.4570768296823</v>
      </c>
      <c r="D2165" s="7">
        <v>40.634181642142003</v>
      </c>
      <c r="E2165" s="19" t="s">
        <v>2683</v>
      </c>
      <c r="F2165" s="46">
        <f>INDEX(Δεδομένα!$P:$P,MATCH('2021'!E2165,Δεδομένα!$O:$O,0))</f>
        <v>66</v>
      </c>
      <c r="G2165" s="49" t="s">
        <v>2531</v>
      </c>
      <c r="H2165" s="51" t="str">
        <f>INDEX(Δεδομένα!B$1:B$51,MATCH('2021'!G2165,Δεδομένα!A$1:A$51,0))</f>
        <v>ΚΕΝΤΡΙΚΗΣ ΜΑΚΕΔΟΝΙΑΣ</v>
      </c>
      <c r="I2165" s="53">
        <f>INDEX(Δεδομένα!E$1:E$13,MATCH('2021'!H2165,Δεδομένα!D$1:D$13,0))</f>
        <v>3</v>
      </c>
      <c r="J2165" s="4">
        <v>44553</v>
      </c>
      <c r="K2165" s="3" t="s">
        <v>327</v>
      </c>
      <c r="L2165" s="17" t="str">
        <f t="shared" si="148"/>
        <v>23/12/2021 10:59</v>
      </c>
      <c r="M2165" s="4">
        <v>44553</v>
      </c>
      <c r="N2165" s="3" t="s">
        <v>552</v>
      </c>
      <c r="O2165" s="17" t="str">
        <f t="shared" si="149"/>
        <v>23/12/2021 13:00</v>
      </c>
      <c r="P2165" s="24">
        <f t="shared" si="150"/>
        <v>8.4027777775190771E-2</v>
      </c>
      <c r="Q2165" s="28">
        <v>0</v>
      </c>
      <c r="R2165" s="27">
        <f t="shared" si="151"/>
        <v>120.99999999627471</v>
      </c>
      <c r="S2165" s="3" t="s">
        <v>4</v>
      </c>
      <c r="T2165" s="3" t="s">
        <v>2540</v>
      </c>
      <c r="U2165" s="3" t="s">
        <v>4</v>
      </c>
      <c r="V2165" s="3" t="s">
        <v>2693</v>
      </c>
      <c r="W2165" s="5">
        <v>0</v>
      </c>
      <c r="X2165" s="5">
        <v>0</v>
      </c>
      <c r="Y2165" s="5">
        <v>0</v>
      </c>
      <c r="Z2165" s="5">
        <v>0</v>
      </c>
      <c r="AA2165" s="5">
        <v>2</v>
      </c>
      <c r="AB2165" s="5">
        <v>0</v>
      </c>
      <c r="AC2165" s="5">
        <v>0</v>
      </c>
      <c r="AD2165" s="5">
        <v>0.2</v>
      </c>
      <c r="AE2165" s="2">
        <v>2</v>
      </c>
      <c r="AF2165" s="2">
        <v>0</v>
      </c>
      <c r="AG2165" s="2">
        <v>0</v>
      </c>
      <c r="AH2165" s="2">
        <v>0</v>
      </c>
      <c r="AI2165" s="2">
        <v>0</v>
      </c>
      <c r="AJ2165" s="2">
        <v>1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</row>
    <row r="2166" spans="1:46" x14ac:dyDescent="0.2">
      <c r="A2166" s="2">
        <v>1631857</v>
      </c>
      <c r="B2166" s="2">
        <v>820583</v>
      </c>
      <c r="C2166" s="7">
        <v>22.3440033357586</v>
      </c>
      <c r="D2166" s="7">
        <v>40.263075301605198</v>
      </c>
      <c r="E2166" s="19" t="s">
        <v>2736</v>
      </c>
      <c r="F2166" s="46">
        <f>INDEX(Δεδομένα!$P:$P,MATCH('2021'!E2166,Δεδομένα!$O:$O,0))</f>
        <v>67</v>
      </c>
      <c r="G2166" s="49" t="s">
        <v>2737</v>
      </c>
      <c r="H2166" s="51" t="str">
        <f>INDEX(Δεδομένα!B$1:B$51,MATCH('2021'!G2166,Δεδομένα!A$1:A$51,0))</f>
        <v>ΚΕΝΤΡΙΚΗΣ ΜΑΚΕΔΟΝΙΑΣ</v>
      </c>
      <c r="I2166" s="53">
        <f>INDEX(Δεδομένα!E$1:E$13,MATCH('2021'!H2166,Δεδομένα!D$1:D$13,0))</f>
        <v>3</v>
      </c>
      <c r="J2166" s="4">
        <v>44220</v>
      </c>
      <c r="K2166" s="3" t="s">
        <v>2738</v>
      </c>
      <c r="L2166" s="17" t="str">
        <f t="shared" si="148"/>
        <v>24/01/2021 11:27</v>
      </c>
      <c r="M2166" s="4">
        <v>44220</v>
      </c>
      <c r="N2166" s="3" t="s">
        <v>552</v>
      </c>
      <c r="O2166" s="17" t="str">
        <f t="shared" si="149"/>
        <v>24/01/2021 13:00</v>
      </c>
      <c r="P2166" s="24">
        <f t="shared" si="150"/>
        <v>6.4583333332848269E-2</v>
      </c>
      <c r="Q2166" s="28">
        <v>0</v>
      </c>
      <c r="R2166" s="27">
        <f t="shared" si="151"/>
        <v>92.999999999301508</v>
      </c>
      <c r="S2166" s="3" t="s">
        <v>4</v>
      </c>
      <c r="T2166" s="3" t="s">
        <v>2739</v>
      </c>
      <c r="U2166" s="3" t="s">
        <v>2740</v>
      </c>
      <c r="V2166" s="3" t="s">
        <v>2741</v>
      </c>
      <c r="W2166" s="5">
        <v>0</v>
      </c>
      <c r="X2166" s="5">
        <v>0</v>
      </c>
      <c r="Y2166" s="5">
        <v>0</v>
      </c>
      <c r="Z2166" s="5">
        <v>3</v>
      </c>
      <c r="AA2166" s="5">
        <v>0</v>
      </c>
      <c r="AB2166" s="5">
        <v>0</v>
      </c>
      <c r="AC2166" s="5">
        <v>0</v>
      </c>
      <c r="AD2166" s="5">
        <v>0</v>
      </c>
      <c r="AE2166" s="2">
        <v>2</v>
      </c>
      <c r="AF2166" s="2">
        <v>0</v>
      </c>
      <c r="AG2166" s="2">
        <v>0</v>
      </c>
      <c r="AH2166" s="2">
        <v>0</v>
      </c>
      <c r="AI2166" s="2">
        <v>0</v>
      </c>
      <c r="AJ2166" s="2">
        <v>1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 t="s">
        <v>4</v>
      </c>
      <c r="AT2166" s="2" t="s">
        <v>4</v>
      </c>
    </row>
    <row r="2167" spans="1:46" x14ac:dyDescent="0.2">
      <c r="A2167" s="2">
        <v>1637558</v>
      </c>
      <c r="B2167" s="2">
        <v>825103</v>
      </c>
      <c r="C2167" s="7">
        <v>22.5194383187225</v>
      </c>
      <c r="D2167" s="7">
        <v>40.375461650031397</v>
      </c>
      <c r="E2167" s="19" t="s">
        <v>2736</v>
      </c>
      <c r="F2167" s="46">
        <f>INDEX(Δεδομένα!$P:$P,MATCH('2021'!E2167,Δεδομένα!$O:$O,0))</f>
        <v>67</v>
      </c>
      <c r="G2167" s="49" t="s">
        <v>2737</v>
      </c>
      <c r="H2167" s="51" t="str">
        <f>INDEX(Δεδομένα!B$1:B$51,MATCH('2021'!G2167,Δεδομένα!A$1:A$51,0))</f>
        <v>ΚΕΝΤΡΙΚΗΣ ΜΑΚΕΔΟΝΙΑΣ</v>
      </c>
      <c r="I2167" s="53">
        <f>INDEX(Δεδομένα!E$1:E$13,MATCH('2021'!H2167,Δεδομένα!D$1:D$13,0))</f>
        <v>3</v>
      </c>
      <c r="J2167" s="4">
        <v>44239</v>
      </c>
      <c r="K2167" s="3" t="s">
        <v>2742</v>
      </c>
      <c r="L2167" s="17" t="str">
        <f t="shared" si="148"/>
        <v>12/02/2021 09:42</v>
      </c>
      <c r="M2167" s="4">
        <v>44239</v>
      </c>
      <c r="N2167" s="3" t="s">
        <v>338</v>
      </c>
      <c r="O2167" s="17" t="str">
        <f t="shared" si="149"/>
        <v>12/02/2021 11:00</v>
      </c>
      <c r="P2167" s="24">
        <f t="shared" si="150"/>
        <v>5.4166666668606922E-2</v>
      </c>
      <c r="Q2167" s="28">
        <v>0</v>
      </c>
      <c r="R2167" s="27">
        <f t="shared" si="151"/>
        <v>78.000000002793968</v>
      </c>
      <c r="S2167" s="3" t="s">
        <v>4</v>
      </c>
      <c r="T2167" s="3" t="s">
        <v>2739</v>
      </c>
      <c r="U2167" s="3" t="s">
        <v>2743</v>
      </c>
      <c r="V2167" s="3" t="s">
        <v>2744</v>
      </c>
      <c r="W2167" s="5">
        <v>0</v>
      </c>
      <c r="X2167" s="5">
        <v>5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2">
        <v>3</v>
      </c>
      <c r="AF2167" s="2">
        <v>0</v>
      </c>
      <c r="AG2167" s="2">
        <v>0</v>
      </c>
      <c r="AH2167" s="2">
        <v>0</v>
      </c>
      <c r="AI2167" s="2">
        <v>0</v>
      </c>
      <c r="AJ2167" s="2">
        <v>1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 t="s">
        <v>4</v>
      </c>
      <c r="AT2167" s="2" t="s">
        <v>4</v>
      </c>
    </row>
    <row r="2168" spans="1:46" x14ac:dyDescent="0.2">
      <c r="A2168" s="2">
        <v>1640030</v>
      </c>
      <c r="B2168" s="2">
        <v>832118</v>
      </c>
      <c r="C2168" s="7">
        <v>22.477600579382798</v>
      </c>
      <c r="D2168" s="7">
        <v>40.258484555241502</v>
      </c>
      <c r="E2168" s="19" t="s">
        <v>2736</v>
      </c>
      <c r="F2168" s="46">
        <f>INDEX(Δεδομένα!$P:$P,MATCH('2021'!E2168,Δεδομένα!$O:$O,0))</f>
        <v>67</v>
      </c>
      <c r="G2168" s="49" t="s">
        <v>2737</v>
      </c>
      <c r="H2168" s="51" t="str">
        <f>INDEX(Δεδομένα!B$1:B$51,MATCH('2021'!G2168,Δεδομένα!A$1:A$51,0))</f>
        <v>ΚΕΝΤΡΙΚΗΣ ΜΑΚΕΔΟΝΙΑΣ</v>
      </c>
      <c r="I2168" s="53">
        <f>INDEX(Δεδομένα!E$1:E$13,MATCH('2021'!H2168,Δεδομένα!D$1:D$13,0))</f>
        <v>3</v>
      </c>
      <c r="J2168" s="4">
        <v>44250</v>
      </c>
      <c r="K2168" s="3" t="s">
        <v>679</v>
      </c>
      <c r="L2168" s="17" t="str">
        <f t="shared" si="148"/>
        <v>23/02/2021 18:24</v>
      </c>
      <c r="M2168" s="4">
        <v>44250</v>
      </c>
      <c r="N2168" s="3" t="s">
        <v>150</v>
      </c>
      <c r="O2168" s="17" t="str">
        <f t="shared" si="149"/>
        <v>23/02/2021 19:00</v>
      </c>
      <c r="P2168" s="24">
        <f t="shared" si="150"/>
        <v>2.4999999994179234E-2</v>
      </c>
      <c r="Q2168" s="28">
        <v>0</v>
      </c>
      <c r="R2168" s="27">
        <f t="shared" si="151"/>
        <v>35.999999991618097</v>
      </c>
      <c r="S2168" s="3" t="s">
        <v>4</v>
      </c>
      <c r="T2168" s="3" t="s">
        <v>2739</v>
      </c>
      <c r="U2168" s="3" t="s">
        <v>4</v>
      </c>
      <c r="V2168" s="3" t="s">
        <v>2745</v>
      </c>
      <c r="W2168" s="5">
        <v>0</v>
      </c>
      <c r="X2168" s="5">
        <v>0</v>
      </c>
      <c r="Y2168" s="5">
        <v>0</v>
      </c>
      <c r="Z2168" s="5">
        <v>0.1</v>
      </c>
      <c r="AA2168" s="5">
        <v>0</v>
      </c>
      <c r="AB2168" s="5">
        <v>0</v>
      </c>
      <c r="AC2168" s="5">
        <v>0</v>
      </c>
      <c r="AD2168" s="5">
        <v>0</v>
      </c>
      <c r="AE2168" s="2">
        <v>2</v>
      </c>
      <c r="AF2168" s="2">
        <v>0</v>
      </c>
      <c r="AG2168" s="2">
        <v>0</v>
      </c>
      <c r="AH2168" s="2">
        <v>0</v>
      </c>
      <c r="AI2168" s="2">
        <v>0</v>
      </c>
      <c r="AJ2168" s="2">
        <v>1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 t="s">
        <v>4</v>
      </c>
      <c r="AT2168" s="2" t="s">
        <v>4</v>
      </c>
    </row>
    <row r="2169" spans="1:46" x14ac:dyDescent="0.2">
      <c r="A2169" s="2">
        <v>1641462</v>
      </c>
      <c r="B2169" s="2">
        <v>832904</v>
      </c>
      <c r="C2169" s="7">
        <v>22.575253372409499</v>
      </c>
      <c r="D2169" s="7">
        <v>40.266495542662703</v>
      </c>
      <c r="E2169" s="19" t="s">
        <v>2736</v>
      </c>
      <c r="F2169" s="46">
        <f>INDEX(Δεδομένα!$P:$P,MATCH('2021'!E2169,Δεδομένα!$O:$O,0))</f>
        <v>67</v>
      </c>
      <c r="G2169" s="49" t="s">
        <v>2737</v>
      </c>
      <c r="H2169" s="51" t="str">
        <f>INDEX(Δεδομένα!B$1:B$51,MATCH('2021'!G2169,Δεδομένα!A$1:A$51,0))</f>
        <v>ΚΕΝΤΡΙΚΗΣ ΜΑΚΕΔΟΝΙΑΣ</v>
      </c>
      <c r="I2169" s="53">
        <f>INDEX(Δεδομένα!E$1:E$13,MATCH('2021'!H2169,Δεδομένα!D$1:D$13,0))</f>
        <v>3</v>
      </c>
      <c r="J2169" s="4">
        <v>44253</v>
      </c>
      <c r="K2169" s="3" t="s">
        <v>552</v>
      </c>
      <c r="L2169" s="17" t="str">
        <f t="shared" si="148"/>
        <v>26/02/2021 13:00</v>
      </c>
      <c r="M2169" s="4">
        <v>44253</v>
      </c>
      <c r="N2169" s="3" t="s">
        <v>142</v>
      </c>
      <c r="O2169" s="17" t="str">
        <f t="shared" si="149"/>
        <v>26/02/2021 13:49</v>
      </c>
      <c r="P2169" s="24">
        <f t="shared" si="150"/>
        <v>3.4027777779556345E-2</v>
      </c>
      <c r="Q2169" s="28">
        <v>0</v>
      </c>
      <c r="R2169" s="27">
        <f t="shared" si="151"/>
        <v>49.000000002561137</v>
      </c>
      <c r="S2169" s="3" t="s">
        <v>4</v>
      </c>
      <c r="T2169" s="3" t="s">
        <v>2739</v>
      </c>
      <c r="U2169" s="3" t="s">
        <v>754</v>
      </c>
      <c r="V2169" s="3" t="s">
        <v>2746</v>
      </c>
      <c r="W2169" s="5">
        <v>0</v>
      </c>
      <c r="X2169" s="5">
        <v>0</v>
      </c>
      <c r="Y2169" s="5">
        <v>0</v>
      </c>
      <c r="Z2169" s="5">
        <v>1</v>
      </c>
      <c r="AA2169" s="5">
        <v>1</v>
      </c>
      <c r="AB2169" s="5">
        <v>0</v>
      </c>
      <c r="AC2169" s="5">
        <v>0</v>
      </c>
      <c r="AD2169" s="5">
        <v>0</v>
      </c>
      <c r="AE2169" s="2">
        <v>4</v>
      </c>
      <c r="AF2169" s="2">
        <v>0</v>
      </c>
      <c r="AG2169" s="2">
        <v>0</v>
      </c>
      <c r="AH2169" s="2">
        <v>0</v>
      </c>
      <c r="AI2169" s="2">
        <v>0</v>
      </c>
      <c r="AJ2169" s="2">
        <v>2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 t="s">
        <v>4</v>
      </c>
      <c r="AT2169" s="2" t="s">
        <v>4</v>
      </c>
    </row>
    <row r="2170" spans="1:46" x14ac:dyDescent="0.2">
      <c r="A2170" s="2">
        <v>1641448</v>
      </c>
      <c r="B2170" s="2">
        <v>832934</v>
      </c>
      <c r="C2170" s="7">
        <v>22.511996895913601</v>
      </c>
      <c r="D2170" s="7">
        <v>40.237266823710399</v>
      </c>
      <c r="E2170" s="19" t="s">
        <v>2736</v>
      </c>
      <c r="F2170" s="46">
        <f>INDEX(Δεδομένα!$P:$P,MATCH('2021'!E2170,Δεδομένα!$O:$O,0))</f>
        <v>67</v>
      </c>
      <c r="G2170" s="49" t="s">
        <v>2737</v>
      </c>
      <c r="H2170" s="51" t="str">
        <f>INDEX(Δεδομένα!B$1:B$51,MATCH('2021'!G2170,Δεδομένα!A$1:A$51,0))</f>
        <v>ΚΕΝΤΡΙΚΗΣ ΜΑΚΕΔΟΝΙΑΣ</v>
      </c>
      <c r="I2170" s="53">
        <f>INDEX(Δεδομένα!E$1:E$13,MATCH('2021'!H2170,Δεδομένα!D$1:D$13,0))</f>
        <v>3</v>
      </c>
      <c r="J2170" s="4">
        <v>44253</v>
      </c>
      <c r="K2170" s="3" t="s">
        <v>142</v>
      </c>
      <c r="L2170" s="17" t="str">
        <f t="shared" si="148"/>
        <v>26/02/2021 13:49</v>
      </c>
      <c r="M2170" s="4">
        <v>44253</v>
      </c>
      <c r="N2170" s="3" t="s">
        <v>697</v>
      </c>
      <c r="O2170" s="17" t="str">
        <f t="shared" si="149"/>
        <v>26/02/2021 17:40</v>
      </c>
      <c r="P2170" s="24">
        <f t="shared" si="150"/>
        <v>0.16041666666569654</v>
      </c>
      <c r="Q2170" s="28">
        <v>0</v>
      </c>
      <c r="R2170" s="27">
        <f t="shared" si="151"/>
        <v>230.99999999860302</v>
      </c>
      <c r="S2170" s="3" t="s">
        <v>4</v>
      </c>
      <c r="T2170" s="3" t="s">
        <v>2747</v>
      </c>
      <c r="U2170" s="3" t="s">
        <v>123</v>
      </c>
      <c r="V2170" s="3" t="s">
        <v>2748</v>
      </c>
      <c r="W2170" s="5">
        <v>0</v>
      </c>
      <c r="X2170" s="5">
        <v>0</v>
      </c>
      <c r="Y2170" s="5">
        <v>0</v>
      </c>
      <c r="Z2170" s="5">
        <v>9</v>
      </c>
      <c r="AA2170" s="5">
        <v>1</v>
      </c>
      <c r="AB2170" s="5">
        <v>0</v>
      </c>
      <c r="AC2170" s="5">
        <v>0</v>
      </c>
      <c r="AD2170" s="5">
        <v>0</v>
      </c>
      <c r="AE2170" s="2">
        <v>6</v>
      </c>
      <c r="AF2170" s="2">
        <v>0</v>
      </c>
      <c r="AG2170" s="2">
        <v>0</v>
      </c>
      <c r="AH2170" s="2">
        <v>0</v>
      </c>
      <c r="AI2170" s="2">
        <v>0</v>
      </c>
      <c r="AJ2170" s="2">
        <v>3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 t="s">
        <v>4</v>
      </c>
      <c r="AT2170" s="2" t="s">
        <v>4</v>
      </c>
    </row>
    <row r="2171" spans="1:46" x14ac:dyDescent="0.2">
      <c r="A2171" s="2">
        <v>1641483</v>
      </c>
      <c r="B2171" s="2">
        <v>833381</v>
      </c>
      <c r="C2171" s="7">
        <v>22.519646508687298</v>
      </c>
      <c r="D2171" s="7">
        <v>40.374745870182402</v>
      </c>
      <c r="E2171" s="19" t="s">
        <v>2736</v>
      </c>
      <c r="F2171" s="46">
        <f>INDEX(Δεδομένα!$P:$P,MATCH('2021'!E2171,Δεδομένα!$O:$O,0))</f>
        <v>67</v>
      </c>
      <c r="G2171" s="49" t="s">
        <v>2737</v>
      </c>
      <c r="H2171" s="51" t="str">
        <f>INDEX(Δεδομένα!B$1:B$51,MATCH('2021'!G2171,Δεδομένα!A$1:A$51,0))</f>
        <v>ΚΕΝΤΡΙΚΗΣ ΜΑΚΕΔΟΝΙΑΣ</v>
      </c>
      <c r="I2171" s="53">
        <f>INDEX(Δεδομένα!E$1:E$13,MATCH('2021'!H2171,Δεδομένα!D$1:D$13,0))</f>
        <v>3</v>
      </c>
      <c r="J2171" s="4">
        <v>44254</v>
      </c>
      <c r="K2171" s="3" t="s">
        <v>1578</v>
      </c>
      <c r="L2171" s="17" t="str">
        <f t="shared" si="148"/>
        <v>27/02/2021 21:49</v>
      </c>
      <c r="M2171" s="4">
        <v>44254</v>
      </c>
      <c r="N2171" s="3" t="s">
        <v>886</v>
      </c>
      <c r="O2171" s="17" t="str">
        <f t="shared" si="149"/>
        <v>27/02/2021 23:35</v>
      </c>
      <c r="P2171" s="24">
        <f t="shared" si="150"/>
        <v>7.3611111110949423E-2</v>
      </c>
      <c r="Q2171" s="28">
        <v>0</v>
      </c>
      <c r="R2171" s="27">
        <f t="shared" si="151"/>
        <v>105.99999999976717</v>
      </c>
      <c r="S2171" s="3" t="s">
        <v>4</v>
      </c>
      <c r="T2171" s="3" t="s">
        <v>2739</v>
      </c>
      <c r="U2171" s="3" t="s">
        <v>2743</v>
      </c>
      <c r="V2171" s="3" t="s">
        <v>2749</v>
      </c>
      <c r="W2171" s="5">
        <v>0</v>
      </c>
      <c r="X2171" s="5">
        <v>10</v>
      </c>
      <c r="Y2171" s="5">
        <v>0</v>
      </c>
      <c r="Z2171" s="5">
        <v>0</v>
      </c>
      <c r="AA2171" s="5">
        <v>0</v>
      </c>
      <c r="AB2171" s="5">
        <v>4.5</v>
      </c>
      <c r="AC2171" s="5">
        <v>0</v>
      </c>
      <c r="AD2171" s="5">
        <v>0</v>
      </c>
      <c r="AE2171" s="2">
        <v>4</v>
      </c>
      <c r="AF2171" s="2">
        <v>0</v>
      </c>
      <c r="AG2171" s="2">
        <v>0</v>
      </c>
      <c r="AH2171" s="2">
        <v>0</v>
      </c>
      <c r="AI2171" s="2">
        <v>0</v>
      </c>
      <c r="AJ2171" s="2">
        <v>2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 t="s">
        <v>4</v>
      </c>
      <c r="AT2171" s="2" t="s">
        <v>4</v>
      </c>
    </row>
    <row r="2172" spans="1:46" x14ac:dyDescent="0.2">
      <c r="A2172" s="2">
        <v>1645639</v>
      </c>
      <c r="B2172" s="2">
        <v>835500</v>
      </c>
      <c r="C2172" s="7">
        <v>22.307896870704301</v>
      </c>
      <c r="D2172" s="7">
        <v>40.262607031649097</v>
      </c>
      <c r="E2172" s="19" t="s">
        <v>2736</v>
      </c>
      <c r="F2172" s="46">
        <f>INDEX(Δεδομένα!$P:$P,MATCH('2021'!E2172,Δεδομένα!$O:$O,0))</f>
        <v>67</v>
      </c>
      <c r="G2172" s="49" t="s">
        <v>2737</v>
      </c>
      <c r="H2172" s="51" t="str">
        <f>INDEX(Δεδομένα!B$1:B$51,MATCH('2021'!G2172,Δεδομένα!A$1:A$51,0))</f>
        <v>ΚΕΝΤΡΙΚΗΣ ΜΑΚΕΔΟΝΙΑΣ</v>
      </c>
      <c r="I2172" s="53">
        <f>INDEX(Δεδομένα!E$1:E$13,MATCH('2021'!H2172,Δεδομένα!D$1:D$13,0))</f>
        <v>3</v>
      </c>
      <c r="J2172" s="4">
        <v>44261</v>
      </c>
      <c r="K2172" s="3" t="s">
        <v>651</v>
      </c>
      <c r="L2172" s="17" t="str">
        <f t="shared" si="148"/>
        <v>06/03/2021 15:04</v>
      </c>
      <c r="M2172" s="4">
        <v>44261</v>
      </c>
      <c r="N2172" s="3" t="s">
        <v>1233</v>
      </c>
      <c r="O2172" s="17" t="str">
        <f t="shared" si="149"/>
        <v>06/03/2021 16:45</v>
      </c>
      <c r="P2172" s="24">
        <f t="shared" si="150"/>
        <v>7.0138888884685002E-2</v>
      </c>
      <c r="Q2172" s="28">
        <v>0</v>
      </c>
      <c r="R2172" s="27">
        <f t="shared" si="151"/>
        <v>100.9999999939464</v>
      </c>
      <c r="S2172" s="3" t="s">
        <v>4</v>
      </c>
      <c r="T2172" s="3" t="s">
        <v>2739</v>
      </c>
      <c r="U2172" s="3" t="s">
        <v>2751</v>
      </c>
      <c r="V2172" s="3" t="s">
        <v>2752</v>
      </c>
      <c r="W2172" s="5">
        <v>1</v>
      </c>
      <c r="X2172" s="5">
        <v>0</v>
      </c>
      <c r="Y2172" s="5">
        <v>0</v>
      </c>
      <c r="Z2172" s="5">
        <v>10</v>
      </c>
      <c r="AA2172" s="5">
        <v>0</v>
      </c>
      <c r="AB2172" s="5">
        <v>0</v>
      </c>
      <c r="AC2172" s="5">
        <v>0</v>
      </c>
      <c r="AD2172" s="5">
        <v>0</v>
      </c>
      <c r="AE2172" s="2">
        <v>6</v>
      </c>
      <c r="AF2172" s="2">
        <v>0</v>
      </c>
      <c r="AG2172" s="2">
        <v>0</v>
      </c>
      <c r="AH2172" s="2">
        <v>0</v>
      </c>
      <c r="AI2172" s="2">
        <v>0</v>
      </c>
      <c r="AJ2172" s="2">
        <v>2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 t="s">
        <v>4</v>
      </c>
      <c r="AT2172" s="2" t="s">
        <v>4</v>
      </c>
    </row>
    <row r="2173" spans="1:46" x14ac:dyDescent="0.2">
      <c r="A2173" s="2">
        <v>1645652</v>
      </c>
      <c r="B2173" s="2">
        <v>836006</v>
      </c>
      <c r="C2173" s="7">
        <v>22.515428740399901</v>
      </c>
      <c r="D2173" s="7">
        <v>40.294620267538498</v>
      </c>
      <c r="E2173" s="19" t="s">
        <v>2736</v>
      </c>
      <c r="F2173" s="46">
        <f>INDEX(Δεδομένα!$P:$P,MATCH('2021'!E2173,Δεδομένα!$O:$O,0))</f>
        <v>67</v>
      </c>
      <c r="G2173" s="49" t="s">
        <v>2737</v>
      </c>
      <c r="H2173" s="51" t="str">
        <f>INDEX(Δεδομένα!B$1:B$51,MATCH('2021'!G2173,Δεδομένα!A$1:A$51,0))</f>
        <v>ΚΕΝΤΡΙΚΗΣ ΜΑΚΕΔΟΝΙΑΣ</v>
      </c>
      <c r="I2173" s="53">
        <f>INDEX(Δεδομένα!E$1:E$13,MATCH('2021'!H2173,Δεδομένα!D$1:D$13,0))</f>
        <v>3</v>
      </c>
      <c r="J2173" s="4">
        <v>44263</v>
      </c>
      <c r="K2173" s="3" t="s">
        <v>114</v>
      </c>
      <c r="L2173" s="17" t="str">
        <f t="shared" ref="L2173:L2236" si="152">_xlfn.CONCAT(TEXT(J2173,"ηη/μμ/εεε")," ",TEXT(K2173,"ωω:λλ"))</f>
        <v>08/03/2021 12:06</v>
      </c>
      <c r="M2173" s="4">
        <v>44263</v>
      </c>
      <c r="N2173" s="3" t="s">
        <v>1699</v>
      </c>
      <c r="O2173" s="17" t="str">
        <f t="shared" ref="O2173:O2236" si="153">_xlfn.CONCAT(TEXT(M2173,"ηη/μμ/εεε")," ",TEXT(N2173,"ωω:λλ"))</f>
        <v>08/03/2021 13:03</v>
      </c>
      <c r="P2173" s="24">
        <f t="shared" ref="P2173:P2236" si="154">O2173-L2173</f>
        <v>3.9583333331393078E-2</v>
      </c>
      <c r="Q2173" s="28">
        <v>0</v>
      </c>
      <c r="R2173" s="27">
        <f t="shared" ref="R2173:R2236" si="155">P2173*(24*60)</f>
        <v>56.999999997206032</v>
      </c>
      <c r="S2173" s="3" t="s">
        <v>4</v>
      </c>
      <c r="T2173" s="3" t="s">
        <v>2739</v>
      </c>
      <c r="U2173" s="3" t="s">
        <v>2750</v>
      </c>
      <c r="V2173" s="3" t="s">
        <v>2753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1</v>
      </c>
      <c r="AC2173" s="5">
        <v>0</v>
      </c>
      <c r="AD2173" s="5">
        <v>0</v>
      </c>
      <c r="AE2173" s="2">
        <v>8</v>
      </c>
      <c r="AF2173" s="2">
        <v>0</v>
      </c>
      <c r="AG2173" s="2">
        <v>0</v>
      </c>
      <c r="AH2173" s="2">
        <v>0</v>
      </c>
      <c r="AI2173" s="2">
        <v>0</v>
      </c>
      <c r="AJ2173" s="2">
        <v>4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 t="s">
        <v>4</v>
      </c>
      <c r="AT2173" s="2" t="s">
        <v>4</v>
      </c>
    </row>
    <row r="2174" spans="1:46" x14ac:dyDescent="0.2">
      <c r="A2174" s="2">
        <v>1645686</v>
      </c>
      <c r="B2174" s="2">
        <v>836019</v>
      </c>
      <c r="C2174" s="7">
        <v>22.622538678694301</v>
      </c>
      <c r="D2174" s="7">
        <v>40.326393575832498</v>
      </c>
      <c r="E2174" s="19" t="s">
        <v>2736</v>
      </c>
      <c r="F2174" s="46">
        <f>INDEX(Δεδομένα!$P:$P,MATCH('2021'!E2174,Δεδομένα!$O:$O,0))</f>
        <v>67</v>
      </c>
      <c r="G2174" s="49" t="s">
        <v>2737</v>
      </c>
      <c r="H2174" s="51" t="str">
        <f>INDEX(Δεδομένα!B$1:B$51,MATCH('2021'!G2174,Δεδομένα!A$1:A$51,0))</f>
        <v>ΚΕΝΤΡΙΚΗΣ ΜΑΚΕΔΟΝΙΑΣ</v>
      </c>
      <c r="I2174" s="53">
        <f>INDEX(Δεδομένα!E$1:E$13,MATCH('2021'!H2174,Δεδομένα!D$1:D$13,0))</f>
        <v>3</v>
      </c>
      <c r="J2174" s="4">
        <v>44263</v>
      </c>
      <c r="K2174" s="3" t="s">
        <v>2754</v>
      </c>
      <c r="L2174" s="17" t="str">
        <f t="shared" si="152"/>
        <v>08/03/2021 13:11</v>
      </c>
      <c r="M2174" s="4">
        <v>44263</v>
      </c>
      <c r="N2174" s="3" t="s">
        <v>767</v>
      </c>
      <c r="O2174" s="17" t="str">
        <f t="shared" si="153"/>
        <v>08/03/2021 14:28</v>
      </c>
      <c r="P2174" s="24">
        <f t="shared" si="154"/>
        <v>5.3472222221898846E-2</v>
      </c>
      <c r="Q2174" s="28">
        <v>0</v>
      </c>
      <c r="R2174" s="27">
        <f t="shared" si="155"/>
        <v>76.999999999534339</v>
      </c>
      <c r="S2174" s="3" t="s">
        <v>4</v>
      </c>
      <c r="T2174" s="3" t="s">
        <v>2739</v>
      </c>
      <c r="U2174" s="3" t="s">
        <v>2755</v>
      </c>
      <c r="V2174" s="3" t="s">
        <v>2756</v>
      </c>
      <c r="W2174" s="5">
        <v>0</v>
      </c>
      <c r="X2174" s="5">
        <v>0</v>
      </c>
      <c r="Y2174" s="5">
        <v>0</v>
      </c>
      <c r="Z2174" s="5">
        <v>0</v>
      </c>
      <c r="AA2174" s="5">
        <v>30</v>
      </c>
      <c r="AB2174" s="5">
        <v>0</v>
      </c>
      <c r="AC2174" s="5">
        <v>0</v>
      </c>
      <c r="AD2174" s="5">
        <v>0</v>
      </c>
      <c r="AE2174" s="2">
        <v>6</v>
      </c>
      <c r="AF2174" s="2">
        <v>0</v>
      </c>
      <c r="AG2174" s="2">
        <v>0</v>
      </c>
      <c r="AH2174" s="2">
        <v>0</v>
      </c>
      <c r="AI2174" s="2">
        <v>0</v>
      </c>
      <c r="AJ2174" s="2">
        <v>3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 t="s">
        <v>4</v>
      </c>
      <c r="AT2174" s="2" t="s">
        <v>4</v>
      </c>
    </row>
    <row r="2175" spans="1:46" x14ac:dyDescent="0.2">
      <c r="A2175" s="2">
        <v>1646008</v>
      </c>
      <c r="B2175" s="2">
        <v>836383</v>
      </c>
      <c r="C2175" s="7">
        <v>22.446798958058501</v>
      </c>
      <c r="D2175" s="7">
        <v>40.214972149660603</v>
      </c>
      <c r="E2175" s="19" t="s">
        <v>2736</v>
      </c>
      <c r="F2175" s="46">
        <f>INDEX(Δεδομένα!$P:$P,MATCH('2021'!E2175,Δεδομένα!$O:$O,0))</f>
        <v>67</v>
      </c>
      <c r="G2175" s="49" t="s">
        <v>2737</v>
      </c>
      <c r="H2175" s="51" t="str">
        <f>INDEX(Δεδομένα!B$1:B$51,MATCH('2021'!G2175,Δεδομένα!A$1:A$51,0))</f>
        <v>ΚΕΝΤΡΙΚΗΣ ΜΑΚΕΔΟΝΙΑΣ</v>
      </c>
      <c r="I2175" s="53">
        <f>INDEX(Δεδομένα!E$1:E$13,MATCH('2021'!H2175,Δεδομένα!D$1:D$13,0))</f>
        <v>3</v>
      </c>
      <c r="J2175" s="4">
        <v>44264</v>
      </c>
      <c r="K2175" s="3" t="s">
        <v>1294</v>
      </c>
      <c r="L2175" s="17" t="str">
        <f t="shared" si="152"/>
        <v>09/03/2021 18:47</v>
      </c>
      <c r="M2175" s="4">
        <v>44264</v>
      </c>
      <c r="N2175" s="3" t="s">
        <v>458</v>
      </c>
      <c r="O2175" s="17" t="str">
        <f t="shared" si="153"/>
        <v>09/03/2021 19:50</v>
      </c>
      <c r="P2175" s="24">
        <f t="shared" si="154"/>
        <v>4.3750000004365575E-2</v>
      </c>
      <c r="Q2175" s="28">
        <v>0</v>
      </c>
      <c r="R2175" s="27">
        <f t="shared" si="155"/>
        <v>63.000000006286427</v>
      </c>
      <c r="S2175" s="3" t="s">
        <v>4</v>
      </c>
      <c r="T2175" s="3" t="s">
        <v>2747</v>
      </c>
      <c r="U2175" s="3" t="s">
        <v>123</v>
      </c>
      <c r="V2175" s="3" t="s">
        <v>2757</v>
      </c>
      <c r="W2175" s="5">
        <v>1</v>
      </c>
      <c r="X2175" s="5">
        <v>0</v>
      </c>
      <c r="Y2175" s="5">
        <v>0</v>
      </c>
      <c r="Z2175" s="5">
        <v>1</v>
      </c>
      <c r="AA2175" s="5">
        <v>1</v>
      </c>
      <c r="AB2175" s="5">
        <v>0</v>
      </c>
      <c r="AC2175" s="5">
        <v>0</v>
      </c>
      <c r="AD2175" s="5">
        <v>0</v>
      </c>
      <c r="AE2175" s="2">
        <v>3</v>
      </c>
      <c r="AF2175" s="2">
        <v>0</v>
      </c>
      <c r="AG2175" s="2">
        <v>0</v>
      </c>
      <c r="AH2175" s="2">
        <v>0</v>
      </c>
      <c r="AI2175" s="2">
        <v>0</v>
      </c>
      <c r="AJ2175" s="2">
        <v>1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 t="s">
        <v>4</v>
      </c>
      <c r="AT2175" s="2" t="s">
        <v>4</v>
      </c>
    </row>
    <row r="2176" spans="1:46" x14ac:dyDescent="0.2">
      <c r="A2176" s="2">
        <v>1646004</v>
      </c>
      <c r="B2176" s="2">
        <v>836441</v>
      </c>
      <c r="C2176" s="7">
        <v>22.411863748334799</v>
      </c>
      <c r="D2176" s="7">
        <v>40.250755945683501</v>
      </c>
      <c r="E2176" s="19" t="s">
        <v>2736</v>
      </c>
      <c r="F2176" s="46">
        <f>INDEX(Δεδομένα!$P:$P,MATCH('2021'!E2176,Δεδομένα!$O:$O,0))</f>
        <v>67</v>
      </c>
      <c r="G2176" s="49" t="s">
        <v>2737</v>
      </c>
      <c r="H2176" s="51" t="str">
        <f>INDEX(Δεδομένα!B$1:B$51,MATCH('2021'!G2176,Δεδομένα!A$1:A$51,0))</f>
        <v>ΚΕΝΤΡΙΚΗΣ ΜΑΚΕΔΟΝΙΑΣ</v>
      </c>
      <c r="I2176" s="53">
        <f>INDEX(Δεδομένα!E$1:E$13,MATCH('2021'!H2176,Δεδομένα!D$1:D$13,0))</f>
        <v>3</v>
      </c>
      <c r="J2176" s="4">
        <v>44264</v>
      </c>
      <c r="K2176" s="3" t="s">
        <v>147</v>
      </c>
      <c r="L2176" s="17" t="str">
        <f t="shared" si="152"/>
        <v>09/03/2021 20:00</v>
      </c>
      <c r="M2176" s="4">
        <v>44264</v>
      </c>
      <c r="N2176" s="3" t="s">
        <v>983</v>
      </c>
      <c r="O2176" s="17" t="str">
        <f t="shared" si="153"/>
        <v>09/03/2021 21:25</v>
      </c>
      <c r="P2176" s="24">
        <f t="shared" si="154"/>
        <v>5.9027777773735579E-2</v>
      </c>
      <c r="Q2176" s="28">
        <v>0</v>
      </c>
      <c r="R2176" s="27">
        <f t="shared" si="155"/>
        <v>84.999999994179234</v>
      </c>
      <c r="S2176" s="3" t="s">
        <v>4</v>
      </c>
      <c r="T2176" s="3" t="s">
        <v>2739</v>
      </c>
      <c r="U2176" s="3" t="s">
        <v>2758</v>
      </c>
      <c r="V2176" s="3" t="s">
        <v>2759</v>
      </c>
      <c r="W2176" s="5">
        <v>1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1</v>
      </c>
      <c r="AD2176" s="5">
        <v>0</v>
      </c>
      <c r="AE2176" s="2">
        <v>3</v>
      </c>
      <c r="AF2176" s="2">
        <v>0</v>
      </c>
      <c r="AG2176" s="2">
        <v>0</v>
      </c>
      <c r="AH2176" s="2">
        <v>0</v>
      </c>
      <c r="AI2176" s="2">
        <v>0</v>
      </c>
      <c r="AJ2176" s="2">
        <v>1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 t="s">
        <v>4</v>
      </c>
      <c r="AT2176" s="2" t="s">
        <v>4</v>
      </c>
    </row>
    <row r="2177" spans="1:46" x14ac:dyDescent="0.2">
      <c r="A2177" s="2">
        <v>1647669</v>
      </c>
      <c r="B2177" s="2">
        <v>837097</v>
      </c>
      <c r="C2177" s="7">
        <v>22.268970254542701</v>
      </c>
      <c r="D2177" s="7">
        <v>40.284693094239103</v>
      </c>
      <c r="E2177" s="19" t="s">
        <v>2736</v>
      </c>
      <c r="F2177" s="46">
        <f>INDEX(Δεδομένα!$P:$P,MATCH('2021'!E2177,Δεδομένα!$O:$O,0))</f>
        <v>67</v>
      </c>
      <c r="G2177" s="49" t="s">
        <v>2737</v>
      </c>
      <c r="H2177" s="51" t="str">
        <f>INDEX(Δεδομένα!B$1:B$51,MATCH('2021'!G2177,Δεδομένα!A$1:A$51,0))</f>
        <v>ΚΕΝΤΡΙΚΗΣ ΜΑΚΕΔΟΝΙΑΣ</v>
      </c>
      <c r="I2177" s="53">
        <f>INDEX(Δεδομένα!E$1:E$13,MATCH('2021'!H2177,Δεδομένα!D$1:D$13,0))</f>
        <v>3</v>
      </c>
      <c r="J2177" s="4">
        <v>44267</v>
      </c>
      <c r="K2177" s="3" t="s">
        <v>661</v>
      </c>
      <c r="L2177" s="17" t="str">
        <f t="shared" si="152"/>
        <v>12/03/2021 16:32</v>
      </c>
      <c r="M2177" s="4">
        <v>44267</v>
      </c>
      <c r="N2177" s="3" t="s">
        <v>712</v>
      </c>
      <c r="O2177" s="17" t="str">
        <f t="shared" si="153"/>
        <v>12/03/2021 18:30</v>
      </c>
      <c r="P2177" s="24">
        <f t="shared" si="154"/>
        <v>8.1944444449618459E-2</v>
      </c>
      <c r="Q2177" s="28">
        <v>0</v>
      </c>
      <c r="R2177" s="27">
        <f t="shared" si="155"/>
        <v>118.00000000745058</v>
      </c>
      <c r="S2177" s="3" t="s">
        <v>4</v>
      </c>
      <c r="T2177" s="3" t="s">
        <v>2739</v>
      </c>
      <c r="U2177" s="3" t="s">
        <v>2760</v>
      </c>
      <c r="V2177" s="3" t="s">
        <v>2761</v>
      </c>
      <c r="W2177" s="5">
        <v>0</v>
      </c>
      <c r="X2177" s="5">
        <v>1</v>
      </c>
      <c r="Y2177" s="5">
        <v>0</v>
      </c>
      <c r="Z2177" s="5">
        <v>1</v>
      </c>
      <c r="AA2177" s="5">
        <v>0</v>
      </c>
      <c r="AB2177" s="5">
        <v>0</v>
      </c>
      <c r="AC2177" s="5">
        <v>0</v>
      </c>
      <c r="AD2177" s="5">
        <v>0</v>
      </c>
      <c r="AE2177" s="2">
        <v>3</v>
      </c>
      <c r="AF2177" s="2">
        <v>0</v>
      </c>
      <c r="AG2177" s="2">
        <v>0</v>
      </c>
      <c r="AH2177" s="2">
        <v>0</v>
      </c>
      <c r="AI2177" s="2">
        <v>0</v>
      </c>
      <c r="AJ2177" s="2">
        <v>1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 t="s">
        <v>4</v>
      </c>
      <c r="AT2177" s="2" t="s">
        <v>4</v>
      </c>
    </row>
    <row r="2178" spans="1:46" x14ac:dyDescent="0.2">
      <c r="A2178" s="2">
        <v>1647674</v>
      </c>
      <c r="B2178" s="2">
        <v>837759</v>
      </c>
      <c r="C2178" s="7">
        <v>22.416437431599501</v>
      </c>
      <c r="D2178" s="7">
        <v>40.219968517803999</v>
      </c>
      <c r="E2178" s="19" t="s">
        <v>2736</v>
      </c>
      <c r="F2178" s="46">
        <f>INDEX(Δεδομένα!$P:$P,MATCH('2021'!E2178,Δεδομένα!$O:$O,0))</f>
        <v>67</v>
      </c>
      <c r="G2178" s="49" t="s">
        <v>2737</v>
      </c>
      <c r="H2178" s="51" t="str">
        <f>INDEX(Δεδομένα!B$1:B$51,MATCH('2021'!G2178,Δεδομένα!A$1:A$51,0))</f>
        <v>ΚΕΝΤΡΙΚΗΣ ΜΑΚΕΔΟΝΙΑΣ</v>
      </c>
      <c r="I2178" s="53">
        <f>INDEX(Δεδομένα!E$1:E$13,MATCH('2021'!H2178,Δεδομένα!D$1:D$13,0))</f>
        <v>3</v>
      </c>
      <c r="J2178" s="4">
        <v>44270</v>
      </c>
      <c r="K2178" s="3" t="s">
        <v>63</v>
      </c>
      <c r="L2178" s="17" t="str">
        <f t="shared" si="152"/>
        <v>15/03/2021 12:31</v>
      </c>
      <c r="M2178" s="4">
        <v>44270</v>
      </c>
      <c r="N2178" s="3" t="s">
        <v>833</v>
      </c>
      <c r="O2178" s="17" t="str">
        <f t="shared" si="153"/>
        <v>15/03/2021 14:35</v>
      </c>
      <c r="P2178" s="24">
        <f t="shared" si="154"/>
        <v>8.6111111115314998E-2</v>
      </c>
      <c r="Q2178" s="28">
        <v>0</v>
      </c>
      <c r="R2178" s="27">
        <f t="shared" si="155"/>
        <v>124.0000000060536</v>
      </c>
      <c r="S2178" s="3" t="s">
        <v>4</v>
      </c>
      <c r="T2178" s="3" t="s">
        <v>2747</v>
      </c>
      <c r="U2178" s="3" t="s">
        <v>2762</v>
      </c>
      <c r="V2178" s="3" t="s">
        <v>2763</v>
      </c>
      <c r="W2178" s="5">
        <v>2</v>
      </c>
      <c r="X2178" s="5">
        <v>0</v>
      </c>
      <c r="Y2178" s="5">
        <v>0</v>
      </c>
      <c r="Z2178" s="5">
        <v>6</v>
      </c>
      <c r="AA2178" s="5">
        <v>0</v>
      </c>
      <c r="AB2178" s="5">
        <v>0</v>
      </c>
      <c r="AC2178" s="5">
        <v>0</v>
      </c>
      <c r="AD2178" s="5">
        <v>0</v>
      </c>
      <c r="AE2178" s="2">
        <v>6</v>
      </c>
      <c r="AF2178" s="2">
        <v>0</v>
      </c>
      <c r="AG2178" s="2">
        <v>0</v>
      </c>
      <c r="AH2178" s="2">
        <v>0</v>
      </c>
      <c r="AI2178" s="2">
        <v>0</v>
      </c>
      <c r="AJ2178" s="2">
        <v>2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 t="s">
        <v>4</v>
      </c>
      <c r="AT2178" s="2" t="s">
        <v>4</v>
      </c>
    </row>
    <row r="2179" spans="1:46" x14ac:dyDescent="0.2">
      <c r="A2179" s="2">
        <v>1647731</v>
      </c>
      <c r="B2179" s="2">
        <v>838328</v>
      </c>
      <c r="C2179" s="7">
        <v>22.439636474136599</v>
      </c>
      <c r="D2179" s="7">
        <v>40.350379684047397</v>
      </c>
      <c r="E2179" s="19" t="s">
        <v>2736</v>
      </c>
      <c r="F2179" s="46">
        <f>INDEX(Δεδομένα!$P:$P,MATCH('2021'!E2179,Δεδομένα!$O:$O,0))</f>
        <v>67</v>
      </c>
      <c r="G2179" s="49" t="s">
        <v>2737</v>
      </c>
      <c r="H2179" s="51" t="str">
        <f>INDEX(Δεδομένα!B$1:B$51,MATCH('2021'!G2179,Δεδομένα!A$1:A$51,0))</f>
        <v>ΚΕΝΤΡΙΚΗΣ ΜΑΚΕΔΟΝΙΑΣ</v>
      </c>
      <c r="I2179" s="53">
        <f>INDEX(Δεδομένα!E$1:E$13,MATCH('2021'!H2179,Δεδομένα!D$1:D$13,0))</f>
        <v>3</v>
      </c>
      <c r="J2179" s="4">
        <v>44271</v>
      </c>
      <c r="K2179" s="3" t="s">
        <v>146</v>
      </c>
      <c r="L2179" s="17" t="str">
        <f t="shared" si="152"/>
        <v>16/03/2021 16:30</v>
      </c>
      <c r="M2179" s="4">
        <v>44271</v>
      </c>
      <c r="N2179" s="3" t="s">
        <v>464</v>
      </c>
      <c r="O2179" s="17" t="str">
        <f t="shared" si="153"/>
        <v>16/03/2021 18:20</v>
      </c>
      <c r="P2179" s="24">
        <f t="shared" si="154"/>
        <v>7.6388888890505768E-2</v>
      </c>
      <c r="Q2179" s="28">
        <v>0</v>
      </c>
      <c r="R2179" s="27">
        <f t="shared" si="155"/>
        <v>110.00000000232831</v>
      </c>
      <c r="S2179" s="3" t="s">
        <v>4</v>
      </c>
      <c r="T2179" s="3" t="s">
        <v>2739</v>
      </c>
      <c r="U2179" s="3" t="s">
        <v>1814</v>
      </c>
      <c r="V2179" s="3" t="s">
        <v>2764</v>
      </c>
      <c r="W2179" s="5">
        <v>0</v>
      </c>
      <c r="X2179" s="5">
        <v>4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2">
        <v>4</v>
      </c>
      <c r="AF2179" s="2">
        <v>0</v>
      </c>
      <c r="AG2179" s="2">
        <v>0</v>
      </c>
      <c r="AH2179" s="2">
        <v>0</v>
      </c>
      <c r="AI2179" s="2">
        <v>0</v>
      </c>
      <c r="AJ2179" s="2">
        <v>2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 t="s">
        <v>4</v>
      </c>
      <c r="AT2179" s="2" t="s">
        <v>4</v>
      </c>
    </row>
    <row r="2180" spans="1:46" x14ac:dyDescent="0.2">
      <c r="A2180" s="2">
        <v>1648954</v>
      </c>
      <c r="B2180" s="2">
        <v>838480</v>
      </c>
      <c r="C2180" s="7">
        <v>22.583144686874199</v>
      </c>
      <c r="D2180" s="7">
        <v>40.243703338072599</v>
      </c>
      <c r="E2180" s="19" t="s">
        <v>2736</v>
      </c>
      <c r="F2180" s="46">
        <f>INDEX(Δεδομένα!$P:$P,MATCH('2021'!E2180,Δεδομένα!$O:$O,0))</f>
        <v>67</v>
      </c>
      <c r="G2180" s="49" t="s">
        <v>2737</v>
      </c>
      <c r="H2180" s="51" t="str">
        <f>INDEX(Δεδομένα!B$1:B$51,MATCH('2021'!G2180,Δεδομένα!A$1:A$51,0))</f>
        <v>ΚΕΝΤΡΙΚΗΣ ΜΑΚΕΔΟΝΙΑΣ</v>
      </c>
      <c r="I2180" s="53">
        <f>INDEX(Δεδομένα!E$1:E$13,MATCH('2021'!H2180,Δεδομένα!D$1:D$13,0))</f>
        <v>3</v>
      </c>
      <c r="J2180" s="4">
        <v>44272</v>
      </c>
      <c r="K2180" s="3" t="s">
        <v>2765</v>
      </c>
      <c r="L2180" s="17" t="str">
        <f t="shared" si="152"/>
        <v>17/03/2021 10:28</v>
      </c>
      <c r="M2180" s="4">
        <v>44272</v>
      </c>
      <c r="N2180" s="3" t="s">
        <v>345</v>
      </c>
      <c r="O2180" s="17" t="str">
        <f t="shared" si="153"/>
        <v>17/03/2021 12:10</v>
      </c>
      <c r="P2180" s="24">
        <f t="shared" si="154"/>
        <v>7.0833333331393078E-2</v>
      </c>
      <c r="Q2180" s="28">
        <v>0</v>
      </c>
      <c r="R2180" s="27">
        <f t="shared" si="155"/>
        <v>101.99999999720603</v>
      </c>
      <c r="S2180" s="3" t="s">
        <v>4</v>
      </c>
      <c r="T2180" s="3" t="s">
        <v>2739</v>
      </c>
      <c r="U2180" s="3" t="s">
        <v>2766</v>
      </c>
      <c r="V2180" s="3" t="s">
        <v>2767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14</v>
      </c>
      <c r="AC2180" s="5">
        <v>0</v>
      </c>
      <c r="AD2180" s="5">
        <v>0</v>
      </c>
      <c r="AE2180" s="2">
        <v>4</v>
      </c>
      <c r="AF2180" s="2">
        <v>0</v>
      </c>
      <c r="AG2180" s="2">
        <v>0</v>
      </c>
      <c r="AH2180" s="2">
        <v>0</v>
      </c>
      <c r="AI2180" s="2">
        <v>0</v>
      </c>
      <c r="AJ2180" s="2">
        <v>2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 t="s">
        <v>4</v>
      </c>
      <c r="AT2180" s="2" t="s">
        <v>4</v>
      </c>
    </row>
    <row r="2181" spans="1:46" x14ac:dyDescent="0.2">
      <c r="A2181" s="2">
        <v>1649015</v>
      </c>
      <c r="B2181" s="2">
        <v>838832</v>
      </c>
      <c r="C2181" s="7">
        <v>22.540428637478701</v>
      </c>
      <c r="D2181" s="7">
        <v>40.221892006315102</v>
      </c>
      <c r="E2181" s="19" t="s">
        <v>2736</v>
      </c>
      <c r="F2181" s="46">
        <f>INDEX(Δεδομένα!$P:$P,MATCH('2021'!E2181,Δεδομένα!$O:$O,0))</f>
        <v>67</v>
      </c>
      <c r="G2181" s="49" t="s">
        <v>2737</v>
      </c>
      <c r="H2181" s="51" t="str">
        <f>INDEX(Δεδομένα!B$1:B$51,MATCH('2021'!G2181,Δεδομένα!A$1:A$51,0))</f>
        <v>ΚΕΝΤΡΙΚΗΣ ΜΑΚΕΔΟΝΙΑΣ</v>
      </c>
      <c r="I2181" s="53">
        <f>INDEX(Δεδομένα!E$1:E$13,MATCH('2021'!H2181,Δεδομένα!D$1:D$13,0))</f>
        <v>3</v>
      </c>
      <c r="J2181" s="4">
        <v>44273</v>
      </c>
      <c r="K2181" s="3" t="s">
        <v>1039</v>
      </c>
      <c r="L2181" s="17" t="str">
        <f t="shared" si="152"/>
        <v>18/03/2021 11:29</v>
      </c>
      <c r="M2181" s="4">
        <v>44273</v>
      </c>
      <c r="N2181" s="3" t="s">
        <v>441</v>
      </c>
      <c r="O2181" s="17" t="str">
        <f t="shared" si="153"/>
        <v>18/03/2021 12:34</v>
      </c>
      <c r="P2181" s="24">
        <f t="shared" si="154"/>
        <v>4.5138888883229811E-2</v>
      </c>
      <c r="Q2181" s="28">
        <v>0</v>
      </c>
      <c r="R2181" s="27">
        <f t="shared" si="155"/>
        <v>64.999999991850927</v>
      </c>
      <c r="S2181" s="3" t="s">
        <v>4</v>
      </c>
      <c r="T2181" s="3" t="s">
        <v>2747</v>
      </c>
      <c r="U2181" s="3" t="s">
        <v>123</v>
      </c>
      <c r="V2181" s="3" t="s">
        <v>2768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5</v>
      </c>
      <c r="AC2181" s="5">
        <v>0</v>
      </c>
      <c r="AD2181" s="5">
        <v>0</v>
      </c>
      <c r="AE2181" s="2">
        <v>2</v>
      </c>
      <c r="AF2181" s="2">
        <v>0</v>
      </c>
      <c r="AG2181" s="2">
        <v>0</v>
      </c>
      <c r="AH2181" s="2">
        <v>0</v>
      </c>
      <c r="AI2181" s="2">
        <v>0</v>
      </c>
      <c r="AJ2181" s="2">
        <v>1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 t="s">
        <v>4</v>
      </c>
      <c r="AT2181" s="2" t="s">
        <v>4</v>
      </c>
    </row>
    <row r="2182" spans="1:46" x14ac:dyDescent="0.2">
      <c r="A2182" s="2">
        <v>1649012</v>
      </c>
      <c r="B2182" s="2">
        <v>838834</v>
      </c>
      <c r="C2182" s="7">
        <v>22.281487250057499</v>
      </c>
      <c r="D2182" s="7">
        <v>40.273022733240197</v>
      </c>
      <c r="E2182" s="19" t="s">
        <v>2736</v>
      </c>
      <c r="F2182" s="46">
        <f>INDEX(Δεδομένα!$P:$P,MATCH('2021'!E2182,Δεδομένα!$O:$O,0))</f>
        <v>67</v>
      </c>
      <c r="G2182" s="49" t="s">
        <v>2737</v>
      </c>
      <c r="H2182" s="51" t="str">
        <f>INDEX(Δεδομένα!B$1:B$51,MATCH('2021'!G2182,Δεδομένα!A$1:A$51,0))</f>
        <v>ΚΕΝΤΡΙΚΗΣ ΜΑΚΕΔΟΝΙΑΣ</v>
      </c>
      <c r="I2182" s="53">
        <f>INDEX(Δεδομένα!E$1:E$13,MATCH('2021'!H2182,Δεδομένα!D$1:D$13,0))</f>
        <v>3</v>
      </c>
      <c r="J2182" s="4">
        <v>44273</v>
      </c>
      <c r="K2182" s="3" t="s">
        <v>593</v>
      </c>
      <c r="L2182" s="17" t="str">
        <f t="shared" si="152"/>
        <v>18/03/2021 11:44</v>
      </c>
      <c r="M2182" s="4">
        <v>44273</v>
      </c>
      <c r="N2182" s="3" t="s">
        <v>967</v>
      </c>
      <c r="O2182" s="17" t="str">
        <f t="shared" si="153"/>
        <v>18/03/2021 14:32</v>
      </c>
      <c r="P2182" s="24">
        <f t="shared" si="154"/>
        <v>0.11666666666860692</v>
      </c>
      <c r="Q2182" s="28">
        <v>0</v>
      </c>
      <c r="R2182" s="27">
        <f t="shared" si="155"/>
        <v>168.00000000279397</v>
      </c>
      <c r="S2182" s="3" t="s">
        <v>4</v>
      </c>
      <c r="T2182" s="3" t="s">
        <v>2739</v>
      </c>
      <c r="U2182" s="3" t="s">
        <v>2740</v>
      </c>
      <c r="V2182" s="3" t="s">
        <v>2769</v>
      </c>
      <c r="W2182" s="5">
        <v>2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2">
        <v>4</v>
      </c>
      <c r="AF2182" s="2">
        <v>0</v>
      </c>
      <c r="AG2182" s="2">
        <v>0</v>
      </c>
      <c r="AH2182" s="2">
        <v>0</v>
      </c>
      <c r="AI2182" s="2">
        <v>0</v>
      </c>
      <c r="AJ2182" s="2">
        <v>2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 t="s">
        <v>4</v>
      </c>
      <c r="AT2182" s="2" t="s">
        <v>4</v>
      </c>
    </row>
    <row r="2183" spans="1:46" x14ac:dyDescent="0.2">
      <c r="A2183" s="2">
        <v>1649025</v>
      </c>
      <c r="B2183" s="2">
        <v>839225</v>
      </c>
      <c r="C2183" s="7">
        <v>22.603801854120501</v>
      </c>
      <c r="D2183" s="7">
        <v>40.286208580049703</v>
      </c>
      <c r="E2183" s="19" t="s">
        <v>2736</v>
      </c>
      <c r="F2183" s="46">
        <f>INDEX(Δεδομένα!$P:$P,MATCH('2021'!E2183,Δεδομένα!$O:$O,0))</f>
        <v>67</v>
      </c>
      <c r="G2183" s="49" t="s">
        <v>2737</v>
      </c>
      <c r="H2183" s="51" t="str">
        <f>INDEX(Δεδομένα!B$1:B$51,MATCH('2021'!G2183,Δεδομένα!A$1:A$51,0))</f>
        <v>ΚΕΝΤΡΙΚΗΣ ΜΑΚΕΔΟΝΙΑΣ</v>
      </c>
      <c r="I2183" s="53">
        <f>INDEX(Δεδομένα!E$1:E$13,MATCH('2021'!H2183,Δεδομένα!D$1:D$13,0))</f>
        <v>3</v>
      </c>
      <c r="J2183" s="4">
        <v>44274</v>
      </c>
      <c r="K2183" s="3" t="s">
        <v>904</v>
      </c>
      <c r="L2183" s="17" t="str">
        <f t="shared" si="152"/>
        <v>19/03/2021 15:39</v>
      </c>
      <c r="M2183" s="4">
        <v>44274</v>
      </c>
      <c r="N2183" s="3" t="s">
        <v>17</v>
      </c>
      <c r="O2183" s="17" t="str">
        <f t="shared" si="153"/>
        <v>19/03/2021 18:00</v>
      </c>
      <c r="P2183" s="24">
        <f t="shared" si="154"/>
        <v>9.7916666665696539E-2</v>
      </c>
      <c r="Q2183" s="28">
        <v>0</v>
      </c>
      <c r="R2183" s="27">
        <f t="shared" si="155"/>
        <v>140.99999999860302</v>
      </c>
      <c r="S2183" s="3" t="s">
        <v>4</v>
      </c>
      <c r="T2183" s="3" t="s">
        <v>2739</v>
      </c>
      <c r="U2183" s="3" t="s">
        <v>754</v>
      </c>
      <c r="V2183" s="3" t="s">
        <v>2770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3</v>
      </c>
      <c r="AC2183" s="5">
        <v>0</v>
      </c>
      <c r="AD2183" s="5">
        <v>0</v>
      </c>
      <c r="AE2183" s="2">
        <v>6</v>
      </c>
      <c r="AF2183" s="2">
        <v>0</v>
      </c>
      <c r="AG2183" s="2">
        <v>0</v>
      </c>
      <c r="AH2183" s="2">
        <v>0</v>
      </c>
      <c r="AI2183" s="2">
        <v>0</v>
      </c>
      <c r="AJ2183" s="2">
        <v>3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 t="s">
        <v>4</v>
      </c>
      <c r="AT2183" s="2" t="s">
        <v>4</v>
      </c>
    </row>
    <row r="2184" spans="1:46" x14ac:dyDescent="0.2">
      <c r="A2184" s="2">
        <v>1649180</v>
      </c>
      <c r="B2184" s="2">
        <v>839311</v>
      </c>
      <c r="C2184" s="7">
        <v>22.552296349001701</v>
      </c>
      <c r="D2184" s="7">
        <v>40.2258459995804</v>
      </c>
      <c r="E2184" s="19" t="s">
        <v>2736</v>
      </c>
      <c r="F2184" s="46">
        <f>INDEX(Δεδομένα!$P:$P,MATCH('2021'!E2184,Δεδομένα!$O:$O,0))</f>
        <v>67</v>
      </c>
      <c r="G2184" s="49" t="s">
        <v>2737</v>
      </c>
      <c r="H2184" s="51" t="str">
        <f>INDEX(Δεδομένα!B$1:B$51,MATCH('2021'!G2184,Δεδομένα!A$1:A$51,0))</f>
        <v>ΚΕΝΤΡΙΚΗΣ ΜΑΚΕΔΟΝΙΑΣ</v>
      </c>
      <c r="I2184" s="53">
        <f>INDEX(Δεδομένα!E$1:E$13,MATCH('2021'!H2184,Δεδομένα!D$1:D$13,0))</f>
        <v>3</v>
      </c>
      <c r="J2184" s="4">
        <v>44274</v>
      </c>
      <c r="K2184" s="3" t="s">
        <v>1095</v>
      </c>
      <c r="L2184" s="17" t="str">
        <f t="shared" si="152"/>
        <v>19/03/2021 21:12</v>
      </c>
      <c r="M2184" s="4">
        <v>44274</v>
      </c>
      <c r="N2184" s="3" t="s">
        <v>1488</v>
      </c>
      <c r="O2184" s="17" t="str">
        <f t="shared" si="153"/>
        <v>19/03/2021 22:15</v>
      </c>
      <c r="P2184" s="24">
        <f t="shared" si="154"/>
        <v>4.3750000004365575E-2</v>
      </c>
      <c r="Q2184" s="28">
        <v>0</v>
      </c>
      <c r="R2184" s="27">
        <f t="shared" si="155"/>
        <v>63.000000006286427</v>
      </c>
      <c r="S2184" s="3" t="s">
        <v>4</v>
      </c>
      <c r="T2184" s="3" t="s">
        <v>2739</v>
      </c>
      <c r="U2184" s="3" t="s">
        <v>2750</v>
      </c>
      <c r="V2184" s="3" t="s">
        <v>2771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2</v>
      </c>
      <c r="AC2184" s="5">
        <v>0</v>
      </c>
      <c r="AD2184" s="5">
        <v>0</v>
      </c>
      <c r="AE2184" s="2">
        <v>2</v>
      </c>
      <c r="AF2184" s="2">
        <v>0</v>
      </c>
      <c r="AG2184" s="2">
        <v>0</v>
      </c>
      <c r="AH2184" s="2">
        <v>0</v>
      </c>
      <c r="AI2184" s="2">
        <v>0</v>
      </c>
      <c r="AJ2184" s="2">
        <v>1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 t="s">
        <v>4</v>
      </c>
      <c r="AT2184" s="2" t="s">
        <v>4</v>
      </c>
    </row>
    <row r="2185" spans="1:46" x14ac:dyDescent="0.2">
      <c r="A2185" s="2">
        <v>1652075</v>
      </c>
      <c r="B2185" s="2">
        <v>840853</v>
      </c>
      <c r="C2185" s="7">
        <v>22.3973756810257</v>
      </c>
      <c r="D2185" s="7">
        <v>40.2599204235933</v>
      </c>
      <c r="E2185" s="19" t="s">
        <v>2736</v>
      </c>
      <c r="F2185" s="46">
        <f>INDEX(Δεδομένα!$P:$P,MATCH('2021'!E2185,Δεδομένα!$O:$O,0))</f>
        <v>67</v>
      </c>
      <c r="G2185" s="49" t="s">
        <v>2737</v>
      </c>
      <c r="H2185" s="51" t="str">
        <f>INDEX(Δεδομένα!B$1:B$51,MATCH('2021'!G2185,Δεδομένα!A$1:A$51,0))</f>
        <v>ΚΕΝΤΡΙΚΗΣ ΜΑΚΕΔΟΝΙΑΣ</v>
      </c>
      <c r="I2185" s="53">
        <f>INDEX(Δεδομένα!E$1:E$13,MATCH('2021'!H2185,Δεδομένα!D$1:D$13,0))</f>
        <v>3</v>
      </c>
      <c r="J2185" s="4">
        <v>44282</v>
      </c>
      <c r="K2185" s="3" t="s">
        <v>521</v>
      </c>
      <c r="L2185" s="17" t="str">
        <f t="shared" si="152"/>
        <v>27/03/2021 22:00</v>
      </c>
      <c r="M2185" s="4">
        <v>44283</v>
      </c>
      <c r="N2185" s="3" t="s">
        <v>1252</v>
      </c>
      <c r="O2185" s="17" t="str">
        <f t="shared" si="153"/>
        <v>28/03/2021 00:25</v>
      </c>
      <c r="P2185" s="24">
        <f t="shared" si="154"/>
        <v>0.10069444444525288</v>
      </c>
      <c r="Q2185" s="28">
        <v>0</v>
      </c>
      <c r="R2185" s="27">
        <f t="shared" si="155"/>
        <v>145.00000000116415</v>
      </c>
      <c r="S2185" s="3" t="s">
        <v>4</v>
      </c>
      <c r="T2185" s="3" t="s">
        <v>2739</v>
      </c>
      <c r="U2185" s="3" t="s">
        <v>2758</v>
      </c>
      <c r="V2185" s="3" t="s">
        <v>2772</v>
      </c>
      <c r="W2185" s="5">
        <v>0</v>
      </c>
      <c r="X2185" s="5">
        <v>2.5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2">
        <v>5</v>
      </c>
      <c r="AF2185" s="2">
        <v>0</v>
      </c>
      <c r="AG2185" s="2">
        <v>0</v>
      </c>
      <c r="AH2185" s="2">
        <v>0</v>
      </c>
      <c r="AI2185" s="2">
        <v>0</v>
      </c>
      <c r="AJ2185" s="2">
        <v>2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 t="s">
        <v>4</v>
      </c>
      <c r="AT2185" s="2" t="s">
        <v>4</v>
      </c>
    </row>
    <row r="2186" spans="1:46" x14ac:dyDescent="0.2">
      <c r="A2186" s="2">
        <v>1652125</v>
      </c>
      <c r="B2186" s="2">
        <v>840979</v>
      </c>
      <c r="C2186" s="7">
        <v>22.345165530317399</v>
      </c>
      <c r="D2186" s="7">
        <v>40.246864414330503</v>
      </c>
      <c r="E2186" s="19" t="s">
        <v>2736</v>
      </c>
      <c r="F2186" s="46">
        <f>INDEX(Δεδομένα!$P:$P,MATCH('2021'!E2186,Δεδομένα!$O:$O,0))</f>
        <v>67</v>
      </c>
      <c r="G2186" s="49" t="s">
        <v>2737</v>
      </c>
      <c r="H2186" s="51" t="str">
        <f>INDEX(Δεδομένα!B$1:B$51,MATCH('2021'!G2186,Δεδομένα!A$1:A$51,0))</f>
        <v>ΚΕΝΤΡΙΚΗΣ ΜΑΚΕΔΟΝΙΑΣ</v>
      </c>
      <c r="I2186" s="53">
        <f>INDEX(Δεδομένα!E$1:E$13,MATCH('2021'!H2186,Δεδομένα!D$1:D$13,0))</f>
        <v>3</v>
      </c>
      <c r="J2186" s="4">
        <v>44283</v>
      </c>
      <c r="K2186" s="3" t="s">
        <v>241</v>
      </c>
      <c r="L2186" s="17" t="str">
        <f t="shared" si="152"/>
        <v>28/03/2021 13:15</v>
      </c>
      <c r="M2186" s="4">
        <v>44283</v>
      </c>
      <c r="N2186" s="3" t="s">
        <v>529</v>
      </c>
      <c r="O2186" s="17" t="str">
        <f t="shared" si="153"/>
        <v>28/03/2021 14:05</v>
      </c>
      <c r="P2186" s="24">
        <f t="shared" si="154"/>
        <v>3.4722222218988463E-2</v>
      </c>
      <c r="Q2186" s="28">
        <v>0</v>
      </c>
      <c r="R2186" s="27">
        <f t="shared" si="155"/>
        <v>49.999999995343387</v>
      </c>
      <c r="S2186" s="3" t="s">
        <v>4</v>
      </c>
      <c r="T2186" s="3" t="s">
        <v>2739</v>
      </c>
      <c r="U2186" s="3" t="s">
        <v>2751</v>
      </c>
      <c r="V2186" s="3" t="s">
        <v>2751</v>
      </c>
      <c r="W2186" s="5">
        <v>0</v>
      </c>
      <c r="X2186" s="5">
        <v>0.5</v>
      </c>
      <c r="Y2186" s="5">
        <v>0</v>
      </c>
      <c r="Z2186" s="5">
        <v>0.5</v>
      </c>
      <c r="AA2186" s="5">
        <v>0</v>
      </c>
      <c r="AB2186" s="5">
        <v>0</v>
      </c>
      <c r="AC2186" s="5">
        <v>0</v>
      </c>
      <c r="AD2186" s="5">
        <v>0</v>
      </c>
      <c r="AE2186" s="2">
        <v>3</v>
      </c>
      <c r="AF2186" s="2">
        <v>0</v>
      </c>
      <c r="AG2186" s="2">
        <v>0</v>
      </c>
      <c r="AH2186" s="2">
        <v>0</v>
      </c>
      <c r="AI2186" s="2">
        <v>0</v>
      </c>
      <c r="AJ2186" s="2">
        <v>1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 t="s">
        <v>4</v>
      </c>
      <c r="AT2186" s="2" t="s">
        <v>4</v>
      </c>
    </row>
    <row r="2187" spans="1:46" x14ac:dyDescent="0.2">
      <c r="A2187" s="2">
        <v>1655097</v>
      </c>
      <c r="B2187" s="2">
        <v>842436</v>
      </c>
      <c r="D2187" s="2"/>
      <c r="E2187" s="19" t="s">
        <v>2736</v>
      </c>
      <c r="F2187" s="46">
        <f>INDEX(Δεδομένα!$P:$P,MATCH('2021'!E2187,Δεδομένα!$O:$O,0))</f>
        <v>67</v>
      </c>
      <c r="G2187" s="49" t="s">
        <v>2737</v>
      </c>
      <c r="H2187" s="51" t="str">
        <f>INDEX(Δεδομένα!B$1:B$51,MATCH('2021'!G2187,Δεδομένα!A$1:A$51,0))</f>
        <v>ΚΕΝΤΡΙΚΗΣ ΜΑΚΕΔΟΝΙΑΣ</v>
      </c>
      <c r="I2187" s="53">
        <f>INDEX(Δεδομένα!E$1:E$13,MATCH('2021'!H2187,Δεδομένα!D$1:D$13,0))</f>
        <v>3</v>
      </c>
      <c r="J2187" s="4">
        <v>44288</v>
      </c>
      <c r="K2187" s="3" t="s">
        <v>2773</v>
      </c>
      <c r="L2187" s="17" t="str">
        <f t="shared" si="152"/>
        <v>02/04/2021 21:18</v>
      </c>
      <c r="M2187" s="4">
        <v>44288</v>
      </c>
      <c r="N2187" s="3" t="s">
        <v>1014</v>
      </c>
      <c r="O2187" s="17" t="str">
        <f t="shared" si="153"/>
        <v>02/04/2021 21:55</v>
      </c>
      <c r="P2187" s="24">
        <f t="shared" si="154"/>
        <v>2.5694444448163267E-2</v>
      </c>
      <c r="Q2187" s="28">
        <v>0</v>
      </c>
      <c r="R2187" s="27">
        <f t="shared" si="155"/>
        <v>37.000000005355105</v>
      </c>
      <c r="S2187" s="3" t="s">
        <v>4</v>
      </c>
      <c r="T2187" s="3" t="s">
        <v>2739</v>
      </c>
      <c r="U2187" s="3" t="s">
        <v>2774</v>
      </c>
      <c r="V2187" s="3" t="s">
        <v>2775</v>
      </c>
      <c r="W2187" s="5">
        <v>0.04</v>
      </c>
      <c r="X2187" s="5">
        <v>0</v>
      </c>
      <c r="Y2187" s="5">
        <v>0</v>
      </c>
      <c r="Z2187" s="5">
        <v>5</v>
      </c>
      <c r="AA2187" s="5">
        <v>0</v>
      </c>
      <c r="AB2187" s="5">
        <v>0</v>
      </c>
      <c r="AC2187" s="5">
        <v>0</v>
      </c>
      <c r="AD2187" s="5">
        <v>0</v>
      </c>
      <c r="AE2187" s="2">
        <v>5</v>
      </c>
      <c r="AF2187" s="2">
        <v>0</v>
      </c>
      <c r="AG2187" s="2">
        <v>0</v>
      </c>
      <c r="AH2187" s="2">
        <v>0</v>
      </c>
      <c r="AI2187" s="2">
        <v>0</v>
      </c>
      <c r="AJ2187" s="2">
        <v>2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 t="s">
        <v>4</v>
      </c>
      <c r="AT2187" s="2" t="s">
        <v>4</v>
      </c>
    </row>
    <row r="2188" spans="1:46" x14ac:dyDescent="0.2">
      <c r="A2188" s="2">
        <v>1652621</v>
      </c>
      <c r="B2188" s="2">
        <v>842436</v>
      </c>
      <c r="D2188" s="2"/>
      <c r="E2188" s="19" t="s">
        <v>2736</v>
      </c>
      <c r="F2188" s="46">
        <f>INDEX(Δεδομένα!$P:$P,MATCH('2021'!E2188,Δεδομένα!$O:$O,0))</f>
        <v>67</v>
      </c>
      <c r="G2188" s="49" t="s">
        <v>2737</v>
      </c>
      <c r="H2188" s="51" t="str">
        <f>INDEX(Δεδομένα!B$1:B$51,MATCH('2021'!G2188,Δεδομένα!A$1:A$51,0))</f>
        <v>ΚΕΝΤΡΙΚΗΣ ΜΑΚΕΔΟΝΙΑΣ</v>
      </c>
      <c r="I2188" s="53">
        <f>INDEX(Δεδομένα!E$1:E$13,MATCH('2021'!H2188,Δεδομένα!D$1:D$13,0))</f>
        <v>3</v>
      </c>
      <c r="J2188" s="4">
        <v>44288</v>
      </c>
      <c r="K2188" s="3" t="s">
        <v>2773</v>
      </c>
      <c r="L2188" s="17" t="str">
        <f t="shared" si="152"/>
        <v>02/04/2021 21:18</v>
      </c>
      <c r="M2188" s="4">
        <v>44288</v>
      </c>
      <c r="N2188" s="3" t="s">
        <v>1014</v>
      </c>
      <c r="O2188" s="17" t="str">
        <f t="shared" si="153"/>
        <v>02/04/2021 21:55</v>
      </c>
      <c r="P2188" s="24">
        <f t="shared" si="154"/>
        <v>2.5694444448163267E-2</v>
      </c>
      <c r="Q2188" s="28">
        <v>0</v>
      </c>
      <c r="R2188" s="27">
        <f t="shared" si="155"/>
        <v>37.000000005355105</v>
      </c>
      <c r="S2188" s="3" t="s">
        <v>4</v>
      </c>
      <c r="T2188" s="3" t="s">
        <v>2739</v>
      </c>
      <c r="U2188" s="3" t="s">
        <v>4</v>
      </c>
      <c r="V2188" s="3" t="s">
        <v>2776</v>
      </c>
      <c r="W2188" s="5">
        <v>0</v>
      </c>
      <c r="X2188" s="5">
        <v>0.4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2">
        <v>5</v>
      </c>
      <c r="AF2188" s="2">
        <v>0</v>
      </c>
      <c r="AG2188" s="2">
        <v>0</v>
      </c>
      <c r="AH2188" s="2">
        <v>0</v>
      </c>
      <c r="AI2188" s="2">
        <v>0</v>
      </c>
      <c r="AJ2188" s="2">
        <v>2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 t="s">
        <v>4</v>
      </c>
      <c r="AT2188" s="2" t="s">
        <v>4</v>
      </c>
    </row>
    <row r="2189" spans="1:46" x14ac:dyDescent="0.2">
      <c r="A2189" s="2">
        <v>1652038</v>
      </c>
      <c r="B2189" s="2">
        <v>842465</v>
      </c>
      <c r="D2189" s="2"/>
      <c r="E2189" s="19" t="s">
        <v>2736</v>
      </c>
      <c r="F2189" s="46">
        <f>INDEX(Δεδομένα!$P:$P,MATCH('2021'!E2189,Δεδομένα!$O:$O,0))</f>
        <v>67</v>
      </c>
      <c r="G2189" s="49" t="s">
        <v>2737</v>
      </c>
      <c r="H2189" s="51" t="str">
        <f>INDEX(Δεδομένα!B$1:B$51,MATCH('2021'!G2189,Δεδομένα!A$1:A$51,0))</f>
        <v>ΚΕΝΤΡΙΚΗΣ ΜΑΚΕΔΟΝΙΑΣ</v>
      </c>
      <c r="I2189" s="53">
        <f>INDEX(Δεδομένα!E$1:E$13,MATCH('2021'!H2189,Δεδομένα!D$1:D$13,0))</f>
        <v>3</v>
      </c>
      <c r="J2189" s="4">
        <v>44289</v>
      </c>
      <c r="K2189" s="3" t="s">
        <v>513</v>
      </c>
      <c r="L2189" s="17" t="str">
        <f t="shared" si="152"/>
        <v>03/04/2021 01:05</v>
      </c>
      <c r="M2189" s="4">
        <v>44289</v>
      </c>
      <c r="N2189" s="3" t="s">
        <v>540</v>
      </c>
      <c r="O2189" s="17" t="str">
        <f t="shared" si="153"/>
        <v>03/04/2021 02:20</v>
      </c>
      <c r="P2189" s="24">
        <f t="shared" si="154"/>
        <v>5.2083333328482695E-2</v>
      </c>
      <c r="Q2189" s="28">
        <v>0</v>
      </c>
      <c r="R2189" s="27">
        <f t="shared" si="155"/>
        <v>74.999999993015081</v>
      </c>
      <c r="S2189" s="3" t="s">
        <v>4</v>
      </c>
      <c r="T2189" s="3" t="s">
        <v>2739</v>
      </c>
      <c r="U2189" s="3" t="s">
        <v>2750</v>
      </c>
      <c r="V2189" s="3" t="s">
        <v>2777</v>
      </c>
      <c r="W2189" s="5">
        <v>0.8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2">
        <v>3</v>
      </c>
      <c r="AF2189" s="2">
        <v>0</v>
      </c>
      <c r="AG2189" s="2">
        <v>0</v>
      </c>
      <c r="AH2189" s="2">
        <v>0</v>
      </c>
      <c r="AI2189" s="2">
        <v>0</v>
      </c>
      <c r="AJ2189" s="2">
        <v>1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 t="s">
        <v>4</v>
      </c>
      <c r="AT2189" s="2" t="s">
        <v>4</v>
      </c>
    </row>
    <row r="2190" spans="1:46" x14ac:dyDescent="0.2">
      <c r="A2190" s="2">
        <v>1655104</v>
      </c>
      <c r="B2190" s="2">
        <v>843566</v>
      </c>
      <c r="C2190" s="7">
        <v>22.4361057281494</v>
      </c>
      <c r="D2190" s="7">
        <v>40.332401275634801</v>
      </c>
      <c r="E2190" s="19" t="s">
        <v>2736</v>
      </c>
      <c r="F2190" s="46">
        <f>INDEX(Δεδομένα!$P:$P,MATCH('2021'!E2190,Δεδομένα!$O:$O,0))</f>
        <v>67</v>
      </c>
      <c r="G2190" s="49" t="s">
        <v>2737</v>
      </c>
      <c r="H2190" s="51" t="str">
        <f>INDEX(Δεδομένα!B$1:B$51,MATCH('2021'!G2190,Δεδομένα!A$1:A$51,0))</f>
        <v>ΚΕΝΤΡΙΚΗΣ ΜΑΚΕΔΟΝΙΑΣ</v>
      </c>
      <c r="I2190" s="53">
        <f>INDEX(Δεδομένα!E$1:E$13,MATCH('2021'!H2190,Δεδομένα!D$1:D$13,0))</f>
        <v>3</v>
      </c>
      <c r="J2190" s="4">
        <v>44293</v>
      </c>
      <c r="K2190" s="3" t="s">
        <v>640</v>
      </c>
      <c r="L2190" s="17" t="str">
        <f t="shared" si="152"/>
        <v>07/04/2021 15:14</v>
      </c>
      <c r="M2190" s="4">
        <v>44293</v>
      </c>
      <c r="N2190" s="3" t="s">
        <v>1238</v>
      </c>
      <c r="O2190" s="17" t="str">
        <f t="shared" si="153"/>
        <v>07/04/2021 21:05</v>
      </c>
      <c r="P2190" s="24">
        <f t="shared" si="154"/>
        <v>0.24374999999417923</v>
      </c>
      <c r="Q2190" s="28">
        <v>0</v>
      </c>
      <c r="R2190" s="27">
        <f t="shared" si="155"/>
        <v>350.9999999916181</v>
      </c>
      <c r="S2190" s="3" t="s">
        <v>4</v>
      </c>
      <c r="T2190" s="3" t="s">
        <v>2739</v>
      </c>
      <c r="U2190" s="3" t="s">
        <v>1176</v>
      </c>
      <c r="V2190" s="3" t="s">
        <v>2778</v>
      </c>
      <c r="W2190" s="5">
        <v>0</v>
      </c>
      <c r="X2190" s="5">
        <v>45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2">
        <v>13</v>
      </c>
      <c r="AF2190" s="2">
        <v>0</v>
      </c>
      <c r="AG2190" s="2">
        <v>0</v>
      </c>
      <c r="AH2190" s="2">
        <v>0</v>
      </c>
      <c r="AI2190" s="2">
        <v>0</v>
      </c>
      <c r="AJ2190" s="2">
        <v>6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 t="s">
        <v>4</v>
      </c>
      <c r="AT2190" s="2" t="s">
        <v>4</v>
      </c>
    </row>
    <row r="2191" spans="1:46" x14ac:dyDescent="0.2">
      <c r="A2191" s="2">
        <v>1657497</v>
      </c>
      <c r="B2191" s="2">
        <v>846734</v>
      </c>
      <c r="C2191" s="7">
        <v>22.537974867486501</v>
      </c>
      <c r="D2191" s="7">
        <v>40.259006965088901</v>
      </c>
      <c r="E2191" s="19" t="s">
        <v>2736</v>
      </c>
      <c r="F2191" s="46">
        <f>INDEX(Δεδομένα!$P:$P,MATCH('2021'!E2191,Δεδομένα!$O:$O,0))</f>
        <v>67</v>
      </c>
      <c r="G2191" s="49" t="s">
        <v>2737</v>
      </c>
      <c r="H2191" s="51" t="str">
        <f>INDEX(Δεδομένα!B$1:B$51,MATCH('2021'!G2191,Δεδομένα!A$1:A$51,0))</f>
        <v>ΚΕΝΤΡΙΚΗΣ ΜΑΚΕΔΟΝΙΑΣ</v>
      </c>
      <c r="I2191" s="53">
        <f>INDEX(Δεδομένα!E$1:E$13,MATCH('2021'!H2191,Δεδομένα!D$1:D$13,0))</f>
        <v>3</v>
      </c>
      <c r="J2191" s="4">
        <v>44304</v>
      </c>
      <c r="K2191" s="3" t="s">
        <v>530</v>
      </c>
      <c r="L2191" s="17" t="str">
        <f t="shared" si="152"/>
        <v>18/04/2021 16:05</v>
      </c>
      <c r="M2191" s="4">
        <v>44304</v>
      </c>
      <c r="N2191" s="3" t="s">
        <v>17</v>
      </c>
      <c r="O2191" s="17" t="str">
        <f t="shared" si="153"/>
        <v>18/04/2021 18:00</v>
      </c>
      <c r="P2191" s="24">
        <f t="shared" si="154"/>
        <v>7.9861111109494232E-2</v>
      </c>
      <c r="Q2191" s="28">
        <v>0</v>
      </c>
      <c r="R2191" s="27">
        <f t="shared" si="155"/>
        <v>114.99999999767169</v>
      </c>
      <c r="S2191" s="3" t="s">
        <v>4</v>
      </c>
      <c r="T2191" s="3" t="s">
        <v>2739</v>
      </c>
      <c r="U2191" s="3" t="s">
        <v>2750</v>
      </c>
      <c r="V2191" s="3" t="s">
        <v>2779</v>
      </c>
      <c r="W2191" s="5">
        <v>0</v>
      </c>
      <c r="X2191" s="5">
        <v>0</v>
      </c>
      <c r="Y2191" s="5">
        <v>0</v>
      </c>
      <c r="Z2191" s="5">
        <v>0</v>
      </c>
      <c r="AA2191" s="5">
        <v>2</v>
      </c>
      <c r="AB2191" s="5">
        <v>6</v>
      </c>
      <c r="AC2191" s="5">
        <v>0</v>
      </c>
      <c r="AD2191" s="5">
        <v>0</v>
      </c>
      <c r="AE2191" s="2">
        <v>4</v>
      </c>
      <c r="AF2191" s="2">
        <v>0</v>
      </c>
      <c r="AG2191" s="2">
        <v>0</v>
      </c>
      <c r="AH2191" s="2">
        <v>0</v>
      </c>
      <c r="AI2191" s="2">
        <v>0</v>
      </c>
      <c r="AJ2191" s="2">
        <v>2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 t="s">
        <v>4</v>
      </c>
      <c r="AT2191" s="2" t="s">
        <v>4</v>
      </c>
    </row>
    <row r="2192" spans="1:46" x14ac:dyDescent="0.2">
      <c r="A2192" s="2">
        <v>1662326</v>
      </c>
      <c r="B2192" s="2">
        <v>853057</v>
      </c>
      <c r="C2192" s="7">
        <v>22.395329948649501</v>
      </c>
      <c r="D2192" s="7">
        <v>40.254139780845399</v>
      </c>
      <c r="E2192" s="19" t="s">
        <v>2736</v>
      </c>
      <c r="F2192" s="46">
        <f>INDEX(Δεδομένα!$P:$P,MATCH('2021'!E2192,Δεδομένα!$O:$O,0))</f>
        <v>67</v>
      </c>
      <c r="G2192" s="49" t="s">
        <v>2737</v>
      </c>
      <c r="H2192" s="51" t="str">
        <f>INDEX(Δεδομένα!B$1:B$51,MATCH('2021'!G2192,Δεδομένα!A$1:A$51,0))</f>
        <v>ΚΕΝΤΡΙΚΗΣ ΜΑΚΕΔΟΝΙΑΣ</v>
      </c>
      <c r="I2192" s="53">
        <f>INDEX(Δεδομένα!E$1:E$13,MATCH('2021'!H2192,Δεδομένα!D$1:D$13,0))</f>
        <v>3</v>
      </c>
      <c r="J2192" s="4">
        <v>44330</v>
      </c>
      <c r="K2192" s="3" t="s">
        <v>237</v>
      </c>
      <c r="L2192" s="17" t="str">
        <f t="shared" si="152"/>
        <v>14/05/2021 12:30</v>
      </c>
      <c r="M2192" s="4">
        <v>44330</v>
      </c>
      <c r="N2192" s="3" t="s">
        <v>531</v>
      </c>
      <c r="O2192" s="17" t="str">
        <f t="shared" si="153"/>
        <v>14/05/2021 14:10</v>
      </c>
      <c r="P2192" s="24">
        <f t="shared" si="154"/>
        <v>6.9444444445252884E-2</v>
      </c>
      <c r="Q2192" s="28">
        <v>0</v>
      </c>
      <c r="R2192" s="27">
        <f t="shared" si="155"/>
        <v>100.00000000116415</v>
      </c>
      <c r="S2192" s="3" t="s">
        <v>4</v>
      </c>
      <c r="T2192" s="3" t="s">
        <v>2739</v>
      </c>
      <c r="U2192" s="3" t="s">
        <v>2758</v>
      </c>
      <c r="V2192" s="3" t="s">
        <v>2780</v>
      </c>
      <c r="W2192" s="5">
        <v>0</v>
      </c>
      <c r="X2192" s="5">
        <v>6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2">
        <v>6</v>
      </c>
      <c r="AF2192" s="2">
        <v>0</v>
      </c>
      <c r="AG2192" s="2">
        <v>0</v>
      </c>
      <c r="AH2192" s="2">
        <v>0</v>
      </c>
      <c r="AI2192" s="2">
        <v>0</v>
      </c>
      <c r="AJ2192" s="2">
        <v>2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 t="s">
        <v>4</v>
      </c>
      <c r="AT2192" s="2" t="s">
        <v>4</v>
      </c>
    </row>
    <row r="2193" spans="1:46" x14ac:dyDescent="0.2">
      <c r="A2193" s="2">
        <v>1667914</v>
      </c>
      <c r="B2193" s="2">
        <v>858864</v>
      </c>
      <c r="C2193" s="7">
        <v>22.417115652129599</v>
      </c>
      <c r="D2193" s="7">
        <v>40.181098646552599</v>
      </c>
      <c r="E2193" s="19" t="s">
        <v>2736</v>
      </c>
      <c r="F2193" s="46">
        <f>INDEX(Δεδομένα!$P:$P,MATCH('2021'!E2193,Δεδομένα!$O:$O,0))</f>
        <v>67</v>
      </c>
      <c r="G2193" s="49" t="s">
        <v>2737</v>
      </c>
      <c r="H2193" s="51" t="str">
        <f>INDEX(Δεδομένα!B$1:B$51,MATCH('2021'!G2193,Δεδομένα!A$1:A$51,0))</f>
        <v>ΚΕΝΤΡΙΚΗΣ ΜΑΚΕΔΟΝΙΑΣ</v>
      </c>
      <c r="I2193" s="53">
        <f>INDEX(Δεδομένα!E$1:E$13,MATCH('2021'!H2193,Δεδομένα!D$1:D$13,0))</f>
        <v>3</v>
      </c>
      <c r="J2193" s="4">
        <v>44351</v>
      </c>
      <c r="K2193" s="3" t="s">
        <v>577</v>
      </c>
      <c r="L2193" s="17" t="str">
        <f t="shared" si="152"/>
        <v>04/06/2021 20:09</v>
      </c>
      <c r="M2193" s="4">
        <v>44351</v>
      </c>
      <c r="N2193" s="3" t="s">
        <v>521</v>
      </c>
      <c r="O2193" s="17" t="str">
        <f t="shared" si="153"/>
        <v>04/06/2021 22:00</v>
      </c>
      <c r="P2193" s="24">
        <f t="shared" si="154"/>
        <v>7.7083333329937886E-2</v>
      </c>
      <c r="Q2193" s="28">
        <v>0</v>
      </c>
      <c r="R2193" s="27">
        <f t="shared" si="155"/>
        <v>110.99999999511056</v>
      </c>
      <c r="S2193" s="3" t="s">
        <v>4</v>
      </c>
      <c r="T2193" s="3" t="s">
        <v>2747</v>
      </c>
      <c r="U2193" s="3" t="s">
        <v>2762</v>
      </c>
      <c r="V2193" s="3" t="s">
        <v>2781</v>
      </c>
      <c r="W2193" s="5">
        <v>0.5</v>
      </c>
      <c r="X2193" s="5">
        <v>0</v>
      </c>
      <c r="Y2193" s="5">
        <v>0</v>
      </c>
      <c r="Z2193" s="5">
        <v>1</v>
      </c>
      <c r="AA2193" s="5">
        <v>0</v>
      </c>
      <c r="AB2193" s="5">
        <v>0</v>
      </c>
      <c r="AC2193" s="5">
        <v>0</v>
      </c>
      <c r="AD2193" s="5">
        <v>0</v>
      </c>
      <c r="AE2193" s="2">
        <v>6</v>
      </c>
      <c r="AF2193" s="2">
        <v>0</v>
      </c>
      <c r="AG2193" s="2">
        <v>0</v>
      </c>
      <c r="AH2193" s="2">
        <v>0</v>
      </c>
      <c r="AI2193" s="2">
        <v>0</v>
      </c>
      <c r="AJ2193" s="2">
        <v>2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 t="s">
        <v>4</v>
      </c>
      <c r="AT2193" s="2" t="s">
        <v>4</v>
      </c>
    </row>
    <row r="2194" spans="1:46" x14ac:dyDescent="0.2">
      <c r="A2194" s="2">
        <v>1670501</v>
      </c>
      <c r="B2194" s="2">
        <v>860956</v>
      </c>
      <c r="C2194" s="7">
        <v>22.6178998431532</v>
      </c>
      <c r="D2194" s="7">
        <v>40.380016703441598</v>
      </c>
      <c r="E2194" s="19" t="s">
        <v>2736</v>
      </c>
      <c r="F2194" s="46">
        <f>INDEX(Δεδομένα!$P:$P,MATCH('2021'!E2194,Δεδομένα!$O:$O,0))</f>
        <v>67</v>
      </c>
      <c r="G2194" s="49" t="s">
        <v>2737</v>
      </c>
      <c r="H2194" s="51" t="str">
        <f>INDEX(Δεδομένα!B$1:B$51,MATCH('2021'!G2194,Δεδομένα!A$1:A$51,0))</f>
        <v>ΚΕΝΤΡΙΚΗΣ ΜΑΚΕΔΟΝΙΑΣ</v>
      </c>
      <c r="I2194" s="53">
        <f>INDEX(Δεδομένα!E$1:E$13,MATCH('2021'!H2194,Δεδομένα!D$1:D$13,0))</f>
        <v>3</v>
      </c>
      <c r="J2194" s="4">
        <v>44358</v>
      </c>
      <c r="K2194" s="3" t="s">
        <v>975</v>
      </c>
      <c r="L2194" s="17" t="str">
        <f t="shared" si="152"/>
        <v>11/06/2021 16:03</v>
      </c>
      <c r="M2194" s="4">
        <v>44358</v>
      </c>
      <c r="N2194" s="3" t="s">
        <v>462</v>
      </c>
      <c r="O2194" s="17" t="str">
        <f t="shared" si="153"/>
        <v>11/06/2021 17:50</v>
      </c>
      <c r="P2194" s="24">
        <f t="shared" si="154"/>
        <v>7.4305555557657499E-2</v>
      </c>
      <c r="Q2194" s="28">
        <v>0</v>
      </c>
      <c r="R2194" s="27">
        <f t="shared" si="155"/>
        <v>107.0000000030268</v>
      </c>
      <c r="S2194" s="3" t="s">
        <v>4</v>
      </c>
      <c r="T2194" s="3" t="s">
        <v>2782</v>
      </c>
      <c r="U2194" s="3" t="s">
        <v>2783</v>
      </c>
      <c r="V2194" s="3" t="s">
        <v>2784</v>
      </c>
      <c r="W2194" s="5">
        <v>0</v>
      </c>
      <c r="X2194" s="5">
        <v>0</v>
      </c>
      <c r="Y2194" s="5">
        <v>0</v>
      </c>
      <c r="Z2194" s="5">
        <v>5</v>
      </c>
      <c r="AA2194" s="5">
        <v>0</v>
      </c>
      <c r="AB2194" s="5">
        <v>0</v>
      </c>
      <c r="AC2194" s="5">
        <v>0</v>
      </c>
      <c r="AD2194" s="5">
        <v>0</v>
      </c>
      <c r="AE2194" s="2">
        <v>6</v>
      </c>
      <c r="AF2194" s="2">
        <v>0</v>
      </c>
      <c r="AG2194" s="2">
        <v>0</v>
      </c>
      <c r="AH2194" s="2">
        <v>0</v>
      </c>
      <c r="AI2194" s="2">
        <v>0</v>
      </c>
      <c r="AJ2194" s="2">
        <v>3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 t="s">
        <v>4</v>
      </c>
      <c r="AT2194" s="2" t="s">
        <v>4</v>
      </c>
    </row>
    <row r="2195" spans="1:46" x14ac:dyDescent="0.2">
      <c r="A2195" s="2">
        <v>1672785</v>
      </c>
      <c r="B2195" s="2">
        <v>861993</v>
      </c>
      <c r="C2195" s="7">
        <v>22.578060150146499</v>
      </c>
      <c r="D2195" s="7">
        <v>40.264328002929702</v>
      </c>
      <c r="E2195" s="19" t="s">
        <v>2736</v>
      </c>
      <c r="F2195" s="46">
        <f>INDEX(Δεδομένα!$P:$P,MATCH('2021'!E2195,Δεδομένα!$O:$O,0))</f>
        <v>67</v>
      </c>
      <c r="G2195" s="49" t="s">
        <v>2737</v>
      </c>
      <c r="H2195" s="51" t="str">
        <f>INDEX(Δεδομένα!B$1:B$51,MATCH('2021'!G2195,Δεδομένα!A$1:A$51,0))</f>
        <v>ΚΕΝΤΡΙΚΗΣ ΜΑΚΕΔΟΝΙΑΣ</v>
      </c>
      <c r="I2195" s="53">
        <f>INDEX(Δεδομένα!E$1:E$13,MATCH('2021'!H2195,Δεδομένα!D$1:D$13,0))</f>
        <v>3</v>
      </c>
      <c r="J2195" s="4">
        <v>44362</v>
      </c>
      <c r="K2195" s="3" t="s">
        <v>1018</v>
      </c>
      <c r="L2195" s="17" t="str">
        <f t="shared" si="152"/>
        <v>15/06/2021 15:35</v>
      </c>
      <c r="M2195" s="4">
        <v>44362</v>
      </c>
      <c r="N2195" s="3" t="s">
        <v>1028</v>
      </c>
      <c r="O2195" s="17" t="str">
        <f t="shared" si="153"/>
        <v>15/06/2021 16:18</v>
      </c>
      <c r="P2195" s="24">
        <f t="shared" si="154"/>
        <v>2.9861111113859806E-2</v>
      </c>
      <c r="Q2195" s="28">
        <v>0</v>
      </c>
      <c r="R2195" s="27">
        <f t="shared" si="155"/>
        <v>43.000000003958121</v>
      </c>
      <c r="S2195" s="3" t="s">
        <v>4</v>
      </c>
      <c r="T2195" s="3" t="s">
        <v>2739</v>
      </c>
      <c r="U2195" s="3" t="s">
        <v>2785</v>
      </c>
      <c r="V2195" s="3" t="s">
        <v>2786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3</v>
      </c>
      <c r="AC2195" s="5">
        <v>0</v>
      </c>
      <c r="AD2195" s="5">
        <v>0</v>
      </c>
      <c r="AE2195" s="2">
        <v>2</v>
      </c>
      <c r="AF2195" s="2">
        <v>0</v>
      </c>
      <c r="AG2195" s="2">
        <v>0</v>
      </c>
      <c r="AH2195" s="2">
        <v>0</v>
      </c>
      <c r="AI2195" s="2">
        <v>0</v>
      </c>
      <c r="AJ2195" s="2">
        <v>1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 t="s">
        <v>4</v>
      </c>
      <c r="AT2195" s="2" t="s">
        <v>4</v>
      </c>
    </row>
    <row r="2196" spans="1:46" x14ac:dyDescent="0.2">
      <c r="A2196" s="2">
        <v>1673368</v>
      </c>
      <c r="B2196" s="2">
        <v>862261</v>
      </c>
      <c r="C2196" s="7">
        <v>22.548610072883601</v>
      </c>
      <c r="D2196" s="7">
        <v>40.2872655342439</v>
      </c>
      <c r="E2196" s="19" t="s">
        <v>2736</v>
      </c>
      <c r="F2196" s="46">
        <f>INDEX(Δεδομένα!$P:$P,MATCH('2021'!E2196,Δεδομένα!$O:$O,0))</f>
        <v>67</v>
      </c>
      <c r="G2196" s="49" t="s">
        <v>2737</v>
      </c>
      <c r="H2196" s="51" t="str">
        <f>INDEX(Δεδομένα!B$1:B$51,MATCH('2021'!G2196,Δεδομένα!A$1:A$51,0))</f>
        <v>ΚΕΝΤΡΙΚΗΣ ΜΑΚΕΔΟΝΙΑΣ</v>
      </c>
      <c r="I2196" s="53">
        <f>INDEX(Δεδομένα!E$1:E$13,MATCH('2021'!H2196,Δεδομένα!D$1:D$13,0))</f>
        <v>3</v>
      </c>
      <c r="J2196" s="4">
        <v>44363</v>
      </c>
      <c r="K2196" s="3" t="s">
        <v>490</v>
      </c>
      <c r="L2196" s="17" t="str">
        <f t="shared" si="152"/>
        <v>16/06/2021 16:00</v>
      </c>
      <c r="M2196" s="4">
        <v>44363</v>
      </c>
      <c r="N2196" s="3" t="s">
        <v>745</v>
      </c>
      <c r="O2196" s="17" t="str">
        <f t="shared" si="153"/>
        <v>16/06/2021 16:35</v>
      </c>
      <c r="P2196" s="24">
        <f t="shared" si="154"/>
        <v>2.4305555554747116E-2</v>
      </c>
      <c r="Q2196" s="28">
        <v>0</v>
      </c>
      <c r="R2196" s="27">
        <f t="shared" si="155"/>
        <v>34.999999998835847</v>
      </c>
      <c r="S2196" s="3" t="s">
        <v>4</v>
      </c>
      <c r="T2196" s="3" t="s">
        <v>2739</v>
      </c>
      <c r="U2196" s="3" t="s">
        <v>2787</v>
      </c>
      <c r="V2196" s="3" t="s">
        <v>2788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3</v>
      </c>
      <c r="AC2196" s="5">
        <v>0</v>
      </c>
      <c r="AD2196" s="5">
        <v>0</v>
      </c>
      <c r="AE2196" s="2">
        <v>2</v>
      </c>
      <c r="AF2196" s="2">
        <v>0</v>
      </c>
      <c r="AG2196" s="2">
        <v>0</v>
      </c>
      <c r="AH2196" s="2">
        <v>0</v>
      </c>
      <c r="AI2196" s="2">
        <v>0</v>
      </c>
      <c r="AJ2196" s="2">
        <v>1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 t="s">
        <v>4</v>
      </c>
      <c r="AT2196" s="2" t="s">
        <v>4</v>
      </c>
    </row>
    <row r="2197" spans="1:46" x14ac:dyDescent="0.2">
      <c r="A2197" s="2">
        <v>1672798</v>
      </c>
      <c r="B2197" s="2">
        <v>826323</v>
      </c>
      <c r="D2197" s="2"/>
      <c r="E2197" s="19" t="s">
        <v>2736</v>
      </c>
      <c r="F2197" s="46">
        <f>INDEX(Δεδομένα!$P:$P,MATCH('2021'!E2197,Δεδομένα!$O:$O,0))</f>
        <v>67</v>
      </c>
      <c r="G2197" s="49" t="s">
        <v>2737</v>
      </c>
      <c r="H2197" s="51" t="str">
        <f>INDEX(Δεδομένα!B$1:B$51,MATCH('2021'!G2197,Δεδομένα!A$1:A$51,0))</f>
        <v>ΚΕΝΤΡΙΚΗΣ ΜΑΚΕΔΟΝΙΑΣ</v>
      </c>
      <c r="I2197" s="53">
        <f>INDEX(Δεδομένα!E$1:E$13,MATCH('2021'!H2197,Δεδομένα!D$1:D$13,0))</f>
        <v>3</v>
      </c>
      <c r="J2197" s="4">
        <v>44363</v>
      </c>
      <c r="K2197" s="3" t="s">
        <v>534</v>
      </c>
      <c r="L2197" s="17" t="str">
        <f t="shared" si="152"/>
        <v>16/06/2021 20:45</v>
      </c>
      <c r="M2197" s="4">
        <v>44363</v>
      </c>
      <c r="N2197" s="3" t="s">
        <v>2144</v>
      </c>
      <c r="O2197" s="17" t="str">
        <f t="shared" si="153"/>
        <v>16/06/2021 23:15</v>
      </c>
      <c r="P2197" s="24">
        <f t="shared" si="154"/>
        <v>0.10416666666424135</v>
      </c>
      <c r="Q2197" s="28">
        <v>0</v>
      </c>
      <c r="R2197" s="27">
        <f t="shared" si="155"/>
        <v>149.99999999650754</v>
      </c>
      <c r="S2197" s="3" t="s">
        <v>4</v>
      </c>
      <c r="T2197" s="3" t="s">
        <v>2747</v>
      </c>
      <c r="U2197" s="3" t="s">
        <v>2789</v>
      </c>
      <c r="V2197" s="3" t="s">
        <v>2790</v>
      </c>
      <c r="W2197" s="5">
        <v>0.5</v>
      </c>
      <c r="X2197" s="5">
        <v>0</v>
      </c>
      <c r="Y2197" s="5">
        <v>0</v>
      </c>
      <c r="Z2197" s="5">
        <v>1.5</v>
      </c>
      <c r="AA2197" s="5">
        <v>0</v>
      </c>
      <c r="AB2197" s="5">
        <v>0</v>
      </c>
      <c r="AC2197" s="5">
        <v>0</v>
      </c>
      <c r="AD2197" s="5">
        <v>0</v>
      </c>
      <c r="AE2197" s="2">
        <v>4</v>
      </c>
      <c r="AF2197" s="2">
        <v>0</v>
      </c>
      <c r="AG2197" s="2">
        <v>0</v>
      </c>
      <c r="AH2197" s="2">
        <v>0</v>
      </c>
      <c r="AI2197" s="2">
        <v>0</v>
      </c>
      <c r="AJ2197" s="2">
        <v>2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 t="s">
        <v>4</v>
      </c>
      <c r="AT2197" s="2" t="s">
        <v>4</v>
      </c>
    </row>
    <row r="2198" spans="1:46" x14ac:dyDescent="0.2">
      <c r="A2198" s="2">
        <v>1673375</v>
      </c>
      <c r="B2198" s="2">
        <v>862857</v>
      </c>
      <c r="C2198" s="7">
        <v>22.6012277824737</v>
      </c>
      <c r="D2198" s="7">
        <v>40.292489219743899</v>
      </c>
      <c r="E2198" s="19" t="s">
        <v>2736</v>
      </c>
      <c r="F2198" s="46">
        <f>INDEX(Δεδομένα!$P:$P,MATCH('2021'!E2198,Δεδομένα!$O:$O,0))</f>
        <v>67</v>
      </c>
      <c r="G2198" s="49" t="s">
        <v>2737</v>
      </c>
      <c r="H2198" s="51" t="str">
        <f>INDEX(Δεδομένα!B$1:B$51,MATCH('2021'!G2198,Δεδομένα!A$1:A$51,0))</f>
        <v>ΚΕΝΤΡΙΚΗΣ ΜΑΚΕΔΟΝΙΑΣ</v>
      </c>
      <c r="I2198" s="53">
        <f>INDEX(Δεδομένα!E$1:E$13,MATCH('2021'!H2198,Δεδομένα!D$1:D$13,0))</f>
        <v>3</v>
      </c>
      <c r="J2198" s="4">
        <v>44365</v>
      </c>
      <c r="K2198" s="3" t="s">
        <v>1214</v>
      </c>
      <c r="L2198" s="17" t="str">
        <f t="shared" si="152"/>
        <v>18/06/2021 18:36</v>
      </c>
      <c r="M2198" s="4">
        <v>44365</v>
      </c>
      <c r="N2198" s="3" t="s">
        <v>131</v>
      </c>
      <c r="O2198" s="17" t="str">
        <f t="shared" si="153"/>
        <v>18/06/2021 19:15</v>
      </c>
      <c r="P2198" s="24">
        <f t="shared" si="154"/>
        <v>2.7083333334303461E-2</v>
      </c>
      <c r="Q2198" s="28">
        <v>0</v>
      </c>
      <c r="R2198" s="27">
        <f t="shared" si="155"/>
        <v>39.000000001396984</v>
      </c>
      <c r="S2198" s="3" t="s">
        <v>4</v>
      </c>
      <c r="T2198" s="3" t="s">
        <v>2739</v>
      </c>
      <c r="U2198" s="3" t="s">
        <v>754</v>
      </c>
      <c r="V2198" s="3" t="s">
        <v>749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8</v>
      </c>
      <c r="AC2198" s="5">
        <v>0</v>
      </c>
      <c r="AD2198" s="5">
        <v>0</v>
      </c>
      <c r="AE2198" s="2">
        <v>3</v>
      </c>
      <c r="AF2198" s="2">
        <v>0</v>
      </c>
      <c r="AG2198" s="2">
        <v>0</v>
      </c>
      <c r="AH2198" s="2">
        <v>0</v>
      </c>
      <c r="AI2198" s="2">
        <v>0</v>
      </c>
      <c r="AJ2198" s="2">
        <v>1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 t="s">
        <v>4</v>
      </c>
      <c r="AT2198" s="2" t="s">
        <v>4</v>
      </c>
    </row>
    <row r="2199" spans="1:46" x14ac:dyDescent="0.2">
      <c r="A2199" s="2">
        <v>1672722</v>
      </c>
      <c r="B2199" s="2">
        <v>861495</v>
      </c>
      <c r="C2199" s="7">
        <v>22.5503165996282</v>
      </c>
      <c r="D2199" s="7">
        <v>40.291065237378703</v>
      </c>
      <c r="E2199" s="19" t="s">
        <v>2736</v>
      </c>
      <c r="F2199" s="46">
        <f>INDEX(Δεδομένα!$P:$P,MATCH('2021'!E2199,Δεδομένα!$O:$O,0))</f>
        <v>67</v>
      </c>
      <c r="G2199" s="49" t="s">
        <v>2737</v>
      </c>
      <c r="H2199" s="51" t="str">
        <f>INDEX(Δεδομένα!B$1:B$51,MATCH('2021'!G2199,Δεδομένα!A$1:A$51,0))</f>
        <v>ΚΕΝΤΡΙΚΗΣ ΜΑΚΕΔΟΝΙΑΣ</v>
      </c>
      <c r="I2199" s="53">
        <f>INDEX(Δεδομένα!E$1:E$13,MATCH('2021'!H2199,Δεδομένα!D$1:D$13,0))</f>
        <v>3</v>
      </c>
      <c r="J2199" s="4">
        <v>44368</v>
      </c>
      <c r="K2199" s="3" t="s">
        <v>672</v>
      </c>
      <c r="L2199" s="17" t="str">
        <f t="shared" si="152"/>
        <v>21/06/2021 15:21</v>
      </c>
      <c r="M2199" s="4">
        <v>44368</v>
      </c>
      <c r="N2199" s="3" t="s">
        <v>221</v>
      </c>
      <c r="O2199" s="17" t="str">
        <f t="shared" si="153"/>
        <v>21/06/2021 16:15</v>
      </c>
      <c r="P2199" s="24">
        <f t="shared" si="154"/>
        <v>3.7500000005820766E-2</v>
      </c>
      <c r="Q2199" s="28">
        <v>0</v>
      </c>
      <c r="R2199" s="27">
        <f t="shared" si="155"/>
        <v>54.000000008381903</v>
      </c>
      <c r="S2199" s="3" t="s">
        <v>4</v>
      </c>
      <c r="T2199" s="3" t="s">
        <v>2739</v>
      </c>
      <c r="U2199" s="3" t="s">
        <v>2785</v>
      </c>
      <c r="V2199" s="3" t="s">
        <v>2791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2</v>
      </c>
      <c r="AC2199" s="5">
        <v>0</v>
      </c>
      <c r="AD2199" s="5">
        <v>0</v>
      </c>
      <c r="AE2199" s="2">
        <v>3</v>
      </c>
      <c r="AF2199" s="2">
        <v>0</v>
      </c>
      <c r="AG2199" s="2">
        <v>0</v>
      </c>
      <c r="AH2199" s="2">
        <v>0</v>
      </c>
      <c r="AI2199" s="2">
        <v>0</v>
      </c>
      <c r="AJ2199" s="2">
        <v>1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 t="s">
        <v>4</v>
      </c>
      <c r="AT2199" s="2" t="s">
        <v>4</v>
      </c>
    </row>
    <row r="2200" spans="1:46" x14ac:dyDescent="0.2">
      <c r="A2200" s="2">
        <v>1673421</v>
      </c>
      <c r="B2200" s="2">
        <v>864523</v>
      </c>
      <c r="C2200" s="7">
        <v>22.496891021728501</v>
      </c>
      <c r="D2200" s="7">
        <v>40.224372863769503</v>
      </c>
      <c r="E2200" s="19" t="s">
        <v>2736</v>
      </c>
      <c r="F2200" s="46">
        <f>INDEX(Δεδομένα!$P:$P,MATCH('2021'!E2200,Δεδομένα!$O:$O,0))</f>
        <v>67</v>
      </c>
      <c r="G2200" s="49" t="s">
        <v>2737</v>
      </c>
      <c r="H2200" s="51" t="str">
        <f>INDEX(Δεδομένα!B$1:B$51,MATCH('2021'!G2200,Δεδομένα!A$1:A$51,0))</f>
        <v>ΚΕΝΤΡΙΚΗΣ ΜΑΚΕΔΟΝΙΑΣ</v>
      </c>
      <c r="I2200" s="53">
        <f>INDEX(Δεδομένα!E$1:E$13,MATCH('2021'!H2200,Δεδομένα!D$1:D$13,0))</f>
        <v>3</v>
      </c>
      <c r="J2200" s="4">
        <v>44371</v>
      </c>
      <c r="K2200" s="3" t="s">
        <v>59</v>
      </c>
      <c r="L2200" s="17" t="str">
        <f t="shared" si="152"/>
        <v>24/06/2021 13:34</v>
      </c>
      <c r="M2200" s="4">
        <v>44371</v>
      </c>
      <c r="N2200" s="3" t="s">
        <v>992</v>
      </c>
      <c r="O2200" s="17" t="str">
        <f t="shared" si="153"/>
        <v>24/06/2021 14:27</v>
      </c>
      <c r="P2200" s="24">
        <f t="shared" si="154"/>
        <v>3.6805555551836733E-2</v>
      </c>
      <c r="Q2200" s="28">
        <v>0</v>
      </c>
      <c r="R2200" s="27">
        <f t="shared" si="155"/>
        <v>52.999999994644895</v>
      </c>
      <c r="S2200" s="3" t="s">
        <v>4</v>
      </c>
      <c r="T2200" s="3" t="s">
        <v>2747</v>
      </c>
      <c r="U2200" s="3" t="s">
        <v>4</v>
      </c>
      <c r="V2200" s="3" t="s">
        <v>2792</v>
      </c>
      <c r="W2200" s="5">
        <v>0</v>
      </c>
      <c r="X2200" s="5">
        <v>0</v>
      </c>
      <c r="Y2200" s="5">
        <v>0</v>
      </c>
      <c r="Z2200" s="5">
        <v>0.3</v>
      </c>
      <c r="AA2200" s="5">
        <v>0</v>
      </c>
      <c r="AB2200" s="5">
        <v>0</v>
      </c>
      <c r="AC2200" s="5">
        <v>0</v>
      </c>
      <c r="AD2200" s="5">
        <v>0</v>
      </c>
      <c r="AE2200" s="2">
        <v>3</v>
      </c>
      <c r="AF2200" s="2">
        <v>0</v>
      </c>
      <c r="AG2200" s="2">
        <v>0</v>
      </c>
      <c r="AH2200" s="2">
        <v>0</v>
      </c>
      <c r="AI2200" s="2">
        <v>0</v>
      </c>
      <c r="AJ2200" s="2">
        <v>1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 t="s">
        <v>4</v>
      </c>
      <c r="AT2200" s="2" t="s">
        <v>4</v>
      </c>
    </row>
    <row r="2201" spans="1:46" x14ac:dyDescent="0.2">
      <c r="A2201" s="2">
        <v>1673408</v>
      </c>
      <c r="B2201" s="2">
        <v>864852</v>
      </c>
      <c r="D2201" s="2"/>
      <c r="E2201" s="19" t="s">
        <v>2736</v>
      </c>
      <c r="F2201" s="46">
        <f>INDEX(Δεδομένα!$P:$P,MATCH('2021'!E2201,Δεδομένα!$O:$O,0))</f>
        <v>67</v>
      </c>
      <c r="G2201" s="49" t="s">
        <v>2737</v>
      </c>
      <c r="H2201" s="51" t="str">
        <f>INDEX(Δεδομένα!B$1:B$51,MATCH('2021'!G2201,Δεδομένα!A$1:A$51,0))</f>
        <v>ΚΕΝΤΡΙΚΗΣ ΜΑΚΕΔΟΝΙΑΣ</v>
      </c>
      <c r="I2201" s="53">
        <f>INDEX(Δεδομένα!E$1:E$13,MATCH('2021'!H2201,Δεδομένα!D$1:D$13,0))</f>
        <v>3</v>
      </c>
      <c r="J2201" s="4">
        <v>44372</v>
      </c>
      <c r="K2201" s="3" t="s">
        <v>266</v>
      </c>
      <c r="L2201" s="17" t="str">
        <f t="shared" si="152"/>
        <v>25/06/2021 14:24</v>
      </c>
      <c r="M2201" s="4">
        <v>44372</v>
      </c>
      <c r="N2201" s="3" t="s">
        <v>146</v>
      </c>
      <c r="O2201" s="17" t="str">
        <f t="shared" si="153"/>
        <v>25/06/2021 16:30</v>
      </c>
      <c r="P2201" s="24">
        <f t="shared" si="154"/>
        <v>8.7500000001455192E-2</v>
      </c>
      <c r="Q2201" s="28">
        <v>0</v>
      </c>
      <c r="R2201" s="27">
        <f t="shared" si="155"/>
        <v>126.00000000209548</v>
      </c>
      <c r="S2201" s="3" t="s">
        <v>4</v>
      </c>
      <c r="T2201" s="3" t="s">
        <v>2739</v>
      </c>
      <c r="U2201" s="3" t="s">
        <v>2750</v>
      </c>
      <c r="V2201" s="3" t="s">
        <v>2793</v>
      </c>
      <c r="W2201" s="5">
        <v>0</v>
      </c>
      <c r="X2201" s="5">
        <v>0</v>
      </c>
      <c r="Y2201" s="5">
        <v>0</v>
      </c>
      <c r="Z2201" s="5">
        <v>10</v>
      </c>
      <c r="AA2201" s="5">
        <v>0</v>
      </c>
      <c r="AB2201" s="5">
        <v>0</v>
      </c>
      <c r="AC2201" s="5">
        <v>0</v>
      </c>
      <c r="AD2201" s="5">
        <v>0</v>
      </c>
      <c r="AE2201" s="2">
        <v>13</v>
      </c>
      <c r="AF2201" s="2">
        <v>0</v>
      </c>
      <c r="AG2201" s="2">
        <v>0</v>
      </c>
      <c r="AH2201" s="2">
        <v>0</v>
      </c>
      <c r="AI2201" s="2">
        <v>0</v>
      </c>
      <c r="AJ2201" s="2">
        <v>6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 t="s">
        <v>4</v>
      </c>
      <c r="AT2201" s="2" t="s">
        <v>4</v>
      </c>
    </row>
    <row r="2202" spans="1:46" x14ac:dyDescent="0.2">
      <c r="A2202" s="2">
        <v>1673587</v>
      </c>
      <c r="B2202" s="2">
        <v>865515</v>
      </c>
      <c r="C2202" s="7">
        <v>22.5345187829884</v>
      </c>
      <c r="D2202" s="7">
        <v>40.207294245929702</v>
      </c>
      <c r="E2202" s="19" t="s">
        <v>2736</v>
      </c>
      <c r="F2202" s="46">
        <f>INDEX(Δεδομένα!$P:$P,MATCH('2021'!E2202,Δεδομένα!$O:$O,0))</f>
        <v>67</v>
      </c>
      <c r="G2202" s="49" t="s">
        <v>2737</v>
      </c>
      <c r="H2202" s="51" t="str">
        <f>INDEX(Δεδομένα!B$1:B$51,MATCH('2021'!G2202,Δεδομένα!A$1:A$51,0))</f>
        <v>ΚΕΝΤΡΙΚΗΣ ΜΑΚΕΔΟΝΙΑΣ</v>
      </c>
      <c r="I2202" s="53">
        <f>INDEX(Δεδομένα!E$1:E$13,MATCH('2021'!H2202,Δεδομένα!D$1:D$13,0))</f>
        <v>3</v>
      </c>
      <c r="J2202" s="4">
        <v>44374</v>
      </c>
      <c r="K2202" s="3" t="s">
        <v>593</v>
      </c>
      <c r="L2202" s="17" t="str">
        <f t="shared" si="152"/>
        <v>27/06/2021 11:44</v>
      </c>
      <c r="M2202" s="4">
        <v>44374</v>
      </c>
      <c r="N2202" s="3" t="s">
        <v>140</v>
      </c>
      <c r="O2202" s="17" t="str">
        <f t="shared" si="153"/>
        <v>27/06/2021 12:21</v>
      </c>
      <c r="P2202" s="24">
        <f t="shared" si="154"/>
        <v>2.569444444088731E-2</v>
      </c>
      <c r="Q2202" s="28">
        <v>0</v>
      </c>
      <c r="R2202" s="27">
        <f t="shared" si="155"/>
        <v>36.999999994877726</v>
      </c>
      <c r="S2202" s="3" t="s">
        <v>4</v>
      </c>
      <c r="T2202" s="3" t="s">
        <v>2747</v>
      </c>
      <c r="U2202" s="3" t="s">
        <v>123</v>
      </c>
      <c r="V2202" s="3" t="s">
        <v>2794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5</v>
      </c>
      <c r="AC2202" s="5">
        <v>0</v>
      </c>
      <c r="AD2202" s="5">
        <v>0</v>
      </c>
      <c r="AE2202" s="2">
        <v>3</v>
      </c>
      <c r="AF2202" s="2">
        <v>0</v>
      </c>
      <c r="AG2202" s="2">
        <v>0</v>
      </c>
      <c r="AH2202" s="2">
        <v>0</v>
      </c>
      <c r="AI2202" s="2">
        <v>0</v>
      </c>
      <c r="AJ2202" s="2">
        <v>1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 t="s">
        <v>4</v>
      </c>
      <c r="AT2202" s="2" t="s">
        <v>4</v>
      </c>
    </row>
    <row r="2203" spans="1:46" x14ac:dyDescent="0.2">
      <c r="A2203" s="2">
        <v>1673591</v>
      </c>
      <c r="B2203" s="2">
        <v>865547</v>
      </c>
      <c r="C2203" s="7">
        <v>22.6036298382976</v>
      </c>
      <c r="D2203" s="7">
        <v>40.327241134500099</v>
      </c>
      <c r="E2203" s="19" t="s">
        <v>2736</v>
      </c>
      <c r="F2203" s="46">
        <f>INDEX(Δεδομένα!$P:$P,MATCH('2021'!E2203,Δεδομένα!$O:$O,0))</f>
        <v>67</v>
      </c>
      <c r="G2203" s="49" t="s">
        <v>2737</v>
      </c>
      <c r="H2203" s="51" t="str">
        <f>INDEX(Δεδομένα!B$1:B$51,MATCH('2021'!G2203,Δεδομένα!A$1:A$51,0))</f>
        <v>ΚΕΝΤΡΙΚΗΣ ΜΑΚΕΔΟΝΙΑΣ</v>
      </c>
      <c r="I2203" s="53">
        <f>INDEX(Δεδομένα!E$1:E$13,MATCH('2021'!H2203,Δεδομένα!D$1:D$13,0))</f>
        <v>3</v>
      </c>
      <c r="J2203" s="4">
        <v>44374</v>
      </c>
      <c r="K2203" s="3" t="s">
        <v>101</v>
      </c>
      <c r="L2203" s="17" t="str">
        <f t="shared" si="152"/>
        <v>27/06/2021 13:28</v>
      </c>
      <c r="M2203" s="4">
        <v>44374</v>
      </c>
      <c r="N2203" s="3" t="s">
        <v>1234</v>
      </c>
      <c r="O2203" s="17" t="str">
        <f t="shared" si="153"/>
        <v>27/06/2021 17:43</v>
      </c>
      <c r="P2203" s="24">
        <f t="shared" si="154"/>
        <v>0.17708333332848269</v>
      </c>
      <c r="Q2203" s="28">
        <v>0</v>
      </c>
      <c r="R2203" s="27">
        <f t="shared" si="155"/>
        <v>254.99999999301508</v>
      </c>
      <c r="S2203" s="3" t="s">
        <v>4</v>
      </c>
      <c r="T2203" s="3" t="s">
        <v>2739</v>
      </c>
      <c r="U2203" s="3" t="s">
        <v>2755</v>
      </c>
      <c r="V2203" s="3" t="s">
        <v>2795</v>
      </c>
      <c r="W2203" s="5">
        <v>0</v>
      </c>
      <c r="X2203" s="5">
        <v>0</v>
      </c>
      <c r="Y2203" s="5">
        <v>0</v>
      </c>
      <c r="Z2203" s="5">
        <v>5</v>
      </c>
      <c r="AA2203" s="5">
        <v>0</v>
      </c>
      <c r="AB2203" s="5">
        <v>0</v>
      </c>
      <c r="AC2203" s="5">
        <v>0</v>
      </c>
      <c r="AD2203" s="5">
        <v>0</v>
      </c>
      <c r="AE2203" s="2">
        <v>5</v>
      </c>
      <c r="AF2203" s="2">
        <v>0</v>
      </c>
      <c r="AG2203" s="2">
        <v>0</v>
      </c>
      <c r="AH2203" s="2">
        <v>0</v>
      </c>
      <c r="AI2203" s="2">
        <v>0</v>
      </c>
      <c r="AJ2203" s="2">
        <v>2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 t="s">
        <v>4</v>
      </c>
      <c r="AT2203" s="2" t="s">
        <v>4</v>
      </c>
    </row>
    <row r="2204" spans="1:46" x14ac:dyDescent="0.2">
      <c r="A2204" s="2">
        <v>1673695</v>
      </c>
      <c r="B2204" s="2">
        <v>865954</v>
      </c>
      <c r="C2204" s="7">
        <v>22.601963099166401</v>
      </c>
      <c r="D2204" s="7">
        <v>40.293457023461002</v>
      </c>
      <c r="E2204" s="19" t="s">
        <v>2736</v>
      </c>
      <c r="F2204" s="46">
        <f>INDEX(Δεδομένα!$P:$P,MATCH('2021'!E2204,Δεδομένα!$O:$O,0))</f>
        <v>67</v>
      </c>
      <c r="G2204" s="49" t="s">
        <v>2737</v>
      </c>
      <c r="H2204" s="51" t="str">
        <f>INDEX(Δεδομένα!B$1:B$51,MATCH('2021'!G2204,Δεδομένα!A$1:A$51,0))</f>
        <v>ΚΕΝΤΡΙΚΗΣ ΜΑΚΕΔΟΝΙΑΣ</v>
      </c>
      <c r="I2204" s="53">
        <f>INDEX(Δεδομένα!E$1:E$13,MATCH('2021'!H2204,Δεδομένα!D$1:D$13,0))</f>
        <v>3</v>
      </c>
      <c r="J2204" s="4">
        <v>44375</v>
      </c>
      <c r="K2204" s="3" t="s">
        <v>1041</v>
      </c>
      <c r="L2204" s="17" t="str">
        <f t="shared" si="152"/>
        <v>28/06/2021 19:17</v>
      </c>
      <c r="M2204" s="4">
        <v>44375</v>
      </c>
      <c r="N2204" s="3" t="s">
        <v>497</v>
      </c>
      <c r="O2204" s="17" t="str">
        <f t="shared" si="153"/>
        <v>28/06/2021 21:00</v>
      </c>
      <c r="P2204" s="24">
        <f t="shared" si="154"/>
        <v>7.1527777778101154E-2</v>
      </c>
      <c r="Q2204" s="28">
        <v>0</v>
      </c>
      <c r="R2204" s="27">
        <f t="shared" si="155"/>
        <v>103.00000000046566</v>
      </c>
      <c r="S2204" s="3" t="s">
        <v>4</v>
      </c>
      <c r="T2204" s="3" t="s">
        <v>2739</v>
      </c>
      <c r="U2204" s="3" t="s">
        <v>2755</v>
      </c>
      <c r="V2204" s="3" t="s">
        <v>2796</v>
      </c>
      <c r="W2204" s="5">
        <v>0</v>
      </c>
      <c r="X2204" s="5">
        <v>0</v>
      </c>
      <c r="Y2204" s="5">
        <v>0</v>
      </c>
      <c r="Z2204" s="5">
        <v>0</v>
      </c>
      <c r="AA2204" s="5">
        <v>1</v>
      </c>
      <c r="AB2204" s="5">
        <v>7</v>
      </c>
      <c r="AC2204" s="5">
        <v>10</v>
      </c>
      <c r="AD2204" s="5">
        <v>0</v>
      </c>
      <c r="AE2204" s="2">
        <v>3</v>
      </c>
      <c r="AF2204" s="2">
        <v>0</v>
      </c>
      <c r="AG2204" s="2">
        <v>0</v>
      </c>
      <c r="AH2204" s="2">
        <v>0</v>
      </c>
      <c r="AI2204" s="2">
        <v>0</v>
      </c>
      <c r="AJ2204" s="2">
        <v>1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 t="s">
        <v>4</v>
      </c>
      <c r="AT2204" s="2" t="s">
        <v>4</v>
      </c>
    </row>
    <row r="2205" spans="1:46" x14ac:dyDescent="0.2">
      <c r="A2205" s="2">
        <v>1674413</v>
      </c>
      <c r="B2205" s="2">
        <v>866468</v>
      </c>
      <c r="C2205" s="7">
        <v>22.5454241324998</v>
      </c>
      <c r="D2205" s="7">
        <v>40.230502906300103</v>
      </c>
      <c r="E2205" s="19" t="s">
        <v>2736</v>
      </c>
      <c r="F2205" s="46">
        <f>INDEX(Δεδομένα!$P:$P,MATCH('2021'!E2205,Δεδομένα!$O:$O,0))</f>
        <v>67</v>
      </c>
      <c r="G2205" s="49" t="s">
        <v>2737</v>
      </c>
      <c r="H2205" s="51" t="str">
        <f>INDEX(Δεδομένα!B$1:B$51,MATCH('2021'!G2205,Δεδομένα!A$1:A$51,0))</f>
        <v>ΚΕΝΤΡΙΚΗΣ ΜΑΚΕΔΟΝΙΑΣ</v>
      </c>
      <c r="I2205" s="53">
        <f>INDEX(Δεδομένα!E$1:E$13,MATCH('2021'!H2205,Δεδομένα!D$1:D$13,0))</f>
        <v>3</v>
      </c>
      <c r="J2205" s="4">
        <v>44377</v>
      </c>
      <c r="K2205" s="3" t="s">
        <v>944</v>
      </c>
      <c r="L2205" s="17" t="str">
        <f t="shared" si="152"/>
        <v>30/06/2021 12:44</v>
      </c>
      <c r="M2205" s="4">
        <v>44377</v>
      </c>
      <c r="N2205" s="3" t="s">
        <v>555</v>
      </c>
      <c r="O2205" s="17" t="str">
        <f t="shared" si="153"/>
        <v>30/06/2021 13:30</v>
      </c>
      <c r="P2205" s="24">
        <f t="shared" si="154"/>
        <v>3.1944444446708076E-2</v>
      </c>
      <c r="Q2205" s="28">
        <v>0</v>
      </c>
      <c r="R2205" s="27">
        <f t="shared" si="155"/>
        <v>46.000000003259629</v>
      </c>
      <c r="S2205" s="3" t="s">
        <v>4</v>
      </c>
      <c r="T2205" s="3" t="s">
        <v>2739</v>
      </c>
      <c r="U2205" s="3" t="s">
        <v>2750</v>
      </c>
      <c r="V2205" s="3" t="s">
        <v>2797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0.5</v>
      </c>
      <c r="AC2205" s="5">
        <v>7</v>
      </c>
      <c r="AD2205" s="5">
        <v>0</v>
      </c>
      <c r="AE2205" s="2">
        <v>3</v>
      </c>
      <c r="AF2205" s="2">
        <v>0</v>
      </c>
      <c r="AG2205" s="2">
        <v>0</v>
      </c>
      <c r="AH2205" s="2">
        <v>0</v>
      </c>
      <c r="AI2205" s="2">
        <v>0</v>
      </c>
      <c r="AJ2205" s="2">
        <v>1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 t="s">
        <v>4</v>
      </c>
      <c r="AT2205" s="2" t="s">
        <v>4</v>
      </c>
    </row>
    <row r="2206" spans="1:46" x14ac:dyDescent="0.2">
      <c r="A2206" s="2">
        <v>1674423</v>
      </c>
      <c r="B2206" s="2">
        <v>866583</v>
      </c>
      <c r="C2206" s="7">
        <v>22.5018522215003</v>
      </c>
      <c r="D2206" s="7">
        <v>40.292593532565903</v>
      </c>
      <c r="E2206" s="19" t="s">
        <v>2736</v>
      </c>
      <c r="F2206" s="46">
        <f>INDEX(Δεδομένα!$P:$P,MATCH('2021'!E2206,Δεδομένα!$O:$O,0))</f>
        <v>67</v>
      </c>
      <c r="G2206" s="49" t="s">
        <v>2737</v>
      </c>
      <c r="H2206" s="51" t="str">
        <f>INDEX(Δεδομένα!B$1:B$51,MATCH('2021'!G2206,Δεδομένα!A$1:A$51,0))</f>
        <v>ΚΕΝΤΡΙΚΗΣ ΜΑΚΕΔΟΝΙΑΣ</v>
      </c>
      <c r="I2206" s="53">
        <f>INDEX(Δεδομένα!E$1:E$13,MATCH('2021'!H2206,Δεδομένα!D$1:D$13,0))</f>
        <v>3</v>
      </c>
      <c r="J2206" s="4">
        <v>44377</v>
      </c>
      <c r="K2206" s="3" t="s">
        <v>845</v>
      </c>
      <c r="L2206" s="17" t="str">
        <f t="shared" si="152"/>
        <v>30/06/2021 17:39</v>
      </c>
      <c r="M2206" s="4">
        <v>44377</v>
      </c>
      <c r="N2206" s="3" t="s">
        <v>102</v>
      </c>
      <c r="O2206" s="17" t="str">
        <f t="shared" si="153"/>
        <v>30/06/2021 18:35</v>
      </c>
      <c r="P2206" s="24">
        <f t="shared" si="154"/>
        <v>3.8888888884685002E-2</v>
      </c>
      <c r="Q2206" s="28">
        <v>0</v>
      </c>
      <c r="R2206" s="27">
        <f t="shared" si="155"/>
        <v>55.999999993946403</v>
      </c>
      <c r="S2206" s="3" t="s">
        <v>4</v>
      </c>
      <c r="T2206" s="3" t="s">
        <v>2739</v>
      </c>
      <c r="U2206" s="3" t="s">
        <v>2798</v>
      </c>
      <c r="V2206" s="3" t="s">
        <v>2799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15</v>
      </c>
      <c r="AD2206" s="5">
        <v>0</v>
      </c>
      <c r="AE2206" s="2">
        <v>6</v>
      </c>
      <c r="AF2206" s="2">
        <v>0</v>
      </c>
      <c r="AG2206" s="2">
        <v>0</v>
      </c>
      <c r="AH2206" s="2">
        <v>0</v>
      </c>
      <c r="AI2206" s="2">
        <v>0</v>
      </c>
      <c r="AJ2206" s="2">
        <v>2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 t="s">
        <v>4</v>
      </c>
      <c r="AT2206" s="2" t="s">
        <v>4</v>
      </c>
    </row>
    <row r="2207" spans="1:46" x14ac:dyDescent="0.2">
      <c r="A2207" s="2">
        <v>1675983</v>
      </c>
      <c r="B2207" s="2">
        <v>867463</v>
      </c>
      <c r="C2207" s="7">
        <v>22.622032925809499</v>
      </c>
      <c r="D2207" s="7">
        <v>40.344314927787501</v>
      </c>
      <c r="E2207" s="19" t="s">
        <v>2736</v>
      </c>
      <c r="F2207" s="46">
        <f>INDEX(Δεδομένα!$P:$P,MATCH('2021'!E2207,Δεδομένα!$O:$O,0))</f>
        <v>67</v>
      </c>
      <c r="G2207" s="49" t="s">
        <v>2737</v>
      </c>
      <c r="H2207" s="51" t="str">
        <f>INDEX(Δεδομένα!B$1:B$51,MATCH('2021'!G2207,Δεδομένα!A$1:A$51,0))</f>
        <v>ΚΕΝΤΡΙΚΗΣ ΜΑΚΕΔΟΝΙΑΣ</v>
      </c>
      <c r="I2207" s="53">
        <f>INDEX(Δεδομένα!E$1:E$13,MATCH('2021'!H2207,Δεδομένα!D$1:D$13,0))</f>
        <v>3</v>
      </c>
      <c r="J2207" s="4">
        <v>44379</v>
      </c>
      <c r="K2207" s="3" t="s">
        <v>2800</v>
      </c>
      <c r="L2207" s="17" t="str">
        <f t="shared" si="152"/>
        <v>02/07/2021 08:09</v>
      </c>
      <c r="M2207" s="4">
        <v>44379</v>
      </c>
      <c r="N2207" s="3" t="s">
        <v>273</v>
      </c>
      <c r="O2207" s="17" t="str">
        <f t="shared" si="153"/>
        <v>02/07/2021 09:50</v>
      </c>
      <c r="P2207" s="24">
        <f t="shared" si="154"/>
        <v>7.0138888884685002E-2</v>
      </c>
      <c r="Q2207" s="28">
        <v>0</v>
      </c>
      <c r="R2207" s="27">
        <f t="shared" si="155"/>
        <v>100.9999999939464</v>
      </c>
      <c r="S2207" s="3" t="s">
        <v>4</v>
      </c>
      <c r="T2207" s="3" t="s">
        <v>2782</v>
      </c>
      <c r="U2207" s="3" t="s">
        <v>2801</v>
      </c>
      <c r="V2207" s="3" t="s">
        <v>2802</v>
      </c>
      <c r="W2207" s="5">
        <v>0</v>
      </c>
      <c r="X2207" s="5">
        <v>0</v>
      </c>
      <c r="Y2207" s="5">
        <v>0</v>
      </c>
      <c r="Z2207" s="5">
        <v>0.15</v>
      </c>
      <c r="AA2207" s="5">
        <v>0</v>
      </c>
      <c r="AB2207" s="5">
        <v>8</v>
      </c>
      <c r="AC2207" s="5">
        <v>0</v>
      </c>
      <c r="AD2207" s="5">
        <v>0</v>
      </c>
      <c r="AE2207" s="2">
        <v>2</v>
      </c>
      <c r="AF2207" s="2">
        <v>0</v>
      </c>
      <c r="AG2207" s="2">
        <v>0</v>
      </c>
      <c r="AH2207" s="2">
        <v>0</v>
      </c>
      <c r="AI2207" s="2">
        <v>0</v>
      </c>
      <c r="AJ2207" s="2">
        <v>1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</row>
    <row r="2208" spans="1:46" x14ac:dyDescent="0.2">
      <c r="A2208" s="2">
        <v>1676001</v>
      </c>
      <c r="B2208" s="2">
        <v>867334</v>
      </c>
      <c r="C2208" s="7">
        <v>22.5757505731032</v>
      </c>
      <c r="D2208" s="7">
        <v>40.237399457036602</v>
      </c>
      <c r="E2208" s="19" t="s">
        <v>2736</v>
      </c>
      <c r="F2208" s="46">
        <f>INDEX(Δεδομένα!$P:$P,MATCH('2021'!E2208,Δεδομένα!$O:$O,0))</f>
        <v>67</v>
      </c>
      <c r="G2208" s="49" t="s">
        <v>2737</v>
      </c>
      <c r="H2208" s="51" t="str">
        <f>INDEX(Δεδομένα!B$1:B$51,MATCH('2021'!G2208,Δεδομένα!A$1:A$51,0))</f>
        <v>ΚΕΝΤΡΙΚΗΣ ΜΑΚΕΔΟΝΙΑΣ</v>
      </c>
      <c r="I2208" s="53">
        <f>INDEX(Δεδομένα!E$1:E$13,MATCH('2021'!H2208,Δεδομένα!D$1:D$13,0))</f>
        <v>3</v>
      </c>
      <c r="J2208" s="4">
        <v>44379</v>
      </c>
      <c r="K2208" s="3" t="s">
        <v>363</v>
      </c>
      <c r="L2208" s="17" t="str">
        <f t="shared" si="152"/>
        <v>02/07/2021 16:24</v>
      </c>
      <c r="M2208" s="4">
        <v>44379</v>
      </c>
      <c r="N2208" s="3" t="s">
        <v>46</v>
      </c>
      <c r="O2208" s="17" t="str">
        <f t="shared" si="153"/>
        <v>02/07/2021 16:55</v>
      </c>
      <c r="P2208" s="24">
        <f t="shared" si="154"/>
        <v>2.1527777775190771E-2</v>
      </c>
      <c r="Q2208" s="28">
        <v>0</v>
      </c>
      <c r="R2208" s="27">
        <f t="shared" si="155"/>
        <v>30.99999999627471</v>
      </c>
      <c r="S2208" s="3" t="s">
        <v>4</v>
      </c>
      <c r="T2208" s="3" t="s">
        <v>2739</v>
      </c>
      <c r="U2208" s="3" t="s">
        <v>2750</v>
      </c>
      <c r="V2208" s="3" t="s">
        <v>2803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0.5</v>
      </c>
      <c r="AD2208" s="5">
        <v>0</v>
      </c>
      <c r="AE2208" s="2">
        <v>3</v>
      </c>
      <c r="AF2208" s="2">
        <v>0</v>
      </c>
      <c r="AG2208" s="2">
        <v>0</v>
      </c>
      <c r="AH2208" s="2">
        <v>0</v>
      </c>
      <c r="AI2208" s="2">
        <v>0</v>
      </c>
      <c r="AJ2208" s="2">
        <v>1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</row>
    <row r="2209" spans="1:46" x14ac:dyDescent="0.2">
      <c r="A2209" s="2">
        <v>1676156</v>
      </c>
      <c r="B2209" s="2">
        <v>867486</v>
      </c>
      <c r="C2209" s="7">
        <v>22.470015285773901</v>
      </c>
      <c r="D2209" s="7">
        <v>40.326098432803903</v>
      </c>
      <c r="E2209" s="19" t="s">
        <v>2736</v>
      </c>
      <c r="F2209" s="46">
        <f>INDEX(Δεδομένα!$P:$P,MATCH('2021'!E2209,Δεδομένα!$O:$O,0))</f>
        <v>67</v>
      </c>
      <c r="G2209" s="49" t="s">
        <v>2737</v>
      </c>
      <c r="H2209" s="51" t="str">
        <f>INDEX(Δεδομένα!B$1:B$51,MATCH('2021'!G2209,Δεδομένα!A$1:A$51,0))</f>
        <v>ΚΕΝΤΡΙΚΗΣ ΜΑΚΕΔΟΝΙΑΣ</v>
      </c>
      <c r="I2209" s="53">
        <f>INDEX(Δεδομένα!E$1:E$13,MATCH('2021'!H2209,Δεδομένα!D$1:D$13,0))</f>
        <v>3</v>
      </c>
      <c r="J2209" s="4">
        <v>44379</v>
      </c>
      <c r="K2209" s="3" t="s">
        <v>1581</v>
      </c>
      <c r="L2209" s="17" t="str">
        <f t="shared" si="152"/>
        <v>02/07/2021 22:20</v>
      </c>
      <c r="M2209" s="4">
        <v>44379</v>
      </c>
      <c r="N2209" s="3" t="s">
        <v>599</v>
      </c>
      <c r="O2209" s="17" t="str">
        <f t="shared" si="153"/>
        <v>02/07/2021 22:50</v>
      </c>
      <c r="P2209" s="24">
        <f t="shared" si="154"/>
        <v>2.0833333335758653E-2</v>
      </c>
      <c r="Q2209" s="28">
        <v>0</v>
      </c>
      <c r="R2209" s="27">
        <f t="shared" si="155"/>
        <v>30.00000000349246</v>
      </c>
      <c r="S2209" s="3" t="s">
        <v>4</v>
      </c>
      <c r="T2209" s="3" t="s">
        <v>2739</v>
      </c>
      <c r="U2209" s="3" t="s">
        <v>2804</v>
      </c>
      <c r="V2209" s="3" t="s">
        <v>2805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2</v>
      </c>
      <c r="AD2209" s="5">
        <v>0</v>
      </c>
      <c r="AE2209" s="2">
        <v>2</v>
      </c>
      <c r="AF2209" s="2">
        <v>0</v>
      </c>
      <c r="AG2209" s="2">
        <v>0</v>
      </c>
      <c r="AH2209" s="2">
        <v>0</v>
      </c>
      <c r="AI2209" s="2">
        <v>0</v>
      </c>
      <c r="AJ2209" s="2">
        <v>1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</row>
    <row r="2210" spans="1:46" x14ac:dyDescent="0.2">
      <c r="A2210" s="2">
        <v>1676177</v>
      </c>
      <c r="B2210" s="2">
        <v>867880</v>
      </c>
      <c r="C2210" s="7">
        <v>22.533138435430001</v>
      </c>
      <c r="D2210" s="7">
        <v>40.196816125260703</v>
      </c>
      <c r="E2210" s="19" t="s">
        <v>2736</v>
      </c>
      <c r="F2210" s="46">
        <f>INDEX(Δεδομένα!$P:$P,MATCH('2021'!E2210,Δεδομένα!$O:$O,0))</f>
        <v>67</v>
      </c>
      <c r="G2210" s="49" t="s">
        <v>2737</v>
      </c>
      <c r="H2210" s="51" t="str">
        <f>INDEX(Δεδομένα!B$1:B$51,MATCH('2021'!G2210,Δεδομένα!A$1:A$51,0))</f>
        <v>ΚΕΝΤΡΙΚΗΣ ΜΑΚΕΔΟΝΙΑΣ</v>
      </c>
      <c r="I2210" s="53">
        <f>INDEX(Δεδομένα!E$1:E$13,MATCH('2021'!H2210,Δεδομένα!D$1:D$13,0))</f>
        <v>3</v>
      </c>
      <c r="J2210" s="4">
        <v>44381</v>
      </c>
      <c r="K2210" s="3" t="s">
        <v>2806</v>
      </c>
      <c r="L2210" s="17" t="str">
        <f t="shared" si="152"/>
        <v>04/07/2021 09:24</v>
      </c>
      <c r="M2210" s="4">
        <v>44381</v>
      </c>
      <c r="N2210" s="3" t="s">
        <v>552</v>
      </c>
      <c r="O2210" s="17" t="str">
        <f t="shared" si="153"/>
        <v>04/07/2021 13:00</v>
      </c>
      <c r="P2210" s="24">
        <f t="shared" si="154"/>
        <v>0.14999999999417923</v>
      </c>
      <c r="Q2210" s="28">
        <v>0</v>
      </c>
      <c r="R2210" s="27">
        <f t="shared" si="155"/>
        <v>215.9999999916181</v>
      </c>
      <c r="S2210" s="3" t="s">
        <v>4</v>
      </c>
      <c r="T2210" s="3" t="s">
        <v>2747</v>
      </c>
      <c r="U2210" s="3" t="s">
        <v>123</v>
      </c>
      <c r="V2210" s="3" t="s">
        <v>2807</v>
      </c>
      <c r="W2210" s="5">
        <v>0</v>
      </c>
      <c r="X2210" s="5">
        <v>1</v>
      </c>
      <c r="Y2210" s="5">
        <v>0</v>
      </c>
      <c r="Z2210" s="5">
        <v>0</v>
      </c>
      <c r="AA2210" s="5">
        <v>1</v>
      </c>
      <c r="AB2210" s="5">
        <v>0</v>
      </c>
      <c r="AC2210" s="5">
        <v>0</v>
      </c>
      <c r="AD2210" s="5">
        <v>0</v>
      </c>
      <c r="AE2210" s="2">
        <v>4</v>
      </c>
      <c r="AF2210" s="2">
        <v>0</v>
      </c>
      <c r="AG2210" s="2">
        <v>0</v>
      </c>
      <c r="AH2210" s="2">
        <v>0</v>
      </c>
      <c r="AI2210" s="2">
        <v>0</v>
      </c>
      <c r="AJ2210" s="2">
        <v>2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</row>
    <row r="2211" spans="1:46" x14ac:dyDescent="0.2">
      <c r="A2211" s="2">
        <v>1676196</v>
      </c>
      <c r="B2211" s="2">
        <v>868032</v>
      </c>
      <c r="C2211" s="7">
        <v>22.5994335769219</v>
      </c>
      <c r="D2211" s="7">
        <v>40.282894421362698</v>
      </c>
      <c r="E2211" s="19" t="s">
        <v>2736</v>
      </c>
      <c r="F2211" s="46">
        <f>INDEX(Δεδομένα!$P:$P,MATCH('2021'!E2211,Δεδομένα!$O:$O,0))</f>
        <v>67</v>
      </c>
      <c r="G2211" s="49" t="s">
        <v>2737</v>
      </c>
      <c r="H2211" s="51" t="str">
        <f>INDEX(Δεδομένα!B$1:B$51,MATCH('2021'!G2211,Δεδομένα!A$1:A$51,0))</f>
        <v>ΚΕΝΤΡΙΚΗΣ ΜΑΚΕΔΟΝΙΑΣ</v>
      </c>
      <c r="I2211" s="53">
        <f>INDEX(Δεδομένα!E$1:E$13,MATCH('2021'!H2211,Δεδομένα!D$1:D$13,0))</f>
        <v>3</v>
      </c>
      <c r="J2211" s="4">
        <v>44381</v>
      </c>
      <c r="K2211" s="3" t="s">
        <v>462</v>
      </c>
      <c r="L2211" s="17" t="str">
        <f t="shared" si="152"/>
        <v>04/07/2021 17:50</v>
      </c>
      <c r="M2211" s="4">
        <v>44381</v>
      </c>
      <c r="N2211" s="3" t="s">
        <v>1766</v>
      </c>
      <c r="O2211" s="17" t="str">
        <f t="shared" si="153"/>
        <v>04/07/2021 19:02</v>
      </c>
      <c r="P2211" s="24">
        <f t="shared" si="154"/>
        <v>5.0000000002910383E-2</v>
      </c>
      <c r="Q2211" s="28">
        <v>0</v>
      </c>
      <c r="R2211" s="27">
        <f t="shared" si="155"/>
        <v>72.000000004190952</v>
      </c>
      <c r="S2211" s="3" t="s">
        <v>4</v>
      </c>
      <c r="T2211" s="3" t="s">
        <v>2739</v>
      </c>
      <c r="U2211" s="3" t="s">
        <v>2787</v>
      </c>
      <c r="V2211" s="3" t="s">
        <v>2808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4</v>
      </c>
      <c r="AD2211" s="5">
        <v>0</v>
      </c>
      <c r="AE2211" s="2">
        <v>4</v>
      </c>
      <c r="AF2211" s="2">
        <v>0</v>
      </c>
      <c r="AG2211" s="2">
        <v>0</v>
      </c>
      <c r="AH2211" s="2">
        <v>0</v>
      </c>
      <c r="AI2211" s="2">
        <v>0</v>
      </c>
      <c r="AJ2211" s="2">
        <v>2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</row>
    <row r="2212" spans="1:46" x14ac:dyDescent="0.2">
      <c r="A2212" s="2">
        <v>1676241</v>
      </c>
      <c r="B2212" s="2">
        <v>868308</v>
      </c>
      <c r="C2212" s="7">
        <v>22.537065532063501</v>
      </c>
      <c r="D2212" s="7">
        <v>40.2710695378683</v>
      </c>
      <c r="E2212" s="19" t="s">
        <v>2736</v>
      </c>
      <c r="F2212" s="46">
        <f>INDEX(Δεδομένα!$P:$P,MATCH('2021'!E2212,Δεδομένα!$O:$O,0))</f>
        <v>67</v>
      </c>
      <c r="G2212" s="49" t="s">
        <v>2737</v>
      </c>
      <c r="H2212" s="51" t="str">
        <f>INDEX(Δεδομένα!B$1:B$51,MATCH('2021'!G2212,Δεδομένα!A$1:A$51,0))</f>
        <v>ΚΕΝΤΡΙΚΗΣ ΜΑΚΕΔΟΝΙΑΣ</v>
      </c>
      <c r="I2212" s="53">
        <f>INDEX(Δεδομένα!E$1:E$13,MATCH('2021'!H2212,Δεδομένα!D$1:D$13,0))</f>
        <v>3</v>
      </c>
      <c r="J2212" s="4">
        <v>44382</v>
      </c>
      <c r="K2212" s="3" t="s">
        <v>641</v>
      </c>
      <c r="L2212" s="17" t="str">
        <f t="shared" si="152"/>
        <v>05/07/2021 16:25</v>
      </c>
      <c r="M2212" s="4">
        <v>44382</v>
      </c>
      <c r="N2212" s="3" t="s">
        <v>17</v>
      </c>
      <c r="O2212" s="17" t="str">
        <f t="shared" si="153"/>
        <v>05/07/2021 18:00</v>
      </c>
      <c r="P2212" s="24">
        <f t="shared" si="154"/>
        <v>6.5972222218988463E-2</v>
      </c>
      <c r="Q2212" s="28">
        <v>0</v>
      </c>
      <c r="R2212" s="27">
        <f t="shared" si="155"/>
        <v>94.999999995343387</v>
      </c>
      <c r="S2212" s="3" t="s">
        <v>4</v>
      </c>
      <c r="T2212" s="3" t="s">
        <v>2739</v>
      </c>
      <c r="U2212" s="3" t="s">
        <v>2785</v>
      </c>
      <c r="V2212" s="3" t="s">
        <v>2809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18</v>
      </c>
      <c r="AD2212" s="5">
        <v>0</v>
      </c>
      <c r="AE2212" s="2">
        <v>5</v>
      </c>
      <c r="AF2212" s="2">
        <v>0</v>
      </c>
      <c r="AG2212" s="2">
        <v>0</v>
      </c>
      <c r="AH2212" s="2">
        <v>0</v>
      </c>
      <c r="AI2212" s="2">
        <v>0</v>
      </c>
      <c r="AJ2212" s="2">
        <v>2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</row>
    <row r="2213" spans="1:46" x14ac:dyDescent="0.2">
      <c r="A2213" s="2">
        <v>1676272</v>
      </c>
      <c r="B2213" s="2">
        <v>868316</v>
      </c>
      <c r="C2213" s="7">
        <v>22.5445020679126</v>
      </c>
      <c r="D2213" s="7">
        <v>40.288609173962499</v>
      </c>
      <c r="E2213" s="19" t="s">
        <v>2736</v>
      </c>
      <c r="F2213" s="46">
        <f>INDEX(Δεδομένα!$P:$P,MATCH('2021'!E2213,Δεδομένα!$O:$O,0))</f>
        <v>67</v>
      </c>
      <c r="G2213" s="49" t="s">
        <v>2737</v>
      </c>
      <c r="H2213" s="51" t="str">
        <f>INDEX(Δεδομένα!B$1:B$51,MATCH('2021'!G2213,Δεδομένα!A$1:A$51,0))</f>
        <v>ΚΕΝΤΡΙΚΗΣ ΜΑΚΕΔΟΝΙΑΣ</v>
      </c>
      <c r="I2213" s="53">
        <f>INDEX(Δεδομένα!E$1:E$13,MATCH('2021'!H2213,Δεδομένα!D$1:D$13,0))</f>
        <v>3</v>
      </c>
      <c r="J2213" s="4">
        <v>44382</v>
      </c>
      <c r="K2213" s="3" t="s">
        <v>461</v>
      </c>
      <c r="L2213" s="17" t="str">
        <f t="shared" si="152"/>
        <v>05/07/2021 17:00</v>
      </c>
      <c r="M2213" s="4">
        <v>44382</v>
      </c>
      <c r="N2213" s="3" t="s">
        <v>370</v>
      </c>
      <c r="O2213" s="17" t="str">
        <f t="shared" si="153"/>
        <v>05/07/2021 17:45</v>
      </c>
      <c r="P2213" s="24">
        <f t="shared" si="154"/>
        <v>3.125E-2</v>
      </c>
      <c r="Q2213" s="28">
        <v>0</v>
      </c>
      <c r="R2213" s="27">
        <f t="shared" si="155"/>
        <v>45</v>
      </c>
      <c r="S2213" s="3" t="s">
        <v>4</v>
      </c>
      <c r="T2213" s="3" t="s">
        <v>2739</v>
      </c>
      <c r="U2213" s="3" t="s">
        <v>2750</v>
      </c>
      <c r="V2213" s="3" t="s">
        <v>2810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14</v>
      </c>
      <c r="AD2213" s="5">
        <v>0</v>
      </c>
      <c r="AE2213" s="2">
        <v>5</v>
      </c>
      <c r="AF2213" s="2">
        <v>0</v>
      </c>
      <c r="AG2213" s="2">
        <v>0</v>
      </c>
      <c r="AH2213" s="2">
        <v>0</v>
      </c>
      <c r="AI2213" s="2">
        <v>0</v>
      </c>
      <c r="AJ2213" s="2">
        <v>2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</row>
    <row r="2214" spans="1:46" x14ac:dyDescent="0.2">
      <c r="A2214" s="2">
        <v>1676292</v>
      </c>
      <c r="B2214" s="2">
        <v>868583</v>
      </c>
      <c r="C2214" s="7">
        <v>22.5356559993735</v>
      </c>
      <c r="D2214" s="7">
        <v>40.260261030757</v>
      </c>
      <c r="E2214" s="19" t="s">
        <v>2736</v>
      </c>
      <c r="F2214" s="46">
        <f>INDEX(Δεδομένα!$P:$P,MATCH('2021'!E2214,Δεδομένα!$O:$O,0))</f>
        <v>67</v>
      </c>
      <c r="G2214" s="49" t="s">
        <v>2737</v>
      </c>
      <c r="H2214" s="51" t="str">
        <f>INDEX(Δεδομένα!B$1:B$51,MATCH('2021'!G2214,Δεδομένα!A$1:A$51,0))</f>
        <v>ΚΕΝΤΡΙΚΗΣ ΜΑΚΕΔΟΝΙΑΣ</v>
      </c>
      <c r="I2214" s="53">
        <f>INDEX(Δεδομένα!E$1:E$13,MATCH('2021'!H2214,Δεδομένα!D$1:D$13,0))</f>
        <v>3</v>
      </c>
      <c r="J2214" s="4">
        <v>44383</v>
      </c>
      <c r="K2214" s="3" t="s">
        <v>387</v>
      </c>
      <c r="L2214" s="17" t="str">
        <f t="shared" si="152"/>
        <v>06/07/2021 15:58</v>
      </c>
      <c r="M2214" s="4">
        <v>44383</v>
      </c>
      <c r="N2214" s="3" t="s">
        <v>1809</v>
      </c>
      <c r="O2214" s="17" t="str">
        <f t="shared" si="153"/>
        <v>06/07/2021 16:26</v>
      </c>
      <c r="P2214" s="24">
        <f t="shared" si="154"/>
        <v>1.9444444442342501E-2</v>
      </c>
      <c r="Q2214" s="28">
        <v>0</v>
      </c>
      <c r="R2214" s="27">
        <f t="shared" si="155"/>
        <v>27.999999996973202</v>
      </c>
      <c r="S2214" s="3" t="s">
        <v>4</v>
      </c>
      <c r="T2214" s="3" t="s">
        <v>2739</v>
      </c>
      <c r="U2214" s="3" t="s">
        <v>2750</v>
      </c>
      <c r="V2214" s="3" t="s">
        <v>2811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0.5</v>
      </c>
      <c r="AC2214" s="5">
        <v>1</v>
      </c>
      <c r="AD2214" s="5">
        <v>0</v>
      </c>
      <c r="AE2214" s="2">
        <v>3</v>
      </c>
      <c r="AF2214" s="2">
        <v>0</v>
      </c>
      <c r="AG2214" s="2">
        <v>0</v>
      </c>
      <c r="AH2214" s="2">
        <v>0</v>
      </c>
      <c r="AI2214" s="2">
        <v>0</v>
      </c>
      <c r="AJ2214" s="2">
        <v>1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</row>
    <row r="2215" spans="1:46" x14ac:dyDescent="0.2">
      <c r="A2215" s="2">
        <v>1676296</v>
      </c>
      <c r="B2215" s="2">
        <v>868604</v>
      </c>
      <c r="C2215" s="7">
        <v>22.575948869594001</v>
      </c>
      <c r="D2215" s="7">
        <v>40.238466397985597</v>
      </c>
      <c r="E2215" s="19" t="s">
        <v>2736</v>
      </c>
      <c r="F2215" s="46">
        <f>INDEX(Δεδομένα!$P:$P,MATCH('2021'!E2215,Δεδομένα!$O:$O,0))</f>
        <v>67</v>
      </c>
      <c r="G2215" s="49" t="s">
        <v>2737</v>
      </c>
      <c r="H2215" s="51" t="str">
        <f>INDEX(Δεδομένα!B$1:B$51,MATCH('2021'!G2215,Δεδομένα!A$1:A$51,0))</f>
        <v>ΚΕΝΤΡΙΚΗΣ ΜΑΚΕΔΟΝΙΑΣ</v>
      </c>
      <c r="I2215" s="53">
        <f>INDEX(Δεδομένα!E$1:E$13,MATCH('2021'!H2215,Δεδομένα!D$1:D$13,0))</f>
        <v>3</v>
      </c>
      <c r="J2215" s="4">
        <v>44383</v>
      </c>
      <c r="K2215" s="3" t="s">
        <v>474</v>
      </c>
      <c r="L2215" s="17" t="str">
        <f t="shared" si="152"/>
        <v>06/07/2021 16:50</v>
      </c>
      <c r="M2215" s="4">
        <v>44383</v>
      </c>
      <c r="N2215" s="3" t="s">
        <v>464</v>
      </c>
      <c r="O2215" s="17" t="str">
        <f t="shared" si="153"/>
        <v>06/07/2021 18:20</v>
      </c>
      <c r="P2215" s="24">
        <f t="shared" si="154"/>
        <v>6.25E-2</v>
      </c>
      <c r="Q2215" s="28">
        <v>0</v>
      </c>
      <c r="R2215" s="27">
        <f t="shared" si="155"/>
        <v>90</v>
      </c>
      <c r="S2215" s="3" t="s">
        <v>4</v>
      </c>
      <c r="T2215" s="3" t="s">
        <v>2739</v>
      </c>
      <c r="U2215" s="3" t="s">
        <v>2766</v>
      </c>
      <c r="V2215" s="3" t="s">
        <v>2812</v>
      </c>
      <c r="W2215" s="5">
        <v>0</v>
      </c>
      <c r="X2215" s="5">
        <v>0</v>
      </c>
      <c r="Y2215" s="5">
        <v>0</v>
      </c>
      <c r="Z2215" s="5">
        <v>0</v>
      </c>
      <c r="AA2215" s="5">
        <v>0.5</v>
      </c>
      <c r="AB2215" s="5">
        <v>5.5</v>
      </c>
      <c r="AC2215" s="5">
        <v>0</v>
      </c>
      <c r="AD2215" s="5">
        <v>0</v>
      </c>
      <c r="AE2215" s="2">
        <v>3</v>
      </c>
      <c r="AF2215" s="2">
        <v>0</v>
      </c>
      <c r="AG2215" s="2">
        <v>0</v>
      </c>
      <c r="AH2215" s="2">
        <v>0</v>
      </c>
      <c r="AI2215" s="2">
        <v>0</v>
      </c>
      <c r="AJ2215" s="2">
        <v>1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</row>
    <row r="2216" spans="1:46" x14ac:dyDescent="0.2">
      <c r="A2216" s="2">
        <v>1676302</v>
      </c>
      <c r="B2216" s="2">
        <v>868611</v>
      </c>
      <c r="C2216" s="7">
        <v>22.4760551452637</v>
      </c>
      <c r="D2216" s="7">
        <v>40.252845764160199</v>
      </c>
      <c r="E2216" s="19" t="s">
        <v>2736</v>
      </c>
      <c r="F2216" s="46">
        <f>INDEX(Δεδομένα!$P:$P,MATCH('2021'!E2216,Δεδομένα!$O:$O,0))</f>
        <v>67</v>
      </c>
      <c r="G2216" s="49" t="s">
        <v>2737</v>
      </c>
      <c r="H2216" s="51" t="str">
        <f>INDEX(Δεδομένα!B$1:B$51,MATCH('2021'!G2216,Δεδομένα!A$1:A$51,0))</f>
        <v>ΚΕΝΤΡΙΚΗΣ ΜΑΚΕΔΟΝΙΑΣ</v>
      </c>
      <c r="I2216" s="53">
        <f>INDEX(Δεδομένα!E$1:E$13,MATCH('2021'!H2216,Δεδομένα!D$1:D$13,0))</f>
        <v>3</v>
      </c>
      <c r="J2216" s="4">
        <v>44383</v>
      </c>
      <c r="K2216" s="3" t="s">
        <v>287</v>
      </c>
      <c r="L2216" s="17" t="str">
        <f t="shared" si="152"/>
        <v>06/07/2021 17:06</v>
      </c>
      <c r="M2216" s="4">
        <v>44383</v>
      </c>
      <c r="N2216" s="3" t="s">
        <v>2185</v>
      </c>
      <c r="O2216" s="17" t="str">
        <f t="shared" si="153"/>
        <v>06/07/2021 17:51</v>
      </c>
      <c r="P2216" s="24">
        <f t="shared" si="154"/>
        <v>3.125E-2</v>
      </c>
      <c r="Q2216" s="28">
        <v>0</v>
      </c>
      <c r="R2216" s="27">
        <f t="shared" si="155"/>
        <v>45</v>
      </c>
      <c r="S2216" s="3" t="s">
        <v>4</v>
      </c>
      <c r="T2216" s="3" t="s">
        <v>2739</v>
      </c>
      <c r="U2216" s="3" t="s">
        <v>2813</v>
      </c>
      <c r="V2216" s="3" t="s">
        <v>2814</v>
      </c>
      <c r="W2216" s="5">
        <v>0</v>
      </c>
      <c r="X2216" s="5">
        <v>0</v>
      </c>
      <c r="Y2216" s="5">
        <v>0</v>
      </c>
      <c r="Z2216" s="5">
        <v>0.5</v>
      </c>
      <c r="AA2216" s="5">
        <v>0</v>
      </c>
      <c r="AB2216" s="5">
        <v>0</v>
      </c>
      <c r="AC2216" s="5">
        <v>5</v>
      </c>
      <c r="AD2216" s="5">
        <v>0</v>
      </c>
      <c r="AE2216" s="2">
        <v>2</v>
      </c>
      <c r="AF2216" s="2">
        <v>0</v>
      </c>
      <c r="AG2216" s="2">
        <v>0</v>
      </c>
      <c r="AH2216" s="2">
        <v>0</v>
      </c>
      <c r="AI2216" s="2">
        <v>0</v>
      </c>
      <c r="AJ2216" s="2">
        <v>1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</row>
    <row r="2217" spans="1:46" x14ac:dyDescent="0.2">
      <c r="A2217" s="2">
        <v>1677001</v>
      </c>
      <c r="B2217" s="2">
        <v>868942</v>
      </c>
      <c r="C2217" s="7">
        <v>22.4783193965864</v>
      </c>
      <c r="D2217" s="7">
        <v>40.256452180270998</v>
      </c>
      <c r="E2217" s="19" t="s">
        <v>2736</v>
      </c>
      <c r="F2217" s="46">
        <f>INDEX(Δεδομένα!$P:$P,MATCH('2021'!E2217,Δεδομένα!$O:$O,0))</f>
        <v>67</v>
      </c>
      <c r="G2217" s="49" t="s">
        <v>2737</v>
      </c>
      <c r="H2217" s="51" t="str">
        <f>INDEX(Δεδομένα!B$1:B$51,MATCH('2021'!G2217,Δεδομένα!A$1:A$51,0))</f>
        <v>ΚΕΝΤΡΙΚΗΣ ΜΑΚΕΔΟΝΙΑΣ</v>
      </c>
      <c r="I2217" s="53">
        <f>INDEX(Δεδομένα!E$1:E$13,MATCH('2021'!H2217,Δεδομένα!D$1:D$13,0))</f>
        <v>3</v>
      </c>
      <c r="J2217" s="4">
        <v>44384</v>
      </c>
      <c r="K2217" s="3" t="s">
        <v>604</v>
      </c>
      <c r="L2217" s="17" t="str">
        <f t="shared" si="152"/>
        <v>07/07/2021 18:07</v>
      </c>
      <c r="M2217" s="4">
        <v>44384</v>
      </c>
      <c r="N2217" s="3" t="s">
        <v>1041</v>
      </c>
      <c r="O2217" s="17" t="str">
        <f t="shared" si="153"/>
        <v>07/07/2021 19:17</v>
      </c>
      <c r="P2217" s="24">
        <f t="shared" si="154"/>
        <v>4.8611111109494232E-2</v>
      </c>
      <c r="Q2217" s="28">
        <v>0</v>
      </c>
      <c r="R2217" s="27">
        <f t="shared" si="155"/>
        <v>69.999999997671694</v>
      </c>
      <c r="S2217" s="3" t="s">
        <v>4</v>
      </c>
      <c r="T2217" s="3" t="s">
        <v>2739</v>
      </c>
      <c r="U2217" s="3" t="s">
        <v>2750</v>
      </c>
      <c r="V2217" s="3" t="s">
        <v>2815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15</v>
      </c>
      <c r="AD2217" s="5">
        <v>0</v>
      </c>
      <c r="AE2217" s="2">
        <v>3</v>
      </c>
      <c r="AF2217" s="2">
        <v>0</v>
      </c>
      <c r="AG2217" s="2">
        <v>0</v>
      </c>
      <c r="AH2217" s="2">
        <v>0</v>
      </c>
      <c r="AI2217" s="2">
        <v>0</v>
      </c>
      <c r="AJ2217" s="2">
        <v>1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</row>
    <row r="2218" spans="1:46" x14ac:dyDescent="0.2">
      <c r="A2218" s="2">
        <v>1678070</v>
      </c>
      <c r="B2218" s="2">
        <v>868953</v>
      </c>
      <c r="C2218" s="7">
        <v>22.588642530111098</v>
      </c>
      <c r="D2218" s="7">
        <v>40.2968024522538</v>
      </c>
      <c r="E2218" s="19" t="s">
        <v>2736</v>
      </c>
      <c r="F2218" s="46">
        <f>INDEX(Δεδομένα!$P:$P,MATCH('2021'!E2218,Δεδομένα!$O:$O,0))</f>
        <v>67</v>
      </c>
      <c r="G2218" s="49" t="s">
        <v>2737</v>
      </c>
      <c r="H2218" s="51" t="str">
        <f>INDEX(Δεδομένα!B$1:B$51,MATCH('2021'!G2218,Δεδομένα!A$1:A$51,0))</f>
        <v>ΚΕΝΤΡΙΚΗΣ ΜΑΚΕΔΟΝΙΑΣ</v>
      </c>
      <c r="I2218" s="53">
        <f>INDEX(Δεδομένα!E$1:E$13,MATCH('2021'!H2218,Δεδομένα!D$1:D$13,0))</f>
        <v>3</v>
      </c>
      <c r="J2218" s="4">
        <v>44384</v>
      </c>
      <c r="K2218" s="3" t="s">
        <v>2295</v>
      </c>
      <c r="L2218" s="17" t="str">
        <f t="shared" si="152"/>
        <v>07/07/2021 18:52</v>
      </c>
      <c r="M2218" s="4">
        <v>44384</v>
      </c>
      <c r="N2218" s="3" t="s">
        <v>742</v>
      </c>
      <c r="O2218" s="17" t="str">
        <f t="shared" si="153"/>
        <v>07/07/2021 19:55</v>
      </c>
      <c r="P2218" s="24">
        <f t="shared" si="154"/>
        <v>4.3749999997089617E-2</v>
      </c>
      <c r="Q2218" s="28">
        <v>0</v>
      </c>
      <c r="R2218" s="27">
        <f t="shared" si="155"/>
        <v>62.999999995809048</v>
      </c>
      <c r="S2218" s="3" t="s">
        <v>4</v>
      </c>
      <c r="T2218" s="3" t="s">
        <v>2739</v>
      </c>
      <c r="U2218" s="3" t="s">
        <v>2755</v>
      </c>
      <c r="V2218" s="3" t="s">
        <v>2816</v>
      </c>
      <c r="W2218" s="5">
        <v>0.5</v>
      </c>
      <c r="X2218" s="5">
        <v>0</v>
      </c>
      <c r="Y2218" s="5">
        <v>0</v>
      </c>
      <c r="Z2218" s="5">
        <v>2</v>
      </c>
      <c r="AA2218" s="5">
        <v>1</v>
      </c>
      <c r="AB2218" s="5">
        <v>0</v>
      </c>
      <c r="AC2218" s="5">
        <v>4</v>
      </c>
      <c r="AD2218" s="5">
        <v>0</v>
      </c>
      <c r="AE2218" s="2">
        <v>5</v>
      </c>
      <c r="AF2218" s="2">
        <v>0</v>
      </c>
      <c r="AG2218" s="2">
        <v>0</v>
      </c>
      <c r="AH2218" s="2">
        <v>0</v>
      </c>
      <c r="AI2218" s="2">
        <v>0</v>
      </c>
      <c r="AJ2218" s="2">
        <v>2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</row>
    <row r="2219" spans="1:46" x14ac:dyDescent="0.2">
      <c r="A2219" s="2">
        <v>1678075</v>
      </c>
      <c r="B2219" s="2">
        <v>869509</v>
      </c>
      <c r="C2219" s="7">
        <v>22.352008824348498</v>
      </c>
      <c r="D2219" s="7">
        <v>40.296450292494498</v>
      </c>
      <c r="E2219" s="19" t="s">
        <v>2736</v>
      </c>
      <c r="F2219" s="46">
        <f>INDEX(Δεδομένα!$P:$P,MATCH('2021'!E2219,Δεδομένα!$O:$O,0))</f>
        <v>67</v>
      </c>
      <c r="G2219" s="49" t="s">
        <v>2737</v>
      </c>
      <c r="H2219" s="51" t="str">
        <f>INDEX(Δεδομένα!B$1:B$51,MATCH('2021'!G2219,Δεδομένα!A$1:A$51,0))</f>
        <v>ΚΕΝΤΡΙΚΗΣ ΜΑΚΕΔΟΝΙΑΣ</v>
      </c>
      <c r="I2219" s="53">
        <f>INDEX(Δεδομένα!E$1:E$13,MATCH('2021'!H2219,Δεδομένα!D$1:D$13,0))</f>
        <v>3</v>
      </c>
      <c r="J2219" s="4">
        <v>44386</v>
      </c>
      <c r="K2219" s="3" t="s">
        <v>478</v>
      </c>
      <c r="L2219" s="17" t="str">
        <f t="shared" si="152"/>
        <v>09/07/2021 16:57</v>
      </c>
      <c r="M2219" s="4">
        <v>44386</v>
      </c>
      <c r="N2219" s="3" t="s">
        <v>13</v>
      </c>
      <c r="O2219" s="17" t="str">
        <f t="shared" si="153"/>
        <v>09/07/2021 18:50</v>
      </c>
      <c r="P2219" s="24">
        <f t="shared" si="154"/>
        <v>7.847222221607808E-2</v>
      </c>
      <c r="Q2219" s="28">
        <v>0</v>
      </c>
      <c r="R2219" s="27">
        <f t="shared" si="155"/>
        <v>112.99999999115244</v>
      </c>
      <c r="S2219" s="3" t="s">
        <v>4</v>
      </c>
      <c r="T2219" s="3" t="s">
        <v>2739</v>
      </c>
      <c r="U2219" s="3" t="s">
        <v>2817</v>
      </c>
      <c r="V2219" s="3" t="s">
        <v>2818</v>
      </c>
      <c r="W2219" s="5">
        <v>0</v>
      </c>
      <c r="X2219" s="5">
        <v>1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2">
        <v>5</v>
      </c>
      <c r="AF2219" s="2">
        <v>0</v>
      </c>
      <c r="AG2219" s="2">
        <v>0</v>
      </c>
      <c r="AH2219" s="2">
        <v>0</v>
      </c>
      <c r="AI2219" s="2">
        <v>0</v>
      </c>
      <c r="AJ2219" s="2">
        <v>2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</row>
    <row r="2220" spans="1:46" x14ac:dyDescent="0.2">
      <c r="A2220" s="2">
        <v>1678085</v>
      </c>
      <c r="B2220" s="2">
        <v>870137</v>
      </c>
      <c r="C2220" s="7">
        <v>22.5377281768017</v>
      </c>
      <c r="D2220" s="7">
        <v>40.227156523379797</v>
      </c>
      <c r="E2220" s="19" t="s">
        <v>2736</v>
      </c>
      <c r="F2220" s="46">
        <f>INDEX(Δεδομένα!$P:$P,MATCH('2021'!E2220,Δεδομένα!$O:$O,0))</f>
        <v>67</v>
      </c>
      <c r="G2220" s="49" t="s">
        <v>2737</v>
      </c>
      <c r="H2220" s="51" t="str">
        <f>INDEX(Δεδομένα!B$1:B$51,MATCH('2021'!G2220,Δεδομένα!A$1:A$51,0))</f>
        <v>ΚΕΝΤΡΙΚΗΣ ΜΑΚΕΔΟΝΙΑΣ</v>
      </c>
      <c r="I2220" s="53">
        <f>INDEX(Δεδομένα!E$1:E$13,MATCH('2021'!H2220,Δεδομένα!D$1:D$13,0))</f>
        <v>3</v>
      </c>
      <c r="J2220" s="4">
        <v>44388</v>
      </c>
      <c r="K2220" s="3" t="s">
        <v>590</v>
      </c>
      <c r="L2220" s="17" t="str">
        <f t="shared" si="152"/>
        <v>11/07/2021 15:25</v>
      </c>
      <c r="M2220" s="4">
        <v>44388</v>
      </c>
      <c r="N2220" s="3" t="s">
        <v>36</v>
      </c>
      <c r="O2220" s="17" t="str">
        <f t="shared" si="153"/>
        <v>11/07/2021 16:20</v>
      </c>
      <c r="P2220" s="24">
        <f t="shared" si="154"/>
        <v>3.8194444445252884E-2</v>
      </c>
      <c r="Q2220" s="28">
        <v>0</v>
      </c>
      <c r="R2220" s="27">
        <f t="shared" si="155"/>
        <v>55.000000001164153</v>
      </c>
      <c r="S2220" s="3" t="s">
        <v>4</v>
      </c>
      <c r="T2220" s="3" t="s">
        <v>2747</v>
      </c>
      <c r="U2220" s="3" t="s">
        <v>123</v>
      </c>
      <c r="V2220" s="3" t="s">
        <v>2819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3</v>
      </c>
      <c r="AD2220" s="5">
        <v>0</v>
      </c>
      <c r="AE2220" s="2">
        <v>4</v>
      </c>
      <c r="AF2220" s="2">
        <v>0</v>
      </c>
      <c r="AG2220" s="2">
        <v>0</v>
      </c>
      <c r="AH2220" s="2">
        <v>0</v>
      </c>
      <c r="AI2220" s="2">
        <v>0</v>
      </c>
      <c r="AJ2220" s="2">
        <v>4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</row>
    <row r="2221" spans="1:46" x14ac:dyDescent="0.2">
      <c r="A2221" s="2">
        <v>1678090</v>
      </c>
      <c r="B2221" s="2">
        <v>870167</v>
      </c>
      <c r="C2221" s="7">
        <v>22.539382523985701</v>
      </c>
      <c r="D2221" s="7">
        <v>40.288840910292102</v>
      </c>
      <c r="E2221" s="19" t="s">
        <v>2736</v>
      </c>
      <c r="F2221" s="46">
        <f>INDEX(Δεδομένα!$P:$P,MATCH('2021'!E2221,Δεδομένα!$O:$O,0))</f>
        <v>67</v>
      </c>
      <c r="G2221" s="49" t="s">
        <v>2737</v>
      </c>
      <c r="H2221" s="51" t="str">
        <f>INDEX(Δεδομένα!B$1:B$51,MATCH('2021'!G2221,Δεδομένα!A$1:A$51,0))</f>
        <v>ΚΕΝΤΡΙΚΗΣ ΜΑΚΕΔΟΝΙΑΣ</v>
      </c>
      <c r="I2221" s="53">
        <f>INDEX(Δεδομένα!E$1:E$13,MATCH('2021'!H2221,Δεδομένα!D$1:D$13,0))</f>
        <v>3</v>
      </c>
      <c r="J2221" s="4">
        <v>44388</v>
      </c>
      <c r="K2221" s="3" t="s">
        <v>918</v>
      </c>
      <c r="L2221" s="17" t="str">
        <f t="shared" si="152"/>
        <v>11/07/2021 17:19</v>
      </c>
      <c r="M2221" s="4">
        <v>44388</v>
      </c>
      <c r="N2221" s="3" t="s">
        <v>9</v>
      </c>
      <c r="O2221" s="17" t="str">
        <f t="shared" si="153"/>
        <v>11/07/2021 18:15</v>
      </c>
      <c r="P2221" s="24">
        <f t="shared" si="154"/>
        <v>3.8888888884685002E-2</v>
      </c>
      <c r="Q2221" s="28">
        <v>0</v>
      </c>
      <c r="R2221" s="27">
        <f t="shared" si="155"/>
        <v>55.999999993946403</v>
      </c>
      <c r="S2221" s="3" t="s">
        <v>4</v>
      </c>
      <c r="T2221" s="3" t="s">
        <v>2739</v>
      </c>
      <c r="U2221" s="3" t="s">
        <v>2750</v>
      </c>
      <c r="V2221" s="3" t="s">
        <v>1128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5</v>
      </c>
      <c r="AD2221" s="5">
        <v>0</v>
      </c>
      <c r="AE2221" s="2">
        <v>2</v>
      </c>
      <c r="AF2221" s="2">
        <v>0</v>
      </c>
      <c r="AG2221" s="2">
        <v>0</v>
      </c>
      <c r="AH2221" s="2">
        <v>0</v>
      </c>
      <c r="AI2221" s="2">
        <v>0</v>
      </c>
      <c r="AJ2221" s="2">
        <v>1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</row>
    <row r="2222" spans="1:46" x14ac:dyDescent="0.2">
      <c r="A2222" s="2">
        <v>1678098</v>
      </c>
      <c r="B2222" s="2">
        <v>870274</v>
      </c>
      <c r="C2222" s="7">
        <v>22.5313179090838</v>
      </c>
      <c r="D2222" s="7">
        <v>40.225136686797903</v>
      </c>
      <c r="E2222" s="19" t="s">
        <v>2736</v>
      </c>
      <c r="F2222" s="46">
        <f>INDEX(Δεδομένα!$P:$P,MATCH('2021'!E2222,Δεδομένα!$O:$O,0))</f>
        <v>67</v>
      </c>
      <c r="G2222" s="49" t="s">
        <v>2737</v>
      </c>
      <c r="H2222" s="51" t="str">
        <f>INDEX(Δεδομένα!B$1:B$51,MATCH('2021'!G2222,Δεδομένα!A$1:A$51,0))</f>
        <v>ΚΕΝΤΡΙΚΗΣ ΜΑΚΕΔΟΝΙΑΣ</v>
      </c>
      <c r="I2222" s="53">
        <f>INDEX(Δεδομένα!E$1:E$13,MATCH('2021'!H2222,Δεδομένα!D$1:D$13,0))</f>
        <v>3</v>
      </c>
      <c r="J2222" s="4">
        <v>44389</v>
      </c>
      <c r="K2222" s="3" t="s">
        <v>2820</v>
      </c>
      <c r="L2222" s="17" t="str">
        <f t="shared" si="152"/>
        <v>12/07/2021 00:17</v>
      </c>
      <c r="M2222" s="4">
        <v>44389</v>
      </c>
      <c r="N2222" s="3" t="s">
        <v>518</v>
      </c>
      <c r="O2222" s="17" t="str">
        <f t="shared" si="153"/>
        <v>12/07/2021 01:50</v>
      </c>
      <c r="P2222" s="24">
        <f t="shared" si="154"/>
        <v>6.4583333332848269E-2</v>
      </c>
      <c r="Q2222" s="28">
        <v>0</v>
      </c>
      <c r="R2222" s="27">
        <f t="shared" si="155"/>
        <v>92.999999999301508</v>
      </c>
      <c r="S2222" s="3" t="s">
        <v>4</v>
      </c>
      <c r="T2222" s="3" t="s">
        <v>2747</v>
      </c>
      <c r="U2222" s="3" t="s">
        <v>123</v>
      </c>
      <c r="V2222" s="3" t="s">
        <v>2821</v>
      </c>
      <c r="W2222" s="5">
        <v>0</v>
      </c>
      <c r="X2222" s="5">
        <v>0</v>
      </c>
      <c r="Y2222" s="5">
        <v>0</v>
      </c>
      <c r="Z2222" s="5">
        <v>0</v>
      </c>
      <c r="AA2222" s="5">
        <v>2</v>
      </c>
      <c r="AB2222" s="5">
        <v>0</v>
      </c>
      <c r="AC2222" s="5">
        <v>0</v>
      </c>
      <c r="AD2222" s="5">
        <v>0</v>
      </c>
      <c r="AE2222" s="2">
        <v>4</v>
      </c>
      <c r="AF2222" s="2">
        <v>0</v>
      </c>
      <c r="AG2222" s="2">
        <v>0</v>
      </c>
      <c r="AH2222" s="2">
        <v>0</v>
      </c>
      <c r="AI2222" s="2">
        <v>0</v>
      </c>
      <c r="AJ2222" s="2">
        <v>2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</row>
    <row r="2223" spans="1:46" x14ac:dyDescent="0.2">
      <c r="A2223" s="2">
        <v>1678101</v>
      </c>
      <c r="B2223" s="2">
        <v>870340</v>
      </c>
      <c r="C2223" s="7">
        <v>22.530662536621101</v>
      </c>
      <c r="D2223" s="7">
        <v>40.226383209228501</v>
      </c>
      <c r="E2223" s="19" t="s">
        <v>2736</v>
      </c>
      <c r="F2223" s="46">
        <f>INDEX(Δεδομένα!$P:$P,MATCH('2021'!E2223,Δεδομένα!$O:$O,0))</f>
        <v>67</v>
      </c>
      <c r="G2223" s="49" t="s">
        <v>2737</v>
      </c>
      <c r="H2223" s="51" t="str">
        <f>INDEX(Δεδομένα!B$1:B$51,MATCH('2021'!G2223,Δεδομένα!A$1:A$51,0))</f>
        <v>ΚΕΝΤΡΙΚΗΣ ΜΑΚΕΔΟΝΙΑΣ</v>
      </c>
      <c r="I2223" s="53">
        <f>INDEX(Δεδομένα!E$1:E$13,MATCH('2021'!H2223,Δεδομένα!D$1:D$13,0))</f>
        <v>3</v>
      </c>
      <c r="J2223" s="4">
        <v>44389</v>
      </c>
      <c r="K2223" s="3" t="s">
        <v>1707</v>
      </c>
      <c r="L2223" s="17" t="str">
        <f t="shared" si="152"/>
        <v>12/07/2021 11:33</v>
      </c>
      <c r="M2223" s="4">
        <v>44389</v>
      </c>
      <c r="N2223" s="3" t="s">
        <v>885</v>
      </c>
      <c r="O2223" s="17" t="str">
        <f t="shared" si="153"/>
        <v>12/07/2021 15:11</v>
      </c>
      <c r="P2223" s="24">
        <f t="shared" si="154"/>
        <v>0.15138888889487134</v>
      </c>
      <c r="Q2223" s="28">
        <v>0</v>
      </c>
      <c r="R2223" s="27">
        <f t="shared" si="155"/>
        <v>218.00000000861473</v>
      </c>
      <c r="S2223" s="3" t="s">
        <v>4</v>
      </c>
      <c r="T2223" s="3" t="s">
        <v>2747</v>
      </c>
      <c r="U2223" s="3" t="s">
        <v>123</v>
      </c>
      <c r="V2223" s="3" t="s">
        <v>2822</v>
      </c>
      <c r="W2223" s="5">
        <v>0</v>
      </c>
      <c r="X2223" s="5">
        <v>0</v>
      </c>
      <c r="Y2223" s="5">
        <v>0</v>
      </c>
      <c r="Z2223" s="5">
        <v>0</v>
      </c>
      <c r="AA2223" s="5">
        <v>8</v>
      </c>
      <c r="AB2223" s="5">
        <v>0</v>
      </c>
      <c r="AC2223" s="5">
        <v>0</v>
      </c>
      <c r="AD2223" s="5">
        <v>0</v>
      </c>
      <c r="AE2223" s="2">
        <v>11</v>
      </c>
      <c r="AF2223" s="2">
        <v>0</v>
      </c>
      <c r="AG2223" s="2">
        <v>0</v>
      </c>
      <c r="AH2223" s="2">
        <v>0</v>
      </c>
      <c r="AI2223" s="2">
        <v>0</v>
      </c>
      <c r="AJ2223" s="2">
        <v>5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</row>
    <row r="2224" spans="1:46" x14ac:dyDescent="0.2">
      <c r="A2224" s="2">
        <v>1678152</v>
      </c>
      <c r="B2224" s="2">
        <v>870660</v>
      </c>
      <c r="E2224" s="19" t="s">
        <v>2736</v>
      </c>
      <c r="F2224" s="46">
        <f>INDEX(Δεδομένα!$P:$P,MATCH('2021'!E2224,Δεδομένα!$O:$O,0))</f>
        <v>67</v>
      </c>
      <c r="G2224" s="49" t="s">
        <v>2737</v>
      </c>
      <c r="H2224" s="51" t="str">
        <f>INDEX(Δεδομένα!B$1:B$51,MATCH('2021'!G2224,Δεδομένα!A$1:A$51,0))</f>
        <v>ΚΕΝΤΡΙΚΗΣ ΜΑΚΕΔΟΝΙΑΣ</v>
      </c>
      <c r="I2224" s="53">
        <f>INDEX(Δεδομένα!E$1:E$13,MATCH('2021'!H2224,Δεδομένα!D$1:D$13,0))</f>
        <v>3</v>
      </c>
      <c r="J2224" s="4">
        <v>44390</v>
      </c>
      <c r="K2224" s="3" t="s">
        <v>26</v>
      </c>
      <c r="L2224" s="17" t="str">
        <f t="shared" si="152"/>
        <v>13/07/2021 13:09</v>
      </c>
      <c r="M2224" s="4">
        <v>44390</v>
      </c>
      <c r="N2224" s="3" t="s">
        <v>20</v>
      </c>
      <c r="O2224" s="17" t="str">
        <f t="shared" si="153"/>
        <v>13/07/2021 19:01</v>
      </c>
      <c r="P2224" s="24">
        <f t="shared" si="154"/>
        <v>0.24444444444088731</v>
      </c>
      <c r="Q2224" s="28">
        <v>0</v>
      </c>
      <c r="R2224" s="27">
        <f t="shared" si="155"/>
        <v>351.99999999487773</v>
      </c>
      <c r="S2224" s="3" t="s">
        <v>4</v>
      </c>
      <c r="T2224" s="3" t="s">
        <v>2739</v>
      </c>
      <c r="U2224" s="3" t="s">
        <v>2750</v>
      </c>
      <c r="V2224" s="3" t="s">
        <v>2823</v>
      </c>
      <c r="W2224" s="5">
        <v>0</v>
      </c>
      <c r="X2224" s="5">
        <v>0</v>
      </c>
      <c r="Y2224" s="5">
        <v>0</v>
      </c>
      <c r="Z2224" s="5">
        <v>2</v>
      </c>
      <c r="AA2224" s="5">
        <v>0</v>
      </c>
      <c r="AB2224" s="5">
        <v>0</v>
      </c>
      <c r="AC2224" s="5">
        <v>0</v>
      </c>
      <c r="AD2224" s="5">
        <v>0</v>
      </c>
      <c r="AE2224" s="2">
        <v>3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</row>
    <row r="2225" spans="1:46" x14ac:dyDescent="0.2">
      <c r="A2225" s="2">
        <v>1678148</v>
      </c>
      <c r="B2225" s="2">
        <v>870736</v>
      </c>
      <c r="C2225" s="7">
        <v>22.5298934626483</v>
      </c>
      <c r="D2225" s="7">
        <v>40.223597994538203</v>
      </c>
      <c r="E2225" s="19" t="s">
        <v>2736</v>
      </c>
      <c r="F2225" s="46">
        <f>INDEX(Δεδομένα!$P:$P,MATCH('2021'!E2225,Δεδομένα!$O:$O,0))</f>
        <v>67</v>
      </c>
      <c r="G2225" s="49" t="s">
        <v>2737</v>
      </c>
      <c r="H2225" s="51" t="str">
        <f>INDEX(Δεδομένα!B$1:B$51,MATCH('2021'!G2225,Δεδομένα!A$1:A$51,0))</f>
        <v>ΚΕΝΤΡΙΚΗΣ ΜΑΚΕΔΟΝΙΑΣ</v>
      </c>
      <c r="I2225" s="53">
        <f>INDEX(Δεδομένα!E$1:E$13,MATCH('2021'!H2225,Δεδομένα!D$1:D$13,0))</f>
        <v>3</v>
      </c>
      <c r="J2225" s="4">
        <v>44390</v>
      </c>
      <c r="K2225" s="3" t="s">
        <v>2410</v>
      </c>
      <c r="L2225" s="17" t="str">
        <f t="shared" si="152"/>
        <v>13/07/2021 16:53</v>
      </c>
      <c r="M2225" s="4">
        <v>44390</v>
      </c>
      <c r="N2225" s="3" t="s">
        <v>2239</v>
      </c>
      <c r="O2225" s="17" t="str">
        <f t="shared" si="153"/>
        <v>13/07/2021 18:16</v>
      </c>
      <c r="P2225" s="24">
        <f t="shared" si="154"/>
        <v>5.7638888887595385E-2</v>
      </c>
      <c r="Q2225" s="28">
        <v>0</v>
      </c>
      <c r="R2225" s="27">
        <f t="shared" si="155"/>
        <v>82.999999998137355</v>
      </c>
      <c r="S2225" s="3" t="s">
        <v>4</v>
      </c>
      <c r="T2225" s="3" t="s">
        <v>2747</v>
      </c>
      <c r="U2225" s="3" t="s">
        <v>123</v>
      </c>
      <c r="V2225" s="3" t="s">
        <v>2824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15</v>
      </c>
      <c r="AD2225" s="5">
        <v>0</v>
      </c>
      <c r="AE2225" s="2">
        <v>3</v>
      </c>
      <c r="AF2225" s="2">
        <v>0</v>
      </c>
      <c r="AG2225" s="2">
        <v>0</v>
      </c>
      <c r="AH2225" s="2">
        <v>0</v>
      </c>
      <c r="AI2225" s="2">
        <v>0</v>
      </c>
      <c r="AJ2225" s="2">
        <v>1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</row>
    <row r="2226" spans="1:46" x14ac:dyDescent="0.2">
      <c r="A2226" s="2">
        <v>1679224</v>
      </c>
      <c r="B2226" s="2">
        <v>871717</v>
      </c>
      <c r="C2226" s="7">
        <v>22.575891877996501</v>
      </c>
      <c r="D2226" s="7">
        <v>40.2503732640726</v>
      </c>
      <c r="E2226" s="19" t="s">
        <v>2736</v>
      </c>
      <c r="F2226" s="46">
        <f>INDEX(Δεδομένα!$P:$P,MATCH('2021'!E2226,Δεδομένα!$O:$O,0))</f>
        <v>67</v>
      </c>
      <c r="G2226" s="49" t="s">
        <v>2737</v>
      </c>
      <c r="H2226" s="51" t="str">
        <f>INDEX(Δεδομένα!B$1:B$51,MATCH('2021'!G2226,Δεδομένα!A$1:A$51,0))</f>
        <v>ΚΕΝΤΡΙΚΗΣ ΜΑΚΕΔΟΝΙΑΣ</v>
      </c>
      <c r="I2226" s="53">
        <f>INDEX(Δεδομένα!E$1:E$13,MATCH('2021'!H2226,Δεδομένα!D$1:D$13,0))</f>
        <v>3</v>
      </c>
      <c r="J2226" s="4">
        <v>44393</v>
      </c>
      <c r="K2226" s="3" t="s">
        <v>490</v>
      </c>
      <c r="L2226" s="17" t="str">
        <f t="shared" si="152"/>
        <v>16/07/2021 16:00</v>
      </c>
      <c r="M2226" s="4">
        <v>44393</v>
      </c>
      <c r="N2226" s="3" t="s">
        <v>458</v>
      </c>
      <c r="O2226" s="17" t="str">
        <f t="shared" si="153"/>
        <v>16/07/2021 19:50</v>
      </c>
      <c r="P2226" s="24">
        <f t="shared" si="154"/>
        <v>0.15972222222626442</v>
      </c>
      <c r="Q2226" s="28">
        <v>0</v>
      </c>
      <c r="R2226" s="27">
        <f t="shared" si="155"/>
        <v>230.00000000582077</v>
      </c>
      <c r="S2226" s="3" t="s">
        <v>4</v>
      </c>
      <c r="T2226" s="3" t="s">
        <v>2739</v>
      </c>
      <c r="U2226" s="3" t="s">
        <v>2785</v>
      </c>
      <c r="V2226" s="3" t="s">
        <v>2825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5</v>
      </c>
      <c r="AC2226" s="5">
        <v>6</v>
      </c>
      <c r="AD2226" s="5">
        <v>0</v>
      </c>
      <c r="AE2226" s="2">
        <v>11</v>
      </c>
      <c r="AF2226" s="2">
        <v>0</v>
      </c>
      <c r="AG2226" s="2">
        <v>0</v>
      </c>
      <c r="AH2226" s="2">
        <v>0</v>
      </c>
      <c r="AI2226" s="2">
        <v>0</v>
      </c>
      <c r="AJ2226" s="2">
        <v>4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</row>
    <row r="2227" spans="1:46" x14ac:dyDescent="0.2">
      <c r="A2227" s="2">
        <v>1679927</v>
      </c>
      <c r="B2227" s="2">
        <v>872096</v>
      </c>
      <c r="E2227" s="19" t="s">
        <v>2736</v>
      </c>
      <c r="F2227" s="46">
        <f>INDEX(Δεδομένα!$P:$P,MATCH('2021'!E2227,Δεδομένα!$O:$O,0))</f>
        <v>67</v>
      </c>
      <c r="G2227" s="49" t="s">
        <v>2737</v>
      </c>
      <c r="H2227" s="51" t="str">
        <f>INDEX(Δεδομένα!B$1:B$51,MATCH('2021'!G2227,Δεδομένα!A$1:A$51,0))</f>
        <v>ΚΕΝΤΡΙΚΗΣ ΜΑΚΕΔΟΝΙΑΣ</v>
      </c>
      <c r="I2227" s="53">
        <f>INDEX(Δεδομένα!E$1:E$13,MATCH('2021'!H2227,Δεδομένα!D$1:D$13,0))</f>
        <v>3</v>
      </c>
      <c r="J2227" s="4">
        <v>44394</v>
      </c>
      <c r="K2227" s="3" t="s">
        <v>17</v>
      </c>
      <c r="L2227" s="17" t="str">
        <f t="shared" si="152"/>
        <v>17/07/2021 18:00</v>
      </c>
      <c r="M2227" s="4">
        <v>44394</v>
      </c>
      <c r="N2227" s="3" t="s">
        <v>342</v>
      </c>
      <c r="O2227" s="17" t="str">
        <f t="shared" si="153"/>
        <v>17/07/2021 19:07</v>
      </c>
      <c r="P2227" s="24">
        <f t="shared" si="154"/>
        <v>4.6527777776645962E-2</v>
      </c>
      <c r="Q2227" s="28">
        <v>0</v>
      </c>
      <c r="R2227" s="27">
        <f t="shared" si="155"/>
        <v>66.999999998370185</v>
      </c>
      <c r="S2227" s="3" t="s">
        <v>4</v>
      </c>
      <c r="T2227" s="3" t="s">
        <v>2739</v>
      </c>
      <c r="U2227" s="3" t="s">
        <v>2750</v>
      </c>
      <c r="V2227" s="3" t="s">
        <v>2826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6</v>
      </c>
      <c r="AD2227" s="5">
        <v>0</v>
      </c>
      <c r="AE2227" s="2">
        <v>2</v>
      </c>
      <c r="AF2227" s="2">
        <v>0</v>
      </c>
      <c r="AG2227" s="2">
        <v>0</v>
      </c>
      <c r="AH2227" s="2">
        <v>0</v>
      </c>
      <c r="AI2227" s="2">
        <v>0</v>
      </c>
      <c r="AJ2227" s="2">
        <v>1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</row>
    <row r="2228" spans="1:46" x14ac:dyDescent="0.2">
      <c r="A2228" s="2">
        <v>1679632</v>
      </c>
      <c r="B2228" s="2">
        <v>872265</v>
      </c>
      <c r="C2228" s="7">
        <v>22.4550437561855</v>
      </c>
      <c r="D2228" s="7">
        <v>40.317435727093198</v>
      </c>
      <c r="E2228" s="19" t="s">
        <v>2736</v>
      </c>
      <c r="F2228" s="46">
        <f>INDEX(Δεδομένα!$P:$P,MATCH('2021'!E2228,Δεδομένα!$O:$O,0))</f>
        <v>67</v>
      </c>
      <c r="G2228" s="49" t="s">
        <v>2737</v>
      </c>
      <c r="H2228" s="51" t="str">
        <f>INDEX(Δεδομένα!B$1:B$51,MATCH('2021'!G2228,Δεδομένα!A$1:A$51,0))</f>
        <v>ΚΕΝΤΡΙΚΗΣ ΜΑΚΕΔΟΝΙΑΣ</v>
      </c>
      <c r="I2228" s="53">
        <f>INDEX(Δεδομένα!E$1:E$13,MATCH('2021'!H2228,Δεδομένα!D$1:D$13,0))</f>
        <v>3</v>
      </c>
      <c r="J2228" s="4">
        <v>44395</v>
      </c>
      <c r="K2228" s="3" t="s">
        <v>692</v>
      </c>
      <c r="L2228" s="17" t="str">
        <f t="shared" si="152"/>
        <v>18/07/2021 10:50</v>
      </c>
      <c r="M2228" s="4">
        <v>44395</v>
      </c>
      <c r="N2228" s="3" t="s">
        <v>1894</v>
      </c>
      <c r="O2228" s="17" t="str">
        <f t="shared" si="153"/>
        <v>18/07/2021 11:47</v>
      </c>
      <c r="P2228" s="24">
        <f t="shared" si="154"/>
        <v>3.9583333331393078E-2</v>
      </c>
      <c r="Q2228" s="28">
        <v>0</v>
      </c>
      <c r="R2228" s="27">
        <f t="shared" si="155"/>
        <v>56.999999997206032</v>
      </c>
      <c r="S2228" s="3" t="s">
        <v>4</v>
      </c>
      <c r="T2228" s="3" t="s">
        <v>2739</v>
      </c>
      <c r="U2228" s="3" t="s">
        <v>2804</v>
      </c>
      <c r="V2228" s="3" t="s">
        <v>2827</v>
      </c>
      <c r="W2228" s="5">
        <v>0</v>
      </c>
      <c r="X2228" s="5">
        <v>1</v>
      </c>
      <c r="Y2228" s="5">
        <v>0</v>
      </c>
      <c r="Z2228" s="5">
        <v>8</v>
      </c>
      <c r="AA2228" s="5">
        <v>0</v>
      </c>
      <c r="AB2228" s="5">
        <v>0</v>
      </c>
      <c r="AC2228" s="5">
        <v>0</v>
      </c>
      <c r="AD2228" s="5">
        <v>0</v>
      </c>
      <c r="AE2228" s="2">
        <v>4</v>
      </c>
      <c r="AF2228" s="2">
        <v>0</v>
      </c>
      <c r="AG2228" s="2">
        <v>0</v>
      </c>
      <c r="AH2228" s="2">
        <v>0</v>
      </c>
      <c r="AI2228" s="2">
        <v>0</v>
      </c>
      <c r="AJ2228" s="2">
        <v>2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</row>
    <row r="2229" spans="1:46" x14ac:dyDescent="0.2">
      <c r="A2229" s="2">
        <v>1679942</v>
      </c>
      <c r="B2229" s="2">
        <v>872704</v>
      </c>
      <c r="C2229" s="7">
        <v>22.4756960138448</v>
      </c>
      <c r="D2229" s="7">
        <v>40.255284643965098</v>
      </c>
      <c r="E2229" s="19" t="s">
        <v>2736</v>
      </c>
      <c r="F2229" s="46">
        <f>INDEX(Δεδομένα!$P:$P,MATCH('2021'!E2229,Δεδομένα!$O:$O,0))</f>
        <v>67</v>
      </c>
      <c r="G2229" s="49" t="s">
        <v>2737</v>
      </c>
      <c r="H2229" s="51" t="str">
        <f>INDEX(Δεδομένα!B$1:B$51,MATCH('2021'!G2229,Δεδομένα!A$1:A$51,0))</f>
        <v>ΚΕΝΤΡΙΚΗΣ ΜΑΚΕΔΟΝΙΑΣ</v>
      </c>
      <c r="I2229" s="53">
        <f>INDEX(Δεδομένα!E$1:E$13,MATCH('2021'!H2229,Δεδομένα!D$1:D$13,0))</f>
        <v>3</v>
      </c>
      <c r="J2229" s="4">
        <v>44396</v>
      </c>
      <c r="K2229" s="3" t="s">
        <v>36</v>
      </c>
      <c r="L2229" s="17" t="str">
        <f t="shared" si="152"/>
        <v>19/07/2021 16:20</v>
      </c>
      <c r="M2229" s="4">
        <v>44396</v>
      </c>
      <c r="N2229" s="3" t="s">
        <v>510</v>
      </c>
      <c r="O2229" s="17" t="str">
        <f t="shared" si="153"/>
        <v>19/07/2021 17:20</v>
      </c>
      <c r="P2229" s="24">
        <f t="shared" si="154"/>
        <v>4.1666666664241347E-2</v>
      </c>
      <c r="Q2229" s="28">
        <v>0</v>
      </c>
      <c r="R2229" s="27">
        <f t="shared" si="155"/>
        <v>59.99999999650754</v>
      </c>
      <c r="S2229" s="3" t="s">
        <v>4</v>
      </c>
      <c r="T2229" s="3" t="s">
        <v>2739</v>
      </c>
      <c r="U2229" s="3" t="s">
        <v>4</v>
      </c>
      <c r="V2229" s="3" t="s">
        <v>2828</v>
      </c>
      <c r="W2229" s="5">
        <v>0</v>
      </c>
      <c r="X2229" s="5">
        <v>0</v>
      </c>
      <c r="Y2229" s="5">
        <v>0</v>
      </c>
      <c r="Z2229" s="5">
        <v>1.5</v>
      </c>
      <c r="AA2229" s="5">
        <v>0</v>
      </c>
      <c r="AB2229" s="5">
        <v>0</v>
      </c>
      <c r="AC2229" s="5">
        <v>5</v>
      </c>
      <c r="AD2229" s="5">
        <v>0</v>
      </c>
      <c r="AE2229" s="2">
        <v>3</v>
      </c>
      <c r="AF2229" s="2">
        <v>0</v>
      </c>
      <c r="AG2229" s="2">
        <v>0</v>
      </c>
      <c r="AH2229" s="2">
        <v>0</v>
      </c>
      <c r="AI2229" s="2">
        <v>0</v>
      </c>
      <c r="AJ2229" s="2">
        <v>1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</row>
    <row r="2230" spans="1:46" x14ac:dyDescent="0.2">
      <c r="A2230" s="2">
        <v>1679893</v>
      </c>
      <c r="B2230" s="2">
        <v>872706</v>
      </c>
      <c r="C2230" s="7">
        <v>22.4935506575261</v>
      </c>
      <c r="D2230" s="7">
        <v>40.222289026735197</v>
      </c>
      <c r="E2230" s="19" t="s">
        <v>2736</v>
      </c>
      <c r="F2230" s="46">
        <f>INDEX(Δεδομένα!$P:$P,MATCH('2021'!E2230,Δεδομένα!$O:$O,0))</f>
        <v>67</v>
      </c>
      <c r="G2230" s="49" t="s">
        <v>2737</v>
      </c>
      <c r="H2230" s="51" t="str">
        <f>INDEX(Δεδομένα!B$1:B$51,MATCH('2021'!G2230,Δεδομένα!A$1:A$51,0))</f>
        <v>ΚΕΝΤΡΙΚΗΣ ΜΑΚΕΔΟΝΙΑΣ</v>
      </c>
      <c r="I2230" s="53">
        <f>INDEX(Δεδομένα!E$1:E$13,MATCH('2021'!H2230,Δεδομένα!D$1:D$13,0))</f>
        <v>3</v>
      </c>
      <c r="J2230" s="4">
        <v>44396</v>
      </c>
      <c r="K2230" s="3" t="s">
        <v>146</v>
      </c>
      <c r="L2230" s="17" t="str">
        <f t="shared" si="152"/>
        <v>19/07/2021 16:30</v>
      </c>
      <c r="M2230" s="4">
        <v>44396</v>
      </c>
      <c r="N2230" s="3" t="s">
        <v>844</v>
      </c>
      <c r="O2230" s="17" t="str">
        <f t="shared" si="153"/>
        <v>19/07/2021 17:35</v>
      </c>
      <c r="P2230" s="24">
        <f t="shared" si="154"/>
        <v>4.5138888890505768E-2</v>
      </c>
      <c r="Q2230" s="28">
        <v>0</v>
      </c>
      <c r="R2230" s="27">
        <f t="shared" si="155"/>
        <v>65.000000002328306</v>
      </c>
      <c r="S2230" s="3" t="s">
        <v>4</v>
      </c>
      <c r="T2230" s="3" t="s">
        <v>2747</v>
      </c>
      <c r="U2230" s="3" t="s">
        <v>4</v>
      </c>
      <c r="V2230" s="3" t="s">
        <v>2829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0.5</v>
      </c>
      <c r="AC2230" s="5">
        <v>4</v>
      </c>
      <c r="AD2230" s="5">
        <v>0</v>
      </c>
      <c r="AE2230" s="2">
        <v>2</v>
      </c>
      <c r="AF2230" s="2">
        <v>0</v>
      </c>
      <c r="AG2230" s="2">
        <v>0</v>
      </c>
      <c r="AH2230" s="2">
        <v>0</v>
      </c>
      <c r="AI2230" s="2">
        <v>0</v>
      </c>
      <c r="AJ2230" s="2">
        <v>1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</row>
    <row r="2231" spans="1:46" x14ac:dyDescent="0.2">
      <c r="A2231" s="2">
        <v>1680320</v>
      </c>
      <c r="B2231" s="2">
        <v>872984</v>
      </c>
      <c r="C2231" s="7">
        <v>22.6223610140744</v>
      </c>
      <c r="D2231" s="7">
        <v>40.324309180170502</v>
      </c>
      <c r="E2231" s="19" t="s">
        <v>2736</v>
      </c>
      <c r="F2231" s="46">
        <f>INDEX(Δεδομένα!$P:$P,MATCH('2021'!E2231,Δεδομένα!$O:$O,0))</f>
        <v>67</v>
      </c>
      <c r="G2231" s="49" t="s">
        <v>2737</v>
      </c>
      <c r="H2231" s="51" t="str">
        <f>INDEX(Δεδομένα!B$1:B$51,MATCH('2021'!G2231,Δεδομένα!A$1:A$51,0))</f>
        <v>ΚΕΝΤΡΙΚΗΣ ΜΑΚΕΔΟΝΙΑΣ</v>
      </c>
      <c r="I2231" s="53">
        <f>INDEX(Δεδομένα!E$1:E$13,MATCH('2021'!H2231,Δεδομένα!D$1:D$13,0))</f>
        <v>3</v>
      </c>
      <c r="J2231" s="4">
        <v>44397</v>
      </c>
      <c r="K2231" s="3" t="s">
        <v>728</v>
      </c>
      <c r="L2231" s="17" t="str">
        <f t="shared" si="152"/>
        <v>20/07/2021 16:36</v>
      </c>
      <c r="M2231" s="4">
        <v>44397</v>
      </c>
      <c r="N2231" s="3" t="s">
        <v>699</v>
      </c>
      <c r="O2231" s="17" t="str">
        <f t="shared" si="153"/>
        <v>20/07/2021 17:23</v>
      </c>
      <c r="P2231" s="24">
        <f t="shared" si="154"/>
        <v>3.2638888893416151E-2</v>
      </c>
      <c r="Q2231" s="28">
        <v>0</v>
      </c>
      <c r="R2231" s="27">
        <f t="shared" si="155"/>
        <v>47.000000006519258</v>
      </c>
      <c r="S2231" s="3" t="s">
        <v>4</v>
      </c>
      <c r="T2231" s="3" t="s">
        <v>2739</v>
      </c>
      <c r="U2231" s="3" t="s">
        <v>2755</v>
      </c>
      <c r="V2231" s="3" t="s">
        <v>2830</v>
      </c>
      <c r="W2231" s="5">
        <v>0</v>
      </c>
      <c r="X2231" s="5">
        <v>0</v>
      </c>
      <c r="Y2231" s="5">
        <v>0</v>
      </c>
      <c r="Z2231" s="5">
        <v>1</v>
      </c>
      <c r="AA2231" s="5">
        <v>0</v>
      </c>
      <c r="AB2231" s="5">
        <v>0</v>
      </c>
      <c r="AC2231" s="5">
        <v>0</v>
      </c>
      <c r="AD2231" s="5">
        <v>0</v>
      </c>
      <c r="AE2231" s="2">
        <v>3</v>
      </c>
      <c r="AF2231" s="2">
        <v>0</v>
      </c>
      <c r="AG2231" s="2">
        <v>0</v>
      </c>
      <c r="AH2231" s="2">
        <v>0</v>
      </c>
      <c r="AI2231" s="2">
        <v>0</v>
      </c>
      <c r="AJ2231" s="2">
        <v>1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</row>
    <row r="2232" spans="1:46" x14ac:dyDescent="0.2">
      <c r="A2232" s="2">
        <v>1680317</v>
      </c>
      <c r="B2232" s="2">
        <v>873009</v>
      </c>
      <c r="C2232" s="7">
        <v>22.531985250833401</v>
      </c>
      <c r="D2232" s="7">
        <v>40.305281577657702</v>
      </c>
      <c r="E2232" s="19" t="s">
        <v>2736</v>
      </c>
      <c r="F2232" s="46">
        <f>INDEX(Δεδομένα!$P:$P,MATCH('2021'!E2232,Δεδομένα!$O:$O,0))</f>
        <v>67</v>
      </c>
      <c r="G2232" s="49" t="s">
        <v>2737</v>
      </c>
      <c r="H2232" s="51" t="str">
        <f>INDEX(Δεδομένα!B$1:B$51,MATCH('2021'!G2232,Δεδομένα!A$1:A$51,0))</f>
        <v>ΚΕΝΤΡΙΚΗΣ ΜΑΚΕΔΟΝΙΑΣ</v>
      </c>
      <c r="I2232" s="53">
        <f>INDEX(Δεδομένα!E$1:E$13,MATCH('2021'!H2232,Δεδομένα!D$1:D$13,0))</f>
        <v>3</v>
      </c>
      <c r="J2232" s="4">
        <v>44397</v>
      </c>
      <c r="K2232" s="3" t="s">
        <v>1395</v>
      </c>
      <c r="L2232" s="17" t="str">
        <f t="shared" si="152"/>
        <v>20/07/2021 17:53</v>
      </c>
      <c r="M2232" s="4">
        <v>44397</v>
      </c>
      <c r="N2232" s="3" t="s">
        <v>9</v>
      </c>
      <c r="O2232" s="17" t="str">
        <f t="shared" si="153"/>
        <v>20/07/2021 18:15</v>
      </c>
      <c r="P2232" s="24">
        <f t="shared" si="154"/>
        <v>1.5277777776645962E-2</v>
      </c>
      <c r="Q2232" s="28">
        <v>0</v>
      </c>
      <c r="R2232" s="27">
        <f t="shared" si="155"/>
        <v>21.999999998370185</v>
      </c>
      <c r="S2232" s="3" t="s">
        <v>4</v>
      </c>
      <c r="T2232" s="3" t="s">
        <v>2739</v>
      </c>
      <c r="U2232" s="3" t="s">
        <v>2750</v>
      </c>
      <c r="V2232" s="3" t="s">
        <v>2753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6</v>
      </c>
      <c r="AD2232" s="5">
        <v>0</v>
      </c>
      <c r="AE2232" s="2">
        <v>2</v>
      </c>
      <c r="AF2232" s="2">
        <v>0</v>
      </c>
      <c r="AG2232" s="2">
        <v>0</v>
      </c>
      <c r="AH2232" s="2">
        <v>0</v>
      </c>
      <c r="AI2232" s="2">
        <v>0</v>
      </c>
      <c r="AJ2232" s="2">
        <v>1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</row>
    <row r="2233" spans="1:46" x14ac:dyDescent="0.2">
      <c r="A2233" s="2">
        <v>1680288</v>
      </c>
      <c r="B2233" s="2">
        <v>873255</v>
      </c>
      <c r="C2233" s="7">
        <v>22.3557618477445</v>
      </c>
      <c r="D2233" s="7">
        <v>40.194900200282802</v>
      </c>
      <c r="E2233" s="19" t="s">
        <v>2736</v>
      </c>
      <c r="F2233" s="46">
        <f>INDEX(Δεδομένα!$P:$P,MATCH('2021'!E2233,Δεδομένα!$O:$O,0))</f>
        <v>67</v>
      </c>
      <c r="G2233" s="49" t="s">
        <v>2737</v>
      </c>
      <c r="H2233" s="51" t="str">
        <f>INDEX(Δεδομένα!B$1:B$51,MATCH('2021'!G2233,Δεδομένα!A$1:A$51,0))</f>
        <v>ΚΕΝΤΡΙΚΗΣ ΜΑΚΕΔΟΝΙΑΣ</v>
      </c>
      <c r="I2233" s="53">
        <f>INDEX(Δεδομένα!E$1:E$13,MATCH('2021'!H2233,Δεδομένα!D$1:D$13,0))</f>
        <v>3</v>
      </c>
      <c r="J2233" s="4">
        <v>44398</v>
      </c>
      <c r="K2233" s="3" t="s">
        <v>161</v>
      </c>
      <c r="L2233" s="17" t="str">
        <f t="shared" si="152"/>
        <v>21/07/2021 15:00</v>
      </c>
      <c r="M2233" s="4">
        <v>44398</v>
      </c>
      <c r="N2233" s="3" t="s">
        <v>712</v>
      </c>
      <c r="O2233" s="17" t="str">
        <f t="shared" si="153"/>
        <v>21/07/2021 18:30</v>
      </c>
      <c r="P2233" s="24">
        <f t="shared" si="154"/>
        <v>0.14583333333575865</v>
      </c>
      <c r="Q2233" s="28">
        <v>0</v>
      </c>
      <c r="R2233" s="27">
        <f t="shared" si="155"/>
        <v>210.00000000349246</v>
      </c>
      <c r="S2233" s="3" t="s">
        <v>4</v>
      </c>
      <c r="T2233" s="3" t="s">
        <v>2739</v>
      </c>
      <c r="U2233" s="3" t="s">
        <v>2750</v>
      </c>
      <c r="V2233" s="3" t="s">
        <v>2831</v>
      </c>
      <c r="W2233" s="5">
        <v>0</v>
      </c>
      <c r="X2233" s="5">
        <v>0</v>
      </c>
      <c r="Y2233" s="5">
        <v>0</v>
      </c>
      <c r="Z2233" s="5">
        <v>16</v>
      </c>
      <c r="AA2233" s="5">
        <v>0</v>
      </c>
      <c r="AB2233" s="5">
        <v>0</v>
      </c>
      <c r="AC2233" s="5">
        <v>0</v>
      </c>
      <c r="AD2233" s="5">
        <v>0</v>
      </c>
      <c r="AE2233" s="2">
        <v>13</v>
      </c>
      <c r="AF2233" s="2">
        <v>0</v>
      </c>
      <c r="AG2233" s="2">
        <v>0</v>
      </c>
      <c r="AH2233" s="2">
        <v>0</v>
      </c>
      <c r="AI2233" s="2">
        <v>0</v>
      </c>
      <c r="AJ2233" s="2">
        <v>6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</row>
    <row r="2234" spans="1:46" x14ac:dyDescent="0.2">
      <c r="A2234" s="2">
        <v>1680284</v>
      </c>
      <c r="B2234" s="2">
        <v>873292</v>
      </c>
      <c r="C2234" s="7">
        <v>22.6058563950787</v>
      </c>
      <c r="D2234" s="7">
        <v>40.331964490450098</v>
      </c>
      <c r="E2234" s="19" t="s">
        <v>2736</v>
      </c>
      <c r="F2234" s="46">
        <f>INDEX(Δεδομένα!$P:$P,MATCH('2021'!E2234,Δεδομένα!$O:$O,0))</f>
        <v>67</v>
      </c>
      <c r="G2234" s="49" t="s">
        <v>2737</v>
      </c>
      <c r="H2234" s="51" t="str">
        <f>INDEX(Δεδομένα!B$1:B$51,MATCH('2021'!G2234,Δεδομένα!A$1:A$51,0))</f>
        <v>ΚΕΝΤΡΙΚΗΣ ΜΑΚΕΔΟΝΙΑΣ</v>
      </c>
      <c r="I2234" s="53">
        <f>INDEX(Δεδομένα!E$1:E$13,MATCH('2021'!H2234,Δεδομένα!D$1:D$13,0))</f>
        <v>3</v>
      </c>
      <c r="J2234" s="4">
        <v>44398</v>
      </c>
      <c r="K2234" s="3" t="s">
        <v>433</v>
      </c>
      <c r="L2234" s="17" t="str">
        <f t="shared" si="152"/>
        <v>21/07/2021 17:25</v>
      </c>
      <c r="M2234" s="4">
        <v>44398</v>
      </c>
      <c r="N2234" s="3" t="s">
        <v>9</v>
      </c>
      <c r="O2234" s="17" t="str">
        <f t="shared" si="153"/>
        <v>21/07/2021 18:15</v>
      </c>
      <c r="P2234" s="24">
        <f t="shared" si="154"/>
        <v>3.4722222218988463E-2</v>
      </c>
      <c r="Q2234" s="28">
        <v>0</v>
      </c>
      <c r="R2234" s="27">
        <f t="shared" si="155"/>
        <v>49.999999995343387</v>
      </c>
      <c r="S2234" s="3" t="s">
        <v>4</v>
      </c>
      <c r="T2234" s="3" t="s">
        <v>2739</v>
      </c>
      <c r="U2234" s="3" t="s">
        <v>2755</v>
      </c>
      <c r="V2234" s="3" t="s">
        <v>2755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3</v>
      </c>
      <c r="AD2234" s="5">
        <v>0</v>
      </c>
      <c r="AE2234" s="2">
        <v>2</v>
      </c>
      <c r="AF2234" s="2">
        <v>0</v>
      </c>
      <c r="AG2234" s="2">
        <v>0</v>
      </c>
      <c r="AH2234" s="2">
        <v>0</v>
      </c>
      <c r="AI2234" s="2">
        <v>0</v>
      </c>
      <c r="AJ2234" s="2">
        <v>1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</row>
    <row r="2235" spans="1:46" x14ac:dyDescent="0.2">
      <c r="A2235" s="2">
        <v>1680311</v>
      </c>
      <c r="B2235" s="2">
        <v>873319</v>
      </c>
      <c r="E2235" s="19" t="s">
        <v>2736</v>
      </c>
      <c r="F2235" s="46">
        <f>INDEX(Δεδομένα!$P:$P,MATCH('2021'!E2235,Δεδομένα!$O:$O,0))</f>
        <v>67</v>
      </c>
      <c r="G2235" s="49" t="s">
        <v>2737</v>
      </c>
      <c r="H2235" s="51" t="str">
        <f>INDEX(Δεδομένα!B$1:B$51,MATCH('2021'!G2235,Δεδομένα!A$1:A$51,0))</f>
        <v>ΚΕΝΤΡΙΚΗΣ ΜΑΚΕΔΟΝΙΑΣ</v>
      </c>
      <c r="I2235" s="53">
        <f>INDEX(Δεδομένα!E$1:E$13,MATCH('2021'!H2235,Δεδομένα!D$1:D$13,0))</f>
        <v>3</v>
      </c>
      <c r="J2235" s="4">
        <v>44398</v>
      </c>
      <c r="K2235" s="3" t="s">
        <v>634</v>
      </c>
      <c r="L2235" s="17" t="str">
        <f t="shared" si="152"/>
        <v>21/07/2021 19:05</v>
      </c>
      <c r="M2235" s="4">
        <v>44398</v>
      </c>
      <c r="N2235" s="3" t="s">
        <v>449</v>
      </c>
      <c r="O2235" s="17" t="str">
        <f t="shared" si="153"/>
        <v>21/07/2021 19:38</v>
      </c>
      <c r="P2235" s="24">
        <f t="shared" si="154"/>
        <v>2.2916666668606922E-2</v>
      </c>
      <c r="Q2235" s="28">
        <v>0</v>
      </c>
      <c r="R2235" s="27">
        <f t="shared" si="155"/>
        <v>33.000000002793968</v>
      </c>
      <c r="S2235" s="3" t="s">
        <v>4</v>
      </c>
      <c r="T2235" s="3" t="s">
        <v>2739</v>
      </c>
      <c r="U2235" s="3" t="s">
        <v>2832</v>
      </c>
      <c r="V2235" s="3" t="s">
        <v>2832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0.01</v>
      </c>
      <c r="AC2235" s="5">
        <v>0</v>
      </c>
      <c r="AD2235" s="5">
        <v>0</v>
      </c>
      <c r="AE2235" s="2">
        <v>2</v>
      </c>
      <c r="AF2235" s="2">
        <v>0</v>
      </c>
      <c r="AG2235" s="2">
        <v>0</v>
      </c>
      <c r="AH2235" s="2">
        <v>0</v>
      </c>
      <c r="AI2235" s="2">
        <v>0</v>
      </c>
      <c r="AJ2235" s="2">
        <v>1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</row>
    <row r="2236" spans="1:46" x14ac:dyDescent="0.2">
      <c r="A2236" s="2">
        <v>1681264</v>
      </c>
      <c r="B2236" s="2">
        <v>873574</v>
      </c>
      <c r="C2236" s="7">
        <v>22.562492528668201</v>
      </c>
      <c r="D2236" s="7">
        <v>40.201076693314803</v>
      </c>
      <c r="E2236" s="19" t="s">
        <v>2736</v>
      </c>
      <c r="F2236" s="46">
        <f>INDEX(Δεδομένα!$P:$P,MATCH('2021'!E2236,Δεδομένα!$O:$O,0))</f>
        <v>67</v>
      </c>
      <c r="G2236" s="49" t="s">
        <v>2737</v>
      </c>
      <c r="H2236" s="51" t="str">
        <f>INDEX(Δεδομένα!B$1:B$51,MATCH('2021'!G2236,Δεδομένα!A$1:A$51,0))</f>
        <v>ΚΕΝΤΡΙΚΗΣ ΜΑΚΕΔΟΝΙΑΣ</v>
      </c>
      <c r="I2236" s="53">
        <f>INDEX(Δεδομένα!E$1:E$13,MATCH('2021'!H2236,Δεδομένα!D$1:D$13,0))</f>
        <v>3</v>
      </c>
      <c r="J2236" s="4">
        <v>44399</v>
      </c>
      <c r="K2236" s="3" t="s">
        <v>2044</v>
      </c>
      <c r="L2236" s="17" t="str">
        <f t="shared" si="152"/>
        <v>22/07/2021 16:46</v>
      </c>
      <c r="M2236" s="4">
        <v>44399</v>
      </c>
      <c r="N2236" s="3" t="s">
        <v>844</v>
      </c>
      <c r="O2236" s="17" t="str">
        <f t="shared" si="153"/>
        <v>22/07/2021 17:35</v>
      </c>
      <c r="P2236" s="24">
        <f t="shared" si="154"/>
        <v>3.4027777779556345E-2</v>
      </c>
      <c r="Q2236" s="28">
        <v>0</v>
      </c>
      <c r="R2236" s="27">
        <f t="shared" si="155"/>
        <v>49.000000002561137</v>
      </c>
      <c r="S2236" s="3" t="s">
        <v>4</v>
      </c>
      <c r="T2236" s="3" t="s">
        <v>2747</v>
      </c>
      <c r="U2236" s="3" t="s">
        <v>123</v>
      </c>
      <c r="V2236" s="3" t="s">
        <v>2833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0.5</v>
      </c>
      <c r="AC2236" s="5">
        <v>4</v>
      </c>
      <c r="AD2236" s="5">
        <v>0</v>
      </c>
      <c r="AE2236" s="2">
        <v>3</v>
      </c>
      <c r="AF2236" s="2">
        <v>0</v>
      </c>
      <c r="AG2236" s="2">
        <v>0</v>
      </c>
      <c r="AH2236" s="2">
        <v>0</v>
      </c>
      <c r="AI2236" s="2">
        <v>0</v>
      </c>
      <c r="AJ2236" s="2">
        <v>1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</row>
    <row r="2237" spans="1:46" x14ac:dyDescent="0.2">
      <c r="A2237" s="2">
        <v>1681362</v>
      </c>
      <c r="B2237" s="2">
        <v>873743</v>
      </c>
      <c r="C2237" s="7">
        <v>22.5549104300453</v>
      </c>
      <c r="D2237" s="7">
        <v>40.270062587255097</v>
      </c>
      <c r="E2237" s="19" t="s">
        <v>2736</v>
      </c>
      <c r="F2237" s="46">
        <f>INDEX(Δεδομένα!$P:$P,MATCH('2021'!E2237,Δεδομένα!$O:$O,0))</f>
        <v>67</v>
      </c>
      <c r="G2237" s="49" t="s">
        <v>2737</v>
      </c>
      <c r="H2237" s="51" t="str">
        <f>INDEX(Δεδομένα!B$1:B$51,MATCH('2021'!G2237,Δεδομένα!A$1:A$51,0))</f>
        <v>ΚΕΝΤΡΙΚΗΣ ΜΑΚΕΔΟΝΙΑΣ</v>
      </c>
      <c r="I2237" s="53">
        <f>INDEX(Δεδομένα!E$1:E$13,MATCH('2021'!H2237,Δεδομένα!D$1:D$13,0))</f>
        <v>3</v>
      </c>
      <c r="J2237" s="4">
        <v>44400</v>
      </c>
      <c r="K2237" s="3" t="s">
        <v>2834</v>
      </c>
      <c r="L2237" s="17" t="str">
        <f t="shared" ref="L2237:L2300" si="156">_xlfn.CONCAT(TEXT(J2237,"ηη/μμ/εεε")," ",TEXT(K2237,"ωω:λλ"))</f>
        <v>23/07/2021 08:12</v>
      </c>
      <c r="M2237" s="4">
        <v>44400</v>
      </c>
      <c r="N2237" s="3" t="s">
        <v>2835</v>
      </c>
      <c r="O2237" s="17" t="str">
        <f t="shared" ref="O2237:O2300" si="157">_xlfn.CONCAT(TEXT(M2237,"ηη/μμ/εεε")," ",TEXT(N2237,"ωω:λλ"))</f>
        <v>23/07/2021 09:12</v>
      </c>
      <c r="P2237" s="24">
        <f t="shared" ref="P2237:P2300" si="158">O2237-L2237</f>
        <v>4.1666666664241347E-2</v>
      </c>
      <c r="Q2237" s="28">
        <v>0</v>
      </c>
      <c r="R2237" s="27">
        <f t="shared" ref="R2237:R2300" si="159">P2237*(24*60)</f>
        <v>59.99999999650754</v>
      </c>
      <c r="S2237" s="3" t="s">
        <v>4</v>
      </c>
      <c r="T2237" s="3" t="s">
        <v>2739</v>
      </c>
      <c r="U2237" s="3" t="s">
        <v>2785</v>
      </c>
      <c r="V2237" s="3" t="s">
        <v>2836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1</v>
      </c>
      <c r="AC2237" s="5">
        <v>0</v>
      </c>
      <c r="AD2237" s="5">
        <v>0</v>
      </c>
      <c r="AE2237" s="2">
        <v>2</v>
      </c>
      <c r="AF2237" s="2">
        <v>0</v>
      </c>
      <c r="AG2237" s="2">
        <v>0</v>
      </c>
      <c r="AH2237" s="2">
        <v>0</v>
      </c>
      <c r="AI2237" s="2">
        <v>0</v>
      </c>
      <c r="AJ2237" s="2">
        <v>1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</row>
    <row r="2238" spans="1:46" x14ac:dyDescent="0.2">
      <c r="A2238" s="2">
        <v>1681352</v>
      </c>
      <c r="B2238" s="2">
        <v>874053</v>
      </c>
      <c r="C2238" s="7">
        <v>22.5966355416341</v>
      </c>
      <c r="D2238" s="7">
        <v>40.441134861591998</v>
      </c>
      <c r="E2238" s="19" t="s">
        <v>2736</v>
      </c>
      <c r="F2238" s="46">
        <f>INDEX(Δεδομένα!$P:$P,MATCH('2021'!E2238,Δεδομένα!$O:$O,0))</f>
        <v>67</v>
      </c>
      <c r="G2238" s="49" t="s">
        <v>2737</v>
      </c>
      <c r="H2238" s="51" t="str">
        <f>INDEX(Δεδομένα!B$1:B$51,MATCH('2021'!G2238,Δεδομένα!A$1:A$51,0))</f>
        <v>ΚΕΝΤΡΙΚΗΣ ΜΑΚΕΔΟΝΙΑΣ</v>
      </c>
      <c r="I2238" s="53">
        <f>INDEX(Δεδομένα!E$1:E$13,MATCH('2021'!H2238,Δεδομένα!D$1:D$13,0))</f>
        <v>3</v>
      </c>
      <c r="J2238" s="4">
        <v>44401</v>
      </c>
      <c r="K2238" s="3" t="s">
        <v>127</v>
      </c>
      <c r="L2238" s="17" t="str">
        <f t="shared" si="156"/>
        <v>24/07/2021 11:40</v>
      </c>
      <c r="M2238" s="4">
        <v>44401</v>
      </c>
      <c r="N2238" s="3" t="s">
        <v>436</v>
      </c>
      <c r="O2238" s="17" t="str">
        <f t="shared" si="157"/>
        <v>24/07/2021 12:58</v>
      </c>
      <c r="P2238" s="24">
        <f t="shared" si="158"/>
        <v>5.4166666668606922E-2</v>
      </c>
      <c r="Q2238" s="28">
        <v>0</v>
      </c>
      <c r="R2238" s="27">
        <f t="shared" si="159"/>
        <v>78.000000002793968</v>
      </c>
      <c r="S2238" s="3" t="s">
        <v>4</v>
      </c>
      <c r="T2238" s="3" t="s">
        <v>2782</v>
      </c>
      <c r="U2238" s="3" t="s">
        <v>2837</v>
      </c>
      <c r="V2238" s="3" t="s">
        <v>2838</v>
      </c>
      <c r="W2238" s="5">
        <v>0</v>
      </c>
      <c r="X2238" s="5">
        <v>3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2">
        <v>5</v>
      </c>
      <c r="AF2238" s="2">
        <v>0</v>
      </c>
      <c r="AG2238" s="2">
        <v>0</v>
      </c>
      <c r="AH2238" s="2">
        <v>0</v>
      </c>
      <c r="AI2238" s="2">
        <v>0</v>
      </c>
      <c r="AJ2238" s="2">
        <v>2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</row>
    <row r="2239" spans="1:46" x14ac:dyDescent="0.2">
      <c r="A2239" s="2">
        <v>1681276</v>
      </c>
      <c r="B2239" s="2">
        <v>874192</v>
      </c>
      <c r="C2239" s="7">
        <v>22.2346305273173</v>
      </c>
      <c r="D2239" s="7">
        <v>40.2504220702194</v>
      </c>
      <c r="E2239" s="19" t="s">
        <v>2736</v>
      </c>
      <c r="F2239" s="46">
        <f>INDEX(Δεδομένα!$P:$P,MATCH('2021'!E2239,Δεδομένα!$O:$O,0))</f>
        <v>67</v>
      </c>
      <c r="G2239" s="49" t="s">
        <v>2737</v>
      </c>
      <c r="H2239" s="51" t="str">
        <f>INDEX(Δεδομένα!B$1:B$51,MATCH('2021'!G2239,Δεδομένα!A$1:A$51,0))</f>
        <v>ΚΕΝΤΡΙΚΗΣ ΜΑΚΕΔΟΝΙΑΣ</v>
      </c>
      <c r="I2239" s="53">
        <f>INDEX(Δεδομένα!E$1:E$13,MATCH('2021'!H2239,Δεδομένα!D$1:D$13,0))</f>
        <v>3</v>
      </c>
      <c r="J2239" s="4">
        <v>44401</v>
      </c>
      <c r="K2239" s="3" t="s">
        <v>32</v>
      </c>
      <c r="L2239" s="17" t="str">
        <f t="shared" si="156"/>
        <v>24/07/2021 18:45</v>
      </c>
      <c r="M2239" s="4">
        <v>44401</v>
      </c>
      <c r="N2239" s="3" t="s">
        <v>2839</v>
      </c>
      <c r="O2239" s="17" t="str">
        <f t="shared" si="157"/>
        <v>24/07/2021 19:48</v>
      </c>
      <c r="P2239" s="24">
        <f t="shared" si="158"/>
        <v>4.3749999997089617E-2</v>
      </c>
      <c r="Q2239" s="28">
        <v>0</v>
      </c>
      <c r="R2239" s="27">
        <f t="shared" si="159"/>
        <v>62.999999995809048</v>
      </c>
      <c r="S2239" s="3" t="s">
        <v>4</v>
      </c>
      <c r="T2239" s="3" t="s">
        <v>2739</v>
      </c>
      <c r="U2239" s="3" t="s">
        <v>2740</v>
      </c>
      <c r="V2239" s="3" t="s">
        <v>2840</v>
      </c>
      <c r="W2239" s="5">
        <v>0.1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2">
        <v>2</v>
      </c>
      <c r="AF2239" s="2">
        <v>0</v>
      </c>
      <c r="AG2239" s="2">
        <v>0</v>
      </c>
      <c r="AH2239" s="2">
        <v>0</v>
      </c>
      <c r="AI2239" s="2">
        <v>0</v>
      </c>
      <c r="AJ2239" s="2">
        <v>1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</row>
    <row r="2240" spans="1:46" x14ac:dyDescent="0.2">
      <c r="A2240" s="2">
        <v>1681305</v>
      </c>
      <c r="B2240" s="2">
        <v>874413</v>
      </c>
      <c r="C2240" s="7">
        <v>22.569203363514699</v>
      </c>
      <c r="D2240" s="7">
        <v>40.235095340927202</v>
      </c>
      <c r="E2240" s="19" t="s">
        <v>2736</v>
      </c>
      <c r="F2240" s="46">
        <f>INDEX(Δεδομένα!$P:$P,MATCH('2021'!E2240,Δεδομένα!$O:$O,0))</f>
        <v>67</v>
      </c>
      <c r="G2240" s="49" t="s">
        <v>2737</v>
      </c>
      <c r="H2240" s="51" t="str">
        <f>INDEX(Δεδομένα!B$1:B$51,MATCH('2021'!G2240,Δεδομένα!A$1:A$51,0))</f>
        <v>ΚΕΝΤΡΙΚΗΣ ΜΑΚΕΔΟΝΙΑΣ</v>
      </c>
      <c r="I2240" s="53">
        <f>INDEX(Δεδομένα!E$1:E$13,MATCH('2021'!H2240,Δεδομένα!D$1:D$13,0))</f>
        <v>3</v>
      </c>
      <c r="J2240" s="4">
        <v>44402</v>
      </c>
      <c r="K2240" s="3" t="s">
        <v>363</v>
      </c>
      <c r="L2240" s="17" t="str">
        <f t="shared" si="156"/>
        <v>25/07/2021 16:24</v>
      </c>
      <c r="M2240" s="4">
        <v>44402</v>
      </c>
      <c r="N2240" s="3" t="s">
        <v>842</v>
      </c>
      <c r="O2240" s="17" t="str">
        <f t="shared" si="157"/>
        <v>25/07/2021 18:44</v>
      </c>
      <c r="P2240" s="24">
        <f t="shared" si="158"/>
        <v>9.7222222218988463E-2</v>
      </c>
      <c r="Q2240" s="28">
        <v>0</v>
      </c>
      <c r="R2240" s="27">
        <f t="shared" si="159"/>
        <v>139.99999999534339</v>
      </c>
      <c r="S2240" s="3" t="s">
        <v>4</v>
      </c>
      <c r="T2240" s="3" t="s">
        <v>2739</v>
      </c>
      <c r="U2240" s="3" t="s">
        <v>2750</v>
      </c>
      <c r="V2240" s="3" t="s">
        <v>2841</v>
      </c>
      <c r="W2240" s="5">
        <v>0</v>
      </c>
      <c r="X2240" s="5">
        <v>0</v>
      </c>
      <c r="Y2240" s="5">
        <v>0</v>
      </c>
      <c r="Z2240" s="5">
        <v>5</v>
      </c>
      <c r="AA2240" s="5">
        <v>0</v>
      </c>
      <c r="AB2240" s="5">
        <v>0</v>
      </c>
      <c r="AC2240" s="5">
        <v>20</v>
      </c>
      <c r="AD2240" s="5">
        <v>0</v>
      </c>
      <c r="AE2240" s="2">
        <v>4</v>
      </c>
      <c r="AF2240" s="2">
        <v>0</v>
      </c>
      <c r="AG2240" s="2">
        <v>0</v>
      </c>
      <c r="AH2240" s="2">
        <v>0</v>
      </c>
      <c r="AI2240" s="2">
        <v>0</v>
      </c>
      <c r="AJ2240" s="2">
        <v>2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</row>
    <row r="2241" spans="1:46" x14ac:dyDescent="0.2">
      <c r="A2241" s="2">
        <v>1681281</v>
      </c>
      <c r="B2241" s="2">
        <v>874417</v>
      </c>
      <c r="C2241" s="7">
        <v>22.501041789313099</v>
      </c>
      <c r="D2241" s="7">
        <v>40.3064492221908</v>
      </c>
      <c r="E2241" s="19" t="s">
        <v>2736</v>
      </c>
      <c r="F2241" s="46">
        <f>INDEX(Δεδομένα!$P:$P,MATCH('2021'!E2241,Δεδομένα!$O:$O,0))</f>
        <v>67</v>
      </c>
      <c r="G2241" s="49" t="s">
        <v>2737</v>
      </c>
      <c r="H2241" s="51" t="str">
        <f>INDEX(Δεδομένα!B$1:B$51,MATCH('2021'!G2241,Δεδομένα!A$1:A$51,0))</f>
        <v>ΚΕΝΤΡΙΚΗΣ ΜΑΚΕΔΟΝΙΑΣ</v>
      </c>
      <c r="I2241" s="53">
        <f>INDEX(Δεδομένα!E$1:E$13,MATCH('2021'!H2241,Δεδομένα!D$1:D$13,0))</f>
        <v>3</v>
      </c>
      <c r="J2241" s="4">
        <v>44402</v>
      </c>
      <c r="K2241" s="3" t="s">
        <v>415</v>
      </c>
      <c r="L2241" s="17" t="str">
        <f t="shared" si="156"/>
        <v>25/07/2021 16:40</v>
      </c>
      <c r="M2241" s="4">
        <v>44402</v>
      </c>
      <c r="N2241" s="3" t="s">
        <v>461</v>
      </c>
      <c r="O2241" s="17" t="str">
        <f t="shared" si="157"/>
        <v>25/07/2021 17:00</v>
      </c>
      <c r="P2241" s="24">
        <f t="shared" si="158"/>
        <v>1.3888888890505768E-2</v>
      </c>
      <c r="Q2241" s="28">
        <v>0</v>
      </c>
      <c r="R2241" s="27">
        <f t="shared" si="159"/>
        <v>20.000000002328306</v>
      </c>
      <c r="S2241" s="3" t="s">
        <v>4</v>
      </c>
      <c r="T2241" s="3" t="s">
        <v>2739</v>
      </c>
      <c r="U2241" s="3" t="s">
        <v>2798</v>
      </c>
      <c r="V2241" s="3" t="s">
        <v>2842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0.2</v>
      </c>
      <c r="AD2241" s="5">
        <v>0</v>
      </c>
      <c r="AE2241" s="2">
        <v>2</v>
      </c>
      <c r="AF2241" s="2">
        <v>0</v>
      </c>
      <c r="AG2241" s="2">
        <v>0</v>
      </c>
      <c r="AH2241" s="2">
        <v>0</v>
      </c>
      <c r="AI2241" s="2">
        <v>0</v>
      </c>
      <c r="AJ2241" s="2">
        <v>1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</row>
    <row r="2242" spans="1:46" x14ac:dyDescent="0.2">
      <c r="A2242" s="2">
        <v>1681317</v>
      </c>
      <c r="B2242" s="2">
        <v>874422</v>
      </c>
      <c r="C2242" s="7">
        <v>22.541465561791</v>
      </c>
      <c r="D2242" s="7">
        <v>40.241713557372599</v>
      </c>
      <c r="E2242" s="19" t="s">
        <v>2736</v>
      </c>
      <c r="F2242" s="46">
        <f>INDEX(Δεδομένα!$P:$P,MATCH('2021'!E2242,Δεδομένα!$O:$O,0))</f>
        <v>67</v>
      </c>
      <c r="G2242" s="49" t="s">
        <v>2737</v>
      </c>
      <c r="H2242" s="51" t="str">
        <f>INDEX(Δεδομένα!B$1:B$51,MATCH('2021'!G2242,Δεδομένα!A$1:A$51,0))</f>
        <v>ΚΕΝΤΡΙΚΗΣ ΜΑΚΕΔΟΝΙΑΣ</v>
      </c>
      <c r="I2242" s="53">
        <f>INDEX(Δεδομένα!E$1:E$13,MATCH('2021'!H2242,Δεδομένα!D$1:D$13,0))</f>
        <v>3</v>
      </c>
      <c r="J2242" s="4">
        <v>44402</v>
      </c>
      <c r="K2242" s="3" t="s">
        <v>1382</v>
      </c>
      <c r="L2242" s="17" t="str">
        <f t="shared" si="156"/>
        <v>25/07/2021 17:04</v>
      </c>
      <c r="M2242" s="4">
        <v>44402</v>
      </c>
      <c r="N2242" s="3" t="s">
        <v>1704</v>
      </c>
      <c r="O2242" s="17" t="str">
        <f t="shared" si="157"/>
        <v>25/07/2021 18:13</v>
      </c>
      <c r="P2242" s="24">
        <f t="shared" si="158"/>
        <v>4.7916666670062114E-2</v>
      </c>
      <c r="Q2242" s="28">
        <v>0</v>
      </c>
      <c r="R2242" s="27">
        <f t="shared" si="159"/>
        <v>69.000000004889444</v>
      </c>
      <c r="S2242" s="3" t="s">
        <v>4</v>
      </c>
      <c r="T2242" s="3" t="s">
        <v>2739</v>
      </c>
      <c r="U2242" s="3" t="s">
        <v>2750</v>
      </c>
      <c r="V2242" s="3" t="s">
        <v>2833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20</v>
      </c>
      <c r="AD2242" s="5">
        <v>0</v>
      </c>
      <c r="AE2242" s="2">
        <v>2</v>
      </c>
      <c r="AF2242" s="2">
        <v>0</v>
      </c>
      <c r="AG2242" s="2">
        <v>0</v>
      </c>
      <c r="AH2242" s="2">
        <v>0</v>
      </c>
      <c r="AI2242" s="2">
        <v>0</v>
      </c>
      <c r="AJ2242" s="2">
        <v>1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</row>
    <row r="2243" spans="1:46" x14ac:dyDescent="0.2">
      <c r="A2243" s="2">
        <v>1681336</v>
      </c>
      <c r="B2243" s="2">
        <v>874491</v>
      </c>
      <c r="C2243" s="7">
        <v>22.482600726158601</v>
      </c>
      <c r="D2243" s="7">
        <v>40.329112676001699</v>
      </c>
      <c r="E2243" s="19" t="s">
        <v>2736</v>
      </c>
      <c r="F2243" s="46">
        <f>INDEX(Δεδομένα!$P:$P,MATCH('2021'!E2243,Δεδομένα!$O:$O,0))</f>
        <v>67</v>
      </c>
      <c r="G2243" s="49" t="s">
        <v>2737</v>
      </c>
      <c r="H2243" s="51" t="str">
        <f>INDEX(Δεδομένα!B$1:B$51,MATCH('2021'!G2243,Δεδομένα!A$1:A$51,0))</f>
        <v>ΚΕΝΤΡΙΚΗΣ ΜΑΚΕΔΟΝΙΑΣ</v>
      </c>
      <c r="I2243" s="53">
        <f>INDEX(Δεδομένα!E$1:E$13,MATCH('2021'!H2243,Δεδομένα!D$1:D$13,0))</f>
        <v>3</v>
      </c>
      <c r="J2243" s="4">
        <v>44402</v>
      </c>
      <c r="K2243" s="3" t="s">
        <v>425</v>
      </c>
      <c r="L2243" s="17" t="str">
        <f t="shared" si="156"/>
        <v>25/07/2021 20:58</v>
      </c>
      <c r="M2243" s="4">
        <v>44402</v>
      </c>
      <c r="N2243" s="3" t="s">
        <v>989</v>
      </c>
      <c r="O2243" s="17" t="str">
        <f t="shared" si="157"/>
        <v>25/07/2021 21:40</v>
      </c>
      <c r="P2243" s="24">
        <f t="shared" si="158"/>
        <v>2.9166666667151731E-2</v>
      </c>
      <c r="Q2243" s="28">
        <v>0</v>
      </c>
      <c r="R2243" s="27">
        <f t="shared" si="159"/>
        <v>42.000000000698492</v>
      </c>
      <c r="S2243" s="3" t="s">
        <v>4</v>
      </c>
      <c r="T2243" s="3" t="s">
        <v>2739</v>
      </c>
      <c r="U2243" s="3" t="s">
        <v>2750</v>
      </c>
      <c r="V2243" s="3" t="s">
        <v>2843</v>
      </c>
      <c r="W2243" s="5">
        <v>0</v>
      </c>
      <c r="X2243" s="5">
        <v>1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2">
        <v>2</v>
      </c>
      <c r="AF2243" s="2">
        <v>0</v>
      </c>
      <c r="AG2243" s="2">
        <v>0</v>
      </c>
      <c r="AH2243" s="2">
        <v>0</v>
      </c>
      <c r="AI2243" s="2">
        <v>0</v>
      </c>
      <c r="AJ2243" s="2">
        <v>1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</row>
    <row r="2244" spans="1:46" x14ac:dyDescent="0.2">
      <c r="A2244" s="2">
        <v>1681418</v>
      </c>
      <c r="B2244" s="2">
        <v>874685</v>
      </c>
      <c r="C2244" s="7">
        <v>22.544554412639901</v>
      </c>
      <c r="D2244" s="7">
        <v>40.2951666732557</v>
      </c>
      <c r="E2244" s="19" t="s">
        <v>2736</v>
      </c>
      <c r="F2244" s="46">
        <f>INDEX(Δεδομένα!$P:$P,MATCH('2021'!E2244,Δεδομένα!$O:$O,0))</f>
        <v>67</v>
      </c>
      <c r="G2244" s="49" t="s">
        <v>2737</v>
      </c>
      <c r="H2244" s="51" t="str">
        <f>INDEX(Δεδομένα!B$1:B$51,MATCH('2021'!G2244,Δεδομένα!A$1:A$51,0))</f>
        <v>ΚΕΝΤΡΙΚΗΣ ΜΑΚΕΔΟΝΙΑΣ</v>
      </c>
      <c r="I2244" s="53">
        <f>INDEX(Δεδομένα!E$1:E$13,MATCH('2021'!H2244,Δεδομένα!D$1:D$13,0))</f>
        <v>3</v>
      </c>
      <c r="J2244" s="4">
        <v>44403</v>
      </c>
      <c r="K2244" s="3" t="s">
        <v>729</v>
      </c>
      <c r="L2244" s="17" t="str">
        <f t="shared" si="156"/>
        <v>26/07/2021 16:51</v>
      </c>
      <c r="M2244" s="4">
        <v>44403</v>
      </c>
      <c r="N2244" s="3" t="s">
        <v>697</v>
      </c>
      <c r="O2244" s="17" t="str">
        <f t="shared" si="157"/>
        <v>26/07/2021 17:40</v>
      </c>
      <c r="P2244" s="24">
        <f t="shared" si="158"/>
        <v>3.4027777779556345E-2</v>
      </c>
      <c r="Q2244" s="28">
        <v>0</v>
      </c>
      <c r="R2244" s="27">
        <f t="shared" si="159"/>
        <v>49.000000002561137</v>
      </c>
      <c r="S2244" s="3" t="s">
        <v>4</v>
      </c>
      <c r="T2244" s="3" t="s">
        <v>2739</v>
      </c>
      <c r="U2244" s="3" t="s">
        <v>2750</v>
      </c>
      <c r="V2244" s="3" t="s">
        <v>2844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5</v>
      </c>
      <c r="AD2244" s="5">
        <v>0</v>
      </c>
      <c r="AE2244" s="2">
        <v>3</v>
      </c>
      <c r="AF2244" s="2">
        <v>0</v>
      </c>
      <c r="AG2244" s="2">
        <v>0</v>
      </c>
      <c r="AH2244" s="2">
        <v>0</v>
      </c>
      <c r="AI2244" s="2">
        <v>0</v>
      </c>
      <c r="AJ2244" s="2">
        <v>1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</row>
    <row r="2245" spans="1:46" x14ac:dyDescent="0.2">
      <c r="A2245" s="2">
        <v>1683063</v>
      </c>
      <c r="B2245" s="2">
        <v>875344</v>
      </c>
      <c r="C2245" s="7">
        <v>22.541463422704499</v>
      </c>
      <c r="D2245" s="7">
        <v>40.239767697960602</v>
      </c>
      <c r="E2245" s="19" t="s">
        <v>2736</v>
      </c>
      <c r="F2245" s="46">
        <f>INDEX(Δεδομένα!$P:$P,MATCH('2021'!E2245,Δεδομένα!$O:$O,0))</f>
        <v>67</v>
      </c>
      <c r="G2245" s="49" t="s">
        <v>2737</v>
      </c>
      <c r="H2245" s="51" t="str">
        <f>INDEX(Δεδομένα!B$1:B$51,MATCH('2021'!G2245,Δεδομένα!A$1:A$51,0))</f>
        <v>ΚΕΝΤΡΙΚΗΣ ΜΑΚΕΔΟΝΙΑΣ</v>
      </c>
      <c r="I2245" s="53">
        <f>INDEX(Δεδομένα!E$1:E$13,MATCH('2021'!H2245,Δεδομένα!D$1:D$13,0))</f>
        <v>3</v>
      </c>
      <c r="J2245" s="4">
        <v>44405</v>
      </c>
      <c r="K2245" s="3" t="s">
        <v>641</v>
      </c>
      <c r="L2245" s="17" t="str">
        <f t="shared" si="156"/>
        <v>28/07/2021 16:25</v>
      </c>
      <c r="M2245" s="4">
        <v>44405</v>
      </c>
      <c r="N2245" s="3" t="s">
        <v>474</v>
      </c>
      <c r="O2245" s="17" t="str">
        <f t="shared" si="157"/>
        <v>28/07/2021 16:50</v>
      </c>
      <c r="P2245" s="24">
        <f t="shared" si="158"/>
        <v>1.7361111109494232E-2</v>
      </c>
      <c r="Q2245" s="28">
        <v>0</v>
      </c>
      <c r="R2245" s="27">
        <f t="shared" si="159"/>
        <v>24.999999997671694</v>
      </c>
      <c r="S2245" s="3" t="s">
        <v>4</v>
      </c>
      <c r="T2245" s="3" t="s">
        <v>2739</v>
      </c>
      <c r="U2245" s="3" t="s">
        <v>2750</v>
      </c>
      <c r="V2245" s="3" t="s">
        <v>2794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10</v>
      </c>
      <c r="AD2245" s="5">
        <v>0</v>
      </c>
      <c r="AE2245" s="2">
        <v>3</v>
      </c>
      <c r="AF2245" s="2">
        <v>0</v>
      </c>
      <c r="AG2245" s="2">
        <v>0</v>
      </c>
      <c r="AH2245" s="2">
        <v>0</v>
      </c>
      <c r="AI2245" s="2">
        <v>0</v>
      </c>
      <c r="AJ2245" s="2">
        <v>1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</row>
    <row r="2246" spans="1:46" x14ac:dyDescent="0.2">
      <c r="A2246" s="2">
        <v>1683065</v>
      </c>
      <c r="B2246" s="2">
        <v>875352</v>
      </c>
      <c r="C2246" s="7">
        <v>22.576671502039801</v>
      </c>
      <c r="D2246" s="7">
        <v>40.302266455692902</v>
      </c>
      <c r="E2246" s="19" t="s">
        <v>2736</v>
      </c>
      <c r="F2246" s="46">
        <f>INDEX(Δεδομένα!$P:$P,MATCH('2021'!E2246,Δεδομένα!$O:$O,0))</f>
        <v>67</v>
      </c>
      <c r="G2246" s="49" t="s">
        <v>2737</v>
      </c>
      <c r="H2246" s="51" t="str">
        <f>INDEX(Δεδομένα!B$1:B$51,MATCH('2021'!G2246,Δεδομένα!A$1:A$51,0))</f>
        <v>ΚΕΝΤΡΙΚΗΣ ΜΑΚΕΔΟΝΙΑΣ</v>
      </c>
      <c r="I2246" s="53">
        <f>INDEX(Δεδομένα!E$1:E$13,MATCH('2021'!H2246,Δεδομένα!D$1:D$13,0))</f>
        <v>3</v>
      </c>
      <c r="J2246" s="4">
        <v>44405</v>
      </c>
      <c r="K2246" s="3" t="s">
        <v>16</v>
      </c>
      <c r="L2246" s="17" t="str">
        <f t="shared" si="156"/>
        <v>28/07/2021 16:39</v>
      </c>
      <c r="M2246" s="4">
        <v>44405</v>
      </c>
      <c r="N2246" s="3" t="s">
        <v>483</v>
      </c>
      <c r="O2246" s="17" t="str">
        <f t="shared" si="157"/>
        <v>28/07/2021 18:10</v>
      </c>
      <c r="P2246" s="24">
        <f t="shared" si="158"/>
        <v>6.3194444446708076E-2</v>
      </c>
      <c r="Q2246" s="28">
        <v>0</v>
      </c>
      <c r="R2246" s="27">
        <f t="shared" si="159"/>
        <v>91.000000003259629</v>
      </c>
      <c r="S2246" s="3" t="s">
        <v>4</v>
      </c>
      <c r="T2246" s="3" t="s">
        <v>2739</v>
      </c>
      <c r="U2246" s="3" t="s">
        <v>2755</v>
      </c>
      <c r="V2246" s="3" t="s">
        <v>2755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20</v>
      </c>
      <c r="AD2246" s="5">
        <v>0</v>
      </c>
      <c r="AE2246" s="2">
        <v>5</v>
      </c>
      <c r="AF2246" s="2">
        <v>0</v>
      </c>
      <c r="AG2246" s="2">
        <v>0</v>
      </c>
      <c r="AH2246" s="2">
        <v>0</v>
      </c>
      <c r="AI2246" s="2">
        <v>0</v>
      </c>
      <c r="AJ2246" s="2">
        <v>2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</row>
    <row r="2247" spans="1:46" x14ac:dyDescent="0.2">
      <c r="A2247" s="2">
        <v>1684061</v>
      </c>
      <c r="B2247" s="2">
        <v>875374</v>
      </c>
      <c r="C2247" s="7">
        <v>22.565849319065499</v>
      </c>
      <c r="D2247" s="7">
        <v>40.443573813664997</v>
      </c>
      <c r="E2247" s="19" t="s">
        <v>2736</v>
      </c>
      <c r="F2247" s="46">
        <f>INDEX(Δεδομένα!$P:$P,MATCH('2021'!E2247,Δεδομένα!$O:$O,0))</f>
        <v>67</v>
      </c>
      <c r="G2247" s="49" t="s">
        <v>2737</v>
      </c>
      <c r="H2247" s="51" t="str">
        <f>INDEX(Δεδομένα!B$1:B$51,MATCH('2021'!G2247,Δεδομένα!A$1:A$51,0))</f>
        <v>ΚΕΝΤΡΙΚΗΣ ΜΑΚΕΔΟΝΙΑΣ</v>
      </c>
      <c r="I2247" s="53">
        <f>INDEX(Δεδομένα!E$1:E$13,MATCH('2021'!H2247,Δεδομένα!D$1:D$13,0))</f>
        <v>3</v>
      </c>
      <c r="J2247" s="4">
        <v>44405</v>
      </c>
      <c r="K2247" s="3" t="s">
        <v>699</v>
      </c>
      <c r="L2247" s="17" t="str">
        <f t="shared" si="156"/>
        <v>28/07/2021 17:23</v>
      </c>
      <c r="M2247" s="4">
        <v>44405</v>
      </c>
      <c r="N2247" s="3" t="s">
        <v>607</v>
      </c>
      <c r="O2247" s="17" t="str">
        <f t="shared" si="157"/>
        <v>28/07/2021 18:33</v>
      </c>
      <c r="P2247" s="24">
        <f t="shared" si="158"/>
        <v>4.8611111109494232E-2</v>
      </c>
      <c r="Q2247" s="28">
        <v>0</v>
      </c>
      <c r="R2247" s="27">
        <f t="shared" si="159"/>
        <v>69.999999997671694</v>
      </c>
      <c r="S2247" s="3" t="s">
        <v>4</v>
      </c>
      <c r="T2247" s="3" t="s">
        <v>2782</v>
      </c>
      <c r="U2247" s="3" t="s">
        <v>2845</v>
      </c>
      <c r="V2247" s="3" t="s">
        <v>2846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10</v>
      </c>
      <c r="AD2247" s="5">
        <v>0</v>
      </c>
      <c r="AE2247" s="2">
        <v>4</v>
      </c>
      <c r="AF2247" s="2">
        <v>0</v>
      </c>
      <c r="AG2247" s="2">
        <v>0</v>
      </c>
      <c r="AH2247" s="2">
        <v>0</v>
      </c>
      <c r="AI2247" s="2">
        <v>0</v>
      </c>
      <c r="AJ2247" s="2">
        <v>4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</row>
    <row r="2248" spans="1:46" x14ac:dyDescent="0.2">
      <c r="A2248" s="2">
        <v>1683069</v>
      </c>
      <c r="B2248" s="2">
        <v>875389</v>
      </c>
      <c r="D2248" s="2"/>
      <c r="E2248" s="19" t="s">
        <v>2736</v>
      </c>
      <c r="F2248" s="46">
        <f>INDEX(Δεδομένα!$P:$P,MATCH('2021'!E2248,Δεδομένα!$O:$O,0))</f>
        <v>67</v>
      </c>
      <c r="G2248" s="49" t="s">
        <v>2737</v>
      </c>
      <c r="H2248" s="51" t="str">
        <f>INDEX(Δεδομένα!B$1:B$51,MATCH('2021'!G2248,Δεδομένα!A$1:A$51,0))</f>
        <v>ΚΕΝΤΡΙΚΗΣ ΜΑΚΕΔΟΝΙΑΣ</v>
      </c>
      <c r="I2248" s="53">
        <f>INDEX(Δεδομένα!E$1:E$13,MATCH('2021'!H2248,Δεδομένα!D$1:D$13,0))</f>
        <v>3</v>
      </c>
      <c r="J2248" s="4">
        <v>44405</v>
      </c>
      <c r="K2248" s="3" t="s">
        <v>421</v>
      </c>
      <c r="L2248" s="17" t="str">
        <f t="shared" si="156"/>
        <v>28/07/2021 18:37</v>
      </c>
      <c r="M2248" s="4">
        <v>44405</v>
      </c>
      <c r="N2248" s="3" t="s">
        <v>111</v>
      </c>
      <c r="O2248" s="17" t="str">
        <f t="shared" si="157"/>
        <v>28/07/2021 19:20</v>
      </c>
      <c r="P2248" s="24">
        <f t="shared" si="158"/>
        <v>2.9861111113859806E-2</v>
      </c>
      <c r="Q2248" s="28">
        <v>0</v>
      </c>
      <c r="R2248" s="27">
        <f t="shared" si="159"/>
        <v>43.000000003958121</v>
      </c>
      <c r="S2248" s="3" t="s">
        <v>4</v>
      </c>
      <c r="T2248" s="3" t="s">
        <v>2739</v>
      </c>
      <c r="U2248" s="3" t="s">
        <v>2755</v>
      </c>
      <c r="V2248" s="3" t="s">
        <v>2847</v>
      </c>
      <c r="W2248" s="5">
        <v>0</v>
      </c>
      <c r="X2248" s="5">
        <v>0</v>
      </c>
      <c r="Y2248" s="5">
        <v>0</v>
      </c>
      <c r="Z2248" s="5">
        <v>0</v>
      </c>
      <c r="AA2248" s="5">
        <v>0.5</v>
      </c>
      <c r="AB2248" s="5">
        <v>0</v>
      </c>
      <c r="AC2248" s="5">
        <v>0</v>
      </c>
      <c r="AD2248" s="5">
        <v>0</v>
      </c>
      <c r="AE2248" s="2">
        <v>3</v>
      </c>
      <c r="AF2248" s="2">
        <v>0</v>
      </c>
      <c r="AG2248" s="2">
        <v>0</v>
      </c>
      <c r="AH2248" s="2">
        <v>0</v>
      </c>
      <c r="AI2248" s="2">
        <v>0</v>
      </c>
      <c r="AJ2248" s="2">
        <v>1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</row>
    <row r="2249" spans="1:46" x14ac:dyDescent="0.2">
      <c r="A2249" s="2">
        <v>1683066</v>
      </c>
      <c r="B2249" s="2">
        <v>875690</v>
      </c>
      <c r="C2249" s="7">
        <v>22.510843671525901</v>
      </c>
      <c r="D2249" s="7">
        <v>40.303963693314998</v>
      </c>
      <c r="E2249" s="19" t="s">
        <v>2736</v>
      </c>
      <c r="F2249" s="46">
        <f>INDEX(Δεδομένα!$P:$P,MATCH('2021'!E2249,Δεδομένα!$O:$O,0))</f>
        <v>67</v>
      </c>
      <c r="G2249" s="49" t="s">
        <v>2737</v>
      </c>
      <c r="H2249" s="51" t="str">
        <f>INDEX(Δεδομένα!B$1:B$51,MATCH('2021'!G2249,Δεδομένα!A$1:A$51,0))</f>
        <v>ΚΕΝΤΡΙΚΗΣ ΜΑΚΕΔΟΝΙΑΣ</v>
      </c>
      <c r="I2249" s="53">
        <f>INDEX(Δεδομένα!E$1:E$13,MATCH('2021'!H2249,Δεδομένα!D$1:D$13,0))</f>
        <v>3</v>
      </c>
      <c r="J2249" s="4">
        <v>44406</v>
      </c>
      <c r="K2249" s="3" t="s">
        <v>563</v>
      </c>
      <c r="L2249" s="17" t="str">
        <f t="shared" si="156"/>
        <v>29/07/2021 17:15</v>
      </c>
      <c r="M2249" s="4">
        <v>44406</v>
      </c>
      <c r="N2249" s="3" t="s">
        <v>844</v>
      </c>
      <c r="O2249" s="17" t="str">
        <f t="shared" si="157"/>
        <v>29/07/2021 17:35</v>
      </c>
      <c r="P2249" s="24">
        <f t="shared" si="158"/>
        <v>1.3888888890505768E-2</v>
      </c>
      <c r="Q2249" s="28">
        <v>0</v>
      </c>
      <c r="R2249" s="27">
        <f t="shared" si="159"/>
        <v>20.000000002328306</v>
      </c>
      <c r="S2249" s="3" t="s">
        <v>4</v>
      </c>
      <c r="T2249" s="3" t="s">
        <v>2739</v>
      </c>
      <c r="U2249" s="3" t="s">
        <v>4</v>
      </c>
      <c r="V2249" s="3" t="s">
        <v>2848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1</v>
      </c>
      <c r="AD2249" s="5">
        <v>0</v>
      </c>
      <c r="AE2249" s="2">
        <v>2</v>
      </c>
      <c r="AF2249" s="2">
        <v>0</v>
      </c>
      <c r="AG2249" s="2">
        <v>0</v>
      </c>
      <c r="AH2249" s="2">
        <v>0</v>
      </c>
      <c r="AI2249" s="2">
        <v>0</v>
      </c>
      <c r="AJ2249" s="2">
        <v>1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</row>
    <row r="2250" spans="1:46" x14ac:dyDescent="0.2">
      <c r="A2250" s="2">
        <v>1683071</v>
      </c>
      <c r="B2250" s="2">
        <v>876036</v>
      </c>
      <c r="C2250" s="7">
        <v>22.545291207986899</v>
      </c>
      <c r="D2250" s="7">
        <v>40.294069714436098</v>
      </c>
      <c r="E2250" s="19" t="s">
        <v>2736</v>
      </c>
      <c r="F2250" s="46">
        <f>INDEX(Δεδομένα!$P:$P,MATCH('2021'!E2250,Δεδομένα!$O:$O,0))</f>
        <v>67</v>
      </c>
      <c r="G2250" s="49" t="s">
        <v>2737</v>
      </c>
      <c r="H2250" s="51" t="str">
        <f>INDEX(Δεδομένα!B$1:B$51,MATCH('2021'!G2250,Δεδομένα!A$1:A$51,0))</f>
        <v>ΚΕΝΤΡΙΚΗΣ ΜΑΚΕΔΟΝΙΑΣ</v>
      </c>
      <c r="I2250" s="53">
        <f>INDEX(Δεδομένα!E$1:E$13,MATCH('2021'!H2250,Δεδομένα!D$1:D$13,0))</f>
        <v>3</v>
      </c>
      <c r="J2250" s="4">
        <v>44407</v>
      </c>
      <c r="K2250" s="3" t="s">
        <v>295</v>
      </c>
      <c r="L2250" s="17" t="str">
        <f t="shared" si="156"/>
        <v>30/07/2021 18:54</v>
      </c>
      <c r="M2250" s="4">
        <v>44407</v>
      </c>
      <c r="N2250" s="3" t="s">
        <v>696</v>
      </c>
      <c r="O2250" s="17" t="str">
        <f t="shared" si="157"/>
        <v>30/07/2021 19:39</v>
      </c>
      <c r="P2250" s="24">
        <f t="shared" si="158"/>
        <v>3.125E-2</v>
      </c>
      <c r="Q2250" s="28">
        <v>0</v>
      </c>
      <c r="R2250" s="27">
        <f t="shared" si="159"/>
        <v>45</v>
      </c>
      <c r="S2250" s="3" t="s">
        <v>4</v>
      </c>
      <c r="T2250" s="3" t="s">
        <v>2739</v>
      </c>
      <c r="U2250" s="3" t="s">
        <v>2750</v>
      </c>
      <c r="V2250" s="3" t="s">
        <v>2849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10</v>
      </c>
      <c r="AD2250" s="5">
        <v>0</v>
      </c>
      <c r="AE2250" s="2">
        <v>4</v>
      </c>
      <c r="AF2250" s="2">
        <v>0</v>
      </c>
      <c r="AG2250" s="2">
        <v>0</v>
      </c>
      <c r="AH2250" s="2">
        <v>0</v>
      </c>
      <c r="AI2250" s="2">
        <v>0</v>
      </c>
      <c r="AJ2250" s="2">
        <v>4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</row>
    <row r="2251" spans="1:46" x14ac:dyDescent="0.2">
      <c r="A2251" s="2">
        <v>1683056</v>
      </c>
      <c r="B2251" s="2">
        <v>876309</v>
      </c>
      <c r="C2251" s="7">
        <v>22.344425602550501</v>
      </c>
      <c r="D2251" s="7">
        <v>40.295411182483399</v>
      </c>
      <c r="E2251" s="19" t="s">
        <v>2736</v>
      </c>
      <c r="F2251" s="46">
        <f>INDEX(Δεδομένα!$P:$P,MATCH('2021'!E2251,Δεδομένα!$O:$O,0))</f>
        <v>67</v>
      </c>
      <c r="G2251" s="49" t="s">
        <v>2737</v>
      </c>
      <c r="H2251" s="51" t="str">
        <f>INDEX(Δεδομένα!B$1:B$51,MATCH('2021'!G2251,Δεδομένα!A$1:A$51,0))</f>
        <v>ΚΕΝΤΡΙΚΗΣ ΜΑΚΕΔΟΝΙΑΣ</v>
      </c>
      <c r="I2251" s="53">
        <f>INDEX(Δεδομένα!E$1:E$13,MATCH('2021'!H2251,Δεδομένα!D$1:D$13,0))</f>
        <v>3</v>
      </c>
      <c r="J2251" s="4">
        <v>44408</v>
      </c>
      <c r="K2251" s="3" t="s">
        <v>157</v>
      </c>
      <c r="L2251" s="17" t="str">
        <f t="shared" si="156"/>
        <v>31/07/2021 13:55</v>
      </c>
      <c r="M2251" s="4">
        <v>44408</v>
      </c>
      <c r="N2251" s="3" t="s">
        <v>711</v>
      </c>
      <c r="O2251" s="17" t="str">
        <f t="shared" si="157"/>
        <v>31/07/2021 14:21</v>
      </c>
      <c r="P2251" s="24">
        <f t="shared" si="158"/>
        <v>1.8055555556202307E-2</v>
      </c>
      <c r="Q2251" s="28">
        <v>0</v>
      </c>
      <c r="R2251" s="27">
        <f t="shared" si="159"/>
        <v>26.000000000931323</v>
      </c>
      <c r="S2251" s="3" t="s">
        <v>4</v>
      </c>
      <c r="T2251" s="3" t="s">
        <v>2739</v>
      </c>
      <c r="U2251" s="3" t="s">
        <v>2817</v>
      </c>
      <c r="V2251" s="3" t="s">
        <v>2818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0.15</v>
      </c>
      <c r="AC2251" s="5">
        <v>0</v>
      </c>
      <c r="AD2251" s="5">
        <v>0</v>
      </c>
      <c r="AE2251" s="2">
        <v>2</v>
      </c>
      <c r="AF2251" s="2">
        <v>0</v>
      </c>
      <c r="AG2251" s="2">
        <v>0</v>
      </c>
      <c r="AH2251" s="2">
        <v>0</v>
      </c>
      <c r="AI2251" s="2">
        <v>0</v>
      </c>
      <c r="AJ2251" s="2">
        <v>1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</row>
    <row r="2252" spans="1:46" x14ac:dyDescent="0.2">
      <c r="A2252" s="2">
        <v>1683048</v>
      </c>
      <c r="B2252" s="2">
        <v>876741</v>
      </c>
      <c r="C2252" s="7">
        <v>22.531329481197702</v>
      </c>
      <c r="D2252" s="7">
        <v>40.220107226469601</v>
      </c>
      <c r="E2252" s="19" t="s">
        <v>2736</v>
      </c>
      <c r="F2252" s="46">
        <f>INDEX(Δεδομένα!$P:$P,MATCH('2021'!E2252,Δεδομένα!$O:$O,0))</f>
        <v>67</v>
      </c>
      <c r="G2252" s="49" t="s">
        <v>2737</v>
      </c>
      <c r="H2252" s="51" t="str">
        <f>INDEX(Δεδομένα!B$1:B$51,MATCH('2021'!G2252,Δεδομένα!A$1:A$51,0))</f>
        <v>ΚΕΝΤΡΙΚΗΣ ΜΑΚΕΔΟΝΙΑΣ</v>
      </c>
      <c r="I2252" s="53">
        <f>INDEX(Δεδομένα!E$1:E$13,MATCH('2021'!H2252,Δεδομένα!D$1:D$13,0))</f>
        <v>3</v>
      </c>
      <c r="J2252" s="4">
        <v>44410</v>
      </c>
      <c r="K2252" s="3" t="s">
        <v>641</v>
      </c>
      <c r="L2252" s="17" t="str">
        <f t="shared" si="156"/>
        <v>02/08/2021 16:25</v>
      </c>
      <c r="M2252" s="4">
        <v>44410</v>
      </c>
      <c r="N2252" s="3" t="s">
        <v>370</v>
      </c>
      <c r="O2252" s="17" t="str">
        <f t="shared" si="157"/>
        <v>02/08/2021 17:45</v>
      </c>
      <c r="P2252" s="24">
        <f t="shared" si="158"/>
        <v>5.5555555554747116E-2</v>
      </c>
      <c r="Q2252" s="28">
        <v>0</v>
      </c>
      <c r="R2252" s="27">
        <f t="shared" si="159"/>
        <v>79.999999998835847</v>
      </c>
      <c r="S2252" s="3" t="s">
        <v>4</v>
      </c>
      <c r="T2252" s="3" t="s">
        <v>2747</v>
      </c>
      <c r="U2252" s="3" t="s">
        <v>2850</v>
      </c>
      <c r="V2252" s="3" t="s">
        <v>2851</v>
      </c>
      <c r="W2252" s="5">
        <v>0</v>
      </c>
      <c r="X2252" s="5">
        <v>0</v>
      </c>
      <c r="Y2252" s="5">
        <v>0</v>
      </c>
      <c r="Z2252" s="5">
        <v>10</v>
      </c>
      <c r="AA2252" s="5">
        <v>0</v>
      </c>
      <c r="AB2252" s="5">
        <v>0</v>
      </c>
      <c r="AC2252" s="5">
        <v>7</v>
      </c>
      <c r="AD2252" s="5">
        <v>0</v>
      </c>
      <c r="AE2252" s="2">
        <v>2</v>
      </c>
      <c r="AF2252" s="2">
        <v>0</v>
      </c>
      <c r="AG2252" s="2">
        <v>0</v>
      </c>
      <c r="AH2252" s="2">
        <v>0</v>
      </c>
      <c r="AI2252" s="2">
        <v>0</v>
      </c>
      <c r="AJ2252" s="2">
        <v>1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</row>
    <row r="2253" spans="1:46" x14ac:dyDescent="0.2">
      <c r="A2253" s="2">
        <v>1683354</v>
      </c>
      <c r="B2253" s="2">
        <v>877090</v>
      </c>
      <c r="C2253" s="7">
        <v>22.532709822476001</v>
      </c>
      <c r="D2253" s="7">
        <v>40.225456929382602</v>
      </c>
      <c r="E2253" s="19" t="s">
        <v>2736</v>
      </c>
      <c r="F2253" s="46">
        <f>INDEX(Δεδομένα!$P:$P,MATCH('2021'!E2253,Δεδομένα!$O:$O,0))</f>
        <v>67</v>
      </c>
      <c r="G2253" s="49" t="s">
        <v>2737</v>
      </c>
      <c r="H2253" s="51" t="str">
        <f>INDEX(Δεδομένα!B$1:B$51,MATCH('2021'!G2253,Δεδομένα!A$1:A$51,0))</f>
        <v>ΚΕΝΤΡΙΚΗΣ ΜΑΚΕΔΟΝΙΑΣ</v>
      </c>
      <c r="I2253" s="53">
        <f>INDEX(Δεδομένα!E$1:E$13,MATCH('2021'!H2253,Δεδομένα!D$1:D$13,0))</f>
        <v>3</v>
      </c>
      <c r="J2253" s="4">
        <v>44410</v>
      </c>
      <c r="K2253" s="3" t="s">
        <v>699</v>
      </c>
      <c r="L2253" s="17" t="str">
        <f t="shared" si="156"/>
        <v>02/08/2021 17:23</v>
      </c>
      <c r="M2253" s="4">
        <v>44410</v>
      </c>
      <c r="N2253" s="3" t="s">
        <v>1548</v>
      </c>
      <c r="O2253" s="17" t="str">
        <f t="shared" si="157"/>
        <v>02/08/2021 19:08</v>
      </c>
      <c r="P2253" s="24">
        <f t="shared" si="158"/>
        <v>7.2916666664241347E-2</v>
      </c>
      <c r="Q2253" s="28">
        <v>0</v>
      </c>
      <c r="R2253" s="27">
        <f t="shared" si="159"/>
        <v>104.99999999650754</v>
      </c>
      <c r="S2253" s="3" t="s">
        <v>4</v>
      </c>
      <c r="T2253" s="3" t="s">
        <v>2747</v>
      </c>
      <c r="U2253" s="3" t="s">
        <v>2850</v>
      </c>
      <c r="V2253" s="3" t="s">
        <v>2852</v>
      </c>
      <c r="W2253" s="5">
        <v>0</v>
      </c>
      <c r="X2253" s="5">
        <v>0</v>
      </c>
      <c r="Y2253" s="5">
        <v>0</v>
      </c>
      <c r="Z2253" s="5">
        <v>3</v>
      </c>
      <c r="AA2253" s="5">
        <v>0</v>
      </c>
      <c r="AB2253" s="5">
        <v>0</v>
      </c>
      <c r="AC2253" s="5">
        <v>0</v>
      </c>
      <c r="AD2253" s="5">
        <v>0</v>
      </c>
      <c r="AE2253" s="2">
        <v>5</v>
      </c>
      <c r="AF2253" s="2">
        <v>0</v>
      </c>
      <c r="AG2253" s="2">
        <v>0</v>
      </c>
      <c r="AH2253" s="2">
        <v>0</v>
      </c>
      <c r="AI2253" s="2">
        <v>0</v>
      </c>
      <c r="AJ2253" s="2">
        <v>2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</row>
    <row r="2254" spans="1:46" x14ac:dyDescent="0.2">
      <c r="A2254" s="2">
        <v>1683518</v>
      </c>
      <c r="B2254" s="2">
        <v>877099</v>
      </c>
      <c r="C2254" s="7">
        <v>22.604002091088802</v>
      </c>
      <c r="D2254" s="7">
        <v>40.341204864623201</v>
      </c>
      <c r="E2254" s="19" t="s">
        <v>2736</v>
      </c>
      <c r="F2254" s="46">
        <f>INDEX(Δεδομένα!$P:$P,MATCH('2021'!E2254,Δεδομένα!$O:$O,0))</f>
        <v>67</v>
      </c>
      <c r="G2254" s="49" t="s">
        <v>2737</v>
      </c>
      <c r="H2254" s="51" t="str">
        <f>INDEX(Δεδομένα!B$1:B$51,MATCH('2021'!G2254,Δεδομένα!A$1:A$51,0))</f>
        <v>ΚΕΝΤΡΙΚΗΣ ΜΑΚΕΔΟΝΙΑΣ</v>
      </c>
      <c r="I2254" s="53">
        <f>INDEX(Δεδομένα!E$1:E$13,MATCH('2021'!H2254,Δεδομένα!D$1:D$13,0))</f>
        <v>3</v>
      </c>
      <c r="J2254" s="4">
        <v>44410</v>
      </c>
      <c r="K2254" s="3" t="s">
        <v>1704</v>
      </c>
      <c r="L2254" s="17" t="str">
        <f t="shared" si="156"/>
        <v>02/08/2021 18:13</v>
      </c>
      <c r="M2254" s="4">
        <v>44410</v>
      </c>
      <c r="N2254" s="3" t="s">
        <v>758</v>
      </c>
      <c r="O2254" s="17" t="str">
        <f t="shared" si="157"/>
        <v>02/08/2021 18:48</v>
      </c>
      <c r="P2254" s="24">
        <f t="shared" si="158"/>
        <v>2.4305555554747116E-2</v>
      </c>
      <c r="Q2254" s="28">
        <v>0</v>
      </c>
      <c r="R2254" s="27">
        <f t="shared" si="159"/>
        <v>34.999999998835847</v>
      </c>
      <c r="S2254" s="3" t="s">
        <v>4</v>
      </c>
      <c r="T2254" s="3" t="s">
        <v>2782</v>
      </c>
      <c r="U2254" s="3" t="s">
        <v>4</v>
      </c>
      <c r="V2254" s="3" t="s">
        <v>2853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1.5</v>
      </c>
      <c r="AD2254" s="5">
        <v>5</v>
      </c>
      <c r="AE2254" s="2">
        <v>5</v>
      </c>
      <c r="AF2254" s="2">
        <v>0</v>
      </c>
      <c r="AG2254" s="2">
        <v>0</v>
      </c>
      <c r="AH2254" s="2">
        <v>0</v>
      </c>
      <c r="AI2254" s="2">
        <v>0</v>
      </c>
      <c r="AJ2254" s="2">
        <v>2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</row>
    <row r="2255" spans="1:46" x14ac:dyDescent="0.2">
      <c r="A2255" s="2">
        <v>1683528</v>
      </c>
      <c r="B2255" s="2">
        <v>877315</v>
      </c>
      <c r="C2255" s="7">
        <v>22.569720423533301</v>
      </c>
      <c r="D2255" s="7">
        <v>40.236143329077798</v>
      </c>
      <c r="E2255" s="19" t="s">
        <v>2736</v>
      </c>
      <c r="F2255" s="46">
        <f>INDEX(Δεδομένα!$P:$P,MATCH('2021'!E2255,Δεδομένα!$O:$O,0))</f>
        <v>67</v>
      </c>
      <c r="G2255" s="49" t="s">
        <v>2737</v>
      </c>
      <c r="H2255" s="51" t="str">
        <f>INDEX(Δεδομένα!B$1:B$51,MATCH('2021'!G2255,Δεδομένα!A$1:A$51,0))</f>
        <v>ΚΕΝΤΡΙΚΗΣ ΜΑΚΕΔΟΝΙΑΣ</v>
      </c>
      <c r="I2255" s="53">
        <f>INDEX(Δεδομένα!E$1:E$13,MATCH('2021'!H2255,Δεδομένα!D$1:D$13,0))</f>
        <v>3</v>
      </c>
      <c r="J2255" s="4">
        <v>44411</v>
      </c>
      <c r="K2255" s="3" t="s">
        <v>1037</v>
      </c>
      <c r="L2255" s="17" t="str">
        <f t="shared" si="156"/>
        <v>03/08/2021 10:46</v>
      </c>
      <c r="M2255" s="4">
        <v>44411</v>
      </c>
      <c r="N2255" s="3" t="s">
        <v>638</v>
      </c>
      <c r="O2255" s="17" t="str">
        <f t="shared" si="157"/>
        <v>03/08/2021 12:11</v>
      </c>
      <c r="P2255" s="24">
        <f t="shared" si="158"/>
        <v>5.9027777781011537E-2</v>
      </c>
      <c r="Q2255" s="28">
        <v>0</v>
      </c>
      <c r="R2255" s="27">
        <f t="shared" si="159"/>
        <v>85.000000004656613</v>
      </c>
      <c r="S2255" s="3" t="s">
        <v>4</v>
      </c>
      <c r="T2255" s="3" t="s">
        <v>2739</v>
      </c>
      <c r="U2255" s="3" t="s">
        <v>2750</v>
      </c>
      <c r="V2255" s="3" t="s">
        <v>2794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60</v>
      </c>
      <c r="AD2255" s="5">
        <v>0</v>
      </c>
      <c r="AE2255" s="2">
        <v>2</v>
      </c>
      <c r="AF2255" s="2">
        <v>0</v>
      </c>
      <c r="AG2255" s="2">
        <v>0</v>
      </c>
      <c r="AH2255" s="2">
        <v>0</v>
      </c>
      <c r="AI2255" s="2">
        <v>0</v>
      </c>
      <c r="AJ2255" s="2">
        <v>1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</row>
    <row r="2256" spans="1:46" x14ac:dyDescent="0.2">
      <c r="A2256" s="2">
        <v>1683526</v>
      </c>
      <c r="B2256" s="2">
        <v>877653</v>
      </c>
      <c r="C2256" s="7">
        <v>22.549928665161101</v>
      </c>
      <c r="D2256" s="7">
        <v>40.215217590332003</v>
      </c>
      <c r="E2256" s="19" t="s">
        <v>2736</v>
      </c>
      <c r="F2256" s="46">
        <f>INDEX(Δεδομένα!$P:$P,MATCH('2021'!E2256,Δεδομένα!$O:$O,0))</f>
        <v>67</v>
      </c>
      <c r="G2256" s="49" t="s">
        <v>2737</v>
      </c>
      <c r="H2256" s="51" t="str">
        <f>INDEX(Δεδομένα!B$1:B$51,MATCH('2021'!G2256,Δεδομένα!A$1:A$51,0))</f>
        <v>ΚΕΝΤΡΙΚΗΣ ΜΑΚΕΔΟΝΙΑΣ</v>
      </c>
      <c r="I2256" s="53">
        <f>INDEX(Δεδομένα!E$1:E$13,MATCH('2021'!H2256,Δεδομένα!D$1:D$13,0))</f>
        <v>3</v>
      </c>
      <c r="J2256" s="4">
        <v>44411</v>
      </c>
      <c r="K2256" s="3" t="s">
        <v>604</v>
      </c>
      <c r="L2256" s="17" t="str">
        <f t="shared" si="156"/>
        <v>03/08/2021 18:07</v>
      </c>
      <c r="M2256" s="4">
        <v>44411</v>
      </c>
      <c r="N2256" s="3" t="s">
        <v>150</v>
      </c>
      <c r="O2256" s="17" t="str">
        <f t="shared" si="157"/>
        <v>03/08/2021 19:00</v>
      </c>
      <c r="P2256" s="24">
        <f t="shared" si="158"/>
        <v>3.6805555551836733E-2</v>
      </c>
      <c r="Q2256" s="28">
        <v>0</v>
      </c>
      <c r="R2256" s="27">
        <f t="shared" si="159"/>
        <v>52.999999994644895</v>
      </c>
      <c r="S2256" s="3" t="s">
        <v>4</v>
      </c>
      <c r="T2256" s="3" t="s">
        <v>2747</v>
      </c>
      <c r="U2256" s="3" t="s">
        <v>4</v>
      </c>
      <c r="V2256" s="3" t="s">
        <v>2854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1</v>
      </c>
      <c r="AD2256" s="5">
        <v>0</v>
      </c>
      <c r="AE2256" s="2">
        <v>3</v>
      </c>
      <c r="AF2256" s="2">
        <v>0</v>
      </c>
      <c r="AG2256" s="2">
        <v>0</v>
      </c>
      <c r="AH2256" s="2">
        <v>0</v>
      </c>
      <c r="AI2256" s="2">
        <v>0</v>
      </c>
      <c r="AJ2256" s="2">
        <v>1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</row>
    <row r="2257" spans="1:46" x14ac:dyDescent="0.2">
      <c r="A2257" s="2">
        <v>1684338</v>
      </c>
      <c r="B2257" s="2">
        <v>878904</v>
      </c>
      <c r="C2257" s="7">
        <v>22.518270408662801</v>
      </c>
      <c r="D2257" s="7">
        <v>40.2336052013911</v>
      </c>
      <c r="E2257" s="19" t="s">
        <v>2736</v>
      </c>
      <c r="F2257" s="46">
        <f>INDEX(Δεδομένα!$P:$P,MATCH('2021'!E2257,Δεδομένα!$O:$O,0))</f>
        <v>67</v>
      </c>
      <c r="G2257" s="49" t="s">
        <v>2737</v>
      </c>
      <c r="H2257" s="51" t="str">
        <f>INDEX(Δεδομένα!B$1:B$51,MATCH('2021'!G2257,Δεδομένα!A$1:A$51,0))</f>
        <v>ΚΕΝΤΡΙΚΗΣ ΜΑΚΕΔΟΝΙΑΣ</v>
      </c>
      <c r="I2257" s="53">
        <f>INDEX(Δεδομένα!E$1:E$13,MATCH('2021'!H2257,Δεδομένα!D$1:D$13,0))</f>
        <v>3</v>
      </c>
      <c r="J2257" s="4">
        <v>44413</v>
      </c>
      <c r="K2257" s="3" t="s">
        <v>1937</v>
      </c>
      <c r="L2257" s="17" t="str">
        <f t="shared" si="156"/>
        <v>05/08/2021 19:19</v>
      </c>
      <c r="M2257" s="4">
        <v>44413</v>
      </c>
      <c r="N2257" s="3" t="s">
        <v>125</v>
      </c>
      <c r="O2257" s="17" t="str">
        <f t="shared" si="157"/>
        <v>05/08/2021 20:30</v>
      </c>
      <c r="P2257" s="24">
        <f t="shared" si="158"/>
        <v>4.9305555556202307E-2</v>
      </c>
      <c r="Q2257" s="28">
        <v>0</v>
      </c>
      <c r="R2257" s="27">
        <f t="shared" si="159"/>
        <v>71.000000000931323</v>
      </c>
      <c r="S2257" s="3" t="s">
        <v>4</v>
      </c>
      <c r="T2257" s="3" t="s">
        <v>2747</v>
      </c>
      <c r="U2257" s="3" t="s">
        <v>2850</v>
      </c>
      <c r="V2257" s="3" t="s">
        <v>2829</v>
      </c>
      <c r="W2257" s="5">
        <v>0</v>
      </c>
      <c r="X2257" s="5">
        <v>0</v>
      </c>
      <c r="Y2257" s="5">
        <v>0</v>
      </c>
      <c r="Z2257" s="5">
        <v>2</v>
      </c>
      <c r="AA2257" s="5">
        <v>0</v>
      </c>
      <c r="AB2257" s="5">
        <v>0</v>
      </c>
      <c r="AC2257" s="5">
        <v>0</v>
      </c>
      <c r="AD2257" s="5">
        <v>0</v>
      </c>
      <c r="AE2257" s="2">
        <v>5</v>
      </c>
      <c r="AF2257" s="2">
        <v>0</v>
      </c>
      <c r="AG2257" s="2">
        <v>0</v>
      </c>
      <c r="AH2257" s="2">
        <v>0</v>
      </c>
      <c r="AI2257" s="2">
        <v>0</v>
      </c>
      <c r="AJ2257" s="2">
        <v>2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</row>
    <row r="2258" spans="1:46" x14ac:dyDescent="0.2">
      <c r="A2258" s="2">
        <v>1684342</v>
      </c>
      <c r="B2258" s="2">
        <v>879200</v>
      </c>
      <c r="C2258" s="7">
        <v>22.572127229259401</v>
      </c>
      <c r="D2258" s="7">
        <v>40.264932809304597</v>
      </c>
      <c r="E2258" s="19" t="s">
        <v>2736</v>
      </c>
      <c r="F2258" s="46">
        <f>INDEX(Δεδομένα!$P:$P,MATCH('2021'!E2258,Δεδομένα!$O:$O,0))</f>
        <v>67</v>
      </c>
      <c r="G2258" s="49" t="s">
        <v>2737</v>
      </c>
      <c r="H2258" s="51" t="str">
        <f>INDEX(Δεδομένα!B$1:B$51,MATCH('2021'!G2258,Δεδομένα!A$1:A$51,0))</f>
        <v>ΚΕΝΤΡΙΚΗΣ ΜΑΚΕΔΟΝΙΑΣ</v>
      </c>
      <c r="I2258" s="53">
        <f>INDEX(Δεδομένα!E$1:E$13,MATCH('2021'!H2258,Δεδομένα!D$1:D$13,0))</f>
        <v>3</v>
      </c>
      <c r="J2258" s="4">
        <v>44414</v>
      </c>
      <c r="K2258" s="3" t="s">
        <v>775</v>
      </c>
      <c r="L2258" s="17" t="str">
        <f t="shared" si="156"/>
        <v>06/08/2021 10:05</v>
      </c>
      <c r="M2258" s="4">
        <v>44414</v>
      </c>
      <c r="N2258" s="3" t="s">
        <v>803</v>
      </c>
      <c r="O2258" s="17" t="str">
        <f t="shared" si="157"/>
        <v>06/08/2021 10:42</v>
      </c>
      <c r="P2258" s="24">
        <f t="shared" si="158"/>
        <v>2.569444444088731E-2</v>
      </c>
      <c r="Q2258" s="28">
        <v>0</v>
      </c>
      <c r="R2258" s="27">
        <f t="shared" si="159"/>
        <v>36.999999994877726</v>
      </c>
      <c r="S2258" s="3" t="s">
        <v>4</v>
      </c>
      <c r="T2258" s="3" t="s">
        <v>2739</v>
      </c>
      <c r="U2258" s="3" t="s">
        <v>2785</v>
      </c>
      <c r="V2258" s="3" t="s">
        <v>2855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3</v>
      </c>
      <c r="AD2258" s="5">
        <v>0</v>
      </c>
      <c r="AE2258" s="2">
        <v>3</v>
      </c>
      <c r="AF2258" s="2">
        <v>0</v>
      </c>
      <c r="AG2258" s="2">
        <v>0</v>
      </c>
      <c r="AH2258" s="2">
        <v>0</v>
      </c>
      <c r="AI2258" s="2">
        <v>0</v>
      </c>
      <c r="AJ2258" s="2">
        <v>1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</row>
    <row r="2259" spans="1:46" x14ac:dyDescent="0.2">
      <c r="A2259" s="2">
        <v>1684340</v>
      </c>
      <c r="B2259" s="2">
        <v>879333</v>
      </c>
      <c r="C2259" s="7">
        <v>22.5752526555132</v>
      </c>
      <c r="D2259" s="7">
        <v>40.248468959976499</v>
      </c>
      <c r="E2259" s="19" t="s">
        <v>2736</v>
      </c>
      <c r="F2259" s="46">
        <f>INDEX(Δεδομένα!$P:$P,MATCH('2021'!E2259,Δεδομένα!$O:$O,0))</f>
        <v>67</v>
      </c>
      <c r="G2259" s="49" t="s">
        <v>2737</v>
      </c>
      <c r="H2259" s="51" t="str">
        <f>INDEX(Δεδομένα!B$1:B$51,MATCH('2021'!G2259,Δεδομένα!A$1:A$51,0))</f>
        <v>ΚΕΝΤΡΙΚΗΣ ΜΑΚΕΔΟΝΙΑΣ</v>
      </c>
      <c r="I2259" s="53">
        <f>INDEX(Δεδομένα!E$1:E$13,MATCH('2021'!H2259,Δεδομένα!D$1:D$13,0))</f>
        <v>3</v>
      </c>
      <c r="J2259" s="4">
        <v>44414</v>
      </c>
      <c r="K2259" s="3" t="s">
        <v>298</v>
      </c>
      <c r="L2259" s="17" t="str">
        <f t="shared" si="156"/>
        <v>06/08/2021 12:35</v>
      </c>
      <c r="M2259" s="4">
        <v>44414</v>
      </c>
      <c r="N2259" s="3" t="s">
        <v>498</v>
      </c>
      <c r="O2259" s="17" t="str">
        <f t="shared" si="157"/>
        <v>06/08/2021 13:35</v>
      </c>
      <c r="P2259" s="24">
        <f t="shared" si="158"/>
        <v>4.1666666664241347E-2</v>
      </c>
      <c r="Q2259" s="28">
        <v>0</v>
      </c>
      <c r="R2259" s="27">
        <f t="shared" si="159"/>
        <v>59.99999999650754</v>
      </c>
      <c r="S2259" s="3" t="s">
        <v>4</v>
      </c>
      <c r="T2259" s="3" t="s">
        <v>2739</v>
      </c>
      <c r="U2259" s="3" t="s">
        <v>2787</v>
      </c>
      <c r="V2259" s="3" t="s">
        <v>2856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15</v>
      </c>
      <c r="AD2259" s="5">
        <v>0</v>
      </c>
      <c r="AE2259" s="2">
        <v>3</v>
      </c>
      <c r="AF2259" s="2">
        <v>0</v>
      </c>
      <c r="AG2259" s="2">
        <v>0</v>
      </c>
      <c r="AH2259" s="2">
        <v>0</v>
      </c>
      <c r="AI2259" s="2">
        <v>0</v>
      </c>
      <c r="AJ2259" s="2">
        <v>1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</row>
    <row r="2260" spans="1:46" x14ac:dyDescent="0.2">
      <c r="A2260" s="2">
        <v>1686377</v>
      </c>
      <c r="B2260" s="2">
        <v>880800</v>
      </c>
      <c r="C2260" s="7">
        <v>22.4807715495919</v>
      </c>
      <c r="D2260" s="7">
        <v>40.280913583447898</v>
      </c>
      <c r="E2260" s="19" t="s">
        <v>2736</v>
      </c>
      <c r="F2260" s="46">
        <f>INDEX(Δεδομένα!$P:$P,MATCH('2021'!E2260,Δεδομένα!$O:$O,0))</f>
        <v>67</v>
      </c>
      <c r="G2260" s="49" t="s">
        <v>2737</v>
      </c>
      <c r="H2260" s="51" t="str">
        <f>INDEX(Δεδομένα!B$1:B$51,MATCH('2021'!G2260,Δεδομένα!A$1:A$51,0))</f>
        <v>ΚΕΝΤΡΙΚΗΣ ΜΑΚΕΔΟΝΙΑΣ</v>
      </c>
      <c r="I2260" s="53">
        <f>INDEX(Δεδομένα!E$1:E$13,MATCH('2021'!H2260,Δεδομένα!D$1:D$13,0))</f>
        <v>3</v>
      </c>
      <c r="J2260" s="4">
        <v>44416</v>
      </c>
      <c r="K2260" s="3" t="s">
        <v>370</v>
      </c>
      <c r="L2260" s="17" t="str">
        <f t="shared" si="156"/>
        <v>08/08/2021 17:45</v>
      </c>
      <c r="M2260" s="4">
        <v>44416</v>
      </c>
      <c r="N2260" s="3" t="s">
        <v>483</v>
      </c>
      <c r="O2260" s="17" t="str">
        <f t="shared" si="157"/>
        <v>08/08/2021 18:10</v>
      </c>
      <c r="P2260" s="24">
        <f t="shared" si="158"/>
        <v>1.7361111109494232E-2</v>
      </c>
      <c r="Q2260" s="28">
        <v>0</v>
      </c>
      <c r="R2260" s="27">
        <f t="shared" si="159"/>
        <v>24.999999997671694</v>
      </c>
      <c r="S2260" s="3" t="s">
        <v>4</v>
      </c>
      <c r="T2260" s="3" t="s">
        <v>2739</v>
      </c>
      <c r="U2260" s="3" t="s">
        <v>2750</v>
      </c>
      <c r="V2260" s="3" t="s">
        <v>2857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1.5</v>
      </c>
      <c r="AD2260" s="5">
        <v>0</v>
      </c>
      <c r="AE2260" s="2">
        <v>2</v>
      </c>
      <c r="AF2260" s="2">
        <v>0</v>
      </c>
      <c r="AG2260" s="2">
        <v>0</v>
      </c>
      <c r="AH2260" s="2">
        <v>0</v>
      </c>
      <c r="AI2260" s="2">
        <v>0</v>
      </c>
      <c r="AJ2260" s="2">
        <v>1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</row>
    <row r="2261" spans="1:46" x14ac:dyDescent="0.2">
      <c r="A2261" s="2">
        <v>1686381</v>
      </c>
      <c r="B2261" s="2">
        <v>880804</v>
      </c>
      <c r="C2261" s="7">
        <v>22.561790641516801</v>
      </c>
      <c r="D2261" s="7">
        <v>40.259271469657499</v>
      </c>
      <c r="E2261" s="19" t="s">
        <v>2736</v>
      </c>
      <c r="F2261" s="46">
        <f>INDEX(Δεδομένα!$P:$P,MATCH('2021'!E2261,Δεδομένα!$O:$O,0))</f>
        <v>67</v>
      </c>
      <c r="G2261" s="49" t="s">
        <v>2737</v>
      </c>
      <c r="H2261" s="51" t="str">
        <f>INDEX(Δεδομένα!B$1:B$51,MATCH('2021'!G2261,Δεδομένα!A$1:A$51,0))</f>
        <v>ΚΕΝΤΡΙΚΗΣ ΜΑΚΕΔΟΝΙΑΣ</v>
      </c>
      <c r="I2261" s="53">
        <f>INDEX(Δεδομένα!E$1:E$13,MATCH('2021'!H2261,Δεδομένα!D$1:D$13,0))</f>
        <v>3</v>
      </c>
      <c r="J2261" s="4">
        <v>44416</v>
      </c>
      <c r="K2261" s="3" t="s">
        <v>603</v>
      </c>
      <c r="L2261" s="17" t="str">
        <f t="shared" si="156"/>
        <v>08/08/2021 17:56</v>
      </c>
      <c r="M2261" s="4">
        <v>44416</v>
      </c>
      <c r="N2261" s="3" t="s">
        <v>102</v>
      </c>
      <c r="O2261" s="17" t="str">
        <f t="shared" si="157"/>
        <v>08/08/2021 18:35</v>
      </c>
      <c r="P2261" s="24">
        <f t="shared" si="158"/>
        <v>2.7083333334303461E-2</v>
      </c>
      <c r="Q2261" s="28">
        <v>0</v>
      </c>
      <c r="R2261" s="27">
        <f t="shared" si="159"/>
        <v>39.000000001396984</v>
      </c>
      <c r="S2261" s="3" t="s">
        <v>4</v>
      </c>
      <c r="T2261" s="3" t="s">
        <v>2739</v>
      </c>
      <c r="U2261" s="3" t="s">
        <v>2787</v>
      </c>
      <c r="V2261" s="3" t="s">
        <v>2808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4</v>
      </c>
      <c r="AD2261" s="5">
        <v>0</v>
      </c>
      <c r="AE2261" s="2">
        <v>3</v>
      </c>
      <c r="AF2261" s="2">
        <v>0</v>
      </c>
      <c r="AG2261" s="2">
        <v>0</v>
      </c>
      <c r="AH2261" s="2">
        <v>0</v>
      </c>
      <c r="AI2261" s="2">
        <v>0</v>
      </c>
      <c r="AJ2261" s="2">
        <v>1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</row>
    <row r="2262" spans="1:46" x14ac:dyDescent="0.2">
      <c r="A2262" s="2">
        <v>1688169</v>
      </c>
      <c r="B2262" s="2">
        <v>883291</v>
      </c>
      <c r="C2262" s="7">
        <v>22.5538065183623</v>
      </c>
      <c r="D2262" s="7">
        <v>40.320619469859302</v>
      </c>
      <c r="E2262" s="19" t="s">
        <v>2736</v>
      </c>
      <c r="F2262" s="46">
        <f>INDEX(Δεδομένα!$P:$P,MATCH('2021'!E2262,Δεδομένα!$O:$O,0))</f>
        <v>67</v>
      </c>
      <c r="G2262" s="49" t="s">
        <v>2737</v>
      </c>
      <c r="H2262" s="51" t="str">
        <f>INDEX(Δεδομένα!B$1:B$51,MATCH('2021'!G2262,Δεδομένα!A$1:A$51,0))</f>
        <v>ΚΕΝΤΡΙΚΗΣ ΜΑΚΕΔΟΝΙΑΣ</v>
      </c>
      <c r="I2262" s="53">
        <f>INDEX(Δεδομένα!E$1:E$13,MATCH('2021'!H2262,Δεδομένα!D$1:D$13,0))</f>
        <v>3</v>
      </c>
      <c r="J2262" s="4">
        <v>44423</v>
      </c>
      <c r="K2262" s="3" t="s">
        <v>1490</v>
      </c>
      <c r="L2262" s="17" t="str">
        <f t="shared" si="156"/>
        <v>15/08/2021 19:45</v>
      </c>
      <c r="M2262" s="4">
        <v>44423</v>
      </c>
      <c r="N2262" s="3" t="s">
        <v>665</v>
      </c>
      <c r="O2262" s="17" t="str">
        <f t="shared" si="157"/>
        <v>15/08/2021 20:22</v>
      </c>
      <c r="P2262" s="24">
        <f t="shared" si="158"/>
        <v>2.5694444448163267E-2</v>
      </c>
      <c r="Q2262" s="28">
        <v>0</v>
      </c>
      <c r="R2262" s="27">
        <f t="shared" si="159"/>
        <v>37.000000005355105</v>
      </c>
      <c r="S2262" s="3" t="s">
        <v>4</v>
      </c>
      <c r="T2262" s="3" t="s">
        <v>2739</v>
      </c>
      <c r="U2262" s="3" t="s">
        <v>2858</v>
      </c>
      <c r="V2262" s="3" t="s">
        <v>2858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5</v>
      </c>
      <c r="AD2262" s="5">
        <v>0</v>
      </c>
      <c r="AE2262" s="2">
        <v>3</v>
      </c>
      <c r="AF2262" s="2">
        <v>0</v>
      </c>
      <c r="AG2262" s="2">
        <v>0</v>
      </c>
      <c r="AH2262" s="2">
        <v>0</v>
      </c>
      <c r="AI2262" s="2">
        <v>0</v>
      </c>
      <c r="AJ2262" s="2">
        <v>1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</row>
    <row r="2263" spans="1:46" x14ac:dyDescent="0.2">
      <c r="A2263" s="2">
        <v>1688437</v>
      </c>
      <c r="B2263" s="2">
        <v>883466</v>
      </c>
      <c r="C2263" s="7">
        <v>22.550148010253899</v>
      </c>
      <c r="D2263" s="7">
        <v>40.215103149414098</v>
      </c>
      <c r="E2263" s="19" t="s">
        <v>2736</v>
      </c>
      <c r="F2263" s="46">
        <f>INDEX(Δεδομένα!$P:$P,MATCH('2021'!E2263,Δεδομένα!$O:$O,0))</f>
        <v>67</v>
      </c>
      <c r="G2263" s="49" t="s">
        <v>2737</v>
      </c>
      <c r="H2263" s="51" t="str">
        <f>INDEX(Δεδομένα!B$1:B$51,MATCH('2021'!G2263,Δεδομένα!A$1:A$51,0))</f>
        <v>ΚΕΝΤΡΙΚΗΣ ΜΑΚΕΔΟΝΙΑΣ</v>
      </c>
      <c r="I2263" s="53">
        <f>INDEX(Δεδομένα!E$1:E$13,MATCH('2021'!H2263,Δεδομένα!D$1:D$13,0))</f>
        <v>3</v>
      </c>
      <c r="J2263" s="4">
        <v>44424</v>
      </c>
      <c r="K2263" s="3" t="s">
        <v>35</v>
      </c>
      <c r="L2263" s="17" t="str">
        <f t="shared" si="156"/>
        <v>16/08/2021 14:50</v>
      </c>
      <c r="M2263" s="4">
        <v>44424</v>
      </c>
      <c r="N2263" s="3" t="s">
        <v>740</v>
      </c>
      <c r="O2263" s="17" t="str">
        <f t="shared" si="157"/>
        <v>16/08/2021 16:42</v>
      </c>
      <c r="P2263" s="24">
        <f t="shared" si="158"/>
        <v>7.7777777776645962E-2</v>
      </c>
      <c r="Q2263" s="28">
        <v>0</v>
      </c>
      <c r="R2263" s="27">
        <f t="shared" si="159"/>
        <v>111.99999999837019</v>
      </c>
      <c r="S2263" s="3" t="s">
        <v>4</v>
      </c>
      <c r="T2263" s="3" t="s">
        <v>2747</v>
      </c>
      <c r="U2263" s="3" t="s">
        <v>4</v>
      </c>
      <c r="V2263" s="3" t="s">
        <v>2833</v>
      </c>
      <c r="W2263" s="5">
        <v>0</v>
      </c>
      <c r="X2263" s="5">
        <v>0</v>
      </c>
      <c r="Y2263" s="5">
        <v>0</v>
      </c>
      <c r="Z2263" s="5">
        <v>0</v>
      </c>
      <c r="AA2263" s="5">
        <v>1</v>
      </c>
      <c r="AB2263" s="5">
        <v>0</v>
      </c>
      <c r="AC2263" s="5">
        <v>40</v>
      </c>
      <c r="AD2263" s="5">
        <v>0</v>
      </c>
      <c r="AE2263" s="2">
        <v>7</v>
      </c>
      <c r="AF2263" s="2">
        <v>0</v>
      </c>
      <c r="AG2263" s="2">
        <v>0</v>
      </c>
      <c r="AH2263" s="2">
        <v>0</v>
      </c>
      <c r="AI2263" s="2">
        <v>0</v>
      </c>
      <c r="AJ2263" s="2">
        <v>4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</row>
    <row r="2264" spans="1:46" x14ac:dyDescent="0.2">
      <c r="A2264" s="2">
        <v>1688471</v>
      </c>
      <c r="B2264" s="2">
        <v>883568</v>
      </c>
      <c r="C2264" s="7">
        <v>22.329248162330799</v>
      </c>
      <c r="D2264" s="7">
        <v>40.259182203583599</v>
      </c>
      <c r="E2264" s="19" t="s">
        <v>2736</v>
      </c>
      <c r="F2264" s="46">
        <f>INDEX(Δεδομένα!$P:$P,MATCH('2021'!E2264,Δεδομένα!$O:$O,0))</f>
        <v>67</v>
      </c>
      <c r="G2264" s="49" t="s">
        <v>2737</v>
      </c>
      <c r="H2264" s="51" t="str">
        <f>INDEX(Δεδομένα!B$1:B$51,MATCH('2021'!G2264,Δεδομένα!A$1:A$51,0))</f>
        <v>ΚΕΝΤΡΙΚΗΣ ΜΑΚΕΔΟΝΙΑΣ</v>
      </c>
      <c r="I2264" s="53">
        <f>INDEX(Δεδομένα!E$1:E$13,MATCH('2021'!H2264,Δεδομένα!D$1:D$13,0))</f>
        <v>3</v>
      </c>
      <c r="J2264" s="4">
        <v>44424</v>
      </c>
      <c r="K2264" s="3" t="s">
        <v>534</v>
      </c>
      <c r="L2264" s="17" t="str">
        <f t="shared" si="156"/>
        <v>16/08/2021 20:45</v>
      </c>
      <c r="M2264" s="4">
        <v>44424</v>
      </c>
      <c r="N2264" s="3" t="s">
        <v>521</v>
      </c>
      <c r="O2264" s="17" t="str">
        <f t="shared" si="157"/>
        <v>16/08/2021 22:00</v>
      </c>
      <c r="P2264" s="24">
        <f t="shared" si="158"/>
        <v>5.2083333328482695E-2</v>
      </c>
      <c r="Q2264" s="28">
        <v>0</v>
      </c>
      <c r="R2264" s="27">
        <f t="shared" si="159"/>
        <v>74.999999993015081</v>
      </c>
      <c r="S2264" s="3" t="s">
        <v>4</v>
      </c>
      <c r="T2264" s="3" t="s">
        <v>2739</v>
      </c>
      <c r="U2264" s="3" t="s">
        <v>2751</v>
      </c>
      <c r="V2264" s="3" t="s">
        <v>2751</v>
      </c>
      <c r="W2264" s="5">
        <v>0</v>
      </c>
      <c r="X2264" s="5">
        <v>1</v>
      </c>
      <c r="Y2264" s="5">
        <v>0</v>
      </c>
      <c r="Z2264" s="5">
        <v>0.5</v>
      </c>
      <c r="AA2264" s="5">
        <v>0</v>
      </c>
      <c r="AB2264" s="5">
        <v>0</v>
      </c>
      <c r="AC2264" s="5">
        <v>0</v>
      </c>
      <c r="AD2264" s="5">
        <v>0</v>
      </c>
      <c r="AE2264" s="2">
        <v>5</v>
      </c>
      <c r="AF2264" s="2">
        <v>0</v>
      </c>
      <c r="AG2264" s="2">
        <v>0</v>
      </c>
      <c r="AH2264" s="2">
        <v>0</v>
      </c>
      <c r="AI2264" s="2">
        <v>0</v>
      </c>
      <c r="AJ2264" s="2">
        <v>2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</row>
    <row r="2265" spans="1:46" x14ac:dyDescent="0.2">
      <c r="A2265" s="2">
        <v>1691743</v>
      </c>
      <c r="B2265" s="2">
        <v>885572</v>
      </c>
      <c r="C2265" s="7">
        <v>22.5301798978414</v>
      </c>
      <c r="D2265" s="7">
        <v>40.333504782531101</v>
      </c>
      <c r="E2265" s="19" t="s">
        <v>2736</v>
      </c>
      <c r="F2265" s="46">
        <f>INDEX(Δεδομένα!$P:$P,MATCH('2021'!E2265,Δεδομένα!$O:$O,0))</f>
        <v>67</v>
      </c>
      <c r="G2265" s="49" t="s">
        <v>2737</v>
      </c>
      <c r="H2265" s="51" t="str">
        <f>INDEX(Δεδομένα!B$1:B$51,MATCH('2021'!G2265,Δεδομένα!A$1:A$51,0))</f>
        <v>ΚΕΝΤΡΙΚΗΣ ΜΑΚΕΔΟΝΙΑΣ</v>
      </c>
      <c r="I2265" s="53">
        <f>INDEX(Δεδομένα!E$1:E$13,MATCH('2021'!H2265,Δεδομένα!D$1:D$13,0))</f>
        <v>3</v>
      </c>
      <c r="J2265" s="4">
        <v>44432</v>
      </c>
      <c r="K2265" s="3" t="s">
        <v>854</v>
      </c>
      <c r="L2265" s="17" t="str">
        <f t="shared" si="156"/>
        <v>24/08/2021 12:50</v>
      </c>
      <c r="M2265" s="4">
        <v>44432</v>
      </c>
      <c r="N2265" s="3" t="s">
        <v>486</v>
      </c>
      <c r="O2265" s="17" t="str">
        <f t="shared" si="157"/>
        <v>24/08/2021 13:45</v>
      </c>
      <c r="P2265" s="24">
        <f t="shared" si="158"/>
        <v>3.8194444445252884E-2</v>
      </c>
      <c r="Q2265" s="28">
        <v>0</v>
      </c>
      <c r="R2265" s="27">
        <f t="shared" si="159"/>
        <v>55.000000001164153</v>
      </c>
      <c r="S2265" s="3" t="s">
        <v>4</v>
      </c>
      <c r="T2265" s="3" t="s">
        <v>2739</v>
      </c>
      <c r="U2265" s="3" t="s">
        <v>2859</v>
      </c>
      <c r="V2265" s="3" t="s">
        <v>2860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4</v>
      </c>
      <c r="AD2265" s="5">
        <v>0</v>
      </c>
      <c r="AE2265" s="2">
        <v>2</v>
      </c>
      <c r="AF2265" s="2">
        <v>0</v>
      </c>
      <c r="AG2265" s="2">
        <v>0</v>
      </c>
      <c r="AH2265" s="2">
        <v>0</v>
      </c>
      <c r="AI2265" s="2">
        <v>0</v>
      </c>
      <c r="AJ2265" s="2">
        <v>1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</row>
    <row r="2266" spans="1:46" x14ac:dyDescent="0.2">
      <c r="A2266" s="2">
        <v>1692541</v>
      </c>
      <c r="B2266" s="2">
        <v>887351</v>
      </c>
      <c r="C2266" s="7">
        <v>22.361884831618301</v>
      </c>
      <c r="D2266" s="7">
        <v>40.241430291176698</v>
      </c>
      <c r="E2266" s="19" t="s">
        <v>2736</v>
      </c>
      <c r="F2266" s="46">
        <f>INDEX(Δεδομένα!$P:$P,MATCH('2021'!E2266,Δεδομένα!$O:$O,0))</f>
        <v>67</v>
      </c>
      <c r="G2266" s="49" t="s">
        <v>2737</v>
      </c>
      <c r="H2266" s="51" t="str">
        <f>INDEX(Δεδομένα!B$1:B$51,MATCH('2021'!G2266,Δεδομένα!A$1:A$51,0))</f>
        <v>ΚΕΝΤΡΙΚΗΣ ΜΑΚΕΔΟΝΙΑΣ</v>
      </c>
      <c r="I2266" s="53">
        <f>INDEX(Δεδομένα!E$1:E$13,MATCH('2021'!H2266,Δεδομένα!D$1:D$13,0))</f>
        <v>3</v>
      </c>
      <c r="J2266" s="4">
        <v>44438</v>
      </c>
      <c r="K2266" s="3" t="s">
        <v>298</v>
      </c>
      <c r="L2266" s="17" t="str">
        <f t="shared" si="156"/>
        <v>30/08/2021 12:35</v>
      </c>
      <c r="M2266" s="4">
        <v>44438</v>
      </c>
      <c r="N2266" s="3" t="s">
        <v>299</v>
      </c>
      <c r="O2266" s="17" t="str">
        <f t="shared" si="157"/>
        <v>30/08/2021 13:10</v>
      </c>
      <c r="P2266" s="24">
        <f t="shared" si="158"/>
        <v>2.4305555554747116E-2</v>
      </c>
      <c r="Q2266" s="28">
        <v>0</v>
      </c>
      <c r="R2266" s="27">
        <f t="shared" si="159"/>
        <v>34.999999998835847</v>
      </c>
      <c r="S2266" s="3" t="s">
        <v>4</v>
      </c>
      <c r="T2266" s="3" t="s">
        <v>2739</v>
      </c>
      <c r="U2266" s="3" t="s">
        <v>4</v>
      </c>
      <c r="V2266" s="3" t="s">
        <v>2604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1.5</v>
      </c>
      <c r="AC2266" s="5">
        <v>0</v>
      </c>
      <c r="AD2266" s="5">
        <v>0</v>
      </c>
      <c r="AE2266" s="2">
        <v>2</v>
      </c>
      <c r="AF2266" s="2">
        <v>0</v>
      </c>
      <c r="AG2266" s="2">
        <v>0</v>
      </c>
      <c r="AH2266" s="2">
        <v>0</v>
      </c>
      <c r="AI2266" s="2">
        <v>0</v>
      </c>
      <c r="AJ2266" s="2">
        <v>1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</row>
    <row r="2267" spans="1:46" x14ac:dyDescent="0.2">
      <c r="A2267" s="2">
        <v>1698069</v>
      </c>
      <c r="B2267" s="2">
        <v>887970</v>
      </c>
      <c r="C2267" s="7">
        <v>22.5998878937942</v>
      </c>
      <c r="D2267" s="7">
        <v>40.2914200351453</v>
      </c>
      <c r="E2267" s="19" t="s">
        <v>2736</v>
      </c>
      <c r="F2267" s="46">
        <f>INDEX(Δεδομένα!$P:$P,MATCH('2021'!E2267,Δεδομένα!$O:$O,0))</f>
        <v>67</v>
      </c>
      <c r="G2267" s="49" t="s">
        <v>2737</v>
      </c>
      <c r="H2267" s="51" t="str">
        <f>INDEX(Δεδομένα!B$1:B$51,MATCH('2021'!G2267,Δεδομένα!A$1:A$51,0))</f>
        <v>ΚΕΝΤΡΙΚΗΣ ΜΑΚΕΔΟΝΙΑΣ</v>
      </c>
      <c r="I2267" s="53">
        <f>INDEX(Δεδομένα!E$1:E$13,MATCH('2021'!H2267,Δεδομένα!D$1:D$13,0))</f>
        <v>3</v>
      </c>
      <c r="J2267" s="4">
        <v>44440</v>
      </c>
      <c r="K2267" s="3" t="s">
        <v>427</v>
      </c>
      <c r="L2267" s="17" t="str">
        <f t="shared" si="156"/>
        <v>01/09/2021 21:20</v>
      </c>
      <c r="M2267" s="4">
        <v>44440</v>
      </c>
      <c r="N2267" s="3" t="s">
        <v>2861</v>
      </c>
      <c r="O2267" s="17" t="str">
        <f t="shared" si="157"/>
        <v>01/09/2021 23:14</v>
      </c>
      <c r="P2267" s="24">
        <f t="shared" si="158"/>
        <v>7.9166666662786156E-2</v>
      </c>
      <c r="Q2267" s="28">
        <v>0</v>
      </c>
      <c r="R2267" s="27">
        <f t="shared" si="159"/>
        <v>113.99999999441206</v>
      </c>
      <c r="S2267" s="3" t="s">
        <v>4</v>
      </c>
      <c r="T2267" s="3" t="s">
        <v>2739</v>
      </c>
      <c r="U2267" s="3" t="s">
        <v>2755</v>
      </c>
      <c r="V2267" s="3" t="s">
        <v>2755</v>
      </c>
      <c r="W2267" s="5">
        <v>0</v>
      </c>
      <c r="X2267" s="5">
        <v>0</v>
      </c>
      <c r="Y2267" s="5">
        <v>0</v>
      </c>
      <c r="Z2267" s="5">
        <v>0</v>
      </c>
      <c r="AA2267" s="5">
        <v>0.02</v>
      </c>
      <c r="AB2267" s="5">
        <v>0</v>
      </c>
      <c r="AC2267" s="5">
        <v>0</v>
      </c>
      <c r="AD2267" s="5">
        <v>0</v>
      </c>
      <c r="AE2267" s="2">
        <v>3</v>
      </c>
      <c r="AF2267" s="2">
        <v>0</v>
      </c>
      <c r="AG2267" s="2">
        <v>0</v>
      </c>
      <c r="AH2267" s="2">
        <v>0</v>
      </c>
      <c r="AI2267" s="2">
        <v>0</v>
      </c>
      <c r="AJ2267" s="2">
        <v>1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</row>
    <row r="2268" spans="1:46" x14ac:dyDescent="0.2">
      <c r="A2268" s="2">
        <v>1700106</v>
      </c>
      <c r="B2268" s="2">
        <v>888709</v>
      </c>
      <c r="C2268" s="7">
        <v>22.590216839884999</v>
      </c>
      <c r="D2268" s="7">
        <v>40.256420667448303</v>
      </c>
      <c r="E2268" s="19" t="s">
        <v>2736</v>
      </c>
      <c r="F2268" s="46">
        <f>INDEX(Δεδομένα!$P:$P,MATCH('2021'!E2268,Δεδομένα!$O:$O,0))</f>
        <v>67</v>
      </c>
      <c r="G2268" s="49" t="s">
        <v>2737</v>
      </c>
      <c r="H2268" s="51" t="str">
        <f>INDEX(Δεδομένα!B$1:B$51,MATCH('2021'!G2268,Δεδομένα!A$1:A$51,0))</f>
        <v>ΚΕΝΤΡΙΚΗΣ ΜΑΚΕΔΟΝΙΑΣ</v>
      </c>
      <c r="I2268" s="53">
        <f>INDEX(Δεδομένα!E$1:E$13,MATCH('2021'!H2268,Δεδομένα!D$1:D$13,0))</f>
        <v>3</v>
      </c>
      <c r="J2268" s="4">
        <v>44443</v>
      </c>
      <c r="K2268" s="3" t="s">
        <v>1937</v>
      </c>
      <c r="L2268" s="17" t="str">
        <f t="shared" si="156"/>
        <v>04/09/2021 19:19</v>
      </c>
      <c r="M2268" s="4">
        <v>44443</v>
      </c>
      <c r="N2268" s="3" t="s">
        <v>2391</v>
      </c>
      <c r="O2268" s="17" t="str">
        <f t="shared" si="157"/>
        <v>04/09/2021 19:54</v>
      </c>
      <c r="P2268" s="24">
        <f t="shared" si="158"/>
        <v>2.4305555562023073E-2</v>
      </c>
      <c r="Q2268" s="28">
        <v>0</v>
      </c>
      <c r="R2268" s="27">
        <f t="shared" si="159"/>
        <v>35.000000009313226</v>
      </c>
      <c r="S2268" s="3" t="s">
        <v>4</v>
      </c>
      <c r="T2268" s="3" t="s">
        <v>2739</v>
      </c>
      <c r="U2268" s="3" t="s">
        <v>4</v>
      </c>
      <c r="V2268" s="3" t="s">
        <v>2862</v>
      </c>
      <c r="W2268" s="5">
        <v>0</v>
      </c>
      <c r="X2268" s="5">
        <v>0</v>
      </c>
      <c r="Y2268" s="5">
        <v>0</v>
      </c>
      <c r="Z2268" s="5">
        <v>0</v>
      </c>
      <c r="AA2268" s="5">
        <v>1</v>
      </c>
      <c r="AB2268" s="5">
        <v>0</v>
      </c>
      <c r="AC2268" s="5">
        <v>0</v>
      </c>
      <c r="AD2268" s="5">
        <v>0</v>
      </c>
      <c r="AE2268" s="2">
        <v>4</v>
      </c>
      <c r="AF2268" s="2">
        <v>0</v>
      </c>
      <c r="AG2268" s="2">
        <v>0</v>
      </c>
      <c r="AH2268" s="2">
        <v>0</v>
      </c>
      <c r="AI2268" s="2">
        <v>0</v>
      </c>
      <c r="AJ2268" s="2">
        <v>2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</row>
    <row r="2269" spans="1:46" x14ac:dyDescent="0.2">
      <c r="A2269" s="2">
        <v>1700100</v>
      </c>
      <c r="B2269" s="2">
        <v>888864</v>
      </c>
      <c r="C2269" s="7">
        <v>22.575704165030299</v>
      </c>
      <c r="D2269" s="7">
        <v>40.364774187987798</v>
      </c>
      <c r="E2269" s="19" t="s">
        <v>2736</v>
      </c>
      <c r="F2269" s="46">
        <f>INDEX(Δεδομένα!$P:$P,MATCH('2021'!E2269,Δεδομένα!$O:$O,0))</f>
        <v>67</v>
      </c>
      <c r="G2269" s="49" t="s">
        <v>2737</v>
      </c>
      <c r="H2269" s="51" t="str">
        <f>INDEX(Δεδομένα!B$1:B$51,MATCH('2021'!G2269,Δεδομένα!A$1:A$51,0))</f>
        <v>ΚΕΝΤΡΙΚΗΣ ΜΑΚΕΔΟΝΙΑΣ</v>
      </c>
      <c r="I2269" s="53">
        <f>INDEX(Δεδομένα!E$1:E$13,MATCH('2021'!H2269,Δεδομένα!D$1:D$13,0))</f>
        <v>3</v>
      </c>
      <c r="J2269" s="4">
        <v>44444</v>
      </c>
      <c r="K2269" s="3" t="s">
        <v>119</v>
      </c>
      <c r="L2269" s="17" t="str">
        <f t="shared" si="156"/>
        <v>05/09/2021 12:25</v>
      </c>
      <c r="M2269" s="4">
        <v>44444</v>
      </c>
      <c r="N2269" s="3" t="s">
        <v>196</v>
      </c>
      <c r="O2269" s="17" t="str">
        <f t="shared" si="157"/>
        <v>05/09/2021 14:15</v>
      </c>
      <c r="P2269" s="24">
        <f t="shared" si="158"/>
        <v>7.6388888890505768E-2</v>
      </c>
      <c r="Q2269" s="28">
        <v>0</v>
      </c>
      <c r="R2269" s="27">
        <f t="shared" si="159"/>
        <v>110.00000000232831</v>
      </c>
      <c r="S2269" s="3" t="s">
        <v>4</v>
      </c>
      <c r="T2269" s="3" t="s">
        <v>2782</v>
      </c>
      <c r="U2269" s="3" t="s">
        <v>2801</v>
      </c>
      <c r="V2269" s="3" t="s">
        <v>2801</v>
      </c>
      <c r="W2269" s="5">
        <v>0</v>
      </c>
      <c r="X2269" s="5">
        <v>3</v>
      </c>
      <c r="Y2269" s="5">
        <v>0</v>
      </c>
      <c r="Z2269" s="5">
        <v>0.2</v>
      </c>
      <c r="AA2269" s="5">
        <v>0</v>
      </c>
      <c r="AB2269" s="5">
        <v>0</v>
      </c>
      <c r="AC2269" s="5">
        <v>0</v>
      </c>
      <c r="AD2269" s="5">
        <v>0</v>
      </c>
      <c r="AE2269" s="2">
        <v>7</v>
      </c>
      <c r="AF2269" s="2">
        <v>0</v>
      </c>
      <c r="AG2269" s="2">
        <v>0</v>
      </c>
      <c r="AH2269" s="2">
        <v>0</v>
      </c>
      <c r="AI2269" s="2">
        <v>0</v>
      </c>
      <c r="AJ2269" s="2">
        <v>3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</row>
    <row r="2270" spans="1:46" x14ac:dyDescent="0.2">
      <c r="A2270" s="2">
        <v>1701564</v>
      </c>
      <c r="B2270" s="2">
        <v>889218</v>
      </c>
      <c r="C2270" s="7">
        <v>22.584652206776699</v>
      </c>
      <c r="D2270" s="7">
        <v>40.2598036190169</v>
      </c>
      <c r="E2270" s="19" t="s">
        <v>2736</v>
      </c>
      <c r="F2270" s="46">
        <f>INDEX(Δεδομένα!$P:$P,MATCH('2021'!E2270,Δεδομένα!$O:$O,0))</f>
        <v>67</v>
      </c>
      <c r="G2270" s="49" t="s">
        <v>2737</v>
      </c>
      <c r="H2270" s="51" t="str">
        <f>INDEX(Δεδομένα!B$1:B$51,MATCH('2021'!G2270,Δεδομένα!A$1:A$51,0))</f>
        <v>ΚΕΝΤΡΙΚΗΣ ΜΑΚΕΔΟΝΙΑΣ</v>
      </c>
      <c r="I2270" s="53">
        <f>INDEX(Δεδομένα!E$1:E$13,MATCH('2021'!H2270,Δεδομένα!D$1:D$13,0))</f>
        <v>3</v>
      </c>
      <c r="J2270" s="4">
        <v>44445</v>
      </c>
      <c r="K2270" s="3" t="s">
        <v>1018</v>
      </c>
      <c r="L2270" s="17" t="str">
        <f t="shared" si="156"/>
        <v>06/09/2021 15:35</v>
      </c>
      <c r="M2270" s="4">
        <v>44445</v>
      </c>
      <c r="N2270" s="3" t="s">
        <v>146</v>
      </c>
      <c r="O2270" s="17" t="str">
        <f t="shared" si="157"/>
        <v>06/09/2021 16:30</v>
      </c>
      <c r="P2270" s="24">
        <f t="shared" si="158"/>
        <v>3.8194444445252884E-2</v>
      </c>
      <c r="Q2270" s="28">
        <v>0</v>
      </c>
      <c r="R2270" s="27">
        <f t="shared" si="159"/>
        <v>55.000000001164153</v>
      </c>
      <c r="S2270" s="3" t="s">
        <v>4</v>
      </c>
      <c r="T2270" s="3" t="s">
        <v>2739</v>
      </c>
      <c r="U2270" s="3" t="s">
        <v>4</v>
      </c>
      <c r="V2270" s="3" t="s">
        <v>2787</v>
      </c>
      <c r="W2270" s="5">
        <v>0</v>
      </c>
      <c r="X2270" s="5">
        <v>0</v>
      </c>
      <c r="Y2270" s="5">
        <v>0</v>
      </c>
      <c r="Z2270" s="5">
        <v>3.5</v>
      </c>
      <c r="AA2270" s="5">
        <v>0</v>
      </c>
      <c r="AB2270" s="5">
        <v>0</v>
      </c>
      <c r="AC2270" s="5">
        <v>0</v>
      </c>
      <c r="AD2270" s="5">
        <v>0</v>
      </c>
      <c r="AE2270" s="2">
        <v>3</v>
      </c>
      <c r="AF2270" s="2">
        <v>0</v>
      </c>
      <c r="AG2270" s="2">
        <v>0</v>
      </c>
      <c r="AH2270" s="2">
        <v>0</v>
      </c>
      <c r="AI2270" s="2">
        <v>0</v>
      </c>
      <c r="AJ2270" s="2">
        <v>1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</row>
    <row r="2271" spans="1:46" x14ac:dyDescent="0.2">
      <c r="A2271" s="2">
        <v>1701083</v>
      </c>
      <c r="B2271" s="2">
        <v>889603</v>
      </c>
      <c r="C2271" s="7">
        <v>22.422976095307899</v>
      </c>
      <c r="D2271" s="7">
        <v>40.368135198637503</v>
      </c>
      <c r="E2271" s="19" t="s">
        <v>2736</v>
      </c>
      <c r="F2271" s="46">
        <f>INDEX(Δεδομένα!$P:$P,MATCH('2021'!E2271,Δεδομένα!$O:$O,0))</f>
        <v>67</v>
      </c>
      <c r="G2271" s="49" t="s">
        <v>2737</v>
      </c>
      <c r="H2271" s="51" t="str">
        <f>INDEX(Δεδομένα!B$1:B$51,MATCH('2021'!G2271,Δεδομένα!A$1:A$51,0))</f>
        <v>ΚΕΝΤΡΙΚΗΣ ΜΑΚΕΔΟΝΙΑΣ</v>
      </c>
      <c r="I2271" s="53">
        <f>INDEX(Δεδομένα!E$1:E$13,MATCH('2021'!H2271,Δεδομένα!D$1:D$13,0))</f>
        <v>3</v>
      </c>
      <c r="J2271" s="4">
        <v>44446</v>
      </c>
      <c r="K2271" s="3" t="s">
        <v>1036</v>
      </c>
      <c r="L2271" s="17" t="str">
        <f t="shared" si="156"/>
        <v>07/09/2021 20:38</v>
      </c>
      <c r="M2271" s="4">
        <v>44446</v>
      </c>
      <c r="N2271" s="3" t="s">
        <v>748</v>
      </c>
      <c r="O2271" s="17" t="str">
        <f t="shared" si="157"/>
        <v>07/09/2021 21:28</v>
      </c>
      <c r="P2271" s="24">
        <f t="shared" si="158"/>
        <v>3.4722222218988463E-2</v>
      </c>
      <c r="Q2271" s="28">
        <v>0</v>
      </c>
      <c r="R2271" s="27">
        <f t="shared" si="159"/>
        <v>49.999999995343387</v>
      </c>
      <c r="S2271" s="3" t="s">
        <v>4</v>
      </c>
      <c r="T2271" s="3" t="s">
        <v>2739</v>
      </c>
      <c r="U2271" s="3" t="s">
        <v>2750</v>
      </c>
      <c r="V2271" s="3" t="s">
        <v>2863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1</v>
      </c>
      <c r="AC2271" s="5">
        <v>0</v>
      </c>
      <c r="AD2271" s="5">
        <v>0</v>
      </c>
      <c r="AE2271" s="2">
        <v>2</v>
      </c>
      <c r="AF2271" s="2">
        <v>0</v>
      </c>
      <c r="AG2271" s="2">
        <v>0</v>
      </c>
      <c r="AH2271" s="2">
        <v>0</v>
      </c>
      <c r="AI2271" s="2">
        <v>0</v>
      </c>
      <c r="AJ2271" s="2">
        <v>1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</row>
    <row r="2272" spans="1:46" x14ac:dyDescent="0.2">
      <c r="A2272" s="2">
        <v>1701098</v>
      </c>
      <c r="B2272" s="2">
        <v>890274</v>
      </c>
      <c r="C2272" s="7">
        <v>22.422358930462799</v>
      </c>
      <c r="D2272" s="7">
        <v>40.367719246545903</v>
      </c>
      <c r="E2272" s="19" t="s">
        <v>2736</v>
      </c>
      <c r="F2272" s="46">
        <f>INDEX(Δεδομένα!$P:$P,MATCH('2021'!E2272,Δεδομένα!$O:$O,0))</f>
        <v>67</v>
      </c>
      <c r="G2272" s="49" t="s">
        <v>2737</v>
      </c>
      <c r="H2272" s="51" t="str">
        <f>INDEX(Δεδομένα!B$1:B$51,MATCH('2021'!G2272,Δεδομένα!A$1:A$51,0))</f>
        <v>ΚΕΝΤΡΙΚΗΣ ΜΑΚΕΔΟΝΙΑΣ</v>
      </c>
      <c r="I2272" s="53">
        <f>INDEX(Δεδομένα!E$1:E$13,MATCH('2021'!H2272,Δεδομένα!D$1:D$13,0))</f>
        <v>3</v>
      </c>
      <c r="J2272" s="4">
        <v>44449</v>
      </c>
      <c r="K2272" s="3" t="s">
        <v>341</v>
      </c>
      <c r="L2272" s="17" t="str">
        <f t="shared" si="156"/>
        <v>10/09/2021 17:55</v>
      </c>
      <c r="M2272" s="4">
        <v>44449</v>
      </c>
      <c r="N2272" s="3" t="s">
        <v>102</v>
      </c>
      <c r="O2272" s="17" t="str">
        <f t="shared" si="157"/>
        <v>10/09/2021 18:35</v>
      </c>
      <c r="P2272" s="24">
        <f t="shared" si="158"/>
        <v>2.7777777773735579E-2</v>
      </c>
      <c r="Q2272" s="28">
        <v>0</v>
      </c>
      <c r="R2272" s="27">
        <f t="shared" si="159"/>
        <v>39.999999994179234</v>
      </c>
      <c r="S2272" s="3" t="s">
        <v>4</v>
      </c>
      <c r="T2272" s="3" t="s">
        <v>2739</v>
      </c>
      <c r="U2272" s="3" t="s">
        <v>1176</v>
      </c>
      <c r="V2272" s="3" t="s">
        <v>2864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1</v>
      </c>
      <c r="AD2272" s="5">
        <v>0</v>
      </c>
      <c r="AE2272" s="2">
        <v>2</v>
      </c>
      <c r="AF2272" s="2">
        <v>0</v>
      </c>
      <c r="AG2272" s="2">
        <v>0</v>
      </c>
      <c r="AH2272" s="2">
        <v>0</v>
      </c>
      <c r="AI2272" s="2">
        <v>0</v>
      </c>
      <c r="AJ2272" s="2">
        <v>1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</row>
    <row r="2273" spans="1:46" x14ac:dyDescent="0.2">
      <c r="A2273" s="2">
        <v>1701092</v>
      </c>
      <c r="B2273" s="2">
        <v>890736</v>
      </c>
      <c r="C2273" s="7">
        <v>22.423450942762202</v>
      </c>
      <c r="D2273" s="7">
        <v>40.369121873866099</v>
      </c>
      <c r="E2273" s="19" t="s">
        <v>2736</v>
      </c>
      <c r="F2273" s="46">
        <f>INDEX(Δεδομένα!$P:$P,MATCH('2021'!E2273,Δεδομένα!$O:$O,0))</f>
        <v>67</v>
      </c>
      <c r="G2273" s="49" t="s">
        <v>2737</v>
      </c>
      <c r="H2273" s="51" t="str">
        <f>INDEX(Δεδομένα!B$1:B$51,MATCH('2021'!G2273,Δεδομένα!A$1:A$51,0))</f>
        <v>ΚΕΝΤΡΙΚΗΣ ΜΑΚΕΔΟΝΙΑΣ</v>
      </c>
      <c r="I2273" s="53">
        <f>INDEX(Δεδομένα!E$1:E$13,MATCH('2021'!H2273,Δεδομένα!D$1:D$13,0))</f>
        <v>3</v>
      </c>
      <c r="J2273" s="4">
        <v>44451</v>
      </c>
      <c r="K2273" s="3" t="s">
        <v>2477</v>
      </c>
      <c r="L2273" s="17" t="str">
        <f t="shared" si="156"/>
        <v>12/09/2021 17:09</v>
      </c>
      <c r="M2273" s="4">
        <v>44451</v>
      </c>
      <c r="N2273" s="3" t="s">
        <v>17</v>
      </c>
      <c r="O2273" s="17" t="str">
        <f t="shared" si="157"/>
        <v>12/09/2021 18:00</v>
      </c>
      <c r="P2273" s="24">
        <f t="shared" si="158"/>
        <v>3.5416666665696539E-2</v>
      </c>
      <c r="Q2273" s="28">
        <v>0</v>
      </c>
      <c r="R2273" s="27">
        <f t="shared" si="159"/>
        <v>50.999999998603016</v>
      </c>
      <c r="S2273" s="3" t="s">
        <v>4</v>
      </c>
      <c r="T2273" s="3" t="s">
        <v>2739</v>
      </c>
      <c r="U2273" s="3" t="s">
        <v>4</v>
      </c>
      <c r="V2273" s="3" t="s">
        <v>1176</v>
      </c>
      <c r="W2273" s="5">
        <v>0</v>
      </c>
      <c r="X2273" s="5">
        <v>0.01</v>
      </c>
      <c r="Y2273" s="5">
        <v>0</v>
      </c>
      <c r="Z2273" s="5">
        <v>0</v>
      </c>
      <c r="AA2273" s="5">
        <v>0</v>
      </c>
      <c r="AB2273" s="5">
        <v>0</v>
      </c>
      <c r="AC2273" s="5">
        <v>1.5</v>
      </c>
      <c r="AD2273" s="5">
        <v>0</v>
      </c>
      <c r="AE2273" s="2">
        <v>5</v>
      </c>
      <c r="AF2273" s="2">
        <v>0</v>
      </c>
      <c r="AG2273" s="2">
        <v>0</v>
      </c>
      <c r="AH2273" s="2">
        <v>0</v>
      </c>
      <c r="AI2273" s="2">
        <v>0</v>
      </c>
      <c r="AJ2273" s="2">
        <v>2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</row>
    <row r="2274" spans="1:46" x14ac:dyDescent="0.2">
      <c r="A2274" s="2">
        <v>1701135</v>
      </c>
      <c r="B2274" s="2">
        <v>891013</v>
      </c>
      <c r="C2274" s="7">
        <v>22.422515908703801</v>
      </c>
      <c r="D2274" s="7">
        <v>40.367151169828503</v>
      </c>
      <c r="E2274" s="19" t="s">
        <v>2736</v>
      </c>
      <c r="F2274" s="46">
        <f>INDEX(Δεδομένα!$P:$P,MATCH('2021'!E2274,Δεδομένα!$O:$O,0))</f>
        <v>67</v>
      </c>
      <c r="G2274" s="49" t="s">
        <v>2737</v>
      </c>
      <c r="H2274" s="51" t="str">
        <f>INDEX(Δεδομένα!B$1:B$51,MATCH('2021'!G2274,Δεδομένα!A$1:A$51,0))</f>
        <v>ΚΕΝΤΡΙΚΗΣ ΜΑΚΕΔΟΝΙΑΣ</v>
      </c>
      <c r="I2274" s="53">
        <f>INDEX(Δεδομένα!E$1:E$13,MATCH('2021'!H2274,Δεδομένα!D$1:D$13,0))</f>
        <v>3</v>
      </c>
      <c r="J2274" s="4">
        <v>44452</v>
      </c>
      <c r="K2274" s="3" t="s">
        <v>1030</v>
      </c>
      <c r="L2274" s="17" t="str">
        <f t="shared" si="156"/>
        <v>13/09/2021 20:16</v>
      </c>
      <c r="M2274" s="4">
        <v>44452</v>
      </c>
      <c r="N2274" s="3" t="s">
        <v>2277</v>
      </c>
      <c r="O2274" s="17" t="str">
        <f t="shared" si="157"/>
        <v>13/09/2021 21:29</v>
      </c>
      <c r="P2274" s="24">
        <f t="shared" si="158"/>
        <v>5.0694444442342501E-2</v>
      </c>
      <c r="Q2274" s="28">
        <v>0</v>
      </c>
      <c r="R2274" s="27">
        <f t="shared" si="159"/>
        <v>72.999999996973202</v>
      </c>
      <c r="S2274" s="3" t="s">
        <v>4</v>
      </c>
      <c r="T2274" s="3" t="s">
        <v>2739</v>
      </c>
      <c r="U2274" s="3" t="s">
        <v>1176</v>
      </c>
      <c r="V2274" s="3" t="s">
        <v>2864</v>
      </c>
      <c r="W2274" s="5">
        <v>0</v>
      </c>
      <c r="X2274" s="5">
        <v>0.5</v>
      </c>
      <c r="Y2274" s="5">
        <v>0</v>
      </c>
      <c r="Z2274" s="5">
        <v>0</v>
      </c>
      <c r="AA2274" s="5">
        <v>0</v>
      </c>
      <c r="AB2274" s="5">
        <v>0</v>
      </c>
      <c r="AC2274" s="5">
        <v>30</v>
      </c>
      <c r="AD2274" s="5">
        <v>0</v>
      </c>
      <c r="AE2274" s="2">
        <v>8</v>
      </c>
      <c r="AF2274" s="2">
        <v>0</v>
      </c>
      <c r="AG2274" s="2">
        <v>0</v>
      </c>
      <c r="AH2274" s="2">
        <v>0</v>
      </c>
      <c r="AI2274" s="2">
        <v>0</v>
      </c>
      <c r="AJ2274" s="2">
        <v>2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</row>
    <row r="2275" spans="1:46" x14ac:dyDescent="0.2">
      <c r="A2275" s="2">
        <v>1701528</v>
      </c>
      <c r="B2275" s="2">
        <v>892029</v>
      </c>
      <c r="C2275" s="7">
        <v>22.537977556498699</v>
      </c>
      <c r="D2275" s="7">
        <v>40.4007166452474</v>
      </c>
      <c r="E2275" s="19" t="s">
        <v>2736</v>
      </c>
      <c r="F2275" s="46">
        <f>INDEX(Δεδομένα!$P:$P,MATCH('2021'!E2275,Δεδομένα!$O:$O,0))</f>
        <v>67</v>
      </c>
      <c r="G2275" s="49" t="s">
        <v>2737</v>
      </c>
      <c r="H2275" s="51" t="str">
        <f>INDEX(Δεδομένα!B$1:B$51,MATCH('2021'!G2275,Δεδομένα!A$1:A$51,0))</f>
        <v>ΚΕΝΤΡΙΚΗΣ ΜΑΚΕΔΟΝΙΑΣ</v>
      </c>
      <c r="I2275" s="53">
        <f>INDEX(Δεδομένα!E$1:E$13,MATCH('2021'!H2275,Δεδομένα!D$1:D$13,0))</f>
        <v>3</v>
      </c>
      <c r="J2275" s="4">
        <v>44456</v>
      </c>
      <c r="K2275" s="3" t="s">
        <v>1419</v>
      </c>
      <c r="L2275" s="17" t="str">
        <f t="shared" si="156"/>
        <v>17/09/2021 19:41</v>
      </c>
      <c r="M2275" s="4">
        <v>44456</v>
      </c>
      <c r="N2275" s="3" t="s">
        <v>467</v>
      </c>
      <c r="O2275" s="17" t="str">
        <f t="shared" si="157"/>
        <v>17/09/2021 21:45</v>
      </c>
      <c r="P2275" s="24">
        <f t="shared" si="158"/>
        <v>8.611111110803904E-2</v>
      </c>
      <c r="Q2275" s="28">
        <v>0</v>
      </c>
      <c r="R2275" s="27">
        <f t="shared" si="159"/>
        <v>123.99999999557622</v>
      </c>
      <c r="S2275" s="3" t="s">
        <v>4</v>
      </c>
      <c r="T2275" s="3" t="s">
        <v>2782</v>
      </c>
      <c r="U2275" s="3" t="s">
        <v>4</v>
      </c>
      <c r="V2275" s="3" t="s">
        <v>2865</v>
      </c>
      <c r="W2275" s="5">
        <v>1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5</v>
      </c>
      <c r="AD2275" s="5">
        <v>0</v>
      </c>
      <c r="AE2275" s="2">
        <v>5</v>
      </c>
      <c r="AF2275" s="2">
        <v>0</v>
      </c>
      <c r="AG2275" s="2">
        <v>0</v>
      </c>
      <c r="AH2275" s="2">
        <v>0</v>
      </c>
      <c r="AI2275" s="2">
        <v>0</v>
      </c>
      <c r="AJ2275" s="2">
        <v>2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</row>
    <row r="2276" spans="1:46" x14ac:dyDescent="0.2">
      <c r="A2276" s="2">
        <v>1701570</v>
      </c>
      <c r="B2276" s="2">
        <v>892966</v>
      </c>
      <c r="C2276" s="7">
        <v>22.391297326772499</v>
      </c>
      <c r="D2276" s="7">
        <v>40.379751710271002</v>
      </c>
      <c r="E2276" s="19" t="s">
        <v>2736</v>
      </c>
      <c r="F2276" s="46">
        <f>INDEX(Δεδομένα!$P:$P,MATCH('2021'!E2276,Δεδομένα!$O:$O,0))</f>
        <v>67</v>
      </c>
      <c r="G2276" s="49" t="s">
        <v>2737</v>
      </c>
      <c r="H2276" s="51" t="str">
        <f>INDEX(Δεδομένα!B$1:B$51,MATCH('2021'!G2276,Δεδομένα!A$1:A$51,0))</f>
        <v>ΚΕΝΤΡΙΚΗΣ ΜΑΚΕΔΟΝΙΑΣ</v>
      </c>
      <c r="I2276" s="53">
        <f>INDEX(Δεδομένα!E$1:E$13,MATCH('2021'!H2276,Δεδομένα!D$1:D$13,0))</f>
        <v>3</v>
      </c>
      <c r="J2276" s="4">
        <v>44460</v>
      </c>
      <c r="K2276" s="3" t="s">
        <v>2866</v>
      </c>
      <c r="L2276" s="17" t="str">
        <f t="shared" si="156"/>
        <v>21/09/2021 04:30</v>
      </c>
      <c r="M2276" s="4">
        <v>44460</v>
      </c>
      <c r="N2276" s="3" t="s">
        <v>2867</v>
      </c>
      <c r="O2276" s="17" t="str">
        <f t="shared" si="157"/>
        <v>21/09/2021 06:15</v>
      </c>
      <c r="P2276" s="24">
        <f t="shared" si="158"/>
        <v>7.2916666664241347E-2</v>
      </c>
      <c r="Q2276" s="28">
        <v>0</v>
      </c>
      <c r="R2276" s="27">
        <f t="shared" si="159"/>
        <v>104.99999999650754</v>
      </c>
      <c r="S2276" s="3" t="s">
        <v>4</v>
      </c>
      <c r="T2276" s="3" t="s">
        <v>2739</v>
      </c>
      <c r="U2276" s="3" t="s">
        <v>2868</v>
      </c>
      <c r="V2276" s="3" t="s">
        <v>2869</v>
      </c>
      <c r="W2276" s="5">
        <v>0</v>
      </c>
      <c r="X2276" s="5">
        <v>1</v>
      </c>
      <c r="Y2276" s="5">
        <v>0</v>
      </c>
      <c r="Z2276" s="5">
        <v>0</v>
      </c>
      <c r="AA2276" s="5">
        <v>0</v>
      </c>
      <c r="AB2276" s="5">
        <v>0</v>
      </c>
      <c r="AC2276" s="5">
        <v>5</v>
      </c>
      <c r="AD2276" s="5">
        <v>0</v>
      </c>
      <c r="AE2276" s="2">
        <v>5</v>
      </c>
      <c r="AF2276" s="2">
        <v>0</v>
      </c>
      <c r="AG2276" s="2">
        <v>0</v>
      </c>
      <c r="AH2276" s="2">
        <v>0</v>
      </c>
      <c r="AI2276" s="2">
        <v>0</v>
      </c>
      <c r="AJ2276" s="2">
        <v>2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</row>
    <row r="2277" spans="1:46" x14ac:dyDescent="0.2">
      <c r="A2277" s="2">
        <v>1701592</v>
      </c>
      <c r="B2277" s="2">
        <v>893284</v>
      </c>
      <c r="C2277" s="7">
        <v>22.610119715675001</v>
      </c>
      <c r="D2277" s="7">
        <v>40.336722273372303</v>
      </c>
      <c r="E2277" s="19" t="s">
        <v>2736</v>
      </c>
      <c r="F2277" s="46">
        <f>INDEX(Δεδομένα!$P:$P,MATCH('2021'!E2277,Δεδομένα!$O:$O,0))</f>
        <v>67</v>
      </c>
      <c r="G2277" s="49" t="s">
        <v>2737</v>
      </c>
      <c r="H2277" s="51" t="str">
        <f>INDEX(Δεδομένα!B$1:B$51,MATCH('2021'!G2277,Δεδομένα!A$1:A$51,0))</f>
        <v>ΚΕΝΤΡΙΚΗΣ ΜΑΚΕΔΟΝΙΑΣ</v>
      </c>
      <c r="I2277" s="53">
        <f>INDEX(Δεδομένα!E$1:E$13,MATCH('2021'!H2277,Δεδομένα!D$1:D$13,0))</f>
        <v>3</v>
      </c>
      <c r="J2277" s="4">
        <v>44461</v>
      </c>
      <c r="K2277" s="3" t="s">
        <v>520</v>
      </c>
      <c r="L2277" s="17" t="str">
        <f t="shared" si="156"/>
        <v>22/09/2021 12:33</v>
      </c>
      <c r="M2277" s="4">
        <v>44461</v>
      </c>
      <c r="N2277" s="3" t="s">
        <v>1162</v>
      </c>
      <c r="O2277" s="17" t="str">
        <f t="shared" si="157"/>
        <v>22/09/2021 16:29</v>
      </c>
      <c r="P2277" s="24">
        <f t="shared" si="158"/>
        <v>0.163888888884685</v>
      </c>
      <c r="Q2277" s="28">
        <v>0</v>
      </c>
      <c r="R2277" s="27">
        <f t="shared" si="159"/>
        <v>235.9999999939464</v>
      </c>
      <c r="S2277" s="3" t="s">
        <v>4</v>
      </c>
      <c r="T2277" s="3" t="s">
        <v>2739</v>
      </c>
      <c r="U2277" s="3" t="s">
        <v>2755</v>
      </c>
      <c r="V2277" s="3" t="s">
        <v>2755</v>
      </c>
      <c r="W2277" s="5">
        <v>0</v>
      </c>
      <c r="X2277" s="5">
        <v>0</v>
      </c>
      <c r="Y2277" s="5">
        <v>0</v>
      </c>
      <c r="Z2277" s="5">
        <v>3</v>
      </c>
      <c r="AA2277" s="5">
        <v>0</v>
      </c>
      <c r="AB2277" s="5">
        <v>0</v>
      </c>
      <c r="AC2277" s="5">
        <v>0</v>
      </c>
      <c r="AD2277" s="5">
        <v>0</v>
      </c>
      <c r="AE2277" s="2">
        <v>3</v>
      </c>
      <c r="AF2277" s="2">
        <v>0</v>
      </c>
      <c r="AG2277" s="2">
        <v>0</v>
      </c>
      <c r="AH2277" s="2">
        <v>0</v>
      </c>
      <c r="AI2277" s="2">
        <v>0</v>
      </c>
      <c r="AJ2277" s="2">
        <v>2</v>
      </c>
      <c r="AK2277" s="2">
        <v>0</v>
      </c>
      <c r="AL2277" s="2">
        <v>0</v>
      </c>
      <c r="AM2277" s="2">
        <v>1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</row>
    <row r="2278" spans="1:46" x14ac:dyDescent="0.2">
      <c r="A2278" s="2">
        <v>1701680</v>
      </c>
      <c r="B2278" s="2">
        <v>894388</v>
      </c>
      <c r="C2278" s="7">
        <v>22.411087173313899</v>
      </c>
      <c r="D2278" s="7">
        <v>40.191645733651399</v>
      </c>
      <c r="E2278" s="19" t="s">
        <v>2736</v>
      </c>
      <c r="F2278" s="46">
        <f>INDEX(Δεδομένα!$P:$P,MATCH('2021'!E2278,Δεδομένα!$O:$O,0))</f>
        <v>67</v>
      </c>
      <c r="G2278" s="49" t="s">
        <v>2737</v>
      </c>
      <c r="H2278" s="51" t="str">
        <f>INDEX(Δεδομένα!B$1:B$51,MATCH('2021'!G2278,Δεδομένα!A$1:A$51,0))</f>
        <v>ΚΕΝΤΡΙΚΗΣ ΜΑΚΕΔΟΝΙΑΣ</v>
      </c>
      <c r="I2278" s="53">
        <f>INDEX(Δεδομένα!E$1:E$13,MATCH('2021'!H2278,Δεδομένα!D$1:D$13,0))</f>
        <v>3</v>
      </c>
      <c r="J2278" s="4">
        <v>44465</v>
      </c>
      <c r="K2278" s="3" t="s">
        <v>223</v>
      </c>
      <c r="L2278" s="17" t="str">
        <f t="shared" si="156"/>
        <v>26/09/2021 12:20</v>
      </c>
      <c r="M2278" s="4">
        <v>44465</v>
      </c>
      <c r="N2278" s="3" t="s">
        <v>1093</v>
      </c>
      <c r="O2278" s="17" t="str">
        <f t="shared" si="157"/>
        <v>26/09/2021 13:24</v>
      </c>
      <c r="P2278" s="24">
        <f t="shared" si="158"/>
        <v>4.4444444443797693E-2</v>
      </c>
      <c r="Q2278" s="28">
        <v>0</v>
      </c>
      <c r="R2278" s="27">
        <f t="shared" si="159"/>
        <v>63.999999999068677</v>
      </c>
      <c r="S2278" s="3" t="s">
        <v>4</v>
      </c>
      <c r="T2278" s="3" t="s">
        <v>2747</v>
      </c>
      <c r="U2278" s="3" t="s">
        <v>2762</v>
      </c>
      <c r="V2278" s="3" t="s">
        <v>2762</v>
      </c>
      <c r="W2278" s="5">
        <v>0</v>
      </c>
      <c r="X2278" s="5">
        <v>0.4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2">
        <v>5</v>
      </c>
      <c r="AF2278" s="2">
        <v>0</v>
      </c>
      <c r="AG2278" s="2">
        <v>0</v>
      </c>
      <c r="AH2278" s="2">
        <v>0</v>
      </c>
      <c r="AI2278" s="2">
        <v>0</v>
      </c>
      <c r="AJ2278" s="2">
        <v>2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</row>
    <row r="2279" spans="1:46" x14ac:dyDescent="0.2">
      <c r="A2279" s="2">
        <v>1702329</v>
      </c>
      <c r="B2279" s="2">
        <v>895010</v>
      </c>
      <c r="C2279" s="7">
        <v>22.6048263067579</v>
      </c>
      <c r="D2279" s="7">
        <v>40.290285673339703</v>
      </c>
      <c r="E2279" s="19" t="s">
        <v>2736</v>
      </c>
      <c r="F2279" s="46">
        <f>INDEX(Δεδομένα!$P:$P,MATCH('2021'!E2279,Δεδομένα!$O:$O,0))</f>
        <v>67</v>
      </c>
      <c r="G2279" s="49" t="s">
        <v>2737</v>
      </c>
      <c r="H2279" s="51" t="str">
        <f>INDEX(Δεδομένα!B$1:B$51,MATCH('2021'!G2279,Δεδομένα!A$1:A$51,0))</f>
        <v>ΚΕΝΤΡΙΚΗΣ ΜΑΚΕΔΟΝΙΑΣ</v>
      </c>
      <c r="I2279" s="53">
        <f>INDEX(Δεδομένα!E$1:E$13,MATCH('2021'!H2279,Δεδομένα!D$1:D$13,0))</f>
        <v>3</v>
      </c>
      <c r="J2279" s="4">
        <v>44467</v>
      </c>
      <c r="K2279" s="3" t="s">
        <v>2410</v>
      </c>
      <c r="L2279" s="17" t="str">
        <f t="shared" si="156"/>
        <v>28/09/2021 16:53</v>
      </c>
      <c r="M2279" s="4">
        <v>44467</v>
      </c>
      <c r="N2279" s="3" t="s">
        <v>2185</v>
      </c>
      <c r="O2279" s="17" t="str">
        <f t="shared" si="157"/>
        <v>28/09/2021 17:51</v>
      </c>
      <c r="P2279" s="24">
        <f t="shared" si="158"/>
        <v>4.0277777778101154E-2</v>
      </c>
      <c r="Q2279" s="28">
        <v>0</v>
      </c>
      <c r="R2279" s="27">
        <f t="shared" si="159"/>
        <v>58.000000000465661</v>
      </c>
      <c r="S2279" s="3" t="s">
        <v>4</v>
      </c>
      <c r="T2279" s="3" t="s">
        <v>2739</v>
      </c>
      <c r="U2279" s="3" t="s">
        <v>2787</v>
      </c>
      <c r="V2279" s="3" t="s">
        <v>2870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10</v>
      </c>
      <c r="AD2279" s="5">
        <v>0</v>
      </c>
      <c r="AE2279" s="2">
        <v>3</v>
      </c>
      <c r="AF2279" s="2">
        <v>0</v>
      </c>
      <c r="AG2279" s="2">
        <v>0</v>
      </c>
      <c r="AH2279" s="2">
        <v>0</v>
      </c>
      <c r="AI2279" s="2">
        <v>0</v>
      </c>
      <c r="AJ2279" s="2">
        <v>1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</row>
    <row r="2280" spans="1:46" x14ac:dyDescent="0.2">
      <c r="A2280" s="2">
        <v>1703507</v>
      </c>
      <c r="B2280" s="2">
        <v>896882</v>
      </c>
      <c r="C2280" s="7">
        <v>22.4552179173802</v>
      </c>
      <c r="D2280" s="7">
        <v>40.330025499819897</v>
      </c>
      <c r="E2280" s="19" t="s">
        <v>2736</v>
      </c>
      <c r="F2280" s="46">
        <f>INDEX(Δεδομένα!$P:$P,MATCH('2021'!E2280,Δεδομένα!$O:$O,0))</f>
        <v>67</v>
      </c>
      <c r="G2280" s="49" t="s">
        <v>2737</v>
      </c>
      <c r="H2280" s="51" t="str">
        <f>INDEX(Δεδομένα!B$1:B$51,MATCH('2021'!G2280,Δεδομένα!A$1:A$51,0))</f>
        <v>ΚΕΝΤΡΙΚΗΣ ΜΑΚΕΔΟΝΙΑΣ</v>
      </c>
      <c r="I2280" s="53">
        <f>INDEX(Δεδομένα!E$1:E$13,MATCH('2021'!H2280,Δεδομένα!D$1:D$13,0))</f>
        <v>3</v>
      </c>
      <c r="J2280" s="4">
        <v>44474</v>
      </c>
      <c r="K2280" s="3" t="s">
        <v>1294</v>
      </c>
      <c r="L2280" s="17" t="str">
        <f t="shared" si="156"/>
        <v>05/10/2021 18:47</v>
      </c>
      <c r="M2280" s="4">
        <v>44474</v>
      </c>
      <c r="N2280" s="3" t="s">
        <v>147</v>
      </c>
      <c r="O2280" s="17" t="str">
        <f t="shared" si="157"/>
        <v>05/10/2021 20:00</v>
      </c>
      <c r="P2280" s="24">
        <f t="shared" si="158"/>
        <v>5.0694444449618459E-2</v>
      </c>
      <c r="Q2280" s="28">
        <v>0</v>
      </c>
      <c r="R2280" s="27">
        <f t="shared" si="159"/>
        <v>73.000000007450581</v>
      </c>
      <c r="S2280" s="3" t="s">
        <v>4</v>
      </c>
      <c r="T2280" s="3" t="s">
        <v>2739</v>
      </c>
      <c r="U2280" s="3" t="s">
        <v>1176</v>
      </c>
      <c r="V2280" s="3" t="s">
        <v>2871</v>
      </c>
      <c r="W2280" s="5">
        <v>1</v>
      </c>
      <c r="X2280" s="5">
        <v>0</v>
      </c>
      <c r="Y2280" s="5">
        <v>0</v>
      </c>
      <c r="Z2280" s="5">
        <v>3</v>
      </c>
      <c r="AA2280" s="5">
        <v>0</v>
      </c>
      <c r="AB2280" s="5">
        <v>0</v>
      </c>
      <c r="AC2280" s="5">
        <v>2</v>
      </c>
      <c r="AD2280" s="5">
        <v>0</v>
      </c>
      <c r="AE2280" s="2">
        <v>5</v>
      </c>
      <c r="AF2280" s="2">
        <v>0</v>
      </c>
      <c r="AG2280" s="2">
        <v>0</v>
      </c>
      <c r="AH2280" s="2">
        <v>0</v>
      </c>
      <c r="AI2280" s="2">
        <v>0</v>
      </c>
      <c r="AJ2280" s="2">
        <v>2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</row>
    <row r="2281" spans="1:46" x14ac:dyDescent="0.2">
      <c r="A2281" s="2">
        <v>1709400</v>
      </c>
      <c r="B2281" s="2">
        <v>904709</v>
      </c>
      <c r="C2281" s="2"/>
      <c r="D2281" s="2"/>
      <c r="E2281" s="19" t="s">
        <v>2736</v>
      </c>
      <c r="F2281" s="46">
        <f>INDEX(Δεδομένα!$P:$P,MATCH('2021'!E2281,Δεδομένα!$O:$O,0))</f>
        <v>67</v>
      </c>
      <c r="G2281" s="49" t="s">
        <v>2737</v>
      </c>
      <c r="H2281" s="51" t="str">
        <f>INDEX(Δεδομένα!B$1:B$51,MATCH('2021'!G2281,Δεδομένα!A$1:A$51,0))</f>
        <v>ΚΕΝΤΡΙΚΗΣ ΜΑΚΕΔΟΝΙΑΣ</v>
      </c>
      <c r="I2281" s="53">
        <f>INDEX(Δεδομένα!E$1:E$13,MATCH('2021'!H2281,Δεδομένα!D$1:D$13,0))</f>
        <v>3</v>
      </c>
      <c r="J2281" s="4">
        <v>44496</v>
      </c>
      <c r="K2281" s="3" t="s">
        <v>1436</v>
      </c>
      <c r="L2281" s="17" t="str">
        <f t="shared" si="156"/>
        <v>27/10/2021 17:14</v>
      </c>
      <c r="M2281" s="4">
        <v>44496</v>
      </c>
      <c r="N2281" s="3" t="s">
        <v>267</v>
      </c>
      <c r="O2281" s="17" t="str">
        <f t="shared" si="157"/>
        <v>27/10/2021 17:30</v>
      </c>
      <c r="P2281" s="24">
        <f t="shared" si="158"/>
        <v>1.1111111110949423E-2</v>
      </c>
      <c r="Q2281" s="28">
        <v>0</v>
      </c>
      <c r="R2281" s="27">
        <f t="shared" si="159"/>
        <v>15.999999999767169</v>
      </c>
      <c r="S2281" s="3" t="s">
        <v>4</v>
      </c>
      <c r="T2281" s="3" t="s">
        <v>2739</v>
      </c>
      <c r="U2281" s="3" t="s">
        <v>2813</v>
      </c>
      <c r="V2281" s="3" t="s">
        <v>2813</v>
      </c>
      <c r="W2281" s="5">
        <v>0</v>
      </c>
      <c r="X2281" s="5">
        <v>0</v>
      </c>
      <c r="Y2281" s="5">
        <v>0</v>
      </c>
      <c r="Z2281" s="5">
        <v>0.05</v>
      </c>
      <c r="AA2281" s="5">
        <v>0</v>
      </c>
      <c r="AB2281" s="5">
        <v>0</v>
      </c>
      <c r="AC2281" s="5">
        <v>0</v>
      </c>
      <c r="AD2281" s="5">
        <v>0</v>
      </c>
      <c r="AE2281" s="2">
        <v>2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</row>
    <row r="2282" spans="1:46" x14ac:dyDescent="0.2">
      <c r="A2282" s="2">
        <v>1632098</v>
      </c>
      <c r="B2282" s="2">
        <v>815976</v>
      </c>
      <c r="D2282" s="2"/>
      <c r="E2282" s="19" t="s">
        <v>2872</v>
      </c>
      <c r="F2282" s="46">
        <f>INDEX(Δεδομένα!$P:$P,MATCH('2021'!E2282,Δεδομένα!$O:$O,0))</f>
        <v>68</v>
      </c>
      <c r="G2282" s="49" t="s">
        <v>2737</v>
      </c>
      <c r="H2282" s="51" t="str">
        <f>INDEX(Δεδομένα!B$1:B$51,MATCH('2021'!G2282,Δεδομένα!A$1:A$51,0))</f>
        <v>ΚΕΝΤΡΙΚΗΣ ΜΑΚΕΔΟΝΙΑΣ</v>
      </c>
      <c r="I2282" s="53">
        <f>INDEX(Δεδομένα!E$1:E$13,MATCH('2021'!H2282,Δεδομένα!D$1:D$13,0))</f>
        <v>3</v>
      </c>
      <c r="J2282" s="4">
        <v>44199</v>
      </c>
      <c r="K2282" s="3" t="s">
        <v>140</v>
      </c>
      <c r="L2282" s="17" t="str">
        <f t="shared" si="156"/>
        <v>03/01/2021 12:21</v>
      </c>
      <c r="M2282" s="4">
        <v>44199</v>
      </c>
      <c r="N2282" s="3" t="s">
        <v>81</v>
      </c>
      <c r="O2282" s="17" t="str">
        <f t="shared" si="157"/>
        <v>03/01/2021 14:07</v>
      </c>
      <c r="P2282" s="24">
        <f t="shared" si="158"/>
        <v>7.3611111110949423E-2</v>
      </c>
      <c r="Q2282" s="28">
        <v>0</v>
      </c>
      <c r="R2282" s="27">
        <f t="shared" si="159"/>
        <v>105.99999999976717</v>
      </c>
      <c r="S2282" s="3" t="s">
        <v>4</v>
      </c>
      <c r="T2282" s="3" t="s">
        <v>2782</v>
      </c>
      <c r="U2282" s="3" t="s">
        <v>2873</v>
      </c>
      <c r="V2282" s="3" t="s">
        <v>2874</v>
      </c>
      <c r="W2282" s="5">
        <v>0</v>
      </c>
      <c r="X2282" s="5">
        <v>0</v>
      </c>
      <c r="Y2282" s="5">
        <v>0</v>
      </c>
      <c r="Z2282" s="5">
        <v>1</v>
      </c>
      <c r="AA2282" s="5">
        <v>0</v>
      </c>
      <c r="AB2282" s="5">
        <v>0</v>
      </c>
      <c r="AC2282" s="5">
        <v>0</v>
      </c>
      <c r="AD2282" s="5">
        <v>0</v>
      </c>
      <c r="AE2282" s="2">
        <v>2</v>
      </c>
      <c r="AF2282" s="2">
        <v>0</v>
      </c>
      <c r="AG2282" s="2">
        <v>0</v>
      </c>
      <c r="AH2282" s="2">
        <v>0</v>
      </c>
      <c r="AI2282" s="2">
        <v>0</v>
      </c>
      <c r="AJ2282" s="2">
        <v>1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 t="s">
        <v>4</v>
      </c>
      <c r="AT2282" s="2" t="s">
        <v>4</v>
      </c>
    </row>
    <row r="2283" spans="1:46" x14ac:dyDescent="0.2">
      <c r="A2283" s="2">
        <v>1652095</v>
      </c>
      <c r="B2283" s="2">
        <v>831871</v>
      </c>
      <c r="C2283" s="7">
        <v>22.549827970497699</v>
      </c>
      <c r="D2283" s="7">
        <v>40.409629773824598</v>
      </c>
      <c r="E2283" s="19" t="s">
        <v>2872</v>
      </c>
      <c r="F2283" s="46">
        <f>INDEX(Δεδομένα!$P:$P,MATCH('2021'!E2283,Δεδομένα!$O:$O,0))</f>
        <v>68</v>
      </c>
      <c r="G2283" s="49" t="s">
        <v>2737</v>
      </c>
      <c r="H2283" s="51" t="str">
        <f>INDEX(Δεδομένα!B$1:B$51,MATCH('2021'!G2283,Δεδομένα!A$1:A$51,0))</f>
        <v>ΚΕΝΤΡΙΚΗΣ ΜΑΚΕΔΟΝΙΑΣ</v>
      </c>
      <c r="I2283" s="53">
        <f>INDEX(Δεδομένα!E$1:E$13,MATCH('2021'!H2283,Δεδομένα!D$1:D$13,0))</f>
        <v>3</v>
      </c>
      <c r="J2283" s="4">
        <v>44250</v>
      </c>
      <c r="K2283" s="3" t="s">
        <v>2014</v>
      </c>
      <c r="L2283" s="17" t="str">
        <f t="shared" si="156"/>
        <v>23/02/2021 12:54</v>
      </c>
      <c r="M2283" s="4">
        <v>44250</v>
      </c>
      <c r="N2283" s="3" t="s">
        <v>2500</v>
      </c>
      <c r="O2283" s="17" t="str">
        <f t="shared" si="157"/>
        <v>23/02/2021 14:38</v>
      </c>
      <c r="P2283" s="24">
        <f t="shared" si="158"/>
        <v>7.2222222224809229E-2</v>
      </c>
      <c r="Q2283" s="28">
        <v>0</v>
      </c>
      <c r="R2283" s="27">
        <f t="shared" si="159"/>
        <v>104.00000000372529</v>
      </c>
      <c r="S2283" s="3" t="s">
        <v>4</v>
      </c>
      <c r="T2283" s="3" t="s">
        <v>2782</v>
      </c>
      <c r="U2283" s="3" t="s">
        <v>4</v>
      </c>
      <c r="V2283" s="3" t="s">
        <v>2875</v>
      </c>
      <c r="W2283" s="5">
        <v>0</v>
      </c>
      <c r="X2283" s="5">
        <v>0</v>
      </c>
      <c r="Y2283" s="5">
        <v>0</v>
      </c>
      <c r="Z2283" s="5">
        <v>4</v>
      </c>
      <c r="AA2283" s="5">
        <v>0</v>
      </c>
      <c r="AB2283" s="5">
        <v>0</v>
      </c>
      <c r="AC2283" s="5">
        <v>0</v>
      </c>
      <c r="AD2283" s="5">
        <v>0</v>
      </c>
      <c r="AE2283" s="2">
        <v>7</v>
      </c>
      <c r="AF2283" s="2">
        <v>0</v>
      </c>
      <c r="AG2283" s="2">
        <v>0</v>
      </c>
      <c r="AH2283" s="2">
        <v>0</v>
      </c>
      <c r="AI2283" s="2">
        <v>0</v>
      </c>
      <c r="AJ2283" s="2">
        <v>3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 t="s">
        <v>4</v>
      </c>
      <c r="AT2283" s="2" t="s">
        <v>4</v>
      </c>
    </row>
    <row r="2284" spans="1:46" x14ac:dyDescent="0.2">
      <c r="A2284" s="2">
        <v>1645603</v>
      </c>
      <c r="B2284" s="2">
        <v>834482</v>
      </c>
      <c r="C2284" s="7">
        <v>22.394467513841398</v>
      </c>
      <c r="D2284" s="7">
        <v>40.410615537681601</v>
      </c>
      <c r="E2284" s="19" t="s">
        <v>2872</v>
      </c>
      <c r="F2284" s="46">
        <f>INDEX(Δεδομένα!$P:$P,MATCH('2021'!E2284,Δεδομένα!$O:$O,0))</f>
        <v>68</v>
      </c>
      <c r="G2284" s="49" t="s">
        <v>2737</v>
      </c>
      <c r="H2284" s="51" t="str">
        <f>INDEX(Δεδομένα!B$1:B$51,MATCH('2021'!G2284,Δεδομένα!A$1:A$51,0))</f>
        <v>ΚΕΝΤΡΙΚΗΣ ΜΑΚΕΔΟΝΙΑΣ</v>
      </c>
      <c r="I2284" s="53">
        <f>INDEX(Δεδομένα!E$1:E$13,MATCH('2021'!H2284,Δεδομένα!D$1:D$13,0))</f>
        <v>3</v>
      </c>
      <c r="J2284" s="4">
        <v>44258</v>
      </c>
      <c r="K2284" s="3" t="s">
        <v>1288</v>
      </c>
      <c r="L2284" s="17" t="str">
        <f t="shared" si="156"/>
        <v>03/03/2021 16:09</v>
      </c>
      <c r="M2284" s="4">
        <v>44258</v>
      </c>
      <c r="N2284" s="3" t="s">
        <v>342</v>
      </c>
      <c r="O2284" s="17" t="str">
        <f t="shared" si="157"/>
        <v>03/03/2021 19:07</v>
      </c>
      <c r="P2284" s="24">
        <f t="shared" si="158"/>
        <v>0.12361111110658385</v>
      </c>
      <c r="Q2284" s="28">
        <v>0</v>
      </c>
      <c r="R2284" s="27">
        <f t="shared" si="159"/>
        <v>177.99999999348074</v>
      </c>
      <c r="S2284" s="3" t="s">
        <v>4</v>
      </c>
      <c r="T2284" s="3" t="s">
        <v>2782</v>
      </c>
      <c r="U2284" s="3" t="s">
        <v>2876</v>
      </c>
      <c r="V2284" s="3" t="s">
        <v>2877</v>
      </c>
      <c r="W2284" s="5">
        <v>0</v>
      </c>
      <c r="X2284" s="5">
        <v>1</v>
      </c>
      <c r="Y2284" s="5">
        <v>0</v>
      </c>
      <c r="Z2284" s="5">
        <v>1</v>
      </c>
      <c r="AA2284" s="5">
        <v>0</v>
      </c>
      <c r="AB2284" s="5">
        <v>0</v>
      </c>
      <c r="AC2284" s="5">
        <v>0</v>
      </c>
      <c r="AD2284" s="5">
        <v>0</v>
      </c>
      <c r="AE2284" s="2">
        <v>4</v>
      </c>
      <c r="AF2284" s="2">
        <v>0</v>
      </c>
      <c r="AG2284" s="2">
        <v>0</v>
      </c>
      <c r="AH2284" s="2">
        <v>0</v>
      </c>
      <c r="AI2284" s="2">
        <v>0</v>
      </c>
      <c r="AJ2284" s="2">
        <v>2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 t="s">
        <v>4</v>
      </c>
      <c r="AT2284" s="2" t="s">
        <v>4</v>
      </c>
    </row>
    <row r="2285" spans="1:46" x14ac:dyDescent="0.2">
      <c r="A2285" s="2">
        <v>1647736</v>
      </c>
      <c r="B2285" s="2">
        <v>835248</v>
      </c>
      <c r="C2285" s="7">
        <v>22.516164606655298</v>
      </c>
      <c r="D2285" s="7">
        <v>40.4170130717552</v>
      </c>
      <c r="E2285" s="19" t="s">
        <v>2872</v>
      </c>
      <c r="F2285" s="46">
        <f>INDEX(Δεδομένα!$P:$P,MATCH('2021'!E2285,Δεδομένα!$O:$O,0))</f>
        <v>68</v>
      </c>
      <c r="G2285" s="49" t="s">
        <v>2737</v>
      </c>
      <c r="H2285" s="51" t="str">
        <f>INDEX(Δεδομένα!B$1:B$51,MATCH('2021'!G2285,Δεδομένα!A$1:A$51,0))</f>
        <v>ΚΕΝΤΡΙΚΗΣ ΜΑΚΕΔΟΝΙΑΣ</v>
      </c>
      <c r="I2285" s="53">
        <f>INDEX(Δεδομένα!E$1:E$13,MATCH('2021'!H2285,Δεδομένα!D$1:D$13,0))</f>
        <v>3</v>
      </c>
      <c r="J2285" s="4">
        <v>44260</v>
      </c>
      <c r="K2285" s="3" t="s">
        <v>1102</v>
      </c>
      <c r="L2285" s="17" t="str">
        <f t="shared" si="156"/>
        <v>05/03/2021 17:59</v>
      </c>
      <c r="M2285" s="4">
        <v>44260</v>
      </c>
      <c r="N2285" s="3" t="s">
        <v>758</v>
      </c>
      <c r="O2285" s="17" t="str">
        <f t="shared" si="157"/>
        <v>05/03/2021 18:48</v>
      </c>
      <c r="P2285" s="24">
        <f t="shared" si="158"/>
        <v>3.4027777779556345E-2</v>
      </c>
      <c r="Q2285" s="28">
        <v>0</v>
      </c>
      <c r="R2285" s="27">
        <f t="shared" si="159"/>
        <v>49.000000002561137</v>
      </c>
      <c r="S2285" s="3" t="s">
        <v>4</v>
      </c>
      <c r="T2285" s="3" t="s">
        <v>2782</v>
      </c>
      <c r="U2285" s="3" t="s">
        <v>2878</v>
      </c>
      <c r="V2285" s="3" t="s">
        <v>2879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0.5</v>
      </c>
      <c r="AC2285" s="5">
        <v>0</v>
      </c>
      <c r="AD2285" s="5">
        <v>0</v>
      </c>
      <c r="AE2285" s="2">
        <v>3</v>
      </c>
      <c r="AF2285" s="2">
        <v>0</v>
      </c>
      <c r="AG2285" s="2">
        <v>0</v>
      </c>
      <c r="AH2285" s="2">
        <v>0</v>
      </c>
      <c r="AI2285" s="2">
        <v>0</v>
      </c>
      <c r="AJ2285" s="2">
        <v>2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 t="s">
        <v>4</v>
      </c>
      <c r="AT2285" s="2" t="s">
        <v>4</v>
      </c>
    </row>
    <row r="2286" spans="1:46" x14ac:dyDescent="0.2">
      <c r="A2286" s="2">
        <v>1645642</v>
      </c>
      <c r="B2286" s="2">
        <v>835748</v>
      </c>
      <c r="D2286" s="2"/>
      <c r="E2286" s="19" t="s">
        <v>2872</v>
      </c>
      <c r="F2286" s="46">
        <f>INDEX(Δεδομένα!$P:$P,MATCH('2021'!E2286,Δεδομένα!$O:$O,0))</f>
        <v>68</v>
      </c>
      <c r="G2286" s="49" t="s">
        <v>2737</v>
      </c>
      <c r="H2286" s="51" t="str">
        <f>INDEX(Δεδομένα!B$1:B$51,MATCH('2021'!G2286,Δεδομένα!A$1:A$51,0))</f>
        <v>ΚΕΝΤΡΙΚΗΣ ΜΑΚΕΔΟΝΙΑΣ</v>
      </c>
      <c r="I2286" s="53">
        <f>INDEX(Δεδομένα!E$1:E$13,MATCH('2021'!H2286,Δεδομένα!D$1:D$13,0))</f>
        <v>3</v>
      </c>
      <c r="J2286" s="4">
        <v>44262</v>
      </c>
      <c r="K2286" s="3" t="s">
        <v>440</v>
      </c>
      <c r="L2286" s="17" t="str">
        <f t="shared" si="156"/>
        <v>07/03/2021 11:49</v>
      </c>
      <c r="M2286" s="4">
        <v>44262</v>
      </c>
      <c r="N2286" s="3" t="s">
        <v>297</v>
      </c>
      <c r="O2286" s="17" t="str">
        <f t="shared" si="157"/>
        <v>07/03/2021 12:55</v>
      </c>
      <c r="P2286" s="24">
        <f t="shared" si="158"/>
        <v>4.5833333337213844E-2</v>
      </c>
      <c r="Q2286" s="28">
        <v>0</v>
      </c>
      <c r="R2286" s="27">
        <f t="shared" si="159"/>
        <v>66.000000005587935</v>
      </c>
      <c r="S2286" s="3" t="s">
        <v>4</v>
      </c>
      <c r="T2286" s="3" t="s">
        <v>2782</v>
      </c>
      <c r="U2286" s="3" t="s">
        <v>2880</v>
      </c>
      <c r="V2286" s="3" t="s">
        <v>2880</v>
      </c>
      <c r="W2286" s="5">
        <v>0</v>
      </c>
      <c r="X2286" s="5">
        <v>0</v>
      </c>
      <c r="Y2286" s="5">
        <v>0</v>
      </c>
      <c r="Z2286" s="5">
        <v>0</v>
      </c>
      <c r="AA2286" s="5">
        <v>3</v>
      </c>
      <c r="AB2286" s="5">
        <v>0</v>
      </c>
      <c r="AC2286" s="5">
        <v>0</v>
      </c>
      <c r="AD2286" s="5">
        <v>0</v>
      </c>
      <c r="AE2286" s="2">
        <v>3</v>
      </c>
      <c r="AF2286" s="2">
        <v>0</v>
      </c>
      <c r="AG2286" s="2">
        <v>0</v>
      </c>
      <c r="AH2286" s="2">
        <v>0</v>
      </c>
      <c r="AI2286" s="2">
        <v>0</v>
      </c>
      <c r="AJ2286" s="2">
        <v>1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 t="s">
        <v>4</v>
      </c>
      <c r="AT2286" s="2" t="s">
        <v>4</v>
      </c>
    </row>
    <row r="2287" spans="1:46" x14ac:dyDescent="0.2">
      <c r="A2287" s="2">
        <v>1649024</v>
      </c>
      <c r="B2287" s="2">
        <v>837642</v>
      </c>
      <c r="C2287" s="7">
        <v>22.411543259633799</v>
      </c>
      <c r="D2287" s="7">
        <v>40.385985814576401</v>
      </c>
      <c r="E2287" s="19" t="s">
        <v>2872</v>
      </c>
      <c r="F2287" s="46">
        <f>INDEX(Δεδομένα!$P:$P,MATCH('2021'!E2287,Δεδομένα!$O:$O,0))</f>
        <v>68</v>
      </c>
      <c r="G2287" s="49" t="s">
        <v>2737</v>
      </c>
      <c r="H2287" s="51" t="str">
        <f>INDEX(Δεδομένα!B$1:B$51,MATCH('2021'!G2287,Δεδομένα!A$1:A$51,0))</f>
        <v>ΚΕΝΤΡΙΚΗΣ ΜΑΚΕΔΟΝΙΑΣ</v>
      </c>
      <c r="I2287" s="53">
        <f>INDEX(Δεδομένα!E$1:E$13,MATCH('2021'!H2287,Δεδομένα!D$1:D$13,0))</f>
        <v>3</v>
      </c>
      <c r="J2287" s="4">
        <v>44269</v>
      </c>
      <c r="K2287" s="3" t="s">
        <v>680</v>
      </c>
      <c r="L2287" s="17" t="str">
        <f t="shared" si="156"/>
        <v>14/03/2021 18:51</v>
      </c>
      <c r="M2287" s="4">
        <v>44269</v>
      </c>
      <c r="N2287" s="3" t="s">
        <v>449</v>
      </c>
      <c r="O2287" s="17" t="str">
        <f t="shared" si="157"/>
        <v>14/03/2021 19:38</v>
      </c>
      <c r="P2287" s="24">
        <f t="shared" si="158"/>
        <v>3.2638888893416151E-2</v>
      </c>
      <c r="Q2287" s="28">
        <v>0</v>
      </c>
      <c r="R2287" s="27">
        <f t="shared" si="159"/>
        <v>47.000000006519258</v>
      </c>
      <c r="S2287" s="3" t="s">
        <v>4</v>
      </c>
      <c r="T2287" s="3" t="s">
        <v>2782</v>
      </c>
      <c r="U2287" s="3" t="s">
        <v>2876</v>
      </c>
      <c r="V2287" s="3" t="s">
        <v>2881</v>
      </c>
      <c r="W2287" s="5">
        <v>0</v>
      </c>
      <c r="X2287" s="5">
        <v>3</v>
      </c>
      <c r="Y2287" s="5">
        <v>0</v>
      </c>
      <c r="Z2287" s="5">
        <v>3</v>
      </c>
      <c r="AA2287" s="5">
        <v>0</v>
      </c>
      <c r="AB2287" s="5">
        <v>0</v>
      </c>
      <c r="AC2287" s="5">
        <v>0</v>
      </c>
      <c r="AD2287" s="5">
        <v>0</v>
      </c>
      <c r="AE2287" s="2">
        <v>3</v>
      </c>
      <c r="AF2287" s="2">
        <v>0</v>
      </c>
      <c r="AG2287" s="2">
        <v>0</v>
      </c>
      <c r="AH2287" s="2">
        <v>0</v>
      </c>
      <c r="AI2287" s="2">
        <v>0</v>
      </c>
      <c r="AJ2287" s="2">
        <v>2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 t="s">
        <v>4</v>
      </c>
      <c r="AT2287" s="2" t="s">
        <v>4</v>
      </c>
    </row>
    <row r="2288" spans="1:46" x14ac:dyDescent="0.2">
      <c r="A2288" s="2">
        <v>1648967</v>
      </c>
      <c r="B2288" s="2">
        <v>838561</v>
      </c>
      <c r="C2288" s="7">
        <v>22.505023846383601</v>
      </c>
      <c r="D2288" s="7">
        <v>40.4818531286747</v>
      </c>
      <c r="E2288" s="19" t="s">
        <v>2872</v>
      </c>
      <c r="F2288" s="46">
        <f>INDEX(Δεδομένα!$P:$P,MATCH('2021'!E2288,Δεδομένα!$O:$O,0))</f>
        <v>68</v>
      </c>
      <c r="G2288" s="49" t="s">
        <v>2737</v>
      </c>
      <c r="H2288" s="51" t="str">
        <f>INDEX(Δεδομένα!B$1:B$51,MATCH('2021'!G2288,Δεδομένα!A$1:A$51,0))</f>
        <v>ΚΕΝΤΡΙΚΗΣ ΜΑΚΕΔΟΝΙΑΣ</v>
      </c>
      <c r="I2288" s="53">
        <f>INDEX(Δεδομένα!E$1:E$13,MATCH('2021'!H2288,Δεδομένα!D$1:D$13,0))</f>
        <v>3</v>
      </c>
      <c r="J2288" s="4">
        <v>44272</v>
      </c>
      <c r="K2288" s="3" t="s">
        <v>1190</v>
      </c>
      <c r="L2288" s="17" t="str">
        <f t="shared" si="156"/>
        <v>17/03/2021 13:58</v>
      </c>
      <c r="M2288" s="4">
        <v>44272</v>
      </c>
      <c r="N2288" s="3" t="s">
        <v>202</v>
      </c>
      <c r="O2288" s="17" t="str">
        <f t="shared" si="157"/>
        <v>17/03/2021 16:33</v>
      </c>
      <c r="P2288" s="24">
        <f t="shared" si="158"/>
        <v>0.10763888889050577</v>
      </c>
      <c r="Q2288" s="28">
        <v>0</v>
      </c>
      <c r="R2288" s="27">
        <f t="shared" si="159"/>
        <v>155.00000000232831</v>
      </c>
      <c r="S2288" s="3" t="s">
        <v>4</v>
      </c>
      <c r="T2288" s="3" t="s">
        <v>2782</v>
      </c>
      <c r="U2288" s="3" t="s">
        <v>2783</v>
      </c>
      <c r="V2288" s="3" t="s">
        <v>2882</v>
      </c>
      <c r="W2288" s="5">
        <v>0</v>
      </c>
      <c r="X2288" s="5">
        <v>5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2">
        <v>2</v>
      </c>
      <c r="AF2288" s="2">
        <v>0</v>
      </c>
      <c r="AG2288" s="2">
        <v>0</v>
      </c>
      <c r="AH2288" s="2">
        <v>0</v>
      </c>
      <c r="AI2288" s="2">
        <v>0</v>
      </c>
      <c r="AJ2288" s="2">
        <v>1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 t="s">
        <v>4</v>
      </c>
      <c r="AT2288" s="2" t="s">
        <v>4</v>
      </c>
    </row>
    <row r="2289" spans="1:46" x14ac:dyDescent="0.2">
      <c r="A2289" s="2">
        <v>1648962</v>
      </c>
      <c r="B2289" s="2">
        <v>838652</v>
      </c>
      <c r="C2289" s="7">
        <v>22.543919754905499</v>
      </c>
      <c r="D2289" s="7">
        <v>40.5115687262875</v>
      </c>
      <c r="E2289" s="19" t="s">
        <v>2872</v>
      </c>
      <c r="F2289" s="46">
        <f>INDEX(Δεδομένα!$P:$P,MATCH('2021'!E2289,Δεδομένα!$O:$O,0))</f>
        <v>68</v>
      </c>
      <c r="G2289" s="49" t="s">
        <v>2737</v>
      </c>
      <c r="H2289" s="51" t="str">
        <f>INDEX(Δεδομένα!B$1:B$51,MATCH('2021'!G2289,Δεδομένα!A$1:A$51,0))</f>
        <v>ΚΕΝΤΡΙΚΗΣ ΜΑΚΕΔΟΝΙΑΣ</v>
      </c>
      <c r="I2289" s="53">
        <f>INDEX(Δεδομένα!E$1:E$13,MATCH('2021'!H2289,Δεδομένα!D$1:D$13,0))</f>
        <v>3</v>
      </c>
      <c r="J2289" s="4">
        <v>44272</v>
      </c>
      <c r="K2289" s="3" t="s">
        <v>17</v>
      </c>
      <c r="L2289" s="17" t="str">
        <f t="shared" si="156"/>
        <v>17/03/2021 18:00</v>
      </c>
      <c r="M2289" s="4">
        <v>44272</v>
      </c>
      <c r="N2289" s="3" t="s">
        <v>105</v>
      </c>
      <c r="O2289" s="17" t="str">
        <f t="shared" si="157"/>
        <v>17/03/2021 18:43</v>
      </c>
      <c r="P2289" s="24">
        <f t="shared" si="158"/>
        <v>2.9861111113859806E-2</v>
      </c>
      <c r="Q2289" s="28">
        <v>0</v>
      </c>
      <c r="R2289" s="27">
        <f t="shared" si="159"/>
        <v>43.000000003958121</v>
      </c>
      <c r="S2289" s="3" t="s">
        <v>4</v>
      </c>
      <c r="T2289" s="3" t="s">
        <v>2782</v>
      </c>
      <c r="U2289" s="3" t="s">
        <v>2880</v>
      </c>
      <c r="V2289" s="3" t="s">
        <v>2883</v>
      </c>
      <c r="W2289" s="5">
        <v>0</v>
      </c>
      <c r="X2289" s="5">
        <v>0</v>
      </c>
      <c r="Y2289" s="5">
        <v>0</v>
      </c>
      <c r="Z2289" s="5">
        <v>0</v>
      </c>
      <c r="AA2289" s="5">
        <v>0.15</v>
      </c>
      <c r="AB2289" s="5">
        <v>0</v>
      </c>
      <c r="AC2289" s="5">
        <v>0</v>
      </c>
      <c r="AD2289" s="5">
        <v>0</v>
      </c>
      <c r="AE2289" s="2">
        <v>2</v>
      </c>
      <c r="AF2289" s="2">
        <v>0</v>
      </c>
      <c r="AG2289" s="2">
        <v>0</v>
      </c>
      <c r="AH2289" s="2">
        <v>0</v>
      </c>
      <c r="AI2289" s="2">
        <v>0</v>
      </c>
      <c r="AJ2289" s="2">
        <v>1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 t="s">
        <v>4</v>
      </c>
      <c r="AT2289" s="2" t="s">
        <v>4</v>
      </c>
    </row>
    <row r="2290" spans="1:46" x14ac:dyDescent="0.2">
      <c r="A2290" s="2">
        <v>1649019</v>
      </c>
      <c r="B2290" s="2">
        <v>839040</v>
      </c>
      <c r="C2290" s="7">
        <v>22.484698408581</v>
      </c>
      <c r="D2290" s="7">
        <v>40.450841015930799</v>
      </c>
      <c r="E2290" s="19" t="s">
        <v>2872</v>
      </c>
      <c r="F2290" s="46">
        <f>INDEX(Δεδομένα!$P:$P,MATCH('2021'!E2290,Δεδομένα!$O:$O,0))</f>
        <v>68</v>
      </c>
      <c r="G2290" s="49" t="s">
        <v>2737</v>
      </c>
      <c r="H2290" s="51" t="str">
        <f>INDEX(Δεδομένα!B$1:B$51,MATCH('2021'!G2290,Δεδομένα!A$1:A$51,0))</f>
        <v>ΚΕΝΤΡΙΚΗΣ ΜΑΚΕΔΟΝΙΑΣ</v>
      </c>
      <c r="I2290" s="53">
        <f>INDEX(Δεδομένα!E$1:E$13,MATCH('2021'!H2290,Δεδομένα!D$1:D$13,0))</f>
        <v>3</v>
      </c>
      <c r="J2290" s="4">
        <v>44273</v>
      </c>
      <c r="K2290" s="3" t="s">
        <v>2008</v>
      </c>
      <c r="L2290" s="17" t="str">
        <f t="shared" si="156"/>
        <v>18/03/2021 20:54</v>
      </c>
      <c r="M2290" s="4">
        <v>44273</v>
      </c>
      <c r="N2290" s="3" t="s">
        <v>989</v>
      </c>
      <c r="O2290" s="17" t="str">
        <f t="shared" si="157"/>
        <v>18/03/2021 21:40</v>
      </c>
      <c r="P2290" s="24">
        <f t="shared" si="158"/>
        <v>3.1944444446708076E-2</v>
      </c>
      <c r="Q2290" s="28">
        <v>0</v>
      </c>
      <c r="R2290" s="27">
        <f t="shared" si="159"/>
        <v>46.000000003259629</v>
      </c>
      <c r="S2290" s="3" t="s">
        <v>4</v>
      </c>
      <c r="T2290" s="3" t="s">
        <v>2782</v>
      </c>
      <c r="U2290" s="3" t="s">
        <v>123</v>
      </c>
      <c r="V2290" s="3" t="s">
        <v>2884</v>
      </c>
      <c r="W2290" s="5">
        <v>0</v>
      </c>
      <c r="X2290" s="5">
        <v>0</v>
      </c>
      <c r="Y2290" s="5">
        <v>0</v>
      </c>
      <c r="Z2290" s="5">
        <v>0.2</v>
      </c>
      <c r="AA2290" s="5">
        <v>0</v>
      </c>
      <c r="AB2290" s="5">
        <v>0</v>
      </c>
      <c r="AC2290" s="5">
        <v>0</v>
      </c>
      <c r="AD2290" s="5">
        <v>0</v>
      </c>
      <c r="AE2290" s="2">
        <v>2</v>
      </c>
      <c r="AF2290" s="2">
        <v>0</v>
      </c>
      <c r="AG2290" s="2">
        <v>0</v>
      </c>
      <c r="AH2290" s="2">
        <v>0</v>
      </c>
      <c r="AI2290" s="2">
        <v>0</v>
      </c>
      <c r="AJ2290" s="2">
        <v>1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 t="s">
        <v>4</v>
      </c>
      <c r="AT2290" s="2" t="s">
        <v>4</v>
      </c>
    </row>
    <row r="2291" spans="1:46" x14ac:dyDescent="0.2">
      <c r="A2291" s="2">
        <v>1652358</v>
      </c>
      <c r="B2291" s="2">
        <v>840434</v>
      </c>
      <c r="C2291" s="7">
        <v>22.567390293898999</v>
      </c>
      <c r="D2291" s="7">
        <v>40.475073932426803</v>
      </c>
      <c r="E2291" s="19" t="s">
        <v>2872</v>
      </c>
      <c r="F2291" s="46">
        <f>INDEX(Δεδομένα!$P:$P,MATCH('2021'!E2291,Δεδομένα!$O:$O,0))</f>
        <v>68</v>
      </c>
      <c r="G2291" s="49" t="s">
        <v>2737</v>
      </c>
      <c r="H2291" s="51" t="str">
        <f>INDEX(Δεδομένα!B$1:B$51,MATCH('2021'!G2291,Δεδομένα!A$1:A$51,0))</f>
        <v>ΚΕΝΤΡΙΚΗΣ ΜΑΚΕΔΟΝΙΑΣ</v>
      </c>
      <c r="I2291" s="53">
        <f>INDEX(Δεδομένα!E$1:E$13,MATCH('2021'!H2291,Δεδομένα!D$1:D$13,0))</f>
        <v>3</v>
      </c>
      <c r="J2291" s="4">
        <v>44281</v>
      </c>
      <c r="K2291" s="3" t="s">
        <v>484</v>
      </c>
      <c r="L2291" s="17" t="str">
        <f t="shared" si="156"/>
        <v>26/03/2021 12:40</v>
      </c>
      <c r="M2291" s="4">
        <v>44281</v>
      </c>
      <c r="N2291" s="3" t="s">
        <v>373</v>
      </c>
      <c r="O2291" s="17" t="str">
        <f t="shared" si="157"/>
        <v>26/03/2021 13:19</v>
      </c>
      <c r="P2291" s="24">
        <f t="shared" si="158"/>
        <v>2.7083333327027503E-2</v>
      </c>
      <c r="Q2291" s="28">
        <v>0</v>
      </c>
      <c r="R2291" s="27">
        <f t="shared" si="159"/>
        <v>38.999999990919605</v>
      </c>
      <c r="S2291" s="3" t="s">
        <v>4</v>
      </c>
      <c r="T2291" s="3" t="s">
        <v>2782</v>
      </c>
      <c r="U2291" s="3" t="s">
        <v>2885</v>
      </c>
      <c r="V2291" s="3" t="s">
        <v>2885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0.1</v>
      </c>
      <c r="AD2291" s="5">
        <v>0</v>
      </c>
      <c r="AE2291" s="2">
        <v>3</v>
      </c>
      <c r="AF2291" s="2">
        <v>0</v>
      </c>
      <c r="AG2291" s="2">
        <v>0</v>
      </c>
      <c r="AH2291" s="2">
        <v>0</v>
      </c>
      <c r="AI2291" s="2">
        <v>0</v>
      </c>
      <c r="AJ2291" s="2">
        <v>1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 t="s">
        <v>4</v>
      </c>
      <c r="AT2291" s="2" t="s">
        <v>4</v>
      </c>
    </row>
    <row r="2292" spans="1:46" x14ac:dyDescent="0.2">
      <c r="A2292" s="2">
        <v>1662313</v>
      </c>
      <c r="B2292" s="2">
        <v>845795</v>
      </c>
      <c r="D2292" s="2"/>
      <c r="E2292" s="19" t="s">
        <v>2872</v>
      </c>
      <c r="F2292" s="46">
        <f>INDEX(Δεδομένα!$P:$P,MATCH('2021'!E2292,Δεδομένα!$O:$O,0))</f>
        <v>68</v>
      </c>
      <c r="G2292" s="49" t="s">
        <v>2737</v>
      </c>
      <c r="H2292" s="51" t="str">
        <f>INDEX(Δεδομένα!B$1:B$51,MATCH('2021'!G2292,Δεδομένα!A$1:A$51,0))</f>
        <v>ΚΕΝΤΡΙΚΗΣ ΜΑΚΕΔΟΝΙΑΣ</v>
      </c>
      <c r="I2292" s="53">
        <f>INDEX(Δεδομένα!E$1:E$13,MATCH('2021'!H2292,Δεδομένα!D$1:D$13,0))</f>
        <v>3</v>
      </c>
      <c r="J2292" s="4">
        <v>44286</v>
      </c>
      <c r="K2292" s="3" t="s">
        <v>481</v>
      </c>
      <c r="L2292" s="17" t="str">
        <f t="shared" si="156"/>
        <v>31/03/2021 14:20</v>
      </c>
      <c r="M2292" s="4">
        <v>44286</v>
      </c>
      <c r="N2292" s="3" t="s">
        <v>965</v>
      </c>
      <c r="O2292" s="17" t="str">
        <f t="shared" si="157"/>
        <v>31/03/2021 16:04</v>
      </c>
      <c r="P2292" s="24">
        <f t="shared" si="158"/>
        <v>7.2222222224809229E-2</v>
      </c>
      <c r="Q2292" s="28">
        <v>0</v>
      </c>
      <c r="R2292" s="27">
        <f t="shared" si="159"/>
        <v>104.00000000372529</v>
      </c>
      <c r="S2292" s="3" t="s">
        <v>4</v>
      </c>
      <c r="T2292" s="3" t="s">
        <v>2782</v>
      </c>
      <c r="U2292" s="3" t="s">
        <v>2880</v>
      </c>
      <c r="V2292" s="3" t="s">
        <v>2880</v>
      </c>
      <c r="W2292" s="5">
        <v>0</v>
      </c>
      <c r="X2292" s="5">
        <v>0</v>
      </c>
      <c r="Y2292" s="5">
        <v>0</v>
      </c>
      <c r="Z2292" s="5">
        <v>3</v>
      </c>
      <c r="AA2292" s="5">
        <v>0</v>
      </c>
      <c r="AB2292" s="5">
        <v>0</v>
      </c>
      <c r="AC2292" s="5">
        <v>0</v>
      </c>
      <c r="AD2292" s="5">
        <v>0</v>
      </c>
      <c r="AE2292" s="2">
        <v>3</v>
      </c>
      <c r="AF2292" s="2">
        <v>0</v>
      </c>
      <c r="AG2292" s="2">
        <v>0</v>
      </c>
      <c r="AH2292" s="2">
        <v>0</v>
      </c>
      <c r="AI2292" s="2">
        <v>0</v>
      </c>
      <c r="AJ2292" s="2">
        <v>2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 t="s">
        <v>4</v>
      </c>
      <c r="AT2292" s="2" t="s">
        <v>4</v>
      </c>
    </row>
    <row r="2293" spans="1:46" x14ac:dyDescent="0.2">
      <c r="A2293" s="2">
        <v>1662332</v>
      </c>
      <c r="B2293" s="2">
        <v>851273</v>
      </c>
      <c r="D2293" s="2"/>
      <c r="E2293" s="19" t="s">
        <v>2872</v>
      </c>
      <c r="F2293" s="46">
        <f>INDEX(Δεδομένα!$P:$P,MATCH('2021'!E2293,Δεδομένα!$O:$O,0))</f>
        <v>68</v>
      </c>
      <c r="G2293" s="49" t="s">
        <v>2737</v>
      </c>
      <c r="H2293" s="51" t="str">
        <f>INDEX(Δεδομένα!B$1:B$51,MATCH('2021'!G2293,Δεδομένα!A$1:A$51,0))</f>
        <v>ΚΕΝΤΡΙΚΗΣ ΜΑΚΕΔΟΝΙΑΣ</v>
      </c>
      <c r="I2293" s="53">
        <f>INDEX(Δεδομένα!E$1:E$13,MATCH('2021'!H2293,Δεδομένα!D$1:D$13,0))</f>
        <v>3</v>
      </c>
      <c r="J2293" s="4">
        <v>44322</v>
      </c>
      <c r="K2293" s="3" t="s">
        <v>577</v>
      </c>
      <c r="L2293" s="17" t="str">
        <f t="shared" si="156"/>
        <v>06/05/2021 20:09</v>
      </c>
      <c r="M2293" s="4">
        <v>44322</v>
      </c>
      <c r="N2293" s="3" t="s">
        <v>497</v>
      </c>
      <c r="O2293" s="17" t="str">
        <f t="shared" si="157"/>
        <v>06/05/2021 21:00</v>
      </c>
      <c r="P2293" s="24">
        <f t="shared" si="158"/>
        <v>3.5416666665696539E-2</v>
      </c>
      <c r="Q2293" s="28">
        <v>0</v>
      </c>
      <c r="R2293" s="27">
        <f t="shared" si="159"/>
        <v>50.999999998603016</v>
      </c>
      <c r="S2293" s="3" t="s">
        <v>4</v>
      </c>
      <c r="T2293" s="3" t="s">
        <v>2782</v>
      </c>
      <c r="U2293" s="3" t="s">
        <v>2783</v>
      </c>
      <c r="V2293" s="3" t="s">
        <v>2886</v>
      </c>
      <c r="W2293" s="5">
        <v>0</v>
      </c>
      <c r="X2293" s="5">
        <v>0</v>
      </c>
      <c r="Y2293" s="5">
        <v>0</v>
      </c>
      <c r="Z2293" s="5">
        <v>0.2</v>
      </c>
      <c r="AA2293" s="5">
        <v>0</v>
      </c>
      <c r="AB2293" s="5">
        <v>0</v>
      </c>
      <c r="AC2293" s="5">
        <v>0</v>
      </c>
      <c r="AD2293" s="5">
        <v>0</v>
      </c>
      <c r="AE2293" s="2">
        <v>2</v>
      </c>
      <c r="AF2293" s="2">
        <v>0</v>
      </c>
      <c r="AG2293" s="2">
        <v>0</v>
      </c>
      <c r="AH2293" s="2">
        <v>0</v>
      </c>
      <c r="AI2293" s="2">
        <v>0</v>
      </c>
      <c r="AJ2293" s="2">
        <v>1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 t="s">
        <v>4</v>
      </c>
      <c r="AT2293" s="2" t="s">
        <v>4</v>
      </c>
    </row>
    <row r="2294" spans="1:46" x14ac:dyDescent="0.2">
      <c r="A2294" s="2">
        <v>1673394</v>
      </c>
      <c r="B2294" s="2">
        <v>862506</v>
      </c>
      <c r="C2294" s="7">
        <v>22.5058158558999</v>
      </c>
      <c r="D2294" s="7">
        <v>40.513986807061102</v>
      </c>
      <c r="E2294" s="19" t="s">
        <v>2872</v>
      </c>
      <c r="F2294" s="46">
        <f>INDEX(Δεδομένα!$P:$P,MATCH('2021'!E2294,Δεδομένα!$O:$O,0))</f>
        <v>68</v>
      </c>
      <c r="G2294" s="49" t="s">
        <v>2737</v>
      </c>
      <c r="H2294" s="51" t="str">
        <f>INDEX(Δεδομένα!B$1:B$51,MATCH('2021'!G2294,Δεδομένα!A$1:A$51,0))</f>
        <v>ΚΕΝΤΡΙΚΗΣ ΜΑΚΕΔΟΝΙΑΣ</v>
      </c>
      <c r="I2294" s="53">
        <f>INDEX(Δεδομένα!E$1:E$13,MATCH('2021'!H2294,Δεδομένα!D$1:D$13,0))</f>
        <v>3</v>
      </c>
      <c r="J2294" s="4">
        <v>44364</v>
      </c>
      <c r="K2294" s="3" t="s">
        <v>609</v>
      </c>
      <c r="L2294" s="17" t="str">
        <f t="shared" si="156"/>
        <v>17/06/2021 13:41</v>
      </c>
      <c r="M2294" s="4">
        <v>44364</v>
      </c>
      <c r="N2294" s="3" t="s">
        <v>490</v>
      </c>
      <c r="O2294" s="17" t="str">
        <f t="shared" si="157"/>
        <v>17/06/2021 16:00</v>
      </c>
      <c r="P2294" s="24">
        <f t="shared" si="158"/>
        <v>9.6527777772280388E-2</v>
      </c>
      <c r="Q2294" s="28">
        <v>0</v>
      </c>
      <c r="R2294" s="27">
        <f t="shared" si="159"/>
        <v>138.99999999208376</v>
      </c>
      <c r="S2294" s="3" t="s">
        <v>4</v>
      </c>
      <c r="T2294" s="3" t="s">
        <v>2782</v>
      </c>
      <c r="U2294" s="3" t="s">
        <v>2783</v>
      </c>
      <c r="V2294" s="3" t="s">
        <v>2887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30</v>
      </c>
      <c r="AC2294" s="5">
        <v>0</v>
      </c>
      <c r="AD2294" s="5">
        <v>0</v>
      </c>
      <c r="AE2294" s="2">
        <v>12</v>
      </c>
      <c r="AF2294" s="2">
        <v>0</v>
      </c>
      <c r="AG2294" s="2">
        <v>0</v>
      </c>
      <c r="AH2294" s="2">
        <v>0</v>
      </c>
      <c r="AI2294" s="2">
        <v>0</v>
      </c>
      <c r="AJ2294" s="2">
        <v>6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 t="s">
        <v>4</v>
      </c>
      <c r="AT2294" s="2" t="s">
        <v>4</v>
      </c>
    </row>
    <row r="2295" spans="1:46" x14ac:dyDescent="0.2">
      <c r="A2295" s="2">
        <v>1673560</v>
      </c>
      <c r="B2295" s="2">
        <v>864569</v>
      </c>
      <c r="C2295" s="7">
        <v>22.5359237205741</v>
      </c>
      <c r="D2295" s="7">
        <v>40.516301683660899</v>
      </c>
      <c r="E2295" s="19" t="s">
        <v>2872</v>
      </c>
      <c r="F2295" s="46">
        <f>INDEX(Δεδομένα!$P:$P,MATCH('2021'!E2295,Δεδομένα!$O:$O,0))</f>
        <v>68</v>
      </c>
      <c r="G2295" s="49" t="s">
        <v>2737</v>
      </c>
      <c r="H2295" s="51" t="str">
        <f>INDEX(Δεδομένα!B$1:B$51,MATCH('2021'!G2295,Δεδομένα!A$1:A$51,0))</f>
        <v>ΚΕΝΤΡΙΚΗΣ ΜΑΚΕΔΟΝΙΑΣ</v>
      </c>
      <c r="I2295" s="53">
        <f>INDEX(Δεδομένα!E$1:E$13,MATCH('2021'!H2295,Δεδομένα!D$1:D$13,0))</f>
        <v>3</v>
      </c>
      <c r="J2295" s="4">
        <v>44371</v>
      </c>
      <c r="K2295" s="3" t="s">
        <v>201</v>
      </c>
      <c r="L2295" s="17" t="str">
        <f t="shared" si="156"/>
        <v>24/06/2021 15:26</v>
      </c>
      <c r="M2295" s="4">
        <v>44371</v>
      </c>
      <c r="N2295" s="3" t="s">
        <v>1161</v>
      </c>
      <c r="O2295" s="17" t="str">
        <f t="shared" si="157"/>
        <v>24/06/2021 16:43</v>
      </c>
      <c r="P2295" s="24">
        <f t="shared" si="158"/>
        <v>5.3472222221898846E-2</v>
      </c>
      <c r="Q2295" s="28">
        <v>0</v>
      </c>
      <c r="R2295" s="27">
        <f t="shared" si="159"/>
        <v>76.999999999534339</v>
      </c>
      <c r="S2295" s="3" t="s">
        <v>4</v>
      </c>
      <c r="T2295" s="3" t="s">
        <v>2782</v>
      </c>
      <c r="U2295" s="3" t="s">
        <v>2880</v>
      </c>
      <c r="V2295" s="3" t="s">
        <v>2888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3</v>
      </c>
      <c r="AC2295" s="5">
        <v>0</v>
      </c>
      <c r="AD2295" s="5">
        <v>0</v>
      </c>
      <c r="AE2295" s="2">
        <v>3</v>
      </c>
      <c r="AF2295" s="2">
        <v>0</v>
      </c>
      <c r="AG2295" s="2">
        <v>0</v>
      </c>
      <c r="AH2295" s="2">
        <v>0</v>
      </c>
      <c r="AI2295" s="2">
        <v>0</v>
      </c>
      <c r="AJ2295" s="2">
        <v>1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 t="s">
        <v>4</v>
      </c>
      <c r="AT2295" s="2" t="s">
        <v>4</v>
      </c>
    </row>
    <row r="2296" spans="1:46" x14ac:dyDescent="0.2">
      <c r="A2296" s="2">
        <v>1674173</v>
      </c>
      <c r="B2296" s="2">
        <v>866185</v>
      </c>
      <c r="C2296" s="7">
        <v>22.478673873546299</v>
      </c>
      <c r="D2296" s="7">
        <v>40.520976650584899</v>
      </c>
      <c r="E2296" s="19" t="s">
        <v>2872</v>
      </c>
      <c r="F2296" s="46">
        <f>INDEX(Δεδομένα!$P:$P,MATCH('2021'!E2296,Δεδομένα!$O:$O,0))</f>
        <v>68</v>
      </c>
      <c r="G2296" s="49" t="s">
        <v>2737</v>
      </c>
      <c r="H2296" s="51" t="str">
        <f>INDEX(Δεδομένα!B$1:B$51,MATCH('2021'!G2296,Δεδομένα!A$1:A$51,0))</f>
        <v>ΚΕΝΤΡΙΚΗΣ ΜΑΚΕΔΟΝΙΑΣ</v>
      </c>
      <c r="I2296" s="53">
        <f>INDEX(Δεδομένα!E$1:E$13,MATCH('2021'!H2296,Δεδομένα!D$1:D$13,0))</f>
        <v>3</v>
      </c>
      <c r="J2296" s="4">
        <v>44376</v>
      </c>
      <c r="K2296" s="3" t="s">
        <v>481</v>
      </c>
      <c r="L2296" s="17" t="str">
        <f t="shared" si="156"/>
        <v>29/06/2021 14:20</v>
      </c>
      <c r="M2296" s="4">
        <v>44376</v>
      </c>
      <c r="N2296" s="3" t="s">
        <v>147</v>
      </c>
      <c r="O2296" s="17" t="str">
        <f t="shared" si="157"/>
        <v>29/06/2021 20:00</v>
      </c>
      <c r="P2296" s="24">
        <f t="shared" si="158"/>
        <v>0.23611111111677019</v>
      </c>
      <c r="Q2296" s="28">
        <v>0</v>
      </c>
      <c r="R2296" s="27">
        <f t="shared" si="159"/>
        <v>340.00000000814907</v>
      </c>
      <c r="S2296" s="3" t="s">
        <v>4</v>
      </c>
      <c r="T2296" s="3" t="s">
        <v>2782</v>
      </c>
      <c r="U2296" s="3" t="s">
        <v>2783</v>
      </c>
      <c r="V2296" s="3" t="s">
        <v>2889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30</v>
      </c>
      <c r="AC2296" s="5">
        <v>100</v>
      </c>
      <c r="AD2296" s="5">
        <v>0</v>
      </c>
      <c r="AE2296" s="2">
        <v>10</v>
      </c>
      <c r="AF2296" s="2">
        <v>0</v>
      </c>
      <c r="AG2296" s="2">
        <v>0</v>
      </c>
      <c r="AH2296" s="2">
        <v>0</v>
      </c>
      <c r="AI2296" s="2">
        <v>0</v>
      </c>
      <c r="AJ2296" s="2">
        <v>4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 t="s">
        <v>4</v>
      </c>
      <c r="AT2296" s="2" t="s">
        <v>4</v>
      </c>
    </row>
    <row r="2297" spans="1:46" x14ac:dyDescent="0.2">
      <c r="A2297" s="2">
        <v>1678116</v>
      </c>
      <c r="B2297" s="2">
        <v>868837</v>
      </c>
      <c r="E2297" s="19" t="s">
        <v>2872</v>
      </c>
      <c r="F2297" s="46">
        <f>INDEX(Δεδομένα!$P:$P,MATCH('2021'!E2297,Δεδομένα!$O:$O,0))</f>
        <v>68</v>
      </c>
      <c r="G2297" s="49" t="s">
        <v>2737</v>
      </c>
      <c r="H2297" s="51" t="str">
        <f>INDEX(Δεδομένα!B$1:B$51,MATCH('2021'!G2297,Δεδομένα!A$1:A$51,0))</f>
        <v>ΚΕΝΤΡΙΚΗΣ ΜΑΚΕΔΟΝΙΑΣ</v>
      </c>
      <c r="I2297" s="53">
        <f>INDEX(Δεδομένα!E$1:E$13,MATCH('2021'!H2297,Δεδομένα!D$1:D$13,0))</f>
        <v>3</v>
      </c>
      <c r="J2297" s="4">
        <v>44384</v>
      </c>
      <c r="K2297" s="3" t="s">
        <v>345</v>
      </c>
      <c r="L2297" s="17" t="str">
        <f t="shared" si="156"/>
        <v>07/07/2021 12:10</v>
      </c>
      <c r="M2297" s="4">
        <v>44384</v>
      </c>
      <c r="N2297" s="3" t="s">
        <v>552</v>
      </c>
      <c r="O2297" s="17" t="str">
        <f t="shared" si="157"/>
        <v>07/07/2021 13:00</v>
      </c>
      <c r="P2297" s="24">
        <f t="shared" si="158"/>
        <v>3.4722222218988463E-2</v>
      </c>
      <c r="Q2297" s="28">
        <v>0</v>
      </c>
      <c r="R2297" s="27">
        <f t="shared" si="159"/>
        <v>49.999999995343387</v>
      </c>
      <c r="S2297" s="3" t="s">
        <v>4</v>
      </c>
      <c r="T2297" s="3" t="s">
        <v>2782</v>
      </c>
      <c r="U2297" s="3" t="s">
        <v>2880</v>
      </c>
      <c r="V2297" s="3" t="s">
        <v>2890</v>
      </c>
      <c r="W2297" s="5">
        <v>0</v>
      </c>
      <c r="X2297" s="5">
        <v>0</v>
      </c>
      <c r="Y2297" s="5">
        <v>0</v>
      </c>
      <c r="Z2297" s="5">
        <v>5</v>
      </c>
      <c r="AA2297" s="5">
        <v>0</v>
      </c>
      <c r="AB2297" s="5">
        <v>0</v>
      </c>
      <c r="AC2297" s="5">
        <v>0</v>
      </c>
      <c r="AD2297" s="5">
        <v>0</v>
      </c>
      <c r="AE2297" s="2">
        <v>7</v>
      </c>
      <c r="AF2297" s="2">
        <v>0</v>
      </c>
      <c r="AG2297" s="2">
        <v>0</v>
      </c>
      <c r="AH2297" s="2">
        <v>0</v>
      </c>
      <c r="AI2297" s="2">
        <v>0</v>
      </c>
      <c r="AJ2297" s="2">
        <v>3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</row>
    <row r="2298" spans="1:46" x14ac:dyDescent="0.2">
      <c r="A2298" s="2">
        <v>1678130</v>
      </c>
      <c r="B2298" s="2">
        <v>869165</v>
      </c>
      <c r="C2298" s="7">
        <v>22.5509065099404</v>
      </c>
      <c r="D2298" s="7">
        <v>40.5099553985062</v>
      </c>
      <c r="E2298" s="19" t="s">
        <v>2872</v>
      </c>
      <c r="F2298" s="46">
        <f>INDEX(Δεδομένα!$P:$P,MATCH('2021'!E2298,Δεδομένα!$O:$O,0))</f>
        <v>68</v>
      </c>
      <c r="G2298" s="49" t="s">
        <v>2737</v>
      </c>
      <c r="H2298" s="51" t="str">
        <f>INDEX(Δεδομένα!B$1:B$51,MATCH('2021'!G2298,Δεδομένα!A$1:A$51,0))</f>
        <v>ΚΕΝΤΡΙΚΗΣ ΜΑΚΕΔΟΝΙΑΣ</v>
      </c>
      <c r="I2298" s="53">
        <f>INDEX(Δεδομένα!E$1:E$13,MATCH('2021'!H2298,Δεδομένα!D$1:D$13,0))</f>
        <v>3</v>
      </c>
      <c r="J2298" s="4">
        <v>44385</v>
      </c>
      <c r="K2298" s="3" t="s">
        <v>299</v>
      </c>
      <c r="L2298" s="17" t="str">
        <f t="shared" si="156"/>
        <v>08/07/2021 13:10</v>
      </c>
      <c r="M2298" s="4">
        <v>44385</v>
      </c>
      <c r="N2298" s="3" t="s">
        <v>497</v>
      </c>
      <c r="O2298" s="17" t="str">
        <f t="shared" si="157"/>
        <v>08/07/2021 21:00</v>
      </c>
      <c r="P2298" s="24">
        <f t="shared" si="158"/>
        <v>0.32638888889050577</v>
      </c>
      <c r="Q2298" s="28">
        <v>0</v>
      </c>
      <c r="R2298" s="27">
        <f t="shared" si="159"/>
        <v>470.00000000232831</v>
      </c>
      <c r="S2298" s="3" t="s">
        <v>4</v>
      </c>
      <c r="T2298" s="3" t="s">
        <v>2782</v>
      </c>
      <c r="U2298" s="3" t="s">
        <v>2880</v>
      </c>
      <c r="V2298" s="3" t="s">
        <v>2880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4</v>
      </c>
      <c r="AC2298" s="5">
        <v>0</v>
      </c>
      <c r="AD2298" s="5">
        <v>0</v>
      </c>
      <c r="AE2298" s="2">
        <v>5</v>
      </c>
      <c r="AF2298" s="2">
        <v>0</v>
      </c>
      <c r="AG2298" s="2">
        <v>0</v>
      </c>
      <c r="AH2298" s="2">
        <v>0</v>
      </c>
      <c r="AI2298" s="2">
        <v>0</v>
      </c>
      <c r="AJ2298" s="2">
        <v>3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</row>
    <row r="2299" spans="1:46" x14ac:dyDescent="0.2">
      <c r="A2299" s="2">
        <v>1678120</v>
      </c>
      <c r="B2299" s="2">
        <v>870212</v>
      </c>
      <c r="C2299" s="7">
        <v>22.4784681792345</v>
      </c>
      <c r="D2299" s="7">
        <v>40.508325029471003</v>
      </c>
      <c r="E2299" s="19" t="s">
        <v>2872</v>
      </c>
      <c r="F2299" s="46">
        <f>INDEX(Δεδομένα!$P:$P,MATCH('2021'!E2299,Δεδομένα!$O:$O,0))</f>
        <v>68</v>
      </c>
      <c r="G2299" s="49" t="s">
        <v>2737</v>
      </c>
      <c r="H2299" s="51" t="str">
        <f>INDEX(Δεδομένα!B$1:B$51,MATCH('2021'!G2299,Δεδομένα!A$1:A$51,0))</f>
        <v>ΚΕΝΤΡΙΚΗΣ ΜΑΚΕΔΟΝΙΑΣ</v>
      </c>
      <c r="I2299" s="53">
        <f>INDEX(Δεδομένα!E$1:E$13,MATCH('2021'!H2299,Δεδομένα!D$1:D$13,0))</f>
        <v>3</v>
      </c>
      <c r="J2299" s="4">
        <v>44388</v>
      </c>
      <c r="K2299" s="3" t="s">
        <v>696</v>
      </c>
      <c r="L2299" s="17" t="str">
        <f t="shared" si="156"/>
        <v>11/07/2021 19:39</v>
      </c>
      <c r="M2299" s="4">
        <v>44388</v>
      </c>
      <c r="N2299" s="3" t="s">
        <v>1247</v>
      </c>
      <c r="O2299" s="17" t="str">
        <f t="shared" si="157"/>
        <v>11/07/2021 20:36</v>
      </c>
      <c r="P2299" s="24">
        <f t="shared" si="158"/>
        <v>3.9583333331393078E-2</v>
      </c>
      <c r="Q2299" s="28">
        <v>0</v>
      </c>
      <c r="R2299" s="27">
        <f t="shared" si="159"/>
        <v>56.999999997206032</v>
      </c>
      <c r="S2299" s="3" t="s">
        <v>4</v>
      </c>
      <c r="T2299" s="3" t="s">
        <v>2782</v>
      </c>
      <c r="U2299" s="3" t="s">
        <v>2891</v>
      </c>
      <c r="V2299" s="3" t="s">
        <v>2892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0.5</v>
      </c>
      <c r="AD2299" s="5">
        <v>0</v>
      </c>
      <c r="AE2299" s="2">
        <v>2</v>
      </c>
      <c r="AF2299" s="2">
        <v>0</v>
      </c>
      <c r="AG2299" s="2">
        <v>0</v>
      </c>
      <c r="AH2299" s="2">
        <v>0</v>
      </c>
      <c r="AI2299" s="2">
        <v>0</v>
      </c>
      <c r="AJ2299" s="2">
        <v>1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</row>
    <row r="2300" spans="1:46" x14ac:dyDescent="0.2">
      <c r="A2300" s="2">
        <v>1679628</v>
      </c>
      <c r="B2300" s="2">
        <v>871744</v>
      </c>
      <c r="C2300" s="7">
        <v>22.5356334469936</v>
      </c>
      <c r="D2300" s="7">
        <v>40.418650077508303</v>
      </c>
      <c r="E2300" s="19" t="s">
        <v>2872</v>
      </c>
      <c r="F2300" s="46">
        <f>INDEX(Δεδομένα!$P:$P,MATCH('2021'!E2300,Δεδομένα!$O:$O,0))</f>
        <v>68</v>
      </c>
      <c r="G2300" s="49" t="s">
        <v>2737</v>
      </c>
      <c r="H2300" s="51" t="str">
        <f>INDEX(Δεδομένα!B$1:B$51,MATCH('2021'!G2300,Δεδομένα!A$1:A$51,0))</f>
        <v>ΚΕΝΤΡΙΚΗΣ ΜΑΚΕΔΟΝΙΑΣ</v>
      </c>
      <c r="I2300" s="53">
        <f>INDEX(Δεδομένα!E$1:E$13,MATCH('2021'!H2300,Δεδομένα!D$1:D$13,0))</f>
        <v>3</v>
      </c>
      <c r="J2300" s="4">
        <v>44393</v>
      </c>
      <c r="K2300" s="3" t="s">
        <v>1234</v>
      </c>
      <c r="L2300" s="17" t="str">
        <f t="shared" si="156"/>
        <v>16/07/2021 17:43</v>
      </c>
      <c r="M2300" s="4">
        <v>44393</v>
      </c>
      <c r="N2300" s="3" t="s">
        <v>43</v>
      </c>
      <c r="O2300" s="17" t="str">
        <f t="shared" si="157"/>
        <v>16/07/2021 21:30</v>
      </c>
      <c r="P2300" s="24">
        <f t="shared" si="158"/>
        <v>0.15763888889341615</v>
      </c>
      <c r="Q2300" s="28">
        <v>0</v>
      </c>
      <c r="R2300" s="27">
        <f t="shared" si="159"/>
        <v>227.00000000651926</v>
      </c>
      <c r="S2300" s="3" t="s">
        <v>4</v>
      </c>
      <c r="T2300" s="3" t="s">
        <v>2782</v>
      </c>
      <c r="U2300" s="3" t="s">
        <v>2878</v>
      </c>
      <c r="V2300" s="3" t="s">
        <v>2893</v>
      </c>
      <c r="W2300" s="5">
        <v>0</v>
      </c>
      <c r="X2300" s="5">
        <v>0</v>
      </c>
      <c r="Y2300" s="5">
        <v>0</v>
      </c>
      <c r="Z2300" s="5">
        <v>5</v>
      </c>
      <c r="AA2300" s="5">
        <v>0</v>
      </c>
      <c r="AB2300" s="5">
        <v>0</v>
      </c>
      <c r="AC2300" s="5">
        <v>10</v>
      </c>
      <c r="AD2300" s="5">
        <v>0</v>
      </c>
      <c r="AE2300" s="2">
        <v>2</v>
      </c>
      <c r="AF2300" s="2">
        <v>0</v>
      </c>
      <c r="AG2300" s="2">
        <v>0</v>
      </c>
      <c r="AH2300" s="2">
        <v>0</v>
      </c>
      <c r="AI2300" s="2">
        <v>0</v>
      </c>
      <c r="AJ2300" s="2">
        <v>1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</row>
    <row r="2301" spans="1:46" x14ac:dyDescent="0.2">
      <c r="A2301" s="2">
        <v>1700104</v>
      </c>
      <c r="B2301" s="2">
        <v>887820</v>
      </c>
      <c r="C2301" s="7">
        <v>22.527366636874099</v>
      </c>
      <c r="D2301" s="7">
        <v>40.522028262488</v>
      </c>
      <c r="E2301" s="19" t="s">
        <v>2872</v>
      </c>
      <c r="F2301" s="46">
        <f>INDEX(Δεδομένα!$P:$P,MATCH('2021'!E2301,Δεδομένα!$O:$O,0))</f>
        <v>68</v>
      </c>
      <c r="G2301" s="49" t="s">
        <v>2737</v>
      </c>
      <c r="H2301" s="51" t="str">
        <f>INDEX(Δεδομένα!B$1:B$51,MATCH('2021'!G2301,Δεδομένα!A$1:A$51,0))</f>
        <v>ΚΕΝΤΡΙΚΗΣ ΜΑΚΕΔΟΝΙΑΣ</v>
      </c>
      <c r="I2301" s="53">
        <f>INDEX(Δεδομένα!E$1:E$13,MATCH('2021'!H2301,Δεδομένα!D$1:D$13,0))</f>
        <v>3</v>
      </c>
      <c r="J2301" s="4">
        <v>44440</v>
      </c>
      <c r="K2301" s="3" t="s">
        <v>692</v>
      </c>
      <c r="L2301" s="17" t="str">
        <f t="shared" ref="L2301:L2347" si="160">_xlfn.CONCAT(TEXT(J2301,"ηη/μμ/εεε")," ",TEXT(K2301,"ωω:λλ"))</f>
        <v>01/09/2021 10:50</v>
      </c>
      <c r="M2301" s="4">
        <v>44440</v>
      </c>
      <c r="N2301" s="3" t="s">
        <v>544</v>
      </c>
      <c r="O2301" s="17" t="str">
        <f t="shared" ref="O2301:O2347" si="161">_xlfn.CONCAT(TEXT(M2301,"ηη/μμ/εεε")," ",TEXT(N2301,"ωω:λλ"))</f>
        <v>01/09/2021 11:50</v>
      </c>
      <c r="P2301" s="24">
        <f t="shared" ref="P2301:P2347" si="162">O2301-L2301</f>
        <v>4.1666666664241347E-2</v>
      </c>
      <c r="Q2301" s="28">
        <v>0</v>
      </c>
      <c r="R2301" s="27">
        <f t="shared" ref="R2301:R2347" si="163">P2301*(24*60)</f>
        <v>59.99999999650754</v>
      </c>
      <c r="S2301" s="3" t="s">
        <v>4</v>
      </c>
      <c r="T2301" s="3" t="s">
        <v>2782</v>
      </c>
      <c r="U2301" s="3" t="s">
        <v>4</v>
      </c>
      <c r="V2301" s="3" t="s">
        <v>2880</v>
      </c>
      <c r="W2301" s="5">
        <v>0</v>
      </c>
      <c r="X2301" s="5">
        <v>0</v>
      </c>
      <c r="Y2301" s="5">
        <v>0</v>
      </c>
      <c r="Z2301" s="5">
        <v>0.5</v>
      </c>
      <c r="AA2301" s="5">
        <v>0</v>
      </c>
      <c r="AB2301" s="5">
        <v>0</v>
      </c>
      <c r="AC2301" s="5">
        <v>0</v>
      </c>
      <c r="AD2301" s="5">
        <v>0</v>
      </c>
      <c r="AE2301" s="2">
        <v>4</v>
      </c>
      <c r="AF2301" s="2">
        <v>0</v>
      </c>
      <c r="AG2301" s="2">
        <v>0</v>
      </c>
      <c r="AH2301" s="2">
        <v>0</v>
      </c>
      <c r="AI2301" s="2">
        <v>0</v>
      </c>
      <c r="AJ2301" s="2">
        <v>2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</row>
    <row r="2302" spans="1:46" x14ac:dyDescent="0.2">
      <c r="A2302" s="2">
        <v>1701508</v>
      </c>
      <c r="B2302" s="2">
        <v>891486</v>
      </c>
      <c r="C2302" s="7">
        <v>22.595673771473201</v>
      </c>
      <c r="D2302" s="7">
        <v>40.449938167754503</v>
      </c>
      <c r="E2302" s="19" t="s">
        <v>2872</v>
      </c>
      <c r="F2302" s="46">
        <f>INDEX(Δεδομένα!$P:$P,MATCH('2021'!E2302,Δεδομένα!$O:$O,0))</f>
        <v>68</v>
      </c>
      <c r="G2302" s="49" t="s">
        <v>2737</v>
      </c>
      <c r="H2302" s="51" t="str">
        <f>INDEX(Δεδομένα!B$1:B$51,MATCH('2021'!G2302,Δεδομένα!A$1:A$51,0))</f>
        <v>ΚΕΝΤΡΙΚΗΣ ΜΑΚΕΔΟΝΙΑΣ</v>
      </c>
      <c r="I2302" s="53">
        <f>INDEX(Δεδομένα!E$1:E$13,MATCH('2021'!H2302,Δεδομένα!D$1:D$13,0))</f>
        <v>3</v>
      </c>
      <c r="J2302" s="4">
        <v>44454</v>
      </c>
      <c r="K2302" s="3" t="s">
        <v>985</v>
      </c>
      <c r="L2302" s="17" t="str">
        <f t="shared" si="160"/>
        <v>15/09/2021 17:21</v>
      </c>
      <c r="M2302" s="4">
        <v>44454</v>
      </c>
      <c r="N2302" s="3" t="s">
        <v>464</v>
      </c>
      <c r="O2302" s="17" t="str">
        <f t="shared" si="161"/>
        <v>15/09/2021 18:20</v>
      </c>
      <c r="P2302" s="24">
        <f t="shared" si="162"/>
        <v>4.0972222224809229E-2</v>
      </c>
      <c r="Q2302" s="28">
        <v>0</v>
      </c>
      <c r="R2302" s="27">
        <f t="shared" si="163"/>
        <v>59.00000000372529</v>
      </c>
      <c r="S2302" s="3" t="s">
        <v>4</v>
      </c>
      <c r="T2302" s="3" t="s">
        <v>2782</v>
      </c>
      <c r="U2302" s="3" t="s">
        <v>2837</v>
      </c>
      <c r="V2302" s="3" t="s">
        <v>2894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4</v>
      </c>
      <c r="AC2302" s="5">
        <v>0</v>
      </c>
      <c r="AD2302" s="5">
        <v>0</v>
      </c>
      <c r="AE2302" s="2">
        <v>4</v>
      </c>
      <c r="AF2302" s="2">
        <v>0</v>
      </c>
      <c r="AG2302" s="2">
        <v>0</v>
      </c>
      <c r="AH2302" s="2">
        <v>0</v>
      </c>
      <c r="AI2302" s="2">
        <v>0</v>
      </c>
      <c r="AJ2302" s="2">
        <v>2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</row>
    <row r="2303" spans="1:46" x14ac:dyDescent="0.2">
      <c r="A2303" s="2">
        <v>1701649</v>
      </c>
      <c r="B2303" s="2">
        <v>893307</v>
      </c>
      <c r="C2303" s="7">
        <v>22.529015401609001</v>
      </c>
      <c r="D2303" s="7">
        <v>40.5280448323809</v>
      </c>
      <c r="E2303" s="19" t="s">
        <v>2872</v>
      </c>
      <c r="F2303" s="46">
        <f>INDEX(Δεδομένα!$P:$P,MATCH('2021'!E2303,Δεδομένα!$O:$O,0))</f>
        <v>68</v>
      </c>
      <c r="G2303" s="49" t="s">
        <v>2737</v>
      </c>
      <c r="H2303" s="51" t="str">
        <f>INDEX(Δεδομένα!B$1:B$51,MATCH('2021'!G2303,Δεδομένα!A$1:A$51,0))</f>
        <v>ΚΕΝΤΡΙΚΗΣ ΜΑΚΕΔΟΝΙΑΣ</v>
      </c>
      <c r="I2303" s="53">
        <f>INDEX(Δεδομένα!E$1:E$13,MATCH('2021'!H2303,Δεδομένα!D$1:D$13,0))</f>
        <v>3</v>
      </c>
      <c r="J2303" s="4">
        <v>44461</v>
      </c>
      <c r="K2303" s="3" t="s">
        <v>619</v>
      </c>
      <c r="L2303" s="17" t="str">
        <f t="shared" si="160"/>
        <v>22/09/2021 14:13</v>
      </c>
      <c r="M2303" s="4">
        <v>44461</v>
      </c>
      <c r="N2303" s="3" t="s">
        <v>522</v>
      </c>
      <c r="O2303" s="17" t="str">
        <f t="shared" si="161"/>
        <v>22/09/2021 15:15</v>
      </c>
      <c r="P2303" s="24">
        <f t="shared" si="162"/>
        <v>4.3055555550381541E-2</v>
      </c>
      <c r="Q2303" s="28">
        <v>0</v>
      </c>
      <c r="R2303" s="27">
        <f t="shared" si="163"/>
        <v>61.999999992549419</v>
      </c>
      <c r="S2303" s="3" t="s">
        <v>4</v>
      </c>
      <c r="T2303" s="3" t="s">
        <v>2782</v>
      </c>
      <c r="U2303" s="3" t="s">
        <v>4</v>
      </c>
      <c r="V2303" s="3" t="s">
        <v>2880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0.1</v>
      </c>
      <c r="AC2303" s="5">
        <v>0</v>
      </c>
      <c r="AD2303" s="5">
        <v>0</v>
      </c>
      <c r="AE2303" s="2">
        <v>4</v>
      </c>
      <c r="AF2303" s="2">
        <v>0</v>
      </c>
      <c r="AG2303" s="2">
        <v>0</v>
      </c>
      <c r="AH2303" s="2">
        <v>0</v>
      </c>
      <c r="AI2303" s="2">
        <v>0</v>
      </c>
      <c r="AJ2303" s="2">
        <v>2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</row>
    <row r="2304" spans="1:46" x14ac:dyDescent="0.2">
      <c r="A2304" s="2">
        <v>1701684</v>
      </c>
      <c r="B2304" s="2">
        <v>894400</v>
      </c>
      <c r="C2304" s="7">
        <v>22.422698853808399</v>
      </c>
      <c r="D2304" s="7">
        <v>40.360698163657702</v>
      </c>
      <c r="E2304" s="19" t="s">
        <v>2872</v>
      </c>
      <c r="F2304" s="46">
        <f>INDEX(Δεδομένα!$P:$P,MATCH('2021'!E2304,Δεδομένα!$O:$O,0))</f>
        <v>68</v>
      </c>
      <c r="G2304" s="49" t="s">
        <v>2737</v>
      </c>
      <c r="H2304" s="51" t="str">
        <f>INDEX(Δεδομένα!B$1:B$51,MATCH('2021'!G2304,Δεδομένα!A$1:A$51,0))</f>
        <v>ΚΕΝΤΡΙΚΗΣ ΜΑΚΕΔΟΝΙΑΣ</v>
      </c>
      <c r="I2304" s="53">
        <f>INDEX(Δεδομένα!E$1:E$13,MATCH('2021'!H2304,Δεδομένα!D$1:D$13,0))</f>
        <v>3</v>
      </c>
      <c r="J2304" s="4">
        <v>44465</v>
      </c>
      <c r="K2304" s="3" t="s">
        <v>2895</v>
      </c>
      <c r="L2304" s="17" t="str">
        <f t="shared" si="160"/>
        <v>26/09/2021 13:14</v>
      </c>
      <c r="M2304" s="4">
        <v>44465</v>
      </c>
      <c r="N2304" s="3" t="s">
        <v>2393</v>
      </c>
      <c r="O2304" s="17" t="str">
        <f t="shared" si="161"/>
        <v>26/09/2021 14:56</v>
      </c>
      <c r="P2304" s="24">
        <f t="shared" si="162"/>
        <v>7.0833333331393078E-2</v>
      </c>
      <c r="Q2304" s="28">
        <v>0</v>
      </c>
      <c r="R2304" s="27">
        <f t="shared" si="163"/>
        <v>101.99999999720603</v>
      </c>
      <c r="S2304" s="3" t="s">
        <v>4</v>
      </c>
      <c r="T2304" s="3" t="s">
        <v>2739</v>
      </c>
      <c r="U2304" s="3" t="s">
        <v>2868</v>
      </c>
      <c r="V2304" s="3" t="s">
        <v>2868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15</v>
      </c>
      <c r="AC2304" s="5">
        <v>0</v>
      </c>
      <c r="AD2304" s="5">
        <v>0</v>
      </c>
      <c r="AE2304" s="2">
        <v>2</v>
      </c>
      <c r="AF2304" s="2">
        <v>0</v>
      </c>
      <c r="AG2304" s="2">
        <v>0</v>
      </c>
      <c r="AH2304" s="2">
        <v>0</v>
      </c>
      <c r="AI2304" s="2">
        <v>0</v>
      </c>
      <c r="AJ2304" s="2">
        <v>1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</row>
    <row r="2305" spans="1:46" x14ac:dyDescent="0.2">
      <c r="A2305" s="2">
        <v>1712963</v>
      </c>
      <c r="B2305" s="2">
        <v>908296</v>
      </c>
      <c r="C2305" s="7">
        <v>22.560358467369401</v>
      </c>
      <c r="D2305" s="7">
        <v>40.5013881145996</v>
      </c>
      <c r="E2305" s="19" t="s">
        <v>2872</v>
      </c>
      <c r="F2305" s="46">
        <f>INDEX(Δεδομένα!$P:$P,MATCH('2021'!E2305,Δεδομένα!$O:$O,0))</f>
        <v>68</v>
      </c>
      <c r="G2305" s="49" t="s">
        <v>2737</v>
      </c>
      <c r="H2305" s="51" t="str">
        <f>INDEX(Δεδομένα!B$1:B$51,MATCH('2021'!G2305,Δεδομένα!A$1:A$51,0))</f>
        <v>ΚΕΝΤΡΙΚΗΣ ΜΑΚΕΔΟΝΙΑΣ</v>
      </c>
      <c r="I2305" s="53">
        <f>INDEX(Δεδομένα!E$1:E$13,MATCH('2021'!H2305,Δεδομένα!D$1:D$13,0))</f>
        <v>3</v>
      </c>
      <c r="J2305" s="4">
        <v>44511</v>
      </c>
      <c r="K2305" s="3" t="s">
        <v>510</v>
      </c>
      <c r="L2305" s="17" t="str">
        <f t="shared" si="160"/>
        <v>11/11/2021 17:20</v>
      </c>
      <c r="M2305" s="4">
        <v>44511</v>
      </c>
      <c r="N2305" s="3" t="s">
        <v>131</v>
      </c>
      <c r="O2305" s="17" t="str">
        <f t="shared" si="161"/>
        <v>11/11/2021 19:15</v>
      </c>
      <c r="P2305" s="24">
        <f t="shared" si="162"/>
        <v>7.9861111116770189E-2</v>
      </c>
      <c r="Q2305" s="28">
        <v>0</v>
      </c>
      <c r="R2305" s="27">
        <f t="shared" si="163"/>
        <v>115.00000000814907</v>
      </c>
      <c r="S2305" s="3" t="s">
        <v>4</v>
      </c>
      <c r="T2305" s="3" t="s">
        <v>2782</v>
      </c>
      <c r="U2305" s="3" t="s">
        <v>2880</v>
      </c>
      <c r="V2305" s="3" t="s">
        <v>2880</v>
      </c>
      <c r="W2305" s="5">
        <v>0</v>
      </c>
      <c r="X2305" s="5">
        <v>0</v>
      </c>
      <c r="Y2305" s="5">
        <v>0</v>
      </c>
      <c r="Z2305" s="5">
        <v>0.1</v>
      </c>
      <c r="AA2305" s="5">
        <v>0</v>
      </c>
      <c r="AB2305" s="5">
        <v>0</v>
      </c>
      <c r="AC2305" s="5">
        <v>0</v>
      </c>
      <c r="AD2305" s="5">
        <v>0</v>
      </c>
      <c r="AE2305" s="2">
        <v>2</v>
      </c>
      <c r="AF2305" s="2">
        <v>0</v>
      </c>
      <c r="AG2305" s="2">
        <v>0</v>
      </c>
      <c r="AH2305" s="2">
        <v>0</v>
      </c>
      <c r="AI2305" s="2">
        <v>1</v>
      </c>
      <c r="AJ2305" s="2">
        <v>1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</row>
    <row r="2306" spans="1:46" x14ac:dyDescent="0.2">
      <c r="A2306" s="2">
        <v>1631587</v>
      </c>
      <c r="B2306" s="2">
        <v>820258</v>
      </c>
      <c r="C2306" s="7">
        <v>21.863620398796201</v>
      </c>
      <c r="D2306" s="7">
        <v>40.125810927651003</v>
      </c>
      <c r="E2306" s="19" t="s">
        <v>2897</v>
      </c>
      <c r="F2306" s="46">
        <f>INDEX(Δεδομένα!$P:$P,MATCH('2021'!E2306,Δεδομένα!$O:$O,0))</f>
        <v>70</v>
      </c>
      <c r="G2306" s="49" t="s">
        <v>2898</v>
      </c>
      <c r="H2306" s="51" t="str">
        <f>INDEX(Δεδομένα!B$1:B$51,MATCH('2021'!G2306,Δεδομένα!A$1:A$51,0))</f>
        <v>ΔΥΤΙΚΗΣ ΜΑΚΕΔΟΝΙΑΣ</v>
      </c>
      <c r="I2306" s="53">
        <f>INDEX(Δεδομένα!E$1:E$13,MATCH('2021'!H2306,Δεδομένα!D$1:D$13,0))</f>
        <v>4</v>
      </c>
      <c r="J2306" s="4">
        <v>44218</v>
      </c>
      <c r="K2306" s="3" t="s">
        <v>712</v>
      </c>
      <c r="L2306" s="17" t="str">
        <f t="shared" si="160"/>
        <v>22/01/2021 18:30</v>
      </c>
      <c r="M2306" s="4">
        <v>44218</v>
      </c>
      <c r="N2306" s="3" t="s">
        <v>125</v>
      </c>
      <c r="O2306" s="17" t="str">
        <f t="shared" si="161"/>
        <v>22/01/2021 20:30</v>
      </c>
      <c r="P2306" s="24">
        <f t="shared" si="162"/>
        <v>8.3333333328482695E-2</v>
      </c>
      <c r="Q2306" s="28">
        <v>0</v>
      </c>
      <c r="R2306" s="27">
        <f t="shared" si="163"/>
        <v>119.99999999301508</v>
      </c>
      <c r="S2306" s="3" t="s">
        <v>4</v>
      </c>
      <c r="T2306" s="3" t="s">
        <v>2899</v>
      </c>
      <c r="U2306" s="3" t="s">
        <v>4</v>
      </c>
      <c r="V2306" s="3" t="s">
        <v>2900</v>
      </c>
      <c r="W2306" s="5">
        <v>0</v>
      </c>
      <c r="X2306" s="5">
        <v>0</v>
      </c>
      <c r="Y2306" s="5">
        <v>0</v>
      </c>
      <c r="Z2306" s="5">
        <v>1.5</v>
      </c>
      <c r="AA2306" s="5">
        <v>0</v>
      </c>
      <c r="AB2306" s="5">
        <v>0</v>
      </c>
      <c r="AC2306" s="5">
        <v>0</v>
      </c>
      <c r="AD2306" s="5">
        <v>0</v>
      </c>
      <c r="AE2306" s="2">
        <v>4</v>
      </c>
      <c r="AF2306" s="2">
        <v>0</v>
      </c>
      <c r="AG2306" s="2">
        <v>0</v>
      </c>
      <c r="AH2306" s="2">
        <v>0</v>
      </c>
      <c r="AI2306" s="2">
        <v>0</v>
      </c>
      <c r="AJ2306" s="2">
        <v>2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 t="s">
        <v>4</v>
      </c>
      <c r="AT2306" s="2" t="s">
        <v>4</v>
      </c>
    </row>
    <row r="2307" spans="1:46" x14ac:dyDescent="0.2">
      <c r="A2307" s="2">
        <v>1633230</v>
      </c>
      <c r="B2307" s="2">
        <v>821674</v>
      </c>
      <c r="C2307" s="7">
        <v>21.5901184082031</v>
      </c>
      <c r="D2307" s="7">
        <v>40.2144584655762</v>
      </c>
      <c r="E2307" s="19" t="s">
        <v>2897</v>
      </c>
      <c r="F2307" s="46">
        <f>INDEX(Δεδομένα!$P:$P,MATCH('2021'!E2307,Δεδομένα!$O:$O,0))</f>
        <v>70</v>
      </c>
      <c r="G2307" s="49" t="s">
        <v>2898</v>
      </c>
      <c r="H2307" s="51" t="str">
        <f>INDEX(Δεδομένα!B$1:B$51,MATCH('2021'!G2307,Δεδομένα!A$1:A$51,0))</f>
        <v>ΔΥΤΙΚΗΣ ΜΑΚΕΔΟΝΙΑΣ</v>
      </c>
      <c r="I2307" s="53">
        <f>INDEX(Δεδομένα!E$1:E$13,MATCH('2021'!H2307,Δεδομένα!D$1:D$13,0))</f>
        <v>4</v>
      </c>
      <c r="J2307" s="4">
        <v>44224</v>
      </c>
      <c r="K2307" s="3" t="s">
        <v>1317</v>
      </c>
      <c r="L2307" s="17" t="str">
        <f t="shared" si="160"/>
        <v>28/01/2021 12:48</v>
      </c>
      <c r="M2307" s="4">
        <v>44224</v>
      </c>
      <c r="N2307" s="3" t="s">
        <v>1317</v>
      </c>
      <c r="O2307" s="17" t="str">
        <f t="shared" si="161"/>
        <v>28/01/2021 12:48</v>
      </c>
      <c r="P2307" s="24">
        <f t="shared" si="162"/>
        <v>0</v>
      </c>
      <c r="Q2307" s="28">
        <v>0</v>
      </c>
      <c r="R2307" s="27">
        <f t="shared" si="163"/>
        <v>0</v>
      </c>
      <c r="S2307" s="3" t="s">
        <v>4</v>
      </c>
      <c r="T2307" s="3" t="s">
        <v>2901</v>
      </c>
      <c r="U2307" s="3" t="s">
        <v>4</v>
      </c>
      <c r="V2307" s="3" t="s">
        <v>2902</v>
      </c>
      <c r="W2307" s="5">
        <v>0</v>
      </c>
      <c r="X2307" s="5">
        <v>0</v>
      </c>
      <c r="Y2307" s="5">
        <v>0</v>
      </c>
      <c r="Z2307" s="5">
        <v>3</v>
      </c>
      <c r="AA2307" s="5">
        <v>0</v>
      </c>
      <c r="AB2307" s="5">
        <v>0</v>
      </c>
      <c r="AC2307" s="5">
        <v>0</v>
      </c>
      <c r="AD2307" s="5">
        <v>0</v>
      </c>
      <c r="AE2307" s="2">
        <v>6</v>
      </c>
      <c r="AF2307" s="2">
        <v>0</v>
      </c>
      <c r="AG2307" s="2">
        <v>0</v>
      </c>
      <c r="AH2307" s="2">
        <v>0</v>
      </c>
      <c r="AI2307" s="2">
        <v>0</v>
      </c>
      <c r="AJ2307" s="2">
        <v>3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 t="s">
        <v>4</v>
      </c>
      <c r="AT2307" s="2" t="s">
        <v>4</v>
      </c>
    </row>
    <row r="2308" spans="1:46" x14ac:dyDescent="0.2">
      <c r="A2308" s="2">
        <v>1639975</v>
      </c>
      <c r="B2308" s="2">
        <v>831445</v>
      </c>
      <c r="C2308" s="7">
        <v>21.760989361654801</v>
      </c>
      <c r="D2308" s="7">
        <v>40.215982482359401</v>
      </c>
      <c r="E2308" s="19" t="s">
        <v>2897</v>
      </c>
      <c r="F2308" s="46">
        <f>INDEX(Δεδομένα!$P:$P,MATCH('2021'!E2308,Δεδομένα!$O:$O,0))</f>
        <v>70</v>
      </c>
      <c r="G2308" s="49" t="s">
        <v>2898</v>
      </c>
      <c r="H2308" s="51" t="str">
        <f>INDEX(Δεδομένα!B$1:B$51,MATCH('2021'!G2308,Δεδομένα!A$1:A$51,0))</f>
        <v>ΔΥΤΙΚΗΣ ΜΑΚΕΔΟΝΙΑΣ</v>
      </c>
      <c r="I2308" s="53">
        <f>INDEX(Δεδομένα!E$1:E$13,MATCH('2021'!H2308,Δεδομένα!D$1:D$13,0))</f>
        <v>4</v>
      </c>
      <c r="J2308" s="4">
        <v>44248</v>
      </c>
      <c r="K2308" s="3" t="s">
        <v>111</v>
      </c>
      <c r="L2308" s="17" t="str">
        <f t="shared" si="160"/>
        <v>21/02/2021 19:20</v>
      </c>
      <c r="M2308" s="4">
        <v>44248</v>
      </c>
      <c r="N2308" s="3" t="s">
        <v>458</v>
      </c>
      <c r="O2308" s="17" t="str">
        <f t="shared" si="161"/>
        <v>21/02/2021 19:50</v>
      </c>
      <c r="P2308" s="24">
        <f t="shared" si="162"/>
        <v>2.0833333335758653E-2</v>
      </c>
      <c r="Q2308" s="28">
        <v>0</v>
      </c>
      <c r="R2308" s="27">
        <f t="shared" si="163"/>
        <v>30.00000000349246</v>
      </c>
      <c r="S2308" s="3" t="s">
        <v>4</v>
      </c>
      <c r="T2308" s="3" t="s">
        <v>2899</v>
      </c>
      <c r="U2308" s="3" t="s">
        <v>4</v>
      </c>
      <c r="V2308" s="3" t="s">
        <v>2903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0.5</v>
      </c>
      <c r="AC2308" s="5">
        <v>0</v>
      </c>
      <c r="AD2308" s="5">
        <v>0</v>
      </c>
      <c r="AE2308" s="2">
        <v>2</v>
      </c>
      <c r="AF2308" s="2">
        <v>0</v>
      </c>
      <c r="AG2308" s="2">
        <v>0</v>
      </c>
      <c r="AH2308" s="2">
        <v>0</v>
      </c>
      <c r="AI2308" s="2">
        <v>0</v>
      </c>
      <c r="AJ2308" s="2">
        <v>1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 t="s">
        <v>4</v>
      </c>
      <c r="AT2308" s="2" t="s">
        <v>4</v>
      </c>
    </row>
    <row r="2309" spans="1:46" x14ac:dyDescent="0.2">
      <c r="A2309" s="2">
        <v>1640046</v>
      </c>
      <c r="B2309" s="2">
        <v>831804</v>
      </c>
      <c r="C2309" s="7">
        <v>22.052434658627199</v>
      </c>
      <c r="D2309" s="7">
        <v>40.433723566195702</v>
      </c>
      <c r="E2309" s="19" t="s">
        <v>2897</v>
      </c>
      <c r="F2309" s="46">
        <f>INDEX(Δεδομένα!$P:$P,MATCH('2021'!E2309,Δεδομένα!$O:$O,0))</f>
        <v>70</v>
      </c>
      <c r="G2309" s="49" t="s">
        <v>2898</v>
      </c>
      <c r="H2309" s="51" t="str">
        <f>INDEX(Δεδομένα!B$1:B$51,MATCH('2021'!G2309,Δεδομένα!A$1:A$51,0))</f>
        <v>ΔΥΤΙΚΗΣ ΜΑΚΕΔΟΝΙΑΣ</v>
      </c>
      <c r="I2309" s="53">
        <f>INDEX(Δεδομένα!E$1:E$13,MATCH('2021'!H2309,Δεδομένα!D$1:D$13,0))</f>
        <v>4</v>
      </c>
      <c r="J2309" s="4">
        <v>44250</v>
      </c>
      <c r="K2309" s="3" t="s">
        <v>153</v>
      </c>
      <c r="L2309" s="17" t="str">
        <f t="shared" si="160"/>
        <v>23/02/2021 12:32</v>
      </c>
      <c r="M2309" s="4">
        <v>44250</v>
      </c>
      <c r="N2309" s="3" t="s">
        <v>326</v>
      </c>
      <c r="O2309" s="17" t="str">
        <f t="shared" si="161"/>
        <v>23/02/2021 21:03</v>
      </c>
      <c r="P2309" s="24">
        <f t="shared" si="162"/>
        <v>0.35486111111094942</v>
      </c>
      <c r="Q2309" s="28">
        <v>0</v>
      </c>
      <c r="R2309" s="27">
        <f t="shared" si="163"/>
        <v>510.99999999976717</v>
      </c>
      <c r="S2309" s="3" t="s">
        <v>4</v>
      </c>
      <c r="T2309" s="3" t="s">
        <v>2899</v>
      </c>
      <c r="U2309" s="3" t="s">
        <v>4</v>
      </c>
      <c r="V2309" s="3" t="s">
        <v>2904</v>
      </c>
      <c r="W2309" s="5">
        <v>0</v>
      </c>
      <c r="X2309" s="5">
        <v>20</v>
      </c>
      <c r="Y2309" s="5">
        <v>0</v>
      </c>
      <c r="Z2309" s="5">
        <v>70</v>
      </c>
      <c r="AA2309" s="5">
        <v>0</v>
      </c>
      <c r="AB2309" s="5">
        <v>0</v>
      </c>
      <c r="AC2309" s="5">
        <v>0</v>
      </c>
      <c r="AD2309" s="5">
        <v>0</v>
      </c>
      <c r="AE2309" s="2">
        <v>18</v>
      </c>
      <c r="AF2309" s="2">
        <v>0</v>
      </c>
      <c r="AG2309" s="2">
        <v>0</v>
      </c>
      <c r="AH2309" s="2">
        <v>0</v>
      </c>
      <c r="AI2309" s="2">
        <v>0</v>
      </c>
      <c r="AJ2309" s="2">
        <v>6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 t="s">
        <v>4</v>
      </c>
      <c r="AT2309" s="2" t="s">
        <v>4</v>
      </c>
    </row>
    <row r="2310" spans="1:46" x14ac:dyDescent="0.2">
      <c r="A2310" s="2">
        <v>1642665</v>
      </c>
      <c r="B2310" s="2">
        <v>833175</v>
      </c>
      <c r="C2310" s="7">
        <v>21.828871819824801</v>
      </c>
      <c r="D2310" s="7">
        <v>40.341587518759702</v>
      </c>
      <c r="E2310" s="19" t="s">
        <v>2897</v>
      </c>
      <c r="F2310" s="46">
        <f>INDEX(Δεδομένα!$P:$P,MATCH('2021'!E2310,Δεδομένα!$O:$O,0))</f>
        <v>70</v>
      </c>
      <c r="G2310" s="49" t="s">
        <v>2898</v>
      </c>
      <c r="H2310" s="51" t="str">
        <f>INDEX(Δεδομένα!B$1:B$51,MATCH('2021'!G2310,Δεδομένα!A$1:A$51,0))</f>
        <v>ΔΥΤΙΚΗΣ ΜΑΚΕΔΟΝΙΑΣ</v>
      </c>
      <c r="I2310" s="53">
        <f>INDEX(Δεδομένα!E$1:E$13,MATCH('2021'!H2310,Δεδομένα!D$1:D$13,0))</f>
        <v>4</v>
      </c>
      <c r="J2310" s="4">
        <v>44254</v>
      </c>
      <c r="K2310" s="3" t="s">
        <v>1394</v>
      </c>
      <c r="L2310" s="17" t="str">
        <f t="shared" si="160"/>
        <v>27/02/2021 13:39</v>
      </c>
      <c r="M2310" s="4">
        <v>44254</v>
      </c>
      <c r="N2310" s="3" t="s">
        <v>1394</v>
      </c>
      <c r="O2310" s="17" t="str">
        <f t="shared" si="161"/>
        <v>27/02/2021 13:39</v>
      </c>
      <c r="P2310" s="24">
        <f t="shared" si="162"/>
        <v>0</v>
      </c>
      <c r="Q2310" s="28">
        <v>0</v>
      </c>
      <c r="R2310" s="27">
        <f t="shared" si="163"/>
        <v>0</v>
      </c>
      <c r="S2310" s="3" t="s">
        <v>4</v>
      </c>
      <c r="T2310" s="3" t="s">
        <v>2899</v>
      </c>
      <c r="U2310" s="3" t="s">
        <v>4</v>
      </c>
      <c r="V2310" s="3" t="s">
        <v>2905</v>
      </c>
      <c r="W2310" s="5">
        <v>0</v>
      </c>
      <c r="X2310" s="5">
        <v>10</v>
      </c>
      <c r="Y2310" s="5">
        <v>0</v>
      </c>
      <c r="Z2310" s="5">
        <v>40</v>
      </c>
      <c r="AA2310" s="5">
        <v>0</v>
      </c>
      <c r="AB2310" s="5">
        <v>0</v>
      </c>
      <c r="AC2310" s="5">
        <v>0</v>
      </c>
      <c r="AD2310" s="5">
        <v>0</v>
      </c>
      <c r="AE2310" s="2">
        <v>25</v>
      </c>
      <c r="AF2310" s="2">
        <v>0</v>
      </c>
      <c r="AG2310" s="2">
        <v>0</v>
      </c>
      <c r="AH2310" s="2">
        <v>0</v>
      </c>
      <c r="AI2310" s="2">
        <v>0</v>
      </c>
      <c r="AJ2310" s="2">
        <v>9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 t="s">
        <v>4</v>
      </c>
      <c r="AT2310" s="2" t="s">
        <v>4</v>
      </c>
    </row>
    <row r="2311" spans="1:46" x14ac:dyDescent="0.2">
      <c r="A2311" s="2">
        <v>1643735</v>
      </c>
      <c r="B2311" s="2">
        <v>835282</v>
      </c>
      <c r="C2311" s="7">
        <v>21.820125882016001</v>
      </c>
      <c r="D2311" s="7">
        <v>40.213666024395998</v>
      </c>
      <c r="E2311" s="19" t="s">
        <v>2897</v>
      </c>
      <c r="F2311" s="46">
        <f>INDEX(Δεδομένα!$P:$P,MATCH('2021'!E2311,Δεδομένα!$O:$O,0))</f>
        <v>70</v>
      </c>
      <c r="G2311" s="49" t="s">
        <v>2898</v>
      </c>
      <c r="H2311" s="51" t="str">
        <f>INDEX(Δεδομένα!B$1:B$51,MATCH('2021'!G2311,Δεδομένα!A$1:A$51,0))</f>
        <v>ΔΥΤΙΚΗΣ ΜΑΚΕΔΟΝΙΑΣ</v>
      </c>
      <c r="I2311" s="53">
        <f>INDEX(Δεδομένα!E$1:E$13,MATCH('2021'!H2311,Δεδομένα!D$1:D$13,0))</f>
        <v>4</v>
      </c>
      <c r="J2311" s="4">
        <v>44260</v>
      </c>
      <c r="K2311" s="3" t="s">
        <v>1196</v>
      </c>
      <c r="L2311" s="17" t="str">
        <f t="shared" si="160"/>
        <v>05/03/2021 19:34</v>
      </c>
      <c r="M2311" s="4">
        <v>44260</v>
      </c>
      <c r="N2311" s="3" t="s">
        <v>256</v>
      </c>
      <c r="O2311" s="17" t="str">
        <f t="shared" si="161"/>
        <v>05/03/2021 20:15</v>
      </c>
      <c r="P2311" s="24">
        <f t="shared" si="162"/>
        <v>2.8472222220443655E-2</v>
      </c>
      <c r="Q2311" s="28">
        <v>0</v>
      </c>
      <c r="R2311" s="27">
        <f t="shared" si="163"/>
        <v>40.999999997438863</v>
      </c>
      <c r="S2311" s="3" t="s">
        <v>4</v>
      </c>
      <c r="T2311" s="3" t="s">
        <v>2899</v>
      </c>
      <c r="U2311" s="3" t="s">
        <v>4</v>
      </c>
      <c r="V2311" s="3" t="s">
        <v>2497</v>
      </c>
      <c r="W2311" s="5">
        <v>0</v>
      </c>
      <c r="X2311" s="5">
        <v>0</v>
      </c>
      <c r="Y2311" s="5">
        <v>0</v>
      </c>
      <c r="Z2311" s="5">
        <v>0.1</v>
      </c>
      <c r="AA2311" s="5">
        <v>0</v>
      </c>
      <c r="AB2311" s="5">
        <v>0</v>
      </c>
      <c r="AC2311" s="5">
        <v>0</v>
      </c>
      <c r="AD2311" s="5">
        <v>0</v>
      </c>
      <c r="AE2311" s="2">
        <v>2</v>
      </c>
      <c r="AF2311" s="2">
        <v>0</v>
      </c>
      <c r="AG2311" s="2">
        <v>0</v>
      </c>
      <c r="AH2311" s="2">
        <v>0</v>
      </c>
      <c r="AI2311" s="2">
        <v>0</v>
      </c>
      <c r="AJ2311" s="2">
        <v>1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 t="s">
        <v>4</v>
      </c>
      <c r="AT2311" s="2" t="s">
        <v>4</v>
      </c>
    </row>
    <row r="2312" spans="1:46" x14ac:dyDescent="0.2">
      <c r="A2312" s="2">
        <v>1652158</v>
      </c>
      <c r="B2312" s="2">
        <v>840265</v>
      </c>
      <c r="C2312" s="7">
        <v>21.815705544133898</v>
      </c>
      <c r="D2312" s="7">
        <v>40.224923643723002</v>
      </c>
      <c r="E2312" s="19" t="s">
        <v>2897</v>
      </c>
      <c r="F2312" s="46">
        <f>INDEX(Δεδομένα!$P:$P,MATCH('2021'!E2312,Δεδομένα!$O:$O,0))</f>
        <v>70</v>
      </c>
      <c r="G2312" s="49" t="s">
        <v>2898</v>
      </c>
      <c r="H2312" s="51" t="str">
        <f>INDEX(Δεδομένα!B$1:B$51,MATCH('2021'!G2312,Δεδομένα!A$1:A$51,0))</f>
        <v>ΔΥΤΙΚΗΣ ΜΑΚΕΔΟΝΙΑΣ</v>
      </c>
      <c r="I2312" s="53">
        <f>INDEX(Δεδομένα!E$1:E$13,MATCH('2021'!H2312,Δεδομένα!D$1:D$13,0))</f>
        <v>4</v>
      </c>
      <c r="J2312" s="4">
        <v>44280</v>
      </c>
      <c r="K2312" s="3" t="s">
        <v>451</v>
      </c>
      <c r="L2312" s="17" t="str">
        <f t="shared" si="160"/>
        <v>25/03/2021 14:44</v>
      </c>
      <c r="M2312" s="4">
        <v>44280</v>
      </c>
      <c r="N2312" s="3" t="s">
        <v>1018</v>
      </c>
      <c r="O2312" s="17" t="str">
        <f t="shared" si="161"/>
        <v>25/03/2021 15:35</v>
      </c>
      <c r="P2312" s="24">
        <f t="shared" si="162"/>
        <v>3.5416666665696539E-2</v>
      </c>
      <c r="Q2312" s="28">
        <v>0</v>
      </c>
      <c r="R2312" s="27">
        <f t="shared" si="163"/>
        <v>50.999999998603016</v>
      </c>
      <c r="S2312" s="3" t="s">
        <v>4</v>
      </c>
      <c r="T2312" s="3" t="s">
        <v>2899</v>
      </c>
      <c r="U2312" s="3" t="s">
        <v>4</v>
      </c>
      <c r="V2312" s="3" t="s">
        <v>2906</v>
      </c>
      <c r="W2312" s="5">
        <v>0</v>
      </c>
      <c r="X2312" s="5">
        <v>0</v>
      </c>
      <c r="Y2312" s="5">
        <v>0</v>
      </c>
      <c r="Z2312" s="5">
        <v>6</v>
      </c>
      <c r="AA2312" s="5">
        <v>0</v>
      </c>
      <c r="AB2312" s="5">
        <v>0</v>
      </c>
      <c r="AC2312" s="5">
        <v>0</v>
      </c>
      <c r="AD2312" s="5">
        <v>0</v>
      </c>
      <c r="AE2312" s="2">
        <v>2</v>
      </c>
      <c r="AF2312" s="2">
        <v>0</v>
      </c>
      <c r="AG2312" s="2">
        <v>0</v>
      </c>
      <c r="AH2312" s="2">
        <v>0</v>
      </c>
      <c r="AI2312" s="2">
        <v>0</v>
      </c>
      <c r="AJ2312" s="2">
        <v>1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 t="s">
        <v>4</v>
      </c>
      <c r="AT2312" s="2" t="s">
        <v>4</v>
      </c>
    </row>
    <row r="2313" spans="1:46" x14ac:dyDescent="0.2">
      <c r="A2313" s="2">
        <v>1654496</v>
      </c>
      <c r="B2313" s="2">
        <v>844364</v>
      </c>
      <c r="C2313" s="7">
        <v>21.7707886960584</v>
      </c>
      <c r="D2313" s="7">
        <v>40.273852030855998</v>
      </c>
      <c r="E2313" s="19" t="s">
        <v>2897</v>
      </c>
      <c r="F2313" s="46">
        <f>INDEX(Δεδομένα!$P:$P,MATCH('2021'!E2313,Δεδομένα!$O:$O,0))</f>
        <v>70</v>
      </c>
      <c r="G2313" s="49" t="s">
        <v>2898</v>
      </c>
      <c r="H2313" s="51" t="str">
        <f>INDEX(Δεδομένα!B$1:B$51,MATCH('2021'!G2313,Δεδομένα!A$1:A$51,0))</f>
        <v>ΔΥΤΙΚΗΣ ΜΑΚΕΔΟΝΙΑΣ</v>
      </c>
      <c r="I2313" s="53">
        <f>INDEX(Δεδομένα!E$1:E$13,MATCH('2021'!H2313,Δεδομένα!D$1:D$13,0))</f>
        <v>4</v>
      </c>
      <c r="J2313" s="4">
        <v>44296</v>
      </c>
      <c r="K2313" s="3" t="s">
        <v>345</v>
      </c>
      <c r="L2313" s="17" t="str">
        <f t="shared" si="160"/>
        <v>10/04/2021 12:10</v>
      </c>
      <c r="M2313" s="4">
        <v>44296</v>
      </c>
      <c r="N2313" s="3" t="s">
        <v>737</v>
      </c>
      <c r="O2313" s="17" t="str">
        <f t="shared" si="161"/>
        <v>10/04/2021 14:45</v>
      </c>
      <c r="P2313" s="24">
        <f t="shared" si="162"/>
        <v>0.10763888889050577</v>
      </c>
      <c r="Q2313" s="28">
        <v>0</v>
      </c>
      <c r="R2313" s="27">
        <f t="shared" si="163"/>
        <v>155.00000000232831</v>
      </c>
      <c r="S2313" s="3" t="s">
        <v>4</v>
      </c>
      <c r="T2313" s="3" t="s">
        <v>2899</v>
      </c>
      <c r="U2313" s="3" t="s">
        <v>4</v>
      </c>
      <c r="V2313" s="3" t="s">
        <v>2907</v>
      </c>
      <c r="W2313" s="5">
        <v>0</v>
      </c>
      <c r="X2313" s="5">
        <v>0</v>
      </c>
      <c r="Y2313" s="5">
        <v>0</v>
      </c>
      <c r="Z2313" s="5">
        <v>3</v>
      </c>
      <c r="AA2313" s="5">
        <v>0</v>
      </c>
      <c r="AB2313" s="5">
        <v>0</v>
      </c>
      <c r="AC2313" s="5">
        <v>0</v>
      </c>
      <c r="AD2313" s="5">
        <v>0</v>
      </c>
      <c r="AE2313" s="2">
        <v>4</v>
      </c>
      <c r="AF2313" s="2">
        <v>0</v>
      </c>
      <c r="AG2313" s="2">
        <v>0</v>
      </c>
      <c r="AH2313" s="2">
        <v>0</v>
      </c>
      <c r="AI2313" s="2">
        <v>0</v>
      </c>
      <c r="AJ2313" s="2">
        <v>3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 t="s">
        <v>4</v>
      </c>
      <c r="AT2313" s="2" t="s">
        <v>4</v>
      </c>
    </row>
    <row r="2314" spans="1:46" x14ac:dyDescent="0.2">
      <c r="A2314" s="2">
        <v>1654508</v>
      </c>
      <c r="B2314" s="2">
        <v>844903</v>
      </c>
      <c r="C2314" s="7">
        <v>21.879772696349701</v>
      </c>
      <c r="D2314" s="7">
        <v>40.301255293173597</v>
      </c>
      <c r="E2314" s="19" t="s">
        <v>2897</v>
      </c>
      <c r="F2314" s="46">
        <f>INDEX(Δεδομένα!$P:$P,MATCH('2021'!E2314,Δεδομένα!$O:$O,0))</f>
        <v>70</v>
      </c>
      <c r="G2314" s="49" t="s">
        <v>2898</v>
      </c>
      <c r="H2314" s="51" t="str">
        <f>INDEX(Δεδομένα!B$1:B$51,MATCH('2021'!G2314,Δεδομένα!A$1:A$51,0))</f>
        <v>ΔΥΤΙΚΗΣ ΜΑΚΕΔΟΝΙΑΣ</v>
      </c>
      <c r="I2314" s="53">
        <f>INDEX(Δεδομένα!E$1:E$13,MATCH('2021'!H2314,Δεδομένα!D$1:D$13,0))</f>
        <v>4</v>
      </c>
      <c r="J2314" s="4">
        <v>44297</v>
      </c>
      <c r="K2314" s="3" t="s">
        <v>422</v>
      </c>
      <c r="L2314" s="17" t="str">
        <f t="shared" si="160"/>
        <v>11/04/2021 18:34</v>
      </c>
      <c r="M2314" s="4">
        <v>44297</v>
      </c>
      <c r="N2314" s="3" t="s">
        <v>458</v>
      </c>
      <c r="O2314" s="17" t="str">
        <f t="shared" si="161"/>
        <v>11/04/2021 19:50</v>
      </c>
      <c r="P2314" s="24">
        <f t="shared" si="162"/>
        <v>5.2777777782466728E-2</v>
      </c>
      <c r="Q2314" s="28">
        <v>0</v>
      </c>
      <c r="R2314" s="27">
        <f t="shared" si="163"/>
        <v>76.000000006752089</v>
      </c>
      <c r="S2314" s="3" t="s">
        <v>4</v>
      </c>
      <c r="T2314" s="3" t="s">
        <v>2899</v>
      </c>
      <c r="U2314" s="3" t="s">
        <v>4</v>
      </c>
      <c r="V2314" s="3" t="s">
        <v>2908</v>
      </c>
      <c r="W2314" s="5">
        <v>0</v>
      </c>
      <c r="X2314" s="5">
        <v>0</v>
      </c>
      <c r="Y2314" s="5">
        <v>0</v>
      </c>
      <c r="Z2314" s="5">
        <v>3</v>
      </c>
      <c r="AA2314" s="5">
        <v>0</v>
      </c>
      <c r="AB2314" s="5">
        <v>0</v>
      </c>
      <c r="AC2314" s="5">
        <v>0</v>
      </c>
      <c r="AD2314" s="5">
        <v>0</v>
      </c>
      <c r="AE2314" s="2">
        <v>2</v>
      </c>
      <c r="AF2314" s="2">
        <v>0</v>
      </c>
      <c r="AG2314" s="2">
        <v>0</v>
      </c>
      <c r="AH2314" s="2">
        <v>0</v>
      </c>
      <c r="AI2314" s="2">
        <v>0</v>
      </c>
      <c r="AJ2314" s="2">
        <v>1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 t="s">
        <v>4</v>
      </c>
      <c r="AT2314" s="2" t="s">
        <v>4</v>
      </c>
    </row>
    <row r="2315" spans="1:46" x14ac:dyDescent="0.2">
      <c r="A2315" s="2">
        <v>1659586</v>
      </c>
      <c r="B2315" s="2">
        <v>851231</v>
      </c>
      <c r="C2315" s="7">
        <v>22.047984180923699</v>
      </c>
      <c r="D2315" s="7">
        <v>40.4041234272282</v>
      </c>
      <c r="E2315" s="19" t="s">
        <v>2897</v>
      </c>
      <c r="F2315" s="46">
        <f>INDEX(Δεδομένα!$P:$P,MATCH('2021'!E2315,Δεδομένα!$O:$O,0))</f>
        <v>70</v>
      </c>
      <c r="G2315" s="49" t="s">
        <v>2898</v>
      </c>
      <c r="H2315" s="51" t="str">
        <f>INDEX(Δεδομένα!B$1:B$51,MATCH('2021'!G2315,Δεδομένα!A$1:A$51,0))</f>
        <v>ΔΥΤΙΚΗΣ ΜΑΚΕΔΟΝΙΑΣ</v>
      </c>
      <c r="I2315" s="53">
        <f>INDEX(Δεδομένα!E$1:E$13,MATCH('2021'!H2315,Δεδομένα!D$1:D$13,0))</f>
        <v>4</v>
      </c>
      <c r="J2315" s="4">
        <v>44322</v>
      </c>
      <c r="K2315" s="3" t="s">
        <v>712</v>
      </c>
      <c r="L2315" s="17" t="str">
        <f t="shared" si="160"/>
        <v>06/05/2021 18:30</v>
      </c>
      <c r="M2315" s="4">
        <v>44322</v>
      </c>
      <c r="N2315" s="3" t="s">
        <v>497</v>
      </c>
      <c r="O2315" s="17" t="str">
        <f t="shared" si="161"/>
        <v>06/05/2021 21:00</v>
      </c>
      <c r="P2315" s="24">
        <f t="shared" si="162"/>
        <v>0.10416666666424135</v>
      </c>
      <c r="Q2315" s="28">
        <v>0</v>
      </c>
      <c r="R2315" s="27">
        <f t="shared" si="163"/>
        <v>149.99999999650754</v>
      </c>
      <c r="S2315" s="3" t="s">
        <v>4</v>
      </c>
      <c r="T2315" s="3" t="s">
        <v>2899</v>
      </c>
      <c r="U2315" s="3" t="s">
        <v>2909</v>
      </c>
      <c r="V2315" s="3" t="s">
        <v>2910</v>
      </c>
      <c r="W2315" s="5">
        <v>0</v>
      </c>
      <c r="X2315" s="5">
        <v>0</v>
      </c>
      <c r="Y2315" s="5">
        <v>0</v>
      </c>
      <c r="Z2315" s="5">
        <v>2</v>
      </c>
      <c r="AA2315" s="5">
        <v>0</v>
      </c>
      <c r="AB2315" s="5">
        <v>0</v>
      </c>
      <c r="AC2315" s="5">
        <v>0</v>
      </c>
      <c r="AD2315" s="5">
        <v>0</v>
      </c>
      <c r="AE2315" s="2">
        <v>5</v>
      </c>
      <c r="AF2315" s="2">
        <v>0</v>
      </c>
      <c r="AG2315" s="2">
        <v>0</v>
      </c>
      <c r="AH2315" s="2">
        <v>0</v>
      </c>
      <c r="AI2315" s="2">
        <v>0</v>
      </c>
      <c r="AJ2315" s="2">
        <v>2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 t="s">
        <v>4</v>
      </c>
      <c r="AT2315" s="2" t="s">
        <v>4</v>
      </c>
    </row>
    <row r="2316" spans="1:46" x14ac:dyDescent="0.2">
      <c r="A2316" s="2">
        <v>1667253</v>
      </c>
      <c r="B2316" s="2">
        <v>858296</v>
      </c>
      <c r="C2316" s="7">
        <v>22.080432709244</v>
      </c>
      <c r="D2316" s="7">
        <v>40.4063731663841</v>
      </c>
      <c r="E2316" s="19" t="s">
        <v>2897</v>
      </c>
      <c r="F2316" s="46">
        <f>INDEX(Δεδομένα!$P:$P,MATCH('2021'!E2316,Δεδομένα!$O:$O,0))</f>
        <v>70</v>
      </c>
      <c r="G2316" s="49" t="s">
        <v>2898</v>
      </c>
      <c r="H2316" s="51" t="str">
        <f>INDEX(Δεδομένα!B$1:B$51,MATCH('2021'!G2316,Δεδομένα!A$1:A$51,0))</f>
        <v>ΔΥΤΙΚΗΣ ΜΑΚΕΔΟΝΙΑΣ</v>
      </c>
      <c r="I2316" s="53">
        <f>INDEX(Δεδομένα!E$1:E$13,MATCH('2021'!H2316,Δεδομένα!D$1:D$13,0))</f>
        <v>4</v>
      </c>
      <c r="J2316" s="4">
        <v>44349</v>
      </c>
      <c r="K2316" s="3" t="s">
        <v>234</v>
      </c>
      <c r="L2316" s="17" t="str">
        <f t="shared" si="160"/>
        <v>02/06/2021 18:39</v>
      </c>
      <c r="M2316" s="4">
        <v>44349</v>
      </c>
      <c r="N2316" s="3" t="s">
        <v>497</v>
      </c>
      <c r="O2316" s="17" t="str">
        <f t="shared" si="161"/>
        <v>02/06/2021 21:00</v>
      </c>
      <c r="P2316" s="24">
        <f t="shared" si="162"/>
        <v>9.7916666665696539E-2</v>
      </c>
      <c r="Q2316" s="28">
        <v>0</v>
      </c>
      <c r="R2316" s="27">
        <f t="shared" si="163"/>
        <v>140.99999999860302</v>
      </c>
      <c r="S2316" s="3" t="s">
        <v>4</v>
      </c>
      <c r="T2316" s="3" t="s">
        <v>2899</v>
      </c>
      <c r="U2316" s="3" t="s">
        <v>4</v>
      </c>
      <c r="V2316" s="3" t="s">
        <v>2909</v>
      </c>
      <c r="W2316" s="5">
        <v>0</v>
      </c>
      <c r="X2316" s="5">
        <v>0.2</v>
      </c>
      <c r="Y2316" s="5">
        <v>0</v>
      </c>
      <c r="Z2316" s="5">
        <v>1.8</v>
      </c>
      <c r="AA2316" s="5">
        <v>0</v>
      </c>
      <c r="AB2316" s="5">
        <v>0</v>
      </c>
      <c r="AC2316" s="5">
        <v>0</v>
      </c>
      <c r="AD2316" s="5">
        <v>0</v>
      </c>
      <c r="AE2316" s="2">
        <v>6</v>
      </c>
      <c r="AF2316" s="2">
        <v>7</v>
      </c>
      <c r="AG2316" s="2">
        <v>0</v>
      </c>
      <c r="AH2316" s="2">
        <v>0</v>
      </c>
      <c r="AI2316" s="2">
        <v>0</v>
      </c>
      <c r="AJ2316" s="2">
        <v>4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 t="s">
        <v>4</v>
      </c>
      <c r="AT2316" s="2" t="s">
        <v>4</v>
      </c>
    </row>
    <row r="2317" spans="1:46" x14ac:dyDescent="0.2">
      <c r="A2317" s="2">
        <v>1683172</v>
      </c>
      <c r="B2317" s="2">
        <v>867923</v>
      </c>
      <c r="C2317" s="7">
        <v>21.8775987472957</v>
      </c>
      <c r="D2317" s="7">
        <v>40.137532093870398</v>
      </c>
      <c r="E2317" s="19" t="s">
        <v>2897</v>
      </c>
      <c r="F2317" s="46">
        <f>INDEX(Δεδομένα!$P:$P,MATCH('2021'!E2317,Δεδομένα!$O:$O,0))</f>
        <v>70</v>
      </c>
      <c r="G2317" s="49" t="s">
        <v>2898</v>
      </c>
      <c r="H2317" s="51" t="str">
        <f>INDEX(Δεδομένα!B$1:B$51,MATCH('2021'!G2317,Δεδομένα!A$1:A$51,0))</f>
        <v>ΔΥΤΙΚΗΣ ΜΑΚΕΔΟΝΙΑΣ</v>
      </c>
      <c r="I2317" s="53">
        <f>INDEX(Δεδομένα!E$1:E$13,MATCH('2021'!H2317,Δεδομένα!D$1:D$13,0))</f>
        <v>4</v>
      </c>
      <c r="J2317" s="4">
        <v>44381</v>
      </c>
      <c r="K2317" s="3" t="s">
        <v>345</v>
      </c>
      <c r="L2317" s="17" t="str">
        <f t="shared" si="160"/>
        <v>04/07/2021 12:10</v>
      </c>
      <c r="M2317" s="4">
        <v>44381</v>
      </c>
      <c r="N2317" s="3" t="s">
        <v>490</v>
      </c>
      <c r="O2317" s="17" t="str">
        <f t="shared" si="161"/>
        <v>04/07/2021 16:00</v>
      </c>
      <c r="P2317" s="24">
        <f t="shared" si="162"/>
        <v>0.15972222221898846</v>
      </c>
      <c r="Q2317" s="28">
        <v>0</v>
      </c>
      <c r="R2317" s="27">
        <f t="shared" si="163"/>
        <v>229.99999999534339</v>
      </c>
      <c r="S2317" s="3" t="s">
        <v>4</v>
      </c>
      <c r="T2317" s="3" t="s">
        <v>2899</v>
      </c>
      <c r="U2317" s="3" t="s">
        <v>4</v>
      </c>
      <c r="V2317" s="3" t="s">
        <v>2911</v>
      </c>
      <c r="W2317" s="5">
        <v>0.2</v>
      </c>
      <c r="X2317" s="5">
        <v>0</v>
      </c>
      <c r="Y2317" s="5">
        <v>0</v>
      </c>
      <c r="Z2317" s="5">
        <v>2</v>
      </c>
      <c r="AA2317" s="5">
        <v>0</v>
      </c>
      <c r="AB2317" s="5">
        <v>0</v>
      </c>
      <c r="AC2317" s="5">
        <v>0</v>
      </c>
      <c r="AD2317" s="5">
        <v>0</v>
      </c>
      <c r="AE2317" s="2">
        <v>8</v>
      </c>
      <c r="AF2317" s="2">
        <v>0</v>
      </c>
      <c r="AG2317" s="2">
        <v>0</v>
      </c>
      <c r="AH2317" s="2">
        <v>0</v>
      </c>
      <c r="AI2317" s="2">
        <v>0</v>
      </c>
      <c r="AJ2317" s="2">
        <v>3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</row>
    <row r="2318" spans="1:46" x14ac:dyDescent="0.2">
      <c r="A2318" s="2">
        <v>1683140</v>
      </c>
      <c r="B2318" s="2">
        <v>869084</v>
      </c>
      <c r="C2318" s="7">
        <v>21.904884338378899</v>
      </c>
      <c r="D2318" s="7">
        <v>40.223007202148402</v>
      </c>
      <c r="E2318" s="19" t="s">
        <v>2897</v>
      </c>
      <c r="F2318" s="46">
        <f>INDEX(Δεδομένα!$P:$P,MATCH('2021'!E2318,Δεδομένα!$O:$O,0))</f>
        <v>70</v>
      </c>
      <c r="G2318" s="49" t="s">
        <v>2898</v>
      </c>
      <c r="H2318" s="51" t="str">
        <f>INDEX(Δεδομένα!B$1:B$51,MATCH('2021'!G2318,Δεδομένα!A$1:A$51,0))</f>
        <v>ΔΥΤΙΚΗΣ ΜΑΚΕΔΟΝΙΑΣ</v>
      </c>
      <c r="I2318" s="53">
        <f>INDEX(Δεδομένα!E$1:E$13,MATCH('2021'!H2318,Δεδομένα!D$1:D$13,0))</f>
        <v>4</v>
      </c>
      <c r="J2318" s="4">
        <v>44385</v>
      </c>
      <c r="K2318" s="3" t="s">
        <v>2912</v>
      </c>
      <c r="L2318" s="17" t="str">
        <f t="shared" si="160"/>
        <v>08/07/2021 07:45</v>
      </c>
      <c r="M2318" s="4">
        <v>44385</v>
      </c>
      <c r="N2318" s="3" t="s">
        <v>1257</v>
      </c>
      <c r="O2318" s="17" t="str">
        <f t="shared" si="161"/>
        <v>08/07/2021 09:10</v>
      </c>
      <c r="P2318" s="24">
        <f t="shared" si="162"/>
        <v>5.9027777781011537E-2</v>
      </c>
      <c r="Q2318" s="28">
        <v>0</v>
      </c>
      <c r="R2318" s="27">
        <f t="shared" si="163"/>
        <v>85.000000004656613</v>
      </c>
      <c r="S2318" s="3" t="s">
        <v>4</v>
      </c>
      <c r="T2318" s="3" t="s">
        <v>2899</v>
      </c>
      <c r="U2318" s="3" t="s">
        <v>4</v>
      </c>
      <c r="V2318" s="3" t="s">
        <v>2913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3</v>
      </c>
      <c r="AD2318" s="5">
        <v>0</v>
      </c>
      <c r="AE2318" s="2">
        <v>4</v>
      </c>
      <c r="AF2318" s="2">
        <v>0</v>
      </c>
      <c r="AG2318" s="2">
        <v>0</v>
      </c>
      <c r="AH2318" s="2">
        <v>0</v>
      </c>
      <c r="AI2318" s="2">
        <v>0</v>
      </c>
      <c r="AJ2318" s="2">
        <v>2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</row>
    <row r="2319" spans="1:46" x14ac:dyDescent="0.2">
      <c r="A2319" s="2">
        <v>1683215</v>
      </c>
      <c r="B2319" s="2">
        <v>870451</v>
      </c>
      <c r="C2319" s="7">
        <v>21.908974164950301</v>
      </c>
      <c r="D2319" s="7">
        <v>40.384528553799903</v>
      </c>
      <c r="E2319" s="19" t="s">
        <v>2897</v>
      </c>
      <c r="F2319" s="46">
        <f>INDEX(Δεδομένα!$P:$P,MATCH('2021'!E2319,Δεδομένα!$O:$O,0))</f>
        <v>70</v>
      </c>
      <c r="G2319" s="49" t="s">
        <v>2898</v>
      </c>
      <c r="H2319" s="51" t="str">
        <f>INDEX(Δεδομένα!B$1:B$51,MATCH('2021'!G2319,Δεδομένα!A$1:A$51,0))</f>
        <v>ΔΥΤΙΚΗΣ ΜΑΚΕΔΟΝΙΑΣ</v>
      </c>
      <c r="I2319" s="53">
        <f>INDEX(Δεδομένα!E$1:E$13,MATCH('2021'!H2319,Δεδομένα!D$1:D$13,0))</f>
        <v>4</v>
      </c>
      <c r="J2319" s="4">
        <v>44389</v>
      </c>
      <c r="K2319" s="3" t="s">
        <v>2669</v>
      </c>
      <c r="L2319" s="17" t="str">
        <f t="shared" si="160"/>
        <v>12/07/2021 18:46</v>
      </c>
      <c r="M2319" s="4">
        <v>44389</v>
      </c>
      <c r="N2319" s="3" t="s">
        <v>996</v>
      </c>
      <c r="O2319" s="17" t="str">
        <f t="shared" si="161"/>
        <v>12/07/2021 20:51</v>
      </c>
      <c r="P2319" s="24">
        <f t="shared" si="162"/>
        <v>8.6805555554747116E-2</v>
      </c>
      <c r="Q2319" s="28">
        <v>0</v>
      </c>
      <c r="R2319" s="27">
        <f t="shared" si="163"/>
        <v>124.99999999883585</v>
      </c>
      <c r="S2319" s="3" t="s">
        <v>4</v>
      </c>
      <c r="T2319" s="3" t="s">
        <v>2899</v>
      </c>
      <c r="U2319" s="3" t="s">
        <v>1850</v>
      </c>
      <c r="V2319" s="3" t="s">
        <v>2914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1</v>
      </c>
      <c r="AD2319" s="5">
        <v>0</v>
      </c>
      <c r="AE2319" s="2">
        <v>2</v>
      </c>
      <c r="AF2319" s="2">
        <v>0</v>
      </c>
      <c r="AG2319" s="2">
        <v>0</v>
      </c>
      <c r="AH2319" s="2">
        <v>0</v>
      </c>
      <c r="AI2319" s="2">
        <v>0</v>
      </c>
      <c r="AJ2319" s="2">
        <v>1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</row>
    <row r="2320" spans="1:46" x14ac:dyDescent="0.2">
      <c r="A2320" s="2">
        <v>1683277</v>
      </c>
      <c r="B2320" s="2">
        <v>871450</v>
      </c>
      <c r="C2320" s="7">
        <v>21.877191880767899</v>
      </c>
      <c r="D2320" s="7">
        <v>40.389622160372198</v>
      </c>
      <c r="E2320" s="19" t="s">
        <v>2897</v>
      </c>
      <c r="F2320" s="46">
        <f>INDEX(Δεδομένα!$P:$P,MATCH('2021'!E2320,Δεδομένα!$O:$O,0))</f>
        <v>70</v>
      </c>
      <c r="G2320" s="49" t="s">
        <v>2898</v>
      </c>
      <c r="H2320" s="51" t="str">
        <f>INDEX(Δεδομένα!B$1:B$51,MATCH('2021'!G2320,Δεδομένα!A$1:A$51,0))</f>
        <v>ΔΥΤΙΚΗΣ ΜΑΚΕΔΟΝΙΑΣ</v>
      </c>
      <c r="I2320" s="53">
        <f>INDEX(Δεδομένα!E$1:E$13,MATCH('2021'!H2320,Δεδομένα!D$1:D$13,0))</f>
        <v>4</v>
      </c>
      <c r="J2320" s="4">
        <v>44392</v>
      </c>
      <c r="K2320" s="3" t="s">
        <v>261</v>
      </c>
      <c r="L2320" s="17" t="str">
        <f t="shared" si="160"/>
        <v>15/07/2021 18:25</v>
      </c>
      <c r="M2320" s="4">
        <v>44392</v>
      </c>
      <c r="N2320" s="3" t="s">
        <v>2063</v>
      </c>
      <c r="O2320" s="17" t="str">
        <f t="shared" si="161"/>
        <v>15/07/2021 21:56</v>
      </c>
      <c r="P2320" s="24">
        <f t="shared" si="162"/>
        <v>0.14652777778246673</v>
      </c>
      <c r="Q2320" s="28">
        <v>0</v>
      </c>
      <c r="R2320" s="27">
        <f t="shared" si="163"/>
        <v>211.00000000675209</v>
      </c>
      <c r="S2320" s="3" t="s">
        <v>4</v>
      </c>
      <c r="T2320" s="3" t="s">
        <v>2899</v>
      </c>
      <c r="U2320" s="3" t="s">
        <v>4</v>
      </c>
      <c r="V2320" s="3" t="s">
        <v>2915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15</v>
      </c>
      <c r="AD2320" s="5">
        <v>0</v>
      </c>
      <c r="AE2320" s="2">
        <v>4</v>
      </c>
      <c r="AF2320" s="2">
        <v>0</v>
      </c>
      <c r="AG2320" s="2">
        <v>0</v>
      </c>
      <c r="AH2320" s="2">
        <v>0</v>
      </c>
      <c r="AI2320" s="2">
        <v>0</v>
      </c>
      <c r="AJ2320" s="2">
        <v>2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</row>
    <row r="2321" spans="1:46" x14ac:dyDescent="0.2">
      <c r="A2321" s="2">
        <v>1683282</v>
      </c>
      <c r="B2321" s="2">
        <v>871725</v>
      </c>
      <c r="C2321" s="7">
        <v>21.767555458913201</v>
      </c>
      <c r="D2321" s="7">
        <v>40.290667004565002</v>
      </c>
      <c r="E2321" s="19" t="s">
        <v>2897</v>
      </c>
      <c r="F2321" s="46">
        <f>INDEX(Δεδομένα!$P:$P,MATCH('2021'!E2321,Δεδομένα!$O:$O,0))</f>
        <v>70</v>
      </c>
      <c r="G2321" s="49" t="s">
        <v>2898</v>
      </c>
      <c r="H2321" s="51" t="str">
        <f>INDEX(Δεδομένα!B$1:B$51,MATCH('2021'!G2321,Δεδομένα!A$1:A$51,0))</f>
        <v>ΔΥΤΙΚΗΣ ΜΑΚΕΔΟΝΙΑΣ</v>
      </c>
      <c r="I2321" s="53">
        <f>INDEX(Δεδομένα!E$1:E$13,MATCH('2021'!H2321,Δεδομένα!D$1:D$13,0))</f>
        <v>4</v>
      </c>
      <c r="J2321" s="4">
        <v>44393</v>
      </c>
      <c r="K2321" s="3" t="s">
        <v>415</v>
      </c>
      <c r="L2321" s="17" t="str">
        <f t="shared" si="160"/>
        <v>16/07/2021 16:40</v>
      </c>
      <c r="M2321" s="4">
        <v>44393</v>
      </c>
      <c r="N2321" s="3" t="s">
        <v>388</v>
      </c>
      <c r="O2321" s="17" t="str">
        <f t="shared" si="161"/>
        <v>16/07/2021 17:07</v>
      </c>
      <c r="P2321" s="24">
        <f t="shared" si="162"/>
        <v>1.8749999995634425E-2</v>
      </c>
      <c r="Q2321" s="28">
        <v>0</v>
      </c>
      <c r="R2321" s="27">
        <f t="shared" si="163"/>
        <v>26.999999993713573</v>
      </c>
      <c r="S2321" s="3" t="s">
        <v>4</v>
      </c>
      <c r="T2321" s="3" t="s">
        <v>2899</v>
      </c>
      <c r="U2321" s="3" t="s">
        <v>4</v>
      </c>
      <c r="V2321" s="3" t="s">
        <v>2916</v>
      </c>
      <c r="W2321" s="5">
        <v>0</v>
      </c>
      <c r="X2321" s="5">
        <v>0</v>
      </c>
      <c r="Y2321" s="5">
        <v>0</v>
      </c>
      <c r="Z2321" s="5">
        <v>0.5</v>
      </c>
      <c r="AA2321" s="5">
        <v>0</v>
      </c>
      <c r="AB2321" s="5">
        <v>0</v>
      </c>
      <c r="AC2321" s="5">
        <v>0</v>
      </c>
      <c r="AD2321" s="5">
        <v>0</v>
      </c>
      <c r="AE2321" s="2">
        <v>2</v>
      </c>
      <c r="AF2321" s="2">
        <v>0</v>
      </c>
      <c r="AG2321" s="2">
        <v>0</v>
      </c>
      <c r="AH2321" s="2">
        <v>0</v>
      </c>
      <c r="AI2321" s="2">
        <v>0</v>
      </c>
      <c r="AJ2321" s="2">
        <v>1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</row>
    <row r="2322" spans="1:46" x14ac:dyDescent="0.2">
      <c r="A2322" s="2">
        <v>1683286</v>
      </c>
      <c r="B2322" s="2">
        <v>871742</v>
      </c>
      <c r="C2322" s="7">
        <v>21.881611407181499</v>
      </c>
      <c r="D2322" s="7">
        <v>40.389915938442201</v>
      </c>
      <c r="E2322" s="19" t="s">
        <v>2897</v>
      </c>
      <c r="F2322" s="46">
        <f>INDEX(Δεδομένα!$P:$P,MATCH('2021'!E2322,Δεδομένα!$O:$O,0))</f>
        <v>70</v>
      </c>
      <c r="G2322" s="49" t="s">
        <v>2898</v>
      </c>
      <c r="H2322" s="51" t="str">
        <f>INDEX(Δεδομένα!B$1:B$51,MATCH('2021'!G2322,Δεδομένα!A$1:A$51,0))</f>
        <v>ΔΥΤΙΚΗΣ ΜΑΚΕΔΟΝΙΑΣ</v>
      </c>
      <c r="I2322" s="53">
        <f>INDEX(Δεδομένα!E$1:E$13,MATCH('2021'!H2322,Δεδομένα!D$1:D$13,0))</f>
        <v>4</v>
      </c>
      <c r="J2322" s="4">
        <v>44393</v>
      </c>
      <c r="K2322" s="3" t="s">
        <v>411</v>
      </c>
      <c r="L2322" s="17" t="str">
        <f t="shared" si="160"/>
        <v>16/07/2021 17:10</v>
      </c>
      <c r="M2322" s="4">
        <v>44393</v>
      </c>
      <c r="N2322" s="3" t="s">
        <v>524</v>
      </c>
      <c r="O2322" s="17" t="str">
        <f t="shared" si="161"/>
        <v>16/07/2021 20:40</v>
      </c>
      <c r="P2322" s="24">
        <f t="shared" si="162"/>
        <v>0.14583333332848269</v>
      </c>
      <c r="Q2322" s="28">
        <v>0</v>
      </c>
      <c r="R2322" s="27">
        <f t="shared" si="163"/>
        <v>209.99999999301508</v>
      </c>
      <c r="S2322" s="3" t="s">
        <v>4</v>
      </c>
      <c r="T2322" s="3" t="s">
        <v>2899</v>
      </c>
      <c r="U2322" s="3" t="s">
        <v>2915</v>
      </c>
      <c r="V2322" s="3" t="s">
        <v>2917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2</v>
      </c>
      <c r="AC2322" s="5">
        <v>70</v>
      </c>
      <c r="AD2322" s="5">
        <v>0</v>
      </c>
      <c r="AE2322" s="2">
        <v>2</v>
      </c>
      <c r="AF2322" s="2">
        <v>0</v>
      </c>
      <c r="AG2322" s="2">
        <v>0</v>
      </c>
      <c r="AH2322" s="2">
        <v>0</v>
      </c>
      <c r="AI2322" s="2">
        <v>0</v>
      </c>
      <c r="AJ2322" s="2">
        <v>1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</row>
    <row r="2323" spans="1:46" x14ac:dyDescent="0.2">
      <c r="A2323" s="2">
        <v>1683326</v>
      </c>
      <c r="B2323" s="2">
        <v>873217</v>
      </c>
      <c r="C2323" s="7">
        <v>21.9102576641478</v>
      </c>
      <c r="D2323" s="7">
        <v>40.396667549345999</v>
      </c>
      <c r="E2323" s="19" t="s">
        <v>2897</v>
      </c>
      <c r="F2323" s="46">
        <f>INDEX(Δεδομένα!$P:$P,MATCH('2021'!E2323,Δεδομένα!$O:$O,0))</f>
        <v>70</v>
      </c>
      <c r="G2323" s="49" t="s">
        <v>2898</v>
      </c>
      <c r="H2323" s="51" t="str">
        <f>INDEX(Δεδομένα!B$1:B$51,MATCH('2021'!G2323,Δεδομένα!A$1:A$51,0))</f>
        <v>ΔΥΤΙΚΗΣ ΜΑΚΕΔΟΝΙΑΣ</v>
      </c>
      <c r="I2323" s="53">
        <f>INDEX(Δεδομένα!E$1:E$13,MATCH('2021'!H2323,Δεδομένα!D$1:D$13,0))</f>
        <v>4</v>
      </c>
      <c r="J2323" s="4">
        <v>44398</v>
      </c>
      <c r="K2323" s="3" t="s">
        <v>345</v>
      </c>
      <c r="L2323" s="17" t="str">
        <f t="shared" si="160"/>
        <v>21/07/2021 12:10</v>
      </c>
      <c r="M2323" s="4">
        <v>44398</v>
      </c>
      <c r="N2323" s="3" t="s">
        <v>157</v>
      </c>
      <c r="O2323" s="17" t="str">
        <f t="shared" si="161"/>
        <v>21/07/2021 13:55</v>
      </c>
      <c r="P2323" s="24">
        <f t="shared" si="162"/>
        <v>7.2916666664241347E-2</v>
      </c>
      <c r="Q2323" s="28">
        <v>0</v>
      </c>
      <c r="R2323" s="27">
        <f t="shared" si="163"/>
        <v>104.99999999650754</v>
      </c>
      <c r="S2323" s="3" t="s">
        <v>4</v>
      </c>
      <c r="T2323" s="3" t="s">
        <v>2899</v>
      </c>
      <c r="U2323" s="3" t="s">
        <v>4</v>
      </c>
      <c r="V2323" s="3" t="s">
        <v>1850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2</v>
      </c>
      <c r="AD2323" s="5">
        <v>0</v>
      </c>
      <c r="AE2323" s="2">
        <v>2</v>
      </c>
      <c r="AF2323" s="2">
        <v>0</v>
      </c>
      <c r="AG2323" s="2">
        <v>0</v>
      </c>
      <c r="AH2323" s="2">
        <v>0</v>
      </c>
      <c r="AI2323" s="2">
        <v>0</v>
      </c>
      <c r="AJ2323" s="2">
        <v>1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</row>
    <row r="2324" spans="1:46" x14ac:dyDescent="0.2">
      <c r="A2324" s="2">
        <v>1684731</v>
      </c>
      <c r="B2324" s="2">
        <v>876511</v>
      </c>
      <c r="C2324" s="7">
        <v>21.809015274047901</v>
      </c>
      <c r="D2324" s="7">
        <v>40.273715972900398</v>
      </c>
      <c r="E2324" s="19" t="s">
        <v>2897</v>
      </c>
      <c r="F2324" s="46">
        <f>INDEX(Δεδομένα!$P:$P,MATCH('2021'!E2324,Δεδομένα!$O:$O,0))</f>
        <v>70</v>
      </c>
      <c r="G2324" s="49" t="s">
        <v>2898</v>
      </c>
      <c r="H2324" s="51" t="str">
        <f>INDEX(Δεδομένα!B$1:B$51,MATCH('2021'!G2324,Δεδομένα!A$1:A$51,0))</f>
        <v>ΔΥΤΙΚΗΣ ΜΑΚΕΔΟΝΙΑΣ</v>
      </c>
      <c r="I2324" s="53">
        <f>INDEX(Δεδομένα!E$1:E$13,MATCH('2021'!H2324,Δεδομένα!D$1:D$13,0))</f>
        <v>4</v>
      </c>
      <c r="J2324" s="4">
        <v>44408</v>
      </c>
      <c r="K2324" s="3" t="s">
        <v>1147</v>
      </c>
      <c r="L2324" s="17" t="str">
        <f t="shared" si="160"/>
        <v>31/07/2021 22:34</v>
      </c>
      <c r="M2324" s="4">
        <v>44408</v>
      </c>
      <c r="N2324" s="3" t="s">
        <v>1345</v>
      </c>
      <c r="O2324" s="17" t="str">
        <f t="shared" si="161"/>
        <v>31/07/2021 23:00</v>
      </c>
      <c r="P2324" s="24">
        <f t="shared" si="162"/>
        <v>1.8055555556202307E-2</v>
      </c>
      <c r="Q2324" s="28">
        <v>0</v>
      </c>
      <c r="R2324" s="27">
        <f t="shared" si="163"/>
        <v>26.000000000931323</v>
      </c>
      <c r="S2324" s="3" t="s">
        <v>4</v>
      </c>
      <c r="T2324" s="3" t="s">
        <v>2899</v>
      </c>
      <c r="U2324" s="3" t="s">
        <v>4</v>
      </c>
      <c r="V2324" s="3" t="s">
        <v>2918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0.5</v>
      </c>
      <c r="AC2324" s="5">
        <v>0</v>
      </c>
      <c r="AD2324" s="5">
        <v>0</v>
      </c>
      <c r="AE2324" s="2">
        <v>2</v>
      </c>
      <c r="AF2324" s="2">
        <v>0</v>
      </c>
      <c r="AG2324" s="2">
        <v>0</v>
      </c>
      <c r="AH2324" s="2">
        <v>0</v>
      </c>
      <c r="AI2324" s="2">
        <v>0</v>
      </c>
      <c r="AJ2324" s="2">
        <v>1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</row>
    <row r="2325" spans="1:46" x14ac:dyDescent="0.2">
      <c r="A2325" s="2">
        <v>1683850</v>
      </c>
      <c r="B2325" s="2">
        <v>877386</v>
      </c>
      <c r="C2325" s="7">
        <v>21.750814336812301</v>
      </c>
      <c r="D2325" s="7">
        <v>40.245513653432397</v>
      </c>
      <c r="E2325" s="19" t="s">
        <v>2897</v>
      </c>
      <c r="F2325" s="46">
        <f>INDEX(Δεδομένα!$P:$P,MATCH('2021'!E2325,Δεδομένα!$O:$O,0))</f>
        <v>70</v>
      </c>
      <c r="G2325" s="49" t="s">
        <v>2898</v>
      </c>
      <c r="H2325" s="51" t="str">
        <f>INDEX(Δεδομένα!B$1:B$51,MATCH('2021'!G2325,Δεδομένα!A$1:A$51,0))</f>
        <v>ΔΥΤΙΚΗΣ ΜΑΚΕΔΟΝΙΑΣ</v>
      </c>
      <c r="I2325" s="53">
        <f>INDEX(Δεδομένα!E$1:E$13,MATCH('2021'!H2325,Δεδομένα!D$1:D$13,0))</f>
        <v>4</v>
      </c>
      <c r="J2325" s="4">
        <v>44411</v>
      </c>
      <c r="K2325" s="3" t="s">
        <v>441</v>
      </c>
      <c r="L2325" s="17" t="str">
        <f t="shared" si="160"/>
        <v>03/08/2021 12:34</v>
      </c>
      <c r="M2325" s="4">
        <v>44411</v>
      </c>
      <c r="N2325" s="3" t="s">
        <v>59</v>
      </c>
      <c r="O2325" s="17" t="str">
        <f t="shared" si="161"/>
        <v>03/08/2021 13:34</v>
      </c>
      <c r="P2325" s="24">
        <f t="shared" si="162"/>
        <v>4.1666666671517305E-2</v>
      </c>
      <c r="Q2325" s="28">
        <v>0</v>
      </c>
      <c r="R2325" s="27">
        <f t="shared" si="163"/>
        <v>60.000000006984919</v>
      </c>
      <c r="S2325" s="3" t="s">
        <v>4</v>
      </c>
      <c r="T2325" s="3" t="s">
        <v>2899</v>
      </c>
      <c r="U2325" s="3" t="s">
        <v>4</v>
      </c>
      <c r="V2325" s="3" t="s">
        <v>2919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6</v>
      </c>
      <c r="AD2325" s="5">
        <v>0</v>
      </c>
      <c r="AE2325" s="2">
        <v>2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</row>
    <row r="2326" spans="1:46" x14ac:dyDescent="0.2">
      <c r="A2326" s="2">
        <v>1683858</v>
      </c>
      <c r="B2326" s="2">
        <v>877372</v>
      </c>
      <c r="C2326" s="7">
        <v>21.901327813739002</v>
      </c>
      <c r="D2326" s="7">
        <v>40.3213342580896</v>
      </c>
      <c r="E2326" s="19" t="s">
        <v>2897</v>
      </c>
      <c r="F2326" s="46">
        <f>INDEX(Δεδομένα!$P:$P,MATCH('2021'!E2326,Δεδομένα!$O:$O,0))</f>
        <v>70</v>
      </c>
      <c r="G2326" s="49" t="s">
        <v>2898</v>
      </c>
      <c r="H2326" s="51" t="str">
        <f>INDEX(Δεδομένα!B$1:B$51,MATCH('2021'!G2326,Δεδομένα!A$1:A$51,0))</f>
        <v>ΔΥΤΙΚΗΣ ΜΑΚΕΔΟΝΙΑΣ</v>
      </c>
      <c r="I2326" s="53">
        <f>INDEX(Δεδομένα!E$1:E$13,MATCH('2021'!H2326,Δεδομένα!D$1:D$13,0))</f>
        <v>4</v>
      </c>
      <c r="J2326" s="4">
        <v>44411</v>
      </c>
      <c r="K2326" s="3" t="s">
        <v>212</v>
      </c>
      <c r="L2326" s="17" t="str">
        <f t="shared" si="160"/>
        <v>03/08/2021 12:53</v>
      </c>
      <c r="M2326" s="4">
        <v>44412</v>
      </c>
      <c r="N2326" s="3" t="s">
        <v>1288</v>
      </c>
      <c r="O2326" s="17" t="str">
        <f t="shared" si="161"/>
        <v>04/08/2021 16:09</v>
      </c>
      <c r="P2326" s="29">
        <f t="shared" si="162"/>
        <v>1.1361111111109494</v>
      </c>
      <c r="Q2326" s="30">
        <f>1*24</f>
        <v>24</v>
      </c>
      <c r="R2326" s="27">
        <f t="shared" si="163"/>
        <v>1635.9999999997672</v>
      </c>
      <c r="S2326" s="3" t="s">
        <v>4</v>
      </c>
      <c r="T2326" s="3" t="s">
        <v>2899</v>
      </c>
      <c r="U2326" s="3" t="s">
        <v>4</v>
      </c>
      <c r="V2326" s="3" t="s">
        <v>232</v>
      </c>
      <c r="W2326" s="5">
        <v>0</v>
      </c>
      <c r="X2326" s="5">
        <v>100</v>
      </c>
      <c r="Y2326" s="5">
        <v>0</v>
      </c>
      <c r="Z2326" s="5">
        <v>600</v>
      </c>
      <c r="AA2326" s="5">
        <v>0</v>
      </c>
      <c r="AB2326" s="5">
        <v>0</v>
      </c>
      <c r="AC2326" s="5">
        <v>0</v>
      </c>
      <c r="AD2326" s="5">
        <v>0</v>
      </c>
      <c r="AE2326" s="2">
        <v>17</v>
      </c>
      <c r="AF2326" s="2">
        <v>6</v>
      </c>
      <c r="AG2326" s="2">
        <v>0</v>
      </c>
      <c r="AH2326" s="2">
        <v>0</v>
      </c>
      <c r="AI2326" s="2">
        <v>13</v>
      </c>
      <c r="AJ2326" s="2">
        <v>8</v>
      </c>
      <c r="AK2326" s="2">
        <v>0</v>
      </c>
      <c r="AL2326" s="2">
        <v>1</v>
      </c>
      <c r="AM2326" s="2">
        <v>2</v>
      </c>
      <c r="AN2326" s="2">
        <v>2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</row>
    <row r="2327" spans="1:46" x14ac:dyDescent="0.2">
      <c r="A2327" s="2">
        <v>1687551</v>
      </c>
      <c r="B2327" s="2">
        <v>877625</v>
      </c>
      <c r="C2327" s="7">
        <v>22.067771079613799</v>
      </c>
      <c r="D2327" s="7">
        <v>40.422710255418401</v>
      </c>
      <c r="E2327" s="19" t="s">
        <v>2897</v>
      </c>
      <c r="F2327" s="46">
        <f>INDEX(Δεδομένα!$P:$P,MATCH('2021'!E2327,Δεδομένα!$O:$O,0))</f>
        <v>70</v>
      </c>
      <c r="G2327" s="49" t="s">
        <v>2898</v>
      </c>
      <c r="H2327" s="51" t="str">
        <f>INDEX(Δεδομένα!B$1:B$51,MATCH('2021'!G2327,Δεδομένα!A$1:A$51,0))</f>
        <v>ΔΥΤΙΚΗΣ ΜΑΚΕΔΟΝΙΑΣ</v>
      </c>
      <c r="I2327" s="53">
        <f>INDEX(Δεδομένα!E$1:E$13,MATCH('2021'!H2327,Δεδομένα!D$1:D$13,0))</f>
        <v>4</v>
      </c>
      <c r="J2327" s="4">
        <v>44411</v>
      </c>
      <c r="K2327" s="3" t="s">
        <v>78</v>
      </c>
      <c r="L2327" s="17" t="str">
        <f t="shared" si="160"/>
        <v>03/08/2021 17:27</v>
      </c>
      <c r="M2327" s="4">
        <v>44420</v>
      </c>
      <c r="N2327" s="3" t="s">
        <v>2304</v>
      </c>
      <c r="O2327" s="17" t="str">
        <f t="shared" si="161"/>
        <v>12/08/2021 21:47</v>
      </c>
      <c r="P2327" s="29">
        <f t="shared" si="162"/>
        <v>9.1805555555547471</v>
      </c>
      <c r="Q2327" s="30">
        <f>9*24</f>
        <v>216</v>
      </c>
      <c r="R2327" s="27">
        <f t="shared" si="163"/>
        <v>13219.999999998836</v>
      </c>
      <c r="S2327" s="3" t="s">
        <v>4</v>
      </c>
      <c r="T2327" s="3" t="s">
        <v>2899</v>
      </c>
      <c r="U2327" s="3" t="s">
        <v>4</v>
      </c>
      <c r="V2327" s="3" t="s">
        <v>2920</v>
      </c>
      <c r="W2327" s="5">
        <v>0</v>
      </c>
      <c r="X2327" s="5">
        <v>75</v>
      </c>
      <c r="Y2327" s="5">
        <v>0</v>
      </c>
      <c r="Z2327" s="5">
        <v>3500</v>
      </c>
      <c r="AA2327" s="5">
        <v>0</v>
      </c>
      <c r="AB2327" s="5">
        <v>75</v>
      </c>
      <c r="AC2327" s="5">
        <v>350</v>
      </c>
      <c r="AD2327" s="5">
        <v>0</v>
      </c>
      <c r="AE2327" s="2">
        <v>25</v>
      </c>
      <c r="AF2327" s="2">
        <v>8</v>
      </c>
      <c r="AG2327" s="2">
        <v>0</v>
      </c>
      <c r="AH2327" s="2">
        <v>0</v>
      </c>
      <c r="AI2327" s="2">
        <v>5</v>
      </c>
      <c r="AJ2327" s="2">
        <v>18</v>
      </c>
      <c r="AK2327" s="2">
        <v>0</v>
      </c>
      <c r="AL2327" s="2">
        <v>2</v>
      </c>
      <c r="AM2327" s="2">
        <v>2</v>
      </c>
      <c r="AN2327" s="2">
        <v>0</v>
      </c>
      <c r="AO2327" s="2">
        <v>1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</row>
    <row r="2328" spans="1:46" x14ac:dyDescent="0.2">
      <c r="A2328" s="2">
        <v>1686111</v>
      </c>
      <c r="B2328" s="2">
        <v>881380</v>
      </c>
      <c r="C2328" s="7">
        <v>21.672319251324701</v>
      </c>
      <c r="D2328" s="7">
        <v>40.282372524791498</v>
      </c>
      <c r="E2328" s="19" t="s">
        <v>2897</v>
      </c>
      <c r="F2328" s="46">
        <f>INDEX(Δεδομένα!$P:$P,MATCH('2021'!E2328,Δεδομένα!$O:$O,0))</f>
        <v>70</v>
      </c>
      <c r="G2328" s="49" t="s">
        <v>2898</v>
      </c>
      <c r="H2328" s="51" t="str">
        <f>INDEX(Δεδομένα!B$1:B$51,MATCH('2021'!G2328,Δεδομένα!A$1:A$51,0))</f>
        <v>ΔΥΤΙΚΗΣ ΜΑΚΕΔΟΝΙΑΣ</v>
      </c>
      <c r="I2328" s="53">
        <f>INDEX(Δεδομένα!E$1:E$13,MATCH('2021'!H2328,Δεδομένα!D$1:D$13,0))</f>
        <v>4</v>
      </c>
      <c r="J2328" s="4">
        <v>44418</v>
      </c>
      <c r="K2328" s="3" t="s">
        <v>642</v>
      </c>
      <c r="L2328" s="17" t="str">
        <f t="shared" si="160"/>
        <v>10/08/2021 16:49</v>
      </c>
      <c r="M2328" s="4">
        <v>44418</v>
      </c>
      <c r="N2328" s="3" t="s">
        <v>267</v>
      </c>
      <c r="O2328" s="17" t="str">
        <f t="shared" si="161"/>
        <v>10/08/2021 17:30</v>
      </c>
      <c r="P2328" s="24">
        <f t="shared" si="162"/>
        <v>2.8472222220443655E-2</v>
      </c>
      <c r="Q2328" s="28">
        <v>0</v>
      </c>
      <c r="R2328" s="27">
        <f t="shared" si="163"/>
        <v>40.999999997438863</v>
      </c>
      <c r="S2328" s="3" t="s">
        <v>4</v>
      </c>
      <c r="T2328" s="3" t="s">
        <v>2899</v>
      </c>
      <c r="U2328" s="3" t="s">
        <v>4</v>
      </c>
      <c r="V2328" s="3" t="s">
        <v>1891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1</v>
      </c>
      <c r="AD2328" s="5">
        <v>0</v>
      </c>
      <c r="AE2328" s="2">
        <v>7</v>
      </c>
      <c r="AF2328" s="2">
        <v>0</v>
      </c>
      <c r="AG2328" s="2">
        <v>0</v>
      </c>
      <c r="AH2328" s="2">
        <v>0</v>
      </c>
      <c r="AI2328" s="2">
        <v>0</v>
      </c>
      <c r="AJ2328" s="2">
        <v>3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</row>
    <row r="2329" spans="1:46" x14ac:dyDescent="0.2">
      <c r="A2329" s="2">
        <v>1689764</v>
      </c>
      <c r="B2329" s="2">
        <v>882592</v>
      </c>
      <c r="C2329" s="7">
        <v>21.814884348810899</v>
      </c>
      <c r="D2329" s="7">
        <v>40.187616576376897</v>
      </c>
      <c r="E2329" s="19" t="s">
        <v>2897</v>
      </c>
      <c r="F2329" s="46">
        <f>INDEX(Δεδομένα!$P:$P,MATCH('2021'!E2329,Δεδομένα!$O:$O,0))</f>
        <v>70</v>
      </c>
      <c r="G2329" s="49" t="s">
        <v>2898</v>
      </c>
      <c r="H2329" s="51" t="str">
        <f>INDEX(Δεδομένα!B$1:B$51,MATCH('2021'!G2329,Δεδομένα!A$1:A$51,0))</f>
        <v>ΔΥΤΙΚΗΣ ΜΑΚΕΔΟΝΙΑΣ</v>
      </c>
      <c r="I2329" s="53">
        <f>INDEX(Δεδομένα!E$1:E$13,MATCH('2021'!H2329,Δεδομένα!D$1:D$13,0))</f>
        <v>4</v>
      </c>
      <c r="J2329" s="4">
        <v>44421</v>
      </c>
      <c r="K2329" s="3" t="s">
        <v>856</v>
      </c>
      <c r="L2329" s="17" t="str">
        <f t="shared" si="160"/>
        <v>13/08/2021 13:59</v>
      </c>
      <c r="M2329" s="4">
        <v>44421</v>
      </c>
      <c r="N2329" s="3" t="s">
        <v>452</v>
      </c>
      <c r="O2329" s="17" t="str">
        <f t="shared" si="161"/>
        <v>13/08/2021 15:52</v>
      </c>
      <c r="P2329" s="24">
        <f t="shared" si="162"/>
        <v>7.8472222223354038E-2</v>
      </c>
      <c r="Q2329" s="28">
        <v>0</v>
      </c>
      <c r="R2329" s="27">
        <f t="shared" si="163"/>
        <v>113.00000000162981</v>
      </c>
      <c r="S2329" s="3" t="s">
        <v>4</v>
      </c>
      <c r="T2329" s="3" t="s">
        <v>2899</v>
      </c>
      <c r="U2329" s="3" t="s">
        <v>2921</v>
      </c>
      <c r="V2329" s="3" t="s">
        <v>2921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25</v>
      </c>
      <c r="AD2329" s="5">
        <v>0</v>
      </c>
      <c r="AE2329" s="2">
        <v>6</v>
      </c>
      <c r="AF2329" s="2">
        <v>0</v>
      </c>
      <c r="AG2329" s="2">
        <v>0</v>
      </c>
      <c r="AH2329" s="2">
        <v>0</v>
      </c>
      <c r="AI2329" s="2">
        <v>2</v>
      </c>
      <c r="AJ2329" s="2">
        <v>3</v>
      </c>
      <c r="AK2329" s="2">
        <v>0</v>
      </c>
      <c r="AL2329" s="2">
        <v>0</v>
      </c>
      <c r="AM2329" s="2">
        <v>2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</row>
    <row r="2330" spans="1:46" x14ac:dyDescent="0.2">
      <c r="A2330" s="2">
        <v>1689765</v>
      </c>
      <c r="B2330" s="2">
        <v>882662</v>
      </c>
      <c r="C2330" s="7">
        <v>21.744109470106299</v>
      </c>
      <c r="D2330" s="7">
        <v>40.285492542593701</v>
      </c>
      <c r="E2330" s="19" t="s">
        <v>2897</v>
      </c>
      <c r="F2330" s="46">
        <f>INDEX(Δεδομένα!$P:$P,MATCH('2021'!E2330,Δεδομένα!$O:$O,0))</f>
        <v>70</v>
      </c>
      <c r="G2330" s="49" t="s">
        <v>2898</v>
      </c>
      <c r="H2330" s="51" t="str">
        <f>INDEX(Δεδομένα!B$1:B$51,MATCH('2021'!G2330,Δεδομένα!A$1:A$51,0))</f>
        <v>ΔΥΤΙΚΗΣ ΜΑΚΕΔΟΝΙΑΣ</v>
      </c>
      <c r="I2330" s="53">
        <f>INDEX(Δεδομένα!E$1:E$13,MATCH('2021'!H2330,Δεδομένα!D$1:D$13,0))</f>
        <v>4</v>
      </c>
      <c r="J2330" s="4">
        <v>44421</v>
      </c>
      <c r="K2330" s="3" t="s">
        <v>1102</v>
      </c>
      <c r="L2330" s="17" t="str">
        <f t="shared" si="160"/>
        <v>13/08/2021 17:59</v>
      </c>
      <c r="M2330" s="4">
        <v>44421</v>
      </c>
      <c r="N2330" s="3" t="s">
        <v>1650</v>
      </c>
      <c r="O2330" s="17" t="str">
        <f t="shared" si="161"/>
        <v>13/08/2021 19:12</v>
      </c>
      <c r="P2330" s="24">
        <f t="shared" si="162"/>
        <v>5.0694444449618459E-2</v>
      </c>
      <c r="Q2330" s="28">
        <v>0</v>
      </c>
      <c r="R2330" s="27">
        <f t="shared" si="163"/>
        <v>73.000000007450581</v>
      </c>
      <c r="S2330" s="3" t="s">
        <v>4</v>
      </c>
      <c r="T2330" s="3" t="s">
        <v>2899</v>
      </c>
      <c r="U2330" s="3" t="s">
        <v>4</v>
      </c>
      <c r="V2330" s="3" t="s">
        <v>2922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3</v>
      </c>
      <c r="AD2330" s="5">
        <v>0</v>
      </c>
      <c r="AE2330" s="2">
        <v>4</v>
      </c>
      <c r="AF2330" s="2">
        <v>0</v>
      </c>
      <c r="AG2330" s="2">
        <v>0</v>
      </c>
      <c r="AH2330" s="2">
        <v>0</v>
      </c>
      <c r="AI2330" s="2">
        <v>0</v>
      </c>
      <c r="AJ2330" s="2">
        <v>2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</row>
    <row r="2331" spans="1:46" x14ac:dyDescent="0.2">
      <c r="A2331" s="2">
        <v>1692272</v>
      </c>
      <c r="B2331" s="2">
        <v>886010</v>
      </c>
      <c r="C2331" s="7">
        <v>21.880155002702502</v>
      </c>
      <c r="D2331" s="7">
        <v>40.1700378672924</v>
      </c>
      <c r="E2331" s="19" t="s">
        <v>2897</v>
      </c>
      <c r="F2331" s="46">
        <f>INDEX(Δεδομένα!$P:$P,MATCH('2021'!E2331,Δεδομένα!$O:$O,0))</f>
        <v>70</v>
      </c>
      <c r="G2331" s="49" t="s">
        <v>2898</v>
      </c>
      <c r="H2331" s="51" t="str">
        <f>INDEX(Δεδομένα!B$1:B$51,MATCH('2021'!G2331,Δεδομένα!A$1:A$51,0))</f>
        <v>ΔΥΤΙΚΗΣ ΜΑΚΕΔΟΝΙΑΣ</v>
      </c>
      <c r="I2331" s="53">
        <f>INDEX(Δεδομένα!E$1:E$13,MATCH('2021'!H2331,Δεδομένα!D$1:D$13,0))</f>
        <v>4</v>
      </c>
      <c r="J2331" s="4">
        <v>44433</v>
      </c>
      <c r="K2331" s="3" t="s">
        <v>2233</v>
      </c>
      <c r="L2331" s="17" t="str">
        <f t="shared" si="160"/>
        <v>25/08/2021 22:19</v>
      </c>
      <c r="M2331" s="4">
        <v>44433</v>
      </c>
      <c r="N2331" s="3" t="s">
        <v>734</v>
      </c>
      <c r="O2331" s="17" t="str">
        <f t="shared" si="161"/>
        <v>25/08/2021 23:30</v>
      </c>
      <c r="P2331" s="24">
        <f t="shared" si="162"/>
        <v>4.9305555556202307E-2</v>
      </c>
      <c r="Q2331" s="28">
        <v>0</v>
      </c>
      <c r="R2331" s="27">
        <f t="shared" si="163"/>
        <v>71.000000000931323</v>
      </c>
      <c r="S2331" s="3" t="s">
        <v>4</v>
      </c>
      <c r="T2331" s="3" t="s">
        <v>2899</v>
      </c>
      <c r="U2331" s="3" t="s">
        <v>2923</v>
      </c>
      <c r="V2331" s="3" t="s">
        <v>2924</v>
      </c>
      <c r="W2331" s="5">
        <v>0</v>
      </c>
      <c r="X2331" s="5">
        <v>200</v>
      </c>
      <c r="Y2331" s="5">
        <v>0</v>
      </c>
      <c r="Z2331" s="5">
        <v>300</v>
      </c>
      <c r="AA2331" s="5">
        <v>0</v>
      </c>
      <c r="AB2331" s="5">
        <v>0</v>
      </c>
      <c r="AC2331" s="5">
        <v>0</v>
      </c>
      <c r="AD2331" s="5">
        <v>0</v>
      </c>
      <c r="AE2331" s="2">
        <v>6</v>
      </c>
      <c r="AF2331" s="2">
        <v>0</v>
      </c>
      <c r="AG2331" s="2">
        <v>0</v>
      </c>
      <c r="AH2331" s="2">
        <v>0</v>
      </c>
      <c r="AI2331" s="2">
        <v>1</v>
      </c>
      <c r="AJ2331" s="2">
        <v>2</v>
      </c>
      <c r="AK2331" s="2">
        <v>0</v>
      </c>
      <c r="AL2331" s="2">
        <v>0</v>
      </c>
      <c r="AM2331" s="2">
        <v>1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</row>
    <row r="2332" spans="1:46" x14ac:dyDescent="0.2">
      <c r="A2332" s="2">
        <v>1691722</v>
      </c>
      <c r="B2332" s="2">
        <v>886896</v>
      </c>
      <c r="C2332" s="7">
        <v>21.771519055052501</v>
      </c>
      <c r="D2332" s="7">
        <v>40.300134765197299</v>
      </c>
      <c r="E2332" s="19" t="s">
        <v>2897</v>
      </c>
      <c r="F2332" s="46">
        <f>INDEX(Δεδομένα!$P:$P,MATCH('2021'!E2332,Δεδομένα!$O:$O,0))</f>
        <v>70</v>
      </c>
      <c r="G2332" s="49" t="s">
        <v>2898</v>
      </c>
      <c r="H2332" s="51" t="str">
        <f>INDEX(Δεδομένα!B$1:B$51,MATCH('2021'!G2332,Δεδομένα!A$1:A$51,0))</f>
        <v>ΔΥΤΙΚΗΣ ΜΑΚΕΔΟΝΙΑΣ</v>
      </c>
      <c r="I2332" s="53">
        <f>INDEX(Δεδομένα!E$1:E$13,MATCH('2021'!H2332,Δεδομένα!D$1:D$13,0))</f>
        <v>4</v>
      </c>
      <c r="J2332" s="4">
        <v>44436</v>
      </c>
      <c r="K2332" s="3" t="s">
        <v>591</v>
      </c>
      <c r="L2332" s="17" t="str">
        <f t="shared" si="160"/>
        <v>28/08/2021 16:19</v>
      </c>
      <c r="M2332" s="4">
        <v>44436</v>
      </c>
      <c r="N2332" s="3" t="s">
        <v>458</v>
      </c>
      <c r="O2332" s="17" t="str">
        <f t="shared" si="161"/>
        <v>28/08/2021 19:50</v>
      </c>
      <c r="P2332" s="24">
        <f t="shared" si="162"/>
        <v>0.14652777778246673</v>
      </c>
      <c r="Q2332" s="28">
        <v>0</v>
      </c>
      <c r="R2332" s="27">
        <f t="shared" si="163"/>
        <v>211.00000000675209</v>
      </c>
      <c r="S2332" s="3" t="s">
        <v>4</v>
      </c>
      <c r="T2332" s="3" t="s">
        <v>2899</v>
      </c>
      <c r="U2332" s="3" t="s">
        <v>4</v>
      </c>
      <c r="V2332" s="3" t="s">
        <v>2925</v>
      </c>
      <c r="W2332" s="5">
        <v>0</v>
      </c>
      <c r="X2332" s="5">
        <v>0.3</v>
      </c>
      <c r="Y2332" s="5">
        <v>0</v>
      </c>
      <c r="Z2332" s="5">
        <v>5</v>
      </c>
      <c r="AA2332" s="5">
        <v>0</v>
      </c>
      <c r="AB2332" s="5">
        <v>0</v>
      </c>
      <c r="AC2332" s="5">
        <v>0</v>
      </c>
      <c r="AD2332" s="5">
        <v>0</v>
      </c>
      <c r="AE2332" s="2">
        <v>10</v>
      </c>
      <c r="AF2332" s="2">
        <v>0</v>
      </c>
      <c r="AG2332" s="2">
        <v>0</v>
      </c>
      <c r="AH2332" s="2">
        <v>0</v>
      </c>
      <c r="AI2332" s="2">
        <v>0</v>
      </c>
      <c r="AJ2332" s="2">
        <v>5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</row>
    <row r="2333" spans="1:46" x14ac:dyDescent="0.2">
      <c r="A2333" s="2">
        <v>1705625</v>
      </c>
      <c r="B2333" s="2">
        <v>892872</v>
      </c>
      <c r="C2333" s="7">
        <v>21.970575849767101</v>
      </c>
      <c r="D2333" s="7">
        <v>40.456292311506303</v>
      </c>
      <c r="E2333" s="19" t="s">
        <v>2897</v>
      </c>
      <c r="F2333" s="46">
        <f>INDEX(Δεδομένα!$P:$P,MATCH('2021'!E2333,Δεδομένα!$O:$O,0))</f>
        <v>70</v>
      </c>
      <c r="G2333" s="49" t="s">
        <v>2898</v>
      </c>
      <c r="H2333" s="51" t="str">
        <f>INDEX(Δεδομένα!B$1:B$51,MATCH('2021'!G2333,Δεδομένα!A$1:A$51,0))</f>
        <v>ΔΥΤΙΚΗΣ ΜΑΚΕΔΟΝΙΑΣ</v>
      </c>
      <c r="I2333" s="53">
        <f>INDEX(Δεδομένα!E$1:E$13,MATCH('2021'!H2333,Δεδομένα!D$1:D$13,0))</f>
        <v>4</v>
      </c>
      <c r="J2333" s="4">
        <v>44459</v>
      </c>
      <c r="K2333" s="3" t="s">
        <v>404</v>
      </c>
      <c r="L2333" s="17" t="str">
        <f t="shared" si="160"/>
        <v>20/09/2021 18:05</v>
      </c>
      <c r="M2333" s="4">
        <v>44461</v>
      </c>
      <c r="N2333" s="3" t="s">
        <v>1357</v>
      </c>
      <c r="O2333" s="17" t="str">
        <f t="shared" si="161"/>
        <v>22/09/2021 00:40</v>
      </c>
      <c r="P2333" s="29">
        <f t="shared" si="162"/>
        <v>1.2743055555620231</v>
      </c>
      <c r="Q2333" s="30">
        <f>1*24</f>
        <v>24</v>
      </c>
      <c r="R2333" s="27">
        <f t="shared" si="163"/>
        <v>1835.0000000093132</v>
      </c>
      <c r="S2333" s="3" t="s">
        <v>4</v>
      </c>
      <c r="T2333" s="3" t="s">
        <v>2899</v>
      </c>
      <c r="U2333" s="3" t="s">
        <v>4</v>
      </c>
      <c r="V2333" s="3" t="s">
        <v>1850</v>
      </c>
      <c r="W2333" s="5">
        <v>30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2">
        <v>25</v>
      </c>
      <c r="AF2333" s="2">
        <v>14</v>
      </c>
      <c r="AG2333" s="2">
        <v>0</v>
      </c>
      <c r="AH2333" s="2">
        <v>0</v>
      </c>
      <c r="AI2333" s="2">
        <v>0</v>
      </c>
      <c r="AJ2333" s="2">
        <v>8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</row>
    <row r="2334" spans="1:46" x14ac:dyDescent="0.2">
      <c r="A2334" s="2">
        <v>1705714</v>
      </c>
      <c r="B2334" s="2">
        <v>893817</v>
      </c>
      <c r="C2334" s="7">
        <v>21.793324619441201</v>
      </c>
      <c r="D2334" s="7">
        <v>40.230203555203701</v>
      </c>
      <c r="E2334" s="19" t="s">
        <v>2897</v>
      </c>
      <c r="F2334" s="46">
        <f>INDEX(Δεδομένα!$P:$P,MATCH('2021'!E2334,Δεδομένα!$O:$O,0))</f>
        <v>70</v>
      </c>
      <c r="G2334" s="49" t="s">
        <v>2898</v>
      </c>
      <c r="H2334" s="51" t="str">
        <f>INDEX(Δεδομένα!B$1:B$51,MATCH('2021'!G2334,Δεδομένα!A$1:A$51,0))</f>
        <v>ΔΥΤΙΚΗΣ ΜΑΚΕΔΟΝΙΑΣ</v>
      </c>
      <c r="I2334" s="53">
        <f>INDEX(Δεδομένα!E$1:E$13,MATCH('2021'!H2334,Δεδομένα!D$1:D$13,0))</f>
        <v>4</v>
      </c>
      <c r="J2334" s="4">
        <v>44463</v>
      </c>
      <c r="K2334" s="3" t="s">
        <v>313</v>
      </c>
      <c r="L2334" s="17" t="str">
        <f t="shared" si="160"/>
        <v>24/09/2021 12:39</v>
      </c>
      <c r="M2334" s="4">
        <v>44463</v>
      </c>
      <c r="N2334" s="3" t="s">
        <v>431</v>
      </c>
      <c r="O2334" s="17" t="str">
        <f t="shared" si="161"/>
        <v>24/09/2021 15:33</v>
      </c>
      <c r="P2334" s="24">
        <f t="shared" si="162"/>
        <v>0.12083333333430346</v>
      </c>
      <c r="Q2334" s="28">
        <v>0</v>
      </c>
      <c r="R2334" s="27">
        <f t="shared" si="163"/>
        <v>174.00000000139698</v>
      </c>
      <c r="S2334" s="3" t="s">
        <v>4</v>
      </c>
      <c r="T2334" s="3" t="s">
        <v>2899</v>
      </c>
      <c r="U2334" s="3" t="s">
        <v>4</v>
      </c>
      <c r="V2334" s="3" t="s">
        <v>2926</v>
      </c>
      <c r="W2334" s="5">
        <v>0</v>
      </c>
      <c r="X2334" s="5">
        <v>1</v>
      </c>
      <c r="Y2334" s="5">
        <v>0</v>
      </c>
      <c r="Z2334" s="5">
        <v>24</v>
      </c>
      <c r="AA2334" s="5">
        <v>0</v>
      </c>
      <c r="AB2334" s="5">
        <v>0</v>
      </c>
      <c r="AC2334" s="5">
        <v>25</v>
      </c>
      <c r="AD2334" s="5">
        <v>0</v>
      </c>
      <c r="AE2334" s="2">
        <v>6</v>
      </c>
      <c r="AF2334" s="2">
        <v>0</v>
      </c>
      <c r="AG2334" s="2">
        <v>0</v>
      </c>
      <c r="AH2334" s="2">
        <v>0</v>
      </c>
      <c r="AI2334" s="2">
        <v>0</v>
      </c>
      <c r="AJ2334" s="2">
        <v>3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</row>
    <row r="2335" spans="1:46" x14ac:dyDescent="0.2">
      <c r="A2335" s="2">
        <v>1642645</v>
      </c>
      <c r="B2335" s="2">
        <v>832998</v>
      </c>
      <c r="C2335" s="7">
        <v>21.2713471343897</v>
      </c>
      <c r="D2335" s="7">
        <v>40.339364157636503</v>
      </c>
      <c r="E2335" s="19" t="s">
        <v>2927</v>
      </c>
      <c r="F2335" s="46">
        <f>INDEX(Δεδομένα!$P:$P,MATCH('2021'!E2335,Δεδομένα!$O:$O,0))</f>
        <v>71</v>
      </c>
      <c r="G2335" s="49" t="s">
        <v>2898</v>
      </c>
      <c r="H2335" s="51" t="str">
        <f>INDEX(Δεδομένα!B$1:B$51,MATCH('2021'!G2335,Δεδομένα!A$1:A$51,0))</f>
        <v>ΔΥΤΙΚΗΣ ΜΑΚΕΔΟΝΙΑΣ</v>
      </c>
      <c r="I2335" s="53">
        <f>INDEX(Δεδομένα!E$1:E$13,MATCH('2021'!H2335,Δεδομένα!D$1:D$13,0))</f>
        <v>4</v>
      </c>
      <c r="J2335" s="4">
        <v>44253</v>
      </c>
      <c r="K2335" s="3" t="s">
        <v>986</v>
      </c>
      <c r="L2335" s="17" t="str">
        <f t="shared" si="160"/>
        <v>26/02/2021 17:34</v>
      </c>
      <c r="M2335" s="4">
        <v>44253</v>
      </c>
      <c r="N2335" s="3" t="s">
        <v>502</v>
      </c>
      <c r="O2335" s="17" t="str">
        <f t="shared" si="161"/>
        <v>26/02/2021 19:30</v>
      </c>
      <c r="P2335" s="24">
        <f t="shared" si="162"/>
        <v>8.0555555556202307E-2</v>
      </c>
      <c r="Q2335" s="28">
        <v>0</v>
      </c>
      <c r="R2335" s="27">
        <f t="shared" si="163"/>
        <v>116.00000000093132</v>
      </c>
      <c r="S2335" s="3" t="s">
        <v>4</v>
      </c>
      <c r="T2335" s="3" t="s">
        <v>2901</v>
      </c>
      <c r="U2335" s="3" t="s">
        <v>4</v>
      </c>
      <c r="V2335" s="3" t="s">
        <v>2928</v>
      </c>
      <c r="W2335" s="5">
        <v>0</v>
      </c>
      <c r="X2335" s="5">
        <v>1</v>
      </c>
      <c r="Y2335" s="5">
        <v>0</v>
      </c>
      <c r="Z2335" s="5">
        <v>2</v>
      </c>
      <c r="AA2335" s="5">
        <v>0</v>
      </c>
      <c r="AB2335" s="5">
        <v>0</v>
      </c>
      <c r="AC2335" s="5">
        <v>0</v>
      </c>
      <c r="AD2335" s="5">
        <v>0</v>
      </c>
      <c r="AE2335" s="2">
        <v>2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 t="s">
        <v>4</v>
      </c>
      <c r="AT2335" s="2" t="s">
        <v>4</v>
      </c>
    </row>
    <row r="2336" spans="1:46" x14ac:dyDescent="0.2">
      <c r="A2336" s="2">
        <v>1642671</v>
      </c>
      <c r="B2336" s="2">
        <v>833296</v>
      </c>
      <c r="C2336" s="7">
        <v>21.462570102737001</v>
      </c>
      <c r="D2336" s="7">
        <v>40.371911476624803</v>
      </c>
      <c r="E2336" s="19" t="s">
        <v>2927</v>
      </c>
      <c r="F2336" s="46">
        <f>INDEX(Δεδομένα!$P:$P,MATCH('2021'!E2336,Δεδομένα!$O:$O,0))</f>
        <v>71</v>
      </c>
      <c r="G2336" s="49" t="s">
        <v>2898</v>
      </c>
      <c r="H2336" s="51" t="str">
        <f>INDEX(Δεδομένα!B$1:B$51,MATCH('2021'!G2336,Δεδομένα!A$1:A$51,0))</f>
        <v>ΔΥΤΙΚΗΣ ΜΑΚΕΔΟΝΙΑΣ</v>
      </c>
      <c r="I2336" s="53">
        <f>INDEX(Δεδομένα!E$1:E$13,MATCH('2021'!H2336,Δεδομένα!D$1:D$13,0))</f>
        <v>4</v>
      </c>
      <c r="J2336" s="4">
        <v>44254</v>
      </c>
      <c r="K2336" s="3" t="s">
        <v>462</v>
      </c>
      <c r="L2336" s="17" t="str">
        <f t="shared" si="160"/>
        <v>27/02/2021 17:50</v>
      </c>
      <c r="M2336" s="4">
        <v>44254</v>
      </c>
      <c r="N2336" s="3" t="s">
        <v>799</v>
      </c>
      <c r="O2336" s="17" t="str">
        <f t="shared" si="161"/>
        <v>27/02/2021 19:06</v>
      </c>
      <c r="P2336" s="24">
        <f t="shared" si="162"/>
        <v>5.2777777775190771E-2</v>
      </c>
      <c r="Q2336" s="28">
        <v>0</v>
      </c>
      <c r="R2336" s="27">
        <f t="shared" si="163"/>
        <v>75.99999999627471</v>
      </c>
      <c r="S2336" s="3" t="s">
        <v>4</v>
      </c>
      <c r="T2336" s="3" t="s">
        <v>2901</v>
      </c>
      <c r="U2336" s="3" t="s">
        <v>4</v>
      </c>
      <c r="V2336" s="3" t="s">
        <v>2929</v>
      </c>
      <c r="W2336" s="5">
        <v>0</v>
      </c>
      <c r="X2336" s="5">
        <v>0</v>
      </c>
      <c r="Y2336" s="5">
        <v>0</v>
      </c>
      <c r="Z2336" s="5">
        <v>5</v>
      </c>
      <c r="AA2336" s="5">
        <v>0</v>
      </c>
      <c r="AB2336" s="5">
        <v>0</v>
      </c>
      <c r="AC2336" s="5">
        <v>0</v>
      </c>
      <c r="AD2336" s="5">
        <v>0</v>
      </c>
      <c r="AE2336" s="2">
        <v>2</v>
      </c>
      <c r="AF2336" s="2">
        <v>0</v>
      </c>
      <c r="AG2336" s="2">
        <v>0</v>
      </c>
      <c r="AH2336" s="2">
        <v>0</v>
      </c>
      <c r="AI2336" s="2">
        <v>0</v>
      </c>
      <c r="AJ2336" s="2">
        <v>1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 t="s">
        <v>4</v>
      </c>
      <c r="AT2336" s="2" t="s">
        <v>4</v>
      </c>
    </row>
    <row r="2337" spans="1:46" x14ac:dyDescent="0.2">
      <c r="A2337" s="2">
        <v>1642736</v>
      </c>
      <c r="B2337" s="2">
        <v>834139</v>
      </c>
      <c r="C2337" s="7">
        <v>21.274794941141</v>
      </c>
      <c r="D2337" s="7">
        <v>40.248187259999298</v>
      </c>
      <c r="E2337" s="19" t="s">
        <v>2927</v>
      </c>
      <c r="F2337" s="46">
        <f>INDEX(Δεδομένα!$P:$P,MATCH('2021'!E2337,Δεδομένα!$O:$O,0))</f>
        <v>71</v>
      </c>
      <c r="G2337" s="49" t="s">
        <v>2898</v>
      </c>
      <c r="H2337" s="51" t="str">
        <f>INDEX(Δεδομένα!B$1:B$51,MATCH('2021'!G2337,Δεδομένα!A$1:A$51,0))</f>
        <v>ΔΥΤΙΚΗΣ ΜΑΚΕΔΟΝΙΑΣ</v>
      </c>
      <c r="I2337" s="53">
        <f>INDEX(Δεδομένα!E$1:E$13,MATCH('2021'!H2337,Δεδομένα!D$1:D$13,0))</f>
        <v>4</v>
      </c>
      <c r="J2337" s="4">
        <v>44257</v>
      </c>
      <c r="K2337" s="3" t="s">
        <v>42</v>
      </c>
      <c r="L2337" s="17" t="str">
        <f t="shared" si="160"/>
        <v>02/03/2021 14:30</v>
      </c>
      <c r="M2337" s="4">
        <v>44257</v>
      </c>
      <c r="N2337" s="3" t="s">
        <v>267</v>
      </c>
      <c r="O2337" s="17" t="str">
        <f t="shared" si="161"/>
        <v>02/03/2021 17:30</v>
      </c>
      <c r="P2337" s="24">
        <f t="shared" si="162"/>
        <v>0.125</v>
      </c>
      <c r="Q2337" s="28">
        <v>0</v>
      </c>
      <c r="R2337" s="27">
        <f t="shared" si="163"/>
        <v>180</v>
      </c>
      <c r="S2337" s="3" t="s">
        <v>4</v>
      </c>
      <c r="T2337" s="3" t="s">
        <v>2901</v>
      </c>
      <c r="U2337" s="3" t="s">
        <v>4</v>
      </c>
      <c r="V2337" s="3" t="s">
        <v>2930</v>
      </c>
      <c r="W2337" s="5">
        <v>0</v>
      </c>
      <c r="X2337" s="5">
        <v>0</v>
      </c>
      <c r="Y2337" s="5">
        <v>0</v>
      </c>
      <c r="Z2337" s="5">
        <v>5</v>
      </c>
      <c r="AA2337" s="5">
        <v>0</v>
      </c>
      <c r="AB2337" s="5">
        <v>0</v>
      </c>
      <c r="AC2337" s="5">
        <v>0</v>
      </c>
      <c r="AD2337" s="5">
        <v>0</v>
      </c>
      <c r="AE2337" s="2">
        <v>4</v>
      </c>
      <c r="AF2337" s="2">
        <v>0</v>
      </c>
      <c r="AG2337" s="2">
        <v>0</v>
      </c>
      <c r="AH2337" s="2">
        <v>0</v>
      </c>
      <c r="AI2337" s="2">
        <v>0</v>
      </c>
      <c r="AJ2337" s="2">
        <v>2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 t="s">
        <v>4</v>
      </c>
      <c r="AT2337" s="2" t="s">
        <v>4</v>
      </c>
    </row>
    <row r="2338" spans="1:46" x14ac:dyDescent="0.2">
      <c r="A2338" s="2">
        <v>1642702</v>
      </c>
      <c r="B2338" s="2">
        <v>834225</v>
      </c>
      <c r="C2338" s="7">
        <v>21.391341982025899</v>
      </c>
      <c r="D2338" s="7">
        <v>40.2909882297349</v>
      </c>
      <c r="E2338" s="19" t="s">
        <v>2927</v>
      </c>
      <c r="F2338" s="46">
        <f>INDEX(Δεδομένα!$P:$P,MATCH('2021'!E2338,Δεδομένα!$O:$O,0))</f>
        <v>71</v>
      </c>
      <c r="G2338" s="49" t="s">
        <v>2898</v>
      </c>
      <c r="H2338" s="51" t="str">
        <f>INDEX(Δεδομένα!B$1:B$51,MATCH('2021'!G2338,Δεδομένα!A$1:A$51,0))</f>
        <v>ΔΥΤΙΚΗΣ ΜΑΚΕΔΟΝΙΑΣ</v>
      </c>
      <c r="I2338" s="53">
        <f>INDEX(Δεδομένα!E$1:E$13,MATCH('2021'!H2338,Δεδομένα!D$1:D$13,0))</f>
        <v>4</v>
      </c>
      <c r="J2338" s="4">
        <v>44257</v>
      </c>
      <c r="K2338" s="3" t="s">
        <v>79</v>
      </c>
      <c r="L2338" s="17" t="str">
        <f t="shared" si="160"/>
        <v>02/03/2021 19:10</v>
      </c>
      <c r="M2338" s="4">
        <v>44257</v>
      </c>
      <c r="N2338" s="3" t="s">
        <v>2226</v>
      </c>
      <c r="O2338" s="17" t="str">
        <f t="shared" si="161"/>
        <v>02/03/2021 21:34</v>
      </c>
      <c r="P2338" s="24">
        <f t="shared" si="162"/>
        <v>9.9999999998544808E-2</v>
      </c>
      <c r="Q2338" s="28">
        <v>0</v>
      </c>
      <c r="R2338" s="27">
        <f t="shared" si="163"/>
        <v>143.99999999790452</v>
      </c>
      <c r="S2338" s="3" t="s">
        <v>4</v>
      </c>
      <c r="T2338" s="3" t="s">
        <v>2901</v>
      </c>
      <c r="U2338" s="3" t="s">
        <v>4</v>
      </c>
      <c r="V2338" s="3" t="s">
        <v>2931</v>
      </c>
      <c r="W2338" s="5">
        <v>0</v>
      </c>
      <c r="X2338" s="5">
        <v>0</v>
      </c>
      <c r="Y2338" s="5">
        <v>0</v>
      </c>
      <c r="Z2338" s="5">
        <v>5</v>
      </c>
      <c r="AA2338" s="5">
        <v>0</v>
      </c>
      <c r="AB2338" s="5">
        <v>0</v>
      </c>
      <c r="AC2338" s="5">
        <v>0</v>
      </c>
      <c r="AD2338" s="5">
        <v>0</v>
      </c>
      <c r="AE2338" s="2">
        <v>4</v>
      </c>
      <c r="AF2338" s="2">
        <v>0</v>
      </c>
      <c r="AG2338" s="2">
        <v>0</v>
      </c>
      <c r="AH2338" s="2">
        <v>0</v>
      </c>
      <c r="AI2338" s="2">
        <v>0</v>
      </c>
      <c r="AJ2338" s="2">
        <v>2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 t="s">
        <v>4</v>
      </c>
      <c r="AT2338" s="2" t="s">
        <v>4</v>
      </c>
    </row>
    <row r="2339" spans="1:46" x14ac:dyDescent="0.2">
      <c r="A2339" s="2">
        <v>1642742</v>
      </c>
      <c r="B2339" s="2">
        <v>834420</v>
      </c>
      <c r="C2339" s="7">
        <v>21.1151296387713</v>
      </c>
      <c r="D2339" s="7">
        <v>40.313100408037997</v>
      </c>
      <c r="E2339" s="19" t="s">
        <v>2927</v>
      </c>
      <c r="F2339" s="46">
        <f>INDEX(Δεδομένα!$P:$P,MATCH('2021'!E2339,Δεδομένα!$O:$O,0))</f>
        <v>71</v>
      </c>
      <c r="G2339" s="49" t="s">
        <v>2898</v>
      </c>
      <c r="H2339" s="51" t="str">
        <f>INDEX(Δεδομένα!B$1:B$51,MATCH('2021'!G2339,Δεδομένα!A$1:A$51,0))</f>
        <v>ΔΥΤΙΚΗΣ ΜΑΚΕΔΟΝΙΑΣ</v>
      </c>
      <c r="I2339" s="53">
        <f>INDEX(Δεδομένα!E$1:E$13,MATCH('2021'!H2339,Δεδομένα!D$1:D$13,0))</f>
        <v>4</v>
      </c>
      <c r="J2339" s="4">
        <v>44258</v>
      </c>
      <c r="K2339" s="3" t="s">
        <v>670</v>
      </c>
      <c r="L2339" s="17" t="str">
        <f t="shared" si="160"/>
        <v>03/03/2021 14:04</v>
      </c>
      <c r="M2339" s="4">
        <v>44258</v>
      </c>
      <c r="N2339" s="3" t="s">
        <v>1204</v>
      </c>
      <c r="O2339" s="17" t="str">
        <f t="shared" si="161"/>
        <v>03/03/2021 21:11</v>
      </c>
      <c r="P2339" s="24">
        <f t="shared" si="162"/>
        <v>0.29652777778392192</v>
      </c>
      <c r="Q2339" s="28">
        <v>0</v>
      </c>
      <c r="R2339" s="27">
        <f t="shared" si="163"/>
        <v>427.00000000884756</v>
      </c>
      <c r="S2339" s="3" t="s">
        <v>4</v>
      </c>
      <c r="T2339" s="3" t="s">
        <v>2901</v>
      </c>
      <c r="U2339" s="3" t="s">
        <v>4</v>
      </c>
      <c r="V2339" s="3" t="s">
        <v>2932</v>
      </c>
      <c r="W2339" s="5">
        <v>0</v>
      </c>
      <c r="X2339" s="5">
        <v>10</v>
      </c>
      <c r="Y2339" s="5">
        <v>0</v>
      </c>
      <c r="Z2339" s="5">
        <v>20</v>
      </c>
      <c r="AA2339" s="5">
        <v>0</v>
      </c>
      <c r="AB2339" s="5">
        <v>0</v>
      </c>
      <c r="AC2339" s="5">
        <v>0</v>
      </c>
      <c r="AD2339" s="5">
        <v>0</v>
      </c>
      <c r="AE2339" s="2">
        <v>21</v>
      </c>
      <c r="AF2339" s="2">
        <v>0</v>
      </c>
      <c r="AG2339" s="2">
        <v>0</v>
      </c>
      <c r="AH2339" s="2">
        <v>0</v>
      </c>
      <c r="AI2339" s="2">
        <v>0</v>
      </c>
      <c r="AJ2339" s="2">
        <v>9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 t="s">
        <v>4</v>
      </c>
      <c r="AT2339" s="2" t="s">
        <v>4</v>
      </c>
    </row>
    <row r="2340" spans="1:46" x14ac:dyDescent="0.2">
      <c r="A2340" s="2">
        <v>1643724</v>
      </c>
      <c r="B2340" s="2">
        <v>835296</v>
      </c>
      <c r="C2340" s="7">
        <v>21.4159729026637</v>
      </c>
      <c r="D2340" s="7">
        <v>40.293114071319501</v>
      </c>
      <c r="E2340" s="19" t="s">
        <v>2927</v>
      </c>
      <c r="F2340" s="46">
        <f>INDEX(Δεδομένα!$P:$P,MATCH('2021'!E2340,Δεδομένα!$O:$O,0))</f>
        <v>71</v>
      </c>
      <c r="G2340" s="49" t="s">
        <v>2898</v>
      </c>
      <c r="H2340" s="51" t="str">
        <f>INDEX(Δεδομένα!B$1:B$51,MATCH('2021'!G2340,Δεδομένα!A$1:A$51,0))</f>
        <v>ΔΥΤΙΚΗΣ ΜΑΚΕΔΟΝΙΑΣ</v>
      </c>
      <c r="I2340" s="53">
        <f>INDEX(Δεδομένα!E$1:E$13,MATCH('2021'!H2340,Δεδομένα!D$1:D$13,0))</f>
        <v>4</v>
      </c>
      <c r="J2340" s="4">
        <v>44260</v>
      </c>
      <c r="K2340" s="3" t="s">
        <v>502</v>
      </c>
      <c r="L2340" s="17" t="str">
        <f t="shared" si="160"/>
        <v>05/03/2021 19:30</v>
      </c>
      <c r="M2340" s="4">
        <v>44260</v>
      </c>
      <c r="N2340" s="3" t="s">
        <v>2398</v>
      </c>
      <c r="O2340" s="17" t="str">
        <f t="shared" si="161"/>
        <v>05/03/2021 21:19</v>
      </c>
      <c r="P2340" s="24">
        <f t="shared" si="162"/>
        <v>7.5694444443797693E-2</v>
      </c>
      <c r="Q2340" s="28">
        <v>0</v>
      </c>
      <c r="R2340" s="27">
        <f t="shared" si="163"/>
        <v>108.99999999906868</v>
      </c>
      <c r="S2340" s="3" t="s">
        <v>4</v>
      </c>
      <c r="T2340" s="3" t="s">
        <v>2901</v>
      </c>
      <c r="U2340" s="3" t="s">
        <v>4</v>
      </c>
      <c r="V2340" s="3" t="s">
        <v>1833</v>
      </c>
      <c r="W2340" s="5">
        <v>0</v>
      </c>
      <c r="X2340" s="5">
        <v>0</v>
      </c>
      <c r="Y2340" s="5">
        <v>0</v>
      </c>
      <c r="Z2340" s="5">
        <v>5</v>
      </c>
      <c r="AA2340" s="5">
        <v>0</v>
      </c>
      <c r="AB2340" s="5">
        <v>0</v>
      </c>
      <c r="AC2340" s="5">
        <v>0</v>
      </c>
      <c r="AD2340" s="5">
        <v>0</v>
      </c>
      <c r="AE2340" s="2">
        <v>4</v>
      </c>
      <c r="AF2340" s="2">
        <v>0</v>
      </c>
      <c r="AG2340" s="2">
        <v>0</v>
      </c>
      <c r="AH2340" s="2">
        <v>0</v>
      </c>
      <c r="AI2340" s="2">
        <v>0</v>
      </c>
      <c r="AJ2340" s="2">
        <v>2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 t="s">
        <v>4</v>
      </c>
      <c r="AT2340" s="2" t="s">
        <v>4</v>
      </c>
    </row>
    <row r="2341" spans="1:46" x14ac:dyDescent="0.2">
      <c r="A2341" s="2">
        <v>1643751</v>
      </c>
      <c r="B2341" s="2">
        <v>835266</v>
      </c>
      <c r="C2341" s="7">
        <v>21.3725489334252</v>
      </c>
      <c r="D2341" s="7">
        <v>40.357788250593501</v>
      </c>
      <c r="E2341" s="19" t="s">
        <v>2927</v>
      </c>
      <c r="F2341" s="46">
        <f>INDEX(Δεδομένα!$P:$P,MATCH('2021'!E2341,Δεδομένα!$O:$O,0))</f>
        <v>71</v>
      </c>
      <c r="G2341" s="49" t="s">
        <v>2898</v>
      </c>
      <c r="H2341" s="51" t="str">
        <f>INDEX(Δεδομένα!B$1:B$51,MATCH('2021'!G2341,Δεδομένα!A$1:A$51,0))</f>
        <v>ΔΥΤΙΚΗΣ ΜΑΚΕΔΟΝΙΑΣ</v>
      </c>
      <c r="I2341" s="53">
        <f>INDEX(Δεδομένα!E$1:E$13,MATCH('2021'!H2341,Δεδομένα!D$1:D$13,0))</f>
        <v>4</v>
      </c>
      <c r="J2341" s="4">
        <v>44260</v>
      </c>
      <c r="K2341" s="3" t="s">
        <v>1261</v>
      </c>
      <c r="L2341" s="17" t="str">
        <f t="shared" si="160"/>
        <v>05/03/2021 21:07</v>
      </c>
      <c r="M2341" s="4">
        <v>44260</v>
      </c>
      <c r="N2341" s="3" t="s">
        <v>2933</v>
      </c>
      <c r="O2341" s="17" t="str">
        <f t="shared" si="161"/>
        <v>05/03/2021 21:54</v>
      </c>
      <c r="P2341" s="24">
        <f t="shared" si="162"/>
        <v>3.2638888886140194E-2</v>
      </c>
      <c r="Q2341" s="28">
        <v>0</v>
      </c>
      <c r="R2341" s="27">
        <f t="shared" si="163"/>
        <v>46.999999996041879</v>
      </c>
      <c r="S2341" s="3" t="s">
        <v>4</v>
      </c>
      <c r="T2341" s="3" t="s">
        <v>2901</v>
      </c>
      <c r="U2341" s="3" t="s">
        <v>4</v>
      </c>
      <c r="V2341" s="3" t="s">
        <v>2934</v>
      </c>
      <c r="W2341" s="5">
        <v>0</v>
      </c>
      <c r="X2341" s="5">
        <v>0</v>
      </c>
      <c r="Y2341" s="5">
        <v>0</v>
      </c>
      <c r="Z2341" s="5">
        <v>2</v>
      </c>
      <c r="AA2341" s="5">
        <v>0</v>
      </c>
      <c r="AB2341" s="5">
        <v>0</v>
      </c>
      <c r="AC2341" s="5">
        <v>0</v>
      </c>
      <c r="AD2341" s="5">
        <v>0</v>
      </c>
      <c r="AE2341" s="2">
        <v>4</v>
      </c>
      <c r="AF2341" s="2">
        <v>0</v>
      </c>
      <c r="AG2341" s="2">
        <v>0</v>
      </c>
      <c r="AH2341" s="2">
        <v>0</v>
      </c>
      <c r="AI2341" s="2">
        <v>0</v>
      </c>
      <c r="AJ2341" s="2">
        <v>2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 t="s">
        <v>4</v>
      </c>
      <c r="AT2341" s="2" t="s">
        <v>4</v>
      </c>
    </row>
    <row r="2342" spans="1:46" x14ac:dyDescent="0.2">
      <c r="A2342" s="2">
        <v>1643790</v>
      </c>
      <c r="B2342" s="2">
        <v>835890</v>
      </c>
      <c r="C2342" s="7">
        <v>21.445914050355501</v>
      </c>
      <c r="D2342" s="7">
        <v>40.294554532176299</v>
      </c>
      <c r="E2342" s="19" t="s">
        <v>2927</v>
      </c>
      <c r="F2342" s="46">
        <f>INDEX(Δεδομένα!$P:$P,MATCH('2021'!E2342,Δεδομένα!$O:$O,0))</f>
        <v>71</v>
      </c>
      <c r="G2342" s="49" t="s">
        <v>2898</v>
      </c>
      <c r="H2342" s="51" t="str">
        <f>INDEX(Δεδομένα!B$1:B$51,MATCH('2021'!G2342,Δεδομένα!A$1:A$51,0))</f>
        <v>ΔΥΤΙΚΗΣ ΜΑΚΕΔΟΝΙΑΣ</v>
      </c>
      <c r="I2342" s="53">
        <f>INDEX(Δεδομένα!E$1:E$13,MATCH('2021'!H2342,Δεδομένα!D$1:D$13,0))</f>
        <v>4</v>
      </c>
      <c r="J2342" s="4">
        <v>44262</v>
      </c>
      <c r="K2342" s="3" t="s">
        <v>1937</v>
      </c>
      <c r="L2342" s="17" t="str">
        <f t="shared" si="160"/>
        <v>07/03/2021 19:19</v>
      </c>
      <c r="M2342" s="4">
        <v>44262</v>
      </c>
      <c r="N2342" s="3" t="s">
        <v>1624</v>
      </c>
      <c r="O2342" s="17" t="str">
        <f t="shared" si="161"/>
        <v>07/03/2021 19:52</v>
      </c>
      <c r="P2342" s="24">
        <f t="shared" si="162"/>
        <v>2.2916666668606922E-2</v>
      </c>
      <c r="Q2342" s="28">
        <v>0</v>
      </c>
      <c r="R2342" s="27">
        <f t="shared" si="163"/>
        <v>33.000000002793968</v>
      </c>
      <c r="S2342" s="3" t="s">
        <v>4</v>
      </c>
      <c r="T2342" s="3" t="s">
        <v>2901</v>
      </c>
      <c r="U2342" s="3" t="s">
        <v>2935</v>
      </c>
      <c r="V2342" s="3" t="s">
        <v>2935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2</v>
      </c>
      <c r="AC2342" s="5">
        <v>3</v>
      </c>
      <c r="AD2342" s="5">
        <v>0</v>
      </c>
      <c r="AE2342" s="2">
        <v>2</v>
      </c>
      <c r="AF2342" s="2">
        <v>0</v>
      </c>
      <c r="AG2342" s="2">
        <v>0</v>
      </c>
      <c r="AH2342" s="2">
        <v>0</v>
      </c>
      <c r="AI2342" s="2">
        <v>0</v>
      </c>
      <c r="AJ2342" s="2">
        <v>1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 t="s">
        <v>4</v>
      </c>
      <c r="AT2342" s="2" t="s">
        <v>4</v>
      </c>
    </row>
    <row r="2343" spans="1:46" x14ac:dyDescent="0.2">
      <c r="A2343" s="2">
        <v>1652111</v>
      </c>
      <c r="B2343" s="2">
        <v>838639</v>
      </c>
      <c r="C2343" s="7">
        <v>21.4974040985107</v>
      </c>
      <c r="D2343" s="7">
        <v>40.380203247070298</v>
      </c>
      <c r="E2343" s="19" t="s">
        <v>2927</v>
      </c>
      <c r="F2343" s="46">
        <f>INDEX(Δεδομένα!$P:$P,MATCH('2021'!E2343,Δεδομένα!$O:$O,0))</f>
        <v>71</v>
      </c>
      <c r="G2343" s="49" t="s">
        <v>2898</v>
      </c>
      <c r="H2343" s="51" t="str">
        <f>INDEX(Δεδομένα!B$1:B$51,MATCH('2021'!G2343,Δεδομένα!A$1:A$51,0))</f>
        <v>ΔΥΤΙΚΗΣ ΜΑΚΕΔΟΝΙΑΣ</v>
      </c>
      <c r="I2343" s="53">
        <f>INDEX(Δεδομένα!E$1:E$13,MATCH('2021'!H2343,Δεδομένα!D$1:D$13,0))</f>
        <v>4</v>
      </c>
      <c r="J2343" s="4">
        <v>44272</v>
      </c>
      <c r="K2343" s="3" t="s">
        <v>918</v>
      </c>
      <c r="L2343" s="17" t="str">
        <f t="shared" si="160"/>
        <v>17/03/2021 17:19</v>
      </c>
      <c r="M2343" s="4">
        <v>44272</v>
      </c>
      <c r="N2343" s="3" t="s">
        <v>234</v>
      </c>
      <c r="O2343" s="17" t="str">
        <f t="shared" si="161"/>
        <v>17/03/2021 18:39</v>
      </c>
      <c r="P2343" s="24">
        <f t="shared" si="162"/>
        <v>5.5555555554747116E-2</v>
      </c>
      <c r="Q2343" s="28">
        <v>0</v>
      </c>
      <c r="R2343" s="27">
        <f t="shared" si="163"/>
        <v>79.999999998835847</v>
      </c>
      <c r="S2343" s="3" t="s">
        <v>4</v>
      </c>
      <c r="T2343" s="3" t="s">
        <v>2901</v>
      </c>
      <c r="U2343" s="3" t="s">
        <v>4</v>
      </c>
      <c r="V2343" s="3" t="s">
        <v>2936</v>
      </c>
      <c r="W2343" s="5">
        <v>0</v>
      </c>
      <c r="X2343" s="5">
        <v>0</v>
      </c>
      <c r="Y2343" s="5">
        <v>0</v>
      </c>
      <c r="Z2343" s="5">
        <v>1</v>
      </c>
      <c r="AA2343" s="5">
        <v>0</v>
      </c>
      <c r="AB2343" s="5">
        <v>0</v>
      </c>
      <c r="AC2343" s="5">
        <v>0</v>
      </c>
      <c r="AD2343" s="5">
        <v>0</v>
      </c>
      <c r="AE2343" s="2">
        <v>2</v>
      </c>
      <c r="AF2343" s="2">
        <v>0</v>
      </c>
      <c r="AG2343" s="2">
        <v>0</v>
      </c>
      <c r="AH2343" s="2">
        <v>0</v>
      </c>
      <c r="AI2343" s="2">
        <v>0</v>
      </c>
      <c r="AJ2343" s="2">
        <v>1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 t="s">
        <v>4</v>
      </c>
      <c r="AT2343" s="2" t="s">
        <v>4</v>
      </c>
    </row>
    <row r="2344" spans="1:46" x14ac:dyDescent="0.2">
      <c r="A2344" s="2">
        <v>1652096</v>
      </c>
      <c r="B2344" s="2">
        <v>838680</v>
      </c>
      <c r="C2344" s="7">
        <v>21.212997436523398</v>
      </c>
      <c r="D2344" s="7">
        <v>40.2499389648438</v>
      </c>
      <c r="E2344" s="19" t="s">
        <v>2927</v>
      </c>
      <c r="F2344" s="46">
        <f>INDEX(Δεδομένα!$P:$P,MATCH('2021'!E2344,Δεδομένα!$O:$O,0))</f>
        <v>71</v>
      </c>
      <c r="G2344" s="49" t="s">
        <v>2898</v>
      </c>
      <c r="H2344" s="51" t="str">
        <f>INDEX(Δεδομένα!B$1:B$51,MATCH('2021'!G2344,Δεδομένα!A$1:A$51,0))</f>
        <v>ΔΥΤΙΚΗΣ ΜΑΚΕΔΟΝΙΑΣ</v>
      </c>
      <c r="I2344" s="53">
        <f>INDEX(Δεδομένα!E$1:E$13,MATCH('2021'!H2344,Δεδομένα!D$1:D$13,0))</f>
        <v>4</v>
      </c>
      <c r="J2344" s="4">
        <v>44272</v>
      </c>
      <c r="K2344" s="3" t="s">
        <v>342</v>
      </c>
      <c r="L2344" s="17" t="str">
        <f t="shared" si="160"/>
        <v>17/03/2021 19:07</v>
      </c>
      <c r="M2344" s="4">
        <v>44272</v>
      </c>
      <c r="N2344" s="3" t="s">
        <v>1345</v>
      </c>
      <c r="O2344" s="17" t="str">
        <f t="shared" si="161"/>
        <v>17/03/2021 23:00</v>
      </c>
      <c r="P2344" s="24">
        <f t="shared" si="162"/>
        <v>0.16180555555911269</v>
      </c>
      <c r="Q2344" s="28">
        <v>0</v>
      </c>
      <c r="R2344" s="27">
        <f t="shared" si="163"/>
        <v>233.00000000512227</v>
      </c>
      <c r="S2344" s="3" t="s">
        <v>4</v>
      </c>
      <c r="T2344" s="3" t="s">
        <v>2901</v>
      </c>
      <c r="U2344" s="3" t="s">
        <v>4</v>
      </c>
      <c r="V2344" s="3" t="s">
        <v>2937</v>
      </c>
      <c r="W2344" s="5">
        <v>0</v>
      </c>
      <c r="X2344" s="5">
        <v>4</v>
      </c>
      <c r="Y2344" s="5">
        <v>0</v>
      </c>
      <c r="Z2344" s="5">
        <v>4</v>
      </c>
      <c r="AA2344" s="5">
        <v>0</v>
      </c>
      <c r="AB2344" s="5">
        <v>0</v>
      </c>
      <c r="AC2344" s="5">
        <v>0</v>
      </c>
      <c r="AD2344" s="5">
        <v>0</v>
      </c>
      <c r="AE2344" s="2">
        <v>7</v>
      </c>
      <c r="AF2344" s="2">
        <v>0</v>
      </c>
      <c r="AG2344" s="2">
        <v>0</v>
      </c>
      <c r="AH2344" s="2">
        <v>0</v>
      </c>
      <c r="AI2344" s="2">
        <v>0</v>
      </c>
      <c r="AJ2344" s="2">
        <v>3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 t="s">
        <v>4</v>
      </c>
      <c r="AT2344" s="2" t="s">
        <v>4</v>
      </c>
    </row>
    <row r="2345" spans="1:46" x14ac:dyDescent="0.2">
      <c r="A2345" s="2">
        <v>1652143</v>
      </c>
      <c r="B2345" s="2">
        <v>838929</v>
      </c>
      <c r="C2345" s="7">
        <v>21.346710794364299</v>
      </c>
      <c r="D2345" s="7">
        <v>40.381876987009903</v>
      </c>
      <c r="E2345" s="19" t="s">
        <v>2927</v>
      </c>
      <c r="F2345" s="46">
        <f>INDEX(Δεδομένα!$P:$P,MATCH('2021'!E2345,Δεδομένα!$O:$O,0))</f>
        <v>71</v>
      </c>
      <c r="G2345" s="49" t="s">
        <v>2898</v>
      </c>
      <c r="H2345" s="51" t="str">
        <f>INDEX(Δεδομένα!B$1:B$51,MATCH('2021'!G2345,Δεδομένα!A$1:A$51,0))</f>
        <v>ΔΥΤΙΚΗΣ ΜΑΚΕΔΟΝΙΑΣ</v>
      </c>
      <c r="I2345" s="53">
        <f>INDEX(Δεδομένα!E$1:E$13,MATCH('2021'!H2345,Δεδομένα!D$1:D$13,0))</f>
        <v>4</v>
      </c>
      <c r="J2345" s="4">
        <v>44273</v>
      </c>
      <c r="K2345" s="3" t="s">
        <v>590</v>
      </c>
      <c r="L2345" s="17" t="str">
        <f t="shared" si="160"/>
        <v>18/03/2021 15:25</v>
      </c>
      <c r="M2345" s="4">
        <v>44273</v>
      </c>
      <c r="N2345" s="3" t="s">
        <v>510</v>
      </c>
      <c r="O2345" s="17" t="str">
        <f t="shared" si="161"/>
        <v>18/03/2021 17:20</v>
      </c>
      <c r="P2345" s="24">
        <f t="shared" si="162"/>
        <v>7.9861111109494232E-2</v>
      </c>
      <c r="Q2345" s="28">
        <v>0</v>
      </c>
      <c r="R2345" s="27">
        <f t="shared" si="163"/>
        <v>114.99999999767169</v>
      </c>
      <c r="S2345" s="3" t="s">
        <v>4</v>
      </c>
      <c r="T2345" s="3" t="s">
        <v>2901</v>
      </c>
      <c r="U2345" s="3" t="s">
        <v>4</v>
      </c>
      <c r="V2345" s="3" t="s">
        <v>2938</v>
      </c>
      <c r="W2345" s="5">
        <v>0</v>
      </c>
      <c r="X2345" s="5">
        <v>0</v>
      </c>
      <c r="Y2345" s="5">
        <v>0</v>
      </c>
      <c r="Z2345" s="5">
        <v>4</v>
      </c>
      <c r="AA2345" s="5">
        <v>0</v>
      </c>
      <c r="AB2345" s="5">
        <v>3</v>
      </c>
      <c r="AC2345" s="5">
        <v>0</v>
      </c>
      <c r="AD2345" s="5">
        <v>0</v>
      </c>
      <c r="AE2345" s="2">
        <v>2</v>
      </c>
      <c r="AF2345" s="2">
        <v>0</v>
      </c>
      <c r="AG2345" s="2">
        <v>0</v>
      </c>
      <c r="AH2345" s="2">
        <v>0</v>
      </c>
      <c r="AI2345" s="2">
        <v>0</v>
      </c>
      <c r="AJ2345" s="2">
        <v>1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 t="s">
        <v>4</v>
      </c>
      <c r="AT2345" s="2" t="s">
        <v>4</v>
      </c>
    </row>
    <row r="2346" spans="1:46" x14ac:dyDescent="0.2">
      <c r="A2346" s="2">
        <v>1652169</v>
      </c>
      <c r="B2346" s="2">
        <v>840716</v>
      </c>
      <c r="C2346" s="7">
        <v>21.5199774946548</v>
      </c>
      <c r="D2346" s="7">
        <v>40.343432805216999</v>
      </c>
      <c r="E2346" s="19" t="s">
        <v>2927</v>
      </c>
      <c r="F2346" s="46">
        <f>INDEX(Δεδομένα!$P:$P,MATCH('2021'!E2346,Δεδομένα!$O:$O,0))</f>
        <v>71</v>
      </c>
      <c r="G2346" s="49" t="s">
        <v>2898</v>
      </c>
      <c r="H2346" s="51" t="str">
        <f>INDEX(Δεδομένα!B$1:B$51,MATCH('2021'!G2346,Δεδομένα!A$1:A$51,0))</f>
        <v>ΔΥΤΙΚΗΣ ΜΑΚΕΔΟΝΙΑΣ</v>
      </c>
      <c r="I2346" s="53">
        <f>INDEX(Δεδομένα!E$1:E$13,MATCH('2021'!H2346,Δεδομένα!D$1:D$13,0))</f>
        <v>4</v>
      </c>
      <c r="J2346" s="4">
        <v>44282</v>
      </c>
      <c r="K2346" s="3" t="s">
        <v>555</v>
      </c>
      <c r="L2346" s="17" t="str">
        <f t="shared" si="160"/>
        <v>27/03/2021 13:30</v>
      </c>
      <c r="M2346" s="4">
        <v>44282</v>
      </c>
      <c r="N2346" s="3" t="s">
        <v>566</v>
      </c>
      <c r="O2346" s="17" t="str">
        <f t="shared" si="161"/>
        <v>27/03/2021 18:40</v>
      </c>
      <c r="P2346" s="24">
        <f t="shared" si="162"/>
        <v>0.21527777778101154</v>
      </c>
      <c r="Q2346" s="28">
        <v>0</v>
      </c>
      <c r="R2346" s="27">
        <f t="shared" si="163"/>
        <v>310.00000000465661</v>
      </c>
      <c r="S2346" s="3" t="s">
        <v>4</v>
      </c>
      <c r="T2346" s="3" t="s">
        <v>2901</v>
      </c>
      <c r="U2346" s="3" t="s">
        <v>4</v>
      </c>
      <c r="V2346" s="3" t="s">
        <v>2939</v>
      </c>
      <c r="W2346" s="5">
        <v>0</v>
      </c>
      <c r="X2346" s="5">
        <v>0</v>
      </c>
      <c r="Y2346" s="5">
        <v>0</v>
      </c>
      <c r="Z2346" s="5">
        <v>8</v>
      </c>
      <c r="AA2346" s="5">
        <v>0</v>
      </c>
      <c r="AB2346" s="5">
        <v>0</v>
      </c>
      <c r="AC2346" s="5">
        <v>0</v>
      </c>
      <c r="AD2346" s="5">
        <v>0</v>
      </c>
      <c r="AE2346" s="2">
        <v>12</v>
      </c>
      <c r="AF2346" s="2">
        <v>0</v>
      </c>
      <c r="AG2346" s="2">
        <v>0</v>
      </c>
      <c r="AH2346" s="2">
        <v>0</v>
      </c>
      <c r="AI2346" s="2">
        <v>0</v>
      </c>
      <c r="AJ2346" s="2">
        <v>4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 t="s">
        <v>4</v>
      </c>
      <c r="AT2346" s="2" t="s">
        <v>4</v>
      </c>
    </row>
    <row r="2347" spans="1:46" x14ac:dyDescent="0.2">
      <c r="A2347" s="2">
        <v>1652174</v>
      </c>
      <c r="B2347" s="2">
        <v>840813</v>
      </c>
      <c r="C2347" s="7">
        <v>21.3575682016717</v>
      </c>
      <c r="D2347" s="7">
        <v>40.363193127760198</v>
      </c>
      <c r="E2347" s="19" t="s">
        <v>2927</v>
      </c>
      <c r="F2347" s="46">
        <f>INDEX(Δεδομένα!$P:$P,MATCH('2021'!E2347,Δεδομένα!$O:$O,0))</f>
        <v>71</v>
      </c>
      <c r="G2347" s="49" t="s">
        <v>2898</v>
      </c>
      <c r="H2347" s="51" t="str">
        <f>INDEX(Δεδομένα!B$1:B$51,MATCH('2021'!G2347,Δεδομένα!A$1:A$51,0))</f>
        <v>ΔΥΤΙΚΗΣ ΜΑΚΕΔΟΝΙΑΣ</v>
      </c>
      <c r="I2347" s="53">
        <f>INDEX(Δεδομένα!E$1:E$13,MATCH('2021'!H2347,Δεδομένα!D$1:D$13,0))</f>
        <v>4</v>
      </c>
      <c r="J2347" s="4">
        <v>44282</v>
      </c>
      <c r="K2347" s="3" t="s">
        <v>502</v>
      </c>
      <c r="L2347" s="17" t="str">
        <f t="shared" si="160"/>
        <v>27/03/2021 19:30</v>
      </c>
      <c r="M2347" s="4">
        <v>44282</v>
      </c>
      <c r="N2347" s="3" t="s">
        <v>147</v>
      </c>
      <c r="O2347" s="17" t="str">
        <f t="shared" si="161"/>
        <v>27/03/2021 20:00</v>
      </c>
      <c r="P2347" s="24">
        <f t="shared" si="162"/>
        <v>2.0833333335758653E-2</v>
      </c>
      <c r="Q2347" s="28">
        <v>0</v>
      </c>
      <c r="R2347" s="27">
        <f t="shared" si="163"/>
        <v>30.00000000349246</v>
      </c>
      <c r="S2347" s="3" t="s">
        <v>4</v>
      </c>
      <c r="T2347" s="3" t="s">
        <v>2901</v>
      </c>
      <c r="U2347" s="3" t="s">
        <v>4</v>
      </c>
      <c r="V2347" s="3" t="s">
        <v>2940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8</v>
      </c>
      <c r="AC2347" s="5">
        <v>0</v>
      </c>
      <c r="AD2347" s="5">
        <v>0</v>
      </c>
      <c r="AE2347" s="2">
        <v>2</v>
      </c>
      <c r="AF2347" s="2">
        <v>0</v>
      </c>
      <c r="AG2347" s="2">
        <v>0</v>
      </c>
      <c r="AH2347" s="2">
        <v>0</v>
      </c>
      <c r="AI2347" s="2">
        <v>0</v>
      </c>
      <c r="AJ2347" s="2">
        <v>1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 t="s">
        <v>4</v>
      </c>
      <c r="AT2347" s="2" t="s">
        <v>4</v>
      </c>
    </row>
    <row r="2348" spans="1:46" x14ac:dyDescent="0.2">
      <c r="A2348" s="2">
        <v>1652250</v>
      </c>
      <c r="B2348" s="2">
        <v>841153</v>
      </c>
      <c r="C2348" s="7">
        <v>21.534868985549998</v>
      </c>
      <c r="D2348" s="7">
        <v>40.355174894025602</v>
      </c>
      <c r="E2348" s="19" t="s">
        <v>2927</v>
      </c>
      <c r="F2348" s="46">
        <f>INDEX(Δεδομένα!$P:$P,MATCH('2021'!E2348,Δεδομένα!$O:$O,0))</f>
        <v>71</v>
      </c>
      <c r="G2348" s="49" t="s">
        <v>2898</v>
      </c>
      <c r="H2348" s="51" t="str">
        <f>INDEX(Δεδομένα!B$1:B$51,MATCH('2021'!G2348,Δεδομένα!A$1:A$51,0))</f>
        <v>ΔΥΤΙΚΗΣ ΜΑΚΕΔΟΝΙΑΣ</v>
      </c>
      <c r="I2348" s="53">
        <f>INDEX(Δεδομένα!E$1:E$13,MATCH('2021'!H2348,Δεδομένα!D$1:D$13,0))</f>
        <v>4</v>
      </c>
      <c r="J2348" s="4">
        <v>44283</v>
      </c>
      <c r="K2348" s="3" t="s">
        <v>524</v>
      </c>
      <c r="L2348" s="17" t="str">
        <f t="shared" ref="L2348:L2397" si="164">_xlfn.CONCAT(TEXT(J2348,"ηη/μμ/εεε")," ",TEXT(K2348,"ωω:λλ"))</f>
        <v>28/03/2021 20:40</v>
      </c>
      <c r="M2348" s="4">
        <v>44283</v>
      </c>
      <c r="N2348" s="3" t="s">
        <v>97</v>
      </c>
      <c r="O2348" s="17" t="str">
        <f t="shared" ref="O2348:O2397" si="165">_xlfn.CONCAT(TEXT(M2348,"ηη/μμ/εεε")," ",TEXT(N2348,"ωω:λλ"))</f>
        <v>28/03/2021 22:30</v>
      </c>
      <c r="P2348" s="24">
        <f t="shared" ref="P2348:P2397" si="166">O2348-L2348</f>
        <v>7.6388888890505768E-2</v>
      </c>
      <c r="Q2348" s="28">
        <v>0</v>
      </c>
      <c r="R2348" s="27">
        <f t="shared" ref="R2348:R2397" si="167">P2348*(24*60)</f>
        <v>110.00000000232831</v>
      </c>
      <c r="S2348" s="3" t="s">
        <v>4</v>
      </c>
      <c r="T2348" s="3" t="s">
        <v>2901</v>
      </c>
      <c r="U2348" s="3" t="s">
        <v>4</v>
      </c>
      <c r="V2348" s="3" t="s">
        <v>2939</v>
      </c>
      <c r="W2348" s="5">
        <v>0</v>
      </c>
      <c r="X2348" s="5">
        <v>0</v>
      </c>
      <c r="Y2348" s="5">
        <v>0</v>
      </c>
      <c r="Z2348" s="5">
        <v>2</v>
      </c>
      <c r="AA2348" s="5">
        <v>0</v>
      </c>
      <c r="AB2348" s="5">
        <v>0</v>
      </c>
      <c r="AC2348" s="5">
        <v>0</v>
      </c>
      <c r="AD2348" s="5">
        <v>0</v>
      </c>
      <c r="AE2348" s="2">
        <v>9</v>
      </c>
      <c r="AF2348" s="2">
        <v>0</v>
      </c>
      <c r="AG2348" s="2">
        <v>0</v>
      </c>
      <c r="AH2348" s="2">
        <v>0</v>
      </c>
      <c r="AI2348" s="2">
        <v>0</v>
      </c>
      <c r="AJ2348" s="2">
        <v>3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 t="s">
        <v>4</v>
      </c>
      <c r="AT2348" s="2" t="s">
        <v>4</v>
      </c>
    </row>
    <row r="2349" spans="1:46" x14ac:dyDescent="0.2">
      <c r="A2349" s="2">
        <v>1652262</v>
      </c>
      <c r="B2349" s="2">
        <v>842131</v>
      </c>
      <c r="C2349" s="7">
        <v>21.449467213668399</v>
      </c>
      <c r="D2349" s="7">
        <v>40.359945810500101</v>
      </c>
      <c r="E2349" s="19" t="s">
        <v>2927</v>
      </c>
      <c r="F2349" s="46">
        <f>INDEX(Δεδομένα!$P:$P,MATCH('2021'!E2349,Δεδομένα!$O:$O,0))</f>
        <v>71</v>
      </c>
      <c r="G2349" s="49" t="s">
        <v>2898</v>
      </c>
      <c r="H2349" s="51" t="str">
        <f>INDEX(Δεδομένα!B$1:B$51,MATCH('2021'!G2349,Δεδομένα!A$1:A$51,0))</f>
        <v>ΔΥΤΙΚΗΣ ΜΑΚΕΔΟΝΙΑΣ</v>
      </c>
      <c r="I2349" s="53">
        <f>INDEX(Δεδομένα!E$1:E$13,MATCH('2021'!H2349,Δεδομένα!D$1:D$13,0))</f>
        <v>4</v>
      </c>
      <c r="J2349" s="4">
        <v>44287</v>
      </c>
      <c r="K2349" s="3" t="s">
        <v>716</v>
      </c>
      <c r="L2349" s="17" t="str">
        <f t="shared" si="164"/>
        <v>01/04/2021 17:36</v>
      </c>
      <c r="M2349" s="4">
        <v>44287</v>
      </c>
      <c r="N2349" s="3" t="s">
        <v>17</v>
      </c>
      <c r="O2349" s="17" t="str">
        <f t="shared" si="165"/>
        <v>01/04/2021 18:00</v>
      </c>
      <c r="P2349" s="24">
        <f t="shared" si="166"/>
        <v>1.6666666670062114E-2</v>
      </c>
      <c r="Q2349" s="28">
        <v>0</v>
      </c>
      <c r="R2349" s="27">
        <f t="shared" si="167"/>
        <v>24.000000004889444</v>
      </c>
      <c r="S2349" s="3" t="s">
        <v>4</v>
      </c>
      <c r="T2349" s="3" t="s">
        <v>2901</v>
      </c>
      <c r="U2349" s="3" t="s">
        <v>4</v>
      </c>
      <c r="V2349" s="3" t="s">
        <v>2929</v>
      </c>
      <c r="W2349" s="5">
        <v>0</v>
      </c>
      <c r="X2349" s="5">
        <v>0</v>
      </c>
      <c r="Y2349" s="5">
        <v>0</v>
      </c>
      <c r="Z2349" s="5">
        <v>1</v>
      </c>
      <c r="AA2349" s="5">
        <v>0</v>
      </c>
      <c r="AB2349" s="5">
        <v>0</v>
      </c>
      <c r="AC2349" s="5">
        <v>2</v>
      </c>
      <c r="AD2349" s="5">
        <v>0</v>
      </c>
      <c r="AE2349" s="2">
        <v>2</v>
      </c>
      <c r="AF2349" s="2">
        <v>0</v>
      </c>
      <c r="AG2349" s="2">
        <v>0</v>
      </c>
      <c r="AH2349" s="2">
        <v>0</v>
      </c>
      <c r="AI2349" s="2">
        <v>0</v>
      </c>
      <c r="AJ2349" s="2">
        <v>1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 t="s">
        <v>4</v>
      </c>
      <c r="AT2349" s="2" t="s">
        <v>4</v>
      </c>
    </row>
    <row r="2350" spans="1:46" x14ac:dyDescent="0.2">
      <c r="A2350" s="2">
        <v>1652275</v>
      </c>
      <c r="B2350" s="2">
        <v>842369</v>
      </c>
      <c r="C2350" s="7">
        <v>21.428700331527001</v>
      </c>
      <c r="D2350" s="7">
        <v>40.287170237390598</v>
      </c>
      <c r="E2350" s="19" t="s">
        <v>2927</v>
      </c>
      <c r="F2350" s="46">
        <f>INDEX(Δεδομένα!$P:$P,MATCH('2021'!E2350,Δεδομένα!$O:$O,0))</f>
        <v>71</v>
      </c>
      <c r="G2350" s="49" t="s">
        <v>2898</v>
      </c>
      <c r="H2350" s="51" t="str">
        <f>INDEX(Δεδομένα!B$1:B$51,MATCH('2021'!G2350,Δεδομένα!A$1:A$51,0))</f>
        <v>ΔΥΤΙΚΗΣ ΜΑΚΕΔΟΝΙΑΣ</v>
      </c>
      <c r="I2350" s="53">
        <f>INDEX(Δεδομένα!E$1:E$13,MATCH('2021'!H2350,Δεδομένα!D$1:D$13,0))</f>
        <v>4</v>
      </c>
      <c r="J2350" s="4">
        <v>44288</v>
      </c>
      <c r="K2350" s="3" t="s">
        <v>462</v>
      </c>
      <c r="L2350" s="17" t="str">
        <f t="shared" si="164"/>
        <v>02/04/2021 17:50</v>
      </c>
      <c r="M2350" s="4">
        <v>44288</v>
      </c>
      <c r="N2350" s="3" t="s">
        <v>424</v>
      </c>
      <c r="O2350" s="17" t="str">
        <f t="shared" si="165"/>
        <v>02/04/2021 20:10</v>
      </c>
      <c r="P2350" s="24">
        <f t="shared" si="166"/>
        <v>9.7222222226264421E-2</v>
      </c>
      <c r="Q2350" s="28">
        <v>0</v>
      </c>
      <c r="R2350" s="27">
        <f t="shared" si="167"/>
        <v>140.00000000582077</v>
      </c>
      <c r="S2350" s="3" t="s">
        <v>4</v>
      </c>
      <c r="T2350" s="3" t="s">
        <v>2901</v>
      </c>
      <c r="U2350" s="3" t="s">
        <v>4</v>
      </c>
      <c r="V2350" s="3" t="s">
        <v>2941</v>
      </c>
      <c r="W2350" s="5">
        <v>0</v>
      </c>
      <c r="X2350" s="5">
        <v>2</v>
      </c>
      <c r="Y2350" s="5">
        <v>0</v>
      </c>
      <c r="Z2350" s="5">
        <v>5</v>
      </c>
      <c r="AA2350" s="5">
        <v>0</v>
      </c>
      <c r="AB2350" s="5">
        <v>0</v>
      </c>
      <c r="AC2350" s="5">
        <v>0</v>
      </c>
      <c r="AD2350" s="5">
        <v>0</v>
      </c>
      <c r="AE2350" s="2">
        <v>5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 t="s">
        <v>4</v>
      </c>
      <c r="AT2350" s="2" t="s">
        <v>4</v>
      </c>
    </row>
    <row r="2351" spans="1:46" x14ac:dyDescent="0.2">
      <c r="A2351" s="2">
        <v>1652298</v>
      </c>
      <c r="B2351" s="2">
        <v>842674</v>
      </c>
      <c r="C2351" s="7">
        <v>21.476968479748699</v>
      </c>
      <c r="D2351" s="7">
        <v>40.325806042379902</v>
      </c>
      <c r="E2351" s="19" t="s">
        <v>2927</v>
      </c>
      <c r="F2351" s="46">
        <f>INDEX(Δεδομένα!$P:$P,MATCH('2021'!E2351,Δεδομένα!$O:$O,0))</f>
        <v>71</v>
      </c>
      <c r="G2351" s="49" t="s">
        <v>2898</v>
      </c>
      <c r="H2351" s="51" t="str">
        <f>INDEX(Δεδομένα!B$1:B$51,MATCH('2021'!G2351,Δεδομένα!A$1:A$51,0))</f>
        <v>ΔΥΤΙΚΗΣ ΜΑΚΕΔΟΝΙΑΣ</v>
      </c>
      <c r="I2351" s="53">
        <f>INDEX(Δεδομένα!E$1:E$13,MATCH('2021'!H2351,Δεδομένα!D$1:D$13,0))</f>
        <v>4</v>
      </c>
      <c r="J2351" s="4">
        <v>44289</v>
      </c>
      <c r="K2351" s="3" t="s">
        <v>1001</v>
      </c>
      <c r="L2351" s="17" t="str">
        <f t="shared" si="164"/>
        <v>03/04/2021 18:04</v>
      </c>
      <c r="M2351" s="4">
        <v>44289</v>
      </c>
      <c r="N2351" s="3" t="s">
        <v>1330</v>
      </c>
      <c r="O2351" s="17" t="str">
        <f t="shared" si="165"/>
        <v>03/04/2021 20:12</v>
      </c>
      <c r="P2351" s="24">
        <f t="shared" si="166"/>
        <v>8.8888888887595385E-2</v>
      </c>
      <c r="Q2351" s="28">
        <v>0</v>
      </c>
      <c r="R2351" s="27">
        <f t="shared" si="167"/>
        <v>127.99999999813735</v>
      </c>
      <c r="S2351" s="3" t="s">
        <v>4</v>
      </c>
      <c r="T2351" s="3" t="s">
        <v>2901</v>
      </c>
      <c r="U2351" s="3" t="s">
        <v>4</v>
      </c>
      <c r="V2351" s="3" t="s">
        <v>2939</v>
      </c>
      <c r="W2351" s="5">
        <v>0</v>
      </c>
      <c r="X2351" s="5">
        <v>1</v>
      </c>
      <c r="Y2351" s="5">
        <v>0</v>
      </c>
      <c r="Z2351" s="5">
        <v>9</v>
      </c>
      <c r="AA2351" s="5">
        <v>0</v>
      </c>
      <c r="AB2351" s="5">
        <v>0</v>
      </c>
      <c r="AC2351" s="5">
        <v>0</v>
      </c>
      <c r="AD2351" s="5">
        <v>0</v>
      </c>
      <c r="AE2351" s="2">
        <v>3</v>
      </c>
      <c r="AF2351" s="2">
        <v>0</v>
      </c>
      <c r="AG2351" s="2">
        <v>0</v>
      </c>
      <c r="AH2351" s="2">
        <v>0</v>
      </c>
      <c r="AI2351" s="2">
        <v>0</v>
      </c>
      <c r="AJ2351" s="2">
        <v>1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 t="s">
        <v>4</v>
      </c>
      <c r="AT2351" s="2" t="s">
        <v>4</v>
      </c>
    </row>
    <row r="2352" spans="1:46" x14ac:dyDescent="0.2">
      <c r="A2352" s="2">
        <v>1654499</v>
      </c>
      <c r="B2352" s="2">
        <v>844492</v>
      </c>
      <c r="C2352" s="7">
        <v>21.315326241613199</v>
      </c>
      <c r="D2352" s="7">
        <v>40.381515166007702</v>
      </c>
      <c r="E2352" s="19" t="s">
        <v>2927</v>
      </c>
      <c r="F2352" s="46">
        <f>INDEX(Δεδομένα!$P:$P,MATCH('2021'!E2352,Δεδομένα!$O:$O,0))</f>
        <v>71</v>
      </c>
      <c r="G2352" s="49" t="s">
        <v>2898</v>
      </c>
      <c r="H2352" s="51" t="str">
        <f>INDEX(Δεδομένα!B$1:B$51,MATCH('2021'!G2352,Δεδομένα!A$1:A$51,0))</f>
        <v>ΔΥΤΙΚΗΣ ΜΑΚΕΔΟΝΙΑΣ</v>
      </c>
      <c r="I2352" s="53">
        <f>INDEX(Δεδομένα!E$1:E$13,MATCH('2021'!H2352,Δεδομένα!D$1:D$13,0))</f>
        <v>4</v>
      </c>
      <c r="J2352" s="4">
        <v>44296</v>
      </c>
      <c r="K2352" s="3" t="s">
        <v>110</v>
      </c>
      <c r="L2352" s="17" t="str">
        <f t="shared" si="164"/>
        <v>10/04/2021 17:24</v>
      </c>
      <c r="M2352" s="4">
        <v>44296</v>
      </c>
      <c r="N2352" s="3" t="s">
        <v>2297</v>
      </c>
      <c r="O2352" s="17" t="str">
        <f t="shared" si="165"/>
        <v>10/04/2021 19:24</v>
      </c>
      <c r="P2352" s="24">
        <f t="shared" si="166"/>
        <v>8.3333333335758653E-2</v>
      </c>
      <c r="Q2352" s="28">
        <v>0</v>
      </c>
      <c r="R2352" s="27">
        <f t="shared" si="167"/>
        <v>120.00000000349246</v>
      </c>
      <c r="S2352" s="3" t="s">
        <v>4</v>
      </c>
      <c r="T2352" s="3" t="s">
        <v>2901</v>
      </c>
      <c r="U2352" s="3" t="s">
        <v>2942</v>
      </c>
      <c r="V2352" s="3" t="s">
        <v>2942</v>
      </c>
      <c r="W2352" s="5">
        <v>0</v>
      </c>
      <c r="X2352" s="5">
        <v>2</v>
      </c>
      <c r="Y2352" s="5">
        <v>0</v>
      </c>
      <c r="Z2352" s="5">
        <v>1</v>
      </c>
      <c r="AA2352" s="5">
        <v>0</v>
      </c>
      <c r="AB2352" s="5">
        <v>0</v>
      </c>
      <c r="AC2352" s="5">
        <v>0</v>
      </c>
      <c r="AD2352" s="5">
        <v>0</v>
      </c>
      <c r="AE2352" s="2">
        <v>4</v>
      </c>
      <c r="AF2352" s="2">
        <v>0</v>
      </c>
      <c r="AG2352" s="2">
        <v>0</v>
      </c>
      <c r="AH2352" s="2">
        <v>0</v>
      </c>
      <c r="AI2352" s="2">
        <v>0</v>
      </c>
      <c r="AJ2352" s="2">
        <v>2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 t="s">
        <v>4</v>
      </c>
      <c r="AT2352" s="2" t="s">
        <v>4</v>
      </c>
    </row>
    <row r="2353" spans="1:46" x14ac:dyDescent="0.2">
      <c r="A2353" s="2">
        <v>1654536</v>
      </c>
      <c r="B2353" s="2">
        <v>845212</v>
      </c>
      <c r="C2353" s="7">
        <v>21.169978871584199</v>
      </c>
      <c r="D2353" s="7">
        <v>40.2960460885066</v>
      </c>
      <c r="E2353" s="19" t="s">
        <v>2927</v>
      </c>
      <c r="F2353" s="46">
        <f>INDEX(Δεδομένα!$P:$P,MATCH('2021'!E2353,Δεδομένα!$O:$O,0))</f>
        <v>71</v>
      </c>
      <c r="G2353" s="49" t="s">
        <v>2898</v>
      </c>
      <c r="H2353" s="51" t="str">
        <f>INDEX(Δεδομένα!B$1:B$51,MATCH('2021'!G2353,Δεδομένα!A$1:A$51,0))</f>
        <v>ΔΥΤΙΚΗΣ ΜΑΚΕΔΟΝΙΑΣ</v>
      </c>
      <c r="I2353" s="53">
        <f>INDEX(Δεδομένα!E$1:E$13,MATCH('2021'!H2353,Δεδομένα!D$1:D$13,0))</f>
        <v>4</v>
      </c>
      <c r="J2353" s="4">
        <v>44298</v>
      </c>
      <c r="K2353" s="3" t="s">
        <v>2380</v>
      </c>
      <c r="L2353" s="17" t="str">
        <f t="shared" si="164"/>
        <v>12/04/2021 21:24</v>
      </c>
      <c r="M2353" s="4">
        <v>44298</v>
      </c>
      <c r="N2353" s="3" t="s">
        <v>1573</v>
      </c>
      <c r="O2353" s="17" t="str">
        <f t="shared" si="165"/>
        <v>12/04/2021 23:25</v>
      </c>
      <c r="P2353" s="24">
        <f t="shared" si="166"/>
        <v>8.4027777775190771E-2</v>
      </c>
      <c r="Q2353" s="28">
        <v>0</v>
      </c>
      <c r="R2353" s="27">
        <f t="shared" si="167"/>
        <v>120.99999999627471</v>
      </c>
      <c r="S2353" s="3" t="s">
        <v>4</v>
      </c>
      <c r="T2353" s="3" t="s">
        <v>2901</v>
      </c>
      <c r="U2353" s="3" t="s">
        <v>2943</v>
      </c>
      <c r="V2353" s="3" t="s">
        <v>2943</v>
      </c>
      <c r="W2353" s="5">
        <v>0</v>
      </c>
      <c r="X2353" s="5">
        <v>20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2">
        <v>4</v>
      </c>
      <c r="AF2353" s="2">
        <v>0</v>
      </c>
      <c r="AG2353" s="2">
        <v>0</v>
      </c>
      <c r="AH2353" s="2">
        <v>0</v>
      </c>
      <c r="AI2353" s="2">
        <v>0</v>
      </c>
      <c r="AJ2353" s="2">
        <v>2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 t="s">
        <v>4</v>
      </c>
      <c r="AT2353" s="2" t="s">
        <v>4</v>
      </c>
    </row>
    <row r="2354" spans="1:46" x14ac:dyDescent="0.2">
      <c r="A2354" s="2">
        <v>1654548</v>
      </c>
      <c r="B2354" s="2">
        <v>845213</v>
      </c>
      <c r="C2354" s="7">
        <v>21.217580871884302</v>
      </c>
      <c r="D2354" s="7">
        <v>40.211131826891901</v>
      </c>
      <c r="E2354" s="19" t="s">
        <v>2927</v>
      </c>
      <c r="F2354" s="46">
        <f>INDEX(Δεδομένα!$P:$P,MATCH('2021'!E2354,Δεδομένα!$O:$O,0))</f>
        <v>71</v>
      </c>
      <c r="G2354" s="49" t="s">
        <v>2898</v>
      </c>
      <c r="H2354" s="51" t="str">
        <f>INDEX(Δεδομένα!B$1:B$51,MATCH('2021'!G2354,Δεδομένα!A$1:A$51,0))</f>
        <v>ΔΥΤΙΚΗΣ ΜΑΚΕΔΟΝΙΑΣ</v>
      </c>
      <c r="I2354" s="53">
        <f>INDEX(Δεδομένα!E$1:E$13,MATCH('2021'!H2354,Δεδομένα!D$1:D$13,0))</f>
        <v>4</v>
      </c>
      <c r="J2354" s="4">
        <v>44298</v>
      </c>
      <c r="K2354" s="3" t="s">
        <v>2277</v>
      </c>
      <c r="L2354" s="17" t="str">
        <f t="shared" si="164"/>
        <v>12/04/2021 21:29</v>
      </c>
      <c r="M2354" s="4">
        <v>44298</v>
      </c>
      <c r="N2354" s="3" t="s">
        <v>971</v>
      </c>
      <c r="O2354" s="17" t="str">
        <f t="shared" si="165"/>
        <v>12/04/2021 23:50</v>
      </c>
      <c r="P2354" s="24">
        <f t="shared" si="166"/>
        <v>9.7916666665696539E-2</v>
      </c>
      <c r="Q2354" s="28">
        <v>0</v>
      </c>
      <c r="R2354" s="27">
        <f t="shared" si="167"/>
        <v>140.99999999860302</v>
      </c>
      <c r="S2354" s="3" t="s">
        <v>4</v>
      </c>
      <c r="T2354" s="3" t="s">
        <v>2901</v>
      </c>
      <c r="U2354" s="3" t="s">
        <v>2944</v>
      </c>
      <c r="V2354" s="3" t="s">
        <v>2944</v>
      </c>
      <c r="W2354" s="5">
        <v>0</v>
      </c>
      <c r="X2354" s="5">
        <v>1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2">
        <v>4</v>
      </c>
      <c r="AF2354" s="2">
        <v>0</v>
      </c>
      <c r="AG2354" s="2">
        <v>0</v>
      </c>
      <c r="AH2354" s="2">
        <v>0</v>
      </c>
      <c r="AI2354" s="2">
        <v>0</v>
      </c>
      <c r="AJ2354" s="2">
        <v>2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 t="s">
        <v>4</v>
      </c>
      <c r="AT2354" s="2" t="s">
        <v>4</v>
      </c>
    </row>
    <row r="2355" spans="1:46" x14ac:dyDescent="0.2">
      <c r="A2355" s="2">
        <v>1654512</v>
      </c>
      <c r="B2355" s="2">
        <v>845228</v>
      </c>
      <c r="C2355" s="7">
        <v>21.175364695982299</v>
      </c>
      <c r="D2355" s="7">
        <v>40.332150853707802</v>
      </c>
      <c r="E2355" s="19" t="s">
        <v>2927</v>
      </c>
      <c r="F2355" s="46">
        <f>INDEX(Δεδομένα!$P:$P,MATCH('2021'!E2355,Δεδομένα!$O:$O,0))</f>
        <v>71</v>
      </c>
      <c r="G2355" s="49" t="s">
        <v>2898</v>
      </c>
      <c r="H2355" s="51" t="str">
        <f>INDEX(Δεδομένα!B$1:B$51,MATCH('2021'!G2355,Δεδομένα!A$1:A$51,0))</f>
        <v>ΔΥΤΙΚΗΣ ΜΑΚΕΔΟΝΙΑΣ</v>
      </c>
      <c r="I2355" s="53">
        <f>INDEX(Δεδομένα!E$1:E$13,MATCH('2021'!H2355,Δεδομένα!D$1:D$13,0))</f>
        <v>4</v>
      </c>
      <c r="J2355" s="4">
        <v>44298</v>
      </c>
      <c r="K2355" s="3" t="s">
        <v>1573</v>
      </c>
      <c r="L2355" s="17" t="str">
        <f t="shared" si="164"/>
        <v>12/04/2021 23:25</v>
      </c>
      <c r="M2355" s="4">
        <v>44299</v>
      </c>
      <c r="N2355" s="3" t="s">
        <v>1758</v>
      </c>
      <c r="O2355" s="17" t="str">
        <f t="shared" si="165"/>
        <v>13/04/2021 02:30</v>
      </c>
      <c r="P2355" s="24">
        <f t="shared" si="166"/>
        <v>0.12847222221898846</v>
      </c>
      <c r="Q2355" s="28">
        <v>0</v>
      </c>
      <c r="R2355" s="27">
        <f t="shared" si="167"/>
        <v>184.99999999534339</v>
      </c>
      <c r="S2355" s="3" t="s">
        <v>4</v>
      </c>
      <c r="T2355" s="3" t="s">
        <v>2901</v>
      </c>
      <c r="U2355" s="3" t="s">
        <v>4</v>
      </c>
      <c r="V2355" s="3" t="s">
        <v>2945</v>
      </c>
      <c r="W2355" s="5">
        <v>0</v>
      </c>
      <c r="X2355" s="5">
        <v>0</v>
      </c>
      <c r="Y2355" s="5">
        <v>0</v>
      </c>
      <c r="Z2355" s="5">
        <v>5</v>
      </c>
      <c r="AA2355" s="5">
        <v>0</v>
      </c>
      <c r="AB2355" s="5">
        <v>0</v>
      </c>
      <c r="AC2355" s="5">
        <v>0</v>
      </c>
      <c r="AD2355" s="5">
        <v>0</v>
      </c>
      <c r="AE2355" s="2">
        <v>8</v>
      </c>
      <c r="AF2355" s="2">
        <v>0</v>
      </c>
      <c r="AG2355" s="2">
        <v>0</v>
      </c>
      <c r="AH2355" s="2">
        <v>0</v>
      </c>
      <c r="AI2355" s="2">
        <v>0</v>
      </c>
      <c r="AJ2355" s="2">
        <v>4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 t="s">
        <v>4</v>
      </c>
      <c r="AT2355" s="2" t="s">
        <v>4</v>
      </c>
    </row>
    <row r="2356" spans="1:46" x14ac:dyDescent="0.2">
      <c r="A2356" s="2">
        <v>1656459</v>
      </c>
      <c r="B2356" s="2">
        <v>845846</v>
      </c>
      <c r="C2356" s="7">
        <v>21.232757164417301</v>
      </c>
      <c r="D2356" s="7">
        <v>40.238488894254097</v>
      </c>
      <c r="E2356" s="19" t="s">
        <v>2927</v>
      </c>
      <c r="F2356" s="46">
        <f>INDEX(Δεδομένα!$P:$P,MATCH('2021'!E2356,Δεδομένα!$O:$O,0))</f>
        <v>71</v>
      </c>
      <c r="G2356" s="49" t="s">
        <v>2898</v>
      </c>
      <c r="H2356" s="51" t="str">
        <f>INDEX(Δεδομένα!B$1:B$51,MATCH('2021'!G2356,Δεδομένα!A$1:A$51,0))</f>
        <v>ΔΥΤΙΚΗΣ ΜΑΚΕΔΟΝΙΑΣ</v>
      </c>
      <c r="I2356" s="53">
        <f>INDEX(Δεδομένα!E$1:E$13,MATCH('2021'!H2356,Δεδομένα!D$1:D$13,0))</f>
        <v>4</v>
      </c>
      <c r="J2356" s="4">
        <v>44301</v>
      </c>
      <c r="K2356" s="3" t="s">
        <v>2946</v>
      </c>
      <c r="L2356" s="17" t="str">
        <f t="shared" si="164"/>
        <v>15/04/2021 09:39</v>
      </c>
      <c r="M2356" s="4">
        <v>44301</v>
      </c>
      <c r="N2356" s="3" t="s">
        <v>1233</v>
      </c>
      <c r="O2356" s="17" t="str">
        <f t="shared" si="165"/>
        <v>15/04/2021 16:45</v>
      </c>
      <c r="P2356" s="24">
        <f t="shared" si="166"/>
        <v>0.29583333332993789</v>
      </c>
      <c r="Q2356" s="28">
        <v>0</v>
      </c>
      <c r="R2356" s="27">
        <f t="shared" si="167"/>
        <v>425.99999999511056</v>
      </c>
      <c r="S2356" s="3" t="s">
        <v>4</v>
      </c>
      <c r="T2356" s="3" t="s">
        <v>2901</v>
      </c>
      <c r="U2356" s="3" t="s">
        <v>4</v>
      </c>
      <c r="V2356" s="3" t="s">
        <v>2947</v>
      </c>
      <c r="W2356" s="5">
        <v>50</v>
      </c>
      <c r="X2356" s="5">
        <v>0</v>
      </c>
      <c r="Y2356" s="5">
        <v>0</v>
      </c>
      <c r="Z2356" s="5">
        <v>10</v>
      </c>
      <c r="AA2356" s="5">
        <v>0</v>
      </c>
      <c r="AB2356" s="5">
        <v>0</v>
      </c>
      <c r="AC2356" s="5">
        <v>0</v>
      </c>
      <c r="AD2356" s="5">
        <v>0</v>
      </c>
      <c r="AE2356" s="2">
        <v>6</v>
      </c>
      <c r="AF2356" s="2">
        <v>0</v>
      </c>
      <c r="AG2356" s="2">
        <v>0</v>
      </c>
      <c r="AH2356" s="2">
        <v>0</v>
      </c>
      <c r="AI2356" s="2">
        <v>0</v>
      </c>
      <c r="AJ2356" s="2">
        <v>3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 t="s">
        <v>4</v>
      </c>
      <c r="AT2356" s="2" t="s">
        <v>4</v>
      </c>
    </row>
    <row r="2357" spans="1:46" x14ac:dyDescent="0.2">
      <c r="A2357" s="2">
        <v>1660091</v>
      </c>
      <c r="B2357" s="2">
        <v>851685</v>
      </c>
      <c r="D2357" s="2"/>
      <c r="E2357" s="19" t="s">
        <v>2927</v>
      </c>
      <c r="F2357" s="46">
        <f>INDEX(Δεδομένα!$P:$P,MATCH('2021'!E2357,Δεδομένα!$O:$O,0))</f>
        <v>71</v>
      </c>
      <c r="G2357" s="49" t="s">
        <v>2898</v>
      </c>
      <c r="H2357" s="51" t="str">
        <f>INDEX(Δεδομένα!B$1:B$51,MATCH('2021'!G2357,Δεδομένα!A$1:A$51,0))</f>
        <v>ΔΥΤΙΚΗΣ ΜΑΚΕΔΟΝΙΑΣ</v>
      </c>
      <c r="I2357" s="53">
        <f>INDEX(Δεδομένα!E$1:E$13,MATCH('2021'!H2357,Δεδομένα!D$1:D$13,0))</f>
        <v>4</v>
      </c>
      <c r="J2357" s="4">
        <v>44324</v>
      </c>
      <c r="K2357" s="3" t="s">
        <v>965</v>
      </c>
      <c r="L2357" s="17" t="str">
        <f t="shared" si="164"/>
        <v>08/05/2021 16:04</v>
      </c>
      <c r="M2357" s="4">
        <v>44324</v>
      </c>
      <c r="N2357" s="3" t="s">
        <v>745</v>
      </c>
      <c r="O2357" s="17" t="str">
        <f t="shared" si="165"/>
        <v>08/05/2021 16:35</v>
      </c>
      <c r="P2357" s="24">
        <f t="shared" si="166"/>
        <v>2.1527777775190771E-2</v>
      </c>
      <c r="Q2357" s="28">
        <v>0</v>
      </c>
      <c r="R2357" s="27">
        <f t="shared" si="167"/>
        <v>30.99999999627471</v>
      </c>
      <c r="S2357" s="3" t="s">
        <v>4</v>
      </c>
      <c r="T2357" s="3" t="s">
        <v>2901</v>
      </c>
      <c r="U2357" s="3" t="s">
        <v>4</v>
      </c>
      <c r="V2357" s="3" t="s">
        <v>2948</v>
      </c>
      <c r="W2357" s="5">
        <v>0</v>
      </c>
      <c r="X2357" s="5">
        <v>0</v>
      </c>
      <c r="Y2357" s="5">
        <v>0</v>
      </c>
      <c r="Z2357" s="5">
        <v>2</v>
      </c>
      <c r="AA2357" s="5">
        <v>0</v>
      </c>
      <c r="AB2357" s="5">
        <v>0</v>
      </c>
      <c r="AC2357" s="5">
        <v>0</v>
      </c>
      <c r="AD2357" s="5">
        <v>0</v>
      </c>
      <c r="AE2357" s="2">
        <v>3</v>
      </c>
      <c r="AF2357" s="2">
        <v>0</v>
      </c>
      <c r="AG2357" s="2">
        <v>0</v>
      </c>
      <c r="AH2357" s="2">
        <v>0</v>
      </c>
      <c r="AI2357" s="2">
        <v>0</v>
      </c>
      <c r="AJ2357" s="2">
        <v>1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 t="s">
        <v>4</v>
      </c>
      <c r="AT2357" s="2" t="s">
        <v>4</v>
      </c>
    </row>
    <row r="2358" spans="1:46" x14ac:dyDescent="0.2">
      <c r="A2358" s="2">
        <v>1682988</v>
      </c>
      <c r="B2358" s="2">
        <v>867250</v>
      </c>
      <c r="C2358" s="7">
        <v>21.490125700041599</v>
      </c>
      <c r="D2358" s="7">
        <v>40.425642076390702</v>
      </c>
      <c r="E2358" s="19" t="s">
        <v>2927</v>
      </c>
      <c r="F2358" s="46">
        <f>INDEX(Δεδομένα!$P:$P,MATCH('2021'!E2358,Δεδομένα!$O:$O,0))</f>
        <v>71</v>
      </c>
      <c r="G2358" s="49" t="s">
        <v>2898</v>
      </c>
      <c r="H2358" s="51" t="str">
        <f>INDEX(Δεδομένα!B$1:B$51,MATCH('2021'!G2358,Δεδομένα!A$1:A$51,0))</f>
        <v>ΔΥΤΙΚΗΣ ΜΑΚΕΔΟΝΙΑΣ</v>
      </c>
      <c r="I2358" s="53">
        <f>INDEX(Δεδομένα!E$1:E$13,MATCH('2021'!H2358,Δεδομένα!D$1:D$13,0))</f>
        <v>4</v>
      </c>
      <c r="J2358" s="4">
        <v>44379</v>
      </c>
      <c r="K2358" s="3" t="s">
        <v>955</v>
      </c>
      <c r="L2358" s="17" t="str">
        <f t="shared" si="164"/>
        <v>02/07/2021 12:29</v>
      </c>
      <c r="M2358" s="4">
        <v>44379</v>
      </c>
      <c r="N2358" s="3" t="s">
        <v>767</v>
      </c>
      <c r="O2358" s="17" t="str">
        <f t="shared" si="165"/>
        <v>02/07/2021 14:28</v>
      </c>
      <c r="P2358" s="24">
        <f t="shared" si="166"/>
        <v>8.2638888889050577E-2</v>
      </c>
      <c r="Q2358" s="28">
        <v>0</v>
      </c>
      <c r="R2358" s="27">
        <f t="shared" si="167"/>
        <v>119.00000000023283</v>
      </c>
      <c r="S2358" s="3" t="s">
        <v>4</v>
      </c>
      <c r="T2358" s="3" t="s">
        <v>2901</v>
      </c>
      <c r="U2358" s="3" t="s">
        <v>4</v>
      </c>
      <c r="V2358" s="3" t="s">
        <v>2949</v>
      </c>
      <c r="W2358" s="5">
        <v>0</v>
      </c>
      <c r="X2358" s="5">
        <v>0</v>
      </c>
      <c r="Y2358" s="5">
        <v>0</v>
      </c>
      <c r="Z2358" s="5">
        <v>0.5</v>
      </c>
      <c r="AA2358" s="5">
        <v>0</v>
      </c>
      <c r="AB2358" s="5">
        <v>0</v>
      </c>
      <c r="AC2358" s="5">
        <v>0</v>
      </c>
      <c r="AD2358" s="5">
        <v>0</v>
      </c>
      <c r="AE2358" s="2">
        <v>3</v>
      </c>
      <c r="AF2358" s="2">
        <v>0</v>
      </c>
      <c r="AG2358" s="2">
        <v>0</v>
      </c>
      <c r="AH2358" s="2">
        <v>0</v>
      </c>
      <c r="AI2358" s="2">
        <v>0</v>
      </c>
      <c r="AJ2358" s="2">
        <v>1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</row>
    <row r="2359" spans="1:46" x14ac:dyDescent="0.2">
      <c r="A2359" s="2">
        <v>1683267</v>
      </c>
      <c r="B2359" s="2">
        <v>867890</v>
      </c>
      <c r="D2359" s="2"/>
      <c r="E2359" s="19" t="s">
        <v>2927</v>
      </c>
      <c r="F2359" s="46">
        <f>INDEX(Δεδομένα!$P:$P,MATCH('2021'!E2359,Δεδομένα!$O:$O,0))</f>
        <v>71</v>
      </c>
      <c r="G2359" s="49" t="s">
        <v>2898</v>
      </c>
      <c r="H2359" s="51" t="str">
        <f>INDEX(Δεδομένα!B$1:B$51,MATCH('2021'!G2359,Δεδομένα!A$1:A$51,0))</f>
        <v>ΔΥΤΙΚΗΣ ΜΑΚΕΔΟΝΙΑΣ</v>
      </c>
      <c r="I2359" s="53">
        <f>INDEX(Δεδομένα!E$1:E$13,MATCH('2021'!H2359,Δεδομένα!D$1:D$13,0))</f>
        <v>4</v>
      </c>
      <c r="J2359" s="4">
        <v>44391</v>
      </c>
      <c r="K2359" s="3" t="s">
        <v>1702</v>
      </c>
      <c r="L2359" s="17" t="str">
        <f t="shared" si="164"/>
        <v>14/07/2021 12:59</v>
      </c>
      <c r="M2359" s="4">
        <v>44391</v>
      </c>
      <c r="N2359" s="3" t="s">
        <v>474</v>
      </c>
      <c r="O2359" s="17" t="str">
        <f t="shared" si="165"/>
        <v>14/07/2021 16:50</v>
      </c>
      <c r="P2359" s="24">
        <f t="shared" si="166"/>
        <v>0.16041666666569654</v>
      </c>
      <c r="Q2359" s="28">
        <v>0</v>
      </c>
      <c r="R2359" s="27">
        <f t="shared" si="167"/>
        <v>230.99999999860302</v>
      </c>
      <c r="S2359" s="3" t="s">
        <v>4</v>
      </c>
      <c r="T2359" s="3" t="s">
        <v>2901</v>
      </c>
      <c r="U2359" s="3" t="s">
        <v>4</v>
      </c>
      <c r="V2359" s="3" t="s">
        <v>2939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0.5</v>
      </c>
      <c r="AD2359" s="5">
        <v>0</v>
      </c>
      <c r="AE2359" s="2">
        <v>3</v>
      </c>
      <c r="AF2359" s="2">
        <v>0</v>
      </c>
      <c r="AG2359" s="2">
        <v>0</v>
      </c>
      <c r="AH2359" s="2">
        <v>0</v>
      </c>
      <c r="AI2359" s="2">
        <v>1</v>
      </c>
      <c r="AJ2359" s="2">
        <v>2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</row>
    <row r="2360" spans="1:46" x14ac:dyDescent="0.2">
      <c r="A2360" s="2">
        <v>1693772</v>
      </c>
      <c r="B2360" s="2">
        <v>876766</v>
      </c>
      <c r="C2360" s="7">
        <v>21.1068250550823</v>
      </c>
      <c r="D2360" s="7">
        <v>40.1667670494136</v>
      </c>
      <c r="E2360" s="19" t="s">
        <v>2927</v>
      </c>
      <c r="F2360" s="46">
        <f>INDEX(Δεδομένα!$P:$P,MATCH('2021'!E2360,Δεδομένα!$O:$O,0))</f>
        <v>71</v>
      </c>
      <c r="G2360" s="49" t="s">
        <v>2898</v>
      </c>
      <c r="H2360" s="51" t="str">
        <f>INDEX(Δεδομένα!B$1:B$51,MATCH('2021'!G2360,Δεδομένα!A$1:A$51,0))</f>
        <v>ΔΥΤΙΚΗΣ ΜΑΚΕΔΟΝΙΑΣ</v>
      </c>
      <c r="I2360" s="53">
        <f>INDEX(Δεδομένα!E$1:E$13,MATCH('2021'!H2360,Δεδομένα!D$1:D$13,0))</f>
        <v>4</v>
      </c>
      <c r="J2360" s="4">
        <v>44409</v>
      </c>
      <c r="K2360" s="3" t="s">
        <v>1284</v>
      </c>
      <c r="L2360" s="17" t="str">
        <f t="shared" si="164"/>
        <v>01/08/2021 17:57</v>
      </c>
      <c r="M2360" s="4">
        <v>44424</v>
      </c>
      <c r="N2360" s="3" t="s">
        <v>96</v>
      </c>
      <c r="O2360" s="17" t="str">
        <f t="shared" si="165"/>
        <v>16/08/2021 20:55</v>
      </c>
      <c r="P2360" s="29">
        <f t="shared" si="166"/>
        <v>15.12361111111386</v>
      </c>
      <c r="Q2360" s="30">
        <f>15*24</f>
        <v>360</v>
      </c>
      <c r="R2360" s="27">
        <f t="shared" si="167"/>
        <v>21778.000000003958</v>
      </c>
      <c r="S2360" s="3" t="s">
        <v>4</v>
      </c>
      <c r="T2360" s="3" t="s">
        <v>2901</v>
      </c>
      <c r="U2360" s="3" t="s">
        <v>4</v>
      </c>
      <c r="V2360" s="3" t="s">
        <v>2950</v>
      </c>
      <c r="W2360" s="5">
        <v>250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2">
        <v>84</v>
      </c>
      <c r="AF2360" s="2">
        <v>20</v>
      </c>
      <c r="AG2360" s="2">
        <v>0</v>
      </c>
      <c r="AH2360" s="2">
        <v>0</v>
      </c>
      <c r="AI2360" s="2">
        <v>35</v>
      </c>
      <c r="AJ2360" s="2">
        <v>30</v>
      </c>
      <c r="AK2360" s="2">
        <v>0</v>
      </c>
      <c r="AL2360" s="2">
        <v>3</v>
      </c>
      <c r="AM2360" s="2">
        <v>3</v>
      </c>
      <c r="AN2360" s="2">
        <v>2</v>
      </c>
      <c r="AO2360" s="2">
        <v>1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</row>
    <row r="2361" spans="1:46" x14ac:dyDescent="0.2">
      <c r="A2361" s="2">
        <v>1683860</v>
      </c>
      <c r="B2361" s="2">
        <v>877075</v>
      </c>
      <c r="C2361" s="7">
        <v>21.5188224748767</v>
      </c>
      <c r="D2361" s="7">
        <v>40.278998731096998</v>
      </c>
      <c r="E2361" s="19" t="s">
        <v>2927</v>
      </c>
      <c r="F2361" s="46">
        <f>INDEX(Δεδομένα!$P:$P,MATCH('2021'!E2361,Δεδομένα!$O:$O,0))</f>
        <v>71</v>
      </c>
      <c r="G2361" s="49" t="s">
        <v>2898</v>
      </c>
      <c r="H2361" s="51" t="str">
        <f>INDEX(Δεδομένα!B$1:B$51,MATCH('2021'!G2361,Δεδομένα!A$1:A$51,0))</f>
        <v>ΔΥΤΙΚΗΣ ΜΑΚΕΔΟΝΙΑΣ</v>
      </c>
      <c r="I2361" s="53">
        <f>INDEX(Δεδομένα!E$1:E$13,MATCH('2021'!H2361,Δεδομένα!D$1:D$13,0))</f>
        <v>4</v>
      </c>
      <c r="J2361" s="4">
        <v>44410</v>
      </c>
      <c r="K2361" s="3" t="s">
        <v>287</v>
      </c>
      <c r="L2361" s="17" t="str">
        <f t="shared" si="164"/>
        <v>02/08/2021 17:06</v>
      </c>
      <c r="M2361" s="4">
        <v>44411</v>
      </c>
      <c r="N2361" s="3" t="s">
        <v>111</v>
      </c>
      <c r="O2361" s="17" t="str">
        <f t="shared" si="165"/>
        <v>03/08/2021 19:20</v>
      </c>
      <c r="P2361" s="29">
        <f t="shared" si="166"/>
        <v>1.0930555555532919</v>
      </c>
      <c r="Q2361" s="30">
        <f>1*24</f>
        <v>24</v>
      </c>
      <c r="R2361" s="27">
        <f t="shared" si="167"/>
        <v>1573.9999999967404</v>
      </c>
      <c r="S2361" s="3" t="s">
        <v>4</v>
      </c>
      <c r="T2361" s="3" t="s">
        <v>2901</v>
      </c>
      <c r="U2361" s="3" t="s">
        <v>4</v>
      </c>
      <c r="V2361" s="3" t="s">
        <v>2951</v>
      </c>
      <c r="W2361" s="5">
        <v>0</v>
      </c>
      <c r="X2361" s="5">
        <v>200</v>
      </c>
      <c r="Y2361" s="5">
        <v>0</v>
      </c>
      <c r="Z2361" s="5">
        <v>400</v>
      </c>
      <c r="AA2361" s="5">
        <v>0</v>
      </c>
      <c r="AB2361" s="5">
        <v>0</v>
      </c>
      <c r="AC2361" s="5">
        <v>0</v>
      </c>
      <c r="AD2361" s="5">
        <v>0</v>
      </c>
      <c r="AE2361" s="2">
        <v>10</v>
      </c>
      <c r="AF2361" s="2">
        <v>6</v>
      </c>
      <c r="AG2361" s="2">
        <v>0</v>
      </c>
      <c r="AH2361" s="2">
        <v>0</v>
      </c>
      <c r="AI2361" s="2">
        <v>0</v>
      </c>
      <c r="AJ2361" s="2">
        <v>4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</row>
    <row r="2362" spans="1:46" x14ac:dyDescent="0.2">
      <c r="A2362" s="2">
        <v>1705734</v>
      </c>
      <c r="B2362" s="2">
        <v>894244</v>
      </c>
      <c r="C2362" s="7">
        <v>21.6077541547861</v>
      </c>
      <c r="D2362" s="7">
        <v>40.332431609132897</v>
      </c>
      <c r="E2362" s="19" t="s">
        <v>2927</v>
      </c>
      <c r="F2362" s="46">
        <f>INDEX(Δεδομένα!$P:$P,MATCH('2021'!E2362,Δεδομένα!$O:$O,0))</f>
        <v>71</v>
      </c>
      <c r="G2362" s="49" t="s">
        <v>2898</v>
      </c>
      <c r="H2362" s="51" t="str">
        <f>INDEX(Δεδομένα!B$1:B$51,MATCH('2021'!G2362,Δεδομένα!A$1:A$51,0))</f>
        <v>ΔΥΤΙΚΗΣ ΜΑΚΕΔΟΝΙΑΣ</v>
      </c>
      <c r="I2362" s="53">
        <f>INDEX(Δεδομένα!E$1:E$13,MATCH('2021'!H2362,Δεδομένα!D$1:D$13,0))</f>
        <v>4</v>
      </c>
      <c r="J2362" s="4">
        <v>44464</v>
      </c>
      <c r="K2362" s="3" t="s">
        <v>2297</v>
      </c>
      <c r="L2362" s="17" t="str">
        <f t="shared" si="164"/>
        <v>25/09/2021 19:24</v>
      </c>
      <c r="M2362" s="4">
        <v>44465</v>
      </c>
      <c r="N2362" s="3" t="s">
        <v>298</v>
      </c>
      <c r="O2362" s="17" t="str">
        <f t="shared" si="165"/>
        <v>26/09/2021 12:35</v>
      </c>
      <c r="P2362" s="24">
        <f t="shared" si="166"/>
        <v>0.71597222222044365</v>
      </c>
      <c r="Q2362" s="28">
        <v>0</v>
      </c>
      <c r="R2362" s="27">
        <f t="shared" si="167"/>
        <v>1030.9999999974389</v>
      </c>
      <c r="S2362" s="3" t="s">
        <v>4</v>
      </c>
      <c r="T2362" s="3" t="s">
        <v>2901</v>
      </c>
      <c r="U2362" s="3" t="s">
        <v>4</v>
      </c>
      <c r="V2362" s="3" t="s">
        <v>2952</v>
      </c>
      <c r="W2362" s="5">
        <v>0</v>
      </c>
      <c r="X2362" s="5">
        <v>1</v>
      </c>
      <c r="Y2362" s="5">
        <v>0</v>
      </c>
      <c r="Z2362" s="5">
        <v>4</v>
      </c>
      <c r="AA2362" s="5">
        <v>0</v>
      </c>
      <c r="AB2362" s="5">
        <v>0</v>
      </c>
      <c r="AC2362" s="5">
        <v>0</v>
      </c>
      <c r="AD2362" s="5">
        <v>0</v>
      </c>
      <c r="AE2362" s="2">
        <v>19</v>
      </c>
      <c r="AF2362" s="2">
        <v>0</v>
      </c>
      <c r="AG2362" s="2">
        <v>0</v>
      </c>
      <c r="AH2362" s="2">
        <v>0</v>
      </c>
      <c r="AI2362" s="2">
        <v>0</v>
      </c>
      <c r="AJ2362" s="2">
        <v>7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</row>
    <row r="2363" spans="1:46" x14ac:dyDescent="0.2">
      <c r="A2363" s="2">
        <v>1654999</v>
      </c>
      <c r="B2363" s="2">
        <v>844868</v>
      </c>
      <c r="C2363" s="7">
        <v>22.065119389510699</v>
      </c>
      <c r="D2363" s="7">
        <v>40.190055559938401</v>
      </c>
      <c r="E2363" s="19" t="s">
        <v>2953</v>
      </c>
      <c r="F2363" s="46">
        <f>INDEX(Δεδομένα!$P:$P,MATCH('2021'!E2363,Δεδομένα!$O:$O,0))</f>
        <v>72</v>
      </c>
      <c r="G2363" s="49" t="s">
        <v>2898</v>
      </c>
      <c r="H2363" s="51" t="str">
        <f>INDEX(Δεδομένα!B$1:B$51,MATCH('2021'!G2363,Δεδομένα!A$1:A$51,0))</f>
        <v>ΔΥΤΙΚΗΣ ΜΑΚΕΔΟΝΙΑΣ</v>
      </c>
      <c r="I2363" s="53">
        <f>INDEX(Δεδομένα!E$1:E$13,MATCH('2021'!H2363,Δεδομένα!D$1:D$13,0))</f>
        <v>4</v>
      </c>
      <c r="J2363" s="4">
        <v>44297</v>
      </c>
      <c r="K2363" s="3" t="s">
        <v>267</v>
      </c>
      <c r="L2363" s="17" t="str">
        <f t="shared" si="164"/>
        <v>11/04/2021 17:30</v>
      </c>
      <c r="M2363" s="4">
        <v>44298</v>
      </c>
      <c r="N2363" s="3" t="s">
        <v>237</v>
      </c>
      <c r="O2363" s="17" t="str">
        <f t="shared" si="165"/>
        <v>12/04/2021 12:30</v>
      </c>
      <c r="P2363" s="24">
        <f t="shared" si="166"/>
        <v>0.79166666667151731</v>
      </c>
      <c r="Q2363" s="28">
        <v>0</v>
      </c>
      <c r="R2363" s="27">
        <f t="shared" si="167"/>
        <v>1140.0000000069849</v>
      </c>
      <c r="S2363" s="3" t="s">
        <v>4</v>
      </c>
      <c r="T2363" s="3" t="s">
        <v>2954</v>
      </c>
      <c r="U2363" s="3" t="s">
        <v>2955</v>
      </c>
      <c r="V2363" s="3" t="s">
        <v>2956</v>
      </c>
      <c r="W2363" s="5">
        <v>0</v>
      </c>
      <c r="X2363" s="5">
        <v>25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2">
        <v>17</v>
      </c>
      <c r="AF2363" s="2">
        <v>0</v>
      </c>
      <c r="AG2363" s="2">
        <v>0</v>
      </c>
      <c r="AH2363" s="2">
        <v>0</v>
      </c>
      <c r="AI2363" s="2">
        <v>0</v>
      </c>
      <c r="AJ2363" s="2">
        <v>7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 t="s">
        <v>4</v>
      </c>
      <c r="AT2363" s="2" t="s">
        <v>4</v>
      </c>
    </row>
    <row r="2364" spans="1:46" x14ac:dyDescent="0.2">
      <c r="A2364" s="2">
        <v>1655004</v>
      </c>
      <c r="B2364" s="2">
        <v>845108</v>
      </c>
      <c r="C2364" s="7">
        <v>21.895199179997</v>
      </c>
      <c r="D2364" s="7">
        <v>40.049225033283101</v>
      </c>
      <c r="E2364" s="19" t="s">
        <v>2953</v>
      </c>
      <c r="F2364" s="46">
        <f>INDEX(Δεδομένα!$P:$P,MATCH('2021'!E2364,Δεδομένα!$O:$O,0))</f>
        <v>72</v>
      </c>
      <c r="G2364" s="49" t="s">
        <v>2898</v>
      </c>
      <c r="H2364" s="51" t="str">
        <f>INDEX(Δεδομένα!B$1:B$51,MATCH('2021'!G2364,Δεδομένα!A$1:A$51,0))</f>
        <v>ΔΥΤΙΚΗΣ ΜΑΚΕΔΟΝΙΑΣ</v>
      </c>
      <c r="I2364" s="53">
        <f>INDEX(Δεδομένα!E$1:E$13,MATCH('2021'!H2364,Δεδομένα!D$1:D$13,0))</f>
        <v>4</v>
      </c>
      <c r="J2364" s="4">
        <v>44298</v>
      </c>
      <c r="K2364" s="3" t="s">
        <v>545</v>
      </c>
      <c r="L2364" s="17" t="str">
        <f t="shared" si="164"/>
        <v>12/04/2021 16:10</v>
      </c>
      <c r="M2364" s="4">
        <v>44299</v>
      </c>
      <c r="N2364" s="3" t="s">
        <v>324</v>
      </c>
      <c r="O2364" s="17" t="str">
        <f t="shared" si="165"/>
        <v>13/04/2021 10:00</v>
      </c>
      <c r="P2364" s="24">
        <f t="shared" si="166"/>
        <v>0.74305555555474712</v>
      </c>
      <c r="Q2364" s="28">
        <v>0</v>
      </c>
      <c r="R2364" s="27">
        <f t="shared" si="167"/>
        <v>1069.9999999988358</v>
      </c>
      <c r="S2364" s="3" t="s">
        <v>4</v>
      </c>
      <c r="T2364" s="3" t="s">
        <v>2954</v>
      </c>
      <c r="U2364" s="3" t="s">
        <v>4</v>
      </c>
      <c r="V2364" s="3" t="s">
        <v>2957</v>
      </c>
      <c r="W2364" s="5">
        <v>0</v>
      </c>
      <c r="X2364" s="5">
        <v>50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2">
        <v>9</v>
      </c>
      <c r="AF2364" s="2">
        <v>0</v>
      </c>
      <c r="AG2364" s="2">
        <v>0</v>
      </c>
      <c r="AH2364" s="2">
        <v>0</v>
      </c>
      <c r="AI2364" s="2">
        <v>0</v>
      </c>
      <c r="AJ2364" s="2">
        <v>5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 t="s">
        <v>4</v>
      </c>
      <c r="AT2364" s="2" t="s">
        <v>4</v>
      </c>
    </row>
    <row r="2365" spans="1:46" x14ac:dyDescent="0.2">
      <c r="A2365" s="2">
        <v>1660037</v>
      </c>
      <c r="B2365" s="2">
        <v>848912</v>
      </c>
      <c r="C2365" s="7">
        <v>22.084918676746099</v>
      </c>
      <c r="D2365" s="7">
        <v>40.189579735959299</v>
      </c>
      <c r="E2365" s="19" t="s">
        <v>2953</v>
      </c>
      <c r="F2365" s="46">
        <f>INDEX(Δεδομένα!$P:$P,MATCH('2021'!E2365,Δεδομένα!$O:$O,0))</f>
        <v>72</v>
      </c>
      <c r="G2365" s="49" t="s">
        <v>2898</v>
      </c>
      <c r="H2365" s="51" t="str">
        <f>INDEX(Δεδομένα!B$1:B$51,MATCH('2021'!G2365,Δεδομένα!A$1:A$51,0))</f>
        <v>ΔΥΤΙΚΗΣ ΜΑΚΕΔΟΝΙΑΣ</v>
      </c>
      <c r="I2365" s="53">
        <f>INDEX(Δεδομένα!E$1:E$13,MATCH('2021'!H2365,Δεδομένα!D$1:D$13,0))</f>
        <v>4</v>
      </c>
      <c r="J2365" s="4">
        <v>44314</v>
      </c>
      <c r="K2365" s="3" t="s">
        <v>1040</v>
      </c>
      <c r="L2365" s="17" t="str">
        <f t="shared" si="164"/>
        <v>28/04/2021 12:03</v>
      </c>
      <c r="M2365" s="4">
        <v>44315</v>
      </c>
      <c r="N2365" s="3" t="s">
        <v>2958</v>
      </c>
      <c r="O2365" s="17" t="str">
        <f t="shared" si="165"/>
        <v>29/04/2021 20:03</v>
      </c>
      <c r="P2365" s="29">
        <f t="shared" si="166"/>
        <v>1.3333333333357587</v>
      </c>
      <c r="Q2365" s="30">
        <f>1*24</f>
        <v>24</v>
      </c>
      <c r="R2365" s="27">
        <f t="shared" si="167"/>
        <v>1920.0000000034925</v>
      </c>
      <c r="S2365" s="3" t="s">
        <v>4</v>
      </c>
      <c r="T2365" s="3" t="s">
        <v>2954</v>
      </c>
      <c r="U2365" s="3" t="s">
        <v>4</v>
      </c>
      <c r="V2365" s="3" t="s">
        <v>2956</v>
      </c>
      <c r="W2365" s="5">
        <v>0</v>
      </c>
      <c r="X2365" s="5">
        <v>15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2">
        <v>23</v>
      </c>
      <c r="AF2365" s="2">
        <v>28</v>
      </c>
      <c r="AG2365" s="2">
        <v>0</v>
      </c>
      <c r="AH2365" s="2">
        <v>0</v>
      </c>
      <c r="AI2365" s="2">
        <v>1</v>
      </c>
      <c r="AJ2365" s="2">
        <v>17</v>
      </c>
      <c r="AK2365" s="2">
        <v>0</v>
      </c>
      <c r="AL2365" s="2">
        <v>0</v>
      </c>
      <c r="AM2365" s="2">
        <v>1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 t="s">
        <v>4</v>
      </c>
      <c r="AT2365" s="2" t="s">
        <v>4</v>
      </c>
    </row>
    <row r="2366" spans="1:46" x14ac:dyDescent="0.2">
      <c r="A2366" s="2">
        <v>1632951</v>
      </c>
      <c r="B2366" s="2">
        <v>821697</v>
      </c>
      <c r="C2366" s="7">
        <v>21.669054137734001</v>
      </c>
      <c r="D2366" s="7">
        <v>40.541680692815902</v>
      </c>
      <c r="E2366" s="19" t="s">
        <v>2959</v>
      </c>
      <c r="F2366" s="46">
        <f>INDEX(Δεδομένα!$P:$P,MATCH('2021'!E2366,Δεδομένα!$O:$O,0))</f>
        <v>73</v>
      </c>
      <c r="G2366" s="49" t="s">
        <v>2898</v>
      </c>
      <c r="H2366" s="51" t="str">
        <f>INDEX(Δεδομένα!B$1:B$51,MATCH('2021'!G2366,Δεδομένα!A$1:A$51,0))</f>
        <v>ΔΥΤΙΚΗΣ ΜΑΚΕΔΟΝΙΑΣ</v>
      </c>
      <c r="I2366" s="53">
        <f>INDEX(Δεδομένα!E$1:E$13,MATCH('2021'!H2366,Δεδομένα!D$1:D$13,0))</f>
        <v>4</v>
      </c>
      <c r="J2366" s="4">
        <v>44224</v>
      </c>
      <c r="K2366" s="3" t="s">
        <v>555</v>
      </c>
      <c r="L2366" s="17" t="str">
        <f t="shared" si="164"/>
        <v>28/01/2021 13:30</v>
      </c>
      <c r="M2366" s="4">
        <v>44224</v>
      </c>
      <c r="N2366" s="3" t="s">
        <v>646</v>
      </c>
      <c r="O2366" s="17" t="str">
        <f t="shared" si="165"/>
        <v>28/01/2021 14:16</v>
      </c>
      <c r="P2366" s="24">
        <f t="shared" si="166"/>
        <v>3.1944444446708076E-2</v>
      </c>
      <c r="Q2366" s="28">
        <v>0</v>
      </c>
      <c r="R2366" s="27">
        <f t="shared" si="167"/>
        <v>46.000000003259629</v>
      </c>
      <c r="S2366" s="3" t="s">
        <v>4</v>
      </c>
      <c r="T2366" s="3" t="s">
        <v>2960</v>
      </c>
      <c r="U2366" s="3" t="s">
        <v>4</v>
      </c>
      <c r="V2366" s="3" t="s">
        <v>2961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0.5</v>
      </c>
      <c r="AC2366" s="5">
        <v>0</v>
      </c>
      <c r="AD2366" s="5">
        <v>0</v>
      </c>
      <c r="AE2366" s="2">
        <v>2</v>
      </c>
      <c r="AF2366" s="2">
        <v>0</v>
      </c>
      <c r="AG2366" s="2">
        <v>0</v>
      </c>
      <c r="AH2366" s="2">
        <v>0</v>
      </c>
      <c r="AI2366" s="2">
        <v>0</v>
      </c>
      <c r="AJ2366" s="2">
        <v>1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 t="s">
        <v>4</v>
      </c>
      <c r="AT2366" s="2" t="s">
        <v>4</v>
      </c>
    </row>
    <row r="2367" spans="1:46" x14ac:dyDescent="0.2">
      <c r="A2367" s="2">
        <v>1636214</v>
      </c>
      <c r="B2367" s="2">
        <v>823753</v>
      </c>
      <c r="C2367" s="7">
        <v>21.578753916253302</v>
      </c>
      <c r="D2367" s="7">
        <v>40.634620702555999</v>
      </c>
      <c r="E2367" s="19" t="s">
        <v>2959</v>
      </c>
      <c r="F2367" s="46">
        <f>INDEX(Δεδομένα!$P:$P,MATCH('2021'!E2367,Δεδομένα!$O:$O,0))</f>
        <v>73</v>
      </c>
      <c r="G2367" s="49" t="s">
        <v>2898</v>
      </c>
      <c r="H2367" s="51" t="str">
        <f>INDEX(Δεδομένα!B$1:B$51,MATCH('2021'!G2367,Δεδομένα!A$1:A$51,0))</f>
        <v>ΔΥΤΙΚΗΣ ΜΑΚΕΔΟΝΙΑΣ</v>
      </c>
      <c r="I2367" s="53">
        <f>INDEX(Δεδομένα!E$1:E$13,MATCH('2021'!H2367,Δεδομένα!D$1:D$13,0))</f>
        <v>4</v>
      </c>
      <c r="J2367" s="4">
        <v>44233</v>
      </c>
      <c r="K2367" s="3" t="s">
        <v>712</v>
      </c>
      <c r="L2367" s="17" t="str">
        <f t="shared" si="164"/>
        <v>06/02/2021 18:30</v>
      </c>
      <c r="M2367" s="4">
        <v>44233</v>
      </c>
      <c r="N2367" s="3" t="s">
        <v>111</v>
      </c>
      <c r="O2367" s="17" t="str">
        <f t="shared" si="165"/>
        <v>06/02/2021 19:20</v>
      </c>
      <c r="P2367" s="24">
        <f t="shared" si="166"/>
        <v>3.4722222218988463E-2</v>
      </c>
      <c r="Q2367" s="28">
        <v>0</v>
      </c>
      <c r="R2367" s="27">
        <f t="shared" si="167"/>
        <v>49.999999995343387</v>
      </c>
      <c r="S2367" s="3" t="s">
        <v>4</v>
      </c>
      <c r="T2367" s="3" t="s">
        <v>2960</v>
      </c>
      <c r="U2367" s="3" t="s">
        <v>4</v>
      </c>
      <c r="V2367" s="3" t="s">
        <v>2962</v>
      </c>
      <c r="W2367" s="5">
        <v>0</v>
      </c>
      <c r="X2367" s="5">
        <v>0</v>
      </c>
      <c r="Y2367" s="5">
        <v>0</v>
      </c>
      <c r="Z2367" s="5">
        <v>2</v>
      </c>
      <c r="AA2367" s="5">
        <v>0</v>
      </c>
      <c r="AB2367" s="5">
        <v>0</v>
      </c>
      <c r="AC2367" s="5">
        <v>0</v>
      </c>
      <c r="AD2367" s="5">
        <v>0</v>
      </c>
      <c r="AE2367" s="2">
        <v>2</v>
      </c>
      <c r="AF2367" s="2">
        <v>0</v>
      </c>
      <c r="AG2367" s="2">
        <v>0</v>
      </c>
      <c r="AH2367" s="2">
        <v>0</v>
      </c>
      <c r="AI2367" s="2">
        <v>2</v>
      </c>
      <c r="AJ2367" s="2">
        <v>1</v>
      </c>
      <c r="AK2367" s="2">
        <v>1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 t="s">
        <v>4</v>
      </c>
      <c r="AT2367" s="2" t="s">
        <v>4</v>
      </c>
    </row>
    <row r="2368" spans="1:46" x14ac:dyDescent="0.2">
      <c r="A2368" s="2">
        <v>1639861</v>
      </c>
      <c r="B2368" s="2">
        <v>832149</v>
      </c>
      <c r="C2368" s="7">
        <v>21.781304234552302</v>
      </c>
      <c r="D2368" s="7">
        <v>40.7187126103195</v>
      </c>
      <c r="E2368" s="19" t="s">
        <v>2959</v>
      </c>
      <c r="F2368" s="46">
        <f>INDEX(Δεδομένα!$P:$P,MATCH('2021'!E2368,Δεδομένα!$O:$O,0))</f>
        <v>73</v>
      </c>
      <c r="G2368" s="49" t="s">
        <v>2898</v>
      </c>
      <c r="H2368" s="51" t="str">
        <f>INDEX(Δεδομένα!B$1:B$51,MATCH('2021'!G2368,Δεδομένα!A$1:A$51,0))</f>
        <v>ΔΥΤΙΚΗΣ ΜΑΚΕΔΟΝΙΑΣ</v>
      </c>
      <c r="I2368" s="53">
        <f>INDEX(Δεδομένα!E$1:E$13,MATCH('2021'!H2368,Δεδομένα!D$1:D$13,0))</f>
        <v>4</v>
      </c>
      <c r="J2368" s="4">
        <v>44250</v>
      </c>
      <c r="K2368" s="3" t="s">
        <v>32</v>
      </c>
      <c r="L2368" s="17" t="str">
        <f t="shared" si="164"/>
        <v>23/02/2021 18:45</v>
      </c>
      <c r="M2368" s="4">
        <v>44250</v>
      </c>
      <c r="N2368" s="3" t="s">
        <v>255</v>
      </c>
      <c r="O2368" s="17" t="str">
        <f t="shared" si="165"/>
        <v>23/02/2021 19:40</v>
      </c>
      <c r="P2368" s="24">
        <f t="shared" si="166"/>
        <v>3.8194444445252884E-2</v>
      </c>
      <c r="Q2368" s="28">
        <v>0</v>
      </c>
      <c r="R2368" s="27">
        <f t="shared" si="167"/>
        <v>55.000000001164153</v>
      </c>
      <c r="S2368" s="3" t="s">
        <v>4</v>
      </c>
      <c r="T2368" s="3" t="s">
        <v>2960</v>
      </c>
      <c r="U2368" s="3" t="s">
        <v>4</v>
      </c>
      <c r="V2368" s="3" t="s">
        <v>2963</v>
      </c>
      <c r="W2368" s="5">
        <v>0</v>
      </c>
      <c r="X2368" s="5">
        <v>0</v>
      </c>
      <c r="Y2368" s="5">
        <v>0</v>
      </c>
      <c r="Z2368" s="5">
        <v>0</v>
      </c>
      <c r="AA2368" s="5">
        <v>0.1</v>
      </c>
      <c r="AB2368" s="5">
        <v>0</v>
      </c>
      <c r="AC2368" s="5">
        <v>0</v>
      </c>
      <c r="AD2368" s="5">
        <v>0</v>
      </c>
      <c r="AE2368" s="2">
        <v>4</v>
      </c>
      <c r="AF2368" s="2">
        <v>0</v>
      </c>
      <c r="AG2368" s="2">
        <v>0</v>
      </c>
      <c r="AH2368" s="2">
        <v>0</v>
      </c>
      <c r="AI2368" s="2">
        <v>0</v>
      </c>
      <c r="AJ2368" s="2">
        <v>2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 t="s">
        <v>4</v>
      </c>
      <c r="AT2368" s="2" t="s">
        <v>4</v>
      </c>
    </row>
    <row r="2369" spans="1:46" x14ac:dyDescent="0.2">
      <c r="A2369" s="2">
        <v>1639921</v>
      </c>
      <c r="B2369" s="2">
        <v>832184</v>
      </c>
      <c r="C2369" s="7">
        <v>21.676962741828699</v>
      </c>
      <c r="D2369" s="7">
        <v>40.7123653370383</v>
      </c>
      <c r="E2369" s="19" t="s">
        <v>2959</v>
      </c>
      <c r="F2369" s="46">
        <f>INDEX(Δεδομένα!$P:$P,MATCH('2021'!E2369,Δεδομένα!$O:$O,0))</f>
        <v>73</v>
      </c>
      <c r="G2369" s="49" t="s">
        <v>2898</v>
      </c>
      <c r="H2369" s="51" t="str">
        <f>INDEX(Δεδομένα!B$1:B$51,MATCH('2021'!G2369,Δεδομένα!A$1:A$51,0))</f>
        <v>ΔΥΤΙΚΗΣ ΜΑΚΕΔΟΝΙΑΣ</v>
      </c>
      <c r="I2369" s="53">
        <f>INDEX(Δεδομένα!E$1:E$13,MATCH('2021'!H2369,Δεδομένα!D$1:D$13,0))</f>
        <v>4</v>
      </c>
      <c r="J2369" s="4">
        <v>44250</v>
      </c>
      <c r="K2369" s="3" t="s">
        <v>1490</v>
      </c>
      <c r="L2369" s="17" t="str">
        <f t="shared" si="164"/>
        <v>23/02/2021 19:45</v>
      </c>
      <c r="M2369" s="4">
        <v>44250</v>
      </c>
      <c r="N2369" s="3" t="s">
        <v>450</v>
      </c>
      <c r="O2369" s="17" t="str">
        <f t="shared" si="165"/>
        <v>23/02/2021 20:50</v>
      </c>
      <c r="P2369" s="24">
        <f t="shared" si="166"/>
        <v>4.5138888890505768E-2</v>
      </c>
      <c r="Q2369" s="28">
        <v>0</v>
      </c>
      <c r="R2369" s="27">
        <f t="shared" si="167"/>
        <v>65.000000002328306</v>
      </c>
      <c r="S2369" s="3" t="s">
        <v>4</v>
      </c>
      <c r="T2369" s="3" t="s">
        <v>2960</v>
      </c>
      <c r="U2369" s="3" t="s">
        <v>4</v>
      </c>
      <c r="V2369" s="3" t="s">
        <v>2964</v>
      </c>
      <c r="W2369" s="5">
        <v>0</v>
      </c>
      <c r="X2369" s="5">
        <v>0</v>
      </c>
      <c r="Y2369" s="5">
        <v>0</v>
      </c>
      <c r="Z2369" s="5">
        <v>5</v>
      </c>
      <c r="AA2369" s="5">
        <v>0</v>
      </c>
      <c r="AB2369" s="5">
        <v>0</v>
      </c>
      <c r="AC2369" s="5">
        <v>0</v>
      </c>
      <c r="AD2369" s="5">
        <v>0</v>
      </c>
      <c r="AE2369" s="2">
        <v>5</v>
      </c>
      <c r="AF2369" s="2">
        <v>0</v>
      </c>
      <c r="AG2369" s="2">
        <v>0</v>
      </c>
      <c r="AH2369" s="2">
        <v>0</v>
      </c>
      <c r="AI2369" s="2">
        <v>2</v>
      </c>
      <c r="AJ2369" s="2">
        <v>2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 t="s">
        <v>4</v>
      </c>
      <c r="AT2369" s="2" t="s">
        <v>4</v>
      </c>
    </row>
    <row r="2370" spans="1:46" x14ac:dyDescent="0.2">
      <c r="A2370" s="2">
        <v>1640393</v>
      </c>
      <c r="B2370" s="2">
        <v>832301</v>
      </c>
      <c r="C2370" s="7">
        <v>21.745852907464201</v>
      </c>
      <c r="D2370" s="7">
        <v>40.7287850206569</v>
      </c>
      <c r="E2370" s="19" t="s">
        <v>2959</v>
      </c>
      <c r="F2370" s="46">
        <f>INDEX(Δεδομένα!$P:$P,MATCH('2021'!E2370,Δεδομένα!$O:$O,0))</f>
        <v>73</v>
      </c>
      <c r="G2370" s="49" t="s">
        <v>2898</v>
      </c>
      <c r="H2370" s="51" t="str">
        <f>INDEX(Δεδομένα!B$1:B$51,MATCH('2021'!G2370,Δεδομένα!A$1:A$51,0))</f>
        <v>ΔΥΤΙΚΗΣ ΜΑΚΕΔΟΝΙΑΣ</v>
      </c>
      <c r="I2370" s="53">
        <f>INDEX(Δεδομένα!E$1:E$13,MATCH('2021'!H2370,Δεδομένα!D$1:D$13,0))</f>
        <v>4</v>
      </c>
      <c r="J2370" s="4">
        <v>44251</v>
      </c>
      <c r="K2370" s="3" t="s">
        <v>214</v>
      </c>
      <c r="L2370" s="17" t="str">
        <f t="shared" si="164"/>
        <v>24/02/2021 12:00</v>
      </c>
      <c r="M2370" s="4">
        <v>44251</v>
      </c>
      <c r="N2370" s="3" t="s">
        <v>552</v>
      </c>
      <c r="O2370" s="17" t="str">
        <f t="shared" si="165"/>
        <v>24/02/2021 13:00</v>
      </c>
      <c r="P2370" s="24">
        <f t="shared" si="166"/>
        <v>4.1666666664241347E-2</v>
      </c>
      <c r="Q2370" s="28">
        <v>0</v>
      </c>
      <c r="R2370" s="27">
        <f t="shared" si="167"/>
        <v>59.99999999650754</v>
      </c>
      <c r="S2370" s="3" t="s">
        <v>4</v>
      </c>
      <c r="T2370" s="3" t="s">
        <v>2960</v>
      </c>
      <c r="U2370" s="3" t="s">
        <v>4</v>
      </c>
      <c r="V2370" s="3" t="s">
        <v>2965</v>
      </c>
      <c r="W2370" s="5">
        <v>0</v>
      </c>
      <c r="X2370" s="5">
        <v>0</v>
      </c>
      <c r="Y2370" s="5">
        <v>0</v>
      </c>
      <c r="Z2370" s="5">
        <v>3</v>
      </c>
      <c r="AA2370" s="5">
        <v>0</v>
      </c>
      <c r="AB2370" s="5">
        <v>0</v>
      </c>
      <c r="AC2370" s="5">
        <v>0</v>
      </c>
      <c r="AD2370" s="5">
        <v>0</v>
      </c>
      <c r="AE2370" s="2">
        <v>2</v>
      </c>
      <c r="AF2370" s="2">
        <v>0</v>
      </c>
      <c r="AG2370" s="2">
        <v>0</v>
      </c>
      <c r="AH2370" s="2">
        <v>0</v>
      </c>
      <c r="AI2370" s="2">
        <v>0</v>
      </c>
      <c r="AJ2370" s="2">
        <v>1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 t="s">
        <v>4</v>
      </c>
      <c r="AT2370" s="2" t="s">
        <v>4</v>
      </c>
    </row>
    <row r="2371" spans="1:46" x14ac:dyDescent="0.2">
      <c r="A2371" s="2">
        <v>1640563</v>
      </c>
      <c r="B2371" s="2">
        <v>832318</v>
      </c>
      <c r="C2371" s="7">
        <v>21.7041684065955</v>
      </c>
      <c r="D2371" s="7">
        <v>40.620628037397502</v>
      </c>
      <c r="E2371" s="19" t="s">
        <v>2959</v>
      </c>
      <c r="F2371" s="46">
        <f>INDEX(Δεδομένα!$P:$P,MATCH('2021'!E2371,Δεδομένα!$O:$O,0))</f>
        <v>73</v>
      </c>
      <c r="G2371" s="49" t="s">
        <v>2898</v>
      </c>
      <c r="H2371" s="51" t="str">
        <f>INDEX(Δεδομένα!B$1:B$51,MATCH('2021'!G2371,Δεδομένα!A$1:A$51,0))</f>
        <v>ΔΥΤΙΚΗΣ ΜΑΚΕΔΟΝΙΑΣ</v>
      </c>
      <c r="I2371" s="53">
        <f>INDEX(Δεδομένα!E$1:E$13,MATCH('2021'!H2371,Δεδομένα!D$1:D$13,0))</f>
        <v>4</v>
      </c>
      <c r="J2371" s="4">
        <v>44251</v>
      </c>
      <c r="K2371" s="3" t="s">
        <v>331</v>
      </c>
      <c r="L2371" s="17" t="str">
        <f t="shared" si="164"/>
        <v>24/02/2021 12:15</v>
      </c>
      <c r="M2371" s="4">
        <v>44251</v>
      </c>
      <c r="N2371" s="3" t="s">
        <v>385</v>
      </c>
      <c r="O2371" s="17" t="str">
        <f t="shared" si="165"/>
        <v>24/02/2021 14:00</v>
      </c>
      <c r="P2371" s="24">
        <f t="shared" si="166"/>
        <v>7.2916666671517305E-2</v>
      </c>
      <c r="Q2371" s="28">
        <v>0</v>
      </c>
      <c r="R2371" s="27">
        <f t="shared" si="167"/>
        <v>105.00000000698492</v>
      </c>
      <c r="S2371" s="3" t="s">
        <v>4</v>
      </c>
      <c r="T2371" s="3" t="s">
        <v>2960</v>
      </c>
      <c r="U2371" s="3" t="s">
        <v>4</v>
      </c>
      <c r="V2371" s="3" t="s">
        <v>2966</v>
      </c>
      <c r="W2371" s="5">
        <v>0</v>
      </c>
      <c r="X2371" s="5">
        <v>0</v>
      </c>
      <c r="Y2371" s="5">
        <v>0</v>
      </c>
      <c r="Z2371" s="5">
        <v>5</v>
      </c>
      <c r="AA2371" s="5">
        <v>0</v>
      </c>
      <c r="AB2371" s="5">
        <v>0</v>
      </c>
      <c r="AC2371" s="5">
        <v>0</v>
      </c>
      <c r="AD2371" s="5">
        <v>0</v>
      </c>
      <c r="AE2371" s="2">
        <v>1</v>
      </c>
      <c r="AF2371" s="2">
        <v>0</v>
      </c>
      <c r="AG2371" s="2">
        <v>0</v>
      </c>
      <c r="AH2371" s="2">
        <v>0</v>
      </c>
      <c r="AI2371" s="2">
        <v>0</v>
      </c>
      <c r="AJ2371" s="2">
        <v>2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 t="s">
        <v>4</v>
      </c>
      <c r="AT2371" s="2" t="s">
        <v>4</v>
      </c>
    </row>
    <row r="2372" spans="1:46" x14ac:dyDescent="0.2">
      <c r="A2372" s="2">
        <v>1640598</v>
      </c>
      <c r="B2372" s="2">
        <v>832330</v>
      </c>
      <c r="C2372" s="7">
        <v>21.6778501435343</v>
      </c>
      <c r="D2372" s="7">
        <v>40.722168829982202</v>
      </c>
      <c r="E2372" s="19" t="s">
        <v>2959</v>
      </c>
      <c r="F2372" s="46">
        <f>INDEX(Δεδομένα!$P:$P,MATCH('2021'!E2372,Δεδομένα!$O:$O,0))</f>
        <v>73</v>
      </c>
      <c r="G2372" s="49" t="s">
        <v>2898</v>
      </c>
      <c r="H2372" s="51" t="str">
        <f>INDEX(Δεδομένα!B$1:B$51,MATCH('2021'!G2372,Δεδομένα!A$1:A$51,0))</f>
        <v>ΔΥΤΙΚΗΣ ΜΑΚΕΔΟΝΙΑΣ</v>
      </c>
      <c r="I2372" s="53">
        <f>INDEX(Δεδομένα!E$1:E$13,MATCH('2021'!H2372,Δεδομένα!D$1:D$13,0))</f>
        <v>4</v>
      </c>
      <c r="J2372" s="4">
        <v>44251</v>
      </c>
      <c r="K2372" s="3" t="s">
        <v>555</v>
      </c>
      <c r="L2372" s="17" t="str">
        <f t="shared" si="164"/>
        <v>24/02/2021 13:30</v>
      </c>
      <c r="M2372" s="4">
        <v>44251</v>
      </c>
      <c r="N2372" s="3" t="s">
        <v>531</v>
      </c>
      <c r="O2372" s="17" t="str">
        <f t="shared" si="165"/>
        <v>24/02/2021 14:10</v>
      </c>
      <c r="P2372" s="24">
        <f t="shared" si="166"/>
        <v>2.7777777781011537E-2</v>
      </c>
      <c r="Q2372" s="28">
        <v>0</v>
      </c>
      <c r="R2372" s="27">
        <f t="shared" si="167"/>
        <v>40.000000004656613</v>
      </c>
      <c r="S2372" s="3" t="s">
        <v>4</v>
      </c>
      <c r="T2372" s="3" t="s">
        <v>2960</v>
      </c>
      <c r="U2372" s="3" t="s">
        <v>4</v>
      </c>
      <c r="V2372" s="3" t="s">
        <v>2967</v>
      </c>
      <c r="W2372" s="5">
        <v>0</v>
      </c>
      <c r="X2372" s="5">
        <v>0</v>
      </c>
      <c r="Y2372" s="5">
        <v>0</v>
      </c>
      <c r="Z2372" s="5">
        <v>5</v>
      </c>
      <c r="AA2372" s="5">
        <v>0</v>
      </c>
      <c r="AB2372" s="5">
        <v>0</v>
      </c>
      <c r="AC2372" s="5">
        <v>0</v>
      </c>
      <c r="AD2372" s="5">
        <v>0</v>
      </c>
      <c r="AE2372" s="2">
        <v>6</v>
      </c>
      <c r="AF2372" s="2">
        <v>0</v>
      </c>
      <c r="AG2372" s="2">
        <v>0</v>
      </c>
      <c r="AH2372" s="2">
        <v>0</v>
      </c>
      <c r="AI2372" s="2">
        <v>0</v>
      </c>
      <c r="AJ2372" s="2">
        <v>3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 t="s">
        <v>4</v>
      </c>
      <c r="AT2372" s="2" t="s">
        <v>4</v>
      </c>
    </row>
    <row r="2373" spans="1:46" x14ac:dyDescent="0.2">
      <c r="A2373" s="2">
        <v>1642345</v>
      </c>
      <c r="B2373" s="2">
        <v>834185</v>
      </c>
      <c r="C2373" s="7">
        <v>21.475415880265398</v>
      </c>
      <c r="D2373" s="7">
        <v>40.646708897935298</v>
      </c>
      <c r="E2373" s="19" t="s">
        <v>2959</v>
      </c>
      <c r="F2373" s="46">
        <f>INDEX(Δεδομένα!$P:$P,MATCH('2021'!E2373,Δεδομένα!$O:$O,0))</f>
        <v>73</v>
      </c>
      <c r="G2373" s="49" t="s">
        <v>2898</v>
      </c>
      <c r="H2373" s="51" t="str">
        <f>INDEX(Δεδομένα!B$1:B$51,MATCH('2021'!G2373,Δεδομένα!A$1:A$51,0))</f>
        <v>ΔΥΤΙΚΗΣ ΜΑΚΕΔΟΝΙΑΣ</v>
      </c>
      <c r="I2373" s="53">
        <f>INDEX(Δεδομένα!E$1:E$13,MATCH('2021'!H2373,Δεδομένα!D$1:D$13,0))</f>
        <v>4</v>
      </c>
      <c r="J2373" s="4">
        <v>44257</v>
      </c>
      <c r="K2373" s="3" t="s">
        <v>474</v>
      </c>
      <c r="L2373" s="17" t="str">
        <f t="shared" si="164"/>
        <v>02/03/2021 16:50</v>
      </c>
      <c r="M2373" s="4">
        <v>44257</v>
      </c>
      <c r="N2373" s="3" t="s">
        <v>1601</v>
      </c>
      <c r="O2373" s="17" t="str">
        <f t="shared" si="165"/>
        <v>02/03/2021 20:35</v>
      </c>
      <c r="P2373" s="24">
        <f t="shared" si="166"/>
        <v>0.15625</v>
      </c>
      <c r="Q2373" s="28">
        <v>0</v>
      </c>
      <c r="R2373" s="27">
        <f t="shared" si="167"/>
        <v>225</v>
      </c>
      <c r="S2373" s="3" t="s">
        <v>4</v>
      </c>
      <c r="T2373" s="3" t="s">
        <v>2960</v>
      </c>
      <c r="U2373" s="3" t="s">
        <v>4</v>
      </c>
      <c r="V2373" s="3" t="s">
        <v>2968</v>
      </c>
      <c r="W2373" s="5">
        <v>0</v>
      </c>
      <c r="X2373" s="5">
        <v>0</v>
      </c>
      <c r="Y2373" s="5">
        <v>0</v>
      </c>
      <c r="Z2373" s="5">
        <v>10</v>
      </c>
      <c r="AA2373" s="5">
        <v>0</v>
      </c>
      <c r="AB2373" s="5">
        <v>0</v>
      </c>
      <c r="AC2373" s="5">
        <v>0</v>
      </c>
      <c r="AD2373" s="5">
        <v>0</v>
      </c>
      <c r="AE2373" s="2">
        <v>4</v>
      </c>
      <c r="AF2373" s="2">
        <v>0</v>
      </c>
      <c r="AG2373" s="2">
        <v>0</v>
      </c>
      <c r="AH2373" s="2">
        <v>0</v>
      </c>
      <c r="AI2373" s="2">
        <v>0</v>
      </c>
      <c r="AJ2373" s="2">
        <v>2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 t="s">
        <v>4</v>
      </c>
      <c r="AT2373" s="2" t="s">
        <v>4</v>
      </c>
    </row>
    <row r="2374" spans="1:46" x14ac:dyDescent="0.2">
      <c r="A2374" s="2">
        <v>1642710</v>
      </c>
      <c r="B2374" s="2">
        <v>834616</v>
      </c>
      <c r="C2374" s="7">
        <v>21.586604590655401</v>
      </c>
      <c r="D2374" s="7">
        <v>40.6279879021669</v>
      </c>
      <c r="E2374" s="19" t="s">
        <v>2959</v>
      </c>
      <c r="F2374" s="46">
        <f>INDEX(Δεδομένα!$P:$P,MATCH('2021'!E2374,Δεδομένα!$O:$O,0))</f>
        <v>73</v>
      </c>
      <c r="G2374" s="49" t="s">
        <v>2898</v>
      </c>
      <c r="H2374" s="51" t="str">
        <f>INDEX(Δεδομένα!B$1:B$51,MATCH('2021'!G2374,Δεδομένα!A$1:A$51,0))</f>
        <v>ΔΥΤΙΚΗΣ ΜΑΚΕΔΟΝΙΑΣ</v>
      </c>
      <c r="I2374" s="53">
        <f>INDEX(Δεδομένα!E$1:E$13,MATCH('2021'!H2374,Δεδομένα!D$1:D$13,0))</f>
        <v>4</v>
      </c>
      <c r="J2374" s="4">
        <v>44258</v>
      </c>
      <c r="K2374" s="3" t="s">
        <v>450</v>
      </c>
      <c r="L2374" s="17" t="str">
        <f t="shared" si="164"/>
        <v>03/03/2021 20:50</v>
      </c>
      <c r="M2374" s="4">
        <v>44258</v>
      </c>
      <c r="N2374" s="3" t="s">
        <v>521</v>
      </c>
      <c r="O2374" s="17" t="str">
        <f t="shared" si="165"/>
        <v>03/03/2021 22:00</v>
      </c>
      <c r="P2374" s="24">
        <f t="shared" si="166"/>
        <v>4.8611111109494232E-2</v>
      </c>
      <c r="Q2374" s="28">
        <v>0</v>
      </c>
      <c r="R2374" s="27">
        <f t="shared" si="167"/>
        <v>69.999999997671694</v>
      </c>
      <c r="S2374" s="3" t="s">
        <v>4</v>
      </c>
      <c r="T2374" s="3" t="s">
        <v>2960</v>
      </c>
      <c r="U2374" s="3" t="s">
        <v>4</v>
      </c>
      <c r="V2374" s="3" t="s">
        <v>2969</v>
      </c>
      <c r="W2374" s="5">
        <v>0</v>
      </c>
      <c r="X2374" s="5">
        <v>0</v>
      </c>
      <c r="Y2374" s="5">
        <v>0</v>
      </c>
      <c r="Z2374" s="5">
        <v>0.3</v>
      </c>
      <c r="AA2374" s="5">
        <v>0</v>
      </c>
      <c r="AB2374" s="5">
        <v>0</v>
      </c>
      <c r="AC2374" s="5">
        <v>0</v>
      </c>
      <c r="AD2374" s="5">
        <v>0</v>
      </c>
      <c r="AE2374" s="2">
        <v>2</v>
      </c>
      <c r="AF2374" s="2">
        <v>0</v>
      </c>
      <c r="AG2374" s="2">
        <v>0</v>
      </c>
      <c r="AH2374" s="2">
        <v>0</v>
      </c>
      <c r="AI2374" s="2">
        <v>0</v>
      </c>
      <c r="AJ2374" s="2">
        <v>1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 t="s">
        <v>4</v>
      </c>
      <c r="AT2374" s="2" t="s">
        <v>4</v>
      </c>
    </row>
    <row r="2375" spans="1:46" x14ac:dyDescent="0.2">
      <c r="A2375" s="2">
        <v>1650287</v>
      </c>
      <c r="B2375" s="2">
        <v>841081</v>
      </c>
      <c r="C2375" s="7">
        <v>21.656497729479</v>
      </c>
      <c r="D2375" s="7">
        <v>40.5478919662308</v>
      </c>
      <c r="E2375" s="19" t="s">
        <v>2959</v>
      </c>
      <c r="F2375" s="46">
        <f>INDEX(Δεδομένα!$P:$P,MATCH('2021'!E2375,Δεδομένα!$O:$O,0))</f>
        <v>73</v>
      </c>
      <c r="G2375" s="49" t="s">
        <v>2898</v>
      </c>
      <c r="H2375" s="51" t="str">
        <f>INDEX(Δεδομένα!B$1:B$51,MATCH('2021'!G2375,Δεδομένα!A$1:A$51,0))</f>
        <v>ΔΥΤΙΚΗΣ ΜΑΚΕΔΟΝΙΑΣ</v>
      </c>
      <c r="I2375" s="53">
        <f>INDEX(Δεδομένα!E$1:E$13,MATCH('2021'!H2375,Δεδομένα!D$1:D$13,0))</f>
        <v>4</v>
      </c>
      <c r="J2375" s="4">
        <v>44283</v>
      </c>
      <c r="K2375" s="3" t="s">
        <v>1672</v>
      </c>
      <c r="L2375" s="17" t="str">
        <f t="shared" si="164"/>
        <v>28/03/2021 18:08</v>
      </c>
      <c r="M2375" s="4">
        <v>44283</v>
      </c>
      <c r="N2375" s="3" t="s">
        <v>902</v>
      </c>
      <c r="O2375" s="17" t="str">
        <f t="shared" si="165"/>
        <v>28/03/2021 19:25</v>
      </c>
      <c r="P2375" s="24">
        <f t="shared" si="166"/>
        <v>5.3472222221898846E-2</v>
      </c>
      <c r="Q2375" s="28">
        <v>0</v>
      </c>
      <c r="R2375" s="27">
        <f t="shared" si="167"/>
        <v>76.999999999534339</v>
      </c>
      <c r="S2375" s="3" t="s">
        <v>4</v>
      </c>
      <c r="T2375" s="3" t="s">
        <v>2960</v>
      </c>
      <c r="U2375" s="3" t="s">
        <v>4</v>
      </c>
      <c r="V2375" s="3" t="s">
        <v>2970</v>
      </c>
      <c r="W2375" s="5">
        <v>0</v>
      </c>
      <c r="X2375" s="5">
        <v>1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2">
        <v>9</v>
      </c>
      <c r="AF2375" s="2">
        <v>0</v>
      </c>
      <c r="AG2375" s="2">
        <v>0</v>
      </c>
      <c r="AH2375" s="2">
        <v>0</v>
      </c>
      <c r="AI2375" s="2">
        <v>0</v>
      </c>
      <c r="AJ2375" s="2">
        <v>3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 t="s">
        <v>4</v>
      </c>
      <c r="AT2375" s="2" t="s">
        <v>4</v>
      </c>
    </row>
    <row r="2376" spans="1:46" x14ac:dyDescent="0.2">
      <c r="A2376" s="2">
        <v>1650825</v>
      </c>
      <c r="B2376" s="2">
        <v>841358</v>
      </c>
      <c r="C2376" s="7">
        <v>21.7936689420827</v>
      </c>
      <c r="D2376" s="7">
        <v>40.540038628190203</v>
      </c>
      <c r="E2376" s="19" t="s">
        <v>2959</v>
      </c>
      <c r="F2376" s="46">
        <f>INDEX(Δεδομένα!$P:$P,MATCH('2021'!E2376,Δεδομένα!$O:$O,0))</f>
        <v>73</v>
      </c>
      <c r="G2376" s="49" t="s">
        <v>2898</v>
      </c>
      <c r="H2376" s="51" t="str">
        <f>INDEX(Δεδομένα!B$1:B$51,MATCH('2021'!G2376,Δεδομένα!A$1:A$51,0))</f>
        <v>ΔΥΤΙΚΗΣ ΜΑΚΕΔΟΝΙΑΣ</v>
      </c>
      <c r="I2376" s="53">
        <f>INDEX(Δεδομένα!E$1:E$13,MATCH('2021'!H2376,Δεδομένα!D$1:D$13,0))</f>
        <v>4</v>
      </c>
      <c r="J2376" s="4">
        <v>44284</v>
      </c>
      <c r="K2376" s="3" t="s">
        <v>9</v>
      </c>
      <c r="L2376" s="17" t="str">
        <f t="shared" si="164"/>
        <v>29/03/2021 18:15</v>
      </c>
      <c r="M2376" s="4">
        <v>44284</v>
      </c>
      <c r="N2376" s="3" t="s">
        <v>1145</v>
      </c>
      <c r="O2376" s="17" t="str">
        <f t="shared" si="165"/>
        <v>29/03/2021 19:29</v>
      </c>
      <c r="P2376" s="24">
        <f t="shared" si="166"/>
        <v>5.1388888889050577E-2</v>
      </c>
      <c r="Q2376" s="28">
        <v>0</v>
      </c>
      <c r="R2376" s="27">
        <f t="shared" si="167"/>
        <v>74.000000000232831</v>
      </c>
      <c r="S2376" s="3" t="s">
        <v>4</v>
      </c>
      <c r="T2376" s="3" t="s">
        <v>2960</v>
      </c>
      <c r="U2376" s="3" t="s">
        <v>4</v>
      </c>
      <c r="V2376" s="3" t="s">
        <v>2971</v>
      </c>
      <c r="W2376" s="5">
        <v>0</v>
      </c>
      <c r="X2376" s="5">
        <v>0</v>
      </c>
      <c r="Y2376" s="5">
        <v>0</v>
      </c>
      <c r="Z2376" s="5">
        <v>5</v>
      </c>
      <c r="AA2376" s="5">
        <v>0</v>
      </c>
      <c r="AB2376" s="5">
        <v>0</v>
      </c>
      <c r="AC2376" s="5">
        <v>0</v>
      </c>
      <c r="AD2376" s="5">
        <v>0</v>
      </c>
      <c r="AE2376" s="2">
        <v>5</v>
      </c>
      <c r="AF2376" s="2">
        <v>0</v>
      </c>
      <c r="AG2376" s="2">
        <v>0</v>
      </c>
      <c r="AH2376" s="2">
        <v>0</v>
      </c>
      <c r="AI2376" s="2">
        <v>0</v>
      </c>
      <c r="AJ2376" s="2">
        <v>3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 t="s">
        <v>4</v>
      </c>
      <c r="AT2376" s="2" t="s">
        <v>4</v>
      </c>
    </row>
    <row r="2377" spans="1:46" x14ac:dyDescent="0.2">
      <c r="A2377" s="2">
        <v>1652928</v>
      </c>
      <c r="B2377" s="2">
        <v>842280</v>
      </c>
      <c r="C2377" s="7">
        <v>21.4911753522629</v>
      </c>
      <c r="D2377" s="7">
        <v>40.587789977096797</v>
      </c>
      <c r="E2377" s="19" t="s">
        <v>2959</v>
      </c>
      <c r="F2377" s="46">
        <f>INDEX(Δεδομένα!$P:$P,MATCH('2021'!E2377,Δεδομένα!$O:$O,0))</f>
        <v>73</v>
      </c>
      <c r="G2377" s="49" t="s">
        <v>2898</v>
      </c>
      <c r="H2377" s="51" t="str">
        <f>INDEX(Δεδομένα!B$1:B$51,MATCH('2021'!G2377,Δεδομένα!A$1:A$51,0))</f>
        <v>ΔΥΤΙΚΗΣ ΜΑΚΕΔΟΝΙΑΣ</v>
      </c>
      <c r="I2377" s="53">
        <f>INDEX(Δεδομένα!E$1:E$13,MATCH('2021'!H2377,Δεδομένα!D$1:D$13,0))</f>
        <v>4</v>
      </c>
      <c r="J2377" s="4">
        <v>44288</v>
      </c>
      <c r="K2377" s="3" t="s">
        <v>1319</v>
      </c>
      <c r="L2377" s="17" t="str">
        <f t="shared" si="164"/>
        <v>02/04/2021 11:55</v>
      </c>
      <c r="M2377" s="4">
        <v>44288</v>
      </c>
      <c r="N2377" s="3" t="s">
        <v>196</v>
      </c>
      <c r="O2377" s="17" t="str">
        <f t="shared" si="165"/>
        <v>02/04/2021 14:15</v>
      </c>
      <c r="P2377" s="24">
        <f t="shared" si="166"/>
        <v>9.7222222218988463E-2</v>
      </c>
      <c r="Q2377" s="28">
        <v>0</v>
      </c>
      <c r="R2377" s="27">
        <f t="shared" si="167"/>
        <v>139.99999999534339</v>
      </c>
      <c r="S2377" s="3" t="s">
        <v>4</v>
      </c>
      <c r="T2377" s="3" t="s">
        <v>2960</v>
      </c>
      <c r="U2377" s="3" t="s">
        <v>4</v>
      </c>
      <c r="V2377" s="3" t="s">
        <v>2972</v>
      </c>
      <c r="W2377" s="5">
        <v>0</v>
      </c>
      <c r="X2377" s="5">
        <v>0</v>
      </c>
      <c r="Y2377" s="5">
        <v>0</v>
      </c>
      <c r="Z2377" s="5">
        <v>3</v>
      </c>
      <c r="AA2377" s="5">
        <v>0</v>
      </c>
      <c r="AB2377" s="5">
        <v>0</v>
      </c>
      <c r="AC2377" s="5">
        <v>0</v>
      </c>
      <c r="AD2377" s="5">
        <v>0</v>
      </c>
      <c r="AE2377" s="2">
        <v>5</v>
      </c>
      <c r="AF2377" s="2">
        <v>0</v>
      </c>
      <c r="AG2377" s="2">
        <v>0</v>
      </c>
      <c r="AH2377" s="2">
        <v>0</v>
      </c>
      <c r="AI2377" s="2">
        <v>0</v>
      </c>
      <c r="AJ2377" s="2">
        <v>2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 t="s">
        <v>4</v>
      </c>
      <c r="AT2377" s="2" t="s">
        <v>4</v>
      </c>
    </row>
    <row r="2378" spans="1:46" x14ac:dyDescent="0.2">
      <c r="A2378" s="2">
        <v>1653891</v>
      </c>
      <c r="B2378" s="2">
        <v>844723</v>
      </c>
      <c r="D2378" s="2"/>
      <c r="E2378" s="19" t="s">
        <v>2959</v>
      </c>
      <c r="F2378" s="46">
        <f>INDEX(Δεδομένα!$P:$P,MATCH('2021'!E2378,Δεδομένα!$O:$O,0))</f>
        <v>73</v>
      </c>
      <c r="G2378" s="49" t="s">
        <v>2898</v>
      </c>
      <c r="H2378" s="51" t="str">
        <f>INDEX(Δεδομένα!B$1:B$51,MATCH('2021'!G2378,Δεδομένα!A$1:A$51,0))</f>
        <v>ΔΥΤΙΚΗΣ ΜΑΚΕΔΟΝΙΑΣ</v>
      </c>
      <c r="I2378" s="53">
        <f>INDEX(Δεδομένα!E$1:E$13,MATCH('2021'!H2378,Δεδομένα!D$1:D$13,0))</f>
        <v>4</v>
      </c>
      <c r="J2378" s="4">
        <v>44297</v>
      </c>
      <c r="K2378" s="3" t="s">
        <v>552</v>
      </c>
      <c r="L2378" s="17" t="str">
        <f t="shared" si="164"/>
        <v>11/04/2021 13:00</v>
      </c>
      <c r="M2378" s="4">
        <v>44297</v>
      </c>
      <c r="N2378" s="3" t="s">
        <v>901</v>
      </c>
      <c r="O2378" s="17" t="str">
        <f t="shared" si="165"/>
        <v>11/04/2021 13:29</v>
      </c>
      <c r="P2378" s="24">
        <f t="shared" si="166"/>
        <v>2.0138888889050577E-2</v>
      </c>
      <c r="Q2378" s="28">
        <v>0</v>
      </c>
      <c r="R2378" s="27">
        <f t="shared" si="167"/>
        <v>29.000000000232831</v>
      </c>
      <c r="S2378" s="3" t="s">
        <v>4</v>
      </c>
      <c r="T2378" s="3" t="s">
        <v>2960</v>
      </c>
      <c r="U2378" s="3" t="s">
        <v>4</v>
      </c>
      <c r="V2378" s="3" t="s">
        <v>2973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0.01</v>
      </c>
      <c r="AC2378" s="5">
        <v>0</v>
      </c>
      <c r="AD2378" s="5">
        <v>0</v>
      </c>
      <c r="AE2378" s="2">
        <v>2</v>
      </c>
      <c r="AF2378" s="2">
        <v>0</v>
      </c>
      <c r="AG2378" s="2">
        <v>0</v>
      </c>
      <c r="AH2378" s="2">
        <v>0</v>
      </c>
      <c r="AI2378" s="2">
        <v>0</v>
      </c>
      <c r="AJ2378" s="2">
        <v>1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 t="s">
        <v>4</v>
      </c>
      <c r="AT2378" s="2" t="s">
        <v>4</v>
      </c>
    </row>
    <row r="2379" spans="1:46" x14ac:dyDescent="0.2">
      <c r="A2379" s="2">
        <v>1654050</v>
      </c>
      <c r="B2379" s="2">
        <v>844932</v>
      </c>
      <c r="C2379" s="7">
        <v>21.881100024957199</v>
      </c>
      <c r="D2379" s="7">
        <v>40.482246083837502</v>
      </c>
      <c r="E2379" s="19" t="s">
        <v>2959</v>
      </c>
      <c r="F2379" s="46">
        <f>INDEX(Δεδομένα!$P:$P,MATCH('2021'!E2379,Δεδομένα!$O:$O,0))</f>
        <v>73</v>
      </c>
      <c r="G2379" s="49" t="s">
        <v>2898</v>
      </c>
      <c r="H2379" s="51" t="str">
        <f>INDEX(Δεδομένα!B$1:B$51,MATCH('2021'!G2379,Δεδομένα!A$1:A$51,0))</f>
        <v>ΔΥΤΙΚΗΣ ΜΑΚΕΔΟΝΙΑΣ</v>
      </c>
      <c r="I2379" s="53">
        <f>INDEX(Δεδομένα!E$1:E$13,MATCH('2021'!H2379,Δεδομένα!D$1:D$13,0))</f>
        <v>4</v>
      </c>
      <c r="J2379" s="4">
        <v>44297</v>
      </c>
      <c r="K2379" s="3" t="s">
        <v>502</v>
      </c>
      <c r="L2379" s="17" t="str">
        <f t="shared" si="164"/>
        <v>11/04/2021 19:30</v>
      </c>
      <c r="M2379" s="4">
        <v>44297</v>
      </c>
      <c r="N2379" s="3" t="s">
        <v>924</v>
      </c>
      <c r="O2379" s="17" t="str">
        <f t="shared" si="165"/>
        <v>11/04/2021 23:55</v>
      </c>
      <c r="P2379" s="24">
        <f t="shared" si="166"/>
        <v>0.18402777778101154</v>
      </c>
      <c r="Q2379" s="28">
        <v>0</v>
      </c>
      <c r="R2379" s="27">
        <f t="shared" si="167"/>
        <v>265.00000000465661</v>
      </c>
      <c r="S2379" s="3" t="s">
        <v>4</v>
      </c>
      <c r="T2379" s="3" t="s">
        <v>2960</v>
      </c>
      <c r="U2379" s="3" t="s">
        <v>4</v>
      </c>
      <c r="V2379" s="3" t="s">
        <v>2974</v>
      </c>
      <c r="W2379" s="5">
        <v>0</v>
      </c>
      <c r="X2379" s="5">
        <v>40</v>
      </c>
      <c r="Y2379" s="5">
        <v>0</v>
      </c>
      <c r="Z2379" s="5">
        <v>60</v>
      </c>
      <c r="AA2379" s="5">
        <v>0</v>
      </c>
      <c r="AB2379" s="5">
        <v>0</v>
      </c>
      <c r="AC2379" s="5">
        <v>0</v>
      </c>
      <c r="AD2379" s="5">
        <v>0</v>
      </c>
      <c r="AE2379" s="2">
        <v>8</v>
      </c>
      <c r="AF2379" s="2">
        <v>0</v>
      </c>
      <c r="AG2379" s="2">
        <v>0</v>
      </c>
      <c r="AH2379" s="2">
        <v>0</v>
      </c>
      <c r="AI2379" s="2">
        <v>0</v>
      </c>
      <c r="AJ2379" s="2">
        <v>3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 t="s">
        <v>4</v>
      </c>
      <c r="AT2379" s="2" t="s">
        <v>4</v>
      </c>
    </row>
    <row r="2380" spans="1:46" x14ac:dyDescent="0.2">
      <c r="A2380" s="2">
        <v>1657926</v>
      </c>
      <c r="B2380" s="2">
        <v>848707</v>
      </c>
      <c r="C2380" s="7">
        <v>21.622403844569298</v>
      </c>
      <c r="D2380" s="7">
        <v>40.469017607628203</v>
      </c>
      <c r="E2380" s="19" t="s">
        <v>2959</v>
      </c>
      <c r="F2380" s="46">
        <f>INDEX(Δεδομένα!$P:$P,MATCH('2021'!E2380,Δεδομένα!$O:$O,0))</f>
        <v>73</v>
      </c>
      <c r="G2380" s="49" t="s">
        <v>2898</v>
      </c>
      <c r="H2380" s="51" t="str">
        <f>INDEX(Δεδομένα!B$1:B$51,MATCH('2021'!G2380,Δεδομένα!A$1:A$51,0))</f>
        <v>ΔΥΤΙΚΗΣ ΜΑΚΕΔΟΝΙΑΣ</v>
      </c>
      <c r="I2380" s="53">
        <f>INDEX(Δεδομένα!E$1:E$13,MATCH('2021'!H2380,Δεδομένα!D$1:D$13,0))</f>
        <v>4</v>
      </c>
      <c r="J2380" s="4">
        <v>44313</v>
      </c>
      <c r="K2380" s="3" t="s">
        <v>522</v>
      </c>
      <c r="L2380" s="17" t="str">
        <f t="shared" si="164"/>
        <v>27/04/2021 15:15</v>
      </c>
      <c r="M2380" s="4">
        <v>44313</v>
      </c>
      <c r="N2380" s="3" t="s">
        <v>415</v>
      </c>
      <c r="O2380" s="17" t="str">
        <f t="shared" si="165"/>
        <v>27/04/2021 16:40</v>
      </c>
      <c r="P2380" s="24">
        <f t="shared" si="166"/>
        <v>5.9027777781011537E-2</v>
      </c>
      <c r="Q2380" s="28">
        <v>0</v>
      </c>
      <c r="R2380" s="27">
        <f t="shared" si="167"/>
        <v>85.000000004656613</v>
      </c>
      <c r="S2380" s="3" t="s">
        <v>4</v>
      </c>
      <c r="T2380" s="3" t="s">
        <v>2960</v>
      </c>
      <c r="U2380" s="3" t="s">
        <v>4</v>
      </c>
      <c r="V2380" s="3" t="s">
        <v>2975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2</v>
      </c>
      <c r="AD2380" s="5">
        <v>0</v>
      </c>
      <c r="AE2380" s="2">
        <v>3</v>
      </c>
      <c r="AF2380" s="2">
        <v>0</v>
      </c>
      <c r="AG2380" s="2">
        <v>0</v>
      </c>
      <c r="AH2380" s="2">
        <v>0</v>
      </c>
      <c r="AI2380" s="2">
        <v>0</v>
      </c>
      <c r="AJ2380" s="2">
        <v>1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 t="s">
        <v>4</v>
      </c>
      <c r="AT2380" s="2" t="s">
        <v>4</v>
      </c>
    </row>
    <row r="2381" spans="1:46" x14ac:dyDescent="0.2">
      <c r="A2381" s="2">
        <v>1661020</v>
      </c>
      <c r="B2381" s="2">
        <v>850384</v>
      </c>
      <c r="C2381" s="7">
        <v>21.864933013916001</v>
      </c>
      <c r="D2381" s="7">
        <v>40.525829315185497</v>
      </c>
      <c r="E2381" s="19" t="s">
        <v>2959</v>
      </c>
      <c r="F2381" s="46">
        <f>INDEX(Δεδομένα!$P:$P,MATCH('2021'!E2381,Δεδομένα!$O:$O,0))</f>
        <v>73</v>
      </c>
      <c r="G2381" s="49" t="s">
        <v>2898</v>
      </c>
      <c r="H2381" s="51" t="str">
        <f>INDEX(Δεδομένα!B$1:B$51,MATCH('2021'!G2381,Δεδομένα!A$1:A$51,0))</f>
        <v>ΔΥΤΙΚΗΣ ΜΑΚΕΔΟΝΙΑΣ</v>
      </c>
      <c r="I2381" s="53">
        <f>INDEX(Δεδομένα!E$1:E$13,MATCH('2021'!H2381,Δεδομένα!D$1:D$13,0))</f>
        <v>4</v>
      </c>
      <c r="J2381" s="4">
        <v>44319</v>
      </c>
      <c r="K2381" s="3" t="s">
        <v>272</v>
      </c>
      <c r="L2381" s="17" t="str">
        <f t="shared" si="164"/>
        <v>03/05/2021 09:00</v>
      </c>
      <c r="M2381" s="4">
        <v>44319</v>
      </c>
      <c r="N2381" s="3" t="s">
        <v>385</v>
      </c>
      <c r="O2381" s="17" t="str">
        <f t="shared" si="165"/>
        <v>03/05/2021 14:00</v>
      </c>
      <c r="P2381" s="24">
        <f t="shared" si="166"/>
        <v>0.20833333333575865</v>
      </c>
      <c r="Q2381" s="28">
        <v>0</v>
      </c>
      <c r="R2381" s="27">
        <f t="shared" si="167"/>
        <v>300.00000000349246</v>
      </c>
      <c r="S2381" s="3" t="s">
        <v>4</v>
      </c>
      <c r="T2381" s="3" t="s">
        <v>2960</v>
      </c>
      <c r="U2381" s="3" t="s">
        <v>4</v>
      </c>
      <c r="V2381" s="3" t="s">
        <v>2976</v>
      </c>
      <c r="W2381" s="5">
        <v>0</v>
      </c>
      <c r="X2381" s="5">
        <v>10</v>
      </c>
      <c r="Y2381" s="5">
        <v>0</v>
      </c>
      <c r="Z2381" s="5">
        <v>20</v>
      </c>
      <c r="AA2381" s="5">
        <v>0</v>
      </c>
      <c r="AB2381" s="5">
        <v>0</v>
      </c>
      <c r="AC2381" s="5">
        <v>0</v>
      </c>
      <c r="AD2381" s="5">
        <v>0</v>
      </c>
      <c r="AE2381" s="2">
        <v>10</v>
      </c>
      <c r="AF2381" s="2">
        <v>8</v>
      </c>
      <c r="AG2381" s="2">
        <v>0</v>
      </c>
      <c r="AH2381" s="2">
        <v>0</v>
      </c>
      <c r="AI2381" s="2">
        <v>0</v>
      </c>
      <c r="AJ2381" s="2">
        <v>4</v>
      </c>
      <c r="AK2381" s="2">
        <v>1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 t="s">
        <v>4</v>
      </c>
      <c r="AT2381" s="2" t="s">
        <v>4</v>
      </c>
    </row>
    <row r="2382" spans="1:46" x14ac:dyDescent="0.2">
      <c r="A2382" s="2">
        <v>1661796</v>
      </c>
      <c r="B2382" s="2">
        <v>852826</v>
      </c>
      <c r="C2382" s="7">
        <v>21.532500897130401</v>
      </c>
      <c r="D2382" s="7">
        <v>40.504880415584402</v>
      </c>
      <c r="E2382" s="19" t="s">
        <v>2959</v>
      </c>
      <c r="F2382" s="46">
        <f>INDEX(Δεδομένα!$P:$P,MATCH('2021'!E2382,Δεδομένα!$O:$O,0))</f>
        <v>73</v>
      </c>
      <c r="G2382" s="49" t="s">
        <v>2898</v>
      </c>
      <c r="H2382" s="51" t="str">
        <f>INDEX(Δεδομένα!B$1:B$51,MATCH('2021'!G2382,Δεδομένα!A$1:A$51,0))</f>
        <v>ΔΥΤΙΚΗΣ ΜΑΚΕΔΟΝΙΑΣ</v>
      </c>
      <c r="I2382" s="53">
        <f>INDEX(Δεδομένα!E$1:E$13,MATCH('2021'!H2382,Δεδομένα!D$1:D$13,0))</f>
        <v>4</v>
      </c>
      <c r="J2382" s="4">
        <v>44329</v>
      </c>
      <c r="K2382" s="3" t="s">
        <v>214</v>
      </c>
      <c r="L2382" s="17" t="str">
        <f t="shared" si="164"/>
        <v>13/05/2021 12:00</v>
      </c>
      <c r="M2382" s="4">
        <v>44329</v>
      </c>
      <c r="N2382" s="3" t="s">
        <v>1310</v>
      </c>
      <c r="O2382" s="17" t="str">
        <f t="shared" si="165"/>
        <v>13/05/2021 12:45</v>
      </c>
      <c r="P2382" s="24">
        <f t="shared" si="166"/>
        <v>3.125E-2</v>
      </c>
      <c r="Q2382" s="28">
        <v>0</v>
      </c>
      <c r="R2382" s="27">
        <f t="shared" si="167"/>
        <v>45</v>
      </c>
      <c r="S2382" s="3" t="s">
        <v>4</v>
      </c>
      <c r="T2382" s="3" t="s">
        <v>2960</v>
      </c>
      <c r="U2382" s="3" t="s">
        <v>4</v>
      </c>
      <c r="V2382" s="3" t="s">
        <v>2977</v>
      </c>
      <c r="W2382" s="5">
        <v>0</v>
      </c>
      <c r="X2382" s="5">
        <v>0</v>
      </c>
      <c r="Y2382" s="5">
        <v>0</v>
      </c>
      <c r="Z2382" s="5">
        <v>0.5</v>
      </c>
      <c r="AA2382" s="5">
        <v>0</v>
      </c>
      <c r="AB2382" s="5">
        <v>0</v>
      </c>
      <c r="AC2382" s="5">
        <v>0</v>
      </c>
      <c r="AD2382" s="5">
        <v>0</v>
      </c>
      <c r="AE2382" s="2">
        <v>4</v>
      </c>
      <c r="AF2382" s="2">
        <v>0</v>
      </c>
      <c r="AG2382" s="2">
        <v>0</v>
      </c>
      <c r="AH2382" s="2">
        <v>0</v>
      </c>
      <c r="AI2382" s="2">
        <v>0</v>
      </c>
      <c r="AJ2382" s="2">
        <v>2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 t="s">
        <v>4</v>
      </c>
      <c r="AT2382" s="2" t="s">
        <v>4</v>
      </c>
    </row>
    <row r="2383" spans="1:46" x14ac:dyDescent="0.2">
      <c r="A2383" s="2">
        <v>1673342</v>
      </c>
      <c r="B2383" s="2">
        <v>865246</v>
      </c>
      <c r="C2383" s="7">
        <v>21.653794520719401</v>
      </c>
      <c r="D2383" s="7">
        <v>40.513308214616004</v>
      </c>
      <c r="E2383" s="19" t="s">
        <v>2959</v>
      </c>
      <c r="F2383" s="46">
        <f>INDEX(Δεδομένα!$P:$P,MATCH('2021'!E2383,Δεδομένα!$O:$O,0))</f>
        <v>73</v>
      </c>
      <c r="G2383" s="49" t="s">
        <v>2898</v>
      </c>
      <c r="H2383" s="51" t="str">
        <f>INDEX(Δεδομένα!B$1:B$51,MATCH('2021'!G2383,Δεδομένα!A$1:A$51,0))</f>
        <v>ΔΥΤΙΚΗΣ ΜΑΚΕΔΟΝΙΑΣ</v>
      </c>
      <c r="I2383" s="53">
        <f>INDEX(Δεδομένα!E$1:E$13,MATCH('2021'!H2383,Δεδομένα!D$1:D$13,0))</f>
        <v>4</v>
      </c>
      <c r="J2383" s="4">
        <v>44373</v>
      </c>
      <c r="K2383" s="3" t="s">
        <v>740</v>
      </c>
      <c r="L2383" s="17" t="str">
        <f t="shared" si="164"/>
        <v>26/06/2021 16:42</v>
      </c>
      <c r="M2383" s="4">
        <v>44373</v>
      </c>
      <c r="N2383" s="3" t="s">
        <v>462</v>
      </c>
      <c r="O2383" s="17" t="str">
        <f t="shared" si="165"/>
        <v>26/06/2021 17:50</v>
      </c>
      <c r="P2383" s="24">
        <f t="shared" si="166"/>
        <v>4.7222222223354038E-2</v>
      </c>
      <c r="Q2383" s="28">
        <v>0</v>
      </c>
      <c r="R2383" s="27">
        <f t="shared" si="167"/>
        <v>68.000000001629815</v>
      </c>
      <c r="S2383" s="3" t="s">
        <v>4</v>
      </c>
      <c r="T2383" s="3" t="s">
        <v>2960</v>
      </c>
      <c r="U2383" s="3" t="s">
        <v>4</v>
      </c>
      <c r="V2383" s="3" t="s">
        <v>2978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4</v>
      </c>
      <c r="AC2383" s="5">
        <v>0</v>
      </c>
      <c r="AD2383" s="5">
        <v>0</v>
      </c>
      <c r="AE2383" s="2">
        <v>7</v>
      </c>
      <c r="AF2383" s="2">
        <v>0</v>
      </c>
      <c r="AG2383" s="2">
        <v>0</v>
      </c>
      <c r="AH2383" s="2">
        <v>0</v>
      </c>
      <c r="AI2383" s="2">
        <v>0</v>
      </c>
      <c r="AJ2383" s="2">
        <v>4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 t="s">
        <v>4</v>
      </c>
      <c r="AT2383" s="2" t="s">
        <v>4</v>
      </c>
    </row>
    <row r="2384" spans="1:46" x14ac:dyDescent="0.2">
      <c r="A2384" s="2">
        <v>1673970</v>
      </c>
      <c r="B2384" s="2">
        <v>866233</v>
      </c>
      <c r="C2384" s="7">
        <v>21.710677762267199</v>
      </c>
      <c r="D2384" s="7">
        <v>40.492591971083499</v>
      </c>
      <c r="E2384" s="19" t="s">
        <v>2959</v>
      </c>
      <c r="F2384" s="46">
        <f>INDEX(Δεδομένα!$P:$P,MATCH('2021'!E2384,Δεδομένα!$O:$O,0))</f>
        <v>73</v>
      </c>
      <c r="G2384" s="49" t="s">
        <v>2898</v>
      </c>
      <c r="H2384" s="51" t="str">
        <f>INDEX(Δεδομένα!B$1:B$51,MATCH('2021'!G2384,Δεδομένα!A$1:A$51,0))</f>
        <v>ΔΥΤΙΚΗΣ ΜΑΚΕΔΟΝΙΑΣ</v>
      </c>
      <c r="I2384" s="53">
        <f>INDEX(Δεδομένα!E$1:E$13,MATCH('2021'!H2384,Δεδομένα!D$1:D$13,0))</f>
        <v>4</v>
      </c>
      <c r="J2384" s="4">
        <v>44376</v>
      </c>
      <c r="K2384" s="3" t="s">
        <v>146</v>
      </c>
      <c r="L2384" s="17" t="str">
        <f t="shared" si="164"/>
        <v>29/06/2021 16:30</v>
      </c>
      <c r="M2384" s="4">
        <v>44376</v>
      </c>
      <c r="N2384" s="3" t="s">
        <v>17</v>
      </c>
      <c r="O2384" s="17" t="str">
        <f t="shared" si="165"/>
        <v>29/06/2021 18:00</v>
      </c>
      <c r="P2384" s="24">
        <f t="shared" si="166"/>
        <v>6.25E-2</v>
      </c>
      <c r="Q2384" s="28">
        <v>0</v>
      </c>
      <c r="R2384" s="27">
        <f t="shared" si="167"/>
        <v>90</v>
      </c>
      <c r="S2384" s="3" t="s">
        <v>4</v>
      </c>
      <c r="T2384" s="3" t="s">
        <v>2960</v>
      </c>
      <c r="U2384" s="3" t="s">
        <v>4</v>
      </c>
      <c r="V2384" s="3" t="s">
        <v>2979</v>
      </c>
      <c r="W2384" s="5">
        <v>0</v>
      </c>
      <c r="X2384" s="5">
        <v>0</v>
      </c>
      <c r="Y2384" s="5">
        <v>0</v>
      </c>
      <c r="Z2384" s="5">
        <v>4</v>
      </c>
      <c r="AA2384" s="5">
        <v>0</v>
      </c>
      <c r="AB2384" s="5">
        <v>0</v>
      </c>
      <c r="AC2384" s="5">
        <v>0</v>
      </c>
      <c r="AD2384" s="5">
        <v>0</v>
      </c>
      <c r="AE2384" s="2">
        <v>4</v>
      </c>
      <c r="AF2384" s="2">
        <v>0</v>
      </c>
      <c r="AG2384" s="2">
        <v>0</v>
      </c>
      <c r="AH2384" s="2">
        <v>0</v>
      </c>
      <c r="AI2384" s="2">
        <v>0</v>
      </c>
      <c r="AJ2384" s="2">
        <v>2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 t="s">
        <v>4</v>
      </c>
      <c r="AT2384" s="2" t="s">
        <v>4</v>
      </c>
    </row>
    <row r="2385" spans="1:46" x14ac:dyDescent="0.2">
      <c r="A2385" s="2">
        <v>1675091</v>
      </c>
      <c r="B2385" s="2">
        <v>867708</v>
      </c>
      <c r="C2385" s="7">
        <v>21.686327233409202</v>
      </c>
      <c r="D2385" s="7">
        <v>40.526649740754799</v>
      </c>
      <c r="E2385" s="19" t="s">
        <v>2959</v>
      </c>
      <c r="F2385" s="46">
        <f>INDEX(Δεδομένα!$P:$P,MATCH('2021'!E2385,Δεδομένα!$O:$O,0))</f>
        <v>73</v>
      </c>
      <c r="G2385" s="49" t="s">
        <v>2898</v>
      </c>
      <c r="H2385" s="51" t="str">
        <f>INDEX(Δεδομένα!B$1:B$51,MATCH('2021'!G2385,Δεδομένα!A$1:A$51,0))</f>
        <v>ΔΥΤΙΚΗΣ ΜΑΚΕΔΟΝΙΑΣ</v>
      </c>
      <c r="I2385" s="53">
        <f>INDEX(Δεδομένα!E$1:E$13,MATCH('2021'!H2385,Δεδομένα!D$1:D$13,0))</f>
        <v>4</v>
      </c>
      <c r="J2385" s="4">
        <v>44380</v>
      </c>
      <c r="K2385" s="3" t="s">
        <v>499</v>
      </c>
      <c r="L2385" s="17" t="str">
        <f t="shared" si="164"/>
        <v>03/07/2021 15:10</v>
      </c>
      <c r="M2385" s="4">
        <v>44380</v>
      </c>
      <c r="N2385" s="3" t="s">
        <v>509</v>
      </c>
      <c r="O2385" s="17" t="str">
        <f t="shared" si="165"/>
        <v>03/07/2021 15:55</v>
      </c>
      <c r="P2385" s="24">
        <f t="shared" si="166"/>
        <v>3.125E-2</v>
      </c>
      <c r="Q2385" s="28">
        <v>0</v>
      </c>
      <c r="R2385" s="27">
        <f t="shared" si="167"/>
        <v>45</v>
      </c>
      <c r="S2385" s="3" t="s">
        <v>4</v>
      </c>
      <c r="T2385" s="3" t="s">
        <v>2960</v>
      </c>
      <c r="U2385" s="3" t="s">
        <v>2980</v>
      </c>
      <c r="V2385" s="3" t="s">
        <v>2981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0.05</v>
      </c>
      <c r="AC2385" s="5">
        <v>0.2</v>
      </c>
      <c r="AD2385" s="5">
        <v>0</v>
      </c>
      <c r="AE2385" s="2">
        <v>2</v>
      </c>
      <c r="AF2385" s="2">
        <v>0</v>
      </c>
      <c r="AG2385" s="2">
        <v>0</v>
      </c>
      <c r="AH2385" s="2">
        <v>0</v>
      </c>
      <c r="AI2385" s="2">
        <v>0</v>
      </c>
      <c r="AJ2385" s="2">
        <v>1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</row>
    <row r="2386" spans="1:46" x14ac:dyDescent="0.2">
      <c r="A2386" s="2">
        <v>1679389</v>
      </c>
      <c r="B2386" s="2">
        <v>871746</v>
      </c>
      <c r="C2386" s="7">
        <v>21.650070279122801</v>
      </c>
      <c r="D2386" s="7">
        <v>40.392734050754697</v>
      </c>
      <c r="E2386" s="19" t="s">
        <v>2959</v>
      </c>
      <c r="F2386" s="46">
        <f>INDEX(Δεδομένα!$P:$P,MATCH('2021'!E2386,Δεδομένα!$O:$O,0))</f>
        <v>73</v>
      </c>
      <c r="G2386" s="49" t="s">
        <v>2898</v>
      </c>
      <c r="H2386" s="51" t="str">
        <f>INDEX(Δεδομένα!B$1:B$51,MATCH('2021'!G2386,Δεδομένα!A$1:A$51,0))</f>
        <v>ΔΥΤΙΚΗΣ ΜΑΚΕΔΟΝΙΑΣ</v>
      </c>
      <c r="I2386" s="53">
        <f>INDEX(Δεδομένα!E$1:E$13,MATCH('2021'!H2386,Δεδομένα!D$1:D$13,0))</f>
        <v>4</v>
      </c>
      <c r="J2386" s="4">
        <v>44393</v>
      </c>
      <c r="K2386" s="3" t="s">
        <v>2477</v>
      </c>
      <c r="L2386" s="17" t="str">
        <f t="shared" si="164"/>
        <v>16/07/2021 17:09</v>
      </c>
      <c r="M2386" s="4">
        <v>44393</v>
      </c>
      <c r="N2386" s="3" t="s">
        <v>971</v>
      </c>
      <c r="O2386" s="17" t="str">
        <f t="shared" si="165"/>
        <v>16/07/2021 23:50</v>
      </c>
      <c r="P2386" s="24">
        <f t="shared" si="166"/>
        <v>0.27847222222044365</v>
      </c>
      <c r="Q2386" s="28">
        <v>0</v>
      </c>
      <c r="R2386" s="27">
        <f t="shared" si="167"/>
        <v>400.99999999743886</v>
      </c>
      <c r="S2386" s="3" t="s">
        <v>4</v>
      </c>
      <c r="T2386" s="3" t="s">
        <v>2960</v>
      </c>
      <c r="U2386" s="3" t="s">
        <v>2982</v>
      </c>
      <c r="V2386" s="3" t="s">
        <v>2983</v>
      </c>
      <c r="W2386" s="5">
        <v>0</v>
      </c>
      <c r="X2386" s="5">
        <v>20</v>
      </c>
      <c r="Y2386" s="5">
        <v>0</v>
      </c>
      <c r="Z2386" s="5">
        <v>80</v>
      </c>
      <c r="AA2386" s="5">
        <v>0</v>
      </c>
      <c r="AB2386" s="5">
        <v>0</v>
      </c>
      <c r="AC2386" s="5">
        <v>0</v>
      </c>
      <c r="AD2386" s="5">
        <v>0</v>
      </c>
      <c r="AE2386" s="2">
        <v>20</v>
      </c>
      <c r="AF2386" s="2">
        <v>0</v>
      </c>
      <c r="AG2386" s="2">
        <v>0</v>
      </c>
      <c r="AH2386" s="2">
        <v>0</v>
      </c>
      <c r="AI2386" s="2">
        <v>0</v>
      </c>
      <c r="AJ2386" s="2">
        <v>7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</row>
    <row r="2387" spans="1:46" x14ac:dyDescent="0.2">
      <c r="A2387" s="2">
        <v>1679670</v>
      </c>
      <c r="B2387" s="2">
        <v>871842</v>
      </c>
      <c r="C2387" s="7">
        <v>21.6740837097168</v>
      </c>
      <c r="D2387" s="7">
        <v>40.643753051757798</v>
      </c>
      <c r="E2387" s="19" t="s">
        <v>2959</v>
      </c>
      <c r="F2387" s="46">
        <f>INDEX(Δεδομένα!$P:$P,MATCH('2021'!E2387,Δεδομένα!$O:$O,0))</f>
        <v>73</v>
      </c>
      <c r="G2387" s="49" t="s">
        <v>2898</v>
      </c>
      <c r="H2387" s="51" t="str">
        <f>INDEX(Δεδομένα!B$1:B$51,MATCH('2021'!G2387,Δεδομένα!A$1:A$51,0))</f>
        <v>ΔΥΤΙΚΗΣ ΜΑΚΕΔΟΝΙΑΣ</v>
      </c>
      <c r="I2387" s="53">
        <f>INDEX(Δεδομένα!E$1:E$13,MATCH('2021'!H2387,Δεδομένα!D$1:D$13,0))</f>
        <v>4</v>
      </c>
      <c r="J2387" s="4">
        <v>44393</v>
      </c>
      <c r="K2387" s="3" t="s">
        <v>1578</v>
      </c>
      <c r="L2387" s="17" t="str">
        <f t="shared" si="164"/>
        <v>16/07/2021 21:49</v>
      </c>
      <c r="M2387" s="4">
        <v>44393</v>
      </c>
      <c r="N2387" s="3" t="s">
        <v>1345</v>
      </c>
      <c r="O2387" s="17" t="str">
        <f t="shared" si="165"/>
        <v>16/07/2021 23:00</v>
      </c>
      <c r="P2387" s="24">
        <f t="shared" si="166"/>
        <v>4.9305555556202307E-2</v>
      </c>
      <c r="Q2387" s="28">
        <v>0</v>
      </c>
      <c r="R2387" s="27">
        <f t="shared" si="167"/>
        <v>71.000000000931323</v>
      </c>
      <c r="S2387" s="3" t="s">
        <v>4</v>
      </c>
      <c r="T2387" s="3" t="s">
        <v>2960</v>
      </c>
      <c r="U2387" s="3" t="s">
        <v>4</v>
      </c>
      <c r="V2387" s="3" t="s">
        <v>2984</v>
      </c>
      <c r="W2387" s="5">
        <v>0</v>
      </c>
      <c r="X2387" s="5">
        <v>0</v>
      </c>
      <c r="Y2387" s="5">
        <v>0</v>
      </c>
      <c r="Z2387" s="5">
        <v>2</v>
      </c>
      <c r="AA2387" s="5">
        <v>0</v>
      </c>
      <c r="AB2387" s="5">
        <v>0.5</v>
      </c>
      <c r="AC2387" s="5">
        <v>0</v>
      </c>
      <c r="AD2387" s="5">
        <v>0</v>
      </c>
      <c r="AE2387" s="2">
        <v>2</v>
      </c>
      <c r="AF2387" s="2">
        <v>0</v>
      </c>
      <c r="AG2387" s="2">
        <v>0</v>
      </c>
      <c r="AH2387" s="2">
        <v>0</v>
      </c>
      <c r="AI2387" s="2">
        <v>0</v>
      </c>
      <c r="AJ2387" s="2">
        <v>2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</row>
    <row r="2388" spans="1:46" x14ac:dyDescent="0.2">
      <c r="A2388" s="2">
        <v>1687238</v>
      </c>
      <c r="B2388" s="2">
        <v>882260</v>
      </c>
      <c r="C2388" s="7">
        <v>21.644767616106201</v>
      </c>
      <c r="D2388" s="7">
        <v>40.6890942536875</v>
      </c>
      <c r="E2388" s="19" t="s">
        <v>2959</v>
      </c>
      <c r="F2388" s="46">
        <f>INDEX(Δεδομένα!$P:$P,MATCH('2021'!E2388,Δεδομένα!$O:$O,0))</f>
        <v>73</v>
      </c>
      <c r="G2388" s="49" t="s">
        <v>2898</v>
      </c>
      <c r="H2388" s="51" t="str">
        <f>INDEX(Δεδομένα!B$1:B$51,MATCH('2021'!G2388,Δεδομένα!A$1:A$51,0))</f>
        <v>ΔΥΤΙΚΗΣ ΜΑΚΕΔΟΝΙΑΣ</v>
      </c>
      <c r="I2388" s="53">
        <f>INDEX(Δεδομένα!E$1:E$13,MATCH('2021'!H2388,Δεδομένα!D$1:D$13,0))</f>
        <v>4</v>
      </c>
      <c r="J2388" s="4">
        <v>44420</v>
      </c>
      <c r="K2388" s="3" t="s">
        <v>2895</v>
      </c>
      <c r="L2388" s="17" t="str">
        <f t="shared" si="164"/>
        <v>12/08/2021 13:14</v>
      </c>
      <c r="M2388" s="4">
        <v>44420</v>
      </c>
      <c r="N2388" s="3" t="s">
        <v>161</v>
      </c>
      <c r="O2388" s="17" t="str">
        <f t="shared" si="165"/>
        <v>12/08/2021 15:00</v>
      </c>
      <c r="P2388" s="24">
        <f t="shared" si="166"/>
        <v>7.3611111110949423E-2</v>
      </c>
      <c r="Q2388" s="28">
        <v>0</v>
      </c>
      <c r="R2388" s="27">
        <f t="shared" si="167"/>
        <v>105.99999999976717</v>
      </c>
      <c r="S2388" s="3" t="s">
        <v>4</v>
      </c>
      <c r="T2388" s="3" t="s">
        <v>2960</v>
      </c>
      <c r="U2388" s="3" t="s">
        <v>4</v>
      </c>
      <c r="V2388" s="3" t="s">
        <v>2985</v>
      </c>
      <c r="W2388" s="5">
        <v>0</v>
      </c>
      <c r="X2388" s="5">
        <v>0</v>
      </c>
      <c r="Y2388" s="5">
        <v>0</v>
      </c>
      <c r="Z2388" s="5">
        <v>2</v>
      </c>
      <c r="AA2388" s="5">
        <v>0</v>
      </c>
      <c r="AB2388" s="5">
        <v>0</v>
      </c>
      <c r="AC2388" s="5">
        <v>5</v>
      </c>
      <c r="AD2388" s="5">
        <v>0</v>
      </c>
      <c r="AE2388" s="2">
        <v>5</v>
      </c>
      <c r="AF2388" s="2">
        <v>0</v>
      </c>
      <c r="AG2388" s="2">
        <v>0</v>
      </c>
      <c r="AH2388" s="2">
        <v>0</v>
      </c>
      <c r="AI2388" s="2">
        <v>4</v>
      </c>
      <c r="AJ2388" s="2">
        <v>3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</row>
    <row r="2389" spans="1:46" x14ac:dyDescent="0.2">
      <c r="A2389" s="2">
        <v>1689825</v>
      </c>
      <c r="B2389" s="2">
        <v>885067</v>
      </c>
      <c r="C2389" s="7">
        <v>21.641591762846701</v>
      </c>
      <c r="D2389" s="7">
        <v>40.694815890992203</v>
      </c>
      <c r="E2389" s="19" t="s">
        <v>2959</v>
      </c>
      <c r="F2389" s="46">
        <f>INDEX(Δεδομένα!$P:$P,MATCH('2021'!E2389,Δεδομένα!$O:$O,0))</f>
        <v>73</v>
      </c>
      <c r="G2389" s="49" t="s">
        <v>2898</v>
      </c>
      <c r="H2389" s="51" t="str">
        <f>INDEX(Δεδομένα!B$1:B$51,MATCH('2021'!G2389,Δεδομένα!A$1:A$51,0))</f>
        <v>ΔΥΤΙΚΗΣ ΜΑΚΕΔΟΝΙΑΣ</v>
      </c>
      <c r="I2389" s="53">
        <f>INDEX(Δεδομένα!E$1:E$13,MATCH('2021'!H2389,Δεδομένα!D$1:D$13,0))</f>
        <v>4</v>
      </c>
      <c r="J2389" s="4">
        <v>44430</v>
      </c>
      <c r="K2389" s="3" t="s">
        <v>1257</v>
      </c>
      <c r="L2389" s="17" t="str">
        <f t="shared" si="164"/>
        <v>22/08/2021 09:10</v>
      </c>
      <c r="M2389" s="4">
        <v>44430</v>
      </c>
      <c r="N2389" s="3" t="s">
        <v>70</v>
      </c>
      <c r="O2389" s="17" t="str">
        <f t="shared" si="165"/>
        <v>22/08/2021 11:17</v>
      </c>
      <c r="P2389" s="24">
        <f t="shared" si="166"/>
        <v>8.819444444088731E-2</v>
      </c>
      <c r="Q2389" s="28">
        <v>0</v>
      </c>
      <c r="R2389" s="27">
        <f t="shared" si="167"/>
        <v>126.99999999487773</v>
      </c>
      <c r="S2389" s="3" t="s">
        <v>4</v>
      </c>
      <c r="T2389" s="3" t="s">
        <v>2960</v>
      </c>
      <c r="U2389" s="3" t="s">
        <v>4</v>
      </c>
      <c r="V2389" s="3" t="s">
        <v>2987</v>
      </c>
      <c r="W2389" s="5">
        <v>0</v>
      </c>
      <c r="X2389" s="5">
        <v>0</v>
      </c>
      <c r="Y2389" s="5">
        <v>0</v>
      </c>
      <c r="Z2389" s="5">
        <v>1</v>
      </c>
      <c r="AA2389" s="5">
        <v>0</v>
      </c>
      <c r="AB2389" s="5">
        <v>0</v>
      </c>
      <c r="AC2389" s="5">
        <v>0</v>
      </c>
      <c r="AD2389" s="5">
        <v>0</v>
      </c>
      <c r="AE2389" s="2">
        <v>2</v>
      </c>
      <c r="AF2389" s="2">
        <v>0</v>
      </c>
      <c r="AG2389" s="2">
        <v>0</v>
      </c>
      <c r="AH2389" s="2">
        <v>0</v>
      </c>
      <c r="AI2389" s="2">
        <v>0</v>
      </c>
      <c r="AJ2389" s="2">
        <v>1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</row>
    <row r="2390" spans="1:46" x14ac:dyDescent="0.2">
      <c r="A2390" s="2">
        <v>1697232</v>
      </c>
      <c r="B2390" s="2">
        <v>892888</v>
      </c>
      <c r="C2390" s="7">
        <v>21.733665847601099</v>
      </c>
      <c r="D2390" s="7">
        <v>40.699975666781903</v>
      </c>
      <c r="E2390" s="19" t="s">
        <v>2959</v>
      </c>
      <c r="F2390" s="46">
        <f>INDEX(Δεδομένα!$P:$P,MATCH('2021'!E2390,Δεδομένα!$O:$O,0))</f>
        <v>73</v>
      </c>
      <c r="G2390" s="49" t="s">
        <v>2898</v>
      </c>
      <c r="H2390" s="51" t="str">
        <f>INDEX(Δεδομένα!B$1:B$51,MATCH('2021'!G2390,Δεδομένα!A$1:A$51,0))</f>
        <v>ΔΥΤΙΚΗΣ ΜΑΚΕΔΟΝΙΑΣ</v>
      </c>
      <c r="I2390" s="53">
        <f>INDEX(Δεδομένα!E$1:E$13,MATCH('2021'!H2390,Δεδομένα!D$1:D$13,0))</f>
        <v>4</v>
      </c>
      <c r="J2390" s="4">
        <v>44459</v>
      </c>
      <c r="K2390" s="3" t="s">
        <v>634</v>
      </c>
      <c r="L2390" s="17" t="str">
        <f t="shared" si="164"/>
        <v>20/09/2021 19:05</v>
      </c>
      <c r="M2390" s="4">
        <v>44459</v>
      </c>
      <c r="N2390" s="3" t="s">
        <v>2366</v>
      </c>
      <c r="O2390" s="17" t="str">
        <f t="shared" si="165"/>
        <v>20/09/2021 21:26</v>
      </c>
      <c r="P2390" s="24">
        <f t="shared" si="166"/>
        <v>9.7916666665696539E-2</v>
      </c>
      <c r="Q2390" s="28">
        <v>0</v>
      </c>
      <c r="R2390" s="27">
        <f t="shared" si="167"/>
        <v>140.99999999860302</v>
      </c>
      <c r="S2390" s="3" t="s">
        <v>4</v>
      </c>
      <c r="T2390" s="3" t="s">
        <v>2960</v>
      </c>
      <c r="U2390" s="3" t="s">
        <v>4</v>
      </c>
      <c r="V2390" s="3" t="s">
        <v>2988</v>
      </c>
      <c r="W2390" s="5">
        <v>0</v>
      </c>
      <c r="X2390" s="5">
        <v>0</v>
      </c>
      <c r="Y2390" s="5">
        <v>0</v>
      </c>
      <c r="Z2390" s="5">
        <v>2</v>
      </c>
      <c r="AA2390" s="5">
        <v>0</v>
      </c>
      <c r="AB2390" s="5">
        <v>0</v>
      </c>
      <c r="AC2390" s="5">
        <v>0</v>
      </c>
      <c r="AD2390" s="5">
        <v>0</v>
      </c>
      <c r="AE2390" s="2">
        <v>4</v>
      </c>
      <c r="AF2390" s="2">
        <v>0</v>
      </c>
      <c r="AG2390" s="2">
        <v>0</v>
      </c>
      <c r="AH2390" s="2">
        <v>0</v>
      </c>
      <c r="AI2390" s="2">
        <v>0</v>
      </c>
      <c r="AJ2390" s="2">
        <v>2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</row>
    <row r="2391" spans="1:46" x14ac:dyDescent="0.2">
      <c r="A2391" s="2">
        <v>1699534</v>
      </c>
      <c r="B2391" s="2">
        <v>894661</v>
      </c>
      <c r="C2391" s="7">
        <v>21.8569856585551</v>
      </c>
      <c r="D2391" s="7">
        <v>40.642446013334698</v>
      </c>
      <c r="E2391" s="19" t="s">
        <v>2959</v>
      </c>
      <c r="F2391" s="46">
        <f>INDEX(Δεδομένα!$P:$P,MATCH('2021'!E2391,Δεδομένα!$O:$O,0))</f>
        <v>73</v>
      </c>
      <c r="G2391" s="49" t="s">
        <v>2898</v>
      </c>
      <c r="H2391" s="51" t="str">
        <f>INDEX(Δεδομένα!B$1:B$51,MATCH('2021'!G2391,Δεδομένα!A$1:A$51,0))</f>
        <v>ΔΥΤΙΚΗΣ ΜΑΚΕΔΟΝΙΑΣ</v>
      </c>
      <c r="I2391" s="53">
        <f>INDEX(Δεδομένα!E$1:E$13,MATCH('2021'!H2391,Δεδομένα!D$1:D$13,0))</f>
        <v>4</v>
      </c>
      <c r="J2391" s="4">
        <v>44466</v>
      </c>
      <c r="K2391" s="3" t="s">
        <v>360</v>
      </c>
      <c r="L2391" s="17" t="str">
        <f t="shared" si="164"/>
        <v>27/09/2021 11:57</v>
      </c>
      <c r="M2391" s="4">
        <v>44467</v>
      </c>
      <c r="N2391" s="3" t="s">
        <v>2306</v>
      </c>
      <c r="O2391" s="17" t="str">
        <f t="shared" si="165"/>
        <v>28/09/2021 17:31</v>
      </c>
      <c r="P2391" s="29">
        <f t="shared" si="166"/>
        <v>1.2319444444437977</v>
      </c>
      <c r="Q2391" s="30">
        <f>1*24</f>
        <v>24</v>
      </c>
      <c r="R2391" s="27">
        <f t="shared" si="167"/>
        <v>1773.9999999990687</v>
      </c>
      <c r="S2391" s="3" t="s">
        <v>4</v>
      </c>
      <c r="T2391" s="3" t="s">
        <v>2960</v>
      </c>
      <c r="U2391" s="3" t="s">
        <v>4</v>
      </c>
      <c r="V2391" s="3" t="s">
        <v>2989</v>
      </c>
      <c r="W2391" s="5">
        <v>0</v>
      </c>
      <c r="X2391" s="5">
        <v>70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2">
        <v>12</v>
      </c>
      <c r="AF2391" s="2">
        <v>15</v>
      </c>
      <c r="AG2391" s="2">
        <v>0</v>
      </c>
      <c r="AH2391" s="2">
        <v>0</v>
      </c>
      <c r="AI2391" s="2">
        <v>0</v>
      </c>
      <c r="AJ2391" s="2">
        <v>12</v>
      </c>
      <c r="AK2391" s="2">
        <v>0</v>
      </c>
      <c r="AL2391" s="2">
        <v>1</v>
      </c>
      <c r="AM2391" s="2">
        <v>0</v>
      </c>
      <c r="AN2391" s="2">
        <v>0</v>
      </c>
      <c r="AO2391" s="2">
        <v>2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</row>
    <row r="2392" spans="1:46" x14ac:dyDescent="0.2">
      <c r="A2392" s="2">
        <v>1701426</v>
      </c>
      <c r="B2392" s="2">
        <v>896803</v>
      </c>
      <c r="C2392" s="7">
        <v>21.6538123155457</v>
      </c>
      <c r="D2392" s="7">
        <v>40.654751786209303</v>
      </c>
      <c r="E2392" s="19" t="s">
        <v>2959</v>
      </c>
      <c r="F2392" s="46">
        <f>INDEX(Δεδομένα!$P:$P,MATCH('2021'!E2392,Δεδομένα!$O:$O,0))</f>
        <v>73</v>
      </c>
      <c r="G2392" s="49" t="s">
        <v>2898</v>
      </c>
      <c r="H2392" s="51" t="str">
        <f>INDEX(Δεδομένα!B$1:B$51,MATCH('2021'!G2392,Δεδομένα!A$1:A$51,0))</f>
        <v>ΔΥΤΙΚΗΣ ΜΑΚΕΔΟΝΙΑΣ</v>
      </c>
      <c r="I2392" s="53">
        <f>INDEX(Δεδομένα!E$1:E$13,MATCH('2021'!H2392,Δεδομένα!D$1:D$13,0))</f>
        <v>4</v>
      </c>
      <c r="J2392" s="4">
        <v>44474</v>
      </c>
      <c r="K2392" s="3" t="s">
        <v>365</v>
      </c>
      <c r="L2392" s="17" t="str">
        <f t="shared" si="164"/>
        <v>05/10/2021 13:50</v>
      </c>
      <c r="M2392" s="4">
        <v>44474</v>
      </c>
      <c r="N2392" s="3" t="s">
        <v>109</v>
      </c>
      <c r="O2392" s="17" t="str">
        <f t="shared" si="165"/>
        <v>05/10/2021 15:50</v>
      </c>
      <c r="P2392" s="24">
        <f t="shared" si="166"/>
        <v>8.3333333328482695E-2</v>
      </c>
      <c r="Q2392" s="28">
        <v>0</v>
      </c>
      <c r="R2392" s="27">
        <f t="shared" si="167"/>
        <v>119.99999999301508</v>
      </c>
      <c r="S2392" s="3" t="s">
        <v>4</v>
      </c>
      <c r="T2392" s="3" t="s">
        <v>2960</v>
      </c>
      <c r="U2392" s="3" t="s">
        <v>4</v>
      </c>
      <c r="V2392" s="3" t="s">
        <v>2990</v>
      </c>
      <c r="W2392" s="5">
        <v>0</v>
      </c>
      <c r="X2392" s="5">
        <v>2</v>
      </c>
      <c r="Y2392" s="5">
        <v>0</v>
      </c>
      <c r="Z2392" s="5">
        <v>20</v>
      </c>
      <c r="AA2392" s="5">
        <v>0</v>
      </c>
      <c r="AB2392" s="5">
        <v>0.5</v>
      </c>
      <c r="AC2392" s="5">
        <v>50</v>
      </c>
      <c r="AD2392" s="5">
        <v>0</v>
      </c>
      <c r="AE2392" s="2">
        <v>5</v>
      </c>
      <c r="AF2392" s="2">
        <v>0</v>
      </c>
      <c r="AG2392" s="2">
        <v>0</v>
      </c>
      <c r="AH2392" s="2">
        <v>0</v>
      </c>
      <c r="AI2392" s="2">
        <v>0</v>
      </c>
      <c r="AJ2392" s="2">
        <v>2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</row>
    <row r="2393" spans="1:46" x14ac:dyDescent="0.2">
      <c r="A2393" s="2">
        <v>1709439</v>
      </c>
      <c r="B2393" s="2">
        <v>904971</v>
      </c>
      <c r="C2393" s="7">
        <v>21.686576823692199</v>
      </c>
      <c r="D2393" s="7">
        <v>40.743028070262703</v>
      </c>
      <c r="E2393" s="19" t="s">
        <v>2959</v>
      </c>
      <c r="F2393" s="46">
        <f>INDEX(Δεδομένα!$P:$P,MATCH('2021'!E2393,Δεδομένα!$O:$O,0))</f>
        <v>73</v>
      </c>
      <c r="G2393" s="49" t="s">
        <v>2898</v>
      </c>
      <c r="H2393" s="51" t="str">
        <f>INDEX(Δεδομένα!B$1:B$51,MATCH('2021'!G2393,Δεδομένα!A$1:A$51,0))</f>
        <v>ΔΥΤΙΚΗΣ ΜΑΚΕΔΟΝΙΑΣ</v>
      </c>
      <c r="I2393" s="53">
        <f>INDEX(Δεδομένα!E$1:E$13,MATCH('2021'!H2393,Δεδομένα!D$1:D$13,0))</f>
        <v>4</v>
      </c>
      <c r="J2393" s="4">
        <v>44497</v>
      </c>
      <c r="K2393" s="3" t="s">
        <v>712</v>
      </c>
      <c r="L2393" s="17" t="str">
        <f t="shared" si="164"/>
        <v>28/10/2021 18:30</v>
      </c>
      <c r="M2393" s="4">
        <v>44497</v>
      </c>
      <c r="N2393" s="3" t="s">
        <v>1344</v>
      </c>
      <c r="O2393" s="17" t="str">
        <f t="shared" si="165"/>
        <v>28/10/2021 22:25</v>
      </c>
      <c r="P2393" s="24">
        <f t="shared" si="166"/>
        <v>0.16319444444525288</v>
      </c>
      <c r="Q2393" s="28">
        <v>0</v>
      </c>
      <c r="R2393" s="27">
        <f t="shared" si="167"/>
        <v>235.00000000116415</v>
      </c>
      <c r="S2393" s="3" t="s">
        <v>4</v>
      </c>
      <c r="T2393" s="3" t="s">
        <v>2960</v>
      </c>
      <c r="U2393" s="3" t="s">
        <v>4</v>
      </c>
      <c r="V2393" s="3" t="s">
        <v>2991</v>
      </c>
      <c r="W2393" s="5">
        <v>0</v>
      </c>
      <c r="X2393" s="5">
        <v>0</v>
      </c>
      <c r="Y2393" s="5">
        <v>0</v>
      </c>
      <c r="Z2393" s="5">
        <v>0</v>
      </c>
      <c r="AA2393" s="5">
        <v>5</v>
      </c>
      <c r="AB2393" s="5">
        <v>0</v>
      </c>
      <c r="AC2393" s="5">
        <v>0</v>
      </c>
      <c r="AD2393" s="5">
        <v>0</v>
      </c>
      <c r="AE2393" s="2">
        <v>2</v>
      </c>
      <c r="AF2393" s="2">
        <v>0</v>
      </c>
      <c r="AG2393" s="2">
        <v>0</v>
      </c>
      <c r="AH2393" s="2">
        <v>0</v>
      </c>
      <c r="AI2393" s="2">
        <v>0</v>
      </c>
      <c r="AJ2393" s="2">
        <v>1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</row>
    <row r="2394" spans="1:46" x14ac:dyDescent="0.2">
      <c r="A2394" s="2">
        <v>1713642</v>
      </c>
      <c r="B2394" s="2">
        <v>909384</v>
      </c>
      <c r="C2394" s="7">
        <v>21.678882409531699</v>
      </c>
      <c r="D2394" s="7">
        <v>40.7282886082318</v>
      </c>
      <c r="E2394" s="19" t="s">
        <v>2959</v>
      </c>
      <c r="F2394" s="46">
        <f>INDEX(Δεδομένα!$P:$P,MATCH('2021'!E2394,Δεδομένα!$O:$O,0))</f>
        <v>73</v>
      </c>
      <c r="G2394" s="49" t="s">
        <v>2898</v>
      </c>
      <c r="H2394" s="51" t="str">
        <f>INDEX(Δεδομένα!B$1:B$51,MATCH('2021'!G2394,Δεδομένα!A$1:A$51,0))</f>
        <v>ΔΥΤΙΚΗΣ ΜΑΚΕΔΟΝΙΑΣ</v>
      </c>
      <c r="I2394" s="53">
        <f>INDEX(Δεδομένα!E$1:E$13,MATCH('2021'!H2394,Δεδομένα!D$1:D$13,0))</f>
        <v>4</v>
      </c>
      <c r="J2394" s="4">
        <v>44516</v>
      </c>
      <c r="K2394" s="3" t="s">
        <v>921</v>
      </c>
      <c r="L2394" s="17" t="str">
        <f t="shared" si="164"/>
        <v>16/11/2021 00:05</v>
      </c>
      <c r="M2394" s="4">
        <v>44516</v>
      </c>
      <c r="N2394" s="3" t="s">
        <v>2992</v>
      </c>
      <c r="O2394" s="17" t="str">
        <f t="shared" si="165"/>
        <v>16/11/2021 05:50</v>
      </c>
      <c r="P2394" s="24">
        <f t="shared" si="166"/>
        <v>0.23958333333575865</v>
      </c>
      <c r="Q2394" s="28">
        <v>0</v>
      </c>
      <c r="R2394" s="27">
        <f t="shared" si="167"/>
        <v>345.00000000349246</v>
      </c>
      <c r="S2394" s="3" t="s">
        <v>4</v>
      </c>
      <c r="T2394" s="3" t="s">
        <v>2960</v>
      </c>
      <c r="U2394" s="3" t="s">
        <v>4</v>
      </c>
      <c r="V2394" s="3" t="s">
        <v>2993</v>
      </c>
      <c r="W2394" s="5">
        <v>0</v>
      </c>
      <c r="X2394" s="5">
        <v>0</v>
      </c>
      <c r="Y2394" s="5">
        <v>0</v>
      </c>
      <c r="Z2394" s="5">
        <v>0</v>
      </c>
      <c r="AA2394" s="5">
        <v>3</v>
      </c>
      <c r="AB2394" s="5">
        <v>0</v>
      </c>
      <c r="AC2394" s="5">
        <v>0</v>
      </c>
      <c r="AD2394" s="5">
        <v>0</v>
      </c>
      <c r="AE2394" s="2">
        <v>4</v>
      </c>
      <c r="AF2394" s="2">
        <v>0</v>
      </c>
      <c r="AG2394" s="2">
        <v>0</v>
      </c>
      <c r="AH2394" s="2">
        <v>0</v>
      </c>
      <c r="AI2394" s="2">
        <v>0</v>
      </c>
      <c r="AJ2394" s="2">
        <v>2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</row>
    <row r="2395" spans="1:46" x14ac:dyDescent="0.2">
      <c r="A2395" s="2">
        <v>1638147</v>
      </c>
      <c r="B2395" s="2">
        <v>823739</v>
      </c>
      <c r="C2395" s="7">
        <v>21.605411789381801</v>
      </c>
      <c r="D2395" s="7">
        <v>40.790491140958501</v>
      </c>
      <c r="E2395" s="19" t="s">
        <v>2994</v>
      </c>
      <c r="F2395" s="46">
        <f>INDEX(Δεδομένα!$P:$P,MATCH('2021'!E2395,Δεδομένα!$O:$O,0))</f>
        <v>74</v>
      </c>
      <c r="G2395" s="49" t="s">
        <v>2995</v>
      </c>
      <c r="H2395" s="51" t="str">
        <f>INDEX(Δεδομένα!B$1:B$51,MATCH('2021'!G2395,Δεδομένα!A$1:A$51,0))</f>
        <v>ΔΥΤΙΚΗΣ ΜΑΚΕΔΟΝΙΑΣ</v>
      </c>
      <c r="I2395" s="53">
        <f>INDEX(Δεδομένα!E$1:E$13,MATCH('2021'!H2395,Δεδομένα!D$1:D$13,0))</f>
        <v>4</v>
      </c>
      <c r="J2395" s="4">
        <v>44233</v>
      </c>
      <c r="K2395" s="3" t="s">
        <v>461</v>
      </c>
      <c r="L2395" s="17" t="str">
        <f t="shared" si="164"/>
        <v>06/02/2021 17:00</v>
      </c>
      <c r="M2395" s="4">
        <v>44233</v>
      </c>
      <c r="N2395" s="3" t="s">
        <v>989</v>
      </c>
      <c r="O2395" s="17" t="str">
        <f t="shared" si="165"/>
        <v>06/02/2021 21:40</v>
      </c>
      <c r="P2395" s="24">
        <f t="shared" si="166"/>
        <v>0.19444444444525288</v>
      </c>
      <c r="Q2395" s="28">
        <v>0</v>
      </c>
      <c r="R2395" s="27">
        <f t="shared" si="167"/>
        <v>280.00000000116415</v>
      </c>
      <c r="S2395" s="3" t="s">
        <v>4</v>
      </c>
      <c r="T2395" s="3" t="s">
        <v>2996</v>
      </c>
      <c r="U2395" s="3" t="s">
        <v>4</v>
      </c>
      <c r="V2395" s="3" t="s">
        <v>2997</v>
      </c>
      <c r="W2395" s="5">
        <v>0</v>
      </c>
      <c r="X2395" s="5">
        <v>0</v>
      </c>
      <c r="Y2395" s="5">
        <v>0</v>
      </c>
      <c r="Z2395" s="5">
        <v>50</v>
      </c>
      <c r="AA2395" s="5">
        <v>0</v>
      </c>
      <c r="AB2395" s="5">
        <v>100</v>
      </c>
      <c r="AC2395" s="5">
        <v>0</v>
      </c>
      <c r="AD2395" s="5">
        <v>0</v>
      </c>
      <c r="AE2395" s="2">
        <v>6</v>
      </c>
      <c r="AF2395" s="2">
        <v>0</v>
      </c>
      <c r="AG2395" s="2">
        <v>0</v>
      </c>
      <c r="AH2395" s="2">
        <v>0</v>
      </c>
      <c r="AI2395" s="2">
        <v>0</v>
      </c>
      <c r="AJ2395" s="2">
        <v>3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 t="s">
        <v>4</v>
      </c>
      <c r="AT2395" s="2" t="s">
        <v>4</v>
      </c>
    </row>
    <row r="2396" spans="1:46" x14ac:dyDescent="0.2">
      <c r="A2396" s="2">
        <v>1638169</v>
      </c>
      <c r="B2396" s="2">
        <v>824736</v>
      </c>
      <c r="C2396" s="7">
        <v>21.491803242889301</v>
      </c>
      <c r="D2396" s="7">
        <v>40.846413548161401</v>
      </c>
      <c r="E2396" s="19" t="s">
        <v>2994</v>
      </c>
      <c r="F2396" s="46">
        <f>INDEX(Δεδομένα!$P:$P,MATCH('2021'!E2396,Δεδομένα!$O:$O,0))</f>
        <v>74</v>
      </c>
      <c r="G2396" s="49" t="s">
        <v>2995</v>
      </c>
      <c r="H2396" s="51" t="str">
        <f>INDEX(Δεδομένα!B$1:B$51,MATCH('2021'!G2396,Δεδομένα!A$1:A$51,0))</f>
        <v>ΔΥΤΙΚΗΣ ΜΑΚΕΔΟΝΙΑΣ</v>
      </c>
      <c r="I2396" s="53">
        <f>INDEX(Δεδομένα!E$1:E$13,MATCH('2021'!H2396,Δεδομένα!D$1:D$13,0))</f>
        <v>4</v>
      </c>
      <c r="J2396" s="4">
        <v>44237</v>
      </c>
      <c r="K2396" s="3" t="s">
        <v>404</v>
      </c>
      <c r="L2396" s="17" t="str">
        <f t="shared" si="164"/>
        <v>10/02/2021 18:05</v>
      </c>
      <c r="M2396" s="4">
        <v>44237</v>
      </c>
      <c r="N2396" s="3" t="s">
        <v>150</v>
      </c>
      <c r="O2396" s="17" t="str">
        <f t="shared" si="165"/>
        <v>10/02/2021 19:00</v>
      </c>
      <c r="P2396" s="24">
        <f t="shared" si="166"/>
        <v>3.8194444445252884E-2</v>
      </c>
      <c r="Q2396" s="28">
        <v>0</v>
      </c>
      <c r="R2396" s="27">
        <f t="shared" si="167"/>
        <v>55.000000001164153</v>
      </c>
      <c r="S2396" s="3" t="s">
        <v>4</v>
      </c>
      <c r="T2396" s="3" t="s">
        <v>2996</v>
      </c>
      <c r="U2396" s="3" t="s">
        <v>4</v>
      </c>
      <c r="V2396" s="3" t="s">
        <v>2998</v>
      </c>
      <c r="W2396" s="5">
        <v>0</v>
      </c>
      <c r="X2396" s="5">
        <v>0</v>
      </c>
      <c r="Y2396" s="5">
        <v>0</v>
      </c>
      <c r="Z2396" s="5">
        <v>1</v>
      </c>
      <c r="AA2396" s="5">
        <v>0</v>
      </c>
      <c r="AB2396" s="5">
        <v>0</v>
      </c>
      <c r="AC2396" s="5">
        <v>0</v>
      </c>
      <c r="AD2396" s="5">
        <v>0</v>
      </c>
      <c r="AE2396" s="2">
        <v>2</v>
      </c>
      <c r="AF2396" s="2">
        <v>0</v>
      </c>
      <c r="AG2396" s="2">
        <v>0</v>
      </c>
      <c r="AH2396" s="2">
        <v>0</v>
      </c>
      <c r="AI2396" s="2">
        <v>0</v>
      </c>
      <c r="AJ2396" s="2">
        <v>1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 t="s">
        <v>4</v>
      </c>
      <c r="AT2396" s="2" t="s">
        <v>4</v>
      </c>
    </row>
    <row r="2397" spans="1:46" x14ac:dyDescent="0.2">
      <c r="A2397" s="2">
        <v>1656892</v>
      </c>
      <c r="B2397" s="2">
        <v>834829</v>
      </c>
      <c r="C2397" s="7">
        <v>21.401030745513999</v>
      </c>
      <c r="D2397" s="7">
        <v>40.697560288789902</v>
      </c>
      <c r="E2397" s="19" t="s">
        <v>2994</v>
      </c>
      <c r="F2397" s="46">
        <f>INDEX(Δεδομένα!$P:$P,MATCH('2021'!E2397,Δεδομένα!$O:$O,0))</f>
        <v>74</v>
      </c>
      <c r="G2397" s="49" t="s">
        <v>2995</v>
      </c>
      <c r="H2397" s="51" t="str">
        <f>INDEX(Δεδομένα!B$1:B$51,MATCH('2021'!G2397,Δεδομένα!A$1:A$51,0))</f>
        <v>ΔΥΤΙΚΗΣ ΜΑΚΕΔΟΝΙΑΣ</v>
      </c>
      <c r="I2397" s="53">
        <f>INDEX(Δεδομένα!E$1:E$13,MATCH('2021'!H2397,Δεδομένα!D$1:D$13,0))</f>
        <v>4</v>
      </c>
      <c r="J2397" s="4">
        <v>44259</v>
      </c>
      <c r="K2397" s="3" t="s">
        <v>590</v>
      </c>
      <c r="L2397" s="17" t="str">
        <f t="shared" si="164"/>
        <v>04/03/2021 15:25</v>
      </c>
      <c r="M2397" s="4">
        <v>44259</v>
      </c>
      <c r="N2397" s="3" t="s">
        <v>415</v>
      </c>
      <c r="O2397" s="17" t="str">
        <f t="shared" si="165"/>
        <v>04/03/2021 16:40</v>
      </c>
      <c r="P2397" s="24">
        <f t="shared" si="166"/>
        <v>5.2083333335758653E-2</v>
      </c>
      <c r="Q2397" s="28">
        <v>0</v>
      </c>
      <c r="R2397" s="27">
        <f t="shared" si="167"/>
        <v>75.00000000349246</v>
      </c>
      <c r="S2397" s="3" t="s">
        <v>4</v>
      </c>
      <c r="T2397" s="3" t="s">
        <v>2996</v>
      </c>
      <c r="U2397" s="3" t="s">
        <v>4</v>
      </c>
      <c r="V2397" s="3" t="s">
        <v>3000</v>
      </c>
      <c r="W2397" s="5">
        <v>0</v>
      </c>
      <c r="X2397" s="5">
        <v>0</v>
      </c>
      <c r="Y2397" s="5">
        <v>0</v>
      </c>
      <c r="Z2397" s="5">
        <v>3</v>
      </c>
      <c r="AA2397" s="5">
        <v>0</v>
      </c>
      <c r="AB2397" s="5">
        <v>0</v>
      </c>
      <c r="AC2397" s="5">
        <v>0</v>
      </c>
      <c r="AD2397" s="5">
        <v>0</v>
      </c>
      <c r="AE2397" s="2">
        <v>2</v>
      </c>
      <c r="AF2397" s="2">
        <v>0</v>
      </c>
      <c r="AG2397" s="2">
        <v>0</v>
      </c>
      <c r="AH2397" s="2">
        <v>0</v>
      </c>
      <c r="AI2397" s="2">
        <v>0</v>
      </c>
      <c r="AJ2397" s="2">
        <v>1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 t="s">
        <v>4</v>
      </c>
      <c r="AT2397" s="2" t="s">
        <v>4</v>
      </c>
    </row>
    <row r="2398" spans="1:46" x14ac:dyDescent="0.2">
      <c r="A2398" s="2">
        <v>1656896</v>
      </c>
      <c r="B2398" s="2">
        <v>835152</v>
      </c>
      <c r="C2398" s="7">
        <v>21.535113567907999</v>
      </c>
      <c r="D2398" s="7">
        <v>40.7526695923288</v>
      </c>
      <c r="E2398" s="19" t="s">
        <v>2994</v>
      </c>
      <c r="F2398" s="46">
        <f>INDEX(Δεδομένα!$P:$P,MATCH('2021'!E2398,Δεδομένα!$O:$O,0))</f>
        <v>74</v>
      </c>
      <c r="G2398" s="49" t="s">
        <v>2995</v>
      </c>
      <c r="H2398" s="51" t="str">
        <f>INDEX(Δεδομένα!B$1:B$51,MATCH('2021'!G2398,Δεδομένα!A$1:A$51,0))</f>
        <v>ΔΥΤΙΚΗΣ ΜΑΚΕΔΟΝΙΑΣ</v>
      </c>
      <c r="I2398" s="53">
        <f>INDEX(Δεδομένα!E$1:E$13,MATCH('2021'!H2398,Δεδομένα!D$1:D$13,0))</f>
        <v>4</v>
      </c>
      <c r="J2398" s="4">
        <v>44260</v>
      </c>
      <c r="K2398" s="3" t="s">
        <v>42</v>
      </c>
      <c r="L2398" s="17" t="str">
        <f t="shared" ref="L2398:L2435" si="168">_xlfn.CONCAT(TEXT(J2398,"ηη/μμ/εεε")," ",TEXT(K2398,"ωω:λλ"))</f>
        <v>05/03/2021 14:30</v>
      </c>
      <c r="M2398" s="4">
        <v>44260</v>
      </c>
      <c r="N2398" s="3" t="s">
        <v>510</v>
      </c>
      <c r="O2398" s="17" t="str">
        <f t="shared" ref="O2398:O2435" si="169">_xlfn.CONCAT(TEXT(M2398,"ηη/μμ/εεε")," ",TEXT(N2398,"ωω:λλ"))</f>
        <v>05/03/2021 17:20</v>
      </c>
      <c r="P2398" s="24">
        <f t="shared" ref="P2398:P2435" si="170">O2398-L2398</f>
        <v>0.11805555555474712</v>
      </c>
      <c r="Q2398" s="28">
        <v>0</v>
      </c>
      <c r="R2398" s="27">
        <f t="shared" ref="R2398:R2435" si="171">P2398*(24*60)</f>
        <v>169.99999999883585</v>
      </c>
      <c r="S2398" s="3" t="s">
        <v>4</v>
      </c>
      <c r="T2398" s="3" t="s">
        <v>2996</v>
      </c>
      <c r="U2398" s="3" t="s">
        <v>4</v>
      </c>
      <c r="V2398" s="3" t="s">
        <v>3001</v>
      </c>
      <c r="W2398" s="5">
        <v>0</v>
      </c>
      <c r="X2398" s="5">
        <v>50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2">
        <v>4</v>
      </c>
      <c r="AF2398" s="2">
        <v>0</v>
      </c>
      <c r="AG2398" s="2">
        <v>0</v>
      </c>
      <c r="AH2398" s="2">
        <v>0</v>
      </c>
      <c r="AI2398" s="2">
        <v>0</v>
      </c>
      <c r="AJ2398" s="2">
        <v>2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 t="s">
        <v>4</v>
      </c>
      <c r="AT2398" s="2" t="s">
        <v>4</v>
      </c>
    </row>
    <row r="2399" spans="1:46" x14ac:dyDescent="0.2">
      <c r="A2399" s="2">
        <v>1656901</v>
      </c>
      <c r="B2399" s="2">
        <v>835179</v>
      </c>
      <c r="C2399" s="7">
        <v>21.627412351836501</v>
      </c>
      <c r="D2399" s="7">
        <v>40.863586499749502</v>
      </c>
      <c r="E2399" s="19" t="s">
        <v>2994</v>
      </c>
      <c r="F2399" s="46">
        <f>INDEX(Δεδομένα!$P:$P,MATCH('2021'!E2399,Δεδομένα!$O:$O,0))</f>
        <v>74</v>
      </c>
      <c r="G2399" s="49" t="s">
        <v>2995</v>
      </c>
      <c r="H2399" s="51" t="str">
        <f>INDEX(Δεδομένα!B$1:B$51,MATCH('2021'!G2399,Δεδομένα!A$1:A$51,0))</f>
        <v>ΔΥΤΙΚΗΣ ΜΑΚΕΔΟΝΙΑΣ</v>
      </c>
      <c r="I2399" s="53">
        <f>INDEX(Δεδομένα!E$1:E$13,MATCH('2021'!H2399,Δεδομένα!D$1:D$13,0))</f>
        <v>4</v>
      </c>
      <c r="J2399" s="4">
        <v>44260</v>
      </c>
      <c r="K2399" s="3" t="s">
        <v>737</v>
      </c>
      <c r="L2399" s="17" t="str">
        <f t="shared" si="168"/>
        <v>05/03/2021 14:45</v>
      </c>
      <c r="M2399" s="4">
        <v>44260</v>
      </c>
      <c r="N2399" s="3" t="s">
        <v>641</v>
      </c>
      <c r="O2399" s="17" t="str">
        <f t="shared" si="169"/>
        <v>05/03/2021 16:25</v>
      </c>
      <c r="P2399" s="24">
        <f t="shared" si="170"/>
        <v>6.9444444445252884E-2</v>
      </c>
      <c r="Q2399" s="28">
        <v>0</v>
      </c>
      <c r="R2399" s="27">
        <f t="shared" si="171"/>
        <v>100.00000000116415</v>
      </c>
      <c r="S2399" s="3" t="s">
        <v>4</v>
      </c>
      <c r="T2399" s="3" t="s">
        <v>2996</v>
      </c>
      <c r="U2399" s="3" t="s">
        <v>4</v>
      </c>
      <c r="V2399" s="3" t="s">
        <v>3002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5</v>
      </c>
      <c r="AD2399" s="5">
        <v>0</v>
      </c>
      <c r="AE2399" s="2">
        <v>2</v>
      </c>
      <c r="AF2399" s="2">
        <v>0</v>
      </c>
      <c r="AG2399" s="2">
        <v>0</v>
      </c>
      <c r="AH2399" s="2">
        <v>0</v>
      </c>
      <c r="AI2399" s="2">
        <v>0</v>
      </c>
      <c r="AJ2399" s="2">
        <v>1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 t="s">
        <v>4</v>
      </c>
      <c r="AT2399" s="2" t="s">
        <v>4</v>
      </c>
    </row>
    <row r="2400" spans="1:46" x14ac:dyDescent="0.2">
      <c r="A2400" s="2">
        <v>1656904</v>
      </c>
      <c r="B2400" s="2">
        <v>835174</v>
      </c>
      <c r="C2400" s="7">
        <v>21.3357837958259</v>
      </c>
      <c r="D2400" s="7">
        <v>40.779492192104101</v>
      </c>
      <c r="E2400" s="19" t="s">
        <v>2994</v>
      </c>
      <c r="F2400" s="46">
        <f>INDEX(Δεδομένα!$P:$P,MATCH('2021'!E2400,Δεδομένα!$O:$O,0))</f>
        <v>74</v>
      </c>
      <c r="G2400" s="49" t="s">
        <v>2995</v>
      </c>
      <c r="H2400" s="51" t="str">
        <f>INDEX(Δεδομένα!B$1:B$51,MATCH('2021'!G2400,Δεδομένα!A$1:A$51,0))</f>
        <v>ΔΥΤΙΚΗΣ ΜΑΚΕΔΟΝΙΑΣ</v>
      </c>
      <c r="I2400" s="53">
        <f>INDEX(Δεδομένα!E$1:E$13,MATCH('2021'!H2400,Δεδομένα!D$1:D$13,0))</f>
        <v>4</v>
      </c>
      <c r="J2400" s="4">
        <v>44260</v>
      </c>
      <c r="K2400" s="3" t="s">
        <v>656</v>
      </c>
      <c r="L2400" s="17" t="str">
        <f t="shared" si="168"/>
        <v>05/03/2021 14:55</v>
      </c>
      <c r="M2400" s="4">
        <v>44260</v>
      </c>
      <c r="N2400" s="3" t="s">
        <v>411</v>
      </c>
      <c r="O2400" s="17" t="str">
        <f t="shared" si="169"/>
        <v>05/03/2021 17:10</v>
      </c>
      <c r="P2400" s="24">
        <f t="shared" si="170"/>
        <v>9.375E-2</v>
      </c>
      <c r="Q2400" s="28">
        <v>0</v>
      </c>
      <c r="R2400" s="27">
        <f t="shared" si="171"/>
        <v>135</v>
      </c>
      <c r="S2400" s="3" t="s">
        <v>4</v>
      </c>
      <c r="T2400" s="3" t="s">
        <v>2996</v>
      </c>
      <c r="U2400" s="3" t="s">
        <v>4</v>
      </c>
      <c r="V2400" s="3" t="s">
        <v>3003</v>
      </c>
      <c r="W2400" s="5">
        <v>0</v>
      </c>
      <c r="X2400" s="5">
        <v>2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2">
        <v>2</v>
      </c>
      <c r="AF2400" s="2">
        <v>0</v>
      </c>
      <c r="AG2400" s="2">
        <v>0</v>
      </c>
      <c r="AH2400" s="2">
        <v>0</v>
      </c>
      <c r="AI2400" s="2">
        <v>0</v>
      </c>
      <c r="AJ2400" s="2">
        <v>1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 t="s">
        <v>4</v>
      </c>
      <c r="AT2400" s="2" t="s">
        <v>4</v>
      </c>
    </row>
    <row r="2401" spans="1:46" x14ac:dyDescent="0.2">
      <c r="A2401" s="2">
        <v>1656908</v>
      </c>
      <c r="B2401" s="2">
        <v>836008</v>
      </c>
      <c r="C2401" s="7">
        <v>21.465176804384502</v>
      </c>
      <c r="D2401" s="7">
        <v>40.698923394049302</v>
      </c>
      <c r="E2401" s="19" t="s">
        <v>2994</v>
      </c>
      <c r="F2401" s="46">
        <f>INDEX(Δεδομένα!$P:$P,MATCH('2021'!E2401,Δεδομένα!$O:$O,0))</f>
        <v>74</v>
      </c>
      <c r="G2401" s="49" t="s">
        <v>2995</v>
      </c>
      <c r="H2401" s="51" t="str">
        <f>INDEX(Δεδομένα!B$1:B$51,MATCH('2021'!G2401,Δεδομένα!A$1:A$51,0))</f>
        <v>ΔΥΤΙΚΗΣ ΜΑΚΕΔΟΝΙΑΣ</v>
      </c>
      <c r="I2401" s="53">
        <f>INDEX(Δεδομένα!E$1:E$13,MATCH('2021'!H2401,Δεδομένα!D$1:D$13,0))</f>
        <v>4</v>
      </c>
      <c r="J2401" s="4">
        <v>44263</v>
      </c>
      <c r="K2401" s="3" t="s">
        <v>317</v>
      </c>
      <c r="L2401" s="17" t="str">
        <f t="shared" si="168"/>
        <v>08/03/2021 11:05</v>
      </c>
      <c r="M2401" s="4">
        <v>44263</v>
      </c>
      <c r="N2401" s="3" t="s">
        <v>531</v>
      </c>
      <c r="O2401" s="17" t="str">
        <f t="shared" si="169"/>
        <v>08/03/2021 14:10</v>
      </c>
      <c r="P2401" s="24">
        <f t="shared" si="170"/>
        <v>0.12847222222626442</v>
      </c>
      <c r="Q2401" s="28">
        <v>0</v>
      </c>
      <c r="R2401" s="27">
        <f t="shared" si="171"/>
        <v>185.00000000582077</v>
      </c>
      <c r="S2401" s="3" t="s">
        <v>4</v>
      </c>
      <c r="T2401" s="3" t="s">
        <v>2996</v>
      </c>
      <c r="U2401" s="3" t="s">
        <v>4</v>
      </c>
      <c r="V2401" s="3" t="s">
        <v>3004</v>
      </c>
      <c r="W2401" s="5">
        <v>0</v>
      </c>
      <c r="X2401" s="5">
        <v>3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2">
        <v>7</v>
      </c>
      <c r="AF2401" s="2">
        <v>0</v>
      </c>
      <c r="AG2401" s="2">
        <v>0</v>
      </c>
      <c r="AH2401" s="2">
        <v>0</v>
      </c>
      <c r="AI2401" s="2">
        <v>0</v>
      </c>
      <c r="AJ2401" s="2">
        <v>3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 t="s">
        <v>4</v>
      </c>
      <c r="AT2401" s="2" t="s">
        <v>4</v>
      </c>
    </row>
    <row r="2402" spans="1:46" x14ac:dyDescent="0.2">
      <c r="A2402" s="2">
        <v>1656910</v>
      </c>
      <c r="B2402" s="2">
        <v>836247</v>
      </c>
      <c r="C2402" s="7">
        <v>21.5132864497483</v>
      </c>
      <c r="D2402" s="7">
        <v>40.751228998273199</v>
      </c>
      <c r="E2402" s="19" t="s">
        <v>2994</v>
      </c>
      <c r="F2402" s="46">
        <f>INDEX(Δεδομένα!$P:$P,MATCH('2021'!E2402,Δεδομένα!$O:$O,0))</f>
        <v>74</v>
      </c>
      <c r="G2402" s="49" t="s">
        <v>2995</v>
      </c>
      <c r="H2402" s="51" t="str">
        <f>INDEX(Δεδομένα!B$1:B$51,MATCH('2021'!G2402,Δεδομένα!A$1:A$51,0))</f>
        <v>ΔΥΤΙΚΗΣ ΜΑΚΕΔΟΝΙΑΣ</v>
      </c>
      <c r="I2402" s="53">
        <f>INDEX(Δεδομένα!E$1:E$13,MATCH('2021'!H2402,Δεδομένα!D$1:D$13,0))</f>
        <v>4</v>
      </c>
      <c r="J2402" s="4">
        <v>44264</v>
      </c>
      <c r="K2402" s="3" t="s">
        <v>895</v>
      </c>
      <c r="L2402" s="17" t="str">
        <f t="shared" si="168"/>
        <v>09/03/2021 11:25</v>
      </c>
      <c r="M2402" s="4">
        <v>44264</v>
      </c>
      <c r="N2402" s="3" t="s">
        <v>854</v>
      </c>
      <c r="O2402" s="17" t="str">
        <f t="shared" si="169"/>
        <v>09/03/2021 12:50</v>
      </c>
      <c r="P2402" s="24">
        <f t="shared" si="170"/>
        <v>5.9027777773735579E-2</v>
      </c>
      <c r="Q2402" s="28">
        <v>0</v>
      </c>
      <c r="R2402" s="27">
        <f t="shared" si="171"/>
        <v>84.999999994179234</v>
      </c>
      <c r="S2402" s="3" t="s">
        <v>4</v>
      </c>
      <c r="T2402" s="3" t="s">
        <v>2996</v>
      </c>
      <c r="U2402" s="3" t="s">
        <v>4</v>
      </c>
      <c r="V2402" s="3" t="s">
        <v>3005</v>
      </c>
      <c r="W2402" s="5">
        <v>0</v>
      </c>
      <c r="X2402" s="5">
        <v>0</v>
      </c>
      <c r="Y2402" s="5">
        <v>0</v>
      </c>
      <c r="Z2402" s="5">
        <v>0.2</v>
      </c>
      <c r="AA2402" s="5">
        <v>0</v>
      </c>
      <c r="AB2402" s="5">
        <v>0</v>
      </c>
      <c r="AC2402" s="5">
        <v>0</v>
      </c>
      <c r="AD2402" s="5">
        <v>0</v>
      </c>
      <c r="AE2402" s="2">
        <v>2</v>
      </c>
      <c r="AF2402" s="2">
        <v>0</v>
      </c>
      <c r="AG2402" s="2">
        <v>0</v>
      </c>
      <c r="AH2402" s="2">
        <v>0</v>
      </c>
      <c r="AI2402" s="2">
        <v>0</v>
      </c>
      <c r="AJ2402" s="2">
        <v>1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 t="s">
        <v>4</v>
      </c>
      <c r="AT2402" s="2" t="s">
        <v>4</v>
      </c>
    </row>
    <row r="2403" spans="1:46" x14ac:dyDescent="0.2">
      <c r="A2403" s="2">
        <v>1656919</v>
      </c>
      <c r="B2403" s="2">
        <v>837164</v>
      </c>
      <c r="C2403" s="7">
        <v>21.6111196443346</v>
      </c>
      <c r="D2403" s="7">
        <v>40.794850076281499</v>
      </c>
      <c r="E2403" s="19" t="s">
        <v>2994</v>
      </c>
      <c r="F2403" s="46">
        <f>INDEX(Δεδομένα!$P:$P,MATCH('2021'!E2403,Δεδομένα!$O:$O,0))</f>
        <v>74</v>
      </c>
      <c r="G2403" s="49" t="s">
        <v>2995</v>
      </c>
      <c r="H2403" s="51" t="str">
        <f>INDEX(Δεδομένα!B$1:B$51,MATCH('2021'!G2403,Δεδομένα!A$1:A$51,0))</f>
        <v>ΔΥΤΙΚΗΣ ΜΑΚΕΔΟΝΙΑΣ</v>
      </c>
      <c r="I2403" s="53">
        <f>INDEX(Δεδομένα!E$1:E$13,MATCH('2021'!H2403,Δεδομένα!D$1:D$13,0))</f>
        <v>4</v>
      </c>
      <c r="J2403" s="4">
        <v>44267</v>
      </c>
      <c r="K2403" s="3" t="s">
        <v>502</v>
      </c>
      <c r="L2403" s="17" t="str">
        <f t="shared" si="168"/>
        <v>12/03/2021 19:30</v>
      </c>
      <c r="M2403" s="4">
        <v>44267</v>
      </c>
      <c r="N2403" s="3" t="s">
        <v>467</v>
      </c>
      <c r="O2403" s="17" t="str">
        <f t="shared" si="169"/>
        <v>12/03/2021 21:45</v>
      </c>
      <c r="P2403" s="24">
        <f t="shared" si="170"/>
        <v>9.375E-2</v>
      </c>
      <c r="Q2403" s="28">
        <v>0</v>
      </c>
      <c r="R2403" s="27">
        <f t="shared" si="171"/>
        <v>135</v>
      </c>
      <c r="S2403" s="3" t="s">
        <v>4</v>
      </c>
      <c r="T2403" s="3" t="s">
        <v>2996</v>
      </c>
      <c r="U2403" s="3" t="s">
        <v>4</v>
      </c>
      <c r="V2403" s="3" t="s">
        <v>2997</v>
      </c>
      <c r="W2403" s="5">
        <v>0</v>
      </c>
      <c r="X2403" s="5">
        <v>0</v>
      </c>
      <c r="Y2403" s="5">
        <v>0</v>
      </c>
      <c r="Z2403" s="5">
        <v>20</v>
      </c>
      <c r="AA2403" s="5">
        <v>0</v>
      </c>
      <c r="AB2403" s="5">
        <v>0</v>
      </c>
      <c r="AC2403" s="5">
        <v>0</v>
      </c>
      <c r="AD2403" s="5">
        <v>0</v>
      </c>
      <c r="AE2403" s="2">
        <v>5</v>
      </c>
      <c r="AF2403" s="2">
        <v>0</v>
      </c>
      <c r="AG2403" s="2">
        <v>0</v>
      </c>
      <c r="AH2403" s="2">
        <v>0</v>
      </c>
      <c r="AI2403" s="2">
        <v>0</v>
      </c>
      <c r="AJ2403" s="2">
        <v>2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 t="s">
        <v>4</v>
      </c>
      <c r="AT2403" s="2" t="s">
        <v>4</v>
      </c>
    </row>
    <row r="2404" spans="1:46" x14ac:dyDescent="0.2">
      <c r="A2404" s="2">
        <v>1656920</v>
      </c>
      <c r="B2404" s="2">
        <v>837842</v>
      </c>
      <c r="C2404" s="7">
        <v>21.485284866775601</v>
      </c>
      <c r="D2404" s="7">
        <v>40.710637911384303</v>
      </c>
      <c r="E2404" s="19" t="s">
        <v>2994</v>
      </c>
      <c r="F2404" s="46">
        <f>INDEX(Δεδομένα!$P:$P,MATCH('2021'!E2404,Δεδομένα!$O:$O,0))</f>
        <v>74</v>
      </c>
      <c r="G2404" s="49" t="s">
        <v>2995</v>
      </c>
      <c r="H2404" s="51" t="str">
        <f>INDEX(Δεδομένα!B$1:B$51,MATCH('2021'!G2404,Δεδομένα!A$1:A$51,0))</f>
        <v>ΔΥΤΙΚΗΣ ΜΑΚΕΔΟΝΙΑΣ</v>
      </c>
      <c r="I2404" s="53">
        <f>INDEX(Δεδομένα!E$1:E$13,MATCH('2021'!H2404,Δεδομένα!D$1:D$13,0))</f>
        <v>4</v>
      </c>
      <c r="J2404" s="4">
        <v>44270</v>
      </c>
      <c r="K2404" s="3" t="s">
        <v>36</v>
      </c>
      <c r="L2404" s="17" t="str">
        <f t="shared" si="168"/>
        <v>15/03/2021 16:20</v>
      </c>
      <c r="M2404" s="4">
        <v>44270</v>
      </c>
      <c r="N2404" s="3" t="s">
        <v>370</v>
      </c>
      <c r="O2404" s="17" t="str">
        <f t="shared" si="169"/>
        <v>15/03/2021 17:45</v>
      </c>
      <c r="P2404" s="24">
        <f t="shared" si="170"/>
        <v>5.9027777781011537E-2</v>
      </c>
      <c r="Q2404" s="28">
        <v>0</v>
      </c>
      <c r="R2404" s="27">
        <f t="shared" si="171"/>
        <v>85.000000004656613</v>
      </c>
      <c r="S2404" s="3" t="s">
        <v>4</v>
      </c>
      <c r="T2404" s="3" t="s">
        <v>2996</v>
      </c>
      <c r="U2404" s="3" t="s">
        <v>4</v>
      </c>
      <c r="V2404" s="3" t="s">
        <v>3006</v>
      </c>
      <c r="W2404" s="5">
        <v>0</v>
      </c>
      <c r="X2404" s="5">
        <v>0</v>
      </c>
      <c r="Y2404" s="5">
        <v>0</v>
      </c>
      <c r="Z2404" s="5">
        <v>1</v>
      </c>
      <c r="AA2404" s="5">
        <v>0</v>
      </c>
      <c r="AB2404" s="5">
        <v>0</v>
      </c>
      <c r="AC2404" s="5">
        <v>0</v>
      </c>
      <c r="AD2404" s="5">
        <v>0</v>
      </c>
      <c r="AE2404" s="2">
        <v>2</v>
      </c>
      <c r="AF2404" s="2">
        <v>0</v>
      </c>
      <c r="AG2404" s="2">
        <v>0</v>
      </c>
      <c r="AH2404" s="2">
        <v>0</v>
      </c>
      <c r="AI2404" s="2">
        <v>0</v>
      </c>
      <c r="AJ2404" s="2">
        <v>1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 t="s">
        <v>4</v>
      </c>
      <c r="AT2404" s="2" t="s">
        <v>4</v>
      </c>
    </row>
    <row r="2405" spans="1:46" x14ac:dyDescent="0.2">
      <c r="A2405" s="2">
        <v>1656925</v>
      </c>
      <c r="B2405" s="2">
        <v>838539</v>
      </c>
      <c r="C2405" s="7">
        <v>21.469777563092698</v>
      </c>
      <c r="D2405" s="7">
        <v>40.708645682738499</v>
      </c>
      <c r="E2405" s="19" t="s">
        <v>2994</v>
      </c>
      <c r="F2405" s="46">
        <f>INDEX(Δεδομένα!$P:$P,MATCH('2021'!E2405,Δεδομένα!$O:$O,0))</f>
        <v>74</v>
      </c>
      <c r="G2405" s="49" t="s">
        <v>2995</v>
      </c>
      <c r="H2405" s="51" t="str">
        <f>INDEX(Δεδομένα!B$1:B$51,MATCH('2021'!G2405,Δεδομένα!A$1:A$51,0))</f>
        <v>ΔΥΤΙΚΗΣ ΜΑΚΕΔΟΝΙΑΣ</v>
      </c>
      <c r="I2405" s="53">
        <f>INDEX(Δεδομένα!E$1:E$13,MATCH('2021'!H2405,Δεδομένα!D$1:D$13,0))</f>
        <v>4</v>
      </c>
      <c r="J2405" s="4">
        <v>44272</v>
      </c>
      <c r="K2405" s="3" t="s">
        <v>446</v>
      </c>
      <c r="L2405" s="17" t="str">
        <f t="shared" si="168"/>
        <v>17/03/2021 13:05</v>
      </c>
      <c r="M2405" s="4">
        <v>44272</v>
      </c>
      <c r="N2405" s="3" t="s">
        <v>157</v>
      </c>
      <c r="O2405" s="17" t="str">
        <f t="shared" si="169"/>
        <v>17/03/2021 13:55</v>
      </c>
      <c r="P2405" s="24">
        <f t="shared" si="170"/>
        <v>3.4722222218988463E-2</v>
      </c>
      <c r="Q2405" s="28">
        <v>0</v>
      </c>
      <c r="R2405" s="27">
        <f t="shared" si="171"/>
        <v>49.999999995343387</v>
      </c>
      <c r="S2405" s="3" t="s">
        <v>4</v>
      </c>
      <c r="T2405" s="3" t="s">
        <v>2996</v>
      </c>
      <c r="U2405" s="3" t="s">
        <v>4</v>
      </c>
      <c r="V2405" s="3" t="s">
        <v>3006</v>
      </c>
      <c r="W2405" s="5">
        <v>0</v>
      </c>
      <c r="X2405" s="5">
        <v>2</v>
      </c>
      <c r="Y2405" s="5">
        <v>0</v>
      </c>
      <c r="Z2405" s="5">
        <v>1</v>
      </c>
      <c r="AA2405" s="5">
        <v>0</v>
      </c>
      <c r="AB2405" s="5">
        <v>0</v>
      </c>
      <c r="AC2405" s="5">
        <v>0</v>
      </c>
      <c r="AD2405" s="5">
        <v>0</v>
      </c>
      <c r="AE2405" s="2">
        <v>5</v>
      </c>
      <c r="AF2405" s="2">
        <v>0</v>
      </c>
      <c r="AG2405" s="2">
        <v>0</v>
      </c>
      <c r="AH2405" s="2">
        <v>0</v>
      </c>
      <c r="AI2405" s="2">
        <v>0</v>
      </c>
      <c r="AJ2405" s="2">
        <v>2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 t="s">
        <v>4</v>
      </c>
      <c r="AT2405" s="2" t="s">
        <v>4</v>
      </c>
    </row>
    <row r="2406" spans="1:46" x14ac:dyDescent="0.2">
      <c r="A2406" s="2">
        <v>1656927</v>
      </c>
      <c r="B2406" s="2">
        <v>838590</v>
      </c>
      <c r="D2406" s="2"/>
      <c r="E2406" s="19" t="s">
        <v>2994</v>
      </c>
      <c r="F2406" s="46">
        <f>INDEX(Δεδομένα!$P:$P,MATCH('2021'!E2406,Δεδομένα!$O:$O,0))</f>
        <v>74</v>
      </c>
      <c r="G2406" s="49" t="s">
        <v>2995</v>
      </c>
      <c r="H2406" s="51" t="str">
        <f>INDEX(Δεδομένα!B$1:B$51,MATCH('2021'!G2406,Δεδομένα!A$1:A$51,0))</f>
        <v>ΔΥΤΙΚΗΣ ΜΑΚΕΔΟΝΙΑΣ</v>
      </c>
      <c r="I2406" s="53">
        <f>INDEX(Δεδομένα!E$1:E$13,MATCH('2021'!H2406,Δεδομένα!D$1:D$13,0))</f>
        <v>4</v>
      </c>
      <c r="J2406" s="4">
        <v>44272</v>
      </c>
      <c r="K2406" s="3" t="s">
        <v>150</v>
      </c>
      <c r="L2406" s="17" t="str">
        <f t="shared" si="168"/>
        <v>17/03/2021 19:00</v>
      </c>
      <c r="M2406" s="4">
        <v>44272</v>
      </c>
      <c r="N2406" s="3" t="s">
        <v>111</v>
      </c>
      <c r="O2406" s="17" t="str">
        <f t="shared" si="169"/>
        <v>17/03/2021 19:20</v>
      </c>
      <c r="P2406" s="24">
        <f t="shared" si="170"/>
        <v>1.3888888890505768E-2</v>
      </c>
      <c r="Q2406" s="28">
        <v>0</v>
      </c>
      <c r="R2406" s="27">
        <f t="shared" si="171"/>
        <v>20.000000002328306</v>
      </c>
      <c r="S2406" s="3" t="s">
        <v>4</v>
      </c>
      <c r="T2406" s="3" t="s">
        <v>2996</v>
      </c>
      <c r="U2406" s="3" t="s">
        <v>4</v>
      </c>
      <c r="V2406" s="3" t="s">
        <v>3007</v>
      </c>
      <c r="W2406" s="5">
        <v>0</v>
      </c>
      <c r="X2406" s="5">
        <v>0</v>
      </c>
      <c r="Y2406" s="5">
        <v>0</v>
      </c>
      <c r="Z2406" s="5">
        <v>0.2</v>
      </c>
      <c r="AA2406" s="5">
        <v>0</v>
      </c>
      <c r="AB2406" s="5">
        <v>0</v>
      </c>
      <c r="AC2406" s="5">
        <v>0</v>
      </c>
      <c r="AD2406" s="5">
        <v>0</v>
      </c>
      <c r="AE2406" s="2">
        <v>2</v>
      </c>
      <c r="AF2406" s="2">
        <v>0</v>
      </c>
      <c r="AG2406" s="2">
        <v>0</v>
      </c>
      <c r="AH2406" s="2">
        <v>0</v>
      </c>
      <c r="AI2406" s="2">
        <v>0</v>
      </c>
      <c r="AJ2406" s="2">
        <v>1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 t="s">
        <v>4</v>
      </c>
      <c r="AT2406" s="2" t="s">
        <v>4</v>
      </c>
    </row>
    <row r="2407" spans="1:46" x14ac:dyDescent="0.2">
      <c r="A2407" s="2">
        <v>1656929</v>
      </c>
      <c r="B2407" s="2">
        <v>838858</v>
      </c>
      <c r="C2407" s="7">
        <v>21.470889091202899</v>
      </c>
      <c r="D2407" s="7">
        <v>40.698401405034097</v>
      </c>
      <c r="E2407" s="19" t="s">
        <v>2994</v>
      </c>
      <c r="F2407" s="46">
        <f>INDEX(Δεδομένα!$P:$P,MATCH('2021'!E2407,Δεδομένα!$O:$O,0))</f>
        <v>74</v>
      </c>
      <c r="G2407" s="49" t="s">
        <v>2995</v>
      </c>
      <c r="H2407" s="51" t="str">
        <f>INDEX(Δεδομένα!B$1:B$51,MATCH('2021'!G2407,Δεδομένα!A$1:A$51,0))</f>
        <v>ΔΥΤΙΚΗΣ ΜΑΚΕΔΟΝΙΑΣ</v>
      </c>
      <c r="I2407" s="53">
        <f>INDEX(Δεδομένα!E$1:E$13,MATCH('2021'!H2407,Δεδομένα!D$1:D$13,0))</f>
        <v>4</v>
      </c>
      <c r="J2407" s="4">
        <v>44273</v>
      </c>
      <c r="K2407" s="3" t="s">
        <v>331</v>
      </c>
      <c r="L2407" s="17" t="str">
        <f t="shared" si="168"/>
        <v>18/03/2021 12:15</v>
      </c>
      <c r="M2407" s="4">
        <v>44273</v>
      </c>
      <c r="N2407" s="3" t="s">
        <v>39</v>
      </c>
      <c r="O2407" s="17" t="str">
        <f t="shared" si="169"/>
        <v>18/03/2021 14:40</v>
      </c>
      <c r="P2407" s="24">
        <f t="shared" si="170"/>
        <v>0.10069444444525288</v>
      </c>
      <c r="Q2407" s="28">
        <v>0</v>
      </c>
      <c r="R2407" s="27">
        <f t="shared" si="171"/>
        <v>145.00000000116415</v>
      </c>
      <c r="S2407" s="3" t="s">
        <v>4</v>
      </c>
      <c r="T2407" s="3" t="s">
        <v>2996</v>
      </c>
      <c r="U2407" s="3" t="s">
        <v>4</v>
      </c>
      <c r="V2407" s="3" t="s">
        <v>3006</v>
      </c>
      <c r="W2407" s="5">
        <v>0</v>
      </c>
      <c r="X2407" s="5">
        <v>0</v>
      </c>
      <c r="Y2407" s="5">
        <v>0</v>
      </c>
      <c r="Z2407" s="5">
        <v>5</v>
      </c>
      <c r="AA2407" s="5">
        <v>0</v>
      </c>
      <c r="AB2407" s="5">
        <v>0</v>
      </c>
      <c r="AC2407" s="5">
        <v>0</v>
      </c>
      <c r="AD2407" s="5">
        <v>0</v>
      </c>
      <c r="AE2407" s="2">
        <v>2</v>
      </c>
      <c r="AF2407" s="2">
        <v>0</v>
      </c>
      <c r="AG2407" s="2">
        <v>0</v>
      </c>
      <c r="AH2407" s="2">
        <v>0</v>
      </c>
      <c r="AI2407" s="2">
        <v>0</v>
      </c>
      <c r="AJ2407" s="2">
        <v>1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 t="s">
        <v>4</v>
      </c>
      <c r="AT2407" s="2" t="s">
        <v>4</v>
      </c>
    </row>
    <row r="2408" spans="1:46" x14ac:dyDescent="0.2">
      <c r="A2408" s="2">
        <v>1656930</v>
      </c>
      <c r="B2408" s="2">
        <v>839307</v>
      </c>
      <c r="C2408" s="7">
        <v>21.423036613547001</v>
      </c>
      <c r="D2408" s="7">
        <v>40.739006833523597</v>
      </c>
      <c r="E2408" s="19" t="s">
        <v>2994</v>
      </c>
      <c r="F2408" s="46">
        <f>INDEX(Δεδομένα!$P:$P,MATCH('2021'!E2408,Δεδομένα!$O:$O,0))</f>
        <v>74</v>
      </c>
      <c r="G2408" s="49" t="s">
        <v>2995</v>
      </c>
      <c r="H2408" s="51" t="str">
        <f>INDEX(Δεδομένα!B$1:B$51,MATCH('2021'!G2408,Δεδομένα!A$1:A$51,0))</f>
        <v>ΔΥΤΙΚΗΣ ΜΑΚΕΔΟΝΙΑΣ</v>
      </c>
      <c r="I2408" s="53">
        <f>INDEX(Δεδομένα!E$1:E$13,MATCH('2021'!H2408,Δεδομένα!D$1:D$13,0))</f>
        <v>4</v>
      </c>
      <c r="J2408" s="4">
        <v>44274</v>
      </c>
      <c r="K2408" s="3" t="s">
        <v>534</v>
      </c>
      <c r="L2408" s="17" t="str">
        <f t="shared" si="168"/>
        <v>19/03/2021 20:45</v>
      </c>
      <c r="M2408" s="4">
        <v>44274</v>
      </c>
      <c r="N2408" s="3" t="s">
        <v>1007</v>
      </c>
      <c r="O2408" s="17" t="str">
        <f t="shared" si="169"/>
        <v>19/03/2021 22:05</v>
      </c>
      <c r="P2408" s="24">
        <f t="shared" si="170"/>
        <v>5.5555555554747116E-2</v>
      </c>
      <c r="Q2408" s="28">
        <v>0</v>
      </c>
      <c r="R2408" s="27">
        <f t="shared" si="171"/>
        <v>79.999999998835847</v>
      </c>
      <c r="S2408" s="3" t="s">
        <v>4</v>
      </c>
      <c r="T2408" s="3" t="s">
        <v>2996</v>
      </c>
      <c r="U2408" s="3" t="s">
        <v>4</v>
      </c>
      <c r="V2408" s="3" t="s">
        <v>3008</v>
      </c>
      <c r="W2408" s="5">
        <v>0</v>
      </c>
      <c r="X2408" s="5">
        <v>0</v>
      </c>
      <c r="Y2408" s="5">
        <v>0</v>
      </c>
      <c r="Z2408" s="5">
        <v>2</v>
      </c>
      <c r="AA2408" s="5">
        <v>0</v>
      </c>
      <c r="AB2408" s="5">
        <v>0</v>
      </c>
      <c r="AC2408" s="5">
        <v>0</v>
      </c>
      <c r="AD2408" s="5">
        <v>0</v>
      </c>
      <c r="AE2408" s="2">
        <v>2</v>
      </c>
      <c r="AF2408" s="2">
        <v>0</v>
      </c>
      <c r="AG2408" s="2">
        <v>0</v>
      </c>
      <c r="AH2408" s="2">
        <v>0</v>
      </c>
      <c r="AI2408" s="2">
        <v>0</v>
      </c>
      <c r="AJ2408" s="2">
        <v>1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 t="s">
        <v>4</v>
      </c>
      <c r="AT2408" s="2" t="s">
        <v>4</v>
      </c>
    </row>
    <row r="2409" spans="1:46" x14ac:dyDescent="0.2">
      <c r="A2409" s="2">
        <v>1656931</v>
      </c>
      <c r="B2409" s="2">
        <v>841151</v>
      </c>
      <c r="C2409" s="7">
        <v>21.128797941923398</v>
      </c>
      <c r="D2409" s="7">
        <v>40.7636216111013</v>
      </c>
      <c r="E2409" s="19" t="s">
        <v>2994</v>
      </c>
      <c r="F2409" s="46">
        <f>INDEX(Δεδομένα!$P:$P,MATCH('2021'!E2409,Δεδομένα!$O:$O,0))</f>
        <v>74</v>
      </c>
      <c r="G2409" s="49" t="s">
        <v>2995</v>
      </c>
      <c r="H2409" s="51" t="str">
        <f>INDEX(Δεδομένα!B$1:B$51,MATCH('2021'!G2409,Δεδομένα!A$1:A$51,0))</f>
        <v>ΔΥΤΙΚΗΣ ΜΑΚΕΔΟΝΙΑΣ</v>
      </c>
      <c r="I2409" s="53">
        <f>INDEX(Δεδομένα!E$1:E$13,MATCH('2021'!H2409,Δεδομένα!D$1:D$13,0))</f>
        <v>4</v>
      </c>
      <c r="J2409" s="4">
        <v>44283</v>
      </c>
      <c r="K2409" s="3" t="s">
        <v>125</v>
      </c>
      <c r="L2409" s="17" t="str">
        <f t="shared" si="168"/>
        <v>28/03/2021 20:30</v>
      </c>
      <c r="M2409" s="4">
        <v>44283</v>
      </c>
      <c r="N2409" s="3" t="s">
        <v>1581</v>
      </c>
      <c r="O2409" s="17" t="str">
        <f t="shared" si="169"/>
        <v>28/03/2021 22:20</v>
      </c>
      <c r="P2409" s="24">
        <f t="shared" si="170"/>
        <v>7.6388888890505768E-2</v>
      </c>
      <c r="Q2409" s="28">
        <v>0</v>
      </c>
      <c r="R2409" s="27">
        <f t="shared" si="171"/>
        <v>110.00000000232831</v>
      </c>
      <c r="S2409" s="3" t="s">
        <v>4</v>
      </c>
      <c r="T2409" s="3" t="s">
        <v>2999</v>
      </c>
      <c r="U2409" s="3" t="s">
        <v>4</v>
      </c>
      <c r="V2409" s="3" t="s">
        <v>3009</v>
      </c>
      <c r="W2409" s="5">
        <v>0</v>
      </c>
      <c r="X2409" s="5">
        <v>0</v>
      </c>
      <c r="Y2409" s="5">
        <v>0</v>
      </c>
      <c r="Z2409" s="5">
        <v>0</v>
      </c>
      <c r="AA2409" s="5">
        <v>0.2</v>
      </c>
      <c r="AB2409" s="5">
        <v>0</v>
      </c>
      <c r="AC2409" s="5">
        <v>0</v>
      </c>
      <c r="AD2409" s="5">
        <v>0</v>
      </c>
      <c r="AE2409" s="2">
        <v>2</v>
      </c>
      <c r="AF2409" s="2">
        <v>0</v>
      </c>
      <c r="AG2409" s="2">
        <v>0</v>
      </c>
      <c r="AH2409" s="2">
        <v>0</v>
      </c>
      <c r="AI2409" s="2">
        <v>0</v>
      </c>
      <c r="AJ2409" s="2">
        <v>1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 t="s">
        <v>4</v>
      </c>
      <c r="AT2409" s="2" t="s">
        <v>4</v>
      </c>
    </row>
    <row r="2410" spans="1:46" x14ac:dyDescent="0.2">
      <c r="A2410" s="2">
        <v>1656943</v>
      </c>
      <c r="B2410" s="2">
        <v>842185</v>
      </c>
      <c r="C2410" s="7">
        <v>21.426251200708599</v>
      </c>
      <c r="D2410" s="7">
        <v>40.782556445457999</v>
      </c>
      <c r="E2410" s="19" t="s">
        <v>2994</v>
      </c>
      <c r="F2410" s="46">
        <f>INDEX(Δεδομένα!$P:$P,MATCH('2021'!E2410,Δεδομένα!$O:$O,0))</f>
        <v>74</v>
      </c>
      <c r="G2410" s="49" t="s">
        <v>2995</v>
      </c>
      <c r="H2410" s="51" t="str">
        <f>INDEX(Δεδομένα!B$1:B$51,MATCH('2021'!G2410,Δεδομένα!A$1:A$51,0))</f>
        <v>ΔΥΤΙΚΗΣ ΜΑΚΕΔΟΝΙΑΣ</v>
      </c>
      <c r="I2410" s="53">
        <f>INDEX(Δεδομένα!E$1:E$13,MATCH('2021'!H2410,Δεδομένα!D$1:D$13,0))</f>
        <v>4</v>
      </c>
      <c r="J2410" s="4">
        <v>44287</v>
      </c>
      <c r="K2410" s="3" t="s">
        <v>450</v>
      </c>
      <c r="L2410" s="17" t="str">
        <f t="shared" si="168"/>
        <v>01/04/2021 20:50</v>
      </c>
      <c r="M2410" s="4">
        <v>44287</v>
      </c>
      <c r="N2410" s="3" t="s">
        <v>797</v>
      </c>
      <c r="O2410" s="17" t="str">
        <f t="shared" si="169"/>
        <v>01/04/2021 21:15</v>
      </c>
      <c r="P2410" s="24">
        <f t="shared" si="170"/>
        <v>1.7361111109494232E-2</v>
      </c>
      <c r="Q2410" s="28">
        <v>0</v>
      </c>
      <c r="R2410" s="27">
        <f t="shared" si="171"/>
        <v>24.999999997671694</v>
      </c>
      <c r="S2410" s="3" t="s">
        <v>4</v>
      </c>
      <c r="T2410" s="3" t="s">
        <v>2996</v>
      </c>
      <c r="U2410" s="3" t="s">
        <v>4</v>
      </c>
      <c r="V2410" s="3" t="s">
        <v>3010</v>
      </c>
      <c r="W2410" s="5">
        <v>0</v>
      </c>
      <c r="X2410" s="5">
        <v>0</v>
      </c>
      <c r="Y2410" s="5">
        <v>0</v>
      </c>
      <c r="Z2410" s="5">
        <v>0.5</v>
      </c>
      <c r="AA2410" s="5">
        <v>0</v>
      </c>
      <c r="AB2410" s="5">
        <v>0</v>
      </c>
      <c r="AC2410" s="5">
        <v>0</v>
      </c>
      <c r="AD2410" s="5">
        <v>0</v>
      </c>
      <c r="AE2410" s="2">
        <v>3</v>
      </c>
      <c r="AF2410" s="2">
        <v>0</v>
      </c>
      <c r="AG2410" s="2">
        <v>0</v>
      </c>
      <c r="AH2410" s="2">
        <v>0</v>
      </c>
      <c r="AI2410" s="2">
        <v>0</v>
      </c>
      <c r="AJ2410" s="2">
        <v>1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 t="s">
        <v>4</v>
      </c>
      <c r="AT2410" s="2" t="s">
        <v>4</v>
      </c>
    </row>
    <row r="2411" spans="1:46" x14ac:dyDescent="0.2">
      <c r="A2411" s="2">
        <v>1656947</v>
      </c>
      <c r="B2411" s="2">
        <v>842603</v>
      </c>
      <c r="C2411" s="7">
        <v>21.336431949843199</v>
      </c>
      <c r="D2411" s="7">
        <v>40.827398736639097</v>
      </c>
      <c r="E2411" s="19" t="s">
        <v>2994</v>
      </c>
      <c r="F2411" s="46">
        <f>INDEX(Δεδομένα!$P:$P,MATCH('2021'!E2411,Δεδομένα!$O:$O,0))</f>
        <v>74</v>
      </c>
      <c r="G2411" s="49" t="s">
        <v>2995</v>
      </c>
      <c r="H2411" s="51" t="str">
        <f>INDEX(Δεδομένα!B$1:B$51,MATCH('2021'!G2411,Δεδομένα!A$1:A$51,0))</f>
        <v>ΔΥΤΙΚΗΣ ΜΑΚΕΔΟΝΙΑΣ</v>
      </c>
      <c r="I2411" s="53">
        <f>INDEX(Δεδομένα!E$1:E$13,MATCH('2021'!H2411,Δεδομένα!D$1:D$13,0))</f>
        <v>4</v>
      </c>
      <c r="J2411" s="4">
        <v>44289</v>
      </c>
      <c r="K2411" s="3" t="s">
        <v>562</v>
      </c>
      <c r="L2411" s="17" t="str">
        <f t="shared" si="168"/>
        <v>03/04/2021 15:45</v>
      </c>
      <c r="M2411" s="4">
        <v>44289</v>
      </c>
      <c r="N2411" s="3" t="s">
        <v>510</v>
      </c>
      <c r="O2411" s="17" t="str">
        <f t="shared" si="169"/>
        <v>03/04/2021 17:20</v>
      </c>
      <c r="P2411" s="24">
        <f t="shared" si="170"/>
        <v>6.5972222218988463E-2</v>
      </c>
      <c r="Q2411" s="28">
        <v>0</v>
      </c>
      <c r="R2411" s="27">
        <f t="shared" si="171"/>
        <v>94.999999995343387</v>
      </c>
      <c r="S2411" s="3" t="s">
        <v>4</v>
      </c>
      <c r="T2411" s="3" t="s">
        <v>2996</v>
      </c>
      <c r="U2411" s="3" t="s">
        <v>4</v>
      </c>
      <c r="V2411" s="3" t="s">
        <v>3011</v>
      </c>
      <c r="W2411" s="5">
        <v>0</v>
      </c>
      <c r="X2411" s="5">
        <v>0</v>
      </c>
      <c r="Y2411" s="5">
        <v>0</v>
      </c>
      <c r="Z2411" s="5">
        <v>1</v>
      </c>
      <c r="AA2411" s="5">
        <v>0</v>
      </c>
      <c r="AB2411" s="5">
        <v>0</v>
      </c>
      <c r="AC2411" s="5">
        <v>0</v>
      </c>
      <c r="AD2411" s="5">
        <v>0</v>
      </c>
      <c r="AE2411" s="2">
        <v>2</v>
      </c>
      <c r="AF2411" s="2">
        <v>0</v>
      </c>
      <c r="AG2411" s="2">
        <v>0</v>
      </c>
      <c r="AH2411" s="2">
        <v>0</v>
      </c>
      <c r="AI2411" s="2">
        <v>0</v>
      </c>
      <c r="AJ2411" s="2">
        <v>1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 t="s">
        <v>4</v>
      </c>
      <c r="AT2411" s="2" t="s">
        <v>4</v>
      </c>
    </row>
    <row r="2412" spans="1:46" x14ac:dyDescent="0.2">
      <c r="A2412" s="2">
        <v>1656956</v>
      </c>
      <c r="B2412" s="2">
        <v>844212</v>
      </c>
      <c r="E2412" s="19" t="s">
        <v>2994</v>
      </c>
      <c r="F2412" s="46">
        <f>INDEX(Δεδομένα!$P:$P,MATCH('2021'!E2412,Δεδομένα!$O:$O,0))</f>
        <v>74</v>
      </c>
      <c r="G2412" s="49" t="s">
        <v>2995</v>
      </c>
      <c r="H2412" s="51" t="str">
        <f>INDEX(Δεδομένα!B$1:B$51,MATCH('2021'!G2412,Δεδομένα!A$1:A$51,0))</f>
        <v>ΔΥΤΙΚΗΣ ΜΑΚΕΔΟΝΙΑΣ</v>
      </c>
      <c r="I2412" s="53">
        <f>INDEX(Δεδομένα!E$1:E$13,MATCH('2021'!H2412,Δεδομένα!D$1:D$13,0))</f>
        <v>4</v>
      </c>
      <c r="J2412" s="4">
        <v>44295</v>
      </c>
      <c r="K2412" s="3" t="s">
        <v>742</v>
      </c>
      <c r="L2412" s="17" t="str">
        <f t="shared" si="168"/>
        <v>09/04/2021 19:55</v>
      </c>
      <c r="M2412" s="4">
        <v>44295</v>
      </c>
      <c r="N2412" s="3" t="s">
        <v>166</v>
      </c>
      <c r="O2412" s="17" t="str">
        <f t="shared" si="169"/>
        <v>09/04/2021 20:25</v>
      </c>
      <c r="P2412" s="24">
        <f t="shared" si="170"/>
        <v>2.0833333335758653E-2</v>
      </c>
      <c r="Q2412" s="28">
        <v>0</v>
      </c>
      <c r="R2412" s="27">
        <f t="shared" si="171"/>
        <v>30.00000000349246</v>
      </c>
      <c r="S2412" s="3" t="s">
        <v>4</v>
      </c>
      <c r="T2412" s="3" t="s">
        <v>2996</v>
      </c>
      <c r="U2412" s="3" t="s">
        <v>4</v>
      </c>
      <c r="V2412" s="3" t="s">
        <v>3012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0.5</v>
      </c>
      <c r="AD2412" s="5">
        <v>0</v>
      </c>
      <c r="AE2412" s="2">
        <v>2</v>
      </c>
      <c r="AF2412" s="2">
        <v>0</v>
      </c>
      <c r="AG2412" s="2">
        <v>0</v>
      </c>
      <c r="AH2412" s="2">
        <v>0</v>
      </c>
      <c r="AI2412" s="2">
        <v>0</v>
      </c>
      <c r="AJ2412" s="2">
        <v>1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 t="s">
        <v>4</v>
      </c>
      <c r="AT2412" s="2" t="s">
        <v>4</v>
      </c>
    </row>
    <row r="2413" spans="1:46" x14ac:dyDescent="0.2">
      <c r="A2413" s="2">
        <v>1656958</v>
      </c>
      <c r="B2413" s="2">
        <v>844814</v>
      </c>
      <c r="C2413" s="7">
        <v>21.304097533416702</v>
      </c>
      <c r="D2413" s="7">
        <v>40.818831720667099</v>
      </c>
      <c r="E2413" s="19" t="s">
        <v>2994</v>
      </c>
      <c r="F2413" s="46">
        <f>INDEX(Δεδομένα!$P:$P,MATCH('2021'!E2413,Δεδομένα!$O:$O,0))</f>
        <v>74</v>
      </c>
      <c r="G2413" s="49" t="s">
        <v>2995</v>
      </c>
      <c r="H2413" s="51" t="str">
        <f>INDEX(Δεδομένα!B$1:B$51,MATCH('2021'!G2413,Δεδομένα!A$1:A$51,0))</f>
        <v>ΔΥΤΙΚΗΣ ΜΑΚΕΔΟΝΙΑΣ</v>
      </c>
      <c r="I2413" s="53">
        <f>INDEX(Δεδομένα!E$1:E$13,MATCH('2021'!H2413,Δεδομένα!D$1:D$13,0))</f>
        <v>4</v>
      </c>
      <c r="J2413" s="4">
        <v>44297</v>
      </c>
      <c r="K2413" s="3" t="s">
        <v>109</v>
      </c>
      <c r="L2413" s="17" t="str">
        <f t="shared" si="168"/>
        <v>11/04/2021 15:50</v>
      </c>
      <c r="M2413" s="4">
        <v>44297</v>
      </c>
      <c r="N2413" s="3" t="s">
        <v>694</v>
      </c>
      <c r="O2413" s="17" t="str">
        <f t="shared" si="169"/>
        <v>11/04/2021 20:20</v>
      </c>
      <c r="P2413" s="24">
        <f t="shared" si="170"/>
        <v>0.1875</v>
      </c>
      <c r="Q2413" s="28">
        <v>0</v>
      </c>
      <c r="R2413" s="27">
        <f t="shared" si="171"/>
        <v>270</v>
      </c>
      <c r="S2413" s="3" t="s">
        <v>4</v>
      </c>
      <c r="T2413" s="3" t="s">
        <v>2996</v>
      </c>
      <c r="U2413" s="3" t="s">
        <v>4</v>
      </c>
      <c r="V2413" s="3" t="s">
        <v>3013</v>
      </c>
      <c r="W2413" s="5">
        <v>0</v>
      </c>
      <c r="X2413" s="5">
        <v>5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2">
        <v>2</v>
      </c>
      <c r="AF2413" s="2">
        <v>0</v>
      </c>
      <c r="AG2413" s="2">
        <v>0</v>
      </c>
      <c r="AH2413" s="2">
        <v>0</v>
      </c>
      <c r="AI2413" s="2">
        <v>0</v>
      </c>
      <c r="AJ2413" s="2">
        <v>1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 t="s">
        <v>4</v>
      </c>
      <c r="AT2413" s="2" t="s">
        <v>4</v>
      </c>
    </row>
    <row r="2414" spans="1:46" x14ac:dyDescent="0.2">
      <c r="A2414" s="2">
        <v>1656960</v>
      </c>
      <c r="B2414" s="2">
        <v>844850</v>
      </c>
      <c r="C2414" s="7">
        <v>21.6299739255047</v>
      </c>
      <c r="D2414" s="7">
        <v>40.758558066431704</v>
      </c>
      <c r="E2414" s="19" t="s">
        <v>2994</v>
      </c>
      <c r="F2414" s="46">
        <f>INDEX(Δεδομένα!$P:$P,MATCH('2021'!E2414,Δεδομένα!$O:$O,0))</f>
        <v>74</v>
      </c>
      <c r="G2414" s="49" t="s">
        <v>2995</v>
      </c>
      <c r="H2414" s="51" t="str">
        <f>INDEX(Δεδομένα!B$1:B$51,MATCH('2021'!G2414,Δεδομένα!A$1:A$51,0))</f>
        <v>ΔΥΤΙΚΗΣ ΜΑΚΕΔΟΝΙΑΣ</v>
      </c>
      <c r="I2414" s="53">
        <f>INDEX(Δεδομένα!E$1:E$13,MATCH('2021'!H2414,Δεδομένα!D$1:D$13,0))</f>
        <v>4</v>
      </c>
      <c r="J2414" s="4">
        <v>44297</v>
      </c>
      <c r="K2414" s="3" t="s">
        <v>411</v>
      </c>
      <c r="L2414" s="17" t="str">
        <f t="shared" si="168"/>
        <v>11/04/2021 17:10</v>
      </c>
      <c r="M2414" s="4">
        <v>44297</v>
      </c>
      <c r="N2414" s="3" t="s">
        <v>566</v>
      </c>
      <c r="O2414" s="17" t="str">
        <f t="shared" si="169"/>
        <v>11/04/2021 18:40</v>
      </c>
      <c r="P2414" s="24">
        <f t="shared" si="170"/>
        <v>6.25E-2</v>
      </c>
      <c r="Q2414" s="28">
        <v>0</v>
      </c>
      <c r="R2414" s="27">
        <f t="shared" si="171"/>
        <v>90</v>
      </c>
      <c r="S2414" s="3" t="s">
        <v>4</v>
      </c>
      <c r="T2414" s="3" t="s">
        <v>2996</v>
      </c>
      <c r="U2414" s="3" t="s">
        <v>4</v>
      </c>
      <c r="V2414" s="3" t="s">
        <v>3014</v>
      </c>
      <c r="W2414" s="5">
        <v>0</v>
      </c>
      <c r="X2414" s="5">
        <v>0.5</v>
      </c>
      <c r="Y2414" s="5">
        <v>0</v>
      </c>
      <c r="Z2414" s="5">
        <v>0</v>
      </c>
      <c r="AA2414" s="5">
        <v>0</v>
      </c>
      <c r="AB2414" s="5">
        <v>0</v>
      </c>
      <c r="AC2414" s="5">
        <v>0.5</v>
      </c>
      <c r="AD2414" s="5">
        <v>0</v>
      </c>
      <c r="AE2414" s="2">
        <v>2</v>
      </c>
      <c r="AF2414" s="2">
        <v>0</v>
      </c>
      <c r="AG2414" s="2">
        <v>0</v>
      </c>
      <c r="AH2414" s="2">
        <v>0</v>
      </c>
      <c r="AI2414" s="2">
        <v>0</v>
      </c>
      <c r="AJ2414" s="2">
        <v>1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 t="s">
        <v>4</v>
      </c>
      <c r="AT2414" s="2" t="s">
        <v>4</v>
      </c>
    </row>
    <row r="2415" spans="1:46" x14ac:dyDescent="0.2">
      <c r="A2415" s="2">
        <v>1656961</v>
      </c>
      <c r="B2415" s="2">
        <v>844986</v>
      </c>
      <c r="C2415" s="7">
        <v>21.6200000454741</v>
      </c>
      <c r="D2415" s="7">
        <v>40.814131958209799</v>
      </c>
      <c r="E2415" s="19" t="s">
        <v>2994</v>
      </c>
      <c r="F2415" s="46">
        <f>INDEX(Δεδομένα!$P:$P,MATCH('2021'!E2415,Δεδομένα!$O:$O,0))</f>
        <v>74</v>
      </c>
      <c r="G2415" s="49" t="s">
        <v>2995</v>
      </c>
      <c r="H2415" s="51" t="str">
        <f>INDEX(Δεδομένα!B$1:B$51,MATCH('2021'!G2415,Δεδομένα!A$1:A$51,0))</f>
        <v>ΔΥΤΙΚΗΣ ΜΑΚΕΔΟΝΙΑΣ</v>
      </c>
      <c r="I2415" s="53">
        <f>INDEX(Δεδομένα!E$1:E$13,MATCH('2021'!H2415,Δεδομένα!D$1:D$13,0))</f>
        <v>4</v>
      </c>
      <c r="J2415" s="4">
        <v>44298</v>
      </c>
      <c r="K2415" s="3" t="s">
        <v>3015</v>
      </c>
      <c r="L2415" s="17" t="str">
        <f t="shared" si="168"/>
        <v>12/04/2021 07:00</v>
      </c>
      <c r="M2415" s="4">
        <v>44298</v>
      </c>
      <c r="N2415" s="3" t="s">
        <v>167</v>
      </c>
      <c r="O2415" s="17" t="str">
        <f t="shared" si="169"/>
        <v>12/04/2021 10:35</v>
      </c>
      <c r="P2415" s="24">
        <f t="shared" si="170"/>
        <v>0.14930555555474712</v>
      </c>
      <c r="Q2415" s="28">
        <v>0</v>
      </c>
      <c r="R2415" s="27">
        <f t="shared" si="171"/>
        <v>214.99999999883585</v>
      </c>
      <c r="S2415" s="3" t="s">
        <v>4</v>
      </c>
      <c r="T2415" s="3" t="s">
        <v>2996</v>
      </c>
      <c r="U2415" s="3" t="s">
        <v>4</v>
      </c>
      <c r="V2415" s="3" t="s">
        <v>3016</v>
      </c>
      <c r="W2415" s="5">
        <v>0</v>
      </c>
      <c r="X2415" s="5">
        <v>0</v>
      </c>
      <c r="Y2415" s="5">
        <v>0</v>
      </c>
      <c r="Z2415" s="5">
        <v>200</v>
      </c>
      <c r="AA2415" s="5">
        <v>0</v>
      </c>
      <c r="AB2415" s="5">
        <v>0</v>
      </c>
      <c r="AC2415" s="5">
        <v>0</v>
      </c>
      <c r="AD2415" s="5">
        <v>0</v>
      </c>
      <c r="AE2415" s="2">
        <v>2</v>
      </c>
      <c r="AF2415" s="2">
        <v>0</v>
      </c>
      <c r="AG2415" s="2">
        <v>0</v>
      </c>
      <c r="AH2415" s="2">
        <v>0</v>
      </c>
      <c r="AI2415" s="2">
        <v>0</v>
      </c>
      <c r="AJ2415" s="2">
        <v>1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 t="s">
        <v>4</v>
      </c>
      <c r="AT2415" s="2" t="s">
        <v>4</v>
      </c>
    </row>
    <row r="2416" spans="1:46" x14ac:dyDescent="0.2">
      <c r="A2416" s="2">
        <v>1656964</v>
      </c>
      <c r="B2416" s="2">
        <v>845164</v>
      </c>
      <c r="C2416" s="7">
        <v>21.126465711564901</v>
      </c>
      <c r="D2416" s="7">
        <v>40.827340128526998</v>
      </c>
      <c r="E2416" s="19" t="s">
        <v>2994</v>
      </c>
      <c r="F2416" s="46">
        <f>INDEX(Δεδομένα!$P:$P,MATCH('2021'!E2416,Δεδομένα!$O:$O,0))</f>
        <v>74</v>
      </c>
      <c r="G2416" s="49" t="s">
        <v>2995</v>
      </c>
      <c r="H2416" s="51" t="str">
        <f>INDEX(Δεδομένα!B$1:B$51,MATCH('2021'!G2416,Δεδομένα!A$1:A$51,0))</f>
        <v>ΔΥΤΙΚΗΣ ΜΑΚΕΔΟΝΙΑΣ</v>
      </c>
      <c r="I2416" s="53">
        <f>INDEX(Δεδομένα!E$1:E$13,MATCH('2021'!H2416,Δεδομένα!D$1:D$13,0))</f>
        <v>4</v>
      </c>
      <c r="J2416" s="4">
        <v>44298</v>
      </c>
      <c r="K2416" s="3" t="s">
        <v>530</v>
      </c>
      <c r="L2416" s="17" t="str">
        <f t="shared" si="168"/>
        <v>12/04/2021 16:05</v>
      </c>
      <c r="M2416" s="4">
        <v>44298</v>
      </c>
      <c r="N2416" s="3" t="s">
        <v>424</v>
      </c>
      <c r="O2416" s="17" t="str">
        <f t="shared" si="169"/>
        <v>12/04/2021 20:10</v>
      </c>
      <c r="P2416" s="24">
        <f t="shared" si="170"/>
        <v>0.17013888889050577</v>
      </c>
      <c r="Q2416" s="28">
        <v>0</v>
      </c>
      <c r="R2416" s="27">
        <f t="shared" si="171"/>
        <v>245.00000000232831</v>
      </c>
      <c r="S2416" s="3" t="s">
        <v>4</v>
      </c>
      <c r="T2416" s="3" t="s">
        <v>2999</v>
      </c>
      <c r="U2416" s="3" t="s">
        <v>4</v>
      </c>
      <c r="V2416" s="3" t="s">
        <v>3017</v>
      </c>
      <c r="W2416" s="5">
        <v>0</v>
      </c>
      <c r="X2416" s="5">
        <v>0</v>
      </c>
      <c r="Y2416" s="5">
        <v>0</v>
      </c>
      <c r="Z2416" s="5">
        <v>1</v>
      </c>
      <c r="AA2416" s="5">
        <v>1</v>
      </c>
      <c r="AB2416" s="5">
        <v>0</v>
      </c>
      <c r="AC2416" s="5">
        <v>0</v>
      </c>
      <c r="AD2416" s="5">
        <v>0</v>
      </c>
      <c r="AE2416" s="2">
        <v>2</v>
      </c>
      <c r="AF2416" s="2">
        <v>0</v>
      </c>
      <c r="AG2416" s="2">
        <v>0</v>
      </c>
      <c r="AH2416" s="2">
        <v>0</v>
      </c>
      <c r="AI2416" s="2">
        <v>0</v>
      </c>
      <c r="AJ2416" s="2">
        <v>1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 t="s">
        <v>4</v>
      </c>
      <c r="AT2416" s="2" t="s">
        <v>4</v>
      </c>
    </row>
    <row r="2417" spans="1:46" x14ac:dyDescent="0.2">
      <c r="A2417" s="2">
        <v>1656966</v>
      </c>
      <c r="B2417" s="2">
        <v>845777</v>
      </c>
      <c r="C2417" s="7">
        <v>21.440847431692301</v>
      </c>
      <c r="D2417" s="7">
        <v>40.730296508796798</v>
      </c>
      <c r="E2417" s="19" t="s">
        <v>2994</v>
      </c>
      <c r="F2417" s="46">
        <f>INDEX(Δεδομένα!$P:$P,MATCH('2021'!E2417,Δεδομένα!$O:$O,0))</f>
        <v>74</v>
      </c>
      <c r="G2417" s="49" t="s">
        <v>2995</v>
      </c>
      <c r="H2417" s="51" t="str">
        <f>INDEX(Δεδομένα!B$1:B$51,MATCH('2021'!G2417,Δεδομένα!A$1:A$51,0))</f>
        <v>ΔΥΤΙΚΗΣ ΜΑΚΕΔΟΝΙΑΣ</v>
      </c>
      <c r="I2417" s="53">
        <f>INDEX(Δεδομένα!E$1:E$13,MATCH('2021'!H2417,Δεδομένα!D$1:D$13,0))</f>
        <v>4</v>
      </c>
      <c r="J2417" s="4">
        <v>44300</v>
      </c>
      <c r="K2417" s="3" t="s">
        <v>147</v>
      </c>
      <c r="L2417" s="17" t="str">
        <f t="shared" si="168"/>
        <v>14/04/2021 20:00</v>
      </c>
      <c r="M2417" s="4">
        <v>44301</v>
      </c>
      <c r="N2417" s="3" t="s">
        <v>1252</v>
      </c>
      <c r="O2417" s="17" t="str">
        <f t="shared" si="169"/>
        <v>15/04/2021 00:25</v>
      </c>
      <c r="P2417" s="24">
        <f t="shared" si="170"/>
        <v>0.18402777777373558</v>
      </c>
      <c r="Q2417" s="28">
        <v>0</v>
      </c>
      <c r="R2417" s="27">
        <f t="shared" si="171"/>
        <v>264.99999999417923</v>
      </c>
      <c r="S2417" s="3" t="s">
        <v>4</v>
      </c>
      <c r="T2417" s="3" t="s">
        <v>2996</v>
      </c>
      <c r="U2417" s="3" t="s">
        <v>4</v>
      </c>
      <c r="V2417" s="3" t="s">
        <v>3008</v>
      </c>
      <c r="W2417" s="5">
        <v>0</v>
      </c>
      <c r="X2417" s="5">
        <v>10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2">
        <v>5</v>
      </c>
      <c r="AF2417" s="2">
        <v>0</v>
      </c>
      <c r="AG2417" s="2">
        <v>0</v>
      </c>
      <c r="AH2417" s="2">
        <v>0</v>
      </c>
      <c r="AI2417" s="2">
        <v>0</v>
      </c>
      <c r="AJ2417" s="2">
        <v>3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 t="s">
        <v>4</v>
      </c>
      <c r="AT2417" s="2" t="s">
        <v>4</v>
      </c>
    </row>
    <row r="2418" spans="1:46" x14ac:dyDescent="0.2">
      <c r="A2418" s="2">
        <v>1656972</v>
      </c>
      <c r="B2418" s="2">
        <v>845982</v>
      </c>
      <c r="C2418" s="7">
        <v>21.1138837576143</v>
      </c>
      <c r="D2418" s="7">
        <v>40.8276934014144</v>
      </c>
      <c r="E2418" s="19" t="s">
        <v>2994</v>
      </c>
      <c r="F2418" s="46">
        <f>INDEX(Δεδομένα!$P:$P,MATCH('2021'!E2418,Δεδομένα!$O:$O,0))</f>
        <v>74</v>
      </c>
      <c r="G2418" s="49" t="s">
        <v>2995</v>
      </c>
      <c r="H2418" s="51" t="str">
        <f>INDEX(Δεδομένα!B$1:B$51,MATCH('2021'!G2418,Δεδομένα!A$1:A$51,0))</f>
        <v>ΔΥΤΙΚΗΣ ΜΑΚΕΔΟΝΙΑΣ</v>
      </c>
      <c r="I2418" s="53">
        <f>INDEX(Δεδομένα!E$1:E$13,MATCH('2021'!H2418,Δεδομένα!D$1:D$13,0))</f>
        <v>4</v>
      </c>
      <c r="J2418" s="4">
        <v>44301</v>
      </c>
      <c r="K2418" s="3" t="s">
        <v>36</v>
      </c>
      <c r="L2418" s="17" t="str">
        <f t="shared" si="168"/>
        <v>15/04/2021 16:20</v>
      </c>
      <c r="M2418" s="4">
        <v>44301</v>
      </c>
      <c r="N2418" s="3" t="s">
        <v>256</v>
      </c>
      <c r="O2418" s="17" t="str">
        <f t="shared" si="169"/>
        <v>15/04/2021 20:15</v>
      </c>
      <c r="P2418" s="24">
        <f t="shared" si="170"/>
        <v>0.16319444444525288</v>
      </c>
      <c r="Q2418" s="28">
        <v>0</v>
      </c>
      <c r="R2418" s="27">
        <f t="shared" si="171"/>
        <v>235.00000000116415</v>
      </c>
      <c r="S2418" s="3" t="s">
        <v>4</v>
      </c>
      <c r="T2418" s="3" t="s">
        <v>2999</v>
      </c>
      <c r="U2418" s="3" t="s">
        <v>4</v>
      </c>
      <c r="V2418" s="3" t="s">
        <v>3018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5</v>
      </c>
      <c r="AD2418" s="5">
        <v>0</v>
      </c>
      <c r="AE2418" s="2">
        <v>2</v>
      </c>
      <c r="AF2418" s="2">
        <v>0</v>
      </c>
      <c r="AG2418" s="2">
        <v>0</v>
      </c>
      <c r="AH2418" s="2">
        <v>0</v>
      </c>
      <c r="AI2418" s="2">
        <v>0</v>
      </c>
      <c r="AJ2418" s="2">
        <v>1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 t="s">
        <v>4</v>
      </c>
      <c r="AT2418" s="2" t="s">
        <v>4</v>
      </c>
    </row>
    <row r="2419" spans="1:46" x14ac:dyDescent="0.2">
      <c r="A2419" s="2">
        <v>1656973</v>
      </c>
      <c r="B2419" s="2">
        <v>846029</v>
      </c>
      <c r="C2419" s="7">
        <v>21.445227174757399</v>
      </c>
      <c r="D2419" s="7">
        <v>40.737121615729301</v>
      </c>
      <c r="E2419" s="19" t="s">
        <v>2994</v>
      </c>
      <c r="F2419" s="46">
        <f>INDEX(Δεδομένα!$P:$P,MATCH('2021'!E2419,Δεδομένα!$O:$O,0))</f>
        <v>74</v>
      </c>
      <c r="G2419" s="49" t="s">
        <v>2995</v>
      </c>
      <c r="H2419" s="51" t="str">
        <f>INDEX(Δεδομένα!B$1:B$51,MATCH('2021'!G2419,Δεδομένα!A$1:A$51,0))</f>
        <v>ΔΥΤΙΚΗΣ ΜΑΚΕΔΟΝΙΑΣ</v>
      </c>
      <c r="I2419" s="53">
        <f>INDEX(Δεδομένα!E$1:E$13,MATCH('2021'!H2419,Δεδομένα!D$1:D$13,0))</f>
        <v>4</v>
      </c>
      <c r="J2419" s="4">
        <v>44301</v>
      </c>
      <c r="K2419" s="3" t="s">
        <v>449</v>
      </c>
      <c r="L2419" s="17" t="str">
        <f t="shared" si="168"/>
        <v>15/04/2021 19:38</v>
      </c>
      <c r="M2419" s="4">
        <v>44301</v>
      </c>
      <c r="N2419" s="3" t="s">
        <v>125</v>
      </c>
      <c r="O2419" s="17" t="str">
        <f t="shared" si="169"/>
        <v>15/04/2021 20:30</v>
      </c>
      <c r="P2419" s="24">
        <f t="shared" si="170"/>
        <v>3.6111111105128657E-2</v>
      </c>
      <c r="Q2419" s="28">
        <v>0</v>
      </c>
      <c r="R2419" s="27">
        <f t="shared" si="171"/>
        <v>51.999999991385266</v>
      </c>
      <c r="S2419" s="3" t="s">
        <v>4</v>
      </c>
      <c r="T2419" s="3" t="s">
        <v>2996</v>
      </c>
      <c r="U2419" s="3" t="s">
        <v>3019</v>
      </c>
      <c r="V2419" s="3" t="s">
        <v>3008</v>
      </c>
      <c r="W2419" s="5">
        <v>0</v>
      </c>
      <c r="X2419" s="5">
        <v>0</v>
      </c>
      <c r="Y2419" s="5">
        <v>0</v>
      </c>
      <c r="Z2419" s="5">
        <v>0.5</v>
      </c>
      <c r="AA2419" s="5">
        <v>0</v>
      </c>
      <c r="AB2419" s="5">
        <v>0</v>
      </c>
      <c r="AC2419" s="5">
        <v>0</v>
      </c>
      <c r="AD2419" s="5">
        <v>0</v>
      </c>
      <c r="AE2419" s="2">
        <v>3</v>
      </c>
      <c r="AF2419" s="2">
        <v>0</v>
      </c>
      <c r="AG2419" s="2">
        <v>0</v>
      </c>
      <c r="AH2419" s="2">
        <v>0</v>
      </c>
      <c r="AI2419" s="2">
        <v>0</v>
      </c>
      <c r="AJ2419" s="2">
        <v>1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 t="s">
        <v>4</v>
      </c>
      <c r="AT2419" s="2" t="s">
        <v>4</v>
      </c>
    </row>
    <row r="2420" spans="1:46" x14ac:dyDescent="0.2">
      <c r="A2420" s="2">
        <v>1656974</v>
      </c>
      <c r="B2420" s="2">
        <v>846036</v>
      </c>
      <c r="C2420" s="7">
        <v>21.4126811411098</v>
      </c>
      <c r="D2420" s="7">
        <v>40.795193918386097</v>
      </c>
      <c r="E2420" s="19" t="s">
        <v>2994</v>
      </c>
      <c r="F2420" s="46">
        <f>INDEX(Δεδομένα!$P:$P,MATCH('2021'!E2420,Δεδομένα!$O:$O,0))</f>
        <v>74</v>
      </c>
      <c r="G2420" s="49" t="s">
        <v>2995</v>
      </c>
      <c r="H2420" s="51" t="str">
        <f>INDEX(Δεδομένα!B$1:B$51,MATCH('2021'!G2420,Δεδομένα!A$1:A$51,0))</f>
        <v>ΔΥΤΙΚΗΣ ΜΑΚΕΔΟΝΙΑΣ</v>
      </c>
      <c r="I2420" s="53">
        <f>INDEX(Δεδομένα!E$1:E$13,MATCH('2021'!H2420,Δεδομένα!D$1:D$13,0))</f>
        <v>4</v>
      </c>
      <c r="J2420" s="4">
        <v>44301</v>
      </c>
      <c r="K2420" s="3" t="s">
        <v>2243</v>
      </c>
      <c r="L2420" s="17" t="str">
        <f t="shared" si="168"/>
        <v>15/04/2021 19:42</v>
      </c>
      <c r="M2420" s="4">
        <v>44301</v>
      </c>
      <c r="N2420" s="3" t="s">
        <v>147</v>
      </c>
      <c r="O2420" s="17" t="str">
        <f t="shared" si="169"/>
        <v>15/04/2021 20:00</v>
      </c>
      <c r="P2420" s="24">
        <f t="shared" si="170"/>
        <v>1.2500000004365575E-2</v>
      </c>
      <c r="Q2420" s="28">
        <v>0</v>
      </c>
      <c r="R2420" s="27">
        <f t="shared" si="171"/>
        <v>18.000000006286427</v>
      </c>
      <c r="S2420" s="3" t="s">
        <v>4</v>
      </c>
      <c r="T2420" s="3" t="s">
        <v>2996</v>
      </c>
      <c r="U2420" s="3" t="s">
        <v>4</v>
      </c>
      <c r="V2420" s="3" t="s">
        <v>3020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0.01</v>
      </c>
      <c r="AC2420" s="5">
        <v>0</v>
      </c>
      <c r="AD2420" s="5">
        <v>0</v>
      </c>
      <c r="AE2420" s="2">
        <v>2</v>
      </c>
      <c r="AF2420" s="2">
        <v>0</v>
      </c>
      <c r="AG2420" s="2">
        <v>0</v>
      </c>
      <c r="AH2420" s="2">
        <v>0</v>
      </c>
      <c r="AI2420" s="2">
        <v>0</v>
      </c>
      <c r="AJ2420" s="2">
        <v>1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 t="s">
        <v>4</v>
      </c>
      <c r="AT2420" s="2" t="s">
        <v>4</v>
      </c>
    </row>
    <row r="2421" spans="1:46" x14ac:dyDescent="0.2">
      <c r="A2421" s="2">
        <v>1666036</v>
      </c>
      <c r="B2421" s="2">
        <v>854357</v>
      </c>
      <c r="C2421" s="7">
        <v>21.489932147232</v>
      </c>
      <c r="D2421" s="7">
        <v>40.729994810313798</v>
      </c>
      <c r="E2421" s="19" t="s">
        <v>2994</v>
      </c>
      <c r="F2421" s="46">
        <f>INDEX(Δεδομένα!$P:$P,MATCH('2021'!E2421,Δεδομένα!$O:$O,0))</f>
        <v>74</v>
      </c>
      <c r="G2421" s="49" t="s">
        <v>2995</v>
      </c>
      <c r="H2421" s="51" t="str">
        <f>INDEX(Δεδομένα!B$1:B$51,MATCH('2021'!G2421,Δεδομένα!A$1:A$51,0))</f>
        <v>ΔΥΤΙΚΗΣ ΜΑΚΕΔΟΝΙΑΣ</v>
      </c>
      <c r="I2421" s="53">
        <f>INDEX(Δεδομένα!E$1:E$13,MATCH('2021'!H2421,Δεδομένα!D$1:D$13,0))</f>
        <v>4</v>
      </c>
      <c r="J2421" s="4">
        <v>44335</v>
      </c>
      <c r="K2421" s="3" t="s">
        <v>36</v>
      </c>
      <c r="L2421" s="17" t="str">
        <f t="shared" si="168"/>
        <v>19/05/2021 16:20</v>
      </c>
      <c r="M2421" s="4">
        <v>44335</v>
      </c>
      <c r="N2421" s="3" t="s">
        <v>111</v>
      </c>
      <c r="O2421" s="17" t="str">
        <f t="shared" si="169"/>
        <v>19/05/2021 19:20</v>
      </c>
      <c r="P2421" s="24">
        <f t="shared" si="170"/>
        <v>0.125</v>
      </c>
      <c r="Q2421" s="28">
        <v>0</v>
      </c>
      <c r="R2421" s="27">
        <f t="shared" si="171"/>
        <v>180</v>
      </c>
      <c r="S2421" s="3" t="s">
        <v>4</v>
      </c>
      <c r="T2421" s="3" t="s">
        <v>2996</v>
      </c>
      <c r="U2421" s="3" t="s">
        <v>4</v>
      </c>
      <c r="V2421" s="3" t="s">
        <v>3022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5</v>
      </c>
      <c r="AD2421" s="5">
        <v>0</v>
      </c>
      <c r="AE2421" s="2">
        <v>4</v>
      </c>
      <c r="AF2421" s="2">
        <v>0</v>
      </c>
      <c r="AG2421" s="2">
        <v>0</v>
      </c>
      <c r="AH2421" s="2">
        <v>0</v>
      </c>
      <c r="AI2421" s="2">
        <v>0</v>
      </c>
      <c r="AJ2421" s="2">
        <v>2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 t="s">
        <v>4</v>
      </c>
      <c r="AT2421" s="2" t="s">
        <v>4</v>
      </c>
    </row>
    <row r="2422" spans="1:46" x14ac:dyDescent="0.2">
      <c r="A2422" s="2">
        <v>1666038</v>
      </c>
      <c r="B2422" s="2">
        <v>856376</v>
      </c>
      <c r="C2422" s="7">
        <v>21.4354864979071</v>
      </c>
      <c r="D2422" s="7">
        <v>40.778673830123701</v>
      </c>
      <c r="E2422" s="19" t="s">
        <v>2994</v>
      </c>
      <c r="F2422" s="46">
        <f>INDEX(Δεδομένα!$P:$P,MATCH('2021'!E2422,Δεδομένα!$O:$O,0))</f>
        <v>74</v>
      </c>
      <c r="G2422" s="49" t="s">
        <v>2995</v>
      </c>
      <c r="H2422" s="51" t="str">
        <f>INDEX(Δεδομένα!B$1:B$51,MATCH('2021'!G2422,Δεδομένα!A$1:A$51,0))</f>
        <v>ΔΥΤΙΚΗΣ ΜΑΚΕΔΟΝΙΑΣ</v>
      </c>
      <c r="I2422" s="53">
        <f>INDEX(Δεδομένα!E$1:E$13,MATCH('2021'!H2422,Δεδομένα!D$1:D$13,0))</f>
        <v>4</v>
      </c>
      <c r="J2422" s="4">
        <v>44342</v>
      </c>
      <c r="K2422" s="3" t="s">
        <v>458</v>
      </c>
      <c r="L2422" s="17" t="str">
        <f t="shared" si="168"/>
        <v>26/05/2021 19:50</v>
      </c>
      <c r="M2422" s="4">
        <v>44342</v>
      </c>
      <c r="N2422" s="3" t="s">
        <v>166</v>
      </c>
      <c r="O2422" s="17" t="str">
        <f t="shared" si="169"/>
        <v>26/05/2021 20:25</v>
      </c>
      <c r="P2422" s="24">
        <f t="shared" si="170"/>
        <v>2.4305555554747116E-2</v>
      </c>
      <c r="Q2422" s="28">
        <v>0</v>
      </c>
      <c r="R2422" s="27">
        <f t="shared" si="171"/>
        <v>34.999999998835847</v>
      </c>
      <c r="S2422" s="3" t="s">
        <v>4</v>
      </c>
      <c r="T2422" s="3" t="s">
        <v>2996</v>
      </c>
      <c r="U2422" s="3" t="s">
        <v>4</v>
      </c>
      <c r="V2422" s="3" t="s">
        <v>3023</v>
      </c>
      <c r="W2422" s="5">
        <v>0</v>
      </c>
      <c r="X2422" s="5">
        <v>0</v>
      </c>
      <c r="Y2422" s="5">
        <v>0</v>
      </c>
      <c r="Z2422" s="5">
        <v>0</v>
      </c>
      <c r="AA2422" s="5">
        <v>0.1</v>
      </c>
      <c r="AB2422" s="5">
        <v>0</v>
      </c>
      <c r="AC2422" s="5">
        <v>0</v>
      </c>
      <c r="AD2422" s="5">
        <v>0</v>
      </c>
      <c r="AE2422" s="2">
        <v>3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 t="s">
        <v>4</v>
      </c>
      <c r="AT2422" s="2" t="s">
        <v>4</v>
      </c>
    </row>
    <row r="2423" spans="1:46" x14ac:dyDescent="0.2">
      <c r="A2423" s="2">
        <v>1640539</v>
      </c>
      <c r="B2423" s="2">
        <v>832317</v>
      </c>
      <c r="D2423" s="2"/>
      <c r="E2423" s="19" t="s">
        <v>3026</v>
      </c>
      <c r="F2423" s="46">
        <f>INDEX(Δεδομένα!$P:$P,MATCH('2021'!E2423,Δεδομένα!$O:$O,0))</f>
        <v>75</v>
      </c>
      <c r="G2423" s="49" t="s">
        <v>3027</v>
      </c>
      <c r="H2423" s="51" t="str">
        <f>INDEX(Δεδομένα!B$1:B$51,MATCH('2021'!G2423,Δεδομένα!A$1:A$51,0))</f>
        <v>ΔΥΤΙΚΗΣ ΜΑΚΕΔΟΝΙΑΣ</v>
      </c>
      <c r="I2423" s="53">
        <f>INDEX(Δεδομένα!E$1:E$13,MATCH('2021'!H2423,Δεδομένα!D$1:D$13,0))</f>
        <v>4</v>
      </c>
      <c r="J2423" s="4">
        <v>44251</v>
      </c>
      <c r="K2423" s="3" t="s">
        <v>67</v>
      </c>
      <c r="L2423" s="17" t="str">
        <f t="shared" si="168"/>
        <v>24/02/2021 13:04</v>
      </c>
      <c r="M2423" s="4">
        <v>44251</v>
      </c>
      <c r="N2423" s="3" t="s">
        <v>601</v>
      </c>
      <c r="O2423" s="17" t="str">
        <f t="shared" si="169"/>
        <v>24/02/2021 14:58</v>
      </c>
      <c r="P2423" s="24">
        <f t="shared" si="170"/>
        <v>7.9166666670062114E-2</v>
      </c>
      <c r="Q2423" s="28">
        <v>0</v>
      </c>
      <c r="R2423" s="27">
        <f t="shared" si="171"/>
        <v>114.00000000488944</v>
      </c>
      <c r="S2423" s="3" t="s">
        <v>4</v>
      </c>
      <c r="T2423" s="3" t="s">
        <v>3028</v>
      </c>
      <c r="U2423" s="3" t="s">
        <v>3029</v>
      </c>
      <c r="V2423" s="3" t="s">
        <v>3030</v>
      </c>
      <c r="W2423" s="5">
        <v>0</v>
      </c>
      <c r="X2423" s="5">
        <v>0</v>
      </c>
      <c r="Y2423" s="5">
        <v>0</v>
      </c>
      <c r="Z2423" s="5">
        <v>0.1</v>
      </c>
      <c r="AA2423" s="5">
        <v>0</v>
      </c>
      <c r="AB2423" s="5">
        <v>0</v>
      </c>
      <c r="AC2423" s="5">
        <v>0</v>
      </c>
      <c r="AD2423" s="5">
        <v>0</v>
      </c>
      <c r="AE2423" s="2">
        <v>5</v>
      </c>
      <c r="AF2423" s="2">
        <v>0</v>
      </c>
      <c r="AG2423" s="2">
        <v>0</v>
      </c>
      <c r="AH2423" s="2">
        <v>0</v>
      </c>
      <c r="AI2423" s="2">
        <v>0</v>
      </c>
      <c r="AJ2423" s="2">
        <v>2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 t="s">
        <v>4</v>
      </c>
      <c r="AT2423" s="2" t="s">
        <v>4</v>
      </c>
    </row>
    <row r="2424" spans="1:46" x14ac:dyDescent="0.2">
      <c r="A2424" s="2">
        <v>1640548</v>
      </c>
      <c r="B2424" s="2">
        <v>832431</v>
      </c>
      <c r="C2424" s="7">
        <v>21.215728356177198</v>
      </c>
      <c r="D2424" s="7">
        <v>40.5176433243441</v>
      </c>
      <c r="E2424" s="19" t="s">
        <v>3026</v>
      </c>
      <c r="F2424" s="46">
        <f>INDEX(Δεδομένα!$P:$P,MATCH('2021'!E2424,Δεδομένα!$O:$O,0))</f>
        <v>75</v>
      </c>
      <c r="G2424" s="49" t="s">
        <v>3027</v>
      </c>
      <c r="H2424" s="51" t="str">
        <f>INDEX(Δεδομένα!B$1:B$51,MATCH('2021'!G2424,Δεδομένα!A$1:A$51,0))</f>
        <v>ΔΥΤΙΚΗΣ ΜΑΚΕΔΟΝΙΑΣ</v>
      </c>
      <c r="I2424" s="53">
        <f>INDEX(Δεδομένα!E$1:E$13,MATCH('2021'!H2424,Δεδομένα!D$1:D$13,0))</f>
        <v>4</v>
      </c>
      <c r="J2424" s="4">
        <v>44251</v>
      </c>
      <c r="K2424" s="3" t="s">
        <v>269</v>
      </c>
      <c r="L2424" s="17" t="str">
        <f t="shared" si="168"/>
        <v>24/02/2021 18:19</v>
      </c>
      <c r="M2424" s="4">
        <v>44251</v>
      </c>
      <c r="N2424" s="3" t="s">
        <v>1650</v>
      </c>
      <c r="O2424" s="17" t="str">
        <f t="shared" si="169"/>
        <v>24/02/2021 19:12</v>
      </c>
      <c r="P2424" s="24">
        <f t="shared" si="170"/>
        <v>3.680555555911269E-2</v>
      </c>
      <c r="Q2424" s="28">
        <v>0</v>
      </c>
      <c r="R2424" s="27">
        <f t="shared" si="171"/>
        <v>53.000000005122274</v>
      </c>
      <c r="S2424" s="3" t="s">
        <v>4</v>
      </c>
      <c r="T2424" s="3" t="s">
        <v>3028</v>
      </c>
      <c r="U2424" s="3" t="s">
        <v>1302</v>
      </c>
      <c r="V2424" s="3" t="s">
        <v>3031</v>
      </c>
      <c r="W2424" s="5">
        <v>0</v>
      </c>
      <c r="X2424" s="5">
        <v>0</v>
      </c>
      <c r="Y2424" s="5">
        <v>0</v>
      </c>
      <c r="Z2424" s="5">
        <v>0.01</v>
      </c>
      <c r="AA2424" s="5">
        <v>0</v>
      </c>
      <c r="AB2424" s="5">
        <v>0</v>
      </c>
      <c r="AC2424" s="5">
        <v>0</v>
      </c>
      <c r="AD2424" s="5">
        <v>0</v>
      </c>
      <c r="AE2424" s="2">
        <v>3</v>
      </c>
      <c r="AF2424" s="2">
        <v>0</v>
      </c>
      <c r="AG2424" s="2">
        <v>0</v>
      </c>
      <c r="AH2424" s="2">
        <v>0</v>
      </c>
      <c r="AI2424" s="2">
        <v>0</v>
      </c>
      <c r="AJ2424" s="2">
        <v>1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 t="s">
        <v>4</v>
      </c>
      <c r="AT2424" s="2" t="s">
        <v>4</v>
      </c>
    </row>
    <row r="2425" spans="1:46" x14ac:dyDescent="0.2">
      <c r="A2425" s="2">
        <v>1641489</v>
      </c>
      <c r="B2425" s="2">
        <v>833592</v>
      </c>
      <c r="C2425" s="7">
        <v>21.101838822878999</v>
      </c>
      <c r="D2425" s="7">
        <v>40.480262932870801</v>
      </c>
      <c r="E2425" s="19" t="s">
        <v>3026</v>
      </c>
      <c r="F2425" s="46">
        <f>INDEX(Δεδομένα!$P:$P,MATCH('2021'!E2425,Δεδομένα!$O:$O,0))</f>
        <v>75</v>
      </c>
      <c r="G2425" s="49" t="s">
        <v>3027</v>
      </c>
      <c r="H2425" s="51" t="str">
        <f>INDEX(Δεδομένα!B$1:B$51,MATCH('2021'!G2425,Δεδομένα!A$1:A$51,0))</f>
        <v>ΔΥΤΙΚΗΣ ΜΑΚΕΔΟΝΙΑΣ</v>
      </c>
      <c r="I2425" s="53">
        <f>INDEX(Δεδομένα!E$1:E$13,MATCH('2021'!H2425,Δεδομένα!D$1:D$13,0))</f>
        <v>4</v>
      </c>
      <c r="J2425" s="4">
        <v>44255</v>
      </c>
      <c r="K2425" s="3" t="s">
        <v>45</v>
      </c>
      <c r="L2425" s="17" t="str">
        <f t="shared" si="168"/>
        <v>28/02/2021 15:19</v>
      </c>
      <c r="M2425" s="4">
        <v>44255</v>
      </c>
      <c r="N2425" s="3" t="s">
        <v>261</v>
      </c>
      <c r="O2425" s="17" t="str">
        <f t="shared" si="169"/>
        <v>28/02/2021 18:25</v>
      </c>
      <c r="P2425" s="24">
        <f t="shared" si="170"/>
        <v>0.12916666666569654</v>
      </c>
      <c r="Q2425" s="28">
        <v>0</v>
      </c>
      <c r="R2425" s="27">
        <f t="shared" si="171"/>
        <v>185.99999999860302</v>
      </c>
      <c r="S2425" s="3" t="s">
        <v>4</v>
      </c>
      <c r="T2425" s="3" t="s">
        <v>3028</v>
      </c>
      <c r="U2425" s="3" t="s">
        <v>123</v>
      </c>
      <c r="V2425" s="3" t="s">
        <v>3032</v>
      </c>
      <c r="W2425" s="5">
        <v>0</v>
      </c>
      <c r="X2425" s="5">
        <v>2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2">
        <v>4</v>
      </c>
      <c r="AF2425" s="2">
        <v>0</v>
      </c>
      <c r="AG2425" s="2">
        <v>0</v>
      </c>
      <c r="AH2425" s="2">
        <v>0</v>
      </c>
      <c r="AI2425" s="2">
        <v>0</v>
      </c>
      <c r="AJ2425" s="2">
        <v>2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 t="s">
        <v>4</v>
      </c>
      <c r="AT2425" s="2" t="s">
        <v>4</v>
      </c>
    </row>
    <row r="2426" spans="1:46" x14ac:dyDescent="0.2">
      <c r="A2426" s="2">
        <v>1641501</v>
      </c>
      <c r="B2426" s="2">
        <v>833893</v>
      </c>
      <c r="C2426" s="7">
        <v>21.186022550722999</v>
      </c>
      <c r="D2426" s="7">
        <v>40.44891037451</v>
      </c>
      <c r="E2426" s="19" t="s">
        <v>3026</v>
      </c>
      <c r="F2426" s="46">
        <f>INDEX(Δεδομένα!$P:$P,MATCH('2021'!E2426,Δεδομένα!$O:$O,0))</f>
        <v>75</v>
      </c>
      <c r="G2426" s="49" t="s">
        <v>3027</v>
      </c>
      <c r="H2426" s="51" t="str">
        <f>INDEX(Δεδομένα!B$1:B$51,MATCH('2021'!G2426,Δεδομένα!A$1:A$51,0))</f>
        <v>ΔΥΤΙΚΗΣ ΜΑΚΕΔΟΝΙΑΣ</v>
      </c>
      <c r="I2426" s="53">
        <f>INDEX(Δεδομένα!E$1:E$13,MATCH('2021'!H2426,Δεδομένα!D$1:D$13,0))</f>
        <v>4</v>
      </c>
      <c r="J2426" s="4">
        <v>44256</v>
      </c>
      <c r="K2426" s="3" t="s">
        <v>2477</v>
      </c>
      <c r="L2426" s="17" t="str">
        <f t="shared" si="168"/>
        <v>01/03/2021 17:09</v>
      </c>
      <c r="M2426" s="4">
        <v>44256</v>
      </c>
      <c r="N2426" s="3" t="s">
        <v>9</v>
      </c>
      <c r="O2426" s="17" t="str">
        <f t="shared" si="169"/>
        <v>01/03/2021 18:15</v>
      </c>
      <c r="P2426" s="24">
        <f t="shared" si="170"/>
        <v>4.5833333329937886E-2</v>
      </c>
      <c r="Q2426" s="28">
        <v>0</v>
      </c>
      <c r="R2426" s="27">
        <f t="shared" si="171"/>
        <v>65.999999995110556</v>
      </c>
      <c r="S2426" s="3" t="s">
        <v>4</v>
      </c>
      <c r="T2426" s="3" t="s">
        <v>3028</v>
      </c>
      <c r="U2426" s="3" t="s">
        <v>3033</v>
      </c>
      <c r="V2426" s="3" t="s">
        <v>3034</v>
      </c>
      <c r="W2426" s="5">
        <v>0</v>
      </c>
      <c r="X2426" s="5">
        <v>0</v>
      </c>
      <c r="Y2426" s="5">
        <v>0</v>
      </c>
      <c r="Z2426" s="5">
        <v>0.2</v>
      </c>
      <c r="AA2426" s="5">
        <v>0</v>
      </c>
      <c r="AB2426" s="5">
        <v>0</v>
      </c>
      <c r="AC2426" s="5">
        <v>0</v>
      </c>
      <c r="AD2426" s="5">
        <v>0</v>
      </c>
      <c r="AE2426" s="2">
        <v>2</v>
      </c>
      <c r="AF2426" s="2">
        <v>0</v>
      </c>
      <c r="AG2426" s="2">
        <v>0</v>
      </c>
      <c r="AH2426" s="2">
        <v>0</v>
      </c>
      <c r="AI2426" s="2">
        <v>0</v>
      </c>
      <c r="AJ2426" s="2">
        <v>1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 t="s">
        <v>4</v>
      </c>
      <c r="AT2426" s="2" t="s">
        <v>4</v>
      </c>
    </row>
    <row r="2427" spans="1:46" x14ac:dyDescent="0.2">
      <c r="A2427" s="2">
        <v>1642360</v>
      </c>
      <c r="B2427" s="2">
        <v>834069</v>
      </c>
      <c r="C2427" s="7">
        <v>21.324190845156199</v>
      </c>
      <c r="D2427" s="7">
        <v>40.4912044003799</v>
      </c>
      <c r="E2427" s="19" t="s">
        <v>3026</v>
      </c>
      <c r="F2427" s="46">
        <f>INDEX(Δεδομένα!$P:$P,MATCH('2021'!E2427,Δεδομένα!$O:$O,0))</f>
        <v>75</v>
      </c>
      <c r="G2427" s="49" t="s">
        <v>3027</v>
      </c>
      <c r="H2427" s="51" t="str">
        <f>INDEX(Δεδομένα!B$1:B$51,MATCH('2021'!G2427,Δεδομένα!A$1:A$51,0))</f>
        <v>ΔΥΤΙΚΗΣ ΜΑΚΕΔΟΝΙΑΣ</v>
      </c>
      <c r="I2427" s="53">
        <f>INDEX(Δεδομένα!E$1:E$13,MATCH('2021'!H2427,Δεδομένα!D$1:D$13,0))</f>
        <v>4</v>
      </c>
      <c r="J2427" s="4">
        <v>44257</v>
      </c>
      <c r="K2427" s="3" t="s">
        <v>1426</v>
      </c>
      <c r="L2427" s="17" t="str">
        <f t="shared" si="168"/>
        <v>02/03/2021 11:59</v>
      </c>
      <c r="M2427" s="4">
        <v>44257</v>
      </c>
      <c r="N2427" s="3" t="s">
        <v>1896</v>
      </c>
      <c r="O2427" s="17" t="str">
        <f t="shared" si="169"/>
        <v>02/03/2021 12:51</v>
      </c>
      <c r="P2427" s="24">
        <f t="shared" si="170"/>
        <v>3.6111111112404615E-2</v>
      </c>
      <c r="Q2427" s="28">
        <v>0</v>
      </c>
      <c r="R2427" s="27">
        <f t="shared" si="171"/>
        <v>52.000000001862645</v>
      </c>
      <c r="S2427" s="3" t="s">
        <v>4</v>
      </c>
      <c r="T2427" s="3" t="s">
        <v>3028</v>
      </c>
      <c r="U2427" s="3" t="s">
        <v>3029</v>
      </c>
      <c r="V2427" s="3" t="s">
        <v>3030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0.3</v>
      </c>
      <c r="AC2427" s="5">
        <v>0</v>
      </c>
      <c r="AD2427" s="5">
        <v>0</v>
      </c>
      <c r="AE2427" s="2">
        <v>3</v>
      </c>
      <c r="AF2427" s="2">
        <v>0</v>
      </c>
      <c r="AG2427" s="2">
        <v>0</v>
      </c>
      <c r="AH2427" s="2">
        <v>0</v>
      </c>
      <c r="AI2427" s="2">
        <v>0</v>
      </c>
      <c r="AJ2427" s="2">
        <v>1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 t="s">
        <v>4</v>
      </c>
      <c r="AT2427" s="2" t="s">
        <v>4</v>
      </c>
    </row>
    <row r="2428" spans="1:46" x14ac:dyDescent="0.2">
      <c r="A2428" s="2">
        <v>1642841</v>
      </c>
      <c r="B2428" s="2">
        <v>834540</v>
      </c>
      <c r="C2428" s="7">
        <v>21.096430945502998</v>
      </c>
      <c r="D2428" s="7">
        <v>40.483684780575999</v>
      </c>
      <c r="E2428" s="19" t="s">
        <v>3026</v>
      </c>
      <c r="F2428" s="46">
        <f>INDEX(Δεδομένα!$P:$P,MATCH('2021'!E2428,Δεδομένα!$O:$O,0))</f>
        <v>75</v>
      </c>
      <c r="G2428" s="49" t="s">
        <v>3027</v>
      </c>
      <c r="H2428" s="51" t="str">
        <f>INDEX(Δεδομένα!B$1:B$51,MATCH('2021'!G2428,Δεδομένα!A$1:A$51,0))</f>
        <v>ΔΥΤΙΚΗΣ ΜΑΚΕΔΟΝΙΑΣ</v>
      </c>
      <c r="I2428" s="53">
        <f>INDEX(Δεδομένα!E$1:E$13,MATCH('2021'!H2428,Δεδομένα!D$1:D$13,0))</f>
        <v>4</v>
      </c>
      <c r="J2428" s="4">
        <v>44258</v>
      </c>
      <c r="K2428" s="3" t="s">
        <v>9</v>
      </c>
      <c r="L2428" s="17" t="str">
        <f t="shared" si="168"/>
        <v>03/03/2021 18:15</v>
      </c>
      <c r="M2428" s="4">
        <v>44258</v>
      </c>
      <c r="N2428" s="3" t="s">
        <v>1490</v>
      </c>
      <c r="O2428" s="17" t="str">
        <f t="shared" si="169"/>
        <v>03/03/2021 19:45</v>
      </c>
      <c r="P2428" s="24">
        <f t="shared" si="170"/>
        <v>6.25E-2</v>
      </c>
      <c r="Q2428" s="28">
        <v>0</v>
      </c>
      <c r="R2428" s="27">
        <f t="shared" si="171"/>
        <v>90</v>
      </c>
      <c r="S2428" s="3" t="s">
        <v>4</v>
      </c>
      <c r="T2428" s="3" t="s">
        <v>3028</v>
      </c>
      <c r="U2428" s="3" t="s">
        <v>123</v>
      </c>
      <c r="V2428" s="3" t="s">
        <v>3032</v>
      </c>
      <c r="W2428" s="5">
        <v>0</v>
      </c>
      <c r="X2428" s="5">
        <v>0</v>
      </c>
      <c r="Y2428" s="5">
        <v>0</v>
      </c>
      <c r="Z2428" s="5">
        <v>0.1</v>
      </c>
      <c r="AA2428" s="5">
        <v>0</v>
      </c>
      <c r="AB2428" s="5">
        <v>0</v>
      </c>
      <c r="AC2428" s="5">
        <v>0</v>
      </c>
      <c r="AD2428" s="5">
        <v>0</v>
      </c>
      <c r="AE2428" s="2">
        <v>3</v>
      </c>
      <c r="AF2428" s="2">
        <v>0</v>
      </c>
      <c r="AG2428" s="2">
        <v>0</v>
      </c>
      <c r="AH2428" s="2">
        <v>0</v>
      </c>
      <c r="AI2428" s="2">
        <v>0</v>
      </c>
      <c r="AJ2428" s="2">
        <v>1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 t="s">
        <v>4</v>
      </c>
      <c r="AT2428" s="2" t="s">
        <v>4</v>
      </c>
    </row>
    <row r="2429" spans="1:46" x14ac:dyDescent="0.2">
      <c r="A2429" s="2">
        <v>1644059</v>
      </c>
      <c r="B2429" s="2">
        <v>834921</v>
      </c>
      <c r="C2429" s="7">
        <v>21.474208248821501</v>
      </c>
      <c r="D2429" s="7">
        <v>40.542417019922397</v>
      </c>
      <c r="E2429" s="19" t="s">
        <v>3026</v>
      </c>
      <c r="F2429" s="46">
        <f>INDEX(Δεδομένα!$P:$P,MATCH('2021'!E2429,Δεδομένα!$O:$O,0))</f>
        <v>75</v>
      </c>
      <c r="G2429" s="49" t="s">
        <v>3027</v>
      </c>
      <c r="H2429" s="51" t="str">
        <f>INDEX(Δεδομένα!B$1:B$51,MATCH('2021'!G2429,Δεδομένα!A$1:A$51,0))</f>
        <v>ΔΥΤΙΚΗΣ ΜΑΚΕΔΟΝΙΑΣ</v>
      </c>
      <c r="I2429" s="53">
        <f>INDEX(Δεδομένα!E$1:E$13,MATCH('2021'!H2429,Δεδομένα!D$1:D$13,0))</f>
        <v>4</v>
      </c>
      <c r="J2429" s="4">
        <v>44259</v>
      </c>
      <c r="K2429" s="3" t="s">
        <v>255</v>
      </c>
      <c r="L2429" s="17" t="str">
        <f t="shared" si="168"/>
        <v>04/03/2021 19:40</v>
      </c>
      <c r="M2429" s="4">
        <v>44259</v>
      </c>
      <c r="N2429" s="3" t="s">
        <v>989</v>
      </c>
      <c r="O2429" s="17" t="str">
        <f t="shared" si="169"/>
        <v>04/03/2021 21:40</v>
      </c>
      <c r="P2429" s="24">
        <f t="shared" si="170"/>
        <v>8.3333333335758653E-2</v>
      </c>
      <c r="Q2429" s="28">
        <v>0</v>
      </c>
      <c r="R2429" s="27">
        <f t="shared" si="171"/>
        <v>120.00000000349246</v>
      </c>
      <c r="S2429" s="3" t="s">
        <v>4</v>
      </c>
      <c r="T2429" s="3" t="s">
        <v>3028</v>
      </c>
      <c r="U2429" s="3" t="s">
        <v>3035</v>
      </c>
      <c r="V2429" s="3" t="s">
        <v>3036</v>
      </c>
      <c r="W2429" s="5">
        <v>0</v>
      </c>
      <c r="X2429" s="5">
        <v>0.2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2">
        <v>4</v>
      </c>
      <c r="AF2429" s="2">
        <v>0</v>
      </c>
      <c r="AG2429" s="2">
        <v>0</v>
      </c>
      <c r="AH2429" s="2">
        <v>0</v>
      </c>
      <c r="AI2429" s="2">
        <v>0</v>
      </c>
      <c r="AJ2429" s="2">
        <v>1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 t="s">
        <v>4</v>
      </c>
      <c r="AT2429" s="2" t="s">
        <v>4</v>
      </c>
    </row>
    <row r="2430" spans="1:46" x14ac:dyDescent="0.2">
      <c r="A2430" s="2">
        <v>1644080</v>
      </c>
      <c r="B2430" s="2">
        <v>835598</v>
      </c>
      <c r="C2430" s="7">
        <v>21.211045415993102</v>
      </c>
      <c r="D2430" s="7">
        <v>40.501953143908501</v>
      </c>
      <c r="E2430" s="19" t="s">
        <v>3026</v>
      </c>
      <c r="F2430" s="46">
        <f>INDEX(Δεδομένα!$P:$P,MATCH('2021'!E2430,Δεδομένα!$O:$O,0))</f>
        <v>75</v>
      </c>
      <c r="G2430" s="49" t="s">
        <v>3027</v>
      </c>
      <c r="H2430" s="51" t="str">
        <f>INDEX(Δεδομένα!B$1:B$51,MATCH('2021'!G2430,Δεδομένα!A$1:A$51,0))</f>
        <v>ΔΥΤΙΚΗΣ ΜΑΚΕΔΟΝΙΑΣ</v>
      </c>
      <c r="I2430" s="53">
        <f>INDEX(Δεδομένα!E$1:E$13,MATCH('2021'!H2430,Δεδομένα!D$1:D$13,0))</f>
        <v>4</v>
      </c>
      <c r="J2430" s="4">
        <v>44261</v>
      </c>
      <c r="K2430" s="3" t="s">
        <v>261</v>
      </c>
      <c r="L2430" s="17" t="str">
        <f t="shared" si="168"/>
        <v>06/03/2021 18:25</v>
      </c>
      <c r="M2430" s="4">
        <v>44261</v>
      </c>
      <c r="N2430" s="3" t="s">
        <v>902</v>
      </c>
      <c r="O2430" s="17" t="str">
        <f t="shared" si="169"/>
        <v>06/03/2021 19:25</v>
      </c>
      <c r="P2430" s="24">
        <f t="shared" si="170"/>
        <v>4.1666666671517305E-2</v>
      </c>
      <c r="Q2430" s="28">
        <v>0</v>
      </c>
      <c r="R2430" s="27">
        <f t="shared" si="171"/>
        <v>60.000000006984919</v>
      </c>
      <c r="S2430" s="3" t="s">
        <v>4</v>
      </c>
      <c r="T2430" s="3" t="s">
        <v>3028</v>
      </c>
      <c r="U2430" s="3" t="s">
        <v>123</v>
      </c>
      <c r="V2430" s="3" t="s">
        <v>3037</v>
      </c>
      <c r="W2430" s="5">
        <v>0</v>
      </c>
      <c r="X2430" s="5">
        <v>0</v>
      </c>
      <c r="Y2430" s="5">
        <v>0</v>
      </c>
      <c r="Z2430" s="5">
        <v>1</v>
      </c>
      <c r="AA2430" s="5">
        <v>0</v>
      </c>
      <c r="AB2430" s="5">
        <v>0</v>
      </c>
      <c r="AC2430" s="5">
        <v>0</v>
      </c>
      <c r="AD2430" s="5">
        <v>0</v>
      </c>
      <c r="AE2430" s="2">
        <v>2</v>
      </c>
      <c r="AF2430" s="2">
        <v>0</v>
      </c>
      <c r="AG2430" s="2">
        <v>0</v>
      </c>
      <c r="AH2430" s="2">
        <v>0</v>
      </c>
      <c r="AI2430" s="2">
        <v>0</v>
      </c>
      <c r="AJ2430" s="2">
        <v>1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 t="s">
        <v>4</v>
      </c>
      <c r="AT2430" s="2" t="s">
        <v>4</v>
      </c>
    </row>
    <row r="2431" spans="1:46" x14ac:dyDescent="0.2">
      <c r="A2431" s="2">
        <v>1644099</v>
      </c>
      <c r="B2431" s="2">
        <v>835881</v>
      </c>
      <c r="C2431" s="7">
        <v>21.178685455120998</v>
      </c>
      <c r="D2431" s="7">
        <v>40.497690450292303</v>
      </c>
      <c r="E2431" s="19" t="s">
        <v>3026</v>
      </c>
      <c r="F2431" s="46">
        <f>INDEX(Δεδομένα!$P:$P,MATCH('2021'!E2431,Δεδομένα!$O:$O,0))</f>
        <v>75</v>
      </c>
      <c r="G2431" s="49" t="s">
        <v>3027</v>
      </c>
      <c r="H2431" s="51" t="str">
        <f>INDEX(Δεδομένα!B$1:B$51,MATCH('2021'!G2431,Δεδομένα!A$1:A$51,0))</f>
        <v>ΔΥΤΙΚΗΣ ΜΑΚΕΔΟΝΙΑΣ</v>
      </c>
      <c r="I2431" s="53">
        <f>INDEX(Δεδομένα!E$1:E$13,MATCH('2021'!H2431,Δεδομένα!D$1:D$13,0))</f>
        <v>4</v>
      </c>
      <c r="J2431" s="4">
        <v>44262</v>
      </c>
      <c r="K2431" s="3" t="s">
        <v>342</v>
      </c>
      <c r="L2431" s="17" t="str">
        <f t="shared" si="168"/>
        <v>07/03/2021 19:07</v>
      </c>
      <c r="M2431" s="4">
        <v>44262</v>
      </c>
      <c r="N2431" s="3" t="s">
        <v>449</v>
      </c>
      <c r="O2431" s="17" t="str">
        <f t="shared" si="169"/>
        <v>07/03/2021 19:38</v>
      </c>
      <c r="P2431" s="24">
        <f t="shared" si="170"/>
        <v>2.1527777782466728E-2</v>
      </c>
      <c r="Q2431" s="28">
        <v>0</v>
      </c>
      <c r="R2431" s="27">
        <f t="shared" si="171"/>
        <v>31.000000006752089</v>
      </c>
      <c r="S2431" s="3" t="s">
        <v>4</v>
      </c>
      <c r="T2431" s="3" t="s">
        <v>3028</v>
      </c>
      <c r="U2431" s="3" t="s">
        <v>123</v>
      </c>
      <c r="V2431" s="3" t="s">
        <v>3038</v>
      </c>
      <c r="W2431" s="5">
        <v>0</v>
      </c>
      <c r="X2431" s="5">
        <v>0</v>
      </c>
      <c r="Y2431" s="5">
        <v>0</v>
      </c>
      <c r="Z2431" s="5">
        <v>0.2</v>
      </c>
      <c r="AA2431" s="5">
        <v>0</v>
      </c>
      <c r="AB2431" s="5">
        <v>0</v>
      </c>
      <c r="AC2431" s="5">
        <v>0</v>
      </c>
      <c r="AD2431" s="5">
        <v>0</v>
      </c>
      <c r="AE2431" s="2">
        <v>3</v>
      </c>
      <c r="AF2431" s="2">
        <v>0</v>
      </c>
      <c r="AG2431" s="2">
        <v>0</v>
      </c>
      <c r="AH2431" s="2">
        <v>0</v>
      </c>
      <c r="AI2431" s="2">
        <v>0</v>
      </c>
      <c r="AJ2431" s="2">
        <v>1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 t="s">
        <v>4</v>
      </c>
      <c r="AT2431" s="2" t="s">
        <v>4</v>
      </c>
    </row>
    <row r="2432" spans="1:46" x14ac:dyDescent="0.2">
      <c r="A2432" s="2">
        <v>1648322</v>
      </c>
      <c r="B2432" s="2">
        <v>837055</v>
      </c>
      <c r="C2432" s="7">
        <v>21.1543210883179</v>
      </c>
      <c r="D2432" s="7">
        <v>40.446047115403204</v>
      </c>
      <c r="E2432" s="19" t="s">
        <v>3026</v>
      </c>
      <c r="F2432" s="46">
        <f>INDEX(Δεδομένα!$P:$P,MATCH('2021'!E2432,Δεδομένα!$O:$O,0))</f>
        <v>75</v>
      </c>
      <c r="G2432" s="49" t="s">
        <v>3027</v>
      </c>
      <c r="H2432" s="51" t="str">
        <f>INDEX(Δεδομένα!B$1:B$51,MATCH('2021'!G2432,Δεδομένα!A$1:A$51,0))</f>
        <v>ΔΥΤΙΚΗΣ ΜΑΚΕΔΟΝΙΑΣ</v>
      </c>
      <c r="I2432" s="53">
        <f>INDEX(Δεδομένα!E$1:E$13,MATCH('2021'!H2432,Δεδομένα!D$1:D$13,0))</f>
        <v>4</v>
      </c>
      <c r="J2432" s="4">
        <v>44267</v>
      </c>
      <c r="K2432" s="3" t="s">
        <v>481</v>
      </c>
      <c r="L2432" s="17" t="str">
        <f t="shared" si="168"/>
        <v>12/03/2021 14:20</v>
      </c>
      <c r="M2432" s="4">
        <v>44267</v>
      </c>
      <c r="N2432" s="3" t="s">
        <v>146</v>
      </c>
      <c r="O2432" s="17" t="str">
        <f t="shared" si="169"/>
        <v>12/03/2021 16:30</v>
      </c>
      <c r="P2432" s="24">
        <f t="shared" si="170"/>
        <v>9.0277777781011537E-2</v>
      </c>
      <c r="Q2432" s="28">
        <v>0</v>
      </c>
      <c r="R2432" s="27">
        <f t="shared" si="171"/>
        <v>130.00000000465661</v>
      </c>
      <c r="S2432" s="3" t="s">
        <v>4</v>
      </c>
      <c r="T2432" s="3" t="s">
        <v>3028</v>
      </c>
      <c r="U2432" s="3" t="s">
        <v>123</v>
      </c>
      <c r="V2432" s="3" t="s">
        <v>3039</v>
      </c>
      <c r="W2432" s="5">
        <v>0</v>
      </c>
      <c r="X2432" s="5">
        <v>0</v>
      </c>
      <c r="Y2432" s="5">
        <v>0</v>
      </c>
      <c r="Z2432" s="5">
        <v>1</v>
      </c>
      <c r="AA2432" s="5">
        <v>0</v>
      </c>
      <c r="AB2432" s="5">
        <v>0</v>
      </c>
      <c r="AC2432" s="5">
        <v>0</v>
      </c>
      <c r="AD2432" s="5">
        <v>0</v>
      </c>
      <c r="AE2432" s="2">
        <v>3</v>
      </c>
      <c r="AF2432" s="2">
        <v>0</v>
      </c>
      <c r="AG2432" s="2">
        <v>0</v>
      </c>
      <c r="AH2432" s="2">
        <v>0</v>
      </c>
      <c r="AI2432" s="2">
        <v>0</v>
      </c>
      <c r="AJ2432" s="2">
        <v>1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 t="s">
        <v>4</v>
      </c>
      <c r="AT2432" s="2" t="s">
        <v>4</v>
      </c>
    </row>
    <row r="2433" spans="1:46" x14ac:dyDescent="0.2">
      <c r="A2433" s="2">
        <v>1648335</v>
      </c>
      <c r="B2433" s="2">
        <v>837298</v>
      </c>
      <c r="C2433" s="7">
        <v>21.330985206996701</v>
      </c>
      <c r="D2433" s="7">
        <v>40.516355508975799</v>
      </c>
      <c r="E2433" s="19" t="s">
        <v>3026</v>
      </c>
      <c r="F2433" s="46">
        <f>INDEX(Δεδομένα!$P:$P,MATCH('2021'!E2433,Δεδομένα!$O:$O,0))</f>
        <v>75</v>
      </c>
      <c r="G2433" s="49" t="s">
        <v>3027</v>
      </c>
      <c r="H2433" s="51" t="str">
        <f>INDEX(Δεδομένα!B$1:B$51,MATCH('2021'!G2433,Δεδομένα!A$1:A$51,0))</f>
        <v>ΔΥΤΙΚΗΣ ΜΑΚΕΔΟΝΙΑΣ</v>
      </c>
      <c r="I2433" s="53">
        <f>INDEX(Δεδομένα!E$1:E$13,MATCH('2021'!H2433,Δεδομένα!D$1:D$13,0))</f>
        <v>4</v>
      </c>
      <c r="J2433" s="4">
        <v>44268</v>
      </c>
      <c r="K2433" s="3" t="s">
        <v>1842</v>
      </c>
      <c r="L2433" s="17" t="str">
        <f t="shared" si="168"/>
        <v>13/03/2021 13:32</v>
      </c>
      <c r="M2433" s="4">
        <v>44268</v>
      </c>
      <c r="N2433" s="3" t="s">
        <v>737</v>
      </c>
      <c r="O2433" s="17" t="str">
        <f t="shared" si="169"/>
        <v>13/03/2021 14:45</v>
      </c>
      <c r="P2433" s="24">
        <f t="shared" si="170"/>
        <v>5.0694444449618459E-2</v>
      </c>
      <c r="Q2433" s="28">
        <v>0</v>
      </c>
      <c r="R2433" s="27">
        <f t="shared" si="171"/>
        <v>73.000000007450581</v>
      </c>
      <c r="S2433" s="3" t="s">
        <v>4</v>
      </c>
      <c r="T2433" s="3" t="s">
        <v>3028</v>
      </c>
      <c r="U2433" s="3" t="s">
        <v>3040</v>
      </c>
      <c r="V2433" s="3" t="s">
        <v>3041</v>
      </c>
      <c r="W2433" s="5">
        <v>0</v>
      </c>
      <c r="X2433" s="5">
        <v>0</v>
      </c>
      <c r="Y2433" s="5">
        <v>0</v>
      </c>
      <c r="Z2433" s="5">
        <v>0.1</v>
      </c>
      <c r="AA2433" s="5">
        <v>0</v>
      </c>
      <c r="AB2433" s="5">
        <v>0</v>
      </c>
      <c r="AC2433" s="5">
        <v>0</v>
      </c>
      <c r="AD2433" s="5">
        <v>0</v>
      </c>
      <c r="AE2433" s="2">
        <v>3</v>
      </c>
      <c r="AF2433" s="2">
        <v>0</v>
      </c>
      <c r="AG2433" s="2">
        <v>0</v>
      </c>
      <c r="AH2433" s="2">
        <v>0</v>
      </c>
      <c r="AI2433" s="2">
        <v>0</v>
      </c>
      <c r="AJ2433" s="2">
        <v>1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 t="s">
        <v>4</v>
      </c>
      <c r="AT2433" s="2" t="s">
        <v>4</v>
      </c>
    </row>
    <row r="2434" spans="1:46" x14ac:dyDescent="0.2">
      <c r="A2434" s="2">
        <v>1648380</v>
      </c>
      <c r="B2434" s="2">
        <v>837541</v>
      </c>
      <c r="C2434" s="7">
        <v>21.157331354135401</v>
      </c>
      <c r="D2434" s="7">
        <v>40.441288813582901</v>
      </c>
      <c r="E2434" s="19" t="s">
        <v>3026</v>
      </c>
      <c r="F2434" s="46">
        <f>INDEX(Δεδομένα!$P:$P,MATCH('2021'!E2434,Δεδομένα!$O:$O,0))</f>
        <v>75</v>
      </c>
      <c r="G2434" s="49" t="s">
        <v>3027</v>
      </c>
      <c r="H2434" s="51" t="str">
        <f>INDEX(Δεδομένα!B$1:B$51,MATCH('2021'!G2434,Δεδομένα!A$1:A$51,0))</f>
        <v>ΔΥΤΙΚΗΣ ΜΑΚΕΔΟΝΙΑΣ</v>
      </c>
      <c r="I2434" s="53">
        <f>INDEX(Δεδομένα!E$1:E$13,MATCH('2021'!H2434,Δεδομένα!D$1:D$13,0))</f>
        <v>4</v>
      </c>
      <c r="J2434" s="4">
        <v>44269</v>
      </c>
      <c r="K2434" s="3" t="s">
        <v>224</v>
      </c>
      <c r="L2434" s="17" t="str">
        <f t="shared" si="168"/>
        <v>14/03/2021 13:38</v>
      </c>
      <c r="M2434" s="4">
        <v>44269</v>
      </c>
      <c r="N2434" s="3" t="s">
        <v>46</v>
      </c>
      <c r="O2434" s="17" t="str">
        <f t="shared" si="169"/>
        <v>14/03/2021 16:55</v>
      </c>
      <c r="P2434" s="24">
        <f t="shared" si="170"/>
        <v>0.13680555555038154</v>
      </c>
      <c r="Q2434" s="28">
        <v>0</v>
      </c>
      <c r="R2434" s="27">
        <f t="shared" si="171"/>
        <v>196.99999999254942</v>
      </c>
      <c r="S2434" s="3" t="s">
        <v>4</v>
      </c>
      <c r="T2434" s="3" t="s">
        <v>3028</v>
      </c>
      <c r="U2434" s="3" t="s">
        <v>123</v>
      </c>
      <c r="V2434" s="3" t="s">
        <v>3039</v>
      </c>
      <c r="W2434" s="5">
        <v>0</v>
      </c>
      <c r="X2434" s="5">
        <v>0</v>
      </c>
      <c r="Y2434" s="5">
        <v>0</v>
      </c>
      <c r="Z2434" s="5">
        <v>0.3</v>
      </c>
      <c r="AA2434" s="5">
        <v>0</v>
      </c>
      <c r="AB2434" s="5">
        <v>0</v>
      </c>
      <c r="AC2434" s="5">
        <v>0</v>
      </c>
      <c r="AD2434" s="5">
        <v>0</v>
      </c>
      <c r="AE2434" s="2">
        <v>4</v>
      </c>
      <c r="AF2434" s="2">
        <v>0</v>
      </c>
      <c r="AG2434" s="2">
        <v>0</v>
      </c>
      <c r="AH2434" s="2">
        <v>0</v>
      </c>
      <c r="AI2434" s="2">
        <v>0</v>
      </c>
      <c r="AJ2434" s="2">
        <v>2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 t="s">
        <v>4</v>
      </c>
      <c r="AT2434" s="2" t="s">
        <v>4</v>
      </c>
    </row>
    <row r="2435" spans="1:46" x14ac:dyDescent="0.2">
      <c r="A2435" s="2">
        <v>1651906</v>
      </c>
      <c r="B2435" s="2">
        <v>842093</v>
      </c>
      <c r="C2435" s="7">
        <v>21.2330961846456</v>
      </c>
      <c r="D2435" s="7">
        <v>40.651629419919097</v>
      </c>
      <c r="E2435" s="19" t="s">
        <v>3026</v>
      </c>
      <c r="F2435" s="46">
        <f>INDEX(Δεδομένα!$P:$P,MATCH('2021'!E2435,Δεδομένα!$O:$O,0))</f>
        <v>75</v>
      </c>
      <c r="G2435" s="49" t="s">
        <v>3027</v>
      </c>
      <c r="H2435" s="51" t="str">
        <f>INDEX(Δεδομένα!B$1:B$51,MATCH('2021'!G2435,Δεδομένα!A$1:A$51,0))</f>
        <v>ΔΥΤΙΚΗΣ ΜΑΚΕΔΟΝΙΑΣ</v>
      </c>
      <c r="I2435" s="53">
        <f>INDEX(Δεδομένα!E$1:E$13,MATCH('2021'!H2435,Δεδομένα!D$1:D$13,0))</f>
        <v>4</v>
      </c>
      <c r="J2435" s="4">
        <v>44287</v>
      </c>
      <c r="K2435" s="3" t="s">
        <v>2062</v>
      </c>
      <c r="L2435" s="17" t="str">
        <f t="shared" si="168"/>
        <v>01/04/2021 15:13</v>
      </c>
      <c r="M2435" s="4">
        <v>44287</v>
      </c>
      <c r="N2435" s="3" t="s">
        <v>46</v>
      </c>
      <c r="O2435" s="17" t="str">
        <f t="shared" si="169"/>
        <v>01/04/2021 16:55</v>
      </c>
      <c r="P2435" s="24">
        <f t="shared" si="170"/>
        <v>7.0833333331393078E-2</v>
      </c>
      <c r="Q2435" s="28">
        <v>0</v>
      </c>
      <c r="R2435" s="27">
        <f t="shared" si="171"/>
        <v>101.99999999720603</v>
      </c>
      <c r="S2435" s="3" t="s">
        <v>4</v>
      </c>
      <c r="T2435" s="3" t="s">
        <v>3028</v>
      </c>
      <c r="U2435" s="3" t="s">
        <v>3042</v>
      </c>
      <c r="V2435" s="3" t="s">
        <v>3043</v>
      </c>
      <c r="W2435" s="5">
        <v>0</v>
      </c>
      <c r="X2435" s="5">
        <v>0</v>
      </c>
      <c r="Y2435" s="5">
        <v>0</v>
      </c>
      <c r="Z2435" s="5">
        <v>0.1</v>
      </c>
      <c r="AA2435" s="5">
        <v>0</v>
      </c>
      <c r="AB2435" s="5">
        <v>0</v>
      </c>
      <c r="AC2435" s="5">
        <v>0</v>
      </c>
      <c r="AD2435" s="5">
        <v>0</v>
      </c>
      <c r="AE2435" s="2">
        <v>3</v>
      </c>
      <c r="AF2435" s="2">
        <v>0</v>
      </c>
      <c r="AG2435" s="2">
        <v>0</v>
      </c>
      <c r="AH2435" s="2">
        <v>0</v>
      </c>
      <c r="AI2435" s="2">
        <v>0</v>
      </c>
      <c r="AJ2435" s="2">
        <v>1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 t="s">
        <v>4</v>
      </c>
      <c r="AT2435" s="2" t="s">
        <v>4</v>
      </c>
    </row>
    <row r="2436" spans="1:46" x14ac:dyDescent="0.2">
      <c r="A2436" s="2">
        <v>1651888</v>
      </c>
      <c r="B2436" s="2">
        <v>842103</v>
      </c>
      <c r="C2436" s="7">
        <v>21.448755433414899</v>
      </c>
      <c r="D2436" s="7">
        <v>40.552468429627098</v>
      </c>
      <c r="E2436" s="19" t="s">
        <v>3026</v>
      </c>
      <c r="F2436" s="46">
        <f>INDEX(Δεδομένα!$P:$P,MATCH('2021'!E2436,Δεδομένα!$O:$O,0))</f>
        <v>75</v>
      </c>
      <c r="G2436" s="49" t="s">
        <v>3027</v>
      </c>
      <c r="H2436" s="51" t="str">
        <f>INDEX(Δεδομένα!B$1:B$51,MATCH('2021'!G2436,Δεδομένα!A$1:A$51,0))</f>
        <v>ΔΥΤΙΚΗΣ ΜΑΚΕΔΟΝΙΑΣ</v>
      </c>
      <c r="I2436" s="53">
        <f>INDEX(Δεδομένα!E$1:E$13,MATCH('2021'!H2436,Δεδομένα!D$1:D$13,0))</f>
        <v>4</v>
      </c>
      <c r="J2436" s="4">
        <v>44287</v>
      </c>
      <c r="K2436" s="3" t="s">
        <v>407</v>
      </c>
      <c r="L2436" s="17" t="str">
        <f t="shared" ref="L2436:L2498" si="172">_xlfn.CONCAT(TEXT(J2436,"ηη/μμ/εεε")," ",TEXT(K2436,"ωω:λλ"))</f>
        <v>01/04/2021 15:40</v>
      </c>
      <c r="M2436" s="4">
        <v>44287</v>
      </c>
      <c r="N2436" s="3" t="s">
        <v>844</v>
      </c>
      <c r="O2436" s="17" t="str">
        <f t="shared" ref="O2436:O2498" si="173">_xlfn.CONCAT(TEXT(M2436,"ηη/μμ/εεε")," ",TEXT(N2436,"ωω:λλ"))</f>
        <v>01/04/2021 17:35</v>
      </c>
      <c r="P2436" s="24">
        <f t="shared" ref="P2436:P2498" si="174">O2436-L2436</f>
        <v>7.9861111109494232E-2</v>
      </c>
      <c r="Q2436" s="28">
        <v>0</v>
      </c>
      <c r="R2436" s="27">
        <f t="shared" ref="R2436:R2498" si="175">P2436*(24*60)</f>
        <v>114.99999999767169</v>
      </c>
      <c r="S2436" s="3" t="s">
        <v>4</v>
      </c>
      <c r="T2436" s="3" t="s">
        <v>3028</v>
      </c>
      <c r="U2436" s="3" t="s">
        <v>123</v>
      </c>
      <c r="V2436" s="3" t="s">
        <v>3044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0.1</v>
      </c>
      <c r="AC2436" s="5">
        <v>0</v>
      </c>
      <c r="AD2436" s="5">
        <v>0</v>
      </c>
      <c r="AE2436" s="2">
        <v>3</v>
      </c>
      <c r="AF2436" s="2">
        <v>0</v>
      </c>
      <c r="AG2436" s="2">
        <v>0</v>
      </c>
      <c r="AH2436" s="2">
        <v>0</v>
      </c>
      <c r="AI2436" s="2">
        <v>0</v>
      </c>
      <c r="AJ2436" s="2">
        <v>1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 t="s">
        <v>4</v>
      </c>
      <c r="AT2436" s="2" t="s">
        <v>4</v>
      </c>
    </row>
    <row r="2437" spans="1:46" x14ac:dyDescent="0.2">
      <c r="A2437" s="2">
        <v>1655721</v>
      </c>
      <c r="B2437" s="2">
        <v>844496</v>
      </c>
      <c r="C2437" s="7">
        <v>21.4301379007637</v>
      </c>
      <c r="D2437" s="7">
        <v>40.5685152931731</v>
      </c>
      <c r="E2437" s="19" t="s">
        <v>3026</v>
      </c>
      <c r="F2437" s="46">
        <f>INDEX(Δεδομένα!$P:$P,MATCH('2021'!E2437,Δεδομένα!$O:$O,0))</f>
        <v>75</v>
      </c>
      <c r="G2437" s="49" t="s">
        <v>3027</v>
      </c>
      <c r="H2437" s="51" t="str">
        <f>INDEX(Δεδομένα!B$1:B$51,MATCH('2021'!G2437,Δεδομένα!A$1:A$51,0))</f>
        <v>ΔΥΤΙΚΗΣ ΜΑΚΕΔΟΝΙΑΣ</v>
      </c>
      <c r="I2437" s="53">
        <f>INDEX(Δεδομένα!E$1:E$13,MATCH('2021'!H2437,Δεδομένα!D$1:D$13,0))</f>
        <v>4</v>
      </c>
      <c r="J2437" s="4">
        <v>44296</v>
      </c>
      <c r="K2437" s="3" t="s">
        <v>970</v>
      </c>
      <c r="L2437" s="17" t="str">
        <f t="shared" si="172"/>
        <v>10/04/2021 17:29</v>
      </c>
      <c r="M2437" s="4">
        <v>44296</v>
      </c>
      <c r="N2437" s="3" t="s">
        <v>464</v>
      </c>
      <c r="O2437" s="17" t="str">
        <f t="shared" si="173"/>
        <v>10/04/2021 18:20</v>
      </c>
      <c r="P2437" s="24">
        <f t="shared" si="174"/>
        <v>3.5416666665696539E-2</v>
      </c>
      <c r="Q2437" s="28">
        <v>0</v>
      </c>
      <c r="R2437" s="27">
        <f t="shared" si="175"/>
        <v>50.999999998603016</v>
      </c>
      <c r="S2437" s="3" t="s">
        <v>4</v>
      </c>
      <c r="T2437" s="3" t="s">
        <v>3028</v>
      </c>
      <c r="U2437" s="3" t="s">
        <v>3045</v>
      </c>
      <c r="V2437" s="3" t="s">
        <v>3046</v>
      </c>
      <c r="W2437" s="5">
        <v>0</v>
      </c>
      <c r="X2437" s="5">
        <v>0</v>
      </c>
      <c r="Y2437" s="5">
        <v>0</v>
      </c>
      <c r="Z2437" s="5">
        <v>0.1</v>
      </c>
      <c r="AA2437" s="5">
        <v>0</v>
      </c>
      <c r="AB2437" s="5">
        <v>0</v>
      </c>
      <c r="AC2437" s="5">
        <v>0</v>
      </c>
      <c r="AD2437" s="5">
        <v>0</v>
      </c>
      <c r="AE2437" s="2">
        <v>3</v>
      </c>
      <c r="AF2437" s="2">
        <v>0</v>
      </c>
      <c r="AG2437" s="2">
        <v>0</v>
      </c>
      <c r="AH2437" s="2">
        <v>0</v>
      </c>
      <c r="AI2437" s="2">
        <v>0</v>
      </c>
      <c r="AJ2437" s="2">
        <v>1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 t="s">
        <v>4</v>
      </c>
      <c r="AT2437" s="2" t="s">
        <v>4</v>
      </c>
    </row>
    <row r="2438" spans="1:46" x14ac:dyDescent="0.2">
      <c r="A2438" s="2">
        <v>1655608</v>
      </c>
      <c r="B2438" s="2">
        <v>845393</v>
      </c>
      <c r="C2438" s="7">
        <v>21.330817446268199</v>
      </c>
      <c r="D2438" s="7">
        <v>40.493125149435599</v>
      </c>
      <c r="E2438" s="19" t="s">
        <v>3026</v>
      </c>
      <c r="F2438" s="46">
        <f>INDEX(Δεδομένα!$P:$P,MATCH('2021'!E2438,Δεδομένα!$O:$O,0))</f>
        <v>75</v>
      </c>
      <c r="G2438" s="49" t="s">
        <v>3027</v>
      </c>
      <c r="H2438" s="51" t="str">
        <f>INDEX(Δεδομένα!B$1:B$51,MATCH('2021'!G2438,Δεδομένα!A$1:A$51,0))</f>
        <v>ΔΥΤΙΚΗΣ ΜΑΚΕΔΟΝΙΑΣ</v>
      </c>
      <c r="I2438" s="53">
        <f>INDEX(Δεδομένα!E$1:E$13,MATCH('2021'!H2438,Δεδομένα!D$1:D$13,0))</f>
        <v>4</v>
      </c>
      <c r="J2438" s="4">
        <v>44299</v>
      </c>
      <c r="K2438" s="3" t="s">
        <v>461</v>
      </c>
      <c r="L2438" s="17" t="str">
        <f t="shared" si="172"/>
        <v>13/04/2021 17:00</v>
      </c>
      <c r="M2438" s="4">
        <v>44299</v>
      </c>
      <c r="N2438" s="3" t="s">
        <v>17</v>
      </c>
      <c r="O2438" s="17" t="str">
        <f t="shared" si="173"/>
        <v>13/04/2021 18:00</v>
      </c>
      <c r="P2438" s="24">
        <f t="shared" si="174"/>
        <v>4.1666666664241347E-2</v>
      </c>
      <c r="Q2438" s="28">
        <v>0</v>
      </c>
      <c r="R2438" s="27">
        <f t="shared" si="175"/>
        <v>59.99999999650754</v>
      </c>
      <c r="S2438" s="3" t="s">
        <v>4</v>
      </c>
      <c r="T2438" s="3" t="s">
        <v>3028</v>
      </c>
      <c r="U2438" s="3" t="s">
        <v>3029</v>
      </c>
      <c r="V2438" s="3" t="s">
        <v>3030</v>
      </c>
      <c r="W2438" s="5">
        <v>0</v>
      </c>
      <c r="X2438" s="5">
        <v>0</v>
      </c>
      <c r="Y2438" s="5">
        <v>0</v>
      </c>
      <c r="Z2438" s="5">
        <v>0.2</v>
      </c>
      <c r="AA2438" s="5">
        <v>0</v>
      </c>
      <c r="AB2438" s="5">
        <v>0</v>
      </c>
      <c r="AC2438" s="5">
        <v>0</v>
      </c>
      <c r="AD2438" s="5">
        <v>0</v>
      </c>
      <c r="AE2438" s="2">
        <v>3</v>
      </c>
      <c r="AF2438" s="2">
        <v>0</v>
      </c>
      <c r="AG2438" s="2">
        <v>0</v>
      </c>
      <c r="AH2438" s="2">
        <v>0</v>
      </c>
      <c r="AI2438" s="2">
        <v>0</v>
      </c>
      <c r="AJ2438" s="2">
        <v>1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 t="s">
        <v>4</v>
      </c>
      <c r="AT2438" s="2" t="s">
        <v>4</v>
      </c>
    </row>
    <row r="2439" spans="1:46" x14ac:dyDescent="0.2">
      <c r="A2439" s="2">
        <v>1655777</v>
      </c>
      <c r="B2439" s="2">
        <v>845998</v>
      </c>
      <c r="C2439" s="7">
        <v>21.322303713068099</v>
      </c>
      <c r="D2439" s="7">
        <v>40.563741366789003</v>
      </c>
      <c r="E2439" s="19" t="s">
        <v>3026</v>
      </c>
      <c r="F2439" s="46">
        <f>INDEX(Δεδομένα!$P:$P,MATCH('2021'!E2439,Δεδομένα!$O:$O,0))</f>
        <v>75</v>
      </c>
      <c r="G2439" s="49" t="s">
        <v>3027</v>
      </c>
      <c r="H2439" s="51" t="str">
        <f>INDEX(Δεδομένα!B$1:B$51,MATCH('2021'!G2439,Δεδομένα!A$1:A$51,0))</f>
        <v>ΔΥΤΙΚΗΣ ΜΑΚΕΔΟΝΙΑΣ</v>
      </c>
      <c r="I2439" s="53">
        <f>INDEX(Δεδομένα!E$1:E$13,MATCH('2021'!H2439,Δεδομένα!D$1:D$13,0))</f>
        <v>4</v>
      </c>
      <c r="J2439" s="4">
        <v>44301</v>
      </c>
      <c r="K2439" s="3" t="s">
        <v>483</v>
      </c>
      <c r="L2439" s="17" t="str">
        <f t="shared" si="172"/>
        <v>15/04/2021 18:10</v>
      </c>
      <c r="M2439" s="4">
        <v>44301</v>
      </c>
      <c r="N2439" s="3" t="s">
        <v>497</v>
      </c>
      <c r="O2439" s="17" t="str">
        <f t="shared" si="173"/>
        <v>15/04/2021 21:00</v>
      </c>
      <c r="P2439" s="24">
        <f t="shared" si="174"/>
        <v>0.11805555555474712</v>
      </c>
      <c r="Q2439" s="28">
        <v>0</v>
      </c>
      <c r="R2439" s="27">
        <f t="shared" si="175"/>
        <v>169.99999999883585</v>
      </c>
      <c r="S2439" s="3" t="s">
        <v>4</v>
      </c>
      <c r="T2439" s="3" t="s">
        <v>3028</v>
      </c>
      <c r="U2439" s="3" t="s">
        <v>123</v>
      </c>
      <c r="V2439" s="3" t="s">
        <v>3047</v>
      </c>
      <c r="W2439" s="5">
        <v>0</v>
      </c>
      <c r="X2439" s="5">
        <v>0</v>
      </c>
      <c r="Y2439" s="5">
        <v>0</v>
      </c>
      <c r="Z2439" s="5">
        <v>0.1</v>
      </c>
      <c r="AA2439" s="5">
        <v>0</v>
      </c>
      <c r="AB2439" s="5">
        <v>0</v>
      </c>
      <c r="AC2439" s="5">
        <v>0</v>
      </c>
      <c r="AD2439" s="5">
        <v>0</v>
      </c>
      <c r="AE2439" s="2">
        <v>4</v>
      </c>
      <c r="AF2439" s="2">
        <v>0</v>
      </c>
      <c r="AG2439" s="2">
        <v>0</v>
      </c>
      <c r="AH2439" s="2">
        <v>0</v>
      </c>
      <c r="AI2439" s="2">
        <v>0</v>
      </c>
      <c r="AJ2439" s="2">
        <v>2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 t="s">
        <v>4</v>
      </c>
      <c r="AT2439" s="2" t="s">
        <v>4</v>
      </c>
    </row>
    <row r="2440" spans="1:46" x14ac:dyDescent="0.2">
      <c r="A2440" s="2">
        <v>1658689</v>
      </c>
      <c r="B2440" s="2">
        <v>849208</v>
      </c>
      <c r="C2440" s="7">
        <v>21.2916413147308</v>
      </c>
      <c r="D2440" s="7">
        <v>40.622267882394098</v>
      </c>
      <c r="E2440" s="19" t="s">
        <v>3026</v>
      </c>
      <c r="F2440" s="46">
        <f>INDEX(Δεδομένα!$P:$P,MATCH('2021'!E2440,Δεδομένα!$O:$O,0))</f>
        <v>75</v>
      </c>
      <c r="G2440" s="49" t="s">
        <v>3027</v>
      </c>
      <c r="H2440" s="51" t="str">
        <f>INDEX(Δεδομένα!B$1:B$51,MATCH('2021'!G2440,Δεδομένα!A$1:A$51,0))</f>
        <v>ΔΥΤΙΚΗΣ ΜΑΚΕΔΟΝΙΑΣ</v>
      </c>
      <c r="I2440" s="53">
        <f>INDEX(Δεδομένα!E$1:E$13,MATCH('2021'!H2440,Δεδομένα!D$1:D$13,0))</f>
        <v>4</v>
      </c>
      <c r="J2440" s="4">
        <v>44315</v>
      </c>
      <c r="K2440" s="3" t="s">
        <v>1385</v>
      </c>
      <c r="L2440" s="17" t="str">
        <f t="shared" si="172"/>
        <v>29/04/2021 15:03</v>
      </c>
      <c r="M2440" s="4">
        <v>44315</v>
      </c>
      <c r="N2440" s="3" t="s">
        <v>677</v>
      </c>
      <c r="O2440" s="17" t="str">
        <f t="shared" si="173"/>
        <v>29/04/2021 17:13</v>
      </c>
      <c r="P2440" s="24">
        <f t="shared" si="174"/>
        <v>9.0277777781011537E-2</v>
      </c>
      <c r="Q2440" s="28">
        <v>0</v>
      </c>
      <c r="R2440" s="27">
        <f t="shared" si="175"/>
        <v>130.00000000465661</v>
      </c>
      <c r="S2440" s="3" t="s">
        <v>4</v>
      </c>
      <c r="T2440" s="3" t="s">
        <v>3028</v>
      </c>
      <c r="U2440" s="3" t="s">
        <v>3048</v>
      </c>
      <c r="V2440" s="3" t="s">
        <v>3049</v>
      </c>
      <c r="W2440" s="5">
        <v>0</v>
      </c>
      <c r="X2440" s="5">
        <v>2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2">
        <v>6</v>
      </c>
      <c r="AF2440" s="2">
        <v>0</v>
      </c>
      <c r="AG2440" s="2">
        <v>0</v>
      </c>
      <c r="AH2440" s="2">
        <v>0</v>
      </c>
      <c r="AI2440" s="2">
        <v>0</v>
      </c>
      <c r="AJ2440" s="2">
        <v>2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 t="s">
        <v>4</v>
      </c>
      <c r="AT2440" s="2" t="s">
        <v>4</v>
      </c>
    </row>
    <row r="2441" spans="1:46" x14ac:dyDescent="0.2">
      <c r="A2441" s="2">
        <v>1658695</v>
      </c>
      <c r="B2441" s="2">
        <v>850487</v>
      </c>
      <c r="C2441" s="7">
        <v>21.235803801906901</v>
      </c>
      <c r="D2441" s="7">
        <v>40.6262403272151</v>
      </c>
      <c r="E2441" s="19" t="s">
        <v>3026</v>
      </c>
      <c r="F2441" s="46">
        <f>INDEX(Δεδομένα!$P:$P,MATCH('2021'!E2441,Δεδομένα!$O:$O,0))</f>
        <v>75</v>
      </c>
      <c r="G2441" s="49" t="s">
        <v>3027</v>
      </c>
      <c r="H2441" s="51" t="str">
        <f>INDEX(Δεδομένα!B$1:B$51,MATCH('2021'!G2441,Δεδομένα!A$1:A$51,0))</f>
        <v>ΔΥΤΙΚΗΣ ΜΑΚΕΔΟΝΙΑΣ</v>
      </c>
      <c r="I2441" s="53">
        <f>INDEX(Δεδομένα!E$1:E$13,MATCH('2021'!H2441,Δεδομένα!D$1:D$13,0))</f>
        <v>4</v>
      </c>
      <c r="J2441" s="4">
        <v>44319</v>
      </c>
      <c r="K2441" s="3" t="s">
        <v>404</v>
      </c>
      <c r="L2441" s="17" t="str">
        <f t="shared" si="172"/>
        <v>03/05/2021 18:05</v>
      </c>
      <c r="M2441" s="4">
        <v>44319</v>
      </c>
      <c r="N2441" s="3" t="s">
        <v>989</v>
      </c>
      <c r="O2441" s="17" t="str">
        <f t="shared" si="173"/>
        <v>03/05/2021 21:40</v>
      </c>
      <c r="P2441" s="24">
        <f t="shared" si="174"/>
        <v>0.14930555556202307</v>
      </c>
      <c r="Q2441" s="28">
        <v>0</v>
      </c>
      <c r="R2441" s="27">
        <f t="shared" si="175"/>
        <v>215.00000000931323</v>
      </c>
      <c r="S2441" s="3" t="s">
        <v>4</v>
      </c>
      <c r="T2441" s="3" t="s">
        <v>3028</v>
      </c>
      <c r="U2441" s="3" t="s">
        <v>3050</v>
      </c>
      <c r="V2441" s="3" t="s">
        <v>3051</v>
      </c>
      <c r="W2441" s="5">
        <v>0</v>
      </c>
      <c r="X2441" s="5">
        <v>0</v>
      </c>
      <c r="Y2441" s="5">
        <v>0</v>
      </c>
      <c r="Z2441" s="5">
        <v>0.15</v>
      </c>
      <c r="AA2441" s="5">
        <v>0</v>
      </c>
      <c r="AB2441" s="5">
        <v>0</v>
      </c>
      <c r="AC2441" s="5">
        <v>0</v>
      </c>
      <c r="AD2441" s="5">
        <v>0</v>
      </c>
      <c r="AE2441" s="2">
        <v>3</v>
      </c>
      <c r="AF2441" s="2">
        <v>0</v>
      </c>
      <c r="AG2441" s="2">
        <v>0</v>
      </c>
      <c r="AH2441" s="2">
        <v>0</v>
      </c>
      <c r="AI2441" s="2">
        <v>0</v>
      </c>
      <c r="AJ2441" s="2">
        <v>1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 t="s">
        <v>4</v>
      </c>
      <c r="AT2441" s="2" t="s">
        <v>4</v>
      </c>
    </row>
    <row r="2442" spans="1:46" x14ac:dyDescent="0.2">
      <c r="A2442" s="2">
        <v>1663836</v>
      </c>
      <c r="B2442" s="2">
        <v>855385</v>
      </c>
      <c r="C2442" s="7">
        <v>21.425244038537102</v>
      </c>
      <c r="D2442" s="7">
        <v>40.567577470407002</v>
      </c>
      <c r="E2442" s="19" t="s">
        <v>3026</v>
      </c>
      <c r="F2442" s="46">
        <f>INDEX(Δεδομένα!$P:$P,MATCH('2021'!E2442,Δεδομένα!$O:$O,0))</f>
        <v>75</v>
      </c>
      <c r="G2442" s="49" t="s">
        <v>3027</v>
      </c>
      <c r="H2442" s="51" t="str">
        <f>INDEX(Δεδομένα!B$1:B$51,MATCH('2021'!G2442,Δεδομένα!A$1:A$51,0))</f>
        <v>ΔΥΤΙΚΗΣ ΜΑΚΕΔΟΝΙΑΣ</v>
      </c>
      <c r="I2442" s="53">
        <f>INDEX(Δεδομένα!E$1:E$13,MATCH('2021'!H2442,Δεδομένα!D$1:D$13,0))</f>
        <v>4</v>
      </c>
      <c r="J2442" s="4">
        <v>44339</v>
      </c>
      <c r="K2442" s="3" t="s">
        <v>3052</v>
      </c>
      <c r="L2442" s="17" t="str">
        <f t="shared" si="172"/>
        <v>23/05/2021 09:54</v>
      </c>
      <c r="M2442" s="4">
        <v>44339</v>
      </c>
      <c r="N2442" s="3" t="s">
        <v>214</v>
      </c>
      <c r="O2442" s="17" t="str">
        <f t="shared" si="173"/>
        <v>23/05/2021 12:00</v>
      </c>
      <c r="P2442" s="24">
        <f t="shared" si="174"/>
        <v>8.7500000001455192E-2</v>
      </c>
      <c r="Q2442" s="28">
        <v>0</v>
      </c>
      <c r="R2442" s="27">
        <f t="shared" si="175"/>
        <v>126.00000000209548</v>
      </c>
      <c r="S2442" s="3" t="s">
        <v>4</v>
      </c>
      <c r="T2442" s="3" t="s">
        <v>3028</v>
      </c>
      <c r="U2442" s="3" t="s">
        <v>3045</v>
      </c>
      <c r="V2442" s="3" t="s">
        <v>3046</v>
      </c>
      <c r="W2442" s="5">
        <v>0</v>
      </c>
      <c r="X2442" s="5">
        <v>0</v>
      </c>
      <c r="Y2442" s="5">
        <v>0</v>
      </c>
      <c r="Z2442" s="5">
        <v>0.02</v>
      </c>
      <c r="AA2442" s="5">
        <v>0</v>
      </c>
      <c r="AB2442" s="5">
        <v>0</v>
      </c>
      <c r="AC2442" s="5">
        <v>0</v>
      </c>
      <c r="AD2442" s="5">
        <v>0</v>
      </c>
      <c r="AE2442" s="2">
        <v>3</v>
      </c>
      <c r="AF2442" s="2">
        <v>0</v>
      </c>
      <c r="AG2442" s="2">
        <v>0</v>
      </c>
      <c r="AH2442" s="2">
        <v>0</v>
      </c>
      <c r="AI2442" s="2">
        <v>0</v>
      </c>
      <c r="AJ2442" s="2">
        <v>1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 t="s">
        <v>4</v>
      </c>
      <c r="AT2442" s="2" t="s">
        <v>4</v>
      </c>
    </row>
    <row r="2443" spans="1:46" x14ac:dyDescent="0.2">
      <c r="A2443" s="2">
        <v>1674923</v>
      </c>
      <c r="B2443" s="2">
        <v>867367</v>
      </c>
      <c r="C2443" s="7">
        <v>21.140951800421998</v>
      </c>
      <c r="D2443" s="7">
        <v>40.450230809501903</v>
      </c>
      <c r="E2443" s="19" t="s">
        <v>3026</v>
      </c>
      <c r="F2443" s="46">
        <f>INDEX(Δεδομένα!$P:$P,MATCH('2021'!E2443,Δεδομένα!$O:$O,0))</f>
        <v>75</v>
      </c>
      <c r="G2443" s="49" t="s">
        <v>3027</v>
      </c>
      <c r="H2443" s="51" t="str">
        <f>INDEX(Δεδομένα!B$1:B$51,MATCH('2021'!G2443,Δεδομένα!A$1:A$51,0))</f>
        <v>ΔΥΤΙΚΗΣ ΜΑΚΕΔΟΝΙΑΣ</v>
      </c>
      <c r="I2443" s="53">
        <f>INDEX(Δεδομένα!E$1:E$13,MATCH('2021'!H2443,Δεδομένα!D$1:D$13,0))</f>
        <v>4</v>
      </c>
      <c r="J2443" s="4">
        <v>44379</v>
      </c>
      <c r="K2443" s="3" t="s">
        <v>1871</v>
      </c>
      <c r="L2443" s="17" t="str">
        <f t="shared" si="172"/>
        <v>02/07/2021 18:18</v>
      </c>
      <c r="M2443" s="4">
        <v>44379</v>
      </c>
      <c r="N2443" s="3" t="s">
        <v>255</v>
      </c>
      <c r="O2443" s="17" t="str">
        <f t="shared" si="173"/>
        <v>02/07/2021 19:40</v>
      </c>
      <c r="P2443" s="24">
        <f t="shared" si="174"/>
        <v>5.6944444448163267E-2</v>
      </c>
      <c r="Q2443" s="28">
        <v>0</v>
      </c>
      <c r="R2443" s="27">
        <f t="shared" si="175"/>
        <v>82.000000005355105</v>
      </c>
      <c r="S2443" s="3" t="s">
        <v>4</v>
      </c>
      <c r="T2443" s="3" t="s">
        <v>3028</v>
      </c>
      <c r="U2443" s="3" t="s">
        <v>3053</v>
      </c>
      <c r="V2443" s="3" t="s">
        <v>3054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10</v>
      </c>
      <c r="AC2443" s="5">
        <v>0</v>
      </c>
      <c r="AD2443" s="5">
        <v>0</v>
      </c>
      <c r="AE2443" s="2">
        <v>5</v>
      </c>
      <c r="AF2443" s="2">
        <v>0</v>
      </c>
      <c r="AG2443" s="2">
        <v>0</v>
      </c>
      <c r="AH2443" s="2">
        <v>0</v>
      </c>
      <c r="AI2443" s="2">
        <v>0</v>
      </c>
      <c r="AJ2443" s="2">
        <v>2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</row>
    <row r="2444" spans="1:46" x14ac:dyDescent="0.2">
      <c r="A2444" s="2">
        <v>1676249</v>
      </c>
      <c r="B2444" s="2">
        <v>868933</v>
      </c>
      <c r="C2444" s="7">
        <v>21.265688831641899</v>
      </c>
      <c r="D2444" s="7">
        <v>40.639611304372401</v>
      </c>
      <c r="E2444" s="19" t="s">
        <v>3026</v>
      </c>
      <c r="F2444" s="46">
        <f>INDEX(Δεδομένα!$P:$P,MATCH('2021'!E2444,Δεδομένα!$O:$O,0))</f>
        <v>75</v>
      </c>
      <c r="G2444" s="49" t="s">
        <v>3027</v>
      </c>
      <c r="H2444" s="51" t="str">
        <f>INDEX(Δεδομένα!B$1:B$51,MATCH('2021'!G2444,Δεδομένα!A$1:A$51,0))</f>
        <v>ΔΥΤΙΚΗΣ ΜΑΚΕΔΟΝΙΑΣ</v>
      </c>
      <c r="I2444" s="53">
        <f>INDEX(Δεδομένα!E$1:E$13,MATCH('2021'!H2444,Δεδομένα!D$1:D$13,0))</f>
        <v>4</v>
      </c>
      <c r="J2444" s="4">
        <v>44384</v>
      </c>
      <c r="K2444" s="3" t="s">
        <v>697</v>
      </c>
      <c r="L2444" s="17" t="str">
        <f t="shared" si="172"/>
        <v>07/07/2021 17:40</v>
      </c>
      <c r="M2444" s="4">
        <v>44384</v>
      </c>
      <c r="N2444" s="3" t="s">
        <v>502</v>
      </c>
      <c r="O2444" s="17" t="str">
        <f t="shared" si="173"/>
        <v>07/07/2021 19:30</v>
      </c>
      <c r="P2444" s="24">
        <f t="shared" si="174"/>
        <v>7.6388888890505768E-2</v>
      </c>
      <c r="Q2444" s="28">
        <v>0</v>
      </c>
      <c r="R2444" s="27">
        <f t="shared" si="175"/>
        <v>110.00000000232831</v>
      </c>
      <c r="S2444" s="3" t="s">
        <v>4</v>
      </c>
      <c r="T2444" s="3" t="s">
        <v>3028</v>
      </c>
      <c r="U2444" s="3" t="s">
        <v>3048</v>
      </c>
      <c r="V2444" s="3" t="s">
        <v>3049</v>
      </c>
      <c r="W2444" s="5">
        <v>0</v>
      </c>
      <c r="X2444" s="5">
        <v>0</v>
      </c>
      <c r="Y2444" s="5">
        <v>0</v>
      </c>
      <c r="Z2444" s="5">
        <v>2</v>
      </c>
      <c r="AA2444" s="5">
        <v>0</v>
      </c>
      <c r="AB2444" s="5">
        <v>0</v>
      </c>
      <c r="AC2444" s="5">
        <v>0</v>
      </c>
      <c r="AD2444" s="5">
        <v>0</v>
      </c>
      <c r="AE2444" s="2">
        <v>3</v>
      </c>
      <c r="AF2444" s="2">
        <v>0</v>
      </c>
      <c r="AG2444" s="2">
        <v>0</v>
      </c>
      <c r="AH2444" s="2">
        <v>0</v>
      </c>
      <c r="AI2444" s="2">
        <v>0</v>
      </c>
      <c r="AJ2444" s="2">
        <v>1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</row>
    <row r="2445" spans="1:46" x14ac:dyDescent="0.2">
      <c r="A2445" s="2">
        <v>1682768</v>
      </c>
      <c r="B2445" s="2">
        <v>875411</v>
      </c>
      <c r="C2445" s="7">
        <v>21.348257000886701</v>
      </c>
      <c r="D2445" s="7">
        <v>40.5870715491467</v>
      </c>
      <c r="E2445" s="19" t="s">
        <v>3026</v>
      </c>
      <c r="F2445" s="46">
        <f>INDEX(Δεδομένα!$P:$P,MATCH('2021'!E2445,Δεδομένα!$O:$O,0))</f>
        <v>75</v>
      </c>
      <c r="G2445" s="49" t="s">
        <v>3027</v>
      </c>
      <c r="H2445" s="51" t="str">
        <f>INDEX(Δεδομένα!B$1:B$51,MATCH('2021'!G2445,Δεδομένα!A$1:A$51,0))</f>
        <v>ΔΥΤΙΚΗΣ ΜΑΚΕΔΟΝΙΑΣ</v>
      </c>
      <c r="I2445" s="53">
        <f>INDEX(Δεδομένα!E$1:E$13,MATCH('2021'!H2445,Δεδομένα!D$1:D$13,0))</f>
        <v>4</v>
      </c>
      <c r="J2445" s="4">
        <v>44405</v>
      </c>
      <c r="K2445" s="3" t="s">
        <v>1431</v>
      </c>
      <c r="L2445" s="17" t="str">
        <f t="shared" si="172"/>
        <v>28/07/2021 19:09</v>
      </c>
      <c r="M2445" s="4">
        <v>44406</v>
      </c>
      <c r="N2445" s="3" t="s">
        <v>1396</v>
      </c>
      <c r="O2445" s="17" t="str">
        <f t="shared" si="173"/>
        <v>29/07/2021 21:50</v>
      </c>
      <c r="P2445" s="29">
        <f t="shared" si="174"/>
        <v>1.1118055555489263</v>
      </c>
      <c r="Q2445" s="30">
        <f>1*24</f>
        <v>24</v>
      </c>
      <c r="R2445" s="27">
        <f t="shared" si="175"/>
        <v>1600.9999999904539</v>
      </c>
      <c r="S2445" s="3" t="s">
        <v>4</v>
      </c>
      <c r="T2445" s="3" t="s">
        <v>3028</v>
      </c>
      <c r="U2445" s="3" t="s">
        <v>123</v>
      </c>
      <c r="V2445" s="3" t="s">
        <v>3055</v>
      </c>
      <c r="W2445" s="5">
        <v>25</v>
      </c>
      <c r="X2445" s="5">
        <v>0</v>
      </c>
      <c r="Y2445" s="5">
        <v>0</v>
      </c>
      <c r="Z2445" s="5">
        <v>15</v>
      </c>
      <c r="AA2445" s="5">
        <v>0</v>
      </c>
      <c r="AB2445" s="5">
        <v>0</v>
      </c>
      <c r="AC2445" s="5">
        <v>0</v>
      </c>
      <c r="AD2445" s="5">
        <v>0</v>
      </c>
      <c r="AE2445" s="2">
        <v>15</v>
      </c>
      <c r="AF2445" s="2">
        <v>0</v>
      </c>
      <c r="AG2445" s="2">
        <v>0</v>
      </c>
      <c r="AH2445" s="2">
        <v>0</v>
      </c>
      <c r="AI2445" s="2">
        <v>0</v>
      </c>
      <c r="AJ2445" s="2">
        <v>5</v>
      </c>
      <c r="AK2445" s="2">
        <v>1</v>
      </c>
      <c r="AL2445" s="2">
        <v>1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</row>
    <row r="2446" spans="1:46" x14ac:dyDescent="0.2">
      <c r="A2446" s="2">
        <v>1682788</v>
      </c>
      <c r="B2446" s="2">
        <v>875408</v>
      </c>
      <c r="C2446" s="7">
        <v>21.348418904384999</v>
      </c>
      <c r="D2446" s="7">
        <v>40.5766767578152</v>
      </c>
      <c r="E2446" s="19" t="s">
        <v>3026</v>
      </c>
      <c r="F2446" s="46">
        <f>INDEX(Δεδομένα!$P:$P,MATCH('2021'!E2446,Δεδομένα!$O:$O,0))</f>
        <v>75</v>
      </c>
      <c r="G2446" s="49" t="s">
        <v>3027</v>
      </c>
      <c r="H2446" s="51" t="str">
        <f>INDEX(Δεδομένα!B$1:B$51,MATCH('2021'!G2446,Δεδομένα!A$1:A$51,0))</f>
        <v>ΔΥΤΙΚΗΣ ΜΑΚΕΔΟΝΙΑΣ</v>
      </c>
      <c r="I2446" s="53">
        <f>INDEX(Δεδομένα!E$1:E$13,MATCH('2021'!H2446,Δεδομένα!D$1:D$13,0))</f>
        <v>4</v>
      </c>
      <c r="J2446" s="4">
        <v>44405</v>
      </c>
      <c r="K2446" s="3" t="s">
        <v>79</v>
      </c>
      <c r="L2446" s="17" t="str">
        <f t="shared" si="172"/>
        <v>28/07/2021 19:10</v>
      </c>
      <c r="M2446" s="4">
        <v>44406</v>
      </c>
      <c r="N2446" s="3" t="s">
        <v>1396</v>
      </c>
      <c r="O2446" s="17" t="str">
        <f t="shared" si="173"/>
        <v>29/07/2021 21:50</v>
      </c>
      <c r="P2446" s="29">
        <f t="shared" si="174"/>
        <v>1.1111111111094942</v>
      </c>
      <c r="Q2446" s="30">
        <f>1*24</f>
        <v>24</v>
      </c>
      <c r="R2446" s="27">
        <f t="shared" si="175"/>
        <v>1599.9999999976717</v>
      </c>
      <c r="S2446" s="3" t="s">
        <v>4</v>
      </c>
      <c r="T2446" s="3" t="s">
        <v>3028</v>
      </c>
      <c r="U2446" s="3" t="s">
        <v>123</v>
      </c>
      <c r="V2446" s="3" t="s">
        <v>3056</v>
      </c>
      <c r="W2446" s="5">
        <v>35</v>
      </c>
      <c r="X2446" s="5">
        <v>0</v>
      </c>
      <c r="Y2446" s="5">
        <v>0</v>
      </c>
      <c r="Z2446" s="5">
        <v>15</v>
      </c>
      <c r="AA2446" s="5">
        <v>0</v>
      </c>
      <c r="AB2446" s="5">
        <v>0</v>
      </c>
      <c r="AC2446" s="5">
        <v>0</v>
      </c>
      <c r="AD2446" s="5">
        <v>0</v>
      </c>
      <c r="AE2446" s="2">
        <v>17</v>
      </c>
      <c r="AF2446" s="2">
        <v>13</v>
      </c>
      <c r="AG2446" s="2">
        <v>0</v>
      </c>
      <c r="AH2446" s="2">
        <v>0</v>
      </c>
      <c r="AI2446" s="2">
        <v>1</v>
      </c>
      <c r="AJ2446" s="2">
        <v>8</v>
      </c>
      <c r="AK2446" s="2">
        <v>0</v>
      </c>
      <c r="AL2446" s="2">
        <v>1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</row>
    <row r="2447" spans="1:46" x14ac:dyDescent="0.2">
      <c r="A2447" s="2">
        <v>1682803</v>
      </c>
      <c r="B2447" s="2">
        <v>876740</v>
      </c>
      <c r="C2447" s="7">
        <v>21.358088891805199</v>
      </c>
      <c r="D2447" s="7">
        <v>40.526197062591898</v>
      </c>
      <c r="E2447" s="19" t="s">
        <v>3026</v>
      </c>
      <c r="F2447" s="46">
        <f>INDEX(Δεδομένα!$P:$P,MATCH('2021'!E2447,Δεδομένα!$O:$O,0))</f>
        <v>75</v>
      </c>
      <c r="G2447" s="49" t="s">
        <v>3027</v>
      </c>
      <c r="H2447" s="51" t="str">
        <f>INDEX(Δεδομένα!B$1:B$51,MATCH('2021'!G2447,Δεδομένα!A$1:A$51,0))</f>
        <v>ΔΥΤΙΚΗΣ ΜΑΚΕΔΟΝΙΑΣ</v>
      </c>
      <c r="I2447" s="53">
        <f>INDEX(Δεδομένα!E$1:E$13,MATCH('2021'!H2447,Δεδομένα!D$1:D$13,0))</f>
        <v>4</v>
      </c>
      <c r="J2447" s="4">
        <v>44409</v>
      </c>
      <c r="K2447" s="3" t="s">
        <v>36</v>
      </c>
      <c r="L2447" s="17" t="str">
        <f t="shared" si="172"/>
        <v>01/08/2021 16:20</v>
      </c>
      <c r="M2447" s="4">
        <v>44409</v>
      </c>
      <c r="N2447" s="3" t="s">
        <v>358</v>
      </c>
      <c r="O2447" s="17" t="str">
        <f t="shared" si="173"/>
        <v>01/08/2021 18:55</v>
      </c>
      <c r="P2447" s="24">
        <f t="shared" si="174"/>
        <v>0.10763888889050577</v>
      </c>
      <c r="Q2447" s="28">
        <v>0</v>
      </c>
      <c r="R2447" s="27">
        <f t="shared" si="175"/>
        <v>155.00000000232831</v>
      </c>
      <c r="S2447" s="3" t="s">
        <v>4</v>
      </c>
      <c r="T2447" s="3" t="s">
        <v>3028</v>
      </c>
      <c r="U2447" s="3" t="s">
        <v>3040</v>
      </c>
      <c r="V2447" s="3" t="s">
        <v>2480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2</v>
      </c>
      <c r="AC2447" s="5">
        <v>10</v>
      </c>
      <c r="AD2447" s="5">
        <v>0</v>
      </c>
      <c r="AE2447" s="2">
        <v>3</v>
      </c>
      <c r="AF2447" s="2">
        <v>0</v>
      </c>
      <c r="AG2447" s="2">
        <v>0</v>
      </c>
      <c r="AH2447" s="2">
        <v>0</v>
      </c>
      <c r="AI2447" s="2">
        <v>0</v>
      </c>
      <c r="AJ2447" s="2">
        <v>1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</row>
    <row r="2448" spans="1:46" x14ac:dyDescent="0.2">
      <c r="A2448" s="2">
        <v>1683992</v>
      </c>
      <c r="B2448" s="2">
        <v>878657</v>
      </c>
      <c r="C2448" s="7">
        <v>21.163338936377802</v>
      </c>
      <c r="D2448" s="7">
        <v>40.525634326652401</v>
      </c>
      <c r="E2448" s="19" t="s">
        <v>3026</v>
      </c>
      <c r="F2448" s="46">
        <f>INDEX(Δεδομένα!$P:$P,MATCH('2021'!E2448,Δεδομένα!$O:$O,0))</f>
        <v>75</v>
      </c>
      <c r="G2448" s="49" t="s">
        <v>3027</v>
      </c>
      <c r="H2448" s="51" t="str">
        <f>INDEX(Δεδομένα!B$1:B$51,MATCH('2021'!G2448,Δεδομένα!A$1:A$51,0))</f>
        <v>ΔΥΤΙΚΗΣ ΜΑΚΕΔΟΝΙΑΣ</v>
      </c>
      <c r="I2448" s="53">
        <f>INDEX(Δεδομένα!E$1:E$13,MATCH('2021'!H2448,Δεδομένα!D$1:D$13,0))</f>
        <v>4</v>
      </c>
      <c r="J2448" s="4">
        <v>44413</v>
      </c>
      <c r="K2448" s="3" t="s">
        <v>182</v>
      </c>
      <c r="L2448" s="17" t="str">
        <f t="shared" si="172"/>
        <v>05/08/2021 09:40</v>
      </c>
      <c r="M2448" s="4">
        <v>44413</v>
      </c>
      <c r="N2448" s="3" t="s">
        <v>1338</v>
      </c>
      <c r="O2448" s="17" t="str">
        <f t="shared" si="173"/>
        <v>05/08/2021 10:40</v>
      </c>
      <c r="P2448" s="24">
        <f t="shared" si="174"/>
        <v>4.1666666664241347E-2</v>
      </c>
      <c r="Q2448" s="28">
        <v>0</v>
      </c>
      <c r="R2448" s="27">
        <f t="shared" si="175"/>
        <v>59.99999999650754</v>
      </c>
      <c r="S2448" s="3" t="s">
        <v>4</v>
      </c>
      <c r="T2448" s="3" t="s">
        <v>3028</v>
      </c>
      <c r="U2448" s="3" t="s">
        <v>3057</v>
      </c>
      <c r="V2448" s="3" t="s">
        <v>3058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0.2</v>
      </c>
      <c r="AC2448" s="5">
        <v>0</v>
      </c>
      <c r="AD2448" s="5">
        <v>0</v>
      </c>
      <c r="AE2448" s="2">
        <v>3</v>
      </c>
      <c r="AF2448" s="2">
        <v>0</v>
      </c>
      <c r="AG2448" s="2">
        <v>0</v>
      </c>
      <c r="AH2448" s="2">
        <v>0</v>
      </c>
      <c r="AI2448" s="2">
        <v>0</v>
      </c>
      <c r="AJ2448" s="2">
        <v>1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</row>
    <row r="2449" spans="1:46" x14ac:dyDescent="0.2">
      <c r="A2449" s="2">
        <v>1693491</v>
      </c>
      <c r="B2449" s="2">
        <v>887163</v>
      </c>
      <c r="C2449" s="7">
        <v>21.135407427935501</v>
      </c>
      <c r="D2449" s="7">
        <v>40.494661164409898</v>
      </c>
      <c r="E2449" s="19" t="s">
        <v>3026</v>
      </c>
      <c r="F2449" s="46">
        <f>INDEX(Δεδομένα!$P:$P,MATCH('2021'!E2449,Δεδομένα!$O:$O,0))</f>
        <v>75</v>
      </c>
      <c r="G2449" s="49" t="s">
        <v>3027</v>
      </c>
      <c r="H2449" s="51" t="str">
        <f>INDEX(Δεδομένα!B$1:B$51,MATCH('2021'!G2449,Δεδομένα!A$1:A$51,0))</f>
        <v>ΔΥΤΙΚΗΣ ΜΑΚΕΔΟΝΙΑΣ</v>
      </c>
      <c r="I2449" s="53">
        <f>INDEX(Δεδομένα!E$1:E$13,MATCH('2021'!H2449,Δεδομένα!D$1:D$13,0))</f>
        <v>4</v>
      </c>
      <c r="J2449" s="4">
        <v>44437</v>
      </c>
      <c r="K2449" s="3" t="s">
        <v>261</v>
      </c>
      <c r="L2449" s="17" t="str">
        <f t="shared" si="172"/>
        <v>29/08/2021 18:25</v>
      </c>
      <c r="M2449" s="4">
        <v>44437</v>
      </c>
      <c r="N2449" s="3" t="s">
        <v>458</v>
      </c>
      <c r="O2449" s="17" t="str">
        <f t="shared" si="173"/>
        <v>29/08/2021 19:50</v>
      </c>
      <c r="P2449" s="24">
        <f t="shared" si="174"/>
        <v>5.9027777781011537E-2</v>
      </c>
      <c r="Q2449" s="28">
        <v>0</v>
      </c>
      <c r="R2449" s="27">
        <f t="shared" si="175"/>
        <v>85.000000004656613</v>
      </c>
      <c r="S2449" s="3" t="s">
        <v>4</v>
      </c>
      <c r="T2449" s="3" t="s">
        <v>3028</v>
      </c>
      <c r="U2449" s="3" t="s">
        <v>123</v>
      </c>
      <c r="V2449" s="3" t="s">
        <v>3032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1.5</v>
      </c>
      <c r="AC2449" s="5">
        <v>0</v>
      </c>
      <c r="AD2449" s="5">
        <v>0</v>
      </c>
      <c r="AE2449" s="2">
        <v>4</v>
      </c>
      <c r="AF2449" s="2">
        <v>0</v>
      </c>
      <c r="AG2449" s="2">
        <v>0</v>
      </c>
      <c r="AH2449" s="2">
        <v>0</v>
      </c>
      <c r="AI2449" s="2">
        <v>0</v>
      </c>
      <c r="AJ2449" s="2">
        <v>2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</row>
    <row r="2450" spans="1:46" x14ac:dyDescent="0.2">
      <c r="A2450" s="2">
        <v>1698785</v>
      </c>
      <c r="B2450" s="2">
        <v>893809</v>
      </c>
      <c r="C2450" s="7">
        <v>21.053247592955501</v>
      </c>
      <c r="D2450" s="7">
        <v>40.568396049470699</v>
      </c>
      <c r="E2450" s="19" t="s">
        <v>3026</v>
      </c>
      <c r="F2450" s="46">
        <f>INDEX(Δεδομένα!$P:$P,MATCH('2021'!E2450,Δεδομένα!$O:$O,0))</f>
        <v>75</v>
      </c>
      <c r="G2450" s="49" t="s">
        <v>3027</v>
      </c>
      <c r="H2450" s="51" t="str">
        <f>INDEX(Δεδομένα!B$1:B$51,MATCH('2021'!G2450,Δεδομένα!A$1:A$51,0))</f>
        <v>ΔΥΤΙΚΗΣ ΜΑΚΕΔΟΝΙΑΣ</v>
      </c>
      <c r="I2450" s="53">
        <f>INDEX(Δεδομένα!E$1:E$13,MATCH('2021'!H2450,Δεδομένα!D$1:D$13,0))</f>
        <v>4</v>
      </c>
      <c r="J2450" s="4">
        <v>44463</v>
      </c>
      <c r="K2450" s="3" t="s">
        <v>237</v>
      </c>
      <c r="L2450" s="17" t="str">
        <f t="shared" si="172"/>
        <v>24/09/2021 12:30</v>
      </c>
      <c r="M2450" s="4">
        <v>44463</v>
      </c>
      <c r="N2450" s="3" t="s">
        <v>712</v>
      </c>
      <c r="O2450" s="17" t="str">
        <f t="shared" si="173"/>
        <v>24/09/2021 18:30</v>
      </c>
      <c r="P2450" s="24">
        <f t="shared" si="174"/>
        <v>0.25</v>
      </c>
      <c r="Q2450" s="28">
        <v>0</v>
      </c>
      <c r="R2450" s="27">
        <f t="shared" si="175"/>
        <v>360</v>
      </c>
      <c r="S2450" s="3" t="s">
        <v>4</v>
      </c>
      <c r="T2450" s="3" t="s">
        <v>3028</v>
      </c>
      <c r="U2450" s="3" t="s">
        <v>123</v>
      </c>
      <c r="V2450" s="3" t="s">
        <v>3059</v>
      </c>
      <c r="W2450" s="5">
        <v>0</v>
      </c>
      <c r="X2450" s="5">
        <v>0.5</v>
      </c>
      <c r="Y2450" s="5">
        <v>0</v>
      </c>
      <c r="Z2450" s="5">
        <v>0</v>
      </c>
      <c r="AA2450" s="5">
        <v>0</v>
      </c>
      <c r="AB2450" s="5">
        <v>20.5</v>
      </c>
      <c r="AC2450" s="5">
        <v>0</v>
      </c>
      <c r="AD2450" s="5">
        <v>0</v>
      </c>
      <c r="AE2450" s="2">
        <v>5</v>
      </c>
      <c r="AF2450" s="2">
        <v>0</v>
      </c>
      <c r="AG2450" s="2">
        <v>0</v>
      </c>
      <c r="AH2450" s="2">
        <v>0</v>
      </c>
      <c r="AI2450" s="2">
        <v>0</v>
      </c>
      <c r="AJ2450" s="2">
        <v>2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</row>
    <row r="2451" spans="1:46" x14ac:dyDescent="0.2">
      <c r="A2451" s="2">
        <v>1700166</v>
      </c>
      <c r="B2451" s="2">
        <v>894707</v>
      </c>
      <c r="C2451" s="7">
        <v>21.2884943985893</v>
      </c>
      <c r="D2451" s="7">
        <v>40.688869050938301</v>
      </c>
      <c r="E2451" s="19" t="s">
        <v>3026</v>
      </c>
      <c r="F2451" s="46">
        <f>INDEX(Δεδομένα!$P:$P,MATCH('2021'!E2451,Δεδομένα!$O:$O,0))</f>
        <v>75</v>
      </c>
      <c r="G2451" s="49" t="s">
        <v>3027</v>
      </c>
      <c r="H2451" s="51" t="str">
        <f>INDEX(Δεδομένα!B$1:B$51,MATCH('2021'!G2451,Δεδομένα!A$1:A$51,0))</f>
        <v>ΔΥΤΙΚΗΣ ΜΑΚΕΔΟΝΙΑΣ</v>
      </c>
      <c r="I2451" s="53">
        <f>INDEX(Δεδομένα!E$1:E$13,MATCH('2021'!H2451,Δεδομένα!D$1:D$13,0))</f>
        <v>4</v>
      </c>
      <c r="J2451" s="4">
        <v>44466</v>
      </c>
      <c r="K2451" s="3" t="s">
        <v>1522</v>
      </c>
      <c r="L2451" s="17" t="str">
        <f t="shared" si="172"/>
        <v>27/09/2021 15:16</v>
      </c>
      <c r="M2451" s="4">
        <v>44468</v>
      </c>
      <c r="N2451" s="3" t="s">
        <v>935</v>
      </c>
      <c r="O2451" s="17" t="str">
        <f t="shared" si="173"/>
        <v>29/09/2021 09:48</v>
      </c>
      <c r="P2451" s="29">
        <f t="shared" si="174"/>
        <v>1.7722222222218988</v>
      </c>
      <c r="Q2451" s="30">
        <f>1*24</f>
        <v>24</v>
      </c>
      <c r="R2451" s="27">
        <f t="shared" si="175"/>
        <v>2551.9999999995343</v>
      </c>
      <c r="S2451" s="3" t="s">
        <v>4</v>
      </c>
      <c r="T2451" s="3" t="s">
        <v>3028</v>
      </c>
      <c r="U2451" s="3" t="s">
        <v>2537</v>
      </c>
      <c r="V2451" s="3" t="s">
        <v>3060</v>
      </c>
      <c r="W2451" s="5">
        <v>0</v>
      </c>
      <c r="X2451" s="5">
        <v>130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2">
        <v>45</v>
      </c>
      <c r="AF2451" s="2">
        <v>25</v>
      </c>
      <c r="AG2451" s="2">
        <v>0</v>
      </c>
      <c r="AH2451" s="2">
        <v>0</v>
      </c>
      <c r="AI2451" s="2">
        <v>0</v>
      </c>
      <c r="AJ2451" s="2">
        <v>10</v>
      </c>
      <c r="AK2451" s="2">
        <v>0</v>
      </c>
      <c r="AL2451" s="2">
        <v>0</v>
      </c>
      <c r="AM2451" s="2">
        <v>0</v>
      </c>
      <c r="AN2451" s="2">
        <v>0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</row>
    <row r="2452" spans="1:46" x14ac:dyDescent="0.2">
      <c r="A2452" s="2">
        <v>1699154</v>
      </c>
      <c r="B2452" s="2">
        <v>894935</v>
      </c>
      <c r="C2452" s="7">
        <v>21.111937464065399</v>
      </c>
      <c r="D2452" s="7">
        <v>40.513933272688497</v>
      </c>
      <c r="E2452" s="19" t="s">
        <v>3026</v>
      </c>
      <c r="F2452" s="46">
        <f>INDEX(Δεδομένα!$P:$P,MATCH('2021'!E2452,Δεδομένα!$O:$O,0))</f>
        <v>75</v>
      </c>
      <c r="G2452" s="49" t="s">
        <v>3027</v>
      </c>
      <c r="H2452" s="51" t="str">
        <f>INDEX(Δεδομένα!B$1:B$51,MATCH('2021'!G2452,Δεδομένα!A$1:A$51,0))</f>
        <v>ΔΥΤΙΚΗΣ ΜΑΚΕΔΟΝΙΑΣ</v>
      </c>
      <c r="I2452" s="53">
        <f>INDEX(Δεδομένα!E$1:E$13,MATCH('2021'!H2452,Δεδομένα!D$1:D$13,0))</f>
        <v>4</v>
      </c>
      <c r="J2452" s="4">
        <v>44467</v>
      </c>
      <c r="K2452" s="3" t="s">
        <v>2195</v>
      </c>
      <c r="L2452" s="17" t="str">
        <f t="shared" si="172"/>
        <v>28/09/2021 12:47</v>
      </c>
      <c r="M2452" s="4">
        <v>44467</v>
      </c>
      <c r="N2452" s="3" t="s">
        <v>385</v>
      </c>
      <c r="O2452" s="17" t="str">
        <f t="shared" si="173"/>
        <v>28/09/2021 14:00</v>
      </c>
      <c r="P2452" s="24">
        <f t="shared" si="174"/>
        <v>5.0694444449618459E-2</v>
      </c>
      <c r="Q2452" s="28">
        <v>0</v>
      </c>
      <c r="R2452" s="27">
        <f t="shared" si="175"/>
        <v>73.000000007450581</v>
      </c>
      <c r="S2452" s="3" t="s">
        <v>4</v>
      </c>
      <c r="T2452" s="3" t="s">
        <v>3028</v>
      </c>
      <c r="U2452" s="3" t="s">
        <v>123</v>
      </c>
      <c r="V2452" s="3" t="s">
        <v>3061</v>
      </c>
      <c r="W2452" s="5">
        <v>0</v>
      </c>
      <c r="X2452" s="5">
        <v>0</v>
      </c>
      <c r="Y2452" s="5">
        <v>0</v>
      </c>
      <c r="Z2452" s="5">
        <v>0.05</v>
      </c>
      <c r="AA2452" s="5">
        <v>0</v>
      </c>
      <c r="AB2452" s="5">
        <v>0</v>
      </c>
      <c r="AC2452" s="5">
        <v>0</v>
      </c>
      <c r="AD2452" s="5">
        <v>0</v>
      </c>
      <c r="AE2452" s="2">
        <v>3</v>
      </c>
      <c r="AF2452" s="2">
        <v>0</v>
      </c>
      <c r="AG2452" s="2">
        <v>0</v>
      </c>
      <c r="AH2452" s="2">
        <v>0</v>
      </c>
      <c r="AI2452" s="2">
        <v>0</v>
      </c>
      <c r="AJ2452" s="2">
        <v>1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</row>
    <row r="2453" spans="1:46" x14ac:dyDescent="0.2">
      <c r="A2453" s="2">
        <v>1708957</v>
      </c>
      <c r="B2453" s="2">
        <v>905845</v>
      </c>
      <c r="C2453" s="7">
        <v>21.085553703034499</v>
      </c>
      <c r="D2453" s="7">
        <v>40.560854182191399</v>
      </c>
      <c r="E2453" s="19" t="s">
        <v>3026</v>
      </c>
      <c r="F2453" s="46">
        <f>INDEX(Δεδομένα!$P:$P,MATCH('2021'!E2453,Δεδομένα!$O:$O,0))</f>
        <v>75</v>
      </c>
      <c r="G2453" s="49" t="s">
        <v>3027</v>
      </c>
      <c r="H2453" s="51" t="str">
        <f>INDEX(Δεδομένα!B$1:B$51,MATCH('2021'!G2453,Δεδομένα!A$1:A$51,0))</f>
        <v>ΔΥΤΙΚΗΣ ΜΑΚΕΔΟΝΙΑΣ</v>
      </c>
      <c r="I2453" s="53">
        <f>INDEX(Δεδομένα!E$1:E$13,MATCH('2021'!H2453,Δεδομένα!D$1:D$13,0))</f>
        <v>4</v>
      </c>
      <c r="J2453" s="4">
        <v>44501</v>
      </c>
      <c r="K2453" s="3" t="s">
        <v>1426</v>
      </c>
      <c r="L2453" s="17" t="str">
        <f t="shared" si="172"/>
        <v>01/11/2021 11:59</v>
      </c>
      <c r="M2453" s="4">
        <v>44501</v>
      </c>
      <c r="N2453" s="3" t="s">
        <v>486</v>
      </c>
      <c r="O2453" s="17" t="str">
        <f t="shared" si="173"/>
        <v>01/11/2021 13:45</v>
      </c>
      <c r="P2453" s="24">
        <f t="shared" si="174"/>
        <v>7.3611111110949423E-2</v>
      </c>
      <c r="Q2453" s="28">
        <v>0</v>
      </c>
      <c r="R2453" s="27">
        <f t="shared" si="175"/>
        <v>105.99999999976717</v>
      </c>
      <c r="S2453" s="3" t="s">
        <v>4</v>
      </c>
      <c r="T2453" s="3" t="s">
        <v>3028</v>
      </c>
      <c r="U2453" s="3" t="s">
        <v>123</v>
      </c>
      <c r="V2453" s="3" t="s">
        <v>3059</v>
      </c>
      <c r="W2453" s="5">
        <v>0</v>
      </c>
      <c r="X2453" s="5">
        <v>0.5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2">
        <v>3</v>
      </c>
      <c r="AF2453" s="2">
        <v>0</v>
      </c>
      <c r="AG2453" s="2">
        <v>0</v>
      </c>
      <c r="AH2453" s="2">
        <v>0</v>
      </c>
      <c r="AI2453" s="2">
        <v>0</v>
      </c>
      <c r="AJ2453" s="2">
        <v>1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</row>
    <row r="2454" spans="1:46" x14ac:dyDescent="0.2">
      <c r="A2454" s="2">
        <v>1644037</v>
      </c>
      <c r="B2454" s="2">
        <v>835188</v>
      </c>
      <c r="C2454" s="7">
        <v>21.003031372950002</v>
      </c>
      <c r="D2454" s="7">
        <v>40.514197904684501</v>
      </c>
      <c r="E2454" s="19" t="s">
        <v>3062</v>
      </c>
      <c r="F2454" s="46">
        <f>INDEX(Δεδομένα!$P:$P,MATCH('2021'!E2454,Δεδομένα!$O:$O,0))</f>
        <v>76</v>
      </c>
      <c r="G2454" s="49" t="s">
        <v>3027</v>
      </c>
      <c r="H2454" s="51" t="str">
        <f>INDEX(Δεδομένα!B$1:B$51,MATCH('2021'!G2454,Δεδομένα!A$1:A$51,0))</f>
        <v>ΔΥΤΙΚΗΣ ΜΑΚΕΔΟΝΙΑΣ</v>
      </c>
      <c r="I2454" s="53">
        <f>INDEX(Δεδομένα!E$1:E$13,MATCH('2021'!H2454,Δεδομένα!D$1:D$13,0))</f>
        <v>4</v>
      </c>
      <c r="J2454" s="4">
        <v>44260</v>
      </c>
      <c r="K2454" s="3" t="s">
        <v>660</v>
      </c>
      <c r="L2454" s="17" t="str">
        <f t="shared" si="172"/>
        <v>05/03/2021 16:11</v>
      </c>
      <c r="M2454" s="4">
        <v>44260</v>
      </c>
      <c r="N2454" s="3" t="s">
        <v>458</v>
      </c>
      <c r="O2454" s="17" t="str">
        <f t="shared" si="173"/>
        <v>05/03/2021 19:50</v>
      </c>
      <c r="P2454" s="24">
        <f t="shared" si="174"/>
        <v>0.15208333333430346</v>
      </c>
      <c r="Q2454" s="28">
        <v>0</v>
      </c>
      <c r="R2454" s="27">
        <f t="shared" si="175"/>
        <v>219.00000000139698</v>
      </c>
      <c r="S2454" s="3" t="s">
        <v>4</v>
      </c>
      <c r="T2454" s="3" t="s">
        <v>3063</v>
      </c>
      <c r="U2454" s="3" t="s">
        <v>123</v>
      </c>
      <c r="V2454" s="3" t="s">
        <v>3064</v>
      </c>
      <c r="W2454" s="5">
        <v>0</v>
      </c>
      <c r="X2454" s="5">
        <v>15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2">
        <v>5</v>
      </c>
      <c r="AF2454" s="2">
        <v>0</v>
      </c>
      <c r="AG2454" s="2">
        <v>0</v>
      </c>
      <c r="AH2454" s="2">
        <v>0</v>
      </c>
      <c r="AI2454" s="2">
        <v>0</v>
      </c>
      <c r="AJ2454" s="2">
        <v>2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 t="s">
        <v>4</v>
      </c>
      <c r="AT2454" s="2" t="s">
        <v>4</v>
      </c>
    </row>
    <row r="2455" spans="1:46" x14ac:dyDescent="0.2">
      <c r="A2455" s="2">
        <v>1648542</v>
      </c>
      <c r="B2455" s="2">
        <v>837583</v>
      </c>
      <c r="C2455" s="7">
        <v>20.985919700392898</v>
      </c>
      <c r="D2455" s="7">
        <v>40.526065056544901</v>
      </c>
      <c r="E2455" s="19" t="s">
        <v>3062</v>
      </c>
      <c r="F2455" s="46">
        <f>INDEX(Δεδομένα!$P:$P,MATCH('2021'!E2455,Δεδομένα!$O:$O,0))</f>
        <v>76</v>
      </c>
      <c r="G2455" s="49" t="s">
        <v>3027</v>
      </c>
      <c r="H2455" s="51" t="str">
        <f>INDEX(Δεδομένα!B$1:B$51,MATCH('2021'!G2455,Δεδομένα!A$1:A$51,0))</f>
        <v>ΔΥΤΙΚΗΣ ΜΑΚΕΔΟΝΙΑΣ</v>
      </c>
      <c r="I2455" s="53">
        <f>INDEX(Δεδομένα!E$1:E$13,MATCH('2021'!H2455,Δεδομένα!D$1:D$13,0))</f>
        <v>4</v>
      </c>
      <c r="J2455" s="4">
        <v>44269</v>
      </c>
      <c r="K2455" s="3" t="s">
        <v>596</v>
      </c>
      <c r="L2455" s="17" t="str">
        <f t="shared" si="172"/>
        <v>14/03/2021 15:44</v>
      </c>
      <c r="M2455" s="4">
        <v>44269</v>
      </c>
      <c r="N2455" s="3" t="s">
        <v>147</v>
      </c>
      <c r="O2455" s="17" t="str">
        <f t="shared" si="173"/>
        <v>14/03/2021 20:00</v>
      </c>
      <c r="P2455" s="24">
        <f t="shared" si="174"/>
        <v>0.17777777778246673</v>
      </c>
      <c r="Q2455" s="28">
        <v>0</v>
      </c>
      <c r="R2455" s="27">
        <f t="shared" si="175"/>
        <v>256.00000000675209</v>
      </c>
      <c r="S2455" s="3" t="s">
        <v>4</v>
      </c>
      <c r="T2455" s="3" t="s">
        <v>3063</v>
      </c>
      <c r="U2455" s="3" t="s">
        <v>123</v>
      </c>
      <c r="V2455" s="3" t="s">
        <v>3064</v>
      </c>
      <c r="W2455" s="5">
        <v>0</v>
      </c>
      <c r="X2455" s="5">
        <v>20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2">
        <v>9</v>
      </c>
      <c r="AF2455" s="2">
        <v>0</v>
      </c>
      <c r="AG2455" s="2">
        <v>0</v>
      </c>
      <c r="AH2455" s="2">
        <v>0</v>
      </c>
      <c r="AI2455" s="2">
        <v>0</v>
      </c>
      <c r="AJ2455" s="2">
        <v>5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 t="s">
        <v>4</v>
      </c>
      <c r="AT2455" s="2" t="s">
        <v>4</v>
      </c>
    </row>
    <row r="2456" spans="1:46" x14ac:dyDescent="0.2">
      <c r="A2456" s="2">
        <v>1651448</v>
      </c>
      <c r="B2456" s="2">
        <v>841269</v>
      </c>
      <c r="C2456" s="7">
        <v>21.112702279287301</v>
      </c>
      <c r="D2456" s="7">
        <v>40.452125910822097</v>
      </c>
      <c r="E2456" s="19" t="s">
        <v>3062</v>
      </c>
      <c r="F2456" s="46">
        <f>INDEX(Δεδομένα!$P:$P,MATCH('2021'!E2456,Δεδομένα!$O:$O,0))</f>
        <v>76</v>
      </c>
      <c r="G2456" s="49" t="s">
        <v>3027</v>
      </c>
      <c r="H2456" s="51" t="str">
        <f>INDEX(Δεδομένα!B$1:B$51,MATCH('2021'!G2456,Δεδομένα!A$1:A$51,0))</f>
        <v>ΔΥΤΙΚΗΣ ΜΑΚΕΔΟΝΙΑΣ</v>
      </c>
      <c r="I2456" s="53">
        <f>INDEX(Δεδομένα!E$1:E$13,MATCH('2021'!H2456,Δεδομένα!D$1:D$13,0))</f>
        <v>4</v>
      </c>
      <c r="J2456" s="4">
        <v>44284</v>
      </c>
      <c r="K2456" s="3" t="s">
        <v>354</v>
      </c>
      <c r="L2456" s="17" t="str">
        <f t="shared" si="172"/>
        <v>29/03/2021 13:37</v>
      </c>
      <c r="M2456" s="4">
        <v>44284</v>
      </c>
      <c r="N2456" s="3" t="s">
        <v>161</v>
      </c>
      <c r="O2456" s="17" t="str">
        <f t="shared" si="173"/>
        <v>29/03/2021 15:00</v>
      </c>
      <c r="P2456" s="24">
        <f t="shared" si="174"/>
        <v>5.7638888887595385E-2</v>
      </c>
      <c r="Q2456" s="28">
        <v>0</v>
      </c>
      <c r="R2456" s="27">
        <f t="shared" si="175"/>
        <v>82.999999998137355</v>
      </c>
      <c r="S2456" s="3" t="s">
        <v>4</v>
      </c>
      <c r="T2456" s="3" t="s">
        <v>3063</v>
      </c>
      <c r="U2456" s="3" t="s">
        <v>123</v>
      </c>
      <c r="V2456" s="3" t="s">
        <v>3065</v>
      </c>
      <c r="W2456" s="5">
        <v>0</v>
      </c>
      <c r="X2456" s="5">
        <v>0</v>
      </c>
      <c r="Y2456" s="5">
        <v>0</v>
      </c>
      <c r="Z2456" s="5">
        <v>0.02</v>
      </c>
      <c r="AA2456" s="5">
        <v>0</v>
      </c>
      <c r="AB2456" s="5">
        <v>0</v>
      </c>
      <c r="AC2456" s="5">
        <v>0</v>
      </c>
      <c r="AD2456" s="5">
        <v>0</v>
      </c>
      <c r="AE2456" s="2">
        <v>2</v>
      </c>
      <c r="AF2456" s="2">
        <v>0</v>
      </c>
      <c r="AG2456" s="2">
        <v>0</v>
      </c>
      <c r="AH2456" s="2">
        <v>0</v>
      </c>
      <c r="AI2456" s="2">
        <v>0</v>
      </c>
      <c r="AJ2456" s="2">
        <v>1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 t="s">
        <v>4</v>
      </c>
      <c r="AT2456" s="2" t="s">
        <v>4</v>
      </c>
    </row>
    <row r="2457" spans="1:46" x14ac:dyDescent="0.2">
      <c r="A2457" s="2">
        <v>1655759</v>
      </c>
      <c r="B2457" s="2">
        <v>845059</v>
      </c>
      <c r="C2457" s="7">
        <v>21.112205469887598</v>
      </c>
      <c r="D2457" s="7">
        <v>40.451171395703</v>
      </c>
      <c r="E2457" s="19" t="s">
        <v>3062</v>
      </c>
      <c r="F2457" s="46">
        <f>INDEX(Δεδομένα!$P:$P,MATCH('2021'!E2457,Δεδομένα!$O:$O,0))</f>
        <v>76</v>
      </c>
      <c r="G2457" s="49" t="s">
        <v>3027</v>
      </c>
      <c r="H2457" s="51" t="str">
        <f>INDEX(Δεδομένα!B$1:B$51,MATCH('2021'!G2457,Δεδομένα!A$1:A$51,0))</f>
        <v>ΔΥΤΙΚΗΣ ΜΑΚΕΔΟΝΙΑΣ</v>
      </c>
      <c r="I2457" s="53">
        <f>INDEX(Δεδομένα!E$1:E$13,MATCH('2021'!H2457,Δεδομένα!D$1:D$13,0))</f>
        <v>4</v>
      </c>
      <c r="J2457" s="4">
        <v>44298</v>
      </c>
      <c r="K2457" s="3" t="s">
        <v>241</v>
      </c>
      <c r="L2457" s="17" t="str">
        <f t="shared" si="172"/>
        <v>12/04/2021 13:15</v>
      </c>
      <c r="M2457" s="4">
        <v>44298</v>
      </c>
      <c r="N2457" s="3" t="s">
        <v>385</v>
      </c>
      <c r="O2457" s="17" t="str">
        <f t="shared" si="173"/>
        <v>12/04/2021 14:00</v>
      </c>
      <c r="P2457" s="24">
        <f t="shared" si="174"/>
        <v>3.125E-2</v>
      </c>
      <c r="Q2457" s="28">
        <v>0</v>
      </c>
      <c r="R2457" s="27">
        <f t="shared" si="175"/>
        <v>45</v>
      </c>
      <c r="S2457" s="3" t="s">
        <v>4</v>
      </c>
      <c r="T2457" s="3" t="s">
        <v>3063</v>
      </c>
      <c r="U2457" s="3" t="s">
        <v>3066</v>
      </c>
      <c r="V2457" s="3" t="s">
        <v>3067</v>
      </c>
      <c r="W2457" s="5">
        <v>0</v>
      </c>
      <c r="X2457" s="5">
        <v>0</v>
      </c>
      <c r="Y2457" s="5">
        <v>0</v>
      </c>
      <c r="Z2457" s="5">
        <v>0.6</v>
      </c>
      <c r="AA2457" s="5">
        <v>0</v>
      </c>
      <c r="AB2457" s="5">
        <v>0</v>
      </c>
      <c r="AC2457" s="5">
        <v>0</v>
      </c>
      <c r="AD2457" s="5">
        <v>0</v>
      </c>
      <c r="AE2457" s="2">
        <v>3</v>
      </c>
      <c r="AF2457" s="2">
        <v>0</v>
      </c>
      <c r="AG2457" s="2">
        <v>0</v>
      </c>
      <c r="AH2457" s="2">
        <v>0</v>
      </c>
      <c r="AI2457" s="2">
        <v>0</v>
      </c>
      <c r="AJ2457" s="2">
        <v>2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 t="s">
        <v>4</v>
      </c>
      <c r="AT2457" s="2" t="s">
        <v>4</v>
      </c>
    </row>
    <row r="2458" spans="1:46" x14ac:dyDescent="0.2">
      <c r="A2458" s="2">
        <v>1655641</v>
      </c>
      <c r="B2458" s="2">
        <v>845519</v>
      </c>
      <c r="C2458" s="7">
        <v>21.006923676703899</v>
      </c>
      <c r="D2458" s="7">
        <v>40.5221923498964</v>
      </c>
      <c r="E2458" s="19" t="s">
        <v>3062</v>
      </c>
      <c r="F2458" s="46">
        <f>INDEX(Δεδομένα!$P:$P,MATCH('2021'!E2458,Δεδομένα!$O:$O,0))</f>
        <v>76</v>
      </c>
      <c r="G2458" s="49" t="s">
        <v>3027</v>
      </c>
      <c r="H2458" s="51" t="str">
        <f>INDEX(Δεδομένα!B$1:B$51,MATCH('2021'!G2458,Δεδομένα!A$1:A$51,0))</f>
        <v>ΔΥΤΙΚΗΣ ΜΑΚΕΔΟΝΙΑΣ</v>
      </c>
      <c r="I2458" s="53">
        <f>INDEX(Δεδομένα!E$1:E$13,MATCH('2021'!H2458,Δεδομένα!D$1:D$13,0))</f>
        <v>4</v>
      </c>
      <c r="J2458" s="4">
        <v>44300</v>
      </c>
      <c r="K2458" s="3" t="s">
        <v>1750</v>
      </c>
      <c r="L2458" s="17" t="str">
        <f t="shared" si="172"/>
        <v>14/04/2021 09:35</v>
      </c>
      <c r="M2458" s="4">
        <v>44300</v>
      </c>
      <c r="N2458" s="3" t="s">
        <v>127</v>
      </c>
      <c r="O2458" s="17" t="str">
        <f t="shared" si="173"/>
        <v>14/04/2021 11:40</v>
      </c>
      <c r="P2458" s="24">
        <f t="shared" si="174"/>
        <v>8.6805555554747116E-2</v>
      </c>
      <c r="Q2458" s="28">
        <v>0</v>
      </c>
      <c r="R2458" s="27">
        <f t="shared" si="175"/>
        <v>124.99999999883585</v>
      </c>
      <c r="S2458" s="3" t="s">
        <v>4</v>
      </c>
      <c r="T2458" s="3" t="s">
        <v>3063</v>
      </c>
      <c r="U2458" s="3" t="s">
        <v>123</v>
      </c>
      <c r="V2458" s="3" t="s">
        <v>3064</v>
      </c>
      <c r="W2458" s="5">
        <v>3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2">
        <v>6</v>
      </c>
      <c r="AF2458" s="2">
        <v>0</v>
      </c>
      <c r="AG2458" s="2">
        <v>0</v>
      </c>
      <c r="AH2458" s="2">
        <v>0</v>
      </c>
      <c r="AI2458" s="2">
        <v>0</v>
      </c>
      <c r="AJ2458" s="2">
        <v>3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 t="s">
        <v>4</v>
      </c>
      <c r="AT2458" s="2" t="s">
        <v>4</v>
      </c>
    </row>
    <row r="2459" spans="1:46" x14ac:dyDescent="0.2">
      <c r="A2459" s="2">
        <v>1658697</v>
      </c>
      <c r="B2459" s="2">
        <v>850343</v>
      </c>
      <c r="C2459" s="7">
        <v>21.011013031005898</v>
      </c>
      <c r="D2459" s="7">
        <v>40.5191459655762</v>
      </c>
      <c r="E2459" s="19" t="s">
        <v>3062</v>
      </c>
      <c r="F2459" s="46">
        <f>INDEX(Δεδομένα!$P:$P,MATCH('2021'!E2459,Δεδομένα!$O:$O,0))</f>
        <v>76</v>
      </c>
      <c r="G2459" s="49" t="s">
        <v>3027</v>
      </c>
      <c r="H2459" s="51" t="str">
        <f>INDEX(Δεδομένα!B$1:B$51,MATCH('2021'!G2459,Δεδομένα!A$1:A$51,0))</f>
        <v>ΔΥΤΙΚΗΣ ΜΑΚΕΔΟΝΙΑΣ</v>
      </c>
      <c r="I2459" s="53">
        <f>INDEX(Δεδομένα!E$1:E$13,MATCH('2021'!H2459,Δεδομένα!D$1:D$13,0))</f>
        <v>4</v>
      </c>
      <c r="J2459" s="4">
        <v>44319</v>
      </c>
      <c r="K2459" s="3" t="s">
        <v>2714</v>
      </c>
      <c r="L2459" s="17" t="str">
        <f t="shared" si="172"/>
        <v>03/05/2021 00:55</v>
      </c>
      <c r="M2459" s="4">
        <v>44319</v>
      </c>
      <c r="N2459" s="3" t="s">
        <v>3068</v>
      </c>
      <c r="O2459" s="17" t="str">
        <f t="shared" si="173"/>
        <v>03/05/2021 05:46</v>
      </c>
      <c r="P2459" s="24">
        <f t="shared" si="174"/>
        <v>0.20208333332993789</v>
      </c>
      <c r="Q2459" s="28">
        <v>0</v>
      </c>
      <c r="R2459" s="27">
        <f t="shared" si="175"/>
        <v>290.99999999511056</v>
      </c>
      <c r="S2459" s="3" t="s">
        <v>4</v>
      </c>
      <c r="T2459" s="3" t="s">
        <v>3063</v>
      </c>
      <c r="U2459" s="3" t="s">
        <v>123</v>
      </c>
      <c r="V2459" s="3" t="s">
        <v>3064</v>
      </c>
      <c r="W2459" s="5">
        <v>0</v>
      </c>
      <c r="X2459" s="5">
        <v>3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2">
        <v>5</v>
      </c>
      <c r="AF2459" s="2">
        <v>0</v>
      </c>
      <c r="AG2459" s="2">
        <v>0</v>
      </c>
      <c r="AH2459" s="2">
        <v>0</v>
      </c>
      <c r="AI2459" s="2">
        <v>0</v>
      </c>
      <c r="AJ2459" s="2">
        <v>3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 t="s">
        <v>4</v>
      </c>
      <c r="AT2459" s="2" t="s">
        <v>4</v>
      </c>
    </row>
    <row r="2460" spans="1:46" x14ac:dyDescent="0.2">
      <c r="A2460" s="2">
        <v>1662682</v>
      </c>
      <c r="B2460" s="2">
        <v>851839</v>
      </c>
      <c r="E2460" s="19" t="s">
        <v>3062</v>
      </c>
      <c r="F2460" s="46">
        <f>INDEX(Δεδομένα!$P:$P,MATCH('2021'!E2460,Δεδομένα!$O:$O,0))</f>
        <v>76</v>
      </c>
      <c r="G2460" s="49" t="s">
        <v>3027</v>
      </c>
      <c r="H2460" s="51" t="str">
        <f>INDEX(Δεδομένα!B$1:B$51,MATCH('2021'!G2460,Δεδομένα!A$1:A$51,0))</f>
        <v>ΔΥΤΙΚΗΣ ΜΑΚΕΔΟΝΙΑΣ</v>
      </c>
      <c r="I2460" s="53">
        <f>INDEX(Δεδομένα!E$1:E$13,MATCH('2021'!H2460,Δεδομένα!D$1:D$13,0))</f>
        <v>4</v>
      </c>
      <c r="J2460" s="4">
        <v>44325</v>
      </c>
      <c r="K2460" s="3" t="s">
        <v>1750</v>
      </c>
      <c r="L2460" s="17" t="str">
        <f t="shared" si="172"/>
        <v>09/05/2021 09:35</v>
      </c>
      <c r="M2460" s="4">
        <v>44327</v>
      </c>
      <c r="N2460" s="3" t="s">
        <v>1016</v>
      </c>
      <c r="O2460" s="17" t="str">
        <f t="shared" si="173"/>
        <v>11/05/2021 14:25</v>
      </c>
      <c r="P2460" s="29">
        <f t="shared" si="174"/>
        <v>2.2013888888905058</v>
      </c>
      <c r="Q2460" s="30">
        <f>2*24</f>
        <v>48</v>
      </c>
      <c r="R2460" s="27">
        <f t="shared" si="175"/>
        <v>3170.0000000023283</v>
      </c>
      <c r="S2460" s="3" t="s">
        <v>4</v>
      </c>
      <c r="T2460" s="3" t="s">
        <v>3063</v>
      </c>
      <c r="U2460" s="3" t="s">
        <v>123</v>
      </c>
      <c r="V2460" s="3" t="s">
        <v>3069</v>
      </c>
      <c r="W2460" s="5">
        <v>150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2">
        <v>55</v>
      </c>
      <c r="AF2460" s="2">
        <v>0</v>
      </c>
      <c r="AG2460" s="2">
        <v>0</v>
      </c>
      <c r="AH2460" s="2">
        <v>0</v>
      </c>
      <c r="AI2460" s="2">
        <v>3</v>
      </c>
      <c r="AJ2460" s="2">
        <v>14</v>
      </c>
      <c r="AK2460" s="2">
        <v>1</v>
      </c>
      <c r="AL2460" s="2">
        <v>0</v>
      </c>
      <c r="AM2460" s="2">
        <v>1</v>
      </c>
      <c r="AN2460" s="2">
        <v>0</v>
      </c>
      <c r="AO2460" s="2">
        <v>0</v>
      </c>
      <c r="AP2460" s="2">
        <v>1</v>
      </c>
      <c r="AQ2460" s="2">
        <v>0</v>
      </c>
      <c r="AR2460" s="2">
        <v>0</v>
      </c>
      <c r="AS2460" s="2" t="s">
        <v>4</v>
      </c>
      <c r="AT2460" s="2" t="s">
        <v>4</v>
      </c>
    </row>
    <row r="2461" spans="1:46" x14ac:dyDescent="0.2">
      <c r="A2461" s="2">
        <v>1666203</v>
      </c>
      <c r="B2461" s="2">
        <v>856327</v>
      </c>
      <c r="C2461" s="7">
        <v>20.939583208272701</v>
      </c>
      <c r="D2461" s="7">
        <v>40.323643270229397</v>
      </c>
      <c r="E2461" s="19" t="s">
        <v>3062</v>
      </c>
      <c r="F2461" s="46">
        <f>INDEX(Δεδομένα!$P:$P,MATCH('2021'!E2461,Δεδομένα!$O:$O,0))</f>
        <v>76</v>
      </c>
      <c r="G2461" s="49" t="s">
        <v>3027</v>
      </c>
      <c r="H2461" s="51" t="str">
        <f>INDEX(Δεδομένα!B$1:B$51,MATCH('2021'!G2461,Δεδομένα!A$1:A$51,0))</f>
        <v>ΔΥΤΙΚΗΣ ΜΑΚΕΔΟΝΙΑΣ</v>
      </c>
      <c r="I2461" s="53">
        <f>INDEX(Δεδομένα!E$1:E$13,MATCH('2021'!H2461,Δεδομένα!D$1:D$13,0))</f>
        <v>4</v>
      </c>
      <c r="J2461" s="4">
        <v>44342</v>
      </c>
      <c r="K2461" s="3" t="s">
        <v>591</v>
      </c>
      <c r="L2461" s="17" t="str">
        <f t="shared" si="172"/>
        <v>26/05/2021 16:19</v>
      </c>
      <c r="M2461" s="4">
        <v>44343</v>
      </c>
      <c r="N2461" s="3" t="s">
        <v>1012</v>
      </c>
      <c r="O2461" s="17" t="str">
        <f t="shared" si="173"/>
        <v>27/05/2021 10:55</v>
      </c>
      <c r="P2461" s="24">
        <f t="shared" si="174"/>
        <v>0.77500000000145519</v>
      </c>
      <c r="Q2461" s="28">
        <v>0</v>
      </c>
      <c r="R2461" s="27">
        <f t="shared" si="175"/>
        <v>1116.0000000020955</v>
      </c>
      <c r="S2461" s="3" t="s">
        <v>4</v>
      </c>
      <c r="T2461" s="3" t="s">
        <v>3063</v>
      </c>
      <c r="U2461" s="3" t="s">
        <v>123</v>
      </c>
      <c r="V2461" s="3" t="s">
        <v>3070</v>
      </c>
      <c r="W2461" s="5">
        <v>0</v>
      </c>
      <c r="X2461" s="5">
        <v>10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2">
        <v>11</v>
      </c>
      <c r="AF2461" s="2">
        <v>0</v>
      </c>
      <c r="AG2461" s="2">
        <v>0</v>
      </c>
      <c r="AH2461" s="2">
        <v>0</v>
      </c>
      <c r="AI2461" s="2">
        <v>0</v>
      </c>
      <c r="AJ2461" s="2">
        <v>4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 t="s">
        <v>4</v>
      </c>
      <c r="AT2461" s="2" t="s">
        <v>4</v>
      </c>
    </row>
    <row r="2462" spans="1:46" x14ac:dyDescent="0.2">
      <c r="A2462" s="2">
        <v>1665006</v>
      </c>
      <c r="B2462" s="2">
        <v>856637</v>
      </c>
      <c r="C2462" s="7">
        <v>21.029945935874299</v>
      </c>
      <c r="D2462" s="7">
        <v>40.535607293824398</v>
      </c>
      <c r="E2462" s="19" t="s">
        <v>3062</v>
      </c>
      <c r="F2462" s="46">
        <f>INDEX(Δεδομένα!$P:$P,MATCH('2021'!E2462,Δεδομένα!$O:$O,0))</f>
        <v>76</v>
      </c>
      <c r="G2462" s="49" t="s">
        <v>3027</v>
      </c>
      <c r="H2462" s="51" t="str">
        <f>INDEX(Δεδομένα!B$1:B$51,MATCH('2021'!G2462,Δεδομένα!A$1:A$51,0))</f>
        <v>ΔΥΤΙΚΗΣ ΜΑΚΕΔΟΝΙΑΣ</v>
      </c>
      <c r="I2462" s="53">
        <f>INDEX(Δεδομένα!E$1:E$13,MATCH('2021'!H2462,Δεδομένα!D$1:D$13,0))</f>
        <v>4</v>
      </c>
      <c r="J2462" s="4">
        <v>44343</v>
      </c>
      <c r="K2462" s="3" t="s">
        <v>150</v>
      </c>
      <c r="L2462" s="17" t="str">
        <f t="shared" si="172"/>
        <v>27/05/2021 19:00</v>
      </c>
      <c r="M2462" s="4">
        <v>44343</v>
      </c>
      <c r="N2462" s="3" t="s">
        <v>694</v>
      </c>
      <c r="O2462" s="17" t="str">
        <f t="shared" si="173"/>
        <v>27/05/2021 20:20</v>
      </c>
      <c r="P2462" s="24">
        <f t="shared" si="174"/>
        <v>5.5555555554747116E-2</v>
      </c>
      <c r="Q2462" s="28">
        <v>0</v>
      </c>
      <c r="R2462" s="27">
        <f t="shared" si="175"/>
        <v>79.999999998835847</v>
      </c>
      <c r="S2462" s="3" t="s">
        <v>4</v>
      </c>
      <c r="T2462" s="3" t="s">
        <v>3063</v>
      </c>
      <c r="U2462" s="3" t="s">
        <v>3071</v>
      </c>
      <c r="V2462" s="3" t="s">
        <v>3072</v>
      </c>
      <c r="W2462" s="5">
        <v>0</v>
      </c>
      <c r="X2462" s="5">
        <v>0</v>
      </c>
      <c r="Y2462" s="5">
        <v>0</v>
      </c>
      <c r="Z2462" s="5">
        <v>0.5</v>
      </c>
      <c r="AA2462" s="5">
        <v>0</v>
      </c>
      <c r="AB2462" s="5">
        <v>0</v>
      </c>
      <c r="AC2462" s="5">
        <v>0</v>
      </c>
      <c r="AD2462" s="5">
        <v>0</v>
      </c>
      <c r="AE2462" s="2">
        <v>2</v>
      </c>
      <c r="AF2462" s="2">
        <v>0</v>
      </c>
      <c r="AG2462" s="2">
        <v>0</v>
      </c>
      <c r="AH2462" s="2">
        <v>0</v>
      </c>
      <c r="AI2462" s="2">
        <v>0</v>
      </c>
      <c r="AJ2462" s="2">
        <v>1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 t="s">
        <v>4</v>
      </c>
      <c r="AT2462" s="2" t="s">
        <v>4</v>
      </c>
    </row>
    <row r="2463" spans="1:46" x14ac:dyDescent="0.2">
      <c r="A2463" s="2">
        <v>1676225</v>
      </c>
      <c r="B2463" s="2">
        <v>867218</v>
      </c>
      <c r="C2463" s="7">
        <v>20.958605369099701</v>
      </c>
      <c r="D2463" s="7">
        <v>40.267107337761701</v>
      </c>
      <c r="E2463" s="19" t="s">
        <v>3062</v>
      </c>
      <c r="F2463" s="46">
        <f>INDEX(Δεδομένα!$P:$P,MATCH('2021'!E2463,Δεδομένα!$O:$O,0))</f>
        <v>76</v>
      </c>
      <c r="G2463" s="49" t="s">
        <v>3027</v>
      </c>
      <c r="H2463" s="51" t="str">
        <f>INDEX(Δεδομένα!B$1:B$51,MATCH('2021'!G2463,Δεδομένα!A$1:A$51,0))</f>
        <v>ΔΥΤΙΚΗΣ ΜΑΚΕΔΟΝΙΑΣ</v>
      </c>
      <c r="I2463" s="53">
        <f>INDEX(Δεδομένα!E$1:E$13,MATCH('2021'!H2463,Δεδομένα!D$1:D$13,0))</f>
        <v>4</v>
      </c>
      <c r="J2463" s="4">
        <v>44380</v>
      </c>
      <c r="K2463" s="3" t="s">
        <v>127</v>
      </c>
      <c r="L2463" s="17" t="str">
        <f t="shared" si="172"/>
        <v>03/07/2021 11:40</v>
      </c>
      <c r="M2463" s="4">
        <v>44382</v>
      </c>
      <c r="N2463" s="3" t="s">
        <v>634</v>
      </c>
      <c r="O2463" s="17" t="str">
        <f t="shared" si="173"/>
        <v>05/07/2021 19:05</v>
      </c>
      <c r="P2463" s="29">
        <f t="shared" si="174"/>
        <v>2.3090277777810115</v>
      </c>
      <c r="Q2463" s="30">
        <f>2*24</f>
        <v>48</v>
      </c>
      <c r="R2463" s="27">
        <f t="shared" si="175"/>
        <v>3325.0000000046566</v>
      </c>
      <c r="S2463" s="3" t="s">
        <v>4</v>
      </c>
      <c r="T2463" s="3" t="s">
        <v>3063</v>
      </c>
      <c r="U2463" s="3" t="s">
        <v>2453</v>
      </c>
      <c r="V2463" s="3" t="s">
        <v>2487</v>
      </c>
      <c r="W2463" s="5">
        <v>0</v>
      </c>
      <c r="X2463" s="5">
        <v>120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2">
        <v>70</v>
      </c>
      <c r="AF2463" s="2">
        <v>0</v>
      </c>
      <c r="AG2463" s="2">
        <v>0</v>
      </c>
      <c r="AH2463" s="2">
        <v>0</v>
      </c>
      <c r="AI2463" s="2">
        <v>9</v>
      </c>
      <c r="AJ2463" s="2">
        <v>25</v>
      </c>
      <c r="AK2463" s="2">
        <v>0</v>
      </c>
      <c r="AL2463" s="2">
        <v>1</v>
      </c>
      <c r="AM2463" s="2">
        <v>0</v>
      </c>
      <c r="AN2463" s="2">
        <v>1</v>
      </c>
      <c r="AO2463" s="2">
        <v>2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</row>
    <row r="2464" spans="1:46" x14ac:dyDescent="0.2">
      <c r="A2464" s="2">
        <v>1676237</v>
      </c>
      <c r="B2464" s="2">
        <v>867676</v>
      </c>
      <c r="C2464" s="7">
        <v>20.958135177603701</v>
      </c>
      <c r="D2464" s="7">
        <v>40.2731777602988</v>
      </c>
      <c r="E2464" s="19" t="s">
        <v>3062</v>
      </c>
      <c r="F2464" s="46">
        <f>INDEX(Δεδομένα!$P:$P,MATCH('2021'!E2464,Δεδομένα!$O:$O,0))</f>
        <v>76</v>
      </c>
      <c r="G2464" s="49" t="s">
        <v>3027</v>
      </c>
      <c r="H2464" s="51" t="str">
        <f>INDEX(Δεδομένα!B$1:B$51,MATCH('2021'!G2464,Δεδομένα!A$1:A$51,0))</f>
        <v>ΔΥΤΙΚΗΣ ΜΑΚΕΔΟΝΙΑΣ</v>
      </c>
      <c r="I2464" s="53">
        <f>INDEX(Δεδομένα!E$1:E$13,MATCH('2021'!H2464,Δεδομένα!D$1:D$13,0))</f>
        <v>4</v>
      </c>
      <c r="J2464" s="4">
        <v>44380</v>
      </c>
      <c r="K2464" s="3" t="s">
        <v>161</v>
      </c>
      <c r="L2464" s="17" t="str">
        <f t="shared" si="172"/>
        <v>03/07/2021 15:00</v>
      </c>
      <c r="M2464" s="4">
        <v>44382</v>
      </c>
      <c r="N2464" s="3" t="s">
        <v>20</v>
      </c>
      <c r="O2464" s="17" t="str">
        <f t="shared" si="173"/>
        <v>05/07/2021 19:01</v>
      </c>
      <c r="P2464" s="29">
        <f t="shared" si="174"/>
        <v>2.1673611111109494</v>
      </c>
      <c r="Q2464" s="30">
        <f>2*24</f>
        <v>48</v>
      </c>
      <c r="R2464" s="27">
        <f t="shared" si="175"/>
        <v>3120.9999999997672</v>
      </c>
      <c r="S2464" s="3" t="s">
        <v>4</v>
      </c>
      <c r="T2464" s="3" t="s">
        <v>3063</v>
      </c>
      <c r="U2464" s="3" t="s">
        <v>2453</v>
      </c>
      <c r="V2464" s="3" t="s">
        <v>2487</v>
      </c>
      <c r="W2464" s="5">
        <v>0</v>
      </c>
      <c r="X2464" s="5">
        <v>6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2">
        <v>17</v>
      </c>
      <c r="AF2464" s="2">
        <v>0</v>
      </c>
      <c r="AG2464" s="2">
        <v>0</v>
      </c>
      <c r="AH2464" s="2">
        <v>0</v>
      </c>
      <c r="AI2464" s="2">
        <v>0</v>
      </c>
      <c r="AJ2464" s="2">
        <v>8</v>
      </c>
      <c r="AK2464" s="2">
        <v>0</v>
      </c>
      <c r="AL2464" s="2">
        <v>1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</row>
    <row r="2465" spans="1:46" x14ac:dyDescent="0.2">
      <c r="A2465" s="2">
        <v>1676277</v>
      </c>
      <c r="B2465" s="2">
        <v>868860</v>
      </c>
      <c r="C2465" s="7">
        <v>20.917722874903799</v>
      </c>
      <c r="D2465" s="7">
        <v>40.333226773125503</v>
      </c>
      <c r="E2465" s="19" t="s">
        <v>3062</v>
      </c>
      <c r="F2465" s="46">
        <f>INDEX(Δεδομένα!$P:$P,MATCH('2021'!E2465,Δεδομένα!$O:$O,0))</f>
        <v>76</v>
      </c>
      <c r="G2465" s="49" t="s">
        <v>3027</v>
      </c>
      <c r="H2465" s="51" t="str">
        <f>INDEX(Δεδομένα!B$1:B$51,MATCH('2021'!G2465,Δεδομένα!A$1:A$51,0))</f>
        <v>ΔΥΤΙΚΗΣ ΜΑΚΕΔΟΝΙΑΣ</v>
      </c>
      <c r="I2465" s="53">
        <f>INDEX(Δεδομένα!E$1:E$13,MATCH('2021'!H2465,Δεδομένα!D$1:D$13,0))</f>
        <v>4</v>
      </c>
      <c r="J2465" s="4">
        <v>44384</v>
      </c>
      <c r="K2465" s="3" t="s">
        <v>351</v>
      </c>
      <c r="L2465" s="17" t="str">
        <f t="shared" si="172"/>
        <v>07/07/2021 13:25</v>
      </c>
      <c r="M2465" s="4">
        <v>44384</v>
      </c>
      <c r="N2465" s="3" t="s">
        <v>147</v>
      </c>
      <c r="O2465" s="17" t="str">
        <f t="shared" si="173"/>
        <v>07/07/2021 20:00</v>
      </c>
      <c r="P2465" s="24">
        <f t="shared" si="174"/>
        <v>0.27430555555474712</v>
      </c>
      <c r="Q2465" s="28">
        <v>0</v>
      </c>
      <c r="R2465" s="27">
        <f t="shared" si="175"/>
        <v>394.99999999883585</v>
      </c>
      <c r="S2465" s="3" t="s">
        <v>4</v>
      </c>
      <c r="T2465" s="3" t="s">
        <v>3063</v>
      </c>
      <c r="U2465" s="3" t="s">
        <v>123</v>
      </c>
      <c r="V2465" s="3" t="s">
        <v>3073</v>
      </c>
      <c r="W2465" s="5">
        <v>0</v>
      </c>
      <c r="X2465" s="5">
        <v>5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2">
        <v>11</v>
      </c>
      <c r="AF2465" s="2">
        <v>0</v>
      </c>
      <c r="AG2465" s="2">
        <v>0</v>
      </c>
      <c r="AH2465" s="2">
        <v>0</v>
      </c>
      <c r="AI2465" s="2">
        <v>0</v>
      </c>
      <c r="AJ2465" s="2">
        <v>6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</row>
    <row r="2466" spans="1:46" x14ac:dyDescent="0.2">
      <c r="A2466" s="2">
        <v>1679313</v>
      </c>
      <c r="B2466" s="2">
        <v>871439</v>
      </c>
      <c r="C2466" s="7">
        <v>20.9294362671396</v>
      </c>
      <c r="D2466" s="7">
        <v>40.4261278882664</v>
      </c>
      <c r="E2466" s="19" t="s">
        <v>3062</v>
      </c>
      <c r="F2466" s="46">
        <f>INDEX(Δεδομένα!$P:$P,MATCH('2021'!E2466,Δεδομένα!$O:$O,0))</f>
        <v>76</v>
      </c>
      <c r="G2466" s="49" t="s">
        <v>3027</v>
      </c>
      <c r="H2466" s="51" t="str">
        <f>INDEX(Δεδομένα!B$1:B$51,MATCH('2021'!G2466,Δεδομένα!A$1:A$51,0))</f>
        <v>ΔΥΤΙΚΗΣ ΜΑΚΕΔΟΝΙΑΣ</v>
      </c>
      <c r="I2466" s="53">
        <f>INDEX(Δεδομένα!E$1:E$13,MATCH('2021'!H2466,Δεδομένα!D$1:D$13,0))</f>
        <v>4</v>
      </c>
      <c r="J2466" s="4">
        <v>44392</v>
      </c>
      <c r="K2466" s="3" t="s">
        <v>679</v>
      </c>
      <c r="L2466" s="17" t="str">
        <f t="shared" si="172"/>
        <v>15/07/2021 18:24</v>
      </c>
      <c r="M2466" s="4">
        <v>44393</v>
      </c>
      <c r="N2466" s="3" t="s">
        <v>902</v>
      </c>
      <c r="O2466" s="17" t="str">
        <f t="shared" si="173"/>
        <v>16/07/2021 19:25</v>
      </c>
      <c r="P2466" s="29">
        <f t="shared" si="174"/>
        <v>1.0423611111109494</v>
      </c>
      <c r="Q2466" s="30">
        <f>1*24</f>
        <v>24</v>
      </c>
      <c r="R2466" s="27">
        <f t="shared" si="175"/>
        <v>1500.9999999997672</v>
      </c>
      <c r="S2466" s="3" t="s">
        <v>4</v>
      </c>
      <c r="T2466" s="3" t="s">
        <v>3063</v>
      </c>
      <c r="U2466" s="3" t="s">
        <v>123</v>
      </c>
      <c r="V2466" s="3" t="s">
        <v>3074</v>
      </c>
      <c r="W2466" s="5">
        <v>10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2">
        <v>25</v>
      </c>
      <c r="AF2466" s="2">
        <v>0</v>
      </c>
      <c r="AG2466" s="2">
        <v>0</v>
      </c>
      <c r="AH2466" s="2">
        <v>0</v>
      </c>
      <c r="AI2466" s="2">
        <v>0</v>
      </c>
      <c r="AJ2466" s="2">
        <v>8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</row>
    <row r="2467" spans="1:46" x14ac:dyDescent="0.2">
      <c r="A2467" s="2">
        <v>1683578</v>
      </c>
      <c r="B2467" s="2">
        <v>877637</v>
      </c>
      <c r="C2467" s="7">
        <v>20.985922550364599</v>
      </c>
      <c r="D2467" s="7">
        <v>40.353292011883198</v>
      </c>
      <c r="E2467" s="19" t="s">
        <v>3062</v>
      </c>
      <c r="F2467" s="46">
        <f>INDEX(Δεδομένα!$P:$P,MATCH('2021'!E2467,Δεδομένα!$O:$O,0))</f>
        <v>76</v>
      </c>
      <c r="G2467" s="49" t="s">
        <v>3027</v>
      </c>
      <c r="H2467" s="51" t="str">
        <f>INDEX(Δεδομένα!B$1:B$51,MATCH('2021'!G2467,Δεδομένα!A$1:A$51,0))</f>
        <v>ΔΥΤΙΚΗΣ ΜΑΚΕΔΟΝΙΑΣ</v>
      </c>
      <c r="I2467" s="53">
        <f>INDEX(Δεδομένα!E$1:E$13,MATCH('2021'!H2467,Δεδομένα!D$1:D$13,0))</f>
        <v>4</v>
      </c>
      <c r="J2467" s="4">
        <v>44411</v>
      </c>
      <c r="K2467" s="3" t="s">
        <v>17</v>
      </c>
      <c r="L2467" s="17" t="str">
        <f t="shared" si="172"/>
        <v>03/08/2021 18:00</v>
      </c>
      <c r="M2467" s="4">
        <v>44412</v>
      </c>
      <c r="N2467" s="3" t="s">
        <v>299</v>
      </c>
      <c r="O2467" s="17" t="str">
        <f t="shared" si="173"/>
        <v>04/08/2021 13:10</v>
      </c>
      <c r="P2467" s="24">
        <f t="shared" si="174"/>
        <v>0.79861111110949423</v>
      </c>
      <c r="Q2467" s="28">
        <v>0</v>
      </c>
      <c r="R2467" s="27">
        <f t="shared" si="175"/>
        <v>1149.9999999976717</v>
      </c>
      <c r="S2467" s="3" t="s">
        <v>4</v>
      </c>
      <c r="T2467" s="3" t="s">
        <v>3063</v>
      </c>
      <c r="U2467" s="3" t="s">
        <v>123</v>
      </c>
      <c r="V2467" s="3" t="s">
        <v>3075</v>
      </c>
      <c r="W2467" s="5">
        <v>5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2">
        <v>14</v>
      </c>
      <c r="AF2467" s="2">
        <v>0</v>
      </c>
      <c r="AG2467" s="2">
        <v>0</v>
      </c>
      <c r="AH2467" s="2">
        <v>0</v>
      </c>
      <c r="AI2467" s="2">
        <v>0</v>
      </c>
      <c r="AJ2467" s="2">
        <v>5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</row>
    <row r="2468" spans="1:46" x14ac:dyDescent="0.2">
      <c r="A2468" s="2">
        <v>1685791</v>
      </c>
      <c r="B2468" s="2">
        <v>880989</v>
      </c>
      <c r="C2468" s="7">
        <v>20.983826048233599</v>
      </c>
      <c r="D2468" s="7">
        <v>40.5150374727138</v>
      </c>
      <c r="E2468" s="19" t="s">
        <v>3062</v>
      </c>
      <c r="F2468" s="46">
        <f>INDEX(Δεδομένα!$P:$P,MATCH('2021'!E2468,Δεδομένα!$O:$O,0))</f>
        <v>76</v>
      </c>
      <c r="G2468" s="49" t="s">
        <v>3027</v>
      </c>
      <c r="H2468" s="51" t="str">
        <f>INDEX(Δεδομένα!B$1:B$51,MATCH('2021'!G2468,Δεδομένα!A$1:A$51,0))</f>
        <v>ΔΥΤΙΚΗΣ ΜΑΚΕΔΟΝΙΑΣ</v>
      </c>
      <c r="I2468" s="53">
        <f>INDEX(Δεδομένα!E$1:E$13,MATCH('2021'!H2468,Δεδομένα!D$1:D$13,0))</f>
        <v>4</v>
      </c>
      <c r="J2468" s="4">
        <v>44417</v>
      </c>
      <c r="K2468" s="3" t="s">
        <v>544</v>
      </c>
      <c r="L2468" s="17" t="str">
        <f t="shared" si="172"/>
        <v>09/08/2021 11:50</v>
      </c>
      <c r="M2468" s="4">
        <v>44418</v>
      </c>
      <c r="N2468" s="3" t="s">
        <v>484</v>
      </c>
      <c r="O2468" s="17" t="str">
        <f t="shared" si="173"/>
        <v>10/08/2021 12:40</v>
      </c>
      <c r="P2468" s="29">
        <f t="shared" si="174"/>
        <v>1.0347222222262644</v>
      </c>
      <c r="Q2468" s="30">
        <f>1*24</f>
        <v>24</v>
      </c>
      <c r="R2468" s="27">
        <f t="shared" si="175"/>
        <v>1490.0000000058208</v>
      </c>
      <c r="S2468" s="3" t="s">
        <v>4</v>
      </c>
      <c r="T2468" s="3" t="s">
        <v>3063</v>
      </c>
      <c r="U2468" s="3" t="s">
        <v>123</v>
      </c>
      <c r="V2468" s="3" t="s">
        <v>3064</v>
      </c>
      <c r="W2468" s="5">
        <v>0</v>
      </c>
      <c r="X2468" s="5">
        <v>10</v>
      </c>
      <c r="Y2468" s="5">
        <v>0</v>
      </c>
      <c r="Z2468" s="5">
        <v>10</v>
      </c>
      <c r="AA2468" s="5">
        <v>0</v>
      </c>
      <c r="AB2468" s="5">
        <v>10</v>
      </c>
      <c r="AC2468" s="5">
        <v>0</v>
      </c>
      <c r="AD2468" s="5">
        <v>0</v>
      </c>
      <c r="AE2468" s="2">
        <v>12</v>
      </c>
      <c r="AF2468" s="2">
        <v>0</v>
      </c>
      <c r="AG2468" s="2">
        <v>0</v>
      </c>
      <c r="AH2468" s="2">
        <v>0</v>
      </c>
      <c r="AI2468" s="2">
        <v>0</v>
      </c>
      <c r="AJ2468" s="2">
        <v>6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</row>
    <row r="2469" spans="1:46" x14ac:dyDescent="0.2">
      <c r="A2469" s="2">
        <v>1686621</v>
      </c>
      <c r="B2469" s="2">
        <v>881411</v>
      </c>
      <c r="C2469" s="7">
        <v>20.939230689140199</v>
      </c>
      <c r="D2469" s="7">
        <v>40.403243031619503</v>
      </c>
      <c r="E2469" s="19" t="s">
        <v>3062</v>
      </c>
      <c r="F2469" s="46">
        <f>INDEX(Δεδομένα!$P:$P,MATCH('2021'!E2469,Δεδομένα!$O:$O,0))</f>
        <v>76</v>
      </c>
      <c r="G2469" s="49" t="s">
        <v>3027</v>
      </c>
      <c r="H2469" s="51" t="str">
        <f>INDEX(Δεδομένα!B$1:B$51,MATCH('2021'!G2469,Δεδομένα!A$1:A$51,0))</f>
        <v>ΔΥΤΙΚΗΣ ΜΑΚΕΔΟΝΙΑΣ</v>
      </c>
      <c r="I2469" s="53">
        <f>INDEX(Δεδομένα!E$1:E$13,MATCH('2021'!H2469,Δεδομένα!D$1:D$13,0))</f>
        <v>4</v>
      </c>
      <c r="J2469" s="4">
        <v>44418</v>
      </c>
      <c r="K2469" s="3" t="s">
        <v>261</v>
      </c>
      <c r="L2469" s="17" t="str">
        <f t="shared" si="172"/>
        <v>10/08/2021 18:25</v>
      </c>
      <c r="M2469" s="4">
        <v>44420</v>
      </c>
      <c r="N2469" s="3" t="s">
        <v>711</v>
      </c>
      <c r="O2469" s="17" t="str">
        <f t="shared" si="173"/>
        <v>12/08/2021 14:21</v>
      </c>
      <c r="P2469" s="29">
        <f t="shared" si="174"/>
        <v>1.8305555555562023</v>
      </c>
      <c r="Q2469" s="30">
        <f>1*24</f>
        <v>24</v>
      </c>
      <c r="R2469" s="27">
        <f t="shared" si="175"/>
        <v>2636.0000000009313</v>
      </c>
      <c r="S2469" s="3" t="s">
        <v>4</v>
      </c>
      <c r="T2469" s="3" t="s">
        <v>3063</v>
      </c>
      <c r="U2469" s="3" t="s">
        <v>123</v>
      </c>
      <c r="V2469" s="3" t="s">
        <v>3076</v>
      </c>
      <c r="W2469" s="5">
        <v>0</v>
      </c>
      <c r="X2469" s="5">
        <v>40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2">
        <v>16</v>
      </c>
      <c r="AF2469" s="2">
        <v>0</v>
      </c>
      <c r="AG2469" s="2">
        <v>0</v>
      </c>
      <c r="AH2469" s="2">
        <v>0</v>
      </c>
      <c r="AI2469" s="2">
        <v>0</v>
      </c>
      <c r="AJ2469" s="2">
        <v>7</v>
      </c>
      <c r="AK2469" s="2">
        <v>0</v>
      </c>
      <c r="AL2469" s="2">
        <v>1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</row>
    <row r="2470" spans="1:46" x14ac:dyDescent="0.2">
      <c r="A2470" s="2">
        <v>1689945</v>
      </c>
      <c r="B2470" s="2">
        <v>882931</v>
      </c>
      <c r="C2470" s="7">
        <v>20.890406582550199</v>
      </c>
      <c r="D2470" s="7">
        <v>40.3580455887966</v>
      </c>
      <c r="E2470" s="19" t="s">
        <v>3062</v>
      </c>
      <c r="F2470" s="46">
        <f>INDEX(Δεδομένα!$P:$P,MATCH('2021'!E2470,Δεδομένα!$O:$O,0))</f>
        <v>76</v>
      </c>
      <c r="G2470" s="49" t="s">
        <v>3027</v>
      </c>
      <c r="H2470" s="51" t="str">
        <f>INDEX(Δεδομένα!B$1:B$51,MATCH('2021'!G2470,Δεδομένα!A$1:A$51,0))</f>
        <v>ΔΥΤΙΚΗΣ ΜΑΚΕΔΟΝΙΑΣ</v>
      </c>
      <c r="I2470" s="53">
        <f>INDEX(Δεδομένα!E$1:E$13,MATCH('2021'!H2470,Δεδομένα!D$1:D$13,0))</f>
        <v>4</v>
      </c>
      <c r="J2470" s="4">
        <v>44422</v>
      </c>
      <c r="K2470" s="3" t="s">
        <v>490</v>
      </c>
      <c r="L2470" s="17" t="str">
        <f t="shared" si="172"/>
        <v>14/08/2021 16:00</v>
      </c>
      <c r="M2470" s="4">
        <v>44429</v>
      </c>
      <c r="N2470" s="3" t="s">
        <v>2633</v>
      </c>
      <c r="O2470" s="17" t="str">
        <f t="shared" si="173"/>
        <v>21/08/2021 15:17</v>
      </c>
      <c r="P2470" s="29">
        <f t="shared" si="174"/>
        <v>6.9701388888934162</v>
      </c>
      <c r="Q2470" s="30">
        <f>6*24</f>
        <v>144</v>
      </c>
      <c r="R2470" s="27">
        <f t="shared" si="175"/>
        <v>10037.000000006519</v>
      </c>
      <c r="S2470" s="3" t="s">
        <v>4</v>
      </c>
      <c r="T2470" s="3" t="s">
        <v>3063</v>
      </c>
      <c r="U2470" s="3" t="s">
        <v>3066</v>
      </c>
      <c r="V2470" s="3" t="s">
        <v>3077</v>
      </c>
      <c r="W2470" s="5">
        <v>0</v>
      </c>
      <c r="X2470" s="5">
        <v>40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2">
        <v>29</v>
      </c>
      <c r="AF2470" s="2">
        <v>0</v>
      </c>
      <c r="AG2470" s="2">
        <v>0</v>
      </c>
      <c r="AH2470" s="2">
        <v>0</v>
      </c>
      <c r="AI2470" s="2">
        <v>0</v>
      </c>
      <c r="AJ2470" s="2">
        <v>8</v>
      </c>
      <c r="AK2470" s="2">
        <v>0</v>
      </c>
      <c r="AL2470" s="2">
        <v>0</v>
      </c>
      <c r="AM2470" s="2">
        <v>0</v>
      </c>
      <c r="AN2470" s="2">
        <v>1</v>
      </c>
      <c r="AO2470" s="2">
        <v>1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</row>
    <row r="2471" spans="1:46" x14ac:dyDescent="0.2">
      <c r="A2471" s="2">
        <v>1689695</v>
      </c>
      <c r="B2471" s="2">
        <v>884570</v>
      </c>
      <c r="C2471" s="7">
        <v>20.871945429974801</v>
      </c>
      <c r="D2471" s="7">
        <v>40.418760034802403</v>
      </c>
      <c r="E2471" s="19" t="s">
        <v>3062</v>
      </c>
      <c r="F2471" s="46">
        <f>INDEX(Δεδομένα!$P:$P,MATCH('2021'!E2471,Δεδομένα!$O:$O,0))</f>
        <v>76</v>
      </c>
      <c r="G2471" s="49" t="s">
        <v>3027</v>
      </c>
      <c r="H2471" s="51" t="str">
        <f>INDEX(Δεδομένα!B$1:B$51,MATCH('2021'!G2471,Δεδομένα!A$1:A$51,0))</f>
        <v>ΔΥΤΙΚΗΣ ΜΑΚΕΔΟΝΙΑΣ</v>
      </c>
      <c r="I2471" s="53">
        <f>INDEX(Δεδομένα!E$1:E$13,MATCH('2021'!H2471,Δεδομένα!D$1:D$13,0))</f>
        <v>4</v>
      </c>
      <c r="J2471" s="4">
        <v>44428</v>
      </c>
      <c r="K2471" s="3" t="s">
        <v>1842</v>
      </c>
      <c r="L2471" s="17" t="str">
        <f t="shared" si="172"/>
        <v>20/08/2021 13:32</v>
      </c>
      <c r="M2471" s="4">
        <v>44428</v>
      </c>
      <c r="N2471" s="3" t="s">
        <v>150</v>
      </c>
      <c r="O2471" s="17" t="str">
        <f t="shared" si="173"/>
        <v>20/08/2021 19:00</v>
      </c>
      <c r="P2471" s="24">
        <f t="shared" si="174"/>
        <v>0.22777777777810115</v>
      </c>
      <c r="Q2471" s="28">
        <v>0</v>
      </c>
      <c r="R2471" s="27">
        <f t="shared" si="175"/>
        <v>328.00000000046566</v>
      </c>
      <c r="S2471" s="3" t="s">
        <v>4</v>
      </c>
      <c r="T2471" s="3" t="s">
        <v>3063</v>
      </c>
      <c r="U2471" s="3" t="s">
        <v>3066</v>
      </c>
      <c r="V2471" s="3" t="s">
        <v>3077</v>
      </c>
      <c r="W2471" s="5">
        <v>0</v>
      </c>
      <c r="X2471" s="5">
        <v>10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2">
        <v>10</v>
      </c>
      <c r="AF2471" s="2">
        <v>0</v>
      </c>
      <c r="AG2471" s="2">
        <v>0</v>
      </c>
      <c r="AH2471" s="2">
        <v>0</v>
      </c>
      <c r="AI2471" s="2">
        <v>0</v>
      </c>
      <c r="AJ2471" s="2">
        <v>4</v>
      </c>
      <c r="AK2471" s="2">
        <v>0</v>
      </c>
      <c r="AL2471" s="2">
        <v>3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</row>
    <row r="2472" spans="1:46" x14ac:dyDescent="0.2">
      <c r="A2472" s="2">
        <v>1693400</v>
      </c>
      <c r="B2472" s="2">
        <v>886961</v>
      </c>
      <c r="C2472" s="7">
        <v>20.964031228153001</v>
      </c>
      <c r="D2472" s="7">
        <v>40.485071086909201</v>
      </c>
      <c r="E2472" s="19" t="s">
        <v>3062</v>
      </c>
      <c r="F2472" s="46">
        <f>INDEX(Δεδομένα!$P:$P,MATCH('2021'!E2472,Δεδομένα!$O:$O,0))</f>
        <v>76</v>
      </c>
      <c r="G2472" s="49" t="s">
        <v>3027</v>
      </c>
      <c r="H2472" s="51" t="str">
        <f>INDEX(Δεδομένα!B$1:B$51,MATCH('2021'!G2472,Δεδομένα!A$1:A$51,0))</f>
        <v>ΔΥΤΙΚΗΣ ΜΑΚΕΔΟΝΙΑΣ</v>
      </c>
      <c r="I2472" s="53">
        <f>INDEX(Δεδομένα!E$1:E$13,MATCH('2021'!H2472,Δεδομένα!D$1:D$13,0))</f>
        <v>4</v>
      </c>
      <c r="J2472" s="4">
        <v>44436</v>
      </c>
      <c r="K2472" s="3" t="s">
        <v>1030</v>
      </c>
      <c r="L2472" s="17" t="str">
        <f t="shared" si="172"/>
        <v>28/08/2021 20:16</v>
      </c>
      <c r="M2472" s="4">
        <v>44437</v>
      </c>
      <c r="N2472" s="3" t="s">
        <v>2275</v>
      </c>
      <c r="O2472" s="17" t="str">
        <f t="shared" si="173"/>
        <v>29/08/2021 00:45</v>
      </c>
      <c r="P2472" s="24">
        <f t="shared" si="174"/>
        <v>0.18680555555329192</v>
      </c>
      <c r="Q2472" s="28">
        <v>0</v>
      </c>
      <c r="R2472" s="27">
        <f t="shared" si="175"/>
        <v>268.99999999674037</v>
      </c>
      <c r="S2472" s="3" t="s">
        <v>4</v>
      </c>
      <c r="T2472" s="3" t="s">
        <v>3063</v>
      </c>
      <c r="U2472" s="3" t="s">
        <v>123</v>
      </c>
      <c r="V2472" s="3" t="s">
        <v>3078</v>
      </c>
      <c r="W2472" s="5">
        <v>0</v>
      </c>
      <c r="X2472" s="5">
        <v>5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2">
        <v>10</v>
      </c>
      <c r="AF2472" s="2">
        <v>0</v>
      </c>
      <c r="AG2472" s="2">
        <v>0</v>
      </c>
      <c r="AH2472" s="2">
        <v>0</v>
      </c>
      <c r="AI2472" s="2">
        <v>0</v>
      </c>
      <c r="AJ2472" s="2">
        <v>4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</row>
    <row r="2473" spans="1:46" x14ac:dyDescent="0.2">
      <c r="A2473" s="2">
        <v>1693597</v>
      </c>
      <c r="B2473" s="2">
        <v>888339</v>
      </c>
      <c r="C2473" s="7">
        <v>20.963902097921402</v>
      </c>
      <c r="D2473" s="7">
        <v>40.484954177828598</v>
      </c>
      <c r="E2473" s="19" t="s">
        <v>3062</v>
      </c>
      <c r="F2473" s="46">
        <f>INDEX(Δεδομένα!$P:$P,MATCH('2021'!E2473,Δεδομένα!$O:$O,0))</f>
        <v>76</v>
      </c>
      <c r="G2473" s="49" t="s">
        <v>3027</v>
      </c>
      <c r="H2473" s="51" t="str">
        <f>INDEX(Δεδομένα!B$1:B$51,MATCH('2021'!G2473,Δεδομένα!A$1:A$51,0))</f>
        <v>ΔΥΤΙΚΗΣ ΜΑΚΕΔΟΝΙΑΣ</v>
      </c>
      <c r="I2473" s="53">
        <f>INDEX(Δεδομένα!E$1:E$13,MATCH('2021'!H2473,Δεδομένα!D$1:D$13,0))</f>
        <v>4</v>
      </c>
      <c r="J2473" s="4">
        <v>44442</v>
      </c>
      <c r="K2473" s="3" t="s">
        <v>1310</v>
      </c>
      <c r="L2473" s="17" t="str">
        <f t="shared" si="172"/>
        <v>03/09/2021 12:45</v>
      </c>
      <c r="M2473" s="4">
        <v>44443</v>
      </c>
      <c r="N2473" s="3" t="s">
        <v>989</v>
      </c>
      <c r="O2473" s="17" t="str">
        <f t="shared" si="173"/>
        <v>04/09/2021 21:40</v>
      </c>
      <c r="P2473" s="29">
        <f t="shared" si="174"/>
        <v>1.3715277777810115</v>
      </c>
      <c r="Q2473" s="30">
        <f>1*24</f>
        <v>24</v>
      </c>
      <c r="R2473" s="27">
        <f t="shared" si="175"/>
        <v>1975.0000000046566</v>
      </c>
      <c r="S2473" s="3" t="s">
        <v>4</v>
      </c>
      <c r="T2473" s="3" t="s">
        <v>3063</v>
      </c>
      <c r="U2473" s="3" t="s">
        <v>123</v>
      </c>
      <c r="V2473" s="3" t="s">
        <v>3078</v>
      </c>
      <c r="W2473" s="5">
        <v>0</v>
      </c>
      <c r="X2473" s="5">
        <v>10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2">
        <v>21</v>
      </c>
      <c r="AF2473" s="2">
        <v>0</v>
      </c>
      <c r="AG2473" s="2">
        <v>0</v>
      </c>
      <c r="AH2473" s="2">
        <v>0</v>
      </c>
      <c r="AI2473" s="2">
        <v>0</v>
      </c>
      <c r="AJ2473" s="2">
        <v>9</v>
      </c>
      <c r="AK2473" s="2">
        <v>0</v>
      </c>
      <c r="AL2473" s="2">
        <v>1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</row>
    <row r="2474" spans="1:46" x14ac:dyDescent="0.2">
      <c r="A2474" s="2">
        <v>1698245</v>
      </c>
      <c r="B2474" s="2">
        <v>891718</v>
      </c>
      <c r="C2474" s="7">
        <v>20.907777778520799</v>
      </c>
      <c r="D2474" s="7">
        <v>40.470215506715498</v>
      </c>
      <c r="E2474" s="19" t="s">
        <v>3062</v>
      </c>
      <c r="F2474" s="46">
        <f>INDEX(Δεδομένα!$P:$P,MATCH('2021'!E2474,Δεδομένα!$O:$O,0))</f>
        <v>76</v>
      </c>
      <c r="G2474" s="49" t="s">
        <v>3027</v>
      </c>
      <c r="H2474" s="51" t="str">
        <f>INDEX(Δεδομένα!B$1:B$51,MATCH('2021'!G2474,Δεδομένα!A$1:A$51,0))</f>
        <v>ΔΥΤΙΚΗΣ ΜΑΚΕΔΟΝΙΑΣ</v>
      </c>
      <c r="I2474" s="53">
        <f>INDEX(Δεδομένα!E$1:E$13,MATCH('2021'!H2474,Δεδομένα!D$1:D$13,0))</f>
        <v>4</v>
      </c>
      <c r="J2474" s="4">
        <v>44455</v>
      </c>
      <c r="K2474" s="3" t="s">
        <v>385</v>
      </c>
      <c r="L2474" s="17" t="str">
        <f t="shared" si="172"/>
        <v>16/09/2021 14:00</v>
      </c>
      <c r="M2474" s="4">
        <v>44460</v>
      </c>
      <c r="N2474" s="3" t="s">
        <v>519</v>
      </c>
      <c r="O2474" s="17" t="str">
        <f t="shared" si="173"/>
        <v>21/09/2021 08:30</v>
      </c>
      <c r="P2474" s="29">
        <f t="shared" si="174"/>
        <v>4.7708333333284827</v>
      </c>
      <c r="Q2474" s="30">
        <f>4*24</f>
        <v>96</v>
      </c>
      <c r="R2474" s="27">
        <f t="shared" si="175"/>
        <v>6869.9999999930151</v>
      </c>
      <c r="S2474" s="3" t="s">
        <v>4</v>
      </c>
      <c r="T2474" s="3" t="s">
        <v>3063</v>
      </c>
      <c r="U2474" s="3" t="s">
        <v>123</v>
      </c>
      <c r="V2474" s="3" t="s">
        <v>3079</v>
      </c>
      <c r="W2474" s="5">
        <v>0</v>
      </c>
      <c r="X2474" s="5">
        <v>180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2">
        <v>52</v>
      </c>
      <c r="AF2474" s="2">
        <v>0</v>
      </c>
      <c r="AG2474" s="2">
        <v>0</v>
      </c>
      <c r="AH2474" s="2">
        <v>0</v>
      </c>
      <c r="AI2474" s="2">
        <v>0</v>
      </c>
      <c r="AJ2474" s="2">
        <v>14</v>
      </c>
      <c r="AK2474" s="2">
        <v>0</v>
      </c>
      <c r="AL2474" s="2">
        <v>1</v>
      </c>
      <c r="AM2474" s="2">
        <v>0</v>
      </c>
      <c r="AN2474" s="2">
        <v>0</v>
      </c>
      <c r="AO2474" s="2">
        <v>2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</row>
    <row r="2475" spans="1:46" x14ac:dyDescent="0.2">
      <c r="A2475" s="2">
        <v>1699847</v>
      </c>
      <c r="B2475" s="2">
        <v>895431</v>
      </c>
      <c r="C2475" s="7">
        <v>21.025363454148199</v>
      </c>
      <c r="D2475" s="7">
        <v>40.523241178124998</v>
      </c>
      <c r="E2475" s="19" t="s">
        <v>3062</v>
      </c>
      <c r="F2475" s="46">
        <f>INDEX(Δεδομένα!$P:$P,MATCH('2021'!E2475,Δεδομένα!$O:$O,0))</f>
        <v>76</v>
      </c>
      <c r="G2475" s="49" t="s">
        <v>3027</v>
      </c>
      <c r="H2475" s="51" t="str">
        <f>INDEX(Δεδομένα!B$1:B$51,MATCH('2021'!G2475,Δεδομένα!A$1:A$51,0))</f>
        <v>ΔΥΤΙΚΗΣ ΜΑΚΕΔΟΝΙΑΣ</v>
      </c>
      <c r="I2475" s="53">
        <f>INDEX(Δεδομένα!E$1:E$13,MATCH('2021'!H2475,Δεδομένα!D$1:D$13,0))</f>
        <v>4</v>
      </c>
      <c r="J2475" s="4">
        <v>44469</v>
      </c>
      <c r="K2475" s="3" t="s">
        <v>2500</v>
      </c>
      <c r="L2475" s="17" t="str">
        <f t="shared" si="172"/>
        <v>30/09/2021 14:38</v>
      </c>
      <c r="M2475" s="4">
        <v>44469</v>
      </c>
      <c r="N2475" s="3" t="s">
        <v>534</v>
      </c>
      <c r="O2475" s="17" t="str">
        <f t="shared" si="173"/>
        <v>30/09/2021 20:45</v>
      </c>
      <c r="P2475" s="24">
        <f t="shared" si="174"/>
        <v>0.25486111111240461</v>
      </c>
      <c r="Q2475" s="28">
        <v>0</v>
      </c>
      <c r="R2475" s="27">
        <f t="shared" si="175"/>
        <v>367.00000000186265</v>
      </c>
      <c r="S2475" s="3" t="s">
        <v>4</v>
      </c>
      <c r="T2475" s="3" t="s">
        <v>3063</v>
      </c>
      <c r="U2475" s="3" t="s">
        <v>123</v>
      </c>
      <c r="V2475" s="3" t="s">
        <v>3064</v>
      </c>
      <c r="W2475" s="5">
        <v>0</v>
      </c>
      <c r="X2475" s="5">
        <v>0.7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2">
        <v>5</v>
      </c>
      <c r="AF2475" s="2">
        <v>0</v>
      </c>
      <c r="AG2475" s="2">
        <v>0</v>
      </c>
      <c r="AH2475" s="2">
        <v>0</v>
      </c>
      <c r="AI2475" s="2">
        <v>0</v>
      </c>
      <c r="AJ2475" s="2">
        <v>3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</row>
    <row r="2476" spans="1:46" x14ac:dyDescent="0.2">
      <c r="A2476" s="2">
        <v>1700910</v>
      </c>
      <c r="B2476" s="2">
        <v>896492</v>
      </c>
      <c r="C2476" s="7">
        <v>20.976385578977201</v>
      </c>
      <c r="D2476" s="7">
        <v>40.487834684586403</v>
      </c>
      <c r="E2476" s="19" t="s">
        <v>3062</v>
      </c>
      <c r="F2476" s="46">
        <f>INDEX(Δεδομένα!$P:$P,MATCH('2021'!E2476,Δεδομένα!$O:$O,0))</f>
        <v>76</v>
      </c>
      <c r="G2476" s="49" t="s">
        <v>3027</v>
      </c>
      <c r="H2476" s="51" t="str">
        <f>INDEX(Δεδομένα!B$1:B$51,MATCH('2021'!G2476,Δεδομένα!A$1:A$51,0))</f>
        <v>ΔΥΤΙΚΗΣ ΜΑΚΕΔΟΝΙΑΣ</v>
      </c>
      <c r="I2476" s="53">
        <f>INDEX(Δεδομένα!E$1:E$13,MATCH('2021'!H2476,Δεδομένα!D$1:D$13,0))</f>
        <v>4</v>
      </c>
      <c r="J2476" s="4">
        <v>44473</v>
      </c>
      <c r="K2476" s="3" t="s">
        <v>555</v>
      </c>
      <c r="L2476" s="17" t="str">
        <f t="shared" si="172"/>
        <v>04/10/2021 13:30</v>
      </c>
      <c r="M2476" s="4">
        <v>44473</v>
      </c>
      <c r="N2476" s="3" t="s">
        <v>39</v>
      </c>
      <c r="O2476" s="17" t="str">
        <f t="shared" si="173"/>
        <v>04/10/2021 14:40</v>
      </c>
      <c r="P2476" s="24">
        <f t="shared" si="174"/>
        <v>4.8611111109494232E-2</v>
      </c>
      <c r="Q2476" s="28">
        <v>0</v>
      </c>
      <c r="R2476" s="27">
        <f t="shared" si="175"/>
        <v>69.999999997671694</v>
      </c>
      <c r="S2476" s="3" t="s">
        <v>4</v>
      </c>
      <c r="T2476" s="3" t="s">
        <v>3063</v>
      </c>
      <c r="U2476" s="3" t="s">
        <v>123</v>
      </c>
      <c r="V2476" s="3" t="s">
        <v>3078</v>
      </c>
      <c r="W2476" s="5">
        <v>0</v>
      </c>
      <c r="X2476" s="5">
        <v>0</v>
      </c>
      <c r="Y2476" s="5">
        <v>0</v>
      </c>
      <c r="Z2476" s="5">
        <v>0.2</v>
      </c>
      <c r="AA2476" s="5">
        <v>0</v>
      </c>
      <c r="AB2476" s="5">
        <v>0</v>
      </c>
      <c r="AC2476" s="5">
        <v>0</v>
      </c>
      <c r="AD2476" s="5">
        <v>0</v>
      </c>
      <c r="AE2476" s="2">
        <v>49</v>
      </c>
      <c r="AF2476" s="2">
        <v>0</v>
      </c>
      <c r="AG2476" s="2">
        <v>0</v>
      </c>
      <c r="AH2476" s="2">
        <v>0</v>
      </c>
      <c r="AI2476" s="2">
        <v>0</v>
      </c>
      <c r="AJ2476" s="2">
        <v>1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</row>
    <row r="2477" spans="1:46" x14ac:dyDescent="0.2">
      <c r="A2477" s="2">
        <v>1701624</v>
      </c>
      <c r="B2477" s="2">
        <v>896861</v>
      </c>
      <c r="C2477" s="7">
        <v>21.0250370152886</v>
      </c>
      <c r="D2477" s="7">
        <v>40.520696334843201</v>
      </c>
      <c r="E2477" s="19" t="s">
        <v>3062</v>
      </c>
      <c r="F2477" s="46">
        <f>INDEX(Δεδομένα!$P:$P,MATCH('2021'!E2477,Δεδομένα!$O:$O,0))</f>
        <v>76</v>
      </c>
      <c r="G2477" s="49" t="s">
        <v>3027</v>
      </c>
      <c r="H2477" s="51" t="str">
        <f>INDEX(Δεδομένα!B$1:B$51,MATCH('2021'!G2477,Δεδομένα!A$1:A$51,0))</f>
        <v>ΔΥΤΙΚΗΣ ΜΑΚΕΔΟΝΙΑΣ</v>
      </c>
      <c r="I2477" s="53">
        <f>INDEX(Δεδομένα!E$1:E$13,MATCH('2021'!H2477,Δεδομένα!D$1:D$13,0))</f>
        <v>4</v>
      </c>
      <c r="J2477" s="4">
        <v>44474</v>
      </c>
      <c r="K2477" s="3" t="s">
        <v>461</v>
      </c>
      <c r="L2477" s="17" t="str">
        <f t="shared" si="172"/>
        <v>05/10/2021 17:00</v>
      </c>
      <c r="M2477" s="4">
        <v>44475</v>
      </c>
      <c r="N2477" s="3" t="s">
        <v>299</v>
      </c>
      <c r="O2477" s="17" t="str">
        <f t="shared" si="173"/>
        <v>06/10/2021 13:10</v>
      </c>
      <c r="P2477" s="24">
        <f t="shared" si="174"/>
        <v>0.84027777777373558</v>
      </c>
      <c r="Q2477" s="28">
        <v>0</v>
      </c>
      <c r="R2477" s="27">
        <f t="shared" si="175"/>
        <v>1209.9999999941792</v>
      </c>
      <c r="S2477" s="3" t="s">
        <v>4</v>
      </c>
      <c r="T2477" s="3" t="s">
        <v>3063</v>
      </c>
      <c r="U2477" s="3" t="s">
        <v>3071</v>
      </c>
      <c r="V2477" s="3" t="s">
        <v>3080</v>
      </c>
      <c r="W2477" s="5">
        <v>5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2">
        <v>12</v>
      </c>
      <c r="AF2477" s="2">
        <v>0</v>
      </c>
      <c r="AG2477" s="2">
        <v>0</v>
      </c>
      <c r="AH2477" s="2">
        <v>0</v>
      </c>
      <c r="AI2477" s="2">
        <v>0</v>
      </c>
      <c r="AJ2477" s="2">
        <v>4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</row>
    <row r="2478" spans="1:46" x14ac:dyDescent="0.2">
      <c r="A2478" s="2">
        <v>1636484</v>
      </c>
      <c r="B2478" s="2">
        <v>823208</v>
      </c>
      <c r="D2478" s="2"/>
      <c r="E2478" s="19" t="s">
        <v>3081</v>
      </c>
      <c r="F2478" s="46">
        <f>INDEX(Δεδομένα!$P:$P,MATCH('2021'!E2478,Δεδομένα!$O:$O,0))</f>
        <v>77</v>
      </c>
      <c r="G2478" s="49" t="s">
        <v>3027</v>
      </c>
      <c r="H2478" s="51" t="str">
        <f>INDEX(Δεδομένα!B$1:B$51,MATCH('2021'!G2478,Δεδομένα!A$1:A$51,0))</f>
        <v>ΔΥΤΙΚΗΣ ΜΑΚΕΔΟΝΙΑΣ</v>
      </c>
      <c r="I2478" s="53">
        <f>INDEX(Δεδομένα!E$1:E$13,MATCH('2021'!H2478,Δεδομένα!D$1:D$13,0))</f>
        <v>4</v>
      </c>
      <c r="J2478" s="4">
        <v>44231</v>
      </c>
      <c r="K2478" s="3" t="s">
        <v>796</v>
      </c>
      <c r="L2478" s="17" t="str">
        <f t="shared" si="172"/>
        <v>04/02/2021 14:09</v>
      </c>
      <c r="M2478" s="4">
        <v>44231</v>
      </c>
      <c r="N2478" s="3" t="s">
        <v>474</v>
      </c>
      <c r="O2478" s="17" t="str">
        <f t="shared" si="173"/>
        <v>04/02/2021 16:50</v>
      </c>
      <c r="P2478" s="24">
        <f t="shared" si="174"/>
        <v>0.11180555555620231</v>
      </c>
      <c r="Q2478" s="28">
        <v>0</v>
      </c>
      <c r="R2478" s="27">
        <f t="shared" si="175"/>
        <v>161.00000000093132</v>
      </c>
      <c r="S2478" s="3" t="s">
        <v>4</v>
      </c>
      <c r="T2478" s="3" t="s">
        <v>3028</v>
      </c>
      <c r="U2478" s="3" t="s">
        <v>123</v>
      </c>
      <c r="V2478" s="3" t="s">
        <v>3039</v>
      </c>
      <c r="W2478" s="5">
        <v>0</v>
      </c>
      <c r="X2478" s="5">
        <v>0</v>
      </c>
      <c r="Y2478" s="5">
        <v>0</v>
      </c>
      <c r="Z2478" s="5">
        <v>10</v>
      </c>
      <c r="AA2478" s="5">
        <v>0</v>
      </c>
      <c r="AB2478" s="5">
        <v>0</v>
      </c>
      <c r="AC2478" s="5">
        <v>0</v>
      </c>
      <c r="AD2478" s="5">
        <v>0</v>
      </c>
      <c r="AE2478" s="2">
        <v>2</v>
      </c>
      <c r="AF2478" s="2">
        <v>0</v>
      </c>
      <c r="AG2478" s="2">
        <v>0</v>
      </c>
      <c r="AH2478" s="2">
        <v>0</v>
      </c>
      <c r="AI2478" s="2">
        <v>0</v>
      </c>
      <c r="AJ2478" s="2">
        <v>1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 t="s">
        <v>4</v>
      </c>
      <c r="AT2478" s="2" t="s">
        <v>4</v>
      </c>
    </row>
    <row r="2479" spans="1:46" x14ac:dyDescent="0.2">
      <c r="A2479" s="2">
        <v>1640523</v>
      </c>
      <c r="B2479" s="2">
        <v>832157</v>
      </c>
      <c r="C2479" s="7">
        <v>21.243266165421399</v>
      </c>
      <c r="D2479" s="7">
        <v>40.436674530915099</v>
      </c>
      <c r="E2479" s="19" t="s">
        <v>3081</v>
      </c>
      <c r="F2479" s="46">
        <f>INDEX(Δεδομένα!$P:$P,MATCH('2021'!E2479,Δεδομένα!$O:$O,0))</f>
        <v>77</v>
      </c>
      <c r="G2479" s="49" t="s">
        <v>3027</v>
      </c>
      <c r="H2479" s="51" t="str">
        <f>INDEX(Δεδομένα!B$1:B$51,MATCH('2021'!G2479,Δεδομένα!A$1:A$51,0))</f>
        <v>ΔΥΤΙΚΗΣ ΜΑΚΕΔΟΝΙΑΣ</v>
      </c>
      <c r="I2479" s="53">
        <f>INDEX(Δεδομένα!E$1:E$13,MATCH('2021'!H2479,Δεδομένα!D$1:D$13,0))</f>
        <v>4</v>
      </c>
      <c r="J2479" s="4">
        <v>44250</v>
      </c>
      <c r="K2479" s="3" t="s">
        <v>150</v>
      </c>
      <c r="L2479" s="17" t="str">
        <f t="shared" si="172"/>
        <v>23/02/2021 19:00</v>
      </c>
      <c r="M2479" s="4">
        <v>44250</v>
      </c>
      <c r="N2479" s="3" t="s">
        <v>147</v>
      </c>
      <c r="O2479" s="17" t="str">
        <f t="shared" si="173"/>
        <v>23/02/2021 20:00</v>
      </c>
      <c r="P2479" s="24">
        <f t="shared" si="174"/>
        <v>4.1666666671517305E-2</v>
      </c>
      <c r="Q2479" s="28">
        <v>0</v>
      </c>
      <c r="R2479" s="27">
        <f t="shared" si="175"/>
        <v>60.000000006984919</v>
      </c>
      <c r="S2479" s="3" t="s">
        <v>4</v>
      </c>
      <c r="T2479" s="3" t="s">
        <v>3082</v>
      </c>
      <c r="U2479" s="3" t="s">
        <v>123</v>
      </c>
      <c r="V2479" s="3" t="s">
        <v>3083</v>
      </c>
      <c r="W2479" s="5">
        <v>0</v>
      </c>
      <c r="X2479" s="5">
        <v>0</v>
      </c>
      <c r="Y2479" s="5">
        <v>0</v>
      </c>
      <c r="Z2479" s="5">
        <v>0.01</v>
      </c>
      <c r="AA2479" s="5">
        <v>0</v>
      </c>
      <c r="AB2479" s="5">
        <v>0</v>
      </c>
      <c r="AC2479" s="5">
        <v>0</v>
      </c>
      <c r="AD2479" s="5">
        <v>0</v>
      </c>
      <c r="AE2479" s="2">
        <v>2</v>
      </c>
      <c r="AF2479" s="2">
        <v>0</v>
      </c>
      <c r="AG2479" s="2">
        <v>0</v>
      </c>
      <c r="AH2479" s="2">
        <v>0</v>
      </c>
      <c r="AI2479" s="2">
        <v>0</v>
      </c>
      <c r="AJ2479" s="2">
        <v>1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 t="s">
        <v>4</v>
      </c>
      <c r="AT2479" s="2" t="s">
        <v>4</v>
      </c>
    </row>
    <row r="2480" spans="1:46" x14ac:dyDescent="0.2">
      <c r="A2480" s="2">
        <v>1642363</v>
      </c>
      <c r="B2480" s="2">
        <v>834074</v>
      </c>
      <c r="C2480" s="7">
        <v>21.2150529666396</v>
      </c>
      <c r="D2480" s="7">
        <v>40.4496656487865</v>
      </c>
      <c r="E2480" s="19" t="s">
        <v>3081</v>
      </c>
      <c r="F2480" s="46">
        <f>INDEX(Δεδομένα!$P:$P,MATCH('2021'!E2480,Δεδομένα!$O:$O,0))</f>
        <v>77</v>
      </c>
      <c r="G2480" s="49" t="s">
        <v>3027</v>
      </c>
      <c r="H2480" s="51" t="str">
        <f>INDEX(Δεδομένα!B$1:B$51,MATCH('2021'!G2480,Δεδομένα!A$1:A$51,0))</f>
        <v>ΔΥΤΙΚΗΣ ΜΑΚΕΔΟΝΙΑΣ</v>
      </c>
      <c r="I2480" s="53">
        <f>INDEX(Δεδομένα!E$1:E$13,MATCH('2021'!H2480,Δεδομένα!D$1:D$13,0))</f>
        <v>4</v>
      </c>
      <c r="J2480" s="4">
        <v>44257</v>
      </c>
      <c r="K2480" s="3" t="s">
        <v>345</v>
      </c>
      <c r="L2480" s="17" t="str">
        <f t="shared" si="172"/>
        <v>02/03/2021 12:10</v>
      </c>
      <c r="M2480" s="4">
        <v>44257</v>
      </c>
      <c r="N2480" s="3" t="s">
        <v>436</v>
      </c>
      <c r="O2480" s="17" t="str">
        <f t="shared" si="173"/>
        <v>02/03/2021 12:58</v>
      </c>
      <c r="P2480" s="24">
        <f t="shared" si="174"/>
        <v>3.3333333332848269E-2</v>
      </c>
      <c r="Q2480" s="28">
        <v>0</v>
      </c>
      <c r="R2480" s="27">
        <f t="shared" si="175"/>
        <v>47.999999999301508</v>
      </c>
      <c r="S2480" s="3" t="s">
        <v>4</v>
      </c>
      <c r="T2480" s="3" t="s">
        <v>3082</v>
      </c>
      <c r="U2480" s="3" t="s">
        <v>123</v>
      </c>
      <c r="V2480" s="3" t="s">
        <v>3084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0.1</v>
      </c>
      <c r="AC2480" s="5">
        <v>0</v>
      </c>
      <c r="AD2480" s="5">
        <v>0</v>
      </c>
      <c r="AE2480" s="2">
        <v>2</v>
      </c>
      <c r="AF2480" s="2">
        <v>0</v>
      </c>
      <c r="AG2480" s="2">
        <v>0</v>
      </c>
      <c r="AH2480" s="2">
        <v>0</v>
      </c>
      <c r="AI2480" s="2">
        <v>0</v>
      </c>
      <c r="AJ2480" s="2">
        <v>1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 t="s">
        <v>4</v>
      </c>
      <c r="AT2480" s="2" t="s">
        <v>4</v>
      </c>
    </row>
    <row r="2481" spans="1:46" x14ac:dyDescent="0.2">
      <c r="A2481" s="2">
        <v>1642367</v>
      </c>
      <c r="B2481" s="2">
        <v>834178</v>
      </c>
      <c r="C2481" s="7">
        <v>21.202152659628201</v>
      </c>
      <c r="D2481" s="7">
        <v>40.450972102778699</v>
      </c>
      <c r="E2481" s="19" t="s">
        <v>3081</v>
      </c>
      <c r="F2481" s="46">
        <f>INDEX(Δεδομένα!$P:$P,MATCH('2021'!E2481,Δεδομένα!$O:$O,0))</f>
        <v>77</v>
      </c>
      <c r="G2481" s="49" t="s">
        <v>3027</v>
      </c>
      <c r="H2481" s="51" t="str">
        <f>INDEX(Δεδομένα!B$1:B$51,MATCH('2021'!G2481,Δεδομένα!A$1:A$51,0))</f>
        <v>ΔΥΤΙΚΗΣ ΜΑΚΕΔΟΝΙΑΣ</v>
      </c>
      <c r="I2481" s="53">
        <f>INDEX(Δεδομένα!E$1:E$13,MATCH('2021'!H2481,Δεδομένα!D$1:D$13,0))</f>
        <v>4</v>
      </c>
      <c r="J2481" s="4">
        <v>44257</v>
      </c>
      <c r="K2481" s="3" t="s">
        <v>510</v>
      </c>
      <c r="L2481" s="17" t="str">
        <f t="shared" si="172"/>
        <v>02/03/2021 17:20</v>
      </c>
      <c r="M2481" s="4">
        <v>44257</v>
      </c>
      <c r="N2481" s="3" t="s">
        <v>102</v>
      </c>
      <c r="O2481" s="17" t="str">
        <f t="shared" si="173"/>
        <v>02/03/2021 18:35</v>
      </c>
      <c r="P2481" s="24">
        <f t="shared" si="174"/>
        <v>5.2083333335758653E-2</v>
      </c>
      <c r="Q2481" s="28">
        <v>0</v>
      </c>
      <c r="R2481" s="27">
        <f t="shared" si="175"/>
        <v>75.00000000349246</v>
      </c>
      <c r="S2481" s="3" t="s">
        <v>4</v>
      </c>
      <c r="T2481" s="3" t="s">
        <v>3082</v>
      </c>
      <c r="U2481" s="3" t="s">
        <v>123</v>
      </c>
      <c r="V2481" s="3" t="s">
        <v>3084</v>
      </c>
      <c r="W2481" s="5">
        <v>0</v>
      </c>
      <c r="X2481" s="5">
        <v>0</v>
      </c>
      <c r="Y2481" s="5">
        <v>0</v>
      </c>
      <c r="Z2481" s="5">
        <v>0.2</v>
      </c>
      <c r="AA2481" s="5">
        <v>0</v>
      </c>
      <c r="AB2481" s="5">
        <v>0</v>
      </c>
      <c r="AC2481" s="5">
        <v>0</v>
      </c>
      <c r="AD2481" s="5">
        <v>0</v>
      </c>
      <c r="AE2481" s="2">
        <v>4</v>
      </c>
      <c r="AF2481" s="2">
        <v>0</v>
      </c>
      <c r="AG2481" s="2">
        <v>0</v>
      </c>
      <c r="AH2481" s="2">
        <v>0</v>
      </c>
      <c r="AI2481" s="2">
        <v>0</v>
      </c>
      <c r="AJ2481" s="2">
        <v>2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 t="s">
        <v>4</v>
      </c>
      <c r="AT2481" s="2" t="s">
        <v>4</v>
      </c>
    </row>
    <row r="2482" spans="1:46" x14ac:dyDescent="0.2">
      <c r="A2482" s="2">
        <v>1644050</v>
      </c>
      <c r="B2482" s="2">
        <v>834899</v>
      </c>
      <c r="C2482" s="7">
        <v>21.3237364234413</v>
      </c>
      <c r="D2482" s="7">
        <v>40.429580113787999</v>
      </c>
      <c r="E2482" s="19" t="s">
        <v>3081</v>
      </c>
      <c r="F2482" s="46">
        <f>INDEX(Δεδομένα!$P:$P,MATCH('2021'!E2482,Δεδομένα!$O:$O,0))</f>
        <v>77</v>
      </c>
      <c r="G2482" s="49" t="s">
        <v>3027</v>
      </c>
      <c r="H2482" s="51" t="str">
        <f>INDEX(Δεδομένα!B$1:B$51,MATCH('2021'!G2482,Δεδομένα!A$1:A$51,0))</f>
        <v>ΔΥΤΙΚΗΣ ΜΑΚΕΔΟΝΙΑΣ</v>
      </c>
      <c r="I2482" s="53">
        <f>INDEX(Δεδομένα!E$1:E$13,MATCH('2021'!H2482,Δεδομένα!D$1:D$13,0))</f>
        <v>4</v>
      </c>
      <c r="J2482" s="4">
        <v>44259</v>
      </c>
      <c r="K2482" s="3" t="s">
        <v>1431</v>
      </c>
      <c r="L2482" s="17" t="str">
        <f t="shared" si="172"/>
        <v>04/03/2021 19:09</v>
      </c>
      <c r="M2482" s="4">
        <v>44259</v>
      </c>
      <c r="N2482" s="3" t="s">
        <v>1601</v>
      </c>
      <c r="O2482" s="17" t="str">
        <f t="shared" si="173"/>
        <v>04/03/2021 20:35</v>
      </c>
      <c r="P2482" s="24">
        <f t="shared" si="174"/>
        <v>5.9722222220443655E-2</v>
      </c>
      <c r="Q2482" s="28">
        <v>0</v>
      </c>
      <c r="R2482" s="27">
        <f t="shared" si="175"/>
        <v>85.999999997438863</v>
      </c>
      <c r="S2482" s="3" t="s">
        <v>4</v>
      </c>
      <c r="T2482" s="3" t="s">
        <v>3082</v>
      </c>
      <c r="U2482" s="3" t="s">
        <v>3085</v>
      </c>
      <c r="V2482" s="3" t="s">
        <v>3086</v>
      </c>
      <c r="W2482" s="5">
        <v>0</v>
      </c>
      <c r="X2482" s="5">
        <v>0.2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2">
        <v>2</v>
      </c>
      <c r="AF2482" s="2">
        <v>0</v>
      </c>
      <c r="AG2482" s="2">
        <v>0</v>
      </c>
      <c r="AH2482" s="2">
        <v>0</v>
      </c>
      <c r="AI2482" s="2">
        <v>0</v>
      </c>
      <c r="AJ2482" s="2">
        <v>1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 t="s">
        <v>4</v>
      </c>
      <c r="AT2482" s="2" t="s">
        <v>4</v>
      </c>
    </row>
    <row r="2483" spans="1:46" x14ac:dyDescent="0.2">
      <c r="A2483" s="2">
        <v>1644022</v>
      </c>
      <c r="B2483" s="2">
        <v>835163</v>
      </c>
      <c r="C2483" s="7">
        <v>21.254547422376199</v>
      </c>
      <c r="D2483" s="7">
        <v>40.408963227544398</v>
      </c>
      <c r="E2483" s="19" t="s">
        <v>3081</v>
      </c>
      <c r="F2483" s="46">
        <f>INDEX(Δεδομένα!$P:$P,MATCH('2021'!E2483,Δεδομένα!$O:$O,0))</f>
        <v>77</v>
      </c>
      <c r="G2483" s="49" t="s">
        <v>3027</v>
      </c>
      <c r="H2483" s="51" t="str">
        <f>INDEX(Δεδομένα!B$1:B$51,MATCH('2021'!G2483,Δεδομένα!A$1:A$51,0))</f>
        <v>ΔΥΤΙΚΗΣ ΜΑΚΕΔΟΝΙΑΣ</v>
      </c>
      <c r="I2483" s="53">
        <f>INDEX(Δεδομένα!E$1:E$13,MATCH('2021'!H2483,Δεδομένα!D$1:D$13,0))</f>
        <v>4</v>
      </c>
      <c r="J2483" s="4">
        <v>44260</v>
      </c>
      <c r="K2483" s="3" t="s">
        <v>266</v>
      </c>
      <c r="L2483" s="17" t="str">
        <f t="shared" si="172"/>
        <v>05/03/2021 14:24</v>
      </c>
      <c r="M2483" s="4">
        <v>44260</v>
      </c>
      <c r="N2483" s="3" t="s">
        <v>1018</v>
      </c>
      <c r="O2483" s="17" t="str">
        <f t="shared" si="173"/>
        <v>05/03/2021 15:35</v>
      </c>
      <c r="P2483" s="24">
        <f t="shared" si="174"/>
        <v>4.9305555556202307E-2</v>
      </c>
      <c r="Q2483" s="28">
        <v>0</v>
      </c>
      <c r="R2483" s="27">
        <f t="shared" si="175"/>
        <v>71.000000000931323</v>
      </c>
      <c r="S2483" s="3" t="s">
        <v>4</v>
      </c>
      <c r="T2483" s="3" t="s">
        <v>3082</v>
      </c>
      <c r="U2483" s="3" t="s">
        <v>3087</v>
      </c>
      <c r="V2483" s="3" t="s">
        <v>3088</v>
      </c>
      <c r="W2483" s="5">
        <v>0</v>
      </c>
      <c r="X2483" s="5">
        <v>0.5</v>
      </c>
      <c r="Y2483" s="5">
        <v>0</v>
      </c>
      <c r="Z2483" s="5">
        <v>0</v>
      </c>
      <c r="AA2483" s="5">
        <v>0</v>
      </c>
      <c r="AB2483" s="5">
        <v>3</v>
      </c>
      <c r="AC2483" s="5">
        <v>0</v>
      </c>
      <c r="AD2483" s="5">
        <v>0</v>
      </c>
      <c r="AE2483" s="2">
        <v>2</v>
      </c>
      <c r="AF2483" s="2">
        <v>0</v>
      </c>
      <c r="AG2483" s="2">
        <v>0</v>
      </c>
      <c r="AH2483" s="2">
        <v>0</v>
      </c>
      <c r="AI2483" s="2">
        <v>0</v>
      </c>
      <c r="AJ2483" s="2">
        <v>2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 t="s">
        <v>4</v>
      </c>
      <c r="AT2483" s="2" t="s">
        <v>4</v>
      </c>
    </row>
    <row r="2484" spans="1:46" x14ac:dyDescent="0.2">
      <c r="A2484" s="2">
        <v>1648434</v>
      </c>
      <c r="B2484" s="2">
        <v>837616</v>
      </c>
      <c r="C2484" s="7">
        <v>21.320286629403</v>
      </c>
      <c r="D2484" s="7">
        <v>40.462514306831899</v>
      </c>
      <c r="E2484" s="19" t="s">
        <v>3081</v>
      </c>
      <c r="F2484" s="46">
        <f>INDEX(Δεδομένα!$P:$P,MATCH('2021'!E2484,Δεδομένα!$O:$O,0))</f>
        <v>77</v>
      </c>
      <c r="G2484" s="49" t="s">
        <v>3027</v>
      </c>
      <c r="H2484" s="51" t="str">
        <f>INDEX(Δεδομένα!B$1:B$51,MATCH('2021'!G2484,Δεδομένα!A$1:A$51,0))</f>
        <v>ΔΥΤΙΚΗΣ ΜΑΚΕΔΟΝΙΑΣ</v>
      </c>
      <c r="I2484" s="53">
        <f>INDEX(Δεδομένα!E$1:E$13,MATCH('2021'!H2484,Δεδομένα!D$1:D$13,0))</f>
        <v>4</v>
      </c>
      <c r="J2484" s="4">
        <v>44269</v>
      </c>
      <c r="K2484" s="3" t="s">
        <v>267</v>
      </c>
      <c r="L2484" s="17" t="str">
        <f t="shared" si="172"/>
        <v>14/03/2021 17:30</v>
      </c>
      <c r="M2484" s="4">
        <v>44269</v>
      </c>
      <c r="N2484" s="3" t="s">
        <v>458</v>
      </c>
      <c r="O2484" s="17" t="str">
        <f t="shared" si="173"/>
        <v>14/03/2021 19:50</v>
      </c>
      <c r="P2484" s="24">
        <f t="shared" si="174"/>
        <v>9.7222222226264421E-2</v>
      </c>
      <c r="Q2484" s="28">
        <v>0</v>
      </c>
      <c r="R2484" s="27">
        <f t="shared" si="175"/>
        <v>140.00000000582077</v>
      </c>
      <c r="S2484" s="3" t="s">
        <v>4</v>
      </c>
      <c r="T2484" s="3" t="s">
        <v>3082</v>
      </c>
      <c r="U2484" s="3" t="s">
        <v>123</v>
      </c>
      <c r="V2484" s="3" t="s">
        <v>3089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2</v>
      </c>
      <c r="AC2484" s="5">
        <v>0</v>
      </c>
      <c r="AD2484" s="5">
        <v>0</v>
      </c>
      <c r="AE2484" s="2">
        <v>2</v>
      </c>
      <c r="AF2484" s="2">
        <v>0</v>
      </c>
      <c r="AG2484" s="2">
        <v>0</v>
      </c>
      <c r="AH2484" s="2">
        <v>0</v>
      </c>
      <c r="AI2484" s="2">
        <v>0</v>
      </c>
      <c r="AJ2484" s="2">
        <v>1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 t="s">
        <v>4</v>
      </c>
      <c r="AT2484" s="2" t="s">
        <v>4</v>
      </c>
    </row>
    <row r="2485" spans="1:46" x14ac:dyDescent="0.2">
      <c r="A2485" s="2">
        <v>1651481</v>
      </c>
      <c r="B2485" s="2">
        <v>841522</v>
      </c>
      <c r="C2485" s="7">
        <v>21.157300138238998</v>
      </c>
      <c r="D2485" s="7">
        <v>40.400053970238702</v>
      </c>
      <c r="E2485" s="19" t="s">
        <v>3081</v>
      </c>
      <c r="F2485" s="46">
        <f>INDEX(Δεδομένα!$P:$P,MATCH('2021'!E2485,Δεδομένα!$O:$O,0))</f>
        <v>77</v>
      </c>
      <c r="G2485" s="49" t="s">
        <v>3027</v>
      </c>
      <c r="H2485" s="51" t="str">
        <f>INDEX(Δεδομένα!B$1:B$51,MATCH('2021'!G2485,Δεδομένα!A$1:A$51,0))</f>
        <v>ΔΥΤΙΚΗΣ ΜΑΚΕΔΟΝΙΑΣ</v>
      </c>
      <c r="I2485" s="53">
        <f>INDEX(Δεδομένα!E$1:E$13,MATCH('2021'!H2485,Δεδομένα!D$1:D$13,0))</f>
        <v>4</v>
      </c>
      <c r="J2485" s="4">
        <v>44285</v>
      </c>
      <c r="K2485" s="3" t="s">
        <v>157</v>
      </c>
      <c r="L2485" s="17" t="str">
        <f t="shared" si="172"/>
        <v>30/03/2021 13:55</v>
      </c>
      <c r="M2485" s="4">
        <v>44285</v>
      </c>
      <c r="N2485" s="3" t="s">
        <v>161</v>
      </c>
      <c r="O2485" s="17" t="str">
        <f t="shared" si="173"/>
        <v>30/03/2021 15:00</v>
      </c>
      <c r="P2485" s="24">
        <f t="shared" si="174"/>
        <v>4.5138888890505768E-2</v>
      </c>
      <c r="Q2485" s="28">
        <v>0</v>
      </c>
      <c r="R2485" s="27">
        <f t="shared" si="175"/>
        <v>65.000000002328306</v>
      </c>
      <c r="S2485" s="3" t="s">
        <v>4</v>
      </c>
      <c r="T2485" s="3" t="s">
        <v>3082</v>
      </c>
      <c r="U2485" s="3" t="s">
        <v>3090</v>
      </c>
      <c r="V2485" s="3" t="s">
        <v>3091</v>
      </c>
      <c r="W2485" s="5">
        <v>0</v>
      </c>
      <c r="X2485" s="5">
        <v>1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2">
        <v>3</v>
      </c>
      <c r="AF2485" s="2">
        <v>0</v>
      </c>
      <c r="AG2485" s="2">
        <v>0</v>
      </c>
      <c r="AH2485" s="2">
        <v>0</v>
      </c>
      <c r="AI2485" s="2">
        <v>0</v>
      </c>
      <c r="AJ2485" s="2">
        <v>1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 t="s">
        <v>4</v>
      </c>
      <c r="AT2485" s="2" t="s">
        <v>4</v>
      </c>
    </row>
    <row r="2486" spans="1:46" x14ac:dyDescent="0.2">
      <c r="A2486" s="2">
        <v>1651474</v>
      </c>
      <c r="B2486" s="2">
        <v>841524</v>
      </c>
      <c r="C2486" s="7">
        <v>21.272949750187099</v>
      </c>
      <c r="D2486" s="7">
        <v>40.435573018388602</v>
      </c>
      <c r="E2486" s="19" t="s">
        <v>3081</v>
      </c>
      <c r="F2486" s="46">
        <f>INDEX(Δεδομένα!$P:$P,MATCH('2021'!E2486,Δεδομένα!$O:$O,0))</f>
        <v>77</v>
      </c>
      <c r="G2486" s="49" t="s">
        <v>3027</v>
      </c>
      <c r="H2486" s="51" t="str">
        <f>INDEX(Δεδομένα!B$1:B$51,MATCH('2021'!G2486,Δεδομένα!A$1:A$51,0))</f>
        <v>ΔΥΤΙΚΗΣ ΜΑΚΕΔΟΝΙΑΣ</v>
      </c>
      <c r="I2486" s="53">
        <f>INDEX(Δεδομένα!E$1:E$13,MATCH('2021'!H2486,Δεδομένα!D$1:D$13,0))</f>
        <v>4</v>
      </c>
      <c r="J2486" s="4">
        <v>44285</v>
      </c>
      <c r="K2486" s="3" t="s">
        <v>537</v>
      </c>
      <c r="L2486" s="17" t="str">
        <f t="shared" si="172"/>
        <v>30/03/2021 14:02</v>
      </c>
      <c r="M2486" s="4">
        <v>44285</v>
      </c>
      <c r="N2486" s="3" t="s">
        <v>650</v>
      </c>
      <c r="O2486" s="17" t="str">
        <f t="shared" si="173"/>
        <v>30/03/2021 14:43</v>
      </c>
      <c r="P2486" s="24">
        <f t="shared" si="174"/>
        <v>2.8472222220443655E-2</v>
      </c>
      <c r="Q2486" s="28">
        <v>0</v>
      </c>
      <c r="R2486" s="27">
        <f t="shared" si="175"/>
        <v>40.999999997438863</v>
      </c>
      <c r="S2486" s="3" t="s">
        <v>4</v>
      </c>
      <c r="T2486" s="3" t="s">
        <v>3082</v>
      </c>
      <c r="U2486" s="3" t="s">
        <v>3092</v>
      </c>
      <c r="V2486" s="3" t="s">
        <v>3093</v>
      </c>
      <c r="W2486" s="5">
        <v>0</v>
      </c>
      <c r="X2486" s="5">
        <v>0</v>
      </c>
      <c r="Y2486" s="5">
        <v>0</v>
      </c>
      <c r="Z2486" s="5">
        <v>0.04</v>
      </c>
      <c r="AA2486" s="5">
        <v>0</v>
      </c>
      <c r="AB2486" s="5">
        <v>0</v>
      </c>
      <c r="AC2486" s="5">
        <v>0</v>
      </c>
      <c r="AD2486" s="5">
        <v>0</v>
      </c>
      <c r="AE2486" s="2">
        <v>2</v>
      </c>
      <c r="AF2486" s="2">
        <v>0</v>
      </c>
      <c r="AG2486" s="2">
        <v>0</v>
      </c>
      <c r="AH2486" s="2">
        <v>0</v>
      </c>
      <c r="AI2486" s="2">
        <v>0</v>
      </c>
      <c r="AJ2486" s="2">
        <v>1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 t="s">
        <v>4</v>
      </c>
      <c r="AT2486" s="2" t="s">
        <v>4</v>
      </c>
    </row>
    <row r="2487" spans="1:46" x14ac:dyDescent="0.2">
      <c r="A2487" s="2">
        <v>1651511</v>
      </c>
      <c r="B2487" s="2">
        <v>841877</v>
      </c>
      <c r="C2487" s="7">
        <v>21.190329894413001</v>
      </c>
      <c r="D2487" s="7">
        <v>40.439458364373102</v>
      </c>
      <c r="E2487" s="19" t="s">
        <v>3081</v>
      </c>
      <c r="F2487" s="46">
        <f>INDEX(Δεδομένα!$P:$P,MATCH('2021'!E2487,Δεδομένα!$O:$O,0))</f>
        <v>77</v>
      </c>
      <c r="G2487" s="49" t="s">
        <v>3027</v>
      </c>
      <c r="H2487" s="51" t="str">
        <f>INDEX(Δεδομένα!B$1:B$51,MATCH('2021'!G2487,Δεδομένα!A$1:A$51,0))</f>
        <v>ΔΥΤΙΚΗΣ ΜΑΚΕΔΟΝΙΑΣ</v>
      </c>
      <c r="I2487" s="53">
        <f>INDEX(Δεδομένα!E$1:E$13,MATCH('2021'!H2487,Δεδομένα!D$1:D$13,0))</f>
        <v>4</v>
      </c>
      <c r="J2487" s="4">
        <v>44286</v>
      </c>
      <c r="K2487" s="3" t="s">
        <v>648</v>
      </c>
      <c r="L2487" s="17" t="str">
        <f t="shared" si="172"/>
        <v>31/03/2021 18:26</v>
      </c>
      <c r="M2487" s="4">
        <v>44286</v>
      </c>
      <c r="N2487" s="3" t="s">
        <v>255</v>
      </c>
      <c r="O2487" s="17" t="str">
        <f t="shared" si="173"/>
        <v>31/03/2021 19:40</v>
      </c>
      <c r="P2487" s="24">
        <f t="shared" si="174"/>
        <v>5.1388888889050577E-2</v>
      </c>
      <c r="Q2487" s="28">
        <v>0</v>
      </c>
      <c r="R2487" s="27">
        <f t="shared" si="175"/>
        <v>74.000000000232831</v>
      </c>
      <c r="S2487" s="3" t="s">
        <v>4</v>
      </c>
      <c r="T2487" s="3" t="s">
        <v>3082</v>
      </c>
      <c r="U2487" s="3" t="s">
        <v>123</v>
      </c>
      <c r="V2487" s="3" t="s">
        <v>3034</v>
      </c>
      <c r="W2487" s="5">
        <v>0</v>
      </c>
      <c r="X2487" s="5">
        <v>0</v>
      </c>
      <c r="Y2487" s="5">
        <v>0</v>
      </c>
      <c r="Z2487" s="5">
        <v>0.1</v>
      </c>
      <c r="AA2487" s="5">
        <v>0</v>
      </c>
      <c r="AB2487" s="5">
        <v>0</v>
      </c>
      <c r="AC2487" s="5">
        <v>0</v>
      </c>
      <c r="AD2487" s="5">
        <v>0</v>
      </c>
      <c r="AE2487" s="2">
        <v>2</v>
      </c>
      <c r="AF2487" s="2">
        <v>0</v>
      </c>
      <c r="AG2487" s="2">
        <v>0</v>
      </c>
      <c r="AH2487" s="2">
        <v>0</v>
      </c>
      <c r="AI2487" s="2">
        <v>0</v>
      </c>
      <c r="AJ2487" s="2">
        <v>1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 t="s">
        <v>4</v>
      </c>
      <c r="AT2487" s="2" t="s">
        <v>4</v>
      </c>
    </row>
    <row r="2488" spans="1:46" x14ac:dyDescent="0.2">
      <c r="A2488" s="2">
        <v>1651837</v>
      </c>
      <c r="B2488" s="2">
        <v>842121</v>
      </c>
      <c r="C2488" s="7">
        <v>21.317820428942699</v>
      </c>
      <c r="D2488" s="7">
        <v>40.408062736363803</v>
      </c>
      <c r="E2488" s="19" t="s">
        <v>3081</v>
      </c>
      <c r="F2488" s="46">
        <f>INDEX(Δεδομένα!$P:$P,MATCH('2021'!E2488,Δεδομένα!$O:$O,0))</f>
        <v>77</v>
      </c>
      <c r="G2488" s="49" t="s">
        <v>3027</v>
      </c>
      <c r="H2488" s="51" t="str">
        <f>INDEX(Δεδομένα!B$1:B$51,MATCH('2021'!G2488,Δεδομένα!A$1:A$51,0))</f>
        <v>ΔΥΤΙΚΗΣ ΜΑΚΕΔΟΝΙΑΣ</v>
      </c>
      <c r="I2488" s="53">
        <f>INDEX(Δεδομένα!E$1:E$13,MATCH('2021'!H2488,Δεδομένα!D$1:D$13,0))</f>
        <v>4</v>
      </c>
      <c r="J2488" s="4">
        <v>44287</v>
      </c>
      <c r="K2488" s="3" t="s">
        <v>478</v>
      </c>
      <c r="L2488" s="17" t="str">
        <f t="shared" si="172"/>
        <v>01/04/2021 16:57</v>
      </c>
      <c r="M2488" s="4">
        <v>44287</v>
      </c>
      <c r="N2488" s="3" t="s">
        <v>712</v>
      </c>
      <c r="O2488" s="17" t="str">
        <f t="shared" si="173"/>
        <v>01/04/2021 18:30</v>
      </c>
      <c r="P2488" s="24">
        <f t="shared" si="174"/>
        <v>6.4583333332848269E-2</v>
      </c>
      <c r="Q2488" s="28">
        <v>0</v>
      </c>
      <c r="R2488" s="27">
        <f t="shared" si="175"/>
        <v>92.999999999301508</v>
      </c>
      <c r="S2488" s="3" t="s">
        <v>4</v>
      </c>
      <c r="T2488" s="3" t="s">
        <v>3082</v>
      </c>
      <c r="U2488" s="3" t="s">
        <v>3094</v>
      </c>
      <c r="V2488" s="3" t="s">
        <v>3095</v>
      </c>
      <c r="W2488" s="5">
        <v>0</v>
      </c>
      <c r="X2488" s="5">
        <v>0.1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2">
        <v>2</v>
      </c>
      <c r="AF2488" s="2">
        <v>0</v>
      </c>
      <c r="AG2488" s="2">
        <v>0</v>
      </c>
      <c r="AH2488" s="2">
        <v>0</v>
      </c>
      <c r="AI2488" s="2">
        <v>0</v>
      </c>
      <c r="AJ2488" s="2">
        <v>1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 t="s">
        <v>4</v>
      </c>
      <c r="AT2488" s="2" t="s">
        <v>4</v>
      </c>
    </row>
    <row r="2489" spans="1:46" x14ac:dyDescent="0.2">
      <c r="A2489" s="2">
        <v>1652056</v>
      </c>
      <c r="B2489" s="2">
        <v>842517</v>
      </c>
      <c r="C2489" s="7">
        <v>21.269664726770301</v>
      </c>
      <c r="D2489" s="7">
        <v>40.413367650730201</v>
      </c>
      <c r="E2489" s="19" t="s">
        <v>3081</v>
      </c>
      <c r="F2489" s="46">
        <f>INDEX(Δεδομένα!$P:$P,MATCH('2021'!E2489,Δεδομένα!$O:$O,0))</f>
        <v>77</v>
      </c>
      <c r="G2489" s="49" t="s">
        <v>3027</v>
      </c>
      <c r="H2489" s="51" t="str">
        <f>INDEX(Δεδομένα!B$1:B$51,MATCH('2021'!G2489,Δεδομένα!A$1:A$51,0))</f>
        <v>ΔΥΤΙΚΗΣ ΜΑΚΕΔΟΝΙΑΣ</v>
      </c>
      <c r="I2489" s="53">
        <f>INDEX(Δεδομένα!E$1:E$13,MATCH('2021'!H2489,Δεδομένα!D$1:D$13,0))</f>
        <v>4</v>
      </c>
      <c r="J2489" s="4">
        <v>44289</v>
      </c>
      <c r="K2489" s="3" t="s">
        <v>1723</v>
      </c>
      <c r="L2489" s="17" t="str">
        <f t="shared" si="172"/>
        <v>03/04/2021 11:34</v>
      </c>
      <c r="M2489" s="4">
        <v>44289</v>
      </c>
      <c r="N2489" s="3" t="s">
        <v>555</v>
      </c>
      <c r="O2489" s="17" t="str">
        <f t="shared" si="173"/>
        <v>03/04/2021 13:30</v>
      </c>
      <c r="P2489" s="24">
        <f t="shared" si="174"/>
        <v>8.0555555556202307E-2</v>
      </c>
      <c r="Q2489" s="28">
        <v>0</v>
      </c>
      <c r="R2489" s="27">
        <f t="shared" si="175"/>
        <v>116.00000000093132</v>
      </c>
      <c r="S2489" s="3" t="s">
        <v>4</v>
      </c>
      <c r="T2489" s="3" t="s">
        <v>3082</v>
      </c>
      <c r="U2489" s="3" t="s">
        <v>3092</v>
      </c>
      <c r="V2489" s="3" t="s">
        <v>3093</v>
      </c>
      <c r="W2489" s="5">
        <v>0</v>
      </c>
      <c r="X2489" s="5">
        <v>0</v>
      </c>
      <c r="Y2489" s="5">
        <v>0</v>
      </c>
      <c r="Z2489" s="5">
        <v>10</v>
      </c>
      <c r="AA2489" s="5">
        <v>0</v>
      </c>
      <c r="AB2489" s="5">
        <v>0</v>
      </c>
      <c r="AC2489" s="5">
        <v>0</v>
      </c>
      <c r="AD2489" s="5">
        <v>0</v>
      </c>
      <c r="AE2489" s="2">
        <v>4</v>
      </c>
      <c r="AF2489" s="2">
        <v>0</v>
      </c>
      <c r="AG2489" s="2">
        <v>0</v>
      </c>
      <c r="AH2489" s="2">
        <v>0</v>
      </c>
      <c r="AI2489" s="2">
        <v>0</v>
      </c>
      <c r="AJ2489" s="2">
        <v>2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 t="s">
        <v>4</v>
      </c>
      <c r="AT2489" s="2" t="s">
        <v>4</v>
      </c>
    </row>
    <row r="2490" spans="1:46" x14ac:dyDescent="0.2">
      <c r="A2490" s="2">
        <v>1653020</v>
      </c>
      <c r="B2490" s="2">
        <v>843876</v>
      </c>
      <c r="C2490" s="7">
        <v>21.396865286637802</v>
      </c>
      <c r="D2490" s="7">
        <v>40.383350550708798</v>
      </c>
      <c r="E2490" s="19" t="s">
        <v>3081</v>
      </c>
      <c r="F2490" s="46">
        <f>INDEX(Δεδομένα!$P:$P,MATCH('2021'!E2490,Δεδομένα!$O:$O,0))</f>
        <v>77</v>
      </c>
      <c r="G2490" s="49" t="s">
        <v>3027</v>
      </c>
      <c r="H2490" s="51" t="str">
        <f>INDEX(Δεδομένα!B$1:B$51,MATCH('2021'!G2490,Δεδομένα!A$1:A$51,0))</f>
        <v>ΔΥΤΙΚΗΣ ΜΑΚΕΔΟΝΙΑΣ</v>
      </c>
      <c r="I2490" s="53">
        <f>INDEX(Δεδομένα!E$1:E$13,MATCH('2021'!H2490,Δεδομένα!D$1:D$13,0))</f>
        <v>4</v>
      </c>
      <c r="J2490" s="4">
        <v>44294</v>
      </c>
      <c r="K2490" s="3" t="s">
        <v>844</v>
      </c>
      <c r="L2490" s="17" t="str">
        <f t="shared" si="172"/>
        <v>08/04/2021 17:35</v>
      </c>
      <c r="M2490" s="4">
        <v>44294</v>
      </c>
      <c r="N2490" s="3" t="s">
        <v>131</v>
      </c>
      <c r="O2490" s="17" t="str">
        <f t="shared" si="173"/>
        <v>08/04/2021 19:15</v>
      </c>
      <c r="P2490" s="24">
        <f t="shared" si="174"/>
        <v>6.9444444445252884E-2</v>
      </c>
      <c r="Q2490" s="28">
        <v>0</v>
      </c>
      <c r="R2490" s="27">
        <f t="shared" si="175"/>
        <v>100.00000000116415</v>
      </c>
      <c r="S2490" s="3" t="s">
        <v>4</v>
      </c>
      <c r="T2490" s="3" t="s">
        <v>3082</v>
      </c>
      <c r="U2490" s="3" t="s">
        <v>3096</v>
      </c>
      <c r="V2490" s="3" t="s">
        <v>3097</v>
      </c>
      <c r="W2490" s="5">
        <v>0</v>
      </c>
      <c r="X2490" s="5">
        <v>0</v>
      </c>
      <c r="Y2490" s="5">
        <v>0</v>
      </c>
      <c r="Z2490" s="5">
        <v>1</v>
      </c>
      <c r="AA2490" s="5">
        <v>0</v>
      </c>
      <c r="AB2490" s="5">
        <v>1</v>
      </c>
      <c r="AC2490" s="5">
        <v>0</v>
      </c>
      <c r="AD2490" s="5">
        <v>0</v>
      </c>
      <c r="AE2490" s="2">
        <v>2</v>
      </c>
      <c r="AF2490" s="2">
        <v>0</v>
      </c>
      <c r="AG2490" s="2">
        <v>0</v>
      </c>
      <c r="AH2490" s="2">
        <v>0</v>
      </c>
      <c r="AI2490" s="2">
        <v>0</v>
      </c>
      <c r="AJ2490" s="2">
        <v>1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 t="s">
        <v>4</v>
      </c>
      <c r="AT2490" s="2" t="s">
        <v>4</v>
      </c>
    </row>
    <row r="2491" spans="1:46" x14ac:dyDescent="0.2">
      <c r="A2491" s="2">
        <v>1655588</v>
      </c>
      <c r="B2491" s="2">
        <v>844820</v>
      </c>
      <c r="C2491" s="7">
        <v>21.2160995235614</v>
      </c>
      <c r="D2491" s="7">
        <v>40.3753448338787</v>
      </c>
      <c r="E2491" s="19" t="s">
        <v>3081</v>
      </c>
      <c r="F2491" s="46">
        <f>INDEX(Δεδομένα!$P:$P,MATCH('2021'!E2491,Δεδομένα!$O:$O,0))</f>
        <v>77</v>
      </c>
      <c r="G2491" s="49" t="s">
        <v>3027</v>
      </c>
      <c r="H2491" s="51" t="str">
        <f>INDEX(Δεδομένα!B$1:B$51,MATCH('2021'!G2491,Δεδομένα!A$1:A$51,0))</f>
        <v>ΔΥΤΙΚΗΣ ΜΑΚΕΔΟΝΙΑΣ</v>
      </c>
      <c r="I2491" s="53">
        <f>INDEX(Δεδομένα!E$1:E$13,MATCH('2021'!H2491,Δεδομένα!D$1:D$13,0))</f>
        <v>4</v>
      </c>
      <c r="J2491" s="4">
        <v>44297</v>
      </c>
      <c r="K2491" s="3" t="s">
        <v>904</v>
      </c>
      <c r="L2491" s="17" t="str">
        <f t="shared" si="172"/>
        <v>11/04/2021 15:39</v>
      </c>
      <c r="M2491" s="4">
        <v>44297</v>
      </c>
      <c r="N2491" s="3" t="s">
        <v>227</v>
      </c>
      <c r="O2491" s="17" t="str">
        <f t="shared" si="173"/>
        <v>11/04/2021 17:54</v>
      </c>
      <c r="P2491" s="24">
        <f t="shared" si="174"/>
        <v>9.375E-2</v>
      </c>
      <c r="Q2491" s="28">
        <v>0</v>
      </c>
      <c r="R2491" s="27">
        <f t="shared" si="175"/>
        <v>135</v>
      </c>
      <c r="S2491" s="3" t="s">
        <v>4</v>
      </c>
      <c r="T2491" s="3" t="s">
        <v>3082</v>
      </c>
      <c r="U2491" s="3" t="s">
        <v>123</v>
      </c>
      <c r="V2491" s="3" t="s">
        <v>3098</v>
      </c>
      <c r="W2491" s="5">
        <v>0</v>
      </c>
      <c r="X2491" s="5">
        <v>0</v>
      </c>
      <c r="Y2491" s="5">
        <v>0</v>
      </c>
      <c r="Z2491" s="5">
        <v>8</v>
      </c>
      <c r="AA2491" s="5">
        <v>0</v>
      </c>
      <c r="AB2491" s="5">
        <v>0</v>
      </c>
      <c r="AC2491" s="5">
        <v>0</v>
      </c>
      <c r="AD2491" s="5">
        <v>0</v>
      </c>
      <c r="AE2491" s="2">
        <v>5</v>
      </c>
      <c r="AF2491" s="2">
        <v>0</v>
      </c>
      <c r="AG2491" s="2">
        <v>0</v>
      </c>
      <c r="AH2491" s="2">
        <v>0</v>
      </c>
      <c r="AI2491" s="2">
        <v>0</v>
      </c>
      <c r="AJ2491" s="2">
        <v>5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 t="s">
        <v>4</v>
      </c>
      <c r="AT2491" s="2" t="s">
        <v>4</v>
      </c>
    </row>
    <row r="2492" spans="1:46" x14ac:dyDescent="0.2">
      <c r="A2492" s="2">
        <v>1655594</v>
      </c>
      <c r="B2492" s="2">
        <v>844865</v>
      </c>
      <c r="C2492" s="7">
        <v>21.198109842091199</v>
      </c>
      <c r="D2492" s="7">
        <v>40.370137600837502</v>
      </c>
      <c r="E2492" s="19" t="s">
        <v>3081</v>
      </c>
      <c r="F2492" s="46">
        <f>INDEX(Δεδομένα!$P:$P,MATCH('2021'!E2492,Δεδομένα!$O:$O,0))</f>
        <v>77</v>
      </c>
      <c r="G2492" s="49" t="s">
        <v>3027</v>
      </c>
      <c r="H2492" s="51" t="str">
        <f>INDEX(Δεδομένα!B$1:B$51,MATCH('2021'!G2492,Δεδομένα!A$1:A$51,0))</f>
        <v>ΔΥΤΙΚΗΣ ΜΑΚΕΔΟΝΙΑΣ</v>
      </c>
      <c r="I2492" s="53">
        <f>INDEX(Δεδομένα!E$1:E$13,MATCH('2021'!H2492,Δεδομένα!D$1:D$13,0))</f>
        <v>4</v>
      </c>
      <c r="J2492" s="4">
        <v>44297</v>
      </c>
      <c r="K2492" s="3" t="s">
        <v>970</v>
      </c>
      <c r="L2492" s="17" t="str">
        <f t="shared" si="172"/>
        <v>11/04/2021 17:29</v>
      </c>
      <c r="M2492" s="4">
        <v>44297</v>
      </c>
      <c r="N2492" s="3" t="s">
        <v>524</v>
      </c>
      <c r="O2492" s="17" t="str">
        <f t="shared" si="173"/>
        <v>11/04/2021 20:40</v>
      </c>
      <c r="P2492" s="24">
        <f t="shared" si="174"/>
        <v>0.132638888884685</v>
      </c>
      <c r="Q2492" s="28">
        <v>0</v>
      </c>
      <c r="R2492" s="27">
        <f t="shared" si="175"/>
        <v>190.9999999939464</v>
      </c>
      <c r="S2492" s="3" t="s">
        <v>4</v>
      </c>
      <c r="T2492" s="3" t="s">
        <v>3082</v>
      </c>
      <c r="U2492" s="3" t="s">
        <v>123</v>
      </c>
      <c r="V2492" s="3" t="s">
        <v>3098</v>
      </c>
      <c r="W2492" s="5">
        <v>0</v>
      </c>
      <c r="X2492" s="5">
        <v>1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2">
        <v>4</v>
      </c>
      <c r="AF2492" s="2">
        <v>0</v>
      </c>
      <c r="AG2492" s="2">
        <v>0</v>
      </c>
      <c r="AH2492" s="2">
        <v>0</v>
      </c>
      <c r="AI2492" s="2">
        <v>0</v>
      </c>
      <c r="AJ2492" s="2">
        <v>2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 t="s">
        <v>4</v>
      </c>
      <c r="AT2492" s="2" t="s">
        <v>4</v>
      </c>
    </row>
    <row r="2493" spans="1:46" x14ac:dyDescent="0.2">
      <c r="A2493" s="2">
        <v>1655617</v>
      </c>
      <c r="B2493" s="2">
        <v>845608</v>
      </c>
      <c r="C2493" s="7">
        <v>21.1542591104701</v>
      </c>
      <c r="D2493" s="7">
        <v>40.398843023276598</v>
      </c>
      <c r="E2493" s="19" t="s">
        <v>3081</v>
      </c>
      <c r="F2493" s="46">
        <f>INDEX(Δεδομένα!$P:$P,MATCH('2021'!E2493,Δεδομένα!$O:$O,0))</f>
        <v>77</v>
      </c>
      <c r="G2493" s="49" t="s">
        <v>3027</v>
      </c>
      <c r="H2493" s="51" t="str">
        <f>INDEX(Δεδομένα!B$1:B$51,MATCH('2021'!G2493,Δεδομένα!A$1:A$51,0))</f>
        <v>ΔΥΤΙΚΗΣ ΜΑΚΕΔΟΝΙΑΣ</v>
      </c>
      <c r="I2493" s="53">
        <f>INDEX(Δεδομένα!E$1:E$13,MATCH('2021'!H2493,Δεδομένα!D$1:D$13,0))</f>
        <v>4</v>
      </c>
      <c r="J2493" s="4">
        <v>44300</v>
      </c>
      <c r="K2493" s="3" t="s">
        <v>1009</v>
      </c>
      <c r="L2493" s="17" t="str">
        <f t="shared" si="172"/>
        <v>14/04/2021 14:01</v>
      </c>
      <c r="M2493" s="4">
        <v>44300</v>
      </c>
      <c r="N2493" s="3" t="s">
        <v>146</v>
      </c>
      <c r="O2493" s="17" t="str">
        <f t="shared" si="173"/>
        <v>14/04/2021 16:30</v>
      </c>
      <c r="P2493" s="24">
        <f t="shared" si="174"/>
        <v>0.10347222222480923</v>
      </c>
      <c r="Q2493" s="28">
        <v>0</v>
      </c>
      <c r="R2493" s="27">
        <f t="shared" si="175"/>
        <v>149.00000000372529</v>
      </c>
      <c r="S2493" s="3" t="s">
        <v>4</v>
      </c>
      <c r="T2493" s="3" t="s">
        <v>3082</v>
      </c>
      <c r="U2493" s="3" t="s">
        <v>123</v>
      </c>
      <c r="V2493" s="3" t="s">
        <v>3099</v>
      </c>
      <c r="W2493" s="5">
        <v>0</v>
      </c>
      <c r="X2493" s="5">
        <v>4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2">
        <v>4</v>
      </c>
      <c r="AF2493" s="2">
        <v>0</v>
      </c>
      <c r="AG2493" s="2">
        <v>0</v>
      </c>
      <c r="AH2493" s="2">
        <v>0</v>
      </c>
      <c r="AI2493" s="2">
        <v>0</v>
      </c>
      <c r="AJ2493" s="2">
        <v>2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 t="s">
        <v>4</v>
      </c>
      <c r="AT2493" s="2" t="s">
        <v>4</v>
      </c>
    </row>
    <row r="2494" spans="1:46" x14ac:dyDescent="0.2">
      <c r="A2494" s="2">
        <v>1655769</v>
      </c>
      <c r="B2494" s="2">
        <v>845923</v>
      </c>
      <c r="C2494" s="7">
        <v>21.1538927614518</v>
      </c>
      <c r="D2494" s="7">
        <v>40.3986617735831</v>
      </c>
      <c r="E2494" s="19" t="s">
        <v>3081</v>
      </c>
      <c r="F2494" s="46">
        <f>INDEX(Δεδομένα!$P:$P,MATCH('2021'!E2494,Δεδομένα!$O:$O,0))</f>
        <v>77</v>
      </c>
      <c r="G2494" s="49" t="s">
        <v>3027</v>
      </c>
      <c r="H2494" s="51" t="str">
        <f>INDEX(Δεδομένα!B$1:B$51,MATCH('2021'!G2494,Δεδομένα!A$1:A$51,0))</f>
        <v>ΔΥΤΙΚΗΣ ΜΑΚΕΔΟΝΙΑΣ</v>
      </c>
      <c r="I2494" s="53">
        <f>INDEX(Δεδομένα!E$1:E$13,MATCH('2021'!H2494,Δεδομένα!D$1:D$13,0))</f>
        <v>4</v>
      </c>
      <c r="J2494" s="4">
        <v>44301</v>
      </c>
      <c r="K2494" s="3" t="s">
        <v>488</v>
      </c>
      <c r="L2494" s="17" t="str">
        <f t="shared" si="172"/>
        <v>15/04/2021 13:48</v>
      </c>
      <c r="M2494" s="4">
        <v>44301</v>
      </c>
      <c r="N2494" s="3" t="s">
        <v>48</v>
      </c>
      <c r="O2494" s="17" t="str">
        <f t="shared" si="173"/>
        <v>15/04/2021 15:22</v>
      </c>
      <c r="P2494" s="24">
        <f t="shared" si="174"/>
        <v>6.5277777779556345E-2</v>
      </c>
      <c r="Q2494" s="28">
        <v>0</v>
      </c>
      <c r="R2494" s="27">
        <f t="shared" si="175"/>
        <v>94.000000002561137</v>
      </c>
      <c r="S2494" s="3" t="s">
        <v>4</v>
      </c>
      <c r="T2494" s="3" t="s">
        <v>3082</v>
      </c>
      <c r="U2494" s="3" t="s">
        <v>123</v>
      </c>
      <c r="V2494" s="3" t="s">
        <v>3099</v>
      </c>
      <c r="W2494" s="5">
        <v>0</v>
      </c>
      <c r="X2494" s="5">
        <v>0</v>
      </c>
      <c r="Y2494" s="5">
        <v>0</v>
      </c>
      <c r="Z2494" s="5">
        <v>0.1</v>
      </c>
      <c r="AA2494" s="5">
        <v>0</v>
      </c>
      <c r="AB2494" s="5">
        <v>0</v>
      </c>
      <c r="AC2494" s="5">
        <v>0</v>
      </c>
      <c r="AD2494" s="5">
        <v>0</v>
      </c>
      <c r="AE2494" s="2">
        <v>2</v>
      </c>
      <c r="AF2494" s="2">
        <v>0</v>
      </c>
      <c r="AG2494" s="2">
        <v>0</v>
      </c>
      <c r="AH2494" s="2">
        <v>0</v>
      </c>
      <c r="AI2494" s="2">
        <v>0</v>
      </c>
      <c r="AJ2494" s="2">
        <v>1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 t="s">
        <v>4</v>
      </c>
      <c r="AT2494" s="2" t="s">
        <v>4</v>
      </c>
    </row>
    <row r="2495" spans="1:46" x14ac:dyDescent="0.2">
      <c r="A2495" s="2">
        <v>1655643</v>
      </c>
      <c r="B2495" s="2">
        <v>846024</v>
      </c>
      <c r="C2495" s="7">
        <v>21.3971330608905</v>
      </c>
      <c r="D2495" s="7">
        <v>40.394140681372598</v>
      </c>
      <c r="E2495" s="19" t="s">
        <v>3081</v>
      </c>
      <c r="F2495" s="46">
        <f>INDEX(Δεδομένα!$P:$P,MATCH('2021'!E2495,Δεδομένα!$O:$O,0))</f>
        <v>77</v>
      </c>
      <c r="G2495" s="49" t="s">
        <v>3027</v>
      </c>
      <c r="H2495" s="51" t="str">
        <f>INDEX(Δεδομένα!B$1:B$51,MATCH('2021'!G2495,Δεδομένα!A$1:A$51,0))</f>
        <v>ΔΥΤΙΚΗΣ ΜΑΚΕΔΟΝΙΑΣ</v>
      </c>
      <c r="I2495" s="53">
        <f>INDEX(Δεδομένα!E$1:E$13,MATCH('2021'!H2495,Δεδομένα!D$1:D$13,0))</f>
        <v>4</v>
      </c>
      <c r="J2495" s="4">
        <v>44301</v>
      </c>
      <c r="K2495" s="3" t="s">
        <v>1763</v>
      </c>
      <c r="L2495" s="17" t="str">
        <f t="shared" si="172"/>
        <v>15/04/2021 19:32</v>
      </c>
      <c r="M2495" s="4">
        <v>44301</v>
      </c>
      <c r="N2495" s="3" t="s">
        <v>1007</v>
      </c>
      <c r="O2495" s="17" t="str">
        <f t="shared" si="173"/>
        <v>15/04/2021 22:05</v>
      </c>
      <c r="P2495" s="24">
        <f t="shared" si="174"/>
        <v>0.10625000000436557</v>
      </c>
      <c r="Q2495" s="28">
        <v>0</v>
      </c>
      <c r="R2495" s="27">
        <f t="shared" si="175"/>
        <v>153.00000000628643</v>
      </c>
      <c r="S2495" s="3" t="s">
        <v>4</v>
      </c>
      <c r="T2495" s="3" t="s">
        <v>3082</v>
      </c>
      <c r="U2495" s="3" t="s">
        <v>3096</v>
      </c>
      <c r="V2495" s="3" t="s">
        <v>3097</v>
      </c>
      <c r="W2495" s="5">
        <v>0</v>
      </c>
      <c r="X2495" s="5">
        <v>2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2">
        <v>2</v>
      </c>
      <c r="AF2495" s="2">
        <v>0</v>
      </c>
      <c r="AG2495" s="2">
        <v>0</v>
      </c>
      <c r="AH2495" s="2">
        <v>0</v>
      </c>
      <c r="AI2495" s="2">
        <v>0</v>
      </c>
      <c r="AJ2495" s="2">
        <v>1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 t="s">
        <v>4</v>
      </c>
      <c r="AT2495" s="2" t="s">
        <v>4</v>
      </c>
    </row>
    <row r="2496" spans="1:46" x14ac:dyDescent="0.2">
      <c r="A2496" s="2">
        <v>1659444</v>
      </c>
      <c r="B2496" s="2">
        <v>851245</v>
      </c>
      <c r="C2496" s="7">
        <v>21.325710465544301</v>
      </c>
      <c r="D2496" s="7">
        <v>40.4541429652405</v>
      </c>
      <c r="E2496" s="19" t="s">
        <v>3081</v>
      </c>
      <c r="F2496" s="46">
        <f>INDEX(Δεδομένα!$P:$P,MATCH('2021'!E2496,Δεδομένα!$O:$O,0))</f>
        <v>77</v>
      </c>
      <c r="G2496" s="49" t="s">
        <v>3027</v>
      </c>
      <c r="H2496" s="51" t="str">
        <f>INDEX(Δεδομένα!B$1:B$51,MATCH('2021'!G2496,Δεδομένα!A$1:A$51,0))</f>
        <v>ΔΥΤΙΚΗΣ ΜΑΚΕΔΟΝΙΑΣ</v>
      </c>
      <c r="I2496" s="53">
        <f>INDEX(Δεδομένα!E$1:E$13,MATCH('2021'!H2496,Δεδομένα!D$1:D$13,0))</f>
        <v>4</v>
      </c>
      <c r="J2496" s="4">
        <v>44322</v>
      </c>
      <c r="K2496" s="3" t="s">
        <v>1937</v>
      </c>
      <c r="L2496" s="17" t="str">
        <f t="shared" si="172"/>
        <v>06/05/2021 19:19</v>
      </c>
      <c r="M2496" s="4">
        <v>44322</v>
      </c>
      <c r="N2496" s="3" t="s">
        <v>147</v>
      </c>
      <c r="O2496" s="17" t="str">
        <f t="shared" si="173"/>
        <v>06/05/2021 20:00</v>
      </c>
      <c r="P2496" s="24">
        <f t="shared" si="174"/>
        <v>2.8472222227719612E-2</v>
      </c>
      <c r="Q2496" s="28">
        <v>0</v>
      </c>
      <c r="R2496" s="27">
        <f t="shared" si="175"/>
        <v>41.000000007916242</v>
      </c>
      <c r="S2496" s="3" t="s">
        <v>4</v>
      </c>
      <c r="T2496" s="3" t="s">
        <v>3082</v>
      </c>
      <c r="U2496" s="3" t="s">
        <v>3100</v>
      </c>
      <c r="V2496" s="3" t="s">
        <v>3101</v>
      </c>
      <c r="W2496" s="5">
        <v>0</v>
      </c>
      <c r="X2496" s="5">
        <v>0</v>
      </c>
      <c r="Y2496" s="5">
        <v>0</v>
      </c>
      <c r="Z2496" s="5">
        <v>0.1</v>
      </c>
      <c r="AA2496" s="5">
        <v>0</v>
      </c>
      <c r="AB2496" s="5">
        <v>0</v>
      </c>
      <c r="AC2496" s="5">
        <v>0</v>
      </c>
      <c r="AD2496" s="5">
        <v>0</v>
      </c>
      <c r="AE2496" s="2">
        <v>2</v>
      </c>
      <c r="AF2496" s="2">
        <v>0</v>
      </c>
      <c r="AG2496" s="2">
        <v>0</v>
      </c>
      <c r="AH2496" s="2">
        <v>0</v>
      </c>
      <c r="AI2496" s="2">
        <v>0</v>
      </c>
      <c r="AJ2496" s="2">
        <v>1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 t="s">
        <v>4</v>
      </c>
      <c r="AT2496" s="2" t="s">
        <v>4</v>
      </c>
    </row>
    <row r="2497" spans="1:46" x14ac:dyDescent="0.2">
      <c r="A2497" s="2">
        <v>1666330</v>
      </c>
      <c r="B2497" s="2">
        <v>858252</v>
      </c>
      <c r="C2497" s="7">
        <v>21.2013676349696</v>
      </c>
      <c r="D2497" s="7">
        <v>40.379311149754102</v>
      </c>
      <c r="E2497" s="19" t="s">
        <v>3081</v>
      </c>
      <c r="F2497" s="46">
        <f>INDEX(Δεδομένα!$P:$P,MATCH('2021'!E2497,Δεδομένα!$O:$O,0))</f>
        <v>77</v>
      </c>
      <c r="G2497" s="49" t="s">
        <v>3027</v>
      </c>
      <c r="H2497" s="51" t="str">
        <f>INDEX(Δεδομένα!B$1:B$51,MATCH('2021'!G2497,Δεδομένα!A$1:A$51,0))</f>
        <v>ΔΥΤΙΚΗΣ ΜΑΚΕΔΟΝΙΑΣ</v>
      </c>
      <c r="I2497" s="53">
        <f>INDEX(Δεδομένα!E$1:E$13,MATCH('2021'!H2497,Δεδομένα!D$1:D$13,0))</f>
        <v>4</v>
      </c>
      <c r="J2497" s="4">
        <v>44349</v>
      </c>
      <c r="K2497" s="3" t="s">
        <v>490</v>
      </c>
      <c r="L2497" s="17" t="str">
        <f t="shared" si="172"/>
        <v>02/06/2021 16:00</v>
      </c>
      <c r="M2497" s="4">
        <v>44349</v>
      </c>
      <c r="N2497" s="3" t="s">
        <v>267</v>
      </c>
      <c r="O2497" s="17" t="str">
        <f t="shared" si="173"/>
        <v>02/06/2021 17:30</v>
      </c>
      <c r="P2497" s="24">
        <f t="shared" si="174"/>
        <v>6.25E-2</v>
      </c>
      <c r="Q2497" s="28">
        <v>0</v>
      </c>
      <c r="R2497" s="27">
        <f t="shared" si="175"/>
        <v>90</v>
      </c>
      <c r="S2497" s="3" t="s">
        <v>4</v>
      </c>
      <c r="T2497" s="3" t="s">
        <v>3082</v>
      </c>
      <c r="U2497" s="3" t="s">
        <v>3102</v>
      </c>
      <c r="V2497" s="3" t="s">
        <v>3103</v>
      </c>
      <c r="W2497" s="5">
        <v>0</v>
      </c>
      <c r="X2497" s="5">
        <v>0</v>
      </c>
      <c r="Y2497" s="5">
        <v>0</v>
      </c>
      <c r="Z2497" s="5">
        <v>0.02</v>
      </c>
      <c r="AA2497" s="5">
        <v>0</v>
      </c>
      <c r="AB2497" s="5">
        <v>0</v>
      </c>
      <c r="AC2497" s="5">
        <v>0</v>
      </c>
      <c r="AD2497" s="5">
        <v>0</v>
      </c>
      <c r="AE2497" s="2">
        <v>2</v>
      </c>
      <c r="AF2497" s="2">
        <v>0</v>
      </c>
      <c r="AG2497" s="2">
        <v>0</v>
      </c>
      <c r="AH2497" s="2">
        <v>0</v>
      </c>
      <c r="AI2497" s="2">
        <v>0</v>
      </c>
      <c r="AJ2497" s="2">
        <v>1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 t="s">
        <v>4</v>
      </c>
      <c r="AT2497" s="2" t="s">
        <v>4</v>
      </c>
    </row>
    <row r="2498" spans="1:46" x14ac:dyDescent="0.2">
      <c r="A2498" s="2">
        <v>1673486</v>
      </c>
      <c r="B2498" s="2">
        <v>865923</v>
      </c>
      <c r="C2498" s="7">
        <v>21.260754088973901</v>
      </c>
      <c r="D2498" s="7">
        <v>40.477677368416501</v>
      </c>
      <c r="E2498" s="19" t="s">
        <v>3081</v>
      </c>
      <c r="F2498" s="46">
        <f>INDEX(Δεδομένα!$P:$P,MATCH('2021'!E2498,Δεδομένα!$O:$O,0))</f>
        <v>77</v>
      </c>
      <c r="G2498" s="49" t="s">
        <v>3027</v>
      </c>
      <c r="H2498" s="51" t="str">
        <f>INDEX(Δεδομένα!B$1:B$51,MATCH('2021'!G2498,Δεδομένα!A$1:A$51,0))</f>
        <v>ΔΥΤΙΚΗΣ ΜΑΚΕΔΟΝΙΑΣ</v>
      </c>
      <c r="I2498" s="53">
        <f>INDEX(Δεδομένα!E$1:E$13,MATCH('2021'!H2498,Δεδομένα!D$1:D$13,0))</f>
        <v>4</v>
      </c>
      <c r="J2498" s="4">
        <v>44375</v>
      </c>
      <c r="K2498" s="3" t="s">
        <v>461</v>
      </c>
      <c r="L2498" s="17" t="str">
        <f t="shared" si="172"/>
        <v>28/06/2021 17:00</v>
      </c>
      <c r="M2498" s="4">
        <v>44375</v>
      </c>
      <c r="N2498" s="3" t="s">
        <v>17</v>
      </c>
      <c r="O2498" s="17" t="str">
        <f t="shared" si="173"/>
        <v>28/06/2021 18:00</v>
      </c>
      <c r="P2498" s="24">
        <f t="shared" si="174"/>
        <v>4.1666666664241347E-2</v>
      </c>
      <c r="Q2498" s="28">
        <v>0</v>
      </c>
      <c r="R2498" s="27">
        <f t="shared" si="175"/>
        <v>59.99999999650754</v>
      </c>
      <c r="S2498" s="3" t="s">
        <v>4</v>
      </c>
      <c r="T2498" s="3" t="s">
        <v>3082</v>
      </c>
      <c r="U2498" s="3" t="s">
        <v>3104</v>
      </c>
      <c r="V2498" s="3" t="s">
        <v>3105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0.12</v>
      </c>
      <c r="AC2498" s="5">
        <v>0</v>
      </c>
      <c r="AD2498" s="5">
        <v>0</v>
      </c>
      <c r="AE2498" s="2">
        <v>4</v>
      </c>
      <c r="AF2498" s="2">
        <v>0</v>
      </c>
      <c r="AG2498" s="2">
        <v>0</v>
      </c>
      <c r="AH2498" s="2">
        <v>0</v>
      </c>
      <c r="AI2498" s="2">
        <v>0</v>
      </c>
      <c r="AJ2498" s="2">
        <v>2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 t="s">
        <v>4</v>
      </c>
      <c r="AT2498" s="2" t="s">
        <v>4</v>
      </c>
    </row>
    <row r="2499" spans="1:46" x14ac:dyDescent="0.2">
      <c r="A2499" s="2">
        <v>1677321</v>
      </c>
      <c r="B2499" s="2">
        <v>870161</v>
      </c>
      <c r="C2499" s="7">
        <v>21.331259761983901</v>
      </c>
      <c r="D2499" s="7">
        <v>40.465240974727003</v>
      </c>
      <c r="E2499" s="19" t="s">
        <v>3081</v>
      </c>
      <c r="F2499" s="46">
        <f>INDEX(Δεδομένα!$P:$P,MATCH('2021'!E2499,Δεδομένα!$O:$O,0))</f>
        <v>77</v>
      </c>
      <c r="G2499" s="49" t="s">
        <v>3027</v>
      </c>
      <c r="H2499" s="51" t="str">
        <f>INDEX(Δεδομένα!B$1:B$51,MATCH('2021'!G2499,Δεδομένα!A$1:A$51,0))</f>
        <v>ΔΥΤΙΚΗΣ ΜΑΚΕΔΟΝΙΑΣ</v>
      </c>
      <c r="I2499" s="53">
        <f>INDEX(Δεδομένα!E$1:E$13,MATCH('2021'!H2499,Δεδομένα!D$1:D$13,0))</f>
        <v>4</v>
      </c>
      <c r="J2499" s="4">
        <v>44388</v>
      </c>
      <c r="K2499" s="3" t="s">
        <v>1230</v>
      </c>
      <c r="L2499" s="17" t="str">
        <f t="shared" ref="L2499:L2559" si="176">_xlfn.CONCAT(TEXT(J2499,"ηη/μμ/εεε")," ",TEXT(K2499,"ωω:λλ"))</f>
        <v>11/07/2021 16:59</v>
      </c>
      <c r="M2499" s="4">
        <v>44388</v>
      </c>
      <c r="N2499" s="3" t="s">
        <v>17</v>
      </c>
      <c r="O2499" s="17" t="str">
        <f t="shared" ref="O2499:O2559" si="177">_xlfn.CONCAT(TEXT(M2499,"ηη/μμ/εεε")," ",TEXT(N2499,"ωω:λλ"))</f>
        <v>11/07/2021 18:00</v>
      </c>
      <c r="P2499" s="24">
        <f t="shared" ref="P2499:P2559" si="178">O2499-L2499</f>
        <v>4.2361111110949423E-2</v>
      </c>
      <c r="Q2499" s="28">
        <v>0</v>
      </c>
      <c r="R2499" s="27">
        <f t="shared" ref="R2499:R2559" si="179">P2499*(24*60)</f>
        <v>60.999999999767169</v>
      </c>
      <c r="S2499" s="3" t="s">
        <v>4</v>
      </c>
      <c r="T2499" s="3" t="s">
        <v>3082</v>
      </c>
      <c r="U2499" s="3" t="s">
        <v>123</v>
      </c>
      <c r="V2499" s="3" t="s">
        <v>3089</v>
      </c>
      <c r="W2499" s="5">
        <v>0</v>
      </c>
      <c r="X2499" s="5">
        <v>0</v>
      </c>
      <c r="Y2499" s="5">
        <v>0</v>
      </c>
      <c r="Z2499" s="5">
        <v>10</v>
      </c>
      <c r="AA2499" s="5">
        <v>0</v>
      </c>
      <c r="AB2499" s="5">
        <v>0.5</v>
      </c>
      <c r="AC2499" s="5">
        <v>0</v>
      </c>
      <c r="AD2499" s="5">
        <v>0</v>
      </c>
      <c r="AE2499" s="2">
        <v>2</v>
      </c>
      <c r="AF2499" s="2">
        <v>0</v>
      </c>
      <c r="AG2499" s="2">
        <v>0</v>
      </c>
      <c r="AH2499" s="2">
        <v>0</v>
      </c>
      <c r="AI2499" s="2">
        <v>0</v>
      </c>
      <c r="AJ2499" s="2">
        <v>1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</row>
    <row r="2500" spans="1:46" x14ac:dyDescent="0.2">
      <c r="A2500" s="2">
        <v>1686603</v>
      </c>
      <c r="B2500" s="2">
        <v>882338</v>
      </c>
      <c r="C2500" s="7">
        <v>21.332371466769899</v>
      </c>
      <c r="D2500" s="7">
        <v>40.469996760626103</v>
      </c>
      <c r="E2500" s="19" t="s">
        <v>3081</v>
      </c>
      <c r="F2500" s="46">
        <f>INDEX(Δεδομένα!$P:$P,MATCH('2021'!E2500,Δεδομένα!$O:$O,0))</f>
        <v>77</v>
      </c>
      <c r="G2500" s="49" t="s">
        <v>3027</v>
      </c>
      <c r="H2500" s="51" t="str">
        <f>INDEX(Δεδομένα!B$1:B$51,MATCH('2021'!G2500,Δεδομένα!A$1:A$51,0))</f>
        <v>ΔΥΤΙΚΗΣ ΜΑΚΕΔΟΝΙΑΣ</v>
      </c>
      <c r="I2500" s="53">
        <f>INDEX(Δεδομένα!E$1:E$13,MATCH('2021'!H2500,Δεδομένα!D$1:D$13,0))</f>
        <v>4</v>
      </c>
      <c r="J2500" s="4">
        <v>44420</v>
      </c>
      <c r="K2500" s="3" t="s">
        <v>9</v>
      </c>
      <c r="L2500" s="17" t="str">
        <f t="shared" si="176"/>
        <v>12/08/2021 18:15</v>
      </c>
      <c r="M2500" s="4">
        <v>44420</v>
      </c>
      <c r="N2500" s="3" t="s">
        <v>634</v>
      </c>
      <c r="O2500" s="17" t="str">
        <f t="shared" si="177"/>
        <v>12/08/2021 19:05</v>
      </c>
      <c r="P2500" s="24">
        <f t="shared" si="178"/>
        <v>3.4722222226264421E-2</v>
      </c>
      <c r="Q2500" s="28">
        <v>0</v>
      </c>
      <c r="R2500" s="27">
        <f t="shared" si="179"/>
        <v>50.000000005820766</v>
      </c>
      <c r="S2500" s="3" t="s">
        <v>4</v>
      </c>
      <c r="T2500" s="3" t="s">
        <v>3082</v>
      </c>
      <c r="U2500" s="3" t="s">
        <v>123</v>
      </c>
      <c r="V2500" s="3" t="s">
        <v>3106</v>
      </c>
      <c r="W2500" s="5">
        <v>0</v>
      </c>
      <c r="X2500" s="5">
        <v>0</v>
      </c>
      <c r="Y2500" s="5">
        <v>0</v>
      </c>
      <c r="Z2500" s="5">
        <v>0.2</v>
      </c>
      <c r="AA2500" s="5">
        <v>0</v>
      </c>
      <c r="AB2500" s="5">
        <v>1</v>
      </c>
      <c r="AC2500" s="5">
        <v>0</v>
      </c>
      <c r="AD2500" s="5">
        <v>0</v>
      </c>
      <c r="AE2500" s="2">
        <v>5</v>
      </c>
      <c r="AF2500" s="2">
        <v>0</v>
      </c>
      <c r="AG2500" s="2">
        <v>0</v>
      </c>
      <c r="AH2500" s="2">
        <v>0</v>
      </c>
      <c r="AI2500" s="2">
        <v>0</v>
      </c>
      <c r="AJ2500" s="2">
        <v>2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</row>
    <row r="2501" spans="1:46" x14ac:dyDescent="0.2">
      <c r="A2501" s="2">
        <v>1688611</v>
      </c>
      <c r="B2501" s="2">
        <v>884047</v>
      </c>
      <c r="C2501" s="7">
        <v>21.320550272426399</v>
      </c>
      <c r="D2501" s="7">
        <v>40.4539598602544</v>
      </c>
      <c r="E2501" s="19" t="s">
        <v>3081</v>
      </c>
      <c r="F2501" s="46">
        <f>INDEX(Δεδομένα!$P:$P,MATCH('2021'!E2501,Δεδομένα!$O:$O,0))</f>
        <v>77</v>
      </c>
      <c r="G2501" s="49" t="s">
        <v>3027</v>
      </c>
      <c r="H2501" s="51" t="str">
        <f>INDEX(Δεδομένα!B$1:B$51,MATCH('2021'!G2501,Δεδομένα!A$1:A$51,0))</f>
        <v>ΔΥΤΙΚΗΣ ΜΑΚΕΔΟΝΙΑΣ</v>
      </c>
      <c r="I2501" s="53">
        <f>INDEX(Δεδομένα!E$1:E$13,MATCH('2021'!H2501,Δεδομένα!D$1:D$13,0))</f>
        <v>4</v>
      </c>
      <c r="J2501" s="4">
        <v>44426</v>
      </c>
      <c r="K2501" s="3" t="s">
        <v>227</v>
      </c>
      <c r="L2501" s="17" t="str">
        <f t="shared" si="176"/>
        <v>18/08/2021 17:54</v>
      </c>
      <c r="M2501" s="4">
        <v>44426</v>
      </c>
      <c r="N2501" s="3" t="s">
        <v>902</v>
      </c>
      <c r="O2501" s="17" t="str">
        <f t="shared" si="177"/>
        <v>18/08/2021 19:25</v>
      </c>
      <c r="P2501" s="24">
        <f t="shared" si="178"/>
        <v>6.3194444446708076E-2</v>
      </c>
      <c r="Q2501" s="28">
        <v>0</v>
      </c>
      <c r="R2501" s="27">
        <f t="shared" si="179"/>
        <v>91.000000003259629</v>
      </c>
      <c r="S2501" s="3" t="s">
        <v>4</v>
      </c>
      <c r="T2501" s="3" t="s">
        <v>3082</v>
      </c>
      <c r="U2501" s="3" t="s">
        <v>3104</v>
      </c>
      <c r="V2501" s="3" t="s">
        <v>3105</v>
      </c>
      <c r="W2501" s="5">
        <v>0</v>
      </c>
      <c r="X2501" s="5">
        <v>0</v>
      </c>
      <c r="Y2501" s="5">
        <v>0</v>
      </c>
      <c r="Z2501" s="5">
        <v>2</v>
      </c>
      <c r="AA2501" s="5">
        <v>0</v>
      </c>
      <c r="AB2501" s="5">
        <v>0</v>
      </c>
      <c r="AC2501" s="5">
        <v>5</v>
      </c>
      <c r="AD2501" s="5">
        <v>0</v>
      </c>
      <c r="AE2501" s="2">
        <v>4</v>
      </c>
      <c r="AF2501" s="2">
        <v>0</v>
      </c>
      <c r="AG2501" s="2">
        <v>0</v>
      </c>
      <c r="AH2501" s="2">
        <v>0</v>
      </c>
      <c r="AI2501" s="2">
        <v>0</v>
      </c>
      <c r="AJ2501" s="2">
        <v>2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</row>
    <row r="2502" spans="1:46" x14ac:dyDescent="0.2">
      <c r="A2502" s="2">
        <v>1689109</v>
      </c>
      <c r="B2502" s="2">
        <v>884381</v>
      </c>
      <c r="D2502" s="2"/>
      <c r="E2502" s="19" t="s">
        <v>3081</v>
      </c>
      <c r="F2502" s="46">
        <f>INDEX(Δεδομένα!$P:$P,MATCH('2021'!E2502,Δεδομένα!$O:$O,0))</f>
        <v>77</v>
      </c>
      <c r="G2502" s="49" t="s">
        <v>3027</v>
      </c>
      <c r="H2502" s="51" t="str">
        <f>INDEX(Δεδομένα!B$1:B$51,MATCH('2021'!G2502,Δεδομένα!A$1:A$51,0))</f>
        <v>ΔΥΤΙΚΗΣ ΜΑΚΕΔΟΝΙΑΣ</v>
      </c>
      <c r="I2502" s="53">
        <f>INDEX(Δεδομένα!E$1:E$13,MATCH('2021'!H2502,Δεδομένα!D$1:D$13,0))</f>
        <v>4</v>
      </c>
      <c r="J2502" s="4">
        <v>44427</v>
      </c>
      <c r="K2502" s="3" t="s">
        <v>147</v>
      </c>
      <c r="L2502" s="17" t="str">
        <f t="shared" si="176"/>
        <v>19/08/2021 20:00</v>
      </c>
      <c r="M2502" s="4">
        <v>44427</v>
      </c>
      <c r="N2502" s="3" t="s">
        <v>125</v>
      </c>
      <c r="O2502" s="17" t="str">
        <f t="shared" si="177"/>
        <v>19/08/2021 20:30</v>
      </c>
      <c r="P2502" s="24">
        <f t="shared" si="178"/>
        <v>2.0833333328482695E-2</v>
      </c>
      <c r="Q2502" s="28">
        <v>0</v>
      </c>
      <c r="R2502" s="27">
        <f t="shared" si="179"/>
        <v>29.999999993015081</v>
      </c>
      <c r="S2502" s="3" t="s">
        <v>4</v>
      </c>
      <c r="T2502" s="3" t="s">
        <v>3082</v>
      </c>
      <c r="U2502" s="3" t="s">
        <v>123</v>
      </c>
      <c r="V2502" s="3" t="s">
        <v>3089</v>
      </c>
      <c r="W2502" s="5">
        <v>0</v>
      </c>
      <c r="X2502" s="5">
        <v>0</v>
      </c>
      <c r="Y2502" s="5">
        <v>0</v>
      </c>
      <c r="Z2502" s="5">
        <v>0.1</v>
      </c>
      <c r="AA2502" s="5">
        <v>0</v>
      </c>
      <c r="AB2502" s="5">
        <v>0</v>
      </c>
      <c r="AC2502" s="5">
        <v>0</v>
      </c>
      <c r="AD2502" s="5">
        <v>0</v>
      </c>
      <c r="AE2502" s="2">
        <v>4</v>
      </c>
      <c r="AF2502" s="2">
        <v>0</v>
      </c>
      <c r="AG2502" s="2">
        <v>0</v>
      </c>
      <c r="AH2502" s="2">
        <v>0</v>
      </c>
      <c r="AI2502" s="2">
        <v>0</v>
      </c>
      <c r="AJ2502" s="2">
        <v>2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</row>
    <row r="2503" spans="1:46" x14ac:dyDescent="0.2">
      <c r="A2503" s="2">
        <v>1698820</v>
      </c>
      <c r="B2503" s="2">
        <v>894822</v>
      </c>
      <c r="C2503" s="7">
        <v>21.268953849491002</v>
      </c>
      <c r="D2503" s="7">
        <v>40.398253220101502</v>
      </c>
      <c r="E2503" s="19" t="s">
        <v>3081</v>
      </c>
      <c r="F2503" s="46">
        <f>INDEX(Δεδομένα!$P:$P,MATCH('2021'!E2503,Δεδομένα!$O:$O,0))</f>
        <v>77</v>
      </c>
      <c r="G2503" s="49" t="s">
        <v>3027</v>
      </c>
      <c r="H2503" s="51" t="str">
        <f>INDEX(Δεδομένα!B$1:B$51,MATCH('2021'!G2503,Δεδομένα!A$1:A$51,0))</f>
        <v>ΔΥΤΙΚΗΣ ΜΑΚΕΔΟΝΙΑΣ</v>
      </c>
      <c r="I2503" s="53">
        <f>INDEX(Δεδομένα!E$1:E$13,MATCH('2021'!H2503,Δεδομένα!D$1:D$13,0))</f>
        <v>4</v>
      </c>
      <c r="J2503" s="4">
        <v>44466</v>
      </c>
      <c r="K2503" s="3" t="s">
        <v>493</v>
      </c>
      <c r="L2503" s="17" t="str">
        <f t="shared" si="176"/>
        <v>27/09/2021 21:10</v>
      </c>
      <c r="M2503" s="4">
        <v>44466</v>
      </c>
      <c r="N2503" s="3" t="s">
        <v>1014</v>
      </c>
      <c r="O2503" s="17" t="str">
        <f t="shared" si="177"/>
        <v>27/09/2021 21:55</v>
      </c>
      <c r="P2503" s="24">
        <f t="shared" si="178"/>
        <v>3.125E-2</v>
      </c>
      <c r="Q2503" s="28">
        <v>0</v>
      </c>
      <c r="R2503" s="27">
        <f t="shared" si="179"/>
        <v>45</v>
      </c>
      <c r="S2503" s="3" t="s">
        <v>4</v>
      </c>
      <c r="T2503" s="3" t="s">
        <v>3082</v>
      </c>
      <c r="U2503" s="3" t="s">
        <v>3087</v>
      </c>
      <c r="V2503" s="3" t="s">
        <v>3107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0.1</v>
      </c>
      <c r="AC2503" s="5">
        <v>0</v>
      </c>
      <c r="AD2503" s="5">
        <v>0</v>
      </c>
      <c r="AE2503" s="2">
        <v>2</v>
      </c>
      <c r="AF2503" s="2">
        <v>0</v>
      </c>
      <c r="AG2503" s="2">
        <v>0</v>
      </c>
      <c r="AH2503" s="2">
        <v>0</v>
      </c>
      <c r="AI2503" s="2">
        <v>0</v>
      </c>
      <c r="AJ2503" s="2">
        <v>1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</row>
    <row r="2504" spans="1:46" x14ac:dyDescent="0.2">
      <c r="A2504" s="2">
        <v>1700897</v>
      </c>
      <c r="B2504" s="2">
        <v>896187</v>
      </c>
      <c r="C2504" s="7">
        <v>21.074124662570899</v>
      </c>
      <c r="D2504" s="7">
        <v>40.330275422960703</v>
      </c>
      <c r="E2504" s="19" t="s">
        <v>3081</v>
      </c>
      <c r="F2504" s="46">
        <f>INDEX(Δεδομένα!$P:$P,MATCH('2021'!E2504,Δεδομένα!$O:$O,0))</f>
        <v>77</v>
      </c>
      <c r="G2504" s="49" t="s">
        <v>3027</v>
      </c>
      <c r="H2504" s="51" t="str">
        <f>INDEX(Δεδομένα!B$1:B$51,MATCH('2021'!G2504,Δεδομένα!A$1:A$51,0))</f>
        <v>ΔΥΤΙΚΗΣ ΜΑΚΕΔΟΝΙΑΣ</v>
      </c>
      <c r="I2504" s="53">
        <f>INDEX(Δεδομένα!E$1:E$13,MATCH('2021'!H2504,Δεδομένα!D$1:D$13,0))</f>
        <v>4</v>
      </c>
      <c r="J2504" s="4">
        <v>44472</v>
      </c>
      <c r="K2504" s="3" t="s">
        <v>67</v>
      </c>
      <c r="L2504" s="17" t="str">
        <f t="shared" si="176"/>
        <v>03/10/2021 13:04</v>
      </c>
      <c r="M2504" s="4">
        <v>44473</v>
      </c>
      <c r="N2504" s="3" t="s">
        <v>544</v>
      </c>
      <c r="O2504" s="17" t="str">
        <f t="shared" si="177"/>
        <v>04/10/2021 11:50</v>
      </c>
      <c r="P2504" s="24">
        <f t="shared" si="178"/>
        <v>0.94861111111094942</v>
      </c>
      <c r="Q2504" s="28">
        <v>0</v>
      </c>
      <c r="R2504" s="27">
        <f t="shared" si="179"/>
        <v>1365.9999999997672</v>
      </c>
      <c r="S2504" s="3" t="s">
        <v>4</v>
      </c>
      <c r="T2504" s="3" t="s">
        <v>3082</v>
      </c>
      <c r="U2504" s="3" t="s">
        <v>3108</v>
      </c>
      <c r="V2504" s="3" t="s">
        <v>3109</v>
      </c>
      <c r="W2504" s="5">
        <v>0</v>
      </c>
      <c r="X2504" s="5">
        <v>50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2">
        <v>11</v>
      </c>
      <c r="AF2504" s="2">
        <v>0</v>
      </c>
      <c r="AG2504" s="2">
        <v>0</v>
      </c>
      <c r="AH2504" s="2">
        <v>0</v>
      </c>
      <c r="AI2504" s="2">
        <v>0</v>
      </c>
      <c r="AJ2504" s="2">
        <v>5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</row>
    <row r="2505" spans="1:46" x14ac:dyDescent="0.2">
      <c r="A2505" s="2">
        <v>1632209</v>
      </c>
      <c r="B2505" s="2">
        <v>821501</v>
      </c>
      <c r="C2505" s="7">
        <v>21.437284006825401</v>
      </c>
      <c r="D2505" s="7">
        <v>40.1830244794576</v>
      </c>
      <c r="E2505" s="19" t="s">
        <v>3110</v>
      </c>
      <c r="F2505" s="46">
        <f>INDEX(Δεδομένα!$P:$P,MATCH('2021'!E2505,Δεδομένα!$O:$O,0))</f>
        <v>79</v>
      </c>
      <c r="G2505" s="49" t="s">
        <v>3111</v>
      </c>
      <c r="H2505" s="51" t="str">
        <f>INDEX(Δεδομένα!B$1:B$51,MATCH('2021'!G2505,Δεδομένα!A$1:A$51,0))</f>
        <v>ΔΥΤΙΚΗΣ ΜΑΚΕΔΟΝΙΑΣ</v>
      </c>
      <c r="I2505" s="53">
        <f>INDEX(Δεδομένα!E$1:E$13,MATCH('2021'!H2505,Δεδομένα!D$1:D$13,0))</f>
        <v>4</v>
      </c>
      <c r="J2505" s="4">
        <v>44223</v>
      </c>
      <c r="K2505" s="3" t="s">
        <v>370</v>
      </c>
      <c r="L2505" s="17" t="str">
        <f t="shared" si="176"/>
        <v>27/01/2021 17:45</v>
      </c>
      <c r="M2505" s="4">
        <v>44223</v>
      </c>
      <c r="N2505" s="3" t="s">
        <v>32</v>
      </c>
      <c r="O2505" s="17" t="str">
        <f t="shared" si="177"/>
        <v>27/01/2021 18:45</v>
      </c>
      <c r="P2505" s="24">
        <f t="shared" si="178"/>
        <v>4.1666666664241347E-2</v>
      </c>
      <c r="Q2505" s="28">
        <v>0</v>
      </c>
      <c r="R2505" s="27">
        <f t="shared" si="179"/>
        <v>59.99999999650754</v>
      </c>
      <c r="S2505" s="3" t="s">
        <v>4</v>
      </c>
      <c r="T2505" s="3" t="s">
        <v>3112</v>
      </c>
      <c r="U2505" s="3" t="s">
        <v>4</v>
      </c>
      <c r="V2505" s="3" t="s">
        <v>3113</v>
      </c>
      <c r="W2505" s="5">
        <v>0.1</v>
      </c>
      <c r="X2505" s="5">
        <v>0.1</v>
      </c>
      <c r="Y2505" s="5">
        <v>0</v>
      </c>
      <c r="Z2505" s="5">
        <v>0.1</v>
      </c>
      <c r="AA2505" s="5">
        <v>0</v>
      </c>
      <c r="AB2505" s="5">
        <v>0</v>
      </c>
      <c r="AC2505" s="5">
        <v>0</v>
      </c>
      <c r="AD2505" s="5">
        <v>0</v>
      </c>
      <c r="AE2505" s="2">
        <v>2</v>
      </c>
      <c r="AF2505" s="2">
        <v>0</v>
      </c>
      <c r="AG2505" s="2">
        <v>0</v>
      </c>
      <c r="AH2505" s="2">
        <v>0</v>
      </c>
      <c r="AI2505" s="2">
        <v>0</v>
      </c>
      <c r="AJ2505" s="2">
        <v>1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 t="s">
        <v>4</v>
      </c>
      <c r="AT2505" s="2" t="s">
        <v>4</v>
      </c>
    </row>
    <row r="2506" spans="1:46" x14ac:dyDescent="0.2">
      <c r="A2506" s="2">
        <v>1634842</v>
      </c>
      <c r="B2506" s="2">
        <v>823497</v>
      </c>
      <c r="C2506" s="7">
        <v>21.239415463048701</v>
      </c>
      <c r="D2506" s="7">
        <v>40.128935408045997</v>
      </c>
      <c r="E2506" s="19" t="s">
        <v>3110</v>
      </c>
      <c r="F2506" s="46">
        <f>INDEX(Δεδομένα!$P:$P,MATCH('2021'!E2506,Δεδομένα!$O:$O,0))</f>
        <v>79</v>
      </c>
      <c r="G2506" s="49" t="s">
        <v>3111</v>
      </c>
      <c r="H2506" s="51" t="str">
        <f>INDEX(Δεδομένα!B$1:B$51,MATCH('2021'!G2506,Δεδομένα!A$1:A$51,0))</f>
        <v>ΔΥΤΙΚΗΣ ΜΑΚΕΔΟΝΙΑΣ</v>
      </c>
      <c r="I2506" s="53">
        <f>INDEX(Δεδομένα!E$1:E$13,MATCH('2021'!H2506,Δεδομένα!D$1:D$13,0))</f>
        <v>4</v>
      </c>
      <c r="J2506" s="4">
        <v>44232</v>
      </c>
      <c r="K2506" s="3" t="s">
        <v>433</v>
      </c>
      <c r="L2506" s="17" t="str">
        <f t="shared" si="176"/>
        <v>05/02/2021 17:25</v>
      </c>
      <c r="M2506" s="4">
        <v>44232</v>
      </c>
      <c r="N2506" s="3" t="s">
        <v>1548</v>
      </c>
      <c r="O2506" s="17" t="str">
        <f t="shared" si="177"/>
        <v>05/02/2021 19:08</v>
      </c>
      <c r="P2506" s="24">
        <f t="shared" si="178"/>
        <v>7.1527777778101154E-2</v>
      </c>
      <c r="Q2506" s="28">
        <v>0</v>
      </c>
      <c r="R2506" s="27">
        <f t="shared" si="179"/>
        <v>103.00000000046566</v>
      </c>
      <c r="S2506" s="3" t="s">
        <v>4</v>
      </c>
      <c r="T2506" s="3" t="s">
        <v>3112</v>
      </c>
      <c r="U2506" s="3" t="s">
        <v>4</v>
      </c>
      <c r="V2506" s="3" t="s">
        <v>3114</v>
      </c>
      <c r="W2506" s="5">
        <v>0</v>
      </c>
      <c r="X2506" s="5">
        <v>3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2">
        <v>2</v>
      </c>
      <c r="AF2506" s="2">
        <v>0</v>
      </c>
      <c r="AG2506" s="2">
        <v>0</v>
      </c>
      <c r="AH2506" s="2">
        <v>0</v>
      </c>
      <c r="AI2506" s="2">
        <v>0</v>
      </c>
      <c r="AJ2506" s="2">
        <v>1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 t="s">
        <v>4</v>
      </c>
      <c r="AT2506" s="2" t="s">
        <v>4</v>
      </c>
    </row>
    <row r="2507" spans="1:46" x14ac:dyDescent="0.2">
      <c r="A2507" s="2">
        <v>1640898</v>
      </c>
      <c r="B2507" s="2">
        <v>833201</v>
      </c>
      <c r="C2507" s="7">
        <v>21.521520127086301</v>
      </c>
      <c r="D2507" s="7">
        <v>40.204358157031997</v>
      </c>
      <c r="E2507" s="19" t="s">
        <v>3110</v>
      </c>
      <c r="F2507" s="46">
        <f>INDEX(Δεδομένα!$P:$P,MATCH('2021'!E2507,Δεδομένα!$O:$O,0))</f>
        <v>79</v>
      </c>
      <c r="G2507" s="49" t="s">
        <v>3111</v>
      </c>
      <c r="H2507" s="51" t="str">
        <f>INDEX(Δεδομένα!B$1:B$51,MATCH('2021'!G2507,Δεδομένα!A$1:A$51,0))</f>
        <v>ΔΥΤΙΚΗΣ ΜΑΚΕΔΟΝΙΑΣ</v>
      </c>
      <c r="I2507" s="53">
        <f>INDEX(Δεδομένα!E$1:E$13,MATCH('2021'!H2507,Δεδομένα!D$1:D$13,0))</f>
        <v>4</v>
      </c>
      <c r="J2507" s="4">
        <v>44254</v>
      </c>
      <c r="K2507" s="3" t="s">
        <v>42</v>
      </c>
      <c r="L2507" s="17" t="str">
        <f t="shared" si="176"/>
        <v>27/02/2021 14:30</v>
      </c>
      <c r="M2507" s="4">
        <v>44254</v>
      </c>
      <c r="N2507" s="3" t="s">
        <v>387</v>
      </c>
      <c r="O2507" s="17" t="str">
        <f t="shared" si="177"/>
        <v>27/02/2021 15:58</v>
      </c>
      <c r="P2507" s="24">
        <f t="shared" si="178"/>
        <v>6.1111111113859806E-2</v>
      </c>
      <c r="Q2507" s="28">
        <v>0</v>
      </c>
      <c r="R2507" s="27">
        <f t="shared" si="179"/>
        <v>88.000000003958121</v>
      </c>
      <c r="S2507" s="3" t="s">
        <v>4</v>
      </c>
      <c r="T2507" s="3" t="s">
        <v>3112</v>
      </c>
      <c r="U2507" s="3" t="s">
        <v>4</v>
      </c>
      <c r="V2507" s="3" t="s">
        <v>3115</v>
      </c>
      <c r="W2507" s="5">
        <v>0</v>
      </c>
      <c r="X2507" s="5">
        <v>6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2">
        <v>4</v>
      </c>
      <c r="AF2507" s="2">
        <v>0</v>
      </c>
      <c r="AG2507" s="2">
        <v>0</v>
      </c>
      <c r="AH2507" s="2">
        <v>0</v>
      </c>
      <c r="AI2507" s="2">
        <v>0</v>
      </c>
      <c r="AJ2507" s="2">
        <v>2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 t="s">
        <v>4</v>
      </c>
      <c r="AT2507" s="2" t="s">
        <v>4</v>
      </c>
    </row>
    <row r="2508" spans="1:46" x14ac:dyDescent="0.2">
      <c r="A2508" s="2">
        <v>1641323</v>
      </c>
      <c r="B2508" s="2">
        <v>833940</v>
      </c>
      <c r="C2508" s="7">
        <v>21.42655289088</v>
      </c>
      <c r="D2508" s="7">
        <v>40.1682104150266</v>
      </c>
      <c r="E2508" s="19" t="s">
        <v>3110</v>
      </c>
      <c r="F2508" s="46">
        <f>INDEX(Δεδομένα!$P:$P,MATCH('2021'!E2508,Δεδομένα!$O:$O,0))</f>
        <v>79</v>
      </c>
      <c r="G2508" s="49" t="s">
        <v>3111</v>
      </c>
      <c r="H2508" s="51" t="str">
        <f>INDEX(Δεδομένα!B$1:B$51,MATCH('2021'!G2508,Δεδομένα!A$1:A$51,0))</f>
        <v>ΔΥΤΙΚΗΣ ΜΑΚΕΔΟΝΙΑΣ</v>
      </c>
      <c r="I2508" s="53">
        <f>INDEX(Δεδομένα!E$1:E$13,MATCH('2021'!H2508,Δεδομένα!D$1:D$13,0))</f>
        <v>4</v>
      </c>
      <c r="J2508" s="4">
        <v>44256</v>
      </c>
      <c r="K2508" s="3" t="s">
        <v>1145</v>
      </c>
      <c r="L2508" s="17" t="str">
        <f t="shared" si="176"/>
        <v>01/03/2021 19:29</v>
      </c>
      <c r="M2508" s="4">
        <v>44256</v>
      </c>
      <c r="N2508" s="3" t="s">
        <v>497</v>
      </c>
      <c r="O2508" s="17" t="str">
        <f t="shared" si="177"/>
        <v>01/03/2021 21:00</v>
      </c>
      <c r="P2508" s="24">
        <f t="shared" si="178"/>
        <v>6.3194444446708076E-2</v>
      </c>
      <c r="Q2508" s="28">
        <v>0</v>
      </c>
      <c r="R2508" s="27">
        <f t="shared" si="179"/>
        <v>91.000000003259629</v>
      </c>
      <c r="S2508" s="3" t="s">
        <v>4</v>
      </c>
      <c r="T2508" s="3" t="s">
        <v>3112</v>
      </c>
      <c r="U2508" s="3" t="s">
        <v>4</v>
      </c>
      <c r="V2508" s="3" t="s">
        <v>3116</v>
      </c>
      <c r="W2508" s="5">
        <v>0</v>
      </c>
      <c r="X2508" s="5">
        <v>0</v>
      </c>
      <c r="Y2508" s="5">
        <v>0</v>
      </c>
      <c r="Z2508" s="5">
        <v>5</v>
      </c>
      <c r="AA2508" s="5">
        <v>0</v>
      </c>
      <c r="AB2508" s="5">
        <v>0</v>
      </c>
      <c r="AC2508" s="5">
        <v>0</v>
      </c>
      <c r="AD2508" s="5">
        <v>0</v>
      </c>
      <c r="AE2508" s="2">
        <v>6</v>
      </c>
      <c r="AF2508" s="2">
        <v>0</v>
      </c>
      <c r="AG2508" s="2">
        <v>0</v>
      </c>
      <c r="AH2508" s="2">
        <v>0</v>
      </c>
      <c r="AI2508" s="2">
        <v>0</v>
      </c>
      <c r="AJ2508" s="2">
        <v>2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 t="s">
        <v>4</v>
      </c>
      <c r="AT2508" s="2" t="s">
        <v>4</v>
      </c>
    </row>
    <row r="2509" spans="1:46" x14ac:dyDescent="0.2">
      <c r="A2509" s="2">
        <v>1642919</v>
      </c>
      <c r="B2509" s="2">
        <v>834848</v>
      </c>
      <c r="C2509" s="7">
        <v>21.3588366797789</v>
      </c>
      <c r="D2509" s="7">
        <v>40.100813262632599</v>
      </c>
      <c r="E2509" s="19" t="s">
        <v>3110</v>
      </c>
      <c r="F2509" s="46">
        <f>INDEX(Δεδομένα!$P:$P,MATCH('2021'!E2509,Δεδομένα!$O:$O,0))</f>
        <v>79</v>
      </c>
      <c r="G2509" s="49" t="s">
        <v>3111</v>
      </c>
      <c r="H2509" s="51" t="str">
        <f>INDEX(Δεδομένα!B$1:B$51,MATCH('2021'!G2509,Δεδομένα!A$1:A$51,0))</f>
        <v>ΔΥΤΙΚΗΣ ΜΑΚΕΔΟΝΙΑΣ</v>
      </c>
      <c r="I2509" s="53">
        <f>INDEX(Δεδομένα!E$1:E$13,MATCH('2021'!H2509,Δεδομένα!D$1:D$13,0))</f>
        <v>4</v>
      </c>
      <c r="J2509" s="4">
        <v>44259</v>
      </c>
      <c r="K2509" s="3" t="s">
        <v>1230</v>
      </c>
      <c r="L2509" s="17" t="str">
        <f t="shared" si="176"/>
        <v>04/03/2021 16:59</v>
      </c>
      <c r="M2509" s="4">
        <v>44259</v>
      </c>
      <c r="N2509" s="3" t="s">
        <v>458</v>
      </c>
      <c r="O2509" s="17" t="str">
        <f t="shared" si="177"/>
        <v>04/03/2021 19:50</v>
      </c>
      <c r="P2509" s="24">
        <f t="shared" si="178"/>
        <v>0.11875000000145519</v>
      </c>
      <c r="Q2509" s="28">
        <v>0</v>
      </c>
      <c r="R2509" s="27">
        <f t="shared" si="179"/>
        <v>171.00000000209548</v>
      </c>
      <c r="S2509" s="3" t="s">
        <v>4</v>
      </c>
      <c r="T2509" s="3" t="s">
        <v>3112</v>
      </c>
      <c r="U2509" s="3" t="s">
        <v>4</v>
      </c>
      <c r="V2509" s="3" t="s">
        <v>3117</v>
      </c>
      <c r="W2509" s="5">
        <v>0</v>
      </c>
      <c r="X2509" s="5">
        <v>5</v>
      </c>
      <c r="Y2509" s="5">
        <v>0</v>
      </c>
      <c r="Z2509" s="5">
        <v>2</v>
      </c>
      <c r="AA2509" s="5">
        <v>0</v>
      </c>
      <c r="AB2509" s="5">
        <v>0</v>
      </c>
      <c r="AC2509" s="5">
        <v>0</v>
      </c>
      <c r="AD2509" s="5">
        <v>0</v>
      </c>
      <c r="AE2509" s="2">
        <v>4</v>
      </c>
      <c r="AF2509" s="2">
        <v>0</v>
      </c>
      <c r="AG2509" s="2">
        <v>0</v>
      </c>
      <c r="AH2509" s="2">
        <v>0</v>
      </c>
      <c r="AI2509" s="2">
        <v>0</v>
      </c>
      <c r="AJ2509" s="2">
        <v>2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 t="s">
        <v>4</v>
      </c>
      <c r="AT2509" s="2" t="s">
        <v>4</v>
      </c>
    </row>
    <row r="2510" spans="1:46" x14ac:dyDescent="0.2">
      <c r="A2510" s="2">
        <v>1642925</v>
      </c>
      <c r="B2510" s="2">
        <v>834862</v>
      </c>
      <c r="C2510" s="7">
        <v>21.4058249808804</v>
      </c>
      <c r="D2510" s="7">
        <v>39.984421898741999</v>
      </c>
      <c r="E2510" s="19" t="s">
        <v>3110</v>
      </c>
      <c r="F2510" s="46">
        <f>INDEX(Δεδομένα!$P:$P,MATCH('2021'!E2510,Δεδομένα!$O:$O,0))</f>
        <v>79</v>
      </c>
      <c r="G2510" s="49" t="s">
        <v>3111</v>
      </c>
      <c r="H2510" s="51" t="str">
        <f>INDEX(Δεδομένα!B$1:B$51,MATCH('2021'!G2510,Δεδομένα!A$1:A$51,0))</f>
        <v>ΔΥΤΙΚΗΣ ΜΑΚΕΔΟΝΙΑΣ</v>
      </c>
      <c r="I2510" s="53">
        <f>INDEX(Δεδομένα!E$1:E$13,MATCH('2021'!H2510,Δεδομένα!D$1:D$13,0))</f>
        <v>4</v>
      </c>
      <c r="J2510" s="4">
        <v>44259</v>
      </c>
      <c r="K2510" s="3" t="s">
        <v>227</v>
      </c>
      <c r="L2510" s="17" t="str">
        <f t="shared" si="176"/>
        <v>04/03/2021 17:54</v>
      </c>
      <c r="M2510" s="4">
        <v>44259</v>
      </c>
      <c r="N2510" s="3" t="s">
        <v>32</v>
      </c>
      <c r="O2510" s="17" t="str">
        <f t="shared" si="177"/>
        <v>04/03/2021 18:45</v>
      </c>
      <c r="P2510" s="24">
        <f t="shared" si="178"/>
        <v>3.5416666665696539E-2</v>
      </c>
      <c r="Q2510" s="28">
        <v>0</v>
      </c>
      <c r="R2510" s="27">
        <f t="shared" si="179"/>
        <v>50.999999998603016</v>
      </c>
      <c r="S2510" s="3" t="s">
        <v>4</v>
      </c>
      <c r="T2510" s="3" t="s">
        <v>3112</v>
      </c>
      <c r="U2510" s="3" t="s">
        <v>4</v>
      </c>
      <c r="V2510" s="3" t="s">
        <v>3118</v>
      </c>
      <c r="W2510" s="5">
        <v>0</v>
      </c>
      <c r="X2510" s="5">
        <v>1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2">
        <v>2</v>
      </c>
      <c r="AF2510" s="2">
        <v>0</v>
      </c>
      <c r="AG2510" s="2">
        <v>0</v>
      </c>
      <c r="AH2510" s="2">
        <v>0</v>
      </c>
      <c r="AI2510" s="2">
        <v>0</v>
      </c>
      <c r="AJ2510" s="2">
        <v>1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 t="s">
        <v>4</v>
      </c>
      <c r="AT2510" s="2" t="s">
        <v>4</v>
      </c>
    </row>
    <row r="2511" spans="1:46" x14ac:dyDescent="0.2">
      <c r="A2511" s="2">
        <v>1643647</v>
      </c>
      <c r="B2511" s="2">
        <v>835149</v>
      </c>
      <c r="C2511" s="7">
        <v>21.426314195739799</v>
      </c>
      <c r="D2511" s="7">
        <v>40.098136043541501</v>
      </c>
      <c r="E2511" s="19" t="s">
        <v>3110</v>
      </c>
      <c r="F2511" s="46">
        <f>INDEX(Δεδομένα!$P:$P,MATCH('2021'!E2511,Δεδομένα!$O:$O,0))</f>
        <v>79</v>
      </c>
      <c r="G2511" s="49" t="s">
        <v>3111</v>
      </c>
      <c r="H2511" s="51" t="str">
        <f>INDEX(Δεδομένα!B$1:B$51,MATCH('2021'!G2511,Δεδομένα!A$1:A$51,0))</f>
        <v>ΔΥΤΙΚΗΣ ΜΑΚΕΔΟΝΙΑΣ</v>
      </c>
      <c r="I2511" s="53">
        <f>INDEX(Δεδομένα!E$1:E$13,MATCH('2021'!H2511,Δεδομένα!D$1:D$13,0))</f>
        <v>4</v>
      </c>
      <c r="J2511" s="4">
        <v>44260</v>
      </c>
      <c r="K2511" s="3" t="s">
        <v>42</v>
      </c>
      <c r="L2511" s="17" t="str">
        <f t="shared" si="176"/>
        <v>05/03/2021 14:30</v>
      </c>
      <c r="M2511" s="4">
        <v>44260</v>
      </c>
      <c r="N2511" s="3" t="s">
        <v>109</v>
      </c>
      <c r="O2511" s="17" t="str">
        <f t="shared" si="177"/>
        <v>05/03/2021 15:50</v>
      </c>
      <c r="P2511" s="24">
        <f t="shared" si="178"/>
        <v>5.5555555554747116E-2</v>
      </c>
      <c r="Q2511" s="28">
        <v>0</v>
      </c>
      <c r="R2511" s="27">
        <f t="shared" si="179"/>
        <v>79.999999998835847</v>
      </c>
      <c r="S2511" s="3" t="s">
        <v>4</v>
      </c>
      <c r="T2511" s="3" t="s">
        <v>3112</v>
      </c>
      <c r="U2511" s="3" t="s">
        <v>3119</v>
      </c>
      <c r="V2511" s="3" t="s">
        <v>3120</v>
      </c>
      <c r="W2511" s="5">
        <v>0</v>
      </c>
      <c r="X2511" s="5">
        <v>0</v>
      </c>
      <c r="Y2511" s="5">
        <v>0</v>
      </c>
      <c r="Z2511" s="5">
        <v>0.5</v>
      </c>
      <c r="AA2511" s="5">
        <v>0</v>
      </c>
      <c r="AB2511" s="5">
        <v>0</v>
      </c>
      <c r="AC2511" s="5">
        <v>0</v>
      </c>
      <c r="AD2511" s="5">
        <v>0</v>
      </c>
      <c r="AE2511" s="2">
        <v>4</v>
      </c>
      <c r="AF2511" s="2">
        <v>0</v>
      </c>
      <c r="AG2511" s="2">
        <v>0</v>
      </c>
      <c r="AH2511" s="2">
        <v>0</v>
      </c>
      <c r="AI2511" s="2">
        <v>0</v>
      </c>
      <c r="AJ2511" s="2">
        <v>2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 t="s">
        <v>4</v>
      </c>
      <c r="AT2511" s="2" t="s">
        <v>4</v>
      </c>
    </row>
    <row r="2512" spans="1:46" x14ac:dyDescent="0.2">
      <c r="A2512" s="2">
        <v>1646793</v>
      </c>
      <c r="B2512" s="2">
        <v>837640</v>
      </c>
      <c r="E2512" s="19" t="s">
        <v>3110</v>
      </c>
      <c r="F2512" s="46">
        <f>INDEX(Δεδομένα!$P:$P,MATCH('2021'!E2512,Δεδομένα!$O:$O,0))</f>
        <v>79</v>
      </c>
      <c r="G2512" s="49" t="s">
        <v>3111</v>
      </c>
      <c r="H2512" s="51" t="str">
        <f>INDEX(Δεδομένα!B$1:B$51,MATCH('2021'!G2512,Δεδομένα!A$1:A$51,0))</f>
        <v>ΔΥΤΙΚΗΣ ΜΑΚΕΔΟΝΙΑΣ</v>
      </c>
      <c r="I2512" s="53">
        <f>INDEX(Δεδομένα!E$1:E$13,MATCH('2021'!H2512,Δεδομένα!D$1:D$13,0))</f>
        <v>4</v>
      </c>
      <c r="J2512" s="4">
        <v>44269</v>
      </c>
      <c r="K2512" s="3" t="s">
        <v>13</v>
      </c>
      <c r="L2512" s="17" t="str">
        <f t="shared" si="176"/>
        <v>14/03/2021 18:50</v>
      </c>
      <c r="M2512" s="4">
        <v>44269</v>
      </c>
      <c r="N2512" s="3" t="s">
        <v>1145</v>
      </c>
      <c r="O2512" s="17" t="str">
        <f t="shared" si="177"/>
        <v>14/03/2021 19:29</v>
      </c>
      <c r="P2512" s="24">
        <f t="shared" si="178"/>
        <v>2.7083333334303461E-2</v>
      </c>
      <c r="Q2512" s="28">
        <v>0</v>
      </c>
      <c r="R2512" s="27">
        <f t="shared" si="179"/>
        <v>39.000000001396984</v>
      </c>
      <c r="S2512" s="3" t="s">
        <v>4</v>
      </c>
      <c r="T2512" s="3" t="s">
        <v>3112</v>
      </c>
      <c r="U2512" s="3" t="s">
        <v>3121</v>
      </c>
      <c r="V2512" s="3" t="s">
        <v>3122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0.3</v>
      </c>
      <c r="AC2512" s="5">
        <v>0</v>
      </c>
      <c r="AD2512" s="5">
        <v>0</v>
      </c>
      <c r="AE2512" s="2">
        <v>4</v>
      </c>
      <c r="AF2512" s="2">
        <v>0</v>
      </c>
      <c r="AG2512" s="2">
        <v>0</v>
      </c>
      <c r="AH2512" s="2">
        <v>0</v>
      </c>
      <c r="AI2512" s="2">
        <v>0</v>
      </c>
      <c r="AJ2512" s="2">
        <v>2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 t="s">
        <v>4</v>
      </c>
      <c r="AT2512" s="2" t="s">
        <v>4</v>
      </c>
    </row>
    <row r="2513" spans="1:46" x14ac:dyDescent="0.2">
      <c r="A2513" s="2">
        <v>1647813</v>
      </c>
      <c r="B2513" s="2">
        <v>838542</v>
      </c>
      <c r="C2513" s="7">
        <v>21.3279372789032</v>
      </c>
      <c r="D2513" s="7">
        <v>40.154042438794598</v>
      </c>
      <c r="E2513" s="19" t="s">
        <v>3110</v>
      </c>
      <c r="F2513" s="46">
        <f>INDEX(Δεδομένα!$P:$P,MATCH('2021'!E2513,Δεδομένα!$O:$O,0))</f>
        <v>79</v>
      </c>
      <c r="G2513" s="49" t="s">
        <v>3111</v>
      </c>
      <c r="H2513" s="51" t="str">
        <f>INDEX(Δεδομένα!B$1:B$51,MATCH('2021'!G2513,Δεδομένα!A$1:A$51,0))</f>
        <v>ΔΥΤΙΚΗΣ ΜΑΚΕΔΟΝΙΑΣ</v>
      </c>
      <c r="I2513" s="53">
        <f>INDEX(Δεδομένα!E$1:E$13,MATCH('2021'!H2513,Δεδομένα!D$1:D$13,0))</f>
        <v>4</v>
      </c>
      <c r="J2513" s="4">
        <v>44272</v>
      </c>
      <c r="K2513" s="3" t="s">
        <v>101</v>
      </c>
      <c r="L2513" s="17" t="str">
        <f t="shared" si="176"/>
        <v>17/03/2021 13:28</v>
      </c>
      <c r="M2513" s="4">
        <v>44272</v>
      </c>
      <c r="N2513" s="3" t="s">
        <v>387</v>
      </c>
      <c r="O2513" s="17" t="str">
        <f t="shared" si="177"/>
        <v>17/03/2021 15:58</v>
      </c>
      <c r="P2513" s="24">
        <f t="shared" si="178"/>
        <v>0.10416666666424135</v>
      </c>
      <c r="Q2513" s="28">
        <v>0</v>
      </c>
      <c r="R2513" s="27">
        <f t="shared" si="179"/>
        <v>149.99999999650754</v>
      </c>
      <c r="S2513" s="3" t="s">
        <v>4</v>
      </c>
      <c r="T2513" s="3" t="s">
        <v>3112</v>
      </c>
      <c r="U2513" s="3" t="s">
        <v>4</v>
      </c>
      <c r="V2513" s="3" t="s">
        <v>3123</v>
      </c>
      <c r="W2513" s="5">
        <v>0</v>
      </c>
      <c r="X2513" s="5">
        <v>10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2">
        <v>4</v>
      </c>
      <c r="AF2513" s="2">
        <v>0</v>
      </c>
      <c r="AG2513" s="2">
        <v>0</v>
      </c>
      <c r="AH2513" s="2">
        <v>0</v>
      </c>
      <c r="AI2513" s="2">
        <v>0</v>
      </c>
      <c r="AJ2513" s="2">
        <v>2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 t="s">
        <v>4</v>
      </c>
      <c r="AT2513" s="2" t="s">
        <v>4</v>
      </c>
    </row>
    <row r="2514" spans="1:46" x14ac:dyDescent="0.2">
      <c r="A2514" s="2">
        <v>1648193</v>
      </c>
      <c r="B2514" s="2">
        <v>838806</v>
      </c>
      <c r="C2514" s="7">
        <v>21.4051030511799</v>
      </c>
      <c r="D2514" s="7">
        <v>40.094372231973999</v>
      </c>
      <c r="E2514" s="19" t="s">
        <v>3110</v>
      </c>
      <c r="F2514" s="46">
        <f>INDEX(Δεδομένα!$P:$P,MATCH('2021'!E2514,Δεδομένα!$O:$O,0))</f>
        <v>79</v>
      </c>
      <c r="G2514" s="49" t="s">
        <v>3111</v>
      </c>
      <c r="H2514" s="51" t="str">
        <f>INDEX(Δεδομένα!B$1:B$51,MATCH('2021'!G2514,Δεδομένα!A$1:A$51,0))</f>
        <v>ΔΥΤΙΚΗΣ ΜΑΚΕΔΟΝΙΑΣ</v>
      </c>
      <c r="I2514" s="53">
        <f>INDEX(Δεδομένα!E$1:E$13,MATCH('2021'!H2514,Δεδομένα!D$1:D$13,0))</f>
        <v>4</v>
      </c>
      <c r="J2514" s="4">
        <v>44273</v>
      </c>
      <c r="K2514" s="3" t="s">
        <v>2614</v>
      </c>
      <c r="L2514" s="17" t="str">
        <f t="shared" si="176"/>
        <v>18/03/2021 10:34</v>
      </c>
      <c r="M2514" s="4">
        <v>44273</v>
      </c>
      <c r="N2514" s="3" t="s">
        <v>846</v>
      </c>
      <c r="O2514" s="17" t="str">
        <f t="shared" si="177"/>
        <v>18/03/2021 11:35</v>
      </c>
      <c r="P2514" s="24">
        <f t="shared" si="178"/>
        <v>4.2361111110949423E-2</v>
      </c>
      <c r="Q2514" s="28">
        <v>0</v>
      </c>
      <c r="R2514" s="27">
        <f t="shared" si="179"/>
        <v>60.999999999767169</v>
      </c>
      <c r="S2514" s="3" t="s">
        <v>4</v>
      </c>
      <c r="T2514" s="3" t="s">
        <v>3112</v>
      </c>
      <c r="U2514" s="3" t="s">
        <v>4</v>
      </c>
      <c r="V2514" s="3" t="s">
        <v>3124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0.3</v>
      </c>
      <c r="AC2514" s="5">
        <v>0</v>
      </c>
      <c r="AD2514" s="5">
        <v>0</v>
      </c>
      <c r="AE2514" s="2">
        <v>4</v>
      </c>
      <c r="AF2514" s="2">
        <v>0</v>
      </c>
      <c r="AG2514" s="2">
        <v>0</v>
      </c>
      <c r="AH2514" s="2">
        <v>0</v>
      </c>
      <c r="AI2514" s="2">
        <v>0</v>
      </c>
      <c r="AJ2514" s="2">
        <v>2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 t="s">
        <v>4</v>
      </c>
      <c r="AT2514" s="2" t="s">
        <v>4</v>
      </c>
    </row>
    <row r="2515" spans="1:46" x14ac:dyDescent="0.2">
      <c r="A2515" s="2">
        <v>1650092</v>
      </c>
      <c r="B2515" s="2">
        <v>841104</v>
      </c>
      <c r="C2515" s="7">
        <v>21.342003969056702</v>
      </c>
      <c r="D2515" s="7">
        <v>40.182117718714103</v>
      </c>
      <c r="E2515" s="19" t="s">
        <v>3110</v>
      </c>
      <c r="F2515" s="46">
        <f>INDEX(Δεδομένα!$P:$P,MATCH('2021'!E2515,Δεδομένα!$O:$O,0))</f>
        <v>79</v>
      </c>
      <c r="G2515" s="49" t="s">
        <v>3111</v>
      </c>
      <c r="H2515" s="51" t="str">
        <f>INDEX(Δεδομένα!B$1:B$51,MATCH('2021'!G2515,Δεδομένα!A$1:A$51,0))</f>
        <v>ΔΥΤΙΚΗΣ ΜΑΚΕΔΟΝΙΑΣ</v>
      </c>
      <c r="I2515" s="53">
        <f>INDEX(Δεδομένα!E$1:E$13,MATCH('2021'!H2515,Δεδομένα!D$1:D$13,0))</f>
        <v>4</v>
      </c>
      <c r="J2515" s="4">
        <v>44283</v>
      </c>
      <c r="K2515" s="3" t="s">
        <v>150</v>
      </c>
      <c r="L2515" s="17" t="str">
        <f t="shared" si="176"/>
        <v>28/03/2021 19:00</v>
      </c>
      <c r="M2515" s="4">
        <v>44283</v>
      </c>
      <c r="N2515" s="3" t="s">
        <v>166</v>
      </c>
      <c r="O2515" s="17" t="str">
        <f t="shared" si="177"/>
        <v>28/03/2021 20:25</v>
      </c>
      <c r="P2515" s="24">
        <f t="shared" si="178"/>
        <v>5.9027777781011537E-2</v>
      </c>
      <c r="Q2515" s="28">
        <v>0</v>
      </c>
      <c r="R2515" s="27">
        <f t="shared" si="179"/>
        <v>85.000000004656613</v>
      </c>
      <c r="S2515" s="3" t="s">
        <v>4</v>
      </c>
      <c r="T2515" s="3" t="s">
        <v>3112</v>
      </c>
      <c r="U2515" s="3" t="s">
        <v>4</v>
      </c>
      <c r="V2515" s="3" t="s">
        <v>3125</v>
      </c>
      <c r="W2515" s="5">
        <v>0</v>
      </c>
      <c r="X2515" s="5">
        <v>1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2">
        <v>4</v>
      </c>
      <c r="AF2515" s="2">
        <v>0</v>
      </c>
      <c r="AG2515" s="2">
        <v>0</v>
      </c>
      <c r="AH2515" s="2">
        <v>0</v>
      </c>
      <c r="AI2515" s="2">
        <v>0</v>
      </c>
      <c r="AJ2515" s="2">
        <v>2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 t="s">
        <v>4</v>
      </c>
      <c r="AT2515" s="2" t="s">
        <v>4</v>
      </c>
    </row>
    <row r="2516" spans="1:46" x14ac:dyDescent="0.2">
      <c r="A2516" s="2">
        <v>1650849</v>
      </c>
      <c r="B2516" s="2">
        <v>841640</v>
      </c>
      <c r="C2516" s="7">
        <v>21.380977456318</v>
      </c>
      <c r="D2516" s="7">
        <v>40.033828725588897</v>
      </c>
      <c r="E2516" s="19" t="s">
        <v>3110</v>
      </c>
      <c r="F2516" s="46">
        <f>INDEX(Δεδομένα!$P:$P,MATCH('2021'!E2516,Δεδομένα!$O:$O,0))</f>
        <v>79</v>
      </c>
      <c r="G2516" s="49" t="s">
        <v>3111</v>
      </c>
      <c r="H2516" s="51" t="str">
        <f>INDEX(Δεδομένα!B$1:B$51,MATCH('2021'!G2516,Δεδομένα!A$1:A$51,0))</f>
        <v>ΔΥΤΙΚΗΣ ΜΑΚΕΔΟΝΙΑΣ</v>
      </c>
      <c r="I2516" s="53">
        <f>INDEX(Δεδομένα!E$1:E$13,MATCH('2021'!H2516,Δεδομένα!D$1:D$13,0))</f>
        <v>4</v>
      </c>
      <c r="J2516" s="4">
        <v>44285</v>
      </c>
      <c r="K2516" s="3" t="s">
        <v>1082</v>
      </c>
      <c r="L2516" s="17" t="str">
        <f t="shared" si="176"/>
        <v>30/03/2021 18:49</v>
      </c>
      <c r="M2516" s="4">
        <v>44285</v>
      </c>
      <c r="N2516" s="3" t="s">
        <v>125</v>
      </c>
      <c r="O2516" s="17" t="str">
        <f t="shared" si="177"/>
        <v>30/03/2021 20:30</v>
      </c>
      <c r="P2516" s="24">
        <f t="shared" si="178"/>
        <v>7.0138888884685002E-2</v>
      </c>
      <c r="Q2516" s="28">
        <v>0</v>
      </c>
      <c r="R2516" s="27">
        <f t="shared" si="179"/>
        <v>100.9999999939464</v>
      </c>
      <c r="S2516" s="3" t="s">
        <v>4</v>
      </c>
      <c r="T2516" s="3" t="s">
        <v>3112</v>
      </c>
      <c r="U2516" s="3" t="s">
        <v>4</v>
      </c>
      <c r="V2516" s="3" t="s">
        <v>3126</v>
      </c>
      <c r="W2516" s="5">
        <v>2</v>
      </c>
      <c r="X2516" s="5">
        <v>0</v>
      </c>
      <c r="Y2516" s="5">
        <v>0</v>
      </c>
      <c r="Z2516" s="5">
        <v>3</v>
      </c>
      <c r="AA2516" s="5">
        <v>0</v>
      </c>
      <c r="AB2516" s="5">
        <v>0</v>
      </c>
      <c r="AC2516" s="5">
        <v>0</v>
      </c>
      <c r="AD2516" s="5">
        <v>0</v>
      </c>
      <c r="AE2516" s="2">
        <v>6</v>
      </c>
      <c r="AF2516" s="2">
        <v>0</v>
      </c>
      <c r="AG2516" s="2">
        <v>0</v>
      </c>
      <c r="AH2516" s="2">
        <v>0</v>
      </c>
      <c r="AI2516" s="2">
        <v>0</v>
      </c>
      <c r="AJ2516" s="2">
        <v>2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 t="s">
        <v>4</v>
      </c>
      <c r="AT2516" s="2" t="s">
        <v>4</v>
      </c>
    </row>
    <row r="2517" spans="1:46" x14ac:dyDescent="0.2">
      <c r="A2517" s="2">
        <v>1651155</v>
      </c>
      <c r="B2517" s="2">
        <v>841927</v>
      </c>
      <c r="C2517" s="7">
        <v>21.3771658089771</v>
      </c>
      <c r="D2517" s="7">
        <v>40.040952101172998</v>
      </c>
      <c r="E2517" s="19" t="s">
        <v>3110</v>
      </c>
      <c r="F2517" s="46">
        <f>INDEX(Δεδομένα!$P:$P,MATCH('2021'!E2517,Δεδομένα!$O:$O,0))</f>
        <v>79</v>
      </c>
      <c r="G2517" s="49" t="s">
        <v>3111</v>
      </c>
      <c r="H2517" s="51" t="str">
        <f>INDEX(Δεδομένα!B$1:B$51,MATCH('2021'!G2517,Δεδομένα!A$1:A$51,0))</f>
        <v>ΔΥΤΙΚΗΣ ΜΑΚΕΔΟΝΙΑΣ</v>
      </c>
      <c r="I2517" s="53">
        <f>INDEX(Δεδομένα!E$1:E$13,MATCH('2021'!H2517,Δεδομένα!D$1:D$13,0))</f>
        <v>4</v>
      </c>
      <c r="J2517" s="4">
        <v>44286</v>
      </c>
      <c r="K2517" s="3" t="s">
        <v>524</v>
      </c>
      <c r="L2517" s="17" t="str">
        <f t="shared" si="176"/>
        <v>31/03/2021 20:40</v>
      </c>
      <c r="M2517" s="4">
        <v>44286</v>
      </c>
      <c r="N2517" s="3" t="s">
        <v>1581</v>
      </c>
      <c r="O2517" s="17" t="str">
        <f t="shared" si="177"/>
        <v>31/03/2021 22:20</v>
      </c>
      <c r="P2517" s="24">
        <f t="shared" si="178"/>
        <v>6.9444444445252884E-2</v>
      </c>
      <c r="Q2517" s="28">
        <v>0</v>
      </c>
      <c r="R2517" s="27">
        <f t="shared" si="179"/>
        <v>100.00000000116415</v>
      </c>
      <c r="S2517" s="3" t="s">
        <v>4</v>
      </c>
      <c r="T2517" s="3" t="s">
        <v>3112</v>
      </c>
      <c r="U2517" s="3" t="s">
        <v>4</v>
      </c>
      <c r="V2517" s="3" t="s">
        <v>3127</v>
      </c>
      <c r="W2517" s="5">
        <v>0</v>
      </c>
      <c r="X2517" s="5">
        <v>3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2">
        <v>5</v>
      </c>
      <c r="AF2517" s="2">
        <v>0</v>
      </c>
      <c r="AG2517" s="2">
        <v>0</v>
      </c>
      <c r="AH2517" s="2">
        <v>0</v>
      </c>
      <c r="AI2517" s="2">
        <v>0</v>
      </c>
      <c r="AJ2517" s="2">
        <v>3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 t="s">
        <v>4</v>
      </c>
      <c r="AT2517" s="2" t="s">
        <v>4</v>
      </c>
    </row>
    <row r="2518" spans="1:46" x14ac:dyDescent="0.2">
      <c r="A2518" s="2">
        <v>1651707</v>
      </c>
      <c r="B2518" s="2">
        <v>842318</v>
      </c>
      <c r="C2518" s="7">
        <v>21.399597069986601</v>
      </c>
      <c r="D2518" s="7">
        <v>40.019560963213301</v>
      </c>
      <c r="E2518" s="19" t="s">
        <v>3110</v>
      </c>
      <c r="F2518" s="46">
        <f>INDEX(Δεδομένα!$P:$P,MATCH('2021'!E2518,Δεδομένα!$O:$O,0))</f>
        <v>79</v>
      </c>
      <c r="G2518" s="49" t="s">
        <v>3111</v>
      </c>
      <c r="H2518" s="51" t="str">
        <f>INDEX(Δεδομένα!B$1:B$51,MATCH('2021'!G2518,Δεδομένα!A$1:A$51,0))</f>
        <v>ΔΥΤΙΚΗΣ ΜΑΚΕΔΟΝΙΑΣ</v>
      </c>
      <c r="I2518" s="53">
        <f>INDEX(Δεδομένα!E$1:E$13,MATCH('2021'!H2518,Δεδομένα!D$1:D$13,0))</f>
        <v>4</v>
      </c>
      <c r="J2518" s="4">
        <v>44288</v>
      </c>
      <c r="K2518" s="3" t="s">
        <v>1375</v>
      </c>
      <c r="L2518" s="17" t="str">
        <f t="shared" si="176"/>
        <v>02/04/2021 14:48</v>
      </c>
      <c r="M2518" s="4">
        <v>44288</v>
      </c>
      <c r="N2518" s="3" t="s">
        <v>579</v>
      </c>
      <c r="O2518" s="17" t="str">
        <f t="shared" si="177"/>
        <v>02/04/2021 15:54</v>
      </c>
      <c r="P2518" s="24">
        <f t="shared" si="178"/>
        <v>4.5833333329937886E-2</v>
      </c>
      <c r="Q2518" s="28">
        <v>0</v>
      </c>
      <c r="R2518" s="27">
        <f t="shared" si="179"/>
        <v>65.999999995110556</v>
      </c>
      <c r="S2518" s="3" t="s">
        <v>4</v>
      </c>
      <c r="T2518" s="3" t="s">
        <v>3112</v>
      </c>
      <c r="U2518" s="3" t="s">
        <v>4</v>
      </c>
      <c r="V2518" s="3" t="s">
        <v>3128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0.03</v>
      </c>
      <c r="AC2518" s="5">
        <v>0</v>
      </c>
      <c r="AD2518" s="5">
        <v>0</v>
      </c>
      <c r="AE2518" s="2">
        <v>4</v>
      </c>
      <c r="AF2518" s="2">
        <v>0</v>
      </c>
      <c r="AG2518" s="2">
        <v>0</v>
      </c>
      <c r="AH2518" s="2">
        <v>0</v>
      </c>
      <c r="AI2518" s="2">
        <v>0</v>
      </c>
      <c r="AJ2518" s="2">
        <v>2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 t="s">
        <v>4</v>
      </c>
      <c r="AT2518" s="2" t="s">
        <v>4</v>
      </c>
    </row>
    <row r="2519" spans="1:46" x14ac:dyDescent="0.2">
      <c r="A2519" s="2">
        <v>1651735</v>
      </c>
      <c r="B2519" s="2">
        <v>842382</v>
      </c>
      <c r="C2519" s="7">
        <v>21.334372476616799</v>
      </c>
      <c r="D2519" s="7">
        <v>39.919651592915002</v>
      </c>
      <c r="E2519" s="19" t="s">
        <v>3110</v>
      </c>
      <c r="F2519" s="46">
        <f>INDEX(Δεδομένα!$P:$P,MATCH('2021'!E2519,Δεδομένα!$O:$O,0))</f>
        <v>79</v>
      </c>
      <c r="G2519" s="49" t="s">
        <v>3111</v>
      </c>
      <c r="H2519" s="51" t="str">
        <f>INDEX(Δεδομένα!B$1:B$51,MATCH('2021'!G2519,Δεδομένα!A$1:A$51,0))</f>
        <v>ΔΥΤΙΚΗΣ ΜΑΚΕΔΟΝΙΑΣ</v>
      </c>
      <c r="I2519" s="53">
        <f>INDEX(Δεδομένα!E$1:E$13,MATCH('2021'!H2519,Δεδομένα!D$1:D$13,0))</f>
        <v>4</v>
      </c>
      <c r="J2519" s="4">
        <v>44288</v>
      </c>
      <c r="K2519" s="3" t="s">
        <v>422</v>
      </c>
      <c r="L2519" s="17" t="str">
        <f t="shared" si="176"/>
        <v>02/04/2021 18:34</v>
      </c>
      <c r="M2519" s="4">
        <v>44289</v>
      </c>
      <c r="N2519" s="3" t="s">
        <v>484</v>
      </c>
      <c r="O2519" s="17" t="str">
        <f t="shared" si="177"/>
        <v>03/04/2021 12:40</v>
      </c>
      <c r="P2519" s="24">
        <f t="shared" si="178"/>
        <v>0.7541666666729725</v>
      </c>
      <c r="Q2519" s="28">
        <v>0</v>
      </c>
      <c r="R2519" s="27">
        <f t="shared" si="179"/>
        <v>1086.0000000090804</v>
      </c>
      <c r="S2519" s="3" t="s">
        <v>4</v>
      </c>
      <c r="T2519" s="3" t="s">
        <v>3112</v>
      </c>
      <c r="U2519" s="3" t="s">
        <v>4</v>
      </c>
      <c r="V2519" s="3" t="s">
        <v>3129</v>
      </c>
      <c r="W2519" s="5">
        <v>0</v>
      </c>
      <c r="X2519" s="5">
        <v>5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2">
        <v>12</v>
      </c>
      <c r="AF2519" s="2">
        <v>0</v>
      </c>
      <c r="AG2519" s="2">
        <v>0</v>
      </c>
      <c r="AH2519" s="2">
        <v>0</v>
      </c>
      <c r="AI2519" s="2">
        <v>0</v>
      </c>
      <c r="AJ2519" s="2">
        <v>4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 t="s">
        <v>4</v>
      </c>
      <c r="AT2519" s="2" t="s">
        <v>4</v>
      </c>
    </row>
    <row r="2520" spans="1:46" x14ac:dyDescent="0.2">
      <c r="A2520" s="2">
        <v>1651744</v>
      </c>
      <c r="B2520" s="2">
        <v>842578</v>
      </c>
      <c r="C2520" s="7">
        <v>21.358982329082799</v>
      </c>
      <c r="D2520" s="7">
        <v>40.182769046661498</v>
      </c>
      <c r="E2520" s="19" t="s">
        <v>3110</v>
      </c>
      <c r="F2520" s="46">
        <f>INDEX(Δεδομένα!$P:$P,MATCH('2021'!E2520,Δεδομένα!$O:$O,0))</f>
        <v>79</v>
      </c>
      <c r="G2520" s="49" t="s">
        <v>3111</v>
      </c>
      <c r="H2520" s="51" t="str">
        <f>INDEX(Δεδομένα!B$1:B$51,MATCH('2021'!G2520,Δεδομένα!A$1:A$51,0))</f>
        <v>ΔΥΤΙΚΗΣ ΜΑΚΕΔΟΝΙΑΣ</v>
      </c>
      <c r="I2520" s="53">
        <f>INDEX(Δεδομένα!E$1:E$13,MATCH('2021'!H2520,Δεδομένα!D$1:D$13,0))</f>
        <v>4</v>
      </c>
      <c r="J2520" s="4">
        <v>44289</v>
      </c>
      <c r="K2520" s="3" t="s">
        <v>2212</v>
      </c>
      <c r="L2520" s="17" t="str">
        <f t="shared" si="176"/>
        <v>03/04/2021 14:53</v>
      </c>
      <c r="M2520" s="4">
        <v>44289</v>
      </c>
      <c r="N2520" s="3" t="s">
        <v>341</v>
      </c>
      <c r="O2520" s="17" t="str">
        <f t="shared" si="177"/>
        <v>03/04/2021 17:55</v>
      </c>
      <c r="P2520" s="24">
        <f t="shared" si="178"/>
        <v>0.12638888889341615</v>
      </c>
      <c r="Q2520" s="28">
        <v>0</v>
      </c>
      <c r="R2520" s="27">
        <f t="shared" si="179"/>
        <v>182.00000000651926</v>
      </c>
      <c r="S2520" s="3" t="s">
        <v>4</v>
      </c>
      <c r="T2520" s="3" t="s">
        <v>3112</v>
      </c>
      <c r="U2520" s="3" t="s">
        <v>4</v>
      </c>
      <c r="V2520" s="3" t="s">
        <v>3130</v>
      </c>
      <c r="W2520" s="5">
        <v>0</v>
      </c>
      <c r="X2520" s="5">
        <v>7</v>
      </c>
      <c r="Y2520" s="5">
        <v>0</v>
      </c>
      <c r="Z2520" s="5">
        <v>2</v>
      </c>
      <c r="AA2520" s="5">
        <v>0</v>
      </c>
      <c r="AB2520" s="5">
        <v>0</v>
      </c>
      <c r="AC2520" s="5">
        <v>0</v>
      </c>
      <c r="AD2520" s="5">
        <v>0</v>
      </c>
      <c r="AE2520" s="2">
        <v>5</v>
      </c>
      <c r="AF2520" s="2">
        <v>0</v>
      </c>
      <c r="AG2520" s="2">
        <v>0</v>
      </c>
      <c r="AH2520" s="2">
        <v>0</v>
      </c>
      <c r="AI2520" s="2">
        <v>0</v>
      </c>
      <c r="AJ2520" s="2">
        <v>2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 t="s">
        <v>4</v>
      </c>
      <c r="AT2520" s="2" t="s">
        <v>4</v>
      </c>
    </row>
    <row r="2521" spans="1:46" x14ac:dyDescent="0.2">
      <c r="A2521" s="2">
        <v>1651754</v>
      </c>
      <c r="B2521" s="2">
        <v>842588</v>
      </c>
      <c r="C2521" s="7">
        <v>21.418359398611699</v>
      </c>
      <c r="D2521" s="7">
        <v>40.147671166505901</v>
      </c>
      <c r="E2521" s="19" t="s">
        <v>3110</v>
      </c>
      <c r="F2521" s="46">
        <f>INDEX(Δεδομένα!$P:$P,MATCH('2021'!E2521,Δεδομένα!$O:$O,0))</f>
        <v>79</v>
      </c>
      <c r="G2521" s="49" t="s">
        <v>3111</v>
      </c>
      <c r="H2521" s="51" t="str">
        <f>INDEX(Δεδομένα!B$1:B$51,MATCH('2021'!G2521,Δεδομένα!A$1:A$51,0))</f>
        <v>ΔΥΤΙΚΗΣ ΜΑΚΕΔΟΝΙΑΣ</v>
      </c>
      <c r="I2521" s="53">
        <f>INDEX(Δεδομένα!E$1:E$13,MATCH('2021'!H2521,Δεδομένα!D$1:D$13,0))</f>
        <v>4</v>
      </c>
      <c r="J2521" s="4">
        <v>44289</v>
      </c>
      <c r="K2521" s="3" t="s">
        <v>161</v>
      </c>
      <c r="L2521" s="17" t="str">
        <f t="shared" si="176"/>
        <v>03/04/2021 15:00</v>
      </c>
      <c r="M2521" s="4">
        <v>44289</v>
      </c>
      <c r="N2521" s="3" t="s">
        <v>980</v>
      </c>
      <c r="O2521" s="17" t="str">
        <f t="shared" si="177"/>
        <v>03/04/2021 17:17</v>
      </c>
      <c r="P2521" s="24">
        <f t="shared" si="178"/>
        <v>9.5138888886140194E-2</v>
      </c>
      <c r="Q2521" s="28">
        <v>0</v>
      </c>
      <c r="R2521" s="27">
        <f t="shared" si="179"/>
        <v>136.99999999604188</v>
      </c>
      <c r="S2521" s="3" t="s">
        <v>4</v>
      </c>
      <c r="T2521" s="3" t="s">
        <v>3112</v>
      </c>
      <c r="U2521" s="3" t="s">
        <v>4</v>
      </c>
      <c r="V2521" s="3" t="s">
        <v>3131</v>
      </c>
      <c r="W2521" s="5">
        <v>0</v>
      </c>
      <c r="X2521" s="5">
        <v>0</v>
      </c>
      <c r="Y2521" s="5">
        <v>0</v>
      </c>
      <c r="Z2521" s="5">
        <v>1</v>
      </c>
      <c r="AA2521" s="5">
        <v>0</v>
      </c>
      <c r="AB2521" s="5">
        <v>0</v>
      </c>
      <c r="AC2521" s="5">
        <v>0</v>
      </c>
      <c r="AD2521" s="5">
        <v>0</v>
      </c>
      <c r="AE2521" s="2">
        <v>3</v>
      </c>
      <c r="AF2521" s="2">
        <v>0</v>
      </c>
      <c r="AG2521" s="2">
        <v>0</v>
      </c>
      <c r="AH2521" s="2">
        <v>0</v>
      </c>
      <c r="AI2521" s="2">
        <v>0</v>
      </c>
      <c r="AJ2521" s="2">
        <v>1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 t="s">
        <v>4</v>
      </c>
      <c r="AT2521" s="2" t="s">
        <v>4</v>
      </c>
    </row>
    <row r="2522" spans="1:46" x14ac:dyDescent="0.2">
      <c r="A2522" s="2">
        <v>1651761</v>
      </c>
      <c r="B2522" s="2">
        <v>842596</v>
      </c>
      <c r="E2522" s="19" t="s">
        <v>3110</v>
      </c>
      <c r="F2522" s="46">
        <f>INDEX(Δεδομένα!$P:$P,MATCH('2021'!E2522,Δεδομένα!$O:$O,0))</f>
        <v>79</v>
      </c>
      <c r="G2522" s="49" t="s">
        <v>3111</v>
      </c>
      <c r="H2522" s="51" t="str">
        <f>INDEX(Δεδομένα!B$1:B$51,MATCH('2021'!G2522,Δεδομένα!A$1:A$51,0))</f>
        <v>ΔΥΤΙΚΗΣ ΜΑΚΕΔΟΝΙΑΣ</v>
      </c>
      <c r="I2522" s="53">
        <f>INDEX(Δεδομένα!E$1:E$13,MATCH('2021'!H2522,Δεδομένα!D$1:D$13,0))</f>
        <v>4</v>
      </c>
      <c r="J2522" s="4">
        <v>44289</v>
      </c>
      <c r="K2522" s="3" t="s">
        <v>197</v>
      </c>
      <c r="L2522" s="17" t="str">
        <f t="shared" si="176"/>
        <v>03/04/2021 15:30</v>
      </c>
      <c r="M2522" s="4">
        <v>44289</v>
      </c>
      <c r="N2522" s="3" t="s">
        <v>699</v>
      </c>
      <c r="O2522" s="17" t="str">
        <f t="shared" si="177"/>
        <v>03/04/2021 17:23</v>
      </c>
      <c r="P2522" s="24">
        <f t="shared" si="178"/>
        <v>7.8472222223354038E-2</v>
      </c>
      <c r="Q2522" s="28">
        <v>0</v>
      </c>
      <c r="R2522" s="27">
        <f t="shared" si="179"/>
        <v>113.00000000162981</v>
      </c>
      <c r="S2522" s="3" t="s">
        <v>4</v>
      </c>
      <c r="T2522" s="3" t="s">
        <v>3112</v>
      </c>
      <c r="U2522" s="3" t="s">
        <v>4</v>
      </c>
      <c r="V2522" s="3" t="s">
        <v>3116</v>
      </c>
      <c r="W2522" s="5">
        <v>0</v>
      </c>
      <c r="X2522" s="5">
        <v>0</v>
      </c>
      <c r="Y2522" s="5">
        <v>0</v>
      </c>
      <c r="Z2522" s="5">
        <v>0.5</v>
      </c>
      <c r="AA2522" s="5">
        <v>0</v>
      </c>
      <c r="AB2522" s="5">
        <v>0</v>
      </c>
      <c r="AC2522" s="5">
        <v>0</v>
      </c>
      <c r="AD2522" s="5">
        <v>0</v>
      </c>
      <c r="AE2522" s="2">
        <v>2</v>
      </c>
      <c r="AF2522" s="2">
        <v>0</v>
      </c>
      <c r="AG2522" s="2">
        <v>0</v>
      </c>
      <c r="AH2522" s="2">
        <v>0</v>
      </c>
      <c r="AI2522" s="2">
        <v>0</v>
      </c>
      <c r="AJ2522" s="2">
        <v>1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 t="s">
        <v>4</v>
      </c>
      <c r="AT2522" s="2" t="s">
        <v>4</v>
      </c>
    </row>
    <row r="2523" spans="1:46" x14ac:dyDescent="0.2">
      <c r="A2523" s="2">
        <v>1651767</v>
      </c>
      <c r="B2523" s="2">
        <v>842630</v>
      </c>
      <c r="C2523" s="7">
        <v>21.425438197335801</v>
      </c>
      <c r="D2523" s="7">
        <v>40.243314327755797</v>
      </c>
      <c r="E2523" s="19" t="s">
        <v>3110</v>
      </c>
      <c r="F2523" s="46">
        <f>INDEX(Δεδομένα!$P:$P,MATCH('2021'!E2523,Δεδομένα!$O:$O,0))</f>
        <v>79</v>
      </c>
      <c r="G2523" s="49" t="s">
        <v>3111</v>
      </c>
      <c r="H2523" s="51" t="str">
        <f>INDEX(Δεδομένα!B$1:B$51,MATCH('2021'!G2523,Δεδομένα!A$1:A$51,0))</f>
        <v>ΔΥΤΙΚΗΣ ΜΑΚΕΔΟΝΙΑΣ</v>
      </c>
      <c r="I2523" s="53">
        <f>INDEX(Δεδομένα!E$1:E$13,MATCH('2021'!H2523,Δεδομένα!D$1:D$13,0))</f>
        <v>4</v>
      </c>
      <c r="J2523" s="4">
        <v>44289</v>
      </c>
      <c r="K2523" s="3" t="s">
        <v>267</v>
      </c>
      <c r="L2523" s="17" t="str">
        <f t="shared" si="176"/>
        <v>03/04/2021 17:30</v>
      </c>
      <c r="M2523" s="4">
        <v>44289</v>
      </c>
      <c r="N2523" s="3" t="s">
        <v>261</v>
      </c>
      <c r="O2523" s="17" t="str">
        <f t="shared" si="177"/>
        <v>03/04/2021 18:25</v>
      </c>
      <c r="P2523" s="24">
        <f t="shared" si="178"/>
        <v>3.8194444445252884E-2</v>
      </c>
      <c r="Q2523" s="28">
        <v>0</v>
      </c>
      <c r="R2523" s="27">
        <f t="shared" si="179"/>
        <v>55.000000001164153</v>
      </c>
      <c r="S2523" s="3" t="s">
        <v>4</v>
      </c>
      <c r="T2523" s="3" t="s">
        <v>3112</v>
      </c>
      <c r="U2523" s="3" t="s">
        <v>4</v>
      </c>
      <c r="V2523" s="3" t="s">
        <v>3113</v>
      </c>
      <c r="W2523" s="5">
        <v>0</v>
      </c>
      <c r="X2523" s="5">
        <v>0</v>
      </c>
      <c r="Y2523" s="5">
        <v>0</v>
      </c>
      <c r="Z2523" s="5">
        <v>1</v>
      </c>
      <c r="AA2523" s="5">
        <v>0</v>
      </c>
      <c r="AB2523" s="5">
        <v>0</v>
      </c>
      <c r="AC2523" s="5">
        <v>0</v>
      </c>
      <c r="AD2523" s="5">
        <v>0</v>
      </c>
      <c r="AE2523" s="2">
        <v>7</v>
      </c>
      <c r="AF2523" s="2">
        <v>0</v>
      </c>
      <c r="AG2523" s="2">
        <v>0</v>
      </c>
      <c r="AH2523" s="2">
        <v>0</v>
      </c>
      <c r="AI2523" s="2">
        <v>0</v>
      </c>
      <c r="AJ2523" s="2">
        <v>3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 t="s">
        <v>4</v>
      </c>
      <c r="AT2523" s="2" t="s">
        <v>4</v>
      </c>
    </row>
    <row r="2524" spans="1:46" x14ac:dyDescent="0.2">
      <c r="A2524" s="2">
        <v>1651773</v>
      </c>
      <c r="B2524" s="2">
        <v>842827</v>
      </c>
      <c r="D2524" s="2"/>
      <c r="E2524" s="19" t="s">
        <v>3110</v>
      </c>
      <c r="F2524" s="46">
        <f>INDEX(Δεδομένα!$P:$P,MATCH('2021'!E2524,Δεδομένα!$O:$O,0))</f>
        <v>79</v>
      </c>
      <c r="G2524" s="49" t="s">
        <v>3111</v>
      </c>
      <c r="H2524" s="51" t="str">
        <f>INDEX(Δεδομένα!B$1:B$51,MATCH('2021'!G2524,Δεδομένα!A$1:A$51,0))</f>
        <v>ΔΥΤΙΚΗΣ ΜΑΚΕΔΟΝΙΑΣ</v>
      </c>
      <c r="I2524" s="53">
        <f>INDEX(Δεδομένα!E$1:E$13,MATCH('2021'!H2524,Δεδομένα!D$1:D$13,0))</f>
        <v>4</v>
      </c>
      <c r="J2524" s="4">
        <v>44290</v>
      </c>
      <c r="K2524" s="3" t="s">
        <v>436</v>
      </c>
      <c r="L2524" s="17" t="str">
        <f t="shared" si="176"/>
        <v>04/04/2021 12:58</v>
      </c>
      <c r="M2524" s="4">
        <v>44290</v>
      </c>
      <c r="N2524" s="3" t="s">
        <v>1219</v>
      </c>
      <c r="O2524" s="17" t="str">
        <f t="shared" si="177"/>
        <v>04/04/2021 13:17</v>
      </c>
      <c r="P2524" s="24">
        <f t="shared" si="178"/>
        <v>1.3194444443797693E-2</v>
      </c>
      <c r="Q2524" s="28">
        <v>0</v>
      </c>
      <c r="R2524" s="27">
        <f t="shared" si="179"/>
        <v>18.999999999068677</v>
      </c>
      <c r="S2524" s="3" t="s">
        <v>4</v>
      </c>
      <c r="T2524" s="3" t="s">
        <v>3112</v>
      </c>
      <c r="U2524" s="3" t="s">
        <v>4</v>
      </c>
      <c r="V2524" s="3" t="s">
        <v>3117</v>
      </c>
      <c r="W2524" s="5">
        <v>0</v>
      </c>
      <c r="X2524" s="5">
        <v>0</v>
      </c>
      <c r="Y2524" s="5">
        <v>0</v>
      </c>
      <c r="Z2524" s="5">
        <v>0.2</v>
      </c>
      <c r="AA2524" s="5">
        <v>0</v>
      </c>
      <c r="AB2524" s="5">
        <v>0</v>
      </c>
      <c r="AC2524" s="5">
        <v>0</v>
      </c>
      <c r="AD2524" s="5">
        <v>0</v>
      </c>
      <c r="AE2524" s="2">
        <v>4</v>
      </c>
      <c r="AF2524" s="2">
        <v>0</v>
      </c>
      <c r="AG2524" s="2">
        <v>0</v>
      </c>
      <c r="AH2524" s="2">
        <v>0</v>
      </c>
      <c r="AI2524" s="2">
        <v>0</v>
      </c>
      <c r="AJ2524" s="2">
        <v>2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 t="s">
        <v>4</v>
      </c>
      <c r="AT2524" s="2" t="s">
        <v>4</v>
      </c>
    </row>
    <row r="2525" spans="1:46" x14ac:dyDescent="0.2">
      <c r="A2525" s="2">
        <v>1652219</v>
      </c>
      <c r="B2525" s="2">
        <v>843135</v>
      </c>
      <c r="C2525" s="7">
        <v>21.379352539878901</v>
      </c>
      <c r="D2525" s="7">
        <v>40.077817938507302</v>
      </c>
      <c r="E2525" s="19" t="s">
        <v>3110</v>
      </c>
      <c r="F2525" s="46">
        <f>INDEX(Δεδομένα!$P:$P,MATCH('2021'!E2525,Δεδομένα!$O:$O,0))</f>
        <v>79</v>
      </c>
      <c r="G2525" s="49" t="s">
        <v>3111</v>
      </c>
      <c r="H2525" s="51" t="str">
        <f>INDEX(Δεδομένα!B$1:B$51,MATCH('2021'!G2525,Δεδομένα!A$1:A$51,0))</f>
        <v>ΔΥΤΙΚΗΣ ΜΑΚΕΔΟΝΙΑΣ</v>
      </c>
      <c r="I2525" s="53">
        <f>INDEX(Δεδομένα!E$1:E$13,MATCH('2021'!H2525,Δεδομένα!D$1:D$13,0))</f>
        <v>4</v>
      </c>
      <c r="J2525" s="4">
        <v>44291</v>
      </c>
      <c r="K2525" s="3" t="s">
        <v>1648</v>
      </c>
      <c r="L2525" s="17" t="str">
        <f t="shared" si="176"/>
        <v>05/04/2021 16:08</v>
      </c>
      <c r="M2525" s="4">
        <v>44291</v>
      </c>
      <c r="N2525" s="3" t="s">
        <v>358</v>
      </c>
      <c r="O2525" s="17" t="str">
        <f t="shared" si="177"/>
        <v>05/04/2021 18:55</v>
      </c>
      <c r="P2525" s="24">
        <f t="shared" si="178"/>
        <v>0.11597222222189885</v>
      </c>
      <c r="Q2525" s="28">
        <v>0</v>
      </c>
      <c r="R2525" s="27">
        <f t="shared" si="179"/>
        <v>166.99999999953434</v>
      </c>
      <c r="S2525" s="3" t="s">
        <v>4</v>
      </c>
      <c r="T2525" s="3" t="s">
        <v>3112</v>
      </c>
      <c r="U2525" s="3" t="s">
        <v>4</v>
      </c>
      <c r="V2525" s="3" t="s">
        <v>28</v>
      </c>
      <c r="W2525" s="5">
        <v>0</v>
      </c>
      <c r="X2525" s="5">
        <v>2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2">
        <v>6</v>
      </c>
      <c r="AF2525" s="2">
        <v>0</v>
      </c>
      <c r="AG2525" s="2">
        <v>0</v>
      </c>
      <c r="AH2525" s="2">
        <v>0</v>
      </c>
      <c r="AI2525" s="2">
        <v>0</v>
      </c>
      <c r="AJ2525" s="2">
        <v>2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 t="s">
        <v>4</v>
      </c>
      <c r="AT2525" s="2" t="s">
        <v>4</v>
      </c>
    </row>
    <row r="2526" spans="1:46" x14ac:dyDescent="0.2">
      <c r="A2526" s="2">
        <v>1653332</v>
      </c>
      <c r="B2526" s="2">
        <v>844581</v>
      </c>
      <c r="C2526" s="7">
        <v>21.384080886840799</v>
      </c>
      <c r="D2526" s="7">
        <v>40.223381042480497</v>
      </c>
      <c r="E2526" s="19" t="s">
        <v>3110</v>
      </c>
      <c r="F2526" s="46">
        <f>INDEX(Δεδομένα!$P:$P,MATCH('2021'!E2526,Δεδομένα!$O:$O,0))</f>
        <v>79</v>
      </c>
      <c r="G2526" s="49" t="s">
        <v>3111</v>
      </c>
      <c r="H2526" s="51" t="str">
        <f>INDEX(Δεδομένα!B$1:B$51,MATCH('2021'!G2526,Δεδομένα!A$1:A$51,0))</f>
        <v>ΔΥΤΙΚΗΣ ΜΑΚΕΔΟΝΙΑΣ</v>
      </c>
      <c r="I2526" s="53">
        <f>INDEX(Δεδομένα!E$1:E$13,MATCH('2021'!H2526,Δεδομένα!D$1:D$13,0))</f>
        <v>4</v>
      </c>
      <c r="J2526" s="4">
        <v>44296</v>
      </c>
      <c r="K2526" s="3" t="s">
        <v>3132</v>
      </c>
      <c r="L2526" s="17" t="str">
        <f t="shared" si="176"/>
        <v>10/04/2021 21:46</v>
      </c>
      <c r="M2526" s="4">
        <v>44297</v>
      </c>
      <c r="N2526" s="3" t="s">
        <v>79</v>
      </c>
      <c r="O2526" s="17" t="str">
        <f t="shared" si="177"/>
        <v>11/04/2021 19:10</v>
      </c>
      <c r="P2526" s="24">
        <f t="shared" si="178"/>
        <v>0.89166666666278616</v>
      </c>
      <c r="Q2526" s="28">
        <v>0</v>
      </c>
      <c r="R2526" s="27">
        <f t="shared" si="179"/>
        <v>1283.9999999944121</v>
      </c>
      <c r="S2526" s="3" t="s">
        <v>4</v>
      </c>
      <c r="T2526" s="3" t="s">
        <v>3112</v>
      </c>
      <c r="U2526" s="3" t="s">
        <v>4</v>
      </c>
      <c r="V2526" s="3" t="s">
        <v>3116</v>
      </c>
      <c r="W2526" s="5">
        <v>0</v>
      </c>
      <c r="X2526" s="5">
        <v>200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2">
        <v>20</v>
      </c>
      <c r="AF2526" s="2">
        <v>0</v>
      </c>
      <c r="AG2526" s="2">
        <v>0</v>
      </c>
      <c r="AH2526" s="2">
        <v>0</v>
      </c>
      <c r="AI2526" s="2">
        <v>0</v>
      </c>
      <c r="AJ2526" s="2">
        <v>10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 t="s">
        <v>4</v>
      </c>
      <c r="AT2526" s="2" t="s">
        <v>4</v>
      </c>
    </row>
    <row r="2527" spans="1:46" x14ac:dyDescent="0.2">
      <c r="A2527" s="2">
        <v>1653509</v>
      </c>
      <c r="B2527" s="2">
        <v>844685</v>
      </c>
      <c r="C2527" s="7">
        <v>21.386420876106801</v>
      </c>
      <c r="D2527" s="7">
        <v>40.227421777979202</v>
      </c>
      <c r="E2527" s="19" t="s">
        <v>3110</v>
      </c>
      <c r="F2527" s="46">
        <f>INDEX(Δεδομένα!$P:$P,MATCH('2021'!E2527,Δεδομένα!$O:$O,0))</f>
        <v>79</v>
      </c>
      <c r="G2527" s="49" t="s">
        <v>3111</v>
      </c>
      <c r="H2527" s="51" t="str">
        <f>INDEX(Δεδομένα!B$1:B$51,MATCH('2021'!G2527,Δεδομένα!A$1:A$51,0))</f>
        <v>ΔΥΤΙΚΗΣ ΜΑΚΕΔΟΝΙΑΣ</v>
      </c>
      <c r="I2527" s="53">
        <f>INDEX(Δεδομένα!E$1:E$13,MATCH('2021'!H2527,Δεδομένα!D$1:D$13,0))</f>
        <v>4</v>
      </c>
      <c r="J2527" s="4">
        <v>44297</v>
      </c>
      <c r="K2527" s="3" t="s">
        <v>593</v>
      </c>
      <c r="L2527" s="17" t="str">
        <f t="shared" si="176"/>
        <v>11/04/2021 11:44</v>
      </c>
      <c r="M2527" s="4">
        <v>44298</v>
      </c>
      <c r="N2527" s="3" t="s">
        <v>535</v>
      </c>
      <c r="O2527" s="17" t="str">
        <f t="shared" si="177"/>
        <v>12/04/2021 09:30</v>
      </c>
      <c r="P2527" s="24">
        <f t="shared" si="178"/>
        <v>0.90694444444670808</v>
      </c>
      <c r="Q2527" s="28">
        <v>0</v>
      </c>
      <c r="R2527" s="27">
        <f t="shared" si="179"/>
        <v>1306.0000000032596</v>
      </c>
      <c r="S2527" s="3" t="s">
        <v>4</v>
      </c>
      <c r="T2527" s="3" t="s">
        <v>3112</v>
      </c>
      <c r="U2527" s="3" t="s">
        <v>4</v>
      </c>
      <c r="V2527" s="3" t="s">
        <v>3116</v>
      </c>
      <c r="W2527" s="5">
        <v>0</v>
      </c>
      <c r="X2527" s="5">
        <v>180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2">
        <v>6</v>
      </c>
      <c r="AF2527" s="2">
        <v>0</v>
      </c>
      <c r="AG2527" s="2">
        <v>0</v>
      </c>
      <c r="AH2527" s="2">
        <v>0</v>
      </c>
      <c r="AI2527" s="2">
        <v>0</v>
      </c>
      <c r="AJ2527" s="2">
        <v>6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 t="s">
        <v>4</v>
      </c>
      <c r="AT2527" s="2" t="s">
        <v>4</v>
      </c>
    </row>
    <row r="2528" spans="1:46" x14ac:dyDescent="0.2">
      <c r="A2528" s="2">
        <v>1653863</v>
      </c>
      <c r="B2528" s="2">
        <v>845087</v>
      </c>
      <c r="C2528" s="7">
        <v>21.4120500646669</v>
      </c>
      <c r="D2528" s="7">
        <v>40.105688726982997</v>
      </c>
      <c r="E2528" s="19" t="s">
        <v>3110</v>
      </c>
      <c r="F2528" s="46">
        <f>INDEX(Δεδομένα!$P:$P,MATCH('2021'!E2528,Δεδομένα!$O:$O,0))</f>
        <v>79</v>
      </c>
      <c r="G2528" s="49" t="s">
        <v>3111</v>
      </c>
      <c r="H2528" s="51" t="str">
        <f>INDEX(Δεδομένα!B$1:B$51,MATCH('2021'!G2528,Δεδομένα!A$1:A$51,0))</f>
        <v>ΔΥΤΙΚΗΣ ΜΑΚΕΔΟΝΙΑΣ</v>
      </c>
      <c r="I2528" s="53">
        <f>INDEX(Δεδομένα!E$1:E$13,MATCH('2021'!H2528,Δεδομένα!D$1:D$13,0))</f>
        <v>4</v>
      </c>
      <c r="J2528" s="4">
        <v>44298</v>
      </c>
      <c r="K2528" s="3" t="s">
        <v>640</v>
      </c>
      <c r="L2528" s="17" t="str">
        <f t="shared" si="176"/>
        <v>12/04/2021 15:14</v>
      </c>
      <c r="M2528" s="4">
        <v>44298</v>
      </c>
      <c r="N2528" s="3" t="s">
        <v>545</v>
      </c>
      <c r="O2528" s="17" t="str">
        <f t="shared" si="177"/>
        <v>12/04/2021 16:10</v>
      </c>
      <c r="P2528" s="24">
        <f t="shared" si="178"/>
        <v>3.8888888884685002E-2</v>
      </c>
      <c r="Q2528" s="28">
        <v>0</v>
      </c>
      <c r="R2528" s="27">
        <f t="shared" si="179"/>
        <v>55.999999993946403</v>
      </c>
      <c r="S2528" s="3" t="s">
        <v>4</v>
      </c>
      <c r="T2528" s="3" t="s">
        <v>3112</v>
      </c>
      <c r="U2528" s="3" t="s">
        <v>4</v>
      </c>
      <c r="V2528" s="3" t="s">
        <v>3133</v>
      </c>
      <c r="W2528" s="5">
        <v>0</v>
      </c>
      <c r="X2528" s="5">
        <v>0</v>
      </c>
      <c r="Y2528" s="5">
        <v>0</v>
      </c>
      <c r="Z2528" s="5">
        <v>0.2</v>
      </c>
      <c r="AA2528" s="5">
        <v>0</v>
      </c>
      <c r="AB2528" s="5">
        <v>0</v>
      </c>
      <c r="AC2528" s="5">
        <v>0</v>
      </c>
      <c r="AD2528" s="5">
        <v>0</v>
      </c>
      <c r="AE2528" s="2">
        <v>4</v>
      </c>
      <c r="AF2528" s="2">
        <v>0</v>
      </c>
      <c r="AG2528" s="2">
        <v>0</v>
      </c>
      <c r="AH2528" s="2">
        <v>0</v>
      </c>
      <c r="AI2528" s="2">
        <v>0</v>
      </c>
      <c r="AJ2528" s="2">
        <v>1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 t="s">
        <v>4</v>
      </c>
      <c r="AT2528" s="2" t="s">
        <v>4</v>
      </c>
    </row>
    <row r="2529" spans="1:46" x14ac:dyDescent="0.2">
      <c r="A2529" s="2">
        <v>1654420</v>
      </c>
      <c r="B2529" s="2">
        <v>845539</v>
      </c>
      <c r="D2529" s="2"/>
      <c r="E2529" s="19" t="s">
        <v>3110</v>
      </c>
      <c r="F2529" s="46">
        <f>INDEX(Δεδομένα!$P:$P,MATCH('2021'!E2529,Δεδομένα!$O:$O,0))</f>
        <v>79</v>
      </c>
      <c r="G2529" s="49" t="s">
        <v>3111</v>
      </c>
      <c r="H2529" s="51" t="str">
        <f>INDEX(Δεδομένα!B$1:B$51,MATCH('2021'!G2529,Δεδομένα!A$1:A$51,0))</f>
        <v>ΔΥΤΙΚΗΣ ΜΑΚΕΔΟΝΙΑΣ</v>
      </c>
      <c r="I2529" s="53">
        <f>INDEX(Δεδομένα!E$1:E$13,MATCH('2021'!H2529,Δεδομένα!D$1:D$13,0))</f>
        <v>4</v>
      </c>
      <c r="J2529" s="4">
        <v>44299</v>
      </c>
      <c r="K2529" s="3" t="s">
        <v>577</v>
      </c>
      <c r="L2529" s="17" t="str">
        <f t="shared" si="176"/>
        <v>13/04/2021 20:09</v>
      </c>
      <c r="M2529" s="4">
        <v>44299</v>
      </c>
      <c r="N2529" s="3" t="s">
        <v>348</v>
      </c>
      <c r="O2529" s="17" t="str">
        <f t="shared" si="177"/>
        <v>13/04/2021 20:33</v>
      </c>
      <c r="P2529" s="24">
        <f t="shared" si="178"/>
        <v>1.6666666662786156E-2</v>
      </c>
      <c r="Q2529" s="28">
        <v>0</v>
      </c>
      <c r="R2529" s="27">
        <f t="shared" si="179"/>
        <v>23.999999994412065</v>
      </c>
      <c r="S2529" s="3" t="s">
        <v>4</v>
      </c>
      <c r="T2529" s="3" t="s">
        <v>3112</v>
      </c>
      <c r="U2529" s="3" t="s">
        <v>4</v>
      </c>
      <c r="V2529" s="3" t="s">
        <v>3134</v>
      </c>
      <c r="W2529" s="5">
        <v>0</v>
      </c>
      <c r="X2529" s="5">
        <v>0</v>
      </c>
      <c r="Y2529" s="5">
        <v>0</v>
      </c>
      <c r="Z2529" s="5">
        <v>0</v>
      </c>
      <c r="AA2529" s="5">
        <v>0.1</v>
      </c>
      <c r="AB2529" s="5">
        <v>0</v>
      </c>
      <c r="AC2529" s="5">
        <v>0</v>
      </c>
      <c r="AD2529" s="5">
        <v>0</v>
      </c>
      <c r="AE2529" s="2">
        <v>3</v>
      </c>
      <c r="AF2529" s="2">
        <v>0</v>
      </c>
      <c r="AG2529" s="2">
        <v>0</v>
      </c>
      <c r="AH2529" s="2">
        <v>0</v>
      </c>
      <c r="AI2529" s="2">
        <v>0</v>
      </c>
      <c r="AJ2529" s="2">
        <v>1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 t="s">
        <v>4</v>
      </c>
      <c r="AT2529" s="2" t="s">
        <v>4</v>
      </c>
    </row>
    <row r="2530" spans="1:46" x14ac:dyDescent="0.2">
      <c r="A2530" s="2">
        <v>1654828</v>
      </c>
      <c r="B2530" s="2">
        <v>845734</v>
      </c>
      <c r="C2530" s="7">
        <v>21.345172917672599</v>
      </c>
      <c r="D2530" s="7">
        <v>39.8771851634624</v>
      </c>
      <c r="E2530" s="19" t="s">
        <v>3110</v>
      </c>
      <c r="F2530" s="46">
        <f>INDEX(Δεδομένα!$P:$P,MATCH('2021'!E2530,Δεδομένα!$O:$O,0))</f>
        <v>79</v>
      </c>
      <c r="G2530" s="49" t="s">
        <v>3111</v>
      </c>
      <c r="H2530" s="51" t="str">
        <f>INDEX(Δεδομένα!B$1:B$51,MATCH('2021'!G2530,Δεδομένα!A$1:A$51,0))</f>
        <v>ΔΥΤΙΚΗΣ ΜΑΚΕΔΟΝΙΑΣ</v>
      </c>
      <c r="I2530" s="53">
        <f>INDEX(Δεδομένα!E$1:E$13,MATCH('2021'!H2530,Δεδομένα!D$1:D$13,0))</f>
        <v>4</v>
      </c>
      <c r="J2530" s="4">
        <v>44300</v>
      </c>
      <c r="K2530" s="3" t="s">
        <v>1030</v>
      </c>
      <c r="L2530" s="17" t="str">
        <f t="shared" si="176"/>
        <v>14/04/2021 20:16</v>
      </c>
      <c r="M2530" s="4">
        <v>44300</v>
      </c>
      <c r="N2530" s="3" t="s">
        <v>1251</v>
      </c>
      <c r="O2530" s="17" t="str">
        <f t="shared" si="177"/>
        <v>14/04/2021 23:43</v>
      </c>
      <c r="P2530" s="24">
        <f t="shared" si="178"/>
        <v>0.14374999999563443</v>
      </c>
      <c r="Q2530" s="28">
        <v>0</v>
      </c>
      <c r="R2530" s="27">
        <f t="shared" si="179"/>
        <v>206.99999999371357</v>
      </c>
      <c r="S2530" s="3" t="s">
        <v>4</v>
      </c>
      <c r="T2530" s="3" t="s">
        <v>3112</v>
      </c>
      <c r="U2530" s="3" t="s">
        <v>4</v>
      </c>
      <c r="V2530" s="3" t="s">
        <v>3135</v>
      </c>
      <c r="W2530" s="5">
        <v>0</v>
      </c>
      <c r="X2530" s="5">
        <v>1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2">
        <v>4</v>
      </c>
      <c r="AF2530" s="2">
        <v>0</v>
      </c>
      <c r="AG2530" s="2">
        <v>0</v>
      </c>
      <c r="AH2530" s="2">
        <v>0</v>
      </c>
      <c r="AI2530" s="2">
        <v>0</v>
      </c>
      <c r="AJ2530" s="2">
        <v>2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 t="s">
        <v>4</v>
      </c>
      <c r="AT2530" s="2" t="s">
        <v>4</v>
      </c>
    </row>
    <row r="2531" spans="1:46" x14ac:dyDescent="0.2">
      <c r="A2531" s="2">
        <v>1655054</v>
      </c>
      <c r="B2531" s="2">
        <v>845933</v>
      </c>
      <c r="C2531" s="7">
        <v>21.410256371648401</v>
      </c>
      <c r="D2531" s="7">
        <v>39.985912715701303</v>
      </c>
      <c r="E2531" s="19" t="s">
        <v>3110</v>
      </c>
      <c r="F2531" s="46">
        <f>INDEX(Δεδομένα!$P:$P,MATCH('2021'!E2531,Δεδομένα!$O:$O,0))</f>
        <v>79</v>
      </c>
      <c r="G2531" s="49" t="s">
        <v>3111</v>
      </c>
      <c r="H2531" s="51" t="str">
        <f>INDEX(Δεδομένα!B$1:B$51,MATCH('2021'!G2531,Δεδομένα!A$1:A$51,0))</f>
        <v>ΔΥΤΙΚΗΣ ΜΑΚΕΔΟΝΙΑΣ</v>
      </c>
      <c r="I2531" s="53">
        <f>INDEX(Δεδομένα!E$1:E$13,MATCH('2021'!H2531,Δεδομένα!D$1:D$13,0))</f>
        <v>4</v>
      </c>
      <c r="J2531" s="4">
        <v>44301</v>
      </c>
      <c r="K2531" s="3" t="s">
        <v>796</v>
      </c>
      <c r="L2531" s="17" t="str">
        <f t="shared" si="176"/>
        <v>15/04/2021 14:09</v>
      </c>
      <c r="M2531" s="4">
        <v>44301</v>
      </c>
      <c r="N2531" s="3" t="s">
        <v>200</v>
      </c>
      <c r="O2531" s="17" t="str">
        <f t="shared" si="177"/>
        <v>15/04/2021 14:42</v>
      </c>
      <c r="P2531" s="24">
        <f t="shared" si="178"/>
        <v>2.2916666668606922E-2</v>
      </c>
      <c r="Q2531" s="28">
        <v>0</v>
      </c>
      <c r="R2531" s="27">
        <f t="shared" si="179"/>
        <v>33.000000002793968</v>
      </c>
      <c r="S2531" s="3" t="s">
        <v>4</v>
      </c>
      <c r="T2531" s="3" t="s">
        <v>3112</v>
      </c>
      <c r="U2531" s="3" t="s">
        <v>4</v>
      </c>
      <c r="V2531" s="3" t="s">
        <v>3136</v>
      </c>
      <c r="W2531" s="5">
        <v>0</v>
      </c>
      <c r="X2531" s="5">
        <v>0</v>
      </c>
      <c r="Y2531" s="5">
        <v>0</v>
      </c>
      <c r="Z2531" s="5">
        <v>0.2</v>
      </c>
      <c r="AA2531" s="5">
        <v>0</v>
      </c>
      <c r="AB2531" s="5">
        <v>0</v>
      </c>
      <c r="AC2531" s="5">
        <v>0</v>
      </c>
      <c r="AD2531" s="5">
        <v>0</v>
      </c>
      <c r="AE2531" s="2">
        <v>2</v>
      </c>
      <c r="AF2531" s="2">
        <v>0</v>
      </c>
      <c r="AG2531" s="2">
        <v>0</v>
      </c>
      <c r="AH2531" s="2">
        <v>0</v>
      </c>
      <c r="AI2531" s="2">
        <v>0</v>
      </c>
      <c r="AJ2531" s="2">
        <v>1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 t="s">
        <v>4</v>
      </c>
      <c r="AT2531" s="2" t="s">
        <v>4</v>
      </c>
    </row>
    <row r="2532" spans="1:46" x14ac:dyDescent="0.2">
      <c r="A2532" s="2">
        <v>1658805</v>
      </c>
      <c r="B2532" s="2">
        <v>849478</v>
      </c>
      <c r="C2532" s="7">
        <v>21.537117275457899</v>
      </c>
      <c r="D2532" s="7">
        <v>40.053731296638297</v>
      </c>
      <c r="E2532" s="19" t="s">
        <v>3110</v>
      </c>
      <c r="F2532" s="46">
        <f>INDEX(Δεδομένα!$P:$P,MATCH('2021'!E2532,Δεδομένα!$O:$O,0))</f>
        <v>79</v>
      </c>
      <c r="G2532" s="49" t="s">
        <v>3111</v>
      </c>
      <c r="H2532" s="51" t="str">
        <f>INDEX(Δεδομένα!B$1:B$51,MATCH('2021'!G2532,Δεδομένα!A$1:A$51,0))</f>
        <v>ΔΥΤΙΚΗΣ ΜΑΚΕΔΟΝΙΑΣ</v>
      </c>
      <c r="I2532" s="53">
        <f>INDEX(Δεδομένα!E$1:E$13,MATCH('2021'!H2532,Δεδομένα!D$1:D$13,0))</f>
        <v>4</v>
      </c>
      <c r="J2532" s="4">
        <v>44316</v>
      </c>
      <c r="K2532" s="3" t="s">
        <v>71</v>
      </c>
      <c r="L2532" s="17" t="str">
        <f t="shared" si="176"/>
        <v>30/04/2021 16:07</v>
      </c>
      <c r="M2532" s="4">
        <v>44316</v>
      </c>
      <c r="N2532" s="3" t="s">
        <v>147</v>
      </c>
      <c r="O2532" s="17" t="str">
        <f t="shared" si="177"/>
        <v>30/04/2021 20:00</v>
      </c>
      <c r="P2532" s="24">
        <f t="shared" si="178"/>
        <v>0.16180555555911269</v>
      </c>
      <c r="Q2532" s="28">
        <v>0</v>
      </c>
      <c r="R2532" s="27">
        <f t="shared" si="179"/>
        <v>233.00000000512227</v>
      </c>
      <c r="S2532" s="3" t="s">
        <v>4</v>
      </c>
      <c r="T2532" s="3" t="s">
        <v>3112</v>
      </c>
      <c r="U2532" s="3" t="s">
        <v>4</v>
      </c>
      <c r="V2532" s="3" t="s">
        <v>3137</v>
      </c>
      <c r="W2532" s="5">
        <v>0</v>
      </c>
      <c r="X2532" s="5">
        <v>3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2">
        <v>3</v>
      </c>
      <c r="AF2532" s="2">
        <v>0</v>
      </c>
      <c r="AG2532" s="2">
        <v>0</v>
      </c>
      <c r="AH2532" s="2">
        <v>0</v>
      </c>
      <c r="AI2532" s="2">
        <v>0</v>
      </c>
      <c r="AJ2532" s="2">
        <v>2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 t="s">
        <v>4</v>
      </c>
      <c r="AT2532" s="2" t="s">
        <v>4</v>
      </c>
    </row>
    <row r="2533" spans="1:46" x14ac:dyDescent="0.2">
      <c r="A2533" s="2">
        <v>1659319</v>
      </c>
      <c r="B2533" s="2">
        <v>851212</v>
      </c>
      <c r="C2533" s="7">
        <v>21.688288827867201</v>
      </c>
      <c r="D2533" s="7">
        <v>40.076135175891999</v>
      </c>
      <c r="E2533" s="19" t="s">
        <v>3110</v>
      </c>
      <c r="F2533" s="46">
        <f>INDEX(Δεδομένα!$P:$P,MATCH('2021'!E2533,Δεδομένα!$O:$O,0))</f>
        <v>79</v>
      </c>
      <c r="G2533" s="49" t="s">
        <v>3111</v>
      </c>
      <c r="H2533" s="51" t="str">
        <f>INDEX(Δεδομένα!B$1:B$51,MATCH('2021'!G2533,Δεδομένα!A$1:A$51,0))</f>
        <v>ΔΥΤΙΚΗΣ ΜΑΚΕΔΟΝΙΑΣ</v>
      </c>
      <c r="I2533" s="53">
        <f>INDEX(Δεδομένα!E$1:E$13,MATCH('2021'!H2533,Δεδομένα!D$1:D$13,0))</f>
        <v>4</v>
      </c>
      <c r="J2533" s="4">
        <v>44322</v>
      </c>
      <c r="K2533" s="3" t="s">
        <v>980</v>
      </c>
      <c r="L2533" s="17" t="str">
        <f t="shared" si="176"/>
        <v>06/05/2021 17:17</v>
      </c>
      <c r="M2533" s="4">
        <v>44322</v>
      </c>
      <c r="N2533" s="3" t="s">
        <v>997</v>
      </c>
      <c r="O2533" s="17" t="str">
        <f t="shared" si="177"/>
        <v>06/05/2021 21:35</v>
      </c>
      <c r="P2533" s="24">
        <f t="shared" si="178"/>
        <v>0.17916666666860692</v>
      </c>
      <c r="Q2533" s="28">
        <v>0</v>
      </c>
      <c r="R2533" s="27">
        <f t="shared" si="179"/>
        <v>258.00000000279397</v>
      </c>
      <c r="S2533" s="3" t="s">
        <v>4</v>
      </c>
      <c r="T2533" s="3" t="s">
        <v>3112</v>
      </c>
      <c r="U2533" s="3" t="s">
        <v>4</v>
      </c>
      <c r="V2533" s="3" t="s">
        <v>3138</v>
      </c>
      <c r="W2533" s="5">
        <v>0</v>
      </c>
      <c r="X2533" s="5">
        <v>7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2">
        <v>12</v>
      </c>
      <c r="AF2533" s="2">
        <v>0</v>
      </c>
      <c r="AG2533" s="2">
        <v>0</v>
      </c>
      <c r="AH2533" s="2">
        <v>0</v>
      </c>
      <c r="AI2533" s="2">
        <v>0</v>
      </c>
      <c r="AJ2533" s="2">
        <v>5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 t="s">
        <v>4</v>
      </c>
      <c r="AT2533" s="2" t="s">
        <v>4</v>
      </c>
    </row>
    <row r="2534" spans="1:46" x14ac:dyDescent="0.2">
      <c r="A2534" s="2">
        <v>1659619</v>
      </c>
      <c r="B2534" s="2">
        <v>851229</v>
      </c>
      <c r="C2534" s="7">
        <v>21.350315235563599</v>
      </c>
      <c r="D2534" s="7">
        <v>40.183250098569303</v>
      </c>
      <c r="E2534" s="19" t="s">
        <v>3110</v>
      </c>
      <c r="F2534" s="46">
        <f>INDEX(Δεδομένα!$P:$P,MATCH('2021'!E2534,Δεδομένα!$O:$O,0))</f>
        <v>79</v>
      </c>
      <c r="G2534" s="49" t="s">
        <v>3111</v>
      </c>
      <c r="H2534" s="51" t="str">
        <f>INDEX(Δεδομένα!B$1:B$51,MATCH('2021'!G2534,Δεδομένα!A$1:A$51,0))</f>
        <v>ΔΥΤΙΚΗΣ ΜΑΚΕΔΟΝΙΑΣ</v>
      </c>
      <c r="I2534" s="53">
        <f>INDEX(Δεδομένα!E$1:E$13,MATCH('2021'!H2534,Δεδομένα!D$1:D$13,0))</f>
        <v>4</v>
      </c>
      <c r="J2534" s="4">
        <v>44322</v>
      </c>
      <c r="K2534" s="3" t="s">
        <v>483</v>
      </c>
      <c r="L2534" s="17" t="str">
        <f t="shared" si="176"/>
        <v>06/05/2021 18:10</v>
      </c>
      <c r="M2534" s="4">
        <v>44323</v>
      </c>
      <c r="N2534" s="3" t="s">
        <v>3139</v>
      </c>
      <c r="O2534" s="17" t="str">
        <f t="shared" si="177"/>
        <v>07/05/2021 07:36</v>
      </c>
      <c r="P2534" s="24">
        <f t="shared" si="178"/>
        <v>0.55972222222044365</v>
      </c>
      <c r="Q2534" s="28">
        <v>0</v>
      </c>
      <c r="R2534" s="27">
        <f t="shared" si="179"/>
        <v>805.99999999743886</v>
      </c>
      <c r="S2534" s="3" t="s">
        <v>4</v>
      </c>
      <c r="T2534" s="3" t="s">
        <v>3112</v>
      </c>
      <c r="U2534" s="3" t="s">
        <v>4</v>
      </c>
      <c r="V2534" s="3" t="s">
        <v>3140</v>
      </c>
      <c r="W2534" s="5">
        <v>0</v>
      </c>
      <c r="X2534" s="5">
        <v>15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2">
        <v>6</v>
      </c>
      <c r="AF2534" s="2">
        <v>0</v>
      </c>
      <c r="AG2534" s="2">
        <v>0</v>
      </c>
      <c r="AH2534" s="2">
        <v>0</v>
      </c>
      <c r="AI2534" s="2">
        <v>0</v>
      </c>
      <c r="AJ2534" s="2">
        <v>4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 t="s">
        <v>4</v>
      </c>
      <c r="AT2534" s="2" t="s">
        <v>4</v>
      </c>
    </row>
    <row r="2535" spans="1:46" x14ac:dyDescent="0.2">
      <c r="A2535" s="2">
        <v>1660541</v>
      </c>
      <c r="B2535" s="2">
        <v>852123</v>
      </c>
      <c r="C2535" s="7">
        <v>21.268019350372001</v>
      </c>
      <c r="D2535" s="7">
        <v>40.055900280861998</v>
      </c>
      <c r="E2535" s="19" t="s">
        <v>3110</v>
      </c>
      <c r="F2535" s="46">
        <f>INDEX(Δεδομένα!$P:$P,MATCH('2021'!E2535,Δεδομένα!$O:$O,0))</f>
        <v>79</v>
      </c>
      <c r="G2535" s="49" t="s">
        <v>3111</v>
      </c>
      <c r="H2535" s="51" t="str">
        <f>INDEX(Δεδομένα!B$1:B$51,MATCH('2021'!G2535,Δεδομένα!A$1:A$51,0))</f>
        <v>ΔΥΤΙΚΗΣ ΜΑΚΕΔΟΝΙΑΣ</v>
      </c>
      <c r="I2535" s="53">
        <f>INDEX(Δεδομένα!E$1:E$13,MATCH('2021'!H2535,Δεδομένα!D$1:D$13,0))</f>
        <v>4</v>
      </c>
      <c r="J2535" s="4">
        <v>44326</v>
      </c>
      <c r="K2535" s="3" t="s">
        <v>681</v>
      </c>
      <c r="L2535" s="17" t="str">
        <f t="shared" si="176"/>
        <v>10/05/2021 11:15</v>
      </c>
      <c r="M2535" s="4">
        <v>44326</v>
      </c>
      <c r="N2535" s="3" t="s">
        <v>912</v>
      </c>
      <c r="O2535" s="17" t="str">
        <f t="shared" si="177"/>
        <v>10/05/2021 12:38</v>
      </c>
      <c r="P2535" s="24">
        <f t="shared" si="178"/>
        <v>5.7638888887595385E-2</v>
      </c>
      <c r="Q2535" s="28">
        <v>0</v>
      </c>
      <c r="R2535" s="27">
        <f t="shared" si="179"/>
        <v>82.999999998137355</v>
      </c>
      <c r="S2535" s="3" t="s">
        <v>4</v>
      </c>
      <c r="T2535" s="3" t="s">
        <v>3112</v>
      </c>
      <c r="U2535" s="3" t="s">
        <v>4</v>
      </c>
      <c r="V2535" s="3" t="s">
        <v>3141</v>
      </c>
      <c r="W2535" s="5">
        <v>0</v>
      </c>
      <c r="X2535" s="5">
        <v>0.1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2">
        <v>3</v>
      </c>
      <c r="AF2535" s="2">
        <v>0</v>
      </c>
      <c r="AG2535" s="2">
        <v>0</v>
      </c>
      <c r="AH2535" s="2">
        <v>0</v>
      </c>
      <c r="AI2535" s="2">
        <v>0</v>
      </c>
      <c r="AJ2535" s="2">
        <v>1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 t="s">
        <v>4</v>
      </c>
      <c r="AT2535" s="2" t="s">
        <v>4</v>
      </c>
    </row>
    <row r="2536" spans="1:46" x14ac:dyDescent="0.2">
      <c r="A2536" s="2">
        <v>1660929</v>
      </c>
      <c r="B2536" s="2">
        <v>852468</v>
      </c>
      <c r="C2536" s="7">
        <v>21.533472199732</v>
      </c>
      <c r="D2536" s="7">
        <v>40.180117049676298</v>
      </c>
      <c r="E2536" s="19" t="s">
        <v>3110</v>
      </c>
      <c r="F2536" s="46">
        <f>INDEX(Δεδομένα!$P:$P,MATCH('2021'!E2536,Δεδομένα!$O:$O,0))</f>
        <v>79</v>
      </c>
      <c r="G2536" s="49" t="s">
        <v>3111</v>
      </c>
      <c r="H2536" s="51" t="str">
        <f>INDEX(Δεδομένα!B$1:B$51,MATCH('2021'!G2536,Δεδομένα!A$1:A$51,0))</f>
        <v>ΔΥΤΙΚΗΣ ΜΑΚΕΔΟΝΙΑΣ</v>
      </c>
      <c r="I2536" s="53">
        <f>INDEX(Δεδομένα!E$1:E$13,MATCH('2021'!H2536,Δεδομένα!D$1:D$13,0))</f>
        <v>4</v>
      </c>
      <c r="J2536" s="4">
        <v>44327</v>
      </c>
      <c r="K2536" s="3" t="s">
        <v>1853</v>
      </c>
      <c r="L2536" s="17" t="str">
        <f t="shared" si="176"/>
        <v>11/05/2021 21:31</v>
      </c>
      <c r="M2536" s="4">
        <v>44327</v>
      </c>
      <c r="N2536" s="3" t="s">
        <v>3142</v>
      </c>
      <c r="O2536" s="17" t="str">
        <f t="shared" si="177"/>
        <v>11/05/2021 22:36</v>
      </c>
      <c r="P2536" s="24">
        <f t="shared" si="178"/>
        <v>4.5138888890505768E-2</v>
      </c>
      <c r="Q2536" s="28">
        <v>0</v>
      </c>
      <c r="R2536" s="27">
        <f t="shared" si="179"/>
        <v>65.000000002328306</v>
      </c>
      <c r="S2536" s="3" t="s">
        <v>4</v>
      </c>
      <c r="T2536" s="3" t="s">
        <v>3112</v>
      </c>
      <c r="U2536" s="3" t="s">
        <v>4</v>
      </c>
      <c r="V2536" s="3" t="s">
        <v>3143</v>
      </c>
      <c r="W2536" s="5">
        <v>0</v>
      </c>
      <c r="X2536" s="5">
        <v>0.1</v>
      </c>
      <c r="Y2536" s="5">
        <v>0</v>
      </c>
      <c r="Z2536" s="5">
        <v>0</v>
      </c>
      <c r="AA2536" s="5">
        <v>0</v>
      </c>
      <c r="AB2536" s="5">
        <v>0.05</v>
      </c>
      <c r="AC2536" s="5">
        <v>0</v>
      </c>
      <c r="AD2536" s="5">
        <v>0</v>
      </c>
      <c r="AE2536" s="2">
        <v>2</v>
      </c>
      <c r="AF2536" s="2">
        <v>0</v>
      </c>
      <c r="AG2536" s="2">
        <v>0</v>
      </c>
      <c r="AH2536" s="2">
        <v>0</v>
      </c>
      <c r="AI2536" s="2">
        <v>0</v>
      </c>
      <c r="AJ2536" s="2">
        <v>1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 t="s">
        <v>4</v>
      </c>
      <c r="AT2536" s="2" t="s">
        <v>4</v>
      </c>
    </row>
    <row r="2537" spans="1:46" x14ac:dyDescent="0.2">
      <c r="A2537" s="2">
        <v>1664723</v>
      </c>
      <c r="B2537" s="2">
        <v>856325</v>
      </c>
      <c r="C2537" s="7">
        <v>21.192636374118401</v>
      </c>
      <c r="D2537" s="7">
        <v>40.098251642059402</v>
      </c>
      <c r="E2537" s="19" t="s">
        <v>3110</v>
      </c>
      <c r="F2537" s="46">
        <f>INDEX(Δεδομένα!$P:$P,MATCH('2021'!E2537,Δεδομένα!$O:$O,0))</f>
        <v>79</v>
      </c>
      <c r="G2537" s="49" t="s">
        <v>3111</v>
      </c>
      <c r="H2537" s="51" t="str">
        <f>INDEX(Δεδομένα!B$1:B$51,MATCH('2021'!G2537,Δεδομένα!A$1:A$51,0))</f>
        <v>ΔΥΤΙΚΗΣ ΜΑΚΕΔΟΝΙΑΣ</v>
      </c>
      <c r="I2537" s="53">
        <f>INDEX(Δεδομένα!E$1:E$13,MATCH('2021'!H2537,Δεδομένα!D$1:D$13,0))</f>
        <v>4</v>
      </c>
      <c r="J2537" s="4">
        <v>44342</v>
      </c>
      <c r="K2537" s="3" t="s">
        <v>1809</v>
      </c>
      <c r="L2537" s="17" t="str">
        <f t="shared" si="176"/>
        <v>26/05/2021 16:26</v>
      </c>
      <c r="M2537" s="4">
        <v>44342</v>
      </c>
      <c r="N2537" s="3" t="s">
        <v>462</v>
      </c>
      <c r="O2537" s="17" t="str">
        <f t="shared" si="177"/>
        <v>26/05/2021 17:50</v>
      </c>
      <c r="P2537" s="24">
        <f t="shared" si="178"/>
        <v>5.8333333334303461E-2</v>
      </c>
      <c r="Q2537" s="28">
        <v>0</v>
      </c>
      <c r="R2537" s="27">
        <f t="shared" si="179"/>
        <v>84.000000001396984</v>
      </c>
      <c r="S2537" s="3" t="s">
        <v>4</v>
      </c>
      <c r="T2537" s="3" t="s">
        <v>3112</v>
      </c>
      <c r="U2537" s="3" t="s">
        <v>4</v>
      </c>
      <c r="V2537" s="3" t="s">
        <v>3144</v>
      </c>
      <c r="W2537" s="5">
        <v>0</v>
      </c>
      <c r="X2537" s="5">
        <v>0.1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2">
        <v>4</v>
      </c>
      <c r="AF2537" s="2">
        <v>0</v>
      </c>
      <c r="AG2537" s="2">
        <v>0</v>
      </c>
      <c r="AH2537" s="2">
        <v>0</v>
      </c>
      <c r="AI2537" s="2">
        <v>0</v>
      </c>
      <c r="AJ2537" s="2">
        <v>2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 t="s">
        <v>4</v>
      </c>
      <c r="AT2537" s="2" t="s">
        <v>4</v>
      </c>
    </row>
    <row r="2538" spans="1:46" x14ac:dyDescent="0.2">
      <c r="A2538" s="2">
        <v>1671160</v>
      </c>
      <c r="B2538" s="2">
        <v>863613</v>
      </c>
      <c r="C2538" s="7">
        <v>21.0784168502217</v>
      </c>
      <c r="D2538" s="7">
        <v>40.079559004807898</v>
      </c>
      <c r="E2538" s="19" t="s">
        <v>3110</v>
      </c>
      <c r="F2538" s="46">
        <f>INDEX(Δεδομένα!$P:$P,MATCH('2021'!E2538,Δεδομένα!$O:$O,0))</f>
        <v>79</v>
      </c>
      <c r="G2538" s="49" t="s">
        <v>3111</v>
      </c>
      <c r="H2538" s="51" t="str">
        <f>INDEX(Δεδομένα!B$1:B$51,MATCH('2021'!G2538,Δεδομένα!A$1:A$51,0))</f>
        <v>ΔΥΤΙΚΗΣ ΜΑΚΕΔΟΝΙΑΣ</v>
      </c>
      <c r="I2538" s="53">
        <f>INDEX(Δεδομένα!E$1:E$13,MATCH('2021'!H2538,Δεδομένα!D$1:D$13,0))</f>
        <v>4</v>
      </c>
      <c r="J2538" s="4">
        <v>44368</v>
      </c>
      <c r="K2538" s="3" t="s">
        <v>498</v>
      </c>
      <c r="L2538" s="17" t="str">
        <f t="shared" si="176"/>
        <v>21/06/2021 13:35</v>
      </c>
      <c r="M2538" s="4">
        <v>44368</v>
      </c>
      <c r="N2538" s="3" t="s">
        <v>411</v>
      </c>
      <c r="O2538" s="17" t="str">
        <f t="shared" si="177"/>
        <v>21/06/2021 17:10</v>
      </c>
      <c r="P2538" s="24">
        <f t="shared" si="178"/>
        <v>0.14930555556202307</v>
      </c>
      <c r="Q2538" s="28">
        <v>0</v>
      </c>
      <c r="R2538" s="27">
        <f t="shared" si="179"/>
        <v>215.00000000931323</v>
      </c>
      <c r="S2538" s="3" t="s">
        <v>4</v>
      </c>
      <c r="T2538" s="3" t="s">
        <v>3112</v>
      </c>
      <c r="U2538" s="3" t="s">
        <v>4</v>
      </c>
      <c r="V2538" s="3" t="s">
        <v>3145</v>
      </c>
      <c r="W2538" s="5">
        <v>0</v>
      </c>
      <c r="X2538" s="5">
        <v>0.2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2">
        <v>2</v>
      </c>
      <c r="AF2538" s="2">
        <v>0</v>
      </c>
      <c r="AG2538" s="2">
        <v>0</v>
      </c>
      <c r="AH2538" s="2">
        <v>0</v>
      </c>
      <c r="AI2538" s="2">
        <v>0</v>
      </c>
      <c r="AJ2538" s="2">
        <v>1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 t="s">
        <v>4</v>
      </c>
      <c r="AT2538" s="2" t="s">
        <v>4</v>
      </c>
    </row>
    <row r="2539" spans="1:46" x14ac:dyDescent="0.2">
      <c r="A2539" s="2">
        <v>1675029</v>
      </c>
      <c r="B2539" s="2">
        <v>867929</v>
      </c>
      <c r="C2539" s="7">
        <v>21.360316622608298</v>
      </c>
      <c r="D2539" s="7">
        <v>40.107868474476398</v>
      </c>
      <c r="E2539" s="19" t="s">
        <v>3110</v>
      </c>
      <c r="F2539" s="46">
        <f>INDEX(Δεδομένα!$P:$P,MATCH('2021'!E2539,Δεδομένα!$O:$O,0))</f>
        <v>79</v>
      </c>
      <c r="G2539" s="49" t="s">
        <v>3111</v>
      </c>
      <c r="H2539" s="51" t="str">
        <f>INDEX(Δεδομένα!B$1:B$51,MATCH('2021'!G2539,Δεδομένα!A$1:A$51,0))</f>
        <v>ΔΥΤΙΚΗΣ ΜΑΚΕΔΟΝΙΑΣ</v>
      </c>
      <c r="I2539" s="53">
        <f>INDEX(Δεδομένα!E$1:E$13,MATCH('2021'!H2539,Δεδομένα!D$1:D$13,0))</f>
        <v>4</v>
      </c>
      <c r="J2539" s="4">
        <v>44381</v>
      </c>
      <c r="K2539" s="3" t="s">
        <v>210</v>
      </c>
      <c r="L2539" s="17" t="str">
        <f t="shared" si="176"/>
        <v>04/07/2021 12:43</v>
      </c>
      <c r="M2539" s="4">
        <v>44381</v>
      </c>
      <c r="N2539" s="3" t="s">
        <v>241</v>
      </c>
      <c r="O2539" s="17" t="str">
        <f t="shared" si="177"/>
        <v>04/07/2021 13:15</v>
      </c>
      <c r="P2539" s="24">
        <f t="shared" si="178"/>
        <v>2.2222222221898846E-2</v>
      </c>
      <c r="Q2539" s="28">
        <v>0</v>
      </c>
      <c r="R2539" s="27">
        <f t="shared" si="179"/>
        <v>31.999999999534339</v>
      </c>
      <c r="S2539" s="3" t="s">
        <v>4</v>
      </c>
      <c r="T2539" s="3" t="s">
        <v>3112</v>
      </c>
      <c r="U2539" s="3" t="s">
        <v>4</v>
      </c>
      <c r="V2539" s="3" t="s">
        <v>3146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5</v>
      </c>
      <c r="AC2539" s="5">
        <v>0</v>
      </c>
      <c r="AD2539" s="5">
        <v>0</v>
      </c>
      <c r="AE2539" s="2">
        <v>5</v>
      </c>
      <c r="AF2539" s="2">
        <v>0</v>
      </c>
      <c r="AG2539" s="2">
        <v>0</v>
      </c>
      <c r="AH2539" s="2">
        <v>0</v>
      </c>
      <c r="AI2539" s="2">
        <v>0</v>
      </c>
      <c r="AJ2539" s="2">
        <v>2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</row>
    <row r="2540" spans="1:46" x14ac:dyDescent="0.2">
      <c r="A2540" s="2">
        <v>1676460</v>
      </c>
      <c r="B2540" s="2">
        <v>869211</v>
      </c>
      <c r="C2540" s="7">
        <v>21.366566407049</v>
      </c>
      <c r="D2540" s="7">
        <v>40.017803017477299</v>
      </c>
      <c r="E2540" s="19" t="s">
        <v>3110</v>
      </c>
      <c r="F2540" s="46">
        <f>INDEX(Δεδομένα!$P:$P,MATCH('2021'!E2540,Δεδομένα!$O:$O,0))</f>
        <v>79</v>
      </c>
      <c r="G2540" s="49" t="s">
        <v>3111</v>
      </c>
      <c r="H2540" s="51" t="str">
        <f>INDEX(Δεδομένα!B$1:B$51,MATCH('2021'!G2540,Δεδομένα!A$1:A$51,0))</f>
        <v>ΔΥΤΙΚΗΣ ΜΑΚΕΔΟΝΙΑΣ</v>
      </c>
      <c r="I2540" s="53">
        <f>INDEX(Δεδομένα!E$1:E$13,MATCH('2021'!H2540,Δεδομένα!D$1:D$13,0))</f>
        <v>4</v>
      </c>
      <c r="J2540" s="4">
        <v>44385</v>
      </c>
      <c r="K2540" s="3" t="s">
        <v>396</v>
      </c>
      <c r="L2540" s="17" t="str">
        <f t="shared" si="176"/>
        <v>08/07/2021 16:44</v>
      </c>
      <c r="M2540" s="4">
        <v>44385</v>
      </c>
      <c r="N2540" s="3" t="s">
        <v>842</v>
      </c>
      <c r="O2540" s="17" t="str">
        <f t="shared" si="177"/>
        <v>08/07/2021 18:44</v>
      </c>
      <c r="P2540" s="24">
        <f t="shared" si="178"/>
        <v>8.3333333328482695E-2</v>
      </c>
      <c r="Q2540" s="28">
        <v>0</v>
      </c>
      <c r="R2540" s="27">
        <f t="shared" si="179"/>
        <v>119.99999999301508</v>
      </c>
      <c r="S2540" s="3" t="s">
        <v>4</v>
      </c>
      <c r="T2540" s="3" t="s">
        <v>3112</v>
      </c>
      <c r="U2540" s="3" t="s">
        <v>4</v>
      </c>
      <c r="V2540" s="3" t="s">
        <v>3147</v>
      </c>
      <c r="W2540" s="5">
        <v>0</v>
      </c>
      <c r="X2540" s="5">
        <v>0</v>
      </c>
      <c r="Y2540" s="5">
        <v>0</v>
      </c>
      <c r="Z2540" s="5">
        <v>3</v>
      </c>
      <c r="AA2540" s="5">
        <v>0</v>
      </c>
      <c r="AB2540" s="5">
        <v>0</v>
      </c>
      <c r="AC2540" s="5">
        <v>0</v>
      </c>
      <c r="AD2540" s="5">
        <v>0</v>
      </c>
      <c r="AE2540" s="2">
        <v>7</v>
      </c>
      <c r="AF2540" s="2">
        <v>0</v>
      </c>
      <c r="AG2540" s="2">
        <v>0</v>
      </c>
      <c r="AH2540" s="2">
        <v>0</v>
      </c>
      <c r="AI2540" s="2">
        <v>0</v>
      </c>
      <c r="AJ2540" s="2">
        <v>3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</row>
    <row r="2541" spans="1:46" x14ac:dyDescent="0.2">
      <c r="A2541" s="2">
        <v>1681607</v>
      </c>
      <c r="B2541" s="2">
        <v>874975</v>
      </c>
      <c r="C2541" s="7">
        <v>21.1995970812991</v>
      </c>
      <c r="D2541" s="7">
        <v>40.064973654152702</v>
      </c>
      <c r="E2541" s="19" t="s">
        <v>3110</v>
      </c>
      <c r="F2541" s="46">
        <f>INDEX(Δεδομένα!$P:$P,MATCH('2021'!E2541,Δεδομένα!$O:$O,0))</f>
        <v>79</v>
      </c>
      <c r="G2541" s="49" t="s">
        <v>3111</v>
      </c>
      <c r="H2541" s="51" t="str">
        <f>INDEX(Δεδομένα!B$1:B$51,MATCH('2021'!G2541,Δεδομένα!A$1:A$51,0))</f>
        <v>ΔΥΤΙΚΗΣ ΜΑΚΕΔΟΝΙΑΣ</v>
      </c>
      <c r="I2541" s="53">
        <f>INDEX(Δεδομένα!E$1:E$13,MATCH('2021'!H2541,Δεδομένα!D$1:D$13,0))</f>
        <v>4</v>
      </c>
      <c r="J2541" s="4">
        <v>44404</v>
      </c>
      <c r="K2541" s="3" t="s">
        <v>276</v>
      </c>
      <c r="L2541" s="17" t="str">
        <f t="shared" si="176"/>
        <v>27/07/2021 15:42</v>
      </c>
      <c r="M2541" s="4">
        <v>44404</v>
      </c>
      <c r="N2541" s="3" t="s">
        <v>1204</v>
      </c>
      <c r="O2541" s="17" t="str">
        <f t="shared" si="177"/>
        <v>27/07/2021 21:11</v>
      </c>
      <c r="P2541" s="24">
        <f t="shared" si="178"/>
        <v>0.22847222222480923</v>
      </c>
      <c r="Q2541" s="28">
        <v>0</v>
      </c>
      <c r="R2541" s="27">
        <f t="shared" si="179"/>
        <v>329.00000000372529</v>
      </c>
      <c r="S2541" s="3" t="s">
        <v>4</v>
      </c>
      <c r="T2541" s="3" t="s">
        <v>3112</v>
      </c>
      <c r="U2541" s="3" t="s">
        <v>4</v>
      </c>
      <c r="V2541" s="3" t="s">
        <v>3148</v>
      </c>
      <c r="W2541" s="5">
        <v>0</v>
      </c>
      <c r="X2541" s="5">
        <v>2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2">
        <v>7</v>
      </c>
      <c r="AF2541" s="2">
        <v>0</v>
      </c>
      <c r="AG2541" s="2">
        <v>0</v>
      </c>
      <c r="AH2541" s="2">
        <v>0</v>
      </c>
      <c r="AI2541" s="2">
        <v>0</v>
      </c>
      <c r="AJ2541" s="2">
        <v>3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</row>
    <row r="2542" spans="1:46" x14ac:dyDescent="0.2">
      <c r="A2542" s="2">
        <v>1682363</v>
      </c>
      <c r="B2542" s="2">
        <v>876382</v>
      </c>
      <c r="C2542" s="7">
        <v>21.055489754332999</v>
      </c>
      <c r="D2542" s="7">
        <v>40.082713966893699</v>
      </c>
      <c r="E2542" s="19" t="s">
        <v>3110</v>
      </c>
      <c r="F2542" s="46">
        <f>INDEX(Δεδομένα!$P:$P,MATCH('2021'!E2542,Δεδομένα!$O:$O,0))</f>
        <v>79</v>
      </c>
      <c r="G2542" s="49" t="s">
        <v>3111</v>
      </c>
      <c r="H2542" s="51" t="str">
        <f>INDEX(Δεδομένα!B$1:B$51,MATCH('2021'!G2542,Δεδομένα!A$1:A$51,0))</f>
        <v>ΔΥΤΙΚΗΣ ΜΑΚΕΔΟΝΙΑΣ</v>
      </c>
      <c r="I2542" s="53">
        <f>INDEX(Δεδομένα!E$1:E$13,MATCH('2021'!H2542,Δεδομένα!D$1:D$13,0))</f>
        <v>4</v>
      </c>
      <c r="J2542" s="4">
        <v>44408</v>
      </c>
      <c r="K2542" s="3" t="s">
        <v>986</v>
      </c>
      <c r="L2542" s="17" t="str">
        <f t="shared" si="176"/>
        <v>31/07/2021 17:34</v>
      </c>
      <c r="M2542" s="4">
        <v>44409</v>
      </c>
      <c r="N2542" s="3" t="s">
        <v>1499</v>
      </c>
      <c r="O2542" s="17" t="str">
        <f t="shared" si="177"/>
        <v>01/08/2021 08:00</v>
      </c>
      <c r="P2542" s="24">
        <f t="shared" si="178"/>
        <v>0.60138888889196096</v>
      </c>
      <c r="Q2542" s="28">
        <v>0</v>
      </c>
      <c r="R2542" s="27">
        <f t="shared" si="179"/>
        <v>866.00000000442378</v>
      </c>
      <c r="S2542" s="3" t="s">
        <v>4</v>
      </c>
      <c r="T2542" s="3" t="s">
        <v>3112</v>
      </c>
      <c r="U2542" s="3" t="s">
        <v>4</v>
      </c>
      <c r="V2542" s="3" t="s">
        <v>3149</v>
      </c>
      <c r="W2542" s="5">
        <v>0</v>
      </c>
      <c r="X2542" s="5">
        <v>1</v>
      </c>
      <c r="Y2542" s="5">
        <v>0</v>
      </c>
      <c r="Z2542" s="5">
        <v>2</v>
      </c>
      <c r="AA2542" s="5">
        <v>0</v>
      </c>
      <c r="AB2542" s="5">
        <v>0</v>
      </c>
      <c r="AC2542" s="5">
        <v>0</v>
      </c>
      <c r="AD2542" s="5">
        <v>0</v>
      </c>
      <c r="AE2542" s="2">
        <v>9</v>
      </c>
      <c r="AF2542" s="2">
        <v>0</v>
      </c>
      <c r="AG2542" s="2">
        <v>0</v>
      </c>
      <c r="AH2542" s="2">
        <v>0</v>
      </c>
      <c r="AI2542" s="2">
        <v>0</v>
      </c>
      <c r="AJ2542" s="2">
        <v>4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</row>
    <row r="2543" spans="1:46" x14ac:dyDescent="0.2">
      <c r="A2543" s="2">
        <v>1682367</v>
      </c>
      <c r="B2543" s="2">
        <v>876630</v>
      </c>
      <c r="C2543" s="7">
        <v>21.0980145016688</v>
      </c>
      <c r="D2543" s="7">
        <v>40.049551388541701</v>
      </c>
      <c r="E2543" s="19" t="s">
        <v>3110</v>
      </c>
      <c r="F2543" s="46">
        <f>INDEX(Δεδομένα!$P:$P,MATCH('2021'!E2543,Δεδομένα!$O:$O,0))</f>
        <v>79</v>
      </c>
      <c r="G2543" s="49" t="s">
        <v>3111</v>
      </c>
      <c r="H2543" s="51" t="str">
        <f>INDEX(Δεδομένα!B$1:B$51,MATCH('2021'!G2543,Δεδομένα!A$1:A$51,0))</f>
        <v>ΔΥΤΙΚΗΣ ΜΑΚΕΔΟΝΙΑΣ</v>
      </c>
      <c r="I2543" s="53">
        <f>INDEX(Δεδομένα!E$1:E$13,MATCH('2021'!H2543,Δεδομένα!D$1:D$13,0))</f>
        <v>4</v>
      </c>
      <c r="J2543" s="4">
        <v>44409</v>
      </c>
      <c r="K2543" s="3" t="s">
        <v>2600</v>
      </c>
      <c r="L2543" s="17" t="str">
        <f t="shared" si="176"/>
        <v>01/08/2021 10:58</v>
      </c>
      <c r="M2543" s="4">
        <v>44409</v>
      </c>
      <c r="N2543" s="3" t="s">
        <v>1340</v>
      </c>
      <c r="O2543" s="17" t="str">
        <f t="shared" si="177"/>
        <v>01/08/2021 12:05</v>
      </c>
      <c r="P2543" s="24">
        <f t="shared" si="178"/>
        <v>4.6527777776645962E-2</v>
      </c>
      <c r="Q2543" s="28">
        <v>0</v>
      </c>
      <c r="R2543" s="27">
        <f t="shared" si="179"/>
        <v>66.999999998370185</v>
      </c>
      <c r="S2543" s="3" t="s">
        <v>4</v>
      </c>
      <c r="T2543" s="3" t="s">
        <v>3112</v>
      </c>
      <c r="U2543" s="3" t="s">
        <v>4</v>
      </c>
      <c r="V2543" s="3" t="s">
        <v>3150</v>
      </c>
      <c r="W2543" s="5">
        <v>0</v>
      </c>
      <c r="X2543" s="5">
        <v>0.01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2">
        <v>4</v>
      </c>
      <c r="AF2543" s="2">
        <v>0</v>
      </c>
      <c r="AG2543" s="2">
        <v>0</v>
      </c>
      <c r="AH2543" s="2">
        <v>0</v>
      </c>
      <c r="AI2543" s="2">
        <v>0</v>
      </c>
      <c r="AJ2543" s="2">
        <v>2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</row>
    <row r="2544" spans="1:46" x14ac:dyDescent="0.2">
      <c r="A2544" s="2">
        <v>1689029</v>
      </c>
      <c r="B2544" s="2">
        <v>884306</v>
      </c>
      <c r="C2544" s="7">
        <v>20.974938316040799</v>
      </c>
      <c r="D2544" s="7">
        <v>40.112912423422202</v>
      </c>
      <c r="E2544" s="19" t="s">
        <v>3110</v>
      </c>
      <c r="F2544" s="46">
        <f>INDEX(Δεδομένα!$P:$P,MATCH('2021'!E2544,Δεδομένα!$O:$O,0))</f>
        <v>79</v>
      </c>
      <c r="G2544" s="49" t="s">
        <v>3111</v>
      </c>
      <c r="H2544" s="51" t="str">
        <f>INDEX(Δεδομένα!B$1:B$51,MATCH('2021'!G2544,Δεδομένα!A$1:A$51,0))</f>
        <v>ΔΥΤΙΚΗΣ ΜΑΚΕΔΟΝΙΑΣ</v>
      </c>
      <c r="I2544" s="53">
        <f>INDEX(Δεδομένα!E$1:E$13,MATCH('2021'!H2544,Δεδομένα!D$1:D$13,0))</f>
        <v>4</v>
      </c>
      <c r="J2544" s="4">
        <v>44427</v>
      </c>
      <c r="K2544" s="3" t="s">
        <v>161</v>
      </c>
      <c r="L2544" s="17" t="str">
        <f t="shared" si="176"/>
        <v>19/08/2021 15:00</v>
      </c>
      <c r="M2544" s="4">
        <v>44427</v>
      </c>
      <c r="N2544" s="3" t="s">
        <v>1402</v>
      </c>
      <c r="O2544" s="17" t="str">
        <f t="shared" si="177"/>
        <v>19/08/2021 23:12</v>
      </c>
      <c r="P2544" s="24">
        <f t="shared" si="178"/>
        <v>0.34166666666715173</v>
      </c>
      <c r="Q2544" s="28">
        <v>0</v>
      </c>
      <c r="R2544" s="27">
        <f t="shared" si="179"/>
        <v>492.00000000069849</v>
      </c>
      <c r="S2544" s="3" t="s">
        <v>4</v>
      </c>
      <c r="T2544" s="3" t="s">
        <v>3112</v>
      </c>
      <c r="U2544" s="3" t="s">
        <v>4</v>
      </c>
      <c r="V2544" s="3" t="s">
        <v>3151</v>
      </c>
      <c r="W2544" s="5">
        <v>0</v>
      </c>
      <c r="X2544" s="5">
        <v>0.01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2">
        <v>5</v>
      </c>
      <c r="AF2544" s="2">
        <v>0</v>
      </c>
      <c r="AG2544" s="2">
        <v>0</v>
      </c>
      <c r="AH2544" s="2">
        <v>0</v>
      </c>
      <c r="AI2544" s="2">
        <v>0</v>
      </c>
      <c r="AJ2544" s="2">
        <v>2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</row>
    <row r="2545" spans="1:46" x14ac:dyDescent="0.2">
      <c r="A2545" s="2">
        <v>1691867</v>
      </c>
      <c r="B2545" s="2">
        <v>886649</v>
      </c>
      <c r="C2545" s="7">
        <v>21.431382103001798</v>
      </c>
      <c r="D2545" s="7">
        <v>40.182231694948499</v>
      </c>
      <c r="E2545" s="19" t="s">
        <v>3110</v>
      </c>
      <c r="F2545" s="46">
        <f>INDEX(Δεδομένα!$P:$P,MATCH('2021'!E2545,Δεδομένα!$O:$O,0))</f>
        <v>79</v>
      </c>
      <c r="G2545" s="49" t="s">
        <v>3111</v>
      </c>
      <c r="H2545" s="51" t="str">
        <f>INDEX(Δεδομένα!B$1:B$51,MATCH('2021'!G2545,Δεδομένα!A$1:A$51,0))</f>
        <v>ΔΥΤΙΚΗΣ ΜΑΚΕΔΟΝΙΑΣ</v>
      </c>
      <c r="I2545" s="53">
        <f>INDEX(Δεδομένα!E$1:E$13,MATCH('2021'!H2545,Δεδομένα!D$1:D$13,0))</f>
        <v>4</v>
      </c>
      <c r="J2545" s="4">
        <v>44435</v>
      </c>
      <c r="K2545" s="3" t="s">
        <v>1288</v>
      </c>
      <c r="L2545" s="17" t="str">
        <f t="shared" si="176"/>
        <v>27/08/2021 16:09</v>
      </c>
      <c r="M2545" s="4">
        <v>44435</v>
      </c>
      <c r="N2545" s="3" t="s">
        <v>1238</v>
      </c>
      <c r="O2545" s="17" t="str">
        <f t="shared" si="177"/>
        <v>27/08/2021 21:05</v>
      </c>
      <c r="P2545" s="24">
        <f t="shared" si="178"/>
        <v>0.20555555554892635</v>
      </c>
      <c r="Q2545" s="28">
        <v>0</v>
      </c>
      <c r="R2545" s="27">
        <f t="shared" si="179"/>
        <v>295.99999999045394</v>
      </c>
      <c r="S2545" s="3" t="s">
        <v>4</v>
      </c>
      <c r="T2545" s="3" t="s">
        <v>3112</v>
      </c>
      <c r="U2545" s="3" t="s">
        <v>4</v>
      </c>
      <c r="V2545" s="3" t="s">
        <v>3152</v>
      </c>
      <c r="W2545" s="5">
        <v>0</v>
      </c>
      <c r="X2545" s="5">
        <v>4</v>
      </c>
      <c r="Y2545" s="5">
        <v>0</v>
      </c>
      <c r="Z2545" s="5">
        <v>2</v>
      </c>
      <c r="AA2545" s="5">
        <v>0</v>
      </c>
      <c r="AB2545" s="5">
        <v>0</v>
      </c>
      <c r="AC2545" s="5">
        <v>0</v>
      </c>
      <c r="AD2545" s="5">
        <v>0</v>
      </c>
      <c r="AE2545" s="2">
        <v>5</v>
      </c>
      <c r="AF2545" s="2">
        <v>0</v>
      </c>
      <c r="AG2545" s="2">
        <v>0</v>
      </c>
      <c r="AH2545" s="2">
        <v>0</v>
      </c>
      <c r="AI2545" s="2">
        <v>0</v>
      </c>
      <c r="AJ2545" s="2">
        <v>2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</row>
    <row r="2546" spans="1:46" x14ac:dyDescent="0.2">
      <c r="A2546" s="2">
        <v>1691870</v>
      </c>
      <c r="B2546" s="2">
        <v>887323</v>
      </c>
      <c r="C2546" s="7">
        <v>21.077785643390801</v>
      </c>
      <c r="D2546" s="7">
        <v>40.149158505613201</v>
      </c>
      <c r="E2546" s="19" t="s">
        <v>3110</v>
      </c>
      <c r="F2546" s="46">
        <f>INDEX(Δεδομένα!$P:$P,MATCH('2021'!E2546,Δεδομένα!$O:$O,0))</f>
        <v>79</v>
      </c>
      <c r="G2546" s="49" t="s">
        <v>3111</v>
      </c>
      <c r="H2546" s="51" t="str">
        <f>INDEX(Δεδομένα!B$1:B$51,MATCH('2021'!G2546,Δεδομένα!A$1:A$51,0))</f>
        <v>ΔΥΤΙΚΗΣ ΜΑΚΕΔΟΝΙΑΣ</v>
      </c>
      <c r="I2546" s="53">
        <f>INDEX(Δεδομένα!E$1:E$13,MATCH('2021'!H2546,Δεδομένα!D$1:D$13,0))</f>
        <v>4</v>
      </c>
      <c r="J2546" s="4">
        <v>44438</v>
      </c>
      <c r="K2546" s="3" t="s">
        <v>649</v>
      </c>
      <c r="L2546" s="17" t="str">
        <f t="shared" si="176"/>
        <v>30/08/2021 11:08</v>
      </c>
      <c r="M2546" s="4">
        <v>44438</v>
      </c>
      <c r="N2546" s="3" t="s">
        <v>555</v>
      </c>
      <c r="O2546" s="17" t="str">
        <f t="shared" si="177"/>
        <v>30/08/2021 13:30</v>
      </c>
      <c r="P2546" s="24">
        <f t="shared" si="178"/>
        <v>9.8611111112404615E-2</v>
      </c>
      <c r="Q2546" s="28">
        <v>0</v>
      </c>
      <c r="R2546" s="27">
        <f t="shared" si="179"/>
        <v>142.00000000186265</v>
      </c>
      <c r="S2546" s="3" t="s">
        <v>4</v>
      </c>
      <c r="T2546" s="3" t="s">
        <v>3112</v>
      </c>
      <c r="U2546" s="3" t="s">
        <v>4</v>
      </c>
      <c r="V2546" s="3" t="s">
        <v>3153</v>
      </c>
      <c r="W2546" s="5">
        <v>0</v>
      </c>
      <c r="X2546" s="5">
        <v>0.1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2">
        <v>4</v>
      </c>
      <c r="AF2546" s="2">
        <v>0</v>
      </c>
      <c r="AG2546" s="2">
        <v>0</v>
      </c>
      <c r="AH2546" s="2">
        <v>0</v>
      </c>
      <c r="AI2546" s="2">
        <v>0</v>
      </c>
      <c r="AJ2546" s="2">
        <v>2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</row>
    <row r="2547" spans="1:46" x14ac:dyDescent="0.2">
      <c r="A2547" s="2">
        <v>1693207</v>
      </c>
      <c r="B2547" s="2">
        <v>888930</v>
      </c>
      <c r="C2547" s="7">
        <v>21.085441589355501</v>
      </c>
      <c r="D2547" s="7">
        <v>39.961383819580099</v>
      </c>
      <c r="E2547" s="19" t="s">
        <v>3110</v>
      </c>
      <c r="F2547" s="46">
        <f>INDEX(Δεδομένα!$P:$P,MATCH('2021'!E2547,Δεδομένα!$O:$O,0))</f>
        <v>79</v>
      </c>
      <c r="G2547" s="49" t="s">
        <v>3111</v>
      </c>
      <c r="H2547" s="51" t="str">
        <f>INDEX(Δεδομένα!B$1:B$51,MATCH('2021'!G2547,Δεδομένα!A$1:A$51,0))</f>
        <v>ΔΥΤΙΚΗΣ ΜΑΚΕΔΟΝΙΑΣ</v>
      </c>
      <c r="I2547" s="53">
        <f>INDEX(Δεδομένα!E$1:E$13,MATCH('2021'!H2547,Δεδομένα!D$1:D$13,0))</f>
        <v>4</v>
      </c>
      <c r="J2547" s="4">
        <v>44444</v>
      </c>
      <c r="K2547" s="3" t="s">
        <v>161</v>
      </c>
      <c r="L2547" s="17" t="str">
        <f t="shared" si="176"/>
        <v>05/09/2021 15:00</v>
      </c>
      <c r="M2547" s="4">
        <v>44446</v>
      </c>
      <c r="N2547" s="3" t="s">
        <v>641</v>
      </c>
      <c r="O2547" s="17" t="str">
        <f t="shared" si="177"/>
        <v>07/09/2021 16:25</v>
      </c>
      <c r="P2547" s="29">
        <f t="shared" si="178"/>
        <v>2.0590277777810115</v>
      </c>
      <c r="Q2547" s="30">
        <f>2*24</f>
        <v>48</v>
      </c>
      <c r="R2547" s="27">
        <f t="shared" si="179"/>
        <v>2965.0000000046566</v>
      </c>
      <c r="S2547" s="3" t="s">
        <v>4</v>
      </c>
      <c r="T2547" s="3" t="s">
        <v>3112</v>
      </c>
      <c r="U2547" s="3" t="s">
        <v>4</v>
      </c>
      <c r="V2547" s="3" t="s">
        <v>3154</v>
      </c>
      <c r="W2547" s="5">
        <v>0</v>
      </c>
      <c r="X2547" s="5">
        <v>10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2">
        <v>7</v>
      </c>
      <c r="AF2547" s="2">
        <v>0</v>
      </c>
      <c r="AG2547" s="2">
        <v>0</v>
      </c>
      <c r="AH2547" s="2">
        <v>0</v>
      </c>
      <c r="AI2547" s="2">
        <v>0</v>
      </c>
      <c r="AJ2547" s="2">
        <v>3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</row>
    <row r="2548" spans="1:46" x14ac:dyDescent="0.2">
      <c r="A2548" s="2">
        <v>1699149</v>
      </c>
      <c r="B2548" s="2">
        <v>894128</v>
      </c>
      <c r="C2548" s="7">
        <v>21.061287535362599</v>
      </c>
      <c r="D2548" s="7">
        <v>39.9767039799221</v>
      </c>
      <c r="E2548" s="19" t="s">
        <v>3110</v>
      </c>
      <c r="F2548" s="46">
        <f>INDEX(Δεδομένα!$P:$P,MATCH('2021'!E2548,Δεδομένα!$O:$O,0))</f>
        <v>79</v>
      </c>
      <c r="G2548" s="49" t="s">
        <v>3111</v>
      </c>
      <c r="H2548" s="51" t="str">
        <f>INDEX(Δεδομένα!B$1:B$51,MATCH('2021'!G2548,Δεδομένα!A$1:A$51,0))</f>
        <v>ΔΥΤΙΚΗΣ ΜΑΚΕΔΟΝΙΑΣ</v>
      </c>
      <c r="I2548" s="53">
        <f>INDEX(Δεδομένα!E$1:E$13,MATCH('2021'!H2548,Δεδομένα!D$1:D$13,0))</f>
        <v>4</v>
      </c>
      <c r="J2548" s="4">
        <v>44464</v>
      </c>
      <c r="K2548" s="3" t="s">
        <v>60</v>
      </c>
      <c r="L2548" s="17" t="str">
        <f t="shared" si="176"/>
        <v>25/09/2021 16:02</v>
      </c>
      <c r="M2548" s="4">
        <v>44467</v>
      </c>
      <c r="N2548" s="3" t="s">
        <v>737</v>
      </c>
      <c r="O2548" s="17" t="str">
        <f t="shared" si="177"/>
        <v>28/09/2021 14:45</v>
      </c>
      <c r="P2548" s="29">
        <f t="shared" si="178"/>
        <v>2.9465277777781012</v>
      </c>
      <c r="Q2548" s="30">
        <f>2*24</f>
        <v>48</v>
      </c>
      <c r="R2548" s="27">
        <f t="shared" si="179"/>
        <v>4243.0000000004657</v>
      </c>
      <c r="S2548" s="3" t="s">
        <v>4</v>
      </c>
      <c r="T2548" s="3" t="s">
        <v>3112</v>
      </c>
      <c r="U2548" s="3" t="s">
        <v>4</v>
      </c>
      <c r="V2548" s="3" t="s">
        <v>3155</v>
      </c>
      <c r="W2548" s="5">
        <v>0</v>
      </c>
      <c r="X2548" s="5">
        <v>50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2">
        <v>44</v>
      </c>
      <c r="AF2548" s="2">
        <v>0</v>
      </c>
      <c r="AG2548" s="2">
        <v>0</v>
      </c>
      <c r="AH2548" s="2">
        <v>0</v>
      </c>
      <c r="AI2548" s="2">
        <v>0</v>
      </c>
      <c r="AJ2548" s="2">
        <v>23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</row>
    <row r="2549" spans="1:46" x14ac:dyDescent="0.2">
      <c r="A2549" s="2">
        <v>1698472</v>
      </c>
      <c r="B2549" s="2">
        <v>894354</v>
      </c>
      <c r="C2549" s="7">
        <v>21.258176987889399</v>
      </c>
      <c r="D2549" s="7">
        <v>40.078026819727299</v>
      </c>
      <c r="E2549" s="19" t="s">
        <v>3110</v>
      </c>
      <c r="F2549" s="46">
        <f>INDEX(Δεδομένα!$P:$P,MATCH('2021'!E2549,Δεδομένα!$O:$O,0))</f>
        <v>79</v>
      </c>
      <c r="G2549" s="49" t="s">
        <v>3111</v>
      </c>
      <c r="H2549" s="51" t="str">
        <f>INDEX(Δεδομένα!B$1:B$51,MATCH('2021'!G2549,Δεδομένα!A$1:A$51,0))</f>
        <v>ΔΥΤΙΚΗΣ ΜΑΚΕΔΟΝΙΑΣ</v>
      </c>
      <c r="I2549" s="53">
        <f>INDEX(Δεδομένα!E$1:E$13,MATCH('2021'!H2549,Δεδομένα!D$1:D$13,0))</f>
        <v>4</v>
      </c>
      <c r="J2549" s="4">
        <v>44465</v>
      </c>
      <c r="K2549" s="3" t="s">
        <v>171</v>
      </c>
      <c r="L2549" s="17" t="str">
        <f t="shared" si="176"/>
        <v>26/09/2021 11:52</v>
      </c>
      <c r="M2549" s="4">
        <v>44465</v>
      </c>
      <c r="N2549" s="3" t="s">
        <v>45</v>
      </c>
      <c r="O2549" s="17" t="str">
        <f t="shared" si="177"/>
        <v>26/09/2021 15:19</v>
      </c>
      <c r="P2549" s="24">
        <f t="shared" si="178"/>
        <v>0.14375000000291038</v>
      </c>
      <c r="Q2549" s="28">
        <v>0</v>
      </c>
      <c r="R2549" s="27">
        <f t="shared" si="179"/>
        <v>207.00000000419095</v>
      </c>
      <c r="S2549" s="3" t="s">
        <v>4</v>
      </c>
      <c r="T2549" s="3" t="s">
        <v>3112</v>
      </c>
      <c r="U2549" s="3" t="s">
        <v>4</v>
      </c>
      <c r="V2549" s="3" t="s">
        <v>3156</v>
      </c>
      <c r="W2549" s="5">
        <v>0</v>
      </c>
      <c r="X2549" s="5">
        <v>5</v>
      </c>
      <c r="Y2549" s="5">
        <v>0</v>
      </c>
      <c r="Z2549" s="5">
        <v>0</v>
      </c>
      <c r="AA2549" s="5">
        <v>0</v>
      </c>
      <c r="AB2549" s="5">
        <v>5</v>
      </c>
      <c r="AC2549" s="5">
        <v>0</v>
      </c>
      <c r="AD2549" s="5">
        <v>0</v>
      </c>
      <c r="AE2549" s="2">
        <v>6</v>
      </c>
      <c r="AF2549" s="2">
        <v>0</v>
      </c>
      <c r="AG2549" s="2">
        <v>0</v>
      </c>
      <c r="AH2549" s="2">
        <v>0</v>
      </c>
      <c r="AI2549" s="2">
        <v>0</v>
      </c>
      <c r="AJ2549" s="2">
        <v>3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</row>
    <row r="2550" spans="1:46" x14ac:dyDescent="0.2">
      <c r="A2550" s="2">
        <v>1700174</v>
      </c>
      <c r="B2550" s="2">
        <v>895999</v>
      </c>
      <c r="C2550" s="7">
        <v>21.14545677421</v>
      </c>
      <c r="D2550" s="7">
        <v>39.898678393918502</v>
      </c>
      <c r="E2550" s="19" t="s">
        <v>3110</v>
      </c>
      <c r="F2550" s="46">
        <f>INDEX(Δεδομένα!$P:$P,MATCH('2021'!E2550,Δεδομένα!$O:$O,0))</f>
        <v>79</v>
      </c>
      <c r="G2550" s="49" t="s">
        <v>3111</v>
      </c>
      <c r="H2550" s="51" t="str">
        <f>INDEX(Δεδομένα!B$1:B$51,MATCH('2021'!G2550,Δεδομένα!A$1:A$51,0))</f>
        <v>ΔΥΤΙΚΗΣ ΜΑΚΕΔΟΝΙΑΣ</v>
      </c>
      <c r="I2550" s="53">
        <f>INDEX(Δεδομένα!E$1:E$13,MATCH('2021'!H2550,Δεδομένα!D$1:D$13,0))</f>
        <v>4</v>
      </c>
      <c r="J2550" s="4">
        <v>44471</v>
      </c>
      <c r="K2550" s="3" t="s">
        <v>1041</v>
      </c>
      <c r="L2550" s="17" t="str">
        <f t="shared" si="176"/>
        <v>02/10/2021 19:17</v>
      </c>
      <c r="M2550" s="4">
        <v>44471</v>
      </c>
      <c r="N2550" s="3" t="s">
        <v>2252</v>
      </c>
      <c r="O2550" s="17" t="str">
        <f t="shared" si="177"/>
        <v>02/10/2021 23:49</v>
      </c>
      <c r="P2550" s="24">
        <f t="shared" si="178"/>
        <v>0.18888888888614019</v>
      </c>
      <c r="Q2550" s="28">
        <v>0</v>
      </c>
      <c r="R2550" s="27">
        <f t="shared" si="179"/>
        <v>271.99999999604188</v>
      </c>
      <c r="S2550" s="3" t="s">
        <v>4</v>
      </c>
      <c r="T2550" s="3" t="s">
        <v>3112</v>
      </c>
      <c r="U2550" s="3" t="s">
        <v>4</v>
      </c>
      <c r="V2550" s="3" t="s">
        <v>3157</v>
      </c>
      <c r="W2550" s="5">
        <v>0</v>
      </c>
      <c r="X2550" s="5">
        <v>0.1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2">
        <v>4</v>
      </c>
      <c r="AF2550" s="2">
        <v>0</v>
      </c>
      <c r="AG2550" s="2">
        <v>0</v>
      </c>
      <c r="AH2550" s="2">
        <v>0</v>
      </c>
      <c r="AI2550" s="2">
        <v>0</v>
      </c>
      <c r="AJ2550" s="2">
        <v>2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</row>
    <row r="2551" spans="1:46" x14ac:dyDescent="0.2">
      <c r="A2551" s="2">
        <v>1707109</v>
      </c>
      <c r="B2551" s="2">
        <v>903599</v>
      </c>
      <c r="C2551" s="7">
        <v>21.380014251345099</v>
      </c>
      <c r="D2551" s="7">
        <v>40.0272781671109</v>
      </c>
      <c r="E2551" s="19" t="s">
        <v>3110</v>
      </c>
      <c r="F2551" s="46">
        <f>INDEX(Δεδομένα!$P:$P,MATCH('2021'!E2551,Δεδομένα!$O:$O,0))</f>
        <v>79</v>
      </c>
      <c r="G2551" s="49" t="s">
        <v>3111</v>
      </c>
      <c r="H2551" s="51" t="str">
        <f>INDEX(Δεδομένα!B$1:B$51,MATCH('2021'!G2551,Δεδομένα!A$1:A$51,0))</f>
        <v>ΔΥΤΙΚΗΣ ΜΑΚΕΔΟΝΙΑΣ</v>
      </c>
      <c r="I2551" s="53">
        <f>INDEX(Δεδομένα!E$1:E$13,MATCH('2021'!H2551,Δεδομένα!D$1:D$13,0))</f>
        <v>4</v>
      </c>
      <c r="J2551" s="4">
        <v>44492</v>
      </c>
      <c r="K2551" s="3" t="s">
        <v>1385</v>
      </c>
      <c r="L2551" s="17" t="str">
        <f t="shared" si="176"/>
        <v>23/10/2021 15:03</v>
      </c>
      <c r="M2551" s="4">
        <v>44492</v>
      </c>
      <c r="N2551" s="3" t="s">
        <v>143</v>
      </c>
      <c r="O2551" s="17" t="str">
        <f t="shared" si="177"/>
        <v>23/10/2021 16:27</v>
      </c>
      <c r="P2551" s="24">
        <f t="shared" si="178"/>
        <v>5.8333333334303461E-2</v>
      </c>
      <c r="Q2551" s="28">
        <v>0</v>
      </c>
      <c r="R2551" s="27">
        <f t="shared" si="179"/>
        <v>84.000000001396984</v>
      </c>
      <c r="S2551" s="3" t="s">
        <v>4</v>
      </c>
      <c r="T2551" s="3" t="s">
        <v>3112</v>
      </c>
      <c r="U2551" s="3" t="s">
        <v>4</v>
      </c>
      <c r="V2551" s="3" t="s">
        <v>3158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0.1</v>
      </c>
      <c r="AC2551" s="5">
        <v>2</v>
      </c>
      <c r="AD2551" s="5">
        <v>0</v>
      </c>
      <c r="AE2551" s="2">
        <v>3</v>
      </c>
      <c r="AF2551" s="2">
        <v>0</v>
      </c>
      <c r="AG2551" s="2">
        <v>0</v>
      </c>
      <c r="AH2551" s="2">
        <v>0</v>
      </c>
      <c r="AI2551" s="2">
        <v>0</v>
      </c>
      <c r="AJ2551" s="2">
        <v>1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</row>
    <row r="2552" spans="1:46" x14ac:dyDescent="0.2">
      <c r="A2552" s="2">
        <v>1641122</v>
      </c>
      <c r="B2552" s="2">
        <v>833253</v>
      </c>
      <c r="C2552" s="7">
        <v>21.804804424742301</v>
      </c>
      <c r="D2552" s="7">
        <v>39.912100251279099</v>
      </c>
      <c r="E2552" s="19" t="s">
        <v>3159</v>
      </c>
      <c r="F2552" s="46">
        <f>INDEX(Δεδομένα!$P:$P,MATCH('2021'!E2552,Δεδομένα!$O:$O,0))</f>
        <v>80</v>
      </c>
      <c r="G2552" s="49" t="s">
        <v>3111</v>
      </c>
      <c r="H2552" s="51" t="str">
        <f>INDEX(Δεδομένα!B$1:B$51,MATCH('2021'!G2552,Δεδομένα!A$1:A$51,0))</f>
        <v>ΔΥΤΙΚΗΣ ΜΑΚΕΔΟΝΙΑΣ</v>
      </c>
      <c r="I2552" s="53">
        <f>INDEX(Δεδομένα!E$1:E$13,MATCH('2021'!H2552,Δεδομένα!D$1:D$13,0))</f>
        <v>4</v>
      </c>
      <c r="J2552" s="4">
        <v>44254</v>
      </c>
      <c r="K2552" s="3" t="s">
        <v>1658</v>
      </c>
      <c r="L2552" s="17" t="str">
        <f t="shared" si="176"/>
        <v>27/02/2021 16:21</v>
      </c>
      <c r="M2552" s="4">
        <v>44254</v>
      </c>
      <c r="N2552" s="3" t="s">
        <v>2306</v>
      </c>
      <c r="O2552" s="17" t="str">
        <f t="shared" si="177"/>
        <v>27/02/2021 17:31</v>
      </c>
      <c r="P2552" s="24">
        <f t="shared" si="178"/>
        <v>4.8611111109494232E-2</v>
      </c>
      <c r="Q2552" s="28">
        <v>0</v>
      </c>
      <c r="R2552" s="27">
        <f t="shared" si="179"/>
        <v>69.999999997671694</v>
      </c>
      <c r="S2552" s="3" t="s">
        <v>4</v>
      </c>
      <c r="T2552" s="3" t="s">
        <v>3160</v>
      </c>
      <c r="U2552" s="3" t="s">
        <v>4</v>
      </c>
      <c r="V2552" s="3" t="s">
        <v>3161</v>
      </c>
      <c r="W2552" s="5">
        <v>0</v>
      </c>
      <c r="X2552" s="5">
        <v>0.15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2">
        <v>3</v>
      </c>
      <c r="AF2552" s="2">
        <v>0</v>
      </c>
      <c r="AG2552" s="2">
        <v>0</v>
      </c>
      <c r="AH2552" s="2">
        <v>0</v>
      </c>
      <c r="AI2552" s="2">
        <v>0</v>
      </c>
      <c r="AJ2552" s="2">
        <v>1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 t="s">
        <v>4</v>
      </c>
      <c r="AT2552" s="2" t="s">
        <v>4</v>
      </c>
    </row>
    <row r="2553" spans="1:46" x14ac:dyDescent="0.2">
      <c r="A2553" s="2">
        <v>1642567</v>
      </c>
      <c r="B2553" s="2">
        <v>834136</v>
      </c>
      <c r="C2553" s="7">
        <v>21.7366791401146</v>
      </c>
      <c r="D2553" s="7">
        <v>39.930200149209398</v>
      </c>
      <c r="E2553" s="19" t="s">
        <v>3159</v>
      </c>
      <c r="F2553" s="46">
        <f>INDEX(Δεδομένα!$P:$P,MATCH('2021'!E2553,Δεδομένα!$O:$O,0))</f>
        <v>80</v>
      </c>
      <c r="G2553" s="49" t="s">
        <v>3111</v>
      </c>
      <c r="H2553" s="51" t="str">
        <f>INDEX(Δεδομένα!B$1:B$51,MATCH('2021'!G2553,Δεδομένα!A$1:A$51,0))</f>
        <v>ΔΥΤΙΚΗΣ ΜΑΚΕΔΟΝΙΑΣ</v>
      </c>
      <c r="I2553" s="53">
        <f>INDEX(Δεδομένα!E$1:E$13,MATCH('2021'!H2553,Δεδομένα!D$1:D$13,0))</f>
        <v>4</v>
      </c>
      <c r="J2553" s="4">
        <v>44257</v>
      </c>
      <c r="K2553" s="3" t="s">
        <v>36</v>
      </c>
      <c r="L2553" s="17" t="str">
        <f t="shared" si="176"/>
        <v>02/03/2021 16:20</v>
      </c>
      <c r="M2553" s="4">
        <v>44258</v>
      </c>
      <c r="N2553" s="3" t="s">
        <v>810</v>
      </c>
      <c r="O2553" s="17" t="str">
        <f t="shared" si="177"/>
        <v>03/03/2021 14:23</v>
      </c>
      <c r="P2553" s="24">
        <f t="shared" si="178"/>
        <v>0.91875000000436557</v>
      </c>
      <c r="Q2553" s="28">
        <v>0</v>
      </c>
      <c r="R2553" s="27">
        <f t="shared" si="179"/>
        <v>1323.0000000062864</v>
      </c>
      <c r="S2553" s="3" t="s">
        <v>4</v>
      </c>
      <c r="T2553" s="3" t="s">
        <v>3160</v>
      </c>
      <c r="U2553" s="3" t="s">
        <v>4</v>
      </c>
      <c r="V2553" s="3" t="s">
        <v>3162</v>
      </c>
      <c r="W2553" s="5">
        <v>0</v>
      </c>
      <c r="X2553" s="5">
        <v>15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2">
        <v>12</v>
      </c>
      <c r="AF2553" s="2">
        <v>0</v>
      </c>
      <c r="AG2553" s="2">
        <v>0</v>
      </c>
      <c r="AH2553" s="2">
        <v>0</v>
      </c>
      <c r="AI2553" s="2">
        <v>0</v>
      </c>
      <c r="AJ2553" s="2">
        <v>4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 t="s">
        <v>4</v>
      </c>
      <c r="AT2553" s="2" t="s">
        <v>4</v>
      </c>
    </row>
    <row r="2554" spans="1:46" x14ac:dyDescent="0.2">
      <c r="A2554" s="2">
        <v>1642999</v>
      </c>
      <c r="B2554" s="2">
        <v>834803</v>
      </c>
      <c r="C2554" s="7">
        <v>21.679567337036101</v>
      </c>
      <c r="D2554" s="7">
        <v>39.903263092041001</v>
      </c>
      <c r="E2554" s="19" t="s">
        <v>3159</v>
      </c>
      <c r="F2554" s="46">
        <f>INDEX(Δεδομένα!$P:$P,MATCH('2021'!E2554,Δεδομένα!$O:$O,0))</f>
        <v>80</v>
      </c>
      <c r="G2554" s="49" t="s">
        <v>3111</v>
      </c>
      <c r="H2554" s="51" t="str">
        <f>INDEX(Δεδομένα!B$1:B$51,MATCH('2021'!G2554,Δεδομένα!A$1:A$51,0))</f>
        <v>ΔΥΤΙΚΗΣ ΜΑΚΕΔΟΝΙΑΣ</v>
      </c>
      <c r="I2554" s="53">
        <f>INDEX(Δεδομένα!E$1:E$13,MATCH('2021'!H2554,Δεδομένα!D$1:D$13,0))</f>
        <v>4</v>
      </c>
      <c r="J2554" s="4">
        <v>44259</v>
      </c>
      <c r="K2554" s="3" t="s">
        <v>35</v>
      </c>
      <c r="L2554" s="17" t="str">
        <f t="shared" si="176"/>
        <v>04/03/2021 14:50</v>
      </c>
      <c r="M2554" s="4">
        <v>44259</v>
      </c>
      <c r="N2554" s="3" t="s">
        <v>842</v>
      </c>
      <c r="O2554" s="17" t="str">
        <f t="shared" si="177"/>
        <v>04/03/2021 18:44</v>
      </c>
      <c r="P2554" s="24">
        <f t="shared" si="178"/>
        <v>0.16249999999854481</v>
      </c>
      <c r="Q2554" s="28">
        <v>0</v>
      </c>
      <c r="R2554" s="27">
        <f t="shared" si="179"/>
        <v>233.99999999790452</v>
      </c>
      <c r="S2554" s="3" t="s">
        <v>4</v>
      </c>
      <c r="T2554" s="3" t="s">
        <v>3160</v>
      </c>
      <c r="U2554" s="3" t="s">
        <v>4</v>
      </c>
      <c r="V2554" s="3" t="s">
        <v>3163</v>
      </c>
      <c r="W2554" s="5">
        <v>0</v>
      </c>
      <c r="X2554" s="5">
        <v>0.01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2">
        <v>3</v>
      </c>
      <c r="AF2554" s="2">
        <v>0</v>
      </c>
      <c r="AG2554" s="2">
        <v>0</v>
      </c>
      <c r="AH2554" s="2">
        <v>0</v>
      </c>
      <c r="AI2554" s="2">
        <v>0</v>
      </c>
      <c r="AJ2554" s="2">
        <v>1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 t="s">
        <v>4</v>
      </c>
      <c r="AT2554" s="2" t="s">
        <v>4</v>
      </c>
    </row>
    <row r="2555" spans="1:46" x14ac:dyDescent="0.2">
      <c r="A2555" s="2">
        <v>1643670</v>
      </c>
      <c r="B2555" s="2">
        <v>835209</v>
      </c>
      <c r="D2555" s="2"/>
      <c r="E2555" s="19" t="s">
        <v>3159</v>
      </c>
      <c r="F2555" s="46">
        <f>INDEX(Δεδομένα!$P:$P,MATCH('2021'!E2555,Δεδομένα!$O:$O,0))</f>
        <v>80</v>
      </c>
      <c r="G2555" s="49" t="s">
        <v>3111</v>
      </c>
      <c r="H2555" s="51" t="str">
        <f>INDEX(Δεδομένα!B$1:B$51,MATCH('2021'!G2555,Δεδομένα!A$1:A$51,0))</f>
        <v>ΔΥΤΙΚΗΣ ΜΑΚΕΔΟΝΙΑΣ</v>
      </c>
      <c r="I2555" s="53">
        <f>INDEX(Δεδομένα!E$1:E$13,MATCH('2021'!H2555,Δεδομένα!D$1:D$13,0))</f>
        <v>4</v>
      </c>
      <c r="J2555" s="4">
        <v>44260</v>
      </c>
      <c r="K2555" s="3" t="s">
        <v>46</v>
      </c>
      <c r="L2555" s="17" t="str">
        <f t="shared" si="176"/>
        <v>05/03/2021 16:55</v>
      </c>
      <c r="M2555" s="4">
        <v>44260</v>
      </c>
      <c r="N2555" s="3" t="s">
        <v>1284</v>
      </c>
      <c r="O2555" s="17" t="str">
        <f t="shared" si="177"/>
        <v>05/03/2021 17:57</v>
      </c>
      <c r="P2555" s="24">
        <f t="shared" si="178"/>
        <v>4.3055555557657499E-2</v>
      </c>
      <c r="Q2555" s="28">
        <v>0</v>
      </c>
      <c r="R2555" s="27">
        <f t="shared" si="179"/>
        <v>62.000000003026798</v>
      </c>
      <c r="S2555" s="3" t="s">
        <v>4</v>
      </c>
      <c r="T2555" s="3" t="s">
        <v>3160</v>
      </c>
      <c r="U2555" s="3" t="s">
        <v>3164</v>
      </c>
      <c r="V2555" s="3" t="s">
        <v>3165</v>
      </c>
      <c r="W2555" s="5">
        <v>0</v>
      </c>
      <c r="X2555" s="5">
        <v>0</v>
      </c>
      <c r="Y2555" s="5">
        <v>0</v>
      </c>
      <c r="Z2555" s="5">
        <v>1</v>
      </c>
      <c r="AA2555" s="5">
        <v>0</v>
      </c>
      <c r="AB2555" s="5">
        <v>0</v>
      </c>
      <c r="AC2555" s="5">
        <v>0</v>
      </c>
      <c r="AD2555" s="5">
        <v>0</v>
      </c>
      <c r="AE2555" s="2">
        <v>3</v>
      </c>
      <c r="AF2555" s="2">
        <v>0</v>
      </c>
      <c r="AG2555" s="2">
        <v>0</v>
      </c>
      <c r="AH2555" s="2">
        <v>0</v>
      </c>
      <c r="AI2555" s="2">
        <v>0</v>
      </c>
      <c r="AJ2555" s="2">
        <v>1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 t="s">
        <v>4</v>
      </c>
      <c r="AT2555" s="2" t="s">
        <v>4</v>
      </c>
    </row>
    <row r="2556" spans="1:46" x14ac:dyDescent="0.2">
      <c r="A2556" s="2">
        <v>1645544</v>
      </c>
      <c r="B2556" s="2">
        <v>836351</v>
      </c>
      <c r="C2556" s="7">
        <v>21.674576015905899</v>
      </c>
      <c r="D2556" s="7">
        <v>39.9253738013659</v>
      </c>
      <c r="E2556" s="19" t="s">
        <v>3159</v>
      </c>
      <c r="F2556" s="46">
        <f>INDEX(Δεδομένα!$P:$P,MATCH('2021'!E2556,Δεδομένα!$O:$O,0))</f>
        <v>80</v>
      </c>
      <c r="G2556" s="49" t="s">
        <v>3111</v>
      </c>
      <c r="H2556" s="51" t="str">
        <f>INDEX(Δεδομένα!B$1:B$51,MATCH('2021'!G2556,Δεδομένα!A$1:A$51,0))</f>
        <v>ΔΥΤΙΚΗΣ ΜΑΚΕΔΟΝΙΑΣ</v>
      </c>
      <c r="I2556" s="53">
        <f>INDEX(Δεδομένα!E$1:E$13,MATCH('2021'!H2556,Δεδομένα!D$1:D$13,0))</f>
        <v>4</v>
      </c>
      <c r="J2556" s="4">
        <v>44264</v>
      </c>
      <c r="K2556" s="3" t="s">
        <v>2306</v>
      </c>
      <c r="L2556" s="17" t="str">
        <f t="shared" si="176"/>
        <v>09/03/2021 17:31</v>
      </c>
      <c r="M2556" s="4">
        <v>44264</v>
      </c>
      <c r="N2556" s="3" t="s">
        <v>17</v>
      </c>
      <c r="O2556" s="17" t="str">
        <f t="shared" si="177"/>
        <v>09/03/2021 18:00</v>
      </c>
      <c r="P2556" s="24">
        <f t="shared" si="178"/>
        <v>2.0138888889050577E-2</v>
      </c>
      <c r="Q2556" s="28">
        <v>0</v>
      </c>
      <c r="R2556" s="27">
        <f t="shared" si="179"/>
        <v>29.000000000232831</v>
      </c>
      <c r="S2556" s="3" t="s">
        <v>4</v>
      </c>
      <c r="T2556" s="3" t="s">
        <v>3160</v>
      </c>
      <c r="U2556" s="3" t="s">
        <v>3166</v>
      </c>
      <c r="V2556" s="3" t="s">
        <v>3167</v>
      </c>
      <c r="W2556" s="5">
        <v>0</v>
      </c>
      <c r="X2556" s="5">
        <v>0.5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2">
        <v>4</v>
      </c>
      <c r="AF2556" s="2">
        <v>0</v>
      </c>
      <c r="AG2556" s="2">
        <v>0</v>
      </c>
      <c r="AH2556" s="2">
        <v>0</v>
      </c>
      <c r="AI2556" s="2">
        <v>0</v>
      </c>
      <c r="AJ2556" s="2">
        <v>2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 t="s">
        <v>4</v>
      </c>
      <c r="AT2556" s="2" t="s">
        <v>4</v>
      </c>
    </row>
    <row r="2557" spans="1:46" x14ac:dyDescent="0.2">
      <c r="A2557" s="2">
        <v>1646993</v>
      </c>
      <c r="B2557" s="2">
        <v>837539</v>
      </c>
      <c r="C2557" s="7">
        <v>21.792099863755499</v>
      </c>
      <c r="D2557" s="7">
        <v>39.886052120920198</v>
      </c>
      <c r="E2557" s="19" t="s">
        <v>3159</v>
      </c>
      <c r="F2557" s="46">
        <f>INDEX(Δεδομένα!$P:$P,MATCH('2021'!E2557,Δεδομένα!$O:$O,0))</f>
        <v>80</v>
      </c>
      <c r="G2557" s="49" t="s">
        <v>3111</v>
      </c>
      <c r="H2557" s="51" t="str">
        <f>INDEX(Δεδομένα!B$1:B$51,MATCH('2021'!G2557,Δεδομένα!A$1:A$51,0))</f>
        <v>ΔΥΤΙΚΗΣ ΜΑΚΕΔΟΝΙΑΣ</v>
      </c>
      <c r="I2557" s="53">
        <f>INDEX(Δεδομένα!E$1:E$13,MATCH('2021'!H2557,Δεδομένα!D$1:D$13,0))</f>
        <v>4</v>
      </c>
      <c r="J2557" s="4">
        <v>44269</v>
      </c>
      <c r="K2557" s="3" t="s">
        <v>555</v>
      </c>
      <c r="L2557" s="17" t="str">
        <f t="shared" si="176"/>
        <v>14/03/2021 13:30</v>
      </c>
      <c r="M2557" s="4">
        <v>44269</v>
      </c>
      <c r="N2557" s="3" t="s">
        <v>383</v>
      </c>
      <c r="O2557" s="17" t="str">
        <f t="shared" si="177"/>
        <v>14/03/2021 15:36</v>
      </c>
      <c r="P2557" s="24">
        <f t="shared" si="178"/>
        <v>8.7500000001455192E-2</v>
      </c>
      <c r="Q2557" s="28">
        <v>0</v>
      </c>
      <c r="R2557" s="27">
        <f t="shared" si="179"/>
        <v>126.00000000209548</v>
      </c>
      <c r="S2557" s="3" t="s">
        <v>4</v>
      </c>
      <c r="T2557" s="3" t="s">
        <v>3160</v>
      </c>
      <c r="U2557" s="3" t="s">
        <v>1283</v>
      </c>
      <c r="V2557" s="3" t="s">
        <v>3168</v>
      </c>
      <c r="W2557" s="5">
        <v>6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2">
        <v>5</v>
      </c>
      <c r="AF2557" s="2">
        <v>0</v>
      </c>
      <c r="AG2557" s="2">
        <v>0</v>
      </c>
      <c r="AH2557" s="2">
        <v>0</v>
      </c>
      <c r="AI2557" s="2">
        <v>0</v>
      </c>
      <c r="AJ2557" s="2">
        <v>2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 t="s">
        <v>4</v>
      </c>
      <c r="AT2557" s="2" t="s">
        <v>4</v>
      </c>
    </row>
    <row r="2558" spans="1:46" x14ac:dyDescent="0.2">
      <c r="A2558" s="2">
        <v>1650061</v>
      </c>
      <c r="B2558" s="2">
        <v>840845</v>
      </c>
      <c r="C2558" s="7">
        <v>21.867234947096701</v>
      </c>
      <c r="D2558" s="7">
        <v>39.94756166754</v>
      </c>
      <c r="E2558" s="19" t="s">
        <v>3159</v>
      </c>
      <c r="F2558" s="46">
        <f>INDEX(Δεδομένα!$P:$P,MATCH('2021'!E2558,Δεδομένα!$O:$O,0))</f>
        <v>80</v>
      </c>
      <c r="G2558" s="49" t="s">
        <v>3111</v>
      </c>
      <c r="H2558" s="51" t="str">
        <f>INDEX(Δεδομένα!B$1:B$51,MATCH('2021'!G2558,Δεδομένα!A$1:A$51,0))</f>
        <v>ΔΥΤΙΚΗΣ ΜΑΚΕΔΟΝΙΑΣ</v>
      </c>
      <c r="I2558" s="53">
        <f>INDEX(Δεδομένα!E$1:E$13,MATCH('2021'!H2558,Δεδομένα!D$1:D$13,0))</f>
        <v>4</v>
      </c>
      <c r="J2558" s="4">
        <v>44282</v>
      </c>
      <c r="K2558" s="3" t="s">
        <v>248</v>
      </c>
      <c r="L2558" s="17" t="str">
        <f t="shared" si="176"/>
        <v>27/03/2021 21:27</v>
      </c>
      <c r="M2558" s="4">
        <v>44282</v>
      </c>
      <c r="N2558" s="3" t="s">
        <v>249</v>
      </c>
      <c r="O2558" s="17" t="str">
        <f t="shared" si="177"/>
        <v>27/03/2021 22:44</v>
      </c>
      <c r="P2558" s="24">
        <f t="shared" si="178"/>
        <v>5.3472222221898846E-2</v>
      </c>
      <c r="Q2558" s="28">
        <v>0</v>
      </c>
      <c r="R2558" s="27">
        <f t="shared" si="179"/>
        <v>76.999999999534339</v>
      </c>
      <c r="S2558" s="3" t="s">
        <v>4</v>
      </c>
      <c r="T2558" s="3" t="s">
        <v>3160</v>
      </c>
      <c r="U2558" s="3" t="s">
        <v>4</v>
      </c>
      <c r="V2558" s="3" t="s">
        <v>3169</v>
      </c>
      <c r="W2558" s="5">
        <v>0</v>
      </c>
      <c r="X2558" s="5">
        <v>0.5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2">
        <v>4</v>
      </c>
      <c r="AF2558" s="2">
        <v>0</v>
      </c>
      <c r="AG2558" s="2">
        <v>0</v>
      </c>
      <c r="AH2558" s="2">
        <v>0</v>
      </c>
      <c r="AI2558" s="2">
        <v>0</v>
      </c>
      <c r="AJ2558" s="2">
        <v>2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 t="s">
        <v>4</v>
      </c>
      <c r="AT2558" s="2" t="s">
        <v>4</v>
      </c>
    </row>
    <row r="2559" spans="1:46" x14ac:dyDescent="0.2">
      <c r="A2559" s="2">
        <v>1651294</v>
      </c>
      <c r="B2559" s="2">
        <v>841834</v>
      </c>
      <c r="C2559" s="7">
        <v>21.673078268448499</v>
      </c>
      <c r="D2559" s="7">
        <v>40.037474351873698</v>
      </c>
      <c r="E2559" s="19" t="s">
        <v>3159</v>
      </c>
      <c r="F2559" s="46">
        <f>INDEX(Δεδομένα!$P:$P,MATCH('2021'!E2559,Δεδομένα!$O:$O,0))</f>
        <v>80</v>
      </c>
      <c r="G2559" s="49" t="s">
        <v>3111</v>
      </c>
      <c r="H2559" s="51" t="str">
        <f>INDEX(Δεδομένα!B$1:B$51,MATCH('2021'!G2559,Δεδομένα!A$1:A$51,0))</f>
        <v>ΔΥΤΙΚΗΣ ΜΑΚΕΔΟΝΙΑΣ</v>
      </c>
      <c r="I2559" s="53">
        <f>INDEX(Δεδομένα!E$1:E$13,MATCH('2021'!H2559,Δεδομένα!D$1:D$13,0))</f>
        <v>4</v>
      </c>
      <c r="J2559" s="4">
        <v>44286</v>
      </c>
      <c r="K2559" s="3" t="s">
        <v>490</v>
      </c>
      <c r="L2559" s="17" t="str">
        <f t="shared" si="176"/>
        <v>31/03/2021 16:00</v>
      </c>
      <c r="M2559" s="4">
        <v>44287</v>
      </c>
      <c r="N2559" s="3" t="s">
        <v>812</v>
      </c>
      <c r="O2559" s="17" t="str">
        <f t="shared" si="177"/>
        <v>01/04/2021 10:10</v>
      </c>
      <c r="P2559" s="24">
        <f t="shared" si="178"/>
        <v>0.75694444444525288</v>
      </c>
      <c r="Q2559" s="28">
        <v>0</v>
      </c>
      <c r="R2559" s="27">
        <f t="shared" si="179"/>
        <v>1090.0000000011642</v>
      </c>
      <c r="S2559" s="3" t="s">
        <v>4</v>
      </c>
      <c r="T2559" s="3" t="s">
        <v>3160</v>
      </c>
      <c r="U2559" s="3" t="s">
        <v>4</v>
      </c>
      <c r="V2559" s="3" t="s">
        <v>3170</v>
      </c>
      <c r="W2559" s="5">
        <v>0</v>
      </c>
      <c r="X2559" s="5">
        <v>50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2">
        <v>10</v>
      </c>
      <c r="AF2559" s="2">
        <v>0</v>
      </c>
      <c r="AG2559" s="2">
        <v>0</v>
      </c>
      <c r="AH2559" s="2">
        <v>0</v>
      </c>
      <c r="AI2559" s="2">
        <v>0</v>
      </c>
      <c r="AJ2559" s="2">
        <v>5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 t="s">
        <v>4</v>
      </c>
      <c r="AT2559" s="2" t="s">
        <v>4</v>
      </c>
    </row>
    <row r="2560" spans="1:46" x14ac:dyDescent="0.2">
      <c r="A2560" s="2">
        <v>1652698</v>
      </c>
      <c r="B2560" s="2">
        <v>843693</v>
      </c>
      <c r="D2560" s="2"/>
      <c r="E2560" s="19" t="s">
        <v>3159</v>
      </c>
      <c r="F2560" s="46">
        <f>INDEX(Δεδομένα!$P:$P,MATCH('2021'!E2560,Δεδομένα!$O:$O,0))</f>
        <v>80</v>
      </c>
      <c r="G2560" s="49" t="s">
        <v>3111</v>
      </c>
      <c r="H2560" s="51" t="str">
        <f>INDEX(Δεδομένα!B$1:B$51,MATCH('2021'!G2560,Δεδομένα!A$1:A$51,0))</f>
        <v>ΔΥΤΙΚΗΣ ΜΑΚΕΔΟΝΙΑΣ</v>
      </c>
      <c r="I2560" s="53">
        <f>INDEX(Δεδομένα!E$1:E$13,MATCH('2021'!H2560,Δεδομένα!D$1:D$13,0))</f>
        <v>4</v>
      </c>
      <c r="J2560" s="4">
        <v>44294</v>
      </c>
      <c r="K2560" s="3" t="s">
        <v>816</v>
      </c>
      <c r="L2560" s="17" t="str">
        <f t="shared" ref="L2560:L2612" si="180">_xlfn.CONCAT(TEXT(J2560,"ηη/μμ/εεε")," ",TEXT(K2560,"ωω:λλ"))</f>
        <v>08/04/2021 01:00</v>
      </c>
      <c r="M2560" s="4">
        <v>44294</v>
      </c>
      <c r="N2560" s="3" t="s">
        <v>3171</v>
      </c>
      <c r="O2560" s="17" t="str">
        <f t="shared" ref="O2560:O2612" si="181">_xlfn.CONCAT(TEXT(M2560,"ηη/μμ/εεε")," ",TEXT(N2560,"ωω:λλ"))</f>
        <v>08/04/2021 02:48</v>
      </c>
      <c r="P2560" s="24">
        <f t="shared" ref="P2560:P2612" si="182">O2560-L2560</f>
        <v>7.5000000004365575E-2</v>
      </c>
      <c r="Q2560" s="28">
        <v>0</v>
      </c>
      <c r="R2560" s="27">
        <f t="shared" ref="R2560:R2612" si="183">P2560*(24*60)</f>
        <v>108.00000000628643</v>
      </c>
      <c r="S2560" s="3" t="s">
        <v>4</v>
      </c>
      <c r="T2560" s="3" t="s">
        <v>3112</v>
      </c>
      <c r="U2560" s="3" t="s">
        <v>4</v>
      </c>
      <c r="V2560" s="3" t="s">
        <v>3172</v>
      </c>
      <c r="W2560" s="5">
        <v>0</v>
      </c>
      <c r="X2560" s="5">
        <v>0</v>
      </c>
      <c r="Y2560" s="5">
        <v>0</v>
      </c>
      <c r="Z2560" s="5">
        <v>0.3</v>
      </c>
      <c r="AA2560" s="5">
        <v>0</v>
      </c>
      <c r="AB2560" s="5">
        <v>0</v>
      </c>
      <c r="AC2560" s="5">
        <v>0</v>
      </c>
      <c r="AD2560" s="5">
        <v>0</v>
      </c>
      <c r="AE2560" s="2">
        <v>5</v>
      </c>
      <c r="AF2560" s="2">
        <v>0</v>
      </c>
      <c r="AG2560" s="2">
        <v>0</v>
      </c>
      <c r="AH2560" s="2">
        <v>0</v>
      </c>
      <c r="AI2560" s="2">
        <v>0</v>
      </c>
      <c r="AJ2560" s="2">
        <v>3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 t="s">
        <v>4</v>
      </c>
      <c r="AT2560" s="2" t="s">
        <v>4</v>
      </c>
    </row>
    <row r="2561" spans="1:46" x14ac:dyDescent="0.2">
      <c r="A2561" s="2">
        <v>1653321</v>
      </c>
      <c r="B2561" s="2">
        <v>844560</v>
      </c>
      <c r="C2561" s="7">
        <v>21.6310468776955</v>
      </c>
      <c r="D2561" s="7">
        <v>40.050516480703998</v>
      </c>
      <c r="E2561" s="19" t="s">
        <v>3159</v>
      </c>
      <c r="F2561" s="46">
        <f>INDEX(Δεδομένα!$P:$P,MATCH('2021'!E2561,Δεδομένα!$O:$O,0))</f>
        <v>80</v>
      </c>
      <c r="G2561" s="49" t="s">
        <v>3111</v>
      </c>
      <c r="H2561" s="51" t="str">
        <f>INDEX(Δεδομένα!B$1:B$51,MATCH('2021'!G2561,Δεδομένα!A$1:A$51,0))</f>
        <v>ΔΥΤΙΚΗΣ ΜΑΚΕΔΟΝΙΑΣ</v>
      </c>
      <c r="I2561" s="53">
        <f>INDEX(Δεδομένα!E$1:E$13,MATCH('2021'!H2561,Δεδομένα!D$1:D$13,0))</f>
        <v>4</v>
      </c>
      <c r="J2561" s="4">
        <v>44296</v>
      </c>
      <c r="K2561" s="3" t="s">
        <v>756</v>
      </c>
      <c r="L2561" s="17" t="str">
        <f t="shared" si="180"/>
        <v>10/04/2021 20:48</v>
      </c>
      <c r="M2561" s="4">
        <v>44296</v>
      </c>
      <c r="N2561" s="3" t="s">
        <v>1118</v>
      </c>
      <c r="O2561" s="17" t="str">
        <f t="shared" si="181"/>
        <v>10/04/2021 23:10</v>
      </c>
      <c r="P2561" s="24">
        <f t="shared" si="182"/>
        <v>9.8611111112404615E-2</v>
      </c>
      <c r="Q2561" s="28">
        <v>0</v>
      </c>
      <c r="R2561" s="27">
        <f t="shared" si="183"/>
        <v>142.00000000186265</v>
      </c>
      <c r="S2561" s="3" t="s">
        <v>4</v>
      </c>
      <c r="T2561" s="3" t="s">
        <v>3112</v>
      </c>
      <c r="U2561" s="3" t="s">
        <v>4</v>
      </c>
      <c r="V2561" s="3" t="s">
        <v>3024</v>
      </c>
      <c r="W2561" s="5">
        <v>0</v>
      </c>
      <c r="X2561" s="5">
        <v>3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2">
        <v>4</v>
      </c>
      <c r="AF2561" s="2">
        <v>0</v>
      </c>
      <c r="AG2561" s="2">
        <v>0</v>
      </c>
      <c r="AH2561" s="2">
        <v>0</v>
      </c>
      <c r="AI2561" s="2">
        <v>0</v>
      </c>
      <c r="AJ2561" s="2">
        <v>2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 t="s">
        <v>4</v>
      </c>
      <c r="AT2561" s="2" t="s">
        <v>4</v>
      </c>
    </row>
    <row r="2562" spans="1:46" x14ac:dyDescent="0.2">
      <c r="A2562" s="2">
        <v>1653346</v>
      </c>
      <c r="B2562" s="2">
        <v>844855</v>
      </c>
      <c r="C2562" s="7">
        <v>21.6654953799958</v>
      </c>
      <c r="D2562" s="7">
        <v>39.903492914128996</v>
      </c>
      <c r="E2562" s="19" t="s">
        <v>3159</v>
      </c>
      <c r="F2562" s="46">
        <f>INDEX(Δεδομένα!$P:$P,MATCH('2021'!E2562,Δεδομένα!$O:$O,0))</f>
        <v>80</v>
      </c>
      <c r="G2562" s="49" t="s">
        <v>3111</v>
      </c>
      <c r="H2562" s="51" t="str">
        <f>INDEX(Δεδομένα!B$1:B$51,MATCH('2021'!G2562,Δεδομένα!A$1:A$51,0))</f>
        <v>ΔΥΤΙΚΗΣ ΜΑΚΕΔΟΝΙΑΣ</v>
      </c>
      <c r="I2562" s="53">
        <f>INDEX(Δεδομένα!E$1:E$13,MATCH('2021'!H2562,Δεδομένα!D$1:D$13,0))</f>
        <v>4</v>
      </c>
      <c r="J2562" s="4">
        <v>44297</v>
      </c>
      <c r="K2562" s="3" t="s">
        <v>1259</v>
      </c>
      <c r="L2562" s="17" t="str">
        <f t="shared" si="180"/>
        <v>11/04/2021 17:44</v>
      </c>
      <c r="M2562" s="4">
        <v>44297</v>
      </c>
      <c r="N2562" s="3" t="s">
        <v>405</v>
      </c>
      <c r="O2562" s="17" t="str">
        <f t="shared" si="181"/>
        <v>11/04/2021 18:32</v>
      </c>
      <c r="P2562" s="24">
        <f t="shared" si="182"/>
        <v>3.3333333332848269E-2</v>
      </c>
      <c r="Q2562" s="28">
        <v>0</v>
      </c>
      <c r="R2562" s="27">
        <f t="shared" si="183"/>
        <v>47.999999999301508</v>
      </c>
      <c r="S2562" s="3" t="s">
        <v>4</v>
      </c>
      <c r="T2562" s="3" t="s">
        <v>3112</v>
      </c>
      <c r="U2562" s="3" t="s">
        <v>4</v>
      </c>
      <c r="V2562" s="3" t="s">
        <v>3163</v>
      </c>
      <c r="W2562" s="5">
        <v>0</v>
      </c>
      <c r="X2562" s="5">
        <v>0</v>
      </c>
      <c r="Y2562" s="5">
        <v>0</v>
      </c>
      <c r="Z2562" s="5">
        <v>0.3</v>
      </c>
      <c r="AA2562" s="5">
        <v>0</v>
      </c>
      <c r="AB2562" s="5">
        <v>0</v>
      </c>
      <c r="AC2562" s="5">
        <v>0</v>
      </c>
      <c r="AD2562" s="5">
        <v>0</v>
      </c>
      <c r="AE2562" s="2">
        <v>2</v>
      </c>
      <c r="AF2562" s="2">
        <v>0</v>
      </c>
      <c r="AG2562" s="2">
        <v>0</v>
      </c>
      <c r="AH2562" s="2">
        <v>0</v>
      </c>
      <c r="AI2562" s="2">
        <v>0</v>
      </c>
      <c r="AJ2562" s="2">
        <v>1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 t="s">
        <v>4</v>
      </c>
      <c r="AT2562" s="2" t="s">
        <v>4</v>
      </c>
    </row>
    <row r="2563" spans="1:46" x14ac:dyDescent="0.2">
      <c r="A2563" s="2">
        <v>1655596</v>
      </c>
      <c r="B2563" s="2">
        <v>846749</v>
      </c>
      <c r="C2563" s="7">
        <v>21.679893249963001</v>
      </c>
      <c r="D2563" s="7">
        <v>39.911370887591502</v>
      </c>
      <c r="E2563" s="19" t="s">
        <v>3159</v>
      </c>
      <c r="F2563" s="46">
        <f>INDEX(Δεδομένα!$P:$P,MATCH('2021'!E2563,Δεδομένα!$O:$O,0))</f>
        <v>80</v>
      </c>
      <c r="G2563" s="49" t="s">
        <v>3111</v>
      </c>
      <c r="H2563" s="51" t="str">
        <f>INDEX(Δεδομένα!B$1:B$51,MATCH('2021'!G2563,Δεδομένα!A$1:A$51,0))</f>
        <v>ΔΥΤΙΚΗΣ ΜΑΚΕΔΟΝΙΑΣ</v>
      </c>
      <c r="I2563" s="53">
        <f>INDEX(Δεδομένα!E$1:E$13,MATCH('2021'!H2563,Δεδομένα!D$1:D$13,0))</f>
        <v>4</v>
      </c>
      <c r="J2563" s="4">
        <v>44304</v>
      </c>
      <c r="K2563" s="3" t="s">
        <v>370</v>
      </c>
      <c r="L2563" s="17" t="str">
        <f t="shared" si="180"/>
        <v>18/04/2021 17:45</v>
      </c>
      <c r="M2563" s="4">
        <v>44304</v>
      </c>
      <c r="N2563" s="3" t="s">
        <v>147</v>
      </c>
      <c r="O2563" s="17" t="str">
        <f t="shared" si="181"/>
        <v>18/04/2021 20:00</v>
      </c>
      <c r="P2563" s="24">
        <f t="shared" si="182"/>
        <v>9.375E-2</v>
      </c>
      <c r="Q2563" s="28">
        <v>0</v>
      </c>
      <c r="R2563" s="27">
        <f t="shared" si="183"/>
        <v>135</v>
      </c>
      <c r="S2563" s="3" t="s">
        <v>4</v>
      </c>
      <c r="T2563" s="3" t="s">
        <v>3160</v>
      </c>
      <c r="U2563" s="3" t="s">
        <v>4</v>
      </c>
      <c r="V2563" s="3" t="s">
        <v>3163</v>
      </c>
      <c r="W2563" s="5">
        <v>0</v>
      </c>
      <c r="X2563" s="5">
        <v>0.2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2">
        <v>4</v>
      </c>
      <c r="AF2563" s="2">
        <v>0</v>
      </c>
      <c r="AG2563" s="2">
        <v>0</v>
      </c>
      <c r="AH2563" s="2">
        <v>0</v>
      </c>
      <c r="AI2563" s="2">
        <v>0</v>
      </c>
      <c r="AJ2563" s="2">
        <v>3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 t="s">
        <v>4</v>
      </c>
      <c r="AT2563" s="2" t="s">
        <v>4</v>
      </c>
    </row>
    <row r="2564" spans="1:46" x14ac:dyDescent="0.2">
      <c r="A2564" s="2">
        <v>1660921</v>
      </c>
      <c r="B2564" s="2">
        <v>852441</v>
      </c>
      <c r="C2564" s="7">
        <v>21.613255940197998</v>
      </c>
      <c r="D2564" s="7">
        <v>39.949229821265902</v>
      </c>
      <c r="E2564" s="19" t="s">
        <v>3159</v>
      </c>
      <c r="F2564" s="46">
        <f>INDEX(Δεδομένα!$P:$P,MATCH('2021'!E2564,Δεδομένα!$O:$O,0))</f>
        <v>80</v>
      </c>
      <c r="G2564" s="49" t="s">
        <v>3111</v>
      </c>
      <c r="H2564" s="51" t="str">
        <f>INDEX(Δεδομένα!B$1:B$51,MATCH('2021'!G2564,Δεδομένα!A$1:A$51,0))</f>
        <v>ΔΥΤΙΚΗΣ ΜΑΚΕΔΟΝΙΑΣ</v>
      </c>
      <c r="I2564" s="53">
        <f>INDEX(Δεδομένα!E$1:E$13,MATCH('2021'!H2564,Δεδομένα!D$1:D$13,0))</f>
        <v>4</v>
      </c>
      <c r="J2564" s="4">
        <v>44327</v>
      </c>
      <c r="K2564" s="3" t="s">
        <v>868</v>
      </c>
      <c r="L2564" s="17" t="str">
        <f t="shared" si="180"/>
        <v>11/05/2021 19:49</v>
      </c>
      <c r="M2564" s="4">
        <v>44327</v>
      </c>
      <c r="N2564" s="3" t="s">
        <v>1154</v>
      </c>
      <c r="O2564" s="17" t="str">
        <f t="shared" si="181"/>
        <v>11/05/2021 20:59</v>
      </c>
      <c r="P2564" s="24">
        <f t="shared" si="182"/>
        <v>4.8611111109494232E-2</v>
      </c>
      <c r="Q2564" s="28">
        <v>0</v>
      </c>
      <c r="R2564" s="27">
        <f t="shared" si="183"/>
        <v>69.999999997671694</v>
      </c>
      <c r="S2564" s="3" t="s">
        <v>4</v>
      </c>
      <c r="T2564" s="3" t="s">
        <v>3160</v>
      </c>
      <c r="U2564" s="3" t="s">
        <v>4</v>
      </c>
      <c r="V2564" s="3" t="s">
        <v>3173</v>
      </c>
      <c r="W2564" s="5">
        <v>0</v>
      </c>
      <c r="X2564" s="5">
        <v>0</v>
      </c>
      <c r="Y2564" s="5">
        <v>0</v>
      </c>
      <c r="Z2564" s="5">
        <v>1</v>
      </c>
      <c r="AA2564" s="5">
        <v>0</v>
      </c>
      <c r="AB2564" s="5">
        <v>0</v>
      </c>
      <c r="AC2564" s="5">
        <v>0</v>
      </c>
      <c r="AD2564" s="5">
        <v>0</v>
      </c>
      <c r="AE2564" s="2">
        <v>4</v>
      </c>
      <c r="AF2564" s="2">
        <v>0</v>
      </c>
      <c r="AG2564" s="2">
        <v>0</v>
      </c>
      <c r="AH2564" s="2">
        <v>0</v>
      </c>
      <c r="AI2564" s="2">
        <v>0</v>
      </c>
      <c r="AJ2564" s="2">
        <v>2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 t="s">
        <v>4</v>
      </c>
      <c r="AT2564" s="2" t="s">
        <v>4</v>
      </c>
    </row>
    <row r="2565" spans="1:46" x14ac:dyDescent="0.2">
      <c r="A2565" s="2">
        <v>1665257</v>
      </c>
      <c r="B2565" s="2">
        <v>856859</v>
      </c>
      <c r="C2565" s="7">
        <v>21.673843517464199</v>
      </c>
      <c r="D2565" s="7">
        <v>40.0030775970232</v>
      </c>
      <c r="E2565" s="19" t="s">
        <v>3159</v>
      </c>
      <c r="F2565" s="46">
        <f>INDEX(Δεδομένα!$P:$P,MATCH('2021'!E2565,Δεδομένα!$O:$O,0))</f>
        <v>80</v>
      </c>
      <c r="G2565" s="49" t="s">
        <v>3111</v>
      </c>
      <c r="H2565" s="51" t="str">
        <f>INDEX(Δεδομένα!B$1:B$51,MATCH('2021'!G2565,Δεδομένα!A$1:A$51,0))</f>
        <v>ΔΥΤΙΚΗΣ ΜΑΚΕΔΟΝΙΑΣ</v>
      </c>
      <c r="I2565" s="53">
        <f>INDEX(Δεδομένα!E$1:E$13,MATCH('2021'!H2565,Δεδομένα!D$1:D$13,0))</f>
        <v>4</v>
      </c>
      <c r="J2565" s="4">
        <v>44344</v>
      </c>
      <c r="K2565" s="3" t="s">
        <v>641</v>
      </c>
      <c r="L2565" s="17" t="str">
        <f t="shared" si="180"/>
        <v>28/05/2021 16:25</v>
      </c>
      <c r="M2565" s="4">
        <v>44344</v>
      </c>
      <c r="N2565" s="3" t="s">
        <v>797</v>
      </c>
      <c r="O2565" s="17" t="str">
        <f t="shared" si="181"/>
        <v>28/05/2021 21:15</v>
      </c>
      <c r="P2565" s="24">
        <f t="shared" si="182"/>
        <v>0.20138888888322981</v>
      </c>
      <c r="Q2565" s="28">
        <v>0</v>
      </c>
      <c r="R2565" s="27">
        <f t="shared" si="183"/>
        <v>289.99999999185093</v>
      </c>
      <c r="S2565" s="3" t="s">
        <v>4</v>
      </c>
      <c r="T2565" s="3" t="s">
        <v>3160</v>
      </c>
      <c r="U2565" s="3" t="s">
        <v>4</v>
      </c>
      <c r="V2565" s="3" t="s">
        <v>3174</v>
      </c>
      <c r="W2565" s="5">
        <v>0</v>
      </c>
      <c r="X2565" s="5">
        <v>1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2">
        <v>3</v>
      </c>
      <c r="AF2565" s="2">
        <v>0</v>
      </c>
      <c r="AG2565" s="2">
        <v>0</v>
      </c>
      <c r="AH2565" s="2">
        <v>0</v>
      </c>
      <c r="AI2565" s="2">
        <v>0</v>
      </c>
      <c r="AJ2565" s="2">
        <v>2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 t="s">
        <v>4</v>
      </c>
      <c r="AT2565" s="2" t="s">
        <v>4</v>
      </c>
    </row>
    <row r="2566" spans="1:46" x14ac:dyDescent="0.2">
      <c r="A2566" s="2">
        <v>1666996</v>
      </c>
      <c r="B2566" s="2">
        <v>859390</v>
      </c>
      <c r="D2566" s="2"/>
      <c r="E2566" s="19" t="s">
        <v>3159</v>
      </c>
      <c r="F2566" s="46">
        <f>INDEX(Δεδομένα!$P:$P,MATCH('2021'!E2566,Δεδομένα!$O:$O,0))</f>
        <v>80</v>
      </c>
      <c r="G2566" s="49" t="s">
        <v>3111</v>
      </c>
      <c r="H2566" s="51" t="str">
        <f>INDEX(Δεδομένα!B$1:B$51,MATCH('2021'!G2566,Δεδομένα!A$1:A$51,0))</f>
        <v>ΔΥΤΙΚΗΣ ΜΑΚΕΔΟΝΙΑΣ</v>
      </c>
      <c r="I2566" s="53">
        <f>INDEX(Δεδομένα!E$1:E$13,MATCH('2021'!H2566,Δεδομένα!D$1:D$13,0))</f>
        <v>4</v>
      </c>
      <c r="J2566" s="4">
        <v>44353</v>
      </c>
      <c r="K2566" s="3" t="s">
        <v>1785</v>
      </c>
      <c r="L2566" s="17" t="str">
        <f t="shared" si="180"/>
        <v>06/06/2021 18:31</v>
      </c>
      <c r="M2566" s="4">
        <v>44353</v>
      </c>
      <c r="N2566" s="3" t="s">
        <v>1431</v>
      </c>
      <c r="O2566" s="17" t="str">
        <f t="shared" si="181"/>
        <v>06/06/2021 19:09</v>
      </c>
      <c r="P2566" s="24">
        <f t="shared" si="182"/>
        <v>2.6388888894871343E-2</v>
      </c>
      <c r="Q2566" s="28">
        <v>0</v>
      </c>
      <c r="R2566" s="27">
        <f t="shared" si="183"/>
        <v>38.000000008614734</v>
      </c>
      <c r="S2566" s="3" t="s">
        <v>4</v>
      </c>
      <c r="T2566" s="3" t="s">
        <v>3160</v>
      </c>
      <c r="U2566" s="3" t="s">
        <v>4</v>
      </c>
      <c r="V2566" s="3" t="s">
        <v>3175</v>
      </c>
      <c r="W2566" s="5">
        <v>0</v>
      </c>
      <c r="X2566" s="5">
        <v>0</v>
      </c>
      <c r="Y2566" s="5">
        <v>0</v>
      </c>
      <c r="Z2566" s="5">
        <v>0.5</v>
      </c>
      <c r="AA2566" s="5">
        <v>0</v>
      </c>
      <c r="AB2566" s="5">
        <v>0</v>
      </c>
      <c r="AC2566" s="5">
        <v>0</v>
      </c>
      <c r="AD2566" s="5">
        <v>0</v>
      </c>
      <c r="AE2566" s="2">
        <v>2</v>
      </c>
      <c r="AF2566" s="2">
        <v>0</v>
      </c>
      <c r="AG2566" s="2">
        <v>0</v>
      </c>
      <c r="AH2566" s="2">
        <v>0</v>
      </c>
      <c r="AI2566" s="2">
        <v>0</v>
      </c>
      <c r="AJ2566" s="2">
        <v>1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 t="s">
        <v>4</v>
      </c>
      <c r="AT2566" s="2" t="s">
        <v>4</v>
      </c>
    </row>
    <row r="2567" spans="1:46" x14ac:dyDescent="0.2">
      <c r="A2567" s="2">
        <v>1671144</v>
      </c>
      <c r="B2567" s="2">
        <v>863249</v>
      </c>
      <c r="C2567" s="7">
        <v>21.663166956090201</v>
      </c>
      <c r="D2567" s="7">
        <v>39.9485132644757</v>
      </c>
      <c r="E2567" s="19" t="s">
        <v>3159</v>
      </c>
      <c r="F2567" s="46">
        <f>INDEX(Δεδομένα!$P:$P,MATCH('2021'!E2567,Δεδομένα!$O:$O,0))</f>
        <v>80</v>
      </c>
      <c r="G2567" s="49" t="s">
        <v>3111</v>
      </c>
      <c r="H2567" s="51" t="str">
        <f>INDEX(Δεδομένα!B$1:B$51,MATCH('2021'!G2567,Δεδομένα!A$1:A$51,0))</f>
        <v>ΔΥΤΙΚΗΣ ΜΑΚΕΔΟΝΙΑΣ</v>
      </c>
      <c r="I2567" s="53">
        <f>INDEX(Δεδομένα!E$1:E$13,MATCH('2021'!H2567,Δεδομένα!D$1:D$13,0))</f>
        <v>4</v>
      </c>
      <c r="J2567" s="4">
        <v>44367</v>
      </c>
      <c r="K2567" s="3" t="s">
        <v>174</v>
      </c>
      <c r="L2567" s="17" t="str">
        <f t="shared" si="180"/>
        <v>20/06/2021 09:19</v>
      </c>
      <c r="M2567" s="4">
        <v>44367</v>
      </c>
      <c r="N2567" s="3" t="s">
        <v>331</v>
      </c>
      <c r="O2567" s="17" t="str">
        <f t="shared" si="181"/>
        <v>20/06/2021 12:15</v>
      </c>
      <c r="P2567" s="24">
        <f t="shared" si="182"/>
        <v>0.12222222222044365</v>
      </c>
      <c r="Q2567" s="28">
        <v>0</v>
      </c>
      <c r="R2567" s="27">
        <f t="shared" si="183"/>
        <v>175.99999999743886</v>
      </c>
      <c r="S2567" s="3" t="s">
        <v>4</v>
      </c>
      <c r="T2567" s="3" t="s">
        <v>3160</v>
      </c>
      <c r="U2567" s="3" t="s">
        <v>4</v>
      </c>
      <c r="V2567" s="3" t="s">
        <v>3176</v>
      </c>
      <c r="W2567" s="5">
        <v>0</v>
      </c>
      <c r="X2567" s="5">
        <v>0.05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2">
        <v>4</v>
      </c>
      <c r="AF2567" s="2">
        <v>0</v>
      </c>
      <c r="AG2567" s="2">
        <v>0</v>
      </c>
      <c r="AH2567" s="2">
        <v>0</v>
      </c>
      <c r="AI2567" s="2">
        <v>0</v>
      </c>
      <c r="AJ2567" s="2">
        <v>2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 t="s">
        <v>4</v>
      </c>
      <c r="AT2567" s="2" t="s">
        <v>4</v>
      </c>
    </row>
    <row r="2568" spans="1:46" x14ac:dyDescent="0.2">
      <c r="A2568" s="2">
        <v>1675026</v>
      </c>
      <c r="B2568" s="2">
        <v>867625</v>
      </c>
      <c r="C2568" s="7">
        <v>21.6605459970597</v>
      </c>
      <c r="D2568" s="7">
        <v>40.0324710238745</v>
      </c>
      <c r="E2568" s="19" t="s">
        <v>3159</v>
      </c>
      <c r="F2568" s="46">
        <f>INDEX(Δεδομένα!$P:$P,MATCH('2021'!E2568,Δεδομένα!$O:$O,0))</f>
        <v>80</v>
      </c>
      <c r="G2568" s="49" t="s">
        <v>3111</v>
      </c>
      <c r="H2568" s="51" t="str">
        <f>INDEX(Δεδομένα!B$1:B$51,MATCH('2021'!G2568,Δεδομένα!A$1:A$51,0))</f>
        <v>ΔΥΤΙΚΗΣ ΜΑΚΕΔΟΝΙΑΣ</v>
      </c>
      <c r="I2568" s="53">
        <f>INDEX(Δεδομένα!E$1:E$13,MATCH('2021'!H2568,Δεδομένα!D$1:D$13,0))</f>
        <v>4</v>
      </c>
      <c r="J2568" s="4">
        <v>44380</v>
      </c>
      <c r="K2568" s="3" t="s">
        <v>214</v>
      </c>
      <c r="L2568" s="17" t="str">
        <f t="shared" si="180"/>
        <v>03/07/2021 12:00</v>
      </c>
      <c r="M2568" s="4">
        <v>44381</v>
      </c>
      <c r="N2568" s="3" t="s">
        <v>3177</v>
      </c>
      <c r="O2568" s="17" t="str">
        <f t="shared" si="181"/>
        <v>04/07/2021 07:04</v>
      </c>
      <c r="P2568" s="24">
        <f t="shared" si="182"/>
        <v>0.79444444444379769</v>
      </c>
      <c r="Q2568" s="28">
        <v>0</v>
      </c>
      <c r="R2568" s="27">
        <f t="shared" si="183"/>
        <v>1143.9999999990687</v>
      </c>
      <c r="S2568" s="3" t="s">
        <v>4</v>
      </c>
      <c r="T2568" s="3" t="s">
        <v>3112</v>
      </c>
      <c r="U2568" s="3" t="s">
        <v>4</v>
      </c>
      <c r="V2568" s="3" t="s">
        <v>3178</v>
      </c>
      <c r="W2568" s="5">
        <v>0</v>
      </c>
      <c r="X2568" s="5">
        <v>6</v>
      </c>
      <c r="Y2568" s="5">
        <v>0</v>
      </c>
      <c r="Z2568" s="5">
        <v>50</v>
      </c>
      <c r="AA2568" s="5">
        <v>0</v>
      </c>
      <c r="AB2568" s="5">
        <v>20</v>
      </c>
      <c r="AC2568" s="5">
        <v>0</v>
      </c>
      <c r="AD2568" s="5">
        <v>0</v>
      </c>
      <c r="AE2568" s="2">
        <v>14</v>
      </c>
      <c r="AF2568" s="2">
        <v>0</v>
      </c>
      <c r="AG2568" s="2">
        <v>0</v>
      </c>
      <c r="AH2568" s="2">
        <v>0</v>
      </c>
      <c r="AI2568" s="2">
        <v>0</v>
      </c>
      <c r="AJ2568" s="2">
        <v>6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</row>
    <row r="2569" spans="1:46" x14ac:dyDescent="0.2">
      <c r="A2569" s="2">
        <v>1679873</v>
      </c>
      <c r="B2569" s="2">
        <v>872993</v>
      </c>
      <c r="C2569" s="7">
        <v>21.589870452880898</v>
      </c>
      <c r="D2569" s="7">
        <v>39.893589019775398</v>
      </c>
      <c r="E2569" s="19" t="s">
        <v>3159</v>
      </c>
      <c r="F2569" s="46">
        <f>INDEX(Δεδομένα!$P:$P,MATCH('2021'!E2569,Δεδομένα!$O:$O,0))</f>
        <v>80</v>
      </c>
      <c r="G2569" s="49" t="s">
        <v>3111</v>
      </c>
      <c r="H2569" s="51" t="str">
        <f>INDEX(Δεδομένα!B$1:B$51,MATCH('2021'!G2569,Δεδομένα!A$1:A$51,0))</f>
        <v>ΔΥΤΙΚΗΣ ΜΑΚΕΔΟΝΙΑΣ</v>
      </c>
      <c r="I2569" s="53">
        <f>INDEX(Δεδομένα!E$1:E$13,MATCH('2021'!H2569,Δεδομένα!D$1:D$13,0))</f>
        <v>4</v>
      </c>
      <c r="J2569" s="4">
        <v>44397</v>
      </c>
      <c r="K2569" s="3" t="s">
        <v>526</v>
      </c>
      <c r="L2569" s="17" t="str">
        <f t="shared" si="180"/>
        <v>20/07/2021 17:05</v>
      </c>
      <c r="M2569" s="4">
        <v>44397</v>
      </c>
      <c r="N2569" s="3" t="s">
        <v>341</v>
      </c>
      <c r="O2569" s="17" t="str">
        <f t="shared" si="181"/>
        <v>20/07/2021 17:55</v>
      </c>
      <c r="P2569" s="24">
        <f t="shared" si="182"/>
        <v>3.4722222226264421E-2</v>
      </c>
      <c r="Q2569" s="28">
        <v>0</v>
      </c>
      <c r="R2569" s="27">
        <f t="shared" si="183"/>
        <v>50.000000005820766</v>
      </c>
      <c r="S2569" s="3" t="s">
        <v>4</v>
      </c>
      <c r="T2569" s="3" t="s">
        <v>3160</v>
      </c>
      <c r="U2569" s="3" t="s">
        <v>4</v>
      </c>
      <c r="V2569" s="3" t="s">
        <v>3179</v>
      </c>
      <c r="W2569" s="5">
        <v>0</v>
      </c>
      <c r="X2569" s="5">
        <v>0</v>
      </c>
      <c r="Y2569" s="5">
        <v>0</v>
      </c>
      <c r="Z2569" s="5">
        <v>0.2</v>
      </c>
      <c r="AA2569" s="5">
        <v>0</v>
      </c>
      <c r="AB2569" s="5">
        <v>0.2</v>
      </c>
      <c r="AC2569" s="5">
        <v>0</v>
      </c>
      <c r="AD2569" s="5">
        <v>0</v>
      </c>
      <c r="AE2569" s="2">
        <v>5</v>
      </c>
      <c r="AF2569" s="2">
        <v>0</v>
      </c>
      <c r="AG2569" s="2">
        <v>0</v>
      </c>
      <c r="AH2569" s="2">
        <v>0</v>
      </c>
      <c r="AI2569" s="2">
        <v>0</v>
      </c>
      <c r="AJ2569" s="2">
        <v>3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</row>
    <row r="2570" spans="1:46" x14ac:dyDescent="0.2">
      <c r="A2570" s="2">
        <v>1691212</v>
      </c>
      <c r="B2570" s="2">
        <v>877532</v>
      </c>
      <c r="C2570" s="7">
        <v>21.5675032646778</v>
      </c>
      <c r="D2570" s="7">
        <v>40.008551337147999</v>
      </c>
      <c r="E2570" s="19" t="s">
        <v>3159</v>
      </c>
      <c r="F2570" s="46">
        <f>INDEX(Δεδομένα!$P:$P,MATCH('2021'!E2570,Δεδομένα!$O:$O,0))</f>
        <v>80</v>
      </c>
      <c r="G2570" s="49" t="s">
        <v>3111</v>
      </c>
      <c r="H2570" s="51" t="str">
        <f>INDEX(Δεδομένα!B$1:B$51,MATCH('2021'!G2570,Δεδομένα!A$1:A$51,0))</f>
        <v>ΔΥΤΙΚΗΣ ΜΑΚΕΔΟΝΙΑΣ</v>
      </c>
      <c r="I2570" s="53">
        <f>INDEX(Δεδομένα!E$1:E$13,MATCH('2021'!H2570,Δεδομένα!D$1:D$13,0))</f>
        <v>4</v>
      </c>
      <c r="J2570" s="4">
        <v>44411</v>
      </c>
      <c r="K2570" s="3" t="s">
        <v>276</v>
      </c>
      <c r="L2570" s="17" t="str">
        <f t="shared" si="180"/>
        <v>03/08/2021 15:42</v>
      </c>
      <c r="M2570" s="4">
        <v>44434</v>
      </c>
      <c r="N2570" s="3" t="s">
        <v>717</v>
      </c>
      <c r="O2570" s="17" t="str">
        <f t="shared" si="181"/>
        <v>26/08/2021 17:46</v>
      </c>
      <c r="P2570" s="29">
        <f t="shared" si="182"/>
        <v>23.086111111108039</v>
      </c>
      <c r="Q2570" s="30">
        <f>23*24</f>
        <v>552</v>
      </c>
      <c r="R2570" s="27">
        <f t="shared" si="183"/>
        <v>33243.999999995576</v>
      </c>
      <c r="S2570" s="3" t="s">
        <v>4</v>
      </c>
      <c r="T2570" s="3" t="s">
        <v>3160</v>
      </c>
      <c r="U2570" s="3" t="s">
        <v>4</v>
      </c>
      <c r="V2570" s="3" t="s">
        <v>3180</v>
      </c>
      <c r="W2570" s="5">
        <v>11000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500</v>
      </c>
      <c r="AD2570" s="5">
        <v>0</v>
      </c>
      <c r="AE2570" s="2">
        <v>275</v>
      </c>
      <c r="AF2570" s="2">
        <v>46</v>
      </c>
      <c r="AG2570" s="2">
        <v>0</v>
      </c>
      <c r="AH2570" s="2">
        <v>0</v>
      </c>
      <c r="AI2570" s="2">
        <v>45</v>
      </c>
      <c r="AJ2570" s="2">
        <v>41</v>
      </c>
      <c r="AK2570" s="2">
        <v>0</v>
      </c>
      <c r="AL2570" s="2">
        <v>5</v>
      </c>
      <c r="AM2570" s="2">
        <v>17</v>
      </c>
      <c r="AN2570" s="2">
        <v>2</v>
      </c>
      <c r="AO2570" s="2">
        <v>0</v>
      </c>
      <c r="AP2570" s="2">
        <v>3</v>
      </c>
      <c r="AQ2570" s="2">
        <v>0</v>
      </c>
      <c r="AR2570" s="2">
        <v>0</v>
      </c>
      <c r="AS2570" s="2">
        <v>0</v>
      </c>
      <c r="AT2570" s="2">
        <v>0</v>
      </c>
    </row>
    <row r="2571" spans="1:46" x14ac:dyDescent="0.2">
      <c r="A2571" s="2">
        <v>1686150</v>
      </c>
      <c r="B2571" s="2">
        <v>881928</v>
      </c>
      <c r="C2571" s="7">
        <v>21.6800870896421</v>
      </c>
      <c r="D2571" s="7">
        <v>40.061332385604302</v>
      </c>
      <c r="E2571" s="19" t="s">
        <v>3159</v>
      </c>
      <c r="F2571" s="46">
        <f>INDEX(Δεδομένα!$P:$P,MATCH('2021'!E2571,Δεδομένα!$O:$O,0))</f>
        <v>80</v>
      </c>
      <c r="G2571" s="49" t="s">
        <v>3111</v>
      </c>
      <c r="H2571" s="51" t="str">
        <f>INDEX(Δεδομένα!B$1:B$51,MATCH('2021'!G2571,Δεδομένα!A$1:A$51,0))</f>
        <v>ΔΥΤΙΚΗΣ ΜΑΚΕΔΟΝΙΑΣ</v>
      </c>
      <c r="I2571" s="53">
        <f>INDEX(Δεδομένα!E$1:E$13,MATCH('2021'!H2571,Δεδομένα!D$1:D$13,0))</f>
        <v>4</v>
      </c>
      <c r="J2571" s="4">
        <v>44419</v>
      </c>
      <c r="K2571" s="3" t="s">
        <v>467</v>
      </c>
      <c r="L2571" s="17" t="str">
        <f t="shared" si="180"/>
        <v>11/08/2021 21:45</v>
      </c>
      <c r="M2571" s="4">
        <v>44420</v>
      </c>
      <c r="N2571" s="3" t="s">
        <v>3181</v>
      </c>
      <c r="O2571" s="17" t="str">
        <f t="shared" si="181"/>
        <v>12/08/2021 00:15</v>
      </c>
      <c r="P2571" s="24">
        <f t="shared" si="182"/>
        <v>0.10416666666424135</v>
      </c>
      <c r="Q2571" s="28">
        <v>0</v>
      </c>
      <c r="R2571" s="27">
        <f t="shared" si="183"/>
        <v>149.99999999650754</v>
      </c>
      <c r="S2571" s="3" t="s">
        <v>4</v>
      </c>
      <c r="T2571" s="3" t="s">
        <v>3160</v>
      </c>
      <c r="U2571" s="3" t="s">
        <v>4</v>
      </c>
      <c r="V2571" s="3" t="s">
        <v>3182</v>
      </c>
      <c r="W2571" s="5">
        <v>0</v>
      </c>
      <c r="X2571" s="5">
        <v>0</v>
      </c>
      <c r="Y2571" s="5">
        <v>0</v>
      </c>
      <c r="Z2571" s="5">
        <v>50</v>
      </c>
      <c r="AA2571" s="5">
        <v>0</v>
      </c>
      <c r="AB2571" s="5">
        <v>0</v>
      </c>
      <c r="AC2571" s="5">
        <v>150</v>
      </c>
      <c r="AD2571" s="5">
        <v>0</v>
      </c>
      <c r="AE2571" s="2">
        <v>14</v>
      </c>
      <c r="AF2571" s="2">
        <v>0</v>
      </c>
      <c r="AG2571" s="2">
        <v>0</v>
      </c>
      <c r="AH2571" s="2">
        <v>0</v>
      </c>
      <c r="AI2571" s="2">
        <v>0</v>
      </c>
      <c r="AJ2571" s="2">
        <v>5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</row>
    <row r="2572" spans="1:46" x14ac:dyDescent="0.2">
      <c r="A2572" s="2">
        <v>1646853</v>
      </c>
      <c r="B2572" s="2">
        <v>834781</v>
      </c>
      <c r="C2572" s="7">
        <v>20.998742459847801</v>
      </c>
      <c r="D2572" s="7">
        <v>39.696763087935203</v>
      </c>
      <c r="E2572" s="19" t="s">
        <v>3183</v>
      </c>
      <c r="F2572" s="46">
        <f>INDEX(Δεδομένα!$P:$P,MATCH('2021'!E2572,Δεδομένα!$O:$O,0))</f>
        <v>82</v>
      </c>
      <c r="G2572" s="49" t="s">
        <v>3184</v>
      </c>
      <c r="H2572" s="51" t="str">
        <f>INDEX(Δεδομένα!B$1:B$51,MATCH('2021'!G2572,Δεδομένα!A$1:A$51,0))</f>
        <v>ΗΠΕΙΡΟΥ</v>
      </c>
      <c r="I2572" s="53">
        <f>INDEX(Δεδομένα!E$1:E$13,MATCH('2021'!H2572,Δεδομένα!D$1:D$13,0))</f>
        <v>5</v>
      </c>
      <c r="J2572" s="4">
        <v>44259</v>
      </c>
      <c r="K2572" s="3" t="s">
        <v>157</v>
      </c>
      <c r="L2572" s="17" t="str">
        <f t="shared" si="180"/>
        <v>04/03/2021 13:55</v>
      </c>
      <c r="M2572" s="4">
        <v>44259</v>
      </c>
      <c r="N2572" s="3" t="s">
        <v>197</v>
      </c>
      <c r="O2572" s="17" t="str">
        <f t="shared" si="181"/>
        <v>04/03/2021 15:30</v>
      </c>
      <c r="P2572" s="24">
        <f t="shared" si="182"/>
        <v>6.5972222226264421E-2</v>
      </c>
      <c r="Q2572" s="28">
        <v>0</v>
      </c>
      <c r="R2572" s="27">
        <f t="shared" si="183"/>
        <v>95.000000005820766</v>
      </c>
      <c r="S2572" s="3" t="s">
        <v>4</v>
      </c>
      <c r="T2572" s="3" t="s">
        <v>3185</v>
      </c>
      <c r="U2572" s="3" t="s">
        <v>4</v>
      </c>
      <c r="V2572" s="3" t="s">
        <v>3186</v>
      </c>
      <c r="W2572" s="5">
        <v>0</v>
      </c>
      <c r="X2572" s="5">
        <v>0</v>
      </c>
      <c r="Y2572" s="5">
        <v>0</v>
      </c>
      <c r="Z2572" s="5">
        <v>1</v>
      </c>
      <c r="AA2572" s="5">
        <v>0</v>
      </c>
      <c r="AB2572" s="5">
        <v>0</v>
      </c>
      <c r="AC2572" s="5">
        <v>0</v>
      </c>
      <c r="AD2572" s="5">
        <v>0</v>
      </c>
      <c r="AE2572" s="2">
        <v>2</v>
      </c>
      <c r="AF2572" s="2">
        <v>0</v>
      </c>
      <c r="AG2572" s="2">
        <v>0</v>
      </c>
      <c r="AH2572" s="2">
        <v>0</v>
      </c>
      <c r="AI2572" s="2">
        <v>0</v>
      </c>
      <c r="AJ2572" s="2">
        <v>1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 t="s">
        <v>4</v>
      </c>
      <c r="AT2572" s="2" t="s">
        <v>4</v>
      </c>
    </row>
    <row r="2573" spans="1:46" x14ac:dyDescent="0.2">
      <c r="A2573" s="2">
        <v>1644398</v>
      </c>
      <c r="B2573" s="2">
        <v>836104</v>
      </c>
      <c r="C2573" s="7">
        <v>20.946474122787802</v>
      </c>
      <c r="D2573" s="7">
        <v>39.627302821318303</v>
      </c>
      <c r="E2573" s="19" t="s">
        <v>3183</v>
      </c>
      <c r="F2573" s="46">
        <f>INDEX(Δεδομένα!$P:$P,MATCH('2021'!E2573,Δεδομένα!$O:$O,0))</f>
        <v>82</v>
      </c>
      <c r="G2573" s="49" t="s">
        <v>3184</v>
      </c>
      <c r="H2573" s="51" t="str">
        <f>INDEX(Δεδομένα!B$1:B$51,MATCH('2021'!G2573,Δεδομένα!A$1:A$51,0))</f>
        <v>ΗΠΕΙΡΟΥ</v>
      </c>
      <c r="I2573" s="53">
        <f>INDEX(Δεδομένα!E$1:E$13,MATCH('2021'!H2573,Δεδομένα!D$1:D$13,0))</f>
        <v>5</v>
      </c>
      <c r="J2573" s="4">
        <v>44263</v>
      </c>
      <c r="K2573" s="3" t="s">
        <v>951</v>
      </c>
      <c r="L2573" s="17" t="str">
        <f t="shared" si="180"/>
        <v>08/03/2021 18:29</v>
      </c>
      <c r="M2573" s="4">
        <v>44263</v>
      </c>
      <c r="N2573" s="3" t="s">
        <v>1601</v>
      </c>
      <c r="O2573" s="17" t="str">
        <f t="shared" si="181"/>
        <v>08/03/2021 20:35</v>
      </c>
      <c r="P2573" s="24">
        <f t="shared" si="182"/>
        <v>8.7500000001455192E-2</v>
      </c>
      <c r="Q2573" s="28">
        <v>0</v>
      </c>
      <c r="R2573" s="27">
        <f t="shared" si="183"/>
        <v>126.00000000209548</v>
      </c>
      <c r="S2573" s="3" t="s">
        <v>4</v>
      </c>
      <c r="T2573" s="3" t="s">
        <v>3187</v>
      </c>
      <c r="U2573" s="3" t="s">
        <v>3188</v>
      </c>
      <c r="V2573" s="3" t="s">
        <v>3188</v>
      </c>
      <c r="W2573" s="5">
        <v>0</v>
      </c>
      <c r="X2573" s="5">
        <v>0</v>
      </c>
      <c r="Y2573" s="5">
        <v>0</v>
      </c>
      <c r="Z2573" s="5">
        <v>16</v>
      </c>
      <c r="AA2573" s="5">
        <v>0</v>
      </c>
      <c r="AB2573" s="5">
        <v>0</v>
      </c>
      <c r="AC2573" s="5">
        <v>0</v>
      </c>
      <c r="AD2573" s="5">
        <v>0</v>
      </c>
      <c r="AE2573" s="2">
        <v>5</v>
      </c>
      <c r="AF2573" s="2">
        <v>0</v>
      </c>
      <c r="AG2573" s="2">
        <v>0</v>
      </c>
      <c r="AH2573" s="2">
        <v>0</v>
      </c>
      <c r="AI2573" s="2">
        <v>0</v>
      </c>
      <c r="AJ2573" s="2">
        <v>2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 t="s">
        <v>4</v>
      </c>
      <c r="AT2573" s="2" t="s">
        <v>4</v>
      </c>
    </row>
    <row r="2574" spans="1:46" x14ac:dyDescent="0.2">
      <c r="A2574" s="2">
        <v>1645783</v>
      </c>
      <c r="B2574" s="2">
        <v>836298</v>
      </c>
      <c r="C2574" s="7">
        <v>20.904890026892399</v>
      </c>
      <c r="D2574" s="7">
        <v>39.633408712403799</v>
      </c>
      <c r="E2574" s="19" t="s">
        <v>3183</v>
      </c>
      <c r="F2574" s="46">
        <f>INDEX(Δεδομένα!$P:$P,MATCH('2021'!E2574,Δεδομένα!$O:$O,0))</f>
        <v>82</v>
      </c>
      <c r="G2574" s="49" t="s">
        <v>3184</v>
      </c>
      <c r="H2574" s="51" t="str">
        <f>INDEX(Δεδομένα!B$1:B$51,MATCH('2021'!G2574,Δεδομένα!A$1:A$51,0))</f>
        <v>ΗΠΕΙΡΟΥ</v>
      </c>
      <c r="I2574" s="53">
        <f>INDEX(Δεδομένα!E$1:E$13,MATCH('2021'!H2574,Δεδομένα!D$1:D$13,0))</f>
        <v>5</v>
      </c>
      <c r="J2574" s="4">
        <v>44264</v>
      </c>
      <c r="K2574" s="3" t="s">
        <v>394</v>
      </c>
      <c r="L2574" s="17" t="str">
        <f t="shared" si="180"/>
        <v>09/03/2021 14:12</v>
      </c>
      <c r="M2574" s="4">
        <v>44264</v>
      </c>
      <c r="N2574" s="3" t="s">
        <v>562</v>
      </c>
      <c r="O2574" s="17" t="str">
        <f t="shared" si="181"/>
        <v>09/03/2021 15:45</v>
      </c>
      <c r="P2574" s="24">
        <f t="shared" si="182"/>
        <v>6.4583333332848269E-2</v>
      </c>
      <c r="Q2574" s="28">
        <v>0</v>
      </c>
      <c r="R2574" s="27">
        <f t="shared" si="183"/>
        <v>92.999999999301508</v>
      </c>
      <c r="S2574" s="3" t="s">
        <v>4</v>
      </c>
      <c r="T2574" s="3" t="s">
        <v>3187</v>
      </c>
      <c r="U2574" s="3" t="s">
        <v>4</v>
      </c>
      <c r="V2574" s="3" t="s">
        <v>3189</v>
      </c>
      <c r="W2574" s="5">
        <v>0</v>
      </c>
      <c r="X2574" s="5">
        <v>0</v>
      </c>
      <c r="Y2574" s="5">
        <v>0</v>
      </c>
      <c r="Z2574" s="5">
        <v>0</v>
      </c>
      <c r="AA2574" s="5">
        <v>10</v>
      </c>
      <c r="AB2574" s="5">
        <v>0</v>
      </c>
      <c r="AC2574" s="5">
        <v>0</v>
      </c>
      <c r="AD2574" s="5">
        <v>0</v>
      </c>
      <c r="AE2574" s="2">
        <v>2</v>
      </c>
      <c r="AF2574" s="2">
        <v>0</v>
      </c>
      <c r="AG2574" s="2">
        <v>0</v>
      </c>
      <c r="AH2574" s="2">
        <v>0</v>
      </c>
      <c r="AI2574" s="2">
        <v>0</v>
      </c>
      <c r="AJ2574" s="2">
        <v>1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 t="s">
        <v>4</v>
      </c>
      <c r="AT2574" s="2" t="s">
        <v>4</v>
      </c>
    </row>
    <row r="2575" spans="1:46" x14ac:dyDescent="0.2">
      <c r="A2575" s="2">
        <v>1645776</v>
      </c>
      <c r="B2575" s="2">
        <v>836338</v>
      </c>
      <c r="C2575" s="7">
        <v>20.945485769367998</v>
      </c>
      <c r="D2575" s="7">
        <v>39.627110354454999</v>
      </c>
      <c r="E2575" s="19" t="s">
        <v>3183</v>
      </c>
      <c r="F2575" s="46">
        <f>INDEX(Δεδομένα!$P:$P,MATCH('2021'!E2575,Δεδομένα!$O:$O,0))</f>
        <v>82</v>
      </c>
      <c r="G2575" s="49" t="s">
        <v>3184</v>
      </c>
      <c r="H2575" s="51" t="str">
        <f>INDEX(Δεδομένα!B$1:B$51,MATCH('2021'!G2575,Δεδομένα!A$1:A$51,0))</f>
        <v>ΗΠΕΙΡΟΥ</v>
      </c>
      <c r="I2575" s="53">
        <f>INDEX(Δεδομένα!E$1:E$13,MATCH('2021'!H2575,Δεδομένα!D$1:D$13,0))</f>
        <v>5</v>
      </c>
      <c r="J2575" s="4">
        <v>44264</v>
      </c>
      <c r="K2575" s="3" t="s">
        <v>1104</v>
      </c>
      <c r="L2575" s="17" t="str">
        <f t="shared" si="180"/>
        <v>09/03/2021 16:13</v>
      </c>
      <c r="M2575" s="4">
        <v>44264</v>
      </c>
      <c r="N2575" s="3" t="s">
        <v>699</v>
      </c>
      <c r="O2575" s="17" t="str">
        <f t="shared" si="181"/>
        <v>09/03/2021 17:23</v>
      </c>
      <c r="P2575" s="24">
        <f t="shared" si="182"/>
        <v>4.8611111116770189E-2</v>
      </c>
      <c r="Q2575" s="28">
        <v>0</v>
      </c>
      <c r="R2575" s="27">
        <f t="shared" si="183"/>
        <v>70.000000008149073</v>
      </c>
      <c r="S2575" s="3" t="s">
        <v>4</v>
      </c>
      <c r="T2575" s="3" t="s">
        <v>3187</v>
      </c>
      <c r="U2575" s="3" t="s">
        <v>3190</v>
      </c>
      <c r="V2575" s="3" t="s">
        <v>3191</v>
      </c>
      <c r="W2575" s="5">
        <v>0</v>
      </c>
      <c r="X2575" s="5">
        <v>0</v>
      </c>
      <c r="Y2575" s="5">
        <v>0</v>
      </c>
      <c r="Z2575" s="5">
        <v>10</v>
      </c>
      <c r="AA2575" s="5">
        <v>0</v>
      </c>
      <c r="AB2575" s="5">
        <v>0</v>
      </c>
      <c r="AC2575" s="5">
        <v>0</v>
      </c>
      <c r="AD2575" s="5">
        <v>0</v>
      </c>
      <c r="AE2575" s="2">
        <v>2</v>
      </c>
      <c r="AF2575" s="2">
        <v>0</v>
      </c>
      <c r="AG2575" s="2">
        <v>0</v>
      </c>
      <c r="AH2575" s="2">
        <v>0</v>
      </c>
      <c r="AI2575" s="2">
        <v>0</v>
      </c>
      <c r="AJ2575" s="2">
        <v>1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 t="s">
        <v>4</v>
      </c>
      <c r="AT2575" s="2" t="s">
        <v>4</v>
      </c>
    </row>
    <row r="2576" spans="1:46" x14ac:dyDescent="0.2">
      <c r="A2576" s="2">
        <v>1645786</v>
      </c>
      <c r="B2576" s="2">
        <v>836411</v>
      </c>
      <c r="C2576" s="7">
        <v>20.8159781524495</v>
      </c>
      <c r="D2576" s="7">
        <v>39.5955123541113</v>
      </c>
      <c r="E2576" s="19" t="s">
        <v>3183</v>
      </c>
      <c r="F2576" s="46">
        <f>INDEX(Δεδομένα!$P:$P,MATCH('2021'!E2576,Δεδομένα!$O:$O,0))</f>
        <v>82</v>
      </c>
      <c r="G2576" s="49" t="s">
        <v>3184</v>
      </c>
      <c r="H2576" s="51" t="str">
        <f>INDEX(Δεδομένα!B$1:B$51,MATCH('2021'!G2576,Δεδομένα!A$1:A$51,0))</f>
        <v>ΗΠΕΙΡΟΥ</v>
      </c>
      <c r="I2576" s="53">
        <f>INDEX(Δεδομένα!E$1:E$13,MATCH('2021'!H2576,Δεδομένα!D$1:D$13,0))</f>
        <v>5</v>
      </c>
      <c r="J2576" s="4">
        <v>44264</v>
      </c>
      <c r="K2576" s="3" t="s">
        <v>314</v>
      </c>
      <c r="L2576" s="17" t="str">
        <f t="shared" si="180"/>
        <v>09/03/2021 19:27</v>
      </c>
      <c r="M2576" s="4">
        <v>44264</v>
      </c>
      <c r="N2576" s="3" t="s">
        <v>1154</v>
      </c>
      <c r="O2576" s="17" t="str">
        <f t="shared" si="181"/>
        <v>09/03/2021 20:59</v>
      </c>
      <c r="P2576" s="24">
        <f t="shared" si="182"/>
        <v>6.3888888886140194E-2</v>
      </c>
      <c r="Q2576" s="28">
        <v>0</v>
      </c>
      <c r="R2576" s="27">
        <f t="shared" si="183"/>
        <v>91.999999996041879</v>
      </c>
      <c r="S2576" s="3" t="s">
        <v>4</v>
      </c>
      <c r="T2576" s="3" t="s">
        <v>3187</v>
      </c>
      <c r="U2576" s="3" t="s">
        <v>3192</v>
      </c>
      <c r="V2576" s="3" t="s">
        <v>3193</v>
      </c>
      <c r="W2576" s="5">
        <v>0</v>
      </c>
      <c r="X2576" s="5">
        <v>0.03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2">
        <v>4</v>
      </c>
      <c r="AF2576" s="2">
        <v>0</v>
      </c>
      <c r="AG2576" s="2">
        <v>0</v>
      </c>
      <c r="AH2576" s="2">
        <v>0</v>
      </c>
      <c r="AI2576" s="2">
        <v>0</v>
      </c>
      <c r="AJ2576" s="2">
        <v>2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 t="s">
        <v>4</v>
      </c>
      <c r="AT2576" s="2" t="s">
        <v>4</v>
      </c>
    </row>
    <row r="2577" spans="1:46" x14ac:dyDescent="0.2">
      <c r="A2577" s="2">
        <v>1647811</v>
      </c>
      <c r="B2577" s="2">
        <v>838666</v>
      </c>
      <c r="D2577" s="2"/>
      <c r="E2577" s="19" t="s">
        <v>3183</v>
      </c>
      <c r="F2577" s="46">
        <f>INDEX(Δεδομένα!$P:$P,MATCH('2021'!E2577,Δεδομένα!$O:$O,0))</f>
        <v>82</v>
      </c>
      <c r="G2577" s="49" t="s">
        <v>3184</v>
      </c>
      <c r="H2577" s="51" t="str">
        <f>INDEX(Δεδομένα!B$1:B$51,MATCH('2021'!G2577,Δεδομένα!A$1:A$51,0))</f>
        <v>ΗΠΕΙΡΟΥ</v>
      </c>
      <c r="I2577" s="53">
        <f>INDEX(Δεδομένα!E$1:E$13,MATCH('2021'!H2577,Δεδομένα!D$1:D$13,0))</f>
        <v>5</v>
      </c>
      <c r="J2577" s="4">
        <v>44272</v>
      </c>
      <c r="K2577" s="3" t="s">
        <v>566</v>
      </c>
      <c r="L2577" s="17" t="str">
        <f t="shared" si="180"/>
        <v>17/03/2021 18:40</v>
      </c>
      <c r="M2577" s="4">
        <v>44272</v>
      </c>
      <c r="N2577" s="3" t="s">
        <v>1548</v>
      </c>
      <c r="O2577" s="17" t="str">
        <f t="shared" si="181"/>
        <v>17/03/2021 19:08</v>
      </c>
      <c r="P2577" s="24">
        <f t="shared" si="182"/>
        <v>1.9444444442342501E-2</v>
      </c>
      <c r="Q2577" s="28">
        <v>0</v>
      </c>
      <c r="R2577" s="27">
        <f t="shared" si="183"/>
        <v>27.999999996973202</v>
      </c>
      <c r="S2577" s="3" t="s">
        <v>4</v>
      </c>
      <c r="T2577" s="3" t="s">
        <v>3187</v>
      </c>
      <c r="U2577" s="3" t="s">
        <v>4</v>
      </c>
      <c r="V2577" s="3" t="s">
        <v>3194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0.02</v>
      </c>
      <c r="AC2577" s="5">
        <v>0</v>
      </c>
      <c r="AD2577" s="5">
        <v>0</v>
      </c>
      <c r="AE2577" s="2">
        <v>2</v>
      </c>
      <c r="AF2577" s="2">
        <v>0</v>
      </c>
      <c r="AG2577" s="2">
        <v>0</v>
      </c>
      <c r="AH2577" s="2">
        <v>0</v>
      </c>
      <c r="AI2577" s="2">
        <v>0</v>
      </c>
      <c r="AJ2577" s="2">
        <v>1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 t="s">
        <v>4</v>
      </c>
      <c r="AT2577" s="2" t="s">
        <v>4</v>
      </c>
    </row>
    <row r="2578" spans="1:46" x14ac:dyDescent="0.2">
      <c r="A2578" s="2">
        <v>1654559</v>
      </c>
      <c r="B2578" s="2">
        <v>845081</v>
      </c>
      <c r="C2578" s="7">
        <v>20.8938829031901</v>
      </c>
      <c r="D2578" s="7">
        <v>39.608430265328202</v>
      </c>
      <c r="E2578" s="19" t="s">
        <v>3183</v>
      </c>
      <c r="F2578" s="46">
        <f>INDEX(Δεδομένα!$P:$P,MATCH('2021'!E2578,Δεδομένα!$O:$O,0))</f>
        <v>82</v>
      </c>
      <c r="G2578" s="49" t="s">
        <v>3184</v>
      </c>
      <c r="H2578" s="51" t="str">
        <f>INDEX(Δεδομένα!B$1:B$51,MATCH('2021'!G2578,Δεδομένα!A$1:A$51,0))</f>
        <v>ΗΠΕΙΡΟΥ</v>
      </c>
      <c r="I2578" s="53">
        <f>INDEX(Δεδομένα!E$1:E$13,MATCH('2021'!H2578,Δεδομένα!D$1:D$13,0))</f>
        <v>5</v>
      </c>
      <c r="J2578" s="4">
        <v>44298</v>
      </c>
      <c r="K2578" s="3" t="s">
        <v>39</v>
      </c>
      <c r="L2578" s="17" t="str">
        <f t="shared" si="180"/>
        <v>12/04/2021 14:40</v>
      </c>
      <c r="M2578" s="4">
        <v>44298</v>
      </c>
      <c r="N2578" s="3" t="s">
        <v>197</v>
      </c>
      <c r="O2578" s="17" t="str">
        <f t="shared" si="181"/>
        <v>12/04/2021 15:30</v>
      </c>
      <c r="P2578" s="24">
        <f t="shared" si="182"/>
        <v>3.4722222226264421E-2</v>
      </c>
      <c r="Q2578" s="28">
        <v>0</v>
      </c>
      <c r="R2578" s="27">
        <f t="shared" si="183"/>
        <v>50.000000005820766</v>
      </c>
      <c r="S2578" s="3" t="s">
        <v>4</v>
      </c>
      <c r="T2578" s="3" t="s">
        <v>3187</v>
      </c>
      <c r="U2578" s="3" t="s">
        <v>3195</v>
      </c>
      <c r="V2578" s="3" t="s">
        <v>3196</v>
      </c>
      <c r="W2578" s="5">
        <v>0</v>
      </c>
      <c r="X2578" s="5">
        <v>0</v>
      </c>
      <c r="Y2578" s="5">
        <v>0</v>
      </c>
      <c r="Z2578" s="5">
        <v>30</v>
      </c>
      <c r="AA2578" s="5">
        <v>0</v>
      </c>
      <c r="AB2578" s="5">
        <v>0</v>
      </c>
      <c r="AC2578" s="5">
        <v>0</v>
      </c>
      <c r="AD2578" s="5">
        <v>0</v>
      </c>
      <c r="AE2578" s="2">
        <v>2</v>
      </c>
      <c r="AF2578" s="2">
        <v>0</v>
      </c>
      <c r="AG2578" s="2">
        <v>0</v>
      </c>
      <c r="AH2578" s="2">
        <v>0</v>
      </c>
      <c r="AI2578" s="2">
        <v>0</v>
      </c>
      <c r="AJ2578" s="2">
        <v>1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 t="s">
        <v>4</v>
      </c>
      <c r="AT2578" s="2" t="s">
        <v>4</v>
      </c>
    </row>
    <row r="2579" spans="1:46" x14ac:dyDescent="0.2">
      <c r="A2579" s="2">
        <v>1660353</v>
      </c>
      <c r="B2579" s="2">
        <v>851614</v>
      </c>
      <c r="C2579" s="7">
        <v>20.839052415583701</v>
      </c>
      <c r="D2579" s="7">
        <v>39.561783043544203</v>
      </c>
      <c r="E2579" s="19" t="s">
        <v>3183</v>
      </c>
      <c r="F2579" s="46">
        <f>INDEX(Δεδομένα!$P:$P,MATCH('2021'!E2579,Δεδομένα!$O:$O,0))</f>
        <v>82</v>
      </c>
      <c r="G2579" s="49" t="s">
        <v>3184</v>
      </c>
      <c r="H2579" s="51" t="str">
        <f>INDEX(Δεδομένα!B$1:B$51,MATCH('2021'!G2579,Δεδομένα!A$1:A$51,0))</f>
        <v>ΗΠΕΙΡΟΥ</v>
      </c>
      <c r="I2579" s="53">
        <f>INDEX(Δεδομένα!E$1:E$13,MATCH('2021'!H2579,Δεδομένα!D$1:D$13,0))</f>
        <v>5</v>
      </c>
      <c r="J2579" s="4">
        <v>44324</v>
      </c>
      <c r="K2579" s="3" t="s">
        <v>895</v>
      </c>
      <c r="L2579" s="17" t="str">
        <f t="shared" si="180"/>
        <v>08/05/2021 11:25</v>
      </c>
      <c r="M2579" s="4">
        <v>44324</v>
      </c>
      <c r="N2579" s="3" t="s">
        <v>484</v>
      </c>
      <c r="O2579" s="17" t="str">
        <f t="shared" si="181"/>
        <v>08/05/2021 12:40</v>
      </c>
      <c r="P2579" s="24">
        <f t="shared" si="182"/>
        <v>5.2083333335758653E-2</v>
      </c>
      <c r="Q2579" s="28">
        <v>0</v>
      </c>
      <c r="R2579" s="27">
        <f t="shared" si="183"/>
        <v>75.00000000349246</v>
      </c>
      <c r="S2579" s="3" t="s">
        <v>4</v>
      </c>
      <c r="T2579" s="3" t="s">
        <v>3187</v>
      </c>
      <c r="U2579" s="3" t="s">
        <v>123</v>
      </c>
      <c r="V2579" s="3" t="s">
        <v>3197</v>
      </c>
      <c r="W2579" s="5">
        <v>0</v>
      </c>
      <c r="X2579" s="5">
        <v>1</v>
      </c>
      <c r="Y2579" s="5">
        <v>0</v>
      </c>
      <c r="Z2579" s="5">
        <v>0.5</v>
      </c>
      <c r="AA2579" s="5">
        <v>0</v>
      </c>
      <c r="AB2579" s="5">
        <v>0</v>
      </c>
      <c r="AC2579" s="5">
        <v>0</v>
      </c>
      <c r="AD2579" s="5">
        <v>0</v>
      </c>
      <c r="AE2579" s="2">
        <v>3</v>
      </c>
      <c r="AF2579" s="2">
        <v>0</v>
      </c>
      <c r="AG2579" s="2">
        <v>0</v>
      </c>
      <c r="AH2579" s="2">
        <v>0</v>
      </c>
      <c r="AI2579" s="2">
        <v>0</v>
      </c>
      <c r="AJ2579" s="2">
        <v>1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 t="s">
        <v>4</v>
      </c>
      <c r="AT2579" s="2" t="s">
        <v>4</v>
      </c>
    </row>
    <row r="2580" spans="1:46" x14ac:dyDescent="0.2">
      <c r="A2580" s="2">
        <v>1675202</v>
      </c>
      <c r="B2580" s="2">
        <v>866889</v>
      </c>
      <c r="C2580" s="7">
        <v>20.908669358148099</v>
      </c>
      <c r="D2580" s="7">
        <v>39.443527194308302</v>
      </c>
      <c r="E2580" s="19" t="s">
        <v>3183</v>
      </c>
      <c r="F2580" s="46">
        <f>INDEX(Δεδομένα!$P:$P,MATCH('2021'!E2580,Δεδομένα!$O:$O,0))</f>
        <v>82</v>
      </c>
      <c r="G2580" s="49" t="s">
        <v>3184</v>
      </c>
      <c r="H2580" s="51" t="str">
        <f>INDEX(Δεδομένα!B$1:B$51,MATCH('2021'!G2580,Δεδομένα!A$1:A$51,0))</f>
        <v>ΗΠΕΙΡΟΥ</v>
      </c>
      <c r="I2580" s="53">
        <f>INDEX(Δεδομένα!E$1:E$13,MATCH('2021'!H2580,Δεδομένα!D$1:D$13,0))</f>
        <v>5</v>
      </c>
      <c r="J2580" s="4">
        <v>44378</v>
      </c>
      <c r="K2580" s="3" t="s">
        <v>651</v>
      </c>
      <c r="L2580" s="17" t="str">
        <f t="shared" si="180"/>
        <v>01/07/2021 15:04</v>
      </c>
      <c r="M2580" s="4">
        <v>44378</v>
      </c>
      <c r="N2580" s="3" t="s">
        <v>1937</v>
      </c>
      <c r="O2580" s="17" t="str">
        <f t="shared" si="181"/>
        <v>01/07/2021 19:19</v>
      </c>
      <c r="P2580" s="24">
        <f t="shared" si="182"/>
        <v>0.17708333332848269</v>
      </c>
      <c r="Q2580" s="28">
        <v>0</v>
      </c>
      <c r="R2580" s="27">
        <f t="shared" si="183"/>
        <v>254.99999999301508</v>
      </c>
      <c r="S2580" s="3" t="s">
        <v>4</v>
      </c>
      <c r="T2580" s="3" t="s">
        <v>3198</v>
      </c>
      <c r="U2580" s="3" t="s">
        <v>3200</v>
      </c>
      <c r="V2580" s="3" t="s">
        <v>3200</v>
      </c>
      <c r="W2580" s="5">
        <v>0.5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2">
        <v>15</v>
      </c>
      <c r="AF2580" s="2">
        <v>0</v>
      </c>
      <c r="AG2580" s="2">
        <v>0</v>
      </c>
      <c r="AH2580" s="2">
        <v>0</v>
      </c>
      <c r="AI2580" s="2">
        <v>0</v>
      </c>
      <c r="AJ2580" s="2">
        <v>5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</row>
    <row r="2581" spans="1:46" x14ac:dyDescent="0.2">
      <c r="A2581" s="2">
        <v>1675210</v>
      </c>
      <c r="B2581" s="2">
        <v>867632</v>
      </c>
      <c r="C2581" s="7">
        <v>20.9099018019567</v>
      </c>
      <c r="D2581" s="7">
        <v>39.615691322699902</v>
      </c>
      <c r="E2581" s="19" t="s">
        <v>3183</v>
      </c>
      <c r="F2581" s="46">
        <f>INDEX(Δεδομένα!$P:$P,MATCH('2021'!E2581,Δεδομένα!$O:$O,0))</f>
        <v>82</v>
      </c>
      <c r="G2581" s="49" t="s">
        <v>3184</v>
      </c>
      <c r="H2581" s="51" t="str">
        <f>INDEX(Δεδομένα!B$1:B$51,MATCH('2021'!G2581,Δεδομένα!A$1:A$51,0))</f>
        <v>ΗΠΕΙΡΟΥ</v>
      </c>
      <c r="I2581" s="53">
        <f>INDEX(Δεδομένα!E$1:E$13,MATCH('2021'!H2581,Δεδομένα!D$1:D$13,0))</f>
        <v>5</v>
      </c>
      <c r="J2581" s="4">
        <v>44380</v>
      </c>
      <c r="K2581" s="3" t="s">
        <v>237</v>
      </c>
      <c r="L2581" s="17" t="str">
        <f t="shared" si="180"/>
        <v>03/07/2021 12:30</v>
      </c>
      <c r="M2581" s="4">
        <v>44381</v>
      </c>
      <c r="N2581" s="3" t="s">
        <v>450</v>
      </c>
      <c r="O2581" s="17" t="str">
        <f t="shared" si="181"/>
        <v>04/07/2021 20:50</v>
      </c>
      <c r="P2581" s="29">
        <f t="shared" si="182"/>
        <v>1.3472222222189885</v>
      </c>
      <c r="Q2581" s="30">
        <f>1*24</f>
        <v>24</v>
      </c>
      <c r="R2581" s="27">
        <f t="shared" si="183"/>
        <v>1939.9999999953434</v>
      </c>
      <c r="S2581" s="3" t="s">
        <v>4</v>
      </c>
      <c r="T2581" s="3" t="s">
        <v>3187</v>
      </c>
      <c r="U2581" s="3" t="s">
        <v>123</v>
      </c>
      <c r="V2581" s="3" t="s">
        <v>3201</v>
      </c>
      <c r="W2581" s="5">
        <v>0</v>
      </c>
      <c r="X2581" s="5">
        <v>20</v>
      </c>
      <c r="Y2581" s="5">
        <v>0</v>
      </c>
      <c r="Z2581" s="5">
        <v>60</v>
      </c>
      <c r="AA2581" s="5">
        <v>0</v>
      </c>
      <c r="AB2581" s="5">
        <v>0</v>
      </c>
      <c r="AC2581" s="5">
        <v>0</v>
      </c>
      <c r="AD2581" s="5">
        <v>0</v>
      </c>
      <c r="AE2581" s="2">
        <v>13</v>
      </c>
      <c r="AF2581" s="2">
        <v>2</v>
      </c>
      <c r="AG2581" s="2">
        <v>0</v>
      </c>
      <c r="AH2581" s="2">
        <v>0</v>
      </c>
      <c r="AI2581" s="2">
        <v>0</v>
      </c>
      <c r="AJ2581" s="2">
        <v>15</v>
      </c>
      <c r="AK2581" s="2">
        <v>0</v>
      </c>
      <c r="AL2581" s="2">
        <v>6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</row>
    <row r="2582" spans="1:46" x14ac:dyDescent="0.2">
      <c r="A2582" s="2">
        <v>1676346</v>
      </c>
      <c r="B2582" s="2">
        <v>868782</v>
      </c>
      <c r="C2582" s="7">
        <v>20.9063646587093</v>
      </c>
      <c r="D2582" s="7">
        <v>39.6046317924147</v>
      </c>
      <c r="E2582" s="19" t="s">
        <v>3183</v>
      </c>
      <c r="F2582" s="46">
        <f>INDEX(Δεδομένα!$P:$P,MATCH('2021'!E2582,Δεδομένα!$O:$O,0))</f>
        <v>82</v>
      </c>
      <c r="G2582" s="49" t="s">
        <v>3184</v>
      </c>
      <c r="H2582" s="51" t="str">
        <f>INDEX(Δεδομένα!B$1:B$51,MATCH('2021'!G2582,Δεδομένα!A$1:A$51,0))</f>
        <v>ΗΠΕΙΡΟΥ</v>
      </c>
      <c r="I2582" s="53">
        <f>INDEX(Δεδομένα!E$1:E$13,MATCH('2021'!H2582,Δεδομένα!D$1:D$13,0))</f>
        <v>5</v>
      </c>
      <c r="J2582" s="4">
        <v>44384</v>
      </c>
      <c r="K2582" s="3" t="s">
        <v>272</v>
      </c>
      <c r="L2582" s="17" t="str">
        <f t="shared" si="180"/>
        <v>07/07/2021 09:00</v>
      </c>
      <c r="M2582" s="4">
        <v>44384</v>
      </c>
      <c r="N2582" s="3" t="s">
        <v>428</v>
      </c>
      <c r="O2582" s="17" t="str">
        <f t="shared" si="181"/>
        <v>07/07/2021 10:20</v>
      </c>
      <c r="P2582" s="24">
        <f t="shared" si="182"/>
        <v>5.5555555554747116E-2</v>
      </c>
      <c r="Q2582" s="28">
        <v>0</v>
      </c>
      <c r="R2582" s="27">
        <f t="shared" si="183"/>
        <v>79.999999998835847</v>
      </c>
      <c r="S2582" s="3" t="s">
        <v>4</v>
      </c>
      <c r="T2582" s="3" t="s">
        <v>3187</v>
      </c>
      <c r="U2582" s="3" t="s">
        <v>3195</v>
      </c>
      <c r="V2582" s="3" t="s">
        <v>3194</v>
      </c>
      <c r="W2582" s="5">
        <v>0</v>
      </c>
      <c r="X2582" s="5">
        <v>0</v>
      </c>
      <c r="Y2582" s="5">
        <v>0</v>
      </c>
      <c r="Z2582" s="5">
        <v>1</v>
      </c>
      <c r="AA2582" s="5">
        <v>0</v>
      </c>
      <c r="AB2582" s="5">
        <v>0</v>
      </c>
      <c r="AC2582" s="5">
        <v>0</v>
      </c>
      <c r="AD2582" s="5">
        <v>0</v>
      </c>
      <c r="AE2582" s="2">
        <v>5</v>
      </c>
      <c r="AF2582" s="2">
        <v>0</v>
      </c>
      <c r="AG2582" s="2">
        <v>0</v>
      </c>
      <c r="AH2582" s="2">
        <v>0</v>
      </c>
      <c r="AI2582" s="2">
        <v>0</v>
      </c>
      <c r="AJ2582" s="2">
        <v>4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</row>
    <row r="2583" spans="1:46" x14ac:dyDescent="0.2">
      <c r="A2583" s="2">
        <v>1677375</v>
      </c>
      <c r="B2583" s="2">
        <v>869597</v>
      </c>
      <c r="C2583" s="7">
        <v>20.904668385500901</v>
      </c>
      <c r="D2583" s="7">
        <v>39.605850625014099</v>
      </c>
      <c r="E2583" s="19" t="s">
        <v>3183</v>
      </c>
      <c r="F2583" s="46">
        <f>INDEX(Δεδομένα!$P:$P,MATCH('2021'!E2583,Δεδομένα!$O:$O,0))</f>
        <v>82</v>
      </c>
      <c r="G2583" s="49" t="s">
        <v>3184</v>
      </c>
      <c r="H2583" s="51" t="str">
        <f>INDEX(Δεδομένα!B$1:B$51,MATCH('2021'!G2583,Δεδομένα!A$1:A$51,0))</f>
        <v>ΗΠΕΙΡΟΥ</v>
      </c>
      <c r="I2583" s="53">
        <f>INDEX(Δεδομένα!E$1:E$13,MATCH('2021'!H2583,Δεδομένα!D$1:D$13,0))</f>
        <v>5</v>
      </c>
      <c r="J2583" s="4">
        <v>44386</v>
      </c>
      <c r="K2583" s="3" t="s">
        <v>3202</v>
      </c>
      <c r="L2583" s="17" t="str">
        <f t="shared" si="180"/>
        <v>09/07/2021 22:11</v>
      </c>
      <c r="M2583" s="4">
        <v>44386</v>
      </c>
      <c r="N2583" s="3" t="s">
        <v>2037</v>
      </c>
      <c r="O2583" s="17" t="str">
        <f t="shared" si="181"/>
        <v>09/07/2021 23:05</v>
      </c>
      <c r="P2583" s="24">
        <f t="shared" si="182"/>
        <v>3.7499999998544808E-2</v>
      </c>
      <c r="Q2583" s="28">
        <v>0</v>
      </c>
      <c r="R2583" s="27">
        <f t="shared" si="183"/>
        <v>53.999999997904524</v>
      </c>
      <c r="S2583" s="3" t="s">
        <v>4</v>
      </c>
      <c r="T2583" s="3" t="s">
        <v>3187</v>
      </c>
      <c r="U2583" s="3" t="s">
        <v>4</v>
      </c>
      <c r="V2583" s="3" t="s">
        <v>3194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2</v>
      </c>
      <c r="AC2583" s="5">
        <v>0</v>
      </c>
      <c r="AD2583" s="5">
        <v>0</v>
      </c>
      <c r="AE2583" s="2">
        <v>7</v>
      </c>
      <c r="AF2583" s="2">
        <v>0</v>
      </c>
      <c r="AG2583" s="2">
        <v>0</v>
      </c>
      <c r="AH2583" s="2">
        <v>0</v>
      </c>
      <c r="AI2583" s="2">
        <v>0</v>
      </c>
      <c r="AJ2583" s="2">
        <v>3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</row>
    <row r="2584" spans="1:46" x14ac:dyDescent="0.2">
      <c r="A2584" s="2">
        <v>1677363</v>
      </c>
      <c r="B2584" s="2">
        <v>870128</v>
      </c>
      <c r="C2584" s="7">
        <v>20.8716042946307</v>
      </c>
      <c r="D2584" s="7">
        <v>39.583697600932403</v>
      </c>
      <c r="E2584" s="19" t="s">
        <v>3183</v>
      </c>
      <c r="F2584" s="46">
        <f>INDEX(Δεδομένα!$P:$P,MATCH('2021'!E2584,Δεδομένα!$O:$O,0))</f>
        <v>82</v>
      </c>
      <c r="G2584" s="49" t="s">
        <v>3184</v>
      </c>
      <c r="H2584" s="51" t="str">
        <f>INDEX(Δεδομένα!B$1:B$51,MATCH('2021'!G2584,Δεδομένα!A$1:A$51,0))</f>
        <v>ΗΠΕΙΡΟΥ</v>
      </c>
      <c r="I2584" s="53">
        <f>INDEX(Δεδομένα!E$1:E$13,MATCH('2021'!H2584,Δεδομένα!D$1:D$13,0))</f>
        <v>5</v>
      </c>
      <c r="J2584" s="4">
        <v>44388</v>
      </c>
      <c r="K2584" s="3" t="s">
        <v>161</v>
      </c>
      <c r="L2584" s="17" t="str">
        <f t="shared" si="180"/>
        <v>11/07/2021 15:00</v>
      </c>
      <c r="M2584" s="4">
        <v>44388</v>
      </c>
      <c r="N2584" s="3" t="s">
        <v>526</v>
      </c>
      <c r="O2584" s="17" t="str">
        <f t="shared" si="181"/>
        <v>11/07/2021 17:05</v>
      </c>
      <c r="P2584" s="24">
        <f t="shared" si="182"/>
        <v>8.6805555554747116E-2</v>
      </c>
      <c r="Q2584" s="28">
        <v>0</v>
      </c>
      <c r="R2584" s="27">
        <f t="shared" si="183"/>
        <v>124.99999999883585</v>
      </c>
      <c r="S2584" s="3" t="s">
        <v>4</v>
      </c>
      <c r="T2584" s="3" t="s">
        <v>3187</v>
      </c>
      <c r="U2584" s="3" t="s">
        <v>4</v>
      </c>
      <c r="V2584" s="3" t="s">
        <v>3203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2.5</v>
      </c>
      <c r="AC2584" s="5">
        <v>0</v>
      </c>
      <c r="AD2584" s="5">
        <v>0</v>
      </c>
      <c r="AE2584" s="2">
        <v>6</v>
      </c>
      <c r="AF2584" s="2">
        <v>0</v>
      </c>
      <c r="AG2584" s="2">
        <v>0</v>
      </c>
      <c r="AH2584" s="2">
        <v>0</v>
      </c>
      <c r="AI2584" s="2">
        <v>0</v>
      </c>
      <c r="AJ2584" s="2">
        <v>3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</row>
    <row r="2585" spans="1:46" x14ac:dyDescent="0.2">
      <c r="A2585" s="2">
        <v>1678386</v>
      </c>
      <c r="B2585" s="2">
        <v>871012</v>
      </c>
      <c r="C2585" s="7">
        <v>20.7678003410863</v>
      </c>
      <c r="D2585" s="7">
        <v>39.6313955620926</v>
      </c>
      <c r="E2585" s="19" t="s">
        <v>3183</v>
      </c>
      <c r="F2585" s="46">
        <f>INDEX(Δεδομένα!$P:$P,MATCH('2021'!E2585,Δεδομένα!$O:$O,0))</f>
        <v>82</v>
      </c>
      <c r="G2585" s="49" t="s">
        <v>3184</v>
      </c>
      <c r="H2585" s="51" t="str">
        <f>INDEX(Δεδομένα!B$1:B$51,MATCH('2021'!G2585,Δεδομένα!A$1:A$51,0))</f>
        <v>ΗΠΕΙΡΟΥ</v>
      </c>
      <c r="I2585" s="53">
        <f>INDEX(Δεδομένα!E$1:E$13,MATCH('2021'!H2585,Δεδομένα!D$1:D$13,0))</f>
        <v>5</v>
      </c>
      <c r="J2585" s="4">
        <v>44391</v>
      </c>
      <c r="K2585" s="3" t="s">
        <v>711</v>
      </c>
      <c r="L2585" s="17" t="str">
        <f t="shared" si="180"/>
        <v>14/07/2021 14:21</v>
      </c>
      <c r="M2585" s="4">
        <v>44391</v>
      </c>
      <c r="N2585" s="3" t="s">
        <v>452</v>
      </c>
      <c r="O2585" s="17" t="str">
        <f t="shared" si="181"/>
        <v>14/07/2021 15:52</v>
      </c>
      <c r="P2585" s="24">
        <f t="shared" si="182"/>
        <v>6.3194444446708076E-2</v>
      </c>
      <c r="Q2585" s="28">
        <v>0</v>
      </c>
      <c r="R2585" s="27">
        <f t="shared" si="183"/>
        <v>91.000000003259629</v>
      </c>
      <c r="S2585" s="3" t="s">
        <v>4</v>
      </c>
      <c r="T2585" s="3" t="s">
        <v>3187</v>
      </c>
      <c r="U2585" s="3" t="s">
        <v>4</v>
      </c>
      <c r="V2585" s="3" t="s">
        <v>3204</v>
      </c>
      <c r="W2585" s="5">
        <v>0</v>
      </c>
      <c r="X2585" s="5">
        <v>0.4</v>
      </c>
      <c r="Y2585" s="5">
        <v>0</v>
      </c>
      <c r="Z2585" s="5">
        <v>0.6</v>
      </c>
      <c r="AA2585" s="5">
        <v>0</v>
      </c>
      <c r="AB2585" s="5">
        <v>0</v>
      </c>
      <c r="AC2585" s="5">
        <v>0</v>
      </c>
      <c r="AD2585" s="5">
        <v>0</v>
      </c>
      <c r="AE2585" s="2">
        <v>9</v>
      </c>
      <c r="AF2585" s="2">
        <v>0</v>
      </c>
      <c r="AG2585" s="2">
        <v>0</v>
      </c>
      <c r="AH2585" s="2">
        <v>0</v>
      </c>
      <c r="AI2585" s="2">
        <v>0</v>
      </c>
      <c r="AJ2585" s="2">
        <v>4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</row>
    <row r="2586" spans="1:46" x14ac:dyDescent="0.2">
      <c r="A2586" s="2">
        <v>1683923</v>
      </c>
      <c r="B2586" s="2">
        <v>876947</v>
      </c>
      <c r="C2586" s="7">
        <v>20.833402339483499</v>
      </c>
      <c r="D2586" s="7">
        <v>39.553463386952302</v>
      </c>
      <c r="E2586" s="19" t="s">
        <v>3183</v>
      </c>
      <c r="F2586" s="46">
        <f>INDEX(Δεδομένα!$P:$P,MATCH('2021'!E2586,Δεδομένα!$O:$O,0))</f>
        <v>82</v>
      </c>
      <c r="G2586" s="49" t="s">
        <v>3184</v>
      </c>
      <c r="H2586" s="51" t="str">
        <f>INDEX(Δεδομένα!B$1:B$51,MATCH('2021'!G2586,Δεδομένα!A$1:A$51,0))</f>
        <v>ΗΠΕΙΡΟΥ</v>
      </c>
      <c r="I2586" s="53">
        <f>INDEX(Δεδομένα!E$1:E$13,MATCH('2021'!H2586,Δεδομένα!D$1:D$13,0))</f>
        <v>5</v>
      </c>
      <c r="J2586" s="4">
        <v>44410</v>
      </c>
      <c r="K2586" s="3" t="s">
        <v>2733</v>
      </c>
      <c r="L2586" s="17" t="str">
        <f t="shared" si="180"/>
        <v>02/08/2021 11:02</v>
      </c>
      <c r="M2586" s="4">
        <v>44410</v>
      </c>
      <c r="N2586" s="3" t="s">
        <v>1270</v>
      </c>
      <c r="O2586" s="17" t="str">
        <f t="shared" si="181"/>
        <v>02/08/2021 12:04</v>
      </c>
      <c r="P2586" s="24">
        <f t="shared" si="182"/>
        <v>4.3055555557657499E-2</v>
      </c>
      <c r="Q2586" s="28">
        <v>0</v>
      </c>
      <c r="R2586" s="27">
        <f t="shared" si="183"/>
        <v>62.000000003026798</v>
      </c>
      <c r="S2586" s="3" t="s">
        <v>4</v>
      </c>
      <c r="T2586" s="3" t="s">
        <v>3187</v>
      </c>
      <c r="U2586" s="3" t="s">
        <v>123</v>
      </c>
      <c r="V2586" s="3" t="s">
        <v>3205</v>
      </c>
      <c r="W2586" s="5">
        <v>0</v>
      </c>
      <c r="X2586" s="5">
        <v>40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2">
        <v>10</v>
      </c>
      <c r="AF2586" s="2">
        <v>0</v>
      </c>
      <c r="AG2586" s="2">
        <v>0</v>
      </c>
      <c r="AH2586" s="2">
        <v>0</v>
      </c>
      <c r="AI2586" s="2">
        <v>0</v>
      </c>
      <c r="AJ2586" s="2">
        <v>5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</row>
    <row r="2587" spans="1:46" x14ac:dyDescent="0.2">
      <c r="A2587" s="2">
        <v>1683724</v>
      </c>
      <c r="B2587" s="2">
        <v>877068</v>
      </c>
      <c r="C2587" s="7">
        <v>20.837940464773801</v>
      </c>
      <c r="D2587" s="7">
        <v>39.557491045241498</v>
      </c>
      <c r="E2587" s="19" t="s">
        <v>3183</v>
      </c>
      <c r="F2587" s="46">
        <f>INDEX(Δεδομένα!$P:$P,MATCH('2021'!E2587,Δεδομένα!$O:$O,0))</f>
        <v>82</v>
      </c>
      <c r="G2587" s="49" t="s">
        <v>3184</v>
      </c>
      <c r="H2587" s="51" t="str">
        <f>INDEX(Δεδομένα!B$1:B$51,MATCH('2021'!G2587,Δεδομένα!A$1:A$51,0))</f>
        <v>ΗΠΕΙΡΟΥ</v>
      </c>
      <c r="I2587" s="53">
        <f>INDEX(Δεδομένα!E$1:E$13,MATCH('2021'!H2587,Δεδομένα!D$1:D$13,0))</f>
        <v>5</v>
      </c>
      <c r="J2587" s="4">
        <v>44410</v>
      </c>
      <c r="K2587" s="3" t="s">
        <v>852</v>
      </c>
      <c r="L2587" s="17" t="str">
        <f t="shared" si="180"/>
        <v>02/08/2021 16:54</v>
      </c>
      <c r="M2587" s="4">
        <v>44410</v>
      </c>
      <c r="N2587" s="3" t="s">
        <v>370</v>
      </c>
      <c r="O2587" s="17" t="str">
        <f t="shared" si="181"/>
        <v>02/08/2021 17:45</v>
      </c>
      <c r="P2587" s="24">
        <f t="shared" si="182"/>
        <v>3.5416666665696539E-2</v>
      </c>
      <c r="Q2587" s="28">
        <v>0</v>
      </c>
      <c r="R2587" s="27">
        <f t="shared" si="183"/>
        <v>50.999999998603016</v>
      </c>
      <c r="S2587" s="3" t="s">
        <v>4</v>
      </c>
      <c r="T2587" s="3" t="s">
        <v>3187</v>
      </c>
      <c r="U2587" s="3" t="s">
        <v>123</v>
      </c>
      <c r="V2587" s="3" t="s">
        <v>3205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4</v>
      </c>
      <c r="AD2587" s="5">
        <v>0</v>
      </c>
      <c r="AE2587" s="2">
        <v>10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6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</row>
    <row r="2588" spans="1:46" x14ac:dyDescent="0.2">
      <c r="A2588" s="2">
        <v>1689159</v>
      </c>
      <c r="B2588" s="2">
        <v>879417</v>
      </c>
      <c r="C2588" s="7">
        <v>20.905329961644298</v>
      </c>
      <c r="D2588" s="7">
        <v>39.411515727477699</v>
      </c>
      <c r="E2588" s="19" t="s">
        <v>3183</v>
      </c>
      <c r="F2588" s="46">
        <f>INDEX(Δεδομένα!$P:$P,MATCH('2021'!E2588,Δεδομένα!$O:$O,0))</f>
        <v>82</v>
      </c>
      <c r="G2588" s="49" t="s">
        <v>3184</v>
      </c>
      <c r="H2588" s="51" t="str">
        <f>INDEX(Δεδομένα!B$1:B$51,MATCH('2021'!G2588,Δεδομένα!A$1:A$51,0))</f>
        <v>ΗΠΕΙΡΟΥ</v>
      </c>
      <c r="I2588" s="53">
        <f>INDEX(Δεδομένα!E$1:E$13,MATCH('2021'!H2588,Δεδομένα!D$1:D$13,0))</f>
        <v>5</v>
      </c>
      <c r="J2588" s="4">
        <v>44414</v>
      </c>
      <c r="K2588" s="3" t="s">
        <v>428</v>
      </c>
      <c r="L2588" s="17" t="str">
        <f t="shared" si="180"/>
        <v>06/08/2021 10:20</v>
      </c>
      <c r="M2588" s="4">
        <v>44414</v>
      </c>
      <c r="N2588" s="3" t="s">
        <v>957</v>
      </c>
      <c r="O2588" s="17" t="str">
        <f t="shared" si="181"/>
        <v>06/08/2021 19:11</v>
      </c>
      <c r="P2588" s="24">
        <f t="shared" si="182"/>
        <v>0.36875000000145519</v>
      </c>
      <c r="Q2588" s="28">
        <v>0</v>
      </c>
      <c r="R2588" s="27">
        <f t="shared" si="183"/>
        <v>531.00000000209548</v>
      </c>
      <c r="S2588" s="3" t="s">
        <v>4</v>
      </c>
      <c r="T2588" s="3" t="s">
        <v>3198</v>
      </c>
      <c r="U2588" s="3" t="s">
        <v>3206</v>
      </c>
      <c r="V2588" s="3" t="s">
        <v>3207</v>
      </c>
      <c r="W2588" s="5">
        <v>0</v>
      </c>
      <c r="X2588" s="5">
        <v>0</v>
      </c>
      <c r="Y2588" s="5">
        <v>0</v>
      </c>
      <c r="Z2588" s="5">
        <v>2</v>
      </c>
      <c r="AA2588" s="5">
        <v>0</v>
      </c>
      <c r="AB2588" s="5">
        <v>0</v>
      </c>
      <c r="AC2588" s="5">
        <v>0</v>
      </c>
      <c r="AD2588" s="5">
        <v>0</v>
      </c>
      <c r="AE2588" s="2">
        <v>9</v>
      </c>
      <c r="AF2588" s="2">
        <v>0</v>
      </c>
      <c r="AG2588" s="2">
        <v>0</v>
      </c>
      <c r="AH2588" s="2">
        <v>0</v>
      </c>
      <c r="AI2588" s="2">
        <v>0</v>
      </c>
      <c r="AJ2588" s="2">
        <v>4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</row>
    <row r="2589" spans="1:46" x14ac:dyDescent="0.2">
      <c r="A2589" s="2">
        <v>1687918</v>
      </c>
      <c r="B2589" s="2">
        <v>883380</v>
      </c>
      <c r="C2589" s="7">
        <v>20.827059356305899</v>
      </c>
      <c r="D2589" s="7">
        <v>39.561132904739402</v>
      </c>
      <c r="E2589" s="19" t="s">
        <v>3183</v>
      </c>
      <c r="F2589" s="46">
        <f>INDEX(Δεδομένα!$P:$P,MATCH('2021'!E2589,Δεδομένα!$O:$O,0))</f>
        <v>82</v>
      </c>
      <c r="G2589" s="49" t="s">
        <v>3184</v>
      </c>
      <c r="H2589" s="51" t="str">
        <f>INDEX(Δεδομένα!B$1:B$51,MATCH('2021'!G2589,Δεδομένα!A$1:A$51,0))</f>
        <v>ΗΠΕΙΡΟΥ</v>
      </c>
      <c r="I2589" s="53">
        <f>INDEX(Δεδομένα!E$1:E$13,MATCH('2021'!H2589,Δεδομένα!D$1:D$13,0))</f>
        <v>5</v>
      </c>
      <c r="J2589" s="4">
        <v>44424</v>
      </c>
      <c r="K2589" s="3" t="s">
        <v>3015</v>
      </c>
      <c r="L2589" s="17" t="str">
        <f t="shared" si="180"/>
        <v>16/08/2021 07:00</v>
      </c>
      <c r="M2589" s="4">
        <v>44424</v>
      </c>
      <c r="N2589" s="3" t="s">
        <v>1351</v>
      </c>
      <c r="O2589" s="17" t="str">
        <f t="shared" si="181"/>
        <v>16/08/2021 07:55</v>
      </c>
      <c r="P2589" s="24">
        <f t="shared" si="182"/>
        <v>3.8194444445252884E-2</v>
      </c>
      <c r="Q2589" s="28">
        <v>0</v>
      </c>
      <c r="R2589" s="27">
        <f t="shared" si="183"/>
        <v>55.000000001164153</v>
      </c>
      <c r="S2589" s="3" t="s">
        <v>4</v>
      </c>
      <c r="T2589" s="3" t="s">
        <v>3198</v>
      </c>
      <c r="U2589" s="3" t="s">
        <v>4</v>
      </c>
      <c r="V2589" s="3" t="s">
        <v>3208</v>
      </c>
      <c r="W2589" s="5">
        <v>0</v>
      </c>
      <c r="X2589" s="5">
        <v>15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2">
        <v>4</v>
      </c>
      <c r="AF2589" s="2">
        <v>0</v>
      </c>
      <c r="AG2589" s="2">
        <v>0</v>
      </c>
      <c r="AH2589" s="2">
        <v>0</v>
      </c>
      <c r="AI2589" s="2">
        <v>0</v>
      </c>
      <c r="AJ2589" s="2">
        <v>2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</row>
    <row r="2590" spans="1:46" x14ac:dyDescent="0.2">
      <c r="A2590" s="2">
        <v>1689166</v>
      </c>
      <c r="B2590" s="2">
        <v>884241</v>
      </c>
      <c r="E2590" s="19" t="s">
        <v>3183</v>
      </c>
      <c r="F2590" s="46">
        <f>INDEX(Δεδομένα!$P:$P,MATCH('2021'!E2590,Δεδομένα!$O:$O,0))</f>
        <v>82</v>
      </c>
      <c r="G2590" s="49" t="s">
        <v>3184</v>
      </c>
      <c r="H2590" s="51" t="str">
        <f>INDEX(Δεδομένα!B$1:B$51,MATCH('2021'!G2590,Δεδομένα!A$1:A$51,0))</f>
        <v>ΗΠΕΙΡΟΥ</v>
      </c>
      <c r="I2590" s="53">
        <f>INDEX(Δεδομένα!E$1:E$13,MATCH('2021'!H2590,Δεδομένα!D$1:D$13,0))</f>
        <v>5</v>
      </c>
      <c r="J2590" s="4">
        <v>44427</v>
      </c>
      <c r="K2590" s="3" t="s">
        <v>428</v>
      </c>
      <c r="L2590" s="17" t="str">
        <f t="shared" si="180"/>
        <v>19/08/2021 10:20</v>
      </c>
      <c r="M2590" s="4">
        <v>44427</v>
      </c>
      <c r="N2590" s="3" t="s">
        <v>681</v>
      </c>
      <c r="O2590" s="17" t="str">
        <f t="shared" si="181"/>
        <v>19/08/2021 11:15</v>
      </c>
      <c r="P2590" s="24">
        <f t="shared" si="182"/>
        <v>3.8194444445252884E-2</v>
      </c>
      <c r="Q2590" s="28">
        <v>0</v>
      </c>
      <c r="R2590" s="27">
        <f t="shared" si="183"/>
        <v>55.000000001164153</v>
      </c>
      <c r="S2590" s="3" t="s">
        <v>4</v>
      </c>
      <c r="T2590" s="3" t="s">
        <v>3187</v>
      </c>
      <c r="U2590" s="3" t="s">
        <v>3209</v>
      </c>
      <c r="V2590" s="3" t="s">
        <v>3209</v>
      </c>
      <c r="W2590" s="5">
        <v>0</v>
      </c>
      <c r="X2590" s="5">
        <v>0</v>
      </c>
      <c r="Y2590" s="5">
        <v>0</v>
      </c>
      <c r="Z2590" s="5">
        <v>2</v>
      </c>
      <c r="AA2590" s="5">
        <v>0</v>
      </c>
      <c r="AB2590" s="5">
        <v>0</v>
      </c>
      <c r="AC2590" s="5">
        <v>0</v>
      </c>
      <c r="AD2590" s="5">
        <v>0</v>
      </c>
      <c r="AE2590" s="2">
        <v>9</v>
      </c>
      <c r="AF2590" s="2">
        <v>0</v>
      </c>
      <c r="AG2590" s="2">
        <v>0</v>
      </c>
      <c r="AH2590" s="2">
        <v>0</v>
      </c>
      <c r="AI2590" s="2">
        <v>0</v>
      </c>
      <c r="AJ2590" s="2">
        <v>3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</row>
    <row r="2591" spans="1:46" x14ac:dyDescent="0.2">
      <c r="A2591" s="2">
        <v>1690176</v>
      </c>
      <c r="B2591" s="2">
        <v>884908</v>
      </c>
      <c r="C2591" s="7">
        <v>20.844856955864099</v>
      </c>
      <c r="D2591" s="7">
        <v>39.626630379836001</v>
      </c>
      <c r="E2591" s="19" t="s">
        <v>3183</v>
      </c>
      <c r="F2591" s="46">
        <f>INDEX(Δεδομένα!$P:$P,MATCH('2021'!E2591,Δεδομένα!$O:$O,0))</f>
        <v>82</v>
      </c>
      <c r="G2591" s="49" t="s">
        <v>3184</v>
      </c>
      <c r="H2591" s="51" t="str">
        <f>INDEX(Δεδομένα!B$1:B$51,MATCH('2021'!G2591,Δεδομένα!A$1:A$51,0))</f>
        <v>ΗΠΕΙΡΟΥ</v>
      </c>
      <c r="I2591" s="53">
        <f>INDEX(Δεδομένα!E$1:E$13,MATCH('2021'!H2591,Δεδομένα!D$1:D$13,0))</f>
        <v>5</v>
      </c>
      <c r="J2591" s="4">
        <v>44429</v>
      </c>
      <c r="K2591" s="3" t="s">
        <v>1233</v>
      </c>
      <c r="L2591" s="17" t="str">
        <f t="shared" si="180"/>
        <v>21/08/2021 16:45</v>
      </c>
      <c r="M2591" s="4">
        <v>44429</v>
      </c>
      <c r="N2591" s="3" t="s">
        <v>227</v>
      </c>
      <c r="O2591" s="17" t="str">
        <f t="shared" si="181"/>
        <v>21/08/2021 17:54</v>
      </c>
      <c r="P2591" s="24">
        <f t="shared" si="182"/>
        <v>4.7916666670062114E-2</v>
      </c>
      <c r="Q2591" s="28">
        <v>0</v>
      </c>
      <c r="R2591" s="27">
        <f t="shared" si="183"/>
        <v>69.000000004889444</v>
      </c>
      <c r="S2591" s="3" t="s">
        <v>4</v>
      </c>
      <c r="T2591" s="3" t="s">
        <v>3187</v>
      </c>
      <c r="U2591" s="3" t="s">
        <v>123</v>
      </c>
      <c r="V2591" s="3" t="s">
        <v>3210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1</v>
      </c>
      <c r="AC2591" s="5">
        <v>0</v>
      </c>
      <c r="AD2591" s="5">
        <v>0</v>
      </c>
      <c r="AE2591" s="2">
        <v>11</v>
      </c>
      <c r="AF2591" s="2">
        <v>0</v>
      </c>
      <c r="AG2591" s="2">
        <v>0</v>
      </c>
      <c r="AH2591" s="2">
        <v>0</v>
      </c>
      <c r="AI2591" s="2">
        <v>0</v>
      </c>
      <c r="AJ2591" s="2">
        <v>5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</row>
    <row r="2592" spans="1:46" x14ac:dyDescent="0.2">
      <c r="A2592" s="2">
        <v>1699768</v>
      </c>
      <c r="B2592" s="2">
        <v>890945</v>
      </c>
      <c r="C2592" s="7">
        <v>20.876647183372999</v>
      </c>
      <c r="D2592" s="7">
        <v>39.5381672919561</v>
      </c>
      <c r="E2592" s="19" t="s">
        <v>3183</v>
      </c>
      <c r="F2592" s="46">
        <f>INDEX(Δεδομένα!$P:$P,MATCH('2021'!E2592,Δεδομένα!$O:$O,0))</f>
        <v>82</v>
      </c>
      <c r="G2592" s="49" t="s">
        <v>3184</v>
      </c>
      <c r="H2592" s="51" t="str">
        <f>INDEX(Δεδομένα!B$1:B$51,MATCH('2021'!G2592,Δεδομένα!A$1:A$51,0))</f>
        <v>ΗΠΕΙΡΟΥ</v>
      </c>
      <c r="I2592" s="53">
        <f>INDEX(Δεδομένα!E$1:E$13,MATCH('2021'!H2592,Δεδομένα!D$1:D$13,0))</f>
        <v>5</v>
      </c>
      <c r="J2592" s="4">
        <v>44452</v>
      </c>
      <c r="K2592" s="3" t="s">
        <v>490</v>
      </c>
      <c r="L2592" s="17" t="str">
        <f t="shared" si="180"/>
        <v>13/09/2021 16:00</v>
      </c>
      <c r="M2592" s="4">
        <v>44452</v>
      </c>
      <c r="N2592" s="3" t="s">
        <v>1435</v>
      </c>
      <c r="O2592" s="17" t="str">
        <f t="shared" si="181"/>
        <v>13/09/2021 17:41</v>
      </c>
      <c r="P2592" s="24">
        <f t="shared" si="182"/>
        <v>7.013888889196096E-2</v>
      </c>
      <c r="Q2592" s="28">
        <v>0</v>
      </c>
      <c r="R2592" s="27">
        <f t="shared" si="183"/>
        <v>101.00000000442378</v>
      </c>
      <c r="S2592" s="3" t="s">
        <v>4</v>
      </c>
      <c r="T2592" s="3" t="s">
        <v>3198</v>
      </c>
      <c r="U2592" s="3" t="s">
        <v>4</v>
      </c>
      <c r="V2592" s="3" t="s">
        <v>135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5</v>
      </c>
      <c r="AC2592" s="5">
        <v>0</v>
      </c>
      <c r="AD2592" s="5">
        <v>0</v>
      </c>
      <c r="AE2592" s="2">
        <v>7</v>
      </c>
      <c r="AF2592" s="2">
        <v>0</v>
      </c>
      <c r="AG2592" s="2">
        <v>0</v>
      </c>
      <c r="AH2592" s="2">
        <v>0</v>
      </c>
      <c r="AI2592" s="2">
        <v>0</v>
      </c>
      <c r="AJ2592" s="2">
        <v>4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</row>
    <row r="2593" spans="1:46" x14ac:dyDescent="0.2">
      <c r="A2593" s="2">
        <v>1699812</v>
      </c>
      <c r="B2593" s="2">
        <v>892203</v>
      </c>
      <c r="C2593" s="7">
        <v>20.916706466059299</v>
      </c>
      <c r="D2593" s="7">
        <v>39.647517406073597</v>
      </c>
      <c r="E2593" s="19" t="s">
        <v>3183</v>
      </c>
      <c r="F2593" s="46">
        <f>INDEX(Δεδομένα!$P:$P,MATCH('2021'!E2593,Δεδομένα!$O:$O,0))</f>
        <v>82</v>
      </c>
      <c r="G2593" s="49" t="s">
        <v>3184</v>
      </c>
      <c r="H2593" s="51" t="str">
        <f>INDEX(Δεδομένα!B$1:B$51,MATCH('2021'!G2593,Δεδομένα!A$1:A$51,0))</f>
        <v>ΗΠΕΙΡΟΥ</v>
      </c>
      <c r="I2593" s="53">
        <f>INDEX(Δεδομένα!E$1:E$13,MATCH('2021'!H2593,Δεδομένα!D$1:D$13,0))</f>
        <v>5</v>
      </c>
      <c r="J2593" s="4">
        <v>44457</v>
      </c>
      <c r="K2593" s="3" t="s">
        <v>1200</v>
      </c>
      <c r="L2593" s="17" t="str">
        <f t="shared" si="180"/>
        <v>18/09/2021 13:42</v>
      </c>
      <c r="M2593" s="4">
        <v>44457</v>
      </c>
      <c r="N2593" s="3" t="s">
        <v>1200</v>
      </c>
      <c r="O2593" s="17" t="str">
        <f t="shared" si="181"/>
        <v>18/09/2021 13:42</v>
      </c>
      <c r="P2593" s="24">
        <f t="shared" si="182"/>
        <v>0</v>
      </c>
      <c r="Q2593" s="28">
        <v>0</v>
      </c>
      <c r="R2593" s="27">
        <f t="shared" si="183"/>
        <v>0</v>
      </c>
      <c r="S2593" s="3" t="s">
        <v>4</v>
      </c>
      <c r="T2593" s="3" t="s">
        <v>3187</v>
      </c>
      <c r="U2593" s="3" t="s">
        <v>123</v>
      </c>
      <c r="V2593" s="3" t="s">
        <v>3201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15</v>
      </c>
      <c r="AC2593" s="5">
        <v>0</v>
      </c>
      <c r="AD2593" s="5">
        <v>0</v>
      </c>
      <c r="AE2593" s="2">
        <v>10</v>
      </c>
      <c r="AF2593" s="2">
        <v>0</v>
      </c>
      <c r="AG2593" s="2">
        <v>0</v>
      </c>
      <c r="AH2593" s="2">
        <v>0</v>
      </c>
      <c r="AI2593" s="2">
        <v>0</v>
      </c>
      <c r="AJ2593" s="2">
        <v>4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</row>
    <row r="2594" spans="1:46" x14ac:dyDescent="0.2">
      <c r="A2594" s="2">
        <v>1699830</v>
      </c>
      <c r="B2594" s="2">
        <v>892766</v>
      </c>
      <c r="C2594" s="7">
        <v>20.8703435796901</v>
      </c>
      <c r="D2594" s="7">
        <v>39.548130033053198</v>
      </c>
      <c r="E2594" s="19" t="s">
        <v>3183</v>
      </c>
      <c r="F2594" s="46">
        <f>INDEX(Δεδομένα!$P:$P,MATCH('2021'!E2594,Δεδομένα!$O:$O,0))</f>
        <v>82</v>
      </c>
      <c r="G2594" s="49" t="s">
        <v>3184</v>
      </c>
      <c r="H2594" s="51" t="str">
        <f>INDEX(Δεδομένα!B$1:B$51,MATCH('2021'!G2594,Δεδομένα!A$1:A$51,0))</f>
        <v>ΗΠΕΙΡΟΥ</v>
      </c>
      <c r="I2594" s="53">
        <f>INDEX(Δεδομένα!E$1:E$13,MATCH('2021'!H2594,Δεδομένα!D$1:D$13,0))</f>
        <v>5</v>
      </c>
      <c r="J2594" s="4">
        <v>44459</v>
      </c>
      <c r="K2594" s="3" t="s">
        <v>223</v>
      </c>
      <c r="L2594" s="17" t="str">
        <f t="shared" si="180"/>
        <v>20/09/2021 12:20</v>
      </c>
      <c r="M2594" s="4">
        <v>44459</v>
      </c>
      <c r="N2594" s="3" t="s">
        <v>1016</v>
      </c>
      <c r="O2594" s="17" t="str">
        <f t="shared" si="181"/>
        <v>20/09/2021 14:25</v>
      </c>
      <c r="P2594" s="24">
        <f t="shared" si="182"/>
        <v>8.6805555554747116E-2</v>
      </c>
      <c r="Q2594" s="28">
        <v>0</v>
      </c>
      <c r="R2594" s="27">
        <f t="shared" si="183"/>
        <v>124.99999999883585</v>
      </c>
      <c r="S2594" s="3" t="s">
        <v>4</v>
      </c>
      <c r="T2594" s="3" t="s">
        <v>3198</v>
      </c>
      <c r="U2594" s="3" t="s">
        <v>4</v>
      </c>
      <c r="V2594" s="3" t="s">
        <v>3211</v>
      </c>
      <c r="W2594" s="5">
        <v>0</v>
      </c>
      <c r="X2594" s="5">
        <v>0</v>
      </c>
      <c r="Y2594" s="5">
        <v>0</v>
      </c>
      <c r="Z2594" s="5">
        <v>1.5</v>
      </c>
      <c r="AA2594" s="5">
        <v>0</v>
      </c>
      <c r="AB2594" s="5">
        <v>0</v>
      </c>
      <c r="AC2594" s="5">
        <v>0</v>
      </c>
      <c r="AD2594" s="5">
        <v>0</v>
      </c>
      <c r="AE2594" s="2">
        <v>6</v>
      </c>
      <c r="AF2594" s="2">
        <v>0</v>
      </c>
      <c r="AG2594" s="2">
        <v>0</v>
      </c>
      <c r="AH2594" s="2">
        <v>0</v>
      </c>
      <c r="AI2594" s="2">
        <v>0</v>
      </c>
      <c r="AJ2594" s="2">
        <v>3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</row>
    <row r="2595" spans="1:46" x14ac:dyDescent="0.2">
      <c r="A2595" s="2">
        <v>1699868</v>
      </c>
      <c r="B2595" s="2">
        <v>893309</v>
      </c>
      <c r="E2595" s="19" t="s">
        <v>3183</v>
      </c>
      <c r="F2595" s="46">
        <f>INDEX(Δεδομένα!$P:$P,MATCH('2021'!E2595,Δεδομένα!$O:$O,0))</f>
        <v>82</v>
      </c>
      <c r="G2595" s="49" t="s">
        <v>3184</v>
      </c>
      <c r="H2595" s="51" t="str">
        <f>INDEX(Δεδομένα!B$1:B$51,MATCH('2021'!G2595,Δεδομένα!A$1:A$51,0))</f>
        <v>ΗΠΕΙΡΟΥ</v>
      </c>
      <c r="I2595" s="53">
        <f>INDEX(Δεδομένα!E$1:E$13,MATCH('2021'!H2595,Δεδομένα!D$1:D$13,0))</f>
        <v>5</v>
      </c>
      <c r="J2595" s="4">
        <v>44461</v>
      </c>
      <c r="K2595" s="3" t="s">
        <v>42</v>
      </c>
      <c r="L2595" s="17" t="str">
        <f t="shared" si="180"/>
        <v>22/09/2021 14:30</v>
      </c>
      <c r="M2595" s="4">
        <v>44461</v>
      </c>
      <c r="N2595" s="3" t="s">
        <v>118</v>
      </c>
      <c r="O2595" s="17" t="str">
        <f t="shared" si="181"/>
        <v>22/09/2021 15:24</v>
      </c>
      <c r="P2595" s="24">
        <f t="shared" si="182"/>
        <v>3.7500000005820766E-2</v>
      </c>
      <c r="Q2595" s="28">
        <v>0</v>
      </c>
      <c r="R2595" s="27">
        <f t="shared" si="183"/>
        <v>54.000000008381903</v>
      </c>
      <c r="S2595" s="3" t="s">
        <v>4</v>
      </c>
      <c r="T2595" s="3" t="s">
        <v>3187</v>
      </c>
      <c r="U2595" s="3" t="s">
        <v>4</v>
      </c>
      <c r="V2595" s="3" t="s">
        <v>3212</v>
      </c>
      <c r="W2595" s="5">
        <v>0</v>
      </c>
      <c r="X2595" s="5">
        <v>0</v>
      </c>
      <c r="Y2595" s="5">
        <v>0</v>
      </c>
      <c r="Z2595" s="5">
        <v>200</v>
      </c>
      <c r="AA2595" s="5">
        <v>0</v>
      </c>
      <c r="AB2595" s="5">
        <v>0</v>
      </c>
      <c r="AC2595" s="5">
        <v>0</v>
      </c>
      <c r="AD2595" s="5">
        <v>0</v>
      </c>
      <c r="AE2595" s="2">
        <v>2</v>
      </c>
      <c r="AF2595" s="2">
        <v>0</v>
      </c>
      <c r="AG2595" s="2">
        <v>0</v>
      </c>
      <c r="AH2595" s="2">
        <v>0</v>
      </c>
      <c r="AI2595" s="2">
        <v>0</v>
      </c>
      <c r="AJ2595" s="2">
        <v>2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</row>
    <row r="2596" spans="1:46" x14ac:dyDescent="0.2">
      <c r="A2596" s="2">
        <v>1699789</v>
      </c>
      <c r="B2596" s="2">
        <v>894061</v>
      </c>
      <c r="C2596" s="7">
        <v>20.902752256159399</v>
      </c>
      <c r="D2596" s="7">
        <v>39.597219253902097</v>
      </c>
      <c r="E2596" s="19" t="s">
        <v>3183</v>
      </c>
      <c r="F2596" s="46">
        <f>INDEX(Δεδομένα!$P:$P,MATCH('2021'!E2596,Δεδομένα!$O:$O,0))</f>
        <v>82</v>
      </c>
      <c r="G2596" s="49" t="s">
        <v>3184</v>
      </c>
      <c r="H2596" s="51" t="str">
        <f>INDEX(Δεδομένα!B$1:B$51,MATCH('2021'!G2596,Δεδομένα!A$1:A$51,0))</f>
        <v>ΗΠΕΙΡΟΥ</v>
      </c>
      <c r="I2596" s="53">
        <f>INDEX(Δεδομένα!E$1:E$13,MATCH('2021'!H2596,Δεδομένα!D$1:D$13,0))</f>
        <v>5</v>
      </c>
      <c r="J2596" s="4">
        <v>44464</v>
      </c>
      <c r="K2596" s="3" t="s">
        <v>214</v>
      </c>
      <c r="L2596" s="17" t="str">
        <f t="shared" si="180"/>
        <v>25/09/2021 12:00</v>
      </c>
      <c r="M2596" s="4">
        <v>44464</v>
      </c>
      <c r="N2596" s="3" t="s">
        <v>214</v>
      </c>
      <c r="O2596" s="17" t="str">
        <f t="shared" si="181"/>
        <v>25/09/2021 12:00</v>
      </c>
      <c r="P2596" s="24">
        <f t="shared" si="182"/>
        <v>0</v>
      </c>
      <c r="Q2596" s="28">
        <v>0</v>
      </c>
      <c r="R2596" s="27">
        <f t="shared" si="183"/>
        <v>0</v>
      </c>
      <c r="S2596" s="3" t="s">
        <v>4</v>
      </c>
      <c r="T2596" s="3" t="s">
        <v>3187</v>
      </c>
      <c r="U2596" s="3" t="s">
        <v>3213</v>
      </c>
      <c r="V2596" s="3" t="s">
        <v>3214</v>
      </c>
      <c r="W2596" s="5">
        <v>0</v>
      </c>
      <c r="X2596" s="5">
        <v>0</v>
      </c>
      <c r="Y2596" s="5">
        <v>0</v>
      </c>
      <c r="Z2596" s="5">
        <v>4</v>
      </c>
      <c r="AA2596" s="5">
        <v>0</v>
      </c>
      <c r="AB2596" s="5">
        <v>0</v>
      </c>
      <c r="AC2596" s="5">
        <v>0</v>
      </c>
      <c r="AD2596" s="5">
        <v>0</v>
      </c>
      <c r="AE2596" s="2">
        <v>7</v>
      </c>
      <c r="AF2596" s="2">
        <v>0</v>
      </c>
      <c r="AG2596" s="2">
        <v>0</v>
      </c>
      <c r="AH2596" s="2">
        <v>0</v>
      </c>
      <c r="AI2596" s="2">
        <v>0</v>
      </c>
      <c r="AJ2596" s="2">
        <v>4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</row>
    <row r="2597" spans="1:46" x14ac:dyDescent="0.2">
      <c r="A2597" s="2">
        <v>1699807</v>
      </c>
      <c r="B2597" s="2">
        <v>894736</v>
      </c>
      <c r="C2597" s="7">
        <v>20.9044724842345</v>
      </c>
      <c r="D2597" s="7">
        <v>39.596327070871901</v>
      </c>
      <c r="E2597" s="19" t="s">
        <v>3183</v>
      </c>
      <c r="F2597" s="46">
        <f>INDEX(Δεδομένα!$P:$P,MATCH('2021'!E2597,Δεδομένα!$O:$O,0))</f>
        <v>82</v>
      </c>
      <c r="G2597" s="49" t="s">
        <v>3184</v>
      </c>
      <c r="H2597" s="51" t="str">
        <f>INDEX(Δεδομένα!B$1:B$51,MATCH('2021'!G2597,Δεδομένα!A$1:A$51,0))</f>
        <v>ΗΠΕΙΡΟΥ</v>
      </c>
      <c r="I2597" s="53">
        <f>INDEX(Δεδομένα!E$1:E$13,MATCH('2021'!H2597,Δεδομένα!D$1:D$13,0))</f>
        <v>5</v>
      </c>
      <c r="J2597" s="4">
        <v>44466</v>
      </c>
      <c r="K2597" s="3" t="s">
        <v>36</v>
      </c>
      <c r="L2597" s="17" t="str">
        <f t="shared" si="180"/>
        <v>27/09/2021 16:20</v>
      </c>
      <c r="M2597" s="4">
        <v>44466</v>
      </c>
      <c r="N2597" s="3" t="s">
        <v>36</v>
      </c>
      <c r="O2597" s="17" t="str">
        <f t="shared" si="181"/>
        <v>27/09/2021 16:20</v>
      </c>
      <c r="P2597" s="24">
        <f t="shared" si="182"/>
        <v>0</v>
      </c>
      <c r="Q2597" s="28">
        <v>0</v>
      </c>
      <c r="R2597" s="27">
        <f t="shared" si="183"/>
        <v>0</v>
      </c>
      <c r="S2597" s="3" t="s">
        <v>4</v>
      </c>
      <c r="T2597" s="3" t="s">
        <v>3187</v>
      </c>
      <c r="U2597" s="3" t="s">
        <v>3213</v>
      </c>
      <c r="V2597" s="3" t="s">
        <v>3199</v>
      </c>
      <c r="W2597" s="5">
        <v>0</v>
      </c>
      <c r="X2597" s="5">
        <v>0</v>
      </c>
      <c r="Y2597" s="5">
        <v>0</v>
      </c>
      <c r="Z2597" s="5">
        <v>6</v>
      </c>
      <c r="AA2597" s="5">
        <v>0</v>
      </c>
      <c r="AB2597" s="5">
        <v>0</v>
      </c>
      <c r="AC2597" s="5">
        <v>0</v>
      </c>
      <c r="AD2597" s="5">
        <v>0</v>
      </c>
      <c r="AE2597" s="2">
        <v>14</v>
      </c>
      <c r="AF2597" s="2">
        <v>0</v>
      </c>
      <c r="AG2597" s="2">
        <v>0</v>
      </c>
      <c r="AH2597" s="2">
        <v>0</v>
      </c>
      <c r="AI2597" s="2">
        <v>0</v>
      </c>
      <c r="AJ2597" s="2">
        <v>6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</row>
    <row r="2598" spans="1:46" x14ac:dyDescent="0.2">
      <c r="A2598" s="2">
        <v>1701275</v>
      </c>
      <c r="B2598" s="2">
        <v>895880</v>
      </c>
      <c r="C2598" s="7">
        <v>20.894644497940899</v>
      </c>
      <c r="D2598" s="7">
        <v>39.610587525381803</v>
      </c>
      <c r="E2598" s="19" t="s">
        <v>3183</v>
      </c>
      <c r="F2598" s="46">
        <f>INDEX(Δεδομένα!$P:$P,MATCH('2021'!E2598,Δεδομένα!$O:$O,0))</f>
        <v>82</v>
      </c>
      <c r="G2598" s="49" t="s">
        <v>3184</v>
      </c>
      <c r="H2598" s="51" t="str">
        <f>INDEX(Δεδομένα!B$1:B$51,MATCH('2021'!G2598,Δεδομένα!A$1:A$51,0))</f>
        <v>ΗΠΕΙΡΟΥ</v>
      </c>
      <c r="I2598" s="53">
        <f>INDEX(Δεδομένα!E$1:E$13,MATCH('2021'!H2598,Δεδομένα!D$1:D$13,0))</f>
        <v>5</v>
      </c>
      <c r="J2598" s="4">
        <v>44471</v>
      </c>
      <c r="K2598" s="3" t="s">
        <v>345</v>
      </c>
      <c r="L2598" s="17" t="str">
        <f t="shared" si="180"/>
        <v>02/10/2021 12:10</v>
      </c>
      <c r="M2598" s="4">
        <v>44471</v>
      </c>
      <c r="N2598" s="3" t="s">
        <v>81</v>
      </c>
      <c r="O2598" s="17" t="str">
        <f t="shared" si="181"/>
        <v>02/10/2021 14:07</v>
      </c>
      <c r="P2598" s="24">
        <f t="shared" si="182"/>
        <v>8.1249999995634425E-2</v>
      </c>
      <c r="Q2598" s="28">
        <v>0</v>
      </c>
      <c r="R2598" s="27">
        <f t="shared" si="183"/>
        <v>116.99999999371357</v>
      </c>
      <c r="S2598" s="3" t="s">
        <v>4</v>
      </c>
      <c r="T2598" s="3" t="s">
        <v>3187</v>
      </c>
      <c r="U2598" s="3" t="s">
        <v>4</v>
      </c>
      <c r="V2598" s="3" t="s">
        <v>3194</v>
      </c>
      <c r="W2598" s="5">
        <v>0</v>
      </c>
      <c r="X2598" s="5">
        <v>0</v>
      </c>
      <c r="Y2598" s="5">
        <v>0</v>
      </c>
      <c r="Z2598" s="5">
        <v>1</v>
      </c>
      <c r="AA2598" s="5">
        <v>0</v>
      </c>
      <c r="AB2598" s="5">
        <v>0</v>
      </c>
      <c r="AC2598" s="5">
        <v>0</v>
      </c>
      <c r="AD2598" s="5">
        <v>0</v>
      </c>
      <c r="AE2598" s="2">
        <v>2</v>
      </c>
      <c r="AF2598" s="2">
        <v>0</v>
      </c>
      <c r="AG2598" s="2">
        <v>0</v>
      </c>
      <c r="AH2598" s="2">
        <v>0</v>
      </c>
      <c r="AI2598" s="2">
        <v>0</v>
      </c>
      <c r="AJ2598" s="2">
        <v>1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</row>
    <row r="2599" spans="1:46" x14ac:dyDescent="0.2">
      <c r="A2599" s="2">
        <v>1713107</v>
      </c>
      <c r="B2599" s="2">
        <v>904977</v>
      </c>
      <c r="C2599" s="7">
        <v>20.914327858235101</v>
      </c>
      <c r="D2599" s="7">
        <v>39.644015019686599</v>
      </c>
      <c r="E2599" s="19" t="s">
        <v>3183</v>
      </c>
      <c r="F2599" s="46">
        <f>INDEX(Δεδομένα!$P:$P,MATCH('2021'!E2599,Δεδομένα!$O:$O,0))</f>
        <v>82</v>
      </c>
      <c r="G2599" s="49" t="s">
        <v>3184</v>
      </c>
      <c r="H2599" s="51" t="str">
        <f>INDEX(Δεδομένα!B$1:B$51,MATCH('2021'!G2599,Δεδομένα!A$1:A$51,0))</f>
        <v>ΗΠΕΙΡΟΥ</v>
      </c>
      <c r="I2599" s="53">
        <f>INDEX(Δεδομένα!E$1:E$13,MATCH('2021'!H2599,Δεδομένα!D$1:D$13,0))</f>
        <v>5</v>
      </c>
      <c r="J2599" s="4">
        <v>44497</v>
      </c>
      <c r="K2599" s="3" t="s">
        <v>23</v>
      </c>
      <c r="L2599" s="17" t="str">
        <f t="shared" si="180"/>
        <v>28/10/2021 19:35</v>
      </c>
      <c r="M2599" s="4">
        <v>44497</v>
      </c>
      <c r="N2599" s="3" t="s">
        <v>524</v>
      </c>
      <c r="O2599" s="17" t="str">
        <f t="shared" si="181"/>
        <v>28/10/2021 20:40</v>
      </c>
      <c r="P2599" s="24">
        <f t="shared" si="182"/>
        <v>4.5138888890505768E-2</v>
      </c>
      <c r="Q2599" s="28">
        <v>0</v>
      </c>
      <c r="R2599" s="27">
        <f t="shared" si="183"/>
        <v>65.000000002328306</v>
      </c>
      <c r="S2599" s="3" t="s">
        <v>4</v>
      </c>
      <c r="T2599" s="3" t="s">
        <v>3187</v>
      </c>
      <c r="U2599" s="3" t="s">
        <v>123</v>
      </c>
      <c r="V2599" s="3" t="s">
        <v>3201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10</v>
      </c>
      <c r="AD2599" s="5">
        <v>0</v>
      </c>
      <c r="AE2599" s="2">
        <v>7</v>
      </c>
      <c r="AF2599" s="2">
        <v>0</v>
      </c>
      <c r="AG2599" s="2">
        <v>0</v>
      </c>
      <c r="AH2599" s="2">
        <v>0</v>
      </c>
      <c r="AI2599" s="2">
        <v>0</v>
      </c>
      <c r="AJ2599" s="2">
        <v>3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</row>
    <row r="2600" spans="1:46" x14ac:dyDescent="0.2">
      <c r="A2600" s="2">
        <v>1675194</v>
      </c>
      <c r="B2600" s="2">
        <v>864645</v>
      </c>
      <c r="C2600" s="7">
        <v>21.195915303019699</v>
      </c>
      <c r="D2600" s="7">
        <v>39.761695363995997</v>
      </c>
      <c r="E2600" s="19" t="s">
        <v>3215</v>
      </c>
      <c r="F2600" s="46">
        <f>INDEX(Δεδομένα!$P:$P,MATCH('2021'!E2600,Δεδομένα!$O:$O,0))</f>
        <v>83</v>
      </c>
      <c r="G2600" s="49" t="s">
        <v>3184</v>
      </c>
      <c r="H2600" s="51" t="str">
        <f>INDEX(Δεδομένα!B$1:B$51,MATCH('2021'!G2600,Δεδομένα!A$1:A$51,0))</f>
        <v>ΗΠΕΙΡΟΥ</v>
      </c>
      <c r="I2600" s="53">
        <f>INDEX(Δεδομένα!E$1:E$13,MATCH('2021'!H2600,Δεδομένα!D$1:D$13,0))</f>
        <v>5</v>
      </c>
      <c r="J2600" s="4">
        <v>44371</v>
      </c>
      <c r="K2600" s="3" t="s">
        <v>150</v>
      </c>
      <c r="L2600" s="17" t="str">
        <f t="shared" si="180"/>
        <v>24/06/2021 19:00</v>
      </c>
      <c r="M2600" s="4">
        <v>44371</v>
      </c>
      <c r="N2600" s="3" t="s">
        <v>3132</v>
      </c>
      <c r="O2600" s="17" t="str">
        <f t="shared" si="181"/>
        <v>24/06/2021 21:46</v>
      </c>
      <c r="P2600" s="24">
        <f t="shared" si="182"/>
        <v>0.11527777778246673</v>
      </c>
      <c r="Q2600" s="28">
        <v>0</v>
      </c>
      <c r="R2600" s="27">
        <f t="shared" si="183"/>
        <v>166.00000000675209</v>
      </c>
      <c r="S2600" s="3" t="s">
        <v>4</v>
      </c>
      <c r="T2600" s="3" t="s">
        <v>3185</v>
      </c>
      <c r="U2600" s="3" t="s">
        <v>3216</v>
      </c>
      <c r="V2600" s="3" t="s">
        <v>3217</v>
      </c>
      <c r="W2600" s="5">
        <v>0</v>
      </c>
      <c r="X2600" s="5">
        <v>0.02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2">
        <v>2</v>
      </c>
      <c r="AF2600" s="2">
        <v>0</v>
      </c>
      <c r="AG2600" s="2">
        <v>0</v>
      </c>
      <c r="AH2600" s="2">
        <v>0</v>
      </c>
      <c r="AI2600" s="2">
        <v>0</v>
      </c>
      <c r="AJ2600" s="2">
        <v>1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</row>
    <row r="2601" spans="1:46" x14ac:dyDescent="0.2">
      <c r="A2601" s="2">
        <v>1660324</v>
      </c>
      <c r="B2601" s="2">
        <v>848956</v>
      </c>
      <c r="C2601" s="7">
        <v>21.038024686330001</v>
      </c>
      <c r="D2601" s="7">
        <v>39.938439273986802</v>
      </c>
      <c r="E2601" s="19" t="s">
        <v>3218</v>
      </c>
      <c r="F2601" s="46">
        <f>INDEX(Δεδομένα!$P:$P,MATCH('2021'!E2601,Δεδομένα!$O:$O,0))</f>
        <v>84</v>
      </c>
      <c r="G2601" s="49" t="s">
        <v>3184</v>
      </c>
      <c r="H2601" s="51" t="str">
        <f>INDEX(Δεδομένα!B$1:B$51,MATCH('2021'!G2601,Δεδομένα!A$1:A$51,0))</f>
        <v>ΗΠΕΙΡΟΥ</v>
      </c>
      <c r="I2601" s="53">
        <f>INDEX(Δεδομένα!E$1:E$13,MATCH('2021'!H2601,Δεδομένα!D$1:D$13,0))</f>
        <v>5</v>
      </c>
      <c r="J2601" s="4">
        <v>44314</v>
      </c>
      <c r="K2601" s="3" t="s">
        <v>1687</v>
      </c>
      <c r="L2601" s="17" t="str">
        <f t="shared" si="180"/>
        <v>28/04/2021 14:03</v>
      </c>
      <c r="M2601" s="4">
        <v>44314</v>
      </c>
      <c r="N2601" s="3" t="s">
        <v>2410</v>
      </c>
      <c r="O2601" s="17" t="str">
        <f t="shared" si="181"/>
        <v>28/04/2021 16:53</v>
      </c>
      <c r="P2601" s="24">
        <f t="shared" si="182"/>
        <v>0.11805555555474712</v>
      </c>
      <c r="Q2601" s="28">
        <v>0</v>
      </c>
      <c r="R2601" s="27">
        <f t="shared" si="183"/>
        <v>169.99999999883585</v>
      </c>
      <c r="S2601" s="3" t="s">
        <v>4</v>
      </c>
      <c r="T2601" s="3" t="s">
        <v>3219</v>
      </c>
      <c r="U2601" s="3" t="s">
        <v>3220</v>
      </c>
      <c r="V2601" s="3" t="s">
        <v>3221</v>
      </c>
      <c r="W2601" s="5">
        <v>0</v>
      </c>
      <c r="X2601" s="5">
        <v>0.1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2">
        <v>3</v>
      </c>
      <c r="AF2601" s="2">
        <v>0</v>
      </c>
      <c r="AG2601" s="2">
        <v>0</v>
      </c>
      <c r="AH2601" s="2">
        <v>0</v>
      </c>
      <c r="AI2601" s="2">
        <v>0</v>
      </c>
      <c r="AJ2601" s="2">
        <v>1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 t="s">
        <v>4</v>
      </c>
      <c r="AT2601" s="2" t="s">
        <v>4</v>
      </c>
    </row>
    <row r="2602" spans="1:46" x14ac:dyDescent="0.2">
      <c r="A2602" s="2">
        <v>1690167</v>
      </c>
      <c r="B2602" s="2">
        <v>879820</v>
      </c>
      <c r="C2602" s="7">
        <v>20.834081928461799</v>
      </c>
      <c r="D2602" s="7">
        <v>39.7650103052841</v>
      </c>
      <c r="E2602" s="19" t="s">
        <v>3218</v>
      </c>
      <c r="F2602" s="46">
        <f>INDEX(Δεδομένα!$P:$P,MATCH('2021'!E2602,Δεδομένα!$O:$O,0))</f>
        <v>84</v>
      </c>
      <c r="G2602" s="49" t="s">
        <v>3184</v>
      </c>
      <c r="H2602" s="51" t="str">
        <f>INDEX(Δεδομένα!B$1:B$51,MATCH('2021'!G2602,Δεδομένα!A$1:A$51,0))</f>
        <v>ΗΠΕΙΡΟΥ</v>
      </c>
      <c r="I2602" s="53">
        <f>INDEX(Δεδομένα!E$1:E$13,MATCH('2021'!H2602,Δεδομένα!D$1:D$13,0))</f>
        <v>5</v>
      </c>
      <c r="J2602" s="4">
        <v>44414</v>
      </c>
      <c r="K2602" s="3" t="s">
        <v>797</v>
      </c>
      <c r="L2602" s="17" t="str">
        <f t="shared" si="180"/>
        <v>06/08/2021 21:15</v>
      </c>
      <c r="M2602" s="4">
        <v>44423</v>
      </c>
      <c r="N2602" s="3" t="s">
        <v>519</v>
      </c>
      <c r="O2602" s="17" t="str">
        <f t="shared" si="181"/>
        <v>15/08/2021 08:30</v>
      </c>
      <c r="P2602" s="29">
        <f t="shared" si="182"/>
        <v>8.46875</v>
      </c>
      <c r="Q2602" s="30">
        <f>8*24</f>
        <v>192</v>
      </c>
      <c r="R2602" s="27">
        <f t="shared" si="183"/>
        <v>12195</v>
      </c>
      <c r="S2602" s="3" t="s">
        <v>4</v>
      </c>
      <c r="T2602" s="3" t="s">
        <v>3219</v>
      </c>
      <c r="U2602" s="3" t="s">
        <v>123</v>
      </c>
      <c r="V2602" s="3" t="s">
        <v>3222</v>
      </c>
      <c r="W2602" s="5">
        <v>0</v>
      </c>
      <c r="X2602" s="5">
        <v>90</v>
      </c>
      <c r="Y2602" s="5">
        <v>0</v>
      </c>
      <c r="Z2602" s="5">
        <v>380</v>
      </c>
      <c r="AA2602" s="5">
        <v>0</v>
      </c>
      <c r="AB2602" s="5">
        <v>0</v>
      </c>
      <c r="AC2602" s="5">
        <v>0</v>
      </c>
      <c r="AD2602" s="5">
        <v>0</v>
      </c>
      <c r="AE2602" s="2">
        <v>56</v>
      </c>
      <c r="AF2602" s="2">
        <v>0</v>
      </c>
      <c r="AG2602" s="2">
        <v>0</v>
      </c>
      <c r="AH2602" s="2">
        <v>0</v>
      </c>
      <c r="AI2602" s="2">
        <v>0</v>
      </c>
      <c r="AJ2602" s="2">
        <v>15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</row>
    <row r="2603" spans="1:46" x14ac:dyDescent="0.2">
      <c r="A2603" s="2">
        <v>1706239</v>
      </c>
      <c r="B2603" s="2">
        <v>896775</v>
      </c>
      <c r="C2603" s="7">
        <v>21.011296636643099</v>
      </c>
      <c r="D2603" s="7">
        <v>39.931138207983302</v>
      </c>
      <c r="E2603" s="19" t="s">
        <v>3218</v>
      </c>
      <c r="F2603" s="46">
        <f>INDEX(Δεδομένα!$P:$P,MATCH('2021'!E2603,Δεδομένα!$O:$O,0))</f>
        <v>84</v>
      </c>
      <c r="G2603" s="49" t="s">
        <v>3184</v>
      </c>
      <c r="H2603" s="51" t="str">
        <f>INDEX(Δεδομένα!B$1:B$51,MATCH('2021'!G2603,Δεδομένα!A$1:A$51,0))</f>
        <v>ΗΠΕΙΡΟΥ</v>
      </c>
      <c r="I2603" s="53">
        <f>INDEX(Δεδομένα!E$1:E$13,MATCH('2021'!H2603,Δεδομένα!D$1:D$13,0))</f>
        <v>5</v>
      </c>
      <c r="J2603" s="4">
        <v>44471</v>
      </c>
      <c r="K2603" s="3" t="s">
        <v>345</v>
      </c>
      <c r="L2603" s="17" t="str">
        <f t="shared" si="180"/>
        <v>02/10/2021 12:10</v>
      </c>
      <c r="M2603" s="4">
        <v>44475</v>
      </c>
      <c r="N2603" s="3" t="s">
        <v>1151</v>
      </c>
      <c r="O2603" s="17" t="str">
        <f t="shared" si="181"/>
        <v>06/10/2021 19:21</v>
      </c>
      <c r="P2603" s="29">
        <f t="shared" si="182"/>
        <v>4.2993055555562023</v>
      </c>
      <c r="Q2603" s="30">
        <f>4*24</f>
        <v>96</v>
      </c>
      <c r="R2603" s="27">
        <f t="shared" si="183"/>
        <v>6191.0000000009313</v>
      </c>
      <c r="S2603" s="3" t="s">
        <v>4</v>
      </c>
      <c r="T2603" s="3" t="s">
        <v>3219</v>
      </c>
      <c r="U2603" s="3" t="s">
        <v>3220</v>
      </c>
      <c r="V2603" s="3" t="s">
        <v>3220</v>
      </c>
      <c r="W2603" s="5">
        <v>2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2">
        <v>8</v>
      </c>
      <c r="AF2603" s="2">
        <v>4</v>
      </c>
      <c r="AG2603" s="2">
        <v>0</v>
      </c>
      <c r="AH2603" s="2">
        <v>0</v>
      </c>
      <c r="AI2603" s="2">
        <v>0</v>
      </c>
      <c r="AJ2603" s="2">
        <v>7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</row>
    <row r="2604" spans="1:46" x14ac:dyDescent="0.2">
      <c r="A2604" s="2">
        <v>1655122</v>
      </c>
      <c r="B2604" s="2">
        <v>842690</v>
      </c>
      <c r="C2604" s="7">
        <v>20.866114921616798</v>
      </c>
      <c r="D2604" s="7">
        <v>39.688531979066497</v>
      </c>
      <c r="E2604" s="19" t="s">
        <v>3223</v>
      </c>
      <c r="F2604" s="46">
        <f>INDEX(Δεδομένα!$P:$P,MATCH('2021'!E2604,Δεδομένα!$O:$O,0))</f>
        <v>85</v>
      </c>
      <c r="G2604" s="49" t="s">
        <v>3184</v>
      </c>
      <c r="H2604" s="51" t="str">
        <f>INDEX(Δεδομένα!B$1:B$51,MATCH('2021'!G2604,Δεδομένα!A$1:A$51,0))</f>
        <v>ΗΠΕΙΡΟΥ</v>
      </c>
      <c r="I2604" s="53">
        <f>INDEX(Δεδομένα!E$1:E$13,MATCH('2021'!H2604,Δεδομένα!D$1:D$13,0))</f>
        <v>5</v>
      </c>
      <c r="J2604" s="4">
        <v>44289</v>
      </c>
      <c r="K2604" s="3" t="s">
        <v>256</v>
      </c>
      <c r="L2604" s="17" t="str">
        <f t="shared" si="180"/>
        <v>03/04/2021 20:15</v>
      </c>
      <c r="M2604" s="4">
        <v>44289</v>
      </c>
      <c r="N2604" s="3" t="s">
        <v>1238</v>
      </c>
      <c r="O2604" s="17" t="str">
        <f t="shared" si="181"/>
        <v>03/04/2021 21:05</v>
      </c>
      <c r="P2604" s="24">
        <f t="shared" si="182"/>
        <v>3.4722222218988463E-2</v>
      </c>
      <c r="Q2604" s="28">
        <v>0</v>
      </c>
      <c r="R2604" s="27">
        <f t="shared" si="183"/>
        <v>49.999999995343387</v>
      </c>
      <c r="S2604" s="3" t="s">
        <v>4</v>
      </c>
      <c r="T2604" s="3" t="s">
        <v>3187</v>
      </c>
      <c r="U2604" s="3" t="s">
        <v>4</v>
      </c>
      <c r="V2604" s="3" t="s">
        <v>3224</v>
      </c>
      <c r="W2604" s="5">
        <v>0</v>
      </c>
      <c r="X2604" s="5">
        <v>0</v>
      </c>
      <c r="Y2604" s="5">
        <v>0</v>
      </c>
      <c r="Z2604" s="5">
        <v>0</v>
      </c>
      <c r="AA2604" s="5">
        <v>0.4</v>
      </c>
      <c r="AB2604" s="5">
        <v>0</v>
      </c>
      <c r="AC2604" s="5">
        <v>0</v>
      </c>
      <c r="AD2604" s="5">
        <v>0</v>
      </c>
      <c r="AE2604" s="2">
        <v>2</v>
      </c>
      <c r="AF2604" s="2">
        <v>0</v>
      </c>
      <c r="AG2604" s="2">
        <v>0</v>
      </c>
      <c r="AH2604" s="2">
        <v>0</v>
      </c>
      <c r="AI2604" s="2">
        <v>0</v>
      </c>
      <c r="AJ2604" s="2">
        <v>1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 t="s">
        <v>4</v>
      </c>
      <c r="AT2604" s="2" t="s">
        <v>4</v>
      </c>
    </row>
    <row r="2605" spans="1:46" x14ac:dyDescent="0.2">
      <c r="A2605" s="2">
        <v>1661729</v>
      </c>
      <c r="B2605" s="2">
        <v>846196</v>
      </c>
      <c r="C2605" s="7">
        <v>20.816793156046899</v>
      </c>
      <c r="D2605" s="7">
        <v>39.7225955394753</v>
      </c>
      <c r="E2605" s="19" t="s">
        <v>3223</v>
      </c>
      <c r="F2605" s="46">
        <f>INDEX(Δεδομένα!$P:$P,MATCH('2021'!E2605,Δεδομένα!$O:$O,0))</f>
        <v>85</v>
      </c>
      <c r="G2605" s="49" t="s">
        <v>3184</v>
      </c>
      <c r="H2605" s="51" t="str">
        <f>INDEX(Δεδομένα!B$1:B$51,MATCH('2021'!G2605,Δεδομένα!A$1:A$51,0))</f>
        <v>ΗΠΕΙΡΟΥ</v>
      </c>
      <c r="I2605" s="53">
        <f>INDEX(Δεδομένα!E$1:E$13,MATCH('2021'!H2605,Δεδομένα!D$1:D$13,0))</f>
        <v>5</v>
      </c>
      <c r="J2605" s="4">
        <v>44302</v>
      </c>
      <c r="K2605" s="3" t="s">
        <v>992</v>
      </c>
      <c r="L2605" s="17" t="str">
        <f t="shared" si="180"/>
        <v>16/04/2021 14:27</v>
      </c>
      <c r="M2605" s="4">
        <v>44302</v>
      </c>
      <c r="N2605" s="3" t="s">
        <v>362</v>
      </c>
      <c r="O2605" s="17" t="str">
        <f t="shared" si="181"/>
        <v>16/04/2021 15:20</v>
      </c>
      <c r="P2605" s="24">
        <f t="shared" si="182"/>
        <v>3.680555555911269E-2</v>
      </c>
      <c r="Q2605" s="28">
        <v>0</v>
      </c>
      <c r="R2605" s="27">
        <f t="shared" si="183"/>
        <v>53.000000005122274</v>
      </c>
      <c r="S2605" s="3" t="s">
        <v>4</v>
      </c>
      <c r="T2605" s="3" t="s">
        <v>3187</v>
      </c>
      <c r="U2605" s="3" t="s">
        <v>4</v>
      </c>
      <c r="V2605" s="3" t="s">
        <v>3225</v>
      </c>
      <c r="W2605" s="5">
        <v>0</v>
      </c>
      <c r="X2605" s="5">
        <v>0</v>
      </c>
      <c r="Y2605" s="5">
        <v>0</v>
      </c>
      <c r="Z2605" s="5">
        <v>0.2</v>
      </c>
      <c r="AA2605" s="5">
        <v>0</v>
      </c>
      <c r="AB2605" s="5">
        <v>0</v>
      </c>
      <c r="AC2605" s="5">
        <v>0</v>
      </c>
      <c r="AD2605" s="5">
        <v>0</v>
      </c>
      <c r="AE2605" s="2">
        <v>2</v>
      </c>
      <c r="AF2605" s="2">
        <v>0</v>
      </c>
      <c r="AG2605" s="2">
        <v>0</v>
      </c>
      <c r="AH2605" s="2">
        <v>0</v>
      </c>
      <c r="AI2605" s="2">
        <v>0</v>
      </c>
      <c r="AJ2605" s="2">
        <v>1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 t="s">
        <v>4</v>
      </c>
      <c r="AT2605" s="2" t="s">
        <v>4</v>
      </c>
    </row>
    <row r="2606" spans="1:46" x14ac:dyDescent="0.2">
      <c r="A2606" s="2">
        <v>1665949</v>
      </c>
      <c r="B2606" s="2">
        <v>857985</v>
      </c>
      <c r="C2606" s="7">
        <v>20.801565379899898</v>
      </c>
      <c r="D2606" s="7">
        <v>39.710331355315901</v>
      </c>
      <c r="E2606" s="19" t="s">
        <v>3223</v>
      </c>
      <c r="F2606" s="46">
        <f>INDEX(Δεδομένα!$P:$P,MATCH('2021'!E2606,Δεδομένα!$O:$O,0))</f>
        <v>85</v>
      </c>
      <c r="G2606" s="49" t="s">
        <v>3184</v>
      </c>
      <c r="H2606" s="51" t="str">
        <f>INDEX(Δεδομένα!B$1:B$51,MATCH('2021'!G2606,Δεδομένα!A$1:A$51,0))</f>
        <v>ΗΠΕΙΡΟΥ</v>
      </c>
      <c r="I2606" s="53">
        <f>INDEX(Δεδομένα!E$1:E$13,MATCH('2021'!H2606,Δεδομένα!D$1:D$13,0))</f>
        <v>5</v>
      </c>
      <c r="J2606" s="4">
        <v>44348</v>
      </c>
      <c r="K2606" s="3" t="s">
        <v>725</v>
      </c>
      <c r="L2606" s="17" t="str">
        <f t="shared" si="180"/>
        <v>01/06/2021 17:16</v>
      </c>
      <c r="M2606" s="4">
        <v>44348</v>
      </c>
      <c r="N2606" s="3" t="s">
        <v>564</v>
      </c>
      <c r="O2606" s="17" t="str">
        <f t="shared" si="181"/>
        <v>01/06/2021 17:52</v>
      </c>
      <c r="P2606" s="24">
        <f t="shared" si="182"/>
        <v>2.4999999994179234E-2</v>
      </c>
      <c r="Q2606" s="28">
        <v>0</v>
      </c>
      <c r="R2606" s="27">
        <f t="shared" si="183"/>
        <v>35.999999991618097</v>
      </c>
      <c r="S2606" s="3" t="s">
        <v>4</v>
      </c>
      <c r="T2606" s="3" t="s">
        <v>3187</v>
      </c>
      <c r="U2606" s="3" t="s">
        <v>4</v>
      </c>
      <c r="V2606" s="3" t="s">
        <v>3226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3</v>
      </c>
      <c r="AD2606" s="5">
        <v>0</v>
      </c>
      <c r="AE2606" s="2">
        <v>4</v>
      </c>
      <c r="AF2606" s="2">
        <v>0</v>
      </c>
      <c r="AG2606" s="2">
        <v>0</v>
      </c>
      <c r="AH2606" s="2">
        <v>0</v>
      </c>
      <c r="AI2606" s="2">
        <v>0</v>
      </c>
      <c r="AJ2606" s="2">
        <v>2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 t="s">
        <v>4</v>
      </c>
      <c r="AT2606" s="2" t="s">
        <v>4</v>
      </c>
    </row>
    <row r="2607" spans="1:46" x14ac:dyDescent="0.2">
      <c r="A2607" s="2">
        <v>1667789</v>
      </c>
      <c r="B2607" s="2">
        <v>859947</v>
      </c>
      <c r="C2607" s="7">
        <v>20.939234898780601</v>
      </c>
      <c r="D2607" s="7">
        <v>39.696952359821303</v>
      </c>
      <c r="E2607" s="19" t="s">
        <v>3223</v>
      </c>
      <c r="F2607" s="46">
        <f>INDEX(Δεδομένα!$P:$P,MATCH('2021'!E2607,Δεδομένα!$O:$O,0))</f>
        <v>85</v>
      </c>
      <c r="G2607" s="49" t="s">
        <v>3184</v>
      </c>
      <c r="H2607" s="51" t="str">
        <f>INDEX(Δεδομένα!B$1:B$51,MATCH('2021'!G2607,Δεδομένα!A$1:A$51,0))</f>
        <v>ΗΠΕΙΡΟΥ</v>
      </c>
      <c r="I2607" s="53">
        <f>INDEX(Δεδομένα!E$1:E$13,MATCH('2021'!H2607,Δεδομένα!D$1:D$13,0))</f>
        <v>5</v>
      </c>
      <c r="J2607" s="4">
        <v>44355</v>
      </c>
      <c r="K2607" s="3" t="s">
        <v>17</v>
      </c>
      <c r="L2607" s="17" t="str">
        <f t="shared" si="180"/>
        <v>08/06/2021 18:00</v>
      </c>
      <c r="M2607" s="4">
        <v>44356</v>
      </c>
      <c r="N2607" s="3" t="s">
        <v>3227</v>
      </c>
      <c r="O2607" s="17" t="str">
        <f t="shared" si="181"/>
        <v>09/06/2021 00:10</v>
      </c>
      <c r="P2607" s="24">
        <f t="shared" si="182"/>
        <v>0.25694444444525288</v>
      </c>
      <c r="Q2607" s="28">
        <v>0</v>
      </c>
      <c r="R2607" s="27">
        <f t="shared" si="183"/>
        <v>370.00000000116415</v>
      </c>
      <c r="S2607" s="3" t="s">
        <v>4</v>
      </c>
      <c r="T2607" s="3" t="s">
        <v>3187</v>
      </c>
      <c r="U2607" s="3" t="s">
        <v>4</v>
      </c>
      <c r="V2607" s="3" t="s">
        <v>3228</v>
      </c>
      <c r="W2607" s="5">
        <v>0</v>
      </c>
      <c r="X2607" s="5">
        <v>0.5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2">
        <v>8</v>
      </c>
      <c r="AF2607" s="2">
        <v>0</v>
      </c>
      <c r="AG2607" s="2">
        <v>0</v>
      </c>
      <c r="AH2607" s="2">
        <v>0</v>
      </c>
      <c r="AI2607" s="2">
        <v>0</v>
      </c>
      <c r="AJ2607" s="2">
        <v>2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 t="s">
        <v>4</v>
      </c>
      <c r="AT2607" s="2" t="s">
        <v>4</v>
      </c>
    </row>
    <row r="2608" spans="1:46" x14ac:dyDescent="0.2">
      <c r="A2608" s="2">
        <v>1668220</v>
      </c>
      <c r="B2608" s="2">
        <v>860305</v>
      </c>
      <c r="C2608" s="7">
        <v>20.945914726539801</v>
      </c>
      <c r="D2608" s="7">
        <v>39.691664831019303</v>
      </c>
      <c r="E2608" s="19" t="s">
        <v>3223</v>
      </c>
      <c r="F2608" s="46">
        <f>INDEX(Δεδομένα!$P:$P,MATCH('2021'!E2608,Δεδομένα!$O:$O,0))</f>
        <v>85</v>
      </c>
      <c r="G2608" s="49" t="s">
        <v>3184</v>
      </c>
      <c r="H2608" s="51" t="str">
        <f>INDEX(Δεδομένα!B$1:B$51,MATCH('2021'!G2608,Δεδομένα!A$1:A$51,0))</f>
        <v>ΗΠΕΙΡΟΥ</v>
      </c>
      <c r="I2608" s="53">
        <f>INDEX(Δεδομένα!E$1:E$13,MATCH('2021'!H2608,Δεδομένα!D$1:D$13,0))</f>
        <v>5</v>
      </c>
      <c r="J2608" s="4">
        <v>44356</v>
      </c>
      <c r="K2608" s="3" t="s">
        <v>996</v>
      </c>
      <c r="L2608" s="17" t="str">
        <f t="shared" si="180"/>
        <v>09/06/2021 20:51</v>
      </c>
      <c r="M2608" s="4">
        <v>44357</v>
      </c>
      <c r="N2608" s="3" t="s">
        <v>3229</v>
      </c>
      <c r="O2608" s="17" t="str">
        <f t="shared" si="181"/>
        <v>10/06/2021 00:13</v>
      </c>
      <c r="P2608" s="24">
        <f t="shared" si="182"/>
        <v>0.14027777777664596</v>
      </c>
      <c r="Q2608" s="28">
        <v>0</v>
      </c>
      <c r="R2608" s="27">
        <f t="shared" si="183"/>
        <v>201.99999999837019</v>
      </c>
      <c r="S2608" s="3" t="s">
        <v>4</v>
      </c>
      <c r="T2608" s="3" t="s">
        <v>3187</v>
      </c>
      <c r="U2608" s="3" t="s">
        <v>4</v>
      </c>
      <c r="V2608" s="3" t="s">
        <v>3230</v>
      </c>
      <c r="W2608" s="5">
        <v>0</v>
      </c>
      <c r="X2608" s="5">
        <v>0.04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2">
        <v>10</v>
      </c>
      <c r="AF2608" s="2">
        <v>0</v>
      </c>
      <c r="AG2608" s="2">
        <v>0</v>
      </c>
      <c r="AH2608" s="2">
        <v>0</v>
      </c>
      <c r="AI2608" s="2">
        <v>0</v>
      </c>
      <c r="AJ2608" s="2">
        <v>2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 t="s">
        <v>4</v>
      </c>
      <c r="AT2608" s="2" t="s">
        <v>4</v>
      </c>
    </row>
    <row r="2609" spans="1:46" x14ac:dyDescent="0.2">
      <c r="A2609" s="2">
        <v>1675159</v>
      </c>
      <c r="B2609" s="2">
        <v>867405</v>
      </c>
      <c r="C2609" s="7">
        <v>20.870907591190999</v>
      </c>
      <c r="D2609" s="7">
        <v>39.692816095034601</v>
      </c>
      <c r="E2609" s="19" t="s">
        <v>3223</v>
      </c>
      <c r="F2609" s="46">
        <f>INDEX(Δεδομένα!$P:$P,MATCH('2021'!E2609,Δεδομένα!$O:$O,0))</f>
        <v>85</v>
      </c>
      <c r="G2609" s="49" t="s">
        <v>3184</v>
      </c>
      <c r="H2609" s="51" t="str">
        <f>INDEX(Δεδομένα!B$1:B$51,MATCH('2021'!G2609,Δεδομένα!A$1:A$51,0))</f>
        <v>ΗΠΕΙΡΟΥ</v>
      </c>
      <c r="I2609" s="53">
        <f>INDEX(Δεδομένα!E$1:E$13,MATCH('2021'!H2609,Δεδομένα!D$1:D$13,0))</f>
        <v>5</v>
      </c>
      <c r="J2609" s="4">
        <v>44379</v>
      </c>
      <c r="K2609" s="3" t="s">
        <v>458</v>
      </c>
      <c r="L2609" s="17" t="str">
        <f t="shared" si="180"/>
        <v>02/07/2021 19:50</v>
      </c>
      <c r="M2609" s="4">
        <v>44380</v>
      </c>
      <c r="N2609" s="3" t="s">
        <v>290</v>
      </c>
      <c r="O2609" s="17" t="str">
        <f t="shared" si="181"/>
        <v>03/07/2021 12:24</v>
      </c>
      <c r="P2609" s="24">
        <f t="shared" si="182"/>
        <v>0.69027777777955635</v>
      </c>
      <c r="Q2609" s="28">
        <v>0</v>
      </c>
      <c r="R2609" s="27">
        <f t="shared" si="183"/>
        <v>994.00000000256114</v>
      </c>
      <c r="S2609" s="3" t="s">
        <v>4</v>
      </c>
      <c r="T2609" s="3" t="s">
        <v>3187</v>
      </c>
      <c r="U2609" s="3" t="s">
        <v>4</v>
      </c>
      <c r="V2609" s="3" t="s">
        <v>3224</v>
      </c>
      <c r="W2609" s="5">
        <v>0</v>
      </c>
      <c r="X2609" s="5">
        <v>5</v>
      </c>
      <c r="Y2609" s="5">
        <v>0</v>
      </c>
      <c r="Z2609" s="5">
        <v>25</v>
      </c>
      <c r="AA2609" s="5">
        <v>0</v>
      </c>
      <c r="AB2609" s="5">
        <v>0</v>
      </c>
      <c r="AC2609" s="5">
        <v>0</v>
      </c>
      <c r="AD2609" s="5">
        <v>0</v>
      </c>
      <c r="AE2609" s="2">
        <v>35</v>
      </c>
      <c r="AF2609" s="2">
        <v>0</v>
      </c>
      <c r="AG2609" s="2">
        <v>0</v>
      </c>
      <c r="AH2609" s="2">
        <v>0</v>
      </c>
      <c r="AI2609" s="2">
        <v>4</v>
      </c>
      <c r="AJ2609" s="2">
        <v>10</v>
      </c>
      <c r="AK2609" s="2">
        <v>0</v>
      </c>
      <c r="AL2609" s="2">
        <v>0</v>
      </c>
      <c r="AM2609" s="2">
        <v>0</v>
      </c>
      <c r="AN2609" s="2">
        <v>1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</row>
    <row r="2610" spans="1:46" x14ac:dyDescent="0.2">
      <c r="A2610" s="2">
        <v>1675171</v>
      </c>
      <c r="B2610" s="2">
        <v>868239</v>
      </c>
      <c r="D2610" s="2"/>
      <c r="E2610" s="19" t="s">
        <v>3223</v>
      </c>
      <c r="F2610" s="46">
        <f>INDEX(Δεδομένα!$P:$P,MATCH('2021'!E2610,Δεδομένα!$O:$O,0))</f>
        <v>85</v>
      </c>
      <c r="G2610" s="49" t="s">
        <v>3184</v>
      </c>
      <c r="H2610" s="51" t="str">
        <f>INDEX(Δεδομένα!B$1:B$51,MATCH('2021'!G2610,Δεδομένα!A$1:A$51,0))</f>
        <v>ΗΠΕΙΡΟΥ</v>
      </c>
      <c r="I2610" s="53">
        <f>INDEX(Δεδομένα!E$1:E$13,MATCH('2021'!H2610,Δεδομένα!D$1:D$13,0))</f>
        <v>5</v>
      </c>
      <c r="J2610" s="4">
        <v>44382</v>
      </c>
      <c r="K2610" s="3" t="s">
        <v>237</v>
      </c>
      <c r="L2610" s="17" t="str">
        <f t="shared" si="180"/>
        <v>05/07/2021 12:30</v>
      </c>
      <c r="M2610" s="4">
        <v>44382</v>
      </c>
      <c r="N2610" s="3" t="s">
        <v>992</v>
      </c>
      <c r="O2610" s="17" t="str">
        <f t="shared" si="181"/>
        <v>05/07/2021 14:27</v>
      </c>
      <c r="P2610" s="24">
        <f t="shared" si="182"/>
        <v>8.1249999995634425E-2</v>
      </c>
      <c r="Q2610" s="28">
        <v>0</v>
      </c>
      <c r="R2610" s="27">
        <f t="shared" si="183"/>
        <v>116.99999999371357</v>
      </c>
      <c r="S2610" s="3" t="s">
        <v>4</v>
      </c>
      <c r="T2610" s="3" t="s">
        <v>3219</v>
      </c>
      <c r="U2610" s="3" t="s">
        <v>4</v>
      </c>
      <c r="V2610" s="3" t="s">
        <v>3231</v>
      </c>
      <c r="W2610" s="5">
        <v>0</v>
      </c>
      <c r="X2610" s="5">
        <v>0.5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2">
        <v>3</v>
      </c>
      <c r="AF2610" s="2">
        <v>0</v>
      </c>
      <c r="AG2610" s="2">
        <v>0</v>
      </c>
      <c r="AH2610" s="2">
        <v>0</v>
      </c>
      <c r="AI2610" s="2">
        <v>0</v>
      </c>
      <c r="AJ2610" s="2">
        <v>1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</row>
    <row r="2611" spans="1:46" x14ac:dyDescent="0.2">
      <c r="A2611" s="2">
        <v>1682613</v>
      </c>
      <c r="B2611" s="2">
        <v>876266</v>
      </c>
      <c r="D2611" s="2"/>
      <c r="E2611" s="19" t="s">
        <v>3223</v>
      </c>
      <c r="F2611" s="46">
        <f>INDEX(Δεδομένα!$P:$P,MATCH('2021'!E2611,Δεδομένα!$O:$O,0))</f>
        <v>85</v>
      </c>
      <c r="G2611" s="49" t="s">
        <v>3184</v>
      </c>
      <c r="H2611" s="51" t="str">
        <f>INDEX(Δεδομένα!B$1:B$51,MATCH('2021'!G2611,Δεδομένα!A$1:A$51,0))</f>
        <v>ΗΠΕΙΡΟΥ</v>
      </c>
      <c r="I2611" s="53">
        <f>INDEX(Δεδομένα!E$1:E$13,MATCH('2021'!H2611,Δεδομένα!D$1:D$13,0))</f>
        <v>5</v>
      </c>
      <c r="J2611" s="4">
        <v>44408</v>
      </c>
      <c r="K2611" s="3" t="s">
        <v>1338</v>
      </c>
      <c r="L2611" s="17" t="str">
        <f t="shared" si="180"/>
        <v>31/07/2021 10:40</v>
      </c>
      <c r="M2611" s="4">
        <v>44408</v>
      </c>
      <c r="N2611" s="3" t="s">
        <v>84</v>
      </c>
      <c r="O2611" s="17" t="str">
        <f t="shared" si="181"/>
        <v>31/07/2021 12:52</v>
      </c>
      <c r="P2611" s="24">
        <f t="shared" si="182"/>
        <v>9.1666666667151731E-2</v>
      </c>
      <c r="Q2611" s="28">
        <v>0</v>
      </c>
      <c r="R2611" s="27">
        <f t="shared" si="183"/>
        <v>132.00000000069849</v>
      </c>
      <c r="S2611" s="3" t="s">
        <v>4</v>
      </c>
      <c r="T2611" s="3" t="s">
        <v>3219</v>
      </c>
      <c r="U2611" s="3" t="s">
        <v>4</v>
      </c>
      <c r="V2611" s="3" t="s">
        <v>3231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0.1</v>
      </c>
      <c r="AD2611" s="5">
        <v>0</v>
      </c>
      <c r="AE2611" s="2">
        <v>2</v>
      </c>
      <c r="AF2611" s="2">
        <v>0</v>
      </c>
      <c r="AG2611" s="2">
        <v>0</v>
      </c>
      <c r="AH2611" s="2">
        <v>0</v>
      </c>
      <c r="AI2611" s="2">
        <v>0</v>
      </c>
      <c r="AJ2611" s="2">
        <v>1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</row>
    <row r="2612" spans="1:46" x14ac:dyDescent="0.2">
      <c r="A2612" s="2">
        <v>1688649</v>
      </c>
      <c r="B2612" s="2">
        <v>884054</v>
      </c>
      <c r="C2612" s="7">
        <v>20.764024120614401</v>
      </c>
      <c r="D2612" s="7">
        <v>39.743473097358503</v>
      </c>
      <c r="E2612" s="19" t="s">
        <v>3223</v>
      </c>
      <c r="F2612" s="46">
        <f>INDEX(Δεδομένα!$P:$P,MATCH('2021'!E2612,Δεδομένα!$O:$O,0))</f>
        <v>85</v>
      </c>
      <c r="G2612" s="49" t="s">
        <v>3184</v>
      </c>
      <c r="H2612" s="51" t="str">
        <f>INDEX(Δεδομένα!B$1:B$51,MATCH('2021'!G2612,Δεδομένα!A$1:A$51,0))</f>
        <v>ΗΠΕΙΡΟΥ</v>
      </c>
      <c r="I2612" s="53">
        <f>INDEX(Δεδομένα!E$1:E$13,MATCH('2021'!H2612,Δεδομένα!D$1:D$13,0))</f>
        <v>5</v>
      </c>
      <c r="J2612" s="4">
        <v>44426</v>
      </c>
      <c r="K2612" s="3" t="s">
        <v>17</v>
      </c>
      <c r="L2612" s="17" t="str">
        <f t="shared" si="180"/>
        <v>18/08/2021 18:00</v>
      </c>
      <c r="M2612" s="4">
        <v>44426</v>
      </c>
      <c r="N2612" s="3" t="s">
        <v>1238</v>
      </c>
      <c r="O2612" s="17" t="str">
        <f t="shared" si="181"/>
        <v>18/08/2021 21:05</v>
      </c>
      <c r="P2612" s="24">
        <f t="shared" si="182"/>
        <v>0.12847222221898846</v>
      </c>
      <c r="Q2612" s="28">
        <v>0</v>
      </c>
      <c r="R2612" s="27">
        <f t="shared" si="183"/>
        <v>184.99999999534339</v>
      </c>
      <c r="S2612" s="3" t="s">
        <v>4</v>
      </c>
      <c r="T2612" s="3" t="s">
        <v>3187</v>
      </c>
      <c r="U2612" s="3" t="s">
        <v>4</v>
      </c>
      <c r="V2612" s="3" t="s">
        <v>3232</v>
      </c>
      <c r="W2612" s="5">
        <v>0</v>
      </c>
      <c r="X2612" s="5">
        <v>0</v>
      </c>
      <c r="Y2612" s="5">
        <v>0</v>
      </c>
      <c r="Z2612" s="5">
        <v>5</v>
      </c>
      <c r="AA2612" s="5">
        <v>0</v>
      </c>
      <c r="AB2612" s="5">
        <v>0</v>
      </c>
      <c r="AC2612" s="5">
        <v>0</v>
      </c>
      <c r="AD2612" s="5">
        <v>0</v>
      </c>
      <c r="AE2612" s="2">
        <v>12</v>
      </c>
      <c r="AF2612" s="2">
        <v>0</v>
      </c>
      <c r="AG2612" s="2">
        <v>0</v>
      </c>
      <c r="AH2612" s="2">
        <v>0</v>
      </c>
      <c r="AI2612" s="2">
        <v>0</v>
      </c>
      <c r="AJ2612" s="2">
        <v>4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</row>
    <row r="2613" spans="1:46" x14ac:dyDescent="0.2">
      <c r="A2613" s="2">
        <v>1643116</v>
      </c>
      <c r="B2613" s="2">
        <v>834090</v>
      </c>
      <c r="C2613" s="7">
        <v>20.514030728686901</v>
      </c>
      <c r="D2613" s="7">
        <v>39.9922624222691</v>
      </c>
      <c r="E2613" s="19" t="s">
        <v>3233</v>
      </c>
      <c r="F2613" s="46">
        <f>INDEX(Δεδομένα!$P:$P,MATCH('2021'!E2613,Δεδομένα!$O:$O,0))</f>
        <v>86</v>
      </c>
      <c r="G2613" s="49" t="s">
        <v>3184</v>
      </c>
      <c r="H2613" s="51" t="str">
        <f>INDEX(Δεδομένα!B$1:B$51,MATCH('2021'!G2613,Δεδομένα!A$1:A$51,0))</f>
        <v>ΗΠΕΙΡΟΥ</v>
      </c>
      <c r="I2613" s="53">
        <f>INDEX(Δεδομένα!E$1:E$13,MATCH('2021'!H2613,Δεδομένα!D$1:D$13,0))</f>
        <v>5</v>
      </c>
      <c r="J2613" s="4">
        <v>44257</v>
      </c>
      <c r="K2613" s="3" t="s">
        <v>658</v>
      </c>
      <c r="L2613" s="17" t="str">
        <f t="shared" ref="L2613:L2676" si="184">_xlfn.CONCAT(TEXT(J2613,"ηη/μμ/εεε")," ",TEXT(K2613,"ωω:λλ"))</f>
        <v>02/03/2021 12:49</v>
      </c>
      <c r="M2613" s="4">
        <v>44257</v>
      </c>
      <c r="N2613" s="3" t="s">
        <v>370</v>
      </c>
      <c r="O2613" s="17" t="str">
        <f t="shared" ref="O2613:O2676" si="185">_xlfn.CONCAT(TEXT(M2613,"ηη/μμ/εεε")," ",TEXT(N2613,"ωω:λλ"))</f>
        <v>02/03/2021 17:45</v>
      </c>
      <c r="P2613" s="24">
        <f t="shared" ref="P2613:P2676" si="186">O2613-L2613</f>
        <v>0.20555555555620231</v>
      </c>
      <c r="Q2613" s="28">
        <v>0</v>
      </c>
      <c r="R2613" s="27">
        <f t="shared" ref="R2613:R2676" si="187">P2613*(24*60)</f>
        <v>296.00000000093132</v>
      </c>
      <c r="S2613" s="3" t="s">
        <v>4</v>
      </c>
      <c r="T2613" s="3" t="s">
        <v>3234</v>
      </c>
      <c r="U2613" s="3" t="s">
        <v>4</v>
      </c>
      <c r="V2613" s="3" t="s">
        <v>3235</v>
      </c>
      <c r="W2613" s="5">
        <v>0</v>
      </c>
      <c r="X2613" s="5">
        <v>0</v>
      </c>
      <c r="Y2613" s="5">
        <v>0</v>
      </c>
      <c r="Z2613" s="5">
        <v>5</v>
      </c>
      <c r="AA2613" s="5">
        <v>0</v>
      </c>
      <c r="AB2613" s="5">
        <v>0</v>
      </c>
      <c r="AC2613" s="5">
        <v>0</v>
      </c>
      <c r="AD2613" s="5">
        <v>0</v>
      </c>
      <c r="AE2613" s="2">
        <v>2</v>
      </c>
      <c r="AF2613" s="2">
        <v>0</v>
      </c>
      <c r="AG2613" s="2">
        <v>0</v>
      </c>
      <c r="AH2613" s="2">
        <v>0</v>
      </c>
      <c r="AI2613" s="2">
        <v>0</v>
      </c>
      <c r="AJ2613" s="2">
        <v>1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 t="s">
        <v>4</v>
      </c>
      <c r="AT2613" s="2" t="s">
        <v>4</v>
      </c>
    </row>
    <row r="2614" spans="1:46" x14ac:dyDescent="0.2">
      <c r="A2614" s="2">
        <v>1643123</v>
      </c>
      <c r="B2614" s="2">
        <v>834729</v>
      </c>
      <c r="C2614" s="7">
        <v>20.555586305051399</v>
      </c>
      <c r="D2614" s="7">
        <v>39.842847554346299</v>
      </c>
      <c r="E2614" s="19" t="s">
        <v>3233</v>
      </c>
      <c r="F2614" s="46">
        <f>INDEX(Δεδομένα!$P:$P,MATCH('2021'!E2614,Δεδομένα!$O:$O,0))</f>
        <v>86</v>
      </c>
      <c r="G2614" s="49" t="s">
        <v>3184</v>
      </c>
      <c r="H2614" s="51" t="str">
        <f>INDEX(Δεδομένα!B$1:B$51,MATCH('2021'!G2614,Δεδομένα!A$1:A$51,0))</f>
        <v>ΗΠΕΙΡΟΥ</v>
      </c>
      <c r="I2614" s="53">
        <f>INDEX(Δεδομένα!E$1:E$13,MATCH('2021'!H2614,Δεδομένα!D$1:D$13,0))</f>
        <v>5</v>
      </c>
      <c r="J2614" s="4">
        <v>44259</v>
      </c>
      <c r="K2614" s="3" t="s">
        <v>658</v>
      </c>
      <c r="L2614" s="17" t="str">
        <f t="shared" si="184"/>
        <v>04/03/2021 12:49</v>
      </c>
      <c r="M2614" s="4">
        <v>44259</v>
      </c>
      <c r="N2614" s="3" t="s">
        <v>614</v>
      </c>
      <c r="O2614" s="17" t="str">
        <f t="shared" si="185"/>
        <v>04/03/2021 16:17</v>
      </c>
      <c r="P2614" s="24">
        <f t="shared" si="186"/>
        <v>0.1444444444423425</v>
      </c>
      <c r="Q2614" s="28">
        <v>0</v>
      </c>
      <c r="R2614" s="27">
        <f t="shared" si="187"/>
        <v>207.9999999969732</v>
      </c>
      <c r="S2614" s="3" t="s">
        <v>4</v>
      </c>
      <c r="T2614" s="3" t="s">
        <v>3234</v>
      </c>
      <c r="U2614" s="3" t="s">
        <v>4</v>
      </c>
      <c r="V2614" s="3" t="s">
        <v>3236</v>
      </c>
      <c r="W2614" s="5">
        <v>0</v>
      </c>
      <c r="X2614" s="5">
        <v>0</v>
      </c>
      <c r="Y2614" s="5">
        <v>0</v>
      </c>
      <c r="Z2614" s="5">
        <v>5</v>
      </c>
      <c r="AA2614" s="5">
        <v>0</v>
      </c>
      <c r="AB2614" s="5">
        <v>0</v>
      </c>
      <c r="AC2614" s="5">
        <v>0</v>
      </c>
      <c r="AD2614" s="5">
        <v>0</v>
      </c>
      <c r="AE2614" s="2">
        <v>2</v>
      </c>
      <c r="AF2614" s="2">
        <v>0</v>
      </c>
      <c r="AG2614" s="2">
        <v>0</v>
      </c>
      <c r="AH2614" s="2">
        <v>0</v>
      </c>
      <c r="AI2614" s="2">
        <v>0</v>
      </c>
      <c r="AJ2614" s="2">
        <v>1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 t="s">
        <v>4</v>
      </c>
      <c r="AT2614" s="2" t="s">
        <v>4</v>
      </c>
    </row>
    <row r="2615" spans="1:46" x14ac:dyDescent="0.2">
      <c r="A2615" s="2">
        <v>1650682</v>
      </c>
      <c r="B2615" s="2">
        <v>841001</v>
      </c>
      <c r="C2615" s="7">
        <v>20.5549751235326</v>
      </c>
      <c r="D2615" s="7">
        <v>39.8845455609043</v>
      </c>
      <c r="E2615" s="19" t="s">
        <v>3233</v>
      </c>
      <c r="F2615" s="46">
        <f>INDEX(Δεδομένα!$P:$P,MATCH('2021'!E2615,Δεδομένα!$O:$O,0))</f>
        <v>86</v>
      </c>
      <c r="G2615" s="49" t="s">
        <v>3184</v>
      </c>
      <c r="H2615" s="51" t="str">
        <f>INDEX(Δεδομένα!B$1:B$51,MATCH('2021'!G2615,Δεδομένα!A$1:A$51,0))</f>
        <v>ΗΠΕΙΡΟΥ</v>
      </c>
      <c r="I2615" s="53">
        <f>INDEX(Δεδομένα!E$1:E$13,MATCH('2021'!H2615,Δεδομένα!D$1:D$13,0))</f>
        <v>5</v>
      </c>
      <c r="J2615" s="4">
        <v>44283</v>
      </c>
      <c r="K2615" s="3" t="s">
        <v>161</v>
      </c>
      <c r="L2615" s="17" t="str">
        <f t="shared" si="184"/>
        <v>28/03/2021 15:00</v>
      </c>
      <c r="M2615" s="4">
        <v>44283</v>
      </c>
      <c r="N2615" s="3" t="s">
        <v>873</v>
      </c>
      <c r="O2615" s="17" t="str">
        <f t="shared" si="185"/>
        <v>28/03/2021 22:38</v>
      </c>
      <c r="P2615" s="24">
        <f t="shared" si="186"/>
        <v>0.31805555555911269</v>
      </c>
      <c r="Q2615" s="28">
        <v>0</v>
      </c>
      <c r="R2615" s="27">
        <f t="shared" si="187"/>
        <v>458.00000000512227</v>
      </c>
      <c r="S2615" s="3" t="s">
        <v>4</v>
      </c>
      <c r="T2615" s="3" t="s">
        <v>3234</v>
      </c>
      <c r="U2615" s="3" t="s">
        <v>4</v>
      </c>
      <c r="V2615" s="3" t="s">
        <v>3025</v>
      </c>
      <c r="W2615" s="5">
        <v>0</v>
      </c>
      <c r="X2615" s="5">
        <v>0</v>
      </c>
      <c r="Y2615" s="5">
        <v>0</v>
      </c>
      <c r="Z2615" s="5">
        <v>10</v>
      </c>
      <c r="AA2615" s="5">
        <v>0</v>
      </c>
      <c r="AB2615" s="5">
        <v>0</v>
      </c>
      <c r="AC2615" s="5">
        <v>0</v>
      </c>
      <c r="AD2615" s="5">
        <v>0</v>
      </c>
      <c r="AE2615" s="2">
        <v>3</v>
      </c>
      <c r="AF2615" s="2">
        <v>0</v>
      </c>
      <c r="AG2615" s="2">
        <v>0</v>
      </c>
      <c r="AH2615" s="2">
        <v>0</v>
      </c>
      <c r="AI2615" s="2">
        <v>0</v>
      </c>
      <c r="AJ2615" s="2">
        <v>1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 t="s">
        <v>4</v>
      </c>
      <c r="AT2615" s="2" t="s">
        <v>4</v>
      </c>
    </row>
    <row r="2616" spans="1:46" x14ac:dyDescent="0.2">
      <c r="A2616" s="2">
        <v>1651192</v>
      </c>
      <c r="B2616" s="2">
        <v>841518</v>
      </c>
      <c r="C2616" s="7">
        <v>20.379359200837399</v>
      </c>
      <c r="D2616" s="7">
        <v>39.957277410073097</v>
      </c>
      <c r="E2616" s="19" t="s">
        <v>3233</v>
      </c>
      <c r="F2616" s="46">
        <f>INDEX(Δεδομένα!$P:$P,MATCH('2021'!E2616,Δεδομένα!$O:$O,0))</f>
        <v>86</v>
      </c>
      <c r="G2616" s="49" t="s">
        <v>3184</v>
      </c>
      <c r="H2616" s="51" t="str">
        <f>INDEX(Δεδομένα!B$1:B$51,MATCH('2021'!G2616,Δεδομένα!A$1:A$51,0))</f>
        <v>ΗΠΕΙΡΟΥ</v>
      </c>
      <c r="I2616" s="53">
        <f>INDEX(Δεδομένα!E$1:E$13,MATCH('2021'!H2616,Δεδομένα!D$1:D$13,0))</f>
        <v>5</v>
      </c>
      <c r="J2616" s="4">
        <v>44285</v>
      </c>
      <c r="K2616" s="3" t="s">
        <v>154</v>
      </c>
      <c r="L2616" s="17" t="str">
        <f t="shared" si="184"/>
        <v>30/03/2021 13:20</v>
      </c>
      <c r="M2616" s="4">
        <v>44285</v>
      </c>
      <c r="N2616" s="3" t="s">
        <v>510</v>
      </c>
      <c r="O2616" s="17" t="str">
        <f t="shared" si="185"/>
        <v>30/03/2021 17:20</v>
      </c>
      <c r="P2616" s="24">
        <f t="shared" si="186"/>
        <v>0.16666666666424135</v>
      </c>
      <c r="Q2616" s="28">
        <v>0</v>
      </c>
      <c r="R2616" s="27">
        <f t="shared" si="187"/>
        <v>239.99999999650754</v>
      </c>
      <c r="S2616" s="3" t="s">
        <v>4</v>
      </c>
      <c r="T2616" s="3" t="s">
        <v>3234</v>
      </c>
      <c r="U2616" s="3" t="s">
        <v>4</v>
      </c>
      <c r="V2616" s="3" t="s">
        <v>3237</v>
      </c>
      <c r="W2616" s="5">
        <v>0</v>
      </c>
      <c r="X2616" s="5">
        <v>10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2">
        <v>4</v>
      </c>
      <c r="AF2616" s="2">
        <v>0</v>
      </c>
      <c r="AG2616" s="2">
        <v>0</v>
      </c>
      <c r="AH2616" s="2">
        <v>0</v>
      </c>
      <c r="AI2616" s="2">
        <v>0</v>
      </c>
      <c r="AJ2616" s="2">
        <v>2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 t="s">
        <v>4</v>
      </c>
      <c r="AT2616" s="2" t="s">
        <v>4</v>
      </c>
    </row>
    <row r="2617" spans="1:46" x14ac:dyDescent="0.2">
      <c r="A2617" s="2">
        <v>1651196</v>
      </c>
      <c r="B2617" s="2">
        <v>841899</v>
      </c>
      <c r="C2617" s="7">
        <v>20.5368432359274</v>
      </c>
      <c r="D2617" s="7">
        <v>39.861714621232103</v>
      </c>
      <c r="E2617" s="19" t="s">
        <v>3233</v>
      </c>
      <c r="F2617" s="46">
        <f>INDEX(Δεδομένα!$P:$P,MATCH('2021'!E2617,Δεδομένα!$O:$O,0))</f>
        <v>86</v>
      </c>
      <c r="G2617" s="49" t="s">
        <v>3184</v>
      </c>
      <c r="H2617" s="51" t="str">
        <f>INDEX(Δεδομένα!B$1:B$51,MATCH('2021'!G2617,Δεδομένα!A$1:A$51,0))</f>
        <v>ΗΠΕΙΡΟΥ</v>
      </c>
      <c r="I2617" s="53">
        <f>INDEX(Δεδομένα!E$1:E$13,MATCH('2021'!H2617,Δεδομένα!D$1:D$13,0))</f>
        <v>5</v>
      </c>
      <c r="J2617" s="4">
        <v>44286</v>
      </c>
      <c r="K2617" s="3" t="s">
        <v>502</v>
      </c>
      <c r="L2617" s="17" t="str">
        <f t="shared" si="184"/>
        <v>31/03/2021 19:30</v>
      </c>
      <c r="M2617" s="4">
        <v>44286</v>
      </c>
      <c r="N2617" s="3" t="s">
        <v>997</v>
      </c>
      <c r="O2617" s="17" t="str">
        <f t="shared" si="185"/>
        <v>31/03/2021 21:35</v>
      </c>
      <c r="P2617" s="24">
        <f t="shared" si="186"/>
        <v>8.6805555554747116E-2</v>
      </c>
      <c r="Q2617" s="28">
        <v>0</v>
      </c>
      <c r="R2617" s="27">
        <f t="shared" si="187"/>
        <v>124.99999999883585</v>
      </c>
      <c r="S2617" s="3" t="s">
        <v>4</v>
      </c>
      <c r="T2617" s="3" t="s">
        <v>3234</v>
      </c>
      <c r="U2617" s="3" t="s">
        <v>4</v>
      </c>
      <c r="V2617" s="3" t="s">
        <v>3238</v>
      </c>
      <c r="W2617" s="5">
        <v>0</v>
      </c>
      <c r="X2617" s="5">
        <v>10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2">
        <v>4</v>
      </c>
      <c r="AF2617" s="2">
        <v>0</v>
      </c>
      <c r="AG2617" s="2">
        <v>0</v>
      </c>
      <c r="AH2617" s="2">
        <v>0</v>
      </c>
      <c r="AI2617" s="2">
        <v>0</v>
      </c>
      <c r="AJ2617" s="2">
        <v>2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 t="s">
        <v>4</v>
      </c>
      <c r="AT2617" s="2" t="s">
        <v>4</v>
      </c>
    </row>
    <row r="2618" spans="1:46" x14ac:dyDescent="0.2">
      <c r="A2618" s="2">
        <v>1654983</v>
      </c>
      <c r="B2618" s="2">
        <v>843119</v>
      </c>
      <c r="C2618" s="7">
        <v>20.402503431685901</v>
      </c>
      <c r="D2618" s="7">
        <v>39.957619106787398</v>
      </c>
      <c r="E2618" s="19" t="s">
        <v>3233</v>
      </c>
      <c r="F2618" s="46">
        <f>INDEX(Δεδομένα!$P:$P,MATCH('2021'!E2618,Δεδομένα!$O:$O,0))</f>
        <v>86</v>
      </c>
      <c r="G2618" s="49" t="s">
        <v>3184</v>
      </c>
      <c r="H2618" s="51" t="str">
        <f>INDEX(Δεδομένα!B$1:B$51,MATCH('2021'!G2618,Δεδομένα!A$1:A$51,0))</f>
        <v>ΗΠΕΙΡΟΥ</v>
      </c>
      <c r="I2618" s="53">
        <f>INDEX(Δεδομένα!E$1:E$13,MATCH('2021'!H2618,Δεδομένα!D$1:D$13,0))</f>
        <v>5</v>
      </c>
      <c r="J2618" s="4">
        <v>44291</v>
      </c>
      <c r="K2618" s="3" t="s">
        <v>161</v>
      </c>
      <c r="L2618" s="17" t="str">
        <f t="shared" si="184"/>
        <v>05/04/2021 15:00</v>
      </c>
      <c r="M2618" s="4">
        <v>44291</v>
      </c>
      <c r="N2618" s="3" t="s">
        <v>702</v>
      </c>
      <c r="O2618" s="17" t="str">
        <f t="shared" si="185"/>
        <v>05/04/2021 23:45</v>
      </c>
      <c r="P2618" s="24">
        <f t="shared" si="186"/>
        <v>0.36458333333575865</v>
      </c>
      <c r="Q2618" s="28">
        <v>0</v>
      </c>
      <c r="R2618" s="27">
        <f t="shared" si="187"/>
        <v>525.00000000349246</v>
      </c>
      <c r="S2618" s="3" t="s">
        <v>4</v>
      </c>
      <c r="T2618" s="3" t="s">
        <v>3234</v>
      </c>
      <c r="U2618" s="3" t="s">
        <v>4</v>
      </c>
      <c r="V2618" s="3" t="s">
        <v>3239</v>
      </c>
      <c r="W2618" s="5">
        <v>0</v>
      </c>
      <c r="X2618" s="5">
        <v>30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2">
        <v>10</v>
      </c>
      <c r="AF2618" s="2">
        <v>0</v>
      </c>
      <c r="AG2618" s="2">
        <v>0</v>
      </c>
      <c r="AH2618" s="2">
        <v>0</v>
      </c>
      <c r="AI2618" s="2">
        <v>0</v>
      </c>
      <c r="AJ2618" s="2">
        <v>3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 t="s">
        <v>4</v>
      </c>
      <c r="AT2618" s="2" t="s">
        <v>4</v>
      </c>
    </row>
    <row r="2619" spans="1:46" x14ac:dyDescent="0.2">
      <c r="A2619" s="2">
        <v>1654987</v>
      </c>
      <c r="B2619" s="2">
        <v>843404</v>
      </c>
      <c r="C2619" s="7">
        <v>20.389570162182</v>
      </c>
      <c r="D2619" s="7">
        <v>39.927597493234401</v>
      </c>
      <c r="E2619" s="19" t="s">
        <v>3233</v>
      </c>
      <c r="F2619" s="46">
        <f>INDEX(Δεδομένα!$P:$P,MATCH('2021'!E2619,Δεδομένα!$O:$O,0))</f>
        <v>86</v>
      </c>
      <c r="G2619" s="49" t="s">
        <v>3184</v>
      </c>
      <c r="H2619" s="51" t="str">
        <f>INDEX(Δεδομένα!B$1:B$51,MATCH('2021'!G2619,Δεδομένα!A$1:A$51,0))</f>
        <v>ΗΠΕΙΡΟΥ</v>
      </c>
      <c r="I2619" s="53">
        <f>INDEX(Δεδομένα!E$1:E$13,MATCH('2021'!H2619,Δεδομένα!D$1:D$13,0))</f>
        <v>5</v>
      </c>
      <c r="J2619" s="4">
        <v>44292</v>
      </c>
      <c r="K2619" s="3" t="s">
        <v>9</v>
      </c>
      <c r="L2619" s="17" t="str">
        <f t="shared" si="184"/>
        <v>06/04/2021 18:15</v>
      </c>
      <c r="M2619" s="4">
        <v>44292</v>
      </c>
      <c r="N2619" s="3" t="s">
        <v>256</v>
      </c>
      <c r="O2619" s="17" t="str">
        <f t="shared" si="185"/>
        <v>06/04/2021 20:15</v>
      </c>
      <c r="P2619" s="24">
        <f t="shared" si="186"/>
        <v>8.3333333335758653E-2</v>
      </c>
      <c r="Q2619" s="28">
        <v>0</v>
      </c>
      <c r="R2619" s="27">
        <f t="shared" si="187"/>
        <v>120.00000000349246</v>
      </c>
      <c r="S2619" s="3" t="s">
        <v>4</v>
      </c>
      <c r="T2619" s="3" t="s">
        <v>3234</v>
      </c>
      <c r="U2619" s="3" t="s">
        <v>4</v>
      </c>
      <c r="V2619" s="3" t="s">
        <v>3240</v>
      </c>
      <c r="W2619" s="5">
        <v>0</v>
      </c>
      <c r="X2619" s="5">
        <v>0.5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2">
        <v>2</v>
      </c>
      <c r="AF2619" s="2">
        <v>0</v>
      </c>
      <c r="AG2619" s="2">
        <v>0</v>
      </c>
      <c r="AH2619" s="2">
        <v>0</v>
      </c>
      <c r="AI2619" s="2">
        <v>0</v>
      </c>
      <c r="AJ2619" s="2">
        <v>1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 t="s">
        <v>4</v>
      </c>
      <c r="AT2619" s="2" t="s">
        <v>4</v>
      </c>
    </row>
    <row r="2620" spans="1:46" x14ac:dyDescent="0.2">
      <c r="A2620" s="2">
        <v>1662166</v>
      </c>
      <c r="B2620" s="2">
        <v>849737</v>
      </c>
      <c r="C2620" s="7">
        <v>20.557077041016399</v>
      </c>
      <c r="D2620" s="7">
        <v>39.870873644636603</v>
      </c>
      <c r="E2620" s="19" t="s">
        <v>3233</v>
      </c>
      <c r="F2620" s="46">
        <f>INDEX(Δεδομένα!$P:$P,MATCH('2021'!E2620,Δεδομένα!$O:$O,0))</f>
        <v>86</v>
      </c>
      <c r="G2620" s="49" t="s">
        <v>3184</v>
      </c>
      <c r="H2620" s="51" t="str">
        <f>INDEX(Δεδομένα!B$1:B$51,MATCH('2021'!G2620,Δεδομένα!A$1:A$51,0))</f>
        <v>ΗΠΕΙΡΟΥ</v>
      </c>
      <c r="I2620" s="53">
        <f>INDEX(Δεδομένα!E$1:E$13,MATCH('2021'!H2620,Δεδομένα!D$1:D$13,0))</f>
        <v>5</v>
      </c>
      <c r="J2620" s="4">
        <v>44317</v>
      </c>
      <c r="K2620" s="3" t="s">
        <v>474</v>
      </c>
      <c r="L2620" s="17" t="str">
        <f t="shared" si="184"/>
        <v>01/05/2021 16:50</v>
      </c>
      <c r="M2620" s="4">
        <v>44317</v>
      </c>
      <c r="N2620" s="3" t="s">
        <v>464</v>
      </c>
      <c r="O2620" s="17" t="str">
        <f t="shared" si="185"/>
        <v>01/05/2021 18:20</v>
      </c>
      <c r="P2620" s="24">
        <f t="shared" si="186"/>
        <v>6.25E-2</v>
      </c>
      <c r="Q2620" s="28">
        <v>0</v>
      </c>
      <c r="R2620" s="27">
        <f t="shared" si="187"/>
        <v>90</v>
      </c>
      <c r="S2620" s="3" t="s">
        <v>4</v>
      </c>
      <c r="T2620" s="3" t="s">
        <v>3187</v>
      </c>
      <c r="U2620" s="3" t="s">
        <v>4</v>
      </c>
      <c r="V2620" s="3" t="s">
        <v>3236</v>
      </c>
      <c r="W2620" s="5">
        <v>0</v>
      </c>
      <c r="X2620" s="5">
        <v>0</v>
      </c>
      <c r="Y2620" s="5">
        <v>0</v>
      </c>
      <c r="Z2620" s="5">
        <v>0.1</v>
      </c>
      <c r="AA2620" s="5">
        <v>0</v>
      </c>
      <c r="AB2620" s="5">
        <v>0</v>
      </c>
      <c r="AC2620" s="5">
        <v>0</v>
      </c>
      <c r="AD2620" s="5">
        <v>0</v>
      </c>
      <c r="AE2620" s="2">
        <v>2</v>
      </c>
      <c r="AF2620" s="2">
        <v>0</v>
      </c>
      <c r="AG2620" s="2">
        <v>0</v>
      </c>
      <c r="AH2620" s="2">
        <v>0</v>
      </c>
      <c r="AI2620" s="2">
        <v>0</v>
      </c>
      <c r="AJ2620" s="2">
        <v>1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 t="s">
        <v>4</v>
      </c>
      <c r="AT2620" s="2" t="s">
        <v>4</v>
      </c>
    </row>
    <row r="2621" spans="1:46" x14ac:dyDescent="0.2">
      <c r="A2621" s="2">
        <v>1691953</v>
      </c>
      <c r="B2621" s="2">
        <v>882270</v>
      </c>
      <c r="C2621" s="7">
        <v>20.332484245249098</v>
      </c>
      <c r="D2621" s="7">
        <v>39.962522580898103</v>
      </c>
      <c r="E2621" s="19" t="s">
        <v>3233</v>
      </c>
      <c r="F2621" s="46">
        <f>INDEX(Δεδομένα!$P:$P,MATCH('2021'!E2621,Δεδομένα!$O:$O,0))</f>
        <v>86</v>
      </c>
      <c r="G2621" s="49" t="s">
        <v>3184</v>
      </c>
      <c r="H2621" s="51" t="str">
        <f>INDEX(Δεδομένα!B$1:B$51,MATCH('2021'!G2621,Δεδομένα!A$1:A$51,0))</f>
        <v>ΗΠΕΙΡΟΥ</v>
      </c>
      <c r="I2621" s="53">
        <f>INDEX(Δεδομένα!E$1:E$13,MATCH('2021'!H2621,Δεδομένα!D$1:D$13,0))</f>
        <v>5</v>
      </c>
      <c r="J2621" s="4">
        <v>44420</v>
      </c>
      <c r="K2621" s="3" t="s">
        <v>481</v>
      </c>
      <c r="L2621" s="17" t="str">
        <f t="shared" si="184"/>
        <v>12/08/2021 14:20</v>
      </c>
      <c r="M2621" s="4">
        <v>44428</v>
      </c>
      <c r="N2621" s="3" t="s">
        <v>712</v>
      </c>
      <c r="O2621" s="17" t="str">
        <f t="shared" si="185"/>
        <v>20/08/2021 18:30</v>
      </c>
      <c r="P2621" s="29">
        <f t="shared" si="186"/>
        <v>8.1736111111167702</v>
      </c>
      <c r="Q2621" s="30">
        <f>8*24</f>
        <v>192</v>
      </c>
      <c r="R2621" s="27">
        <f t="shared" si="187"/>
        <v>11770.000000008149</v>
      </c>
      <c r="S2621" s="3" t="s">
        <v>4</v>
      </c>
      <c r="T2621" s="3" t="s">
        <v>3234</v>
      </c>
      <c r="U2621" s="3" t="s">
        <v>4</v>
      </c>
      <c r="V2621" s="3" t="s">
        <v>3241</v>
      </c>
      <c r="W2621" s="5">
        <v>0</v>
      </c>
      <c r="X2621" s="5">
        <v>45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2">
        <v>55</v>
      </c>
      <c r="AF2621" s="2">
        <v>24</v>
      </c>
      <c r="AG2621" s="2">
        <v>0</v>
      </c>
      <c r="AH2621" s="2">
        <v>0</v>
      </c>
      <c r="AI2621" s="2">
        <v>2</v>
      </c>
      <c r="AJ2621" s="2">
        <v>3</v>
      </c>
      <c r="AK2621" s="2">
        <v>0</v>
      </c>
      <c r="AL2621" s="2">
        <v>1</v>
      </c>
      <c r="AM2621" s="2">
        <v>1</v>
      </c>
      <c r="AN2621" s="2">
        <v>1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</row>
    <row r="2622" spans="1:46" x14ac:dyDescent="0.2">
      <c r="A2622" s="2">
        <v>1695977</v>
      </c>
      <c r="B2622" s="2">
        <v>888351</v>
      </c>
      <c r="C2622" s="7">
        <v>20.579560620475998</v>
      </c>
      <c r="D2622" s="7">
        <v>39.818083715466599</v>
      </c>
      <c r="E2622" s="19" t="s">
        <v>3233</v>
      </c>
      <c r="F2622" s="46">
        <f>INDEX(Δεδομένα!$P:$P,MATCH('2021'!E2622,Δεδομένα!$O:$O,0))</f>
        <v>86</v>
      </c>
      <c r="G2622" s="49" t="s">
        <v>3184</v>
      </c>
      <c r="H2622" s="51" t="str">
        <f>INDEX(Δεδομένα!B$1:B$51,MATCH('2021'!G2622,Δεδομένα!A$1:A$51,0))</f>
        <v>ΗΠΕΙΡΟΥ</v>
      </c>
      <c r="I2622" s="53">
        <f>INDEX(Δεδομένα!E$1:E$13,MATCH('2021'!H2622,Δεδομένα!D$1:D$13,0))</f>
        <v>5</v>
      </c>
      <c r="J2622" s="4">
        <v>44442</v>
      </c>
      <c r="K2622" s="3" t="s">
        <v>552</v>
      </c>
      <c r="L2622" s="17" t="str">
        <f t="shared" si="184"/>
        <v>03/09/2021 13:00</v>
      </c>
      <c r="M2622" s="4">
        <v>44443</v>
      </c>
      <c r="N2622" s="3" t="s">
        <v>1963</v>
      </c>
      <c r="O2622" s="17" t="str">
        <f t="shared" si="185"/>
        <v>04/09/2021 07:14</v>
      </c>
      <c r="P2622" s="24">
        <f t="shared" si="186"/>
        <v>0.75972222222480923</v>
      </c>
      <c r="Q2622" s="28">
        <v>0</v>
      </c>
      <c r="R2622" s="27">
        <f t="shared" si="187"/>
        <v>1094.0000000037253</v>
      </c>
      <c r="S2622" s="3" t="s">
        <v>4</v>
      </c>
      <c r="T2622" s="3" t="s">
        <v>3234</v>
      </c>
      <c r="U2622" s="3" t="s">
        <v>4</v>
      </c>
      <c r="V2622" s="3" t="s">
        <v>3242</v>
      </c>
      <c r="W2622" s="5">
        <v>0</v>
      </c>
      <c r="X2622" s="5">
        <v>2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2">
        <v>15</v>
      </c>
      <c r="AF2622" s="2">
        <v>0</v>
      </c>
      <c r="AG2622" s="2">
        <v>0</v>
      </c>
      <c r="AH2622" s="2">
        <v>0</v>
      </c>
      <c r="AI2622" s="2">
        <v>0</v>
      </c>
      <c r="AJ2622" s="2">
        <v>5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</row>
    <row r="2623" spans="1:46" x14ac:dyDescent="0.2">
      <c r="A2623" s="2">
        <v>1695991</v>
      </c>
      <c r="B2623" s="2">
        <v>889193</v>
      </c>
      <c r="C2623" s="7">
        <v>20.544523818804102</v>
      </c>
      <c r="D2623" s="7">
        <v>39.9260298388675</v>
      </c>
      <c r="E2623" s="19" t="s">
        <v>3233</v>
      </c>
      <c r="F2623" s="46">
        <f>INDEX(Δεδομένα!$P:$P,MATCH('2021'!E2623,Δεδομένα!$O:$O,0))</f>
        <v>86</v>
      </c>
      <c r="G2623" s="49" t="s">
        <v>3184</v>
      </c>
      <c r="H2623" s="51" t="str">
        <f>INDEX(Δεδομένα!B$1:B$51,MATCH('2021'!G2623,Δεδομένα!A$1:A$51,0))</f>
        <v>ΗΠΕΙΡΟΥ</v>
      </c>
      <c r="I2623" s="53">
        <f>INDEX(Δεδομένα!E$1:E$13,MATCH('2021'!H2623,Δεδομένα!D$1:D$13,0))</f>
        <v>5</v>
      </c>
      <c r="J2623" s="4">
        <v>44445</v>
      </c>
      <c r="K2623" s="3" t="s">
        <v>266</v>
      </c>
      <c r="L2623" s="17" t="str">
        <f t="shared" si="184"/>
        <v>06/09/2021 14:24</v>
      </c>
      <c r="M2623" s="4">
        <v>44447</v>
      </c>
      <c r="N2623" s="3" t="s">
        <v>3243</v>
      </c>
      <c r="O2623" s="17" t="str">
        <f t="shared" si="185"/>
        <v>08/09/2021 10:52</v>
      </c>
      <c r="P2623" s="29">
        <f t="shared" si="186"/>
        <v>1.8527777777781012</v>
      </c>
      <c r="Q2623" s="30">
        <f>1*24</f>
        <v>24</v>
      </c>
      <c r="R2623" s="27">
        <f t="shared" si="187"/>
        <v>2668.0000000004657</v>
      </c>
      <c r="S2623" s="3" t="s">
        <v>4</v>
      </c>
      <c r="T2623" s="3" t="s">
        <v>3234</v>
      </c>
      <c r="U2623" s="3" t="s">
        <v>4</v>
      </c>
      <c r="V2623" s="3" t="s">
        <v>3244</v>
      </c>
      <c r="W2623" s="5">
        <v>0</v>
      </c>
      <c r="X2623" s="5">
        <v>100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2">
        <v>22</v>
      </c>
      <c r="AF2623" s="2">
        <v>28</v>
      </c>
      <c r="AG2623" s="2">
        <v>0</v>
      </c>
      <c r="AH2623" s="2">
        <v>0</v>
      </c>
      <c r="AI2623" s="2">
        <v>0</v>
      </c>
      <c r="AJ2623" s="2">
        <v>8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</row>
    <row r="2624" spans="1:46" x14ac:dyDescent="0.2">
      <c r="A2624" s="2">
        <v>1696000</v>
      </c>
      <c r="B2624" s="2">
        <v>889743</v>
      </c>
      <c r="C2624" s="7">
        <v>20.727691038731098</v>
      </c>
      <c r="D2624" s="7">
        <v>39.8728927033278</v>
      </c>
      <c r="E2624" s="19" t="s">
        <v>3233</v>
      </c>
      <c r="F2624" s="46">
        <f>INDEX(Δεδομένα!$P:$P,MATCH('2021'!E2624,Δεδομένα!$O:$O,0))</f>
        <v>86</v>
      </c>
      <c r="G2624" s="49" t="s">
        <v>3184</v>
      </c>
      <c r="H2624" s="51" t="str">
        <f>INDEX(Δεδομένα!B$1:B$51,MATCH('2021'!G2624,Δεδομένα!A$1:A$51,0))</f>
        <v>ΗΠΕΙΡΟΥ</v>
      </c>
      <c r="I2624" s="53">
        <f>INDEX(Δεδομένα!E$1:E$13,MATCH('2021'!H2624,Δεδομένα!D$1:D$13,0))</f>
        <v>5</v>
      </c>
      <c r="J2624" s="4">
        <v>44447</v>
      </c>
      <c r="K2624" s="3" t="s">
        <v>1057</v>
      </c>
      <c r="L2624" s="17" t="str">
        <f t="shared" si="184"/>
        <v>08/09/2021 14:59</v>
      </c>
      <c r="M2624" s="4">
        <v>44447</v>
      </c>
      <c r="N2624" s="3" t="s">
        <v>1003</v>
      </c>
      <c r="O2624" s="17" t="str">
        <f t="shared" si="185"/>
        <v>08/09/2021 16:37</v>
      </c>
      <c r="P2624" s="24">
        <f t="shared" si="186"/>
        <v>6.805555555911269E-2</v>
      </c>
      <c r="Q2624" s="28">
        <v>0</v>
      </c>
      <c r="R2624" s="27">
        <f t="shared" si="187"/>
        <v>98.000000005122274</v>
      </c>
      <c r="S2624" s="3" t="s">
        <v>4</v>
      </c>
      <c r="T2624" s="3" t="s">
        <v>3219</v>
      </c>
      <c r="U2624" s="3" t="s">
        <v>4</v>
      </c>
      <c r="V2624" s="3" t="s">
        <v>3245</v>
      </c>
      <c r="W2624" s="5">
        <v>0</v>
      </c>
      <c r="X2624" s="5">
        <v>0</v>
      </c>
      <c r="Y2624" s="5">
        <v>0</v>
      </c>
      <c r="Z2624" s="5">
        <v>0.01</v>
      </c>
      <c r="AA2624" s="5">
        <v>0</v>
      </c>
      <c r="AB2624" s="5">
        <v>0</v>
      </c>
      <c r="AC2624" s="5">
        <v>0</v>
      </c>
      <c r="AD2624" s="5">
        <v>0</v>
      </c>
      <c r="AE2624" s="2">
        <v>7</v>
      </c>
      <c r="AF2624" s="2">
        <v>0</v>
      </c>
      <c r="AG2624" s="2">
        <v>0</v>
      </c>
      <c r="AH2624" s="2">
        <v>0</v>
      </c>
      <c r="AI2624" s="2">
        <v>0</v>
      </c>
      <c r="AJ2624" s="2">
        <v>2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</row>
    <row r="2625" spans="1:46" x14ac:dyDescent="0.2">
      <c r="A2625" s="2">
        <v>1696472</v>
      </c>
      <c r="B2625" s="2">
        <v>891526</v>
      </c>
      <c r="C2625" s="7">
        <v>20.445474082254599</v>
      </c>
      <c r="D2625" s="7">
        <v>39.991802921970297</v>
      </c>
      <c r="E2625" s="19" t="s">
        <v>3233</v>
      </c>
      <c r="F2625" s="46">
        <f>INDEX(Δεδομένα!$P:$P,MATCH('2021'!E2625,Δεδομένα!$O:$O,0))</f>
        <v>86</v>
      </c>
      <c r="G2625" s="49" t="s">
        <v>3184</v>
      </c>
      <c r="H2625" s="51" t="str">
        <f>INDEX(Δεδομένα!B$1:B$51,MATCH('2021'!G2625,Δεδομένα!A$1:A$51,0))</f>
        <v>ΗΠΕΙΡΟΥ</v>
      </c>
      <c r="I2625" s="53">
        <f>INDEX(Δεδομένα!E$1:E$13,MATCH('2021'!H2625,Δεδομένα!D$1:D$13,0))</f>
        <v>5</v>
      </c>
      <c r="J2625" s="4">
        <v>44454</v>
      </c>
      <c r="K2625" s="3" t="s">
        <v>1624</v>
      </c>
      <c r="L2625" s="17" t="str">
        <f t="shared" si="184"/>
        <v>15/09/2021 19:52</v>
      </c>
      <c r="M2625" s="4">
        <v>44455</v>
      </c>
      <c r="N2625" s="3" t="s">
        <v>2912</v>
      </c>
      <c r="O2625" s="17" t="str">
        <f t="shared" si="185"/>
        <v>16/09/2021 07:45</v>
      </c>
      <c r="P2625" s="24">
        <f t="shared" si="186"/>
        <v>0.49513888888759539</v>
      </c>
      <c r="Q2625" s="28">
        <v>0</v>
      </c>
      <c r="R2625" s="27">
        <f t="shared" si="187"/>
        <v>712.99999999813735</v>
      </c>
      <c r="S2625" s="3" t="s">
        <v>4</v>
      </c>
      <c r="T2625" s="3" t="s">
        <v>3234</v>
      </c>
      <c r="U2625" s="3" t="s">
        <v>4</v>
      </c>
      <c r="V2625" s="3" t="s">
        <v>3246</v>
      </c>
      <c r="W2625" s="5">
        <v>0</v>
      </c>
      <c r="X2625" s="5">
        <v>1.5</v>
      </c>
      <c r="Y2625" s="5">
        <v>0</v>
      </c>
      <c r="Z2625" s="5">
        <v>5</v>
      </c>
      <c r="AA2625" s="5">
        <v>0</v>
      </c>
      <c r="AB2625" s="5">
        <v>0</v>
      </c>
      <c r="AC2625" s="5">
        <v>0</v>
      </c>
      <c r="AD2625" s="5">
        <v>0</v>
      </c>
      <c r="AE2625" s="2">
        <v>12</v>
      </c>
      <c r="AF2625" s="2">
        <v>8</v>
      </c>
      <c r="AG2625" s="2">
        <v>0</v>
      </c>
      <c r="AH2625" s="2">
        <v>0</v>
      </c>
      <c r="AI2625" s="2">
        <v>0</v>
      </c>
      <c r="AJ2625" s="2">
        <v>4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</row>
    <row r="2626" spans="1:46" x14ac:dyDescent="0.2">
      <c r="A2626" s="2">
        <v>1643024</v>
      </c>
      <c r="B2626" s="2">
        <v>832655</v>
      </c>
      <c r="C2626" s="7">
        <v>20.517731056946801</v>
      </c>
      <c r="D2626" s="7">
        <v>39.660175151072998</v>
      </c>
      <c r="E2626" s="19" t="s">
        <v>3247</v>
      </c>
      <c r="F2626" s="46">
        <f>INDEX(Δεδομένα!$P:$P,MATCH('2021'!E2626,Δεδομένα!$O:$O,0))</f>
        <v>87</v>
      </c>
      <c r="G2626" s="49" t="s">
        <v>3184</v>
      </c>
      <c r="H2626" s="51" t="str">
        <f>INDEX(Δεδομένα!B$1:B$51,MATCH('2021'!G2626,Δεδομένα!A$1:A$51,0))</f>
        <v>ΗΠΕΙΡΟΥ</v>
      </c>
      <c r="I2626" s="53">
        <f>INDEX(Δεδομένα!E$1:E$13,MATCH('2021'!H2626,Δεδομένα!D$1:D$13,0))</f>
        <v>5</v>
      </c>
      <c r="J2626" s="4">
        <v>44252</v>
      </c>
      <c r="K2626" s="3" t="s">
        <v>552</v>
      </c>
      <c r="L2626" s="17" t="str">
        <f t="shared" si="184"/>
        <v>25/02/2021 13:00</v>
      </c>
      <c r="M2626" s="4">
        <v>44252</v>
      </c>
      <c r="N2626" s="3" t="s">
        <v>737</v>
      </c>
      <c r="O2626" s="17" t="str">
        <f t="shared" si="185"/>
        <v>25/02/2021 14:45</v>
      </c>
      <c r="P2626" s="24">
        <f t="shared" si="186"/>
        <v>7.2916666671517305E-2</v>
      </c>
      <c r="Q2626" s="28">
        <v>0</v>
      </c>
      <c r="R2626" s="27">
        <f t="shared" si="187"/>
        <v>105.00000000698492</v>
      </c>
      <c r="S2626" s="3" t="s">
        <v>4</v>
      </c>
      <c r="T2626" s="3" t="s">
        <v>123</v>
      </c>
      <c r="U2626" s="3" t="s">
        <v>4</v>
      </c>
      <c r="V2626" s="3" t="s">
        <v>3248</v>
      </c>
      <c r="W2626" s="5">
        <v>0</v>
      </c>
      <c r="X2626" s="5">
        <v>0</v>
      </c>
      <c r="Y2626" s="5">
        <v>0</v>
      </c>
      <c r="Z2626" s="5">
        <v>2</v>
      </c>
      <c r="AA2626" s="5">
        <v>0</v>
      </c>
      <c r="AB2626" s="5">
        <v>0</v>
      </c>
      <c r="AC2626" s="5">
        <v>0</v>
      </c>
      <c r="AD2626" s="5">
        <v>0</v>
      </c>
      <c r="AE2626" s="2">
        <v>2</v>
      </c>
      <c r="AF2626" s="2">
        <v>0</v>
      </c>
      <c r="AG2626" s="2">
        <v>0</v>
      </c>
      <c r="AH2626" s="2">
        <v>0</v>
      </c>
      <c r="AI2626" s="2">
        <v>0</v>
      </c>
      <c r="AJ2626" s="2">
        <v>1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 t="s">
        <v>4</v>
      </c>
      <c r="AT2626" s="2" t="s">
        <v>4</v>
      </c>
    </row>
    <row r="2627" spans="1:46" x14ac:dyDescent="0.2">
      <c r="A2627" s="2">
        <v>1650564</v>
      </c>
      <c r="B2627" s="2">
        <v>840327</v>
      </c>
      <c r="C2627" s="7">
        <v>20.6495275910661</v>
      </c>
      <c r="D2627" s="7">
        <v>39.637417528525702</v>
      </c>
      <c r="E2627" s="19" t="s">
        <v>3247</v>
      </c>
      <c r="F2627" s="46">
        <f>INDEX(Δεδομένα!$P:$P,MATCH('2021'!E2627,Δεδομένα!$O:$O,0))</f>
        <v>87</v>
      </c>
      <c r="G2627" s="49" t="s">
        <v>3184</v>
      </c>
      <c r="H2627" s="51" t="str">
        <f>INDEX(Δεδομένα!B$1:B$51,MATCH('2021'!G2627,Δεδομένα!A$1:A$51,0))</f>
        <v>ΗΠΕΙΡΟΥ</v>
      </c>
      <c r="I2627" s="53">
        <f>INDEX(Δεδομένα!E$1:E$13,MATCH('2021'!H2627,Δεδομένα!D$1:D$13,0))</f>
        <v>5</v>
      </c>
      <c r="J2627" s="4">
        <v>44280</v>
      </c>
      <c r="K2627" s="3" t="s">
        <v>458</v>
      </c>
      <c r="L2627" s="17" t="str">
        <f t="shared" si="184"/>
        <v>25/03/2021 19:50</v>
      </c>
      <c r="M2627" s="4">
        <v>44280</v>
      </c>
      <c r="N2627" s="3" t="s">
        <v>2166</v>
      </c>
      <c r="O2627" s="17" t="str">
        <f t="shared" si="185"/>
        <v>25/03/2021 23:20</v>
      </c>
      <c r="P2627" s="24">
        <f t="shared" si="186"/>
        <v>0.14583333332848269</v>
      </c>
      <c r="Q2627" s="28">
        <v>0</v>
      </c>
      <c r="R2627" s="27">
        <f t="shared" si="187"/>
        <v>209.99999999301508</v>
      </c>
      <c r="S2627" s="3" t="s">
        <v>4</v>
      </c>
      <c r="T2627" s="3" t="s">
        <v>3249</v>
      </c>
      <c r="U2627" s="3" t="s">
        <v>4</v>
      </c>
      <c r="V2627" s="3" t="s">
        <v>3250</v>
      </c>
      <c r="W2627" s="5">
        <v>0</v>
      </c>
      <c r="X2627" s="5">
        <v>3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2">
        <v>2</v>
      </c>
      <c r="AF2627" s="2">
        <v>0</v>
      </c>
      <c r="AG2627" s="2">
        <v>0</v>
      </c>
      <c r="AH2627" s="2">
        <v>0</v>
      </c>
      <c r="AI2627" s="2">
        <v>0</v>
      </c>
      <c r="AJ2627" s="2">
        <v>1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 t="s">
        <v>4</v>
      </c>
      <c r="AT2627" s="2" t="s">
        <v>4</v>
      </c>
    </row>
    <row r="2628" spans="1:46" x14ac:dyDescent="0.2">
      <c r="A2628" s="2">
        <v>1650687</v>
      </c>
      <c r="B2628" s="2">
        <v>840502</v>
      </c>
      <c r="C2628" s="7">
        <v>20.6462760252946</v>
      </c>
      <c r="D2628" s="7">
        <v>39.6359404734295</v>
      </c>
      <c r="E2628" s="19" t="s">
        <v>3247</v>
      </c>
      <c r="F2628" s="46">
        <f>INDEX(Δεδομένα!$P:$P,MATCH('2021'!E2628,Δεδομένα!$O:$O,0))</f>
        <v>87</v>
      </c>
      <c r="G2628" s="49" t="s">
        <v>3184</v>
      </c>
      <c r="H2628" s="51" t="str">
        <f>INDEX(Δεδομένα!B$1:B$51,MATCH('2021'!G2628,Δεδομένα!A$1:A$51,0))</f>
        <v>ΗΠΕΙΡΟΥ</v>
      </c>
      <c r="I2628" s="53">
        <f>INDEX(Δεδομένα!E$1:E$13,MATCH('2021'!H2628,Δεδομένα!D$1:D$13,0))</f>
        <v>5</v>
      </c>
      <c r="J2628" s="4">
        <v>44281</v>
      </c>
      <c r="K2628" s="3" t="s">
        <v>562</v>
      </c>
      <c r="L2628" s="17" t="str">
        <f t="shared" si="184"/>
        <v>26/03/2021 15:45</v>
      </c>
      <c r="M2628" s="4">
        <v>44281</v>
      </c>
      <c r="N2628" s="3" t="s">
        <v>566</v>
      </c>
      <c r="O2628" s="17" t="str">
        <f t="shared" si="185"/>
        <v>26/03/2021 18:40</v>
      </c>
      <c r="P2628" s="24">
        <f t="shared" si="186"/>
        <v>0.12152777778101154</v>
      </c>
      <c r="Q2628" s="28">
        <v>0</v>
      </c>
      <c r="R2628" s="27">
        <f t="shared" si="187"/>
        <v>175.00000000465661</v>
      </c>
      <c r="S2628" s="3" t="s">
        <v>4</v>
      </c>
      <c r="T2628" s="3" t="s">
        <v>3249</v>
      </c>
      <c r="U2628" s="3" t="s">
        <v>4</v>
      </c>
      <c r="V2628" s="3" t="s">
        <v>3250</v>
      </c>
      <c r="W2628" s="5">
        <v>0</v>
      </c>
      <c r="X2628" s="5">
        <v>8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2">
        <v>2</v>
      </c>
      <c r="AF2628" s="2">
        <v>0</v>
      </c>
      <c r="AG2628" s="2">
        <v>0</v>
      </c>
      <c r="AH2628" s="2">
        <v>0</v>
      </c>
      <c r="AI2628" s="2">
        <v>0</v>
      </c>
      <c r="AJ2628" s="2">
        <v>1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 t="s">
        <v>4</v>
      </c>
      <c r="AT2628" s="2" t="s">
        <v>4</v>
      </c>
    </row>
    <row r="2629" spans="1:46" x14ac:dyDescent="0.2">
      <c r="A2629" s="2">
        <v>1650880</v>
      </c>
      <c r="B2629" s="2">
        <v>841613</v>
      </c>
      <c r="D2629" s="2"/>
      <c r="E2629" s="19" t="s">
        <v>3247</v>
      </c>
      <c r="F2629" s="46">
        <f>INDEX(Δεδομένα!$P:$P,MATCH('2021'!E2629,Δεδομένα!$O:$O,0))</f>
        <v>87</v>
      </c>
      <c r="G2629" s="49" t="s">
        <v>3184</v>
      </c>
      <c r="H2629" s="51" t="str">
        <f>INDEX(Δεδομένα!B$1:B$51,MATCH('2021'!G2629,Δεδομένα!A$1:A$51,0))</f>
        <v>ΗΠΕΙΡΟΥ</v>
      </c>
      <c r="I2629" s="53">
        <f>INDEX(Δεδομένα!E$1:E$13,MATCH('2021'!H2629,Δεδομένα!D$1:D$13,0))</f>
        <v>5</v>
      </c>
      <c r="J2629" s="4">
        <v>44285</v>
      </c>
      <c r="K2629" s="3" t="s">
        <v>712</v>
      </c>
      <c r="L2629" s="17" t="str">
        <f t="shared" si="184"/>
        <v>30/03/2021 18:30</v>
      </c>
      <c r="M2629" s="4">
        <v>44285</v>
      </c>
      <c r="N2629" s="3" t="s">
        <v>113</v>
      </c>
      <c r="O2629" s="17" t="str">
        <f t="shared" si="185"/>
        <v>30/03/2021 21:17</v>
      </c>
      <c r="P2629" s="24">
        <f t="shared" si="186"/>
        <v>0.11597222222189885</v>
      </c>
      <c r="Q2629" s="28">
        <v>0</v>
      </c>
      <c r="R2629" s="27">
        <f t="shared" si="187"/>
        <v>166.99999999953434</v>
      </c>
      <c r="S2629" s="3" t="s">
        <v>4</v>
      </c>
      <c r="T2629" s="3" t="s">
        <v>3249</v>
      </c>
      <c r="U2629" s="3" t="s">
        <v>4</v>
      </c>
      <c r="V2629" s="3" t="s">
        <v>3250</v>
      </c>
      <c r="W2629" s="5">
        <v>0</v>
      </c>
      <c r="X2629" s="5">
        <v>0</v>
      </c>
      <c r="Y2629" s="5">
        <v>0</v>
      </c>
      <c r="Z2629" s="5">
        <v>0.25</v>
      </c>
      <c r="AA2629" s="5">
        <v>0</v>
      </c>
      <c r="AB2629" s="5">
        <v>0</v>
      </c>
      <c r="AC2629" s="5">
        <v>0</v>
      </c>
      <c r="AD2629" s="5">
        <v>0</v>
      </c>
      <c r="AE2629" s="2">
        <v>2</v>
      </c>
      <c r="AF2629" s="2">
        <v>0</v>
      </c>
      <c r="AG2629" s="2">
        <v>0</v>
      </c>
      <c r="AH2629" s="2">
        <v>0</v>
      </c>
      <c r="AI2629" s="2">
        <v>0</v>
      </c>
      <c r="AJ2629" s="2">
        <v>1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 t="s">
        <v>4</v>
      </c>
      <c r="AT2629" s="2" t="s">
        <v>4</v>
      </c>
    </row>
    <row r="2630" spans="1:46" x14ac:dyDescent="0.2">
      <c r="A2630" s="2">
        <v>1655131</v>
      </c>
      <c r="B2630" s="2">
        <v>842989</v>
      </c>
      <c r="C2630" s="7">
        <v>20.495186405914801</v>
      </c>
      <c r="D2630" s="7">
        <v>39.680240541389701</v>
      </c>
      <c r="E2630" s="19" t="s">
        <v>3247</v>
      </c>
      <c r="F2630" s="46">
        <f>INDEX(Δεδομένα!$P:$P,MATCH('2021'!E2630,Δεδομένα!$O:$O,0))</f>
        <v>87</v>
      </c>
      <c r="G2630" s="49" t="s">
        <v>3184</v>
      </c>
      <c r="H2630" s="51" t="str">
        <f>INDEX(Δεδομένα!B$1:B$51,MATCH('2021'!G2630,Δεδομένα!A$1:A$51,0))</f>
        <v>ΗΠΕΙΡΟΥ</v>
      </c>
      <c r="I2630" s="53">
        <f>INDEX(Δεδομένα!E$1:E$13,MATCH('2021'!H2630,Δεδομένα!D$1:D$13,0))</f>
        <v>5</v>
      </c>
      <c r="J2630" s="4">
        <v>44290</v>
      </c>
      <c r="K2630" s="3" t="s">
        <v>521</v>
      </c>
      <c r="L2630" s="17" t="str">
        <f t="shared" si="184"/>
        <v>04/04/2021 22:00</v>
      </c>
      <c r="M2630" s="4">
        <v>44290</v>
      </c>
      <c r="N2630" s="3" t="s">
        <v>886</v>
      </c>
      <c r="O2630" s="17" t="str">
        <f t="shared" si="185"/>
        <v>04/04/2021 23:35</v>
      </c>
      <c r="P2630" s="24">
        <f t="shared" si="186"/>
        <v>6.5972222226264421E-2</v>
      </c>
      <c r="Q2630" s="28">
        <v>0</v>
      </c>
      <c r="R2630" s="27">
        <f t="shared" si="187"/>
        <v>95.000000005820766</v>
      </c>
      <c r="S2630" s="3" t="s">
        <v>4</v>
      </c>
      <c r="T2630" s="3" t="s">
        <v>123</v>
      </c>
      <c r="U2630" s="3" t="s">
        <v>4</v>
      </c>
      <c r="V2630" s="3" t="s">
        <v>3251</v>
      </c>
      <c r="W2630" s="5">
        <v>0</v>
      </c>
      <c r="X2630" s="5">
        <v>5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2">
        <v>2</v>
      </c>
      <c r="AF2630" s="2">
        <v>0</v>
      </c>
      <c r="AG2630" s="2">
        <v>0</v>
      </c>
      <c r="AH2630" s="2">
        <v>0</v>
      </c>
      <c r="AI2630" s="2">
        <v>0</v>
      </c>
      <c r="AJ2630" s="2">
        <v>1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 t="s">
        <v>4</v>
      </c>
      <c r="AT2630" s="2" t="s">
        <v>4</v>
      </c>
    </row>
    <row r="2631" spans="1:46" x14ac:dyDescent="0.2">
      <c r="A2631" s="2">
        <v>1661432</v>
      </c>
      <c r="B2631" s="2">
        <v>844937</v>
      </c>
      <c r="C2631" s="7">
        <v>20.576337816418501</v>
      </c>
      <c r="D2631" s="7">
        <v>39.719640364589203</v>
      </c>
      <c r="E2631" s="19" t="s">
        <v>3247</v>
      </c>
      <c r="F2631" s="46">
        <f>INDEX(Δεδομένα!$P:$P,MATCH('2021'!E2631,Δεδομένα!$O:$O,0))</f>
        <v>87</v>
      </c>
      <c r="G2631" s="49" t="s">
        <v>3184</v>
      </c>
      <c r="H2631" s="51" t="str">
        <f>INDEX(Δεδομένα!B$1:B$51,MATCH('2021'!G2631,Δεδομένα!A$1:A$51,0))</f>
        <v>ΗΠΕΙΡΟΥ</v>
      </c>
      <c r="I2631" s="53">
        <f>INDEX(Δεδομένα!E$1:E$13,MATCH('2021'!H2631,Δεδομένα!D$1:D$13,0))</f>
        <v>5</v>
      </c>
      <c r="J2631" s="4">
        <v>44297</v>
      </c>
      <c r="K2631" s="3" t="s">
        <v>235</v>
      </c>
      <c r="L2631" s="17" t="str">
        <f t="shared" si="184"/>
        <v>11/04/2021 21:08</v>
      </c>
      <c r="M2631" s="4">
        <v>44297</v>
      </c>
      <c r="N2631" s="3" t="s">
        <v>1345</v>
      </c>
      <c r="O2631" s="17" t="str">
        <f t="shared" si="185"/>
        <v>11/04/2021 23:00</v>
      </c>
      <c r="P2631" s="24">
        <f t="shared" si="186"/>
        <v>7.7777777776645962E-2</v>
      </c>
      <c r="Q2631" s="28">
        <v>0</v>
      </c>
      <c r="R2631" s="27">
        <f t="shared" si="187"/>
        <v>111.99999999837019</v>
      </c>
      <c r="S2631" s="3" t="s">
        <v>4</v>
      </c>
      <c r="T2631" s="3" t="s">
        <v>3249</v>
      </c>
      <c r="U2631" s="3" t="s">
        <v>4</v>
      </c>
      <c r="V2631" s="3" t="s">
        <v>3252</v>
      </c>
      <c r="W2631" s="5">
        <v>0</v>
      </c>
      <c r="X2631" s="5">
        <v>0.02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2">
        <v>3</v>
      </c>
      <c r="AF2631" s="2">
        <v>0</v>
      </c>
      <c r="AG2631" s="2">
        <v>0</v>
      </c>
      <c r="AH2631" s="2">
        <v>0</v>
      </c>
      <c r="AI2631" s="2">
        <v>0</v>
      </c>
      <c r="AJ2631" s="2">
        <v>1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 t="s">
        <v>4</v>
      </c>
      <c r="AT2631" s="2" t="s">
        <v>4</v>
      </c>
    </row>
    <row r="2632" spans="1:46" x14ac:dyDescent="0.2">
      <c r="A2632" s="2">
        <v>1665737</v>
      </c>
      <c r="B2632" s="2">
        <v>857719</v>
      </c>
      <c r="C2632" s="7">
        <v>20.5884767825343</v>
      </c>
      <c r="D2632" s="7">
        <v>39.758156795303798</v>
      </c>
      <c r="E2632" s="19" t="s">
        <v>3247</v>
      </c>
      <c r="F2632" s="46">
        <f>INDEX(Δεδομένα!$P:$P,MATCH('2021'!E2632,Δεδομένα!$O:$O,0))</f>
        <v>87</v>
      </c>
      <c r="G2632" s="49" t="s">
        <v>3184</v>
      </c>
      <c r="H2632" s="51" t="str">
        <f>INDEX(Δεδομένα!B$1:B$51,MATCH('2021'!G2632,Δεδομένα!A$1:A$51,0))</f>
        <v>ΗΠΕΙΡΟΥ</v>
      </c>
      <c r="I2632" s="53">
        <f>INDEX(Δεδομένα!E$1:E$13,MATCH('2021'!H2632,Δεδομένα!D$1:D$13,0))</f>
        <v>5</v>
      </c>
      <c r="J2632" s="4">
        <v>44347</v>
      </c>
      <c r="K2632" s="3" t="s">
        <v>745</v>
      </c>
      <c r="L2632" s="17" t="str">
        <f t="shared" si="184"/>
        <v>31/05/2021 16:35</v>
      </c>
      <c r="M2632" s="4">
        <v>44347</v>
      </c>
      <c r="N2632" s="3" t="s">
        <v>918</v>
      </c>
      <c r="O2632" s="17" t="str">
        <f t="shared" si="185"/>
        <v>31/05/2021 17:19</v>
      </c>
      <c r="P2632" s="24">
        <f t="shared" si="186"/>
        <v>3.0555555560567882E-2</v>
      </c>
      <c r="Q2632" s="28">
        <v>0</v>
      </c>
      <c r="R2632" s="27">
        <f t="shared" si="187"/>
        <v>44.00000000721775</v>
      </c>
      <c r="S2632" s="3" t="s">
        <v>4</v>
      </c>
      <c r="T2632" s="3" t="s">
        <v>3249</v>
      </c>
      <c r="U2632" s="3" t="s">
        <v>4</v>
      </c>
      <c r="V2632" s="3" t="s">
        <v>3253</v>
      </c>
      <c r="W2632" s="5">
        <v>0</v>
      </c>
      <c r="X2632" s="5">
        <v>0.02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2">
        <v>1</v>
      </c>
      <c r="AF2632" s="2">
        <v>0</v>
      </c>
      <c r="AG2632" s="2">
        <v>0</v>
      </c>
      <c r="AH2632" s="2">
        <v>0</v>
      </c>
      <c r="AI2632" s="2">
        <v>0</v>
      </c>
      <c r="AJ2632" s="2">
        <v>2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 t="s">
        <v>4</v>
      </c>
      <c r="AT2632" s="2" t="s">
        <v>4</v>
      </c>
    </row>
    <row r="2633" spans="1:46" x14ac:dyDescent="0.2">
      <c r="A2633" s="2">
        <v>1666812</v>
      </c>
      <c r="B2633" s="2">
        <v>858536</v>
      </c>
      <c r="C2633" s="7">
        <v>20.581485379273701</v>
      </c>
      <c r="D2633" s="7">
        <v>39.6664963490989</v>
      </c>
      <c r="E2633" s="19" t="s">
        <v>3247</v>
      </c>
      <c r="F2633" s="46">
        <f>INDEX(Δεδομένα!$P:$P,MATCH('2021'!E2633,Δεδομένα!$O:$O,0))</f>
        <v>87</v>
      </c>
      <c r="G2633" s="49" t="s">
        <v>3184</v>
      </c>
      <c r="H2633" s="51" t="str">
        <f>INDEX(Δεδομένα!B$1:B$51,MATCH('2021'!G2633,Δεδομένα!A$1:A$51,0))</f>
        <v>ΗΠΕΙΡΟΥ</v>
      </c>
      <c r="I2633" s="53">
        <f>INDEX(Δεδομένα!E$1:E$13,MATCH('2021'!H2633,Δεδομένα!D$1:D$13,0))</f>
        <v>5</v>
      </c>
      <c r="J2633" s="4">
        <v>44350</v>
      </c>
      <c r="K2633" s="3" t="s">
        <v>370</v>
      </c>
      <c r="L2633" s="17" t="str">
        <f t="shared" si="184"/>
        <v>03/06/2021 17:45</v>
      </c>
      <c r="M2633" s="4">
        <v>44350</v>
      </c>
      <c r="N2633" s="3" t="s">
        <v>1095</v>
      </c>
      <c r="O2633" s="17" t="str">
        <f t="shared" si="185"/>
        <v>03/06/2021 21:12</v>
      </c>
      <c r="P2633" s="24">
        <f t="shared" si="186"/>
        <v>0.14374999999563443</v>
      </c>
      <c r="Q2633" s="28">
        <v>0</v>
      </c>
      <c r="R2633" s="27">
        <f t="shared" si="187"/>
        <v>206.99999999371357</v>
      </c>
      <c r="S2633" s="3" t="s">
        <v>4</v>
      </c>
      <c r="T2633" s="3" t="s">
        <v>3249</v>
      </c>
      <c r="U2633" s="3" t="s">
        <v>4</v>
      </c>
      <c r="V2633" s="3" t="s">
        <v>3254</v>
      </c>
      <c r="W2633" s="5">
        <v>0</v>
      </c>
      <c r="X2633" s="5">
        <v>2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2">
        <v>4</v>
      </c>
      <c r="AF2633" s="2">
        <v>6</v>
      </c>
      <c r="AG2633" s="2">
        <v>0</v>
      </c>
      <c r="AH2633" s="2">
        <v>0</v>
      </c>
      <c r="AI2633" s="2">
        <v>0</v>
      </c>
      <c r="AJ2633" s="2">
        <v>2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 t="s">
        <v>4</v>
      </c>
      <c r="AT2633" s="2" t="s">
        <v>4</v>
      </c>
    </row>
    <row r="2634" spans="1:46" x14ac:dyDescent="0.2">
      <c r="A2634" s="2">
        <v>1681817</v>
      </c>
      <c r="B2634" s="2">
        <v>871075</v>
      </c>
      <c r="C2634" s="7">
        <v>20.509915768655201</v>
      </c>
      <c r="D2634" s="7">
        <v>39.632666743505901</v>
      </c>
      <c r="E2634" s="19" t="s">
        <v>3247</v>
      </c>
      <c r="F2634" s="46">
        <f>INDEX(Δεδομένα!$P:$P,MATCH('2021'!E2634,Δεδομένα!$O:$O,0))</f>
        <v>87</v>
      </c>
      <c r="G2634" s="49" t="s">
        <v>3184</v>
      </c>
      <c r="H2634" s="51" t="str">
        <f>INDEX(Δεδομένα!B$1:B$51,MATCH('2021'!G2634,Δεδομένα!A$1:A$51,0))</f>
        <v>ΗΠΕΙΡΟΥ</v>
      </c>
      <c r="I2634" s="53">
        <f>INDEX(Δεδομένα!E$1:E$13,MATCH('2021'!H2634,Δεδομένα!D$1:D$13,0))</f>
        <v>5</v>
      </c>
      <c r="J2634" s="4">
        <v>44391</v>
      </c>
      <c r="K2634" s="3" t="s">
        <v>433</v>
      </c>
      <c r="L2634" s="17" t="str">
        <f t="shared" si="184"/>
        <v>14/07/2021 17:25</v>
      </c>
      <c r="M2634" s="4">
        <v>44392</v>
      </c>
      <c r="N2634" s="3" t="s">
        <v>19</v>
      </c>
      <c r="O2634" s="17" t="str">
        <f t="shared" si="185"/>
        <v>15/07/2021 16:23</v>
      </c>
      <c r="P2634" s="24">
        <f t="shared" si="186"/>
        <v>0.9569444444423425</v>
      </c>
      <c r="Q2634" s="28">
        <v>0</v>
      </c>
      <c r="R2634" s="27">
        <f t="shared" si="187"/>
        <v>1377.9999999969732</v>
      </c>
      <c r="S2634" s="3" t="s">
        <v>4</v>
      </c>
      <c r="T2634" s="3" t="s">
        <v>3249</v>
      </c>
      <c r="U2634" s="3" t="s">
        <v>4</v>
      </c>
      <c r="V2634" s="3" t="s">
        <v>3255</v>
      </c>
      <c r="W2634" s="5">
        <v>0</v>
      </c>
      <c r="X2634" s="5">
        <v>25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2">
        <v>10</v>
      </c>
      <c r="AF2634" s="2">
        <v>8</v>
      </c>
      <c r="AG2634" s="2">
        <v>0</v>
      </c>
      <c r="AH2634" s="2">
        <v>0</v>
      </c>
      <c r="AI2634" s="2">
        <v>0</v>
      </c>
      <c r="AJ2634" s="2">
        <v>8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</row>
    <row r="2635" spans="1:46" x14ac:dyDescent="0.2">
      <c r="A2635" s="2">
        <v>1682602</v>
      </c>
      <c r="B2635" s="2">
        <v>871559</v>
      </c>
      <c r="C2635" s="7">
        <v>20.505944217692299</v>
      </c>
      <c r="D2635" s="7">
        <v>39.635328267978103</v>
      </c>
      <c r="E2635" s="19" t="s">
        <v>3247</v>
      </c>
      <c r="F2635" s="46">
        <f>INDEX(Δεδομένα!$P:$P,MATCH('2021'!E2635,Δεδομένα!$O:$O,0))</f>
        <v>87</v>
      </c>
      <c r="G2635" s="49" t="s">
        <v>3184</v>
      </c>
      <c r="H2635" s="51" t="str">
        <f>INDEX(Δεδομένα!B$1:B$51,MATCH('2021'!G2635,Δεδομένα!A$1:A$51,0))</f>
        <v>ΗΠΕΙΡΟΥ</v>
      </c>
      <c r="I2635" s="53">
        <f>INDEX(Δεδομένα!E$1:E$13,MATCH('2021'!H2635,Δεδομένα!D$1:D$13,0))</f>
        <v>5</v>
      </c>
      <c r="J2635" s="4">
        <v>44393</v>
      </c>
      <c r="K2635" s="3" t="s">
        <v>685</v>
      </c>
      <c r="L2635" s="17" t="str">
        <f t="shared" si="184"/>
        <v>16/07/2021 01:40</v>
      </c>
      <c r="M2635" s="4">
        <v>44394</v>
      </c>
      <c r="N2635" s="3" t="s">
        <v>3256</v>
      </c>
      <c r="O2635" s="17" t="str">
        <f t="shared" si="185"/>
        <v>17/07/2021 09:22</v>
      </c>
      <c r="P2635" s="29">
        <f t="shared" si="186"/>
        <v>1.3208333333313931</v>
      </c>
      <c r="Q2635" s="30">
        <f>1*24</f>
        <v>24</v>
      </c>
      <c r="R2635" s="27">
        <f t="shared" si="187"/>
        <v>1901.999999997206</v>
      </c>
      <c r="S2635" s="3" t="s">
        <v>4</v>
      </c>
      <c r="T2635" s="3" t="s">
        <v>3249</v>
      </c>
      <c r="U2635" s="3" t="s">
        <v>4</v>
      </c>
      <c r="V2635" s="3" t="s">
        <v>3255</v>
      </c>
      <c r="W2635" s="5">
        <v>0</v>
      </c>
      <c r="X2635" s="5">
        <v>2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2">
        <v>11</v>
      </c>
      <c r="AF2635" s="2">
        <v>10</v>
      </c>
      <c r="AG2635" s="2">
        <v>0</v>
      </c>
      <c r="AH2635" s="2">
        <v>0</v>
      </c>
      <c r="AI2635" s="2">
        <v>0</v>
      </c>
      <c r="AJ2635" s="2">
        <v>2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</row>
    <row r="2636" spans="1:46" x14ac:dyDescent="0.2">
      <c r="A2636" s="2">
        <v>1682609</v>
      </c>
      <c r="B2636" s="2">
        <v>876629</v>
      </c>
      <c r="C2636" s="7">
        <v>20.658690394364601</v>
      </c>
      <c r="D2636" s="7">
        <v>39.7065377684875</v>
      </c>
      <c r="E2636" s="19" t="s">
        <v>3247</v>
      </c>
      <c r="F2636" s="46">
        <f>INDEX(Δεδομένα!$P:$P,MATCH('2021'!E2636,Δεδομένα!$O:$O,0))</f>
        <v>87</v>
      </c>
      <c r="G2636" s="49" t="s">
        <v>3184</v>
      </c>
      <c r="H2636" s="51" t="str">
        <f>INDEX(Δεδομένα!B$1:B$51,MATCH('2021'!G2636,Δεδομένα!A$1:A$51,0))</f>
        <v>ΗΠΕΙΡΟΥ</v>
      </c>
      <c r="I2636" s="53">
        <f>INDEX(Δεδομένα!E$1:E$13,MATCH('2021'!H2636,Δεδομένα!D$1:D$13,0))</f>
        <v>5</v>
      </c>
      <c r="J2636" s="4">
        <v>44409</v>
      </c>
      <c r="K2636" s="3" t="s">
        <v>260</v>
      </c>
      <c r="L2636" s="17" t="str">
        <f t="shared" si="184"/>
        <v>01/08/2021 10:57</v>
      </c>
      <c r="M2636" s="4">
        <v>44409</v>
      </c>
      <c r="N2636" s="3" t="s">
        <v>737</v>
      </c>
      <c r="O2636" s="17" t="str">
        <f t="shared" si="185"/>
        <v>01/08/2021 14:45</v>
      </c>
      <c r="P2636" s="24">
        <f t="shared" si="186"/>
        <v>0.15833333333284827</v>
      </c>
      <c r="Q2636" s="28">
        <v>0</v>
      </c>
      <c r="R2636" s="27">
        <f t="shared" si="187"/>
        <v>227.99999999930151</v>
      </c>
      <c r="S2636" s="3" t="s">
        <v>4</v>
      </c>
      <c r="T2636" s="3" t="s">
        <v>3249</v>
      </c>
      <c r="U2636" s="3" t="s">
        <v>4</v>
      </c>
      <c r="V2636" s="3" t="s">
        <v>3257</v>
      </c>
      <c r="W2636" s="5">
        <v>0</v>
      </c>
      <c r="X2636" s="5">
        <v>3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2">
        <v>4</v>
      </c>
      <c r="AF2636" s="2">
        <v>0</v>
      </c>
      <c r="AG2636" s="2">
        <v>0</v>
      </c>
      <c r="AH2636" s="2">
        <v>0</v>
      </c>
      <c r="AI2636" s="2">
        <v>0</v>
      </c>
      <c r="AJ2636" s="2">
        <v>2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</row>
    <row r="2637" spans="1:46" x14ac:dyDescent="0.2">
      <c r="A2637" s="2">
        <v>1686768</v>
      </c>
      <c r="B2637" s="2">
        <v>880388</v>
      </c>
      <c r="C2637" s="7">
        <v>20.582686352152901</v>
      </c>
      <c r="D2637" s="7">
        <v>39.717299370721598</v>
      </c>
      <c r="E2637" s="19" t="s">
        <v>3247</v>
      </c>
      <c r="F2637" s="46">
        <f>INDEX(Δεδομένα!$P:$P,MATCH('2021'!E2637,Δεδομένα!$O:$O,0))</f>
        <v>87</v>
      </c>
      <c r="G2637" s="49" t="s">
        <v>3184</v>
      </c>
      <c r="H2637" s="51" t="str">
        <f>INDEX(Δεδομένα!B$1:B$51,MATCH('2021'!G2637,Δεδομένα!A$1:A$51,0))</f>
        <v>ΗΠΕΙΡΟΥ</v>
      </c>
      <c r="I2637" s="53">
        <f>INDEX(Δεδομένα!E$1:E$13,MATCH('2021'!H2637,Δεδομένα!D$1:D$13,0))</f>
        <v>5</v>
      </c>
      <c r="J2637" s="4">
        <v>44415</v>
      </c>
      <c r="K2637" s="3" t="s">
        <v>699</v>
      </c>
      <c r="L2637" s="17" t="str">
        <f t="shared" si="184"/>
        <v>07/08/2021 17:23</v>
      </c>
      <c r="M2637" s="4">
        <v>44415</v>
      </c>
      <c r="N2637" s="3" t="s">
        <v>249</v>
      </c>
      <c r="O2637" s="17" t="str">
        <f t="shared" si="185"/>
        <v>07/08/2021 22:44</v>
      </c>
      <c r="P2637" s="24">
        <f t="shared" si="186"/>
        <v>0.22291666666569654</v>
      </c>
      <c r="Q2637" s="28">
        <v>0</v>
      </c>
      <c r="R2637" s="27">
        <f t="shared" si="187"/>
        <v>320.99999999860302</v>
      </c>
      <c r="S2637" s="3" t="s">
        <v>4</v>
      </c>
      <c r="T2637" s="3" t="s">
        <v>3249</v>
      </c>
      <c r="U2637" s="3" t="s">
        <v>4</v>
      </c>
      <c r="V2637" s="3" t="s">
        <v>3252</v>
      </c>
      <c r="W2637" s="5">
        <v>0</v>
      </c>
      <c r="X2637" s="5">
        <v>5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2">
        <v>13</v>
      </c>
      <c r="AF2637" s="2">
        <v>0</v>
      </c>
      <c r="AG2637" s="2">
        <v>0</v>
      </c>
      <c r="AH2637" s="2">
        <v>0</v>
      </c>
      <c r="AI2637" s="2">
        <v>0</v>
      </c>
      <c r="AJ2637" s="2">
        <v>6</v>
      </c>
      <c r="AK2637" s="2">
        <v>0</v>
      </c>
      <c r="AL2637" s="2">
        <v>1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</row>
    <row r="2638" spans="1:46" x14ac:dyDescent="0.2">
      <c r="A2638" s="2">
        <v>1692185</v>
      </c>
      <c r="B2638" s="2">
        <v>886552</v>
      </c>
      <c r="C2638" s="7">
        <v>20.551945131735199</v>
      </c>
      <c r="D2638" s="7">
        <v>39.720189056071803</v>
      </c>
      <c r="E2638" s="19" t="s">
        <v>3247</v>
      </c>
      <c r="F2638" s="46">
        <f>INDEX(Δεδομένα!$P:$P,MATCH('2021'!E2638,Δεδομένα!$O:$O,0))</f>
        <v>87</v>
      </c>
      <c r="G2638" s="49" t="s">
        <v>3184</v>
      </c>
      <c r="H2638" s="51" t="str">
        <f>INDEX(Δεδομένα!B$1:B$51,MATCH('2021'!G2638,Δεδομένα!A$1:A$51,0))</f>
        <v>ΗΠΕΙΡΟΥ</v>
      </c>
      <c r="I2638" s="53">
        <f>INDEX(Δεδομένα!E$1:E$13,MATCH('2021'!H2638,Δεδομένα!D$1:D$13,0))</f>
        <v>5</v>
      </c>
      <c r="J2638" s="4">
        <v>44435</v>
      </c>
      <c r="K2638" s="3" t="s">
        <v>338</v>
      </c>
      <c r="L2638" s="17" t="str">
        <f t="shared" si="184"/>
        <v>27/08/2021 11:00</v>
      </c>
      <c r="M2638" s="4">
        <v>44435</v>
      </c>
      <c r="N2638" s="3" t="s">
        <v>1264</v>
      </c>
      <c r="O2638" s="17" t="str">
        <f t="shared" si="185"/>
        <v>27/08/2021 13:43</v>
      </c>
      <c r="P2638" s="24">
        <f t="shared" si="186"/>
        <v>0.1131944444423425</v>
      </c>
      <c r="Q2638" s="28">
        <v>0</v>
      </c>
      <c r="R2638" s="27">
        <f t="shared" si="187"/>
        <v>162.9999999969732</v>
      </c>
      <c r="S2638" s="3" t="s">
        <v>4</v>
      </c>
      <c r="T2638" s="3" t="s">
        <v>3249</v>
      </c>
      <c r="U2638" s="3" t="s">
        <v>4</v>
      </c>
      <c r="V2638" s="3" t="s">
        <v>3252</v>
      </c>
      <c r="W2638" s="5">
        <v>3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2">
        <v>4</v>
      </c>
      <c r="AF2638" s="2">
        <v>0</v>
      </c>
      <c r="AG2638" s="2">
        <v>0</v>
      </c>
      <c r="AH2638" s="2">
        <v>0</v>
      </c>
      <c r="AI2638" s="2">
        <v>0</v>
      </c>
      <c r="AJ2638" s="2">
        <v>2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</row>
    <row r="2639" spans="1:46" x14ac:dyDescent="0.2">
      <c r="A2639" s="2">
        <v>1689772</v>
      </c>
      <c r="B2639" s="2">
        <v>883233</v>
      </c>
      <c r="C2639" s="7">
        <v>20.715342498647601</v>
      </c>
      <c r="D2639" s="7">
        <v>39.723718156074199</v>
      </c>
      <c r="E2639" s="19" t="s">
        <v>3258</v>
      </c>
      <c r="F2639" s="46">
        <f>INDEX(Δεδομένα!$P:$P,MATCH('2021'!E2639,Δεδομένα!$O:$O,0))</f>
        <v>88</v>
      </c>
      <c r="G2639" s="49" t="s">
        <v>3184</v>
      </c>
      <c r="H2639" s="51" t="str">
        <f>INDEX(Δεδομένα!B$1:B$51,MATCH('2021'!G2639,Δεδομένα!A$1:A$51,0))</f>
        <v>ΗΠΕΙΡΟΥ</v>
      </c>
      <c r="I2639" s="53">
        <f>INDEX(Δεδομένα!E$1:E$13,MATCH('2021'!H2639,Δεδομένα!D$1:D$13,0))</f>
        <v>5</v>
      </c>
      <c r="J2639" s="4">
        <v>44423</v>
      </c>
      <c r="K2639" s="3" t="s">
        <v>415</v>
      </c>
      <c r="L2639" s="17" t="str">
        <f t="shared" si="184"/>
        <v>15/08/2021 16:40</v>
      </c>
      <c r="M2639" s="4">
        <v>44423</v>
      </c>
      <c r="N2639" s="3" t="s">
        <v>358</v>
      </c>
      <c r="O2639" s="17" t="str">
        <f t="shared" si="185"/>
        <v>15/08/2021 18:55</v>
      </c>
      <c r="P2639" s="24">
        <f t="shared" si="186"/>
        <v>9.375E-2</v>
      </c>
      <c r="Q2639" s="28">
        <v>0</v>
      </c>
      <c r="R2639" s="27">
        <f t="shared" si="187"/>
        <v>135</v>
      </c>
      <c r="S2639" s="3" t="s">
        <v>4</v>
      </c>
      <c r="T2639" s="3" t="s">
        <v>3249</v>
      </c>
      <c r="U2639" s="3" t="s">
        <v>4</v>
      </c>
      <c r="V2639" s="3" t="s">
        <v>3259</v>
      </c>
      <c r="W2639" s="5">
        <v>0</v>
      </c>
      <c r="X2639" s="5">
        <v>5</v>
      </c>
      <c r="Y2639" s="5">
        <v>0</v>
      </c>
      <c r="Z2639" s="5">
        <v>20</v>
      </c>
      <c r="AA2639" s="5">
        <v>0</v>
      </c>
      <c r="AB2639" s="5">
        <v>0</v>
      </c>
      <c r="AC2639" s="5">
        <v>0</v>
      </c>
      <c r="AD2639" s="5">
        <v>0</v>
      </c>
      <c r="AE2639" s="2">
        <v>23</v>
      </c>
      <c r="AF2639" s="2">
        <v>6</v>
      </c>
      <c r="AG2639" s="2">
        <v>0</v>
      </c>
      <c r="AH2639" s="2">
        <v>0</v>
      </c>
      <c r="AI2639" s="2">
        <v>0</v>
      </c>
      <c r="AJ2639" s="2">
        <v>9</v>
      </c>
      <c r="AK2639" s="2">
        <v>0</v>
      </c>
      <c r="AL2639" s="2">
        <v>2</v>
      </c>
      <c r="AM2639" s="2">
        <v>0</v>
      </c>
      <c r="AN2639" s="2">
        <v>1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</row>
    <row r="2640" spans="1:46" x14ac:dyDescent="0.2">
      <c r="A2640" s="2">
        <v>1699320</v>
      </c>
      <c r="B2640" s="2">
        <v>893800</v>
      </c>
      <c r="C2640" s="2"/>
      <c r="D2640" s="2"/>
      <c r="E2640" s="19" t="s">
        <v>3258</v>
      </c>
      <c r="F2640" s="46">
        <f>INDEX(Δεδομένα!$P:$P,MATCH('2021'!E2640,Δεδομένα!$O:$O,0))</f>
        <v>88</v>
      </c>
      <c r="G2640" s="49" t="s">
        <v>3184</v>
      </c>
      <c r="H2640" s="51" t="str">
        <f>INDEX(Δεδομένα!B$1:B$51,MATCH('2021'!G2640,Δεδομένα!A$1:A$51,0))</f>
        <v>ΗΠΕΙΡΟΥ</v>
      </c>
      <c r="I2640" s="53">
        <f>INDEX(Δεδομένα!E$1:E$13,MATCH('2021'!H2640,Δεδομένα!D$1:D$13,0))</f>
        <v>5</v>
      </c>
      <c r="J2640" s="4">
        <v>44463</v>
      </c>
      <c r="K2640" s="3" t="s">
        <v>1761</v>
      </c>
      <c r="L2640" s="17" t="str">
        <f t="shared" si="184"/>
        <v>24/09/2021 12:23</v>
      </c>
      <c r="M2640" s="4">
        <v>44463</v>
      </c>
      <c r="N2640" s="3" t="s">
        <v>241</v>
      </c>
      <c r="O2640" s="17" t="str">
        <f t="shared" si="185"/>
        <v>24/09/2021 13:15</v>
      </c>
      <c r="P2640" s="24">
        <f t="shared" si="186"/>
        <v>3.6111111112404615E-2</v>
      </c>
      <c r="Q2640" s="28">
        <v>0</v>
      </c>
      <c r="R2640" s="27">
        <f t="shared" si="187"/>
        <v>52.000000001862645</v>
      </c>
      <c r="S2640" s="3" t="s">
        <v>4</v>
      </c>
      <c r="T2640" s="3" t="s">
        <v>3249</v>
      </c>
      <c r="U2640" s="3" t="s">
        <v>4</v>
      </c>
      <c r="V2640" s="3" t="s">
        <v>3260</v>
      </c>
      <c r="W2640" s="5">
        <v>0</v>
      </c>
      <c r="X2640" s="5">
        <v>0</v>
      </c>
      <c r="Y2640" s="5">
        <v>0</v>
      </c>
      <c r="Z2640" s="5">
        <v>0.5</v>
      </c>
      <c r="AA2640" s="5">
        <v>0</v>
      </c>
      <c r="AB2640" s="5">
        <v>0</v>
      </c>
      <c r="AC2640" s="5">
        <v>0</v>
      </c>
      <c r="AD2640" s="5">
        <v>0</v>
      </c>
      <c r="AE2640" s="2">
        <v>4</v>
      </c>
      <c r="AF2640" s="2">
        <v>0</v>
      </c>
      <c r="AG2640" s="2">
        <v>0</v>
      </c>
      <c r="AH2640" s="2">
        <v>0</v>
      </c>
      <c r="AI2640" s="2">
        <v>0</v>
      </c>
      <c r="AJ2640" s="2">
        <v>2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</row>
    <row r="2641" spans="1:46" x14ac:dyDescent="0.2">
      <c r="A2641" s="2">
        <v>1640423</v>
      </c>
      <c r="B2641" s="2">
        <v>832673</v>
      </c>
      <c r="C2641" s="7">
        <v>20.7524712791338</v>
      </c>
      <c r="D2641" s="7">
        <v>40.082755288971697</v>
      </c>
      <c r="E2641" s="19" t="s">
        <v>3261</v>
      </c>
      <c r="F2641" s="46">
        <f>INDEX(Δεδομένα!$P:$P,MATCH('2021'!E2641,Δεδομένα!$O:$O,0))</f>
        <v>89</v>
      </c>
      <c r="G2641" s="49" t="s">
        <v>3184</v>
      </c>
      <c r="H2641" s="51" t="str">
        <f>INDEX(Δεδομένα!B$1:B$51,MATCH('2021'!G2641,Δεδομένα!A$1:A$51,0))</f>
        <v>ΗΠΕΙΡΟΥ</v>
      </c>
      <c r="I2641" s="53">
        <f>INDEX(Δεδομένα!E$1:E$13,MATCH('2021'!H2641,Δεδομένα!D$1:D$13,0))</f>
        <v>5</v>
      </c>
      <c r="J2641" s="4">
        <v>44252</v>
      </c>
      <c r="K2641" s="3" t="s">
        <v>35</v>
      </c>
      <c r="L2641" s="17" t="str">
        <f t="shared" si="184"/>
        <v>25/02/2021 14:50</v>
      </c>
      <c r="M2641" s="4">
        <v>44252</v>
      </c>
      <c r="N2641" s="3" t="s">
        <v>640</v>
      </c>
      <c r="O2641" s="17" t="str">
        <f t="shared" si="185"/>
        <v>25/02/2021 15:14</v>
      </c>
      <c r="P2641" s="24">
        <f t="shared" si="186"/>
        <v>1.6666666670062114E-2</v>
      </c>
      <c r="Q2641" s="28">
        <v>0</v>
      </c>
      <c r="R2641" s="27">
        <f t="shared" si="187"/>
        <v>24.000000004889444</v>
      </c>
      <c r="S2641" s="3" t="s">
        <v>4</v>
      </c>
      <c r="T2641" s="3" t="s">
        <v>3262</v>
      </c>
      <c r="U2641" s="3" t="s">
        <v>3263</v>
      </c>
      <c r="V2641" s="3" t="s">
        <v>3264</v>
      </c>
      <c r="W2641" s="5">
        <v>0</v>
      </c>
      <c r="X2641" s="5">
        <v>0.05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2">
        <v>2</v>
      </c>
      <c r="AF2641" s="2">
        <v>0</v>
      </c>
      <c r="AG2641" s="2">
        <v>0</v>
      </c>
      <c r="AH2641" s="2">
        <v>0</v>
      </c>
      <c r="AI2641" s="2">
        <v>0</v>
      </c>
      <c r="AJ2641" s="2">
        <v>1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 t="s">
        <v>4</v>
      </c>
      <c r="AT2641" s="2" t="s">
        <v>4</v>
      </c>
    </row>
    <row r="2642" spans="1:46" x14ac:dyDescent="0.2">
      <c r="A2642" s="2">
        <v>1640977</v>
      </c>
      <c r="B2642" s="2">
        <v>833013</v>
      </c>
      <c r="C2642" s="7">
        <v>20.571614476450101</v>
      </c>
      <c r="D2642" s="7">
        <v>40.014442992665401</v>
      </c>
      <c r="E2642" s="19" t="s">
        <v>3261</v>
      </c>
      <c r="F2642" s="46">
        <f>INDEX(Δεδομένα!$P:$P,MATCH('2021'!E2642,Δεδομένα!$O:$O,0))</f>
        <v>89</v>
      </c>
      <c r="G2642" s="49" t="s">
        <v>3184</v>
      </c>
      <c r="H2642" s="51" t="str">
        <f>INDEX(Δεδομένα!B$1:B$51,MATCH('2021'!G2642,Δεδομένα!A$1:A$51,0))</f>
        <v>ΗΠΕΙΡΟΥ</v>
      </c>
      <c r="I2642" s="53">
        <f>INDEX(Δεδομένα!E$1:E$13,MATCH('2021'!H2642,Δεδομένα!D$1:D$13,0))</f>
        <v>5</v>
      </c>
      <c r="J2642" s="4">
        <v>44253</v>
      </c>
      <c r="K2642" s="3" t="s">
        <v>842</v>
      </c>
      <c r="L2642" s="17" t="str">
        <f t="shared" si="184"/>
        <v>26/02/2021 18:44</v>
      </c>
      <c r="M2642" s="4">
        <v>44253</v>
      </c>
      <c r="N2642" s="3" t="s">
        <v>886</v>
      </c>
      <c r="O2642" s="17" t="str">
        <f t="shared" si="185"/>
        <v>26/02/2021 23:35</v>
      </c>
      <c r="P2642" s="24">
        <f t="shared" si="186"/>
        <v>0.20208333333721384</v>
      </c>
      <c r="Q2642" s="28">
        <v>0</v>
      </c>
      <c r="R2642" s="27">
        <f t="shared" si="187"/>
        <v>291.00000000558794</v>
      </c>
      <c r="S2642" s="3" t="s">
        <v>4</v>
      </c>
      <c r="T2642" s="3" t="s">
        <v>3234</v>
      </c>
      <c r="U2642" s="3" t="s">
        <v>3265</v>
      </c>
      <c r="V2642" s="3" t="s">
        <v>3266</v>
      </c>
      <c r="W2642" s="5">
        <v>30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2">
        <v>7</v>
      </c>
      <c r="AF2642" s="2">
        <v>0</v>
      </c>
      <c r="AG2642" s="2">
        <v>0</v>
      </c>
      <c r="AH2642" s="2">
        <v>0</v>
      </c>
      <c r="AI2642" s="2">
        <v>0</v>
      </c>
      <c r="AJ2642" s="2">
        <v>3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 t="s">
        <v>4</v>
      </c>
      <c r="AT2642" s="2" t="s">
        <v>4</v>
      </c>
    </row>
    <row r="2643" spans="1:46" x14ac:dyDescent="0.2">
      <c r="A2643" s="2">
        <v>1641427</v>
      </c>
      <c r="B2643" s="2">
        <v>833500</v>
      </c>
      <c r="C2643" s="7">
        <v>20.565482276378798</v>
      </c>
      <c r="D2643" s="7">
        <v>40.017625012831203</v>
      </c>
      <c r="E2643" s="19" t="s">
        <v>3261</v>
      </c>
      <c r="F2643" s="46">
        <f>INDEX(Δεδομένα!$P:$P,MATCH('2021'!E2643,Δεδομένα!$O:$O,0))</f>
        <v>89</v>
      </c>
      <c r="G2643" s="49" t="s">
        <v>3184</v>
      </c>
      <c r="H2643" s="51" t="str">
        <f>INDEX(Δεδομένα!B$1:B$51,MATCH('2021'!G2643,Δεδομένα!A$1:A$51,0))</f>
        <v>ΗΠΕΙΡΟΥ</v>
      </c>
      <c r="I2643" s="53">
        <f>INDEX(Δεδομένα!E$1:E$13,MATCH('2021'!H2643,Δεδομένα!D$1:D$13,0))</f>
        <v>5</v>
      </c>
      <c r="J2643" s="4">
        <v>44255</v>
      </c>
      <c r="K2643" s="3" t="s">
        <v>955</v>
      </c>
      <c r="L2643" s="17" t="str">
        <f t="shared" si="184"/>
        <v>28/02/2021 12:29</v>
      </c>
      <c r="M2643" s="4">
        <v>44256</v>
      </c>
      <c r="N2643" s="3" t="s">
        <v>673</v>
      </c>
      <c r="O2643" s="17" t="str">
        <f t="shared" si="185"/>
        <v>01/03/2021 15:59</v>
      </c>
      <c r="P2643" s="29">
        <f t="shared" si="186"/>
        <v>1.1458333333357587</v>
      </c>
      <c r="Q2643" s="30">
        <f>1*24</f>
        <v>24</v>
      </c>
      <c r="R2643" s="27">
        <f t="shared" si="187"/>
        <v>1650.0000000034925</v>
      </c>
      <c r="S2643" s="3" t="s">
        <v>4</v>
      </c>
      <c r="T2643" s="3" t="s">
        <v>3234</v>
      </c>
      <c r="U2643" s="3" t="s">
        <v>3265</v>
      </c>
      <c r="V2643" s="3" t="s">
        <v>3266</v>
      </c>
      <c r="W2643" s="5">
        <v>0</v>
      </c>
      <c r="X2643" s="5">
        <v>90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2">
        <v>19</v>
      </c>
      <c r="AF2643" s="2">
        <v>0</v>
      </c>
      <c r="AG2643" s="2">
        <v>0</v>
      </c>
      <c r="AH2643" s="2">
        <v>0</v>
      </c>
      <c r="AI2643" s="2">
        <v>0</v>
      </c>
      <c r="AJ2643" s="2">
        <v>8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 t="s">
        <v>4</v>
      </c>
      <c r="AT2643" s="2" t="s">
        <v>4</v>
      </c>
    </row>
    <row r="2644" spans="1:46" x14ac:dyDescent="0.2">
      <c r="A2644" s="2">
        <v>1651241</v>
      </c>
      <c r="B2644" s="2">
        <v>841858</v>
      </c>
      <c r="C2644" s="7">
        <v>20.620462111604201</v>
      </c>
      <c r="D2644" s="7">
        <v>40.038756295348698</v>
      </c>
      <c r="E2644" s="19" t="s">
        <v>3261</v>
      </c>
      <c r="F2644" s="46">
        <f>INDEX(Δεδομένα!$P:$P,MATCH('2021'!E2644,Δεδομένα!$O:$O,0))</f>
        <v>89</v>
      </c>
      <c r="G2644" s="49" t="s">
        <v>3184</v>
      </c>
      <c r="H2644" s="51" t="str">
        <f>INDEX(Δεδομένα!B$1:B$51,MATCH('2021'!G2644,Δεδομένα!A$1:A$51,0))</f>
        <v>ΗΠΕΙΡΟΥ</v>
      </c>
      <c r="I2644" s="53">
        <f>INDEX(Δεδομένα!E$1:E$13,MATCH('2021'!H2644,Δεδομένα!D$1:D$13,0))</f>
        <v>5</v>
      </c>
      <c r="J2644" s="4">
        <v>44286</v>
      </c>
      <c r="K2644" s="3" t="s">
        <v>510</v>
      </c>
      <c r="L2644" s="17" t="str">
        <f t="shared" si="184"/>
        <v>31/03/2021 17:20</v>
      </c>
      <c r="M2644" s="4">
        <v>44286</v>
      </c>
      <c r="N2644" s="3" t="s">
        <v>1650</v>
      </c>
      <c r="O2644" s="17" t="str">
        <f t="shared" si="185"/>
        <v>31/03/2021 19:12</v>
      </c>
      <c r="P2644" s="24">
        <f t="shared" si="186"/>
        <v>7.777777778392192E-2</v>
      </c>
      <c r="Q2644" s="28">
        <v>0</v>
      </c>
      <c r="R2644" s="27">
        <f t="shared" si="187"/>
        <v>112.00000000884756</v>
      </c>
      <c r="S2644" s="3" t="s">
        <v>4</v>
      </c>
      <c r="T2644" s="3" t="s">
        <v>3262</v>
      </c>
      <c r="U2644" s="3" t="s">
        <v>3267</v>
      </c>
      <c r="V2644" s="3" t="s">
        <v>3268</v>
      </c>
      <c r="W2644" s="5">
        <v>0</v>
      </c>
      <c r="X2644" s="5">
        <v>2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2">
        <v>2</v>
      </c>
      <c r="AF2644" s="2">
        <v>0</v>
      </c>
      <c r="AG2644" s="2">
        <v>0</v>
      </c>
      <c r="AH2644" s="2">
        <v>0</v>
      </c>
      <c r="AI2644" s="2">
        <v>0</v>
      </c>
      <c r="AJ2644" s="2">
        <v>1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 t="s">
        <v>4</v>
      </c>
      <c r="AT2644" s="2" t="s">
        <v>4</v>
      </c>
    </row>
    <row r="2645" spans="1:46" x14ac:dyDescent="0.2">
      <c r="A2645" s="2">
        <v>1659996</v>
      </c>
      <c r="B2645" s="2">
        <v>851529</v>
      </c>
      <c r="C2645" s="7">
        <v>20.934312568572899</v>
      </c>
      <c r="D2645" s="7">
        <v>40.260238716828397</v>
      </c>
      <c r="E2645" s="19" t="s">
        <v>3261</v>
      </c>
      <c r="F2645" s="46">
        <f>INDEX(Δεδομένα!$P:$P,MATCH('2021'!E2645,Δεδομένα!$O:$O,0))</f>
        <v>89</v>
      </c>
      <c r="G2645" s="49" t="s">
        <v>3184</v>
      </c>
      <c r="H2645" s="51" t="str">
        <f>INDEX(Δεδομένα!B$1:B$51,MATCH('2021'!G2645,Δεδομένα!A$1:A$51,0))</f>
        <v>ΗΠΕΙΡΟΥ</v>
      </c>
      <c r="I2645" s="53">
        <f>INDEX(Δεδομένα!E$1:E$13,MATCH('2021'!H2645,Δεδομένα!D$1:D$13,0))</f>
        <v>5</v>
      </c>
      <c r="J2645" s="4">
        <v>44323</v>
      </c>
      <c r="K2645" s="3" t="s">
        <v>1401</v>
      </c>
      <c r="L2645" s="17" t="str">
        <f t="shared" si="184"/>
        <v>07/05/2021 22:29</v>
      </c>
      <c r="M2645" s="4">
        <v>44324</v>
      </c>
      <c r="N2645" s="3" t="s">
        <v>3269</v>
      </c>
      <c r="O2645" s="17" t="str">
        <f t="shared" si="185"/>
        <v>08/05/2021 01:31</v>
      </c>
      <c r="P2645" s="24">
        <f t="shared" si="186"/>
        <v>0.12638888889341615</v>
      </c>
      <c r="Q2645" s="28">
        <v>0</v>
      </c>
      <c r="R2645" s="27">
        <f t="shared" si="187"/>
        <v>182.00000000651926</v>
      </c>
      <c r="S2645" s="3" t="s">
        <v>4</v>
      </c>
      <c r="T2645" s="3" t="s">
        <v>3262</v>
      </c>
      <c r="U2645" s="3" t="s">
        <v>2056</v>
      </c>
      <c r="V2645" s="3" t="s">
        <v>3270</v>
      </c>
      <c r="W2645" s="5">
        <v>0</v>
      </c>
      <c r="X2645" s="5">
        <v>3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2">
        <v>6</v>
      </c>
      <c r="AF2645" s="2">
        <v>0</v>
      </c>
      <c r="AG2645" s="2">
        <v>0</v>
      </c>
      <c r="AH2645" s="2">
        <v>0</v>
      </c>
      <c r="AI2645" s="2">
        <v>0</v>
      </c>
      <c r="AJ2645" s="2">
        <v>2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 t="s">
        <v>4</v>
      </c>
      <c r="AT2645" s="2" t="s">
        <v>4</v>
      </c>
    </row>
    <row r="2646" spans="1:46" x14ac:dyDescent="0.2">
      <c r="A2646" s="2">
        <v>1665393</v>
      </c>
      <c r="B2646" s="2">
        <v>856957</v>
      </c>
      <c r="C2646" s="7">
        <v>20.747752161334699</v>
      </c>
      <c r="D2646" s="7">
        <v>39.973828355700398</v>
      </c>
      <c r="E2646" s="19" t="s">
        <v>3261</v>
      </c>
      <c r="F2646" s="46">
        <f>INDEX(Δεδομένα!$P:$P,MATCH('2021'!E2646,Δεδομένα!$O:$O,0))</f>
        <v>89</v>
      </c>
      <c r="G2646" s="49" t="s">
        <v>3184</v>
      </c>
      <c r="H2646" s="51" t="str">
        <f>INDEX(Δεδομένα!B$1:B$51,MATCH('2021'!G2646,Δεδομένα!A$1:A$51,0))</f>
        <v>ΗΠΕΙΡΟΥ</v>
      </c>
      <c r="I2646" s="53">
        <f>INDEX(Δεδομένα!E$1:E$13,MATCH('2021'!H2646,Δεδομένα!D$1:D$13,0))</f>
        <v>5</v>
      </c>
      <c r="J2646" s="4">
        <v>44344</v>
      </c>
      <c r="K2646" s="3" t="s">
        <v>497</v>
      </c>
      <c r="L2646" s="17" t="str">
        <f t="shared" si="184"/>
        <v>28/05/2021 21:00</v>
      </c>
      <c r="M2646" s="4">
        <v>44345</v>
      </c>
      <c r="N2646" s="3" t="s">
        <v>1499</v>
      </c>
      <c r="O2646" s="17" t="str">
        <f t="shared" si="185"/>
        <v>29/05/2021 08:00</v>
      </c>
      <c r="P2646" s="24">
        <f t="shared" si="186"/>
        <v>0.45833333333575865</v>
      </c>
      <c r="Q2646" s="28">
        <v>0</v>
      </c>
      <c r="R2646" s="27">
        <f t="shared" si="187"/>
        <v>660.00000000349246</v>
      </c>
      <c r="S2646" s="3" t="s">
        <v>4</v>
      </c>
      <c r="T2646" s="3" t="s">
        <v>3219</v>
      </c>
      <c r="U2646" s="3" t="s">
        <v>3271</v>
      </c>
      <c r="V2646" s="3" t="s">
        <v>3272</v>
      </c>
      <c r="W2646" s="5">
        <v>0</v>
      </c>
      <c r="X2646" s="5">
        <v>10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2">
        <v>4</v>
      </c>
      <c r="AF2646" s="2">
        <v>6</v>
      </c>
      <c r="AG2646" s="2">
        <v>0</v>
      </c>
      <c r="AH2646" s="2">
        <v>0</v>
      </c>
      <c r="AI2646" s="2">
        <v>0</v>
      </c>
      <c r="AJ2646" s="2">
        <v>3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 t="s">
        <v>4</v>
      </c>
      <c r="AT2646" s="2" t="s">
        <v>4</v>
      </c>
    </row>
    <row r="2647" spans="1:46" x14ac:dyDescent="0.2">
      <c r="A2647" s="2">
        <v>1678664</v>
      </c>
      <c r="B2647" s="2">
        <v>871081</v>
      </c>
      <c r="C2647" s="7">
        <v>20.9005135394737</v>
      </c>
      <c r="D2647" s="7">
        <v>40.129467604934902</v>
      </c>
      <c r="E2647" s="19" t="s">
        <v>3261</v>
      </c>
      <c r="F2647" s="46">
        <f>INDEX(Δεδομένα!$P:$P,MATCH('2021'!E2647,Δεδομένα!$O:$O,0))</f>
        <v>89</v>
      </c>
      <c r="G2647" s="49" t="s">
        <v>3184</v>
      </c>
      <c r="H2647" s="51" t="str">
        <f>INDEX(Δεδομένα!B$1:B$51,MATCH('2021'!G2647,Δεδομένα!A$1:A$51,0))</f>
        <v>ΗΠΕΙΡΟΥ</v>
      </c>
      <c r="I2647" s="53">
        <f>INDEX(Δεδομένα!E$1:E$13,MATCH('2021'!H2647,Δεδομένα!D$1:D$13,0))</f>
        <v>5</v>
      </c>
      <c r="J2647" s="4">
        <v>44391</v>
      </c>
      <c r="K2647" s="3" t="s">
        <v>462</v>
      </c>
      <c r="L2647" s="17" t="str">
        <f t="shared" si="184"/>
        <v>14/07/2021 17:50</v>
      </c>
      <c r="M2647" s="4">
        <v>44392</v>
      </c>
      <c r="N2647" s="3" t="s">
        <v>612</v>
      </c>
      <c r="O2647" s="17" t="str">
        <f t="shared" si="185"/>
        <v>15/07/2021 13:51</v>
      </c>
      <c r="P2647" s="24">
        <f t="shared" si="186"/>
        <v>0.83402777777519077</v>
      </c>
      <c r="Q2647" s="28">
        <v>0</v>
      </c>
      <c r="R2647" s="27">
        <f t="shared" si="187"/>
        <v>1200.9999999962747</v>
      </c>
      <c r="S2647" s="3" t="s">
        <v>4</v>
      </c>
      <c r="T2647" s="3" t="s">
        <v>3262</v>
      </c>
      <c r="U2647" s="3" t="s">
        <v>2903</v>
      </c>
      <c r="V2647" s="3" t="s">
        <v>3273</v>
      </c>
      <c r="W2647" s="5">
        <v>0</v>
      </c>
      <c r="X2647" s="5">
        <v>5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2">
        <v>7</v>
      </c>
      <c r="AF2647" s="2">
        <v>0</v>
      </c>
      <c r="AG2647" s="2">
        <v>0</v>
      </c>
      <c r="AH2647" s="2">
        <v>0</v>
      </c>
      <c r="AI2647" s="2">
        <v>0</v>
      </c>
      <c r="AJ2647" s="2">
        <v>3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</row>
    <row r="2648" spans="1:46" x14ac:dyDescent="0.2">
      <c r="A2648" s="2">
        <v>1682579</v>
      </c>
      <c r="B2648" s="2">
        <v>875914</v>
      </c>
      <c r="C2648" s="7">
        <v>20.8729940154847</v>
      </c>
      <c r="D2648" s="7">
        <v>40.2560208946839</v>
      </c>
      <c r="E2648" s="19" t="s">
        <v>3261</v>
      </c>
      <c r="F2648" s="46">
        <f>INDEX(Δεδομένα!$P:$P,MATCH('2021'!E2648,Δεδομένα!$O:$O,0))</f>
        <v>89</v>
      </c>
      <c r="G2648" s="49" t="s">
        <v>3184</v>
      </c>
      <c r="H2648" s="51" t="str">
        <f>INDEX(Δεδομένα!B$1:B$51,MATCH('2021'!G2648,Δεδομένα!A$1:A$51,0))</f>
        <v>ΗΠΕΙΡΟΥ</v>
      </c>
      <c r="I2648" s="53">
        <f>INDEX(Δεδομένα!E$1:E$13,MATCH('2021'!H2648,Δεδομένα!D$1:D$13,0))</f>
        <v>5</v>
      </c>
      <c r="J2648" s="4">
        <v>44407</v>
      </c>
      <c r="K2648" s="3" t="s">
        <v>1300</v>
      </c>
      <c r="L2648" s="17" t="str">
        <f t="shared" si="184"/>
        <v>30/07/2021 11:45</v>
      </c>
      <c r="M2648" s="4">
        <v>44409</v>
      </c>
      <c r="N2648" s="3" t="s">
        <v>428</v>
      </c>
      <c r="O2648" s="17" t="str">
        <f t="shared" si="185"/>
        <v>01/08/2021 10:20</v>
      </c>
      <c r="P2648" s="29">
        <f t="shared" si="186"/>
        <v>1.9409722222189885</v>
      </c>
      <c r="Q2648" s="30">
        <f>1*24</f>
        <v>24</v>
      </c>
      <c r="R2648" s="27">
        <f t="shared" si="187"/>
        <v>2794.9999999953434</v>
      </c>
      <c r="S2648" s="3" t="s">
        <v>4</v>
      </c>
      <c r="T2648" s="3" t="s">
        <v>3262</v>
      </c>
      <c r="U2648" s="3" t="s">
        <v>2722</v>
      </c>
      <c r="V2648" s="3" t="s">
        <v>3274</v>
      </c>
      <c r="W2648" s="5">
        <v>50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2">
        <v>20</v>
      </c>
      <c r="AF2648" s="2">
        <v>12</v>
      </c>
      <c r="AG2648" s="2">
        <v>0</v>
      </c>
      <c r="AH2648" s="2">
        <v>0</v>
      </c>
      <c r="AI2648" s="2">
        <v>0</v>
      </c>
      <c r="AJ2648" s="2">
        <v>10</v>
      </c>
      <c r="AK2648" s="2">
        <v>0</v>
      </c>
      <c r="AL2648" s="2">
        <v>0</v>
      </c>
      <c r="AM2648" s="2">
        <v>0</v>
      </c>
      <c r="AN2648" s="2">
        <v>1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</row>
    <row r="2649" spans="1:46" x14ac:dyDescent="0.2">
      <c r="A2649" s="2">
        <v>1691716</v>
      </c>
      <c r="B2649" s="2">
        <v>878803</v>
      </c>
      <c r="C2649" s="7">
        <v>20.9263405179058</v>
      </c>
      <c r="D2649" s="7">
        <v>40.039015669665503</v>
      </c>
      <c r="E2649" s="19" t="s">
        <v>3261</v>
      </c>
      <c r="F2649" s="46">
        <f>INDEX(Δεδομένα!$P:$P,MATCH('2021'!E2649,Δεδομένα!$O:$O,0))</f>
        <v>89</v>
      </c>
      <c r="G2649" s="49" t="s">
        <v>3184</v>
      </c>
      <c r="H2649" s="51" t="str">
        <f>INDEX(Δεδομένα!B$1:B$51,MATCH('2021'!G2649,Δεδομένα!A$1:A$51,0))</f>
        <v>ΗΠΕΙΡΟΥ</v>
      </c>
      <c r="I2649" s="53">
        <f>INDEX(Δεδομένα!E$1:E$13,MATCH('2021'!H2649,Δεδομένα!D$1:D$13,0))</f>
        <v>5</v>
      </c>
      <c r="J2649" s="4">
        <v>44413</v>
      </c>
      <c r="K2649" s="3" t="s">
        <v>590</v>
      </c>
      <c r="L2649" s="17" t="str">
        <f t="shared" si="184"/>
        <v>05/08/2021 15:25</v>
      </c>
      <c r="M2649" s="4">
        <v>44434</v>
      </c>
      <c r="N2649" s="3" t="s">
        <v>13</v>
      </c>
      <c r="O2649" s="17" t="str">
        <f t="shared" si="185"/>
        <v>26/08/2021 18:50</v>
      </c>
      <c r="P2649" s="29">
        <f t="shared" si="186"/>
        <v>21.142361111109494</v>
      </c>
      <c r="Q2649" s="30">
        <f>21*24</f>
        <v>504</v>
      </c>
      <c r="R2649" s="27">
        <f t="shared" si="187"/>
        <v>30444.999999997672</v>
      </c>
      <c r="S2649" s="3" t="s">
        <v>4</v>
      </c>
      <c r="T2649" s="3" t="s">
        <v>3262</v>
      </c>
      <c r="U2649" s="3" t="s">
        <v>3275</v>
      </c>
      <c r="V2649" s="3" t="s">
        <v>3276</v>
      </c>
      <c r="W2649" s="5">
        <v>2000</v>
      </c>
      <c r="X2649" s="5">
        <v>250</v>
      </c>
      <c r="Y2649" s="5">
        <v>0</v>
      </c>
      <c r="Z2649" s="5">
        <v>250</v>
      </c>
      <c r="AA2649" s="5">
        <v>0</v>
      </c>
      <c r="AB2649" s="5">
        <v>0</v>
      </c>
      <c r="AC2649" s="5">
        <v>0</v>
      </c>
      <c r="AD2649" s="5">
        <v>0</v>
      </c>
      <c r="AE2649" s="2">
        <v>228</v>
      </c>
      <c r="AF2649" s="2">
        <v>72</v>
      </c>
      <c r="AG2649" s="2">
        <v>0</v>
      </c>
      <c r="AH2649" s="2">
        <v>0</v>
      </c>
      <c r="AI2649" s="2">
        <v>20</v>
      </c>
      <c r="AJ2649" s="2">
        <v>17</v>
      </c>
      <c r="AK2649" s="2">
        <v>0</v>
      </c>
      <c r="AL2649" s="2">
        <v>1</v>
      </c>
      <c r="AM2649" s="2">
        <v>2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</row>
    <row r="2650" spans="1:46" x14ac:dyDescent="0.2">
      <c r="A2650" s="2">
        <v>1688376</v>
      </c>
      <c r="B2650" s="2">
        <v>883441</v>
      </c>
      <c r="C2650" s="7">
        <v>20.815886157837902</v>
      </c>
      <c r="D2650" s="7">
        <v>40.2213585157278</v>
      </c>
      <c r="E2650" s="19" t="s">
        <v>3261</v>
      </c>
      <c r="F2650" s="46">
        <f>INDEX(Δεδομένα!$P:$P,MATCH('2021'!E2650,Δεδομένα!$O:$O,0))</f>
        <v>89</v>
      </c>
      <c r="G2650" s="49" t="s">
        <v>3184</v>
      </c>
      <c r="H2650" s="51" t="str">
        <f>INDEX(Δεδομένα!B$1:B$51,MATCH('2021'!G2650,Δεδομένα!A$1:A$51,0))</f>
        <v>ΗΠΕΙΡΟΥ</v>
      </c>
      <c r="I2650" s="53">
        <f>INDEX(Δεδομένα!E$1:E$13,MATCH('2021'!H2650,Δεδομένα!D$1:D$13,0))</f>
        <v>5</v>
      </c>
      <c r="J2650" s="4">
        <v>44424</v>
      </c>
      <c r="K2650" s="3" t="s">
        <v>241</v>
      </c>
      <c r="L2650" s="17" t="str">
        <f t="shared" si="184"/>
        <v>16/08/2021 13:15</v>
      </c>
      <c r="M2650" s="4">
        <v>44425</v>
      </c>
      <c r="N2650" s="3" t="s">
        <v>590</v>
      </c>
      <c r="O2650" s="17" t="str">
        <f t="shared" si="185"/>
        <v>17/08/2021 15:25</v>
      </c>
      <c r="P2650" s="29">
        <f t="shared" si="186"/>
        <v>1.0902777777737356</v>
      </c>
      <c r="Q2650" s="30">
        <f>1*24</f>
        <v>24</v>
      </c>
      <c r="R2650" s="27">
        <f t="shared" si="187"/>
        <v>1569.9999999941792</v>
      </c>
      <c r="S2650" s="3" t="s">
        <v>4</v>
      </c>
      <c r="T2650" s="3" t="s">
        <v>3262</v>
      </c>
      <c r="U2650" s="3" t="s">
        <v>3277</v>
      </c>
      <c r="V2650" s="3" t="s">
        <v>3278</v>
      </c>
      <c r="W2650" s="5">
        <v>0</v>
      </c>
      <c r="X2650" s="5">
        <v>10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2">
        <v>18</v>
      </c>
      <c r="AF2650" s="2">
        <v>5</v>
      </c>
      <c r="AG2650" s="2">
        <v>0</v>
      </c>
      <c r="AH2650" s="2">
        <v>0</v>
      </c>
      <c r="AI2650" s="2">
        <v>0</v>
      </c>
      <c r="AJ2650" s="2">
        <v>8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</row>
    <row r="2651" spans="1:46" x14ac:dyDescent="0.2">
      <c r="A2651" s="2">
        <v>1688746</v>
      </c>
      <c r="B2651" s="2">
        <v>884019</v>
      </c>
      <c r="C2651" s="7">
        <v>20.893914672682701</v>
      </c>
      <c r="D2651" s="7">
        <v>40.267162484007898</v>
      </c>
      <c r="E2651" s="19" t="s">
        <v>3261</v>
      </c>
      <c r="F2651" s="46">
        <f>INDEX(Δεδομένα!$P:$P,MATCH('2021'!E2651,Δεδομένα!$O:$O,0))</f>
        <v>89</v>
      </c>
      <c r="G2651" s="49" t="s">
        <v>3184</v>
      </c>
      <c r="H2651" s="51" t="str">
        <f>INDEX(Δεδομένα!B$1:B$51,MATCH('2021'!G2651,Δεδομένα!A$1:A$51,0))</f>
        <v>ΗΠΕΙΡΟΥ</v>
      </c>
      <c r="I2651" s="53">
        <f>INDEX(Δεδομένα!E$1:E$13,MATCH('2021'!H2651,Δεδομένα!D$1:D$13,0))</f>
        <v>5</v>
      </c>
      <c r="J2651" s="4">
        <v>44426</v>
      </c>
      <c r="K2651" s="3" t="s">
        <v>2367</v>
      </c>
      <c r="L2651" s="17" t="str">
        <f t="shared" si="184"/>
        <v>18/08/2021 15:37</v>
      </c>
      <c r="M2651" s="4">
        <v>44426</v>
      </c>
      <c r="N2651" s="3" t="s">
        <v>287</v>
      </c>
      <c r="O2651" s="17" t="str">
        <f t="shared" si="185"/>
        <v>18/08/2021 17:06</v>
      </c>
      <c r="P2651" s="24">
        <f t="shared" si="186"/>
        <v>6.1805555560567882E-2</v>
      </c>
      <c r="Q2651" s="28">
        <v>0</v>
      </c>
      <c r="R2651" s="27">
        <f t="shared" si="187"/>
        <v>89.00000000721775</v>
      </c>
      <c r="S2651" s="3" t="s">
        <v>4</v>
      </c>
      <c r="T2651" s="3" t="s">
        <v>3262</v>
      </c>
      <c r="U2651" s="3" t="s">
        <v>2722</v>
      </c>
      <c r="V2651" s="3" t="s">
        <v>3279</v>
      </c>
      <c r="W2651" s="5">
        <v>0</v>
      </c>
      <c r="X2651" s="5">
        <v>0.1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2">
        <v>4</v>
      </c>
      <c r="AF2651" s="2">
        <v>0</v>
      </c>
      <c r="AG2651" s="2">
        <v>0</v>
      </c>
      <c r="AH2651" s="2">
        <v>0</v>
      </c>
      <c r="AI2651" s="2">
        <v>0</v>
      </c>
      <c r="AJ2651" s="2">
        <v>2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</row>
    <row r="2652" spans="1:46" x14ac:dyDescent="0.2">
      <c r="A2652" s="2">
        <v>1690455</v>
      </c>
      <c r="B2652" s="2">
        <v>884640</v>
      </c>
      <c r="C2652" s="7">
        <v>20.943362223983101</v>
      </c>
      <c r="D2652" s="7">
        <v>40.174944938707497</v>
      </c>
      <c r="E2652" s="19" t="s">
        <v>3261</v>
      </c>
      <c r="F2652" s="46">
        <f>INDEX(Δεδομένα!$P:$P,MATCH('2021'!E2652,Δεδομένα!$O:$O,0))</f>
        <v>89</v>
      </c>
      <c r="G2652" s="49" t="s">
        <v>3184</v>
      </c>
      <c r="H2652" s="51" t="str">
        <f>INDEX(Δεδομένα!B$1:B$51,MATCH('2021'!G2652,Δεδομένα!A$1:A$51,0))</f>
        <v>ΗΠΕΙΡΟΥ</v>
      </c>
      <c r="I2652" s="53">
        <f>INDEX(Δεδομένα!E$1:E$13,MATCH('2021'!H2652,Δεδομένα!D$1:D$13,0))</f>
        <v>5</v>
      </c>
      <c r="J2652" s="4">
        <v>44428</v>
      </c>
      <c r="K2652" s="3" t="s">
        <v>526</v>
      </c>
      <c r="L2652" s="17" t="str">
        <f t="shared" si="184"/>
        <v>20/08/2021 17:05</v>
      </c>
      <c r="M2652" s="4">
        <v>44433</v>
      </c>
      <c r="N2652" s="3" t="s">
        <v>3280</v>
      </c>
      <c r="O2652" s="17" t="str">
        <f t="shared" si="185"/>
        <v>25/08/2021 10:32</v>
      </c>
      <c r="P2652" s="29">
        <f t="shared" si="186"/>
        <v>4.7270833333313931</v>
      </c>
      <c r="Q2652" s="30">
        <f>4*24</f>
        <v>96</v>
      </c>
      <c r="R2652" s="27">
        <f t="shared" si="187"/>
        <v>6806.999999997206</v>
      </c>
      <c r="S2652" s="3" t="s">
        <v>4</v>
      </c>
      <c r="T2652" s="3" t="s">
        <v>3262</v>
      </c>
      <c r="U2652" s="3" t="s">
        <v>3281</v>
      </c>
      <c r="V2652" s="3" t="s">
        <v>3282</v>
      </c>
      <c r="W2652" s="5">
        <v>20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2">
        <v>22</v>
      </c>
      <c r="AF2652" s="2">
        <v>27</v>
      </c>
      <c r="AG2652" s="2">
        <v>0</v>
      </c>
      <c r="AH2652" s="2">
        <v>0</v>
      </c>
      <c r="AI2652" s="2">
        <v>8</v>
      </c>
      <c r="AJ2652" s="2">
        <v>8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1</v>
      </c>
      <c r="AT2652" s="2">
        <v>0</v>
      </c>
    </row>
    <row r="2653" spans="1:46" x14ac:dyDescent="0.2">
      <c r="A2653" s="2">
        <v>1691729</v>
      </c>
      <c r="B2653" s="2">
        <v>886991</v>
      </c>
      <c r="C2653" s="7">
        <v>20.941661519701899</v>
      </c>
      <c r="D2653" s="7">
        <v>40.174857720737101</v>
      </c>
      <c r="E2653" s="19" t="s">
        <v>3261</v>
      </c>
      <c r="F2653" s="46">
        <f>INDEX(Δεδομένα!$P:$P,MATCH('2021'!E2653,Δεδομένα!$O:$O,0))</f>
        <v>89</v>
      </c>
      <c r="G2653" s="49" t="s">
        <v>3184</v>
      </c>
      <c r="H2653" s="51" t="str">
        <f>INDEX(Δεδομένα!B$1:B$51,MATCH('2021'!G2653,Δεδομένα!A$1:A$51,0))</f>
        <v>ΗΠΕΙΡΟΥ</v>
      </c>
      <c r="I2653" s="53">
        <f>INDEX(Δεδομένα!E$1:E$13,MATCH('2021'!H2653,Δεδομένα!D$1:D$13,0))</f>
        <v>5</v>
      </c>
      <c r="J2653" s="4">
        <v>44436</v>
      </c>
      <c r="K2653" s="3" t="s">
        <v>427</v>
      </c>
      <c r="L2653" s="17" t="str">
        <f t="shared" si="184"/>
        <v>28/08/2021 21:20</v>
      </c>
      <c r="M2653" s="4">
        <v>44437</v>
      </c>
      <c r="N2653" s="3" t="s">
        <v>3283</v>
      </c>
      <c r="O2653" s="17" t="str">
        <f t="shared" si="185"/>
        <v>29/08/2021 00:46</v>
      </c>
      <c r="P2653" s="24">
        <f t="shared" si="186"/>
        <v>0.14305555555620231</v>
      </c>
      <c r="Q2653" s="28">
        <v>0</v>
      </c>
      <c r="R2653" s="27">
        <f t="shared" si="187"/>
        <v>206.00000000093132</v>
      </c>
      <c r="S2653" s="3" t="s">
        <v>4</v>
      </c>
      <c r="T2653" s="3" t="s">
        <v>3262</v>
      </c>
      <c r="U2653" s="3" t="s">
        <v>3281</v>
      </c>
      <c r="V2653" s="3" t="s">
        <v>3284</v>
      </c>
      <c r="W2653" s="5">
        <v>0</v>
      </c>
      <c r="X2653" s="5">
        <v>0.05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2">
        <v>5</v>
      </c>
      <c r="AF2653" s="2">
        <v>0</v>
      </c>
      <c r="AG2653" s="2">
        <v>0</v>
      </c>
      <c r="AH2653" s="2">
        <v>0</v>
      </c>
      <c r="AI2653" s="2">
        <v>0</v>
      </c>
      <c r="AJ2653" s="2">
        <v>3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</row>
    <row r="2654" spans="1:46" x14ac:dyDescent="0.2">
      <c r="A2654" s="2">
        <v>1695939</v>
      </c>
      <c r="B2654" s="2">
        <v>891242</v>
      </c>
      <c r="C2654" s="7">
        <v>20.790829006528799</v>
      </c>
      <c r="D2654" s="7">
        <v>40.324707475263402</v>
      </c>
      <c r="E2654" s="19" t="s">
        <v>3261</v>
      </c>
      <c r="F2654" s="46">
        <f>INDEX(Δεδομένα!$P:$P,MATCH('2021'!E2654,Δεδομένα!$O:$O,0))</f>
        <v>89</v>
      </c>
      <c r="G2654" s="49" t="s">
        <v>3184</v>
      </c>
      <c r="H2654" s="51" t="str">
        <f>INDEX(Δεδομένα!B$1:B$51,MATCH('2021'!G2654,Δεδομένα!A$1:A$51,0))</f>
        <v>ΗΠΕΙΡΟΥ</v>
      </c>
      <c r="I2654" s="53">
        <f>INDEX(Δεδομένα!E$1:E$13,MATCH('2021'!H2654,Δεδομένα!D$1:D$13,0))</f>
        <v>5</v>
      </c>
      <c r="J2654" s="4">
        <v>44453</v>
      </c>
      <c r="K2654" s="3" t="s">
        <v>2172</v>
      </c>
      <c r="L2654" s="17" t="str">
        <f t="shared" si="184"/>
        <v>14/09/2021 19:33</v>
      </c>
      <c r="M2654" s="4">
        <v>44454</v>
      </c>
      <c r="N2654" s="3" t="s">
        <v>79</v>
      </c>
      <c r="O2654" s="17" t="str">
        <f t="shared" si="185"/>
        <v>15/09/2021 19:10</v>
      </c>
      <c r="P2654" s="24">
        <f t="shared" si="186"/>
        <v>0.98402777777664596</v>
      </c>
      <c r="Q2654" s="28">
        <v>0</v>
      </c>
      <c r="R2654" s="27">
        <f t="shared" si="187"/>
        <v>1416.9999999983702</v>
      </c>
      <c r="S2654" s="3" t="s">
        <v>4</v>
      </c>
      <c r="T2654" s="3" t="s">
        <v>3262</v>
      </c>
      <c r="U2654" s="3" t="s">
        <v>3285</v>
      </c>
      <c r="V2654" s="3" t="s">
        <v>3286</v>
      </c>
      <c r="W2654" s="5">
        <v>0</v>
      </c>
      <c r="X2654" s="5">
        <v>0</v>
      </c>
      <c r="Y2654" s="5">
        <v>0</v>
      </c>
      <c r="Z2654" s="5">
        <v>20</v>
      </c>
      <c r="AA2654" s="5">
        <v>0</v>
      </c>
      <c r="AB2654" s="5">
        <v>0</v>
      </c>
      <c r="AC2654" s="5">
        <v>0</v>
      </c>
      <c r="AD2654" s="5">
        <v>0</v>
      </c>
      <c r="AE2654" s="2">
        <v>12</v>
      </c>
      <c r="AF2654" s="2">
        <v>6</v>
      </c>
      <c r="AG2654" s="2">
        <v>0</v>
      </c>
      <c r="AH2654" s="2">
        <v>0</v>
      </c>
      <c r="AI2654" s="2">
        <v>0</v>
      </c>
      <c r="AJ2654" s="2">
        <v>3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</row>
    <row r="2655" spans="1:46" x14ac:dyDescent="0.2">
      <c r="A2655" s="2">
        <v>1698537</v>
      </c>
      <c r="B2655" s="2">
        <v>893260</v>
      </c>
      <c r="C2655" s="7">
        <v>20.505583382854802</v>
      </c>
      <c r="D2655" s="7">
        <v>40.065358020113997</v>
      </c>
      <c r="E2655" s="19" t="s">
        <v>3261</v>
      </c>
      <c r="F2655" s="46">
        <f>INDEX(Δεδομένα!$P:$P,MATCH('2021'!E2655,Δεδομένα!$O:$O,0))</f>
        <v>89</v>
      </c>
      <c r="G2655" s="49" t="s">
        <v>3184</v>
      </c>
      <c r="H2655" s="51" t="str">
        <f>INDEX(Δεδομένα!B$1:B$51,MATCH('2021'!G2655,Δεδομένα!A$1:A$51,0))</f>
        <v>ΗΠΕΙΡΟΥ</v>
      </c>
      <c r="I2655" s="53">
        <f>INDEX(Δεδομένα!E$1:E$13,MATCH('2021'!H2655,Δεδομένα!D$1:D$13,0))</f>
        <v>5</v>
      </c>
      <c r="J2655" s="4">
        <v>44461</v>
      </c>
      <c r="K2655" s="3" t="s">
        <v>88</v>
      </c>
      <c r="L2655" s="17" t="str">
        <f t="shared" si="184"/>
        <v>22/09/2021 10:30</v>
      </c>
      <c r="M2655" s="4">
        <v>44462</v>
      </c>
      <c r="N2655" s="3" t="s">
        <v>231</v>
      </c>
      <c r="O2655" s="17" t="str">
        <f t="shared" si="185"/>
        <v>23/09/2021 18:03</v>
      </c>
      <c r="P2655" s="29">
        <f t="shared" si="186"/>
        <v>1.3145833333328483</v>
      </c>
      <c r="Q2655" s="30">
        <f>1*24</f>
        <v>24</v>
      </c>
      <c r="R2655" s="27">
        <f t="shared" si="187"/>
        <v>1892.9999999993015</v>
      </c>
      <c r="S2655" s="3" t="s">
        <v>4</v>
      </c>
      <c r="T2655" s="3" t="s">
        <v>3234</v>
      </c>
      <c r="U2655" s="3" t="s">
        <v>3265</v>
      </c>
      <c r="V2655" s="3" t="s">
        <v>3287</v>
      </c>
      <c r="W2655" s="5">
        <v>0</v>
      </c>
      <c r="X2655" s="5">
        <v>10</v>
      </c>
      <c r="Y2655" s="5">
        <v>0</v>
      </c>
      <c r="Z2655" s="5">
        <v>20</v>
      </c>
      <c r="AA2655" s="5">
        <v>0</v>
      </c>
      <c r="AB2655" s="5">
        <v>0</v>
      </c>
      <c r="AC2655" s="5">
        <v>0</v>
      </c>
      <c r="AD2655" s="5">
        <v>0</v>
      </c>
      <c r="AE2655" s="2">
        <v>9</v>
      </c>
      <c r="AF2655" s="2">
        <v>10</v>
      </c>
      <c r="AG2655" s="2">
        <v>0</v>
      </c>
      <c r="AH2655" s="2">
        <v>0</v>
      </c>
      <c r="AI2655" s="2">
        <v>0</v>
      </c>
      <c r="AJ2655" s="2">
        <v>5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</row>
    <row r="2656" spans="1:46" x14ac:dyDescent="0.2">
      <c r="A2656" s="2">
        <v>1699289</v>
      </c>
      <c r="B2656" s="2">
        <v>894177</v>
      </c>
      <c r="C2656" s="7">
        <v>20.747042121920401</v>
      </c>
      <c r="D2656" s="7">
        <v>40.298219955186099</v>
      </c>
      <c r="E2656" s="19" t="s">
        <v>3261</v>
      </c>
      <c r="F2656" s="46">
        <f>INDEX(Δεδομένα!$P:$P,MATCH('2021'!E2656,Δεδομένα!$O:$O,0))</f>
        <v>89</v>
      </c>
      <c r="G2656" s="49" t="s">
        <v>3184</v>
      </c>
      <c r="H2656" s="51" t="str">
        <f>INDEX(Δεδομένα!B$1:B$51,MATCH('2021'!G2656,Δεδομένα!A$1:A$51,0))</f>
        <v>ΗΠΕΙΡΟΥ</v>
      </c>
      <c r="I2656" s="53">
        <f>INDEX(Δεδομένα!E$1:E$13,MATCH('2021'!H2656,Δεδομένα!D$1:D$13,0))</f>
        <v>5</v>
      </c>
      <c r="J2656" s="4">
        <v>44464</v>
      </c>
      <c r="K2656" s="3" t="s">
        <v>341</v>
      </c>
      <c r="L2656" s="17" t="str">
        <f t="shared" si="184"/>
        <v>25/09/2021 17:55</v>
      </c>
      <c r="M2656" s="4">
        <v>44467</v>
      </c>
      <c r="N2656" s="3" t="s">
        <v>342</v>
      </c>
      <c r="O2656" s="17" t="str">
        <f t="shared" si="185"/>
        <v>28/09/2021 19:07</v>
      </c>
      <c r="P2656" s="29">
        <f t="shared" si="186"/>
        <v>3.0499999999956344</v>
      </c>
      <c r="Q2656" s="30">
        <f>3*24</f>
        <v>72</v>
      </c>
      <c r="R2656" s="27">
        <f t="shared" si="187"/>
        <v>4391.9999999937136</v>
      </c>
      <c r="S2656" s="3" t="s">
        <v>4</v>
      </c>
      <c r="T2656" s="3" t="s">
        <v>3262</v>
      </c>
      <c r="U2656" s="3" t="s">
        <v>3288</v>
      </c>
      <c r="V2656" s="3" t="s">
        <v>3289</v>
      </c>
      <c r="W2656" s="5">
        <v>0</v>
      </c>
      <c r="X2656" s="5">
        <v>3.5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2">
        <v>18</v>
      </c>
      <c r="AF2656" s="2">
        <v>15</v>
      </c>
      <c r="AG2656" s="2">
        <v>0</v>
      </c>
      <c r="AH2656" s="2">
        <v>0</v>
      </c>
      <c r="AI2656" s="2">
        <v>0</v>
      </c>
      <c r="AJ2656" s="2">
        <v>4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</row>
    <row r="2657" spans="1:46" x14ac:dyDescent="0.2">
      <c r="A2657" s="2">
        <v>1715660</v>
      </c>
      <c r="B2657" s="2">
        <v>910376</v>
      </c>
      <c r="C2657" s="7">
        <v>20.7712702069168</v>
      </c>
      <c r="D2657" s="7">
        <v>40.1094463889929</v>
      </c>
      <c r="E2657" s="19" t="s">
        <v>3261</v>
      </c>
      <c r="F2657" s="46">
        <f>INDEX(Δεδομένα!$P:$P,MATCH('2021'!E2657,Δεδομένα!$O:$O,0))</f>
        <v>89</v>
      </c>
      <c r="G2657" s="49" t="s">
        <v>3184</v>
      </c>
      <c r="H2657" s="51" t="str">
        <f>INDEX(Δεδομένα!B$1:B$51,MATCH('2021'!G2657,Δεδομένα!A$1:A$51,0))</f>
        <v>ΗΠΕΙΡΟΥ</v>
      </c>
      <c r="I2657" s="53">
        <f>INDEX(Δεδομένα!E$1:E$13,MATCH('2021'!H2657,Δεδομένα!D$1:D$13,0))</f>
        <v>5</v>
      </c>
      <c r="J2657" s="4">
        <v>44520</v>
      </c>
      <c r="K2657" s="3" t="s">
        <v>1648</v>
      </c>
      <c r="L2657" s="17" t="str">
        <f t="shared" si="184"/>
        <v>20/11/2021 16:08</v>
      </c>
      <c r="M2657" s="4">
        <v>44520</v>
      </c>
      <c r="N2657" s="3" t="s">
        <v>1229</v>
      </c>
      <c r="O2657" s="17" t="str">
        <f t="shared" si="185"/>
        <v>20/11/2021 16:56</v>
      </c>
      <c r="P2657" s="24">
        <f t="shared" si="186"/>
        <v>3.3333333332848269E-2</v>
      </c>
      <c r="Q2657" s="28">
        <v>0</v>
      </c>
      <c r="R2657" s="27">
        <f t="shared" si="187"/>
        <v>47.999999999301508</v>
      </c>
      <c r="S2657" s="3" t="s">
        <v>4</v>
      </c>
      <c r="T2657" s="3" t="s">
        <v>3262</v>
      </c>
      <c r="U2657" s="3" t="s">
        <v>3290</v>
      </c>
      <c r="V2657" s="3" t="s">
        <v>3291</v>
      </c>
      <c r="W2657" s="5">
        <v>0</v>
      </c>
      <c r="X2657" s="5">
        <v>0.03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2">
        <v>2</v>
      </c>
      <c r="AF2657" s="2">
        <v>0</v>
      </c>
      <c r="AG2657" s="2">
        <v>0</v>
      </c>
      <c r="AH2657" s="2">
        <v>0</v>
      </c>
      <c r="AI2657" s="2">
        <v>0</v>
      </c>
      <c r="AJ2657" s="2">
        <v>1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</row>
    <row r="2658" spans="1:46" x14ac:dyDescent="0.2">
      <c r="A2658" s="2">
        <v>1642183</v>
      </c>
      <c r="B2658" s="2">
        <v>832648</v>
      </c>
      <c r="C2658" s="7">
        <v>20.217299951362701</v>
      </c>
      <c r="D2658" s="7">
        <v>39.541335241277302</v>
      </c>
      <c r="E2658" s="19" t="s">
        <v>3292</v>
      </c>
      <c r="F2658" s="46">
        <f>INDEX(Δεδομένα!$P:$P,MATCH('2021'!E2658,Δεδομένα!$O:$O,0))</f>
        <v>90</v>
      </c>
      <c r="G2658" s="49" t="s">
        <v>3293</v>
      </c>
      <c r="H2658" s="51" t="str">
        <f>INDEX(Δεδομένα!B$1:B$51,MATCH('2021'!G2658,Δεδομένα!A$1:A$51,0))</f>
        <v>ΗΠΕΙΡΟΥ</v>
      </c>
      <c r="I2658" s="53">
        <f>INDEX(Δεδομένα!E$1:E$13,MATCH('2021'!H2658,Δεδομένα!D$1:D$13,0))</f>
        <v>5</v>
      </c>
      <c r="J2658" s="4">
        <v>44252</v>
      </c>
      <c r="K2658" s="3" t="s">
        <v>365</v>
      </c>
      <c r="L2658" s="17" t="str">
        <f t="shared" si="184"/>
        <v>25/02/2021 13:50</v>
      </c>
      <c r="M2658" s="4">
        <v>44252</v>
      </c>
      <c r="N2658" s="3" t="s">
        <v>531</v>
      </c>
      <c r="O2658" s="17" t="str">
        <f t="shared" si="185"/>
        <v>25/02/2021 14:10</v>
      </c>
      <c r="P2658" s="24">
        <f t="shared" si="186"/>
        <v>1.3888888890505768E-2</v>
      </c>
      <c r="Q2658" s="28">
        <v>0</v>
      </c>
      <c r="R2658" s="27">
        <f t="shared" si="187"/>
        <v>20.000000002328306</v>
      </c>
      <c r="S2658" s="3" t="s">
        <v>4</v>
      </c>
      <c r="T2658" s="3" t="s">
        <v>3294</v>
      </c>
      <c r="U2658" s="3" t="s">
        <v>4</v>
      </c>
      <c r="V2658" s="3" t="s">
        <v>3295</v>
      </c>
      <c r="W2658" s="5">
        <v>0</v>
      </c>
      <c r="X2658" s="5">
        <v>0</v>
      </c>
      <c r="Y2658" s="5">
        <v>0</v>
      </c>
      <c r="Z2658" s="5">
        <v>0</v>
      </c>
      <c r="AA2658" s="5">
        <v>0.1</v>
      </c>
      <c r="AB2658" s="5">
        <v>0</v>
      </c>
      <c r="AC2658" s="5">
        <v>0</v>
      </c>
      <c r="AD2658" s="5">
        <v>0</v>
      </c>
      <c r="AE2658" s="2">
        <v>2</v>
      </c>
      <c r="AF2658" s="2">
        <v>0</v>
      </c>
      <c r="AG2658" s="2">
        <v>0</v>
      </c>
      <c r="AH2658" s="2">
        <v>0</v>
      </c>
      <c r="AI2658" s="2">
        <v>0</v>
      </c>
      <c r="AJ2658" s="2">
        <v>1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 t="s">
        <v>4</v>
      </c>
      <c r="AT2658" s="2" t="s">
        <v>4</v>
      </c>
    </row>
    <row r="2659" spans="1:46" x14ac:dyDescent="0.2">
      <c r="A2659" s="2">
        <v>1653858</v>
      </c>
      <c r="B2659" s="2">
        <v>840086</v>
      </c>
      <c r="C2659" s="7">
        <v>20.249115200579201</v>
      </c>
      <c r="D2659" s="7">
        <v>39.574995388358403</v>
      </c>
      <c r="E2659" s="19" t="s">
        <v>3292</v>
      </c>
      <c r="F2659" s="46">
        <f>INDEX(Δεδομένα!$P:$P,MATCH('2021'!E2659,Δεδομένα!$O:$O,0))</f>
        <v>90</v>
      </c>
      <c r="G2659" s="49" t="s">
        <v>3293</v>
      </c>
      <c r="H2659" s="51" t="str">
        <f>INDEX(Δεδομένα!B$1:B$51,MATCH('2021'!G2659,Δεδομένα!A$1:A$51,0))</f>
        <v>ΗΠΕΙΡΟΥ</v>
      </c>
      <c r="I2659" s="53">
        <f>INDEX(Δεδομένα!E$1:E$13,MATCH('2021'!H2659,Δεδομένα!D$1:D$13,0))</f>
        <v>5</v>
      </c>
      <c r="J2659" s="4">
        <v>44279</v>
      </c>
      <c r="K2659" s="3" t="s">
        <v>71</v>
      </c>
      <c r="L2659" s="17" t="str">
        <f t="shared" si="184"/>
        <v>24/03/2021 16:07</v>
      </c>
      <c r="M2659" s="4">
        <v>44279</v>
      </c>
      <c r="N2659" s="3" t="s">
        <v>2410</v>
      </c>
      <c r="O2659" s="17" t="str">
        <f t="shared" si="185"/>
        <v>24/03/2021 16:53</v>
      </c>
      <c r="P2659" s="24">
        <f t="shared" si="186"/>
        <v>3.1944444446708076E-2</v>
      </c>
      <c r="Q2659" s="28">
        <v>0</v>
      </c>
      <c r="R2659" s="27">
        <f t="shared" si="187"/>
        <v>46.000000003259629</v>
      </c>
      <c r="S2659" s="3" t="s">
        <v>4</v>
      </c>
      <c r="T2659" s="3" t="s">
        <v>3296</v>
      </c>
      <c r="U2659" s="3" t="s">
        <v>4</v>
      </c>
      <c r="V2659" s="3" t="s">
        <v>3297</v>
      </c>
      <c r="W2659" s="5">
        <v>0</v>
      </c>
      <c r="X2659" s="5">
        <v>0.05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2">
        <v>2</v>
      </c>
      <c r="AF2659" s="2">
        <v>0</v>
      </c>
      <c r="AG2659" s="2">
        <v>0</v>
      </c>
      <c r="AH2659" s="2">
        <v>0</v>
      </c>
      <c r="AI2659" s="2">
        <v>0</v>
      </c>
      <c r="AJ2659" s="2">
        <v>1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 t="s">
        <v>4</v>
      </c>
      <c r="AT2659" s="2" t="s">
        <v>4</v>
      </c>
    </row>
    <row r="2660" spans="1:46" x14ac:dyDescent="0.2">
      <c r="A2660" s="2">
        <v>1653875</v>
      </c>
      <c r="B2660" s="2">
        <v>841953</v>
      </c>
      <c r="C2660" s="7">
        <v>20.2061517939518</v>
      </c>
      <c r="D2660" s="7">
        <v>39.532566737834202</v>
      </c>
      <c r="E2660" s="19" t="s">
        <v>3292</v>
      </c>
      <c r="F2660" s="46">
        <f>INDEX(Δεδομένα!$P:$P,MATCH('2021'!E2660,Δεδομένα!$O:$O,0))</f>
        <v>90</v>
      </c>
      <c r="G2660" s="49" t="s">
        <v>3293</v>
      </c>
      <c r="H2660" s="51" t="str">
        <f>INDEX(Δεδομένα!B$1:B$51,MATCH('2021'!G2660,Δεδομένα!A$1:A$51,0))</f>
        <v>ΗΠΕΙΡΟΥ</v>
      </c>
      <c r="I2660" s="53">
        <f>INDEX(Δεδομένα!E$1:E$13,MATCH('2021'!H2660,Δεδομένα!D$1:D$13,0))</f>
        <v>5</v>
      </c>
      <c r="J2660" s="4">
        <v>44286</v>
      </c>
      <c r="K2660" s="3" t="s">
        <v>1578</v>
      </c>
      <c r="L2660" s="17" t="str">
        <f t="shared" si="184"/>
        <v>31/03/2021 21:49</v>
      </c>
      <c r="M2660" s="4">
        <v>44286</v>
      </c>
      <c r="N2660" s="3" t="s">
        <v>1148</v>
      </c>
      <c r="O2660" s="17" t="str">
        <f t="shared" si="185"/>
        <v>31/03/2021 23:11</v>
      </c>
      <c r="P2660" s="24">
        <f t="shared" si="186"/>
        <v>5.694444444088731E-2</v>
      </c>
      <c r="Q2660" s="28">
        <v>0</v>
      </c>
      <c r="R2660" s="27">
        <f t="shared" si="187"/>
        <v>81.999999994877726</v>
      </c>
      <c r="S2660" s="3" t="s">
        <v>4</v>
      </c>
      <c r="T2660" s="3" t="s">
        <v>3296</v>
      </c>
      <c r="U2660" s="3" t="s">
        <v>4</v>
      </c>
      <c r="V2660" s="3" t="s">
        <v>2905</v>
      </c>
      <c r="W2660" s="5">
        <v>0</v>
      </c>
      <c r="X2660" s="5">
        <v>0</v>
      </c>
      <c r="Y2660" s="5">
        <v>0</v>
      </c>
      <c r="Z2660" s="5">
        <v>0</v>
      </c>
      <c r="AA2660" s="5">
        <v>1</v>
      </c>
      <c r="AB2660" s="5">
        <v>1</v>
      </c>
      <c r="AC2660" s="5">
        <v>0</v>
      </c>
      <c r="AD2660" s="5">
        <v>0</v>
      </c>
      <c r="AE2660" s="2">
        <v>2</v>
      </c>
      <c r="AF2660" s="2">
        <v>0</v>
      </c>
      <c r="AG2660" s="2">
        <v>0</v>
      </c>
      <c r="AH2660" s="2">
        <v>0</v>
      </c>
      <c r="AI2660" s="2">
        <v>0</v>
      </c>
      <c r="AJ2660" s="2">
        <v>1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 t="s">
        <v>4</v>
      </c>
      <c r="AT2660" s="2" t="s">
        <v>4</v>
      </c>
    </row>
    <row r="2661" spans="1:46" x14ac:dyDescent="0.2">
      <c r="A2661" s="2">
        <v>1654399</v>
      </c>
      <c r="B2661" s="2">
        <v>842338</v>
      </c>
      <c r="C2661" s="7">
        <v>20.240633759051999</v>
      </c>
      <c r="D2661" s="7">
        <v>39.550702451773901</v>
      </c>
      <c r="E2661" s="19" t="s">
        <v>3292</v>
      </c>
      <c r="F2661" s="46">
        <f>INDEX(Δεδομένα!$P:$P,MATCH('2021'!E2661,Δεδομένα!$O:$O,0))</f>
        <v>90</v>
      </c>
      <c r="G2661" s="49" t="s">
        <v>3293</v>
      </c>
      <c r="H2661" s="51" t="str">
        <f>INDEX(Δεδομένα!B$1:B$51,MATCH('2021'!G2661,Δεδομένα!A$1:A$51,0))</f>
        <v>ΗΠΕΙΡΟΥ</v>
      </c>
      <c r="I2661" s="53">
        <f>INDEX(Δεδομένα!E$1:E$13,MATCH('2021'!H2661,Δεδομένα!D$1:D$13,0))</f>
        <v>5</v>
      </c>
      <c r="J2661" s="4">
        <v>44288</v>
      </c>
      <c r="K2661" s="3" t="s">
        <v>1731</v>
      </c>
      <c r="L2661" s="17" t="str">
        <f t="shared" si="184"/>
        <v>02/04/2021 15:53</v>
      </c>
      <c r="M2661" s="4">
        <v>44288</v>
      </c>
      <c r="N2661" s="3" t="s">
        <v>745</v>
      </c>
      <c r="O2661" s="17" t="str">
        <f t="shared" si="185"/>
        <v>02/04/2021 16:35</v>
      </c>
      <c r="P2661" s="24">
        <f t="shared" si="186"/>
        <v>2.9166666659875773E-2</v>
      </c>
      <c r="Q2661" s="28">
        <v>0</v>
      </c>
      <c r="R2661" s="27">
        <f t="shared" si="187"/>
        <v>41.999999990221113</v>
      </c>
      <c r="S2661" s="3" t="s">
        <v>4</v>
      </c>
      <c r="T2661" s="3" t="s">
        <v>3294</v>
      </c>
      <c r="U2661" s="3" t="s">
        <v>4</v>
      </c>
      <c r="V2661" s="3" t="s">
        <v>3298</v>
      </c>
      <c r="W2661" s="5">
        <v>0</v>
      </c>
      <c r="X2661" s="5">
        <v>0.36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2">
        <v>21</v>
      </c>
      <c r="AF2661" s="2">
        <v>0</v>
      </c>
      <c r="AG2661" s="2">
        <v>0</v>
      </c>
      <c r="AH2661" s="2">
        <v>0</v>
      </c>
      <c r="AI2661" s="2">
        <v>0</v>
      </c>
      <c r="AJ2661" s="2">
        <v>1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 t="s">
        <v>4</v>
      </c>
      <c r="AT2661" s="2" t="s">
        <v>4</v>
      </c>
    </row>
    <row r="2662" spans="1:46" x14ac:dyDescent="0.2">
      <c r="A2662" s="2">
        <v>1654417</v>
      </c>
      <c r="B2662" s="2">
        <v>844881</v>
      </c>
      <c r="C2662" s="7">
        <v>20.272987261117699</v>
      </c>
      <c r="D2662" s="7">
        <v>39.556539265567302</v>
      </c>
      <c r="E2662" s="19" t="s">
        <v>3292</v>
      </c>
      <c r="F2662" s="46">
        <f>INDEX(Δεδομένα!$P:$P,MATCH('2021'!E2662,Δεδομένα!$O:$O,0))</f>
        <v>90</v>
      </c>
      <c r="G2662" s="49" t="s">
        <v>3293</v>
      </c>
      <c r="H2662" s="51" t="str">
        <f>INDEX(Δεδομένα!B$1:B$51,MATCH('2021'!G2662,Δεδομένα!A$1:A$51,0))</f>
        <v>ΗΠΕΙΡΟΥ</v>
      </c>
      <c r="I2662" s="53">
        <f>INDEX(Δεδομένα!E$1:E$13,MATCH('2021'!H2662,Δεδομένα!D$1:D$13,0))</f>
        <v>5</v>
      </c>
      <c r="J2662" s="4">
        <v>44297</v>
      </c>
      <c r="K2662" s="3" t="s">
        <v>576</v>
      </c>
      <c r="L2662" s="17" t="str">
        <f t="shared" si="184"/>
        <v>11/04/2021 18:42</v>
      </c>
      <c r="M2662" s="4">
        <v>44297</v>
      </c>
      <c r="N2662" s="3" t="s">
        <v>314</v>
      </c>
      <c r="O2662" s="17" t="str">
        <f t="shared" si="185"/>
        <v>11/04/2021 19:27</v>
      </c>
      <c r="P2662" s="24">
        <f t="shared" si="186"/>
        <v>3.125E-2</v>
      </c>
      <c r="Q2662" s="28">
        <v>0</v>
      </c>
      <c r="R2662" s="27">
        <f t="shared" si="187"/>
        <v>45</v>
      </c>
      <c r="S2662" s="3" t="s">
        <v>4</v>
      </c>
      <c r="T2662" s="3" t="s">
        <v>3296</v>
      </c>
      <c r="U2662" s="3" t="s">
        <v>4</v>
      </c>
      <c r="V2662" s="3" t="s">
        <v>3299</v>
      </c>
      <c r="W2662" s="5">
        <v>0</v>
      </c>
      <c r="X2662" s="5">
        <v>0.5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2">
        <v>3</v>
      </c>
      <c r="AF2662" s="2">
        <v>0</v>
      </c>
      <c r="AG2662" s="2">
        <v>0</v>
      </c>
      <c r="AH2662" s="2">
        <v>0</v>
      </c>
      <c r="AI2662" s="2">
        <v>0</v>
      </c>
      <c r="AJ2662" s="2">
        <v>1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 t="s">
        <v>4</v>
      </c>
      <c r="AT2662" s="2" t="s">
        <v>4</v>
      </c>
    </row>
    <row r="2663" spans="1:46" x14ac:dyDescent="0.2">
      <c r="A2663" s="2">
        <v>1654418</v>
      </c>
      <c r="B2663" s="2">
        <v>844900</v>
      </c>
      <c r="C2663" s="7">
        <v>20.241869651752399</v>
      </c>
      <c r="D2663" s="7">
        <v>39.549638339101797</v>
      </c>
      <c r="E2663" s="19" t="s">
        <v>3292</v>
      </c>
      <c r="F2663" s="46">
        <f>INDEX(Δεδομένα!$P:$P,MATCH('2021'!E2663,Δεδομένα!$O:$O,0))</f>
        <v>90</v>
      </c>
      <c r="G2663" s="49" t="s">
        <v>3293</v>
      </c>
      <c r="H2663" s="51" t="str">
        <f>INDEX(Δεδομένα!B$1:B$51,MATCH('2021'!G2663,Δεδομένα!A$1:A$51,0))</f>
        <v>ΗΠΕΙΡΟΥ</v>
      </c>
      <c r="I2663" s="53">
        <f>INDEX(Δεδομένα!E$1:E$13,MATCH('2021'!H2663,Δεδομένα!D$1:D$13,0))</f>
        <v>5</v>
      </c>
      <c r="J2663" s="4">
        <v>44297</v>
      </c>
      <c r="K2663" s="3" t="s">
        <v>278</v>
      </c>
      <c r="L2663" s="17" t="str">
        <f t="shared" si="184"/>
        <v>11/04/2021 19:26</v>
      </c>
      <c r="M2663" s="4">
        <v>44297</v>
      </c>
      <c r="N2663" s="3" t="s">
        <v>121</v>
      </c>
      <c r="O2663" s="17" t="str">
        <f t="shared" si="185"/>
        <v>11/04/2021 19:43</v>
      </c>
      <c r="P2663" s="24">
        <f t="shared" si="186"/>
        <v>1.1805555557657499E-2</v>
      </c>
      <c r="Q2663" s="28">
        <v>0</v>
      </c>
      <c r="R2663" s="27">
        <f t="shared" si="187"/>
        <v>17.000000003026798</v>
      </c>
      <c r="S2663" s="3" t="s">
        <v>4</v>
      </c>
      <c r="T2663" s="3" t="s">
        <v>3296</v>
      </c>
      <c r="U2663" s="3" t="s">
        <v>4</v>
      </c>
      <c r="V2663" s="3" t="s">
        <v>3299</v>
      </c>
      <c r="W2663" s="5">
        <v>0</v>
      </c>
      <c r="X2663" s="5">
        <v>0.5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2">
        <v>3</v>
      </c>
      <c r="AF2663" s="2">
        <v>0</v>
      </c>
      <c r="AG2663" s="2">
        <v>0</v>
      </c>
      <c r="AH2663" s="2">
        <v>0</v>
      </c>
      <c r="AI2663" s="2">
        <v>0</v>
      </c>
      <c r="AJ2663" s="2">
        <v>1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 t="s">
        <v>4</v>
      </c>
      <c r="AT2663" s="2" t="s">
        <v>4</v>
      </c>
    </row>
    <row r="2664" spans="1:46" x14ac:dyDescent="0.2">
      <c r="A2664" s="2">
        <v>1661706</v>
      </c>
      <c r="B2664" s="2">
        <v>848969</v>
      </c>
      <c r="C2664" s="7">
        <v>20.290819327053899</v>
      </c>
      <c r="D2664" s="7">
        <v>39.548291773599303</v>
      </c>
      <c r="E2664" s="19" t="s">
        <v>3292</v>
      </c>
      <c r="F2664" s="46">
        <f>INDEX(Δεδομένα!$P:$P,MATCH('2021'!E2664,Δεδομένα!$O:$O,0))</f>
        <v>90</v>
      </c>
      <c r="G2664" s="49" t="s">
        <v>3293</v>
      </c>
      <c r="H2664" s="51" t="str">
        <f>INDEX(Δεδομένα!B$1:B$51,MATCH('2021'!G2664,Δεδομένα!A$1:A$51,0))</f>
        <v>ΗΠΕΙΡΟΥ</v>
      </c>
      <c r="I2664" s="53">
        <f>INDEX(Δεδομένα!E$1:E$13,MATCH('2021'!H2664,Δεδομένα!D$1:D$13,0))</f>
        <v>5</v>
      </c>
      <c r="J2664" s="4">
        <v>44314</v>
      </c>
      <c r="K2664" s="3" t="s">
        <v>651</v>
      </c>
      <c r="L2664" s="17" t="str">
        <f t="shared" si="184"/>
        <v>28/04/2021 15:04</v>
      </c>
      <c r="M2664" s="4">
        <v>44314</v>
      </c>
      <c r="N2664" s="3" t="s">
        <v>71</v>
      </c>
      <c r="O2664" s="17" t="str">
        <f t="shared" si="185"/>
        <v>28/04/2021 16:07</v>
      </c>
      <c r="P2664" s="24">
        <f t="shared" si="186"/>
        <v>4.3749999997089617E-2</v>
      </c>
      <c r="Q2664" s="28">
        <v>0</v>
      </c>
      <c r="R2664" s="27">
        <f t="shared" si="187"/>
        <v>62.999999995809048</v>
      </c>
      <c r="S2664" s="3" t="s">
        <v>4</v>
      </c>
      <c r="T2664" s="3" t="s">
        <v>3296</v>
      </c>
      <c r="U2664" s="3" t="s">
        <v>4</v>
      </c>
      <c r="V2664" s="3" t="s">
        <v>3300</v>
      </c>
      <c r="W2664" s="5">
        <v>0</v>
      </c>
      <c r="X2664" s="5">
        <v>0.2</v>
      </c>
      <c r="Y2664" s="5">
        <v>0</v>
      </c>
      <c r="Z2664" s="5">
        <v>0</v>
      </c>
      <c r="AA2664" s="5">
        <v>0</v>
      </c>
      <c r="AB2664" s="5">
        <v>0.3</v>
      </c>
      <c r="AC2664" s="5">
        <v>0</v>
      </c>
      <c r="AD2664" s="5">
        <v>0</v>
      </c>
      <c r="AE2664" s="2">
        <v>3</v>
      </c>
      <c r="AF2664" s="2">
        <v>0</v>
      </c>
      <c r="AG2664" s="2">
        <v>0</v>
      </c>
      <c r="AH2664" s="2">
        <v>0</v>
      </c>
      <c r="AI2664" s="2">
        <v>0</v>
      </c>
      <c r="AJ2664" s="2">
        <v>1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 t="s">
        <v>4</v>
      </c>
      <c r="AT2664" s="2" t="s">
        <v>4</v>
      </c>
    </row>
    <row r="2665" spans="1:46" x14ac:dyDescent="0.2">
      <c r="A2665" s="2">
        <v>1662055</v>
      </c>
      <c r="B2665" s="2">
        <v>850614</v>
      </c>
      <c r="C2665" s="7">
        <v>20.265141198417801</v>
      </c>
      <c r="D2665" s="7">
        <v>39.501072724525798</v>
      </c>
      <c r="E2665" s="19" t="s">
        <v>3292</v>
      </c>
      <c r="F2665" s="46">
        <f>INDEX(Δεδομένα!$P:$P,MATCH('2021'!E2665,Δεδομένα!$O:$O,0))</f>
        <v>90</v>
      </c>
      <c r="G2665" s="49" t="s">
        <v>3293</v>
      </c>
      <c r="H2665" s="51" t="str">
        <f>INDEX(Δεδομένα!B$1:B$51,MATCH('2021'!G2665,Δεδομένα!A$1:A$51,0))</f>
        <v>ΗΠΕΙΡΟΥ</v>
      </c>
      <c r="I2665" s="53">
        <f>INDEX(Δεδομένα!E$1:E$13,MATCH('2021'!H2665,Δεδομένα!D$1:D$13,0))</f>
        <v>5</v>
      </c>
      <c r="J2665" s="4">
        <v>44320</v>
      </c>
      <c r="K2665" s="3" t="s">
        <v>3301</v>
      </c>
      <c r="L2665" s="17" t="str">
        <f t="shared" si="184"/>
        <v>04/05/2021 07:05</v>
      </c>
      <c r="M2665" s="4">
        <v>44320</v>
      </c>
      <c r="N2665" s="3" t="s">
        <v>3302</v>
      </c>
      <c r="O2665" s="17" t="str">
        <f t="shared" si="185"/>
        <v>04/05/2021 09:18</v>
      </c>
      <c r="P2665" s="24">
        <f t="shared" si="186"/>
        <v>9.2361111106583849E-2</v>
      </c>
      <c r="Q2665" s="28">
        <v>0</v>
      </c>
      <c r="R2665" s="27">
        <f t="shared" si="187"/>
        <v>132.99999999348074</v>
      </c>
      <c r="S2665" s="3" t="s">
        <v>4</v>
      </c>
      <c r="T2665" s="3" t="s">
        <v>3296</v>
      </c>
      <c r="U2665" s="3" t="s">
        <v>4</v>
      </c>
      <c r="V2665" s="3" t="s">
        <v>3303</v>
      </c>
      <c r="W2665" s="5">
        <v>0</v>
      </c>
      <c r="X2665" s="5">
        <v>0</v>
      </c>
      <c r="Y2665" s="5">
        <v>0.02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2">
        <v>5</v>
      </c>
      <c r="AF2665" s="2">
        <v>0</v>
      </c>
      <c r="AG2665" s="2">
        <v>0</v>
      </c>
      <c r="AH2665" s="2">
        <v>0</v>
      </c>
      <c r="AI2665" s="2">
        <v>0</v>
      </c>
      <c r="AJ2665" s="2">
        <v>2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 t="s">
        <v>4</v>
      </c>
      <c r="AT2665" s="2" t="s">
        <v>4</v>
      </c>
    </row>
    <row r="2666" spans="1:46" x14ac:dyDescent="0.2">
      <c r="A2666" s="2">
        <v>1669956</v>
      </c>
      <c r="B2666" s="2">
        <v>857994</v>
      </c>
      <c r="C2666" s="7">
        <v>20.2218349990005</v>
      </c>
      <c r="D2666" s="7">
        <v>39.582366161012096</v>
      </c>
      <c r="E2666" s="19" t="s">
        <v>3292</v>
      </c>
      <c r="F2666" s="46">
        <f>INDEX(Δεδομένα!$P:$P,MATCH('2021'!E2666,Δεδομένα!$O:$O,0))</f>
        <v>90</v>
      </c>
      <c r="G2666" s="49" t="s">
        <v>3293</v>
      </c>
      <c r="H2666" s="51" t="str">
        <f>INDEX(Δεδομένα!B$1:B$51,MATCH('2021'!G2666,Δεδομένα!A$1:A$51,0))</f>
        <v>ΗΠΕΙΡΟΥ</v>
      </c>
      <c r="I2666" s="53">
        <f>INDEX(Δεδομένα!E$1:E$13,MATCH('2021'!H2666,Δεδομένα!D$1:D$13,0))</f>
        <v>5</v>
      </c>
      <c r="J2666" s="4">
        <v>44348</v>
      </c>
      <c r="K2666" s="3" t="s">
        <v>1284</v>
      </c>
      <c r="L2666" s="17" t="str">
        <f t="shared" si="184"/>
        <v>01/06/2021 17:57</v>
      </c>
      <c r="M2666" s="4">
        <v>44348</v>
      </c>
      <c r="N2666" s="3" t="s">
        <v>1082</v>
      </c>
      <c r="O2666" s="17" t="str">
        <f t="shared" si="185"/>
        <v>01/06/2021 18:49</v>
      </c>
      <c r="P2666" s="24">
        <f t="shared" si="186"/>
        <v>3.6111111112404615E-2</v>
      </c>
      <c r="Q2666" s="28">
        <v>0</v>
      </c>
      <c r="R2666" s="27">
        <f t="shared" si="187"/>
        <v>52.000000001862645</v>
      </c>
      <c r="S2666" s="3" t="s">
        <v>4</v>
      </c>
      <c r="T2666" s="3" t="s">
        <v>3294</v>
      </c>
      <c r="U2666" s="3" t="s">
        <v>4</v>
      </c>
      <c r="V2666" s="3" t="s">
        <v>3304</v>
      </c>
      <c r="W2666" s="5">
        <v>0</v>
      </c>
      <c r="X2666" s="5">
        <v>0</v>
      </c>
      <c r="Y2666" s="5">
        <v>0</v>
      </c>
      <c r="Z2666" s="5">
        <v>0</v>
      </c>
      <c r="AA2666" s="5">
        <v>0.3</v>
      </c>
      <c r="AB2666" s="5">
        <v>0</v>
      </c>
      <c r="AC2666" s="5">
        <v>0</v>
      </c>
      <c r="AD2666" s="5">
        <v>0</v>
      </c>
      <c r="AE2666" s="2">
        <v>3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 t="s">
        <v>4</v>
      </c>
      <c r="AT2666" s="2" t="s">
        <v>4</v>
      </c>
    </row>
    <row r="2667" spans="1:46" x14ac:dyDescent="0.2">
      <c r="A2667" s="2">
        <v>1669962</v>
      </c>
      <c r="B2667" s="2">
        <v>860664</v>
      </c>
      <c r="C2667" s="7">
        <v>20.258439608107</v>
      </c>
      <c r="D2667" s="7">
        <v>39.5284654106567</v>
      </c>
      <c r="E2667" s="19" t="s">
        <v>3292</v>
      </c>
      <c r="F2667" s="46">
        <f>INDEX(Δεδομένα!$P:$P,MATCH('2021'!E2667,Δεδομένα!$O:$O,0))</f>
        <v>90</v>
      </c>
      <c r="G2667" s="49" t="s">
        <v>3293</v>
      </c>
      <c r="H2667" s="51" t="str">
        <f>INDEX(Δεδομένα!B$1:B$51,MATCH('2021'!G2667,Δεδομένα!A$1:A$51,0))</f>
        <v>ΗΠΕΙΡΟΥ</v>
      </c>
      <c r="I2667" s="53">
        <f>INDEX(Δεδομένα!E$1:E$13,MATCH('2021'!H2667,Δεδομένα!D$1:D$13,0))</f>
        <v>5</v>
      </c>
      <c r="J2667" s="4">
        <v>44358</v>
      </c>
      <c r="K2667" s="3" t="s">
        <v>2623</v>
      </c>
      <c r="L2667" s="17" t="str">
        <f t="shared" si="184"/>
        <v>11/06/2021 00:21</v>
      </c>
      <c r="M2667" s="4">
        <v>44358</v>
      </c>
      <c r="N2667" s="3" t="s">
        <v>1803</v>
      </c>
      <c r="O2667" s="17" t="str">
        <f t="shared" si="185"/>
        <v>11/06/2021 01:25</v>
      </c>
      <c r="P2667" s="24">
        <f t="shared" si="186"/>
        <v>4.444444445107365E-2</v>
      </c>
      <c r="Q2667" s="28">
        <v>0</v>
      </c>
      <c r="R2667" s="27">
        <f t="shared" si="187"/>
        <v>64.000000009546056</v>
      </c>
      <c r="S2667" s="3" t="s">
        <v>4</v>
      </c>
      <c r="T2667" s="3" t="s">
        <v>3296</v>
      </c>
      <c r="U2667" s="3" t="s">
        <v>4</v>
      </c>
      <c r="V2667" s="3" t="s">
        <v>3305</v>
      </c>
      <c r="W2667" s="5">
        <v>0</v>
      </c>
      <c r="X2667" s="5">
        <v>0.1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2">
        <v>3</v>
      </c>
      <c r="AF2667" s="2">
        <v>0</v>
      </c>
      <c r="AG2667" s="2">
        <v>0</v>
      </c>
      <c r="AH2667" s="2">
        <v>0</v>
      </c>
      <c r="AI2667" s="2">
        <v>0</v>
      </c>
      <c r="AJ2667" s="2">
        <v>1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 t="s">
        <v>4</v>
      </c>
      <c r="AT2667" s="2" t="s">
        <v>4</v>
      </c>
    </row>
    <row r="2668" spans="1:46" x14ac:dyDescent="0.2">
      <c r="A2668" s="2">
        <v>1677024</v>
      </c>
      <c r="B2668" s="2">
        <v>869494</v>
      </c>
      <c r="C2668" s="7">
        <v>20.253232929126501</v>
      </c>
      <c r="D2668" s="7">
        <v>39.533838310645997</v>
      </c>
      <c r="E2668" s="19" t="s">
        <v>3292</v>
      </c>
      <c r="F2668" s="46">
        <f>INDEX(Δεδομένα!$P:$P,MATCH('2021'!E2668,Δεδομένα!$O:$O,0))</f>
        <v>90</v>
      </c>
      <c r="G2668" s="49" t="s">
        <v>3293</v>
      </c>
      <c r="H2668" s="51" t="str">
        <f>INDEX(Δεδομένα!B$1:B$51,MATCH('2021'!G2668,Δεδομένα!A$1:A$51,0))</f>
        <v>ΗΠΕΙΡΟΥ</v>
      </c>
      <c r="I2668" s="53">
        <f>INDEX(Δεδομένα!E$1:E$13,MATCH('2021'!H2668,Δεδομένα!D$1:D$13,0))</f>
        <v>5</v>
      </c>
      <c r="J2668" s="4">
        <v>44386</v>
      </c>
      <c r="K2668" s="3" t="s">
        <v>545</v>
      </c>
      <c r="L2668" s="17" t="str">
        <f t="shared" si="184"/>
        <v>09/07/2021 16:10</v>
      </c>
      <c r="M2668" s="4">
        <v>44386</v>
      </c>
      <c r="N2668" s="3" t="s">
        <v>462</v>
      </c>
      <c r="O2668" s="17" t="str">
        <f t="shared" si="185"/>
        <v>09/07/2021 17:50</v>
      </c>
      <c r="P2668" s="24">
        <f t="shared" si="186"/>
        <v>6.9444444445252884E-2</v>
      </c>
      <c r="Q2668" s="28">
        <v>0</v>
      </c>
      <c r="R2668" s="27">
        <f t="shared" si="187"/>
        <v>100.00000000116415</v>
      </c>
      <c r="S2668" s="3" t="s">
        <v>4</v>
      </c>
      <c r="T2668" s="3" t="s">
        <v>3296</v>
      </c>
      <c r="U2668" s="3" t="s">
        <v>4</v>
      </c>
      <c r="V2668" s="3" t="s">
        <v>3305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0.2</v>
      </c>
      <c r="AC2668" s="5">
        <v>0</v>
      </c>
      <c r="AD2668" s="5">
        <v>0</v>
      </c>
      <c r="AE2668" s="2">
        <v>6</v>
      </c>
      <c r="AF2668" s="2">
        <v>0</v>
      </c>
      <c r="AG2668" s="2">
        <v>0</v>
      </c>
      <c r="AH2668" s="2">
        <v>0</v>
      </c>
      <c r="AI2668" s="2">
        <v>0</v>
      </c>
      <c r="AJ2668" s="2">
        <v>2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</row>
    <row r="2669" spans="1:46" x14ac:dyDescent="0.2">
      <c r="A2669" s="2">
        <v>1696670</v>
      </c>
      <c r="B2669" s="2">
        <v>883578</v>
      </c>
      <c r="D2669" s="2"/>
      <c r="E2669" s="19" t="s">
        <v>3292</v>
      </c>
      <c r="F2669" s="46">
        <f>INDEX(Δεδομένα!$P:$P,MATCH('2021'!E2669,Δεδομένα!$O:$O,0))</f>
        <v>90</v>
      </c>
      <c r="G2669" s="49" t="s">
        <v>3293</v>
      </c>
      <c r="H2669" s="51" t="str">
        <f>INDEX(Δεδομένα!B$1:B$51,MATCH('2021'!G2669,Δεδομένα!A$1:A$51,0))</f>
        <v>ΗΠΕΙΡΟΥ</v>
      </c>
      <c r="I2669" s="53">
        <f>INDEX(Δεδομένα!E$1:E$13,MATCH('2021'!H2669,Δεδομένα!D$1:D$13,0))</f>
        <v>5</v>
      </c>
      <c r="J2669" s="4">
        <v>44424</v>
      </c>
      <c r="K2669" s="3" t="s">
        <v>208</v>
      </c>
      <c r="L2669" s="17" t="str">
        <f t="shared" si="184"/>
        <v>16/08/2021 21:16</v>
      </c>
      <c r="M2669" s="4">
        <v>44425</v>
      </c>
      <c r="N2669" s="3" t="s">
        <v>87</v>
      </c>
      <c r="O2669" s="17" t="str">
        <f t="shared" si="185"/>
        <v>17/08/2021 07:35</v>
      </c>
      <c r="P2669" s="24">
        <f t="shared" si="186"/>
        <v>0.42986111110803904</v>
      </c>
      <c r="Q2669" s="28">
        <v>0</v>
      </c>
      <c r="R2669" s="27">
        <f t="shared" si="187"/>
        <v>618.99999999557622</v>
      </c>
      <c r="S2669" s="3" t="s">
        <v>4</v>
      </c>
      <c r="T2669" s="3" t="s">
        <v>3294</v>
      </c>
      <c r="U2669" s="3" t="s">
        <v>4</v>
      </c>
      <c r="V2669" s="3" t="s">
        <v>3295</v>
      </c>
      <c r="W2669" s="5">
        <v>0</v>
      </c>
      <c r="X2669" s="5">
        <v>0</v>
      </c>
      <c r="Y2669" s="5">
        <v>0</v>
      </c>
      <c r="Z2669" s="5">
        <v>0</v>
      </c>
      <c r="AA2669" s="5">
        <v>0.1</v>
      </c>
      <c r="AB2669" s="5">
        <v>0</v>
      </c>
      <c r="AC2669" s="5">
        <v>0</v>
      </c>
      <c r="AD2669" s="5">
        <v>0</v>
      </c>
      <c r="AE2669" s="2">
        <v>6</v>
      </c>
      <c r="AF2669" s="2">
        <v>0</v>
      </c>
      <c r="AG2669" s="2">
        <v>0</v>
      </c>
      <c r="AH2669" s="2">
        <v>0</v>
      </c>
      <c r="AI2669" s="2">
        <v>0</v>
      </c>
      <c r="AJ2669" s="2">
        <v>3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</row>
    <row r="2670" spans="1:46" x14ac:dyDescent="0.2">
      <c r="A2670" s="2">
        <v>1694711</v>
      </c>
      <c r="B2670" s="2">
        <v>887871</v>
      </c>
      <c r="C2670" s="7">
        <v>20.189662596719</v>
      </c>
      <c r="D2670" s="7">
        <v>39.5834212157095</v>
      </c>
      <c r="E2670" s="19" t="s">
        <v>3292</v>
      </c>
      <c r="F2670" s="46">
        <f>INDEX(Δεδομένα!$P:$P,MATCH('2021'!E2670,Δεδομένα!$O:$O,0))</f>
        <v>90</v>
      </c>
      <c r="G2670" s="49" t="s">
        <v>3293</v>
      </c>
      <c r="H2670" s="51" t="str">
        <f>INDEX(Δεδομένα!B$1:B$51,MATCH('2021'!G2670,Δεδομένα!A$1:A$51,0))</f>
        <v>ΗΠΕΙΡΟΥ</v>
      </c>
      <c r="I2670" s="53">
        <f>INDEX(Δεδομένα!E$1:E$13,MATCH('2021'!H2670,Δεδομένα!D$1:D$13,0))</f>
        <v>5</v>
      </c>
      <c r="J2670" s="4">
        <v>44440</v>
      </c>
      <c r="K2670" s="3" t="s">
        <v>42</v>
      </c>
      <c r="L2670" s="17" t="str">
        <f t="shared" si="184"/>
        <v>01/09/2021 14:30</v>
      </c>
      <c r="M2670" s="4">
        <v>44440</v>
      </c>
      <c r="N2670" s="3" t="s">
        <v>524</v>
      </c>
      <c r="O2670" s="17" t="str">
        <f t="shared" si="185"/>
        <v>01/09/2021 20:40</v>
      </c>
      <c r="P2670" s="24">
        <f t="shared" si="186"/>
        <v>0.25694444444525288</v>
      </c>
      <c r="Q2670" s="28">
        <v>0</v>
      </c>
      <c r="R2670" s="27">
        <f t="shared" si="187"/>
        <v>370.00000000116415</v>
      </c>
      <c r="S2670" s="3" t="s">
        <v>4</v>
      </c>
      <c r="T2670" s="3" t="s">
        <v>3296</v>
      </c>
      <c r="U2670" s="3" t="s">
        <v>4</v>
      </c>
      <c r="V2670" s="3" t="s">
        <v>3306</v>
      </c>
      <c r="W2670" s="5">
        <v>0</v>
      </c>
      <c r="X2670" s="5">
        <v>0.1</v>
      </c>
      <c r="Y2670" s="5">
        <v>0</v>
      </c>
      <c r="Z2670" s="5">
        <v>0</v>
      </c>
      <c r="AA2670" s="5">
        <v>0.13</v>
      </c>
      <c r="AB2670" s="5">
        <v>0</v>
      </c>
      <c r="AC2670" s="5">
        <v>0</v>
      </c>
      <c r="AD2670" s="5">
        <v>0</v>
      </c>
      <c r="AE2670" s="2">
        <v>4</v>
      </c>
      <c r="AF2670" s="2">
        <v>0</v>
      </c>
      <c r="AG2670" s="2">
        <v>0</v>
      </c>
      <c r="AH2670" s="2">
        <v>0</v>
      </c>
      <c r="AI2670" s="2">
        <v>0</v>
      </c>
      <c r="AJ2670" s="2">
        <v>1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</row>
    <row r="2671" spans="1:46" x14ac:dyDescent="0.2">
      <c r="A2671" s="2">
        <v>1696681</v>
      </c>
      <c r="B2671" s="2">
        <v>889175</v>
      </c>
      <c r="C2671" s="7">
        <v>20.1838384592171</v>
      </c>
      <c r="D2671" s="7">
        <v>39.589599858804498</v>
      </c>
      <c r="E2671" s="19" t="s">
        <v>3292</v>
      </c>
      <c r="F2671" s="46">
        <f>INDEX(Δεδομένα!$P:$P,MATCH('2021'!E2671,Δεδομένα!$O:$O,0))</f>
        <v>90</v>
      </c>
      <c r="G2671" s="49" t="s">
        <v>3293</v>
      </c>
      <c r="H2671" s="51" t="str">
        <f>INDEX(Δεδομένα!B$1:B$51,MATCH('2021'!G2671,Δεδομένα!A$1:A$51,0))</f>
        <v>ΗΠΕΙΡΟΥ</v>
      </c>
      <c r="I2671" s="53">
        <f>INDEX(Δεδομένα!E$1:E$13,MATCH('2021'!H2671,Δεδομένα!D$1:D$13,0))</f>
        <v>5</v>
      </c>
      <c r="J2671" s="4">
        <v>44445</v>
      </c>
      <c r="K2671" s="3" t="s">
        <v>297</v>
      </c>
      <c r="L2671" s="17" t="str">
        <f t="shared" si="184"/>
        <v>06/09/2021 12:55</v>
      </c>
      <c r="M2671" s="4">
        <v>44445</v>
      </c>
      <c r="N2671" s="3" t="s">
        <v>510</v>
      </c>
      <c r="O2671" s="17" t="str">
        <f t="shared" si="185"/>
        <v>06/09/2021 17:20</v>
      </c>
      <c r="P2671" s="24">
        <f t="shared" si="186"/>
        <v>0.18402777777373558</v>
      </c>
      <c r="Q2671" s="28">
        <v>0</v>
      </c>
      <c r="R2671" s="27">
        <f t="shared" si="187"/>
        <v>264.99999999417923</v>
      </c>
      <c r="S2671" s="3" t="s">
        <v>4</v>
      </c>
      <c r="T2671" s="3" t="s">
        <v>3294</v>
      </c>
      <c r="U2671" s="3" t="s">
        <v>4</v>
      </c>
      <c r="V2671" s="3" t="s">
        <v>3295</v>
      </c>
      <c r="W2671" s="5">
        <v>0</v>
      </c>
      <c r="X2671" s="5">
        <v>0.15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2">
        <v>7</v>
      </c>
      <c r="AF2671" s="2">
        <v>0</v>
      </c>
      <c r="AG2671" s="2">
        <v>0</v>
      </c>
      <c r="AH2671" s="2">
        <v>0</v>
      </c>
      <c r="AI2671" s="2">
        <v>0</v>
      </c>
      <c r="AJ2671" s="2">
        <v>3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</row>
    <row r="2672" spans="1:46" x14ac:dyDescent="0.2">
      <c r="A2672" s="2">
        <v>1705107</v>
      </c>
      <c r="B2672" s="2">
        <v>891478</v>
      </c>
      <c r="C2672" s="7">
        <v>20.222418548198601</v>
      </c>
      <c r="D2672" s="7">
        <v>39.5483408602678</v>
      </c>
      <c r="E2672" s="19" t="s">
        <v>3292</v>
      </c>
      <c r="F2672" s="46">
        <f>INDEX(Δεδομένα!$P:$P,MATCH('2021'!E2672,Δεδομένα!$O:$O,0))</f>
        <v>90</v>
      </c>
      <c r="G2672" s="49" t="s">
        <v>3293</v>
      </c>
      <c r="H2672" s="51" t="str">
        <f>INDEX(Δεδομένα!B$1:B$51,MATCH('2021'!G2672,Δεδομένα!A$1:A$51,0))</f>
        <v>ΗΠΕΙΡΟΥ</v>
      </c>
      <c r="I2672" s="53">
        <f>INDEX(Δεδομένα!E$1:E$13,MATCH('2021'!H2672,Δεδομένα!D$1:D$13,0))</f>
        <v>5</v>
      </c>
      <c r="J2672" s="4">
        <v>44454</v>
      </c>
      <c r="K2672" s="3" t="s">
        <v>267</v>
      </c>
      <c r="L2672" s="17" t="str">
        <f t="shared" si="184"/>
        <v>15/09/2021 17:30</v>
      </c>
      <c r="M2672" s="4">
        <v>44454</v>
      </c>
      <c r="N2672" s="3" t="s">
        <v>502</v>
      </c>
      <c r="O2672" s="17" t="str">
        <f t="shared" si="185"/>
        <v>15/09/2021 19:30</v>
      </c>
      <c r="P2672" s="24">
        <f t="shared" si="186"/>
        <v>8.3333333335758653E-2</v>
      </c>
      <c r="Q2672" s="28">
        <v>0</v>
      </c>
      <c r="R2672" s="27">
        <f t="shared" si="187"/>
        <v>120.00000000349246</v>
      </c>
      <c r="S2672" s="3" t="s">
        <v>4</v>
      </c>
      <c r="T2672" s="3" t="s">
        <v>3294</v>
      </c>
      <c r="U2672" s="3" t="s">
        <v>4</v>
      </c>
      <c r="V2672" s="3" t="s">
        <v>3295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5</v>
      </c>
      <c r="AC2672" s="5">
        <v>0</v>
      </c>
      <c r="AD2672" s="5">
        <v>0</v>
      </c>
      <c r="AE2672" s="2">
        <v>6</v>
      </c>
      <c r="AF2672" s="2">
        <v>0</v>
      </c>
      <c r="AG2672" s="2">
        <v>0</v>
      </c>
      <c r="AH2672" s="2">
        <v>0</v>
      </c>
      <c r="AI2672" s="2">
        <v>0</v>
      </c>
      <c r="AJ2672" s="2">
        <v>2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</row>
    <row r="2673" spans="1:46" x14ac:dyDescent="0.2">
      <c r="A2673" s="2">
        <v>1704570</v>
      </c>
      <c r="B2673" s="2">
        <v>894349</v>
      </c>
      <c r="C2673" s="7">
        <v>20.1915755019036</v>
      </c>
      <c r="D2673" s="7">
        <v>39.5824499292399</v>
      </c>
      <c r="E2673" s="19" t="s">
        <v>3292</v>
      </c>
      <c r="F2673" s="46">
        <f>INDEX(Δεδομένα!$P:$P,MATCH('2021'!E2673,Δεδομένα!$O:$O,0))</f>
        <v>90</v>
      </c>
      <c r="G2673" s="49" t="s">
        <v>3293</v>
      </c>
      <c r="H2673" s="51" t="str">
        <f>INDEX(Δεδομένα!B$1:B$51,MATCH('2021'!G2673,Δεδομένα!A$1:A$51,0))</f>
        <v>ΗΠΕΙΡΟΥ</v>
      </c>
      <c r="I2673" s="53">
        <f>INDEX(Δεδομένα!E$1:E$13,MATCH('2021'!H2673,Δεδομένα!D$1:D$13,0))</f>
        <v>5</v>
      </c>
      <c r="J2673" s="4">
        <v>44465</v>
      </c>
      <c r="K2673" s="3" t="s">
        <v>826</v>
      </c>
      <c r="L2673" s="17" t="str">
        <f t="shared" si="184"/>
        <v>26/09/2021 10:39</v>
      </c>
      <c r="M2673" s="4">
        <v>44465</v>
      </c>
      <c r="N2673" s="3" t="s">
        <v>397</v>
      </c>
      <c r="O2673" s="17" t="str">
        <f t="shared" si="185"/>
        <v>26/09/2021 17:47</v>
      </c>
      <c r="P2673" s="24">
        <f t="shared" si="186"/>
        <v>0.29722222222335404</v>
      </c>
      <c r="Q2673" s="28">
        <v>0</v>
      </c>
      <c r="R2673" s="27">
        <f t="shared" si="187"/>
        <v>428.00000000162981</v>
      </c>
      <c r="S2673" s="3" t="s">
        <v>4</v>
      </c>
      <c r="T2673" s="3" t="s">
        <v>3294</v>
      </c>
      <c r="U2673" s="3" t="s">
        <v>3306</v>
      </c>
      <c r="V2673" s="3" t="s">
        <v>3307</v>
      </c>
      <c r="W2673" s="5">
        <v>0</v>
      </c>
      <c r="X2673" s="5">
        <v>0</v>
      </c>
      <c r="Y2673" s="5">
        <v>0</v>
      </c>
      <c r="Z2673" s="5">
        <v>0</v>
      </c>
      <c r="AA2673" s="5">
        <v>0.5</v>
      </c>
      <c r="AB2673" s="5">
        <v>0</v>
      </c>
      <c r="AC2673" s="5">
        <v>0.5</v>
      </c>
      <c r="AD2673" s="5">
        <v>0</v>
      </c>
      <c r="AE2673" s="2">
        <v>4</v>
      </c>
      <c r="AF2673" s="2">
        <v>0</v>
      </c>
      <c r="AG2673" s="2">
        <v>0</v>
      </c>
      <c r="AH2673" s="2">
        <v>0</v>
      </c>
      <c r="AI2673" s="2">
        <v>0</v>
      </c>
      <c r="AJ2673" s="2">
        <v>2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</row>
    <row r="2674" spans="1:46" x14ac:dyDescent="0.2">
      <c r="A2674" s="2">
        <v>1705212</v>
      </c>
      <c r="B2674" s="2">
        <v>896787</v>
      </c>
      <c r="C2674" s="7">
        <v>20.239328053657399</v>
      </c>
      <c r="D2674" s="7">
        <v>39.543290982379702</v>
      </c>
      <c r="E2674" s="19" t="s">
        <v>3292</v>
      </c>
      <c r="F2674" s="46">
        <f>INDEX(Δεδομένα!$P:$P,MATCH('2021'!E2674,Δεδομένα!$O:$O,0))</f>
        <v>90</v>
      </c>
      <c r="G2674" s="49" t="s">
        <v>3293</v>
      </c>
      <c r="H2674" s="51" t="str">
        <f>INDEX(Δεδομένα!B$1:B$51,MATCH('2021'!G2674,Δεδομένα!A$1:A$51,0))</f>
        <v>ΗΠΕΙΡΟΥ</v>
      </c>
      <c r="I2674" s="53">
        <f>INDEX(Δεδομένα!E$1:E$13,MATCH('2021'!H2674,Δεδομένα!D$1:D$13,0))</f>
        <v>5</v>
      </c>
      <c r="J2674" s="4">
        <v>44474</v>
      </c>
      <c r="K2674" s="3" t="s">
        <v>946</v>
      </c>
      <c r="L2674" s="17" t="str">
        <f t="shared" si="184"/>
        <v>05/10/2021 13:53</v>
      </c>
      <c r="M2674" s="4">
        <v>44474</v>
      </c>
      <c r="N2674" s="3" t="s">
        <v>711</v>
      </c>
      <c r="O2674" s="17" t="str">
        <f t="shared" si="185"/>
        <v>05/10/2021 14:21</v>
      </c>
      <c r="P2674" s="24">
        <f t="shared" si="186"/>
        <v>1.9444444442342501E-2</v>
      </c>
      <c r="Q2674" s="28">
        <v>0</v>
      </c>
      <c r="R2674" s="27">
        <f t="shared" si="187"/>
        <v>27.999999996973202</v>
      </c>
      <c r="S2674" s="3" t="s">
        <v>4</v>
      </c>
      <c r="T2674" s="3" t="s">
        <v>3294</v>
      </c>
      <c r="U2674" s="3" t="s">
        <v>3306</v>
      </c>
      <c r="V2674" s="3" t="s">
        <v>3295</v>
      </c>
      <c r="W2674" s="5">
        <v>0</v>
      </c>
      <c r="X2674" s="5">
        <v>0</v>
      </c>
      <c r="Y2674" s="5">
        <v>0</v>
      </c>
      <c r="Z2674" s="5">
        <v>0</v>
      </c>
      <c r="AA2674" s="5">
        <v>0.2</v>
      </c>
      <c r="AB2674" s="5">
        <v>0</v>
      </c>
      <c r="AC2674" s="5">
        <v>0</v>
      </c>
      <c r="AD2674" s="5">
        <v>0</v>
      </c>
      <c r="AE2674" s="2">
        <v>3</v>
      </c>
      <c r="AF2674" s="2">
        <v>0</v>
      </c>
      <c r="AG2674" s="2">
        <v>0</v>
      </c>
      <c r="AH2674" s="2">
        <v>0</v>
      </c>
      <c r="AI2674" s="2">
        <v>0</v>
      </c>
      <c r="AJ2674" s="2">
        <v>3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</row>
    <row r="2675" spans="1:46" x14ac:dyDescent="0.2">
      <c r="A2675" s="2">
        <v>1713722</v>
      </c>
      <c r="B2675" s="2">
        <v>909700</v>
      </c>
      <c r="C2675" s="7">
        <v>20.2915345553801</v>
      </c>
      <c r="D2675" s="7">
        <v>39.493060907515499</v>
      </c>
      <c r="E2675" s="19" t="s">
        <v>3292</v>
      </c>
      <c r="F2675" s="46">
        <f>INDEX(Δεδομένα!$P:$P,MATCH('2021'!E2675,Δεδομένα!$O:$O,0))</f>
        <v>90</v>
      </c>
      <c r="G2675" s="49" t="s">
        <v>3293</v>
      </c>
      <c r="H2675" s="51" t="str">
        <f>INDEX(Δεδομένα!B$1:B$51,MATCH('2021'!G2675,Δεδομένα!A$1:A$51,0))</f>
        <v>ΗΠΕΙΡΟΥ</v>
      </c>
      <c r="I2675" s="53">
        <f>INDEX(Δεδομένα!E$1:E$13,MATCH('2021'!H2675,Δεδομένα!D$1:D$13,0))</f>
        <v>5</v>
      </c>
      <c r="J2675" s="4">
        <v>44517</v>
      </c>
      <c r="K2675" s="3" t="s">
        <v>119</v>
      </c>
      <c r="L2675" s="17" t="str">
        <f t="shared" si="184"/>
        <v>17/11/2021 12:25</v>
      </c>
      <c r="M2675" s="4">
        <v>44517</v>
      </c>
      <c r="N2675" s="3" t="s">
        <v>1008</v>
      </c>
      <c r="O2675" s="17" t="str">
        <f t="shared" si="185"/>
        <v>17/11/2021 13:27</v>
      </c>
      <c r="P2675" s="24">
        <f t="shared" si="186"/>
        <v>4.3055555557657499E-2</v>
      </c>
      <c r="Q2675" s="28">
        <v>0</v>
      </c>
      <c r="R2675" s="27">
        <f t="shared" si="187"/>
        <v>62.000000003026798</v>
      </c>
      <c r="S2675" s="3" t="s">
        <v>4</v>
      </c>
      <c r="T2675" s="3" t="s">
        <v>3296</v>
      </c>
      <c r="U2675" s="3" t="s">
        <v>123</v>
      </c>
      <c r="V2675" s="3" t="s">
        <v>3308</v>
      </c>
      <c r="W2675" s="5">
        <v>0</v>
      </c>
      <c r="X2675" s="5">
        <v>1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2">
        <v>4</v>
      </c>
      <c r="AF2675" s="2">
        <v>0</v>
      </c>
      <c r="AG2675" s="2">
        <v>0</v>
      </c>
      <c r="AH2675" s="2">
        <v>0</v>
      </c>
      <c r="AI2675" s="2">
        <v>0</v>
      </c>
      <c r="AJ2675" s="2">
        <v>2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</row>
    <row r="2676" spans="1:46" x14ac:dyDescent="0.2">
      <c r="A2676" s="2">
        <v>1647423</v>
      </c>
      <c r="B2676" s="2">
        <v>837664</v>
      </c>
      <c r="C2676" s="7">
        <v>20.576656196511099</v>
      </c>
      <c r="D2676" s="7">
        <v>39.372792381360597</v>
      </c>
      <c r="E2676" s="19" t="s">
        <v>3309</v>
      </c>
      <c r="F2676" s="46">
        <f>INDEX(Δεδομένα!$P:$P,MATCH('2021'!E2676,Δεδομένα!$O:$O,0))</f>
        <v>91</v>
      </c>
      <c r="G2676" s="49" t="s">
        <v>3293</v>
      </c>
      <c r="H2676" s="51" t="str">
        <f>INDEX(Δεδομένα!B$1:B$51,MATCH('2021'!G2676,Δεδομένα!A$1:A$51,0))</f>
        <v>ΗΠΕΙΡΟΥ</v>
      </c>
      <c r="I2676" s="53">
        <f>INDEX(Δεδομένα!E$1:E$13,MATCH('2021'!H2676,Δεδομένα!D$1:D$13,0))</f>
        <v>5</v>
      </c>
      <c r="J2676" s="4">
        <v>44269</v>
      </c>
      <c r="K2676" s="3" t="s">
        <v>466</v>
      </c>
      <c r="L2676" s="17" t="str">
        <f t="shared" si="184"/>
        <v>14/03/2021 21:14</v>
      </c>
      <c r="M2676" s="4">
        <v>44269</v>
      </c>
      <c r="N2676" s="3" t="s">
        <v>797</v>
      </c>
      <c r="O2676" s="17" t="str">
        <f t="shared" si="185"/>
        <v>14/03/2021 21:15</v>
      </c>
      <c r="P2676" s="24">
        <f t="shared" si="186"/>
        <v>6.9444443943211809E-4</v>
      </c>
      <c r="Q2676" s="28">
        <v>0</v>
      </c>
      <c r="R2676" s="27">
        <f t="shared" si="187"/>
        <v>0.99999999278225005</v>
      </c>
      <c r="S2676" s="3" t="s">
        <v>4</v>
      </c>
      <c r="T2676" s="3" t="s">
        <v>3310</v>
      </c>
      <c r="U2676" s="3" t="s">
        <v>3311</v>
      </c>
      <c r="V2676" s="3" t="s">
        <v>3312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0.5</v>
      </c>
      <c r="AC2676" s="5">
        <v>0.5</v>
      </c>
      <c r="AD2676" s="5">
        <v>0</v>
      </c>
      <c r="AE2676" s="2">
        <v>2</v>
      </c>
      <c r="AF2676" s="2">
        <v>0</v>
      </c>
      <c r="AG2676" s="2">
        <v>0</v>
      </c>
      <c r="AH2676" s="2">
        <v>0</v>
      </c>
      <c r="AI2676" s="2">
        <v>0</v>
      </c>
      <c r="AJ2676" s="2">
        <v>1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 t="s">
        <v>4</v>
      </c>
      <c r="AT2676" s="2" t="s">
        <v>4</v>
      </c>
    </row>
    <row r="2677" spans="1:46" x14ac:dyDescent="0.2">
      <c r="A2677" s="2">
        <v>1648797</v>
      </c>
      <c r="B2677" s="2">
        <v>839278</v>
      </c>
      <c r="C2677" s="7">
        <v>20.427601829106599</v>
      </c>
      <c r="D2677" s="7">
        <v>39.447404322332197</v>
      </c>
      <c r="E2677" s="19" t="s">
        <v>3309</v>
      </c>
      <c r="F2677" s="46">
        <f>INDEX(Δεδομένα!$P:$P,MATCH('2021'!E2677,Δεδομένα!$O:$O,0))</f>
        <v>91</v>
      </c>
      <c r="G2677" s="49" t="s">
        <v>3293</v>
      </c>
      <c r="H2677" s="51" t="str">
        <f>INDEX(Δεδομένα!B$1:B$51,MATCH('2021'!G2677,Δεδομένα!A$1:A$51,0))</f>
        <v>ΗΠΕΙΡΟΥ</v>
      </c>
      <c r="I2677" s="53">
        <f>INDEX(Δεδομένα!E$1:E$13,MATCH('2021'!H2677,Δεδομένα!D$1:D$13,0))</f>
        <v>5</v>
      </c>
      <c r="J2677" s="4">
        <v>44274</v>
      </c>
      <c r="K2677" s="3" t="s">
        <v>131</v>
      </c>
      <c r="L2677" s="17" t="str">
        <f t="shared" ref="L2677:L2727" si="188">_xlfn.CONCAT(TEXT(J2677,"ηη/μμ/εεε")," ",TEXT(K2677,"ωω:λλ"))</f>
        <v>19/03/2021 19:15</v>
      </c>
      <c r="M2677" s="4">
        <v>44274</v>
      </c>
      <c r="N2677" s="3" t="s">
        <v>997</v>
      </c>
      <c r="O2677" s="17" t="str">
        <f t="shared" ref="O2677:O2727" si="189">_xlfn.CONCAT(TEXT(M2677,"ηη/μμ/εεε")," ",TEXT(N2677,"ωω:λλ"))</f>
        <v>19/03/2021 21:35</v>
      </c>
      <c r="P2677" s="24">
        <f t="shared" ref="P2677:P2727" si="190">O2677-L2677</f>
        <v>9.7222222218988463E-2</v>
      </c>
      <c r="Q2677" s="28">
        <v>0</v>
      </c>
      <c r="R2677" s="27">
        <f t="shared" ref="R2677:R2727" si="191">P2677*(24*60)</f>
        <v>139.99999999534339</v>
      </c>
      <c r="S2677" s="3" t="s">
        <v>4</v>
      </c>
      <c r="T2677" s="3" t="s">
        <v>3310</v>
      </c>
      <c r="U2677" s="3" t="s">
        <v>4</v>
      </c>
      <c r="V2677" s="3" t="s">
        <v>3313</v>
      </c>
      <c r="W2677" s="5">
        <v>0</v>
      </c>
      <c r="X2677" s="5">
        <v>0.5</v>
      </c>
      <c r="Y2677" s="5">
        <v>0</v>
      </c>
      <c r="Z2677" s="5">
        <v>8</v>
      </c>
      <c r="AA2677" s="5">
        <v>1.5</v>
      </c>
      <c r="AB2677" s="5">
        <v>0</v>
      </c>
      <c r="AC2677" s="5">
        <v>0</v>
      </c>
      <c r="AD2677" s="5">
        <v>0</v>
      </c>
      <c r="AE2677" s="2">
        <v>4</v>
      </c>
      <c r="AF2677" s="2">
        <v>0</v>
      </c>
      <c r="AG2677" s="2">
        <v>0</v>
      </c>
      <c r="AH2677" s="2">
        <v>0</v>
      </c>
      <c r="AI2677" s="2">
        <v>0</v>
      </c>
      <c r="AJ2677" s="2">
        <v>2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 t="s">
        <v>4</v>
      </c>
      <c r="AT2677" s="2" t="s">
        <v>4</v>
      </c>
    </row>
    <row r="2678" spans="1:46" x14ac:dyDescent="0.2">
      <c r="A2678" s="2">
        <v>1649938</v>
      </c>
      <c r="B2678" s="2">
        <v>840495</v>
      </c>
      <c r="C2678" s="7">
        <v>20.486305380488499</v>
      </c>
      <c r="D2678" s="7">
        <v>39.613409261520403</v>
      </c>
      <c r="E2678" s="19" t="s">
        <v>3309</v>
      </c>
      <c r="F2678" s="46">
        <f>INDEX(Δεδομένα!$P:$P,MATCH('2021'!E2678,Δεδομένα!$O:$O,0))</f>
        <v>91</v>
      </c>
      <c r="G2678" s="49" t="s">
        <v>3293</v>
      </c>
      <c r="H2678" s="51" t="str">
        <f>INDEX(Δεδομένα!B$1:B$51,MATCH('2021'!G2678,Δεδομένα!A$1:A$51,0))</f>
        <v>ΗΠΕΙΡΟΥ</v>
      </c>
      <c r="I2678" s="53">
        <f>INDEX(Δεδομένα!E$1:E$13,MATCH('2021'!H2678,Δεδομένα!D$1:D$13,0))</f>
        <v>5</v>
      </c>
      <c r="J2678" s="4">
        <v>44281</v>
      </c>
      <c r="K2678" s="3" t="s">
        <v>197</v>
      </c>
      <c r="L2678" s="17" t="str">
        <f t="shared" si="188"/>
        <v>26/03/2021 15:30</v>
      </c>
      <c r="M2678" s="4">
        <v>44281</v>
      </c>
      <c r="N2678" s="3" t="s">
        <v>13</v>
      </c>
      <c r="O2678" s="17" t="str">
        <f t="shared" si="189"/>
        <v>26/03/2021 18:50</v>
      </c>
      <c r="P2678" s="24">
        <f t="shared" si="190"/>
        <v>0.13888888888322981</v>
      </c>
      <c r="Q2678" s="28">
        <v>0</v>
      </c>
      <c r="R2678" s="27">
        <f t="shared" si="191"/>
        <v>199.99999999185093</v>
      </c>
      <c r="S2678" s="3" t="s">
        <v>4</v>
      </c>
      <c r="T2678" s="3" t="s">
        <v>3310</v>
      </c>
      <c r="U2678" s="3" t="s">
        <v>4</v>
      </c>
      <c r="V2678" s="3" t="s">
        <v>3314</v>
      </c>
      <c r="W2678" s="5">
        <v>0</v>
      </c>
      <c r="X2678" s="5">
        <v>6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2">
        <v>4</v>
      </c>
      <c r="AF2678" s="2">
        <v>0</v>
      </c>
      <c r="AG2678" s="2">
        <v>0</v>
      </c>
      <c r="AH2678" s="2">
        <v>0</v>
      </c>
      <c r="AI2678" s="2">
        <v>0</v>
      </c>
      <c r="AJ2678" s="2">
        <v>2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 t="s">
        <v>4</v>
      </c>
      <c r="AT2678" s="2" t="s">
        <v>4</v>
      </c>
    </row>
    <row r="2679" spans="1:46" x14ac:dyDescent="0.2">
      <c r="A2679" s="2">
        <v>1652514</v>
      </c>
      <c r="B2679" s="2">
        <v>843378</v>
      </c>
      <c r="C2679" s="7">
        <v>20.546279992732298</v>
      </c>
      <c r="D2679" s="7">
        <v>39.349463229533598</v>
      </c>
      <c r="E2679" s="19" t="s">
        <v>3309</v>
      </c>
      <c r="F2679" s="46">
        <f>INDEX(Δεδομένα!$P:$P,MATCH('2021'!E2679,Δεδομένα!$O:$O,0))</f>
        <v>91</v>
      </c>
      <c r="G2679" s="49" t="s">
        <v>3293</v>
      </c>
      <c r="H2679" s="51" t="str">
        <f>INDEX(Δεδομένα!B$1:B$51,MATCH('2021'!G2679,Δεδομένα!A$1:A$51,0))</f>
        <v>ΗΠΕΙΡΟΥ</v>
      </c>
      <c r="I2679" s="53">
        <f>INDEX(Δεδομένα!E$1:E$13,MATCH('2021'!H2679,Δεδομένα!D$1:D$13,0))</f>
        <v>5</v>
      </c>
      <c r="J2679" s="4">
        <v>44292</v>
      </c>
      <c r="K2679" s="3" t="s">
        <v>676</v>
      </c>
      <c r="L2679" s="17" t="str">
        <f t="shared" si="188"/>
        <v>06/04/2021 16:47</v>
      </c>
      <c r="M2679" s="4">
        <v>44292</v>
      </c>
      <c r="N2679" s="3" t="s">
        <v>234</v>
      </c>
      <c r="O2679" s="17" t="str">
        <f t="shared" si="189"/>
        <v>06/04/2021 18:39</v>
      </c>
      <c r="P2679" s="24">
        <f t="shared" si="190"/>
        <v>7.7777777776645962E-2</v>
      </c>
      <c r="Q2679" s="28">
        <v>0</v>
      </c>
      <c r="R2679" s="27">
        <f t="shared" si="191"/>
        <v>111.99999999837019</v>
      </c>
      <c r="S2679" s="3" t="s">
        <v>4</v>
      </c>
      <c r="T2679" s="3" t="s">
        <v>3310</v>
      </c>
      <c r="U2679" s="3" t="s">
        <v>4</v>
      </c>
      <c r="V2679" s="3" t="s">
        <v>3315</v>
      </c>
      <c r="W2679" s="5">
        <v>0</v>
      </c>
      <c r="X2679" s="5">
        <v>0.5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2">
        <v>2</v>
      </c>
      <c r="AF2679" s="2">
        <v>0</v>
      </c>
      <c r="AG2679" s="2">
        <v>0</v>
      </c>
      <c r="AH2679" s="2">
        <v>0</v>
      </c>
      <c r="AI2679" s="2">
        <v>0</v>
      </c>
      <c r="AJ2679" s="2">
        <v>1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 t="s">
        <v>4</v>
      </c>
      <c r="AT2679" s="2" t="s">
        <v>4</v>
      </c>
    </row>
    <row r="2680" spans="1:46" x14ac:dyDescent="0.2">
      <c r="A2680" s="2">
        <v>1658224</v>
      </c>
      <c r="B2680" s="2">
        <v>850381</v>
      </c>
      <c r="C2680" s="7">
        <v>20.629656715727801</v>
      </c>
      <c r="D2680" s="7">
        <v>39.452489884006802</v>
      </c>
      <c r="E2680" s="19" t="s">
        <v>3309</v>
      </c>
      <c r="F2680" s="46">
        <f>INDEX(Δεδομένα!$P:$P,MATCH('2021'!E2680,Δεδομένα!$O:$O,0))</f>
        <v>91</v>
      </c>
      <c r="G2680" s="49" t="s">
        <v>3293</v>
      </c>
      <c r="H2680" s="51" t="str">
        <f>INDEX(Δεδομένα!B$1:B$51,MATCH('2021'!G2680,Δεδομένα!A$1:A$51,0))</f>
        <v>ΗΠΕΙΡΟΥ</v>
      </c>
      <c r="I2680" s="53">
        <f>INDEX(Δεδομένα!E$1:E$13,MATCH('2021'!H2680,Δεδομένα!D$1:D$13,0))</f>
        <v>5</v>
      </c>
      <c r="J2680" s="4">
        <v>44319</v>
      </c>
      <c r="K2680" s="3" t="s">
        <v>1750</v>
      </c>
      <c r="L2680" s="17" t="str">
        <f t="shared" si="188"/>
        <v>03/05/2021 09:35</v>
      </c>
      <c r="M2680" s="4">
        <v>44319</v>
      </c>
      <c r="N2680" s="3" t="s">
        <v>450</v>
      </c>
      <c r="O2680" s="17" t="str">
        <f t="shared" si="189"/>
        <v>03/05/2021 20:50</v>
      </c>
      <c r="P2680" s="24">
        <f t="shared" si="190"/>
        <v>0.46875</v>
      </c>
      <c r="Q2680" s="28">
        <v>0</v>
      </c>
      <c r="R2680" s="27">
        <f t="shared" si="191"/>
        <v>675</v>
      </c>
      <c r="S2680" s="3" t="s">
        <v>4</v>
      </c>
      <c r="T2680" s="3" t="s">
        <v>3310</v>
      </c>
      <c r="U2680" s="3" t="s">
        <v>4</v>
      </c>
      <c r="V2680" s="3" t="s">
        <v>3316</v>
      </c>
      <c r="W2680" s="5">
        <v>0.12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2">
        <v>9</v>
      </c>
      <c r="AF2680" s="2">
        <v>0</v>
      </c>
      <c r="AG2680" s="2">
        <v>0</v>
      </c>
      <c r="AH2680" s="2">
        <v>0</v>
      </c>
      <c r="AI2680" s="2">
        <v>0</v>
      </c>
      <c r="AJ2680" s="2">
        <v>3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 t="s">
        <v>4</v>
      </c>
      <c r="AT2680" s="2" t="s">
        <v>4</v>
      </c>
    </row>
    <row r="2681" spans="1:46" x14ac:dyDescent="0.2">
      <c r="A2681" s="2">
        <v>1658936</v>
      </c>
      <c r="B2681" s="2">
        <v>850509</v>
      </c>
      <c r="D2681" s="2"/>
      <c r="E2681" s="19" t="s">
        <v>3309</v>
      </c>
      <c r="F2681" s="46">
        <f>INDEX(Δεδομένα!$P:$P,MATCH('2021'!E2681,Δεδομένα!$O:$O,0))</f>
        <v>91</v>
      </c>
      <c r="G2681" s="49" t="s">
        <v>3293</v>
      </c>
      <c r="H2681" s="51" t="str">
        <f>INDEX(Δεδομένα!B$1:B$51,MATCH('2021'!G2681,Δεδομένα!A$1:A$51,0))</f>
        <v>ΗΠΕΙΡΟΥ</v>
      </c>
      <c r="I2681" s="53">
        <f>INDEX(Δεδομένα!E$1:E$13,MATCH('2021'!H2681,Δεδομένα!D$1:D$13,0))</f>
        <v>5</v>
      </c>
      <c r="J2681" s="4">
        <v>44320</v>
      </c>
      <c r="K2681" s="3" t="s">
        <v>2463</v>
      </c>
      <c r="L2681" s="17" t="str">
        <f t="shared" si="188"/>
        <v>04/05/2021 02:35</v>
      </c>
      <c r="M2681" s="4">
        <v>44320</v>
      </c>
      <c r="N2681" s="3" t="s">
        <v>2362</v>
      </c>
      <c r="O2681" s="17" t="str">
        <f t="shared" si="189"/>
        <v>04/05/2021 03:10</v>
      </c>
      <c r="P2681" s="24">
        <f t="shared" si="190"/>
        <v>2.4305555554747116E-2</v>
      </c>
      <c r="Q2681" s="28">
        <v>0</v>
      </c>
      <c r="R2681" s="27">
        <f t="shared" si="191"/>
        <v>34.999999998835847</v>
      </c>
      <c r="S2681" s="3" t="s">
        <v>4</v>
      </c>
      <c r="T2681" s="3" t="s">
        <v>3310</v>
      </c>
      <c r="U2681" s="3" t="s">
        <v>4</v>
      </c>
      <c r="V2681" s="3" t="s">
        <v>3317</v>
      </c>
      <c r="W2681" s="5">
        <v>0</v>
      </c>
      <c r="X2681" s="5">
        <v>0.03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2">
        <v>2</v>
      </c>
      <c r="AF2681" s="2">
        <v>0</v>
      </c>
      <c r="AG2681" s="2">
        <v>0</v>
      </c>
      <c r="AH2681" s="2">
        <v>0</v>
      </c>
      <c r="AI2681" s="2">
        <v>0</v>
      </c>
      <c r="AJ2681" s="2">
        <v>1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 t="s">
        <v>4</v>
      </c>
      <c r="AT2681" s="2" t="s">
        <v>4</v>
      </c>
    </row>
    <row r="2682" spans="1:46" x14ac:dyDescent="0.2">
      <c r="A2682" s="2">
        <v>1675592</v>
      </c>
      <c r="B2682" s="2">
        <v>867881</v>
      </c>
      <c r="C2682" s="7">
        <v>20.430062260408299</v>
      </c>
      <c r="D2682" s="7">
        <v>39.523095399195299</v>
      </c>
      <c r="E2682" s="19" t="s">
        <v>3309</v>
      </c>
      <c r="F2682" s="46">
        <f>INDEX(Δεδομένα!$P:$P,MATCH('2021'!E2682,Δεδομένα!$O:$O,0))</f>
        <v>91</v>
      </c>
      <c r="G2682" s="49" t="s">
        <v>3293</v>
      </c>
      <c r="H2682" s="51" t="str">
        <f>INDEX(Δεδομένα!B$1:B$51,MATCH('2021'!G2682,Δεδομένα!A$1:A$51,0))</f>
        <v>ΗΠΕΙΡΟΥ</v>
      </c>
      <c r="I2682" s="53">
        <f>INDEX(Δεδομένα!E$1:E$13,MATCH('2021'!H2682,Δεδομένα!D$1:D$13,0))</f>
        <v>5</v>
      </c>
      <c r="J2682" s="4">
        <v>44381</v>
      </c>
      <c r="K2682" s="3" t="s">
        <v>556</v>
      </c>
      <c r="L2682" s="17" t="str">
        <f t="shared" si="188"/>
        <v>04/07/2021 09:33</v>
      </c>
      <c r="M2682" s="4">
        <v>44381</v>
      </c>
      <c r="N2682" s="3" t="s">
        <v>1484</v>
      </c>
      <c r="O2682" s="17" t="str">
        <f t="shared" si="189"/>
        <v>04/07/2021 10:15</v>
      </c>
      <c r="P2682" s="24">
        <f t="shared" si="190"/>
        <v>2.9166666667151731E-2</v>
      </c>
      <c r="Q2682" s="28">
        <v>0</v>
      </c>
      <c r="R2682" s="27">
        <f t="shared" si="191"/>
        <v>42.000000000698492</v>
      </c>
      <c r="S2682" s="3" t="s">
        <v>4</v>
      </c>
      <c r="T2682" s="3" t="s">
        <v>3310</v>
      </c>
      <c r="U2682" s="3" t="s">
        <v>4</v>
      </c>
      <c r="V2682" s="3" t="s">
        <v>3318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0.2</v>
      </c>
      <c r="AC2682" s="5">
        <v>0</v>
      </c>
      <c r="AD2682" s="5">
        <v>0</v>
      </c>
      <c r="AE2682" s="2">
        <v>2</v>
      </c>
      <c r="AF2682" s="2">
        <v>0</v>
      </c>
      <c r="AG2682" s="2">
        <v>0</v>
      </c>
      <c r="AH2682" s="2">
        <v>0</v>
      </c>
      <c r="AI2682" s="2">
        <v>0</v>
      </c>
      <c r="AJ2682" s="2">
        <v>1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</row>
    <row r="2683" spans="1:46" x14ac:dyDescent="0.2">
      <c r="A2683" s="2">
        <v>1683076</v>
      </c>
      <c r="B2683" s="2">
        <v>877399</v>
      </c>
      <c r="C2683" s="7">
        <v>20.554312875662401</v>
      </c>
      <c r="D2683" s="7">
        <v>39.409325077059499</v>
      </c>
      <c r="E2683" s="19" t="s">
        <v>3309</v>
      </c>
      <c r="F2683" s="46">
        <f>INDEX(Δεδομένα!$P:$P,MATCH('2021'!E2683,Δεδομένα!$O:$O,0))</f>
        <v>91</v>
      </c>
      <c r="G2683" s="49" t="s">
        <v>3293</v>
      </c>
      <c r="H2683" s="51" t="str">
        <f>INDEX(Δεδομένα!B$1:B$51,MATCH('2021'!G2683,Δεδομένα!A$1:A$51,0))</f>
        <v>ΗΠΕΙΡΟΥ</v>
      </c>
      <c r="I2683" s="53">
        <f>INDEX(Δεδομένα!E$1:E$13,MATCH('2021'!H2683,Δεδομένα!D$1:D$13,0))</f>
        <v>5</v>
      </c>
      <c r="J2683" s="4">
        <v>44411</v>
      </c>
      <c r="K2683" s="3" t="s">
        <v>1264</v>
      </c>
      <c r="L2683" s="17" t="str">
        <f t="shared" si="188"/>
        <v>03/08/2021 13:43</v>
      </c>
      <c r="M2683" s="4">
        <v>44411</v>
      </c>
      <c r="N2683" s="3" t="s">
        <v>42</v>
      </c>
      <c r="O2683" s="17" t="str">
        <f t="shared" si="189"/>
        <v>03/08/2021 14:30</v>
      </c>
      <c r="P2683" s="24">
        <f t="shared" si="190"/>
        <v>3.2638888886140194E-2</v>
      </c>
      <c r="Q2683" s="28">
        <v>0</v>
      </c>
      <c r="R2683" s="27">
        <f t="shared" si="191"/>
        <v>46.999999996041879</v>
      </c>
      <c r="S2683" s="3" t="s">
        <v>4</v>
      </c>
      <c r="T2683" s="3" t="s">
        <v>3310</v>
      </c>
      <c r="U2683" s="3" t="s">
        <v>4</v>
      </c>
      <c r="V2683" s="3" t="s">
        <v>3319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0.5</v>
      </c>
      <c r="AC2683" s="5">
        <v>0</v>
      </c>
      <c r="AD2683" s="5">
        <v>0</v>
      </c>
      <c r="AE2683" s="2">
        <v>6</v>
      </c>
      <c r="AF2683" s="2">
        <v>0</v>
      </c>
      <c r="AG2683" s="2">
        <v>0</v>
      </c>
      <c r="AH2683" s="2">
        <v>0</v>
      </c>
      <c r="AI2683" s="2">
        <v>0</v>
      </c>
      <c r="AJ2683" s="2">
        <v>3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</row>
    <row r="2684" spans="1:46" x14ac:dyDescent="0.2">
      <c r="A2684" s="2">
        <v>1708397</v>
      </c>
      <c r="B2684" s="2">
        <v>905671</v>
      </c>
      <c r="C2684" s="7">
        <v>20.561336164730101</v>
      </c>
      <c r="D2684" s="7">
        <v>39.356596668614202</v>
      </c>
      <c r="E2684" s="19" t="s">
        <v>3309</v>
      </c>
      <c r="F2684" s="46">
        <f>INDEX(Δεδομένα!$P:$P,MATCH('2021'!E2684,Δεδομένα!$O:$O,0))</f>
        <v>91</v>
      </c>
      <c r="G2684" s="49" t="s">
        <v>3293</v>
      </c>
      <c r="H2684" s="51" t="str">
        <f>INDEX(Δεδομένα!B$1:B$51,MATCH('2021'!G2684,Δεδομένα!A$1:A$51,0))</f>
        <v>ΗΠΕΙΡΟΥ</v>
      </c>
      <c r="I2684" s="53">
        <f>INDEX(Δεδομένα!E$1:E$13,MATCH('2021'!H2684,Δεδομένα!D$1:D$13,0))</f>
        <v>5</v>
      </c>
      <c r="J2684" s="4">
        <v>44500</v>
      </c>
      <c r="K2684" s="3" t="s">
        <v>383</v>
      </c>
      <c r="L2684" s="17" t="str">
        <f t="shared" si="188"/>
        <v>31/10/2021 15:36</v>
      </c>
      <c r="M2684" s="4">
        <v>44500</v>
      </c>
      <c r="N2684" s="3" t="s">
        <v>745</v>
      </c>
      <c r="O2684" s="17" t="str">
        <f t="shared" si="189"/>
        <v>31/10/2021 16:35</v>
      </c>
      <c r="P2684" s="24">
        <f t="shared" si="190"/>
        <v>4.0972222217533272E-2</v>
      </c>
      <c r="Q2684" s="28">
        <v>0</v>
      </c>
      <c r="R2684" s="27">
        <f t="shared" si="191"/>
        <v>58.999999993247911</v>
      </c>
      <c r="S2684" s="3" t="s">
        <v>4</v>
      </c>
      <c r="T2684" s="3" t="s">
        <v>3310</v>
      </c>
      <c r="U2684" s="3" t="s">
        <v>3320</v>
      </c>
      <c r="V2684" s="3" t="s">
        <v>3321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1</v>
      </c>
      <c r="AC2684" s="5">
        <v>0</v>
      </c>
      <c r="AD2684" s="5">
        <v>0</v>
      </c>
      <c r="AE2684" s="2">
        <v>2</v>
      </c>
      <c r="AF2684" s="2">
        <v>0</v>
      </c>
      <c r="AG2684" s="2">
        <v>1</v>
      </c>
      <c r="AH2684" s="2">
        <v>0</v>
      </c>
      <c r="AI2684" s="2">
        <v>0</v>
      </c>
      <c r="AJ2684" s="2">
        <v>1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</row>
    <row r="2685" spans="1:46" x14ac:dyDescent="0.2">
      <c r="A2685" s="2">
        <v>1655384</v>
      </c>
      <c r="B2685" s="2">
        <v>845947</v>
      </c>
      <c r="C2685" s="7">
        <v>20.2868119218254</v>
      </c>
      <c r="D2685" s="7">
        <v>39.588216998167297</v>
      </c>
      <c r="E2685" s="19" t="s">
        <v>3322</v>
      </c>
      <c r="F2685" s="46">
        <f>INDEX(Δεδομένα!$P:$P,MATCH('2021'!E2685,Δεδομένα!$O:$O,0))</f>
        <v>92</v>
      </c>
      <c r="G2685" s="49" t="s">
        <v>3293</v>
      </c>
      <c r="H2685" s="51" t="str">
        <f>INDEX(Δεδομένα!B$1:B$51,MATCH('2021'!G2685,Δεδομένα!A$1:A$51,0))</f>
        <v>ΗΠΕΙΡΟΥ</v>
      </c>
      <c r="I2685" s="53">
        <f>INDEX(Δεδομένα!E$1:E$13,MATCH('2021'!H2685,Δεδομένα!D$1:D$13,0))</f>
        <v>5</v>
      </c>
      <c r="J2685" s="4">
        <v>44301</v>
      </c>
      <c r="K2685" s="3" t="s">
        <v>656</v>
      </c>
      <c r="L2685" s="17" t="str">
        <f t="shared" si="188"/>
        <v>15/04/2021 14:55</v>
      </c>
      <c r="M2685" s="4">
        <v>44301</v>
      </c>
      <c r="N2685" s="3" t="s">
        <v>562</v>
      </c>
      <c r="O2685" s="17" t="str">
        <f t="shared" si="189"/>
        <v>15/04/2021 15:45</v>
      </c>
      <c r="P2685" s="24">
        <f t="shared" si="190"/>
        <v>3.4722222218988463E-2</v>
      </c>
      <c r="Q2685" s="28">
        <v>0</v>
      </c>
      <c r="R2685" s="27">
        <f t="shared" si="191"/>
        <v>49.999999995343387</v>
      </c>
      <c r="S2685" s="3" t="s">
        <v>4</v>
      </c>
      <c r="T2685" s="3" t="s">
        <v>3294</v>
      </c>
      <c r="U2685" s="3" t="s">
        <v>4</v>
      </c>
      <c r="V2685" s="3" t="s">
        <v>3323</v>
      </c>
      <c r="W2685" s="5">
        <v>0</v>
      </c>
      <c r="X2685" s="5">
        <v>0.02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2">
        <v>2</v>
      </c>
      <c r="AF2685" s="2">
        <v>0</v>
      </c>
      <c r="AG2685" s="2">
        <v>0</v>
      </c>
      <c r="AH2685" s="2">
        <v>0</v>
      </c>
      <c r="AI2685" s="2">
        <v>0</v>
      </c>
      <c r="AJ2685" s="2">
        <v>1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 t="s">
        <v>4</v>
      </c>
      <c r="AT2685" s="2" t="s">
        <v>4</v>
      </c>
    </row>
    <row r="2686" spans="1:46" x14ac:dyDescent="0.2">
      <c r="A2686" s="2">
        <v>1669384</v>
      </c>
      <c r="B2686" s="2">
        <v>860582</v>
      </c>
      <c r="C2686" s="7">
        <v>20.334097089069299</v>
      </c>
      <c r="D2686" s="7">
        <v>39.617878933691202</v>
      </c>
      <c r="E2686" s="19" t="s">
        <v>3322</v>
      </c>
      <c r="F2686" s="46">
        <f>INDEX(Δεδομένα!$P:$P,MATCH('2021'!E2686,Δεδομένα!$O:$O,0))</f>
        <v>92</v>
      </c>
      <c r="G2686" s="49" t="s">
        <v>3293</v>
      </c>
      <c r="H2686" s="51" t="str">
        <f>INDEX(Δεδομένα!B$1:B$51,MATCH('2021'!G2686,Δεδομένα!A$1:A$51,0))</f>
        <v>ΗΠΕΙΡΟΥ</v>
      </c>
      <c r="I2686" s="53">
        <f>INDEX(Δεδομένα!E$1:E$13,MATCH('2021'!H2686,Δεδομένα!D$1:D$13,0))</f>
        <v>5</v>
      </c>
      <c r="J2686" s="4">
        <v>44357</v>
      </c>
      <c r="K2686" s="3" t="s">
        <v>680</v>
      </c>
      <c r="L2686" s="17" t="str">
        <f t="shared" si="188"/>
        <v>10/06/2021 18:51</v>
      </c>
      <c r="M2686" s="4">
        <v>44357</v>
      </c>
      <c r="N2686" s="3" t="s">
        <v>2372</v>
      </c>
      <c r="O2686" s="17" t="str">
        <f t="shared" si="189"/>
        <v>10/06/2021 20:07</v>
      </c>
      <c r="P2686" s="24">
        <f t="shared" si="190"/>
        <v>5.2777777775190771E-2</v>
      </c>
      <c r="Q2686" s="28">
        <v>0</v>
      </c>
      <c r="R2686" s="27">
        <f t="shared" si="191"/>
        <v>75.99999999627471</v>
      </c>
      <c r="S2686" s="3" t="s">
        <v>4</v>
      </c>
      <c r="T2686" s="3" t="s">
        <v>3294</v>
      </c>
      <c r="U2686" s="3" t="s">
        <v>3324</v>
      </c>
      <c r="V2686" s="3" t="s">
        <v>3325</v>
      </c>
      <c r="W2686" s="5">
        <v>0</v>
      </c>
      <c r="X2686" s="5">
        <v>0.05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2">
        <v>2</v>
      </c>
      <c r="AF2686" s="2">
        <v>0</v>
      </c>
      <c r="AG2686" s="2">
        <v>0</v>
      </c>
      <c r="AH2686" s="2">
        <v>0</v>
      </c>
      <c r="AI2686" s="2">
        <v>0</v>
      </c>
      <c r="AJ2686" s="2">
        <v>1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 t="s">
        <v>4</v>
      </c>
      <c r="AT2686" s="2" t="s">
        <v>4</v>
      </c>
    </row>
    <row r="2687" spans="1:46" x14ac:dyDescent="0.2">
      <c r="A2687" s="2">
        <v>1669400</v>
      </c>
      <c r="B2687" s="2">
        <v>860622</v>
      </c>
      <c r="C2687" s="7">
        <v>20.3323376722844</v>
      </c>
      <c r="D2687" s="7">
        <v>39.618866270202602</v>
      </c>
      <c r="E2687" s="19" t="s">
        <v>3322</v>
      </c>
      <c r="F2687" s="46">
        <f>INDEX(Δεδομένα!$P:$P,MATCH('2021'!E2687,Δεδομένα!$O:$O,0))</f>
        <v>92</v>
      </c>
      <c r="G2687" s="49" t="s">
        <v>3293</v>
      </c>
      <c r="H2687" s="51" t="str">
        <f>INDEX(Δεδομένα!B$1:B$51,MATCH('2021'!G2687,Δεδομένα!A$1:A$51,0))</f>
        <v>ΗΠΕΙΡΟΥ</v>
      </c>
      <c r="I2687" s="53">
        <f>INDEX(Δεδομένα!E$1:E$13,MATCH('2021'!H2687,Δεδομένα!D$1:D$13,0))</f>
        <v>5</v>
      </c>
      <c r="J2687" s="4">
        <v>44357</v>
      </c>
      <c r="K2687" s="3" t="s">
        <v>644</v>
      </c>
      <c r="L2687" s="17" t="str">
        <f t="shared" si="188"/>
        <v>10/06/2021 20:57</v>
      </c>
      <c r="M2687" s="4">
        <v>44357</v>
      </c>
      <c r="N2687" s="3" t="s">
        <v>2308</v>
      </c>
      <c r="O2687" s="17" t="str">
        <f t="shared" si="189"/>
        <v>10/06/2021 21:42</v>
      </c>
      <c r="P2687" s="24">
        <f t="shared" si="190"/>
        <v>3.125E-2</v>
      </c>
      <c r="Q2687" s="28">
        <v>0</v>
      </c>
      <c r="R2687" s="27">
        <f t="shared" si="191"/>
        <v>45</v>
      </c>
      <c r="S2687" s="3" t="s">
        <v>4</v>
      </c>
      <c r="T2687" s="3" t="s">
        <v>3294</v>
      </c>
      <c r="U2687" s="3" t="s">
        <v>3324</v>
      </c>
      <c r="V2687" s="3" t="s">
        <v>3325</v>
      </c>
      <c r="W2687" s="5">
        <v>0</v>
      </c>
      <c r="X2687" s="5">
        <v>0.2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2">
        <v>2</v>
      </c>
      <c r="AF2687" s="2">
        <v>0</v>
      </c>
      <c r="AG2687" s="2">
        <v>0</v>
      </c>
      <c r="AH2687" s="2">
        <v>0</v>
      </c>
      <c r="AI2687" s="2">
        <v>0</v>
      </c>
      <c r="AJ2687" s="2">
        <v>1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 t="s">
        <v>4</v>
      </c>
      <c r="AT2687" s="2" t="s">
        <v>4</v>
      </c>
    </row>
    <row r="2688" spans="1:46" x14ac:dyDescent="0.2">
      <c r="A2688" s="2">
        <v>1644333</v>
      </c>
      <c r="B2688" s="2">
        <v>830365</v>
      </c>
      <c r="C2688" s="7">
        <v>20.948966965924502</v>
      </c>
      <c r="D2688" s="7">
        <v>39.108716375751698</v>
      </c>
      <c r="E2688" s="19" t="s">
        <v>3327</v>
      </c>
      <c r="F2688" s="46">
        <f>INDEX(Δεδομένα!$P:$P,MATCH('2021'!E2688,Δεδομένα!$O:$O,0))</f>
        <v>94</v>
      </c>
      <c r="G2688" s="49" t="s">
        <v>3328</v>
      </c>
      <c r="H2688" s="51" t="str">
        <f>INDEX(Δεδομένα!B$1:B$51,MATCH('2021'!G2688,Δεδομένα!A$1:A$51,0))</f>
        <v>ΗΠΕΙΡΟΥ</v>
      </c>
      <c r="I2688" s="53">
        <f>INDEX(Δεδομένα!E$1:E$13,MATCH('2021'!H2688,Δεδομένα!D$1:D$13,0))</f>
        <v>5</v>
      </c>
      <c r="J2688" s="4">
        <v>44246</v>
      </c>
      <c r="K2688" s="3" t="s">
        <v>288</v>
      </c>
      <c r="L2688" s="17" t="str">
        <f t="shared" si="188"/>
        <v>19/02/2021 13:02</v>
      </c>
      <c r="M2688" s="4">
        <v>44246</v>
      </c>
      <c r="N2688" s="3" t="s">
        <v>157</v>
      </c>
      <c r="O2688" s="17" t="str">
        <f t="shared" si="189"/>
        <v>19/02/2021 13:55</v>
      </c>
      <c r="P2688" s="24">
        <f t="shared" si="190"/>
        <v>3.6805555551836733E-2</v>
      </c>
      <c r="Q2688" s="28">
        <v>0</v>
      </c>
      <c r="R2688" s="27">
        <f t="shared" si="191"/>
        <v>52.999999994644895</v>
      </c>
      <c r="S2688" s="3" t="s">
        <v>4</v>
      </c>
      <c r="T2688" s="3" t="s">
        <v>3329</v>
      </c>
      <c r="U2688" s="3" t="s">
        <v>4</v>
      </c>
      <c r="V2688" s="3" t="s">
        <v>3330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2</v>
      </c>
      <c r="AC2688" s="5">
        <v>0</v>
      </c>
      <c r="AD2688" s="5">
        <v>0</v>
      </c>
      <c r="AE2688" s="2">
        <v>2</v>
      </c>
      <c r="AF2688" s="2">
        <v>0</v>
      </c>
      <c r="AG2688" s="2">
        <v>0</v>
      </c>
      <c r="AH2688" s="2">
        <v>0</v>
      </c>
      <c r="AI2688" s="2">
        <v>0</v>
      </c>
      <c r="AJ2688" s="2">
        <v>1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 t="s">
        <v>4</v>
      </c>
      <c r="AT2688" s="2" t="s">
        <v>4</v>
      </c>
    </row>
    <row r="2689" spans="1:46" x14ac:dyDescent="0.2">
      <c r="A2689" s="2">
        <v>1644331</v>
      </c>
      <c r="B2689" s="2">
        <v>830493</v>
      </c>
      <c r="C2689" s="7">
        <v>20.999430010898699</v>
      </c>
      <c r="D2689" s="7">
        <v>39.080991248493802</v>
      </c>
      <c r="E2689" s="19" t="s">
        <v>3327</v>
      </c>
      <c r="F2689" s="46">
        <f>INDEX(Δεδομένα!$P:$P,MATCH('2021'!E2689,Δεδομένα!$O:$O,0))</f>
        <v>94</v>
      </c>
      <c r="G2689" s="49" t="s">
        <v>3328</v>
      </c>
      <c r="H2689" s="51" t="str">
        <f>INDEX(Δεδομένα!B$1:B$51,MATCH('2021'!G2689,Δεδομένα!A$1:A$51,0))</f>
        <v>ΗΠΕΙΡΟΥ</v>
      </c>
      <c r="I2689" s="53">
        <f>INDEX(Δεδομένα!E$1:E$13,MATCH('2021'!H2689,Δεδομένα!D$1:D$13,0))</f>
        <v>5</v>
      </c>
      <c r="J2689" s="4">
        <v>44246</v>
      </c>
      <c r="K2689" s="3" t="s">
        <v>3331</v>
      </c>
      <c r="L2689" s="17" t="str">
        <f t="shared" si="188"/>
        <v>19/02/2021 16:22</v>
      </c>
      <c r="M2689" s="4">
        <v>44246</v>
      </c>
      <c r="N2689" s="3" t="s">
        <v>46</v>
      </c>
      <c r="O2689" s="17" t="str">
        <f t="shared" si="189"/>
        <v>19/02/2021 16:55</v>
      </c>
      <c r="P2689" s="24">
        <f t="shared" si="190"/>
        <v>2.2916666668606922E-2</v>
      </c>
      <c r="Q2689" s="28">
        <v>0</v>
      </c>
      <c r="R2689" s="27">
        <f t="shared" si="191"/>
        <v>33.000000002793968</v>
      </c>
      <c r="S2689" s="3" t="s">
        <v>4</v>
      </c>
      <c r="T2689" s="3" t="s">
        <v>3332</v>
      </c>
      <c r="U2689" s="3" t="s">
        <v>4</v>
      </c>
      <c r="V2689" s="3" t="s">
        <v>3333</v>
      </c>
      <c r="W2689" s="5">
        <v>0</v>
      </c>
      <c r="X2689" s="5">
        <v>0</v>
      </c>
      <c r="Y2689" s="5">
        <v>0</v>
      </c>
      <c r="Z2689" s="5">
        <v>0.5</v>
      </c>
      <c r="AA2689" s="5">
        <v>0</v>
      </c>
      <c r="AB2689" s="5">
        <v>0</v>
      </c>
      <c r="AC2689" s="5">
        <v>0</v>
      </c>
      <c r="AD2689" s="5">
        <v>0</v>
      </c>
      <c r="AE2689" s="2">
        <v>2</v>
      </c>
      <c r="AF2689" s="2">
        <v>0</v>
      </c>
      <c r="AG2689" s="2">
        <v>0</v>
      </c>
      <c r="AH2689" s="2">
        <v>0</v>
      </c>
      <c r="AI2689" s="2">
        <v>0</v>
      </c>
      <c r="AJ2689" s="2">
        <v>1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 t="s">
        <v>4</v>
      </c>
      <c r="AT2689" s="2" t="s">
        <v>4</v>
      </c>
    </row>
    <row r="2690" spans="1:46" x14ac:dyDescent="0.2">
      <c r="A2690" s="2">
        <v>1644338</v>
      </c>
      <c r="B2690" s="2">
        <v>831389</v>
      </c>
      <c r="C2690" s="7">
        <v>20.8621050895092</v>
      </c>
      <c r="D2690" s="7">
        <v>39.048854747523798</v>
      </c>
      <c r="E2690" s="19" t="s">
        <v>3327</v>
      </c>
      <c r="F2690" s="46">
        <f>INDEX(Δεδομένα!$P:$P,MATCH('2021'!E2690,Δεδομένα!$O:$O,0))</f>
        <v>94</v>
      </c>
      <c r="G2690" s="49" t="s">
        <v>3328</v>
      </c>
      <c r="H2690" s="51" t="str">
        <f>INDEX(Δεδομένα!B$1:B$51,MATCH('2021'!G2690,Δεδομένα!A$1:A$51,0))</f>
        <v>ΗΠΕΙΡΟΥ</v>
      </c>
      <c r="I2690" s="53">
        <f>INDEX(Δεδομένα!E$1:E$13,MATCH('2021'!H2690,Δεδομένα!D$1:D$13,0))</f>
        <v>5</v>
      </c>
      <c r="J2690" s="4">
        <v>44249</v>
      </c>
      <c r="K2690" s="3" t="s">
        <v>545</v>
      </c>
      <c r="L2690" s="17" t="str">
        <f t="shared" si="188"/>
        <v>22/02/2021 16:10</v>
      </c>
      <c r="M2690" s="4">
        <v>44249</v>
      </c>
      <c r="N2690" s="3" t="s">
        <v>1233</v>
      </c>
      <c r="O2690" s="17" t="str">
        <f t="shared" si="189"/>
        <v>22/02/2021 16:45</v>
      </c>
      <c r="P2690" s="24">
        <f t="shared" si="190"/>
        <v>2.4305555554747116E-2</v>
      </c>
      <c r="Q2690" s="28">
        <v>0</v>
      </c>
      <c r="R2690" s="27">
        <f t="shared" si="191"/>
        <v>34.999999998835847</v>
      </c>
      <c r="S2690" s="3" t="s">
        <v>4</v>
      </c>
      <c r="T2690" s="3" t="s">
        <v>3329</v>
      </c>
      <c r="U2690" s="3" t="s">
        <v>4</v>
      </c>
      <c r="V2690" s="3" t="s">
        <v>3334</v>
      </c>
      <c r="W2690" s="5">
        <v>0</v>
      </c>
      <c r="X2690" s="5">
        <v>0</v>
      </c>
      <c r="Y2690" s="5">
        <v>0</v>
      </c>
      <c r="Z2690" s="5">
        <v>0</v>
      </c>
      <c r="AA2690" s="5">
        <v>0.3</v>
      </c>
      <c r="AB2690" s="5">
        <v>0</v>
      </c>
      <c r="AC2690" s="5">
        <v>0</v>
      </c>
      <c r="AD2690" s="5">
        <v>0</v>
      </c>
      <c r="AE2690" s="2">
        <v>2</v>
      </c>
      <c r="AF2690" s="2">
        <v>0</v>
      </c>
      <c r="AG2690" s="2">
        <v>0</v>
      </c>
      <c r="AH2690" s="2">
        <v>0</v>
      </c>
      <c r="AI2690" s="2">
        <v>0</v>
      </c>
      <c r="AJ2690" s="2">
        <v>1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 t="s">
        <v>4</v>
      </c>
      <c r="AT2690" s="2" t="s">
        <v>4</v>
      </c>
    </row>
    <row r="2691" spans="1:46" x14ac:dyDescent="0.2">
      <c r="A2691" s="2">
        <v>1644442</v>
      </c>
      <c r="B2691" s="2">
        <v>833672</v>
      </c>
      <c r="C2691" s="7">
        <v>20.989488291299999</v>
      </c>
      <c r="D2691" s="7">
        <v>39.0728619415476</v>
      </c>
      <c r="E2691" s="19" t="s">
        <v>3327</v>
      </c>
      <c r="F2691" s="46">
        <f>INDEX(Δεδομένα!$P:$P,MATCH('2021'!E2691,Δεδομένα!$O:$O,0))</f>
        <v>94</v>
      </c>
      <c r="G2691" s="49" t="s">
        <v>3328</v>
      </c>
      <c r="H2691" s="51" t="str">
        <f>INDEX(Δεδομένα!B$1:B$51,MATCH('2021'!G2691,Δεδομένα!A$1:A$51,0))</f>
        <v>ΗΠΕΙΡΟΥ</v>
      </c>
      <c r="I2691" s="53">
        <f>INDEX(Δεδομένα!E$1:E$13,MATCH('2021'!H2691,Δεδομένα!D$1:D$13,0))</f>
        <v>5</v>
      </c>
      <c r="J2691" s="4">
        <v>44255</v>
      </c>
      <c r="K2691" s="3" t="s">
        <v>342</v>
      </c>
      <c r="L2691" s="17" t="str">
        <f t="shared" si="188"/>
        <v>28/02/2021 19:07</v>
      </c>
      <c r="M2691" s="4">
        <v>44255</v>
      </c>
      <c r="N2691" s="3" t="s">
        <v>255</v>
      </c>
      <c r="O2691" s="17" t="str">
        <f t="shared" si="189"/>
        <v>28/02/2021 19:40</v>
      </c>
      <c r="P2691" s="24">
        <f t="shared" si="190"/>
        <v>2.2916666668606922E-2</v>
      </c>
      <c r="Q2691" s="28">
        <v>0</v>
      </c>
      <c r="R2691" s="27">
        <f t="shared" si="191"/>
        <v>33.000000002793968</v>
      </c>
      <c r="S2691" s="3" t="s">
        <v>4</v>
      </c>
      <c r="T2691" s="3" t="s">
        <v>3332</v>
      </c>
      <c r="U2691" s="3" t="s">
        <v>4</v>
      </c>
      <c r="V2691" s="3" t="s">
        <v>1841</v>
      </c>
      <c r="W2691" s="5">
        <v>0</v>
      </c>
      <c r="X2691" s="5">
        <v>0</v>
      </c>
      <c r="Y2691" s="5">
        <v>0</v>
      </c>
      <c r="Z2691" s="5">
        <v>0.5</v>
      </c>
      <c r="AA2691" s="5">
        <v>0</v>
      </c>
      <c r="AB2691" s="5">
        <v>0</v>
      </c>
      <c r="AC2691" s="5">
        <v>0</v>
      </c>
      <c r="AD2691" s="5">
        <v>0</v>
      </c>
      <c r="AE2691" s="2">
        <v>3</v>
      </c>
      <c r="AF2691" s="2">
        <v>0</v>
      </c>
      <c r="AG2691" s="2">
        <v>0</v>
      </c>
      <c r="AH2691" s="2">
        <v>0</v>
      </c>
      <c r="AI2691" s="2">
        <v>0</v>
      </c>
      <c r="AJ2691" s="2">
        <v>2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 t="s">
        <v>4</v>
      </c>
      <c r="AT2691" s="2" t="s">
        <v>4</v>
      </c>
    </row>
    <row r="2692" spans="1:46" x14ac:dyDescent="0.2">
      <c r="A2692" s="2">
        <v>1645782</v>
      </c>
      <c r="B2692" s="2">
        <v>833903</v>
      </c>
      <c r="C2692" s="7">
        <v>20.995721184901502</v>
      </c>
      <c r="D2692" s="7">
        <v>39.028185673290103</v>
      </c>
      <c r="E2692" s="19" t="s">
        <v>3327</v>
      </c>
      <c r="F2692" s="46">
        <f>INDEX(Δεδομένα!$P:$P,MATCH('2021'!E2692,Δεδομένα!$O:$O,0))</f>
        <v>94</v>
      </c>
      <c r="G2692" s="49" t="s">
        <v>3328</v>
      </c>
      <c r="H2692" s="51" t="str">
        <f>INDEX(Δεδομένα!B$1:B$51,MATCH('2021'!G2692,Δεδομένα!A$1:A$51,0))</f>
        <v>ΗΠΕΙΡΟΥ</v>
      </c>
      <c r="I2692" s="53">
        <f>INDEX(Δεδομένα!E$1:E$13,MATCH('2021'!H2692,Δεδομένα!D$1:D$13,0))</f>
        <v>5</v>
      </c>
      <c r="J2692" s="4">
        <v>44256</v>
      </c>
      <c r="K2692" s="3" t="s">
        <v>697</v>
      </c>
      <c r="L2692" s="17" t="str">
        <f t="shared" si="188"/>
        <v>01/03/2021 17:40</v>
      </c>
      <c r="M2692" s="4">
        <v>44256</v>
      </c>
      <c r="N2692" s="3" t="s">
        <v>1234</v>
      </c>
      <c r="O2692" s="17" t="str">
        <f t="shared" si="189"/>
        <v>01/03/2021 17:43</v>
      </c>
      <c r="P2692" s="24">
        <f t="shared" si="190"/>
        <v>2.0833333328482695E-3</v>
      </c>
      <c r="Q2692" s="28">
        <v>0</v>
      </c>
      <c r="R2692" s="27">
        <f t="shared" si="191"/>
        <v>2.9999999993015081</v>
      </c>
      <c r="S2692" s="3" t="s">
        <v>4</v>
      </c>
      <c r="T2692" s="3" t="s">
        <v>3332</v>
      </c>
      <c r="U2692" s="3" t="s">
        <v>4</v>
      </c>
      <c r="V2692" s="3" t="s">
        <v>1841</v>
      </c>
      <c r="W2692" s="5">
        <v>0</v>
      </c>
      <c r="X2692" s="5">
        <v>0</v>
      </c>
      <c r="Y2692" s="5">
        <v>0</v>
      </c>
      <c r="Z2692" s="5">
        <v>0</v>
      </c>
      <c r="AA2692" s="5">
        <v>0.01</v>
      </c>
      <c r="AB2692" s="5">
        <v>0</v>
      </c>
      <c r="AC2692" s="5">
        <v>0</v>
      </c>
      <c r="AD2692" s="5">
        <v>0</v>
      </c>
      <c r="AE2692" s="2">
        <v>2</v>
      </c>
      <c r="AF2692" s="2">
        <v>0</v>
      </c>
      <c r="AG2692" s="2">
        <v>0</v>
      </c>
      <c r="AH2692" s="2">
        <v>0</v>
      </c>
      <c r="AI2692" s="2">
        <v>0</v>
      </c>
      <c r="AJ2692" s="2">
        <v>1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 t="s">
        <v>4</v>
      </c>
      <c r="AT2692" s="2" t="s">
        <v>4</v>
      </c>
    </row>
    <row r="2693" spans="1:46" x14ac:dyDescent="0.2">
      <c r="A2693" s="2">
        <v>1649273</v>
      </c>
      <c r="B2693" s="2">
        <v>835566</v>
      </c>
      <c r="C2693" s="7">
        <v>20.933266210561499</v>
      </c>
      <c r="D2693" s="7">
        <v>39.116373428714503</v>
      </c>
      <c r="E2693" s="19" t="s">
        <v>3327</v>
      </c>
      <c r="F2693" s="46">
        <f>INDEX(Δεδομένα!$P:$P,MATCH('2021'!E2693,Δεδομένα!$O:$O,0))</f>
        <v>94</v>
      </c>
      <c r="G2693" s="49" t="s">
        <v>3328</v>
      </c>
      <c r="H2693" s="51" t="str">
        <f>INDEX(Δεδομένα!B$1:B$51,MATCH('2021'!G2693,Δεδομένα!A$1:A$51,0))</f>
        <v>ΗΠΕΙΡΟΥ</v>
      </c>
      <c r="I2693" s="53">
        <f>INDEX(Δεδομένα!E$1:E$13,MATCH('2021'!H2693,Δεδομένα!D$1:D$13,0))</f>
        <v>5</v>
      </c>
      <c r="J2693" s="4">
        <v>44261</v>
      </c>
      <c r="K2693" s="3" t="s">
        <v>421</v>
      </c>
      <c r="L2693" s="17" t="str">
        <f t="shared" si="188"/>
        <v>06/03/2021 18:37</v>
      </c>
      <c r="M2693" s="4">
        <v>44261</v>
      </c>
      <c r="N2693" s="3" t="s">
        <v>1344</v>
      </c>
      <c r="O2693" s="17" t="str">
        <f t="shared" si="189"/>
        <v>06/03/2021 22:25</v>
      </c>
      <c r="P2693" s="24">
        <f t="shared" si="190"/>
        <v>0.15833333334012423</v>
      </c>
      <c r="Q2693" s="28">
        <v>0</v>
      </c>
      <c r="R2693" s="27">
        <f t="shared" si="191"/>
        <v>228.00000000977889</v>
      </c>
      <c r="S2693" s="3" t="s">
        <v>4</v>
      </c>
      <c r="T2693" s="3" t="s">
        <v>3329</v>
      </c>
      <c r="U2693" s="3" t="s">
        <v>4</v>
      </c>
      <c r="V2693" s="3" t="s">
        <v>3330</v>
      </c>
      <c r="W2693" s="5">
        <v>0</v>
      </c>
      <c r="X2693" s="5">
        <v>0</v>
      </c>
      <c r="Y2693" s="5">
        <v>0</v>
      </c>
      <c r="Z2693" s="5">
        <v>1.5</v>
      </c>
      <c r="AA2693" s="5">
        <v>1.5</v>
      </c>
      <c r="AB2693" s="5">
        <v>0</v>
      </c>
      <c r="AC2693" s="5">
        <v>0</v>
      </c>
      <c r="AD2693" s="5">
        <v>0</v>
      </c>
      <c r="AE2693" s="2">
        <v>2</v>
      </c>
      <c r="AF2693" s="2">
        <v>0</v>
      </c>
      <c r="AG2693" s="2">
        <v>0</v>
      </c>
      <c r="AH2693" s="2">
        <v>0</v>
      </c>
      <c r="AI2693" s="2">
        <v>0</v>
      </c>
      <c r="AJ2693" s="2">
        <v>1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 t="s">
        <v>4</v>
      </c>
      <c r="AT2693" s="2" t="s">
        <v>4</v>
      </c>
    </row>
    <row r="2694" spans="1:46" x14ac:dyDescent="0.2">
      <c r="A2694" s="2">
        <v>1650121</v>
      </c>
      <c r="B2694" s="2">
        <v>835817</v>
      </c>
      <c r="C2694" s="7">
        <v>20.866165569511299</v>
      </c>
      <c r="D2694" s="7">
        <v>39.153401277198398</v>
      </c>
      <c r="E2694" s="19" t="s">
        <v>3327</v>
      </c>
      <c r="F2694" s="46">
        <f>INDEX(Δεδομένα!$P:$P,MATCH('2021'!E2694,Δεδομένα!$O:$O,0))</f>
        <v>94</v>
      </c>
      <c r="G2694" s="49" t="s">
        <v>3328</v>
      </c>
      <c r="H2694" s="51" t="str">
        <f>INDEX(Δεδομένα!B$1:B$51,MATCH('2021'!G2694,Δεδομένα!A$1:A$51,0))</f>
        <v>ΗΠΕΙΡΟΥ</v>
      </c>
      <c r="I2694" s="53">
        <f>INDEX(Δεδομένα!E$1:E$13,MATCH('2021'!H2694,Δεδομένα!D$1:D$13,0))</f>
        <v>5</v>
      </c>
      <c r="J2694" s="4">
        <v>44262</v>
      </c>
      <c r="K2694" s="3" t="s">
        <v>310</v>
      </c>
      <c r="L2694" s="17" t="str">
        <f t="shared" si="188"/>
        <v>07/03/2021 15:05</v>
      </c>
      <c r="M2694" s="4">
        <v>44262</v>
      </c>
      <c r="N2694" s="3" t="s">
        <v>146</v>
      </c>
      <c r="O2694" s="17" t="str">
        <f t="shared" si="189"/>
        <v>07/03/2021 16:30</v>
      </c>
      <c r="P2694" s="24">
        <f t="shared" si="190"/>
        <v>5.9027777781011537E-2</v>
      </c>
      <c r="Q2694" s="28">
        <v>0</v>
      </c>
      <c r="R2694" s="27">
        <f t="shared" si="191"/>
        <v>85.000000004656613</v>
      </c>
      <c r="S2694" s="3" t="s">
        <v>4</v>
      </c>
      <c r="T2694" s="3" t="s">
        <v>3329</v>
      </c>
      <c r="U2694" s="3" t="s">
        <v>4</v>
      </c>
      <c r="V2694" s="3" t="s">
        <v>3335</v>
      </c>
      <c r="W2694" s="5">
        <v>0</v>
      </c>
      <c r="X2694" s="5">
        <v>0</v>
      </c>
      <c r="Y2694" s="5">
        <v>0</v>
      </c>
      <c r="Z2694" s="5">
        <v>0.15</v>
      </c>
      <c r="AA2694" s="5">
        <v>0</v>
      </c>
      <c r="AB2694" s="5">
        <v>0</v>
      </c>
      <c r="AC2694" s="5">
        <v>0</v>
      </c>
      <c r="AD2694" s="5">
        <v>0</v>
      </c>
      <c r="AE2694" s="2">
        <v>4</v>
      </c>
      <c r="AF2694" s="2">
        <v>0</v>
      </c>
      <c r="AG2694" s="2">
        <v>0</v>
      </c>
      <c r="AH2694" s="2">
        <v>0</v>
      </c>
      <c r="AI2694" s="2">
        <v>0</v>
      </c>
      <c r="AJ2694" s="2">
        <v>2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 t="s">
        <v>4</v>
      </c>
      <c r="AT2694" s="2" t="s">
        <v>4</v>
      </c>
    </row>
    <row r="2695" spans="1:46" x14ac:dyDescent="0.2">
      <c r="A2695" s="2">
        <v>1650126</v>
      </c>
      <c r="B2695" s="2">
        <v>835851</v>
      </c>
      <c r="C2695" s="7">
        <v>20.885818075651599</v>
      </c>
      <c r="D2695" s="7">
        <v>39.154987545668298</v>
      </c>
      <c r="E2695" s="19" t="s">
        <v>3327</v>
      </c>
      <c r="F2695" s="46">
        <f>INDEX(Δεδομένα!$P:$P,MATCH('2021'!E2695,Δεδομένα!$O:$O,0))</f>
        <v>94</v>
      </c>
      <c r="G2695" s="49" t="s">
        <v>3328</v>
      </c>
      <c r="H2695" s="51" t="str">
        <f>INDEX(Δεδομένα!B$1:B$51,MATCH('2021'!G2695,Δεδομένα!A$1:A$51,0))</f>
        <v>ΗΠΕΙΡΟΥ</v>
      </c>
      <c r="I2695" s="53">
        <f>INDEX(Δεδομένα!E$1:E$13,MATCH('2021'!H2695,Δεδομένα!D$1:D$13,0))</f>
        <v>5</v>
      </c>
      <c r="J2695" s="4">
        <v>44262</v>
      </c>
      <c r="K2695" s="3" t="s">
        <v>510</v>
      </c>
      <c r="L2695" s="17" t="str">
        <f t="shared" si="188"/>
        <v>07/03/2021 17:20</v>
      </c>
      <c r="M2695" s="4">
        <v>44262</v>
      </c>
      <c r="N2695" s="3" t="s">
        <v>807</v>
      </c>
      <c r="O2695" s="17" t="str">
        <f t="shared" si="189"/>
        <v>07/03/2021 17:26</v>
      </c>
      <c r="P2695" s="24">
        <f t="shared" si="190"/>
        <v>4.1666666729724966E-3</v>
      </c>
      <c r="Q2695" s="28">
        <v>0</v>
      </c>
      <c r="R2695" s="27">
        <f t="shared" si="191"/>
        <v>6.0000000090803951</v>
      </c>
      <c r="S2695" s="3" t="s">
        <v>4</v>
      </c>
      <c r="T2695" s="3" t="s">
        <v>3329</v>
      </c>
      <c r="U2695" s="3" t="s">
        <v>4</v>
      </c>
      <c r="V2695" s="3" t="s">
        <v>3335</v>
      </c>
      <c r="W2695" s="5">
        <v>0</v>
      </c>
      <c r="X2695" s="5">
        <v>0</v>
      </c>
      <c r="Y2695" s="5">
        <v>0</v>
      </c>
      <c r="Z2695" s="5">
        <v>0</v>
      </c>
      <c r="AA2695" s="5">
        <v>0.1</v>
      </c>
      <c r="AB2695" s="5">
        <v>0</v>
      </c>
      <c r="AC2695" s="5">
        <v>0</v>
      </c>
      <c r="AD2695" s="5">
        <v>0</v>
      </c>
      <c r="AE2695" s="2">
        <v>2</v>
      </c>
      <c r="AF2695" s="2">
        <v>0</v>
      </c>
      <c r="AG2695" s="2">
        <v>0</v>
      </c>
      <c r="AH2695" s="2">
        <v>0</v>
      </c>
      <c r="AI2695" s="2">
        <v>0</v>
      </c>
      <c r="AJ2695" s="2">
        <v>1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 t="s">
        <v>4</v>
      </c>
      <c r="AT2695" s="2" t="s">
        <v>4</v>
      </c>
    </row>
    <row r="2696" spans="1:46" x14ac:dyDescent="0.2">
      <c r="A2696" s="2">
        <v>1650182</v>
      </c>
      <c r="B2696" s="2">
        <v>836280</v>
      </c>
      <c r="C2696" s="7">
        <v>21.015945999933798</v>
      </c>
      <c r="D2696" s="7">
        <v>39.163935480378299</v>
      </c>
      <c r="E2696" s="19" t="s">
        <v>3327</v>
      </c>
      <c r="F2696" s="46">
        <f>INDEX(Δεδομένα!$P:$P,MATCH('2021'!E2696,Δεδομένα!$O:$O,0))</f>
        <v>94</v>
      </c>
      <c r="G2696" s="49" t="s">
        <v>3328</v>
      </c>
      <c r="H2696" s="51" t="str">
        <f>INDEX(Δεδομένα!B$1:B$51,MATCH('2021'!G2696,Δεδομένα!A$1:A$51,0))</f>
        <v>ΗΠΕΙΡΟΥ</v>
      </c>
      <c r="I2696" s="53">
        <f>INDEX(Δεδομένα!E$1:E$13,MATCH('2021'!H2696,Δεδομένα!D$1:D$13,0))</f>
        <v>5</v>
      </c>
      <c r="J2696" s="4">
        <v>44264</v>
      </c>
      <c r="K2696" s="3" t="s">
        <v>241</v>
      </c>
      <c r="L2696" s="17" t="str">
        <f t="shared" si="188"/>
        <v>09/03/2021 13:15</v>
      </c>
      <c r="M2696" s="4">
        <v>44264</v>
      </c>
      <c r="N2696" s="3" t="s">
        <v>522</v>
      </c>
      <c r="O2696" s="17" t="str">
        <f t="shared" si="189"/>
        <v>09/03/2021 15:15</v>
      </c>
      <c r="P2696" s="24">
        <f t="shared" si="190"/>
        <v>8.3333333328482695E-2</v>
      </c>
      <c r="Q2696" s="28">
        <v>0</v>
      </c>
      <c r="R2696" s="27">
        <f t="shared" si="191"/>
        <v>119.99999999301508</v>
      </c>
      <c r="S2696" s="3" t="s">
        <v>4</v>
      </c>
      <c r="T2696" s="3" t="s">
        <v>3332</v>
      </c>
      <c r="U2696" s="3" t="s">
        <v>4</v>
      </c>
      <c r="V2696" s="3" t="s">
        <v>3336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0.5</v>
      </c>
      <c r="AC2696" s="5">
        <v>0</v>
      </c>
      <c r="AD2696" s="5">
        <v>0</v>
      </c>
      <c r="AE2696" s="2">
        <v>6</v>
      </c>
      <c r="AF2696" s="2">
        <v>0</v>
      </c>
      <c r="AG2696" s="2">
        <v>0</v>
      </c>
      <c r="AH2696" s="2">
        <v>0</v>
      </c>
      <c r="AI2696" s="2">
        <v>0</v>
      </c>
      <c r="AJ2696" s="2">
        <v>4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 t="s">
        <v>4</v>
      </c>
      <c r="AT2696" s="2" t="s">
        <v>4</v>
      </c>
    </row>
    <row r="2697" spans="1:46" x14ac:dyDescent="0.2">
      <c r="A2697" s="2">
        <v>1650199</v>
      </c>
      <c r="B2697" s="2">
        <v>837110</v>
      </c>
      <c r="C2697" s="7">
        <v>20.8856736661645</v>
      </c>
      <c r="D2697" s="7">
        <v>39.082642824150398</v>
      </c>
      <c r="E2697" s="19" t="s">
        <v>3327</v>
      </c>
      <c r="F2697" s="46">
        <f>INDEX(Δεδομένα!$P:$P,MATCH('2021'!E2697,Δεδομένα!$O:$O,0))</f>
        <v>94</v>
      </c>
      <c r="G2697" s="49" t="s">
        <v>3328</v>
      </c>
      <c r="H2697" s="51" t="str">
        <f>INDEX(Δεδομένα!B$1:B$51,MATCH('2021'!G2697,Δεδομένα!A$1:A$51,0))</f>
        <v>ΗΠΕΙΡΟΥ</v>
      </c>
      <c r="I2697" s="53">
        <f>INDEX(Δεδομένα!E$1:E$13,MATCH('2021'!H2697,Δεδομένα!D$1:D$13,0))</f>
        <v>5</v>
      </c>
      <c r="J2697" s="4">
        <v>44267</v>
      </c>
      <c r="K2697" s="3" t="s">
        <v>716</v>
      </c>
      <c r="L2697" s="17" t="str">
        <f t="shared" si="188"/>
        <v>12/03/2021 17:36</v>
      </c>
      <c r="M2697" s="4">
        <v>44267</v>
      </c>
      <c r="N2697" s="3" t="s">
        <v>842</v>
      </c>
      <c r="O2697" s="17" t="str">
        <f t="shared" si="189"/>
        <v>12/03/2021 18:44</v>
      </c>
      <c r="P2697" s="24">
        <f t="shared" si="190"/>
        <v>4.7222222223354038E-2</v>
      </c>
      <c r="Q2697" s="28">
        <v>0</v>
      </c>
      <c r="R2697" s="27">
        <f t="shared" si="191"/>
        <v>68.000000001629815</v>
      </c>
      <c r="S2697" s="3" t="s">
        <v>4</v>
      </c>
      <c r="T2697" s="3" t="s">
        <v>3329</v>
      </c>
      <c r="U2697" s="3" t="s">
        <v>4</v>
      </c>
      <c r="V2697" s="3" t="s">
        <v>3337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0.1</v>
      </c>
      <c r="AC2697" s="5">
        <v>0</v>
      </c>
      <c r="AD2697" s="5">
        <v>0</v>
      </c>
      <c r="AE2697" s="2">
        <v>2</v>
      </c>
      <c r="AF2697" s="2">
        <v>0</v>
      </c>
      <c r="AG2697" s="2">
        <v>0</v>
      </c>
      <c r="AH2697" s="2">
        <v>0</v>
      </c>
      <c r="AI2697" s="2">
        <v>0</v>
      </c>
      <c r="AJ2697" s="2">
        <v>1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 t="s">
        <v>4</v>
      </c>
      <c r="AT2697" s="2" t="s">
        <v>4</v>
      </c>
    </row>
    <row r="2698" spans="1:46" x14ac:dyDescent="0.2">
      <c r="A2698" s="2">
        <v>1650206</v>
      </c>
      <c r="B2698" s="2">
        <v>837328</v>
      </c>
      <c r="C2698" s="7">
        <v>21.037051941216699</v>
      </c>
      <c r="D2698" s="7">
        <v>39.091670989449298</v>
      </c>
      <c r="E2698" s="19" t="s">
        <v>3327</v>
      </c>
      <c r="F2698" s="46">
        <f>INDEX(Δεδομένα!$P:$P,MATCH('2021'!E2698,Δεδομένα!$O:$O,0))</f>
        <v>94</v>
      </c>
      <c r="G2698" s="49" t="s">
        <v>3328</v>
      </c>
      <c r="H2698" s="51" t="str">
        <f>INDEX(Δεδομένα!B$1:B$51,MATCH('2021'!G2698,Δεδομένα!A$1:A$51,0))</f>
        <v>ΗΠΕΙΡΟΥ</v>
      </c>
      <c r="I2698" s="53">
        <f>INDEX(Δεδομένα!E$1:E$13,MATCH('2021'!H2698,Δεδομένα!D$1:D$13,0))</f>
        <v>5</v>
      </c>
      <c r="J2698" s="4">
        <v>44268</v>
      </c>
      <c r="K2698" s="3" t="s">
        <v>499</v>
      </c>
      <c r="L2698" s="17" t="str">
        <f t="shared" si="188"/>
        <v>13/03/2021 15:10</v>
      </c>
      <c r="M2698" s="4">
        <v>44268</v>
      </c>
      <c r="N2698" s="3" t="s">
        <v>942</v>
      </c>
      <c r="O2698" s="17" t="str">
        <f t="shared" si="189"/>
        <v>13/03/2021 15:12</v>
      </c>
      <c r="P2698" s="24">
        <f t="shared" si="190"/>
        <v>1.3888888861401938E-3</v>
      </c>
      <c r="Q2698" s="28">
        <v>0</v>
      </c>
      <c r="R2698" s="27">
        <f t="shared" si="191"/>
        <v>1.9999999960418791</v>
      </c>
      <c r="S2698" s="3" t="s">
        <v>4</v>
      </c>
      <c r="T2698" s="3" t="s">
        <v>3332</v>
      </c>
      <c r="U2698" s="3" t="s">
        <v>4</v>
      </c>
      <c r="V2698" s="3" t="s">
        <v>3338</v>
      </c>
      <c r="W2698" s="5">
        <v>0</v>
      </c>
      <c r="X2698" s="5">
        <v>0</v>
      </c>
      <c r="Y2698" s="5">
        <v>0</v>
      </c>
      <c r="Z2698" s="5">
        <v>1</v>
      </c>
      <c r="AA2698" s="5">
        <v>0</v>
      </c>
      <c r="AB2698" s="5">
        <v>0.1</v>
      </c>
      <c r="AC2698" s="5">
        <v>0</v>
      </c>
      <c r="AD2698" s="5">
        <v>0</v>
      </c>
      <c r="AE2698" s="2">
        <v>3</v>
      </c>
      <c r="AF2698" s="2">
        <v>0</v>
      </c>
      <c r="AG2698" s="2">
        <v>0</v>
      </c>
      <c r="AH2698" s="2">
        <v>0</v>
      </c>
      <c r="AI2698" s="2">
        <v>0</v>
      </c>
      <c r="AJ2698" s="2">
        <v>1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 t="s">
        <v>4</v>
      </c>
      <c r="AT2698" s="2" t="s">
        <v>4</v>
      </c>
    </row>
    <row r="2699" spans="1:46" x14ac:dyDescent="0.2">
      <c r="A2699" s="2">
        <v>1650635</v>
      </c>
      <c r="B2699" s="2">
        <v>839023</v>
      </c>
      <c r="E2699" s="19" t="s">
        <v>3327</v>
      </c>
      <c r="F2699" s="46">
        <f>INDEX(Δεδομένα!$P:$P,MATCH('2021'!E2699,Δεδομένα!$O:$O,0))</f>
        <v>94</v>
      </c>
      <c r="G2699" s="49" t="s">
        <v>3328</v>
      </c>
      <c r="H2699" s="51" t="str">
        <f>INDEX(Δεδομένα!B$1:B$51,MATCH('2021'!G2699,Δεδομένα!A$1:A$51,0))</f>
        <v>ΗΠΕΙΡΟΥ</v>
      </c>
      <c r="I2699" s="53">
        <f>INDEX(Δεδομένα!E$1:E$13,MATCH('2021'!H2699,Δεδομένα!D$1:D$13,0))</f>
        <v>5</v>
      </c>
      <c r="J2699" s="4">
        <v>44273</v>
      </c>
      <c r="K2699" s="3" t="s">
        <v>786</v>
      </c>
      <c r="L2699" s="17" t="str">
        <f t="shared" si="188"/>
        <v>18/03/2021 19:44</v>
      </c>
      <c r="M2699" s="4">
        <v>44273</v>
      </c>
      <c r="N2699" s="3" t="s">
        <v>534</v>
      </c>
      <c r="O2699" s="17" t="str">
        <f t="shared" si="189"/>
        <v>18/03/2021 20:45</v>
      </c>
      <c r="P2699" s="24">
        <f t="shared" si="190"/>
        <v>4.2361111110949423E-2</v>
      </c>
      <c r="Q2699" s="28">
        <v>0</v>
      </c>
      <c r="R2699" s="27">
        <f t="shared" si="191"/>
        <v>60.999999999767169</v>
      </c>
      <c r="S2699" s="3" t="s">
        <v>4</v>
      </c>
      <c r="T2699" s="3" t="s">
        <v>3332</v>
      </c>
      <c r="U2699" s="3" t="s">
        <v>4</v>
      </c>
      <c r="V2699" s="3" t="s">
        <v>3339</v>
      </c>
      <c r="W2699" s="5">
        <v>0</v>
      </c>
      <c r="X2699" s="5">
        <v>0</v>
      </c>
      <c r="Y2699" s="5">
        <v>0</v>
      </c>
      <c r="Z2699" s="5">
        <v>0</v>
      </c>
      <c r="AA2699" s="5">
        <v>0.15</v>
      </c>
      <c r="AB2699" s="5">
        <v>0</v>
      </c>
      <c r="AC2699" s="5">
        <v>0</v>
      </c>
      <c r="AD2699" s="5">
        <v>0</v>
      </c>
      <c r="AE2699" s="2">
        <v>5</v>
      </c>
      <c r="AF2699" s="2">
        <v>0</v>
      </c>
      <c r="AG2699" s="2">
        <v>0</v>
      </c>
      <c r="AH2699" s="2">
        <v>0</v>
      </c>
      <c r="AI2699" s="2">
        <v>0</v>
      </c>
      <c r="AJ2699" s="2">
        <v>3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 t="s">
        <v>4</v>
      </c>
      <c r="AT2699" s="2" t="s">
        <v>4</v>
      </c>
    </row>
    <row r="2700" spans="1:46" x14ac:dyDescent="0.2">
      <c r="A2700" s="2">
        <v>1656128</v>
      </c>
      <c r="B2700" s="2">
        <v>840748</v>
      </c>
      <c r="C2700" s="7">
        <v>20.879269577161601</v>
      </c>
      <c r="D2700" s="7">
        <v>39.082725596193498</v>
      </c>
      <c r="E2700" s="19" t="s">
        <v>3327</v>
      </c>
      <c r="F2700" s="46">
        <f>INDEX(Δεδομένα!$P:$P,MATCH('2021'!E2700,Δεδομένα!$O:$O,0))</f>
        <v>94</v>
      </c>
      <c r="G2700" s="49" t="s">
        <v>3328</v>
      </c>
      <c r="H2700" s="51" t="str">
        <f>INDEX(Δεδομένα!B$1:B$51,MATCH('2021'!G2700,Δεδομένα!A$1:A$51,0))</f>
        <v>ΗΠΕΙΡΟΥ</v>
      </c>
      <c r="I2700" s="53">
        <f>INDEX(Δεδομένα!E$1:E$13,MATCH('2021'!H2700,Δεδομένα!D$1:D$13,0))</f>
        <v>5</v>
      </c>
      <c r="J2700" s="4">
        <v>44282</v>
      </c>
      <c r="K2700" s="3" t="s">
        <v>1314</v>
      </c>
      <c r="L2700" s="17" t="str">
        <f t="shared" si="188"/>
        <v>27/03/2021 15:32</v>
      </c>
      <c r="M2700" s="4">
        <v>44282</v>
      </c>
      <c r="N2700" s="3" t="s">
        <v>221</v>
      </c>
      <c r="O2700" s="17" t="str">
        <f t="shared" si="189"/>
        <v>27/03/2021 16:15</v>
      </c>
      <c r="P2700" s="24">
        <f t="shared" si="190"/>
        <v>2.9861111113859806E-2</v>
      </c>
      <c r="Q2700" s="28">
        <v>0</v>
      </c>
      <c r="R2700" s="27">
        <f t="shared" si="191"/>
        <v>43.000000003958121</v>
      </c>
      <c r="S2700" s="3" t="s">
        <v>4</v>
      </c>
      <c r="T2700" s="3" t="s">
        <v>3329</v>
      </c>
      <c r="U2700" s="3" t="s">
        <v>4</v>
      </c>
      <c r="V2700" s="3" t="s">
        <v>3340</v>
      </c>
      <c r="W2700" s="5">
        <v>0</v>
      </c>
      <c r="X2700" s="5">
        <v>0</v>
      </c>
      <c r="Y2700" s="5">
        <v>0</v>
      </c>
      <c r="Z2700" s="5">
        <v>0</v>
      </c>
      <c r="AA2700" s="5">
        <v>0.5</v>
      </c>
      <c r="AB2700" s="5">
        <v>0</v>
      </c>
      <c r="AC2700" s="5">
        <v>0</v>
      </c>
      <c r="AD2700" s="5">
        <v>0</v>
      </c>
      <c r="AE2700" s="2">
        <v>2</v>
      </c>
      <c r="AF2700" s="2">
        <v>0</v>
      </c>
      <c r="AG2700" s="2">
        <v>0</v>
      </c>
      <c r="AH2700" s="2">
        <v>0</v>
      </c>
      <c r="AI2700" s="2">
        <v>0</v>
      </c>
      <c r="AJ2700" s="2">
        <v>1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 t="s">
        <v>4</v>
      </c>
      <c r="AT2700" s="2" t="s">
        <v>4</v>
      </c>
    </row>
    <row r="2701" spans="1:46" x14ac:dyDescent="0.2">
      <c r="A2701" s="2">
        <v>1656340</v>
      </c>
      <c r="B2701" s="2">
        <v>841005</v>
      </c>
      <c r="C2701" s="7">
        <v>20.960042420755901</v>
      </c>
      <c r="D2701" s="7">
        <v>39.172630804874899</v>
      </c>
      <c r="E2701" s="19" t="s">
        <v>3327</v>
      </c>
      <c r="F2701" s="46">
        <f>INDEX(Δεδομένα!$P:$P,MATCH('2021'!E2701,Δεδομένα!$O:$O,0))</f>
        <v>94</v>
      </c>
      <c r="G2701" s="49" t="s">
        <v>3328</v>
      </c>
      <c r="H2701" s="51" t="str">
        <f>INDEX(Δεδομένα!B$1:B$51,MATCH('2021'!G2701,Δεδομένα!A$1:A$51,0))</f>
        <v>ΗΠΕΙΡΟΥ</v>
      </c>
      <c r="I2701" s="53">
        <f>INDEX(Δεδομένα!E$1:E$13,MATCH('2021'!H2701,Δεδομένα!D$1:D$13,0))</f>
        <v>5</v>
      </c>
      <c r="J2701" s="4">
        <v>44283</v>
      </c>
      <c r="K2701" s="3" t="s">
        <v>310</v>
      </c>
      <c r="L2701" s="17" t="str">
        <f t="shared" si="188"/>
        <v>28/03/2021 15:05</v>
      </c>
      <c r="M2701" s="4">
        <v>44283</v>
      </c>
      <c r="N2701" s="3" t="s">
        <v>653</v>
      </c>
      <c r="O2701" s="17" t="str">
        <f t="shared" si="189"/>
        <v>28/03/2021 15:38</v>
      </c>
      <c r="P2701" s="24">
        <f t="shared" si="190"/>
        <v>2.2916666668606922E-2</v>
      </c>
      <c r="Q2701" s="28">
        <v>0</v>
      </c>
      <c r="R2701" s="27">
        <f t="shared" si="191"/>
        <v>33.000000002793968</v>
      </c>
      <c r="S2701" s="3" t="s">
        <v>4</v>
      </c>
      <c r="T2701" s="3" t="s">
        <v>3329</v>
      </c>
      <c r="U2701" s="3" t="s">
        <v>4</v>
      </c>
      <c r="V2701" s="3" t="s">
        <v>3342</v>
      </c>
      <c r="W2701" s="5">
        <v>0</v>
      </c>
      <c r="X2701" s="5">
        <v>0</v>
      </c>
      <c r="Y2701" s="5">
        <v>0</v>
      </c>
      <c r="Z2701" s="5">
        <v>0</v>
      </c>
      <c r="AA2701" s="5">
        <v>0.01</v>
      </c>
      <c r="AB2701" s="5">
        <v>0</v>
      </c>
      <c r="AC2701" s="5">
        <v>0</v>
      </c>
      <c r="AD2701" s="5">
        <v>0</v>
      </c>
      <c r="AE2701" s="2">
        <v>2</v>
      </c>
      <c r="AF2701" s="2">
        <v>0</v>
      </c>
      <c r="AG2701" s="2">
        <v>0</v>
      </c>
      <c r="AH2701" s="2">
        <v>0</v>
      </c>
      <c r="AI2701" s="2">
        <v>0</v>
      </c>
      <c r="AJ2701" s="2">
        <v>1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 t="s">
        <v>4</v>
      </c>
      <c r="AT2701" s="2" t="s">
        <v>4</v>
      </c>
    </row>
    <row r="2702" spans="1:46" x14ac:dyDescent="0.2">
      <c r="A2702" s="2">
        <v>1656344</v>
      </c>
      <c r="B2702" s="2">
        <v>841056</v>
      </c>
      <c r="C2702" s="7">
        <v>20.977123260498001</v>
      </c>
      <c r="D2702" s="7">
        <v>39.134536743164098</v>
      </c>
      <c r="E2702" s="19" t="s">
        <v>3327</v>
      </c>
      <c r="F2702" s="46">
        <f>INDEX(Δεδομένα!$P:$P,MATCH('2021'!E2702,Δεδομένα!$O:$O,0))</f>
        <v>94</v>
      </c>
      <c r="G2702" s="49" t="s">
        <v>3328</v>
      </c>
      <c r="H2702" s="51" t="str">
        <f>INDEX(Δεδομένα!B$1:B$51,MATCH('2021'!G2702,Δεδομένα!A$1:A$51,0))</f>
        <v>ΗΠΕΙΡΟΥ</v>
      </c>
      <c r="I2702" s="53">
        <f>INDEX(Δεδομένα!E$1:E$13,MATCH('2021'!H2702,Δεδομένα!D$1:D$13,0))</f>
        <v>5</v>
      </c>
      <c r="J2702" s="4">
        <v>44283</v>
      </c>
      <c r="K2702" s="3" t="s">
        <v>2401</v>
      </c>
      <c r="L2702" s="17" t="str">
        <f t="shared" si="188"/>
        <v>28/03/2021 17:11</v>
      </c>
      <c r="M2702" s="4">
        <v>44283</v>
      </c>
      <c r="N2702" s="3" t="s">
        <v>404</v>
      </c>
      <c r="O2702" s="17" t="str">
        <f t="shared" si="189"/>
        <v>28/03/2021 18:05</v>
      </c>
      <c r="P2702" s="24">
        <f t="shared" si="190"/>
        <v>3.7499999998544808E-2</v>
      </c>
      <c r="Q2702" s="28">
        <v>0</v>
      </c>
      <c r="R2702" s="27">
        <f t="shared" si="191"/>
        <v>53.999999997904524</v>
      </c>
      <c r="S2702" s="3" t="s">
        <v>4</v>
      </c>
      <c r="T2702" s="3" t="s">
        <v>3329</v>
      </c>
      <c r="U2702" s="3" t="s">
        <v>4</v>
      </c>
      <c r="V2702" s="3" t="s">
        <v>3343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0.01</v>
      </c>
      <c r="AC2702" s="5">
        <v>0</v>
      </c>
      <c r="AD2702" s="5">
        <v>0</v>
      </c>
      <c r="AE2702" s="2">
        <v>2</v>
      </c>
      <c r="AF2702" s="2">
        <v>0</v>
      </c>
      <c r="AG2702" s="2">
        <v>0</v>
      </c>
      <c r="AH2702" s="2">
        <v>0</v>
      </c>
      <c r="AI2702" s="2">
        <v>0</v>
      </c>
      <c r="AJ2702" s="2">
        <v>1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 t="s">
        <v>4</v>
      </c>
      <c r="AT2702" s="2" t="s">
        <v>4</v>
      </c>
    </row>
    <row r="2703" spans="1:46" x14ac:dyDescent="0.2">
      <c r="A2703" s="2">
        <v>1656346</v>
      </c>
      <c r="B2703" s="2">
        <v>841569</v>
      </c>
      <c r="C2703" s="7">
        <v>21.0051352776747</v>
      </c>
      <c r="D2703" s="7">
        <v>39.032349528626597</v>
      </c>
      <c r="E2703" s="19" t="s">
        <v>3327</v>
      </c>
      <c r="F2703" s="46">
        <f>INDEX(Δεδομένα!$P:$P,MATCH('2021'!E2703,Δεδομένα!$O:$O,0))</f>
        <v>94</v>
      </c>
      <c r="G2703" s="49" t="s">
        <v>3328</v>
      </c>
      <c r="H2703" s="51" t="str">
        <f>INDEX(Δεδομένα!B$1:B$51,MATCH('2021'!G2703,Δεδομένα!A$1:A$51,0))</f>
        <v>ΗΠΕΙΡΟΥ</v>
      </c>
      <c r="I2703" s="53">
        <f>INDEX(Δεδομένα!E$1:E$13,MATCH('2021'!H2703,Δεδομένα!D$1:D$13,0))</f>
        <v>5</v>
      </c>
      <c r="J2703" s="4">
        <v>44285</v>
      </c>
      <c r="K2703" s="3" t="s">
        <v>363</v>
      </c>
      <c r="L2703" s="17" t="str">
        <f t="shared" si="188"/>
        <v>30/03/2021 16:24</v>
      </c>
      <c r="M2703" s="4">
        <v>44285</v>
      </c>
      <c r="N2703" s="3" t="s">
        <v>510</v>
      </c>
      <c r="O2703" s="17" t="str">
        <f t="shared" si="189"/>
        <v>30/03/2021 17:20</v>
      </c>
      <c r="P2703" s="24">
        <f t="shared" si="190"/>
        <v>3.8888888884685002E-2</v>
      </c>
      <c r="Q2703" s="28">
        <v>0</v>
      </c>
      <c r="R2703" s="27">
        <f t="shared" si="191"/>
        <v>55.999999993946403</v>
      </c>
      <c r="S2703" s="3" t="s">
        <v>4</v>
      </c>
      <c r="T2703" s="3" t="s">
        <v>3332</v>
      </c>
      <c r="U2703" s="3" t="s">
        <v>4</v>
      </c>
      <c r="V2703" s="3" t="s">
        <v>1841</v>
      </c>
      <c r="W2703" s="5">
        <v>0</v>
      </c>
      <c r="X2703" s="5">
        <v>0</v>
      </c>
      <c r="Y2703" s="5">
        <v>0</v>
      </c>
      <c r="Z2703" s="5">
        <v>0</v>
      </c>
      <c r="AA2703" s="5">
        <v>0.01</v>
      </c>
      <c r="AB2703" s="5">
        <v>0</v>
      </c>
      <c r="AC2703" s="5">
        <v>0</v>
      </c>
      <c r="AD2703" s="5">
        <v>0</v>
      </c>
      <c r="AE2703" s="2">
        <v>2</v>
      </c>
      <c r="AF2703" s="2">
        <v>0</v>
      </c>
      <c r="AG2703" s="2">
        <v>0</v>
      </c>
      <c r="AH2703" s="2">
        <v>0</v>
      </c>
      <c r="AI2703" s="2">
        <v>0</v>
      </c>
      <c r="AJ2703" s="2">
        <v>1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 t="s">
        <v>4</v>
      </c>
      <c r="AT2703" s="2" t="s">
        <v>4</v>
      </c>
    </row>
    <row r="2704" spans="1:46" x14ac:dyDescent="0.2">
      <c r="A2704" s="2">
        <v>1656378</v>
      </c>
      <c r="B2704" s="2">
        <v>841924</v>
      </c>
      <c r="C2704" s="7">
        <v>20.986239153308301</v>
      </c>
      <c r="D2704" s="7">
        <v>39.052346399754697</v>
      </c>
      <c r="E2704" s="19" t="s">
        <v>3327</v>
      </c>
      <c r="F2704" s="46">
        <f>INDEX(Δεδομένα!$P:$P,MATCH('2021'!E2704,Δεδομένα!$O:$O,0))</f>
        <v>94</v>
      </c>
      <c r="G2704" s="49" t="s">
        <v>3328</v>
      </c>
      <c r="H2704" s="51" t="str">
        <f>INDEX(Δεδομένα!B$1:B$51,MATCH('2021'!G2704,Δεδομένα!A$1:A$51,0))</f>
        <v>ΗΠΕΙΡΟΥ</v>
      </c>
      <c r="I2704" s="53">
        <f>INDEX(Δεδομένα!E$1:E$13,MATCH('2021'!H2704,Δεδομένα!D$1:D$13,0))</f>
        <v>5</v>
      </c>
      <c r="J2704" s="4">
        <v>44286</v>
      </c>
      <c r="K2704" s="3" t="s">
        <v>125</v>
      </c>
      <c r="L2704" s="17" t="str">
        <f t="shared" si="188"/>
        <v>31/03/2021 20:30</v>
      </c>
      <c r="M2704" s="4">
        <v>44286</v>
      </c>
      <c r="N2704" s="3" t="s">
        <v>43</v>
      </c>
      <c r="O2704" s="17" t="str">
        <f t="shared" si="189"/>
        <v>31/03/2021 21:30</v>
      </c>
      <c r="P2704" s="24">
        <f t="shared" si="190"/>
        <v>4.1666666671517305E-2</v>
      </c>
      <c r="Q2704" s="28">
        <v>0</v>
      </c>
      <c r="R2704" s="27">
        <f t="shared" si="191"/>
        <v>60.000000006984919</v>
      </c>
      <c r="S2704" s="3" t="s">
        <v>4</v>
      </c>
      <c r="T2704" s="3" t="s">
        <v>3332</v>
      </c>
      <c r="U2704" s="3" t="s">
        <v>4</v>
      </c>
      <c r="V2704" s="3" t="s">
        <v>1841</v>
      </c>
      <c r="W2704" s="5">
        <v>0</v>
      </c>
      <c r="X2704" s="5">
        <v>0</v>
      </c>
      <c r="Y2704" s="5">
        <v>0</v>
      </c>
      <c r="Z2704" s="5">
        <v>0</v>
      </c>
      <c r="AA2704" s="5">
        <v>1</v>
      </c>
      <c r="AB2704" s="5">
        <v>0</v>
      </c>
      <c r="AC2704" s="5">
        <v>0</v>
      </c>
      <c r="AD2704" s="5">
        <v>0</v>
      </c>
      <c r="AE2704" s="2">
        <v>2</v>
      </c>
      <c r="AF2704" s="2">
        <v>0</v>
      </c>
      <c r="AG2704" s="2">
        <v>0</v>
      </c>
      <c r="AH2704" s="2">
        <v>0</v>
      </c>
      <c r="AI2704" s="2">
        <v>0</v>
      </c>
      <c r="AJ2704" s="2">
        <v>1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 t="s">
        <v>4</v>
      </c>
      <c r="AT2704" s="2" t="s">
        <v>4</v>
      </c>
    </row>
    <row r="2705" spans="1:46" x14ac:dyDescent="0.2">
      <c r="A2705" s="2">
        <v>1656373</v>
      </c>
      <c r="B2705" s="2">
        <v>841926</v>
      </c>
      <c r="D2705" s="2"/>
      <c r="E2705" s="19" t="s">
        <v>3327</v>
      </c>
      <c r="F2705" s="46">
        <f>INDEX(Δεδομένα!$P:$P,MATCH('2021'!E2705,Δεδομένα!$O:$O,0))</f>
        <v>94</v>
      </c>
      <c r="G2705" s="49" t="s">
        <v>3328</v>
      </c>
      <c r="H2705" s="51" t="str">
        <f>INDEX(Δεδομένα!B$1:B$51,MATCH('2021'!G2705,Δεδομένα!A$1:A$51,0))</f>
        <v>ΗΠΕΙΡΟΥ</v>
      </c>
      <c r="I2705" s="53">
        <f>INDEX(Δεδομένα!E$1:E$13,MATCH('2021'!H2705,Δεδομένα!D$1:D$13,0))</f>
        <v>5</v>
      </c>
      <c r="J2705" s="4">
        <v>44286</v>
      </c>
      <c r="K2705" s="3" t="s">
        <v>1247</v>
      </c>
      <c r="L2705" s="17" t="str">
        <f t="shared" si="188"/>
        <v>31/03/2021 20:36</v>
      </c>
      <c r="M2705" s="4">
        <v>44286</v>
      </c>
      <c r="N2705" s="3" t="s">
        <v>427</v>
      </c>
      <c r="O2705" s="17" t="str">
        <f t="shared" si="189"/>
        <v>31/03/2021 21:20</v>
      </c>
      <c r="P2705" s="24">
        <f t="shared" si="190"/>
        <v>3.0555555560567882E-2</v>
      </c>
      <c r="Q2705" s="28">
        <v>0</v>
      </c>
      <c r="R2705" s="27">
        <f t="shared" si="191"/>
        <v>44.00000000721775</v>
      </c>
      <c r="S2705" s="3" t="s">
        <v>4</v>
      </c>
      <c r="T2705" s="3" t="s">
        <v>3329</v>
      </c>
      <c r="U2705" s="3" t="s">
        <v>4</v>
      </c>
      <c r="V2705" s="3" t="s">
        <v>3344</v>
      </c>
      <c r="W2705" s="5">
        <v>0</v>
      </c>
      <c r="X2705" s="5">
        <v>0</v>
      </c>
      <c r="Y2705" s="5">
        <v>0</v>
      </c>
      <c r="Z2705" s="5">
        <v>0</v>
      </c>
      <c r="AA2705" s="5">
        <v>0.1</v>
      </c>
      <c r="AB2705" s="5">
        <v>0</v>
      </c>
      <c r="AC2705" s="5">
        <v>0</v>
      </c>
      <c r="AD2705" s="5">
        <v>0</v>
      </c>
      <c r="AE2705" s="2">
        <v>2</v>
      </c>
      <c r="AF2705" s="2">
        <v>0</v>
      </c>
      <c r="AG2705" s="2">
        <v>0</v>
      </c>
      <c r="AH2705" s="2">
        <v>0</v>
      </c>
      <c r="AI2705" s="2">
        <v>0</v>
      </c>
      <c r="AJ2705" s="2">
        <v>1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 t="s">
        <v>4</v>
      </c>
      <c r="AT2705" s="2" t="s">
        <v>4</v>
      </c>
    </row>
    <row r="2706" spans="1:46" x14ac:dyDescent="0.2">
      <c r="A2706" s="2">
        <v>1656674</v>
      </c>
      <c r="B2706" s="2">
        <v>849347</v>
      </c>
      <c r="D2706" s="2"/>
      <c r="E2706" s="19" t="s">
        <v>3327</v>
      </c>
      <c r="F2706" s="46">
        <f>INDEX(Δεδομένα!$P:$P,MATCH('2021'!E2706,Δεδομένα!$O:$O,0))</f>
        <v>94</v>
      </c>
      <c r="G2706" s="49" t="s">
        <v>3328</v>
      </c>
      <c r="H2706" s="51" t="str">
        <f>INDEX(Δεδομένα!B$1:B$51,MATCH('2021'!G2706,Δεδομένα!A$1:A$51,0))</f>
        <v>ΗΠΕΙΡΟΥ</v>
      </c>
      <c r="I2706" s="53">
        <f>INDEX(Δεδομένα!E$1:E$13,MATCH('2021'!H2706,Δεδομένα!D$1:D$13,0))</f>
        <v>5</v>
      </c>
      <c r="J2706" s="4">
        <v>44288</v>
      </c>
      <c r="K2706" s="3" t="s">
        <v>2633</v>
      </c>
      <c r="L2706" s="17" t="str">
        <f t="shared" si="188"/>
        <v>02/04/2021 15:17</v>
      </c>
      <c r="M2706" s="4">
        <v>44288</v>
      </c>
      <c r="N2706" s="3" t="s">
        <v>641</v>
      </c>
      <c r="O2706" s="17" t="str">
        <f t="shared" si="189"/>
        <v>02/04/2021 16:25</v>
      </c>
      <c r="P2706" s="24">
        <f t="shared" si="190"/>
        <v>4.7222222223354038E-2</v>
      </c>
      <c r="Q2706" s="28">
        <v>0</v>
      </c>
      <c r="R2706" s="27">
        <f t="shared" si="191"/>
        <v>68.000000001629815</v>
      </c>
      <c r="S2706" s="3" t="s">
        <v>4</v>
      </c>
      <c r="T2706" s="3" t="s">
        <v>3329</v>
      </c>
      <c r="U2706" s="3" t="s">
        <v>4</v>
      </c>
      <c r="V2706" s="3" t="s">
        <v>3341</v>
      </c>
      <c r="W2706" s="5">
        <v>0</v>
      </c>
      <c r="X2706" s="5">
        <v>0</v>
      </c>
      <c r="Y2706" s="5">
        <v>0</v>
      </c>
      <c r="Z2706" s="5">
        <v>0</v>
      </c>
      <c r="AA2706" s="5">
        <v>0.2</v>
      </c>
      <c r="AB2706" s="5">
        <v>0</v>
      </c>
      <c r="AC2706" s="5">
        <v>0</v>
      </c>
      <c r="AD2706" s="5">
        <v>0</v>
      </c>
      <c r="AE2706" s="2">
        <v>2</v>
      </c>
      <c r="AF2706" s="2">
        <v>0</v>
      </c>
      <c r="AG2706" s="2">
        <v>0</v>
      </c>
      <c r="AH2706" s="2">
        <v>0</v>
      </c>
      <c r="AI2706" s="2">
        <v>0</v>
      </c>
      <c r="AJ2706" s="2">
        <v>1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 t="s">
        <v>4</v>
      </c>
      <c r="AT2706" s="2" t="s">
        <v>4</v>
      </c>
    </row>
    <row r="2707" spans="1:46" x14ac:dyDescent="0.2">
      <c r="A2707" s="2">
        <v>1656722</v>
      </c>
      <c r="B2707" s="2">
        <v>843309</v>
      </c>
      <c r="C2707" s="7">
        <v>21.068205690342001</v>
      </c>
      <c r="D2707" s="7">
        <v>39.1332798313666</v>
      </c>
      <c r="E2707" s="19" t="s">
        <v>3327</v>
      </c>
      <c r="F2707" s="46">
        <f>INDEX(Δεδομένα!$P:$P,MATCH('2021'!E2707,Δεδομένα!$O:$O,0))</f>
        <v>94</v>
      </c>
      <c r="G2707" s="49" t="s">
        <v>3328</v>
      </c>
      <c r="H2707" s="51" t="str">
        <f>INDEX(Δεδομένα!B$1:B$51,MATCH('2021'!G2707,Δεδομένα!A$1:A$51,0))</f>
        <v>ΗΠΕΙΡΟΥ</v>
      </c>
      <c r="I2707" s="53">
        <f>INDEX(Δεδομένα!E$1:E$13,MATCH('2021'!H2707,Δεδομένα!D$1:D$13,0))</f>
        <v>5</v>
      </c>
      <c r="J2707" s="4">
        <v>44292</v>
      </c>
      <c r="K2707" s="3" t="s">
        <v>649</v>
      </c>
      <c r="L2707" s="17" t="str">
        <f t="shared" si="188"/>
        <v>06/04/2021 11:08</v>
      </c>
      <c r="M2707" s="4">
        <v>44292</v>
      </c>
      <c r="N2707" s="3" t="s">
        <v>441</v>
      </c>
      <c r="O2707" s="17" t="str">
        <f t="shared" si="189"/>
        <v>06/04/2021 12:34</v>
      </c>
      <c r="P2707" s="24">
        <f t="shared" si="190"/>
        <v>5.9722222220443655E-2</v>
      </c>
      <c r="Q2707" s="28">
        <v>0</v>
      </c>
      <c r="R2707" s="27">
        <f t="shared" si="191"/>
        <v>85.999999997438863</v>
      </c>
      <c r="S2707" s="3" t="s">
        <v>4</v>
      </c>
      <c r="T2707" s="3" t="s">
        <v>3332</v>
      </c>
      <c r="U2707" s="3" t="s">
        <v>4</v>
      </c>
      <c r="V2707" s="3" t="s">
        <v>3345</v>
      </c>
      <c r="W2707" s="5">
        <v>0</v>
      </c>
      <c r="X2707" s="5">
        <v>0.1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2">
        <v>10</v>
      </c>
      <c r="AF2707" s="2">
        <v>0</v>
      </c>
      <c r="AG2707" s="2">
        <v>0</v>
      </c>
      <c r="AH2707" s="2">
        <v>0</v>
      </c>
      <c r="AI2707" s="2">
        <v>0</v>
      </c>
      <c r="AJ2707" s="2">
        <v>5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 t="s">
        <v>4</v>
      </c>
      <c r="AT2707" s="2" t="s">
        <v>4</v>
      </c>
    </row>
    <row r="2708" spans="1:46" x14ac:dyDescent="0.2">
      <c r="A2708" s="2">
        <v>1657385</v>
      </c>
      <c r="B2708" s="2">
        <v>843405</v>
      </c>
      <c r="C2708" s="7">
        <v>20.9989714438201</v>
      </c>
      <c r="D2708" s="7">
        <v>39.081156671069202</v>
      </c>
      <c r="E2708" s="19" t="s">
        <v>3327</v>
      </c>
      <c r="F2708" s="46">
        <f>INDEX(Δεδομένα!$P:$P,MATCH('2021'!E2708,Δεδομένα!$O:$O,0))</f>
        <v>94</v>
      </c>
      <c r="G2708" s="49" t="s">
        <v>3328</v>
      </c>
      <c r="H2708" s="51" t="str">
        <f>INDEX(Δεδομένα!B$1:B$51,MATCH('2021'!G2708,Δεδομένα!A$1:A$51,0))</f>
        <v>ΗΠΕΙΡΟΥ</v>
      </c>
      <c r="I2708" s="53">
        <f>INDEX(Δεδομένα!E$1:E$13,MATCH('2021'!H2708,Δεδομένα!D$1:D$13,0))</f>
        <v>5</v>
      </c>
      <c r="J2708" s="4">
        <v>44292</v>
      </c>
      <c r="K2708" s="3" t="s">
        <v>712</v>
      </c>
      <c r="L2708" s="17" t="str">
        <f t="shared" si="188"/>
        <v>06/04/2021 18:30</v>
      </c>
      <c r="M2708" s="4">
        <v>44292</v>
      </c>
      <c r="N2708" s="3" t="s">
        <v>111</v>
      </c>
      <c r="O2708" s="17" t="str">
        <f t="shared" si="189"/>
        <v>06/04/2021 19:20</v>
      </c>
      <c r="P2708" s="24">
        <f t="shared" si="190"/>
        <v>3.4722222218988463E-2</v>
      </c>
      <c r="Q2708" s="28">
        <v>0</v>
      </c>
      <c r="R2708" s="27">
        <f t="shared" si="191"/>
        <v>49.999999995343387</v>
      </c>
      <c r="S2708" s="3" t="s">
        <v>4</v>
      </c>
      <c r="T2708" s="3" t="s">
        <v>3332</v>
      </c>
      <c r="U2708" s="3" t="s">
        <v>4</v>
      </c>
      <c r="V2708" s="3" t="s">
        <v>3333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0.05</v>
      </c>
      <c r="AC2708" s="5">
        <v>0</v>
      </c>
      <c r="AD2708" s="5">
        <v>0</v>
      </c>
      <c r="AE2708" s="2">
        <v>5</v>
      </c>
      <c r="AF2708" s="2">
        <v>0</v>
      </c>
      <c r="AG2708" s="2">
        <v>0</v>
      </c>
      <c r="AH2708" s="2">
        <v>0</v>
      </c>
      <c r="AI2708" s="2">
        <v>0</v>
      </c>
      <c r="AJ2708" s="2">
        <v>2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 t="s">
        <v>4</v>
      </c>
      <c r="AT2708" s="2" t="s">
        <v>4</v>
      </c>
    </row>
    <row r="2709" spans="1:46" x14ac:dyDescent="0.2">
      <c r="A2709" s="2">
        <v>1657383</v>
      </c>
      <c r="B2709" s="2">
        <v>843413</v>
      </c>
      <c r="C2709" s="7">
        <v>20.943012341758301</v>
      </c>
      <c r="D2709" s="7">
        <v>39.1224829337024</v>
      </c>
      <c r="E2709" s="19" t="s">
        <v>3327</v>
      </c>
      <c r="F2709" s="46">
        <f>INDEX(Δεδομένα!$P:$P,MATCH('2021'!E2709,Δεδομένα!$O:$O,0))</f>
        <v>94</v>
      </c>
      <c r="G2709" s="49" t="s">
        <v>3328</v>
      </c>
      <c r="H2709" s="51" t="str">
        <f>INDEX(Δεδομένα!B$1:B$51,MATCH('2021'!G2709,Δεδομένα!A$1:A$51,0))</f>
        <v>ΗΠΕΙΡΟΥ</v>
      </c>
      <c r="I2709" s="53">
        <f>INDEX(Δεδομένα!E$1:E$13,MATCH('2021'!H2709,Δεδομένα!D$1:D$13,0))</f>
        <v>5</v>
      </c>
      <c r="J2709" s="4">
        <v>44292</v>
      </c>
      <c r="K2709" s="3" t="s">
        <v>131</v>
      </c>
      <c r="L2709" s="17" t="str">
        <f t="shared" si="188"/>
        <v>06/04/2021 19:15</v>
      </c>
      <c r="M2709" s="4">
        <v>44292</v>
      </c>
      <c r="N2709" s="3" t="s">
        <v>255</v>
      </c>
      <c r="O2709" s="17" t="str">
        <f t="shared" si="189"/>
        <v>06/04/2021 19:40</v>
      </c>
      <c r="P2709" s="24">
        <f t="shared" si="190"/>
        <v>1.7361111109494232E-2</v>
      </c>
      <c r="Q2709" s="28">
        <v>0</v>
      </c>
      <c r="R2709" s="27">
        <f t="shared" si="191"/>
        <v>24.999999997671694</v>
      </c>
      <c r="S2709" s="3" t="s">
        <v>4</v>
      </c>
      <c r="T2709" s="3" t="s">
        <v>3329</v>
      </c>
      <c r="U2709" s="3" t="s">
        <v>4</v>
      </c>
      <c r="V2709" s="3" t="s">
        <v>3346</v>
      </c>
      <c r="W2709" s="5">
        <v>0</v>
      </c>
      <c r="X2709" s="5">
        <v>0</v>
      </c>
      <c r="Y2709" s="5">
        <v>0</v>
      </c>
      <c r="Z2709" s="5">
        <v>0</v>
      </c>
      <c r="AA2709" s="5">
        <v>0.2</v>
      </c>
      <c r="AB2709" s="5">
        <v>0</v>
      </c>
      <c r="AC2709" s="5">
        <v>0</v>
      </c>
      <c r="AD2709" s="5">
        <v>0</v>
      </c>
      <c r="AE2709" s="2">
        <v>5</v>
      </c>
      <c r="AF2709" s="2">
        <v>0</v>
      </c>
      <c r="AG2709" s="2">
        <v>0</v>
      </c>
      <c r="AH2709" s="2">
        <v>0</v>
      </c>
      <c r="AI2709" s="2">
        <v>0</v>
      </c>
      <c r="AJ2709" s="2">
        <v>2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 t="s">
        <v>4</v>
      </c>
      <c r="AT2709" s="2" t="s">
        <v>4</v>
      </c>
    </row>
    <row r="2710" spans="1:46" x14ac:dyDescent="0.2">
      <c r="A2710" s="2">
        <v>1657405</v>
      </c>
      <c r="B2710" s="2">
        <v>843895</v>
      </c>
      <c r="C2710" s="7">
        <v>20.9440493083364</v>
      </c>
      <c r="D2710" s="7">
        <v>39.116786764108603</v>
      </c>
      <c r="E2710" s="19" t="s">
        <v>3327</v>
      </c>
      <c r="F2710" s="46">
        <f>INDEX(Δεδομένα!$P:$P,MATCH('2021'!E2710,Δεδομένα!$O:$O,0))</f>
        <v>94</v>
      </c>
      <c r="G2710" s="49" t="s">
        <v>3328</v>
      </c>
      <c r="H2710" s="51" t="str">
        <f>INDEX(Δεδομένα!B$1:B$51,MATCH('2021'!G2710,Δεδομένα!A$1:A$51,0))</f>
        <v>ΗΠΕΙΡΟΥ</v>
      </c>
      <c r="I2710" s="53">
        <f>INDEX(Δεδομένα!E$1:E$13,MATCH('2021'!H2710,Δεδομένα!D$1:D$13,0))</f>
        <v>5</v>
      </c>
      <c r="J2710" s="4">
        <v>44294</v>
      </c>
      <c r="K2710" s="3" t="s">
        <v>576</v>
      </c>
      <c r="L2710" s="17" t="str">
        <f t="shared" si="188"/>
        <v>08/04/2021 18:42</v>
      </c>
      <c r="M2710" s="4">
        <v>44294</v>
      </c>
      <c r="N2710" s="3" t="s">
        <v>2172</v>
      </c>
      <c r="O2710" s="17" t="str">
        <f t="shared" si="189"/>
        <v>08/04/2021 19:33</v>
      </c>
      <c r="P2710" s="24">
        <f t="shared" si="190"/>
        <v>3.5416666665696539E-2</v>
      </c>
      <c r="Q2710" s="28">
        <v>0</v>
      </c>
      <c r="R2710" s="27">
        <f t="shared" si="191"/>
        <v>50.999999998603016</v>
      </c>
      <c r="S2710" s="3" t="s">
        <v>4</v>
      </c>
      <c r="T2710" s="3" t="s">
        <v>3329</v>
      </c>
      <c r="U2710" s="3" t="s">
        <v>4</v>
      </c>
      <c r="V2710" s="3" t="s">
        <v>3330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0.2</v>
      </c>
      <c r="AC2710" s="5">
        <v>0</v>
      </c>
      <c r="AD2710" s="5">
        <v>0</v>
      </c>
      <c r="AE2710" s="2">
        <v>2</v>
      </c>
      <c r="AF2710" s="2">
        <v>0</v>
      </c>
      <c r="AG2710" s="2">
        <v>0</v>
      </c>
      <c r="AH2710" s="2">
        <v>0</v>
      </c>
      <c r="AI2710" s="2">
        <v>0</v>
      </c>
      <c r="AJ2710" s="2">
        <v>1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 t="s">
        <v>4</v>
      </c>
      <c r="AT2710" s="2" t="s">
        <v>4</v>
      </c>
    </row>
    <row r="2711" spans="1:46" x14ac:dyDescent="0.2">
      <c r="A2711" s="2">
        <v>1657398</v>
      </c>
      <c r="B2711" s="2">
        <v>843917</v>
      </c>
      <c r="C2711" s="7">
        <v>20.873155396247199</v>
      </c>
      <c r="D2711" s="7">
        <v>39.145973850597002</v>
      </c>
      <c r="E2711" s="19" t="s">
        <v>3327</v>
      </c>
      <c r="F2711" s="46">
        <f>INDEX(Δεδομένα!$P:$P,MATCH('2021'!E2711,Δεδομένα!$O:$O,0))</f>
        <v>94</v>
      </c>
      <c r="G2711" s="49" t="s">
        <v>3328</v>
      </c>
      <c r="H2711" s="51" t="str">
        <f>INDEX(Δεδομένα!B$1:B$51,MATCH('2021'!G2711,Δεδομένα!A$1:A$51,0))</f>
        <v>ΗΠΕΙΡΟΥ</v>
      </c>
      <c r="I2711" s="53">
        <f>INDEX(Δεδομένα!E$1:E$13,MATCH('2021'!H2711,Δεδομένα!D$1:D$13,0))</f>
        <v>5</v>
      </c>
      <c r="J2711" s="4">
        <v>44294</v>
      </c>
      <c r="K2711" s="3" t="s">
        <v>1800</v>
      </c>
      <c r="L2711" s="17" t="str">
        <f t="shared" si="188"/>
        <v>08/04/2021 19:58</v>
      </c>
      <c r="M2711" s="4">
        <v>44294</v>
      </c>
      <c r="N2711" s="3" t="s">
        <v>756</v>
      </c>
      <c r="O2711" s="17" t="str">
        <f t="shared" si="189"/>
        <v>08/04/2021 20:48</v>
      </c>
      <c r="P2711" s="24">
        <f t="shared" si="190"/>
        <v>3.4722222226264421E-2</v>
      </c>
      <c r="Q2711" s="28">
        <v>0</v>
      </c>
      <c r="R2711" s="27">
        <f t="shared" si="191"/>
        <v>50.000000005820766</v>
      </c>
      <c r="S2711" s="3" t="s">
        <v>4</v>
      </c>
      <c r="T2711" s="3" t="s">
        <v>3329</v>
      </c>
      <c r="U2711" s="3" t="s">
        <v>4</v>
      </c>
      <c r="V2711" s="3" t="s">
        <v>3335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0.2</v>
      </c>
      <c r="AC2711" s="5">
        <v>0</v>
      </c>
      <c r="AD2711" s="5">
        <v>0</v>
      </c>
      <c r="AE2711" s="2">
        <v>2</v>
      </c>
      <c r="AF2711" s="2">
        <v>0</v>
      </c>
      <c r="AG2711" s="2">
        <v>0</v>
      </c>
      <c r="AH2711" s="2">
        <v>0</v>
      </c>
      <c r="AI2711" s="2">
        <v>0</v>
      </c>
      <c r="AJ2711" s="2">
        <v>1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 t="s">
        <v>4</v>
      </c>
      <c r="AT2711" s="2" t="s">
        <v>4</v>
      </c>
    </row>
    <row r="2712" spans="1:46" x14ac:dyDescent="0.2">
      <c r="A2712" s="2">
        <v>1662648</v>
      </c>
      <c r="B2712" s="2">
        <v>844112</v>
      </c>
      <c r="C2712" s="7">
        <v>21.051116509488601</v>
      </c>
      <c r="D2712" s="7">
        <v>39.135838885154101</v>
      </c>
      <c r="E2712" s="19" t="s">
        <v>3327</v>
      </c>
      <c r="F2712" s="46">
        <f>INDEX(Δεδομένα!$P:$P,MATCH('2021'!E2712,Δεδομένα!$O:$O,0))</f>
        <v>94</v>
      </c>
      <c r="G2712" s="49" t="s">
        <v>3328</v>
      </c>
      <c r="H2712" s="51" t="str">
        <f>INDEX(Δεδομένα!B$1:B$51,MATCH('2021'!G2712,Δεδομένα!A$1:A$51,0))</f>
        <v>ΗΠΕΙΡΟΥ</v>
      </c>
      <c r="I2712" s="53">
        <f>INDEX(Δεδομένα!E$1:E$13,MATCH('2021'!H2712,Δεδομένα!D$1:D$13,0))</f>
        <v>5</v>
      </c>
      <c r="J2712" s="4">
        <v>44295</v>
      </c>
      <c r="K2712" s="3" t="s">
        <v>1018</v>
      </c>
      <c r="L2712" s="17" t="str">
        <f t="shared" si="188"/>
        <v>09/04/2021 15:35</v>
      </c>
      <c r="M2712" s="4">
        <v>44295</v>
      </c>
      <c r="N2712" s="3" t="s">
        <v>341</v>
      </c>
      <c r="O2712" s="17" t="str">
        <f t="shared" si="189"/>
        <v>09/04/2021 17:55</v>
      </c>
      <c r="P2712" s="24">
        <f t="shared" si="190"/>
        <v>9.7222222226264421E-2</v>
      </c>
      <c r="Q2712" s="28">
        <v>0</v>
      </c>
      <c r="R2712" s="27">
        <f t="shared" si="191"/>
        <v>140.00000000582077</v>
      </c>
      <c r="S2712" s="3" t="s">
        <v>4</v>
      </c>
      <c r="T2712" s="3" t="s">
        <v>3332</v>
      </c>
      <c r="U2712" s="3" t="s">
        <v>4</v>
      </c>
      <c r="V2712" s="3" t="s">
        <v>3347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4</v>
      </c>
      <c r="AC2712" s="5">
        <v>0</v>
      </c>
      <c r="AD2712" s="5">
        <v>0</v>
      </c>
      <c r="AE2712" s="2">
        <v>13</v>
      </c>
      <c r="AF2712" s="2">
        <v>0</v>
      </c>
      <c r="AG2712" s="2">
        <v>0</v>
      </c>
      <c r="AH2712" s="2">
        <v>0</v>
      </c>
      <c r="AI2712" s="2">
        <v>0</v>
      </c>
      <c r="AJ2712" s="2">
        <v>7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 t="s">
        <v>4</v>
      </c>
      <c r="AT2712" s="2" t="s">
        <v>4</v>
      </c>
    </row>
    <row r="2713" spans="1:46" x14ac:dyDescent="0.2">
      <c r="A2713" s="2">
        <v>1662961</v>
      </c>
      <c r="B2713" s="2">
        <v>845898</v>
      </c>
      <c r="C2713" s="7">
        <v>20.905064305020399</v>
      </c>
      <c r="D2713" s="7">
        <v>39.113004029974498</v>
      </c>
      <c r="E2713" s="19" t="s">
        <v>3327</v>
      </c>
      <c r="F2713" s="46">
        <f>INDEX(Δεδομένα!$P:$P,MATCH('2021'!E2713,Δεδομένα!$O:$O,0))</f>
        <v>94</v>
      </c>
      <c r="G2713" s="49" t="s">
        <v>3328</v>
      </c>
      <c r="H2713" s="51" t="str">
        <f>INDEX(Δεδομένα!B$1:B$51,MATCH('2021'!G2713,Δεδομένα!A$1:A$51,0))</f>
        <v>ΗΠΕΙΡΟΥ</v>
      </c>
      <c r="I2713" s="53">
        <f>INDEX(Δεδομένα!E$1:E$13,MATCH('2021'!H2713,Δεδομένα!D$1:D$13,0))</f>
        <v>5</v>
      </c>
      <c r="J2713" s="4">
        <v>44301</v>
      </c>
      <c r="K2713" s="3" t="s">
        <v>552</v>
      </c>
      <c r="L2713" s="17" t="str">
        <f t="shared" si="188"/>
        <v>15/04/2021 13:00</v>
      </c>
      <c r="M2713" s="4">
        <v>44301</v>
      </c>
      <c r="N2713" s="3" t="s">
        <v>39</v>
      </c>
      <c r="O2713" s="17" t="str">
        <f t="shared" si="189"/>
        <v>15/04/2021 14:40</v>
      </c>
      <c r="P2713" s="24">
        <f t="shared" si="190"/>
        <v>6.9444444445252884E-2</v>
      </c>
      <c r="Q2713" s="28">
        <v>0</v>
      </c>
      <c r="R2713" s="27">
        <f t="shared" si="191"/>
        <v>100.00000000116415</v>
      </c>
      <c r="S2713" s="3" t="s">
        <v>4</v>
      </c>
      <c r="T2713" s="3" t="s">
        <v>3329</v>
      </c>
      <c r="U2713" s="3" t="s">
        <v>4</v>
      </c>
      <c r="V2713" s="3" t="s">
        <v>2604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0.3</v>
      </c>
      <c r="AC2713" s="5">
        <v>0</v>
      </c>
      <c r="AD2713" s="5">
        <v>0</v>
      </c>
      <c r="AE2713" s="2">
        <v>14</v>
      </c>
      <c r="AF2713" s="2">
        <v>0</v>
      </c>
      <c r="AG2713" s="2">
        <v>0</v>
      </c>
      <c r="AH2713" s="2">
        <v>0</v>
      </c>
      <c r="AI2713" s="2">
        <v>0</v>
      </c>
      <c r="AJ2713" s="2">
        <v>5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 t="s">
        <v>4</v>
      </c>
      <c r="AT2713" s="2" t="s">
        <v>4</v>
      </c>
    </row>
    <row r="2714" spans="1:46" x14ac:dyDescent="0.2">
      <c r="A2714" s="2">
        <v>1662966</v>
      </c>
      <c r="B2714" s="2">
        <v>845916</v>
      </c>
      <c r="C2714" s="7">
        <v>20.926726589884598</v>
      </c>
      <c r="D2714" s="7">
        <v>39.165516720906297</v>
      </c>
      <c r="E2714" s="19" t="s">
        <v>3327</v>
      </c>
      <c r="F2714" s="46">
        <f>INDEX(Δεδομένα!$P:$P,MATCH('2021'!E2714,Δεδομένα!$O:$O,0))</f>
        <v>94</v>
      </c>
      <c r="G2714" s="49" t="s">
        <v>3328</v>
      </c>
      <c r="H2714" s="51" t="str">
        <f>INDEX(Δεδομένα!B$1:B$51,MATCH('2021'!G2714,Δεδομένα!A$1:A$51,0))</f>
        <v>ΗΠΕΙΡΟΥ</v>
      </c>
      <c r="I2714" s="53">
        <f>INDEX(Δεδομένα!E$1:E$13,MATCH('2021'!H2714,Δεδομένα!D$1:D$13,0))</f>
        <v>5</v>
      </c>
      <c r="J2714" s="4">
        <v>44301</v>
      </c>
      <c r="K2714" s="3" t="s">
        <v>498</v>
      </c>
      <c r="L2714" s="17" t="str">
        <f t="shared" si="188"/>
        <v>15/04/2021 13:35</v>
      </c>
      <c r="M2714" s="4">
        <v>44301</v>
      </c>
      <c r="N2714" s="3" t="s">
        <v>810</v>
      </c>
      <c r="O2714" s="17" t="str">
        <f t="shared" si="189"/>
        <v>15/04/2021 14:23</v>
      </c>
      <c r="P2714" s="24">
        <f t="shared" si="190"/>
        <v>3.3333333340124227E-2</v>
      </c>
      <c r="Q2714" s="28">
        <v>0</v>
      </c>
      <c r="R2714" s="27">
        <f t="shared" si="191"/>
        <v>48.000000009778887</v>
      </c>
      <c r="S2714" s="3" t="s">
        <v>4</v>
      </c>
      <c r="T2714" s="3" t="s">
        <v>3329</v>
      </c>
      <c r="U2714" s="3" t="s">
        <v>4</v>
      </c>
      <c r="V2714" s="3" t="s">
        <v>3349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0.06</v>
      </c>
      <c r="AC2714" s="5">
        <v>0</v>
      </c>
      <c r="AD2714" s="5">
        <v>0</v>
      </c>
      <c r="AE2714" s="2">
        <v>3</v>
      </c>
      <c r="AF2714" s="2">
        <v>0</v>
      </c>
      <c r="AG2714" s="2">
        <v>0</v>
      </c>
      <c r="AH2714" s="2">
        <v>0</v>
      </c>
      <c r="AI2714" s="2">
        <v>0</v>
      </c>
      <c r="AJ2714" s="2">
        <v>2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 t="s">
        <v>4</v>
      </c>
      <c r="AT2714" s="2" t="s">
        <v>4</v>
      </c>
    </row>
    <row r="2715" spans="1:46" x14ac:dyDescent="0.2">
      <c r="A2715" s="2">
        <v>1662971</v>
      </c>
      <c r="B2715" s="2">
        <v>846536</v>
      </c>
      <c r="C2715" s="7">
        <v>21.049856794537</v>
      </c>
      <c r="D2715" s="7">
        <v>39.071396986309999</v>
      </c>
      <c r="E2715" s="19" t="s">
        <v>3327</v>
      </c>
      <c r="F2715" s="46">
        <f>INDEX(Δεδομένα!$P:$P,MATCH('2021'!E2715,Δεδομένα!$O:$O,0))</f>
        <v>94</v>
      </c>
      <c r="G2715" s="49" t="s">
        <v>3328</v>
      </c>
      <c r="H2715" s="51" t="str">
        <f>INDEX(Δεδομένα!B$1:B$51,MATCH('2021'!G2715,Δεδομένα!A$1:A$51,0))</f>
        <v>ΗΠΕΙΡΟΥ</v>
      </c>
      <c r="I2715" s="53">
        <f>INDEX(Δεδομένα!E$1:E$13,MATCH('2021'!H2715,Δεδομένα!D$1:D$13,0))</f>
        <v>5</v>
      </c>
      <c r="J2715" s="4">
        <v>44303</v>
      </c>
      <c r="K2715" s="3" t="s">
        <v>2206</v>
      </c>
      <c r="L2715" s="17" t="str">
        <f t="shared" si="188"/>
        <v>17/04/2021 19:16</v>
      </c>
      <c r="M2715" s="4">
        <v>44303</v>
      </c>
      <c r="N2715" s="3" t="s">
        <v>255</v>
      </c>
      <c r="O2715" s="17" t="str">
        <f t="shared" si="189"/>
        <v>17/04/2021 19:40</v>
      </c>
      <c r="P2715" s="24">
        <f t="shared" si="190"/>
        <v>1.6666666670062114E-2</v>
      </c>
      <c r="Q2715" s="28">
        <v>0</v>
      </c>
      <c r="R2715" s="27">
        <f t="shared" si="191"/>
        <v>24.000000004889444</v>
      </c>
      <c r="S2715" s="3" t="s">
        <v>4</v>
      </c>
      <c r="T2715" s="3" t="s">
        <v>3332</v>
      </c>
      <c r="U2715" s="3" t="s">
        <v>4</v>
      </c>
      <c r="V2715" s="3" t="s">
        <v>3350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0.01</v>
      </c>
      <c r="AC2715" s="5">
        <v>0</v>
      </c>
      <c r="AD2715" s="5">
        <v>0</v>
      </c>
      <c r="AE2715" s="2">
        <v>2</v>
      </c>
      <c r="AF2715" s="2">
        <v>0</v>
      </c>
      <c r="AG2715" s="2">
        <v>0</v>
      </c>
      <c r="AH2715" s="2">
        <v>0</v>
      </c>
      <c r="AI2715" s="2">
        <v>0</v>
      </c>
      <c r="AJ2715" s="2">
        <v>1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 t="s">
        <v>4</v>
      </c>
      <c r="AT2715" s="2" t="s">
        <v>4</v>
      </c>
    </row>
    <row r="2716" spans="1:46" x14ac:dyDescent="0.2">
      <c r="A2716" s="2">
        <v>1662980</v>
      </c>
      <c r="B2716" s="2">
        <v>848520</v>
      </c>
      <c r="C2716" s="7">
        <v>22.020780706485301</v>
      </c>
      <c r="D2716" s="7">
        <v>37.044177694752598</v>
      </c>
      <c r="E2716" s="19" t="s">
        <v>3327</v>
      </c>
      <c r="F2716" s="46">
        <f>INDEX(Δεδομένα!$P:$P,MATCH('2021'!E2716,Δεδομένα!$O:$O,0))</f>
        <v>94</v>
      </c>
      <c r="G2716" s="49" t="s">
        <v>3328</v>
      </c>
      <c r="H2716" s="51" t="str">
        <f>INDEX(Δεδομένα!B$1:B$51,MATCH('2021'!G2716,Δεδομένα!A$1:A$51,0))</f>
        <v>ΗΠΕΙΡΟΥ</v>
      </c>
      <c r="I2716" s="53">
        <f>INDEX(Δεδομένα!E$1:E$13,MATCH('2021'!H2716,Δεδομένα!D$1:D$13,0))</f>
        <v>5</v>
      </c>
      <c r="J2716" s="4">
        <v>44312</v>
      </c>
      <c r="K2716" s="3" t="s">
        <v>1701</v>
      </c>
      <c r="L2716" s="17" t="str">
        <f t="shared" si="188"/>
        <v>26/04/2021 17:03</v>
      </c>
      <c r="M2716" s="4">
        <v>44312</v>
      </c>
      <c r="N2716" s="3" t="s">
        <v>510</v>
      </c>
      <c r="O2716" s="17" t="str">
        <f t="shared" si="189"/>
        <v>26/04/2021 17:20</v>
      </c>
      <c r="P2716" s="24">
        <f t="shared" si="190"/>
        <v>1.1805555550381541E-2</v>
      </c>
      <c r="Q2716" s="28">
        <v>0</v>
      </c>
      <c r="R2716" s="27">
        <f t="shared" si="191"/>
        <v>16.999999992549419</v>
      </c>
      <c r="S2716" s="3" t="s">
        <v>4</v>
      </c>
      <c r="T2716" s="3" t="s">
        <v>3329</v>
      </c>
      <c r="U2716" s="3" t="s">
        <v>4</v>
      </c>
      <c r="V2716" s="3" t="s">
        <v>3346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0.01</v>
      </c>
      <c r="AC2716" s="5">
        <v>0</v>
      </c>
      <c r="AD2716" s="5">
        <v>0</v>
      </c>
      <c r="AE2716" s="2">
        <v>2</v>
      </c>
      <c r="AF2716" s="2">
        <v>0</v>
      </c>
      <c r="AG2716" s="2">
        <v>0</v>
      </c>
      <c r="AH2716" s="2">
        <v>0</v>
      </c>
      <c r="AI2716" s="2">
        <v>0</v>
      </c>
      <c r="AJ2716" s="2">
        <v>1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 t="s">
        <v>4</v>
      </c>
      <c r="AT2716" s="2" t="s">
        <v>4</v>
      </c>
    </row>
    <row r="2717" spans="1:46" x14ac:dyDescent="0.2">
      <c r="A2717" s="2">
        <v>1663023</v>
      </c>
      <c r="B2717" s="2">
        <v>849179</v>
      </c>
      <c r="C2717" s="7">
        <v>20.911784041810701</v>
      </c>
      <c r="D2717" s="7">
        <v>39.093800427769501</v>
      </c>
      <c r="E2717" s="19" t="s">
        <v>3327</v>
      </c>
      <c r="F2717" s="46">
        <f>INDEX(Δεδομένα!$P:$P,MATCH('2021'!E2717,Δεδομένα!$O:$O,0))</f>
        <v>94</v>
      </c>
      <c r="G2717" s="49" t="s">
        <v>3328</v>
      </c>
      <c r="H2717" s="51" t="str">
        <f>INDEX(Δεδομένα!B$1:B$51,MATCH('2021'!G2717,Δεδομένα!A$1:A$51,0))</f>
        <v>ΗΠΕΙΡΟΥ</v>
      </c>
      <c r="I2717" s="53">
        <f>INDEX(Δεδομένα!E$1:E$13,MATCH('2021'!H2717,Δεδομένα!D$1:D$13,0))</f>
        <v>5</v>
      </c>
      <c r="J2717" s="4">
        <v>44315</v>
      </c>
      <c r="K2717" s="3" t="s">
        <v>555</v>
      </c>
      <c r="L2717" s="17" t="str">
        <f t="shared" si="188"/>
        <v>29/04/2021 13:30</v>
      </c>
      <c r="M2717" s="4">
        <v>44315</v>
      </c>
      <c r="N2717" s="3" t="s">
        <v>35</v>
      </c>
      <c r="O2717" s="17" t="str">
        <f t="shared" si="189"/>
        <v>29/04/2021 14:50</v>
      </c>
      <c r="P2717" s="24">
        <f t="shared" si="190"/>
        <v>5.5555555554747116E-2</v>
      </c>
      <c r="Q2717" s="28">
        <v>0</v>
      </c>
      <c r="R2717" s="27">
        <f t="shared" si="191"/>
        <v>79.999999998835847</v>
      </c>
      <c r="S2717" s="3" t="s">
        <v>4</v>
      </c>
      <c r="T2717" s="3" t="s">
        <v>3329</v>
      </c>
      <c r="U2717" s="3" t="s">
        <v>4</v>
      </c>
      <c r="V2717" s="3" t="s">
        <v>3351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0.1</v>
      </c>
      <c r="AC2717" s="5">
        <v>0</v>
      </c>
      <c r="AD2717" s="5">
        <v>0</v>
      </c>
      <c r="AE2717" s="2">
        <v>2</v>
      </c>
      <c r="AF2717" s="2">
        <v>0</v>
      </c>
      <c r="AG2717" s="2">
        <v>0</v>
      </c>
      <c r="AH2717" s="2">
        <v>0</v>
      </c>
      <c r="AI2717" s="2">
        <v>0</v>
      </c>
      <c r="AJ2717" s="2">
        <v>1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 t="s">
        <v>4</v>
      </c>
      <c r="AT2717" s="2" t="s">
        <v>4</v>
      </c>
    </row>
    <row r="2718" spans="1:46" x14ac:dyDescent="0.2">
      <c r="A2718" s="2">
        <v>1663323</v>
      </c>
      <c r="B2718" s="2">
        <v>851264</v>
      </c>
      <c r="C2718" s="7">
        <v>20.9934650511515</v>
      </c>
      <c r="D2718" s="7">
        <v>39.181311700100899</v>
      </c>
      <c r="E2718" s="19" t="s">
        <v>3327</v>
      </c>
      <c r="F2718" s="46">
        <f>INDEX(Δεδομένα!$P:$P,MATCH('2021'!E2718,Δεδομένα!$O:$O,0))</f>
        <v>94</v>
      </c>
      <c r="G2718" s="49" t="s">
        <v>3328</v>
      </c>
      <c r="H2718" s="51" t="str">
        <f>INDEX(Δεδομένα!B$1:B$51,MATCH('2021'!G2718,Δεδομένα!A$1:A$51,0))</f>
        <v>ΗΠΕΙΡΟΥ</v>
      </c>
      <c r="I2718" s="53">
        <f>INDEX(Δεδομένα!E$1:E$13,MATCH('2021'!H2718,Δεδομένα!D$1:D$13,0))</f>
        <v>5</v>
      </c>
      <c r="J2718" s="4">
        <v>44322</v>
      </c>
      <c r="K2718" s="3" t="s">
        <v>1036</v>
      </c>
      <c r="L2718" s="17" t="str">
        <f t="shared" si="188"/>
        <v>06/05/2021 20:38</v>
      </c>
      <c r="M2718" s="4">
        <v>44322</v>
      </c>
      <c r="N2718" s="3" t="s">
        <v>797</v>
      </c>
      <c r="O2718" s="17" t="str">
        <f t="shared" si="189"/>
        <v>06/05/2021 21:15</v>
      </c>
      <c r="P2718" s="24">
        <f t="shared" si="190"/>
        <v>2.569444444088731E-2</v>
      </c>
      <c r="Q2718" s="28">
        <v>0</v>
      </c>
      <c r="R2718" s="27">
        <f t="shared" si="191"/>
        <v>36.999999994877726</v>
      </c>
      <c r="S2718" s="3" t="s">
        <v>4</v>
      </c>
      <c r="T2718" s="3" t="s">
        <v>3329</v>
      </c>
      <c r="U2718" s="3" t="s">
        <v>4</v>
      </c>
      <c r="V2718" s="3" t="s">
        <v>3352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0.01</v>
      </c>
      <c r="AC2718" s="5">
        <v>0</v>
      </c>
      <c r="AD2718" s="5">
        <v>0</v>
      </c>
      <c r="AE2718" s="2">
        <v>7</v>
      </c>
      <c r="AF2718" s="2">
        <v>0</v>
      </c>
      <c r="AG2718" s="2">
        <v>0</v>
      </c>
      <c r="AH2718" s="2">
        <v>0</v>
      </c>
      <c r="AI2718" s="2">
        <v>0</v>
      </c>
      <c r="AJ2718" s="2">
        <v>4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 t="s">
        <v>4</v>
      </c>
      <c r="AT2718" s="2" t="s">
        <v>4</v>
      </c>
    </row>
    <row r="2719" spans="1:46" x14ac:dyDescent="0.2">
      <c r="A2719" s="2">
        <v>1671308</v>
      </c>
      <c r="B2719" s="2">
        <v>852846</v>
      </c>
      <c r="C2719" s="7">
        <v>21.0789738638403</v>
      </c>
      <c r="D2719" s="7">
        <v>39.068021767624302</v>
      </c>
      <c r="E2719" s="19" t="s">
        <v>3327</v>
      </c>
      <c r="F2719" s="46">
        <f>INDEX(Δεδομένα!$P:$P,MATCH('2021'!E2719,Δεδομένα!$O:$O,0))</f>
        <v>94</v>
      </c>
      <c r="G2719" s="49" t="s">
        <v>3328</v>
      </c>
      <c r="H2719" s="51" t="str">
        <f>INDEX(Δεδομένα!B$1:B$51,MATCH('2021'!G2719,Δεδομένα!A$1:A$51,0))</f>
        <v>ΗΠΕΙΡΟΥ</v>
      </c>
      <c r="I2719" s="53">
        <f>INDEX(Δεδομένα!E$1:E$13,MATCH('2021'!H2719,Δεδομένα!D$1:D$13,0))</f>
        <v>5</v>
      </c>
      <c r="J2719" s="4">
        <v>44329</v>
      </c>
      <c r="K2719" s="3" t="s">
        <v>385</v>
      </c>
      <c r="L2719" s="17" t="str">
        <f t="shared" si="188"/>
        <v>13/05/2021 14:00</v>
      </c>
      <c r="M2719" s="4">
        <v>44329</v>
      </c>
      <c r="N2719" s="3" t="s">
        <v>251</v>
      </c>
      <c r="O2719" s="17" t="str">
        <f t="shared" si="189"/>
        <v>13/05/2021 14:46</v>
      </c>
      <c r="P2719" s="24">
        <f t="shared" si="190"/>
        <v>3.1944444439432118E-2</v>
      </c>
      <c r="Q2719" s="28">
        <v>0</v>
      </c>
      <c r="R2719" s="27">
        <f t="shared" si="191"/>
        <v>45.99999999278225</v>
      </c>
      <c r="S2719" s="3" t="s">
        <v>4</v>
      </c>
      <c r="T2719" s="3" t="s">
        <v>123</v>
      </c>
      <c r="U2719" s="3" t="s">
        <v>4</v>
      </c>
      <c r="V2719" s="3" t="s">
        <v>3353</v>
      </c>
      <c r="W2719" s="5">
        <v>0</v>
      </c>
      <c r="X2719" s="5">
        <v>0</v>
      </c>
      <c r="Y2719" s="5">
        <v>0</v>
      </c>
      <c r="Z2719" s="5">
        <v>0</v>
      </c>
      <c r="AA2719" s="5">
        <v>0.05</v>
      </c>
      <c r="AB2719" s="5">
        <v>0</v>
      </c>
      <c r="AC2719" s="5">
        <v>0</v>
      </c>
      <c r="AD2719" s="5">
        <v>0</v>
      </c>
      <c r="AE2719" s="2">
        <v>7</v>
      </c>
      <c r="AF2719" s="2">
        <v>0</v>
      </c>
      <c r="AG2719" s="2">
        <v>0</v>
      </c>
      <c r="AH2719" s="2">
        <v>0</v>
      </c>
      <c r="AI2719" s="2">
        <v>0</v>
      </c>
      <c r="AJ2719" s="2">
        <v>4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 t="s">
        <v>4</v>
      </c>
      <c r="AT2719" s="2" t="s">
        <v>4</v>
      </c>
    </row>
    <row r="2720" spans="1:46" x14ac:dyDescent="0.2">
      <c r="A2720" s="2">
        <v>1671317</v>
      </c>
      <c r="B2720" s="2">
        <v>857230</v>
      </c>
      <c r="C2720" s="7">
        <v>21.021776085827899</v>
      </c>
      <c r="D2720" s="7">
        <v>39.088406605716798</v>
      </c>
      <c r="E2720" s="19" t="s">
        <v>3327</v>
      </c>
      <c r="F2720" s="46">
        <f>INDEX(Δεδομένα!$P:$P,MATCH('2021'!E2720,Δεδομένα!$O:$O,0))</f>
        <v>94</v>
      </c>
      <c r="G2720" s="49" t="s">
        <v>3328</v>
      </c>
      <c r="H2720" s="51" t="str">
        <f>INDEX(Δεδομένα!B$1:B$51,MATCH('2021'!G2720,Δεδομένα!A$1:A$51,0))</f>
        <v>ΗΠΕΙΡΟΥ</v>
      </c>
      <c r="I2720" s="53">
        <f>INDEX(Δεδομένα!E$1:E$13,MATCH('2021'!H2720,Δεδομένα!D$1:D$13,0))</f>
        <v>5</v>
      </c>
      <c r="J2720" s="4">
        <v>44345</v>
      </c>
      <c r="K2720" s="3" t="s">
        <v>1719</v>
      </c>
      <c r="L2720" s="17" t="str">
        <f t="shared" si="188"/>
        <v>29/05/2021 20:37</v>
      </c>
      <c r="M2720" s="4">
        <v>44345</v>
      </c>
      <c r="N2720" s="3" t="s">
        <v>208</v>
      </c>
      <c r="O2720" s="17" t="str">
        <f t="shared" si="189"/>
        <v>29/05/2021 21:16</v>
      </c>
      <c r="P2720" s="24">
        <f t="shared" si="190"/>
        <v>2.7083333334303461E-2</v>
      </c>
      <c r="Q2720" s="28">
        <v>0</v>
      </c>
      <c r="R2720" s="27">
        <f t="shared" si="191"/>
        <v>39.000000001396984</v>
      </c>
      <c r="S2720" s="3" t="s">
        <v>4</v>
      </c>
      <c r="T2720" s="3" t="s">
        <v>3332</v>
      </c>
      <c r="U2720" s="3" t="s">
        <v>4</v>
      </c>
      <c r="V2720" s="3" t="s">
        <v>3354</v>
      </c>
      <c r="W2720" s="5">
        <v>0</v>
      </c>
      <c r="X2720" s="5">
        <v>0</v>
      </c>
      <c r="Y2720" s="5">
        <v>0</v>
      </c>
      <c r="Z2720" s="5">
        <v>0</v>
      </c>
      <c r="AA2720" s="5">
        <v>0.01</v>
      </c>
      <c r="AB2720" s="5">
        <v>0</v>
      </c>
      <c r="AC2720" s="5">
        <v>0</v>
      </c>
      <c r="AD2720" s="5">
        <v>0</v>
      </c>
      <c r="AE2720" s="2">
        <v>2</v>
      </c>
      <c r="AF2720" s="2">
        <v>0</v>
      </c>
      <c r="AG2720" s="2">
        <v>0</v>
      </c>
      <c r="AH2720" s="2">
        <v>0</v>
      </c>
      <c r="AI2720" s="2">
        <v>0</v>
      </c>
      <c r="AJ2720" s="2">
        <v>1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 t="s">
        <v>4</v>
      </c>
      <c r="AT2720" s="2" t="s">
        <v>4</v>
      </c>
    </row>
    <row r="2721" spans="1:46" x14ac:dyDescent="0.2">
      <c r="A2721" s="2">
        <v>1671320</v>
      </c>
      <c r="B2721" s="2">
        <v>857348</v>
      </c>
      <c r="C2721" s="7">
        <v>21.034313322449499</v>
      </c>
      <c r="D2721" s="7">
        <v>39.072350431862397</v>
      </c>
      <c r="E2721" s="19" t="s">
        <v>3327</v>
      </c>
      <c r="F2721" s="46">
        <f>INDEX(Δεδομένα!$P:$P,MATCH('2021'!E2721,Δεδομένα!$O:$O,0))</f>
        <v>94</v>
      </c>
      <c r="G2721" s="49" t="s">
        <v>3328</v>
      </c>
      <c r="H2721" s="51" t="str">
        <f>INDEX(Δεδομένα!B$1:B$51,MATCH('2021'!G2721,Δεδομένα!A$1:A$51,0))</f>
        <v>ΗΠΕΙΡΟΥ</v>
      </c>
      <c r="I2721" s="53">
        <f>INDEX(Δεδομένα!E$1:E$13,MATCH('2021'!H2721,Δεδομένα!D$1:D$13,0))</f>
        <v>5</v>
      </c>
      <c r="J2721" s="4">
        <v>44346</v>
      </c>
      <c r="K2721" s="3" t="s">
        <v>167</v>
      </c>
      <c r="L2721" s="17" t="str">
        <f t="shared" si="188"/>
        <v>30/05/2021 10:35</v>
      </c>
      <c r="M2721" s="4">
        <v>44346</v>
      </c>
      <c r="N2721" s="3" t="s">
        <v>895</v>
      </c>
      <c r="O2721" s="17" t="str">
        <f t="shared" si="189"/>
        <v>30/05/2021 11:25</v>
      </c>
      <c r="P2721" s="24">
        <f t="shared" si="190"/>
        <v>3.4722222226264421E-2</v>
      </c>
      <c r="Q2721" s="28">
        <v>0</v>
      </c>
      <c r="R2721" s="27">
        <f t="shared" si="191"/>
        <v>50.000000005820766</v>
      </c>
      <c r="S2721" s="3" t="s">
        <v>4</v>
      </c>
      <c r="T2721" s="3" t="s">
        <v>3332</v>
      </c>
      <c r="U2721" s="3" t="s">
        <v>4</v>
      </c>
      <c r="V2721" s="3" t="s">
        <v>3355</v>
      </c>
      <c r="W2721" s="5">
        <v>0</v>
      </c>
      <c r="X2721" s="5">
        <v>0</v>
      </c>
      <c r="Y2721" s="5">
        <v>0</v>
      </c>
      <c r="Z2721" s="5">
        <v>0</v>
      </c>
      <c r="AA2721" s="5">
        <v>0.5</v>
      </c>
      <c r="AB2721" s="5">
        <v>0</v>
      </c>
      <c r="AC2721" s="5">
        <v>0</v>
      </c>
      <c r="AD2721" s="5">
        <v>0</v>
      </c>
      <c r="AE2721" s="2">
        <v>2</v>
      </c>
      <c r="AF2721" s="2">
        <v>0</v>
      </c>
      <c r="AG2721" s="2">
        <v>1</v>
      </c>
      <c r="AH2721" s="2">
        <v>0</v>
      </c>
      <c r="AI2721" s="2">
        <v>0</v>
      </c>
      <c r="AJ2721" s="2">
        <v>1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 t="s">
        <v>4</v>
      </c>
      <c r="AT2721" s="2" t="s">
        <v>4</v>
      </c>
    </row>
    <row r="2722" spans="1:46" x14ac:dyDescent="0.2">
      <c r="A2722" s="2">
        <v>1671324</v>
      </c>
      <c r="B2722" s="2">
        <v>857580</v>
      </c>
      <c r="C2722" s="7">
        <v>20.996061028908699</v>
      </c>
      <c r="D2722" s="7">
        <v>39.175373765335003</v>
      </c>
      <c r="E2722" s="19" t="s">
        <v>3327</v>
      </c>
      <c r="F2722" s="46">
        <f>INDEX(Δεδομένα!$P:$P,MATCH('2021'!E2722,Δεδομένα!$O:$O,0))</f>
        <v>94</v>
      </c>
      <c r="G2722" s="49" t="s">
        <v>3328</v>
      </c>
      <c r="H2722" s="51" t="str">
        <f>INDEX(Δεδομένα!B$1:B$51,MATCH('2021'!G2722,Δεδομένα!A$1:A$51,0))</f>
        <v>ΗΠΕΙΡΟΥ</v>
      </c>
      <c r="I2722" s="53">
        <f>INDEX(Δεδομένα!E$1:E$13,MATCH('2021'!H2722,Δεδομένα!D$1:D$13,0))</f>
        <v>5</v>
      </c>
      <c r="J2722" s="4">
        <v>44347</v>
      </c>
      <c r="K2722" s="3" t="s">
        <v>3356</v>
      </c>
      <c r="L2722" s="17" t="str">
        <f t="shared" si="188"/>
        <v>31/05/2021 02:10</v>
      </c>
      <c r="M2722" s="4">
        <v>44347</v>
      </c>
      <c r="N2722" s="3" t="s">
        <v>3357</v>
      </c>
      <c r="O2722" s="17" t="str">
        <f t="shared" si="189"/>
        <v>31/05/2021 02:34</v>
      </c>
      <c r="P2722" s="24">
        <f t="shared" si="190"/>
        <v>1.6666666662786156E-2</v>
      </c>
      <c r="Q2722" s="28">
        <v>0</v>
      </c>
      <c r="R2722" s="27">
        <f t="shared" si="191"/>
        <v>23.999999994412065</v>
      </c>
      <c r="S2722" s="3" t="s">
        <v>4</v>
      </c>
      <c r="T2722" s="3" t="s">
        <v>3329</v>
      </c>
      <c r="U2722" s="3" t="s">
        <v>4</v>
      </c>
      <c r="V2722" s="3" t="s">
        <v>3352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0.01</v>
      </c>
      <c r="AC2722" s="5">
        <v>0</v>
      </c>
      <c r="AD2722" s="5">
        <v>0</v>
      </c>
      <c r="AE2722" s="2">
        <v>5</v>
      </c>
      <c r="AF2722" s="2">
        <v>0</v>
      </c>
      <c r="AG2722" s="2">
        <v>0</v>
      </c>
      <c r="AH2722" s="2">
        <v>0</v>
      </c>
      <c r="AI2722" s="2">
        <v>0</v>
      </c>
      <c r="AJ2722" s="2">
        <v>2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 t="s">
        <v>4</v>
      </c>
      <c r="AT2722" s="2" t="s">
        <v>4</v>
      </c>
    </row>
    <row r="2723" spans="1:46" x14ac:dyDescent="0.2">
      <c r="A2723" s="2">
        <v>1676347</v>
      </c>
      <c r="B2723" s="2">
        <v>857954</v>
      </c>
      <c r="C2723" s="7">
        <v>20.983219412216801</v>
      </c>
      <c r="D2723" s="7">
        <v>39.039443811519902</v>
      </c>
      <c r="E2723" s="19" t="s">
        <v>3327</v>
      </c>
      <c r="F2723" s="46">
        <f>INDEX(Δεδομένα!$P:$P,MATCH('2021'!E2723,Δεδομένα!$O:$O,0))</f>
        <v>94</v>
      </c>
      <c r="G2723" s="49" t="s">
        <v>3328</v>
      </c>
      <c r="H2723" s="51" t="str">
        <f>INDEX(Δεδομένα!B$1:B$51,MATCH('2021'!G2723,Δεδομένα!A$1:A$51,0))</f>
        <v>ΗΠΕΙΡΟΥ</v>
      </c>
      <c r="I2723" s="53">
        <f>INDEX(Δεδομένα!E$1:E$13,MATCH('2021'!H2723,Δεδομένα!D$1:D$13,0))</f>
        <v>5</v>
      </c>
      <c r="J2723" s="4">
        <v>44348</v>
      </c>
      <c r="K2723" s="3" t="s">
        <v>522</v>
      </c>
      <c r="L2723" s="17" t="str">
        <f t="shared" si="188"/>
        <v>01/06/2021 15:15</v>
      </c>
      <c r="M2723" s="4">
        <v>44349</v>
      </c>
      <c r="N2723" s="3" t="s">
        <v>1490</v>
      </c>
      <c r="O2723" s="17" t="str">
        <f t="shared" si="189"/>
        <v>02/06/2021 19:45</v>
      </c>
      <c r="P2723" s="29">
        <f t="shared" si="190"/>
        <v>1.1875</v>
      </c>
      <c r="Q2723" s="30">
        <f>1*24</f>
        <v>24</v>
      </c>
      <c r="R2723" s="27">
        <f t="shared" si="191"/>
        <v>1710</v>
      </c>
      <c r="S2723" s="3" t="s">
        <v>4</v>
      </c>
      <c r="T2723" s="3" t="s">
        <v>3332</v>
      </c>
      <c r="U2723" s="3" t="s">
        <v>4</v>
      </c>
      <c r="V2723" s="3" t="s">
        <v>3358</v>
      </c>
      <c r="W2723" s="5">
        <v>0</v>
      </c>
      <c r="X2723" s="5">
        <v>0.5</v>
      </c>
      <c r="Y2723" s="5">
        <v>0</v>
      </c>
      <c r="Z2723" s="5">
        <v>0</v>
      </c>
      <c r="AA2723" s="5">
        <v>5</v>
      </c>
      <c r="AB2723" s="5">
        <v>1.5</v>
      </c>
      <c r="AC2723" s="5">
        <v>0</v>
      </c>
      <c r="AD2723" s="5">
        <v>0</v>
      </c>
      <c r="AE2723" s="2">
        <v>16</v>
      </c>
      <c r="AF2723" s="2">
        <v>0</v>
      </c>
      <c r="AG2723" s="2">
        <v>2</v>
      </c>
      <c r="AH2723" s="2">
        <v>0</v>
      </c>
      <c r="AI2723" s="2">
        <v>1</v>
      </c>
      <c r="AJ2723" s="2">
        <v>8</v>
      </c>
      <c r="AK2723" s="2">
        <v>0</v>
      </c>
      <c r="AL2723" s="2">
        <v>0</v>
      </c>
      <c r="AM2723" s="2">
        <v>1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</row>
    <row r="2724" spans="1:46" x14ac:dyDescent="0.2">
      <c r="A2724" s="2">
        <v>1676370</v>
      </c>
      <c r="B2724" s="2">
        <v>858003</v>
      </c>
      <c r="D2724" s="2"/>
      <c r="E2724" s="19" t="s">
        <v>3327</v>
      </c>
      <c r="F2724" s="46">
        <f>INDEX(Δεδομένα!$P:$P,MATCH('2021'!E2724,Δεδομένα!$O:$O,0))</f>
        <v>94</v>
      </c>
      <c r="G2724" s="49" t="s">
        <v>3328</v>
      </c>
      <c r="H2724" s="51" t="str">
        <f>INDEX(Δεδομένα!B$1:B$51,MATCH('2021'!G2724,Δεδομένα!A$1:A$51,0))</f>
        <v>ΗΠΕΙΡΟΥ</v>
      </c>
      <c r="I2724" s="53">
        <f>INDEX(Δεδομένα!E$1:E$13,MATCH('2021'!H2724,Δεδομένα!D$1:D$13,0))</f>
        <v>5</v>
      </c>
      <c r="J2724" s="4">
        <v>44348</v>
      </c>
      <c r="K2724" s="3" t="s">
        <v>17</v>
      </c>
      <c r="L2724" s="17" t="str">
        <f t="shared" si="188"/>
        <v>01/06/2021 18:00</v>
      </c>
      <c r="M2724" s="4">
        <v>44348</v>
      </c>
      <c r="N2724" s="3" t="s">
        <v>9</v>
      </c>
      <c r="O2724" s="17" t="str">
        <f t="shared" si="189"/>
        <v>01/06/2021 18:15</v>
      </c>
      <c r="P2724" s="24">
        <f t="shared" si="190"/>
        <v>1.0416666664241347E-2</v>
      </c>
      <c r="Q2724" s="28">
        <v>0</v>
      </c>
      <c r="R2724" s="27">
        <f t="shared" si="191"/>
        <v>14.99999999650754</v>
      </c>
      <c r="S2724" s="3" t="s">
        <v>4</v>
      </c>
      <c r="T2724" s="3" t="s">
        <v>3329</v>
      </c>
      <c r="U2724" s="3" t="s">
        <v>4</v>
      </c>
      <c r="V2724" s="3" t="s">
        <v>3349</v>
      </c>
      <c r="W2724" s="5">
        <v>0</v>
      </c>
      <c r="X2724" s="5">
        <v>0</v>
      </c>
      <c r="Y2724" s="5">
        <v>0</v>
      </c>
      <c r="Z2724" s="5">
        <v>0</v>
      </c>
      <c r="AA2724" s="5">
        <v>0.01</v>
      </c>
      <c r="AB2724" s="5">
        <v>0</v>
      </c>
      <c r="AC2724" s="5">
        <v>0</v>
      </c>
      <c r="AD2724" s="5">
        <v>0</v>
      </c>
      <c r="AE2724" s="2">
        <v>2</v>
      </c>
      <c r="AF2724" s="2">
        <v>0</v>
      </c>
      <c r="AG2724" s="2">
        <v>0</v>
      </c>
      <c r="AH2724" s="2">
        <v>0</v>
      </c>
      <c r="AI2724" s="2">
        <v>0</v>
      </c>
      <c r="AJ2724" s="2">
        <v>1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</row>
    <row r="2725" spans="1:46" x14ac:dyDescent="0.2">
      <c r="A2725" s="2">
        <v>1676376</v>
      </c>
      <c r="B2725" s="2">
        <v>861985</v>
      </c>
      <c r="C2725" s="7">
        <v>20.916805794889999</v>
      </c>
      <c r="D2725" s="7">
        <v>39.190853578683203</v>
      </c>
      <c r="E2725" s="19" t="s">
        <v>3327</v>
      </c>
      <c r="F2725" s="46">
        <f>INDEX(Δεδομένα!$P:$P,MATCH('2021'!E2725,Δεδομένα!$O:$O,0))</f>
        <v>94</v>
      </c>
      <c r="G2725" s="49" t="s">
        <v>3328</v>
      </c>
      <c r="H2725" s="51" t="str">
        <f>INDEX(Δεδομένα!B$1:B$51,MATCH('2021'!G2725,Δεδομένα!A$1:A$51,0))</f>
        <v>ΗΠΕΙΡΟΥ</v>
      </c>
      <c r="I2725" s="53">
        <f>INDEX(Δεδομένα!E$1:E$13,MATCH('2021'!H2725,Δεδομένα!D$1:D$13,0))</f>
        <v>5</v>
      </c>
      <c r="J2725" s="4">
        <v>44362</v>
      </c>
      <c r="K2725" s="3" t="s">
        <v>737</v>
      </c>
      <c r="L2725" s="17" t="str">
        <f t="shared" si="188"/>
        <v>15/06/2021 14:45</v>
      </c>
      <c r="M2725" s="4">
        <v>44362</v>
      </c>
      <c r="N2725" s="3" t="s">
        <v>197</v>
      </c>
      <c r="O2725" s="17" t="str">
        <f t="shared" si="189"/>
        <v>15/06/2021 15:30</v>
      </c>
      <c r="P2725" s="24">
        <f t="shared" si="190"/>
        <v>3.125E-2</v>
      </c>
      <c r="Q2725" s="28">
        <v>0</v>
      </c>
      <c r="R2725" s="27">
        <f t="shared" si="191"/>
        <v>45</v>
      </c>
      <c r="S2725" s="3" t="s">
        <v>4</v>
      </c>
      <c r="T2725" s="3" t="s">
        <v>3329</v>
      </c>
      <c r="U2725" s="3" t="s">
        <v>4</v>
      </c>
      <c r="V2725" s="3" t="s">
        <v>3359</v>
      </c>
      <c r="W2725" s="5">
        <v>0</v>
      </c>
      <c r="X2725" s="5">
        <v>0</v>
      </c>
      <c r="Y2725" s="5">
        <v>0</v>
      </c>
      <c r="Z2725" s="5">
        <v>0</v>
      </c>
      <c r="AA2725" s="5">
        <v>0.1</v>
      </c>
      <c r="AB2725" s="5">
        <v>0</v>
      </c>
      <c r="AC2725" s="5">
        <v>0</v>
      </c>
      <c r="AD2725" s="5">
        <v>0</v>
      </c>
      <c r="AE2725" s="2">
        <v>2</v>
      </c>
      <c r="AF2725" s="2">
        <v>0</v>
      </c>
      <c r="AG2725" s="2">
        <v>0</v>
      </c>
      <c r="AH2725" s="2">
        <v>0</v>
      </c>
      <c r="AI2725" s="2">
        <v>0</v>
      </c>
      <c r="AJ2725" s="2">
        <v>1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</row>
    <row r="2726" spans="1:46" x14ac:dyDescent="0.2">
      <c r="A2726" s="2">
        <v>1677842</v>
      </c>
      <c r="B2726" s="2">
        <v>862470</v>
      </c>
      <c r="C2726" s="7">
        <v>20.999749092986299</v>
      </c>
      <c r="D2726" s="7">
        <v>39.163382182461802</v>
      </c>
      <c r="E2726" s="19" t="s">
        <v>3327</v>
      </c>
      <c r="F2726" s="46">
        <f>INDEX(Δεδομένα!$P:$P,MATCH('2021'!E2726,Δεδομένα!$O:$O,0))</f>
        <v>94</v>
      </c>
      <c r="G2726" s="49" t="s">
        <v>3328</v>
      </c>
      <c r="H2726" s="51" t="str">
        <f>INDEX(Δεδομένα!B$1:B$51,MATCH('2021'!G2726,Δεδομένα!A$1:A$51,0))</f>
        <v>ΗΠΕΙΡΟΥ</v>
      </c>
      <c r="I2726" s="53">
        <f>INDEX(Δεδομένα!E$1:E$13,MATCH('2021'!H2726,Δεδομένα!D$1:D$13,0))</f>
        <v>5</v>
      </c>
      <c r="J2726" s="4">
        <v>44364</v>
      </c>
      <c r="K2726" s="3" t="s">
        <v>3360</v>
      </c>
      <c r="L2726" s="17" t="str">
        <f t="shared" si="188"/>
        <v>17/06/2021 12:08</v>
      </c>
      <c r="M2726" s="4">
        <v>44364</v>
      </c>
      <c r="N2726" s="3" t="s">
        <v>52</v>
      </c>
      <c r="O2726" s="17" t="str">
        <f t="shared" si="189"/>
        <v>17/06/2021 12:28</v>
      </c>
      <c r="P2726" s="24">
        <f t="shared" si="190"/>
        <v>1.3888888883229811E-2</v>
      </c>
      <c r="Q2726" s="28">
        <v>0</v>
      </c>
      <c r="R2726" s="27">
        <f t="shared" si="191"/>
        <v>19.999999991850927</v>
      </c>
      <c r="S2726" s="3" t="s">
        <v>4</v>
      </c>
      <c r="T2726" s="3" t="s">
        <v>3329</v>
      </c>
      <c r="U2726" s="3" t="s">
        <v>4</v>
      </c>
      <c r="V2726" s="3" t="s">
        <v>3352</v>
      </c>
      <c r="W2726" s="5">
        <v>0</v>
      </c>
      <c r="X2726" s="5">
        <v>0</v>
      </c>
      <c r="Y2726" s="5">
        <v>0</v>
      </c>
      <c r="Z2726" s="5">
        <v>0</v>
      </c>
      <c r="AA2726" s="5">
        <v>0.01</v>
      </c>
      <c r="AB2726" s="5">
        <v>0</v>
      </c>
      <c r="AC2726" s="5">
        <v>0</v>
      </c>
      <c r="AD2726" s="5">
        <v>0</v>
      </c>
      <c r="AE2726" s="2">
        <v>3</v>
      </c>
      <c r="AF2726" s="2">
        <v>0</v>
      </c>
      <c r="AG2726" s="2">
        <v>0</v>
      </c>
      <c r="AH2726" s="2">
        <v>0</v>
      </c>
      <c r="AI2726" s="2">
        <v>0</v>
      </c>
      <c r="AJ2726" s="2">
        <v>1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</row>
    <row r="2727" spans="1:46" x14ac:dyDescent="0.2">
      <c r="A2727" s="2">
        <v>1677836</v>
      </c>
      <c r="B2727" s="2">
        <v>862498</v>
      </c>
      <c r="C2727" s="7">
        <v>20.911443412634899</v>
      </c>
      <c r="D2727" s="7">
        <v>39.020665503269903</v>
      </c>
      <c r="E2727" s="19" t="s">
        <v>3327</v>
      </c>
      <c r="F2727" s="46">
        <f>INDEX(Δεδομένα!$P:$P,MATCH('2021'!E2727,Δεδομένα!$O:$O,0))</f>
        <v>94</v>
      </c>
      <c r="G2727" s="49" t="s">
        <v>3328</v>
      </c>
      <c r="H2727" s="51" t="str">
        <f>INDEX(Δεδομένα!B$1:B$51,MATCH('2021'!G2727,Δεδομένα!A$1:A$51,0))</f>
        <v>ΗΠΕΙΡΟΥ</v>
      </c>
      <c r="I2727" s="53">
        <f>INDEX(Δεδομένα!E$1:E$13,MATCH('2021'!H2727,Δεδομένα!D$1:D$13,0))</f>
        <v>5</v>
      </c>
      <c r="J2727" s="4">
        <v>44364</v>
      </c>
      <c r="K2727" s="3" t="s">
        <v>2279</v>
      </c>
      <c r="L2727" s="17" t="str">
        <f t="shared" si="188"/>
        <v>17/06/2021 13:26</v>
      </c>
      <c r="M2727" s="4">
        <v>44364</v>
      </c>
      <c r="N2727" s="3" t="s">
        <v>612</v>
      </c>
      <c r="O2727" s="17" t="str">
        <f t="shared" si="189"/>
        <v>17/06/2021 13:51</v>
      </c>
      <c r="P2727" s="24">
        <f t="shared" si="190"/>
        <v>1.7361111109494232E-2</v>
      </c>
      <c r="Q2727" s="28">
        <v>0</v>
      </c>
      <c r="R2727" s="27">
        <f t="shared" si="191"/>
        <v>24.999999997671694</v>
      </c>
      <c r="S2727" s="3" t="s">
        <v>4</v>
      </c>
      <c r="T2727" s="3" t="s">
        <v>3329</v>
      </c>
      <c r="U2727" s="3" t="s">
        <v>4</v>
      </c>
      <c r="V2727" s="3" t="s">
        <v>3361</v>
      </c>
      <c r="W2727" s="5">
        <v>0</v>
      </c>
      <c r="X2727" s="5">
        <v>0</v>
      </c>
      <c r="Y2727" s="5">
        <v>0</v>
      </c>
      <c r="Z2727" s="5">
        <v>0</v>
      </c>
      <c r="AA2727" s="5">
        <v>0.03</v>
      </c>
      <c r="AB2727" s="5">
        <v>0</v>
      </c>
      <c r="AC2727" s="5">
        <v>0</v>
      </c>
      <c r="AD2727" s="5">
        <v>0</v>
      </c>
      <c r="AE2727" s="2">
        <v>5</v>
      </c>
      <c r="AF2727" s="2">
        <v>0</v>
      </c>
      <c r="AG2727" s="2">
        <v>0</v>
      </c>
      <c r="AH2727" s="2">
        <v>0</v>
      </c>
      <c r="AI2727" s="2">
        <v>0</v>
      </c>
      <c r="AJ2727" s="2">
        <v>3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</row>
    <row r="2728" spans="1:46" x14ac:dyDescent="0.2">
      <c r="A2728" s="2">
        <v>1677844</v>
      </c>
      <c r="B2728" s="2">
        <v>862861</v>
      </c>
      <c r="C2728" s="7">
        <v>20.983735065865201</v>
      </c>
      <c r="D2728" s="7">
        <v>39.241466510704299</v>
      </c>
      <c r="E2728" s="19" t="s">
        <v>3327</v>
      </c>
      <c r="F2728" s="46">
        <f>INDEX(Δεδομένα!$P:$P,MATCH('2021'!E2728,Δεδομένα!$O:$O,0))</f>
        <v>94</v>
      </c>
      <c r="G2728" s="49" t="s">
        <v>3328</v>
      </c>
      <c r="H2728" s="51" t="str">
        <f>INDEX(Δεδομένα!B$1:B$51,MATCH('2021'!G2728,Δεδομένα!A$1:A$51,0))</f>
        <v>ΗΠΕΙΡΟΥ</v>
      </c>
      <c r="I2728" s="53">
        <f>INDEX(Δεδομένα!E$1:E$13,MATCH('2021'!H2728,Δεδομένα!D$1:D$13,0))</f>
        <v>5</v>
      </c>
      <c r="J2728" s="4">
        <v>44365</v>
      </c>
      <c r="K2728" s="3" t="s">
        <v>566</v>
      </c>
      <c r="L2728" s="17" t="str">
        <f t="shared" ref="L2728:L2786" si="192">_xlfn.CONCAT(TEXT(J2728,"ηη/μμ/εεε")," ",TEXT(K2728,"ωω:λλ"))</f>
        <v>18/06/2021 18:40</v>
      </c>
      <c r="M2728" s="4">
        <v>44365</v>
      </c>
      <c r="N2728" s="3" t="s">
        <v>2295</v>
      </c>
      <c r="O2728" s="17" t="str">
        <f t="shared" ref="O2728:O2786" si="193">_xlfn.CONCAT(TEXT(M2728,"ηη/μμ/εεε")," ",TEXT(N2728,"ωω:λλ"))</f>
        <v>18/06/2021 18:52</v>
      </c>
      <c r="P2728" s="24">
        <f t="shared" ref="P2728:P2786" si="194">O2728-L2728</f>
        <v>8.333333331393078E-3</v>
      </c>
      <c r="Q2728" s="28">
        <v>0</v>
      </c>
      <c r="R2728" s="27">
        <f t="shared" ref="R2728:R2786" si="195">P2728*(24*60)</f>
        <v>11.999999997206032</v>
      </c>
      <c r="S2728" s="3" t="s">
        <v>4</v>
      </c>
      <c r="T2728" s="3" t="s">
        <v>3329</v>
      </c>
      <c r="U2728" s="3" t="s">
        <v>4</v>
      </c>
      <c r="V2728" s="3" t="s">
        <v>3362</v>
      </c>
      <c r="W2728" s="5">
        <v>0</v>
      </c>
      <c r="X2728" s="5">
        <v>0.02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2">
        <v>2</v>
      </c>
      <c r="AF2728" s="2">
        <v>0</v>
      </c>
      <c r="AG2728" s="2">
        <v>0</v>
      </c>
      <c r="AH2728" s="2">
        <v>0</v>
      </c>
      <c r="AI2728" s="2">
        <v>0</v>
      </c>
      <c r="AJ2728" s="2">
        <v>1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</row>
    <row r="2729" spans="1:46" x14ac:dyDescent="0.2">
      <c r="A2729" s="2">
        <v>1677848</v>
      </c>
      <c r="B2729" s="2">
        <v>863921</v>
      </c>
      <c r="D2729" s="2"/>
      <c r="E2729" s="19" t="s">
        <v>3327</v>
      </c>
      <c r="F2729" s="46">
        <f>INDEX(Δεδομένα!$P:$P,MATCH('2021'!E2729,Δεδομένα!$O:$O,0))</f>
        <v>94</v>
      </c>
      <c r="G2729" s="49" t="s">
        <v>3328</v>
      </c>
      <c r="H2729" s="51" t="str">
        <f>INDEX(Δεδομένα!B$1:B$51,MATCH('2021'!G2729,Δεδομένα!A$1:A$51,0))</f>
        <v>ΗΠΕΙΡΟΥ</v>
      </c>
      <c r="I2729" s="53">
        <f>INDEX(Δεδομένα!E$1:E$13,MATCH('2021'!H2729,Δεδομένα!D$1:D$13,0))</f>
        <v>5</v>
      </c>
      <c r="J2729" s="4">
        <v>44367</v>
      </c>
      <c r="K2729" s="3" t="s">
        <v>3363</v>
      </c>
      <c r="L2729" s="17" t="str">
        <f t="shared" si="192"/>
        <v>20/06/2021 04:51</v>
      </c>
      <c r="M2729" s="4">
        <v>44367</v>
      </c>
      <c r="N2729" s="3" t="s">
        <v>3364</v>
      </c>
      <c r="O2729" s="17" t="str">
        <f t="shared" si="193"/>
        <v>20/06/2021 05:02</v>
      </c>
      <c r="P2729" s="24">
        <f t="shared" si="194"/>
        <v>7.6388888919609599E-3</v>
      </c>
      <c r="Q2729" s="28">
        <v>0</v>
      </c>
      <c r="R2729" s="27">
        <f t="shared" si="195"/>
        <v>11.000000004423782</v>
      </c>
      <c r="S2729" s="3" t="s">
        <v>4</v>
      </c>
      <c r="T2729" s="3" t="s">
        <v>3332</v>
      </c>
      <c r="U2729" s="3" t="s">
        <v>4</v>
      </c>
      <c r="V2729" s="3" t="s">
        <v>3333</v>
      </c>
      <c r="W2729" s="5">
        <v>0</v>
      </c>
      <c r="X2729" s="5">
        <v>0</v>
      </c>
      <c r="Y2729" s="5">
        <v>0</v>
      </c>
      <c r="Z2729" s="5">
        <v>0</v>
      </c>
      <c r="AA2729" s="5">
        <v>0.02</v>
      </c>
      <c r="AB2729" s="5">
        <v>0.01</v>
      </c>
      <c r="AC2729" s="5">
        <v>0</v>
      </c>
      <c r="AD2729" s="5">
        <v>0</v>
      </c>
      <c r="AE2729" s="2">
        <v>2</v>
      </c>
      <c r="AF2729" s="2">
        <v>0</v>
      </c>
      <c r="AG2729" s="2">
        <v>0</v>
      </c>
      <c r="AH2729" s="2">
        <v>0</v>
      </c>
      <c r="AI2729" s="2">
        <v>0</v>
      </c>
      <c r="AJ2729" s="2">
        <v>1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</row>
    <row r="2730" spans="1:46" x14ac:dyDescent="0.2">
      <c r="A2730" s="2">
        <v>1677862</v>
      </c>
      <c r="B2730" s="2">
        <v>865880</v>
      </c>
      <c r="C2730" s="7">
        <v>21.000774055825602</v>
      </c>
      <c r="D2730" s="7">
        <v>39.164377635102099</v>
      </c>
      <c r="E2730" s="19" t="s">
        <v>3327</v>
      </c>
      <c r="F2730" s="46">
        <f>INDEX(Δεδομένα!$P:$P,MATCH('2021'!E2730,Δεδομένα!$O:$O,0))</f>
        <v>94</v>
      </c>
      <c r="G2730" s="49" t="s">
        <v>3328</v>
      </c>
      <c r="H2730" s="51" t="str">
        <f>INDEX(Δεδομένα!B$1:B$51,MATCH('2021'!G2730,Δεδομένα!A$1:A$51,0))</f>
        <v>ΗΠΕΙΡΟΥ</v>
      </c>
      <c r="I2730" s="53">
        <f>INDEX(Δεδομένα!E$1:E$13,MATCH('2021'!H2730,Δεδομένα!D$1:D$13,0))</f>
        <v>5</v>
      </c>
      <c r="J2730" s="4">
        <v>44375</v>
      </c>
      <c r="K2730" s="3" t="s">
        <v>522</v>
      </c>
      <c r="L2730" s="17" t="str">
        <f t="shared" si="192"/>
        <v>28/06/2021 15:15</v>
      </c>
      <c r="M2730" s="4">
        <v>44375</v>
      </c>
      <c r="N2730" s="3" t="s">
        <v>82</v>
      </c>
      <c r="O2730" s="17" t="str">
        <f t="shared" si="193"/>
        <v>28/06/2021 15:23</v>
      </c>
      <c r="P2730" s="24">
        <f t="shared" si="194"/>
        <v>5.5555555591126904E-3</v>
      </c>
      <c r="Q2730" s="28">
        <v>0</v>
      </c>
      <c r="R2730" s="27">
        <f t="shared" si="195"/>
        <v>8.0000000051222742</v>
      </c>
      <c r="S2730" s="3" t="s">
        <v>4</v>
      </c>
      <c r="T2730" s="3" t="s">
        <v>3329</v>
      </c>
      <c r="U2730" s="3" t="s">
        <v>4</v>
      </c>
      <c r="V2730" s="3" t="s">
        <v>3365</v>
      </c>
      <c r="W2730" s="5">
        <v>0</v>
      </c>
      <c r="X2730" s="5">
        <v>0</v>
      </c>
      <c r="Y2730" s="5">
        <v>0</v>
      </c>
      <c r="Z2730" s="5">
        <v>0.5</v>
      </c>
      <c r="AA2730" s="5">
        <v>0</v>
      </c>
      <c r="AB2730" s="5">
        <v>0</v>
      </c>
      <c r="AC2730" s="5">
        <v>0</v>
      </c>
      <c r="AD2730" s="5">
        <v>0</v>
      </c>
      <c r="AE2730" s="2">
        <v>6</v>
      </c>
      <c r="AF2730" s="2">
        <v>0</v>
      </c>
      <c r="AG2730" s="2">
        <v>0</v>
      </c>
      <c r="AH2730" s="2">
        <v>0</v>
      </c>
      <c r="AI2730" s="2">
        <v>0</v>
      </c>
      <c r="AJ2730" s="2">
        <v>3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</row>
    <row r="2731" spans="1:46" x14ac:dyDescent="0.2">
      <c r="A2731" s="2">
        <v>1677900</v>
      </c>
      <c r="B2731" s="2">
        <v>867124</v>
      </c>
      <c r="C2731" s="7">
        <v>21.014347076416001</v>
      </c>
      <c r="D2731" s="7">
        <v>39.089893341064503</v>
      </c>
      <c r="E2731" s="19" t="s">
        <v>3327</v>
      </c>
      <c r="F2731" s="46">
        <f>INDEX(Δεδομένα!$P:$P,MATCH('2021'!E2731,Δεδομένα!$O:$O,0))</f>
        <v>94</v>
      </c>
      <c r="G2731" s="49" t="s">
        <v>3328</v>
      </c>
      <c r="H2731" s="51" t="str">
        <f>INDEX(Δεδομένα!B$1:B$51,MATCH('2021'!G2731,Δεδομένα!A$1:A$51,0))</f>
        <v>ΗΠΕΙΡΟΥ</v>
      </c>
      <c r="I2731" s="53">
        <f>INDEX(Δεδομένα!E$1:E$13,MATCH('2021'!H2731,Δεδομένα!D$1:D$13,0))</f>
        <v>5</v>
      </c>
      <c r="J2731" s="4">
        <v>44379</v>
      </c>
      <c r="K2731" s="3" t="s">
        <v>553</v>
      </c>
      <c r="L2731" s="17" t="str">
        <f t="shared" si="192"/>
        <v>02/07/2021 05:00</v>
      </c>
      <c r="M2731" s="4">
        <v>44379</v>
      </c>
      <c r="N2731" s="3" t="s">
        <v>3366</v>
      </c>
      <c r="O2731" s="17" t="str">
        <f t="shared" si="193"/>
        <v>02/07/2021 05:29</v>
      </c>
      <c r="P2731" s="24">
        <f t="shared" si="194"/>
        <v>2.0138888889050577E-2</v>
      </c>
      <c r="Q2731" s="28">
        <v>0</v>
      </c>
      <c r="R2731" s="27">
        <f t="shared" si="195"/>
        <v>29.000000000232831</v>
      </c>
      <c r="S2731" s="3" t="s">
        <v>4</v>
      </c>
      <c r="T2731" s="3" t="s">
        <v>3332</v>
      </c>
      <c r="U2731" s="3" t="s">
        <v>4</v>
      </c>
      <c r="V2731" s="3" t="s">
        <v>3333</v>
      </c>
      <c r="W2731" s="5">
        <v>0</v>
      </c>
      <c r="X2731" s="5">
        <v>0</v>
      </c>
      <c r="Y2731" s="5">
        <v>0</v>
      </c>
      <c r="Z2731" s="5">
        <v>0</v>
      </c>
      <c r="AA2731" s="5">
        <v>0.12</v>
      </c>
      <c r="AB2731" s="5">
        <v>0</v>
      </c>
      <c r="AC2731" s="5">
        <v>0</v>
      </c>
      <c r="AD2731" s="5">
        <v>0</v>
      </c>
      <c r="AE2731" s="2">
        <v>2</v>
      </c>
      <c r="AF2731" s="2">
        <v>0</v>
      </c>
      <c r="AG2731" s="2">
        <v>0</v>
      </c>
      <c r="AH2731" s="2">
        <v>0</v>
      </c>
      <c r="AI2731" s="2">
        <v>0</v>
      </c>
      <c r="AJ2731" s="2">
        <v>1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</row>
    <row r="2732" spans="1:46" x14ac:dyDescent="0.2">
      <c r="A2732" s="2">
        <v>1694213</v>
      </c>
      <c r="B2732" s="2">
        <v>868732</v>
      </c>
      <c r="C2732" s="7">
        <v>20.970635376498599</v>
      </c>
      <c r="D2732" s="7">
        <v>39.1754485126269</v>
      </c>
      <c r="E2732" s="19" t="s">
        <v>3327</v>
      </c>
      <c r="F2732" s="46">
        <f>INDEX(Δεδομένα!$P:$P,MATCH('2021'!E2732,Δεδομένα!$O:$O,0))</f>
        <v>94</v>
      </c>
      <c r="G2732" s="49" t="s">
        <v>3328</v>
      </c>
      <c r="H2732" s="51" t="str">
        <f>INDEX(Δεδομένα!B$1:B$51,MATCH('2021'!G2732,Δεδομένα!A$1:A$51,0))</f>
        <v>ΗΠΕΙΡΟΥ</v>
      </c>
      <c r="I2732" s="53">
        <f>INDEX(Δεδομένα!E$1:E$13,MATCH('2021'!H2732,Δεδομένα!D$1:D$13,0))</f>
        <v>5</v>
      </c>
      <c r="J2732" s="4">
        <v>44384</v>
      </c>
      <c r="K2732" s="3" t="s">
        <v>3367</v>
      </c>
      <c r="L2732" s="17" t="str">
        <f t="shared" si="192"/>
        <v>07/07/2021 00:50</v>
      </c>
      <c r="M2732" s="4">
        <v>44384</v>
      </c>
      <c r="N2732" s="3" t="s">
        <v>1332</v>
      </c>
      <c r="O2732" s="17" t="str">
        <f t="shared" si="193"/>
        <v>07/07/2021 01:20</v>
      </c>
      <c r="P2732" s="24">
        <f t="shared" si="194"/>
        <v>2.0833333335758653E-2</v>
      </c>
      <c r="Q2732" s="28">
        <v>0</v>
      </c>
      <c r="R2732" s="27">
        <f t="shared" si="195"/>
        <v>30.00000000349246</v>
      </c>
      <c r="S2732" s="3" t="s">
        <v>4</v>
      </c>
      <c r="T2732" s="3" t="s">
        <v>3329</v>
      </c>
      <c r="U2732" s="3" t="s">
        <v>4</v>
      </c>
      <c r="V2732" s="3" t="s">
        <v>3348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0.2</v>
      </c>
      <c r="AC2732" s="5">
        <v>0</v>
      </c>
      <c r="AD2732" s="5">
        <v>0</v>
      </c>
      <c r="AE2732" s="2">
        <v>2</v>
      </c>
      <c r="AF2732" s="2">
        <v>0</v>
      </c>
      <c r="AG2732" s="2">
        <v>0</v>
      </c>
      <c r="AH2732" s="2">
        <v>0</v>
      </c>
      <c r="AI2732" s="2">
        <v>0</v>
      </c>
      <c r="AJ2732" s="2">
        <v>1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</row>
    <row r="2733" spans="1:46" x14ac:dyDescent="0.2">
      <c r="A2733" s="2">
        <v>1694224</v>
      </c>
      <c r="B2733" s="2">
        <v>870149</v>
      </c>
      <c r="C2733" s="7">
        <v>20.879501550727099</v>
      </c>
      <c r="D2733" s="7">
        <v>39.078622843106302</v>
      </c>
      <c r="E2733" s="19" t="s">
        <v>3327</v>
      </c>
      <c r="F2733" s="46">
        <f>INDEX(Δεδομένα!$P:$P,MATCH('2021'!E2733,Δεδομένα!$O:$O,0))</f>
        <v>94</v>
      </c>
      <c r="G2733" s="49" t="s">
        <v>3328</v>
      </c>
      <c r="H2733" s="51" t="str">
        <f>INDEX(Δεδομένα!B$1:B$51,MATCH('2021'!G2733,Δεδομένα!A$1:A$51,0))</f>
        <v>ΗΠΕΙΡΟΥ</v>
      </c>
      <c r="I2733" s="53">
        <f>INDEX(Δεδομένα!E$1:E$13,MATCH('2021'!H2733,Δεδομένα!D$1:D$13,0))</f>
        <v>5</v>
      </c>
      <c r="J2733" s="4">
        <v>44388</v>
      </c>
      <c r="K2733" s="3" t="s">
        <v>545</v>
      </c>
      <c r="L2733" s="17" t="str">
        <f t="shared" si="192"/>
        <v>11/07/2021 16:10</v>
      </c>
      <c r="M2733" s="4">
        <v>44388</v>
      </c>
      <c r="N2733" s="3" t="s">
        <v>545</v>
      </c>
      <c r="O2733" s="17" t="str">
        <f t="shared" si="193"/>
        <v>11/07/2021 16:10</v>
      </c>
      <c r="P2733" s="24">
        <f t="shared" si="194"/>
        <v>0</v>
      </c>
      <c r="Q2733" s="28">
        <v>0</v>
      </c>
      <c r="R2733" s="27">
        <f t="shared" si="195"/>
        <v>0</v>
      </c>
      <c r="S2733" s="3" t="s">
        <v>4</v>
      </c>
      <c r="T2733" s="3" t="s">
        <v>3329</v>
      </c>
      <c r="U2733" s="3" t="s">
        <v>4</v>
      </c>
      <c r="V2733" s="3" t="s">
        <v>3340</v>
      </c>
      <c r="W2733" s="5">
        <v>0</v>
      </c>
      <c r="X2733" s="5">
        <v>0</v>
      </c>
      <c r="Y2733" s="5">
        <v>0</v>
      </c>
      <c r="Z2733" s="5">
        <v>0</v>
      </c>
      <c r="AA2733" s="5">
        <v>1</v>
      </c>
      <c r="AB2733" s="5">
        <v>0</v>
      </c>
      <c r="AC2733" s="5">
        <v>0</v>
      </c>
      <c r="AD2733" s="5">
        <v>0</v>
      </c>
      <c r="AE2733" s="2">
        <v>6</v>
      </c>
      <c r="AF2733" s="2">
        <v>0</v>
      </c>
      <c r="AG2733" s="2">
        <v>0</v>
      </c>
      <c r="AH2733" s="2">
        <v>0</v>
      </c>
      <c r="AI2733" s="2">
        <v>0</v>
      </c>
      <c r="AJ2733" s="2">
        <v>3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</row>
    <row r="2734" spans="1:46" x14ac:dyDescent="0.2">
      <c r="A2734" s="2">
        <v>1694507</v>
      </c>
      <c r="B2734" s="2">
        <v>874572</v>
      </c>
      <c r="C2734" s="7">
        <v>20.991532910812399</v>
      </c>
      <c r="D2734" s="7">
        <v>39.081873565920503</v>
      </c>
      <c r="E2734" s="19" t="s">
        <v>3327</v>
      </c>
      <c r="F2734" s="46">
        <f>INDEX(Δεδομένα!$P:$P,MATCH('2021'!E2734,Δεδομένα!$O:$O,0))</f>
        <v>94</v>
      </c>
      <c r="G2734" s="49" t="s">
        <v>3328</v>
      </c>
      <c r="H2734" s="51" t="str">
        <f>INDEX(Δεδομένα!B$1:B$51,MATCH('2021'!G2734,Δεδομένα!A$1:A$51,0))</f>
        <v>ΗΠΕΙΡΟΥ</v>
      </c>
      <c r="I2734" s="53">
        <f>INDEX(Δεδομένα!E$1:E$13,MATCH('2021'!H2734,Δεδομένα!D$1:D$13,0))</f>
        <v>5</v>
      </c>
      <c r="J2734" s="4">
        <v>44403</v>
      </c>
      <c r="K2734" s="3" t="s">
        <v>3369</v>
      </c>
      <c r="L2734" s="17" t="str">
        <f t="shared" si="192"/>
        <v>26/07/2021 08:27</v>
      </c>
      <c r="M2734" s="4">
        <v>44403</v>
      </c>
      <c r="N2734" s="3" t="s">
        <v>1484</v>
      </c>
      <c r="O2734" s="17" t="str">
        <f t="shared" si="193"/>
        <v>26/07/2021 10:15</v>
      </c>
      <c r="P2734" s="24">
        <f t="shared" si="194"/>
        <v>7.5000000004365575E-2</v>
      </c>
      <c r="Q2734" s="28">
        <v>0</v>
      </c>
      <c r="R2734" s="27">
        <f t="shared" si="195"/>
        <v>108.00000000628643</v>
      </c>
      <c r="S2734" s="3" t="s">
        <v>4</v>
      </c>
      <c r="T2734" s="3" t="s">
        <v>3332</v>
      </c>
      <c r="U2734" s="3" t="s">
        <v>4</v>
      </c>
      <c r="V2734" s="3" t="s">
        <v>3333</v>
      </c>
      <c r="W2734" s="5">
        <v>0</v>
      </c>
      <c r="X2734" s="5">
        <v>0</v>
      </c>
      <c r="Y2734" s="5">
        <v>0</v>
      </c>
      <c r="Z2734" s="5">
        <v>0.5</v>
      </c>
      <c r="AA2734" s="5">
        <v>0</v>
      </c>
      <c r="AB2734" s="5">
        <v>0.5</v>
      </c>
      <c r="AC2734" s="5">
        <v>0</v>
      </c>
      <c r="AD2734" s="5">
        <v>0</v>
      </c>
      <c r="AE2734" s="2">
        <v>5</v>
      </c>
      <c r="AF2734" s="2">
        <v>0</v>
      </c>
      <c r="AG2734" s="2">
        <v>0</v>
      </c>
      <c r="AH2734" s="2">
        <v>0</v>
      </c>
      <c r="AI2734" s="2">
        <v>0</v>
      </c>
      <c r="AJ2734" s="2">
        <v>2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</row>
    <row r="2735" spans="1:46" x14ac:dyDescent="0.2">
      <c r="A2735" s="2">
        <v>1694493</v>
      </c>
      <c r="B2735" s="2">
        <v>874970</v>
      </c>
      <c r="C2735" s="7">
        <v>20.968009340300799</v>
      </c>
      <c r="D2735" s="7">
        <v>39.079085813508897</v>
      </c>
      <c r="E2735" s="19" t="s">
        <v>3327</v>
      </c>
      <c r="F2735" s="46">
        <f>INDEX(Δεδομένα!$P:$P,MATCH('2021'!E2735,Δεδομένα!$O:$O,0))</f>
        <v>94</v>
      </c>
      <c r="G2735" s="49" t="s">
        <v>3328</v>
      </c>
      <c r="H2735" s="51" t="str">
        <f>INDEX(Δεδομένα!B$1:B$51,MATCH('2021'!G2735,Δεδομένα!A$1:A$51,0))</f>
        <v>ΗΠΕΙΡΟΥ</v>
      </c>
      <c r="I2735" s="53">
        <f>INDEX(Δεδομένα!E$1:E$13,MATCH('2021'!H2735,Δεδομένα!D$1:D$13,0))</f>
        <v>5</v>
      </c>
      <c r="J2735" s="4">
        <v>44404</v>
      </c>
      <c r="K2735" s="3" t="s">
        <v>2062</v>
      </c>
      <c r="L2735" s="17" t="str">
        <f t="shared" si="192"/>
        <v>27/07/2021 15:13</v>
      </c>
      <c r="M2735" s="4">
        <v>44405</v>
      </c>
      <c r="N2735" s="3" t="s">
        <v>504</v>
      </c>
      <c r="O2735" s="17" t="str">
        <f t="shared" si="193"/>
        <v>28/07/2021 08:40</v>
      </c>
      <c r="P2735" s="24">
        <f t="shared" si="194"/>
        <v>0.72708333333139308</v>
      </c>
      <c r="Q2735" s="28">
        <v>0</v>
      </c>
      <c r="R2735" s="27">
        <f t="shared" si="195"/>
        <v>1046.999999997206</v>
      </c>
      <c r="S2735" s="3" t="s">
        <v>4</v>
      </c>
      <c r="T2735" s="3" t="s">
        <v>3329</v>
      </c>
      <c r="U2735" s="3" t="s">
        <v>4</v>
      </c>
      <c r="V2735" s="3" t="s">
        <v>3370</v>
      </c>
      <c r="W2735" s="5">
        <v>1</v>
      </c>
      <c r="X2735" s="5">
        <v>0</v>
      </c>
      <c r="Y2735" s="5">
        <v>0</v>
      </c>
      <c r="Z2735" s="5">
        <v>0</v>
      </c>
      <c r="AA2735" s="5">
        <v>10</v>
      </c>
      <c r="AB2735" s="5">
        <v>0</v>
      </c>
      <c r="AC2735" s="5">
        <v>0</v>
      </c>
      <c r="AD2735" s="5">
        <v>0</v>
      </c>
      <c r="AE2735" s="2">
        <v>12</v>
      </c>
      <c r="AF2735" s="2">
        <v>5</v>
      </c>
      <c r="AG2735" s="2">
        <v>0</v>
      </c>
      <c r="AH2735" s="2">
        <v>0</v>
      </c>
      <c r="AI2735" s="2">
        <v>0</v>
      </c>
      <c r="AJ2735" s="2">
        <v>5</v>
      </c>
      <c r="AK2735" s="2">
        <v>0</v>
      </c>
      <c r="AL2735" s="2">
        <v>1</v>
      </c>
      <c r="AM2735" s="2">
        <v>2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</row>
    <row r="2736" spans="1:46" x14ac:dyDescent="0.2">
      <c r="A2736" s="2">
        <v>1694501</v>
      </c>
      <c r="B2736" s="2">
        <v>875010</v>
      </c>
      <c r="C2736" s="7">
        <v>21.0113801116362</v>
      </c>
      <c r="D2736" s="7">
        <v>39.101371753783503</v>
      </c>
      <c r="E2736" s="19" t="s">
        <v>3327</v>
      </c>
      <c r="F2736" s="46">
        <f>INDEX(Δεδομένα!$P:$P,MATCH('2021'!E2736,Δεδομένα!$O:$O,0))</f>
        <v>94</v>
      </c>
      <c r="G2736" s="49" t="s">
        <v>3328</v>
      </c>
      <c r="H2736" s="51" t="str">
        <f>INDEX(Δεδομένα!B$1:B$51,MATCH('2021'!G2736,Δεδομένα!A$1:A$51,0))</f>
        <v>ΗΠΕΙΡΟΥ</v>
      </c>
      <c r="I2736" s="53">
        <f>INDEX(Δεδομένα!E$1:E$13,MATCH('2021'!H2736,Δεδομένα!D$1:D$13,0))</f>
        <v>5</v>
      </c>
      <c r="J2736" s="4">
        <v>44404</v>
      </c>
      <c r="K2736" s="3" t="s">
        <v>267</v>
      </c>
      <c r="L2736" s="17" t="str">
        <f t="shared" si="192"/>
        <v>27/07/2021 17:30</v>
      </c>
      <c r="M2736" s="4">
        <v>44404</v>
      </c>
      <c r="N2736" s="3" t="s">
        <v>1800</v>
      </c>
      <c r="O2736" s="17" t="str">
        <f t="shared" si="193"/>
        <v>27/07/2021 19:58</v>
      </c>
      <c r="P2736" s="24">
        <f t="shared" si="194"/>
        <v>0.10277777777810115</v>
      </c>
      <c r="Q2736" s="28">
        <v>0</v>
      </c>
      <c r="R2736" s="27">
        <f t="shared" si="195"/>
        <v>148.00000000046566</v>
      </c>
      <c r="S2736" s="3" t="s">
        <v>4</v>
      </c>
      <c r="T2736" s="3" t="s">
        <v>3332</v>
      </c>
      <c r="U2736" s="3" t="s">
        <v>4</v>
      </c>
      <c r="V2736" s="3" t="s">
        <v>3354</v>
      </c>
      <c r="W2736" s="5">
        <v>0</v>
      </c>
      <c r="X2736" s="5">
        <v>0</v>
      </c>
      <c r="Y2736" s="5">
        <v>0</v>
      </c>
      <c r="Z2736" s="5">
        <v>0.5</v>
      </c>
      <c r="AA2736" s="5">
        <v>1</v>
      </c>
      <c r="AB2736" s="5">
        <v>0.5</v>
      </c>
      <c r="AC2736" s="5">
        <v>0</v>
      </c>
      <c r="AD2736" s="5">
        <v>0</v>
      </c>
      <c r="AE2736" s="2">
        <v>7</v>
      </c>
      <c r="AF2736" s="2">
        <v>0</v>
      </c>
      <c r="AG2736" s="2">
        <v>0</v>
      </c>
      <c r="AH2736" s="2">
        <v>0</v>
      </c>
      <c r="AI2736" s="2">
        <v>1</v>
      </c>
      <c r="AJ2736" s="2">
        <v>3</v>
      </c>
      <c r="AK2736" s="2">
        <v>0</v>
      </c>
      <c r="AL2736" s="2">
        <v>0</v>
      </c>
      <c r="AM2736" s="2">
        <v>2</v>
      </c>
      <c r="AN2736" s="2">
        <v>0</v>
      </c>
      <c r="AO2736" s="2">
        <v>0</v>
      </c>
      <c r="AP2736" s="2">
        <v>0</v>
      </c>
      <c r="AQ2736" s="2">
        <v>2</v>
      </c>
      <c r="AR2736" s="2">
        <v>0</v>
      </c>
      <c r="AS2736" s="2">
        <v>0</v>
      </c>
      <c r="AT2736" s="2">
        <v>0</v>
      </c>
    </row>
    <row r="2737" spans="1:46" x14ac:dyDescent="0.2">
      <c r="A2737" s="2">
        <v>1694505</v>
      </c>
      <c r="B2737" s="2">
        <v>875034</v>
      </c>
      <c r="C2737" s="7">
        <v>20.8894188695051</v>
      </c>
      <c r="D2737" s="7">
        <v>39.034098166031796</v>
      </c>
      <c r="E2737" s="19" t="s">
        <v>3327</v>
      </c>
      <c r="F2737" s="46">
        <f>INDEX(Δεδομένα!$P:$P,MATCH('2021'!E2737,Δεδομένα!$O:$O,0))</f>
        <v>94</v>
      </c>
      <c r="G2737" s="49" t="s">
        <v>3328</v>
      </c>
      <c r="H2737" s="51" t="str">
        <f>INDEX(Δεδομένα!B$1:B$51,MATCH('2021'!G2737,Δεδομένα!A$1:A$51,0))</f>
        <v>ΗΠΕΙΡΟΥ</v>
      </c>
      <c r="I2737" s="53">
        <f>INDEX(Δεδομένα!E$1:E$13,MATCH('2021'!H2737,Δεδομένα!D$1:D$13,0))</f>
        <v>5</v>
      </c>
      <c r="J2737" s="4">
        <v>44404</v>
      </c>
      <c r="K2737" s="3" t="s">
        <v>17</v>
      </c>
      <c r="L2737" s="17" t="str">
        <f t="shared" si="192"/>
        <v>27/07/2021 18:00</v>
      </c>
      <c r="M2737" s="4">
        <v>44404</v>
      </c>
      <c r="N2737" s="3" t="s">
        <v>150</v>
      </c>
      <c r="O2737" s="17" t="str">
        <f t="shared" si="193"/>
        <v>27/07/2021 19:00</v>
      </c>
      <c r="P2737" s="24">
        <f t="shared" si="194"/>
        <v>4.1666666664241347E-2</v>
      </c>
      <c r="Q2737" s="28">
        <v>0</v>
      </c>
      <c r="R2737" s="27">
        <f t="shared" si="195"/>
        <v>59.99999999650754</v>
      </c>
      <c r="S2737" s="3" t="s">
        <v>4</v>
      </c>
      <c r="T2737" s="3" t="s">
        <v>3329</v>
      </c>
      <c r="U2737" s="3" t="s">
        <v>4</v>
      </c>
      <c r="V2737" s="3" t="s">
        <v>3334</v>
      </c>
      <c r="W2737" s="5">
        <v>0</v>
      </c>
      <c r="X2737" s="5">
        <v>0</v>
      </c>
      <c r="Y2737" s="5">
        <v>0</v>
      </c>
      <c r="Z2737" s="5">
        <v>1</v>
      </c>
      <c r="AA2737" s="5">
        <v>0</v>
      </c>
      <c r="AB2737" s="5">
        <v>0</v>
      </c>
      <c r="AC2737" s="5">
        <v>0</v>
      </c>
      <c r="AD2737" s="5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1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</row>
    <row r="2738" spans="1:46" x14ac:dyDescent="0.2">
      <c r="A2738" s="2">
        <v>1694485</v>
      </c>
      <c r="B2738" s="2">
        <v>875356</v>
      </c>
      <c r="C2738" s="7">
        <v>21.0200516590312</v>
      </c>
      <c r="D2738" s="7">
        <v>39.111743615770401</v>
      </c>
      <c r="E2738" s="19" t="s">
        <v>3327</v>
      </c>
      <c r="F2738" s="46">
        <f>INDEX(Δεδομένα!$P:$P,MATCH('2021'!E2738,Δεδομένα!$O:$O,0))</f>
        <v>94</v>
      </c>
      <c r="G2738" s="49" t="s">
        <v>3328</v>
      </c>
      <c r="H2738" s="51" t="str">
        <f>INDEX(Δεδομένα!B$1:B$51,MATCH('2021'!G2738,Δεδομένα!A$1:A$51,0))</f>
        <v>ΗΠΕΙΡΟΥ</v>
      </c>
      <c r="I2738" s="53">
        <f>INDEX(Δεδομένα!E$1:E$13,MATCH('2021'!H2738,Δεδομένα!D$1:D$13,0))</f>
        <v>5</v>
      </c>
      <c r="J2738" s="4">
        <v>44405</v>
      </c>
      <c r="K2738" s="3" t="s">
        <v>1233</v>
      </c>
      <c r="L2738" s="17" t="str">
        <f t="shared" si="192"/>
        <v>28/07/2021 16:45</v>
      </c>
      <c r="M2738" s="4">
        <v>44405</v>
      </c>
      <c r="N2738" s="3" t="s">
        <v>1233</v>
      </c>
      <c r="O2738" s="17" t="str">
        <f t="shared" si="193"/>
        <v>28/07/2021 16:45</v>
      </c>
      <c r="P2738" s="24">
        <f t="shared" si="194"/>
        <v>0</v>
      </c>
      <c r="Q2738" s="28">
        <v>0</v>
      </c>
      <c r="R2738" s="27">
        <f t="shared" si="195"/>
        <v>0</v>
      </c>
      <c r="S2738" s="3" t="s">
        <v>4</v>
      </c>
      <c r="T2738" s="3" t="s">
        <v>3329</v>
      </c>
      <c r="U2738" s="3" t="s">
        <v>4</v>
      </c>
      <c r="V2738" s="3" t="s">
        <v>3355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10</v>
      </c>
      <c r="AD2738" s="5">
        <v>0</v>
      </c>
      <c r="AE2738" s="2">
        <v>2</v>
      </c>
      <c r="AF2738" s="2">
        <v>0</v>
      </c>
      <c r="AG2738" s="2">
        <v>0</v>
      </c>
      <c r="AH2738" s="2">
        <v>0</v>
      </c>
      <c r="AI2738" s="2">
        <v>0</v>
      </c>
      <c r="AJ2738" s="2">
        <v>1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</row>
    <row r="2739" spans="1:46" x14ac:dyDescent="0.2">
      <c r="A2739" s="2">
        <v>1695218</v>
      </c>
      <c r="B2739" s="2">
        <v>876651</v>
      </c>
      <c r="C2739" s="7">
        <v>20.968664845419202</v>
      </c>
      <c r="D2739" s="7">
        <v>39.077847840717801</v>
      </c>
      <c r="E2739" s="19" t="s">
        <v>3327</v>
      </c>
      <c r="F2739" s="46">
        <f>INDEX(Δεδομένα!$P:$P,MATCH('2021'!E2739,Δεδομένα!$O:$O,0))</f>
        <v>94</v>
      </c>
      <c r="G2739" s="49" t="s">
        <v>3328</v>
      </c>
      <c r="H2739" s="51" t="str">
        <f>INDEX(Δεδομένα!B$1:B$51,MATCH('2021'!G2739,Δεδομένα!A$1:A$51,0))</f>
        <v>ΗΠΕΙΡΟΥ</v>
      </c>
      <c r="I2739" s="53">
        <f>INDEX(Δεδομένα!E$1:E$13,MATCH('2021'!H2739,Δεδομένα!D$1:D$13,0))</f>
        <v>5</v>
      </c>
      <c r="J2739" s="4">
        <v>44409</v>
      </c>
      <c r="K2739" s="3" t="s">
        <v>846</v>
      </c>
      <c r="L2739" s="17" t="str">
        <f t="shared" si="192"/>
        <v>01/08/2021 11:35</v>
      </c>
      <c r="M2739" s="4">
        <v>44409</v>
      </c>
      <c r="N2739" s="3" t="s">
        <v>846</v>
      </c>
      <c r="O2739" s="17" t="str">
        <f t="shared" si="193"/>
        <v>01/08/2021 11:35</v>
      </c>
      <c r="P2739" s="24">
        <f t="shared" si="194"/>
        <v>0</v>
      </c>
      <c r="Q2739" s="28">
        <v>0</v>
      </c>
      <c r="R2739" s="27">
        <f t="shared" si="195"/>
        <v>0</v>
      </c>
      <c r="S2739" s="3" t="s">
        <v>4</v>
      </c>
      <c r="T2739" s="3" t="s">
        <v>3329</v>
      </c>
      <c r="U2739" s="3" t="s">
        <v>4</v>
      </c>
      <c r="V2739" s="3" t="s">
        <v>3370</v>
      </c>
      <c r="W2739" s="5">
        <v>0</v>
      </c>
      <c r="X2739" s="5">
        <v>0</v>
      </c>
      <c r="Y2739" s="5">
        <v>0</v>
      </c>
      <c r="Z2739" s="5">
        <v>0</v>
      </c>
      <c r="AA2739" s="5">
        <v>0.01</v>
      </c>
      <c r="AB2739" s="5">
        <v>0</v>
      </c>
      <c r="AC2739" s="5">
        <v>0</v>
      </c>
      <c r="AD2739" s="5">
        <v>0</v>
      </c>
      <c r="AE2739" s="2">
        <v>5</v>
      </c>
      <c r="AF2739" s="2">
        <v>0</v>
      </c>
      <c r="AG2739" s="2">
        <v>0</v>
      </c>
      <c r="AH2739" s="2">
        <v>0</v>
      </c>
      <c r="AI2739" s="2">
        <v>1</v>
      </c>
      <c r="AJ2739" s="2">
        <v>2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</row>
    <row r="2740" spans="1:46" x14ac:dyDescent="0.2">
      <c r="A2740" s="2">
        <v>1695214</v>
      </c>
      <c r="B2740" s="2">
        <v>876823</v>
      </c>
      <c r="C2740" s="7">
        <v>20.970352858455399</v>
      </c>
      <c r="D2740" s="7">
        <v>39.078422812800497</v>
      </c>
      <c r="E2740" s="19" t="s">
        <v>3327</v>
      </c>
      <c r="F2740" s="46">
        <f>INDEX(Δεδομένα!$P:$P,MATCH('2021'!E2740,Δεδομένα!$O:$O,0))</f>
        <v>94</v>
      </c>
      <c r="G2740" s="49" t="s">
        <v>3328</v>
      </c>
      <c r="H2740" s="51" t="str">
        <f>INDEX(Δεδομένα!B$1:B$51,MATCH('2021'!G2740,Δεδομένα!A$1:A$51,0))</f>
        <v>ΗΠΕΙΡΟΥ</v>
      </c>
      <c r="I2740" s="53">
        <f>INDEX(Δεδομένα!E$1:E$13,MATCH('2021'!H2740,Δεδομένα!D$1:D$13,0))</f>
        <v>5</v>
      </c>
      <c r="J2740" s="4">
        <v>44409</v>
      </c>
      <c r="K2740" s="3" t="s">
        <v>694</v>
      </c>
      <c r="L2740" s="17" t="str">
        <f t="shared" si="192"/>
        <v>01/08/2021 20:20</v>
      </c>
      <c r="M2740" s="4">
        <v>44409</v>
      </c>
      <c r="N2740" s="3" t="s">
        <v>694</v>
      </c>
      <c r="O2740" s="17" t="str">
        <f t="shared" si="193"/>
        <v>01/08/2021 20:20</v>
      </c>
      <c r="P2740" s="24">
        <f t="shared" si="194"/>
        <v>0</v>
      </c>
      <c r="Q2740" s="28">
        <v>0</v>
      </c>
      <c r="R2740" s="27">
        <f t="shared" si="195"/>
        <v>0</v>
      </c>
      <c r="S2740" s="3" t="s">
        <v>4</v>
      </c>
      <c r="T2740" s="3" t="s">
        <v>3332</v>
      </c>
      <c r="U2740" s="3" t="s">
        <v>4</v>
      </c>
      <c r="V2740" s="3" t="s">
        <v>3371</v>
      </c>
      <c r="W2740" s="5">
        <v>0</v>
      </c>
      <c r="X2740" s="5">
        <v>0</v>
      </c>
      <c r="Y2740" s="5">
        <v>0</v>
      </c>
      <c r="Z2740" s="5">
        <v>0</v>
      </c>
      <c r="AA2740" s="5">
        <v>0.02</v>
      </c>
      <c r="AB2740" s="5">
        <v>0</v>
      </c>
      <c r="AC2740" s="5">
        <v>0</v>
      </c>
      <c r="AD2740" s="5">
        <v>0</v>
      </c>
      <c r="AE2740" s="2">
        <v>2</v>
      </c>
      <c r="AF2740" s="2">
        <v>0</v>
      </c>
      <c r="AG2740" s="2">
        <v>0</v>
      </c>
      <c r="AH2740" s="2">
        <v>0</v>
      </c>
      <c r="AI2740" s="2">
        <v>0</v>
      </c>
      <c r="AJ2740" s="2">
        <v>1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</row>
    <row r="2741" spans="1:46" x14ac:dyDescent="0.2">
      <c r="A2741" s="2">
        <v>1695225</v>
      </c>
      <c r="B2741" s="2">
        <v>878303</v>
      </c>
      <c r="C2741" s="7">
        <v>20.8648227565719</v>
      </c>
      <c r="D2741" s="7">
        <v>39.093274543830297</v>
      </c>
      <c r="E2741" s="19" t="s">
        <v>3327</v>
      </c>
      <c r="F2741" s="46">
        <f>INDEX(Δεδομένα!$P:$P,MATCH('2021'!E2741,Δεδομένα!$O:$O,0))</f>
        <v>94</v>
      </c>
      <c r="G2741" s="49" t="s">
        <v>3328</v>
      </c>
      <c r="H2741" s="51" t="str">
        <f>INDEX(Δεδομένα!B$1:B$51,MATCH('2021'!G2741,Δεδομένα!A$1:A$51,0))</f>
        <v>ΗΠΕΙΡΟΥ</v>
      </c>
      <c r="I2741" s="53">
        <f>INDEX(Δεδομένα!E$1:E$13,MATCH('2021'!H2741,Δεδομένα!D$1:D$13,0))</f>
        <v>5</v>
      </c>
      <c r="J2741" s="4">
        <v>44412</v>
      </c>
      <c r="K2741" s="3" t="s">
        <v>252</v>
      </c>
      <c r="L2741" s="17" t="str">
        <f t="shared" si="192"/>
        <v>04/08/2021 15:08</v>
      </c>
      <c r="M2741" s="4">
        <v>44412</v>
      </c>
      <c r="N2741" s="3" t="s">
        <v>252</v>
      </c>
      <c r="O2741" s="17" t="str">
        <f t="shared" si="193"/>
        <v>04/08/2021 15:08</v>
      </c>
      <c r="P2741" s="24">
        <f t="shared" si="194"/>
        <v>0</v>
      </c>
      <c r="Q2741" s="28">
        <v>0</v>
      </c>
      <c r="R2741" s="27">
        <f t="shared" si="195"/>
        <v>0</v>
      </c>
      <c r="S2741" s="3" t="s">
        <v>4</v>
      </c>
      <c r="T2741" s="3" t="s">
        <v>3329</v>
      </c>
      <c r="U2741" s="3" t="s">
        <v>4</v>
      </c>
      <c r="V2741" s="3" t="s">
        <v>3340</v>
      </c>
      <c r="W2741" s="5">
        <v>0</v>
      </c>
      <c r="X2741" s="5">
        <v>0</v>
      </c>
      <c r="Y2741" s="5">
        <v>0</v>
      </c>
      <c r="Z2741" s="5">
        <v>0</v>
      </c>
      <c r="AA2741" s="5">
        <v>0.02</v>
      </c>
      <c r="AB2741" s="5">
        <v>0</v>
      </c>
      <c r="AC2741" s="5">
        <v>0</v>
      </c>
      <c r="AD2741" s="5">
        <v>0</v>
      </c>
      <c r="AE2741" s="2">
        <v>4</v>
      </c>
      <c r="AF2741" s="2">
        <v>0</v>
      </c>
      <c r="AG2741" s="2">
        <v>0</v>
      </c>
      <c r="AH2741" s="2">
        <v>0</v>
      </c>
      <c r="AI2741" s="2">
        <v>1</v>
      </c>
      <c r="AJ2741" s="2">
        <v>2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</row>
    <row r="2742" spans="1:46" x14ac:dyDescent="0.2">
      <c r="A2742" s="2">
        <v>1695228</v>
      </c>
      <c r="B2742" s="2">
        <v>879409</v>
      </c>
      <c r="C2742" s="7">
        <v>20.9291298355562</v>
      </c>
      <c r="D2742" s="7">
        <v>39.071059365331301</v>
      </c>
      <c r="E2742" s="19" t="s">
        <v>3327</v>
      </c>
      <c r="F2742" s="46">
        <f>INDEX(Δεδομένα!$P:$P,MATCH('2021'!E2742,Δεδομένα!$O:$O,0))</f>
        <v>94</v>
      </c>
      <c r="G2742" s="49" t="s">
        <v>3328</v>
      </c>
      <c r="H2742" s="51" t="str">
        <f>INDEX(Δεδομένα!B$1:B$51,MATCH('2021'!G2742,Δεδομένα!A$1:A$51,0))</f>
        <v>ΗΠΕΙΡΟΥ</v>
      </c>
      <c r="I2742" s="53">
        <f>INDEX(Δεδομένα!E$1:E$13,MATCH('2021'!H2742,Δεδομένα!D$1:D$13,0))</f>
        <v>5</v>
      </c>
      <c r="J2742" s="4">
        <v>44414</v>
      </c>
      <c r="K2742" s="3" t="s">
        <v>157</v>
      </c>
      <c r="L2742" s="17" t="str">
        <f t="shared" si="192"/>
        <v>06/08/2021 13:55</v>
      </c>
      <c r="M2742" s="4">
        <v>44414</v>
      </c>
      <c r="N2742" s="3" t="s">
        <v>157</v>
      </c>
      <c r="O2742" s="17" t="str">
        <f t="shared" si="193"/>
        <v>06/08/2021 13:55</v>
      </c>
      <c r="P2742" s="24">
        <f t="shared" si="194"/>
        <v>0</v>
      </c>
      <c r="Q2742" s="28">
        <v>0</v>
      </c>
      <c r="R2742" s="27">
        <f t="shared" si="195"/>
        <v>0</v>
      </c>
      <c r="S2742" s="3" t="s">
        <v>4</v>
      </c>
      <c r="T2742" s="3" t="s">
        <v>3329</v>
      </c>
      <c r="U2742" s="3" t="s">
        <v>4</v>
      </c>
      <c r="V2742" s="3" t="s">
        <v>3372</v>
      </c>
      <c r="W2742" s="5">
        <v>0</v>
      </c>
      <c r="X2742" s="5">
        <v>20</v>
      </c>
      <c r="Y2742" s="5">
        <v>0</v>
      </c>
      <c r="Z2742" s="5">
        <v>700</v>
      </c>
      <c r="AA2742" s="5">
        <v>80</v>
      </c>
      <c r="AB2742" s="5">
        <v>700</v>
      </c>
      <c r="AC2742" s="5">
        <v>0</v>
      </c>
      <c r="AD2742" s="5">
        <v>0</v>
      </c>
      <c r="AE2742" s="2">
        <v>20</v>
      </c>
      <c r="AF2742" s="2">
        <v>8</v>
      </c>
      <c r="AG2742" s="2">
        <v>0</v>
      </c>
      <c r="AH2742" s="2">
        <v>0</v>
      </c>
      <c r="AI2742" s="2">
        <v>0</v>
      </c>
      <c r="AJ2742" s="2">
        <v>9</v>
      </c>
      <c r="AK2742" s="2">
        <v>2</v>
      </c>
      <c r="AL2742" s="2">
        <v>3</v>
      </c>
      <c r="AM2742" s="2">
        <v>0</v>
      </c>
      <c r="AN2742" s="2">
        <v>0</v>
      </c>
      <c r="AO2742" s="2">
        <v>0</v>
      </c>
      <c r="AP2742" s="2">
        <v>0</v>
      </c>
      <c r="AQ2742" s="2">
        <v>2</v>
      </c>
      <c r="AR2742" s="2">
        <v>0</v>
      </c>
      <c r="AS2742" s="2">
        <v>0</v>
      </c>
      <c r="AT2742" s="2">
        <v>0</v>
      </c>
    </row>
    <row r="2743" spans="1:46" x14ac:dyDescent="0.2">
      <c r="A2743" s="2">
        <v>1695230</v>
      </c>
      <c r="B2743" s="2">
        <v>883223</v>
      </c>
      <c r="C2743" s="7">
        <v>21.072690632671499</v>
      </c>
      <c r="D2743" s="7">
        <v>39.043927477566598</v>
      </c>
      <c r="E2743" s="19" t="s">
        <v>3327</v>
      </c>
      <c r="F2743" s="46">
        <f>INDEX(Δεδομένα!$P:$P,MATCH('2021'!E2743,Δεδομένα!$O:$O,0))</f>
        <v>94</v>
      </c>
      <c r="G2743" s="49" t="s">
        <v>3328</v>
      </c>
      <c r="H2743" s="51" t="str">
        <f>INDEX(Δεδομένα!B$1:B$51,MATCH('2021'!G2743,Δεδομένα!A$1:A$51,0))</f>
        <v>ΗΠΕΙΡΟΥ</v>
      </c>
      <c r="I2743" s="53">
        <f>INDEX(Δεδομένα!E$1:E$13,MATCH('2021'!H2743,Δεδομένα!D$1:D$13,0))</f>
        <v>5</v>
      </c>
      <c r="J2743" s="4">
        <v>44423</v>
      </c>
      <c r="K2743" s="3" t="s">
        <v>530</v>
      </c>
      <c r="L2743" s="17" t="str">
        <f t="shared" si="192"/>
        <v>15/08/2021 16:05</v>
      </c>
      <c r="M2743" s="4">
        <v>44423</v>
      </c>
      <c r="N2743" s="3" t="s">
        <v>530</v>
      </c>
      <c r="O2743" s="17" t="str">
        <f t="shared" si="193"/>
        <v>15/08/2021 16:05</v>
      </c>
      <c r="P2743" s="24">
        <f t="shared" si="194"/>
        <v>0</v>
      </c>
      <c r="Q2743" s="28">
        <v>0</v>
      </c>
      <c r="R2743" s="27">
        <f t="shared" si="195"/>
        <v>0</v>
      </c>
      <c r="S2743" s="3" t="s">
        <v>4</v>
      </c>
      <c r="T2743" s="3" t="s">
        <v>3332</v>
      </c>
      <c r="U2743" s="3" t="s">
        <v>4</v>
      </c>
      <c r="V2743" s="3" t="s">
        <v>3373</v>
      </c>
      <c r="W2743" s="5">
        <v>0</v>
      </c>
      <c r="X2743" s="5">
        <v>0</v>
      </c>
      <c r="Y2743" s="5">
        <v>0</v>
      </c>
      <c r="Z2743" s="5">
        <v>0</v>
      </c>
      <c r="AA2743" s="5">
        <v>0.1</v>
      </c>
      <c r="AB2743" s="5">
        <v>0</v>
      </c>
      <c r="AC2743" s="5">
        <v>0</v>
      </c>
      <c r="AD2743" s="5">
        <v>0</v>
      </c>
      <c r="AE2743" s="2">
        <v>6</v>
      </c>
      <c r="AF2743" s="2">
        <v>0</v>
      </c>
      <c r="AG2743" s="2">
        <v>0</v>
      </c>
      <c r="AH2743" s="2">
        <v>0</v>
      </c>
      <c r="AI2743" s="2">
        <v>0</v>
      </c>
      <c r="AJ2743" s="2">
        <v>3</v>
      </c>
      <c r="AK2743" s="2">
        <v>1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</row>
    <row r="2744" spans="1:46" x14ac:dyDescent="0.2">
      <c r="A2744" s="2">
        <v>1705200</v>
      </c>
      <c r="B2744" s="2">
        <v>883472</v>
      </c>
      <c r="C2744" s="7">
        <v>20.960332870483299</v>
      </c>
      <c r="D2744" s="7">
        <v>39.058506011962898</v>
      </c>
      <c r="E2744" s="19" t="s">
        <v>3327</v>
      </c>
      <c r="F2744" s="46">
        <f>INDEX(Δεδομένα!$P:$P,MATCH('2021'!E2744,Δεδομένα!$O:$O,0))</f>
        <v>94</v>
      </c>
      <c r="G2744" s="49" t="s">
        <v>3328</v>
      </c>
      <c r="H2744" s="51" t="str">
        <f>INDEX(Δεδομένα!B$1:B$51,MATCH('2021'!G2744,Δεδομένα!A$1:A$51,0))</f>
        <v>ΗΠΕΙΡΟΥ</v>
      </c>
      <c r="I2744" s="53">
        <f>INDEX(Δεδομένα!E$1:E$13,MATCH('2021'!H2744,Δεδομένα!D$1:D$13,0))</f>
        <v>5</v>
      </c>
      <c r="J2744" s="4">
        <v>44424</v>
      </c>
      <c r="K2744" s="3" t="s">
        <v>672</v>
      </c>
      <c r="L2744" s="17" t="str">
        <f t="shared" si="192"/>
        <v>16/08/2021 15:21</v>
      </c>
      <c r="M2744" s="4">
        <v>44424</v>
      </c>
      <c r="N2744" s="3" t="s">
        <v>122</v>
      </c>
      <c r="O2744" s="17" t="str">
        <f t="shared" si="193"/>
        <v>16/08/2021 19:22</v>
      </c>
      <c r="P2744" s="24">
        <f t="shared" si="194"/>
        <v>0.16736111111094942</v>
      </c>
      <c r="Q2744" s="28">
        <v>0</v>
      </c>
      <c r="R2744" s="27">
        <f t="shared" si="195"/>
        <v>240.99999999976717</v>
      </c>
      <c r="S2744" s="3" t="s">
        <v>4</v>
      </c>
      <c r="T2744" s="3" t="s">
        <v>3329</v>
      </c>
      <c r="U2744" s="3" t="s">
        <v>4</v>
      </c>
      <c r="V2744" s="3" t="s">
        <v>3370</v>
      </c>
      <c r="W2744" s="5">
        <v>0</v>
      </c>
      <c r="X2744" s="5">
        <v>0</v>
      </c>
      <c r="Y2744" s="5">
        <v>0</v>
      </c>
      <c r="Z2744" s="5">
        <v>70</v>
      </c>
      <c r="AA2744" s="5">
        <v>0</v>
      </c>
      <c r="AB2744" s="5">
        <v>0</v>
      </c>
      <c r="AC2744" s="5">
        <v>0</v>
      </c>
      <c r="AD2744" s="5">
        <v>0</v>
      </c>
      <c r="AE2744" s="2">
        <v>12</v>
      </c>
      <c r="AF2744" s="2">
        <v>0</v>
      </c>
      <c r="AG2744" s="2">
        <v>0</v>
      </c>
      <c r="AH2744" s="2">
        <v>0</v>
      </c>
      <c r="AI2744" s="2">
        <v>4</v>
      </c>
      <c r="AJ2744" s="2">
        <v>4</v>
      </c>
      <c r="AK2744" s="2">
        <v>0</v>
      </c>
      <c r="AL2744" s="2">
        <v>1</v>
      </c>
      <c r="AM2744" s="2">
        <v>2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</row>
    <row r="2745" spans="1:46" x14ac:dyDescent="0.2">
      <c r="A2745" s="2">
        <v>1705213</v>
      </c>
      <c r="B2745" s="2">
        <v>884245</v>
      </c>
      <c r="C2745" s="7">
        <v>20.968662301186502</v>
      </c>
      <c r="D2745" s="7">
        <v>39.199363360263703</v>
      </c>
      <c r="E2745" s="19" t="s">
        <v>3327</v>
      </c>
      <c r="F2745" s="46">
        <f>INDEX(Δεδομένα!$P:$P,MATCH('2021'!E2745,Δεδομένα!$O:$O,0))</f>
        <v>94</v>
      </c>
      <c r="G2745" s="49" t="s">
        <v>3328</v>
      </c>
      <c r="H2745" s="51" t="str">
        <f>INDEX(Δεδομένα!B$1:B$51,MATCH('2021'!G2745,Δεδομένα!A$1:A$51,0))</f>
        <v>ΗΠΕΙΡΟΥ</v>
      </c>
      <c r="I2745" s="53">
        <f>INDEX(Δεδομένα!E$1:E$13,MATCH('2021'!H2745,Δεδομένα!D$1:D$13,0))</f>
        <v>5</v>
      </c>
      <c r="J2745" s="4">
        <v>44427</v>
      </c>
      <c r="K2745" s="3" t="s">
        <v>88</v>
      </c>
      <c r="L2745" s="17" t="str">
        <f t="shared" si="192"/>
        <v>19/08/2021 10:30</v>
      </c>
      <c r="M2745" s="4">
        <v>44427</v>
      </c>
      <c r="N2745" s="3" t="s">
        <v>214</v>
      </c>
      <c r="O2745" s="17" t="str">
        <f t="shared" si="193"/>
        <v>19/08/2021 12:00</v>
      </c>
      <c r="P2745" s="24">
        <f t="shared" si="194"/>
        <v>6.25E-2</v>
      </c>
      <c r="Q2745" s="28">
        <v>0</v>
      </c>
      <c r="R2745" s="27">
        <f t="shared" si="195"/>
        <v>90</v>
      </c>
      <c r="S2745" s="3" t="s">
        <v>4</v>
      </c>
      <c r="T2745" s="3" t="s">
        <v>3329</v>
      </c>
      <c r="U2745" s="3" t="s">
        <v>4</v>
      </c>
      <c r="V2745" s="3" t="s">
        <v>3374</v>
      </c>
      <c r="W2745" s="5">
        <v>0</v>
      </c>
      <c r="X2745" s="5">
        <v>0.02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2">
        <v>8</v>
      </c>
      <c r="AF2745" s="2">
        <v>0</v>
      </c>
      <c r="AG2745" s="2">
        <v>0</v>
      </c>
      <c r="AH2745" s="2">
        <v>0</v>
      </c>
      <c r="AI2745" s="2">
        <v>0</v>
      </c>
      <c r="AJ2745" s="2">
        <v>3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</row>
    <row r="2746" spans="1:46" x14ac:dyDescent="0.2">
      <c r="A2746" s="2">
        <v>1705218</v>
      </c>
      <c r="B2746" s="2">
        <v>884312</v>
      </c>
      <c r="C2746" s="7">
        <v>20.959274737980301</v>
      </c>
      <c r="D2746" s="7">
        <v>39.125411218870603</v>
      </c>
      <c r="E2746" s="19" t="s">
        <v>3327</v>
      </c>
      <c r="F2746" s="46">
        <f>INDEX(Δεδομένα!$P:$P,MATCH('2021'!E2746,Δεδομένα!$O:$O,0))</f>
        <v>94</v>
      </c>
      <c r="G2746" s="49" t="s">
        <v>3328</v>
      </c>
      <c r="H2746" s="51" t="str">
        <f>INDEX(Δεδομένα!B$1:B$51,MATCH('2021'!G2746,Δεδομένα!A$1:A$51,0))</f>
        <v>ΗΠΕΙΡΟΥ</v>
      </c>
      <c r="I2746" s="53">
        <f>INDEX(Δεδομένα!E$1:E$13,MATCH('2021'!H2746,Δεδομένα!D$1:D$13,0))</f>
        <v>5</v>
      </c>
      <c r="J2746" s="4">
        <v>44427</v>
      </c>
      <c r="K2746" s="3" t="s">
        <v>522</v>
      </c>
      <c r="L2746" s="17" t="str">
        <f t="shared" si="192"/>
        <v>19/08/2021 15:15</v>
      </c>
      <c r="M2746" s="4">
        <v>44427</v>
      </c>
      <c r="N2746" s="3" t="s">
        <v>509</v>
      </c>
      <c r="O2746" s="17" t="str">
        <f t="shared" si="193"/>
        <v>19/08/2021 15:55</v>
      </c>
      <c r="P2746" s="24">
        <f t="shared" si="194"/>
        <v>2.7777777781011537E-2</v>
      </c>
      <c r="Q2746" s="28">
        <v>0</v>
      </c>
      <c r="R2746" s="27">
        <f t="shared" si="195"/>
        <v>40.000000004656613</v>
      </c>
      <c r="S2746" s="3" t="s">
        <v>4</v>
      </c>
      <c r="T2746" s="3" t="s">
        <v>3329</v>
      </c>
      <c r="U2746" s="3" t="s">
        <v>4</v>
      </c>
      <c r="V2746" s="3" t="s">
        <v>3346</v>
      </c>
      <c r="W2746" s="5">
        <v>0</v>
      </c>
      <c r="X2746" s="5">
        <v>0</v>
      </c>
      <c r="Y2746" s="5">
        <v>0</v>
      </c>
      <c r="Z2746" s="5">
        <v>0</v>
      </c>
      <c r="AA2746" s="5">
        <v>0.1</v>
      </c>
      <c r="AB2746" s="5">
        <v>0</v>
      </c>
      <c r="AC2746" s="5">
        <v>0</v>
      </c>
      <c r="AD2746" s="5">
        <v>0</v>
      </c>
      <c r="AE2746" s="2">
        <v>11</v>
      </c>
      <c r="AF2746" s="2">
        <v>0</v>
      </c>
      <c r="AG2746" s="2">
        <v>0</v>
      </c>
      <c r="AH2746" s="2">
        <v>0</v>
      </c>
      <c r="AI2746" s="2">
        <v>0</v>
      </c>
      <c r="AJ2746" s="2">
        <v>5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</row>
    <row r="2747" spans="1:46" x14ac:dyDescent="0.2">
      <c r="A2747" s="2">
        <v>1705229</v>
      </c>
      <c r="B2747" s="2">
        <v>884336</v>
      </c>
      <c r="C2747" s="7">
        <v>21.025977400280699</v>
      </c>
      <c r="D2747" s="7">
        <v>39.047680461203697</v>
      </c>
      <c r="E2747" s="19" t="s">
        <v>3327</v>
      </c>
      <c r="F2747" s="46">
        <f>INDEX(Δεδομένα!$P:$P,MATCH('2021'!E2747,Δεδομένα!$O:$O,0))</f>
        <v>94</v>
      </c>
      <c r="G2747" s="49" t="s">
        <v>3328</v>
      </c>
      <c r="H2747" s="51" t="str">
        <f>INDEX(Δεδομένα!B$1:B$51,MATCH('2021'!G2747,Δεδομένα!A$1:A$51,0))</f>
        <v>ΗΠΕΙΡΟΥ</v>
      </c>
      <c r="I2747" s="53">
        <f>INDEX(Δεδομένα!E$1:E$13,MATCH('2021'!H2747,Δεδομένα!D$1:D$13,0))</f>
        <v>5</v>
      </c>
      <c r="J2747" s="4">
        <v>44427</v>
      </c>
      <c r="K2747" s="3" t="s">
        <v>46</v>
      </c>
      <c r="L2747" s="17" t="str">
        <f t="shared" si="192"/>
        <v>19/08/2021 16:55</v>
      </c>
      <c r="M2747" s="4">
        <v>44428</v>
      </c>
      <c r="N2747" s="3" t="s">
        <v>2297</v>
      </c>
      <c r="O2747" s="17" t="str">
        <f t="shared" si="193"/>
        <v>20/08/2021 19:24</v>
      </c>
      <c r="P2747" s="29">
        <f t="shared" si="194"/>
        <v>1.1034722222248092</v>
      </c>
      <c r="Q2747" s="30">
        <f>1*24</f>
        <v>24</v>
      </c>
      <c r="R2747" s="27">
        <f t="shared" si="195"/>
        <v>1589.0000000037253</v>
      </c>
      <c r="S2747" s="3" t="s">
        <v>4</v>
      </c>
      <c r="T2747" s="3" t="s">
        <v>3332</v>
      </c>
      <c r="U2747" s="3" t="s">
        <v>4</v>
      </c>
      <c r="V2747" s="3" t="s">
        <v>3375</v>
      </c>
      <c r="W2747" s="5">
        <v>0</v>
      </c>
      <c r="X2747" s="5">
        <v>1</v>
      </c>
      <c r="Y2747" s="5">
        <v>0</v>
      </c>
      <c r="Z2747" s="5">
        <v>5</v>
      </c>
      <c r="AA2747" s="5">
        <v>5</v>
      </c>
      <c r="AB2747" s="5">
        <v>4</v>
      </c>
      <c r="AC2747" s="5">
        <v>0</v>
      </c>
      <c r="AD2747" s="5">
        <v>0</v>
      </c>
      <c r="AE2747" s="2">
        <v>16</v>
      </c>
      <c r="AF2747" s="2">
        <v>4</v>
      </c>
      <c r="AG2747" s="2">
        <v>0</v>
      </c>
      <c r="AH2747" s="2">
        <v>0</v>
      </c>
      <c r="AI2747" s="2">
        <v>0</v>
      </c>
      <c r="AJ2747" s="2">
        <v>9</v>
      </c>
      <c r="AK2747" s="2">
        <v>1</v>
      </c>
      <c r="AL2747" s="2">
        <v>1</v>
      </c>
      <c r="AM2747" s="2">
        <v>0</v>
      </c>
      <c r="AN2747" s="2">
        <v>0</v>
      </c>
      <c r="AO2747" s="2">
        <v>0</v>
      </c>
      <c r="AP2747" s="2">
        <v>0</v>
      </c>
      <c r="AQ2747" s="2">
        <v>2</v>
      </c>
      <c r="AR2747" s="2">
        <v>0</v>
      </c>
      <c r="AS2747" s="2">
        <v>0</v>
      </c>
      <c r="AT2747" s="2">
        <v>0</v>
      </c>
    </row>
    <row r="2748" spans="1:46" x14ac:dyDescent="0.2">
      <c r="A2748" s="2">
        <v>1705984</v>
      </c>
      <c r="B2748" s="2">
        <v>885899</v>
      </c>
      <c r="C2748" s="7">
        <v>20.882021238208502</v>
      </c>
      <c r="D2748" s="7">
        <v>39.114758994497102</v>
      </c>
      <c r="E2748" s="19" t="s">
        <v>3327</v>
      </c>
      <c r="F2748" s="46">
        <f>INDEX(Δεδομένα!$P:$P,MATCH('2021'!E2748,Δεδομένα!$O:$O,0))</f>
        <v>94</v>
      </c>
      <c r="G2748" s="49" t="s">
        <v>3328</v>
      </c>
      <c r="H2748" s="51" t="str">
        <f>INDEX(Δεδομένα!B$1:B$51,MATCH('2021'!G2748,Δεδομένα!A$1:A$51,0))</f>
        <v>ΗΠΕΙΡΟΥ</v>
      </c>
      <c r="I2748" s="53">
        <f>INDEX(Δεδομένα!E$1:E$13,MATCH('2021'!H2748,Δεδομένα!D$1:D$13,0))</f>
        <v>5</v>
      </c>
      <c r="J2748" s="4">
        <v>44433</v>
      </c>
      <c r="K2748" s="3" t="s">
        <v>833</v>
      </c>
      <c r="L2748" s="17" t="str">
        <f t="shared" si="192"/>
        <v>25/08/2021 14:35</v>
      </c>
      <c r="M2748" s="4">
        <v>44434</v>
      </c>
      <c r="N2748" s="3" t="s">
        <v>1127</v>
      </c>
      <c r="O2748" s="17" t="str">
        <f t="shared" si="193"/>
        <v>26/08/2021 09:14</v>
      </c>
      <c r="P2748" s="24">
        <f t="shared" si="194"/>
        <v>0.77708333333430346</v>
      </c>
      <c r="Q2748" s="28">
        <v>0</v>
      </c>
      <c r="R2748" s="27">
        <f t="shared" si="195"/>
        <v>1119.000000001397</v>
      </c>
      <c r="S2748" s="3" t="s">
        <v>4</v>
      </c>
      <c r="T2748" s="3" t="s">
        <v>3329</v>
      </c>
      <c r="U2748" s="3" t="s">
        <v>4</v>
      </c>
      <c r="V2748" s="3" t="s">
        <v>2604</v>
      </c>
      <c r="W2748" s="5">
        <v>2</v>
      </c>
      <c r="X2748" s="5">
        <v>0</v>
      </c>
      <c r="Y2748" s="5">
        <v>0</v>
      </c>
      <c r="Z2748" s="5">
        <v>0</v>
      </c>
      <c r="AA2748" s="5">
        <v>0</v>
      </c>
      <c r="AB2748" s="5">
        <v>60</v>
      </c>
      <c r="AC2748" s="5">
        <v>0</v>
      </c>
      <c r="AD2748" s="5">
        <v>0</v>
      </c>
      <c r="AE2748" s="2">
        <v>14</v>
      </c>
      <c r="AF2748" s="2">
        <v>5</v>
      </c>
      <c r="AG2748" s="2">
        <v>0</v>
      </c>
      <c r="AH2748" s="2">
        <v>0</v>
      </c>
      <c r="AI2748" s="2">
        <v>3</v>
      </c>
      <c r="AJ2748" s="2">
        <v>9</v>
      </c>
      <c r="AK2748" s="2">
        <v>0</v>
      </c>
      <c r="AL2748" s="2">
        <v>1</v>
      </c>
      <c r="AM2748" s="2">
        <v>0</v>
      </c>
      <c r="AN2748" s="2">
        <v>0</v>
      </c>
      <c r="AO2748" s="2">
        <v>0</v>
      </c>
      <c r="AP2748" s="2">
        <v>0</v>
      </c>
      <c r="AQ2748" s="2">
        <v>2</v>
      </c>
      <c r="AR2748" s="2">
        <v>0</v>
      </c>
      <c r="AS2748" s="2">
        <v>0</v>
      </c>
      <c r="AT2748" s="2">
        <v>0</v>
      </c>
    </row>
    <row r="2749" spans="1:46" x14ac:dyDescent="0.2">
      <c r="A2749" s="2">
        <v>1705993</v>
      </c>
      <c r="B2749" s="2">
        <v>886248</v>
      </c>
      <c r="C2749" s="7">
        <v>21.090823695875201</v>
      </c>
      <c r="D2749" s="7">
        <v>39.075244838046302</v>
      </c>
      <c r="E2749" s="19" t="s">
        <v>3327</v>
      </c>
      <c r="F2749" s="46">
        <f>INDEX(Δεδομένα!$P:$P,MATCH('2021'!E2749,Δεδομένα!$O:$O,0))</f>
        <v>94</v>
      </c>
      <c r="G2749" s="49" t="s">
        <v>3328</v>
      </c>
      <c r="H2749" s="51" t="str">
        <f>INDEX(Δεδομένα!B$1:B$51,MATCH('2021'!G2749,Δεδομένα!A$1:A$51,0))</f>
        <v>ΗΠΕΙΡΟΥ</v>
      </c>
      <c r="I2749" s="53">
        <f>INDEX(Δεδομένα!E$1:E$13,MATCH('2021'!H2749,Δεδομένα!D$1:D$13,0))</f>
        <v>5</v>
      </c>
      <c r="J2749" s="4">
        <v>44434</v>
      </c>
      <c r="K2749" s="3" t="s">
        <v>564</v>
      </c>
      <c r="L2749" s="17" t="str">
        <f t="shared" si="192"/>
        <v>26/08/2021 17:52</v>
      </c>
      <c r="M2749" s="4">
        <v>44434</v>
      </c>
      <c r="N2749" s="3" t="s">
        <v>150</v>
      </c>
      <c r="O2749" s="17" t="str">
        <f t="shared" si="193"/>
        <v>26/08/2021 19:00</v>
      </c>
      <c r="P2749" s="24">
        <f t="shared" si="194"/>
        <v>4.7222222223354038E-2</v>
      </c>
      <c r="Q2749" s="28">
        <v>0</v>
      </c>
      <c r="R2749" s="27">
        <f t="shared" si="195"/>
        <v>68.000000001629815</v>
      </c>
      <c r="S2749" s="3" t="s">
        <v>4</v>
      </c>
      <c r="T2749" s="3" t="s">
        <v>3332</v>
      </c>
      <c r="U2749" s="3" t="s">
        <v>4</v>
      </c>
      <c r="V2749" s="3" t="s">
        <v>3376</v>
      </c>
      <c r="W2749" s="5">
        <v>0.2</v>
      </c>
      <c r="X2749" s="5">
        <v>0</v>
      </c>
      <c r="Y2749" s="5">
        <v>0</v>
      </c>
      <c r="Z2749" s="5">
        <v>0</v>
      </c>
      <c r="AA2749" s="5">
        <v>0</v>
      </c>
      <c r="AB2749" s="5">
        <v>0.8</v>
      </c>
      <c r="AC2749" s="5">
        <v>0</v>
      </c>
      <c r="AD2749" s="5">
        <v>0</v>
      </c>
      <c r="AE2749" s="2">
        <v>2</v>
      </c>
      <c r="AF2749" s="2">
        <v>0</v>
      </c>
      <c r="AG2749" s="2">
        <v>0</v>
      </c>
      <c r="AH2749" s="2">
        <v>0</v>
      </c>
      <c r="AI2749" s="2">
        <v>0</v>
      </c>
      <c r="AJ2749" s="2">
        <v>1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</row>
    <row r="2750" spans="1:46" x14ac:dyDescent="0.2">
      <c r="A2750" s="2">
        <v>1713625</v>
      </c>
      <c r="B2750" s="2">
        <v>890672</v>
      </c>
      <c r="C2750" s="7">
        <v>20.993604291861999</v>
      </c>
      <c r="D2750" s="7">
        <v>39.126673929888</v>
      </c>
      <c r="E2750" s="19" t="s">
        <v>3327</v>
      </c>
      <c r="F2750" s="46">
        <f>INDEX(Δεδομένα!$P:$P,MATCH('2021'!E2750,Δεδομένα!$O:$O,0))</f>
        <v>94</v>
      </c>
      <c r="G2750" s="49" t="s">
        <v>3328</v>
      </c>
      <c r="H2750" s="51" t="str">
        <f>INDEX(Δεδομένα!B$1:B$51,MATCH('2021'!G2750,Δεδομένα!A$1:A$51,0))</f>
        <v>ΗΠΕΙΡΟΥ</v>
      </c>
      <c r="I2750" s="53">
        <f>INDEX(Δεδομένα!E$1:E$13,MATCH('2021'!H2750,Δεδομένα!D$1:D$13,0))</f>
        <v>5</v>
      </c>
      <c r="J2750" s="4">
        <v>44451</v>
      </c>
      <c r="K2750" s="3" t="s">
        <v>127</v>
      </c>
      <c r="L2750" s="17" t="str">
        <f t="shared" si="192"/>
        <v>12/09/2021 11:40</v>
      </c>
      <c r="M2750" s="4">
        <v>44451</v>
      </c>
      <c r="N2750" s="3" t="s">
        <v>154</v>
      </c>
      <c r="O2750" s="17" t="str">
        <f t="shared" si="193"/>
        <v>12/09/2021 13:20</v>
      </c>
      <c r="P2750" s="24">
        <f t="shared" si="194"/>
        <v>6.9444444445252884E-2</v>
      </c>
      <c r="Q2750" s="28">
        <v>0</v>
      </c>
      <c r="R2750" s="27">
        <f t="shared" si="195"/>
        <v>100.00000000116415</v>
      </c>
      <c r="S2750" s="3" t="s">
        <v>4</v>
      </c>
      <c r="T2750" s="3" t="s">
        <v>3329</v>
      </c>
      <c r="U2750" s="3" t="s">
        <v>4</v>
      </c>
      <c r="V2750" s="3" t="s">
        <v>3343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0.1</v>
      </c>
      <c r="AC2750" s="5">
        <v>0</v>
      </c>
      <c r="AD2750" s="5">
        <v>0</v>
      </c>
      <c r="AE2750" s="2">
        <v>4</v>
      </c>
      <c r="AF2750" s="2">
        <v>0</v>
      </c>
      <c r="AG2750" s="2">
        <v>0</v>
      </c>
      <c r="AH2750" s="2">
        <v>0</v>
      </c>
      <c r="AI2750" s="2">
        <v>0</v>
      </c>
      <c r="AJ2750" s="2">
        <v>2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</row>
    <row r="2751" spans="1:46" x14ac:dyDescent="0.2">
      <c r="A2751" s="2">
        <v>1713629</v>
      </c>
      <c r="B2751" s="2">
        <v>893452</v>
      </c>
      <c r="C2751" s="7">
        <v>21.0721133760266</v>
      </c>
      <c r="D2751" s="7">
        <v>39.050617233386802</v>
      </c>
      <c r="E2751" s="19" t="s">
        <v>3327</v>
      </c>
      <c r="F2751" s="46">
        <f>INDEX(Δεδομένα!$P:$P,MATCH('2021'!E2751,Δεδομένα!$O:$O,0))</f>
        <v>94</v>
      </c>
      <c r="G2751" s="49" t="s">
        <v>3328</v>
      </c>
      <c r="H2751" s="51" t="str">
        <f>INDEX(Δεδομένα!B$1:B$51,MATCH('2021'!G2751,Δεδομένα!A$1:A$51,0))</f>
        <v>ΗΠΕΙΡΟΥ</v>
      </c>
      <c r="I2751" s="53">
        <f>INDEX(Δεδομένα!E$1:E$13,MATCH('2021'!H2751,Δεδομένα!D$1:D$13,0))</f>
        <v>5</v>
      </c>
      <c r="J2751" s="4">
        <v>44462</v>
      </c>
      <c r="K2751" s="3" t="s">
        <v>3377</v>
      </c>
      <c r="L2751" s="17" t="str">
        <f t="shared" si="192"/>
        <v>23/09/2021 00:19</v>
      </c>
      <c r="M2751" s="4">
        <v>44462</v>
      </c>
      <c r="N2751" s="3" t="s">
        <v>3378</v>
      </c>
      <c r="O2751" s="17" t="str">
        <f t="shared" si="193"/>
        <v>23/09/2021 02:18</v>
      </c>
      <c r="P2751" s="24">
        <f t="shared" si="194"/>
        <v>8.2638888889050577E-2</v>
      </c>
      <c r="Q2751" s="28">
        <v>0</v>
      </c>
      <c r="R2751" s="27">
        <f t="shared" si="195"/>
        <v>119.00000000023283</v>
      </c>
      <c r="S2751" s="3" t="s">
        <v>4</v>
      </c>
      <c r="T2751" s="3" t="s">
        <v>3332</v>
      </c>
      <c r="U2751" s="3" t="s">
        <v>4</v>
      </c>
      <c r="V2751" s="3" t="s">
        <v>3373</v>
      </c>
      <c r="W2751" s="5">
        <v>0</v>
      </c>
      <c r="X2751" s="5">
        <v>1.5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2">
        <v>4</v>
      </c>
      <c r="AF2751" s="2">
        <v>0</v>
      </c>
      <c r="AG2751" s="2">
        <v>0</v>
      </c>
      <c r="AH2751" s="2">
        <v>0</v>
      </c>
      <c r="AI2751" s="2">
        <v>0</v>
      </c>
      <c r="AJ2751" s="2">
        <v>2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</row>
    <row r="2752" spans="1:46" x14ac:dyDescent="0.2">
      <c r="A2752" s="2">
        <v>1713632</v>
      </c>
      <c r="B2752" s="2">
        <v>893620</v>
      </c>
      <c r="C2752" s="7">
        <v>20.908910178754599</v>
      </c>
      <c r="D2752" s="7">
        <v>39.023737009952001</v>
      </c>
      <c r="E2752" s="19" t="s">
        <v>3327</v>
      </c>
      <c r="F2752" s="46">
        <f>INDEX(Δεδομένα!$P:$P,MATCH('2021'!E2752,Δεδομένα!$O:$O,0))</f>
        <v>94</v>
      </c>
      <c r="G2752" s="49" t="s">
        <v>3328</v>
      </c>
      <c r="H2752" s="51" t="str">
        <f>INDEX(Δεδομένα!B$1:B$51,MATCH('2021'!G2752,Δεδομένα!A$1:A$51,0))</f>
        <v>ΗΠΕΙΡΟΥ</v>
      </c>
      <c r="I2752" s="53">
        <f>INDEX(Δεδομένα!E$1:E$13,MATCH('2021'!H2752,Δεδομένα!D$1:D$13,0))</f>
        <v>5</v>
      </c>
      <c r="J2752" s="4">
        <v>44462</v>
      </c>
      <c r="K2752" s="3" t="s">
        <v>677</v>
      </c>
      <c r="L2752" s="17" t="str">
        <f t="shared" si="192"/>
        <v>23/09/2021 17:13</v>
      </c>
      <c r="M2752" s="4">
        <v>44462</v>
      </c>
      <c r="N2752" s="3" t="s">
        <v>422</v>
      </c>
      <c r="O2752" s="17" t="str">
        <f t="shared" si="193"/>
        <v>23/09/2021 18:34</v>
      </c>
      <c r="P2752" s="24">
        <f t="shared" si="194"/>
        <v>5.6249999994179234E-2</v>
      </c>
      <c r="Q2752" s="28">
        <v>0</v>
      </c>
      <c r="R2752" s="27">
        <f t="shared" si="195"/>
        <v>80.999999991618097</v>
      </c>
      <c r="S2752" s="3" t="s">
        <v>4</v>
      </c>
      <c r="T2752" s="3" t="s">
        <v>3329</v>
      </c>
      <c r="U2752" s="3" t="s">
        <v>4</v>
      </c>
      <c r="V2752" s="3" t="s">
        <v>3334</v>
      </c>
      <c r="W2752" s="5">
        <v>0</v>
      </c>
      <c r="X2752" s="5">
        <v>0</v>
      </c>
      <c r="Y2752" s="5">
        <v>0</v>
      </c>
      <c r="Z2752" s="5">
        <v>0</v>
      </c>
      <c r="AA2752" s="5">
        <v>0.2</v>
      </c>
      <c r="AB2752" s="5">
        <v>0</v>
      </c>
      <c r="AC2752" s="5">
        <v>0</v>
      </c>
      <c r="AD2752" s="5">
        <v>0</v>
      </c>
      <c r="AE2752" s="2">
        <v>3</v>
      </c>
      <c r="AF2752" s="2">
        <v>0</v>
      </c>
      <c r="AG2752" s="2">
        <v>0</v>
      </c>
      <c r="AH2752" s="2">
        <v>0</v>
      </c>
      <c r="AI2752" s="2">
        <v>0</v>
      </c>
      <c r="AJ2752" s="2">
        <v>1</v>
      </c>
      <c r="AK2752" s="2">
        <v>1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</row>
    <row r="2753" spans="1:46" x14ac:dyDescent="0.2">
      <c r="A2753" s="2">
        <v>1713633</v>
      </c>
      <c r="B2753" s="2">
        <v>894675</v>
      </c>
      <c r="D2753" s="2"/>
      <c r="E2753" s="19" t="s">
        <v>3327</v>
      </c>
      <c r="F2753" s="46">
        <f>INDEX(Δεδομένα!$P:$P,MATCH('2021'!E2753,Δεδομένα!$O:$O,0))</f>
        <v>94</v>
      </c>
      <c r="G2753" s="49" t="s">
        <v>3328</v>
      </c>
      <c r="H2753" s="51" t="str">
        <f>INDEX(Δεδομένα!B$1:B$51,MATCH('2021'!G2753,Δεδομένα!A$1:A$51,0))</f>
        <v>ΗΠΕΙΡΟΥ</v>
      </c>
      <c r="I2753" s="53">
        <f>INDEX(Δεδομένα!E$1:E$13,MATCH('2021'!H2753,Δεδομένα!D$1:D$13,0))</f>
        <v>5</v>
      </c>
      <c r="J2753" s="4">
        <v>44466</v>
      </c>
      <c r="K2753" s="3" t="s">
        <v>1844</v>
      </c>
      <c r="L2753" s="17" t="str">
        <f t="shared" si="192"/>
        <v>27/09/2021 16:14</v>
      </c>
      <c r="M2753" s="4">
        <v>44466</v>
      </c>
      <c r="N2753" s="3" t="s">
        <v>2401</v>
      </c>
      <c r="O2753" s="17" t="str">
        <f t="shared" si="193"/>
        <v>27/09/2021 17:11</v>
      </c>
      <c r="P2753" s="24">
        <f t="shared" si="194"/>
        <v>3.9583333331393078E-2</v>
      </c>
      <c r="Q2753" s="28">
        <v>0</v>
      </c>
      <c r="R2753" s="27">
        <f t="shared" si="195"/>
        <v>56.999999997206032</v>
      </c>
      <c r="S2753" s="3" t="s">
        <v>4</v>
      </c>
      <c r="T2753" s="3" t="s">
        <v>3329</v>
      </c>
      <c r="U2753" s="3" t="s">
        <v>4</v>
      </c>
      <c r="V2753" s="3" t="s">
        <v>3379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0.4</v>
      </c>
      <c r="AC2753" s="5">
        <v>0</v>
      </c>
      <c r="AD2753" s="5">
        <v>0</v>
      </c>
      <c r="AE2753" s="2">
        <v>2</v>
      </c>
      <c r="AF2753" s="2">
        <v>0</v>
      </c>
      <c r="AG2753" s="2">
        <v>0</v>
      </c>
      <c r="AH2753" s="2">
        <v>0</v>
      </c>
      <c r="AI2753" s="2">
        <v>2</v>
      </c>
      <c r="AJ2753" s="2">
        <v>1</v>
      </c>
      <c r="AK2753" s="2">
        <v>1</v>
      </c>
      <c r="AL2753" s="2">
        <v>0</v>
      </c>
      <c r="AM2753" s="2">
        <v>1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</row>
    <row r="2754" spans="1:46" x14ac:dyDescent="0.2">
      <c r="A2754" s="2">
        <v>1713637</v>
      </c>
      <c r="B2754" s="2">
        <v>895253</v>
      </c>
      <c r="C2754" s="7">
        <v>20.9986296351939</v>
      </c>
      <c r="D2754" s="7">
        <v>39.067545455236903</v>
      </c>
      <c r="E2754" s="19" t="s">
        <v>3327</v>
      </c>
      <c r="F2754" s="46">
        <f>INDEX(Δεδομένα!$P:$P,MATCH('2021'!E2754,Δεδομένα!$O:$O,0))</f>
        <v>94</v>
      </c>
      <c r="G2754" s="49" t="s">
        <v>3328</v>
      </c>
      <c r="H2754" s="51" t="str">
        <f>INDEX(Δεδομένα!B$1:B$51,MATCH('2021'!G2754,Δεδομένα!A$1:A$51,0))</f>
        <v>ΗΠΕΙΡΟΥ</v>
      </c>
      <c r="I2754" s="53">
        <f>INDEX(Δεδομένα!E$1:E$13,MATCH('2021'!H2754,Δεδομένα!D$1:D$13,0))</f>
        <v>5</v>
      </c>
      <c r="J2754" s="4">
        <v>44468</v>
      </c>
      <c r="K2754" s="3" t="s">
        <v>193</v>
      </c>
      <c r="L2754" s="17" t="str">
        <f t="shared" si="192"/>
        <v>29/09/2021 18:53</v>
      </c>
      <c r="M2754" s="4">
        <v>44468</v>
      </c>
      <c r="N2754" s="3" t="s">
        <v>694</v>
      </c>
      <c r="O2754" s="17" t="str">
        <f t="shared" si="193"/>
        <v>29/09/2021 20:20</v>
      </c>
      <c r="P2754" s="24">
        <f t="shared" si="194"/>
        <v>6.0416666659875773E-2</v>
      </c>
      <c r="Q2754" s="28">
        <v>0</v>
      </c>
      <c r="R2754" s="27">
        <f t="shared" si="195"/>
        <v>86.999999990221113</v>
      </c>
      <c r="S2754" s="3" t="s">
        <v>4</v>
      </c>
      <c r="T2754" s="3" t="s">
        <v>3332</v>
      </c>
      <c r="U2754" s="3" t="s">
        <v>4</v>
      </c>
      <c r="V2754" s="3" t="s">
        <v>1841</v>
      </c>
      <c r="W2754" s="5">
        <v>0</v>
      </c>
      <c r="X2754" s="5">
        <v>0</v>
      </c>
      <c r="Y2754" s="5">
        <v>0</v>
      </c>
      <c r="Z2754" s="5">
        <v>0</v>
      </c>
      <c r="AA2754" s="5">
        <v>0.1</v>
      </c>
      <c r="AB2754" s="5">
        <v>0</v>
      </c>
      <c r="AC2754" s="5">
        <v>0</v>
      </c>
      <c r="AD2754" s="5">
        <v>0</v>
      </c>
      <c r="AE2754" s="2">
        <v>5</v>
      </c>
      <c r="AF2754" s="2">
        <v>0</v>
      </c>
      <c r="AG2754" s="2">
        <v>0</v>
      </c>
      <c r="AH2754" s="2">
        <v>0</v>
      </c>
      <c r="AI2754" s="2">
        <v>0</v>
      </c>
      <c r="AJ2754" s="2">
        <v>2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</row>
    <row r="2755" spans="1:46" x14ac:dyDescent="0.2">
      <c r="A2755" s="2">
        <v>1713638</v>
      </c>
      <c r="B2755" s="2">
        <v>895281</v>
      </c>
      <c r="C2755" s="7">
        <v>20.963964832054199</v>
      </c>
      <c r="D2755" s="7">
        <v>39.051865597885801</v>
      </c>
      <c r="E2755" s="19" t="s">
        <v>3327</v>
      </c>
      <c r="F2755" s="46">
        <f>INDEX(Δεδομένα!$P:$P,MATCH('2021'!E2755,Δεδομένα!$O:$O,0))</f>
        <v>94</v>
      </c>
      <c r="G2755" s="49" t="s">
        <v>3328</v>
      </c>
      <c r="H2755" s="51" t="str">
        <f>INDEX(Δεδομένα!B$1:B$51,MATCH('2021'!G2755,Δεδομένα!A$1:A$51,0))</f>
        <v>ΗΠΕΙΡΟΥ</v>
      </c>
      <c r="I2755" s="53">
        <f>INDEX(Δεδομένα!E$1:E$13,MATCH('2021'!H2755,Δεδομένα!D$1:D$13,0))</f>
        <v>5</v>
      </c>
      <c r="J2755" s="4">
        <v>44468</v>
      </c>
      <c r="K2755" s="3" t="s">
        <v>1946</v>
      </c>
      <c r="L2755" s="17" t="str">
        <f t="shared" si="192"/>
        <v>29/09/2021 20:43</v>
      </c>
      <c r="M2755" s="4">
        <v>44469</v>
      </c>
      <c r="N2755" s="3" t="s">
        <v>2421</v>
      </c>
      <c r="O2755" s="17" t="str">
        <f t="shared" si="193"/>
        <v>30/09/2021 07:15</v>
      </c>
      <c r="P2755" s="24">
        <f t="shared" si="194"/>
        <v>0.43888888889341615</v>
      </c>
      <c r="Q2755" s="28">
        <v>0</v>
      </c>
      <c r="R2755" s="27">
        <f t="shared" si="195"/>
        <v>632.00000000651926</v>
      </c>
      <c r="S2755" s="3" t="s">
        <v>4</v>
      </c>
      <c r="T2755" s="3" t="s">
        <v>3329</v>
      </c>
      <c r="U2755" s="3" t="s">
        <v>4</v>
      </c>
      <c r="V2755" s="3" t="s">
        <v>3380</v>
      </c>
      <c r="W2755" s="5">
        <v>0</v>
      </c>
      <c r="X2755" s="5">
        <v>0</v>
      </c>
      <c r="Y2755" s="5">
        <v>0</v>
      </c>
      <c r="Z2755" s="5">
        <v>0</v>
      </c>
      <c r="AA2755" s="5">
        <v>50</v>
      </c>
      <c r="AB2755" s="5">
        <v>0</v>
      </c>
      <c r="AC2755" s="5">
        <v>0</v>
      </c>
      <c r="AD2755" s="5">
        <v>0</v>
      </c>
      <c r="AE2755" s="2">
        <v>5</v>
      </c>
      <c r="AF2755" s="2">
        <v>0</v>
      </c>
      <c r="AG2755" s="2">
        <v>0</v>
      </c>
      <c r="AH2755" s="2">
        <v>0</v>
      </c>
      <c r="AI2755" s="2">
        <v>1</v>
      </c>
      <c r="AJ2755" s="2">
        <v>2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</row>
    <row r="2756" spans="1:46" x14ac:dyDescent="0.2">
      <c r="A2756" s="2">
        <v>1713682</v>
      </c>
      <c r="B2756" s="2">
        <v>895506</v>
      </c>
      <c r="C2756" s="7">
        <v>21.021636829096799</v>
      </c>
      <c r="D2756" s="7">
        <v>39.088297863989297</v>
      </c>
      <c r="E2756" s="19" t="s">
        <v>3327</v>
      </c>
      <c r="F2756" s="46">
        <f>INDEX(Δεδομένα!$P:$P,MATCH('2021'!E2756,Δεδομένα!$O:$O,0))</f>
        <v>94</v>
      </c>
      <c r="G2756" s="49" t="s">
        <v>3328</v>
      </c>
      <c r="H2756" s="51" t="str">
        <f>INDEX(Δεδομένα!B$1:B$51,MATCH('2021'!G2756,Δεδομένα!A$1:A$51,0))</f>
        <v>ΗΠΕΙΡΟΥ</v>
      </c>
      <c r="I2756" s="53">
        <f>INDEX(Δεδομένα!E$1:E$13,MATCH('2021'!H2756,Δεδομένα!D$1:D$13,0))</f>
        <v>5</v>
      </c>
      <c r="J2756" s="4">
        <v>44469</v>
      </c>
      <c r="K2756" s="3" t="s">
        <v>197</v>
      </c>
      <c r="L2756" s="17" t="str">
        <f t="shared" si="192"/>
        <v>30/09/2021 15:30</v>
      </c>
      <c r="M2756" s="4">
        <v>44470</v>
      </c>
      <c r="N2756" s="3" t="s">
        <v>2025</v>
      </c>
      <c r="O2756" s="17" t="str">
        <f t="shared" si="193"/>
        <v>01/10/2021 09:06</v>
      </c>
      <c r="P2756" s="24">
        <f t="shared" si="194"/>
        <v>0.73333333332993789</v>
      </c>
      <c r="Q2756" s="28">
        <v>0</v>
      </c>
      <c r="R2756" s="27">
        <f t="shared" si="195"/>
        <v>1055.9999999951106</v>
      </c>
      <c r="S2756" s="3" t="s">
        <v>4</v>
      </c>
      <c r="T2756" s="3" t="s">
        <v>3332</v>
      </c>
      <c r="U2756" s="3" t="s">
        <v>4</v>
      </c>
      <c r="V2756" s="3" t="s">
        <v>3354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0.5</v>
      </c>
      <c r="AC2756" s="5">
        <v>0</v>
      </c>
      <c r="AD2756" s="5">
        <v>0</v>
      </c>
      <c r="AE2756" s="2">
        <v>6</v>
      </c>
      <c r="AF2756" s="2">
        <v>0</v>
      </c>
      <c r="AG2756" s="2">
        <v>0</v>
      </c>
      <c r="AH2756" s="2">
        <v>0</v>
      </c>
      <c r="AI2756" s="2">
        <v>1</v>
      </c>
      <c r="AJ2756" s="2">
        <v>3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</row>
    <row r="2757" spans="1:46" x14ac:dyDescent="0.2">
      <c r="A2757" s="2">
        <v>1714629</v>
      </c>
      <c r="B2757" s="2">
        <v>895615</v>
      </c>
      <c r="D2757" s="2"/>
      <c r="E2757" s="19" t="s">
        <v>3327</v>
      </c>
      <c r="F2757" s="46">
        <f>INDEX(Δεδομένα!$P:$P,MATCH('2021'!E2757,Δεδομένα!$O:$O,0))</f>
        <v>94</v>
      </c>
      <c r="G2757" s="49" t="s">
        <v>3328</v>
      </c>
      <c r="H2757" s="51" t="str">
        <f>INDEX(Δεδομένα!B$1:B$51,MATCH('2021'!G2757,Δεδομένα!A$1:A$51,0))</f>
        <v>ΗΠΕΙΡΟΥ</v>
      </c>
      <c r="I2757" s="53">
        <f>INDEX(Δεδομένα!E$1:E$13,MATCH('2021'!H2757,Δεδομένα!D$1:D$13,0))</f>
        <v>5</v>
      </c>
      <c r="J2757" s="4">
        <v>44470</v>
      </c>
      <c r="K2757" s="3" t="s">
        <v>1012</v>
      </c>
      <c r="L2757" s="17" t="str">
        <f t="shared" si="192"/>
        <v>01/10/2021 10:55</v>
      </c>
      <c r="M2757" s="4">
        <v>44470</v>
      </c>
      <c r="N2757" s="3" t="s">
        <v>279</v>
      </c>
      <c r="O2757" s="17" t="str">
        <f t="shared" si="193"/>
        <v>01/10/2021 11:18</v>
      </c>
      <c r="P2757" s="24">
        <f t="shared" si="194"/>
        <v>1.5972222223354038E-2</v>
      </c>
      <c r="Q2757" s="28">
        <v>0</v>
      </c>
      <c r="R2757" s="27">
        <f t="shared" si="195"/>
        <v>23.000000001629815</v>
      </c>
      <c r="S2757" s="3" t="s">
        <v>4</v>
      </c>
      <c r="T2757" s="3" t="s">
        <v>3329</v>
      </c>
      <c r="U2757" s="3" t="s">
        <v>4</v>
      </c>
      <c r="V2757" s="3" t="s">
        <v>3381</v>
      </c>
      <c r="W2757" s="5">
        <v>0</v>
      </c>
      <c r="X2757" s="5">
        <v>0</v>
      </c>
      <c r="Y2757" s="5">
        <v>0</v>
      </c>
      <c r="Z2757" s="5">
        <v>0</v>
      </c>
      <c r="AA2757" s="5">
        <v>0.05</v>
      </c>
      <c r="AB2757" s="5">
        <v>0</v>
      </c>
      <c r="AC2757" s="5">
        <v>0</v>
      </c>
      <c r="AD2757" s="5">
        <v>0</v>
      </c>
      <c r="AE2757" s="2">
        <v>2</v>
      </c>
      <c r="AF2757" s="2">
        <v>0</v>
      </c>
      <c r="AG2757" s="2">
        <v>0</v>
      </c>
      <c r="AH2757" s="2">
        <v>0</v>
      </c>
      <c r="AI2757" s="2">
        <v>0</v>
      </c>
      <c r="AJ2757" s="2">
        <v>1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</row>
    <row r="2758" spans="1:46" x14ac:dyDescent="0.2">
      <c r="A2758" s="2">
        <v>1714633</v>
      </c>
      <c r="B2758" s="2">
        <v>895616</v>
      </c>
      <c r="C2758" s="7">
        <v>20.935784817465901</v>
      </c>
      <c r="D2758" s="7">
        <v>39.189244140414303</v>
      </c>
      <c r="E2758" s="19" t="s">
        <v>3327</v>
      </c>
      <c r="F2758" s="46">
        <f>INDEX(Δεδομένα!$P:$P,MATCH('2021'!E2758,Δεδομένα!$O:$O,0))</f>
        <v>94</v>
      </c>
      <c r="G2758" s="49" t="s">
        <v>3328</v>
      </c>
      <c r="H2758" s="51" t="str">
        <f>INDEX(Δεδομένα!B$1:B$51,MATCH('2021'!G2758,Δεδομένα!A$1:A$51,0))</f>
        <v>ΗΠΕΙΡΟΥ</v>
      </c>
      <c r="I2758" s="53">
        <f>INDEX(Δεδομένα!E$1:E$13,MATCH('2021'!H2758,Δεδομένα!D$1:D$13,0))</f>
        <v>5</v>
      </c>
      <c r="J2758" s="4">
        <v>44470</v>
      </c>
      <c r="K2758" s="3" t="s">
        <v>317</v>
      </c>
      <c r="L2758" s="17" t="str">
        <f t="shared" si="192"/>
        <v>01/10/2021 11:05</v>
      </c>
      <c r="M2758" s="4">
        <v>44470</v>
      </c>
      <c r="N2758" s="3" t="s">
        <v>101</v>
      </c>
      <c r="O2758" s="17" t="str">
        <f t="shared" si="193"/>
        <v>01/10/2021 13:28</v>
      </c>
      <c r="P2758" s="24">
        <f t="shared" si="194"/>
        <v>9.930555555911269E-2</v>
      </c>
      <c r="Q2758" s="28">
        <v>0</v>
      </c>
      <c r="R2758" s="27">
        <f t="shared" si="195"/>
        <v>143.00000000512227</v>
      </c>
      <c r="S2758" s="3" t="s">
        <v>4</v>
      </c>
      <c r="T2758" s="3" t="s">
        <v>3329</v>
      </c>
      <c r="U2758" s="3" t="s">
        <v>4</v>
      </c>
      <c r="V2758" s="3" t="s">
        <v>3382</v>
      </c>
      <c r="W2758" s="5">
        <v>0</v>
      </c>
      <c r="X2758" s="5">
        <v>0</v>
      </c>
      <c r="Y2758" s="5">
        <v>0</v>
      </c>
      <c r="Z2758" s="5">
        <v>1</v>
      </c>
      <c r="AA2758" s="5">
        <v>0</v>
      </c>
      <c r="AB2758" s="5">
        <v>0</v>
      </c>
      <c r="AC2758" s="5">
        <v>0</v>
      </c>
      <c r="AD2758" s="5">
        <v>0</v>
      </c>
      <c r="AE2758" s="2">
        <v>6</v>
      </c>
      <c r="AF2758" s="2">
        <v>0</v>
      </c>
      <c r="AG2758" s="2">
        <v>0</v>
      </c>
      <c r="AH2758" s="2">
        <v>0</v>
      </c>
      <c r="AI2758" s="2">
        <v>1</v>
      </c>
      <c r="AJ2758" s="2">
        <v>3</v>
      </c>
      <c r="AK2758" s="2">
        <v>1</v>
      </c>
      <c r="AL2758" s="2">
        <v>0</v>
      </c>
      <c r="AM2758" s="2">
        <v>1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</row>
    <row r="2759" spans="1:46" x14ac:dyDescent="0.2">
      <c r="A2759" s="2">
        <v>1714638</v>
      </c>
      <c r="B2759" s="2">
        <v>895657</v>
      </c>
      <c r="C2759" s="7">
        <v>20.921981272790699</v>
      </c>
      <c r="D2759" s="7">
        <v>39.108762109818102</v>
      </c>
      <c r="E2759" s="19" t="s">
        <v>3327</v>
      </c>
      <c r="F2759" s="46">
        <f>INDEX(Δεδομένα!$P:$P,MATCH('2021'!E2759,Δεδομένα!$O:$O,0))</f>
        <v>94</v>
      </c>
      <c r="G2759" s="49" t="s">
        <v>3328</v>
      </c>
      <c r="H2759" s="51" t="str">
        <f>INDEX(Δεδομένα!B$1:B$51,MATCH('2021'!G2759,Δεδομένα!A$1:A$51,0))</f>
        <v>ΗΠΕΙΡΟΥ</v>
      </c>
      <c r="I2759" s="53">
        <f>INDEX(Δεδομένα!E$1:E$13,MATCH('2021'!H2759,Δεδομένα!D$1:D$13,0))</f>
        <v>5</v>
      </c>
      <c r="J2759" s="4">
        <v>44470</v>
      </c>
      <c r="K2759" s="3" t="s">
        <v>531</v>
      </c>
      <c r="L2759" s="17" t="str">
        <f t="shared" si="192"/>
        <v>01/10/2021 14:10</v>
      </c>
      <c r="M2759" s="4">
        <v>44470</v>
      </c>
      <c r="N2759" s="3" t="s">
        <v>201</v>
      </c>
      <c r="O2759" s="17" t="str">
        <f t="shared" si="193"/>
        <v>01/10/2021 15:26</v>
      </c>
      <c r="P2759" s="24">
        <f t="shared" si="194"/>
        <v>5.2777777775190771E-2</v>
      </c>
      <c r="Q2759" s="28">
        <v>0</v>
      </c>
      <c r="R2759" s="27">
        <f t="shared" si="195"/>
        <v>75.99999999627471</v>
      </c>
      <c r="S2759" s="3" t="s">
        <v>4</v>
      </c>
      <c r="T2759" s="3" t="s">
        <v>3329</v>
      </c>
      <c r="U2759" s="3" t="s">
        <v>4</v>
      </c>
      <c r="V2759" s="3" t="s">
        <v>3330</v>
      </c>
      <c r="W2759" s="5">
        <v>0</v>
      </c>
      <c r="X2759" s="5">
        <v>0</v>
      </c>
      <c r="Y2759" s="5">
        <v>0</v>
      </c>
      <c r="Z2759" s="5">
        <v>0</v>
      </c>
      <c r="AA2759" s="5">
        <v>1</v>
      </c>
      <c r="AB2759" s="5">
        <v>0</v>
      </c>
      <c r="AC2759" s="5">
        <v>0</v>
      </c>
      <c r="AD2759" s="5">
        <v>0</v>
      </c>
      <c r="AE2759" s="2">
        <v>6</v>
      </c>
      <c r="AF2759" s="2">
        <v>0</v>
      </c>
      <c r="AG2759" s="2">
        <v>0</v>
      </c>
      <c r="AH2759" s="2">
        <v>0</v>
      </c>
      <c r="AI2759" s="2">
        <v>1</v>
      </c>
      <c r="AJ2759" s="2">
        <v>2</v>
      </c>
      <c r="AK2759" s="2">
        <v>1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</row>
    <row r="2760" spans="1:46" x14ac:dyDescent="0.2">
      <c r="A2760" s="2">
        <v>1714646</v>
      </c>
      <c r="B2760" s="2">
        <v>895738</v>
      </c>
      <c r="C2760" s="7">
        <v>20.866356221730101</v>
      </c>
      <c r="D2760" s="7">
        <v>39.058810307091001</v>
      </c>
      <c r="E2760" s="19" t="s">
        <v>3327</v>
      </c>
      <c r="F2760" s="46">
        <f>INDEX(Δεδομένα!$P:$P,MATCH('2021'!E2760,Δεδομένα!$O:$O,0))</f>
        <v>94</v>
      </c>
      <c r="G2760" s="49" t="s">
        <v>3328</v>
      </c>
      <c r="H2760" s="51" t="str">
        <f>INDEX(Δεδομένα!B$1:B$51,MATCH('2021'!G2760,Δεδομένα!A$1:A$51,0))</f>
        <v>ΗΠΕΙΡΟΥ</v>
      </c>
      <c r="I2760" s="53">
        <f>INDEX(Δεδομένα!E$1:E$13,MATCH('2021'!H2760,Δεδομένα!D$1:D$13,0))</f>
        <v>5</v>
      </c>
      <c r="J2760" s="4">
        <v>44470</v>
      </c>
      <c r="K2760" s="3" t="s">
        <v>281</v>
      </c>
      <c r="L2760" s="17" t="str">
        <f t="shared" si="192"/>
        <v>01/10/2021 19:18</v>
      </c>
      <c r="M2760" s="4">
        <v>44470</v>
      </c>
      <c r="N2760" s="3" t="s">
        <v>1204</v>
      </c>
      <c r="O2760" s="17" t="str">
        <f t="shared" si="193"/>
        <v>01/10/2021 21:11</v>
      </c>
      <c r="P2760" s="24">
        <f t="shared" si="194"/>
        <v>7.8472222223354038E-2</v>
      </c>
      <c r="Q2760" s="28">
        <v>0</v>
      </c>
      <c r="R2760" s="27">
        <f t="shared" si="195"/>
        <v>113.00000000162981</v>
      </c>
      <c r="S2760" s="3" t="s">
        <v>4</v>
      </c>
      <c r="T2760" s="3" t="s">
        <v>3329</v>
      </c>
      <c r="U2760" s="3" t="s">
        <v>4</v>
      </c>
      <c r="V2760" s="3" t="s">
        <v>3381</v>
      </c>
      <c r="W2760" s="5">
        <v>0</v>
      </c>
      <c r="X2760" s="5">
        <v>0</v>
      </c>
      <c r="Y2760" s="5">
        <v>0</v>
      </c>
      <c r="Z2760" s="5">
        <v>0</v>
      </c>
      <c r="AA2760" s="5">
        <v>3</v>
      </c>
      <c r="AB2760" s="5">
        <v>0</v>
      </c>
      <c r="AC2760" s="5">
        <v>0</v>
      </c>
      <c r="AD2760" s="5">
        <v>0</v>
      </c>
      <c r="AE2760" s="2">
        <v>5</v>
      </c>
      <c r="AF2760" s="2">
        <v>0</v>
      </c>
      <c r="AG2760" s="2">
        <v>0</v>
      </c>
      <c r="AH2760" s="2">
        <v>0</v>
      </c>
      <c r="AI2760" s="2">
        <v>1</v>
      </c>
      <c r="AJ2760" s="2">
        <v>2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</row>
    <row r="2761" spans="1:46" x14ac:dyDescent="0.2">
      <c r="A2761" s="2">
        <v>1714655</v>
      </c>
      <c r="B2761" s="2">
        <v>895903</v>
      </c>
      <c r="C2761" s="7">
        <v>20.838077030835301</v>
      </c>
      <c r="D2761" s="7">
        <v>39.117070955421298</v>
      </c>
      <c r="E2761" s="19" t="s">
        <v>3327</v>
      </c>
      <c r="F2761" s="46">
        <f>INDEX(Δεδομένα!$P:$P,MATCH('2021'!E2761,Δεδομένα!$O:$O,0))</f>
        <v>94</v>
      </c>
      <c r="G2761" s="49" t="s">
        <v>3328</v>
      </c>
      <c r="H2761" s="51" t="str">
        <f>INDEX(Δεδομένα!B$1:B$51,MATCH('2021'!G2761,Δεδομένα!A$1:A$51,0))</f>
        <v>ΗΠΕΙΡΟΥ</v>
      </c>
      <c r="I2761" s="53">
        <f>INDEX(Δεδομένα!E$1:E$13,MATCH('2021'!H2761,Δεδομένα!D$1:D$13,0))</f>
        <v>5</v>
      </c>
      <c r="J2761" s="4">
        <v>44471</v>
      </c>
      <c r="K2761" s="3" t="s">
        <v>101</v>
      </c>
      <c r="L2761" s="17" t="str">
        <f t="shared" si="192"/>
        <v>02/10/2021 13:28</v>
      </c>
      <c r="M2761" s="4">
        <v>44471</v>
      </c>
      <c r="N2761" s="3" t="s">
        <v>267</v>
      </c>
      <c r="O2761" s="17" t="str">
        <f t="shared" si="193"/>
        <v>02/10/2021 17:30</v>
      </c>
      <c r="P2761" s="24">
        <f t="shared" si="194"/>
        <v>0.16805555555038154</v>
      </c>
      <c r="Q2761" s="28">
        <v>0</v>
      </c>
      <c r="R2761" s="27">
        <f t="shared" si="195"/>
        <v>241.99999999254942</v>
      </c>
      <c r="S2761" s="3" t="s">
        <v>4</v>
      </c>
      <c r="T2761" s="3" t="s">
        <v>3329</v>
      </c>
      <c r="U2761" s="3" t="s">
        <v>4</v>
      </c>
      <c r="V2761" s="3" t="s">
        <v>3335</v>
      </c>
      <c r="W2761" s="5">
        <v>0</v>
      </c>
      <c r="X2761" s="5">
        <v>0</v>
      </c>
      <c r="Y2761" s="5">
        <v>0</v>
      </c>
      <c r="Z2761" s="5">
        <v>0</v>
      </c>
      <c r="AA2761" s="5">
        <v>0.5</v>
      </c>
      <c r="AB2761" s="5">
        <v>0</v>
      </c>
      <c r="AC2761" s="5">
        <v>0</v>
      </c>
      <c r="AD2761" s="5">
        <v>0</v>
      </c>
      <c r="AE2761" s="2">
        <v>4</v>
      </c>
      <c r="AF2761" s="2">
        <v>0</v>
      </c>
      <c r="AG2761" s="2">
        <v>0</v>
      </c>
      <c r="AH2761" s="2">
        <v>0</v>
      </c>
      <c r="AI2761" s="2">
        <v>1</v>
      </c>
      <c r="AJ2761" s="2">
        <v>2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</row>
    <row r="2762" spans="1:46" x14ac:dyDescent="0.2">
      <c r="A2762" s="2">
        <v>1714656</v>
      </c>
      <c r="B2762" s="2">
        <v>896282</v>
      </c>
      <c r="C2762" s="7">
        <v>20.906468162857202</v>
      </c>
      <c r="D2762" s="7">
        <v>39.170774656510801</v>
      </c>
      <c r="E2762" s="19" t="s">
        <v>3327</v>
      </c>
      <c r="F2762" s="46">
        <f>INDEX(Δεδομένα!$P:$P,MATCH('2021'!E2762,Δεδομένα!$O:$O,0))</f>
        <v>94</v>
      </c>
      <c r="G2762" s="49" t="s">
        <v>3328</v>
      </c>
      <c r="H2762" s="51" t="str">
        <f>INDEX(Δεδομένα!B$1:B$51,MATCH('2021'!G2762,Δεδομένα!A$1:A$51,0))</f>
        <v>ΗΠΕΙΡΟΥ</v>
      </c>
      <c r="I2762" s="53">
        <f>INDEX(Δεδομένα!E$1:E$13,MATCH('2021'!H2762,Δεδομένα!D$1:D$13,0))</f>
        <v>5</v>
      </c>
      <c r="J2762" s="4">
        <v>44472</v>
      </c>
      <c r="K2762" s="3" t="s">
        <v>3</v>
      </c>
      <c r="L2762" s="17" t="str">
        <f t="shared" si="192"/>
        <v>03/10/2021 17:22</v>
      </c>
      <c r="M2762" s="4">
        <v>44472</v>
      </c>
      <c r="N2762" s="3" t="s">
        <v>79</v>
      </c>
      <c r="O2762" s="17" t="str">
        <f t="shared" si="193"/>
        <v>03/10/2021 19:10</v>
      </c>
      <c r="P2762" s="24">
        <f t="shared" si="194"/>
        <v>7.4999999997089617E-2</v>
      </c>
      <c r="Q2762" s="28">
        <v>0</v>
      </c>
      <c r="R2762" s="27">
        <f t="shared" si="195"/>
        <v>107.99999999580905</v>
      </c>
      <c r="S2762" s="3" t="s">
        <v>4</v>
      </c>
      <c r="T2762" s="3" t="s">
        <v>3329</v>
      </c>
      <c r="U2762" s="3" t="s">
        <v>4</v>
      </c>
      <c r="V2762" s="3" t="s">
        <v>3349</v>
      </c>
      <c r="W2762" s="5">
        <v>0</v>
      </c>
      <c r="X2762" s="5">
        <v>0</v>
      </c>
      <c r="Y2762" s="5">
        <v>0</v>
      </c>
      <c r="Z2762" s="5">
        <v>0</v>
      </c>
      <c r="AA2762" s="5">
        <v>0.5</v>
      </c>
      <c r="AB2762" s="5">
        <v>0</v>
      </c>
      <c r="AC2762" s="5">
        <v>0</v>
      </c>
      <c r="AD2762" s="5">
        <v>0</v>
      </c>
      <c r="AE2762" s="2">
        <v>6</v>
      </c>
      <c r="AF2762" s="2">
        <v>0</v>
      </c>
      <c r="AG2762" s="2">
        <v>3</v>
      </c>
      <c r="AH2762" s="2">
        <v>0</v>
      </c>
      <c r="AI2762" s="2">
        <v>1</v>
      </c>
      <c r="AJ2762" s="2">
        <v>4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</row>
    <row r="2763" spans="1:46" x14ac:dyDescent="0.2">
      <c r="A2763" s="2">
        <v>1714659</v>
      </c>
      <c r="B2763" s="2">
        <v>896550</v>
      </c>
      <c r="C2763" s="7">
        <v>21.053264270766299</v>
      </c>
      <c r="D2763" s="7">
        <v>39.0778749859169</v>
      </c>
      <c r="E2763" s="19" t="s">
        <v>3327</v>
      </c>
      <c r="F2763" s="46">
        <f>INDEX(Δεδομένα!$P:$P,MATCH('2021'!E2763,Δεδομένα!$O:$O,0))</f>
        <v>94</v>
      </c>
      <c r="G2763" s="49" t="s">
        <v>3328</v>
      </c>
      <c r="H2763" s="51" t="str">
        <f>INDEX(Δεδομένα!B$1:B$51,MATCH('2021'!G2763,Δεδομένα!A$1:A$51,0))</f>
        <v>ΗΠΕΙΡΟΥ</v>
      </c>
      <c r="I2763" s="53">
        <f>INDEX(Δεδομένα!E$1:E$13,MATCH('2021'!H2763,Δεδομένα!D$1:D$13,0))</f>
        <v>5</v>
      </c>
      <c r="J2763" s="4">
        <v>44473</v>
      </c>
      <c r="K2763" s="3" t="s">
        <v>71</v>
      </c>
      <c r="L2763" s="17" t="str">
        <f t="shared" si="192"/>
        <v>04/10/2021 16:07</v>
      </c>
      <c r="M2763" s="4">
        <v>44473</v>
      </c>
      <c r="N2763" s="3" t="s">
        <v>724</v>
      </c>
      <c r="O2763" s="17" t="str">
        <f t="shared" si="193"/>
        <v>04/10/2021 18:02</v>
      </c>
      <c r="P2763" s="24">
        <f t="shared" si="194"/>
        <v>7.9861111109494232E-2</v>
      </c>
      <c r="Q2763" s="28">
        <v>0</v>
      </c>
      <c r="R2763" s="27">
        <f t="shared" si="195"/>
        <v>114.99999999767169</v>
      </c>
      <c r="S2763" s="3" t="s">
        <v>4</v>
      </c>
      <c r="T2763" s="3" t="s">
        <v>3332</v>
      </c>
      <c r="U2763" s="3" t="s">
        <v>4</v>
      </c>
      <c r="V2763" s="3" t="s">
        <v>3338</v>
      </c>
      <c r="W2763" s="5">
        <v>0</v>
      </c>
      <c r="X2763" s="5">
        <v>0</v>
      </c>
      <c r="Y2763" s="5">
        <v>0</v>
      </c>
      <c r="Z2763" s="5">
        <v>0.2</v>
      </c>
      <c r="AA2763" s="5">
        <v>0</v>
      </c>
      <c r="AB2763" s="5">
        <v>0</v>
      </c>
      <c r="AC2763" s="5">
        <v>0</v>
      </c>
      <c r="AD2763" s="5">
        <v>0</v>
      </c>
      <c r="AE2763" s="2">
        <v>7</v>
      </c>
      <c r="AF2763" s="2">
        <v>0</v>
      </c>
      <c r="AG2763" s="2">
        <v>0</v>
      </c>
      <c r="AH2763" s="2">
        <v>0</v>
      </c>
      <c r="AI2763" s="2">
        <v>1</v>
      </c>
      <c r="AJ2763" s="2">
        <v>3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</row>
    <row r="2764" spans="1:46" x14ac:dyDescent="0.2">
      <c r="A2764" s="2">
        <v>1714673</v>
      </c>
      <c r="B2764" s="2">
        <v>896688</v>
      </c>
      <c r="C2764" s="7">
        <v>20.932959597865899</v>
      </c>
      <c r="D2764" s="7">
        <v>39.102982740866203</v>
      </c>
      <c r="E2764" s="19" t="s">
        <v>3327</v>
      </c>
      <c r="F2764" s="46">
        <f>INDEX(Δεδομένα!$P:$P,MATCH('2021'!E2764,Δεδομένα!$O:$O,0))</f>
        <v>94</v>
      </c>
      <c r="G2764" s="49" t="s">
        <v>3328</v>
      </c>
      <c r="H2764" s="51" t="str">
        <f>INDEX(Δεδομένα!B$1:B$51,MATCH('2021'!G2764,Δεδομένα!A$1:A$51,0))</f>
        <v>ΗΠΕΙΡΟΥ</v>
      </c>
      <c r="I2764" s="53">
        <f>INDEX(Δεδομένα!E$1:E$13,MATCH('2021'!H2764,Δεδομένα!D$1:D$13,0))</f>
        <v>5</v>
      </c>
      <c r="J2764" s="4">
        <v>44474</v>
      </c>
      <c r="K2764" s="3" t="s">
        <v>3301</v>
      </c>
      <c r="L2764" s="17" t="str">
        <f t="shared" si="192"/>
        <v>05/10/2021 07:05</v>
      </c>
      <c r="M2764" s="4">
        <v>44474</v>
      </c>
      <c r="N2764" s="3" t="s">
        <v>1303</v>
      </c>
      <c r="O2764" s="17" t="str">
        <f t="shared" si="193"/>
        <v>05/10/2021 10:02</v>
      </c>
      <c r="P2764" s="24">
        <f t="shared" si="194"/>
        <v>0.12291666666715173</v>
      </c>
      <c r="Q2764" s="28">
        <v>0</v>
      </c>
      <c r="R2764" s="27">
        <f t="shared" si="195"/>
        <v>177.00000000069849</v>
      </c>
      <c r="S2764" s="3" t="s">
        <v>4</v>
      </c>
      <c r="T2764" s="3" t="s">
        <v>3329</v>
      </c>
      <c r="U2764" s="3" t="s">
        <v>4</v>
      </c>
      <c r="V2764" s="3" t="s">
        <v>3330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0.1</v>
      </c>
      <c r="AD2764" s="5">
        <v>0</v>
      </c>
      <c r="AE2764" s="2">
        <v>2</v>
      </c>
      <c r="AF2764" s="2">
        <v>0</v>
      </c>
      <c r="AG2764" s="2">
        <v>0</v>
      </c>
      <c r="AH2764" s="2">
        <v>0</v>
      </c>
      <c r="AI2764" s="2">
        <v>0</v>
      </c>
      <c r="AJ2764" s="2">
        <v>1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</row>
    <row r="2765" spans="1:46" x14ac:dyDescent="0.2">
      <c r="A2765" s="2">
        <v>1714682</v>
      </c>
      <c r="B2765" s="2">
        <v>897213</v>
      </c>
      <c r="C2765" s="7">
        <v>20.961772708981599</v>
      </c>
      <c r="D2765" s="7">
        <v>39.095484122232897</v>
      </c>
      <c r="E2765" s="19" t="s">
        <v>3327</v>
      </c>
      <c r="F2765" s="46">
        <f>INDEX(Δεδομένα!$P:$P,MATCH('2021'!E2765,Δεδομένα!$O:$O,0))</f>
        <v>94</v>
      </c>
      <c r="G2765" s="49" t="s">
        <v>3328</v>
      </c>
      <c r="H2765" s="51" t="str">
        <f>INDEX(Δεδομένα!B$1:B$51,MATCH('2021'!G2765,Δεδομένα!A$1:A$51,0))</f>
        <v>ΗΠΕΙΡΟΥ</v>
      </c>
      <c r="I2765" s="53">
        <f>INDEX(Δεδομένα!E$1:E$13,MATCH('2021'!H2765,Δεδομένα!D$1:D$13,0))</f>
        <v>5</v>
      </c>
      <c r="J2765" s="4">
        <v>44475</v>
      </c>
      <c r="K2765" s="3" t="s">
        <v>459</v>
      </c>
      <c r="L2765" s="17" t="str">
        <f t="shared" si="192"/>
        <v>06/10/2021 20:05</v>
      </c>
      <c r="M2765" s="4">
        <v>44475</v>
      </c>
      <c r="N2765" s="3" t="s">
        <v>1238</v>
      </c>
      <c r="O2765" s="17" t="str">
        <f t="shared" si="193"/>
        <v>06/10/2021 21:05</v>
      </c>
      <c r="P2765" s="24">
        <f t="shared" si="194"/>
        <v>4.1666666664241347E-2</v>
      </c>
      <c r="Q2765" s="28">
        <v>0</v>
      </c>
      <c r="R2765" s="27">
        <f t="shared" si="195"/>
        <v>59.99999999650754</v>
      </c>
      <c r="S2765" s="3" t="s">
        <v>4</v>
      </c>
      <c r="T2765" s="3" t="s">
        <v>3329</v>
      </c>
      <c r="U2765" s="3" t="s">
        <v>4</v>
      </c>
      <c r="V2765" s="3" t="s">
        <v>3370</v>
      </c>
      <c r="W2765" s="5">
        <v>0</v>
      </c>
      <c r="X2765" s="5">
        <v>0</v>
      </c>
      <c r="Y2765" s="5">
        <v>0</v>
      </c>
      <c r="Z2765" s="5">
        <v>0</v>
      </c>
      <c r="AA2765" s="5">
        <v>0.2</v>
      </c>
      <c r="AB2765" s="5">
        <v>0</v>
      </c>
      <c r="AC2765" s="5">
        <v>0</v>
      </c>
      <c r="AD2765" s="5">
        <v>0</v>
      </c>
      <c r="AE2765" s="2">
        <v>5</v>
      </c>
      <c r="AF2765" s="2">
        <v>0</v>
      </c>
      <c r="AG2765" s="2">
        <v>0</v>
      </c>
      <c r="AH2765" s="2">
        <v>0</v>
      </c>
      <c r="AI2765" s="2">
        <v>0</v>
      </c>
      <c r="AJ2765" s="2">
        <v>2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</row>
    <row r="2766" spans="1:46" x14ac:dyDescent="0.2">
      <c r="A2766" s="2">
        <v>1716345</v>
      </c>
      <c r="B2766" s="2">
        <v>904675</v>
      </c>
      <c r="C2766" s="7">
        <v>20.883063317828</v>
      </c>
      <c r="D2766" s="7">
        <v>39.0755556778971</v>
      </c>
      <c r="E2766" s="19" t="s">
        <v>3327</v>
      </c>
      <c r="F2766" s="46">
        <f>INDEX(Δεδομένα!$P:$P,MATCH('2021'!E2766,Δεδομένα!$O:$O,0))</f>
        <v>94</v>
      </c>
      <c r="G2766" s="49" t="s">
        <v>3328</v>
      </c>
      <c r="H2766" s="51" t="str">
        <f>INDEX(Δεδομένα!B$1:B$51,MATCH('2021'!G2766,Δεδομένα!A$1:A$51,0))</f>
        <v>ΗΠΕΙΡΟΥ</v>
      </c>
      <c r="I2766" s="53">
        <f>INDEX(Δεδομένα!E$1:E$13,MATCH('2021'!H2766,Δεδομένα!D$1:D$13,0))</f>
        <v>5</v>
      </c>
      <c r="J2766" s="4">
        <v>44496</v>
      </c>
      <c r="K2766" s="3" t="s">
        <v>161</v>
      </c>
      <c r="L2766" s="17" t="str">
        <f t="shared" si="192"/>
        <v>27/10/2021 15:00</v>
      </c>
      <c r="M2766" s="4">
        <v>44496</v>
      </c>
      <c r="N2766" s="3" t="s">
        <v>407</v>
      </c>
      <c r="O2766" s="17" t="str">
        <f t="shared" si="193"/>
        <v>27/10/2021 15:40</v>
      </c>
      <c r="P2766" s="24">
        <f t="shared" si="194"/>
        <v>2.7777777781011537E-2</v>
      </c>
      <c r="Q2766" s="28">
        <v>0</v>
      </c>
      <c r="R2766" s="27">
        <f t="shared" si="195"/>
        <v>40.000000004656613</v>
      </c>
      <c r="S2766" s="3" t="s">
        <v>4</v>
      </c>
      <c r="T2766" s="3" t="s">
        <v>3329</v>
      </c>
      <c r="U2766" s="3" t="s">
        <v>4</v>
      </c>
      <c r="V2766" s="3" t="s">
        <v>3340</v>
      </c>
      <c r="W2766" s="5">
        <v>0</v>
      </c>
      <c r="X2766" s="5">
        <v>0</v>
      </c>
      <c r="Y2766" s="5">
        <v>0</v>
      </c>
      <c r="Z2766" s="5">
        <v>0.5</v>
      </c>
      <c r="AA2766" s="5">
        <v>0</v>
      </c>
      <c r="AB2766" s="5">
        <v>0</v>
      </c>
      <c r="AC2766" s="5">
        <v>0</v>
      </c>
      <c r="AD2766" s="5">
        <v>0</v>
      </c>
      <c r="AE2766" s="2">
        <v>3</v>
      </c>
      <c r="AF2766" s="2">
        <v>0</v>
      </c>
      <c r="AG2766" s="2">
        <v>0</v>
      </c>
      <c r="AH2766" s="2">
        <v>0</v>
      </c>
      <c r="AI2766" s="2">
        <v>0</v>
      </c>
      <c r="AJ2766" s="2">
        <v>1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</row>
    <row r="2767" spans="1:46" x14ac:dyDescent="0.2">
      <c r="A2767" s="2">
        <v>1716349</v>
      </c>
      <c r="B2767" s="2">
        <v>905101</v>
      </c>
      <c r="C2767" s="7">
        <v>20.8670649683636</v>
      </c>
      <c r="D2767" s="7">
        <v>39.0594034006456</v>
      </c>
      <c r="E2767" s="19" t="s">
        <v>3327</v>
      </c>
      <c r="F2767" s="46">
        <f>INDEX(Δεδομένα!$P:$P,MATCH('2021'!E2767,Δεδομένα!$O:$O,0))</f>
        <v>94</v>
      </c>
      <c r="G2767" s="49" t="s">
        <v>3328</v>
      </c>
      <c r="H2767" s="51" t="str">
        <f>INDEX(Δεδομένα!B$1:B$51,MATCH('2021'!G2767,Δεδομένα!A$1:A$51,0))</f>
        <v>ΗΠΕΙΡΟΥ</v>
      </c>
      <c r="I2767" s="53">
        <f>INDEX(Δεδομένα!E$1:E$13,MATCH('2021'!H2767,Δεδομένα!D$1:D$13,0))</f>
        <v>5</v>
      </c>
      <c r="J2767" s="4">
        <v>44498</v>
      </c>
      <c r="K2767" s="3" t="s">
        <v>993</v>
      </c>
      <c r="L2767" s="17" t="str">
        <f t="shared" si="192"/>
        <v>29/10/2021 10:22</v>
      </c>
      <c r="M2767" s="4">
        <v>44498</v>
      </c>
      <c r="N2767" s="3" t="s">
        <v>378</v>
      </c>
      <c r="O2767" s="17" t="str">
        <f t="shared" si="193"/>
        <v>29/10/2021 11:21</v>
      </c>
      <c r="P2767" s="24">
        <f t="shared" si="194"/>
        <v>4.0972222224809229E-2</v>
      </c>
      <c r="Q2767" s="28">
        <v>0</v>
      </c>
      <c r="R2767" s="27">
        <f t="shared" si="195"/>
        <v>59.00000000372529</v>
      </c>
      <c r="S2767" s="3" t="s">
        <v>4</v>
      </c>
      <c r="T2767" s="3" t="s">
        <v>3329</v>
      </c>
      <c r="U2767" s="3" t="s">
        <v>4</v>
      </c>
      <c r="V2767" s="3" t="s">
        <v>3340</v>
      </c>
      <c r="W2767" s="5">
        <v>0</v>
      </c>
      <c r="X2767" s="5">
        <v>0</v>
      </c>
      <c r="Y2767" s="5">
        <v>0</v>
      </c>
      <c r="Z2767" s="5">
        <v>0</v>
      </c>
      <c r="AA2767" s="5">
        <v>0.1</v>
      </c>
      <c r="AB2767" s="5">
        <v>0</v>
      </c>
      <c r="AC2767" s="5">
        <v>0</v>
      </c>
      <c r="AD2767" s="5">
        <v>0</v>
      </c>
      <c r="AE2767" s="2">
        <v>2</v>
      </c>
      <c r="AF2767" s="2">
        <v>0</v>
      </c>
      <c r="AG2767" s="2">
        <v>0</v>
      </c>
      <c r="AH2767" s="2">
        <v>0</v>
      </c>
      <c r="AI2767" s="2">
        <v>0</v>
      </c>
      <c r="AJ2767" s="2">
        <v>1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</row>
    <row r="2768" spans="1:46" x14ac:dyDescent="0.2">
      <c r="A2768" s="2">
        <v>1716363</v>
      </c>
      <c r="B2768" s="2">
        <v>905118</v>
      </c>
      <c r="C2768" s="7">
        <v>21.014118498271699</v>
      </c>
      <c r="D2768" s="7">
        <v>39.096914872809897</v>
      </c>
      <c r="E2768" s="19" t="s">
        <v>3327</v>
      </c>
      <c r="F2768" s="46">
        <f>INDEX(Δεδομένα!$P:$P,MATCH('2021'!E2768,Δεδομένα!$O:$O,0))</f>
        <v>94</v>
      </c>
      <c r="G2768" s="49" t="s">
        <v>3328</v>
      </c>
      <c r="H2768" s="51" t="str">
        <f>INDEX(Δεδομένα!B$1:B$51,MATCH('2021'!G2768,Δεδομένα!A$1:A$51,0))</f>
        <v>ΗΠΕΙΡΟΥ</v>
      </c>
      <c r="I2768" s="53">
        <f>INDEX(Δεδομένα!E$1:E$13,MATCH('2021'!H2768,Δεδομένα!D$1:D$13,0))</f>
        <v>5</v>
      </c>
      <c r="J2768" s="4">
        <v>44498</v>
      </c>
      <c r="K2768" s="3" t="s">
        <v>186</v>
      </c>
      <c r="L2768" s="17" t="str">
        <f t="shared" si="192"/>
        <v>29/10/2021 11:42</v>
      </c>
      <c r="M2768" s="4">
        <v>44498</v>
      </c>
      <c r="N2768" s="3" t="s">
        <v>240</v>
      </c>
      <c r="O2768" s="17" t="str">
        <f t="shared" si="193"/>
        <v>29/10/2021 12:26</v>
      </c>
      <c r="P2768" s="24">
        <f t="shared" si="194"/>
        <v>3.0555555553291924E-2</v>
      </c>
      <c r="Q2768" s="28">
        <v>0</v>
      </c>
      <c r="R2768" s="27">
        <f t="shared" si="195"/>
        <v>43.999999996740371</v>
      </c>
      <c r="S2768" s="3" t="s">
        <v>4</v>
      </c>
      <c r="T2768" s="3" t="s">
        <v>3332</v>
      </c>
      <c r="U2768" s="3" t="s">
        <v>4</v>
      </c>
      <c r="V2768" s="3" t="s">
        <v>3383</v>
      </c>
      <c r="W2768" s="5">
        <v>0</v>
      </c>
      <c r="X2768" s="5">
        <v>0</v>
      </c>
      <c r="Y2768" s="5">
        <v>0</v>
      </c>
      <c r="Z2768" s="5">
        <v>0.01</v>
      </c>
      <c r="AA2768" s="5">
        <v>0</v>
      </c>
      <c r="AB2768" s="5">
        <v>0</v>
      </c>
      <c r="AC2768" s="5">
        <v>0</v>
      </c>
      <c r="AD2768" s="5">
        <v>0</v>
      </c>
      <c r="AE2768" s="2">
        <v>1</v>
      </c>
      <c r="AF2768" s="2">
        <v>0</v>
      </c>
      <c r="AG2768" s="2">
        <v>1</v>
      </c>
      <c r="AH2768" s="2">
        <v>0</v>
      </c>
      <c r="AI2768" s="2">
        <v>0</v>
      </c>
      <c r="AJ2768" s="2">
        <v>1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</row>
    <row r="2769" spans="1:46" x14ac:dyDescent="0.2">
      <c r="A2769" s="2">
        <v>1716863</v>
      </c>
      <c r="B2769" s="2">
        <v>905790</v>
      </c>
      <c r="C2769" s="7">
        <v>21.115536646485801</v>
      </c>
      <c r="D2769" s="7">
        <v>39.140444571243201</v>
      </c>
      <c r="E2769" s="19" t="s">
        <v>3327</v>
      </c>
      <c r="F2769" s="46">
        <f>INDEX(Δεδομένα!$P:$P,MATCH('2021'!E2769,Δεδομένα!$O:$O,0))</f>
        <v>94</v>
      </c>
      <c r="G2769" s="49" t="s">
        <v>3328</v>
      </c>
      <c r="H2769" s="51" t="str">
        <f>INDEX(Δεδομένα!B$1:B$51,MATCH('2021'!G2769,Δεδομένα!A$1:A$51,0))</f>
        <v>ΗΠΕΙΡΟΥ</v>
      </c>
      <c r="I2769" s="53">
        <f>INDEX(Δεδομένα!E$1:E$13,MATCH('2021'!H2769,Δεδομένα!D$1:D$13,0))</f>
        <v>5</v>
      </c>
      <c r="J2769" s="4">
        <v>44501</v>
      </c>
      <c r="K2769" s="3" t="s">
        <v>2834</v>
      </c>
      <c r="L2769" s="17" t="str">
        <f t="shared" si="192"/>
        <v>01/11/2021 08:12</v>
      </c>
      <c r="M2769" s="4">
        <v>44501</v>
      </c>
      <c r="N2769" s="3" t="s">
        <v>3384</v>
      </c>
      <c r="O2769" s="17" t="str">
        <f t="shared" si="193"/>
        <v>01/11/2021 09:21</v>
      </c>
      <c r="P2769" s="24">
        <f t="shared" si="194"/>
        <v>4.7916666662786156E-2</v>
      </c>
      <c r="Q2769" s="28">
        <v>0</v>
      </c>
      <c r="R2769" s="27">
        <f t="shared" si="195"/>
        <v>68.999999994412065</v>
      </c>
      <c r="S2769" s="3" t="s">
        <v>4</v>
      </c>
      <c r="T2769" s="3" t="s">
        <v>3332</v>
      </c>
      <c r="U2769" s="3" t="s">
        <v>4</v>
      </c>
      <c r="V2769" s="3" t="s">
        <v>3385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0.01</v>
      </c>
      <c r="AC2769" s="5">
        <v>0</v>
      </c>
      <c r="AD2769" s="5">
        <v>0</v>
      </c>
      <c r="AE2769" s="2">
        <v>2</v>
      </c>
      <c r="AF2769" s="2">
        <v>0</v>
      </c>
      <c r="AG2769" s="2">
        <v>0</v>
      </c>
      <c r="AH2769" s="2">
        <v>0</v>
      </c>
      <c r="AI2769" s="2">
        <v>0</v>
      </c>
      <c r="AJ2769" s="2">
        <v>1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</row>
    <row r="2770" spans="1:46" x14ac:dyDescent="0.2">
      <c r="A2770" s="2">
        <v>1717713</v>
      </c>
      <c r="B2770" s="2">
        <v>907956</v>
      </c>
      <c r="C2770" s="7">
        <v>21.100020463543299</v>
      </c>
      <c r="D2770" s="7">
        <v>39.106589598131698</v>
      </c>
      <c r="E2770" s="19" t="s">
        <v>3327</v>
      </c>
      <c r="F2770" s="46">
        <f>INDEX(Δεδομένα!$P:$P,MATCH('2021'!E2770,Δεδομένα!$O:$O,0))</f>
        <v>94</v>
      </c>
      <c r="G2770" s="49" t="s">
        <v>3328</v>
      </c>
      <c r="H2770" s="51" t="str">
        <f>INDEX(Δεδομένα!B$1:B$51,MATCH('2021'!G2770,Δεδομένα!A$1:A$51,0))</f>
        <v>ΗΠΕΙΡΟΥ</v>
      </c>
      <c r="I2770" s="53">
        <f>INDEX(Δεδομένα!E$1:E$13,MATCH('2021'!H2770,Δεδομένα!D$1:D$13,0))</f>
        <v>5</v>
      </c>
      <c r="J2770" s="4">
        <v>44510</v>
      </c>
      <c r="K2770" s="3" t="s">
        <v>895</v>
      </c>
      <c r="L2770" s="17" t="str">
        <f t="shared" si="192"/>
        <v>10/11/2021 11:25</v>
      </c>
      <c r="M2770" s="4">
        <v>44510</v>
      </c>
      <c r="N2770" s="3" t="s">
        <v>237</v>
      </c>
      <c r="O2770" s="17" t="str">
        <f t="shared" si="193"/>
        <v>10/11/2021 12:30</v>
      </c>
      <c r="P2770" s="24">
        <f t="shared" si="194"/>
        <v>4.5138888890505768E-2</v>
      </c>
      <c r="Q2770" s="28">
        <v>0</v>
      </c>
      <c r="R2770" s="27">
        <f t="shared" si="195"/>
        <v>65.000000002328306</v>
      </c>
      <c r="S2770" s="3" t="s">
        <v>4</v>
      </c>
      <c r="T2770" s="3" t="s">
        <v>3332</v>
      </c>
      <c r="U2770" s="3" t="s">
        <v>4</v>
      </c>
      <c r="V2770" s="3" t="s">
        <v>3339</v>
      </c>
      <c r="W2770" s="5">
        <v>0</v>
      </c>
      <c r="X2770" s="5">
        <v>0.3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2">
        <v>4</v>
      </c>
      <c r="AF2770" s="2">
        <v>0</v>
      </c>
      <c r="AG2770" s="2">
        <v>0</v>
      </c>
      <c r="AH2770" s="2">
        <v>0</v>
      </c>
      <c r="AI2770" s="2">
        <v>0</v>
      </c>
      <c r="AJ2770" s="2">
        <v>2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</row>
    <row r="2771" spans="1:46" x14ac:dyDescent="0.2">
      <c r="A2771" s="2">
        <v>1726951</v>
      </c>
      <c r="B2771" s="2">
        <v>921135</v>
      </c>
      <c r="C2771" s="7">
        <v>21.099172579894098</v>
      </c>
      <c r="D2771" s="7">
        <v>39.078775509539497</v>
      </c>
      <c r="E2771" s="19" t="s">
        <v>3327</v>
      </c>
      <c r="F2771" s="46">
        <f>INDEX(Δεδομένα!$P:$P,MATCH('2021'!E2771,Δεδομένα!$O:$O,0))</f>
        <v>94</v>
      </c>
      <c r="G2771" s="49" t="s">
        <v>3328</v>
      </c>
      <c r="H2771" s="51" t="str">
        <f>INDEX(Δεδομένα!B$1:B$51,MATCH('2021'!G2771,Δεδομένα!A$1:A$51,0))</f>
        <v>ΗΠΕΙΡΟΥ</v>
      </c>
      <c r="I2771" s="53">
        <f>INDEX(Δεδομένα!E$1:E$13,MATCH('2021'!H2771,Δεδομένα!D$1:D$13,0))</f>
        <v>5</v>
      </c>
      <c r="J2771" s="4">
        <v>44556</v>
      </c>
      <c r="K2771" s="3" t="s">
        <v>365</v>
      </c>
      <c r="L2771" s="17" t="str">
        <f t="shared" si="192"/>
        <v>26/12/2021 13:50</v>
      </c>
      <c r="M2771" s="4">
        <v>44556</v>
      </c>
      <c r="N2771" s="3" t="s">
        <v>833</v>
      </c>
      <c r="O2771" s="17" t="str">
        <f t="shared" si="193"/>
        <v>26/12/2021 14:35</v>
      </c>
      <c r="P2771" s="24">
        <f t="shared" si="194"/>
        <v>3.125E-2</v>
      </c>
      <c r="Q2771" s="28">
        <v>0</v>
      </c>
      <c r="R2771" s="27">
        <f t="shared" si="195"/>
        <v>45</v>
      </c>
      <c r="S2771" s="3" t="s">
        <v>4</v>
      </c>
      <c r="T2771" s="3" t="s">
        <v>123</v>
      </c>
      <c r="U2771" s="3" t="s">
        <v>4</v>
      </c>
      <c r="V2771" s="3" t="s">
        <v>3386</v>
      </c>
      <c r="W2771" s="5">
        <v>0</v>
      </c>
      <c r="X2771" s="5">
        <v>0</v>
      </c>
      <c r="Y2771" s="5">
        <v>0</v>
      </c>
      <c r="Z2771" s="5">
        <v>0</v>
      </c>
      <c r="AA2771" s="5">
        <v>0.1</v>
      </c>
      <c r="AB2771" s="5">
        <v>0</v>
      </c>
      <c r="AC2771" s="5">
        <v>0</v>
      </c>
      <c r="AD2771" s="5">
        <v>0</v>
      </c>
      <c r="AE2771" s="2">
        <v>2</v>
      </c>
      <c r="AF2771" s="2">
        <v>0</v>
      </c>
      <c r="AG2771" s="2">
        <v>0</v>
      </c>
      <c r="AH2771" s="2">
        <v>0</v>
      </c>
      <c r="AI2771" s="2">
        <v>0</v>
      </c>
      <c r="AJ2771" s="2">
        <v>1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 t="s">
        <v>4</v>
      </c>
      <c r="AT2771" s="2" t="s">
        <v>4</v>
      </c>
    </row>
    <row r="2772" spans="1:46" x14ac:dyDescent="0.2">
      <c r="A2772" s="2">
        <v>1695177</v>
      </c>
      <c r="B2772" s="2">
        <v>874105</v>
      </c>
      <c r="C2772" s="7">
        <v>21.156330485026999</v>
      </c>
      <c r="D2772" s="7">
        <v>39.233660472078498</v>
      </c>
      <c r="E2772" s="19" t="s">
        <v>3387</v>
      </c>
      <c r="F2772" s="46">
        <f>INDEX(Δεδομένα!$P:$P,MATCH('2021'!E2772,Δεδομένα!$O:$O,0))</f>
        <v>95</v>
      </c>
      <c r="G2772" s="49" t="s">
        <v>3328</v>
      </c>
      <c r="H2772" s="51" t="str">
        <f>INDEX(Δεδομένα!B$1:B$51,MATCH('2021'!G2772,Δεδομένα!A$1:A$51,0))</f>
        <v>ΗΠΕΙΡΟΥ</v>
      </c>
      <c r="I2772" s="53">
        <f>INDEX(Δεδομένα!E$1:E$13,MATCH('2021'!H2772,Δεδομένα!D$1:D$13,0))</f>
        <v>5</v>
      </c>
      <c r="J2772" s="4">
        <v>44401</v>
      </c>
      <c r="K2772" s="3" t="s">
        <v>1496</v>
      </c>
      <c r="L2772" s="17" t="str">
        <f t="shared" si="192"/>
        <v>24/07/2021 14:54</v>
      </c>
      <c r="M2772" s="4">
        <v>44401</v>
      </c>
      <c r="N2772" s="3" t="s">
        <v>1496</v>
      </c>
      <c r="O2772" s="17" t="str">
        <f t="shared" si="193"/>
        <v>24/07/2021 14:54</v>
      </c>
      <c r="P2772" s="24">
        <f t="shared" si="194"/>
        <v>0</v>
      </c>
      <c r="Q2772" s="28">
        <v>0</v>
      </c>
      <c r="R2772" s="27">
        <f t="shared" si="195"/>
        <v>0</v>
      </c>
      <c r="S2772" s="3" t="s">
        <v>4</v>
      </c>
      <c r="T2772" s="3" t="s">
        <v>3388</v>
      </c>
      <c r="U2772" s="3" t="s">
        <v>4</v>
      </c>
      <c r="V2772" s="3" t="s">
        <v>3389</v>
      </c>
      <c r="W2772" s="5">
        <v>10</v>
      </c>
      <c r="X2772" s="5">
        <v>0</v>
      </c>
      <c r="Y2772" s="5">
        <v>0</v>
      </c>
      <c r="Z2772" s="5">
        <v>0</v>
      </c>
      <c r="AA2772" s="5">
        <v>0</v>
      </c>
      <c r="AB2772" s="5">
        <v>20</v>
      </c>
      <c r="AC2772" s="5">
        <v>0</v>
      </c>
      <c r="AD2772" s="5">
        <v>0</v>
      </c>
      <c r="AE2772" s="2">
        <v>16</v>
      </c>
      <c r="AF2772" s="2">
        <v>5</v>
      </c>
      <c r="AG2772" s="2">
        <v>0</v>
      </c>
      <c r="AH2772" s="2">
        <v>0</v>
      </c>
      <c r="AI2772" s="2">
        <v>0</v>
      </c>
      <c r="AJ2772" s="2">
        <v>8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</row>
    <row r="2773" spans="1:46" x14ac:dyDescent="0.2">
      <c r="A2773" s="2">
        <v>1694513</v>
      </c>
      <c r="B2773" s="2">
        <v>874725</v>
      </c>
      <c r="D2773" s="2"/>
      <c r="E2773" s="19" t="s">
        <v>3387</v>
      </c>
      <c r="F2773" s="46">
        <f>INDEX(Δεδομένα!$P:$P,MATCH('2021'!E2773,Δεδομένα!$O:$O,0))</f>
        <v>95</v>
      </c>
      <c r="G2773" s="49" t="s">
        <v>3328</v>
      </c>
      <c r="H2773" s="51" t="str">
        <f>INDEX(Δεδομένα!B$1:B$51,MATCH('2021'!G2773,Δεδομένα!A$1:A$51,0))</f>
        <v>ΗΠΕΙΡΟΥ</v>
      </c>
      <c r="I2773" s="53">
        <f>INDEX(Δεδομένα!E$1:E$13,MATCH('2021'!H2773,Δεδομένα!D$1:D$13,0))</f>
        <v>5</v>
      </c>
      <c r="J2773" s="4">
        <v>44403</v>
      </c>
      <c r="K2773" s="3" t="s">
        <v>278</v>
      </c>
      <c r="L2773" s="17" t="str">
        <f t="shared" si="192"/>
        <v>26/07/2021 19:26</v>
      </c>
      <c r="M2773" s="4">
        <v>44403</v>
      </c>
      <c r="N2773" s="3" t="s">
        <v>521</v>
      </c>
      <c r="O2773" s="17" t="str">
        <f t="shared" si="193"/>
        <v>26/07/2021 22:00</v>
      </c>
      <c r="P2773" s="24">
        <f t="shared" si="194"/>
        <v>0.10694444444379769</v>
      </c>
      <c r="Q2773" s="28">
        <v>0</v>
      </c>
      <c r="R2773" s="27">
        <f t="shared" si="195"/>
        <v>153.99999999906868</v>
      </c>
      <c r="S2773" s="3" t="s">
        <v>4</v>
      </c>
      <c r="T2773" s="3" t="s">
        <v>3388</v>
      </c>
      <c r="U2773" s="3" t="s">
        <v>4</v>
      </c>
      <c r="V2773" s="3" t="s">
        <v>3390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1</v>
      </c>
      <c r="AC2773" s="5">
        <v>0</v>
      </c>
      <c r="AD2773" s="5">
        <v>0</v>
      </c>
      <c r="AE2773" s="2">
        <v>4</v>
      </c>
      <c r="AF2773" s="2">
        <v>0</v>
      </c>
      <c r="AG2773" s="2">
        <v>0</v>
      </c>
      <c r="AH2773" s="2">
        <v>0</v>
      </c>
      <c r="AI2773" s="2">
        <v>0</v>
      </c>
      <c r="AJ2773" s="2">
        <v>2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</row>
    <row r="2774" spans="1:46" x14ac:dyDescent="0.2">
      <c r="A2774" s="2">
        <v>1695231</v>
      </c>
      <c r="B2774" s="2">
        <v>878596</v>
      </c>
      <c r="C2774" s="7">
        <v>21.414532404358098</v>
      </c>
      <c r="D2774" s="7">
        <v>39.292340951253301</v>
      </c>
      <c r="E2774" s="19" t="s">
        <v>3387</v>
      </c>
      <c r="F2774" s="46">
        <f>INDEX(Δεδομένα!$P:$P,MATCH('2021'!E2774,Δεδομένα!$O:$O,0))</f>
        <v>95</v>
      </c>
      <c r="G2774" s="49" t="s">
        <v>3328</v>
      </c>
      <c r="H2774" s="51" t="str">
        <f>INDEX(Δεδομένα!B$1:B$51,MATCH('2021'!G2774,Δεδομένα!A$1:A$51,0))</f>
        <v>ΗΠΕΙΡΟΥ</v>
      </c>
      <c r="I2774" s="53">
        <f>INDEX(Δεδομένα!E$1:E$13,MATCH('2021'!H2774,Δεδομένα!D$1:D$13,0))</f>
        <v>5</v>
      </c>
      <c r="J2774" s="4">
        <v>44413</v>
      </c>
      <c r="K2774" s="3" t="s">
        <v>541</v>
      </c>
      <c r="L2774" s="17" t="str">
        <f t="shared" si="192"/>
        <v>05/08/2021 03:20</v>
      </c>
      <c r="M2774" s="4">
        <v>44413</v>
      </c>
      <c r="N2774" s="3" t="s">
        <v>541</v>
      </c>
      <c r="O2774" s="17" t="str">
        <f t="shared" si="193"/>
        <v>05/08/2021 03:20</v>
      </c>
      <c r="P2774" s="24">
        <f t="shared" si="194"/>
        <v>0</v>
      </c>
      <c r="Q2774" s="28">
        <v>0</v>
      </c>
      <c r="R2774" s="27">
        <f t="shared" si="195"/>
        <v>0</v>
      </c>
      <c r="S2774" s="3" t="s">
        <v>4</v>
      </c>
      <c r="T2774" s="3" t="s">
        <v>3388</v>
      </c>
      <c r="U2774" s="3" t="s">
        <v>4</v>
      </c>
      <c r="V2774" s="3" t="s">
        <v>3391</v>
      </c>
      <c r="W2774" s="5">
        <v>0</v>
      </c>
      <c r="X2774" s="5">
        <v>40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2">
        <v>28</v>
      </c>
      <c r="AF2774" s="2">
        <v>5</v>
      </c>
      <c r="AG2774" s="2">
        <v>0</v>
      </c>
      <c r="AH2774" s="2">
        <v>0</v>
      </c>
      <c r="AI2774" s="2">
        <v>0</v>
      </c>
      <c r="AJ2774" s="2">
        <v>7</v>
      </c>
      <c r="AK2774" s="2">
        <v>1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</row>
    <row r="2775" spans="1:46" x14ac:dyDescent="0.2">
      <c r="A2775" s="2">
        <v>1707334</v>
      </c>
      <c r="B2775" s="2">
        <v>884340</v>
      </c>
      <c r="C2775" s="7">
        <v>21.292693526832199</v>
      </c>
      <c r="D2775" s="7">
        <v>39.168856931515897</v>
      </c>
      <c r="E2775" s="19" t="s">
        <v>3387</v>
      </c>
      <c r="F2775" s="46">
        <f>INDEX(Δεδομένα!$P:$P,MATCH('2021'!E2775,Δεδομένα!$O:$O,0))</f>
        <v>95</v>
      </c>
      <c r="G2775" s="49" t="s">
        <v>3328</v>
      </c>
      <c r="H2775" s="51" t="str">
        <f>INDEX(Δεδομένα!B$1:B$51,MATCH('2021'!G2775,Δεδομένα!A$1:A$51,0))</f>
        <v>ΗΠΕΙΡΟΥ</v>
      </c>
      <c r="I2775" s="53">
        <f>INDEX(Δεδομένα!E$1:E$13,MATCH('2021'!H2775,Δεδομένα!D$1:D$13,0))</f>
        <v>5</v>
      </c>
      <c r="J2775" s="4">
        <v>44427</v>
      </c>
      <c r="K2775" s="3" t="s">
        <v>411</v>
      </c>
      <c r="L2775" s="17" t="str">
        <f t="shared" si="192"/>
        <v>19/08/2021 17:10</v>
      </c>
      <c r="M2775" s="4">
        <v>44427</v>
      </c>
      <c r="N2775" s="3" t="s">
        <v>125</v>
      </c>
      <c r="O2775" s="17" t="str">
        <f t="shared" si="193"/>
        <v>19/08/2021 20:30</v>
      </c>
      <c r="P2775" s="24">
        <f t="shared" si="194"/>
        <v>0.13888888888322981</v>
      </c>
      <c r="Q2775" s="28">
        <v>0</v>
      </c>
      <c r="R2775" s="27">
        <f t="shared" si="195"/>
        <v>199.99999999185093</v>
      </c>
      <c r="S2775" s="3" t="s">
        <v>4</v>
      </c>
      <c r="T2775" s="3" t="s">
        <v>3388</v>
      </c>
      <c r="U2775" s="3" t="s">
        <v>4</v>
      </c>
      <c r="V2775" s="3" t="s">
        <v>3392</v>
      </c>
      <c r="W2775" s="5">
        <v>0</v>
      </c>
      <c r="X2775" s="5">
        <v>0.02</v>
      </c>
      <c r="Y2775" s="5">
        <v>0</v>
      </c>
      <c r="Z2775" s="5">
        <v>0.18</v>
      </c>
      <c r="AA2775" s="5">
        <v>0</v>
      </c>
      <c r="AB2775" s="5">
        <v>0</v>
      </c>
      <c r="AC2775" s="5">
        <v>0</v>
      </c>
      <c r="AD2775" s="5">
        <v>0</v>
      </c>
      <c r="AE2775" s="2">
        <v>6</v>
      </c>
      <c r="AF2775" s="2">
        <v>0</v>
      </c>
      <c r="AG2775" s="2">
        <v>0</v>
      </c>
      <c r="AH2775" s="2">
        <v>0</v>
      </c>
      <c r="AI2775" s="2">
        <v>0</v>
      </c>
      <c r="AJ2775" s="2">
        <v>2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</row>
    <row r="2776" spans="1:46" x14ac:dyDescent="0.2">
      <c r="A2776" s="2">
        <v>1656388</v>
      </c>
      <c r="B2776" s="2">
        <v>840981</v>
      </c>
      <c r="D2776" s="2"/>
      <c r="E2776" s="19" t="s">
        <v>3393</v>
      </c>
      <c r="F2776" s="46">
        <f>INDEX(Δεδομένα!$P:$P,MATCH('2021'!E2776,Δεδομένα!$O:$O,0))</f>
        <v>96</v>
      </c>
      <c r="G2776" s="49" t="s">
        <v>3328</v>
      </c>
      <c r="H2776" s="51" t="str">
        <f>INDEX(Δεδομένα!B$1:B$51,MATCH('2021'!G2776,Δεδομένα!A$1:A$51,0))</f>
        <v>ΗΠΕΙΡΟΥ</v>
      </c>
      <c r="I2776" s="53">
        <f>INDEX(Δεδομένα!E$1:E$13,MATCH('2021'!H2776,Δεδομένα!D$1:D$13,0))</f>
        <v>5</v>
      </c>
      <c r="J2776" s="4">
        <v>44283</v>
      </c>
      <c r="K2776" s="3" t="s">
        <v>298</v>
      </c>
      <c r="L2776" s="17" t="str">
        <f t="shared" si="192"/>
        <v>28/03/2021 12:35</v>
      </c>
      <c r="M2776" s="4">
        <v>44283</v>
      </c>
      <c r="N2776" s="3" t="s">
        <v>365</v>
      </c>
      <c r="O2776" s="17" t="str">
        <f t="shared" si="193"/>
        <v>28/03/2021 13:50</v>
      </c>
      <c r="P2776" s="24">
        <f t="shared" si="194"/>
        <v>5.2083333335758653E-2</v>
      </c>
      <c r="Q2776" s="28">
        <v>0</v>
      </c>
      <c r="R2776" s="27">
        <f t="shared" si="195"/>
        <v>75.00000000349246</v>
      </c>
      <c r="S2776" s="3" t="s">
        <v>4</v>
      </c>
      <c r="T2776" s="3" t="s">
        <v>3394</v>
      </c>
      <c r="U2776" s="3" t="s">
        <v>4</v>
      </c>
      <c r="V2776" s="3" t="s">
        <v>3395</v>
      </c>
      <c r="W2776" s="5">
        <v>0</v>
      </c>
      <c r="X2776" s="5">
        <v>1</v>
      </c>
      <c r="Y2776" s="5">
        <v>0</v>
      </c>
      <c r="Z2776" s="5">
        <v>1.5</v>
      </c>
      <c r="AA2776" s="5">
        <v>0</v>
      </c>
      <c r="AB2776" s="5">
        <v>0</v>
      </c>
      <c r="AC2776" s="5">
        <v>0</v>
      </c>
      <c r="AD2776" s="5">
        <v>0</v>
      </c>
      <c r="AE2776" s="2">
        <v>2</v>
      </c>
      <c r="AF2776" s="2">
        <v>0</v>
      </c>
      <c r="AG2776" s="2">
        <v>0</v>
      </c>
      <c r="AH2776" s="2">
        <v>0</v>
      </c>
      <c r="AI2776" s="2">
        <v>0</v>
      </c>
      <c r="AJ2776" s="2">
        <v>1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 t="s">
        <v>4</v>
      </c>
      <c r="AT2776" s="2" t="s">
        <v>4</v>
      </c>
    </row>
    <row r="2777" spans="1:46" x14ac:dyDescent="0.2">
      <c r="A2777" s="2">
        <v>1656403</v>
      </c>
      <c r="B2777" s="2">
        <v>841870</v>
      </c>
      <c r="C2777" s="7">
        <v>21.171650116637799</v>
      </c>
      <c r="D2777" s="7">
        <v>39.384482439024303</v>
      </c>
      <c r="E2777" s="19" t="s">
        <v>3393</v>
      </c>
      <c r="F2777" s="46">
        <f>INDEX(Δεδομένα!$P:$P,MATCH('2021'!E2777,Δεδομένα!$O:$O,0))</f>
        <v>96</v>
      </c>
      <c r="G2777" s="49" t="s">
        <v>3328</v>
      </c>
      <c r="H2777" s="51" t="str">
        <f>INDEX(Δεδομένα!B$1:B$51,MATCH('2021'!G2777,Δεδομένα!A$1:A$51,0))</f>
        <v>ΗΠΕΙΡΟΥ</v>
      </c>
      <c r="I2777" s="53">
        <f>INDEX(Δεδομένα!E$1:E$13,MATCH('2021'!H2777,Δεδομένα!D$1:D$13,0))</f>
        <v>5</v>
      </c>
      <c r="J2777" s="4">
        <v>44286</v>
      </c>
      <c r="K2777" s="3" t="s">
        <v>424</v>
      </c>
      <c r="L2777" s="17" t="str">
        <f t="shared" si="192"/>
        <v>31/03/2021 20:10</v>
      </c>
      <c r="M2777" s="4">
        <v>44286</v>
      </c>
      <c r="N2777" s="3" t="s">
        <v>424</v>
      </c>
      <c r="O2777" s="17" t="str">
        <f t="shared" si="193"/>
        <v>31/03/2021 20:10</v>
      </c>
      <c r="P2777" s="24">
        <f t="shared" si="194"/>
        <v>0</v>
      </c>
      <c r="Q2777" s="28">
        <v>0</v>
      </c>
      <c r="R2777" s="27">
        <f t="shared" si="195"/>
        <v>0</v>
      </c>
      <c r="S2777" s="3" t="s">
        <v>4</v>
      </c>
      <c r="T2777" s="3" t="s">
        <v>3394</v>
      </c>
      <c r="U2777" s="3" t="s">
        <v>4</v>
      </c>
      <c r="V2777" s="3" t="s">
        <v>3396</v>
      </c>
      <c r="W2777" s="5">
        <v>0</v>
      </c>
      <c r="X2777" s="5">
        <v>1</v>
      </c>
      <c r="Y2777" s="5">
        <v>0</v>
      </c>
      <c r="Z2777" s="5">
        <v>1</v>
      </c>
      <c r="AA2777" s="5">
        <v>0</v>
      </c>
      <c r="AB2777" s="5">
        <v>0</v>
      </c>
      <c r="AC2777" s="5">
        <v>0</v>
      </c>
      <c r="AD2777" s="5">
        <v>0</v>
      </c>
      <c r="AE2777" s="2">
        <v>2</v>
      </c>
      <c r="AF2777" s="2">
        <v>0</v>
      </c>
      <c r="AG2777" s="2">
        <v>0</v>
      </c>
      <c r="AH2777" s="2">
        <v>0</v>
      </c>
      <c r="AI2777" s="2">
        <v>0</v>
      </c>
      <c r="AJ2777" s="2">
        <v>1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 t="s">
        <v>4</v>
      </c>
      <c r="AT2777" s="2" t="s">
        <v>4</v>
      </c>
    </row>
    <row r="2778" spans="1:46" x14ac:dyDescent="0.2">
      <c r="A2778" s="2">
        <v>1695181</v>
      </c>
      <c r="B2778" s="2">
        <v>871807</v>
      </c>
      <c r="C2778" s="7">
        <v>21.2555404931982</v>
      </c>
      <c r="D2778" s="7">
        <v>39.309130629166802</v>
      </c>
      <c r="E2778" s="19" t="s">
        <v>3393</v>
      </c>
      <c r="F2778" s="46">
        <f>INDEX(Δεδομένα!$P:$P,MATCH('2021'!E2778,Δεδομένα!$O:$O,0))</f>
        <v>96</v>
      </c>
      <c r="G2778" s="49" t="s">
        <v>3328</v>
      </c>
      <c r="H2778" s="51" t="str">
        <f>INDEX(Δεδομένα!B$1:B$51,MATCH('2021'!G2778,Δεδομένα!A$1:A$51,0))</f>
        <v>ΗΠΕΙΡΟΥ</v>
      </c>
      <c r="I2778" s="53">
        <f>INDEX(Δεδομένα!E$1:E$13,MATCH('2021'!H2778,Δεδομένα!D$1:D$13,0))</f>
        <v>5</v>
      </c>
      <c r="J2778" s="4">
        <v>44393</v>
      </c>
      <c r="K2778" s="3" t="s">
        <v>1007</v>
      </c>
      <c r="L2778" s="17" t="str">
        <f t="shared" si="192"/>
        <v>16/07/2021 22:05</v>
      </c>
      <c r="M2778" s="4">
        <v>44393</v>
      </c>
      <c r="N2778" s="3" t="s">
        <v>1007</v>
      </c>
      <c r="O2778" s="17" t="str">
        <f t="shared" si="193"/>
        <v>16/07/2021 22:05</v>
      </c>
      <c r="P2778" s="24">
        <f t="shared" si="194"/>
        <v>0</v>
      </c>
      <c r="Q2778" s="28">
        <v>0</v>
      </c>
      <c r="R2778" s="27">
        <f t="shared" si="195"/>
        <v>0</v>
      </c>
      <c r="S2778" s="3" t="s">
        <v>4</v>
      </c>
      <c r="T2778" s="3" t="s">
        <v>3394</v>
      </c>
      <c r="U2778" s="3" t="s">
        <v>4</v>
      </c>
      <c r="V2778" s="3" t="s">
        <v>3397</v>
      </c>
      <c r="W2778" s="5">
        <v>0</v>
      </c>
      <c r="X2778" s="5">
        <v>0</v>
      </c>
      <c r="Y2778" s="5">
        <v>0</v>
      </c>
      <c r="Z2778" s="5">
        <v>0.5</v>
      </c>
      <c r="AA2778" s="5">
        <v>0</v>
      </c>
      <c r="AB2778" s="5">
        <v>0</v>
      </c>
      <c r="AC2778" s="5">
        <v>0</v>
      </c>
      <c r="AD2778" s="5">
        <v>0</v>
      </c>
      <c r="AE2778" s="2">
        <v>5</v>
      </c>
      <c r="AF2778" s="2">
        <v>0</v>
      </c>
      <c r="AG2778" s="2">
        <v>0</v>
      </c>
      <c r="AH2778" s="2">
        <v>0</v>
      </c>
      <c r="AI2778" s="2">
        <v>0</v>
      </c>
      <c r="AJ2778" s="2">
        <v>2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</row>
    <row r="2779" spans="1:46" x14ac:dyDescent="0.2">
      <c r="A2779" s="2">
        <v>1695170</v>
      </c>
      <c r="B2779" s="2">
        <v>874643</v>
      </c>
      <c r="C2779" s="7">
        <v>21.368201658124601</v>
      </c>
      <c r="D2779" s="7">
        <v>39.336056513789401</v>
      </c>
      <c r="E2779" s="19" t="s">
        <v>3393</v>
      </c>
      <c r="F2779" s="46">
        <f>INDEX(Δεδομένα!$P:$P,MATCH('2021'!E2779,Δεδομένα!$O:$O,0))</f>
        <v>96</v>
      </c>
      <c r="G2779" s="49" t="s">
        <v>3328</v>
      </c>
      <c r="H2779" s="51" t="str">
        <f>INDEX(Δεδομένα!B$1:B$51,MATCH('2021'!G2779,Δεδομένα!A$1:A$51,0))</f>
        <v>ΗΠΕΙΡΟΥ</v>
      </c>
      <c r="I2779" s="53">
        <f>INDEX(Δεδομένα!E$1:E$13,MATCH('2021'!H2779,Δεδομένα!D$1:D$13,0))</f>
        <v>5</v>
      </c>
      <c r="J2779" s="4">
        <v>44403</v>
      </c>
      <c r="K2779" s="3" t="s">
        <v>447</v>
      </c>
      <c r="L2779" s="17" t="str">
        <f t="shared" si="192"/>
        <v>26/07/2021 13:40</v>
      </c>
      <c r="M2779" s="4">
        <v>44403</v>
      </c>
      <c r="N2779" s="3" t="s">
        <v>447</v>
      </c>
      <c r="O2779" s="17" t="str">
        <f t="shared" si="193"/>
        <v>26/07/2021 13:40</v>
      </c>
      <c r="P2779" s="24">
        <f t="shared" si="194"/>
        <v>0</v>
      </c>
      <c r="Q2779" s="28">
        <v>0</v>
      </c>
      <c r="R2779" s="27">
        <f t="shared" si="195"/>
        <v>0</v>
      </c>
      <c r="S2779" s="3" t="s">
        <v>4</v>
      </c>
      <c r="T2779" s="3" t="s">
        <v>3394</v>
      </c>
      <c r="U2779" s="3" t="s">
        <v>4</v>
      </c>
      <c r="V2779" s="3" t="s">
        <v>3398</v>
      </c>
      <c r="W2779" s="5">
        <v>0</v>
      </c>
      <c r="X2779" s="5">
        <v>6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2">
        <v>8</v>
      </c>
      <c r="AF2779" s="2">
        <v>0</v>
      </c>
      <c r="AG2779" s="2">
        <v>0</v>
      </c>
      <c r="AH2779" s="2">
        <v>0</v>
      </c>
      <c r="AI2779" s="2">
        <v>0</v>
      </c>
      <c r="AJ2779" s="2">
        <v>3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</row>
    <row r="2780" spans="1:46" x14ac:dyDescent="0.2">
      <c r="A2780" s="2">
        <v>1695446</v>
      </c>
      <c r="B2780" s="2">
        <v>878494</v>
      </c>
      <c r="C2780" s="7">
        <v>21.125806769349801</v>
      </c>
      <c r="D2780" s="7">
        <v>39.3055968740521</v>
      </c>
      <c r="E2780" s="19" t="s">
        <v>3393</v>
      </c>
      <c r="F2780" s="46">
        <f>INDEX(Δεδομένα!$P:$P,MATCH('2021'!E2780,Δεδομένα!$O:$O,0))</f>
        <v>96</v>
      </c>
      <c r="G2780" s="49" t="s">
        <v>3328</v>
      </c>
      <c r="H2780" s="51" t="str">
        <f>INDEX(Δεδομένα!B$1:B$51,MATCH('2021'!G2780,Δεδομένα!A$1:A$51,0))</f>
        <v>ΗΠΕΙΡΟΥ</v>
      </c>
      <c r="I2780" s="53">
        <f>INDEX(Δεδομένα!E$1:E$13,MATCH('2021'!H2780,Δεδομένα!D$1:D$13,0))</f>
        <v>5</v>
      </c>
      <c r="J2780" s="4">
        <v>44412</v>
      </c>
      <c r="K2780" s="3" t="s">
        <v>450</v>
      </c>
      <c r="L2780" s="17" t="str">
        <f t="shared" si="192"/>
        <v>04/08/2021 20:50</v>
      </c>
      <c r="M2780" s="4">
        <v>44412</v>
      </c>
      <c r="N2780" s="3" t="s">
        <v>450</v>
      </c>
      <c r="O2780" s="17" t="str">
        <f t="shared" si="193"/>
        <v>04/08/2021 20:50</v>
      </c>
      <c r="P2780" s="24">
        <f t="shared" si="194"/>
        <v>0</v>
      </c>
      <c r="Q2780" s="28">
        <v>0</v>
      </c>
      <c r="R2780" s="27">
        <f t="shared" si="195"/>
        <v>0</v>
      </c>
      <c r="S2780" s="3" t="s">
        <v>4</v>
      </c>
      <c r="T2780" s="3" t="s">
        <v>3394</v>
      </c>
      <c r="U2780" s="3" t="s">
        <v>4</v>
      </c>
      <c r="V2780" s="3" t="s">
        <v>3399</v>
      </c>
      <c r="W2780" s="5">
        <v>0</v>
      </c>
      <c r="X2780" s="5">
        <v>1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2">
        <v>10</v>
      </c>
      <c r="AF2780" s="2">
        <v>0</v>
      </c>
      <c r="AG2780" s="2">
        <v>0</v>
      </c>
      <c r="AH2780" s="2">
        <v>0</v>
      </c>
      <c r="AI2780" s="2">
        <v>0</v>
      </c>
      <c r="AJ2780" s="2">
        <v>4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</row>
    <row r="2781" spans="1:46" x14ac:dyDescent="0.2">
      <c r="A2781" s="2">
        <v>1714768</v>
      </c>
      <c r="B2781" s="2">
        <v>895694</v>
      </c>
      <c r="C2781" s="7">
        <v>21.215764553621799</v>
      </c>
      <c r="D2781" s="7">
        <v>39.360038487660297</v>
      </c>
      <c r="E2781" s="19" t="s">
        <v>3393</v>
      </c>
      <c r="F2781" s="46">
        <f>INDEX(Δεδομένα!$P:$P,MATCH('2021'!E2781,Δεδομένα!$O:$O,0))</f>
        <v>96</v>
      </c>
      <c r="G2781" s="49" t="s">
        <v>3328</v>
      </c>
      <c r="H2781" s="51" t="str">
        <f>INDEX(Δεδομένα!B$1:B$51,MATCH('2021'!G2781,Δεδομένα!A$1:A$51,0))</f>
        <v>ΗΠΕΙΡΟΥ</v>
      </c>
      <c r="I2781" s="53">
        <f>INDEX(Δεδομένα!E$1:E$13,MATCH('2021'!H2781,Δεδομένα!D$1:D$13,0))</f>
        <v>5</v>
      </c>
      <c r="J2781" s="4">
        <v>44470</v>
      </c>
      <c r="K2781" s="3" t="s">
        <v>2044</v>
      </c>
      <c r="L2781" s="17" t="str">
        <f t="shared" si="192"/>
        <v>01/10/2021 16:46</v>
      </c>
      <c r="M2781" s="4">
        <v>44471</v>
      </c>
      <c r="N2781" s="3" t="s">
        <v>2381</v>
      </c>
      <c r="O2781" s="17" t="str">
        <f t="shared" si="193"/>
        <v>02/10/2021 09:05</v>
      </c>
      <c r="P2781" s="24">
        <f t="shared" si="194"/>
        <v>0.67986111110803904</v>
      </c>
      <c r="Q2781" s="28">
        <v>0</v>
      </c>
      <c r="R2781" s="27">
        <f t="shared" si="195"/>
        <v>978.99999999557622</v>
      </c>
      <c r="S2781" s="3" t="s">
        <v>4</v>
      </c>
      <c r="T2781" s="3" t="s">
        <v>3394</v>
      </c>
      <c r="U2781" s="3" t="s">
        <v>4</v>
      </c>
      <c r="V2781" s="3" t="s">
        <v>3400</v>
      </c>
      <c r="W2781" s="5">
        <v>0</v>
      </c>
      <c r="X2781" s="5">
        <v>0.5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2">
        <v>6</v>
      </c>
      <c r="AF2781" s="2">
        <v>0</v>
      </c>
      <c r="AG2781" s="2">
        <v>0</v>
      </c>
      <c r="AH2781" s="2">
        <v>0</v>
      </c>
      <c r="AI2781" s="2">
        <v>0</v>
      </c>
      <c r="AJ2781" s="2">
        <v>2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</row>
    <row r="2782" spans="1:46" x14ac:dyDescent="0.2">
      <c r="A2782" s="2">
        <v>1716875</v>
      </c>
      <c r="B2782" s="2">
        <v>907166</v>
      </c>
      <c r="C2782" s="7">
        <v>21.1995829460914</v>
      </c>
      <c r="D2782" s="7">
        <v>39.407314402544998</v>
      </c>
      <c r="E2782" s="19" t="s">
        <v>3393</v>
      </c>
      <c r="F2782" s="46">
        <f>INDEX(Δεδομένα!$P:$P,MATCH('2021'!E2782,Δεδομένα!$O:$O,0))</f>
        <v>96</v>
      </c>
      <c r="G2782" s="49" t="s">
        <v>3328</v>
      </c>
      <c r="H2782" s="51" t="str">
        <f>INDEX(Δεδομένα!B$1:B$51,MATCH('2021'!G2782,Δεδομένα!A$1:A$51,0))</f>
        <v>ΗΠΕΙΡΟΥ</v>
      </c>
      <c r="I2782" s="53">
        <f>INDEX(Δεδομένα!E$1:E$13,MATCH('2021'!H2782,Δεδομένα!D$1:D$13,0))</f>
        <v>5</v>
      </c>
      <c r="J2782" s="4">
        <v>44506</v>
      </c>
      <c r="K2782" s="3" t="s">
        <v>256</v>
      </c>
      <c r="L2782" s="17" t="str">
        <f t="shared" si="192"/>
        <v>06/11/2021 20:15</v>
      </c>
      <c r="M2782" s="4">
        <v>44507</v>
      </c>
      <c r="N2782" s="3" t="s">
        <v>3401</v>
      </c>
      <c r="O2782" s="17" t="str">
        <f t="shared" si="193"/>
        <v>07/11/2021 07:56</v>
      </c>
      <c r="P2782" s="24">
        <f t="shared" si="194"/>
        <v>0.48680555555620231</v>
      </c>
      <c r="Q2782" s="28">
        <v>0</v>
      </c>
      <c r="R2782" s="27">
        <f t="shared" si="195"/>
        <v>701.00000000093132</v>
      </c>
      <c r="S2782" s="3" t="s">
        <v>4</v>
      </c>
      <c r="T2782" s="3" t="s">
        <v>3394</v>
      </c>
      <c r="U2782" s="3" t="s">
        <v>4</v>
      </c>
      <c r="V2782" s="3" t="s">
        <v>3400</v>
      </c>
      <c r="W2782" s="5">
        <v>0</v>
      </c>
      <c r="X2782" s="5">
        <v>5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2">
        <v>4</v>
      </c>
      <c r="AF2782" s="2">
        <v>0</v>
      </c>
      <c r="AG2782" s="2">
        <v>0</v>
      </c>
      <c r="AH2782" s="2">
        <v>0</v>
      </c>
      <c r="AI2782" s="2">
        <v>0</v>
      </c>
      <c r="AJ2782" s="2">
        <v>2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</row>
    <row r="2783" spans="1:46" x14ac:dyDescent="0.2">
      <c r="A2783" s="2">
        <v>1640583</v>
      </c>
      <c r="B2783" s="2">
        <v>832682</v>
      </c>
      <c r="C2783" s="7">
        <v>20.675837374032401</v>
      </c>
      <c r="D2783" s="7">
        <v>39.088724568408097</v>
      </c>
      <c r="E2783" s="19" t="s">
        <v>3402</v>
      </c>
      <c r="F2783" s="46">
        <f>INDEX(Δεδομένα!$P:$P,MATCH('2021'!E2783,Δεδομένα!$O:$O,0))</f>
        <v>97</v>
      </c>
      <c r="G2783" s="49" t="s">
        <v>3403</v>
      </c>
      <c r="H2783" s="51" t="str">
        <f>INDEX(Δεδομένα!B$1:B$51,MATCH('2021'!G2783,Δεδομένα!A$1:A$51,0))</f>
        <v>ΗΠΕΙΡΟΥ</v>
      </c>
      <c r="I2783" s="53">
        <f>INDEX(Δεδομένα!E$1:E$13,MATCH('2021'!H2783,Δεδομένα!D$1:D$13,0))</f>
        <v>5</v>
      </c>
      <c r="J2783" s="4">
        <v>44252</v>
      </c>
      <c r="K2783" s="3" t="s">
        <v>220</v>
      </c>
      <c r="L2783" s="17" t="str">
        <f t="shared" si="192"/>
        <v>25/02/2021 15:06</v>
      </c>
      <c r="M2783" s="4">
        <v>44252</v>
      </c>
      <c r="N2783" s="3" t="s">
        <v>150</v>
      </c>
      <c r="O2783" s="17" t="str">
        <f t="shared" si="193"/>
        <v>25/02/2021 19:00</v>
      </c>
      <c r="P2783" s="24">
        <f t="shared" si="194"/>
        <v>0.16249999999854481</v>
      </c>
      <c r="Q2783" s="28">
        <v>0</v>
      </c>
      <c r="R2783" s="27">
        <f t="shared" si="195"/>
        <v>233.99999999790452</v>
      </c>
      <c r="S2783" s="3" t="s">
        <v>4</v>
      </c>
      <c r="T2783" s="3" t="s">
        <v>3404</v>
      </c>
      <c r="U2783" s="3" t="s">
        <v>4</v>
      </c>
      <c r="V2783" s="3" t="s">
        <v>3405</v>
      </c>
      <c r="W2783" s="5">
        <v>0</v>
      </c>
      <c r="X2783" s="5">
        <v>6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2">
        <v>10</v>
      </c>
      <c r="AF2783" s="2">
        <v>0</v>
      </c>
      <c r="AG2783" s="2">
        <v>0</v>
      </c>
      <c r="AH2783" s="2">
        <v>0</v>
      </c>
      <c r="AI2783" s="2">
        <v>0</v>
      </c>
      <c r="AJ2783" s="2">
        <v>5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 t="s">
        <v>4</v>
      </c>
      <c r="AT2783" s="2" t="s">
        <v>4</v>
      </c>
    </row>
    <row r="2784" spans="1:46" x14ac:dyDescent="0.2">
      <c r="A2784" s="2">
        <v>1648093</v>
      </c>
      <c r="B2784" s="2">
        <v>834094</v>
      </c>
      <c r="D2784" s="2"/>
      <c r="E2784" s="19" t="s">
        <v>3402</v>
      </c>
      <c r="F2784" s="46">
        <f>INDEX(Δεδομένα!$P:$P,MATCH('2021'!E2784,Δεδομένα!$O:$O,0))</f>
        <v>97</v>
      </c>
      <c r="G2784" s="49" t="s">
        <v>3403</v>
      </c>
      <c r="H2784" s="51" t="str">
        <f>INDEX(Δεδομένα!B$1:B$51,MATCH('2021'!G2784,Δεδομένα!A$1:A$51,0))</f>
        <v>ΗΠΕΙΡΟΥ</v>
      </c>
      <c r="I2784" s="53">
        <f>INDEX(Δεδομένα!E$1:E$13,MATCH('2021'!H2784,Δεδομένα!D$1:D$13,0))</f>
        <v>5</v>
      </c>
      <c r="J2784" s="4">
        <v>44257</v>
      </c>
      <c r="K2784" s="3" t="s">
        <v>552</v>
      </c>
      <c r="L2784" s="17" t="str">
        <f t="shared" si="192"/>
        <v>02/03/2021 13:00</v>
      </c>
      <c r="M2784" s="4">
        <v>44257</v>
      </c>
      <c r="N2784" s="3" t="s">
        <v>552</v>
      </c>
      <c r="O2784" s="17" t="str">
        <f t="shared" si="193"/>
        <v>02/03/2021 13:00</v>
      </c>
      <c r="P2784" s="24">
        <f t="shared" si="194"/>
        <v>0</v>
      </c>
      <c r="Q2784" s="28">
        <v>0</v>
      </c>
      <c r="R2784" s="27">
        <f t="shared" si="195"/>
        <v>0</v>
      </c>
      <c r="S2784" s="3" t="s">
        <v>4</v>
      </c>
      <c r="T2784" s="3" t="s">
        <v>3404</v>
      </c>
      <c r="U2784" s="3" t="s">
        <v>3406</v>
      </c>
      <c r="V2784" s="3" t="s">
        <v>3407</v>
      </c>
      <c r="W2784" s="5">
        <v>0</v>
      </c>
      <c r="X2784" s="5">
        <v>0</v>
      </c>
      <c r="Y2784" s="5">
        <v>0</v>
      </c>
      <c r="Z2784" s="5">
        <v>0</v>
      </c>
      <c r="AA2784" s="5">
        <v>10</v>
      </c>
      <c r="AB2784" s="5">
        <v>0</v>
      </c>
      <c r="AC2784" s="5">
        <v>0</v>
      </c>
      <c r="AD2784" s="5">
        <v>0</v>
      </c>
      <c r="AE2784" s="2">
        <v>2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 t="s">
        <v>4</v>
      </c>
      <c r="AT2784" s="2" t="s">
        <v>4</v>
      </c>
    </row>
    <row r="2785" spans="1:46" x14ac:dyDescent="0.2">
      <c r="A2785" s="2">
        <v>1648169</v>
      </c>
      <c r="B2785" s="2">
        <v>834755</v>
      </c>
      <c r="C2785" s="7">
        <v>20.689854512300499</v>
      </c>
      <c r="D2785" s="7">
        <v>39.085002125971201</v>
      </c>
      <c r="E2785" s="19" t="s">
        <v>3402</v>
      </c>
      <c r="F2785" s="46">
        <f>INDEX(Δεδομένα!$P:$P,MATCH('2021'!E2785,Δεδομένα!$O:$O,0))</f>
        <v>97</v>
      </c>
      <c r="G2785" s="49" t="s">
        <v>3403</v>
      </c>
      <c r="H2785" s="51" t="str">
        <f>INDEX(Δεδομένα!B$1:B$51,MATCH('2021'!G2785,Δεδομένα!A$1:A$51,0))</f>
        <v>ΗΠΕΙΡΟΥ</v>
      </c>
      <c r="I2785" s="53">
        <f>INDEX(Δεδομένα!E$1:E$13,MATCH('2021'!H2785,Δεδομένα!D$1:D$13,0))</f>
        <v>5</v>
      </c>
      <c r="J2785" s="4">
        <v>44259</v>
      </c>
      <c r="K2785" s="3" t="s">
        <v>241</v>
      </c>
      <c r="L2785" s="17" t="str">
        <f t="shared" si="192"/>
        <v>04/03/2021 13:15</v>
      </c>
      <c r="M2785" s="4">
        <v>44259</v>
      </c>
      <c r="N2785" s="3" t="s">
        <v>241</v>
      </c>
      <c r="O2785" s="17" t="str">
        <f t="shared" si="193"/>
        <v>04/03/2021 13:15</v>
      </c>
      <c r="P2785" s="24">
        <f t="shared" si="194"/>
        <v>0</v>
      </c>
      <c r="Q2785" s="28">
        <v>0</v>
      </c>
      <c r="R2785" s="27">
        <f t="shared" si="195"/>
        <v>0</v>
      </c>
      <c r="S2785" s="3" t="s">
        <v>4</v>
      </c>
      <c r="T2785" s="3" t="s">
        <v>3404</v>
      </c>
      <c r="U2785" s="3" t="s">
        <v>3408</v>
      </c>
      <c r="V2785" s="3" t="s">
        <v>3405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6</v>
      </c>
      <c r="AC2785" s="5">
        <v>0</v>
      </c>
      <c r="AD2785" s="5">
        <v>0</v>
      </c>
      <c r="AE2785" s="2">
        <v>10</v>
      </c>
      <c r="AF2785" s="2">
        <v>0</v>
      </c>
      <c r="AG2785" s="2">
        <v>0</v>
      </c>
      <c r="AH2785" s="2">
        <v>0</v>
      </c>
      <c r="AI2785" s="2">
        <v>0</v>
      </c>
      <c r="AJ2785" s="2">
        <v>5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 t="s">
        <v>4</v>
      </c>
      <c r="AT2785" s="2" t="s">
        <v>4</v>
      </c>
    </row>
    <row r="2786" spans="1:46" x14ac:dyDescent="0.2">
      <c r="A2786" s="2">
        <v>1648171</v>
      </c>
      <c r="B2786" s="2">
        <v>834844</v>
      </c>
      <c r="C2786" s="7">
        <v>20.750695143520002</v>
      </c>
      <c r="D2786" s="7">
        <v>39.144379954011598</v>
      </c>
      <c r="E2786" s="19" t="s">
        <v>3402</v>
      </c>
      <c r="F2786" s="46">
        <f>INDEX(Δεδομένα!$P:$P,MATCH('2021'!E2786,Δεδομένα!$O:$O,0))</f>
        <v>97</v>
      </c>
      <c r="G2786" s="49" t="s">
        <v>3403</v>
      </c>
      <c r="H2786" s="51" t="str">
        <f>INDEX(Δεδομένα!B$1:B$51,MATCH('2021'!G2786,Δεδομένα!A$1:A$51,0))</f>
        <v>ΗΠΕΙΡΟΥ</v>
      </c>
      <c r="I2786" s="53">
        <f>INDEX(Δεδομένα!E$1:E$13,MATCH('2021'!H2786,Δεδομένα!D$1:D$13,0))</f>
        <v>5</v>
      </c>
      <c r="J2786" s="4">
        <v>44259</v>
      </c>
      <c r="K2786" s="3" t="s">
        <v>745</v>
      </c>
      <c r="L2786" s="17" t="str">
        <f t="shared" si="192"/>
        <v>04/03/2021 16:35</v>
      </c>
      <c r="M2786" s="4">
        <v>44259</v>
      </c>
      <c r="N2786" s="3" t="s">
        <v>3409</v>
      </c>
      <c r="O2786" s="17" t="str">
        <f t="shared" si="193"/>
        <v>04/03/2021 18:11</v>
      </c>
      <c r="P2786" s="24">
        <f t="shared" si="194"/>
        <v>6.6666666672972497E-2</v>
      </c>
      <c r="Q2786" s="28">
        <v>0</v>
      </c>
      <c r="R2786" s="27">
        <f t="shared" si="195"/>
        <v>96.000000009080395</v>
      </c>
      <c r="S2786" s="3" t="s">
        <v>4</v>
      </c>
      <c r="T2786" s="3" t="s">
        <v>3404</v>
      </c>
      <c r="U2786" s="3" t="s">
        <v>3410</v>
      </c>
      <c r="V2786" s="3" t="s">
        <v>3410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1</v>
      </c>
      <c r="AC2786" s="5">
        <v>0</v>
      </c>
      <c r="AD2786" s="5">
        <v>0</v>
      </c>
      <c r="AE2786" s="2">
        <v>4</v>
      </c>
      <c r="AF2786" s="2">
        <v>0</v>
      </c>
      <c r="AG2786" s="2">
        <v>0</v>
      </c>
      <c r="AH2786" s="2">
        <v>0</v>
      </c>
      <c r="AI2786" s="2">
        <v>0</v>
      </c>
      <c r="AJ2786" s="2">
        <v>2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 t="s">
        <v>4</v>
      </c>
      <c r="AT2786" s="2" t="s">
        <v>4</v>
      </c>
    </row>
    <row r="2787" spans="1:46" x14ac:dyDescent="0.2">
      <c r="A2787" s="2">
        <v>1655117</v>
      </c>
      <c r="B2787" s="2">
        <v>842380</v>
      </c>
      <c r="C2787" s="7">
        <v>20.709268170034701</v>
      </c>
      <c r="D2787" s="7">
        <v>39.074607894144599</v>
      </c>
      <c r="E2787" s="19" t="s">
        <v>3402</v>
      </c>
      <c r="F2787" s="46">
        <f>INDEX(Δεδομένα!$P:$P,MATCH('2021'!E2787,Δεδομένα!$O:$O,0))</f>
        <v>97</v>
      </c>
      <c r="G2787" s="49" t="s">
        <v>3403</v>
      </c>
      <c r="H2787" s="51" t="str">
        <f>INDEX(Δεδομένα!B$1:B$51,MATCH('2021'!G2787,Δεδομένα!A$1:A$51,0))</f>
        <v>ΗΠΕΙΡΟΥ</v>
      </c>
      <c r="I2787" s="53">
        <f>INDEX(Δεδομένα!E$1:E$13,MATCH('2021'!H2787,Δεδομένα!D$1:D$13,0))</f>
        <v>5</v>
      </c>
      <c r="J2787" s="4">
        <v>44288</v>
      </c>
      <c r="K2787" s="3" t="s">
        <v>648</v>
      </c>
      <c r="L2787" s="17" t="str">
        <f t="shared" ref="L2787:L2812" si="196">_xlfn.CONCAT(TEXT(J2787,"ηη/μμ/εεε")," ",TEXT(K2787,"ωω:λλ"))</f>
        <v>02/04/2021 18:26</v>
      </c>
      <c r="M2787" s="4">
        <v>44288</v>
      </c>
      <c r="N2787" s="3" t="s">
        <v>648</v>
      </c>
      <c r="O2787" s="17" t="str">
        <f t="shared" ref="O2787:O2812" si="197">_xlfn.CONCAT(TEXT(M2787,"ηη/μμ/εεε")," ",TEXT(N2787,"ωω:λλ"))</f>
        <v>02/04/2021 18:26</v>
      </c>
      <c r="P2787" s="24">
        <f t="shared" ref="P2787:P2812" si="198">O2787-L2787</f>
        <v>0</v>
      </c>
      <c r="Q2787" s="28">
        <v>0</v>
      </c>
      <c r="R2787" s="27">
        <f t="shared" ref="R2787:R2812" si="199">P2787*(24*60)</f>
        <v>0</v>
      </c>
      <c r="S2787" s="3" t="s">
        <v>4</v>
      </c>
      <c r="T2787" s="3" t="s">
        <v>3404</v>
      </c>
      <c r="U2787" s="3" t="s">
        <v>3408</v>
      </c>
      <c r="V2787" s="3" t="s">
        <v>3405</v>
      </c>
      <c r="W2787" s="5">
        <v>0</v>
      </c>
      <c r="X2787" s="5">
        <v>0</v>
      </c>
      <c r="Y2787" s="5">
        <v>0</v>
      </c>
      <c r="Z2787" s="5">
        <v>0.2</v>
      </c>
      <c r="AA2787" s="5">
        <v>0</v>
      </c>
      <c r="AB2787" s="5">
        <v>0</v>
      </c>
      <c r="AC2787" s="5">
        <v>0</v>
      </c>
      <c r="AD2787" s="5">
        <v>0</v>
      </c>
      <c r="AE2787" s="2">
        <v>2</v>
      </c>
      <c r="AF2787" s="2">
        <v>0</v>
      </c>
      <c r="AG2787" s="2">
        <v>0</v>
      </c>
      <c r="AH2787" s="2">
        <v>0</v>
      </c>
      <c r="AI2787" s="2">
        <v>0</v>
      </c>
      <c r="AJ2787" s="2">
        <v>1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 t="s">
        <v>4</v>
      </c>
      <c r="AT2787" s="2" t="s">
        <v>4</v>
      </c>
    </row>
    <row r="2788" spans="1:46" x14ac:dyDescent="0.2">
      <c r="A2788" s="2">
        <v>1655221</v>
      </c>
      <c r="B2788" s="2">
        <v>842587</v>
      </c>
      <c r="C2788" s="7">
        <v>20.730238829817001</v>
      </c>
      <c r="D2788" s="7">
        <v>39.128009939772902</v>
      </c>
      <c r="E2788" s="19" t="s">
        <v>3402</v>
      </c>
      <c r="F2788" s="46">
        <f>INDEX(Δεδομένα!$P:$P,MATCH('2021'!E2788,Δεδομένα!$O:$O,0))</f>
        <v>97</v>
      </c>
      <c r="G2788" s="49" t="s">
        <v>3403</v>
      </c>
      <c r="H2788" s="51" t="str">
        <f>INDEX(Δεδομένα!B$1:B$51,MATCH('2021'!G2788,Δεδομένα!A$1:A$51,0))</f>
        <v>ΗΠΕΙΡΟΥ</v>
      </c>
      <c r="I2788" s="53">
        <f>INDEX(Δεδομένα!E$1:E$13,MATCH('2021'!H2788,Δεδομένα!D$1:D$13,0))</f>
        <v>5</v>
      </c>
      <c r="J2788" s="4">
        <v>44289</v>
      </c>
      <c r="K2788" s="3" t="s">
        <v>2062</v>
      </c>
      <c r="L2788" s="17" t="str">
        <f t="shared" si="196"/>
        <v>03/04/2021 15:13</v>
      </c>
      <c r="M2788" s="4">
        <v>44289</v>
      </c>
      <c r="N2788" s="3" t="s">
        <v>807</v>
      </c>
      <c r="O2788" s="17" t="str">
        <f t="shared" si="197"/>
        <v>03/04/2021 17:26</v>
      </c>
      <c r="P2788" s="24">
        <f t="shared" si="198"/>
        <v>9.2361111113859806E-2</v>
      </c>
      <c r="Q2788" s="28">
        <v>0</v>
      </c>
      <c r="R2788" s="27">
        <f t="shared" si="199"/>
        <v>133.00000000395812</v>
      </c>
      <c r="S2788" s="3" t="s">
        <v>4</v>
      </c>
      <c r="T2788" s="3" t="s">
        <v>3404</v>
      </c>
      <c r="U2788" s="3" t="s">
        <v>3408</v>
      </c>
      <c r="V2788" s="3" t="s">
        <v>3411</v>
      </c>
      <c r="W2788" s="5">
        <v>0</v>
      </c>
      <c r="X2788" s="5">
        <v>0</v>
      </c>
      <c r="Y2788" s="5">
        <v>0</v>
      </c>
      <c r="Z2788" s="5">
        <v>5</v>
      </c>
      <c r="AA2788" s="5">
        <v>1</v>
      </c>
      <c r="AB2788" s="5">
        <v>0</v>
      </c>
      <c r="AC2788" s="5">
        <v>0</v>
      </c>
      <c r="AD2788" s="5">
        <v>0</v>
      </c>
      <c r="AE2788" s="2">
        <v>4</v>
      </c>
      <c r="AF2788" s="2">
        <v>0</v>
      </c>
      <c r="AG2788" s="2">
        <v>0</v>
      </c>
      <c r="AH2788" s="2">
        <v>0</v>
      </c>
      <c r="AI2788" s="2">
        <v>0</v>
      </c>
      <c r="AJ2788" s="2">
        <v>2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 t="s">
        <v>4</v>
      </c>
      <c r="AT2788" s="2" t="s">
        <v>4</v>
      </c>
    </row>
    <row r="2789" spans="1:46" x14ac:dyDescent="0.2">
      <c r="A2789" s="2">
        <v>1653991</v>
      </c>
      <c r="B2789" s="2">
        <v>844053</v>
      </c>
      <c r="C2789" s="7">
        <v>20.5827987860654</v>
      </c>
      <c r="D2789" s="7">
        <v>39.170912471005401</v>
      </c>
      <c r="E2789" s="19" t="s">
        <v>3402</v>
      </c>
      <c r="F2789" s="46">
        <f>INDEX(Δεδομένα!$P:$P,MATCH('2021'!E2789,Δεδομένα!$O:$O,0))</f>
        <v>97</v>
      </c>
      <c r="G2789" s="49" t="s">
        <v>3403</v>
      </c>
      <c r="H2789" s="51" t="str">
        <f>INDEX(Δεδομένα!B$1:B$51,MATCH('2021'!G2789,Δεδομένα!A$1:A$51,0))</f>
        <v>ΗΠΕΙΡΟΥ</v>
      </c>
      <c r="I2789" s="53">
        <f>INDEX(Δεδομένα!E$1:E$13,MATCH('2021'!H2789,Δεδομένα!D$1:D$13,0))</f>
        <v>5</v>
      </c>
      <c r="J2789" s="4">
        <v>44295</v>
      </c>
      <c r="K2789" s="3" t="s">
        <v>1761</v>
      </c>
      <c r="L2789" s="17" t="str">
        <f t="shared" si="196"/>
        <v>09/04/2021 12:23</v>
      </c>
      <c r="M2789" s="4">
        <v>44295</v>
      </c>
      <c r="N2789" s="3" t="s">
        <v>1375</v>
      </c>
      <c r="O2789" s="17" t="str">
        <f t="shared" si="197"/>
        <v>09/04/2021 14:48</v>
      </c>
      <c r="P2789" s="24">
        <f t="shared" si="198"/>
        <v>0.10069444444525288</v>
      </c>
      <c r="Q2789" s="28">
        <v>0</v>
      </c>
      <c r="R2789" s="27">
        <f t="shared" si="199"/>
        <v>145.00000000116415</v>
      </c>
      <c r="S2789" s="3" t="s">
        <v>4</v>
      </c>
      <c r="T2789" s="3" t="s">
        <v>3404</v>
      </c>
      <c r="U2789" s="3" t="s">
        <v>3412</v>
      </c>
      <c r="V2789" s="3" t="s">
        <v>3412</v>
      </c>
      <c r="W2789" s="5">
        <v>0</v>
      </c>
      <c r="X2789" s="5">
        <v>0</v>
      </c>
      <c r="Y2789" s="5">
        <v>0</v>
      </c>
      <c r="Z2789" s="5">
        <v>4</v>
      </c>
      <c r="AA2789" s="5">
        <v>0</v>
      </c>
      <c r="AB2789" s="5">
        <v>0</v>
      </c>
      <c r="AC2789" s="5">
        <v>0</v>
      </c>
      <c r="AD2789" s="5">
        <v>0</v>
      </c>
      <c r="AE2789" s="2">
        <v>6</v>
      </c>
      <c r="AF2789" s="2">
        <v>0</v>
      </c>
      <c r="AG2789" s="2">
        <v>0</v>
      </c>
      <c r="AH2789" s="2">
        <v>0</v>
      </c>
      <c r="AI2789" s="2">
        <v>0</v>
      </c>
      <c r="AJ2789" s="2">
        <v>3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 t="s">
        <v>4</v>
      </c>
      <c r="AT2789" s="2" t="s">
        <v>4</v>
      </c>
    </row>
    <row r="2790" spans="1:46" x14ac:dyDescent="0.2">
      <c r="A2790" s="2">
        <v>1654327</v>
      </c>
      <c r="B2790" s="2">
        <v>845273</v>
      </c>
      <c r="C2790" s="7">
        <v>20.6884553604751</v>
      </c>
      <c r="D2790" s="7">
        <v>39.111619935878998</v>
      </c>
      <c r="E2790" s="19" t="s">
        <v>3402</v>
      </c>
      <c r="F2790" s="46">
        <f>INDEX(Δεδομένα!$P:$P,MATCH('2021'!E2790,Δεδομένα!$O:$O,0))</f>
        <v>97</v>
      </c>
      <c r="G2790" s="49" t="s">
        <v>3403</v>
      </c>
      <c r="H2790" s="51" t="str">
        <f>INDEX(Δεδομένα!B$1:B$51,MATCH('2021'!G2790,Δεδομένα!A$1:A$51,0))</f>
        <v>ΗΠΕΙΡΟΥ</v>
      </c>
      <c r="I2790" s="53">
        <f>INDEX(Δεδομένα!E$1:E$13,MATCH('2021'!H2790,Δεδομένα!D$1:D$13,0))</f>
        <v>5</v>
      </c>
      <c r="J2790" s="4">
        <v>44296</v>
      </c>
      <c r="K2790" s="3" t="s">
        <v>238</v>
      </c>
      <c r="L2790" s="17" t="str">
        <f t="shared" si="196"/>
        <v>10/04/2021 11:30</v>
      </c>
      <c r="M2790" s="4">
        <v>44296</v>
      </c>
      <c r="N2790" s="3" t="s">
        <v>1310</v>
      </c>
      <c r="O2790" s="17" t="str">
        <f t="shared" si="197"/>
        <v>10/04/2021 12:45</v>
      </c>
      <c r="P2790" s="24">
        <f t="shared" si="198"/>
        <v>5.2083333335758653E-2</v>
      </c>
      <c r="Q2790" s="28">
        <v>0</v>
      </c>
      <c r="R2790" s="27">
        <f t="shared" si="199"/>
        <v>75.00000000349246</v>
      </c>
      <c r="S2790" s="3" t="s">
        <v>4</v>
      </c>
      <c r="T2790" s="3" t="s">
        <v>3404</v>
      </c>
      <c r="U2790" s="3" t="s">
        <v>3413</v>
      </c>
      <c r="V2790" s="3" t="s">
        <v>3413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2.5</v>
      </c>
      <c r="AC2790" s="5">
        <v>0</v>
      </c>
      <c r="AD2790" s="5">
        <v>0</v>
      </c>
      <c r="AE2790" s="2">
        <v>2</v>
      </c>
      <c r="AF2790" s="2">
        <v>0</v>
      </c>
      <c r="AG2790" s="2">
        <v>0</v>
      </c>
      <c r="AH2790" s="2">
        <v>0</v>
      </c>
      <c r="AI2790" s="2">
        <v>0</v>
      </c>
      <c r="AJ2790" s="2">
        <v>1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 t="s">
        <v>4</v>
      </c>
      <c r="AT2790" s="2" t="s">
        <v>4</v>
      </c>
    </row>
    <row r="2791" spans="1:46" x14ac:dyDescent="0.2">
      <c r="A2791" s="2">
        <v>1654079</v>
      </c>
      <c r="B2791" s="2">
        <v>844419</v>
      </c>
      <c r="C2791" s="7">
        <v>20.755168266423698</v>
      </c>
      <c r="D2791" s="7">
        <v>39.000445546607402</v>
      </c>
      <c r="E2791" s="19" t="s">
        <v>3402</v>
      </c>
      <c r="F2791" s="46">
        <f>INDEX(Δεδομένα!$P:$P,MATCH('2021'!E2791,Δεδομένα!$O:$O,0))</f>
        <v>97</v>
      </c>
      <c r="G2791" s="49" t="s">
        <v>3403</v>
      </c>
      <c r="H2791" s="51" t="str">
        <f>INDEX(Δεδομένα!B$1:B$51,MATCH('2021'!G2791,Δεδομένα!A$1:A$51,0))</f>
        <v>ΗΠΕΙΡΟΥ</v>
      </c>
      <c r="I2791" s="53">
        <f>INDEX(Δεδομένα!E$1:E$13,MATCH('2021'!H2791,Δεδομένα!D$1:D$13,0))</f>
        <v>5</v>
      </c>
      <c r="J2791" s="4">
        <v>44296</v>
      </c>
      <c r="K2791" s="3" t="s">
        <v>1016</v>
      </c>
      <c r="L2791" s="17" t="str">
        <f t="shared" si="196"/>
        <v>10/04/2021 14:25</v>
      </c>
      <c r="M2791" s="4">
        <v>44296</v>
      </c>
      <c r="N2791" s="3" t="s">
        <v>449</v>
      </c>
      <c r="O2791" s="17" t="str">
        <f t="shared" si="197"/>
        <v>10/04/2021 19:38</v>
      </c>
      <c r="P2791" s="24">
        <f t="shared" si="198"/>
        <v>0.21736111111385981</v>
      </c>
      <c r="Q2791" s="28">
        <v>0</v>
      </c>
      <c r="R2791" s="27">
        <f t="shared" si="199"/>
        <v>313.00000000395812</v>
      </c>
      <c r="S2791" s="3" t="s">
        <v>4</v>
      </c>
      <c r="T2791" s="3" t="s">
        <v>3404</v>
      </c>
      <c r="U2791" s="3" t="s">
        <v>3408</v>
      </c>
      <c r="V2791" s="3" t="s">
        <v>3414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1.5</v>
      </c>
      <c r="AC2791" s="5">
        <v>0</v>
      </c>
      <c r="AD2791" s="5">
        <v>0</v>
      </c>
      <c r="AE2791" s="2">
        <v>14</v>
      </c>
      <c r="AF2791" s="2">
        <v>0</v>
      </c>
      <c r="AG2791" s="2">
        <v>0</v>
      </c>
      <c r="AH2791" s="2">
        <v>0</v>
      </c>
      <c r="AI2791" s="2">
        <v>0</v>
      </c>
      <c r="AJ2791" s="2">
        <v>6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 t="s">
        <v>4</v>
      </c>
      <c r="AT2791" s="2" t="s">
        <v>4</v>
      </c>
    </row>
    <row r="2792" spans="1:46" x14ac:dyDescent="0.2">
      <c r="A2792" s="2">
        <v>1654225</v>
      </c>
      <c r="B2792" s="2">
        <v>844808</v>
      </c>
      <c r="C2792" s="7">
        <v>20.645982781355499</v>
      </c>
      <c r="D2792" s="7">
        <v>39.1958613414741</v>
      </c>
      <c r="E2792" s="19" t="s">
        <v>3402</v>
      </c>
      <c r="F2792" s="46">
        <f>INDEX(Δεδομένα!$P:$P,MATCH('2021'!E2792,Δεδομένα!$O:$O,0))</f>
        <v>97</v>
      </c>
      <c r="G2792" s="49" t="s">
        <v>3403</v>
      </c>
      <c r="H2792" s="51" t="str">
        <f>INDEX(Δεδομένα!B$1:B$51,MATCH('2021'!G2792,Δεδομένα!A$1:A$51,0))</f>
        <v>ΗΠΕΙΡΟΥ</v>
      </c>
      <c r="I2792" s="53">
        <f>INDEX(Δεδομένα!E$1:E$13,MATCH('2021'!H2792,Δεδομένα!D$1:D$13,0))</f>
        <v>5</v>
      </c>
      <c r="J2792" s="4">
        <v>44297</v>
      </c>
      <c r="K2792" s="3" t="s">
        <v>579</v>
      </c>
      <c r="L2792" s="17" t="str">
        <f t="shared" si="196"/>
        <v>11/04/2021 15:54</v>
      </c>
      <c r="M2792" s="4">
        <v>44297</v>
      </c>
      <c r="N2792" s="3" t="s">
        <v>579</v>
      </c>
      <c r="O2792" s="17" t="str">
        <f t="shared" si="197"/>
        <v>11/04/2021 15:54</v>
      </c>
      <c r="P2792" s="24">
        <f t="shared" si="198"/>
        <v>0</v>
      </c>
      <c r="Q2792" s="28">
        <v>0</v>
      </c>
      <c r="R2792" s="27">
        <f t="shared" si="199"/>
        <v>0</v>
      </c>
      <c r="S2792" s="3" t="s">
        <v>4</v>
      </c>
      <c r="T2792" s="3" t="s">
        <v>3404</v>
      </c>
      <c r="U2792" s="3" t="s">
        <v>3408</v>
      </c>
      <c r="V2792" s="3" t="s">
        <v>3415</v>
      </c>
      <c r="W2792" s="5">
        <v>0</v>
      </c>
      <c r="X2792" s="5">
        <v>0</v>
      </c>
      <c r="Y2792" s="5">
        <v>0</v>
      </c>
      <c r="Z2792" s="5">
        <v>0.1</v>
      </c>
      <c r="AA2792" s="5">
        <v>0</v>
      </c>
      <c r="AB2792" s="5">
        <v>0</v>
      </c>
      <c r="AC2792" s="5">
        <v>0</v>
      </c>
      <c r="AD2792" s="5">
        <v>0</v>
      </c>
      <c r="AE2792" s="2">
        <v>2</v>
      </c>
      <c r="AF2792" s="2">
        <v>0</v>
      </c>
      <c r="AG2792" s="2">
        <v>0</v>
      </c>
      <c r="AH2792" s="2">
        <v>0</v>
      </c>
      <c r="AI2792" s="2">
        <v>0</v>
      </c>
      <c r="AJ2792" s="2">
        <v>1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 t="s">
        <v>4</v>
      </c>
      <c r="AT2792" s="2" t="s">
        <v>4</v>
      </c>
    </row>
    <row r="2793" spans="1:46" x14ac:dyDescent="0.2">
      <c r="A2793" s="2">
        <v>1657508</v>
      </c>
      <c r="B2793" s="2">
        <v>848306</v>
      </c>
      <c r="C2793" s="7">
        <v>20.675719883395299</v>
      </c>
      <c r="D2793" s="7">
        <v>39.141814660242296</v>
      </c>
      <c r="E2793" s="19" t="s">
        <v>3402</v>
      </c>
      <c r="F2793" s="46">
        <f>INDEX(Δεδομένα!$P:$P,MATCH('2021'!E2793,Δεδομένα!$O:$O,0))</f>
        <v>97</v>
      </c>
      <c r="G2793" s="49" t="s">
        <v>3403</v>
      </c>
      <c r="H2793" s="51" t="str">
        <f>INDEX(Δεδομένα!B$1:B$51,MATCH('2021'!G2793,Δεδομένα!A$1:A$51,0))</f>
        <v>ΗΠΕΙΡΟΥ</v>
      </c>
      <c r="I2793" s="53">
        <f>INDEX(Δεδομένα!E$1:E$13,MATCH('2021'!H2793,Δεδομένα!D$1:D$13,0))</f>
        <v>5</v>
      </c>
      <c r="J2793" s="4">
        <v>44311</v>
      </c>
      <c r="K2793" s="3" t="s">
        <v>36</v>
      </c>
      <c r="L2793" s="17" t="str">
        <f t="shared" si="196"/>
        <v>25/04/2021 16:20</v>
      </c>
      <c r="M2793" s="4">
        <v>44311</v>
      </c>
      <c r="N2793" s="3" t="s">
        <v>17</v>
      </c>
      <c r="O2793" s="17" t="str">
        <f t="shared" si="197"/>
        <v>25/04/2021 18:00</v>
      </c>
      <c r="P2793" s="24">
        <f t="shared" si="198"/>
        <v>6.9444444445252884E-2</v>
      </c>
      <c r="Q2793" s="28">
        <v>0</v>
      </c>
      <c r="R2793" s="27">
        <f t="shared" si="199"/>
        <v>100.00000000116415</v>
      </c>
      <c r="S2793" s="3" t="s">
        <v>4</v>
      </c>
      <c r="T2793" s="3" t="s">
        <v>3404</v>
      </c>
      <c r="U2793" s="3" t="s">
        <v>3408</v>
      </c>
      <c r="V2793" s="3" t="s">
        <v>3416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3</v>
      </c>
      <c r="AD2793" s="5">
        <v>0</v>
      </c>
      <c r="AE2793" s="2">
        <v>2</v>
      </c>
      <c r="AF2793" s="2">
        <v>0</v>
      </c>
      <c r="AG2793" s="2">
        <v>0</v>
      </c>
      <c r="AH2793" s="2">
        <v>0</v>
      </c>
      <c r="AI2793" s="2">
        <v>0</v>
      </c>
      <c r="AJ2793" s="2">
        <v>1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 t="s">
        <v>4</v>
      </c>
      <c r="AT2793" s="2" t="s">
        <v>4</v>
      </c>
    </row>
    <row r="2794" spans="1:46" x14ac:dyDescent="0.2">
      <c r="A2794" s="2">
        <v>1659522</v>
      </c>
      <c r="B2794" s="2">
        <v>849747</v>
      </c>
      <c r="C2794" s="7">
        <v>20.6465303604915</v>
      </c>
      <c r="D2794" s="7">
        <v>39.203632529531497</v>
      </c>
      <c r="E2794" s="19" t="s">
        <v>3402</v>
      </c>
      <c r="F2794" s="46">
        <f>INDEX(Δεδομένα!$P:$P,MATCH('2021'!E2794,Δεδομένα!$O:$O,0))</f>
        <v>97</v>
      </c>
      <c r="G2794" s="49" t="s">
        <v>3403</v>
      </c>
      <c r="H2794" s="51" t="str">
        <f>INDEX(Δεδομένα!B$1:B$51,MATCH('2021'!G2794,Δεδομένα!A$1:A$51,0))</f>
        <v>ΗΠΕΙΡΟΥ</v>
      </c>
      <c r="I2794" s="53">
        <f>INDEX(Δεδομένα!E$1:E$13,MATCH('2021'!H2794,Δεδομένα!D$1:D$13,0))</f>
        <v>5</v>
      </c>
      <c r="J2794" s="4">
        <v>44317</v>
      </c>
      <c r="K2794" s="3" t="s">
        <v>433</v>
      </c>
      <c r="L2794" s="17" t="str">
        <f t="shared" si="196"/>
        <v>01/05/2021 17:25</v>
      </c>
      <c r="M2794" s="4">
        <v>44317</v>
      </c>
      <c r="N2794" s="3" t="s">
        <v>566</v>
      </c>
      <c r="O2794" s="17" t="str">
        <f t="shared" si="197"/>
        <v>01/05/2021 18:40</v>
      </c>
      <c r="P2794" s="24">
        <f t="shared" si="198"/>
        <v>5.2083333335758653E-2</v>
      </c>
      <c r="Q2794" s="28">
        <v>0</v>
      </c>
      <c r="R2794" s="27">
        <f t="shared" si="199"/>
        <v>75.00000000349246</v>
      </c>
      <c r="S2794" s="3" t="s">
        <v>4</v>
      </c>
      <c r="T2794" s="3" t="s">
        <v>3404</v>
      </c>
      <c r="U2794" s="3" t="s">
        <v>3408</v>
      </c>
      <c r="V2794" s="3" t="s">
        <v>3417</v>
      </c>
      <c r="W2794" s="5">
        <v>0</v>
      </c>
      <c r="X2794" s="5">
        <v>0.04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2">
        <v>2</v>
      </c>
      <c r="AF2794" s="2">
        <v>0</v>
      </c>
      <c r="AG2794" s="2">
        <v>0</v>
      </c>
      <c r="AH2794" s="2">
        <v>0</v>
      </c>
      <c r="AI2794" s="2">
        <v>0</v>
      </c>
      <c r="AJ2794" s="2">
        <v>1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 t="s">
        <v>4</v>
      </c>
      <c r="AT2794" s="2" t="s">
        <v>4</v>
      </c>
    </row>
    <row r="2795" spans="1:46" x14ac:dyDescent="0.2">
      <c r="A2795" s="2">
        <v>1659552</v>
      </c>
      <c r="B2795" s="2">
        <v>850704</v>
      </c>
      <c r="C2795" s="7">
        <v>20.729132348599698</v>
      </c>
      <c r="D2795" s="7">
        <v>39.129768161180301</v>
      </c>
      <c r="E2795" s="19" t="s">
        <v>3402</v>
      </c>
      <c r="F2795" s="46">
        <f>INDEX(Δεδομένα!$P:$P,MATCH('2021'!E2795,Δεδομένα!$O:$O,0))</f>
        <v>97</v>
      </c>
      <c r="G2795" s="49" t="s">
        <v>3403</v>
      </c>
      <c r="H2795" s="51" t="str">
        <f>INDEX(Δεδομένα!B$1:B$51,MATCH('2021'!G2795,Δεδομένα!A$1:A$51,0))</f>
        <v>ΗΠΕΙΡΟΥ</v>
      </c>
      <c r="I2795" s="53">
        <f>INDEX(Δεδομένα!E$1:E$13,MATCH('2021'!H2795,Δεδομένα!D$1:D$13,0))</f>
        <v>5</v>
      </c>
      <c r="J2795" s="4">
        <v>44320</v>
      </c>
      <c r="K2795" s="3" t="s">
        <v>161</v>
      </c>
      <c r="L2795" s="17" t="str">
        <f t="shared" si="196"/>
        <v>04/05/2021 15:00</v>
      </c>
      <c r="M2795" s="4">
        <v>44320</v>
      </c>
      <c r="N2795" s="3" t="s">
        <v>150</v>
      </c>
      <c r="O2795" s="17" t="str">
        <f t="shared" si="197"/>
        <v>04/05/2021 19:00</v>
      </c>
      <c r="P2795" s="24">
        <f t="shared" si="198"/>
        <v>0.16666666666424135</v>
      </c>
      <c r="Q2795" s="28">
        <v>0</v>
      </c>
      <c r="R2795" s="27">
        <f t="shared" si="199"/>
        <v>239.99999999650754</v>
      </c>
      <c r="S2795" s="3" t="s">
        <v>4</v>
      </c>
      <c r="T2795" s="3" t="s">
        <v>3404</v>
      </c>
      <c r="U2795" s="3" t="s">
        <v>3408</v>
      </c>
      <c r="V2795" s="3" t="s">
        <v>3411</v>
      </c>
      <c r="W2795" s="5">
        <v>0</v>
      </c>
      <c r="X2795" s="5">
        <v>0</v>
      </c>
      <c r="Y2795" s="5">
        <v>0</v>
      </c>
      <c r="Z2795" s="5">
        <v>0</v>
      </c>
      <c r="AA2795" s="5">
        <v>1.5</v>
      </c>
      <c r="AB2795" s="5">
        <v>0</v>
      </c>
      <c r="AC2795" s="5">
        <v>0</v>
      </c>
      <c r="AD2795" s="5">
        <v>0</v>
      </c>
      <c r="AE2795" s="2">
        <v>2</v>
      </c>
      <c r="AF2795" s="2">
        <v>0</v>
      </c>
      <c r="AG2795" s="2">
        <v>0</v>
      </c>
      <c r="AH2795" s="2">
        <v>0</v>
      </c>
      <c r="AI2795" s="2">
        <v>0</v>
      </c>
      <c r="AJ2795" s="2">
        <v>1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 t="s">
        <v>4</v>
      </c>
      <c r="AT2795" s="2" t="s">
        <v>4</v>
      </c>
    </row>
    <row r="2796" spans="1:46" x14ac:dyDescent="0.2">
      <c r="A2796" s="2">
        <v>1660293</v>
      </c>
      <c r="B2796" s="2">
        <v>851688</v>
      </c>
      <c r="C2796" s="7">
        <v>20.698177773015999</v>
      </c>
      <c r="D2796" s="7">
        <v>39.1014570843939</v>
      </c>
      <c r="E2796" s="19" t="s">
        <v>3402</v>
      </c>
      <c r="F2796" s="46">
        <f>INDEX(Δεδομένα!$P:$P,MATCH('2021'!E2796,Δεδομένα!$O:$O,0))</f>
        <v>97</v>
      </c>
      <c r="G2796" s="49" t="s">
        <v>3403</v>
      </c>
      <c r="H2796" s="51" t="str">
        <f>INDEX(Δεδομένα!B$1:B$51,MATCH('2021'!G2796,Δεδομένα!A$1:A$51,0))</f>
        <v>ΗΠΕΙΡΟΥ</v>
      </c>
      <c r="I2796" s="53">
        <f>INDEX(Δεδομένα!E$1:E$13,MATCH('2021'!H2796,Δεδομένα!D$1:D$13,0))</f>
        <v>5</v>
      </c>
      <c r="J2796" s="4">
        <v>44324</v>
      </c>
      <c r="K2796" s="3" t="s">
        <v>962</v>
      </c>
      <c r="L2796" s="17" t="str">
        <f t="shared" si="196"/>
        <v>08/05/2021 16:38</v>
      </c>
      <c r="M2796" s="4">
        <v>44324</v>
      </c>
      <c r="N2796" s="3" t="s">
        <v>17</v>
      </c>
      <c r="O2796" s="17" t="str">
        <f t="shared" si="197"/>
        <v>08/05/2021 18:00</v>
      </c>
      <c r="P2796" s="24">
        <f t="shared" si="198"/>
        <v>5.694444444088731E-2</v>
      </c>
      <c r="Q2796" s="28">
        <v>0</v>
      </c>
      <c r="R2796" s="27">
        <f t="shared" si="199"/>
        <v>81.999999994877726</v>
      </c>
      <c r="S2796" s="3" t="s">
        <v>4</v>
      </c>
      <c r="T2796" s="3" t="s">
        <v>3404</v>
      </c>
      <c r="U2796" s="3" t="s">
        <v>3408</v>
      </c>
      <c r="V2796" s="3" t="s">
        <v>2449</v>
      </c>
      <c r="W2796" s="5">
        <v>0</v>
      </c>
      <c r="X2796" s="5">
        <v>0</v>
      </c>
      <c r="Y2796" s="5">
        <v>0</v>
      </c>
      <c r="Z2796" s="5">
        <v>0.2</v>
      </c>
      <c r="AA2796" s="5">
        <v>0</v>
      </c>
      <c r="AB2796" s="5">
        <v>0</v>
      </c>
      <c r="AC2796" s="5">
        <v>0</v>
      </c>
      <c r="AD2796" s="5">
        <v>0</v>
      </c>
      <c r="AE2796" s="2">
        <v>2</v>
      </c>
      <c r="AF2796" s="2">
        <v>0</v>
      </c>
      <c r="AG2796" s="2">
        <v>0</v>
      </c>
      <c r="AH2796" s="2">
        <v>0</v>
      </c>
      <c r="AI2796" s="2">
        <v>0</v>
      </c>
      <c r="AJ2796" s="2">
        <v>1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 t="s">
        <v>4</v>
      </c>
      <c r="AT2796" s="2" t="s">
        <v>4</v>
      </c>
    </row>
    <row r="2797" spans="1:46" x14ac:dyDescent="0.2">
      <c r="A2797" s="2">
        <v>1667844</v>
      </c>
      <c r="B2797" s="2">
        <v>859047</v>
      </c>
      <c r="C2797" s="7">
        <v>20.747777771782498</v>
      </c>
      <c r="D2797" s="7">
        <v>39.104268278843598</v>
      </c>
      <c r="E2797" s="19" t="s">
        <v>3402</v>
      </c>
      <c r="F2797" s="46">
        <f>INDEX(Δεδομένα!$P:$P,MATCH('2021'!E2797,Δεδομένα!$O:$O,0))</f>
        <v>97</v>
      </c>
      <c r="G2797" s="49" t="s">
        <v>3403</v>
      </c>
      <c r="H2797" s="51" t="str">
        <f>INDEX(Δεδομένα!B$1:B$51,MATCH('2021'!G2797,Δεδομένα!A$1:A$51,0))</f>
        <v>ΗΠΕΙΡΟΥ</v>
      </c>
      <c r="I2797" s="53">
        <f>INDEX(Δεδομένα!E$1:E$13,MATCH('2021'!H2797,Δεδομένα!D$1:D$13,0))</f>
        <v>5</v>
      </c>
      <c r="J2797" s="4">
        <v>44352</v>
      </c>
      <c r="K2797" s="3" t="s">
        <v>931</v>
      </c>
      <c r="L2797" s="17" t="str">
        <f t="shared" si="196"/>
        <v>05/06/2021 15:09</v>
      </c>
      <c r="M2797" s="4">
        <v>44352</v>
      </c>
      <c r="N2797" s="3" t="s">
        <v>464</v>
      </c>
      <c r="O2797" s="17" t="str">
        <f t="shared" si="197"/>
        <v>05/06/2021 18:20</v>
      </c>
      <c r="P2797" s="24">
        <f t="shared" si="198"/>
        <v>0.13263888889196096</v>
      </c>
      <c r="Q2797" s="28">
        <v>0</v>
      </c>
      <c r="R2797" s="27">
        <f t="shared" si="199"/>
        <v>191.00000000442378</v>
      </c>
      <c r="S2797" s="3" t="s">
        <v>4</v>
      </c>
      <c r="T2797" s="3" t="s">
        <v>3404</v>
      </c>
      <c r="U2797" s="3" t="s">
        <v>3408</v>
      </c>
      <c r="V2797" s="3" t="s">
        <v>3418</v>
      </c>
      <c r="W2797" s="5">
        <v>0</v>
      </c>
      <c r="X2797" s="5">
        <v>0</v>
      </c>
      <c r="Y2797" s="5">
        <v>0</v>
      </c>
      <c r="Z2797" s="5">
        <v>5</v>
      </c>
      <c r="AA2797" s="5">
        <v>2</v>
      </c>
      <c r="AB2797" s="5">
        <v>0</v>
      </c>
      <c r="AC2797" s="5">
        <v>0</v>
      </c>
      <c r="AD2797" s="5">
        <v>0</v>
      </c>
      <c r="AE2797" s="2">
        <v>5</v>
      </c>
      <c r="AF2797" s="2">
        <v>0</v>
      </c>
      <c r="AG2797" s="2">
        <v>0</v>
      </c>
      <c r="AH2797" s="2">
        <v>0</v>
      </c>
      <c r="AI2797" s="2">
        <v>0</v>
      </c>
      <c r="AJ2797" s="2">
        <v>2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 t="s">
        <v>4</v>
      </c>
      <c r="AT2797" s="2" t="s">
        <v>4</v>
      </c>
    </row>
    <row r="2798" spans="1:46" x14ac:dyDescent="0.2">
      <c r="A2798" s="2">
        <v>1679348</v>
      </c>
      <c r="B2798" s="2">
        <v>870935</v>
      </c>
      <c r="C2798" s="7">
        <v>20.6985658121033</v>
      </c>
      <c r="D2798" s="7">
        <v>39.113735056835601</v>
      </c>
      <c r="E2798" s="19" t="s">
        <v>3402</v>
      </c>
      <c r="F2798" s="46">
        <f>INDEX(Δεδομένα!$P:$P,MATCH('2021'!E2798,Δεδομένα!$O:$O,0))</f>
        <v>97</v>
      </c>
      <c r="G2798" s="49" t="s">
        <v>3403</v>
      </c>
      <c r="H2798" s="51" t="str">
        <f>INDEX(Δεδομένα!B$1:B$51,MATCH('2021'!G2798,Δεδομένα!A$1:A$51,0))</f>
        <v>ΗΠΕΙΡΟΥ</v>
      </c>
      <c r="I2798" s="53">
        <f>INDEX(Δεδομένα!E$1:E$13,MATCH('2021'!H2798,Δεδομένα!D$1:D$13,0))</f>
        <v>5</v>
      </c>
      <c r="J2798" s="4">
        <v>44391</v>
      </c>
      <c r="K2798" s="3" t="s">
        <v>272</v>
      </c>
      <c r="L2798" s="17" t="str">
        <f t="shared" si="196"/>
        <v>14/07/2021 09:00</v>
      </c>
      <c r="M2798" s="4">
        <v>44391</v>
      </c>
      <c r="N2798" s="3" t="s">
        <v>549</v>
      </c>
      <c r="O2798" s="17" t="str">
        <f t="shared" si="197"/>
        <v>14/07/2021 12:27</v>
      </c>
      <c r="P2798" s="24">
        <f t="shared" si="198"/>
        <v>0.14375000000291038</v>
      </c>
      <c r="Q2798" s="28">
        <v>0</v>
      </c>
      <c r="R2798" s="27">
        <f t="shared" si="199"/>
        <v>207.00000000419095</v>
      </c>
      <c r="S2798" s="3" t="s">
        <v>4</v>
      </c>
      <c r="T2798" s="3" t="s">
        <v>3404</v>
      </c>
      <c r="U2798" s="3" t="s">
        <v>3408</v>
      </c>
      <c r="V2798" s="3" t="s">
        <v>3416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5</v>
      </c>
      <c r="AC2798" s="5">
        <v>0</v>
      </c>
      <c r="AD2798" s="5">
        <v>0</v>
      </c>
      <c r="AE2798" s="2">
        <v>12</v>
      </c>
      <c r="AF2798" s="2">
        <v>0</v>
      </c>
      <c r="AG2798" s="2">
        <v>0</v>
      </c>
      <c r="AH2798" s="2">
        <v>0</v>
      </c>
      <c r="AI2798" s="2">
        <v>0</v>
      </c>
      <c r="AJ2798" s="2">
        <v>6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</row>
    <row r="2799" spans="1:46" x14ac:dyDescent="0.2">
      <c r="A2799" s="2">
        <v>1683808</v>
      </c>
      <c r="B2799" s="2">
        <v>876170</v>
      </c>
      <c r="C2799" s="7">
        <v>20.566350787218401</v>
      </c>
      <c r="D2799" s="7">
        <v>39.165679873822597</v>
      </c>
      <c r="E2799" s="19" t="s">
        <v>3402</v>
      </c>
      <c r="F2799" s="46">
        <f>INDEX(Δεδομένα!$P:$P,MATCH('2021'!E2799,Δεδομένα!$O:$O,0))</f>
        <v>97</v>
      </c>
      <c r="G2799" s="49" t="s">
        <v>3403</v>
      </c>
      <c r="H2799" s="51" t="str">
        <f>INDEX(Δεδομένα!B$1:B$51,MATCH('2021'!G2799,Δεδομένα!A$1:A$51,0))</f>
        <v>ΗΠΕΙΡΟΥ</v>
      </c>
      <c r="I2799" s="53">
        <f>INDEX(Δεδομένα!E$1:E$13,MATCH('2021'!H2799,Δεδομένα!D$1:D$13,0))</f>
        <v>5</v>
      </c>
      <c r="J2799" s="4">
        <v>44408</v>
      </c>
      <c r="K2799" s="3" t="s">
        <v>3420</v>
      </c>
      <c r="L2799" s="17" t="str">
        <f t="shared" si="196"/>
        <v>31/07/2021 03:18</v>
      </c>
      <c r="M2799" s="4">
        <v>44408</v>
      </c>
      <c r="N2799" s="3" t="s">
        <v>1499</v>
      </c>
      <c r="O2799" s="17" t="str">
        <f t="shared" si="197"/>
        <v>31/07/2021 08:00</v>
      </c>
      <c r="P2799" s="24">
        <f t="shared" si="198"/>
        <v>0.19583333333866904</v>
      </c>
      <c r="Q2799" s="28">
        <v>0</v>
      </c>
      <c r="R2799" s="27">
        <f t="shared" si="199"/>
        <v>282.00000000768341</v>
      </c>
      <c r="S2799" s="3" t="s">
        <v>4</v>
      </c>
      <c r="T2799" s="3" t="s">
        <v>3404</v>
      </c>
      <c r="U2799" s="3" t="s">
        <v>3408</v>
      </c>
      <c r="V2799" s="3" t="s">
        <v>1892</v>
      </c>
      <c r="W2799" s="5">
        <v>0</v>
      </c>
      <c r="X2799" s="5">
        <v>0.2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2">
        <v>10</v>
      </c>
      <c r="AF2799" s="2">
        <v>0</v>
      </c>
      <c r="AG2799" s="2">
        <v>0</v>
      </c>
      <c r="AH2799" s="2">
        <v>0</v>
      </c>
      <c r="AI2799" s="2">
        <v>0</v>
      </c>
      <c r="AJ2799" s="2">
        <v>5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</row>
    <row r="2800" spans="1:46" x14ac:dyDescent="0.2">
      <c r="A2800" s="2">
        <v>1683814</v>
      </c>
      <c r="B2800" s="2">
        <v>876769</v>
      </c>
      <c r="C2800" s="7">
        <v>20.706398435150899</v>
      </c>
      <c r="D2800" s="7">
        <v>39.049823857177898</v>
      </c>
      <c r="E2800" s="19" t="s">
        <v>3402</v>
      </c>
      <c r="F2800" s="46">
        <f>INDEX(Δεδομένα!$P:$P,MATCH('2021'!E2800,Δεδομένα!$O:$O,0))</f>
        <v>97</v>
      </c>
      <c r="G2800" s="49" t="s">
        <v>3403</v>
      </c>
      <c r="H2800" s="51" t="str">
        <f>INDEX(Δεδομένα!B$1:B$51,MATCH('2021'!G2800,Δεδομένα!A$1:A$51,0))</f>
        <v>ΗΠΕΙΡΟΥ</v>
      </c>
      <c r="I2800" s="53">
        <f>INDEX(Δεδομένα!E$1:E$13,MATCH('2021'!H2800,Δεδομένα!D$1:D$13,0))</f>
        <v>5</v>
      </c>
      <c r="J2800" s="4">
        <v>44409</v>
      </c>
      <c r="K2800" s="3" t="s">
        <v>17</v>
      </c>
      <c r="L2800" s="17" t="str">
        <f t="shared" si="196"/>
        <v>01/08/2021 18:00</v>
      </c>
      <c r="M2800" s="4">
        <v>44409</v>
      </c>
      <c r="N2800" s="3" t="s">
        <v>1396</v>
      </c>
      <c r="O2800" s="17" t="str">
        <f t="shared" si="197"/>
        <v>01/08/2021 21:50</v>
      </c>
      <c r="P2800" s="24">
        <f t="shared" si="198"/>
        <v>0.15972222221898846</v>
      </c>
      <c r="Q2800" s="28">
        <v>0</v>
      </c>
      <c r="R2800" s="27">
        <f t="shared" si="199"/>
        <v>229.99999999534339</v>
      </c>
      <c r="S2800" s="3" t="s">
        <v>4</v>
      </c>
      <c r="T2800" s="3" t="s">
        <v>3404</v>
      </c>
      <c r="U2800" s="3" t="s">
        <v>3408</v>
      </c>
      <c r="V2800" s="3" t="s">
        <v>3405</v>
      </c>
      <c r="W2800" s="5">
        <v>0</v>
      </c>
      <c r="X2800" s="5">
        <v>0</v>
      </c>
      <c r="Y2800" s="5">
        <v>0</v>
      </c>
      <c r="Z2800" s="5">
        <v>0.2</v>
      </c>
      <c r="AA2800" s="5">
        <v>0</v>
      </c>
      <c r="AB2800" s="5">
        <v>0</v>
      </c>
      <c r="AC2800" s="5">
        <v>0</v>
      </c>
      <c r="AD2800" s="5">
        <v>0</v>
      </c>
      <c r="AE2800" s="2">
        <v>10</v>
      </c>
      <c r="AF2800" s="2">
        <v>0</v>
      </c>
      <c r="AG2800" s="2">
        <v>0</v>
      </c>
      <c r="AH2800" s="2">
        <v>0</v>
      </c>
      <c r="AI2800" s="2">
        <v>0</v>
      </c>
      <c r="AJ2800" s="2">
        <v>5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</row>
    <row r="2801" spans="1:46" x14ac:dyDescent="0.2">
      <c r="A2801" s="2">
        <v>1684628</v>
      </c>
      <c r="B2801" s="2">
        <v>880251</v>
      </c>
      <c r="C2801" s="7">
        <v>20.763812444501699</v>
      </c>
      <c r="D2801" s="7">
        <v>39.119381481947002</v>
      </c>
      <c r="E2801" s="19" t="s">
        <v>3402</v>
      </c>
      <c r="F2801" s="46">
        <f>INDEX(Δεδομένα!$P:$P,MATCH('2021'!E2801,Δεδομένα!$O:$O,0))</f>
        <v>97</v>
      </c>
      <c r="G2801" s="49" t="s">
        <v>3403</v>
      </c>
      <c r="H2801" s="51" t="str">
        <f>INDEX(Δεδομένα!B$1:B$51,MATCH('2021'!G2801,Δεδομένα!A$1:A$51,0))</f>
        <v>ΗΠΕΙΡΟΥ</v>
      </c>
      <c r="I2801" s="53">
        <f>INDEX(Δεδομένα!E$1:E$13,MATCH('2021'!H2801,Δεδομένα!D$1:D$13,0))</f>
        <v>5</v>
      </c>
      <c r="J2801" s="4">
        <v>44415</v>
      </c>
      <c r="K2801" s="3" t="s">
        <v>912</v>
      </c>
      <c r="L2801" s="17" t="str">
        <f t="shared" si="196"/>
        <v>07/08/2021 12:38</v>
      </c>
      <c r="M2801" s="4">
        <v>44415</v>
      </c>
      <c r="N2801" s="3" t="s">
        <v>563</v>
      </c>
      <c r="O2801" s="17" t="str">
        <f t="shared" si="197"/>
        <v>07/08/2021 17:15</v>
      </c>
      <c r="P2801" s="24">
        <f t="shared" si="198"/>
        <v>0.19236111111240461</v>
      </c>
      <c r="Q2801" s="28">
        <v>0</v>
      </c>
      <c r="R2801" s="27">
        <f t="shared" si="199"/>
        <v>277.00000000186265</v>
      </c>
      <c r="S2801" s="3" t="s">
        <v>4</v>
      </c>
      <c r="T2801" s="3" t="s">
        <v>3404</v>
      </c>
      <c r="U2801" s="3" t="s">
        <v>3410</v>
      </c>
      <c r="V2801" s="3" t="s">
        <v>3410</v>
      </c>
      <c r="W2801" s="5">
        <v>0</v>
      </c>
      <c r="X2801" s="5">
        <v>0</v>
      </c>
      <c r="Y2801" s="5">
        <v>0</v>
      </c>
      <c r="Z2801" s="5">
        <v>0</v>
      </c>
      <c r="AA2801" s="5">
        <v>0.2</v>
      </c>
      <c r="AB2801" s="5">
        <v>0</v>
      </c>
      <c r="AC2801" s="5">
        <v>0</v>
      </c>
      <c r="AD2801" s="5">
        <v>0</v>
      </c>
      <c r="AE2801" s="2">
        <v>9</v>
      </c>
      <c r="AF2801" s="2">
        <v>0</v>
      </c>
      <c r="AG2801" s="2">
        <v>0</v>
      </c>
      <c r="AH2801" s="2">
        <v>0</v>
      </c>
      <c r="AI2801" s="2">
        <v>0</v>
      </c>
      <c r="AJ2801" s="2">
        <v>4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</row>
    <row r="2802" spans="1:46" x14ac:dyDescent="0.2">
      <c r="A2802" s="2">
        <v>1684743</v>
      </c>
      <c r="B2802" s="2">
        <v>880389</v>
      </c>
      <c r="C2802" s="7">
        <v>20.717799213353398</v>
      </c>
      <c r="D2802" s="7">
        <v>38.985318200097097</v>
      </c>
      <c r="E2802" s="19" t="s">
        <v>3402</v>
      </c>
      <c r="F2802" s="46">
        <f>INDEX(Δεδομένα!$P:$P,MATCH('2021'!E2802,Δεδομένα!$O:$O,0))</f>
        <v>97</v>
      </c>
      <c r="G2802" s="49" t="s">
        <v>3403</v>
      </c>
      <c r="H2802" s="51" t="str">
        <f>INDEX(Δεδομένα!B$1:B$51,MATCH('2021'!G2802,Δεδομένα!A$1:A$51,0))</f>
        <v>ΗΠΕΙΡΟΥ</v>
      </c>
      <c r="I2802" s="53">
        <f>INDEX(Δεδομένα!E$1:E$13,MATCH('2021'!H2802,Δεδομένα!D$1:D$13,0))</f>
        <v>5</v>
      </c>
      <c r="J2802" s="4">
        <v>44415</v>
      </c>
      <c r="K2802" s="3" t="s">
        <v>1436</v>
      </c>
      <c r="L2802" s="17" t="str">
        <f t="shared" si="196"/>
        <v>07/08/2021 17:14</v>
      </c>
      <c r="M2802" s="4">
        <v>44415</v>
      </c>
      <c r="N2802" s="3" t="s">
        <v>43</v>
      </c>
      <c r="O2802" s="17" t="str">
        <f t="shared" si="197"/>
        <v>07/08/2021 21:30</v>
      </c>
      <c r="P2802" s="24">
        <f t="shared" si="198"/>
        <v>0.17777777778246673</v>
      </c>
      <c r="Q2802" s="28">
        <v>0</v>
      </c>
      <c r="R2802" s="27">
        <f t="shared" si="199"/>
        <v>256.00000000675209</v>
      </c>
      <c r="S2802" s="3" t="s">
        <v>4</v>
      </c>
      <c r="T2802" s="3" t="s">
        <v>3404</v>
      </c>
      <c r="U2802" s="3" t="s">
        <v>3408</v>
      </c>
      <c r="V2802" s="3" t="s">
        <v>3421</v>
      </c>
      <c r="W2802" s="5">
        <v>0</v>
      </c>
      <c r="X2802" s="5">
        <v>0</v>
      </c>
      <c r="Y2802" s="5">
        <v>0</v>
      </c>
      <c r="Z2802" s="5">
        <v>0</v>
      </c>
      <c r="AA2802" s="5">
        <v>1</v>
      </c>
      <c r="AB2802" s="5">
        <v>0</v>
      </c>
      <c r="AC2802" s="5">
        <v>0</v>
      </c>
      <c r="AD2802" s="5">
        <v>0</v>
      </c>
      <c r="AE2802" s="2">
        <v>7</v>
      </c>
      <c r="AF2802" s="2">
        <v>0</v>
      </c>
      <c r="AG2802" s="2">
        <v>1</v>
      </c>
      <c r="AH2802" s="2">
        <v>0</v>
      </c>
      <c r="AI2802" s="2">
        <v>0</v>
      </c>
      <c r="AJ2802" s="2">
        <v>4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</row>
    <row r="2803" spans="1:46" x14ac:dyDescent="0.2">
      <c r="A2803" s="2">
        <v>1686717</v>
      </c>
      <c r="B2803" s="2">
        <v>882098</v>
      </c>
      <c r="C2803" s="7">
        <v>20.7463548122732</v>
      </c>
      <c r="D2803" s="7">
        <v>39.095367412612902</v>
      </c>
      <c r="E2803" s="19" t="s">
        <v>3402</v>
      </c>
      <c r="F2803" s="46">
        <f>INDEX(Δεδομένα!$P:$P,MATCH('2021'!E2803,Δεδομένα!$O:$O,0))</f>
        <v>97</v>
      </c>
      <c r="G2803" s="49" t="s">
        <v>3403</v>
      </c>
      <c r="H2803" s="51" t="str">
        <f>INDEX(Δεδομένα!B$1:B$51,MATCH('2021'!G2803,Δεδομένα!A$1:A$51,0))</f>
        <v>ΗΠΕΙΡΟΥ</v>
      </c>
      <c r="I2803" s="53">
        <f>INDEX(Δεδομένα!E$1:E$13,MATCH('2021'!H2803,Δεδομένα!D$1:D$13,0))</f>
        <v>5</v>
      </c>
      <c r="J2803" s="4">
        <v>44420</v>
      </c>
      <c r="K2803" s="3" t="s">
        <v>320</v>
      </c>
      <c r="L2803" s="17" t="str">
        <f t="shared" si="196"/>
        <v>12/08/2021 02:15</v>
      </c>
      <c r="M2803" s="4">
        <v>44420</v>
      </c>
      <c r="N2803" s="3" t="s">
        <v>308</v>
      </c>
      <c r="O2803" s="17" t="str">
        <f t="shared" si="197"/>
        <v>12/08/2021 05:33</v>
      </c>
      <c r="P2803" s="24">
        <f t="shared" si="198"/>
        <v>0.13749999999708962</v>
      </c>
      <c r="Q2803" s="28">
        <v>0</v>
      </c>
      <c r="R2803" s="27">
        <f t="shared" si="199"/>
        <v>197.99999999580905</v>
      </c>
      <c r="S2803" s="3" t="s">
        <v>4</v>
      </c>
      <c r="T2803" s="3" t="s">
        <v>3404</v>
      </c>
      <c r="U2803" s="3" t="s">
        <v>3408</v>
      </c>
      <c r="V2803" s="3" t="s">
        <v>3419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0.1</v>
      </c>
      <c r="AE2803" s="2">
        <v>2</v>
      </c>
      <c r="AF2803" s="2">
        <v>0</v>
      </c>
      <c r="AG2803" s="2">
        <v>0</v>
      </c>
      <c r="AH2803" s="2">
        <v>0</v>
      </c>
      <c r="AI2803" s="2">
        <v>0</v>
      </c>
      <c r="AJ2803" s="2">
        <v>1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</row>
    <row r="2804" spans="1:46" x14ac:dyDescent="0.2">
      <c r="A2804" s="2">
        <v>1690967</v>
      </c>
      <c r="B2804" s="2">
        <v>884760</v>
      </c>
      <c r="C2804" s="7">
        <v>20.725520674642901</v>
      </c>
      <c r="D2804" s="7">
        <v>39.048695928672601</v>
      </c>
      <c r="E2804" s="19" t="s">
        <v>3402</v>
      </c>
      <c r="F2804" s="46">
        <f>INDEX(Δεδομένα!$P:$P,MATCH('2021'!E2804,Δεδομένα!$O:$O,0))</f>
        <v>97</v>
      </c>
      <c r="G2804" s="49" t="s">
        <v>3403</v>
      </c>
      <c r="H2804" s="51" t="str">
        <f>INDEX(Δεδομένα!B$1:B$51,MATCH('2021'!G2804,Δεδομένα!A$1:A$51,0))</f>
        <v>ΗΠΕΙΡΟΥ</v>
      </c>
      <c r="I2804" s="53">
        <f>INDEX(Δεδομένα!E$1:E$13,MATCH('2021'!H2804,Δεδομένα!D$1:D$13,0))</f>
        <v>5</v>
      </c>
      <c r="J2804" s="4">
        <v>44429</v>
      </c>
      <c r="K2804" s="3" t="s">
        <v>554</v>
      </c>
      <c r="L2804" s="17" t="str">
        <f t="shared" si="196"/>
        <v>21/08/2021 05:30</v>
      </c>
      <c r="M2804" s="4">
        <v>44430</v>
      </c>
      <c r="N2804" s="3" t="s">
        <v>989</v>
      </c>
      <c r="O2804" s="17" t="str">
        <f t="shared" si="197"/>
        <v>22/08/2021 21:40</v>
      </c>
      <c r="P2804" s="29">
        <f t="shared" si="198"/>
        <v>1.6736111111167702</v>
      </c>
      <c r="Q2804" s="30">
        <f>1*24</f>
        <v>24</v>
      </c>
      <c r="R2804" s="27">
        <f t="shared" si="199"/>
        <v>2410.0000000081491</v>
      </c>
      <c r="S2804" s="3" t="s">
        <v>4</v>
      </c>
      <c r="T2804" s="3" t="s">
        <v>3404</v>
      </c>
      <c r="U2804" s="3" t="s">
        <v>3422</v>
      </c>
      <c r="V2804" s="3" t="s">
        <v>3422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2</v>
      </c>
      <c r="AE2804" s="2">
        <v>12</v>
      </c>
      <c r="AF2804" s="2">
        <v>0</v>
      </c>
      <c r="AG2804" s="2">
        <v>0</v>
      </c>
      <c r="AH2804" s="2">
        <v>0</v>
      </c>
      <c r="AI2804" s="2">
        <v>0</v>
      </c>
      <c r="AJ2804" s="2">
        <v>5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</row>
    <row r="2805" spans="1:46" x14ac:dyDescent="0.2">
      <c r="A2805" s="2">
        <v>1695996</v>
      </c>
      <c r="B2805" s="2">
        <v>886601</v>
      </c>
      <c r="C2805" s="7">
        <v>20.700713514747399</v>
      </c>
      <c r="D2805" s="7">
        <v>39.121458366323701</v>
      </c>
      <c r="E2805" s="19" t="s">
        <v>3402</v>
      </c>
      <c r="F2805" s="46">
        <f>INDEX(Δεδομένα!$P:$P,MATCH('2021'!E2805,Δεδομένα!$O:$O,0))</f>
        <v>97</v>
      </c>
      <c r="G2805" s="49" t="s">
        <v>3403</v>
      </c>
      <c r="H2805" s="51" t="str">
        <f>INDEX(Δεδομένα!B$1:B$51,MATCH('2021'!G2805,Δεδομένα!A$1:A$51,0))</f>
        <v>ΗΠΕΙΡΟΥ</v>
      </c>
      <c r="I2805" s="53">
        <f>INDEX(Δεδομένα!E$1:E$13,MATCH('2021'!H2805,Δεδομένα!D$1:D$13,0))</f>
        <v>5</v>
      </c>
      <c r="J2805" s="4">
        <v>44435</v>
      </c>
      <c r="K2805" s="3" t="s">
        <v>1190</v>
      </c>
      <c r="L2805" s="17" t="str">
        <f t="shared" si="196"/>
        <v>27/08/2021 13:58</v>
      </c>
      <c r="M2805" s="4">
        <v>44435</v>
      </c>
      <c r="N2805" s="3" t="s">
        <v>2407</v>
      </c>
      <c r="O2805" s="17" t="str">
        <f t="shared" si="197"/>
        <v>27/08/2021 16:16</v>
      </c>
      <c r="P2805" s="24">
        <f t="shared" si="198"/>
        <v>9.5833333332848269E-2</v>
      </c>
      <c r="Q2805" s="28">
        <v>0</v>
      </c>
      <c r="R2805" s="27">
        <f t="shared" si="199"/>
        <v>137.99999999930151</v>
      </c>
      <c r="S2805" s="3" t="s">
        <v>4</v>
      </c>
      <c r="T2805" s="3" t="s">
        <v>3404</v>
      </c>
      <c r="U2805" s="3" t="s">
        <v>3408</v>
      </c>
      <c r="V2805" s="3" t="s">
        <v>3416</v>
      </c>
      <c r="W2805" s="5">
        <v>0</v>
      </c>
      <c r="X2805" s="5">
        <v>0</v>
      </c>
      <c r="Y2805" s="5">
        <v>0</v>
      </c>
      <c r="Z2805" s="5">
        <v>1</v>
      </c>
      <c r="AA2805" s="5">
        <v>0</v>
      </c>
      <c r="AB2805" s="5">
        <v>0</v>
      </c>
      <c r="AC2805" s="5">
        <v>0</v>
      </c>
      <c r="AD2805" s="5">
        <v>0</v>
      </c>
      <c r="AE2805" s="2">
        <v>2</v>
      </c>
      <c r="AF2805" s="2">
        <v>0</v>
      </c>
      <c r="AG2805" s="2">
        <v>0</v>
      </c>
      <c r="AH2805" s="2">
        <v>0</v>
      </c>
      <c r="AI2805" s="2">
        <v>0</v>
      </c>
      <c r="AJ2805" s="2">
        <v>1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</row>
    <row r="2806" spans="1:46" x14ac:dyDescent="0.2">
      <c r="A2806" s="2">
        <v>1696008</v>
      </c>
      <c r="B2806" s="2">
        <v>886920</v>
      </c>
      <c r="C2806" s="7">
        <v>20.697340679160099</v>
      </c>
      <c r="D2806" s="7">
        <v>39.209494085806703</v>
      </c>
      <c r="E2806" s="19" t="s">
        <v>3402</v>
      </c>
      <c r="F2806" s="46">
        <f>INDEX(Δεδομένα!$P:$P,MATCH('2021'!E2806,Δεδομένα!$O:$O,0))</f>
        <v>97</v>
      </c>
      <c r="G2806" s="49" t="s">
        <v>3403</v>
      </c>
      <c r="H2806" s="51" t="str">
        <f>INDEX(Δεδομένα!B$1:B$51,MATCH('2021'!G2806,Δεδομένα!A$1:A$51,0))</f>
        <v>ΗΠΕΙΡΟΥ</v>
      </c>
      <c r="I2806" s="53">
        <f>INDEX(Δεδομένα!E$1:E$13,MATCH('2021'!H2806,Δεδομένα!D$1:D$13,0))</f>
        <v>5</v>
      </c>
      <c r="J2806" s="4">
        <v>44436</v>
      </c>
      <c r="K2806" s="3" t="s">
        <v>2239</v>
      </c>
      <c r="L2806" s="17" t="str">
        <f t="shared" si="196"/>
        <v>28/08/2021 18:16</v>
      </c>
      <c r="M2806" s="4">
        <v>44437</v>
      </c>
      <c r="N2806" s="3" t="s">
        <v>578</v>
      </c>
      <c r="O2806" s="17" t="str">
        <f t="shared" si="197"/>
        <v>29/08/2021 11:07</v>
      </c>
      <c r="P2806" s="24">
        <f t="shared" si="198"/>
        <v>0.70208333332993789</v>
      </c>
      <c r="Q2806" s="28">
        <v>0</v>
      </c>
      <c r="R2806" s="27">
        <f t="shared" si="199"/>
        <v>1010.9999999951106</v>
      </c>
      <c r="S2806" s="3" t="s">
        <v>4</v>
      </c>
      <c r="T2806" s="3" t="s">
        <v>3404</v>
      </c>
      <c r="U2806" s="3" t="s">
        <v>3408</v>
      </c>
      <c r="V2806" s="3" t="s">
        <v>3423</v>
      </c>
      <c r="W2806" s="5">
        <v>0</v>
      </c>
      <c r="X2806" s="5">
        <v>1.5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2">
        <v>4</v>
      </c>
      <c r="AF2806" s="2">
        <v>0</v>
      </c>
      <c r="AG2806" s="2">
        <v>0</v>
      </c>
      <c r="AH2806" s="2">
        <v>0</v>
      </c>
      <c r="AI2806" s="2">
        <v>0</v>
      </c>
      <c r="AJ2806" s="2">
        <v>2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</row>
    <row r="2807" spans="1:46" x14ac:dyDescent="0.2">
      <c r="A2807" s="2">
        <v>1696334</v>
      </c>
      <c r="B2807" s="2">
        <v>890471</v>
      </c>
      <c r="C2807" s="7">
        <v>20.725324134318601</v>
      </c>
      <c r="D2807" s="7">
        <v>39.0493421003384</v>
      </c>
      <c r="E2807" s="19" t="s">
        <v>3402</v>
      </c>
      <c r="F2807" s="46">
        <f>INDEX(Δεδομένα!$P:$P,MATCH('2021'!E2807,Δεδομένα!$O:$O,0))</f>
        <v>97</v>
      </c>
      <c r="G2807" s="49" t="s">
        <v>3403</v>
      </c>
      <c r="H2807" s="51" t="str">
        <f>INDEX(Δεδομένα!B$1:B$51,MATCH('2021'!G2807,Δεδομένα!A$1:A$51,0))</f>
        <v>ΗΠΕΙΡΟΥ</v>
      </c>
      <c r="I2807" s="53">
        <f>INDEX(Δεδομένα!E$1:E$13,MATCH('2021'!H2807,Δεδομένα!D$1:D$13,0))</f>
        <v>5</v>
      </c>
      <c r="J2807" s="4">
        <v>44450</v>
      </c>
      <c r="K2807" s="3" t="s">
        <v>362</v>
      </c>
      <c r="L2807" s="17" t="str">
        <f t="shared" si="196"/>
        <v>11/09/2021 15:20</v>
      </c>
      <c r="M2807" s="4">
        <v>44450</v>
      </c>
      <c r="N2807" s="3" t="s">
        <v>2380</v>
      </c>
      <c r="O2807" s="17" t="str">
        <f t="shared" si="197"/>
        <v>11/09/2021 21:24</v>
      </c>
      <c r="P2807" s="24">
        <f t="shared" si="198"/>
        <v>0.25277777777955635</v>
      </c>
      <c r="Q2807" s="28">
        <v>0</v>
      </c>
      <c r="R2807" s="27">
        <f t="shared" si="199"/>
        <v>364.00000000256114</v>
      </c>
      <c r="S2807" s="3" t="s">
        <v>4</v>
      </c>
      <c r="T2807" s="3" t="s">
        <v>3404</v>
      </c>
      <c r="U2807" s="3" t="s">
        <v>3408</v>
      </c>
      <c r="V2807" s="3" t="s">
        <v>3424</v>
      </c>
      <c r="W2807" s="5">
        <v>0</v>
      </c>
      <c r="X2807" s="5">
        <v>5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2">
        <v>10</v>
      </c>
      <c r="AF2807" s="2">
        <v>0</v>
      </c>
      <c r="AG2807" s="2">
        <v>0</v>
      </c>
      <c r="AH2807" s="2">
        <v>0</v>
      </c>
      <c r="AI2807" s="2">
        <v>6</v>
      </c>
      <c r="AJ2807" s="2">
        <v>5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</row>
    <row r="2808" spans="1:46" x14ac:dyDescent="0.2">
      <c r="A2808" s="2">
        <v>1699263</v>
      </c>
      <c r="B2808" s="2">
        <v>893215</v>
      </c>
      <c r="C2808" s="7">
        <v>20.5761383305429</v>
      </c>
      <c r="D2808" s="7">
        <v>39.1679751691631</v>
      </c>
      <c r="E2808" s="19" t="s">
        <v>3402</v>
      </c>
      <c r="F2808" s="46">
        <f>INDEX(Δεδομένα!$P:$P,MATCH('2021'!E2808,Δεδομένα!$O:$O,0))</f>
        <v>97</v>
      </c>
      <c r="G2808" s="49" t="s">
        <v>3403</v>
      </c>
      <c r="H2808" s="51" t="str">
        <f>INDEX(Δεδομένα!B$1:B$51,MATCH('2021'!G2808,Δεδομένα!A$1:A$51,0))</f>
        <v>ΗΠΕΙΡΟΥ</v>
      </c>
      <c r="I2808" s="53">
        <f>INDEX(Δεδομένα!E$1:E$13,MATCH('2021'!H2808,Δεδομένα!D$1:D$13,0))</f>
        <v>5</v>
      </c>
      <c r="J2808" s="4">
        <v>44461</v>
      </c>
      <c r="K2808" s="3" t="s">
        <v>1640</v>
      </c>
      <c r="L2808" s="17" t="str">
        <f t="shared" si="196"/>
        <v>22/09/2021 03:00</v>
      </c>
      <c r="M2808" s="4">
        <v>44461</v>
      </c>
      <c r="N2808" s="3" t="s">
        <v>3425</v>
      </c>
      <c r="O2808" s="17" t="str">
        <f t="shared" si="197"/>
        <v>22/09/2021 06:48</v>
      </c>
      <c r="P2808" s="24">
        <f t="shared" si="198"/>
        <v>0.15833333333284827</v>
      </c>
      <c r="Q2808" s="28">
        <v>0</v>
      </c>
      <c r="R2808" s="27">
        <f t="shared" si="199"/>
        <v>227.99999999930151</v>
      </c>
      <c r="S2808" s="3" t="s">
        <v>4</v>
      </c>
      <c r="T2808" s="3" t="s">
        <v>3404</v>
      </c>
      <c r="U2808" s="3" t="s">
        <v>1892</v>
      </c>
      <c r="V2808" s="3" t="s">
        <v>1892</v>
      </c>
      <c r="W2808" s="5">
        <v>0</v>
      </c>
      <c r="X2808" s="5">
        <v>0</v>
      </c>
      <c r="Y2808" s="5">
        <v>0</v>
      </c>
      <c r="Z2808" s="5">
        <v>0</v>
      </c>
      <c r="AA2808" s="5">
        <v>1.1000000000000001</v>
      </c>
      <c r="AB2808" s="5">
        <v>0</v>
      </c>
      <c r="AC2808" s="5">
        <v>0</v>
      </c>
      <c r="AD2808" s="5">
        <v>0</v>
      </c>
      <c r="AE2808" s="2">
        <v>2</v>
      </c>
      <c r="AF2808" s="2">
        <v>0</v>
      </c>
      <c r="AG2808" s="2">
        <v>0</v>
      </c>
      <c r="AH2808" s="2">
        <v>0</v>
      </c>
      <c r="AI2808" s="2">
        <v>0</v>
      </c>
      <c r="AJ2808" s="2">
        <v>1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</row>
    <row r="2809" spans="1:46" x14ac:dyDescent="0.2">
      <c r="A2809" s="2">
        <v>1699475</v>
      </c>
      <c r="B2809" s="2">
        <v>893578</v>
      </c>
      <c r="C2809" s="7">
        <v>20.7468800104118</v>
      </c>
      <c r="D2809" s="7">
        <v>39.128824971102702</v>
      </c>
      <c r="E2809" s="19" t="s">
        <v>3402</v>
      </c>
      <c r="F2809" s="46">
        <f>INDEX(Δεδομένα!$P:$P,MATCH('2021'!E2809,Δεδομένα!$O:$O,0))</f>
        <v>97</v>
      </c>
      <c r="G2809" s="49" t="s">
        <v>3403</v>
      </c>
      <c r="H2809" s="51" t="str">
        <f>INDEX(Δεδομένα!B$1:B$51,MATCH('2021'!G2809,Δεδομένα!A$1:A$51,0))</f>
        <v>ΗΠΕΙΡΟΥ</v>
      </c>
      <c r="I2809" s="53">
        <f>INDEX(Δεδομένα!E$1:E$13,MATCH('2021'!H2809,Δεδομένα!D$1:D$13,0))</f>
        <v>5</v>
      </c>
      <c r="J2809" s="4">
        <v>44462</v>
      </c>
      <c r="K2809" s="3" t="s">
        <v>1684</v>
      </c>
      <c r="L2809" s="17" t="str">
        <f t="shared" si="196"/>
        <v>23/09/2021 13:46</v>
      </c>
      <c r="M2809" s="4">
        <v>44462</v>
      </c>
      <c r="N2809" s="3" t="s">
        <v>1684</v>
      </c>
      <c r="O2809" s="17" t="str">
        <f t="shared" si="197"/>
        <v>23/09/2021 13:46</v>
      </c>
      <c r="P2809" s="24">
        <f t="shared" si="198"/>
        <v>0</v>
      </c>
      <c r="Q2809" s="28">
        <v>0</v>
      </c>
      <c r="R2809" s="27">
        <f t="shared" si="199"/>
        <v>0</v>
      </c>
      <c r="S2809" s="3" t="s">
        <v>4</v>
      </c>
      <c r="T2809" s="3" t="s">
        <v>3404</v>
      </c>
      <c r="U2809" s="3" t="s">
        <v>3408</v>
      </c>
      <c r="V2809" s="3" t="s">
        <v>3411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3</v>
      </c>
      <c r="AC2809" s="5">
        <v>0</v>
      </c>
      <c r="AD2809" s="5">
        <v>0</v>
      </c>
      <c r="AE2809" s="2">
        <v>6</v>
      </c>
      <c r="AF2809" s="2">
        <v>0</v>
      </c>
      <c r="AG2809" s="2">
        <v>1</v>
      </c>
      <c r="AH2809" s="2">
        <v>0</v>
      </c>
      <c r="AI2809" s="2">
        <v>7</v>
      </c>
      <c r="AJ2809" s="2">
        <v>3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</row>
    <row r="2810" spans="1:46" x14ac:dyDescent="0.2">
      <c r="A2810" s="2">
        <v>1699501</v>
      </c>
      <c r="B2810" s="2">
        <v>894164</v>
      </c>
      <c r="C2810" s="7">
        <v>20.7426288555206</v>
      </c>
      <c r="D2810" s="7">
        <v>39.021364141497898</v>
      </c>
      <c r="E2810" s="19" t="s">
        <v>3402</v>
      </c>
      <c r="F2810" s="46">
        <f>INDEX(Δεδομένα!$P:$P,MATCH('2021'!E2810,Δεδομένα!$O:$O,0))</f>
        <v>97</v>
      </c>
      <c r="G2810" s="49" t="s">
        <v>3403</v>
      </c>
      <c r="H2810" s="51" t="str">
        <f>INDEX(Δεδομένα!B$1:B$51,MATCH('2021'!G2810,Δεδομένα!A$1:A$51,0))</f>
        <v>ΗΠΕΙΡΟΥ</v>
      </c>
      <c r="I2810" s="53">
        <f>INDEX(Δεδομένα!E$1:E$13,MATCH('2021'!H2810,Δεδομένα!D$1:D$13,0))</f>
        <v>5</v>
      </c>
      <c r="J2810" s="4">
        <v>44464</v>
      </c>
      <c r="K2810" s="3" t="s">
        <v>411</v>
      </c>
      <c r="L2810" s="17" t="str">
        <f t="shared" si="196"/>
        <v>25/09/2021 17:10</v>
      </c>
      <c r="M2810" s="4">
        <v>44464</v>
      </c>
      <c r="N2810" s="3" t="s">
        <v>409</v>
      </c>
      <c r="O2810" s="17" t="str">
        <f t="shared" si="197"/>
        <v>25/09/2021 18:14</v>
      </c>
      <c r="P2810" s="24">
        <f t="shared" si="198"/>
        <v>4.4444444443797693E-2</v>
      </c>
      <c r="Q2810" s="28">
        <v>0</v>
      </c>
      <c r="R2810" s="27">
        <f t="shared" si="199"/>
        <v>63.999999999068677</v>
      </c>
      <c r="S2810" s="3" t="s">
        <v>4</v>
      </c>
      <c r="T2810" s="3" t="s">
        <v>3404</v>
      </c>
      <c r="U2810" s="3" t="s">
        <v>3426</v>
      </c>
      <c r="V2810" s="3" t="s">
        <v>3426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0.1</v>
      </c>
      <c r="AC2810" s="5">
        <v>0</v>
      </c>
      <c r="AD2810" s="5">
        <v>0</v>
      </c>
      <c r="AE2810" s="2">
        <v>4</v>
      </c>
      <c r="AF2810" s="2">
        <v>0</v>
      </c>
      <c r="AG2810" s="2">
        <v>0</v>
      </c>
      <c r="AH2810" s="2">
        <v>0</v>
      </c>
      <c r="AI2810" s="2">
        <v>0</v>
      </c>
      <c r="AJ2810" s="2">
        <v>2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</row>
    <row r="2811" spans="1:46" x14ac:dyDescent="0.2">
      <c r="A2811" s="2">
        <v>1685697</v>
      </c>
      <c r="B2811" s="2">
        <v>875401</v>
      </c>
      <c r="C2811" s="7">
        <v>20.8584012347624</v>
      </c>
      <c r="D2811" s="7">
        <v>39.159722480673402</v>
      </c>
      <c r="E2811" s="19" t="s">
        <v>3427</v>
      </c>
      <c r="F2811" s="46">
        <f>INDEX(Δεδομένα!$P:$P,MATCH('2021'!E2811,Δεδομένα!$O:$O,0))</f>
        <v>251</v>
      </c>
      <c r="G2811" s="49" t="s">
        <v>3403</v>
      </c>
      <c r="H2811" s="51" t="str">
        <f>INDEX(Δεδομένα!B$1:B$51,MATCH('2021'!G2811,Δεδομένα!A$1:A$51,0))</f>
        <v>ΗΠΕΙΡΟΥ</v>
      </c>
      <c r="I2811" s="53">
        <f>INDEX(Δεδομένα!E$1:E$13,MATCH('2021'!H2811,Δεδομένα!D$1:D$13,0))</f>
        <v>5</v>
      </c>
      <c r="J2811" s="4">
        <v>44405</v>
      </c>
      <c r="K2811" s="3" t="s">
        <v>20</v>
      </c>
      <c r="L2811" s="17" t="str">
        <f t="shared" si="196"/>
        <v>28/07/2021 19:01</v>
      </c>
      <c r="M2811" s="4">
        <v>44405</v>
      </c>
      <c r="N2811" s="3" t="s">
        <v>139</v>
      </c>
      <c r="O2811" s="17" t="str">
        <f t="shared" si="197"/>
        <v>28/07/2021 20:32</v>
      </c>
      <c r="P2811" s="24">
        <f t="shared" si="198"/>
        <v>6.3194444446708076E-2</v>
      </c>
      <c r="Q2811" s="28">
        <v>0</v>
      </c>
      <c r="R2811" s="27">
        <f t="shared" si="199"/>
        <v>91.000000003259629</v>
      </c>
      <c r="S2811" s="3" t="s">
        <v>4</v>
      </c>
      <c r="T2811" s="3" t="s">
        <v>3428</v>
      </c>
      <c r="U2811" s="3" t="s">
        <v>3429</v>
      </c>
      <c r="V2811" s="3" t="s">
        <v>3430</v>
      </c>
      <c r="W2811" s="5">
        <v>0</v>
      </c>
      <c r="X2811" s="5">
        <v>1</v>
      </c>
      <c r="Y2811" s="5">
        <v>0</v>
      </c>
      <c r="Z2811" s="5">
        <v>0</v>
      </c>
      <c r="AA2811" s="5">
        <v>0</v>
      </c>
      <c r="AB2811" s="5">
        <v>1</v>
      </c>
      <c r="AC2811" s="5">
        <v>0</v>
      </c>
      <c r="AD2811" s="5">
        <v>0</v>
      </c>
      <c r="AE2811" s="2">
        <v>17</v>
      </c>
      <c r="AF2811" s="2">
        <v>5</v>
      </c>
      <c r="AG2811" s="2">
        <v>0</v>
      </c>
      <c r="AH2811" s="2">
        <v>0</v>
      </c>
      <c r="AI2811" s="2">
        <v>0</v>
      </c>
      <c r="AJ2811" s="2">
        <v>8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</row>
    <row r="2812" spans="1:46" x14ac:dyDescent="0.2">
      <c r="A2812" s="2">
        <v>1654885</v>
      </c>
      <c r="B2812" s="2">
        <v>843837</v>
      </c>
      <c r="C2812" s="7">
        <v>20.4833730452659</v>
      </c>
      <c r="D2812" s="7">
        <v>39.3173816042003</v>
      </c>
      <c r="E2812" s="19" t="s">
        <v>3431</v>
      </c>
      <c r="F2812" s="46">
        <f>INDEX(Δεδομένα!$P:$P,MATCH('2021'!E2812,Δεδομένα!$O:$O,0))</f>
        <v>98</v>
      </c>
      <c r="G2812" s="49" t="s">
        <v>3403</v>
      </c>
      <c r="H2812" s="51" t="str">
        <f>INDEX(Δεδομένα!B$1:B$51,MATCH('2021'!G2812,Δεδομένα!A$1:A$51,0))</f>
        <v>ΗΠΕΙΡΟΥ</v>
      </c>
      <c r="I2812" s="53">
        <f>INDEX(Δεδομένα!E$1:E$13,MATCH('2021'!H2812,Δεδομένα!D$1:D$13,0))</f>
        <v>5</v>
      </c>
      <c r="J2812" s="4">
        <v>44294</v>
      </c>
      <c r="K2812" s="3" t="s">
        <v>161</v>
      </c>
      <c r="L2812" s="17" t="str">
        <f t="shared" si="196"/>
        <v>08/04/2021 15:00</v>
      </c>
      <c r="M2812" s="4">
        <v>44294</v>
      </c>
      <c r="N2812" s="3" t="s">
        <v>1648</v>
      </c>
      <c r="O2812" s="17" t="str">
        <f t="shared" si="197"/>
        <v>08/04/2021 16:08</v>
      </c>
      <c r="P2812" s="24">
        <f t="shared" si="198"/>
        <v>4.7222222223354038E-2</v>
      </c>
      <c r="Q2812" s="28">
        <v>0</v>
      </c>
      <c r="R2812" s="27">
        <f t="shared" si="199"/>
        <v>68.000000001629815</v>
      </c>
      <c r="S2812" s="3" t="s">
        <v>4</v>
      </c>
      <c r="T2812" s="3" t="s">
        <v>123</v>
      </c>
      <c r="U2812" s="3" t="s">
        <v>123</v>
      </c>
      <c r="V2812" s="3" t="s">
        <v>3432</v>
      </c>
      <c r="W2812" s="5">
        <v>0</v>
      </c>
      <c r="X2812" s="5">
        <v>0.5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2">
        <v>2</v>
      </c>
      <c r="AF2812" s="2">
        <v>0</v>
      </c>
      <c r="AG2812" s="2">
        <v>0</v>
      </c>
      <c r="AH2812" s="2">
        <v>0</v>
      </c>
      <c r="AI2812" s="2">
        <v>0</v>
      </c>
      <c r="AJ2812" s="2">
        <v>1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 t="s">
        <v>4</v>
      </c>
      <c r="AT2812" s="2" t="s">
        <v>4</v>
      </c>
    </row>
    <row r="2813" spans="1:46" x14ac:dyDescent="0.2">
      <c r="A2813" s="2">
        <v>1635622</v>
      </c>
      <c r="B2813" s="2">
        <v>824012</v>
      </c>
      <c r="C2813" s="7">
        <v>22.4362826957165</v>
      </c>
      <c r="D2813" s="7">
        <v>39.255468167141998</v>
      </c>
      <c r="E2813" s="19" t="s">
        <v>3438</v>
      </c>
      <c r="F2813" s="46">
        <f>INDEX(Δεδομένα!$P:$P,MATCH('2021'!E2813,Δεδομένα!$O:$O,0))</f>
        <v>100</v>
      </c>
      <c r="G2813" s="49" t="s">
        <v>3435</v>
      </c>
      <c r="H2813" s="51" t="str">
        <f>INDEX(Δεδομένα!B$1:B$51,MATCH('2021'!G2813,Δεδομένα!A$1:A$51,0))</f>
        <v>ΘΕΣΣΑΛΙΑΣ</v>
      </c>
      <c r="I2813" s="53">
        <f>INDEX(Δεδομένα!E$1:E$13,MATCH('2021'!H2813,Δεδομένα!D$1:D$13,0))</f>
        <v>6</v>
      </c>
      <c r="J2813" s="4">
        <v>44234</v>
      </c>
      <c r="K2813" s="3" t="s">
        <v>497</v>
      </c>
      <c r="L2813" s="17" t="str">
        <f t="shared" ref="L2813:L2846" si="200">_xlfn.CONCAT(TEXT(J2813,"ηη/μμ/εεε")," ",TEXT(K2813,"ωω:λλ"))</f>
        <v>07/02/2021 21:00</v>
      </c>
      <c r="M2813" s="4">
        <v>44234</v>
      </c>
      <c r="N2813" s="3" t="s">
        <v>1581</v>
      </c>
      <c r="O2813" s="17" t="str">
        <f t="shared" ref="O2813:O2846" si="201">_xlfn.CONCAT(TEXT(M2813,"ηη/μμ/εεε")," ",TEXT(N2813,"ωω:λλ"))</f>
        <v>07/02/2021 22:20</v>
      </c>
      <c r="P2813" s="24">
        <f t="shared" ref="P2813:P2846" si="202">O2813-L2813</f>
        <v>5.5555555554747116E-2</v>
      </c>
      <c r="Q2813" s="28">
        <v>0</v>
      </c>
      <c r="R2813" s="27">
        <f t="shared" ref="R2813:R2846" si="203">P2813*(24*60)</f>
        <v>79.999999998835847</v>
      </c>
      <c r="S2813" s="3" t="s">
        <v>4</v>
      </c>
      <c r="T2813" s="3" t="s">
        <v>3439</v>
      </c>
      <c r="U2813" s="3" t="s">
        <v>4</v>
      </c>
      <c r="V2813" s="3" t="s">
        <v>3440</v>
      </c>
      <c r="W2813" s="5">
        <v>0</v>
      </c>
      <c r="X2813" s="5">
        <v>0</v>
      </c>
      <c r="Y2813" s="5">
        <v>0</v>
      </c>
      <c r="Z2813" s="5">
        <v>0</v>
      </c>
      <c r="AA2813" s="5">
        <v>0.1</v>
      </c>
      <c r="AB2813" s="5">
        <v>0</v>
      </c>
      <c r="AC2813" s="5">
        <v>0</v>
      </c>
      <c r="AD2813" s="5">
        <v>0</v>
      </c>
      <c r="AE2813" s="2">
        <v>2</v>
      </c>
      <c r="AF2813" s="2">
        <v>0</v>
      </c>
      <c r="AG2813" s="2">
        <v>0</v>
      </c>
      <c r="AH2813" s="2">
        <v>0</v>
      </c>
      <c r="AI2813" s="2">
        <v>0</v>
      </c>
      <c r="AJ2813" s="2">
        <v>1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 t="s">
        <v>4</v>
      </c>
      <c r="AT2813" s="2" t="s">
        <v>4</v>
      </c>
    </row>
    <row r="2814" spans="1:46" x14ac:dyDescent="0.2">
      <c r="A2814" s="2">
        <v>1639845</v>
      </c>
      <c r="B2814" s="2">
        <v>824907</v>
      </c>
      <c r="C2814" s="7">
        <v>22.365981917732</v>
      </c>
      <c r="D2814" s="7">
        <v>39.329302340378199</v>
      </c>
      <c r="E2814" s="19" t="s">
        <v>3438</v>
      </c>
      <c r="F2814" s="46">
        <f>INDEX(Δεδομένα!$P:$P,MATCH('2021'!E2814,Δεδομένα!$O:$O,0))</f>
        <v>100</v>
      </c>
      <c r="G2814" s="49" t="s">
        <v>3435</v>
      </c>
      <c r="H2814" s="51" t="str">
        <f>INDEX(Δεδομένα!B$1:B$51,MATCH('2021'!G2814,Δεδομένα!A$1:A$51,0))</f>
        <v>ΘΕΣΣΑΛΙΑΣ</v>
      </c>
      <c r="I2814" s="53">
        <f>INDEX(Δεδομένα!E$1:E$13,MATCH('2021'!H2814,Δεδομένα!D$1:D$13,0))</f>
        <v>6</v>
      </c>
      <c r="J2814" s="4">
        <v>44238</v>
      </c>
      <c r="K2814" s="3" t="s">
        <v>847</v>
      </c>
      <c r="L2814" s="17" t="str">
        <f t="shared" si="200"/>
        <v>11/02/2021 13:36</v>
      </c>
      <c r="M2814" s="4">
        <v>44238</v>
      </c>
      <c r="N2814" s="3" t="s">
        <v>847</v>
      </c>
      <c r="O2814" s="17" t="str">
        <f t="shared" si="201"/>
        <v>11/02/2021 13:36</v>
      </c>
      <c r="P2814" s="24">
        <f t="shared" si="202"/>
        <v>0</v>
      </c>
      <c r="Q2814" s="28">
        <v>0</v>
      </c>
      <c r="R2814" s="27">
        <f t="shared" si="203"/>
        <v>0</v>
      </c>
      <c r="S2814" s="3" t="s">
        <v>4</v>
      </c>
      <c r="T2814" s="3" t="s">
        <v>3439</v>
      </c>
      <c r="U2814" s="3" t="s">
        <v>4</v>
      </c>
      <c r="V2814" s="3" t="s">
        <v>3441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5</v>
      </c>
      <c r="AE2814" s="2">
        <v>2</v>
      </c>
      <c r="AF2814" s="2">
        <v>0</v>
      </c>
      <c r="AG2814" s="2">
        <v>0</v>
      </c>
      <c r="AH2814" s="2">
        <v>0</v>
      </c>
      <c r="AI2814" s="2">
        <v>0</v>
      </c>
      <c r="AJ2814" s="2">
        <v>1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 t="s">
        <v>4</v>
      </c>
      <c r="AT2814" s="2" t="s">
        <v>4</v>
      </c>
    </row>
    <row r="2815" spans="1:46" x14ac:dyDescent="0.2">
      <c r="A2815" s="2">
        <v>1646611</v>
      </c>
      <c r="B2815" s="2">
        <v>835391</v>
      </c>
      <c r="C2815" s="7">
        <v>22.278664987222701</v>
      </c>
      <c r="D2815" s="7">
        <v>39.288375821418001</v>
      </c>
      <c r="E2815" s="19" t="s">
        <v>3438</v>
      </c>
      <c r="F2815" s="46">
        <f>INDEX(Δεδομένα!$P:$P,MATCH('2021'!E2815,Δεδομένα!$O:$O,0))</f>
        <v>100</v>
      </c>
      <c r="G2815" s="49" t="s">
        <v>3435</v>
      </c>
      <c r="H2815" s="51" t="str">
        <f>INDEX(Δεδομένα!B$1:B$51,MATCH('2021'!G2815,Δεδομένα!A$1:A$51,0))</f>
        <v>ΘΕΣΣΑΛΙΑΣ</v>
      </c>
      <c r="I2815" s="53">
        <f>INDEX(Δεδομένα!E$1:E$13,MATCH('2021'!H2815,Δεδομένα!D$1:D$13,0))</f>
        <v>6</v>
      </c>
      <c r="J2815" s="4">
        <v>44261</v>
      </c>
      <c r="K2815" s="3" t="s">
        <v>3442</v>
      </c>
      <c r="L2815" s="17" t="str">
        <f t="shared" si="200"/>
        <v>06/03/2021 10:41</v>
      </c>
      <c r="M2815" s="4">
        <v>44261</v>
      </c>
      <c r="N2815" s="3" t="s">
        <v>1012</v>
      </c>
      <c r="O2815" s="17" t="str">
        <f t="shared" si="201"/>
        <v>06/03/2021 10:55</v>
      </c>
      <c r="P2815" s="24">
        <f t="shared" si="202"/>
        <v>9.7222222175332718E-3</v>
      </c>
      <c r="Q2815" s="28">
        <v>0</v>
      </c>
      <c r="R2815" s="27">
        <f t="shared" si="203"/>
        <v>13.999999993247911</v>
      </c>
      <c r="S2815" s="3" t="s">
        <v>4</v>
      </c>
      <c r="T2815" s="3" t="s">
        <v>3439</v>
      </c>
      <c r="U2815" s="3" t="s">
        <v>2357</v>
      </c>
      <c r="V2815" s="3" t="s">
        <v>2357</v>
      </c>
      <c r="W2815" s="5">
        <v>0</v>
      </c>
      <c r="X2815" s="5">
        <v>0</v>
      </c>
      <c r="Y2815" s="5">
        <v>0</v>
      </c>
      <c r="Z2815" s="5">
        <v>0</v>
      </c>
      <c r="AA2815" s="5">
        <v>0.02</v>
      </c>
      <c r="AB2815" s="5">
        <v>0</v>
      </c>
      <c r="AC2815" s="5">
        <v>0</v>
      </c>
      <c r="AD2815" s="5">
        <v>0</v>
      </c>
      <c r="AE2815" s="2">
        <v>2</v>
      </c>
      <c r="AF2815" s="2">
        <v>0</v>
      </c>
      <c r="AG2815" s="2">
        <v>0</v>
      </c>
      <c r="AH2815" s="2">
        <v>0</v>
      </c>
      <c r="AI2815" s="2">
        <v>0</v>
      </c>
      <c r="AJ2815" s="2">
        <v>1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 t="s">
        <v>4</v>
      </c>
      <c r="AT2815" s="2" t="s">
        <v>4</v>
      </c>
    </row>
    <row r="2816" spans="1:46" x14ac:dyDescent="0.2">
      <c r="A2816" s="2">
        <v>1648596</v>
      </c>
      <c r="B2816" s="2">
        <v>838577</v>
      </c>
      <c r="D2816" s="2"/>
      <c r="E2816" s="19" t="s">
        <v>3438</v>
      </c>
      <c r="F2816" s="46">
        <f>INDEX(Δεδομένα!$P:$P,MATCH('2021'!E2816,Δεδομένα!$O:$O,0))</f>
        <v>100</v>
      </c>
      <c r="G2816" s="49" t="s">
        <v>3435</v>
      </c>
      <c r="H2816" s="51" t="str">
        <f>INDEX(Δεδομένα!B$1:B$51,MATCH('2021'!G2816,Δεδομένα!A$1:A$51,0))</f>
        <v>ΘΕΣΣΑΛΙΑΣ</v>
      </c>
      <c r="I2816" s="53">
        <f>INDEX(Δεδομένα!E$1:E$13,MATCH('2021'!H2816,Δεδομένα!D$1:D$13,0))</f>
        <v>6</v>
      </c>
      <c r="J2816" s="4">
        <v>44272</v>
      </c>
      <c r="K2816" s="3" t="s">
        <v>42</v>
      </c>
      <c r="L2816" s="17" t="str">
        <f t="shared" si="200"/>
        <v>17/03/2021 14:30</v>
      </c>
      <c r="M2816" s="4">
        <v>44272</v>
      </c>
      <c r="N2816" s="3" t="s">
        <v>490</v>
      </c>
      <c r="O2816" s="17" t="str">
        <f t="shared" si="201"/>
        <v>17/03/2021 16:00</v>
      </c>
      <c r="P2816" s="24">
        <f t="shared" si="202"/>
        <v>6.25E-2</v>
      </c>
      <c r="Q2816" s="28">
        <v>0</v>
      </c>
      <c r="R2816" s="27">
        <f t="shared" si="203"/>
        <v>90</v>
      </c>
      <c r="S2816" s="3" t="s">
        <v>4</v>
      </c>
      <c r="T2816" s="3" t="s">
        <v>3439</v>
      </c>
      <c r="U2816" s="3" t="s">
        <v>3443</v>
      </c>
      <c r="V2816" s="3" t="s">
        <v>3444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1</v>
      </c>
      <c r="AE2816" s="2">
        <v>2</v>
      </c>
      <c r="AF2816" s="2">
        <v>0</v>
      </c>
      <c r="AG2816" s="2">
        <v>0</v>
      </c>
      <c r="AH2816" s="2">
        <v>0</v>
      </c>
      <c r="AI2816" s="2">
        <v>1</v>
      </c>
      <c r="AJ2816" s="2">
        <v>1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 t="s">
        <v>4</v>
      </c>
      <c r="AT2816" s="2" t="s">
        <v>4</v>
      </c>
    </row>
    <row r="2817" spans="1:46" x14ac:dyDescent="0.2">
      <c r="A2817" s="2">
        <v>1654380</v>
      </c>
      <c r="B2817" s="2">
        <v>844800</v>
      </c>
      <c r="D2817" s="2"/>
      <c r="E2817" s="19" t="s">
        <v>3438</v>
      </c>
      <c r="F2817" s="46">
        <f>INDEX(Δεδομένα!$P:$P,MATCH('2021'!E2817,Δεδομένα!$O:$O,0))</f>
        <v>100</v>
      </c>
      <c r="G2817" s="49" t="s">
        <v>3435</v>
      </c>
      <c r="H2817" s="51" t="str">
        <f>INDEX(Δεδομένα!B$1:B$51,MATCH('2021'!G2817,Δεδομένα!A$1:A$51,0))</f>
        <v>ΘΕΣΣΑΛΙΑΣ</v>
      </c>
      <c r="I2817" s="53">
        <f>INDEX(Δεδομένα!E$1:E$13,MATCH('2021'!H2817,Δεδομένα!D$1:D$13,0))</f>
        <v>6</v>
      </c>
      <c r="J2817" s="4">
        <v>44297</v>
      </c>
      <c r="K2817" s="3" t="s">
        <v>1228</v>
      </c>
      <c r="L2817" s="17" t="str">
        <f t="shared" si="200"/>
        <v>11/04/2021 15:47</v>
      </c>
      <c r="M2817" s="4">
        <v>44297</v>
      </c>
      <c r="N2817" s="3" t="s">
        <v>530</v>
      </c>
      <c r="O2817" s="17" t="str">
        <f t="shared" si="201"/>
        <v>11/04/2021 16:05</v>
      </c>
      <c r="P2817" s="24">
        <f t="shared" si="202"/>
        <v>1.2500000004365575E-2</v>
      </c>
      <c r="Q2817" s="28">
        <v>0</v>
      </c>
      <c r="R2817" s="27">
        <f t="shared" si="203"/>
        <v>18.000000006286427</v>
      </c>
      <c r="S2817" s="3" t="s">
        <v>4</v>
      </c>
      <c r="T2817" s="3" t="s">
        <v>3439</v>
      </c>
      <c r="U2817" s="3" t="s">
        <v>123</v>
      </c>
      <c r="V2817" s="3" t="s">
        <v>3445</v>
      </c>
      <c r="W2817" s="5">
        <v>0</v>
      </c>
      <c r="X2817" s="5">
        <v>0</v>
      </c>
      <c r="Y2817" s="5">
        <v>0</v>
      </c>
      <c r="Z2817" s="5">
        <v>0</v>
      </c>
      <c r="AA2817" s="5">
        <v>0.1</v>
      </c>
      <c r="AB2817" s="5">
        <v>0</v>
      </c>
      <c r="AC2817" s="5">
        <v>0</v>
      </c>
      <c r="AD2817" s="5">
        <v>0</v>
      </c>
      <c r="AE2817" s="2">
        <v>2</v>
      </c>
      <c r="AF2817" s="2">
        <v>0</v>
      </c>
      <c r="AG2817" s="2">
        <v>0</v>
      </c>
      <c r="AH2817" s="2">
        <v>0</v>
      </c>
      <c r="AI2817" s="2">
        <v>0</v>
      </c>
      <c r="AJ2817" s="2">
        <v>1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</row>
    <row r="2818" spans="1:46" x14ac:dyDescent="0.2">
      <c r="A2818" s="2">
        <v>1654718</v>
      </c>
      <c r="B2818" s="2">
        <v>845168</v>
      </c>
      <c r="C2818" s="7">
        <v>22.405090444734299</v>
      </c>
      <c r="D2818" s="7">
        <v>39.339073514399999</v>
      </c>
      <c r="E2818" s="19" t="s">
        <v>3438</v>
      </c>
      <c r="F2818" s="46">
        <f>INDEX(Δεδομένα!$P:$P,MATCH('2021'!E2818,Δεδομένα!$O:$O,0))</f>
        <v>100</v>
      </c>
      <c r="G2818" s="49" t="s">
        <v>3435</v>
      </c>
      <c r="H2818" s="51" t="str">
        <f>INDEX(Δεδομένα!B$1:B$51,MATCH('2021'!G2818,Δεδομένα!A$1:A$51,0))</f>
        <v>ΘΕΣΣΑΛΙΑΣ</v>
      </c>
      <c r="I2818" s="53">
        <f>INDEX(Δεδομένα!E$1:E$13,MATCH('2021'!H2818,Δεδομένα!D$1:D$13,0))</f>
        <v>6</v>
      </c>
      <c r="J2818" s="4">
        <v>44298</v>
      </c>
      <c r="K2818" s="3" t="s">
        <v>79</v>
      </c>
      <c r="L2818" s="17" t="str">
        <f t="shared" si="200"/>
        <v>12/04/2021 19:10</v>
      </c>
      <c r="M2818" s="4">
        <v>44298</v>
      </c>
      <c r="N2818" s="3" t="s">
        <v>502</v>
      </c>
      <c r="O2818" s="17" t="str">
        <f t="shared" si="201"/>
        <v>12/04/2021 19:30</v>
      </c>
      <c r="P2818" s="24">
        <f t="shared" si="202"/>
        <v>1.3888888890505768E-2</v>
      </c>
      <c r="Q2818" s="28">
        <v>0</v>
      </c>
      <c r="R2818" s="27">
        <f t="shared" si="203"/>
        <v>20.000000002328306</v>
      </c>
      <c r="S2818" s="3" t="s">
        <v>4</v>
      </c>
      <c r="T2818" s="3" t="s">
        <v>3439</v>
      </c>
      <c r="U2818" s="3" t="s">
        <v>3446</v>
      </c>
      <c r="V2818" s="3" t="s">
        <v>3447</v>
      </c>
      <c r="W2818" s="5">
        <v>0</v>
      </c>
      <c r="X2818" s="5">
        <v>0</v>
      </c>
      <c r="Y2818" s="5">
        <v>0</v>
      </c>
      <c r="Z2818" s="5">
        <v>0</v>
      </c>
      <c r="AA2818" s="5">
        <v>0.2</v>
      </c>
      <c r="AB2818" s="5">
        <v>0</v>
      </c>
      <c r="AC2818" s="5">
        <v>0</v>
      </c>
      <c r="AD2818" s="5">
        <v>0</v>
      </c>
      <c r="AE2818" s="2">
        <v>2</v>
      </c>
      <c r="AF2818" s="2">
        <v>0</v>
      </c>
      <c r="AG2818" s="2">
        <v>0</v>
      </c>
      <c r="AH2818" s="2">
        <v>0</v>
      </c>
      <c r="AI2818" s="2">
        <v>0</v>
      </c>
      <c r="AJ2818" s="2">
        <v>1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 t="s">
        <v>4</v>
      </c>
      <c r="AT2818" s="2" t="s">
        <v>4</v>
      </c>
    </row>
    <row r="2819" spans="1:46" x14ac:dyDescent="0.2">
      <c r="A2819" s="2">
        <v>1665188</v>
      </c>
      <c r="B2819" s="2">
        <v>851214</v>
      </c>
      <c r="D2819" s="2"/>
      <c r="E2819" s="19" t="s">
        <v>3438</v>
      </c>
      <c r="F2819" s="46">
        <f>INDEX(Δεδομένα!$P:$P,MATCH('2021'!E2819,Δεδομένα!$O:$O,0))</f>
        <v>100</v>
      </c>
      <c r="G2819" s="49" t="s">
        <v>3435</v>
      </c>
      <c r="H2819" s="51" t="str">
        <f>INDEX(Δεδομένα!B$1:B$51,MATCH('2021'!G2819,Δεδομένα!A$1:A$51,0))</f>
        <v>ΘΕΣΣΑΛΙΑΣ</v>
      </c>
      <c r="I2819" s="53">
        <f>INDEX(Δεδομένα!E$1:E$13,MATCH('2021'!H2819,Δεδομένα!D$1:D$13,0))</f>
        <v>6</v>
      </c>
      <c r="J2819" s="4">
        <v>44322</v>
      </c>
      <c r="K2819" s="3" t="s">
        <v>110</v>
      </c>
      <c r="L2819" s="17" t="str">
        <f t="shared" si="200"/>
        <v>06/05/2021 17:24</v>
      </c>
      <c r="M2819" s="4">
        <v>44322</v>
      </c>
      <c r="N2819" s="3" t="s">
        <v>697</v>
      </c>
      <c r="O2819" s="17" t="str">
        <f t="shared" si="201"/>
        <v>06/05/2021 17:40</v>
      </c>
      <c r="P2819" s="24">
        <f t="shared" si="202"/>
        <v>1.1111111110949423E-2</v>
      </c>
      <c r="Q2819" s="28">
        <v>0</v>
      </c>
      <c r="R2819" s="27">
        <f t="shared" si="203"/>
        <v>15.999999999767169</v>
      </c>
      <c r="S2819" s="3" t="s">
        <v>4</v>
      </c>
      <c r="T2819" s="3" t="s">
        <v>3439</v>
      </c>
      <c r="U2819" s="3" t="s">
        <v>123</v>
      </c>
      <c r="V2819" s="3" t="s">
        <v>3448</v>
      </c>
      <c r="W2819" s="5">
        <v>0</v>
      </c>
      <c r="X2819" s="5">
        <v>0</v>
      </c>
      <c r="Y2819" s="5">
        <v>0</v>
      </c>
      <c r="Z2819" s="5">
        <v>0.02</v>
      </c>
      <c r="AA2819" s="5">
        <v>0</v>
      </c>
      <c r="AB2819" s="5">
        <v>0</v>
      </c>
      <c r="AC2819" s="5">
        <v>0</v>
      </c>
      <c r="AD2819" s="5">
        <v>0</v>
      </c>
      <c r="AE2819" s="2">
        <v>2</v>
      </c>
      <c r="AF2819" s="2">
        <v>0</v>
      </c>
      <c r="AG2819" s="2">
        <v>0</v>
      </c>
      <c r="AH2819" s="2">
        <v>0</v>
      </c>
      <c r="AI2819" s="2">
        <v>0</v>
      </c>
      <c r="AJ2819" s="2">
        <v>1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 t="s">
        <v>4</v>
      </c>
      <c r="AT2819" s="2" t="s">
        <v>4</v>
      </c>
    </row>
    <row r="2820" spans="1:46" x14ac:dyDescent="0.2">
      <c r="A2820" s="2">
        <v>1665898</v>
      </c>
      <c r="B2820" s="2">
        <v>853845</v>
      </c>
      <c r="D2820" s="2"/>
      <c r="E2820" s="19" t="s">
        <v>3438</v>
      </c>
      <c r="F2820" s="46">
        <f>INDEX(Δεδομένα!$P:$P,MATCH('2021'!E2820,Δεδομένα!$O:$O,0))</f>
        <v>100</v>
      </c>
      <c r="G2820" s="49" t="s">
        <v>3435</v>
      </c>
      <c r="H2820" s="51" t="str">
        <f>INDEX(Δεδομένα!B$1:B$51,MATCH('2021'!G2820,Δεδομένα!A$1:A$51,0))</f>
        <v>ΘΕΣΣΑΛΙΑΣ</v>
      </c>
      <c r="I2820" s="53">
        <f>INDEX(Δεδομένα!E$1:E$13,MATCH('2021'!H2820,Δεδομένα!D$1:D$13,0))</f>
        <v>6</v>
      </c>
      <c r="J2820" s="4">
        <v>44333</v>
      </c>
      <c r="K2820" s="3" t="s">
        <v>1766</v>
      </c>
      <c r="L2820" s="17" t="str">
        <f t="shared" si="200"/>
        <v>17/05/2021 19:02</v>
      </c>
      <c r="M2820" s="4">
        <v>44333</v>
      </c>
      <c r="N2820" s="3" t="s">
        <v>111</v>
      </c>
      <c r="O2820" s="17" t="str">
        <f t="shared" si="201"/>
        <v>17/05/2021 19:20</v>
      </c>
      <c r="P2820" s="24">
        <f t="shared" si="202"/>
        <v>1.2499999997089617E-2</v>
      </c>
      <c r="Q2820" s="28">
        <v>0</v>
      </c>
      <c r="R2820" s="27">
        <f t="shared" si="203"/>
        <v>17.999999995809048</v>
      </c>
      <c r="S2820" s="3" t="s">
        <v>4</v>
      </c>
      <c r="T2820" s="3" t="s">
        <v>3439</v>
      </c>
      <c r="U2820" s="3" t="s">
        <v>3449</v>
      </c>
      <c r="V2820" s="3" t="s">
        <v>3450</v>
      </c>
      <c r="W2820" s="5">
        <v>0</v>
      </c>
      <c r="X2820" s="5">
        <v>0</v>
      </c>
      <c r="Y2820" s="5">
        <v>0</v>
      </c>
      <c r="Z2820" s="5">
        <v>0</v>
      </c>
      <c r="AA2820" s="5">
        <v>0.5</v>
      </c>
      <c r="AB2820" s="5">
        <v>0</v>
      </c>
      <c r="AC2820" s="5">
        <v>0</v>
      </c>
      <c r="AD2820" s="5">
        <v>0</v>
      </c>
      <c r="AE2820" s="2">
        <v>2</v>
      </c>
      <c r="AF2820" s="2">
        <v>0</v>
      </c>
      <c r="AG2820" s="2">
        <v>0</v>
      </c>
      <c r="AH2820" s="2">
        <v>0</v>
      </c>
      <c r="AI2820" s="2">
        <v>0</v>
      </c>
      <c r="AJ2820" s="2">
        <v>1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 t="s">
        <v>4</v>
      </c>
      <c r="AT2820" s="2" t="s">
        <v>4</v>
      </c>
    </row>
    <row r="2821" spans="1:46" x14ac:dyDescent="0.2">
      <c r="A2821" s="2">
        <v>1665187</v>
      </c>
      <c r="B2821" s="2">
        <v>854141</v>
      </c>
      <c r="C2821" s="7">
        <v>22.437338610979499</v>
      </c>
      <c r="D2821" s="7">
        <v>39.257928226654698</v>
      </c>
      <c r="E2821" s="19" t="s">
        <v>3438</v>
      </c>
      <c r="F2821" s="46">
        <f>INDEX(Δεδομένα!$P:$P,MATCH('2021'!E2821,Δεδομένα!$O:$O,0))</f>
        <v>100</v>
      </c>
      <c r="G2821" s="49" t="s">
        <v>3435</v>
      </c>
      <c r="H2821" s="51" t="str">
        <f>INDEX(Δεδομένα!B$1:B$51,MATCH('2021'!G2821,Δεδομένα!A$1:A$51,0))</f>
        <v>ΘΕΣΣΑΛΙΑΣ</v>
      </c>
      <c r="I2821" s="53">
        <f>INDEX(Δεδομένα!E$1:E$13,MATCH('2021'!H2821,Δεδομένα!D$1:D$13,0))</f>
        <v>6</v>
      </c>
      <c r="J2821" s="4">
        <v>44334</v>
      </c>
      <c r="K2821" s="3" t="s">
        <v>424</v>
      </c>
      <c r="L2821" s="17" t="str">
        <f t="shared" si="200"/>
        <v>18/05/2021 20:10</v>
      </c>
      <c r="M2821" s="4">
        <v>44334</v>
      </c>
      <c r="N2821" s="3" t="s">
        <v>96</v>
      </c>
      <c r="O2821" s="17" t="str">
        <f t="shared" si="201"/>
        <v>18/05/2021 20:55</v>
      </c>
      <c r="P2821" s="24">
        <f t="shared" si="202"/>
        <v>3.125E-2</v>
      </c>
      <c r="Q2821" s="28">
        <v>0</v>
      </c>
      <c r="R2821" s="27">
        <f t="shared" si="203"/>
        <v>45</v>
      </c>
      <c r="S2821" s="3" t="s">
        <v>4</v>
      </c>
      <c r="T2821" s="3" t="s">
        <v>3439</v>
      </c>
      <c r="U2821" s="3" t="s">
        <v>3449</v>
      </c>
      <c r="V2821" s="3" t="s">
        <v>3451</v>
      </c>
      <c r="W2821" s="5">
        <v>0</v>
      </c>
      <c r="X2821" s="5">
        <v>0</v>
      </c>
      <c r="Y2821" s="5">
        <v>0</v>
      </c>
      <c r="Z2821" s="5">
        <v>0.02</v>
      </c>
      <c r="AA2821" s="5">
        <v>0</v>
      </c>
      <c r="AB2821" s="5">
        <v>0</v>
      </c>
      <c r="AC2821" s="5">
        <v>0</v>
      </c>
      <c r="AD2821" s="5">
        <v>0</v>
      </c>
      <c r="AE2821" s="2">
        <v>2</v>
      </c>
      <c r="AF2821" s="2">
        <v>0</v>
      </c>
      <c r="AG2821" s="2">
        <v>0</v>
      </c>
      <c r="AH2821" s="2">
        <v>0</v>
      </c>
      <c r="AI2821" s="2">
        <v>0</v>
      </c>
      <c r="AJ2821" s="2">
        <v>1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 t="s">
        <v>4</v>
      </c>
      <c r="AT2821" s="2" t="s">
        <v>4</v>
      </c>
    </row>
    <row r="2822" spans="1:46" x14ac:dyDescent="0.2">
      <c r="A2822" s="2">
        <v>1665185</v>
      </c>
      <c r="B2822" s="2">
        <v>854904</v>
      </c>
      <c r="C2822" s="7">
        <v>22.433767380073601</v>
      </c>
      <c r="D2822" s="7">
        <v>39.258529568937199</v>
      </c>
      <c r="E2822" s="19" t="s">
        <v>3438</v>
      </c>
      <c r="F2822" s="46">
        <f>INDEX(Δεδομένα!$P:$P,MATCH('2021'!E2822,Δεδομένα!$O:$O,0))</f>
        <v>100</v>
      </c>
      <c r="G2822" s="49" t="s">
        <v>3435</v>
      </c>
      <c r="H2822" s="51" t="str">
        <f>INDEX(Δεδομένα!B$1:B$51,MATCH('2021'!G2822,Δεδομένα!A$1:A$51,0))</f>
        <v>ΘΕΣΣΑΛΙΑΣ</v>
      </c>
      <c r="I2822" s="53">
        <f>INDEX(Δεδομένα!E$1:E$13,MATCH('2021'!H2822,Δεδομένα!D$1:D$13,0))</f>
        <v>6</v>
      </c>
      <c r="J2822" s="4">
        <v>44337</v>
      </c>
      <c r="K2822" s="3" t="s">
        <v>1310</v>
      </c>
      <c r="L2822" s="17" t="str">
        <f t="shared" si="200"/>
        <v>21/05/2021 12:45</v>
      </c>
      <c r="M2822" s="4">
        <v>44337</v>
      </c>
      <c r="N2822" s="3" t="s">
        <v>197</v>
      </c>
      <c r="O2822" s="17" t="str">
        <f t="shared" si="201"/>
        <v>21/05/2021 15:30</v>
      </c>
      <c r="P2822" s="24">
        <f t="shared" si="202"/>
        <v>0.11458333333575865</v>
      </c>
      <c r="Q2822" s="28">
        <v>0</v>
      </c>
      <c r="R2822" s="27">
        <f t="shared" si="203"/>
        <v>165.00000000349246</v>
      </c>
      <c r="S2822" s="3" t="s">
        <v>4</v>
      </c>
      <c r="T2822" s="3" t="s">
        <v>3439</v>
      </c>
      <c r="U2822" s="3" t="s">
        <v>3449</v>
      </c>
      <c r="V2822" s="3" t="s">
        <v>3451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0.1</v>
      </c>
      <c r="AE2822" s="2">
        <v>5</v>
      </c>
      <c r="AF2822" s="2">
        <v>0</v>
      </c>
      <c r="AG2822" s="2">
        <v>0</v>
      </c>
      <c r="AH2822" s="2">
        <v>0</v>
      </c>
      <c r="AI2822" s="2">
        <v>0</v>
      </c>
      <c r="AJ2822" s="2">
        <v>3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</row>
    <row r="2823" spans="1:46" x14ac:dyDescent="0.2">
      <c r="A2823" s="2">
        <v>1665899</v>
      </c>
      <c r="B2823" s="2">
        <v>856926</v>
      </c>
      <c r="C2823" s="7">
        <v>22.3217229701572</v>
      </c>
      <c r="D2823" s="7">
        <v>39.770571686471797</v>
      </c>
      <c r="E2823" s="19" t="s">
        <v>3438</v>
      </c>
      <c r="F2823" s="46">
        <f>INDEX(Δεδομένα!$P:$P,MATCH('2021'!E2823,Δεδομένα!$O:$O,0))</f>
        <v>100</v>
      </c>
      <c r="G2823" s="49" t="s">
        <v>3435</v>
      </c>
      <c r="H2823" s="51" t="str">
        <f>INDEX(Δεδομένα!B$1:B$51,MATCH('2021'!G2823,Δεδομένα!A$1:A$51,0))</f>
        <v>ΘΕΣΣΑΛΙΑΣ</v>
      </c>
      <c r="I2823" s="53">
        <f>INDEX(Δεδομένα!E$1:E$13,MATCH('2021'!H2823,Δεδομένα!D$1:D$13,0))</f>
        <v>6</v>
      </c>
      <c r="J2823" s="4">
        <v>44342</v>
      </c>
      <c r="K2823" s="3" t="s">
        <v>39</v>
      </c>
      <c r="L2823" s="17" t="str">
        <f t="shared" si="200"/>
        <v>26/05/2021 14:40</v>
      </c>
      <c r="M2823" s="4">
        <v>44342</v>
      </c>
      <c r="N2823" s="3" t="s">
        <v>499</v>
      </c>
      <c r="O2823" s="17" t="str">
        <f t="shared" si="201"/>
        <v>26/05/2021 15:10</v>
      </c>
      <c r="P2823" s="24">
        <f t="shared" si="202"/>
        <v>2.0833333335758653E-2</v>
      </c>
      <c r="Q2823" s="28">
        <v>0</v>
      </c>
      <c r="R2823" s="27">
        <f t="shared" si="203"/>
        <v>30.00000000349246</v>
      </c>
      <c r="S2823" s="3" t="s">
        <v>4</v>
      </c>
      <c r="T2823" s="3" t="s">
        <v>3439</v>
      </c>
      <c r="U2823" s="3" t="s">
        <v>3452</v>
      </c>
      <c r="V2823" s="3" t="s">
        <v>3453</v>
      </c>
      <c r="W2823" s="5">
        <v>0</v>
      </c>
      <c r="X2823" s="5">
        <v>0</v>
      </c>
      <c r="Y2823" s="5">
        <v>0</v>
      </c>
      <c r="Z2823" s="5">
        <v>0</v>
      </c>
      <c r="AA2823" s="5">
        <v>0.5</v>
      </c>
      <c r="AB2823" s="5">
        <v>0</v>
      </c>
      <c r="AC2823" s="5">
        <v>1</v>
      </c>
      <c r="AD2823" s="5">
        <v>0</v>
      </c>
      <c r="AE2823" s="2">
        <v>2</v>
      </c>
      <c r="AF2823" s="2">
        <v>0</v>
      </c>
      <c r="AG2823" s="2">
        <v>0</v>
      </c>
      <c r="AH2823" s="2">
        <v>0</v>
      </c>
      <c r="AI2823" s="2">
        <v>0</v>
      </c>
      <c r="AJ2823" s="2">
        <v>1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 t="s">
        <v>4</v>
      </c>
      <c r="AT2823" s="2" t="s">
        <v>4</v>
      </c>
    </row>
    <row r="2824" spans="1:46" x14ac:dyDescent="0.2">
      <c r="A2824" s="2">
        <v>1665901</v>
      </c>
      <c r="B2824" s="2">
        <v>856966</v>
      </c>
      <c r="C2824" s="7">
        <v>22.419582887600502</v>
      </c>
      <c r="D2824" s="7">
        <v>39.343663556599701</v>
      </c>
      <c r="E2824" s="19" t="s">
        <v>3438</v>
      </c>
      <c r="F2824" s="46">
        <f>INDEX(Δεδομένα!$P:$P,MATCH('2021'!E2824,Δεδομένα!$O:$O,0))</f>
        <v>100</v>
      </c>
      <c r="G2824" s="49" t="s">
        <v>3435</v>
      </c>
      <c r="H2824" s="51" t="str">
        <f>INDEX(Δεδομένα!B$1:B$51,MATCH('2021'!G2824,Δεδομένα!A$1:A$51,0))</f>
        <v>ΘΕΣΣΑΛΙΑΣ</v>
      </c>
      <c r="I2824" s="53">
        <f>INDEX(Δεδομένα!E$1:E$13,MATCH('2021'!H2824,Δεδομένα!D$1:D$13,0))</f>
        <v>6</v>
      </c>
      <c r="J2824" s="4">
        <v>44344</v>
      </c>
      <c r="K2824" s="3" t="s">
        <v>989</v>
      </c>
      <c r="L2824" s="17" t="str">
        <f t="shared" si="200"/>
        <v>28/05/2021 21:40</v>
      </c>
      <c r="M2824" s="4">
        <v>44344</v>
      </c>
      <c r="N2824" s="3" t="s">
        <v>263</v>
      </c>
      <c r="O2824" s="17" t="str">
        <f t="shared" si="201"/>
        <v>28/05/2021 22:08</v>
      </c>
      <c r="P2824" s="24">
        <f t="shared" si="202"/>
        <v>1.9444444442342501E-2</v>
      </c>
      <c r="Q2824" s="28">
        <v>0</v>
      </c>
      <c r="R2824" s="27">
        <f t="shared" si="203"/>
        <v>27.999999996973202</v>
      </c>
      <c r="S2824" s="3" t="s">
        <v>4</v>
      </c>
      <c r="T2824" s="3" t="s">
        <v>3439</v>
      </c>
      <c r="U2824" s="3" t="s">
        <v>3446</v>
      </c>
      <c r="V2824" s="3" t="s">
        <v>3454</v>
      </c>
      <c r="W2824" s="5">
        <v>0</v>
      </c>
      <c r="X2824" s="5">
        <v>0</v>
      </c>
      <c r="Y2824" s="5">
        <v>0</v>
      </c>
      <c r="Z2824" s="5">
        <v>0.05</v>
      </c>
      <c r="AA2824" s="5">
        <v>0</v>
      </c>
      <c r="AB2824" s="5">
        <v>0</v>
      </c>
      <c r="AC2824" s="5">
        <v>0</v>
      </c>
      <c r="AD2824" s="5">
        <v>0</v>
      </c>
      <c r="AE2824" s="2">
        <v>2</v>
      </c>
      <c r="AF2824" s="2">
        <v>0</v>
      </c>
      <c r="AG2824" s="2">
        <v>0</v>
      </c>
      <c r="AH2824" s="2">
        <v>0</v>
      </c>
      <c r="AI2824" s="2">
        <v>0</v>
      </c>
      <c r="AJ2824" s="2">
        <v>1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 t="s">
        <v>4</v>
      </c>
      <c r="AT2824" s="2" t="s">
        <v>4</v>
      </c>
    </row>
    <row r="2825" spans="1:46" x14ac:dyDescent="0.2">
      <c r="A2825" s="2">
        <v>1672505</v>
      </c>
      <c r="B2825" s="2">
        <v>859094</v>
      </c>
      <c r="C2825" s="7">
        <v>22.423430358532599</v>
      </c>
      <c r="D2825" s="7">
        <v>39.312751206046997</v>
      </c>
      <c r="E2825" s="19" t="s">
        <v>3438</v>
      </c>
      <c r="F2825" s="46">
        <f>INDEX(Δεδομένα!$P:$P,MATCH('2021'!E2825,Δεδομένα!$O:$O,0))</f>
        <v>100</v>
      </c>
      <c r="G2825" s="49" t="s">
        <v>3435</v>
      </c>
      <c r="H2825" s="51" t="str">
        <f>INDEX(Δεδομένα!B$1:B$51,MATCH('2021'!G2825,Δεδομένα!A$1:A$51,0))</f>
        <v>ΘΕΣΣΑΛΙΑΣ</v>
      </c>
      <c r="I2825" s="53">
        <f>INDEX(Δεδομένα!E$1:E$13,MATCH('2021'!H2825,Δεδομένα!D$1:D$13,0))</f>
        <v>6</v>
      </c>
      <c r="J2825" s="4">
        <v>44352</v>
      </c>
      <c r="K2825" s="3" t="s">
        <v>267</v>
      </c>
      <c r="L2825" s="17" t="str">
        <f t="shared" si="200"/>
        <v>05/06/2021 17:30</v>
      </c>
      <c r="M2825" s="4">
        <v>44352</v>
      </c>
      <c r="N2825" s="3" t="s">
        <v>341</v>
      </c>
      <c r="O2825" s="17" t="str">
        <f t="shared" si="201"/>
        <v>05/06/2021 17:55</v>
      </c>
      <c r="P2825" s="24">
        <f t="shared" si="202"/>
        <v>1.7361111116770189E-2</v>
      </c>
      <c r="Q2825" s="28">
        <v>0</v>
      </c>
      <c r="R2825" s="27">
        <f t="shared" si="203"/>
        <v>25.000000008149073</v>
      </c>
      <c r="S2825" s="3" t="s">
        <v>4</v>
      </c>
      <c r="T2825" s="3" t="s">
        <v>3439</v>
      </c>
      <c r="U2825" s="3" t="s">
        <v>3455</v>
      </c>
      <c r="V2825" s="3" t="s">
        <v>3456</v>
      </c>
      <c r="W2825" s="5">
        <v>0</v>
      </c>
      <c r="X2825" s="5">
        <v>0</v>
      </c>
      <c r="Y2825" s="5">
        <v>0</v>
      </c>
      <c r="Z2825" s="5">
        <v>0</v>
      </c>
      <c r="AA2825" s="5">
        <v>0.05</v>
      </c>
      <c r="AB2825" s="5">
        <v>0</v>
      </c>
      <c r="AC2825" s="5">
        <v>0</v>
      </c>
      <c r="AD2825" s="5">
        <v>0</v>
      </c>
      <c r="AE2825" s="2">
        <v>2</v>
      </c>
      <c r="AF2825" s="2">
        <v>0</v>
      </c>
      <c r="AG2825" s="2">
        <v>0</v>
      </c>
      <c r="AH2825" s="2">
        <v>0</v>
      </c>
      <c r="AI2825" s="2">
        <v>0</v>
      </c>
      <c r="AJ2825" s="2">
        <v>1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 t="s">
        <v>4</v>
      </c>
      <c r="AT2825" s="2" t="s">
        <v>4</v>
      </c>
    </row>
    <row r="2826" spans="1:46" x14ac:dyDescent="0.2">
      <c r="A2826" s="2">
        <v>1667400</v>
      </c>
      <c r="B2826" s="2">
        <v>859672</v>
      </c>
      <c r="C2826" s="7">
        <v>22.229822337669699</v>
      </c>
      <c r="D2826" s="7">
        <v>39.365726482531699</v>
      </c>
      <c r="E2826" s="19" t="s">
        <v>3438</v>
      </c>
      <c r="F2826" s="46">
        <f>INDEX(Δεδομένα!$P:$P,MATCH('2021'!E2826,Δεδομένα!$O:$O,0))</f>
        <v>100</v>
      </c>
      <c r="G2826" s="49" t="s">
        <v>3435</v>
      </c>
      <c r="H2826" s="51" t="str">
        <f>INDEX(Δεδομένα!B$1:B$51,MATCH('2021'!G2826,Δεδομένα!A$1:A$51,0))</f>
        <v>ΘΕΣΣΑΛΙΑΣ</v>
      </c>
      <c r="I2826" s="53">
        <f>INDEX(Δεδομένα!E$1:E$13,MATCH('2021'!H2826,Δεδομένα!D$1:D$13,0))</f>
        <v>6</v>
      </c>
      <c r="J2826" s="4">
        <v>44354</v>
      </c>
      <c r="K2826" s="3" t="s">
        <v>462</v>
      </c>
      <c r="L2826" s="17" t="str">
        <f t="shared" si="200"/>
        <v>07/06/2021 17:50</v>
      </c>
      <c r="M2826" s="4">
        <v>44354</v>
      </c>
      <c r="N2826" s="3" t="s">
        <v>1490</v>
      </c>
      <c r="O2826" s="17" t="str">
        <f t="shared" si="201"/>
        <v>07/06/2021 19:45</v>
      </c>
      <c r="P2826" s="24">
        <f t="shared" si="202"/>
        <v>7.9861111109494232E-2</v>
      </c>
      <c r="Q2826" s="28">
        <v>0</v>
      </c>
      <c r="R2826" s="27">
        <f t="shared" si="203"/>
        <v>114.99999999767169</v>
      </c>
      <c r="S2826" s="3" t="s">
        <v>4</v>
      </c>
      <c r="T2826" s="3" t="s">
        <v>3439</v>
      </c>
      <c r="U2826" s="3" t="s">
        <v>3457</v>
      </c>
      <c r="V2826" s="3" t="s">
        <v>3458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0.1</v>
      </c>
      <c r="AC2826" s="5">
        <v>0</v>
      </c>
      <c r="AD2826" s="5">
        <v>0</v>
      </c>
      <c r="AE2826" s="2">
        <v>2</v>
      </c>
      <c r="AF2826" s="2">
        <v>0</v>
      </c>
      <c r="AG2826" s="2">
        <v>0</v>
      </c>
      <c r="AH2826" s="2">
        <v>0</v>
      </c>
      <c r="AI2826" s="2">
        <v>0</v>
      </c>
      <c r="AJ2826" s="2">
        <v>1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</row>
    <row r="2827" spans="1:46" x14ac:dyDescent="0.2">
      <c r="A2827" s="2">
        <v>1676786</v>
      </c>
      <c r="B2827" s="2">
        <v>864891</v>
      </c>
      <c r="C2827" s="7">
        <v>22.364278713587201</v>
      </c>
      <c r="D2827" s="7">
        <v>39.3412295087739</v>
      </c>
      <c r="E2827" s="19" t="s">
        <v>3438</v>
      </c>
      <c r="F2827" s="46">
        <f>INDEX(Δεδομένα!$P:$P,MATCH('2021'!E2827,Δεδομένα!$O:$O,0))</f>
        <v>100</v>
      </c>
      <c r="G2827" s="49" t="s">
        <v>3435</v>
      </c>
      <c r="H2827" s="51" t="str">
        <f>INDEX(Δεδομένα!B$1:B$51,MATCH('2021'!G2827,Δεδομένα!A$1:A$51,0))</f>
        <v>ΘΕΣΣΑΛΙΑΣ</v>
      </c>
      <c r="I2827" s="53">
        <f>INDEX(Δεδομένα!E$1:E$13,MATCH('2021'!H2827,Δεδομένα!D$1:D$13,0))</f>
        <v>6</v>
      </c>
      <c r="J2827" s="4">
        <v>44372</v>
      </c>
      <c r="K2827" s="3" t="s">
        <v>642</v>
      </c>
      <c r="L2827" s="17" t="str">
        <f t="shared" si="200"/>
        <v>25/06/2021 16:49</v>
      </c>
      <c r="M2827" s="4">
        <v>44372</v>
      </c>
      <c r="N2827" s="3" t="s">
        <v>844</v>
      </c>
      <c r="O2827" s="17" t="str">
        <f t="shared" si="201"/>
        <v>25/06/2021 17:35</v>
      </c>
      <c r="P2827" s="24">
        <f t="shared" si="202"/>
        <v>3.1944444446708076E-2</v>
      </c>
      <c r="Q2827" s="28">
        <v>0</v>
      </c>
      <c r="R2827" s="27">
        <f t="shared" si="203"/>
        <v>46.000000003259629</v>
      </c>
      <c r="S2827" s="3" t="s">
        <v>4</v>
      </c>
      <c r="T2827" s="3" t="s">
        <v>3439</v>
      </c>
      <c r="U2827" s="3" t="s">
        <v>3446</v>
      </c>
      <c r="V2827" s="3" t="s">
        <v>3459</v>
      </c>
      <c r="W2827" s="5">
        <v>0</v>
      </c>
      <c r="X2827" s="5">
        <v>0</v>
      </c>
      <c r="Y2827" s="5">
        <v>0</v>
      </c>
      <c r="Z2827" s="5">
        <v>0</v>
      </c>
      <c r="AA2827" s="5">
        <v>2</v>
      </c>
      <c r="AB2827" s="5">
        <v>0</v>
      </c>
      <c r="AC2827" s="5">
        <v>10</v>
      </c>
      <c r="AD2827" s="5">
        <v>0</v>
      </c>
      <c r="AE2827" s="2">
        <v>2</v>
      </c>
      <c r="AF2827" s="2">
        <v>0</v>
      </c>
      <c r="AG2827" s="2">
        <v>0</v>
      </c>
      <c r="AH2827" s="2">
        <v>0</v>
      </c>
      <c r="AI2827" s="2">
        <v>0</v>
      </c>
      <c r="AJ2827" s="2">
        <v>1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</row>
    <row r="2828" spans="1:46" x14ac:dyDescent="0.2">
      <c r="A2828" s="2">
        <v>1672507</v>
      </c>
      <c r="B2828" s="2">
        <v>865102</v>
      </c>
      <c r="C2828" s="7">
        <v>22.2551223242309</v>
      </c>
      <c r="D2828" s="7">
        <v>39.2968122888648</v>
      </c>
      <c r="E2828" s="19" t="s">
        <v>3438</v>
      </c>
      <c r="F2828" s="46">
        <f>INDEX(Δεδομένα!$P:$P,MATCH('2021'!E2828,Δεδομένα!$O:$O,0))</f>
        <v>100</v>
      </c>
      <c r="G2828" s="49" t="s">
        <v>3435</v>
      </c>
      <c r="H2828" s="51" t="str">
        <f>INDEX(Δεδομένα!B$1:B$51,MATCH('2021'!G2828,Δεδομένα!A$1:A$51,0))</f>
        <v>ΘΕΣΣΑΛΙΑΣ</v>
      </c>
      <c r="I2828" s="53">
        <f>INDEX(Δεδομένα!E$1:E$13,MATCH('2021'!H2828,Δεδομένα!D$1:D$13,0))</f>
        <v>6</v>
      </c>
      <c r="J2828" s="4">
        <v>44373</v>
      </c>
      <c r="K2828" s="3" t="s">
        <v>1750</v>
      </c>
      <c r="L2828" s="17" t="str">
        <f t="shared" si="200"/>
        <v>26/06/2021 09:35</v>
      </c>
      <c r="M2828" s="4">
        <v>44373</v>
      </c>
      <c r="N2828" s="3" t="s">
        <v>812</v>
      </c>
      <c r="O2828" s="17" t="str">
        <f t="shared" si="201"/>
        <v>26/06/2021 10:10</v>
      </c>
      <c r="P2828" s="24">
        <f t="shared" si="202"/>
        <v>2.4305555554747116E-2</v>
      </c>
      <c r="Q2828" s="28">
        <v>0</v>
      </c>
      <c r="R2828" s="27">
        <f t="shared" si="203"/>
        <v>34.999999998835847</v>
      </c>
      <c r="S2828" s="3" t="s">
        <v>4</v>
      </c>
      <c r="T2828" s="3" t="s">
        <v>3439</v>
      </c>
      <c r="U2828" s="3" t="s">
        <v>2580</v>
      </c>
      <c r="V2828" s="3" t="s">
        <v>3460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4</v>
      </c>
      <c r="AD2828" s="5">
        <v>0</v>
      </c>
      <c r="AE2828" s="2">
        <v>2</v>
      </c>
      <c r="AF2828" s="2">
        <v>0</v>
      </c>
      <c r="AG2828" s="2">
        <v>0</v>
      </c>
      <c r="AH2828" s="2">
        <v>0</v>
      </c>
      <c r="AI2828" s="2">
        <v>0</v>
      </c>
      <c r="AJ2828" s="2">
        <v>1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 t="s">
        <v>4</v>
      </c>
      <c r="AT2828" s="2" t="s">
        <v>4</v>
      </c>
    </row>
    <row r="2829" spans="1:46" x14ac:dyDescent="0.2">
      <c r="A2829" s="2">
        <v>1674028</v>
      </c>
      <c r="B2829" s="2">
        <v>866608</v>
      </c>
      <c r="C2829" s="7">
        <v>22.337163062927299</v>
      </c>
      <c r="D2829" s="7">
        <v>39.318163859127601</v>
      </c>
      <c r="E2829" s="19" t="s">
        <v>3438</v>
      </c>
      <c r="F2829" s="46">
        <f>INDEX(Δεδομένα!$P:$P,MATCH('2021'!E2829,Δεδομένα!$O:$O,0))</f>
        <v>100</v>
      </c>
      <c r="G2829" s="49" t="s">
        <v>3435</v>
      </c>
      <c r="H2829" s="51" t="str">
        <f>INDEX(Δεδομένα!B$1:B$51,MATCH('2021'!G2829,Δεδομένα!A$1:A$51,0))</f>
        <v>ΘΕΣΣΑΛΙΑΣ</v>
      </c>
      <c r="I2829" s="53">
        <f>INDEX(Δεδομένα!E$1:E$13,MATCH('2021'!H2829,Δεδομένα!D$1:D$13,0))</f>
        <v>6</v>
      </c>
      <c r="J2829" s="4">
        <v>44377</v>
      </c>
      <c r="K2829" s="3" t="s">
        <v>32</v>
      </c>
      <c r="L2829" s="17" t="str">
        <f t="shared" si="200"/>
        <v>30/06/2021 18:45</v>
      </c>
      <c r="M2829" s="4">
        <v>44377</v>
      </c>
      <c r="N2829" s="3" t="s">
        <v>742</v>
      </c>
      <c r="O2829" s="17" t="str">
        <f t="shared" si="201"/>
        <v>30/06/2021 19:55</v>
      </c>
      <c r="P2829" s="24">
        <f t="shared" si="202"/>
        <v>4.8611111109494232E-2</v>
      </c>
      <c r="Q2829" s="28">
        <v>0</v>
      </c>
      <c r="R2829" s="27">
        <f t="shared" si="203"/>
        <v>69.999999997671694</v>
      </c>
      <c r="S2829" s="3" t="s">
        <v>4</v>
      </c>
      <c r="T2829" s="3" t="s">
        <v>3439</v>
      </c>
      <c r="U2829" s="3" t="s">
        <v>4</v>
      </c>
      <c r="V2829" s="3" t="s">
        <v>3461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15</v>
      </c>
      <c r="AD2829" s="5">
        <v>0</v>
      </c>
      <c r="AE2829" s="2">
        <v>2</v>
      </c>
      <c r="AF2829" s="2">
        <v>0</v>
      </c>
      <c r="AG2829" s="2">
        <v>0</v>
      </c>
      <c r="AH2829" s="2">
        <v>0</v>
      </c>
      <c r="AI2829" s="2">
        <v>0</v>
      </c>
      <c r="AJ2829" s="2">
        <v>1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 t="s">
        <v>4</v>
      </c>
      <c r="AT2829" s="2" t="s">
        <v>4</v>
      </c>
    </row>
    <row r="2830" spans="1:46" x14ac:dyDescent="0.2">
      <c r="A2830" s="2">
        <v>1674027</v>
      </c>
      <c r="B2830" s="2">
        <v>866630</v>
      </c>
      <c r="C2830" s="7">
        <v>22.433877391921801</v>
      </c>
      <c r="D2830" s="7">
        <v>39.399885267148697</v>
      </c>
      <c r="E2830" s="19" t="s">
        <v>3438</v>
      </c>
      <c r="F2830" s="46">
        <f>INDEX(Δεδομένα!$P:$P,MATCH('2021'!E2830,Δεδομένα!$O:$O,0))</f>
        <v>100</v>
      </c>
      <c r="G2830" s="49" t="s">
        <v>3435</v>
      </c>
      <c r="H2830" s="51" t="str">
        <f>INDEX(Δεδομένα!B$1:B$51,MATCH('2021'!G2830,Δεδομένα!A$1:A$51,0))</f>
        <v>ΘΕΣΣΑΛΙΑΣ</v>
      </c>
      <c r="I2830" s="53">
        <f>INDEX(Δεδομένα!E$1:E$13,MATCH('2021'!H2830,Δεδομένα!D$1:D$13,0))</f>
        <v>6</v>
      </c>
      <c r="J2830" s="4">
        <v>44377</v>
      </c>
      <c r="K2830" s="3" t="s">
        <v>1800</v>
      </c>
      <c r="L2830" s="17" t="str">
        <f t="shared" si="200"/>
        <v>30/06/2021 19:58</v>
      </c>
      <c r="M2830" s="4">
        <v>44377</v>
      </c>
      <c r="N2830" s="3" t="s">
        <v>819</v>
      </c>
      <c r="O2830" s="17" t="str">
        <f t="shared" si="201"/>
        <v>30/06/2021 20:31</v>
      </c>
      <c r="P2830" s="24">
        <f t="shared" si="202"/>
        <v>2.2916666668606922E-2</v>
      </c>
      <c r="Q2830" s="28">
        <v>0</v>
      </c>
      <c r="R2830" s="27">
        <f t="shared" si="203"/>
        <v>33.000000002793968</v>
      </c>
      <c r="S2830" s="3" t="s">
        <v>4</v>
      </c>
      <c r="T2830" s="3" t="s">
        <v>3439</v>
      </c>
      <c r="U2830" s="3" t="s">
        <v>4</v>
      </c>
      <c r="V2830" s="3" t="s">
        <v>3462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3</v>
      </c>
      <c r="AD2830" s="5">
        <v>0</v>
      </c>
      <c r="AE2830" s="2">
        <v>2</v>
      </c>
      <c r="AF2830" s="2">
        <v>0</v>
      </c>
      <c r="AG2830" s="2">
        <v>0</v>
      </c>
      <c r="AH2830" s="2">
        <v>0</v>
      </c>
      <c r="AI2830" s="2">
        <v>0</v>
      </c>
      <c r="AJ2830" s="2">
        <v>1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 t="s">
        <v>4</v>
      </c>
      <c r="AT2830" s="2" t="s">
        <v>4</v>
      </c>
    </row>
    <row r="2831" spans="1:46" x14ac:dyDescent="0.2">
      <c r="A2831" s="2">
        <v>1674249</v>
      </c>
      <c r="B2831" s="2">
        <v>866925</v>
      </c>
      <c r="C2831" s="7">
        <v>22.247910839600301</v>
      </c>
      <c r="D2831" s="7">
        <v>39.314926661864</v>
      </c>
      <c r="E2831" s="19" t="s">
        <v>3438</v>
      </c>
      <c r="F2831" s="46">
        <f>INDEX(Δεδομένα!$P:$P,MATCH('2021'!E2831,Δεδομένα!$O:$O,0))</f>
        <v>100</v>
      </c>
      <c r="G2831" s="49" t="s">
        <v>3435</v>
      </c>
      <c r="H2831" s="51" t="str">
        <f>INDEX(Δεδομένα!B$1:B$51,MATCH('2021'!G2831,Δεδομένα!A$1:A$51,0))</f>
        <v>ΘΕΣΣΑΛΙΑΣ</v>
      </c>
      <c r="I2831" s="53">
        <f>INDEX(Δεδομένα!E$1:E$13,MATCH('2021'!H2831,Δεδομένα!D$1:D$13,0))</f>
        <v>6</v>
      </c>
      <c r="J2831" s="4">
        <v>44378</v>
      </c>
      <c r="K2831" s="3" t="s">
        <v>731</v>
      </c>
      <c r="L2831" s="17" t="str">
        <f t="shared" si="200"/>
        <v>01/07/2021 16:31</v>
      </c>
      <c r="M2831" s="4">
        <v>44378</v>
      </c>
      <c r="N2831" s="3" t="s">
        <v>1005</v>
      </c>
      <c r="O2831" s="17" t="str">
        <f t="shared" si="201"/>
        <v>01/07/2021 16:52</v>
      </c>
      <c r="P2831" s="24">
        <f t="shared" si="202"/>
        <v>1.4583333329937886E-2</v>
      </c>
      <c r="Q2831" s="28">
        <v>0</v>
      </c>
      <c r="R2831" s="27">
        <f t="shared" si="203"/>
        <v>20.999999995110556</v>
      </c>
      <c r="S2831" s="3" t="s">
        <v>4</v>
      </c>
      <c r="T2831" s="3" t="s">
        <v>3439</v>
      </c>
      <c r="U2831" s="3" t="s">
        <v>2580</v>
      </c>
      <c r="V2831" s="3" t="s">
        <v>3463</v>
      </c>
      <c r="W2831" s="5">
        <v>0</v>
      </c>
      <c r="X2831" s="5">
        <v>0</v>
      </c>
      <c r="Y2831" s="5">
        <v>0</v>
      </c>
      <c r="Z2831" s="5">
        <v>0</v>
      </c>
      <c r="AA2831" s="5">
        <v>1</v>
      </c>
      <c r="AB2831" s="5">
        <v>0</v>
      </c>
      <c r="AC2831" s="5">
        <v>5</v>
      </c>
      <c r="AD2831" s="5">
        <v>0</v>
      </c>
      <c r="AE2831" s="2">
        <v>2</v>
      </c>
      <c r="AF2831" s="2">
        <v>0</v>
      </c>
      <c r="AG2831" s="2">
        <v>0</v>
      </c>
      <c r="AH2831" s="2">
        <v>0</v>
      </c>
      <c r="AI2831" s="2">
        <v>0</v>
      </c>
      <c r="AJ2831" s="2">
        <v>1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 t="s">
        <v>4</v>
      </c>
      <c r="AT2831" s="2" t="s">
        <v>4</v>
      </c>
    </row>
    <row r="2832" spans="1:46" x14ac:dyDescent="0.2">
      <c r="A2832" s="2">
        <v>1676699</v>
      </c>
      <c r="B2832" s="2">
        <v>869134</v>
      </c>
      <c r="C2832" s="7">
        <v>22.572722662800199</v>
      </c>
      <c r="D2832" s="7">
        <v>39.320055182172503</v>
      </c>
      <c r="E2832" s="19" t="s">
        <v>3438</v>
      </c>
      <c r="F2832" s="46">
        <f>INDEX(Δεδομένα!$P:$P,MATCH('2021'!E2832,Δεδομένα!$O:$O,0))</f>
        <v>100</v>
      </c>
      <c r="G2832" s="49" t="s">
        <v>3435</v>
      </c>
      <c r="H2832" s="51" t="str">
        <f>INDEX(Δεδομένα!B$1:B$51,MATCH('2021'!G2832,Δεδομένα!A$1:A$51,0))</f>
        <v>ΘΕΣΣΑΛΙΑΣ</v>
      </c>
      <c r="I2832" s="53">
        <f>INDEX(Δεδομένα!E$1:E$13,MATCH('2021'!H2832,Δεδομένα!D$1:D$13,0))</f>
        <v>6</v>
      </c>
      <c r="J2832" s="4">
        <v>44385</v>
      </c>
      <c r="K2832" s="3" t="s">
        <v>127</v>
      </c>
      <c r="L2832" s="17" t="str">
        <f t="shared" si="200"/>
        <v>08/07/2021 11:40</v>
      </c>
      <c r="M2832" s="4">
        <v>44385</v>
      </c>
      <c r="N2832" s="3" t="s">
        <v>1340</v>
      </c>
      <c r="O2832" s="17" t="str">
        <f t="shared" si="201"/>
        <v>08/07/2021 12:05</v>
      </c>
      <c r="P2832" s="24">
        <f t="shared" si="202"/>
        <v>1.7361111109494232E-2</v>
      </c>
      <c r="Q2832" s="28">
        <v>0</v>
      </c>
      <c r="R2832" s="27">
        <f t="shared" si="203"/>
        <v>24.999999997671694</v>
      </c>
      <c r="S2832" s="3" t="s">
        <v>4</v>
      </c>
      <c r="T2832" s="3" t="s">
        <v>3439</v>
      </c>
      <c r="U2832" s="3" t="s">
        <v>3464</v>
      </c>
      <c r="V2832" s="3" t="s">
        <v>3465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1</v>
      </c>
      <c r="AD2832" s="5">
        <v>0</v>
      </c>
      <c r="AE2832" s="2">
        <v>2</v>
      </c>
      <c r="AF2832" s="2">
        <v>0</v>
      </c>
      <c r="AG2832" s="2">
        <v>0</v>
      </c>
      <c r="AH2832" s="2">
        <v>0</v>
      </c>
      <c r="AI2832" s="2">
        <v>0</v>
      </c>
      <c r="AJ2832" s="2">
        <v>1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</row>
    <row r="2833" spans="1:46" x14ac:dyDescent="0.2">
      <c r="A2833" s="2">
        <v>1676700</v>
      </c>
      <c r="B2833" s="2">
        <v>869400</v>
      </c>
      <c r="C2833" s="7">
        <v>22.2662480682671</v>
      </c>
      <c r="D2833" s="7">
        <v>39.386010560001402</v>
      </c>
      <c r="E2833" s="19" t="s">
        <v>3438</v>
      </c>
      <c r="F2833" s="46">
        <f>INDEX(Δεδομένα!$P:$P,MATCH('2021'!E2833,Δεδομένα!$O:$O,0))</f>
        <v>100</v>
      </c>
      <c r="G2833" s="49" t="s">
        <v>3435</v>
      </c>
      <c r="H2833" s="51" t="str">
        <f>INDEX(Δεδομένα!B$1:B$51,MATCH('2021'!G2833,Δεδομένα!A$1:A$51,0))</f>
        <v>ΘΕΣΣΑΛΙΑΣ</v>
      </c>
      <c r="I2833" s="53">
        <f>INDEX(Δεδομένα!E$1:E$13,MATCH('2021'!H2833,Δεδομένα!D$1:D$13,0))</f>
        <v>6</v>
      </c>
      <c r="J2833" s="4">
        <v>44386</v>
      </c>
      <c r="K2833" s="3" t="s">
        <v>1936</v>
      </c>
      <c r="L2833" s="17" t="str">
        <f t="shared" si="200"/>
        <v>09/07/2021 09:49</v>
      </c>
      <c r="M2833" s="4">
        <v>44386</v>
      </c>
      <c r="N2833" s="3" t="s">
        <v>1923</v>
      </c>
      <c r="O2833" s="17" t="str">
        <f t="shared" si="201"/>
        <v>09/07/2021 10:45</v>
      </c>
      <c r="P2833" s="24">
        <f t="shared" si="202"/>
        <v>3.8888888884685002E-2</v>
      </c>
      <c r="Q2833" s="28">
        <v>0</v>
      </c>
      <c r="R2833" s="27">
        <f t="shared" si="203"/>
        <v>55.999999993946403</v>
      </c>
      <c r="S2833" s="3" t="s">
        <v>4</v>
      </c>
      <c r="T2833" s="3" t="s">
        <v>3439</v>
      </c>
      <c r="U2833" s="3" t="s">
        <v>3466</v>
      </c>
      <c r="V2833" s="3" t="s">
        <v>3467</v>
      </c>
      <c r="W2833" s="5">
        <v>0</v>
      </c>
      <c r="X2833" s="5">
        <v>0</v>
      </c>
      <c r="Y2833" s="5">
        <v>0</v>
      </c>
      <c r="Z2833" s="5">
        <v>1</v>
      </c>
      <c r="AA2833" s="5">
        <v>0</v>
      </c>
      <c r="AB2833" s="5">
        <v>0</v>
      </c>
      <c r="AC2833" s="5">
        <v>0</v>
      </c>
      <c r="AD2833" s="5">
        <v>0</v>
      </c>
      <c r="AE2833" s="2">
        <v>2</v>
      </c>
      <c r="AF2833" s="2">
        <v>0</v>
      </c>
      <c r="AG2833" s="2">
        <v>0</v>
      </c>
      <c r="AH2833" s="2">
        <v>0</v>
      </c>
      <c r="AI2833" s="2">
        <v>0</v>
      </c>
      <c r="AJ2833" s="2">
        <v>1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</row>
    <row r="2834" spans="1:46" x14ac:dyDescent="0.2">
      <c r="A2834" s="2">
        <v>1676915</v>
      </c>
      <c r="B2834" s="2">
        <v>869636</v>
      </c>
      <c r="C2834" s="7">
        <v>22.432192727406498</v>
      </c>
      <c r="D2834" s="7">
        <v>39.226742203511797</v>
      </c>
      <c r="E2834" s="19" t="s">
        <v>3438</v>
      </c>
      <c r="F2834" s="46">
        <f>INDEX(Δεδομένα!$P:$P,MATCH('2021'!E2834,Δεδομένα!$O:$O,0))</f>
        <v>100</v>
      </c>
      <c r="G2834" s="49" t="s">
        <v>3435</v>
      </c>
      <c r="H2834" s="51" t="str">
        <f>INDEX(Δεδομένα!B$1:B$51,MATCH('2021'!G2834,Δεδομένα!A$1:A$51,0))</f>
        <v>ΘΕΣΣΑΛΙΑΣ</v>
      </c>
      <c r="I2834" s="53">
        <f>INDEX(Δεδομένα!E$1:E$13,MATCH('2021'!H2834,Δεδομένα!D$1:D$13,0))</f>
        <v>6</v>
      </c>
      <c r="J2834" s="4">
        <v>44387</v>
      </c>
      <c r="K2834" s="3" t="s">
        <v>3468</v>
      </c>
      <c r="L2834" s="17" t="str">
        <f t="shared" si="200"/>
        <v>10/07/2021 02:25</v>
      </c>
      <c r="M2834" s="4">
        <v>44387</v>
      </c>
      <c r="N2834" s="3" t="s">
        <v>2362</v>
      </c>
      <c r="O2834" s="17" t="str">
        <f t="shared" si="201"/>
        <v>10/07/2021 03:10</v>
      </c>
      <c r="P2834" s="24">
        <f t="shared" si="202"/>
        <v>3.125E-2</v>
      </c>
      <c r="Q2834" s="28">
        <v>0</v>
      </c>
      <c r="R2834" s="27">
        <f t="shared" si="203"/>
        <v>45</v>
      </c>
      <c r="S2834" s="3" t="s">
        <v>4</v>
      </c>
      <c r="T2834" s="3" t="s">
        <v>3439</v>
      </c>
      <c r="U2834" s="3" t="s">
        <v>3469</v>
      </c>
      <c r="V2834" s="3" t="s">
        <v>3470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60</v>
      </c>
      <c r="AD2834" s="5">
        <v>0</v>
      </c>
      <c r="AE2834" s="2">
        <v>4</v>
      </c>
      <c r="AF2834" s="2">
        <v>0</v>
      </c>
      <c r="AG2834" s="2">
        <v>0</v>
      </c>
      <c r="AH2834" s="2">
        <v>0</v>
      </c>
      <c r="AI2834" s="2">
        <v>0</v>
      </c>
      <c r="AJ2834" s="2">
        <v>2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</row>
    <row r="2835" spans="1:46" x14ac:dyDescent="0.2">
      <c r="A2835" s="2">
        <v>1676925</v>
      </c>
      <c r="B2835" s="2">
        <v>869695</v>
      </c>
      <c r="C2835" s="7">
        <v>22.613151976252801</v>
      </c>
      <c r="D2835" s="7">
        <v>39.287331805209497</v>
      </c>
      <c r="E2835" s="19" t="s">
        <v>3438</v>
      </c>
      <c r="F2835" s="46">
        <f>INDEX(Δεδομένα!$P:$P,MATCH('2021'!E2835,Δεδομένα!$O:$O,0))</f>
        <v>100</v>
      </c>
      <c r="G2835" s="49" t="s">
        <v>3435</v>
      </c>
      <c r="H2835" s="51" t="str">
        <f>INDEX(Δεδομένα!B$1:B$51,MATCH('2021'!G2835,Δεδομένα!A$1:A$51,0))</f>
        <v>ΘΕΣΣΑΛΙΑΣ</v>
      </c>
      <c r="I2835" s="53">
        <f>INDEX(Δεδομένα!E$1:E$13,MATCH('2021'!H2835,Δεδομένα!D$1:D$13,0))</f>
        <v>6</v>
      </c>
      <c r="J2835" s="4">
        <v>44387</v>
      </c>
      <c r="K2835" s="3" t="s">
        <v>317</v>
      </c>
      <c r="L2835" s="17" t="str">
        <f t="shared" si="200"/>
        <v>10/07/2021 11:05</v>
      </c>
      <c r="M2835" s="4">
        <v>44387</v>
      </c>
      <c r="N2835" s="3" t="s">
        <v>992</v>
      </c>
      <c r="O2835" s="17" t="str">
        <f t="shared" si="201"/>
        <v>10/07/2021 14:27</v>
      </c>
      <c r="P2835" s="24">
        <f t="shared" si="202"/>
        <v>0.14027777777664596</v>
      </c>
      <c r="Q2835" s="28">
        <v>0</v>
      </c>
      <c r="R2835" s="27">
        <f t="shared" si="203"/>
        <v>201.99999999837019</v>
      </c>
      <c r="S2835" s="3" t="s">
        <v>4</v>
      </c>
      <c r="T2835" s="3" t="s">
        <v>3439</v>
      </c>
      <c r="U2835" s="3" t="s">
        <v>123</v>
      </c>
      <c r="V2835" s="3" t="s">
        <v>3471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30</v>
      </c>
      <c r="AD2835" s="5">
        <v>0</v>
      </c>
      <c r="AE2835" s="2">
        <v>4</v>
      </c>
      <c r="AF2835" s="2">
        <v>0</v>
      </c>
      <c r="AG2835" s="2">
        <v>0</v>
      </c>
      <c r="AH2835" s="2">
        <v>0</v>
      </c>
      <c r="AI2835" s="2">
        <v>0</v>
      </c>
      <c r="AJ2835" s="2">
        <v>2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</row>
    <row r="2836" spans="1:46" x14ac:dyDescent="0.2">
      <c r="A2836" s="2">
        <v>1676963</v>
      </c>
      <c r="B2836" s="2">
        <v>870106</v>
      </c>
      <c r="C2836" s="7">
        <v>22.363312227363</v>
      </c>
      <c r="D2836" s="7">
        <v>39.335368210523598</v>
      </c>
      <c r="E2836" s="19" t="s">
        <v>3438</v>
      </c>
      <c r="F2836" s="46">
        <f>INDEX(Δεδομένα!$P:$P,MATCH('2021'!E2836,Δεδομένα!$O:$O,0))</f>
        <v>100</v>
      </c>
      <c r="G2836" s="49" t="s">
        <v>3435</v>
      </c>
      <c r="H2836" s="51" t="str">
        <f>INDEX(Δεδομένα!B$1:B$51,MATCH('2021'!G2836,Δεδομένα!A$1:A$51,0))</f>
        <v>ΘΕΣΣΑΛΙΑΣ</v>
      </c>
      <c r="I2836" s="53">
        <f>INDEX(Δεδομένα!E$1:E$13,MATCH('2021'!H2836,Δεδομένα!D$1:D$13,0))</f>
        <v>6</v>
      </c>
      <c r="J2836" s="4">
        <v>44388</v>
      </c>
      <c r="K2836" s="3" t="s">
        <v>1200</v>
      </c>
      <c r="L2836" s="17" t="str">
        <f t="shared" si="200"/>
        <v>11/07/2021 13:42</v>
      </c>
      <c r="M2836" s="4">
        <v>44388</v>
      </c>
      <c r="N2836" s="3" t="s">
        <v>1190</v>
      </c>
      <c r="O2836" s="17" t="str">
        <f t="shared" si="201"/>
        <v>11/07/2021 13:58</v>
      </c>
      <c r="P2836" s="24">
        <f t="shared" si="202"/>
        <v>1.1111111110949423E-2</v>
      </c>
      <c r="Q2836" s="28">
        <v>0</v>
      </c>
      <c r="R2836" s="27">
        <f t="shared" si="203"/>
        <v>15.999999999767169</v>
      </c>
      <c r="S2836" s="3" t="s">
        <v>4</v>
      </c>
      <c r="T2836" s="3" t="s">
        <v>3439</v>
      </c>
      <c r="U2836" s="3" t="s">
        <v>4</v>
      </c>
      <c r="V2836" s="3" t="s">
        <v>3472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0.1</v>
      </c>
      <c r="AD2836" s="5">
        <v>0</v>
      </c>
      <c r="AE2836" s="2">
        <v>2</v>
      </c>
      <c r="AF2836" s="2">
        <v>0</v>
      </c>
      <c r="AG2836" s="2">
        <v>0</v>
      </c>
      <c r="AH2836" s="2">
        <v>0</v>
      </c>
      <c r="AI2836" s="2">
        <v>0</v>
      </c>
      <c r="AJ2836" s="2">
        <v>1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</row>
    <row r="2837" spans="1:46" x14ac:dyDescent="0.2">
      <c r="A2837" s="2">
        <v>1679953</v>
      </c>
      <c r="B2837" s="2">
        <v>871069</v>
      </c>
      <c r="C2837" s="7">
        <v>22.370101251276999</v>
      </c>
      <c r="D2837" s="7">
        <v>39.302949784528799</v>
      </c>
      <c r="E2837" s="19" t="s">
        <v>3438</v>
      </c>
      <c r="F2837" s="46">
        <f>INDEX(Δεδομένα!$P:$P,MATCH('2021'!E2837,Δεδομένα!$O:$O,0))</f>
        <v>100</v>
      </c>
      <c r="G2837" s="49" t="s">
        <v>3435</v>
      </c>
      <c r="H2837" s="51" t="str">
        <f>INDEX(Δεδομένα!B$1:B$51,MATCH('2021'!G2837,Δεδομένα!A$1:A$51,0))</f>
        <v>ΘΕΣΣΑΛΙΑΣ</v>
      </c>
      <c r="I2837" s="53">
        <f>INDEX(Δεδομένα!E$1:E$13,MATCH('2021'!H2837,Δεδομένα!D$1:D$13,0))</f>
        <v>6</v>
      </c>
      <c r="J2837" s="4">
        <v>44391</v>
      </c>
      <c r="K2837" s="3" t="s">
        <v>411</v>
      </c>
      <c r="L2837" s="17" t="str">
        <f t="shared" si="200"/>
        <v>14/07/2021 17:10</v>
      </c>
      <c r="M2837" s="4">
        <v>44391</v>
      </c>
      <c r="N2837" s="3" t="s">
        <v>341</v>
      </c>
      <c r="O2837" s="17" t="str">
        <f t="shared" si="201"/>
        <v>14/07/2021 17:55</v>
      </c>
      <c r="P2837" s="24">
        <f t="shared" si="202"/>
        <v>3.125E-2</v>
      </c>
      <c r="Q2837" s="28">
        <v>0</v>
      </c>
      <c r="R2837" s="27">
        <f t="shared" si="203"/>
        <v>45</v>
      </c>
      <c r="S2837" s="3" t="s">
        <v>4</v>
      </c>
      <c r="T2837" s="3" t="s">
        <v>3439</v>
      </c>
      <c r="U2837" s="3" t="s">
        <v>3455</v>
      </c>
      <c r="V2837" s="3" t="s">
        <v>3473</v>
      </c>
      <c r="W2837" s="5">
        <v>0</v>
      </c>
      <c r="X2837" s="5">
        <v>0</v>
      </c>
      <c r="Y2837" s="5">
        <v>0</v>
      </c>
      <c r="Z2837" s="5">
        <v>0.5</v>
      </c>
      <c r="AA2837" s="5">
        <v>0</v>
      </c>
      <c r="AB2837" s="5">
        <v>0</v>
      </c>
      <c r="AC2837" s="5">
        <v>0</v>
      </c>
      <c r="AD2837" s="5">
        <v>0</v>
      </c>
      <c r="AE2837" s="2">
        <v>2</v>
      </c>
      <c r="AF2837" s="2">
        <v>0</v>
      </c>
      <c r="AG2837" s="2">
        <v>0</v>
      </c>
      <c r="AH2837" s="2">
        <v>0</v>
      </c>
      <c r="AI2837" s="2">
        <v>0</v>
      </c>
      <c r="AJ2837" s="2">
        <v>1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</row>
    <row r="2838" spans="1:46" x14ac:dyDescent="0.2">
      <c r="A2838" s="2">
        <v>1679003</v>
      </c>
      <c r="B2838" s="2">
        <v>872339</v>
      </c>
      <c r="C2838" s="7">
        <v>22.224739851627</v>
      </c>
      <c r="D2838" s="7">
        <v>39.333707477895203</v>
      </c>
      <c r="E2838" s="19" t="s">
        <v>3438</v>
      </c>
      <c r="F2838" s="46">
        <f>INDEX(Δεδομένα!$P:$P,MATCH('2021'!E2838,Δεδομένα!$O:$O,0))</f>
        <v>100</v>
      </c>
      <c r="G2838" s="49" t="s">
        <v>3435</v>
      </c>
      <c r="H2838" s="51" t="str">
        <f>INDEX(Δεδομένα!B$1:B$51,MATCH('2021'!G2838,Δεδομένα!A$1:A$51,0))</f>
        <v>ΘΕΣΣΑΛΙΑΣ</v>
      </c>
      <c r="I2838" s="53">
        <f>INDEX(Δεδομένα!E$1:E$13,MATCH('2021'!H2838,Δεδομένα!D$1:D$13,0))</f>
        <v>6</v>
      </c>
      <c r="J2838" s="4">
        <v>44395</v>
      </c>
      <c r="K2838" s="3" t="s">
        <v>39</v>
      </c>
      <c r="L2838" s="17" t="str">
        <f t="shared" si="200"/>
        <v>18/07/2021 14:40</v>
      </c>
      <c r="M2838" s="4">
        <v>44395</v>
      </c>
      <c r="N2838" s="3" t="s">
        <v>778</v>
      </c>
      <c r="O2838" s="17" t="str">
        <f t="shared" si="201"/>
        <v>18/07/2021 16:28</v>
      </c>
      <c r="P2838" s="24">
        <f t="shared" si="202"/>
        <v>7.5000000004365575E-2</v>
      </c>
      <c r="Q2838" s="28">
        <v>0</v>
      </c>
      <c r="R2838" s="27">
        <f t="shared" si="203"/>
        <v>108.00000000628643</v>
      </c>
      <c r="S2838" s="3" t="s">
        <v>4</v>
      </c>
      <c r="T2838" s="3" t="s">
        <v>3439</v>
      </c>
      <c r="U2838" s="3" t="s">
        <v>2580</v>
      </c>
      <c r="V2838" s="3" t="s">
        <v>3474</v>
      </c>
      <c r="W2838" s="5">
        <v>0</v>
      </c>
      <c r="X2838" s="5">
        <v>0</v>
      </c>
      <c r="Y2838" s="5">
        <v>0</v>
      </c>
      <c r="Z2838" s="5">
        <v>4</v>
      </c>
      <c r="AA2838" s="5">
        <v>0</v>
      </c>
      <c r="AB2838" s="5">
        <v>0</v>
      </c>
      <c r="AC2838" s="5">
        <v>0</v>
      </c>
      <c r="AD2838" s="5">
        <v>0</v>
      </c>
      <c r="AE2838" s="2">
        <v>2</v>
      </c>
      <c r="AF2838" s="2">
        <v>0</v>
      </c>
      <c r="AG2838" s="2">
        <v>0</v>
      </c>
      <c r="AH2838" s="2">
        <v>0</v>
      </c>
      <c r="AI2838" s="2">
        <v>0</v>
      </c>
      <c r="AJ2838" s="2">
        <v>1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</row>
    <row r="2839" spans="1:46" x14ac:dyDescent="0.2">
      <c r="A2839" s="2">
        <v>1679012</v>
      </c>
      <c r="B2839" s="2">
        <v>872359</v>
      </c>
      <c r="C2839" s="7">
        <v>22.384449707753198</v>
      </c>
      <c r="D2839" s="7">
        <v>39.330557193503097</v>
      </c>
      <c r="E2839" s="19" t="s">
        <v>3438</v>
      </c>
      <c r="F2839" s="46">
        <f>INDEX(Δεδομένα!$P:$P,MATCH('2021'!E2839,Δεδομένα!$O:$O,0))</f>
        <v>100</v>
      </c>
      <c r="G2839" s="49" t="s">
        <v>3435</v>
      </c>
      <c r="H2839" s="51" t="str">
        <f>INDEX(Δεδομένα!B$1:B$51,MATCH('2021'!G2839,Δεδομένα!A$1:A$51,0))</f>
        <v>ΘΕΣΣΑΛΙΑΣ</v>
      </c>
      <c r="I2839" s="53">
        <f>INDEX(Δεδομένα!E$1:E$13,MATCH('2021'!H2839,Δεδομένα!D$1:D$13,0))</f>
        <v>6</v>
      </c>
      <c r="J2839" s="4">
        <v>44395</v>
      </c>
      <c r="K2839" s="3" t="s">
        <v>1228</v>
      </c>
      <c r="L2839" s="17" t="str">
        <f t="shared" si="200"/>
        <v>18/07/2021 15:47</v>
      </c>
      <c r="M2839" s="4">
        <v>44395</v>
      </c>
      <c r="N2839" s="3" t="s">
        <v>2306</v>
      </c>
      <c r="O2839" s="17" t="str">
        <f t="shared" si="201"/>
        <v>18/07/2021 17:31</v>
      </c>
      <c r="P2839" s="24">
        <f t="shared" si="202"/>
        <v>7.2222222224809229E-2</v>
      </c>
      <c r="Q2839" s="28">
        <v>0</v>
      </c>
      <c r="R2839" s="27">
        <f t="shared" si="203"/>
        <v>104.00000000372529</v>
      </c>
      <c r="S2839" s="3" t="s">
        <v>4</v>
      </c>
      <c r="T2839" s="3" t="s">
        <v>3439</v>
      </c>
      <c r="U2839" s="3" t="s">
        <v>4</v>
      </c>
      <c r="V2839" s="3" t="s">
        <v>3475</v>
      </c>
      <c r="W2839" s="5">
        <v>0</v>
      </c>
      <c r="X2839" s="5">
        <v>0</v>
      </c>
      <c r="Y2839" s="5">
        <v>0</v>
      </c>
      <c r="Z2839" s="5">
        <v>0.2</v>
      </c>
      <c r="AA2839" s="5">
        <v>0</v>
      </c>
      <c r="AB2839" s="5">
        <v>0</v>
      </c>
      <c r="AC2839" s="5">
        <v>0</v>
      </c>
      <c r="AD2839" s="5">
        <v>0</v>
      </c>
      <c r="AE2839" s="2">
        <v>2</v>
      </c>
      <c r="AF2839" s="2">
        <v>0</v>
      </c>
      <c r="AG2839" s="2">
        <v>0</v>
      </c>
      <c r="AH2839" s="2">
        <v>0</v>
      </c>
      <c r="AI2839" s="2">
        <v>0</v>
      </c>
      <c r="AJ2839" s="2">
        <v>1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</row>
    <row r="2840" spans="1:46" x14ac:dyDescent="0.2">
      <c r="A2840" s="2">
        <v>1679010</v>
      </c>
      <c r="B2840" s="2">
        <v>872378</v>
      </c>
      <c r="D2840" s="2"/>
      <c r="E2840" s="19" t="s">
        <v>3438</v>
      </c>
      <c r="F2840" s="46">
        <f>INDEX(Δεδομένα!$P:$P,MATCH('2021'!E2840,Δεδομένα!$O:$O,0))</f>
        <v>100</v>
      </c>
      <c r="G2840" s="49" t="s">
        <v>3435</v>
      </c>
      <c r="H2840" s="51" t="str">
        <f>INDEX(Δεδομένα!B$1:B$51,MATCH('2021'!G2840,Δεδομένα!A$1:A$51,0))</f>
        <v>ΘΕΣΣΑΛΙΑΣ</v>
      </c>
      <c r="I2840" s="53">
        <f>INDEX(Δεδομένα!E$1:E$13,MATCH('2021'!H2840,Δεδομένα!D$1:D$13,0))</f>
        <v>6</v>
      </c>
      <c r="J2840" s="4">
        <v>44395</v>
      </c>
      <c r="K2840" s="3" t="s">
        <v>461</v>
      </c>
      <c r="L2840" s="17" t="str">
        <f t="shared" si="200"/>
        <v>18/07/2021 17:00</v>
      </c>
      <c r="M2840" s="4">
        <v>44395</v>
      </c>
      <c r="N2840" s="3" t="s">
        <v>844</v>
      </c>
      <c r="O2840" s="17" t="str">
        <f t="shared" si="201"/>
        <v>18/07/2021 17:35</v>
      </c>
      <c r="P2840" s="24">
        <f t="shared" si="202"/>
        <v>2.4305555554747116E-2</v>
      </c>
      <c r="Q2840" s="28">
        <v>0</v>
      </c>
      <c r="R2840" s="27">
        <f t="shared" si="203"/>
        <v>34.999999998835847</v>
      </c>
      <c r="S2840" s="3" t="s">
        <v>4</v>
      </c>
      <c r="T2840" s="3" t="s">
        <v>3439</v>
      </c>
      <c r="U2840" s="3" t="s">
        <v>2357</v>
      </c>
      <c r="V2840" s="3" t="s">
        <v>3476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1</v>
      </c>
      <c r="AD2840" s="5">
        <v>0</v>
      </c>
      <c r="AE2840" s="2">
        <v>4</v>
      </c>
      <c r="AF2840" s="2">
        <v>0</v>
      </c>
      <c r="AG2840" s="2">
        <v>0</v>
      </c>
      <c r="AH2840" s="2">
        <v>0</v>
      </c>
      <c r="AI2840" s="2">
        <v>0</v>
      </c>
      <c r="AJ2840" s="2">
        <v>2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</row>
    <row r="2841" spans="1:46" x14ac:dyDescent="0.2">
      <c r="A2841" s="2">
        <v>1679303</v>
      </c>
      <c r="B2841" s="2">
        <v>872399</v>
      </c>
      <c r="C2841" s="7">
        <v>22.384991094403301</v>
      </c>
      <c r="D2841" s="7">
        <v>39.2863835308776</v>
      </c>
      <c r="E2841" s="19" t="s">
        <v>3438</v>
      </c>
      <c r="F2841" s="46">
        <f>INDEX(Δεδομένα!$P:$P,MATCH('2021'!E2841,Δεδομένα!$O:$O,0))</f>
        <v>100</v>
      </c>
      <c r="G2841" s="49" t="s">
        <v>3435</v>
      </c>
      <c r="H2841" s="51" t="str">
        <f>INDEX(Δεδομένα!B$1:B$51,MATCH('2021'!G2841,Δεδομένα!A$1:A$51,0))</f>
        <v>ΘΕΣΣΑΛΙΑΣ</v>
      </c>
      <c r="I2841" s="53">
        <f>INDEX(Δεδομένα!E$1:E$13,MATCH('2021'!H2841,Δεδομένα!D$1:D$13,0))</f>
        <v>6</v>
      </c>
      <c r="J2841" s="4">
        <v>44395</v>
      </c>
      <c r="K2841" s="3" t="s">
        <v>9</v>
      </c>
      <c r="L2841" s="17" t="str">
        <f t="shared" si="200"/>
        <v>18/07/2021 18:15</v>
      </c>
      <c r="M2841" s="4">
        <v>44396</v>
      </c>
      <c r="N2841" s="3" t="s">
        <v>3477</v>
      </c>
      <c r="O2841" s="17" t="str">
        <f t="shared" si="201"/>
        <v>19/07/2021 07:26</v>
      </c>
      <c r="P2841" s="24">
        <f t="shared" si="202"/>
        <v>0.54930555555620231</v>
      </c>
      <c r="Q2841" s="28">
        <v>0</v>
      </c>
      <c r="R2841" s="27">
        <f t="shared" si="203"/>
        <v>791.00000000093132</v>
      </c>
      <c r="S2841" s="3" t="s">
        <v>4</v>
      </c>
      <c r="T2841" s="3" t="s">
        <v>3439</v>
      </c>
      <c r="U2841" s="3" t="s">
        <v>3455</v>
      </c>
      <c r="V2841" s="3" t="s">
        <v>3478</v>
      </c>
      <c r="W2841" s="5">
        <v>0</v>
      </c>
      <c r="X2841" s="5">
        <v>0</v>
      </c>
      <c r="Y2841" s="5">
        <v>0</v>
      </c>
      <c r="Z2841" s="5">
        <v>1</v>
      </c>
      <c r="AA2841" s="5">
        <v>0</v>
      </c>
      <c r="AB2841" s="5">
        <v>0</v>
      </c>
      <c r="AC2841" s="5">
        <v>0</v>
      </c>
      <c r="AD2841" s="5">
        <v>0</v>
      </c>
      <c r="AE2841" s="2">
        <v>15</v>
      </c>
      <c r="AF2841" s="2">
        <v>5</v>
      </c>
      <c r="AG2841" s="2">
        <v>0</v>
      </c>
      <c r="AH2841" s="2">
        <v>0</v>
      </c>
      <c r="AI2841" s="2">
        <v>1</v>
      </c>
      <c r="AJ2841" s="2">
        <v>7</v>
      </c>
      <c r="AK2841" s="2">
        <v>1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</row>
    <row r="2842" spans="1:46" x14ac:dyDescent="0.2">
      <c r="A2842" s="2">
        <v>1683681</v>
      </c>
      <c r="B2842" s="2">
        <v>875378</v>
      </c>
      <c r="C2842" s="7">
        <v>22.3393952326945</v>
      </c>
      <c r="D2842" s="7">
        <v>39.391978600747301</v>
      </c>
      <c r="E2842" s="19" t="s">
        <v>3438</v>
      </c>
      <c r="F2842" s="46">
        <f>INDEX(Δεδομένα!$P:$P,MATCH('2021'!E2842,Δεδομένα!$O:$O,0))</f>
        <v>100</v>
      </c>
      <c r="G2842" s="49" t="s">
        <v>3435</v>
      </c>
      <c r="H2842" s="51" t="str">
        <f>INDEX(Δεδομένα!B$1:B$51,MATCH('2021'!G2842,Δεδομένα!A$1:A$51,0))</f>
        <v>ΘΕΣΣΑΛΙΑΣ</v>
      </c>
      <c r="I2842" s="53">
        <f>INDEX(Δεδομένα!E$1:E$13,MATCH('2021'!H2842,Δεδομένα!D$1:D$13,0))</f>
        <v>6</v>
      </c>
      <c r="J2842" s="4">
        <v>44405</v>
      </c>
      <c r="K2842" s="3" t="s">
        <v>341</v>
      </c>
      <c r="L2842" s="17" t="str">
        <f t="shared" si="200"/>
        <v>28/07/2021 17:55</v>
      </c>
      <c r="M2842" s="4">
        <v>44405</v>
      </c>
      <c r="N2842" s="3" t="s">
        <v>502</v>
      </c>
      <c r="O2842" s="17" t="str">
        <f t="shared" si="201"/>
        <v>28/07/2021 19:30</v>
      </c>
      <c r="P2842" s="24">
        <f t="shared" si="202"/>
        <v>6.5972222218988463E-2</v>
      </c>
      <c r="Q2842" s="28">
        <v>0</v>
      </c>
      <c r="R2842" s="27">
        <f t="shared" si="203"/>
        <v>94.999999995343387</v>
      </c>
      <c r="S2842" s="3" t="s">
        <v>4</v>
      </c>
      <c r="T2842" s="3" t="s">
        <v>3439</v>
      </c>
      <c r="U2842" s="3" t="s">
        <v>3443</v>
      </c>
      <c r="V2842" s="3" t="s">
        <v>3444</v>
      </c>
      <c r="W2842" s="5">
        <v>0</v>
      </c>
      <c r="X2842" s="5">
        <v>0</v>
      </c>
      <c r="Y2842" s="5">
        <v>0</v>
      </c>
      <c r="Z2842" s="5">
        <v>5</v>
      </c>
      <c r="AA2842" s="5">
        <v>0</v>
      </c>
      <c r="AB2842" s="5">
        <v>0</v>
      </c>
      <c r="AC2842" s="5">
        <v>0</v>
      </c>
      <c r="AD2842" s="5">
        <v>0</v>
      </c>
      <c r="AE2842" s="2">
        <v>2</v>
      </c>
      <c r="AF2842" s="2">
        <v>0</v>
      </c>
      <c r="AG2842" s="2">
        <v>0</v>
      </c>
      <c r="AH2842" s="2">
        <v>0</v>
      </c>
      <c r="AI2842" s="2">
        <v>0</v>
      </c>
      <c r="AJ2842" s="2">
        <v>1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</row>
    <row r="2843" spans="1:46" x14ac:dyDescent="0.2">
      <c r="A2843" s="2">
        <v>1683643</v>
      </c>
      <c r="B2843" s="2">
        <v>875629</v>
      </c>
      <c r="C2843" s="7">
        <v>22.4291404371324</v>
      </c>
      <c r="D2843" s="7">
        <v>39.267994349875799</v>
      </c>
      <c r="E2843" s="19" t="s">
        <v>3438</v>
      </c>
      <c r="F2843" s="46">
        <f>INDEX(Δεδομένα!$P:$P,MATCH('2021'!E2843,Δεδομένα!$O:$O,0))</f>
        <v>100</v>
      </c>
      <c r="G2843" s="49" t="s">
        <v>3435</v>
      </c>
      <c r="H2843" s="51" t="str">
        <f>INDEX(Δεδομένα!B$1:B$51,MATCH('2021'!G2843,Δεδομένα!A$1:A$51,0))</f>
        <v>ΘΕΣΣΑΛΙΑΣ</v>
      </c>
      <c r="I2843" s="53">
        <f>INDEX(Δεδομένα!E$1:E$13,MATCH('2021'!H2843,Δεδομένα!D$1:D$13,0))</f>
        <v>6</v>
      </c>
      <c r="J2843" s="4">
        <v>44406</v>
      </c>
      <c r="K2843" s="3" t="s">
        <v>12</v>
      </c>
      <c r="L2843" s="17" t="str">
        <f t="shared" si="200"/>
        <v>29/07/2021 14:47</v>
      </c>
      <c r="M2843" s="4">
        <v>44407</v>
      </c>
      <c r="N2843" s="3" t="s">
        <v>434</v>
      </c>
      <c r="O2843" s="17" t="str">
        <f t="shared" si="201"/>
        <v>30/07/2021 17:48</v>
      </c>
      <c r="P2843" s="29">
        <f t="shared" si="202"/>
        <v>1.1256944444467081</v>
      </c>
      <c r="Q2843" s="30">
        <f>1*24</f>
        <v>24</v>
      </c>
      <c r="R2843" s="27">
        <f t="shared" si="203"/>
        <v>1621.0000000032596</v>
      </c>
      <c r="S2843" s="3" t="s">
        <v>4</v>
      </c>
      <c r="T2843" s="3" t="s">
        <v>3439</v>
      </c>
      <c r="U2843" s="3" t="s">
        <v>3449</v>
      </c>
      <c r="V2843" s="3" t="s">
        <v>3479</v>
      </c>
      <c r="W2843" s="5">
        <v>0</v>
      </c>
      <c r="X2843" s="5">
        <v>200</v>
      </c>
      <c r="Y2843" s="5">
        <v>0</v>
      </c>
      <c r="Z2843" s="5">
        <v>200</v>
      </c>
      <c r="AA2843" s="5">
        <v>0</v>
      </c>
      <c r="AB2843" s="5">
        <v>0</v>
      </c>
      <c r="AC2843" s="5">
        <v>0</v>
      </c>
      <c r="AD2843" s="5">
        <v>0</v>
      </c>
      <c r="AE2843" s="2">
        <v>34</v>
      </c>
      <c r="AF2843" s="2">
        <v>7</v>
      </c>
      <c r="AG2843" s="2">
        <v>0</v>
      </c>
      <c r="AH2843" s="2">
        <v>0</v>
      </c>
      <c r="AI2843" s="2">
        <v>0</v>
      </c>
      <c r="AJ2843" s="2">
        <v>16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</row>
    <row r="2844" spans="1:46" x14ac:dyDescent="0.2">
      <c r="A2844" s="2">
        <v>1683721</v>
      </c>
      <c r="B2844" s="2">
        <v>876746</v>
      </c>
      <c r="C2844" s="7">
        <v>22.432049268580101</v>
      </c>
      <c r="D2844" s="7">
        <v>39.213546226029202</v>
      </c>
      <c r="E2844" s="19" t="s">
        <v>3438</v>
      </c>
      <c r="F2844" s="46">
        <f>INDEX(Δεδομένα!$P:$P,MATCH('2021'!E2844,Δεδομένα!$O:$O,0))</f>
        <v>100</v>
      </c>
      <c r="G2844" s="49" t="s">
        <v>3435</v>
      </c>
      <c r="H2844" s="51" t="str">
        <f>INDEX(Δεδομένα!B$1:B$51,MATCH('2021'!G2844,Δεδομένα!A$1:A$51,0))</f>
        <v>ΘΕΣΣΑΛΙΑΣ</v>
      </c>
      <c r="I2844" s="53">
        <f>INDEX(Δεδομένα!E$1:E$13,MATCH('2021'!H2844,Δεδομένα!D$1:D$13,0))</f>
        <v>6</v>
      </c>
      <c r="J2844" s="4">
        <v>44409</v>
      </c>
      <c r="K2844" s="3" t="s">
        <v>1018</v>
      </c>
      <c r="L2844" s="17" t="str">
        <f t="shared" si="200"/>
        <v>01/08/2021 15:35</v>
      </c>
      <c r="M2844" s="4">
        <v>44410</v>
      </c>
      <c r="N2844" s="3" t="s">
        <v>3480</v>
      </c>
      <c r="O2844" s="17" t="str">
        <f t="shared" si="201"/>
        <v>02/08/2021 20:26</v>
      </c>
      <c r="P2844" s="29">
        <f t="shared" si="202"/>
        <v>1.2020833333372138</v>
      </c>
      <c r="Q2844" s="30">
        <f>1*24</f>
        <v>24</v>
      </c>
      <c r="R2844" s="27">
        <f t="shared" si="203"/>
        <v>1731.0000000055879</v>
      </c>
      <c r="S2844" s="3" t="s">
        <v>4</v>
      </c>
      <c r="T2844" s="3" t="s">
        <v>3439</v>
      </c>
      <c r="U2844" s="3" t="s">
        <v>3469</v>
      </c>
      <c r="V2844" s="3" t="s">
        <v>3481</v>
      </c>
      <c r="W2844" s="5">
        <v>0</v>
      </c>
      <c r="X2844" s="5">
        <v>30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2">
        <v>31</v>
      </c>
      <c r="AF2844" s="2">
        <v>6</v>
      </c>
      <c r="AG2844" s="2">
        <v>0</v>
      </c>
      <c r="AH2844" s="2">
        <v>0</v>
      </c>
      <c r="AI2844" s="2">
        <v>0</v>
      </c>
      <c r="AJ2844" s="2">
        <v>14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</row>
    <row r="2845" spans="1:46" x14ac:dyDescent="0.2">
      <c r="A2845" s="2">
        <v>1683711</v>
      </c>
      <c r="B2845" s="2">
        <v>877110</v>
      </c>
      <c r="C2845" s="7">
        <v>22.331150054931602</v>
      </c>
      <c r="D2845" s="7">
        <v>39.320468902587898</v>
      </c>
      <c r="E2845" s="19" t="s">
        <v>3438</v>
      </c>
      <c r="F2845" s="46">
        <f>INDEX(Δεδομένα!$P:$P,MATCH('2021'!E2845,Δεδομένα!$O:$O,0))</f>
        <v>100</v>
      </c>
      <c r="G2845" s="49" t="s">
        <v>3435</v>
      </c>
      <c r="H2845" s="51" t="str">
        <f>INDEX(Δεδομένα!B$1:B$51,MATCH('2021'!G2845,Δεδομένα!A$1:A$51,0))</f>
        <v>ΘΕΣΣΑΛΙΑΣ</v>
      </c>
      <c r="I2845" s="53">
        <f>INDEX(Δεδομένα!E$1:E$13,MATCH('2021'!H2845,Δεδομένα!D$1:D$13,0))</f>
        <v>6</v>
      </c>
      <c r="J2845" s="4">
        <v>44410</v>
      </c>
      <c r="K2845" s="3" t="s">
        <v>2295</v>
      </c>
      <c r="L2845" s="17" t="str">
        <f t="shared" si="200"/>
        <v>02/08/2021 18:52</v>
      </c>
      <c r="M2845" s="4">
        <v>44410</v>
      </c>
      <c r="N2845" s="3" t="s">
        <v>502</v>
      </c>
      <c r="O2845" s="17" t="str">
        <f t="shared" si="201"/>
        <v>02/08/2021 19:30</v>
      </c>
      <c r="P2845" s="24">
        <f t="shared" si="202"/>
        <v>2.6388888887595385E-2</v>
      </c>
      <c r="Q2845" s="28">
        <v>0</v>
      </c>
      <c r="R2845" s="27">
        <f t="shared" si="203"/>
        <v>37.999999998137355</v>
      </c>
      <c r="S2845" s="3" t="s">
        <v>4</v>
      </c>
      <c r="T2845" s="3" t="s">
        <v>3439</v>
      </c>
      <c r="U2845" s="3" t="s">
        <v>3455</v>
      </c>
      <c r="V2845" s="3" t="s">
        <v>3482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8</v>
      </c>
      <c r="AD2845" s="5">
        <v>0</v>
      </c>
      <c r="AE2845" s="2">
        <v>2</v>
      </c>
      <c r="AF2845" s="2">
        <v>0</v>
      </c>
      <c r="AG2845" s="2">
        <v>0</v>
      </c>
      <c r="AH2845" s="2">
        <v>0</v>
      </c>
      <c r="AI2845" s="2">
        <v>0</v>
      </c>
      <c r="AJ2845" s="2">
        <v>1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</row>
    <row r="2846" spans="1:46" x14ac:dyDescent="0.2">
      <c r="A2846" s="2">
        <v>1686169</v>
      </c>
      <c r="B2846" s="2">
        <v>879815</v>
      </c>
      <c r="C2846" s="7">
        <v>22.4387778884476</v>
      </c>
      <c r="D2846" s="7">
        <v>39.224116914704197</v>
      </c>
      <c r="E2846" s="19" t="s">
        <v>3438</v>
      </c>
      <c r="F2846" s="46">
        <f>INDEX(Δεδομένα!$P:$P,MATCH('2021'!E2846,Δεδομένα!$O:$O,0))</f>
        <v>100</v>
      </c>
      <c r="G2846" s="49" t="s">
        <v>3435</v>
      </c>
      <c r="H2846" s="51" t="str">
        <f>INDEX(Δεδομένα!B$1:B$51,MATCH('2021'!G2846,Δεδομένα!A$1:A$51,0))</f>
        <v>ΘΕΣΣΑΛΙΑΣ</v>
      </c>
      <c r="I2846" s="53">
        <f>INDEX(Δεδομένα!E$1:E$13,MATCH('2021'!H2846,Δεδομένα!D$1:D$13,0))</f>
        <v>6</v>
      </c>
      <c r="J2846" s="4">
        <v>44414</v>
      </c>
      <c r="K2846" s="3" t="s">
        <v>427</v>
      </c>
      <c r="L2846" s="17" t="str">
        <f t="shared" si="200"/>
        <v>06/08/2021 21:20</v>
      </c>
      <c r="M2846" s="4">
        <v>44416</v>
      </c>
      <c r="N2846" s="3" t="s">
        <v>404</v>
      </c>
      <c r="O2846" s="17" t="str">
        <f t="shared" si="201"/>
        <v>08/08/2021 18:05</v>
      </c>
      <c r="P2846" s="29">
        <f t="shared" si="202"/>
        <v>1.8645833333284827</v>
      </c>
      <c r="Q2846" s="30">
        <f>1*24</f>
        <v>24</v>
      </c>
      <c r="R2846" s="27">
        <f t="shared" si="203"/>
        <v>2684.9999999930151</v>
      </c>
      <c r="S2846" s="3" t="s">
        <v>4</v>
      </c>
      <c r="T2846" s="3" t="s">
        <v>3439</v>
      </c>
      <c r="U2846" s="3" t="s">
        <v>3469</v>
      </c>
      <c r="V2846" s="3" t="s">
        <v>3483</v>
      </c>
      <c r="W2846" s="5">
        <v>0</v>
      </c>
      <c r="X2846" s="5">
        <v>550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2">
        <v>25</v>
      </c>
      <c r="AF2846" s="2">
        <v>12</v>
      </c>
      <c r="AG2846" s="2">
        <v>0</v>
      </c>
      <c r="AH2846" s="2">
        <v>0</v>
      </c>
      <c r="AI2846" s="2">
        <v>0</v>
      </c>
      <c r="AJ2846" s="2">
        <v>15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</row>
    <row r="2847" spans="1:46" x14ac:dyDescent="0.2">
      <c r="A2847" s="2">
        <v>1687413</v>
      </c>
      <c r="B2847" s="2">
        <v>882691</v>
      </c>
      <c r="C2847" s="7">
        <v>22.322097881911802</v>
      </c>
      <c r="D2847" s="7">
        <v>39.260142776967697</v>
      </c>
      <c r="E2847" s="19" t="s">
        <v>3438</v>
      </c>
      <c r="F2847" s="46">
        <f>INDEX(Δεδομένα!$P:$P,MATCH('2021'!E2847,Δεδομένα!$O:$O,0))</f>
        <v>100</v>
      </c>
      <c r="G2847" s="49" t="s">
        <v>3435</v>
      </c>
      <c r="H2847" s="51" t="str">
        <f>INDEX(Δεδομένα!B$1:B$51,MATCH('2021'!G2847,Δεδομένα!A$1:A$51,0))</f>
        <v>ΘΕΣΣΑΛΙΑΣ</v>
      </c>
      <c r="I2847" s="53">
        <f>INDEX(Δεδομένα!E$1:E$13,MATCH('2021'!H2847,Δεδομένα!D$1:D$13,0))</f>
        <v>6</v>
      </c>
      <c r="J2847" s="4">
        <v>44421</v>
      </c>
      <c r="K2847" s="3" t="s">
        <v>131</v>
      </c>
      <c r="L2847" s="17" t="str">
        <f t="shared" ref="L2847:L2888" si="204">_xlfn.CONCAT(TEXT(J2847,"ηη/μμ/εεε")," ",TEXT(K2847,"ωω:λλ"))</f>
        <v>13/08/2021 19:15</v>
      </c>
      <c r="M2847" s="4">
        <v>44421</v>
      </c>
      <c r="N2847" s="3" t="s">
        <v>256</v>
      </c>
      <c r="O2847" s="17" t="str">
        <f t="shared" ref="O2847:O2888" si="205">_xlfn.CONCAT(TEXT(M2847,"ηη/μμ/εεε")," ",TEXT(N2847,"ωω:λλ"))</f>
        <v>13/08/2021 20:15</v>
      </c>
      <c r="P2847" s="24">
        <f t="shared" ref="P2847:P2888" si="206">O2847-L2847</f>
        <v>4.1666666664241347E-2</v>
      </c>
      <c r="Q2847" s="28">
        <v>0</v>
      </c>
      <c r="R2847" s="27">
        <f t="shared" ref="R2847:R2888" si="207">P2847*(24*60)</f>
        <v>59.99999999650754</v>
      </c>
      <c r="S2847" s="3" t="s">
        <v>4</v>
      </c>
      <c r="T2847" s="3" t="s">
        <v>3439</v>
      </c>
      <c r="U2847" s="3" t="s">
        <v>3484</v>
      </c>
      <c r="V2847" s="3" t="s">
        <v>3485</v>
      </c>
      <c r="W2847" s="5">
        <v>0</v>
      </c>
      <c r="X2847" s="5">
        <v>0</v>
      </c>
      <c r="Y2847" s="5">
        <v>0</v>
      </c>
      <c r="Z2847" s="5">
        <v>0</v>
      </c>
      <c r="AA2847" s="5">
        <v>0.02</v>
      </c>
      <c r="AB2847" s="5">
        <v>0</v>
      </c>
      <c r="AC2847" s="5">
        <v>0</v>
      </c>
      <c r="AD2847" s="5">
        <v>0</v>
      </c>
      <c r="AE2847" s="2">
        <v>2</v>
      </c>
      <c r="AF2847" s="2">
        <v>0</v>
      </c>
      <c r="AG2847" s="2">
        <v>0</v>
      </c>
      <c r="AH2847" s="2">
        <v>0</v>
      </c>
      <c r="AI2847" s="2">
        <v>0</v>
      </c>
      <c r="AJ2847" s="2">
        <v>1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</row>
    <row r="2848" spans="1:46" x14ac:dyDescent="0.2">
      <c r="A2848" s="2">
        <v>1689326</v>
      </c>
      <c r="B2848" s="2">
        <v>884066</v>
      </c>
      <c r="C2848" s="7">
        <v>22.339346704651501</v>
      </c>
      <c r="D2848" s="7">
        <v>39.3910775119775</v>
      </c>
      <c r="E2848" s="19" t="s">
        <v>3438</v>
      </c>
      <c r="F2848" s="46">
        <f>INDEX(Δεδομένα!$P:$P,MATCH('2021'!E2848,Δεδομένα!$O:$O,0))</f>
        <v>100</v>
      </c>
      <c r="G2848" s="49" t="s">
        <v>3435</v>
      </c>
      <c r="H2848" s="51" t="str">
        <f>INDEX(Δεδομένα!B$1:B$51,MATCH('2021'!G2848,Δεδομένα!A$1:A$51,0))</f>
        <v>ΘΕΣΣΑΛΙΑΣ</v>
      </c>
      <c r="I2848" s="53">
        <f>INDEX(Δεδομένα!E$1:E$13,MATCH('2021'!H2848,Δεδομένα!D$1:D$13,0))</f>
        <v>6</v>
      </c>
      <c r="J2848" s="4">
        <v>44426</v>
      </c>
      <c r="K2848" s="3" t="s">
        <v>227</v>
      </c>
      <c r="L2848" s="17" t="str">
        <f t="shared" si="204"/>
        <v>18/08/2021 17:54</v>
      </c>
      <c r="M2848" s="4">
        <v>44426</v>
      </c>
      <c r="N2848" s="3" t="s">
        <v>125</v>
      </c>
      <c r="O2848" s="17" t="str">
        <f t="shared" si="205"/>
        <v>18/08/2021 20:30</v>
      </c>
      <c r="P2848" s="24">
        <f t="shared" si="206"/>
        <v>0.10833333332993789</v>
      </c>
      <c r="Q2848" s="28">
        <v>0</v>
      </c>
      <c r="R2848" s="27">
        <f t="shared" si="207"/>
        <v>155.99999999511056</v>
      </c>
      <c r="S2848" s="3" t="s">
        <v>4</v>
      </c>
      <c r="T2848" s="3" t="s">
        <v>3439</v>
      </c>
      <c r="U2848" s="3" t="s">
        <v>3443</v>
      </c>
      <c r="V2848" s="3" t="s">
        <v>3486</v>
      </c>
      <c r="W2848" s="5">
        <v>0</v>
      </c>
      <c r="X2848" s="5">
        <v>0</v>
      </c>
      <c r="Y2848" s="5">
        <v>0</v>
      </c>
      <c r="Z2848" s="5">
        <v>0.5</v>
      </c>
      <c r="AA2848" s="5">
        <v>0</v>
      </c>
      <c r="AB2848" s="5">
        <v>0</v>
      </c>
      <c r="AC2848" s="5">
        <v>0</v>
      </c>
      <c r="AD2848" s="5">
        <v>0</v>
      </c>
      <c r="AE2848" s="2">
        <v>4</v>
      </c>
      <c r="AF2848" s="2">
        <v>0</v>
      </c>
      <c r="AG2848" s="2">
        <v>0</v>
      </c>
      <c r="AH2848" s="2">
        <v>0</v>
      </c>
      <c r="AI2848" s="2">
        <v>0</v>
      </c>
      <c r="AJ2848" s="2">
        <v>2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</row>
    <row r="2849" spans="1:46" x14ac:dyDescent="0.2">
      <c r="A2849" s="2">
        <v>1689327</v>
      </c>
      <c r="B2849" s="2">
        <v>884132</v>
      </c>
      <c r="C2849" s="7">
        <v>22.314815328150502</v>
      </c>
      <c r="D2849" s="7">
        <v>39.240654081995302</v>
      </c>
      <c r="E2849" s="19" t="s">
        <v>3438</v>
      </c>
      <c r="F2849" s="46">
        <f>INDEX(Δεδομένα!$P:$P,MATCH('2021'!E2849,Δεδομένα!$O:$O,0))</f>
        <v>100</v>
      </c>
      <c r="G2849" s="49" t="s">
        <v>3435</v>
      </c>
      <c r="H2849" s="51" t="str">
        <f>INDEX(Δεδομένα!B$1:B$51,MATCH('2021'!G2849,Δεδομένα!A$1:A$51,0))</f>
        <v>ΘΕΣΣΑΛΙΑΣ</v>
      </c>
      <c r="I2849" s="53">
        <f>INDEX(Δεδομένα!E$1:E$13,MATCH('2021'!H2849,Δεδομένα!D$1:D$13,0))</f>
        <v>6</v>
      </c>
      <c r="J2849" s="4">
        <v>44426</v>
      </c>
      <c r="K2849" s="3" t="s">
        <v>208</v>
      </c>
      <c r="L2849" s="17" t="str">
        <f t="shared" si="204"/>
        <v>18/08/2021 21:16</v>
      </c>
      <c r="M2849" s="4">
        <v>44426</v>
      </c>
      <c r="N2849" s="3" t="s">
        <v>2351</v>
      </c>
      <c r="O2849" s="17" t="str">
        <f t="shared" si="205"/>
        <v>18/08/2021 23:02</v>
      </c>
      <c r="P2849" s="24">
        <f t="shared" si="206"/>
        <v>7.3611111110949423E-2</v>
      </c>
      <c r="Q2849" s="28">
        <v>0</v>
      </c>
      <c r="R2849" s="27">
        <f t="shared" si="207"/>
        <v>105.99999999976717</v>
      </c>
      <c r="S2849" s="3" t="s">
        <v>4</v>
      </c>
      <c r="T2849" s="3" t="s">
        <v>3439</v>
      </c>
      <c r="U2849" s="3" t="s">
        <v>3484</v>
      </c>
      <c r="V2849" s="3" t="s">
        <v>3487</v>
      </c>
      <c r="W2849" s="5">
        <v>0</v>
      </c>
      <c r="X2849" s="5">
        <v>0.1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2">
        <v>4</v>
      </c>
      <c r="AF2849" s="2">
        <v>0</v>
      </c>
      <c r="AG2849" s="2">
        <v>0</v>
      </c>
      <c r="AH2849" s="2">
        <v>0</v>
      </c>
      <c r="AI2849" s="2">
        <v>0</v>
      </c>
      <c r="AJ2849" s="2">
        <v>2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</row>
    <row r="2850" spans="1:46" x14ac:dyDescent="0.2">
      <c r="A2850" s="2">
        <v>1691895</v>
      </c>
      <c r="B2850" s="2">
        <v>887515</v>
      </c>
      <c r="C2850" s="7">
        <v>22.4638357648181</v>
      </c>
      <c r="D2850" s="7">
        <v>39.317420606322599</v>
      </c>
      <c r="E2850" s="19" t="s">
        <v>3438</v>
      </c>
      <c r="F2850" s="46">
        <f>INDEX(Δεδομένα!$P:$P,MATCH('2021'!E2850,Δεδομένα!$O:$O,0))</f>
        <v>100</v>
      </c>
      <c r="G2850" s="49" t="s">
        <v>3435</v>
      </c>
      <c r="H2850" s="51" t="str">
        <f>INDEX(Δεδομένα!B$1:B$51,MATCH('2021'!G2850,Δεδομένα!A$1:A$51,0))</f>
        <v>ΘΕΣΣΑΛΙΑΣ</v>
      </c>
      <c r="I2850" s="53">
        <f>INDEX(Δεδομένα!E$1:E$13,MATCH('2021'!H2850,Δεδομένα!D$1:D$13,0))</f>
        <v>6</v>
      </c>
      <c r="J2850" s="4">
        <v>44438</v>
      </c>
      <c r="K2850" s="3" t="s">
        <v>2260</v>
      </c>
      <c r="L2850" s="17" t="str">
        <f t="shared" si="204"/>
        <v>30/08/2021 23:58</v>
      </c>
      <c r="M2850" s="4">
        <v>44439</v>
      </c>
      <c r="N2850" s="3" t="s">
        <v>3181</v>
      </c>
      <c r="O2850" s="17" t="str">
        <f t="shared" si="205"/>
        <v>31/08/2021 00:15</v>
      </c>
      <c r="P2850" s="24">
        <f t="shared" si="206"/>
        <v>1.1805555550381541E-2</v>
      </c>
      <c r="Q2850" s="28">
        <v>0</v>
      </c>
      <c r="R2850" s="27">
        <f t="shared" si="207"/>
        <v>16.999999992549419</v>
      </c>
      <c r="S2850" s="3" t="s">
        <v>4</v>
      </c>
      <c r="T2850" s="3" t="s">
        <v>3439</v>
      </c>
      <c r="U2850" s="3" t="s">
        <v>3452</v>
      </c>
      <c r="V2850" s="3" t="s">
        <v>3488</v>
      </c>
      <c r="W2850" s="5">
        <v>0</v>
      </c>
      <c r="X2850" s="5">
        <v>0</v>
      </c>
      <c r="Y2850" s="5">
        <v>0</v>
      </c>
      <c r="Z2850" s="5">
        <v>0.1</v>
      </c>
      <c r="AA2850" s="5">
        <v>0</v>
      </c>
      <c r="AB2850" s="5">
        <v>0</v>
      </c>
      <c r="AC2850" s="5">
        <v>0</v>
      </c>
      <c r="AD2850" s="5">
        <v>0</v>
      </c>
      <c r="AE2850" s="2">
        <v>2</v>
      </c>
      <c r="AF2850" s="2">
        <v>0</v>
      </c>
      <c r="AG2850" s="2">
        <v>0</v>
      </c>
      <c r="AH2850" s="2">
        <v>0</v>
      </c>
      <c r="AI2850" s="2">
        <v>0</v>
      </c>
      <c r="AJ2850" s="2">
        <v>1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</row>
    <row r="2851" spans="1:46" x14ac:dyDescent="0.2">
      <c r="A2851" s="2">
        <v>1692621</v>
      </c>
      <c r="B2851" s="2">
        <v>887934</v>
      </c>
      <c r="C2851" s="7">
        <v>22.411073175753799</v>
      </c>
      <c r="D2851" s="7">
        <v>39.331093032127399</v>
      </c>
      <c r="E2851" s="19" t="s">
        <v>3438</v>
      </c>
      <c r="F2851" s="46">
        <f>INDEX(Δεδομένα!$P:$P,MATCH('2021'!E2851,Δεδομένα!$O:$O,0))</f>
        <v>100</v>
      </c>
      <c r="G2851" s="49" t="s">
        <v>3435</v>
      </c>
      <c r="H2851" s="51" t="str">
        <f>INDEX(Δεδομένα!B$1:B$51,MATCH('2021'!G2851,Δεδομένα!A$1:A$51,0))</f>
        <v>ΘΕΣΣΑΛΙΑΣ</v>
      </c>
      <c r="I2851" s="53">
        <f>INDEX(Δεδομένα!E$1:E$13,MATCH('2021'!H2851,Δεδομένα!D$1:D$13,0))</f>
        <v>6</v>
      </c>
      <c r="J2851" s="4">
        <v>44440</v>
      </c>
      <c r="K2851" s="3" t="s">
        <v>341</v>
      </c>
      <c r="L2851" s="17" t="str">
        <f t="shared" si="204"/>
        <v>01/09/2021 17:55</v>
      </c>
      <c r="M2851" s="4">
        <v>44440</v>
      </c>
      <c r="N2851" s="3" t="s">
        <v>566</v>
      </c>
      <c r="O2851" s="17" t="str">
        <f t="shared" si="205"/>
        <v>01/09/2021 18:40</v>
      </c>
      <c r="P2851" s="24">
        <f t="shared" si="206"/>
        <v>3.125E-2</v>
      </c>
      <c r="Q2851" s="28">
        <v>0</v>
      </c>
      <c r="R2851" s="27">
        <f t="shared" si="207"/>
        <v>45</v>
      </c>
      <c r="S2851" s="3" t="s">
        <v>4</v>
      </c>
      <c r="T2851" s="3" t="s">
        <v>3439</v>
      </c>
      <c r="U2851" s="3" t="s">
        <v>3446</v>
      </c>
      <c r="V2851" s="3" t="s">
        <v>3489</v>
      </c>
      <c r="W2851" s="5">
        <v>0</v>
      </c>
      <c r="X2851" s="5">
        <v>0</v>
      </c>
      <c r="Y2851" s="5">
        <v>0</v>
      </c>
      <c r="Z2851" s="5">
        <v>0</v>
      </c>
      <c r="AA2851" s="5">
        <v>0.5</v>
      </c>
      <c r="AB2851" s="5">
        <v>0</v>
      </c>
      <c r="AC2851" s="5">
        <v>0</v>
      </c>
      <c r="AD2851" s="5">
        <v>0</v>
      </c>
      <c r="AE2851" s="2">
        <v>2</v>
      </c>
      <c r="AF2851" s="2">
        <v>0</v>
      </c>
      <c r="AG2851" s="2">
        <v>0</v>
      </c>
      <c r="AH2851" s="2">
        <v>0</v>
      </c>
      <c r="AI2851" s="2">
        <v>0</v>
      </c>
      <c r="AJ2851" s="2">
        <v>1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</row>
    <row r="2852" spans="1:46" x14ac:dyDescent="0.2">
      <c r="A2852" s="2">
        <v>1696475</v>
      </c>
      <c r="B2852" s="2">
        <v>888117</v>
      </c>
      <c r="C2852" s="7">
        <v>22.297302423767899</v>
      </c>
      <c r="D2852" s="7">
        <v>39.351792549087001</v>
      </c>
      <c r="E2852" s="19" t="s">
        <v>3438</v>
      </c>
      <c r="F2852" s="46">
        <f>INDEX(Δεδομένα!$P:$P,MATCH('2021'!E2852,Δεδομένα!$O:$O,0))</f>
        <v>100</v>
      </c>
      <c r="G2852" s="49" t="s">
        <v>3435</v>
      </c>
      <c r="H2852" s="51" t="str">
        <f>INDEX(Δεδομένα!B$1:B$51,MATCH('2021'!G2852,Δεδομένα!A$1:A$51,0))</f>
        <v>ΘΕΣΣΑΛΙΑΣ</v>
      </c>
      <c r="I2852" s="53">
        <f>INDEX(Δεδομένα!E$1:E$13,MATCH('2021'!H2852,Δεδομένα!D$1:D$13,0))</f>
        <v>6</v>
      </c>
      <c r="J2852" s="4">
        <v>44441</v>
      </c>
      <c r="K2852" s="3" t="s">
        <v>711</v>
      </c>
      <c r="L2852" s="17" t="str">
        <f t="shared" si="204"/>
        <v>02/09/2021 14:21</v>
      </c>
      <c r="M2852" s="4">
        <v>44441</v>
      </c>
      <c r="N2852" s="3" t="s">
        <v>251</v>
      </c>
      <c r="O2852" s="17" t="str">
        <f t="shared" si="205"/>
        <v>02/09/2021 14:46</v>
      </c>
      <c r="P2852" s="24">
        <f t="shared" si="206"/>
        <v>1.7361111109494232E-2</v>
      </c>
      <c r="Q2852" s="28">
        <v>0</v>
      </c>
      <c r="R2852" s="27">
        <f t="shared" si="207"/>
        <v>24.999999997671694</v>
      </c>
      <c r="S2852" s="3" t="s">
        <v>4</v>
      </c>
      <c r="T2852" s="3" t="s">
        <v>3439</v>
      </c>
      <c r="U2852" s="3" t="s">
        <v>2357</v>
      </c>
      <c r="V2852" s="3" t="s">
        <v>3490</v>
      </c>
      <c r="W2852" s="5">
        <v>0</v>
      </c>
      <c r="X2852" s="5">
        <v>0</v>
      </c>
      <c r="Y2852" s="5">
        <v>0</v>
      </c>
      <c r="Z2852" s="5">
        <v>0</v>
      </c>
      <c r="AA2852" s="5">
        <v>1</v>
      </c>
      <c r="AB2852" s="5">
        <v>0</v>
      </c>
      <c r="AC2852" s="5">
        <v>3</v>
      </c>
      <c r="AD2852" s="5">
        <v>0</v>
      </c>
      <c r="AE2852" s="2">
        <v>2</v>
      </c>
      <c r="AF2852" s="2">
        <v>0</v>
      </c>
      <c r="AG2852" s="2">
        <v>0</v>
      </c>
      <c r="AH2852" s="2">
        <v>0</v>
      </c>
      <c r="AI2852" s="2">
        <v>0</v>
      </c>
      <c r="AJ2852" s="2">
        <v>1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</row>
    <row r="2853" spans="1:46" x14ac:dyDescent="0.2">
      <c r="A2853" s="2">
        <v>1735404</v>
      </c>
      <c r="B2853" s="2">
        <v>888359</v>
      </c>
      <c r="C2853" s="7">
        <v>22.491143462619601</v>
      </c>
      <c r="D2853" s="7">
        <v>39.2842750527372</v>
      </c>
      <c r="E2853" s="19" t="s">
        <v>3438</v>
      </c>
      <c r="F2853" s="46">
        <f>INDEX(Δεδομένα!$P:$P,MATCH('2021'!E2853,Δεδομένα!$O:$O,0))</f>
        <v>100</v>
      </c>
      <c r="G2853" s="49" t="s">
        <v>3435</v>
      </c>
      <c r="H2853" s="51" t="str">
        <f>INDEX(Δεδομένα!B$1:B$51,MATCH('2021'!G2853,Δεδομένα!A$1:A$51,0))</f>
        <v>ΘΕΣΣΑΛΙΑΣ</v>
      </c>
      <c r="I2853" s="53">
        <f>INDEX(Δεδομένα!E$1:E$13,MATCH('2021'!H2853,Δεδομένα!D$1:D$13,0))</f>
        <v>6</v>
      </c>
      <c r="J2853" s="4">
        <v>44442</v>
      </c>
      <c r="K2853" s="3" t="s">
        <v>486</v>
      </c>
      <c r="L2853" s="17" t="str">
        <f t="shared" si="204"/>
        <v>03/09/2021 13:45</v>
      </c>
      <c r="M2853" s="4">
        <v>44443</v>
      </c>
      <c r="N2853" s="3" t="s">
        <v>1104</v>
      </c>
      <c r="O2853" s="17" t="str">
        <f t="shared" si="205"/>
        <v>04/09/2021 16:13</v>
      </c>
      <c r="P2853" s="29">
        <f t="shared" si="206"/>
        <v>1.1027777777781012</v>
      </c>
      <c r="Q2853" s="30">
        <f>1*24</f>
        <v>24</v>
      </c>
      <c r="R2853" s="27">
        <f t="shared" si="207"/>
        <v>1588.0000000004657</v>
      </c>
      <c r="S2853" s="3" t="s">
        <v>4</v>
      </c>
      <c r="T2853" s="3" t="s">
        <v>3439</v>
      </c>
      <c r="U2853" s="3" t="s">
        <v>123</v>
      </c>
      <c r="V2853" s="3" t="s">
        <v>3491</v>
      </c>
      <c r="W2853" s="5">
        <v>5</v>
      </c>
      <c r="X2853" s="5">
        <v>5</v>
      </c>
      <c r="Y2853" s="5">
        <v>0</v>
      </c>
      <c r="Z2853" s="5">
        <v>0</v>
      </c>
      <c r="AA2853" s="5">
        <v>0</v>
      </c>
      <c r="AB2853" s="5">
        <v>250</v>
      </c>
      <c r="AC2853" s="5">
        <v>600</v>
      </c>
      <c r="AD2853" s="5">
        <v>0</v>
      </c>
      <c r="AE2853" s="2">
        <v>27</v>
      </c>
      <c r="AF2853" s="2">
        <v>1</v>
      </c>
      <c r="AG2853" s="2">
        <v>0</v>
      </c>
      <c r="AH2853" s="2">
        <v>0</v>
      </c>
      <c r="AI2853" s="2">
        <v>0</v>
      </c>
      <c r="AJ2853" s="2">
        <v>9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 t="s">
        <v>4</v>
      </c>
      <c r="AT2853" s="2" t="s">
        <v>4</v>
      </c>
    </row>
    <row r="2854" spans="1:46" x14ac:dyDescent="0.2">
      <c r="A2854" s="2">
        <v>1696497</v>
      </c>
      <c r="B2854" s="2">
        <v>890431</v>
      </c>
      <c r="C2854" s="7">
        <v>22.497243473267801</v>
      </c>
      <c r="D2854" s="7">
        <v>39.231171404499896</v>
      </c>
      <c r="E2854" s="19" t="s">
        <v>3438</v>
      </c>
      <c r="F2854" s="46">
        <f>INDEX(Δεδομένα!$P:$P,MATCH('2021'!E2854,Δεδομένα!$O:$O,0))</f>
        <v>100</v>
      </c>
      <c r="G2854" s="49" t="s">
        <v>3435</v>
      </c>
      <c r="H2854" s="51" t="str">
        <f>INDEX(Δεδομένα!B$1:B$51,MATCH('2021'!G2854,Δεδομένα!A$1:A$51,0))</f>
        <v>ΘΕΣΣΑΛΙΑΣ</v>
      </c>
      <c r="I2854" s="53">
        <f>INDEX(Δεδομένα!E$1:E$13,MATCH('2021'!H2854,Δεδομένα!D$1:D$13,0))</f>
        <v>6</v>
      </c>
      <c r="J2854" s="4">
        <v>44450</v>
      </c>
      <c r="K2854" s="3" t="s">
        <v>854</v>
      </c>
      <c r="L2854" s="17" t="str">
        <f t="shared" si="204"/>
        <v>11/09/2021 12:50</v>
      </c>
      <c r="M2854" s="4">
        <v>44450</v>
      </c>
      <c r="N2854" s="3" t="s">
        <v>39</v>
      </c>
      <c r="O2854" s="17" t="str">
        <f t="shared" si="205"/>
        <v>11/09/2021 14:40</v>
      </c>
      <c r="P2854" s="24">
        <f t="shared" si="206"/>
        <v>7.6388888890505768E-2</v>
      </c>
      <c r="Q2854" s="28">
        <v>0</v>
      </c>
      <c r="R2854" s="27">
        <f t="shared" si="207"/>
        <v>110.00000000232831</v>
      </c>
      <c r="S2854" s="3" t="s">
        <v>4</v>
      </c>
      <c r="T2854" s="3" t="s">
        <v>3439</v>
      </c>
      <c r="U2854" s="3" t="s">
        <v>3492</v>
      </c>
      <c r="V2854" s="3" t="s">
        <v>3493</v>
      </c>
      <c r="W2854" s="5">
        <v>0</v>
      </c>
      <c r="X2854" s="5">
        <v>0</v>
      </c>
      <c r="Y2854" s="5">
        <v>0</v>
      </c>
      <c r="Z2854" s="5">
        <v>1</v>
      </c>
      <c r="AA2854" s="5">
        <v>0</v>
      </c>
      <c r="AB2854" s="5">
        <v>0</v>
      </c>
      <c r="AC2854" s="5">
        <v>0</v>
      </c>
      <c r="AD2854" s="5">
        <v>0</v>
      </c>
      <c r="AE2854" s="2">
        <v>2</v>
      </c>
      <c r="AF2854" s="2">
        <v>0</v>
      </c>
      <c r="AG2854" s="2">
        <v>0</v>
      </c>
      <c r="AH2854" s="2">
        <v>0</v>
      </c>
      <c r="AI2854" s="2">
        <v>0</v>
      </c>
      <c r="AJ2854" s="2">
        <v>1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</row>
    <row r="2855" spans="1:46" x14ac:dyDescent="0.2">
      <c r="A2855" s="2">
        <v>1696492</v>
      </c>
      <c r="B2855" s="2">
        <v>891176</v>
      </c>
      <c r="C2855" s="7">
        <v>22.260724130258701</v>
      </c>
      <c r="D2855" s="7">
        <v>39.370148573671997</v>
      </c>
      <c r="E2855" s="19" t="s">
        <v>3438</v>
      </c>
      <c r="F2855" s="46">
        <f>INDEX(Δεδομένα!$P:$P,MATCH('2021'!E2855,Δεδομένα!$O:$O,0))</f>
        <v>100</v>
      </c>
      <c r="G2855" s="49" t="s">
        <v>3435</v>
      </c>
      <c r="H2855" s="51" t="str">
        <f>INDEX(Δεδομένα!B$1:B$51,MATCH('2021'!G2855,Δεδομένα!A$1:A$51,0))</f>
        <v>ΘΕΣΣΑΛΙΑΣ</v>
      </c>
      <c r="I2855" s="53">
        <f>INDEX(Δεδομένα!E$1:E$13,MATCH('2021'!H2855,Δεδομένα!D$1:D$13,0))</f>
        <v>6</v>
      </c>
      <c r="J2855" s="4">
        <v>44453</v>
      </c>
      <c r="K2855" s="3" t="s">
        <v>161</v>
      </c>
      <c r="L2855" s="17" t="str">
        <f t="shared" si="204"/>
        <v>14/09/2021 15:00</v>
      </c>
      <c r="M2855" s="4">
        <v>44453</v>
      </c>
      <c r="N2855" s="3" t="s">
        <v>641</v>
      </c>
      <c r="O2855" s="17" t="str">
        <f t="shared" si="205"/>
        <v>14/09/2021 16:25</v>
      </c>
      <c r="P2855" s="24">
        <f t="shared" si="206"/>
        <v>5.9027777781011537E-2</v>
      </c>
      <c r="Q2855" s="28">
        <v>0</v>
      </c>
      <c r="R2855" s="27">
        <f t="shared" si="207"/>
        <v>85.000000004656613</v>
      </c>
      <c r="S2855" s="3" t="s">
        <v>4</v>
      </c>
      <c r="T2855" s="3" t="s">
        <v>3439</v>
      </c>
      <c r="U2855" s="3" t="s">
        <v>3457</v>
      </c>
      <c r="V2855" s="3" t="s">
        <v>3494</v>
      </c>
      <c r="W2855" s="5">
        <v>0</v>
      </c>
      <c r="X2855" s="5">
        <v>0</v>
      </c>
      <c r="Y2855" s="5">
        <v>0</v>
      </c>
      <c r="Z2855" s="5">
        <v>0</v>
      </c>
      <c r="AA2855" s="5">
        <v>1</v>
      </c>
      <c r="AB2855" s="5">
        <v>6</v>
      </c>
      <c r="AC2855" s="5">
        <v>45</v>
      </c>
      <c r="AD2855" s="5">
        <v>0</v>
      </c>
      <c r="AE2855" s="2">
        <v>4</v>
      </c>
      <c r="AF2855" s="2">
        <v>0</v>
      </c>
      <c r="AG2855" s="2">
        <v>0</v>
      </c>
      <c r="AH2855" s="2">
        <v>0</v>
      </c>
      <c r="AI2855" s="2">
        <v>0</v>
      </c>
      <c r="AJ2855" s="2">
        <v>2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</row>
    <row r="2856" spans="1:46" x14ac:dyDescent="0.2">
      <c r="A2856" s="2">
        <v>1696493</v>
      </c>
      <c r="B2856" s="2">
        <v>891657</v>
      </c>
      <c r="C2856" s="7">
        <v>22.254711674486799</v>
      </c>
      <c r="D2856" s="7">
        <v>39.357240670803598</v>
      </c>
      <c r="E2856" s="19" t="s">
        <v>3438</v>
      </c>
      <c r="F2856" s="46">
        <f>INDEX(Δεδομένα!$P:$P,MATCH('2021'!E2856,Δεδομένα!$O:$O,0))</f>
        <v>100</v>
      </c>
      <c r="G2856" s="49" t="s">
        <v>3435</v>
      </c>
      <c r="H2856" s="51" t="str">
        <f>INDEX(Δεδομένα!B$1:B$51,MATCH('2021'!G2856,Δεδομένα!A$1:A$51,0))</f>
        <v>ΘΕΣΣΑΛΙΑΣ</v>
      </c>
      <c r="I2856" s="53">
        <f>INDEX(Δεδομένα!E$1:E$13,MATCH('2021'!H2856,Δεδομένα!D$1:D$13,0))</f>
        <v>6</v>
      </c>
      <c r="J2856" s="4">
        <v>44455</v>
      </c>
      <c r="K2856" s="3" t="s">
        <v>1416</v>
      </c>
      <c r="L2856" s="17" t="str">
        <f t="shared" si="204"/>
        <v>16/09/2021 10:51</v>
      </c>
      <c r="M2856" s="4">
        <v>44516</v>
      </c>
      <c r="N2856" s="3" t="s">
        <v>527</v>
      </c>
      <c r="O2856" s="17" t="str">
        <f t="shared" si="205"/>
        <v>16/11/2021 11:20</v>
      </c>
      <c r="P2856" s="29">
        <f t="shared" si="206"/>
        <v>61.020138888889051</v>
      </c>
      <c r="Q2856" s="30">
        <f>1*24</f>
        <v>24</v>
      </c>
      <c r="R2856" s="27">
        <f t="shared" si="207"/>
        <v>87869.000000000233</v>
      </c>
      <c r="S2856" s="3" t="s">
        <v>4</v>
      </c>
      <c r="T2856" s="3" t="s">
        <v>3439</v>
      </c>
      <c r="U2856" s="3" t="s">
        <v>3457</v>
      </c>
      <c r="V2856" s="3" t="s">
        <v>3495</v>
      </c>
      <c r="W2856" s="5">
        <v>0</v>
      </c>
      <c r="X2856" s="5">
        <v>0</v>
      </c>
      <c r="Y2856" s="5">
        <v>0</v>
      </c>
      <c r="Z2856" s="5">
        <v>1</v>
      </c>
      <c r="AA2856" s="5">
        <v>0</v>
      </c>
      <c r="AB2856" s="5">
        <v>0</v>
      </c>
      <c r="AC2856" s="5">
        <v>0</v>
      </c>
      <c r="AD2856" s="5">
        <v>0</v>
      </c>
      <c r="AE2856" s="2">
        <v>2</v>
      </c>
      <c r="AF2856" s="2">
        <v>0</v>
      </c>
      <c r="AG2856" s="2">
        <v>0</v>
      </c>
      <c r="AH2856" s="2">
        <v>0</v>
      </c>
      <c r="AI2856" s="2">
        <v>0</v>
      </c>
      <c r="AJ2856" s="2">
        <v>2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</row>
    <row r="2857" spans="1:46" x14ac:dyDescent="0.2">
      <c r="A2857" s="2">
        <v>1696494</v>
      </c>
      <c r="B2857" s="2">
        <v>891668</v>
      </c>
      <c r="C2857" s="7">
        <v>22.420146780949199</v>
      </c>
      <c r="D2857" s="7">
        <v>39.26704219674</v>
      </c>
      <c r="E2857" s="19" t="s">
        <v>3438</v>
      </c>
      <c r="F2857" s="46">
        <f>INDEX(Δεδομένα!$P:$P,MATCH('2021'!E2857,Δεδομένα!$O:$O,0))</f>
        <v>100</v>
      </c>
      <c r="G2857" s="49" t="s">
        <v>3435</v>
      </c>
      <c r="H2857" s="51" t="str">
        <f>INDEX(Δεδομένα!B$1:B$51,MATCH('2021'!G2857,Δεδομένα!A$1:A$51,0))</f>
        <v>ΘΕΣΣΑΛΙΑΣ</v>
      </c>
      <c r="I2857" s="53">
        <f>INDEX(Δεδομένα!E$1:E$13,MATCH('2021'!H2857,Δεδομένα!D$1:D$13,0))</f>
        <v>6</v>
      </c>
      <c r="J2857" s="4">
        <v>44455</v>
      </c>
      <c r="K2857" s="3" t="s">
        <v>214</v>
      </c>
      <c r="L2857" s="17" t="str">
        <f t="shared" si="204"/>
        <v>16/09/2021 12:00</v>
      </c>
      <c r="M2857" s="4">
        <v>44455</v>
      </c>
      <c r="N2857" s="3" t="s">
        <v>237</v>
      </c>
      <c r="O2857" s="17" t="str">
        <f t="shared" si="205"/>
        <v>16/09/2021 12:30</v>
      </c>
      <c r="P2857" s="24">
        <f t="shared" si="206"/>
        <v>2.0833333335758653E-2</v>
      </c>
      <c r="Q2857" s="28">
        <v>0</v>
      </c>
      <c r="R2857" s="27">
        <f t="shared" si="207"/>
        <v>30.00000000349246</v>
      </c>
      <c r="S2857" s="3" t="s">
        <v>4</v>
      </c>
      <c r="T2857" s="3" t="s">
        <v>3439</v>
      </c>
      <c r="U2857" s="3" t="s">
        <v>3449</v>
      </c>
      <c r="V2857" s="3" t="s">
        <v>3496</v>
      </c>
      <c r="W2857" s="5">
        <v>0</v>
      </c>
      <c r="X2857" s="5">
        <v>0</v>
      </c>
      <c r="Y2857" s="5">
        <v>0</v>
      </c>
      <c r="Z2857" s="5">
        <v>1</v>
      </c>
      <c r="AA2857" s="5">
        <v>0</v>
      </c>
      <c r="AB2857" s="5">
        <v>0</v>
      </c>
      <c r="AC2857" s="5">
        <v>0</v>
      </c>
      <c r="AD2857" s="5">
        <v>0</v>
      </c>
      <c r="AE2857" s="2">
        <v>2</v>
      </c>
      <c r="AF2857" s="2">
        <v>0</v>
      </c>
      <c r="AG2857" s="2">
        <v>0</v>
      </c>
      <c r="AH2857" s="2">
        <v>0</v>
      </c>
      <c r="AI2857" s="2">
        <v>0</v>
      </c>
      <c r="AJ2857" s="2">
        <v>1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</row>
    <row r="2858" spans="1:46" x14ac:dyDescent="0.2">
      <c r="A2858" s="2">
        <v>1697206</v>
      </c>
      <c r="B2858" s="2">
        <v>892258</v>
      </c>
      <c r="C2858" s="7">
        <v>22.5899032281812</v>
      </c>
      <c r="D2858" s="7">
        <v>39.324588744158703</v>
      </c>
      <c r="E2858" s="19" t="s">
        <v>3438</v>
      </c>
      <c r="F2858" s="46">
        <f>INDEX(Δεδομένα!$P:$P,MATCH('2021'!E2858,Δεδομένα!$O:$O,0))</f>
        <v>100</v>
      </c>
      <c r="G2858" s="49" t="s">
        <v>3435</v>
      </c>
      <c r="H2858" s="51" t="str">
        <f>INDEX(Δεδομένα!B$1:B$51,MATCH('2021'!G2858,Δεδομένα!A$1:A$51,0))</f>
        <v>ΘΕΣΣΑΛΙΑΣ</v>
      </c>
      <c r="I2858" s="53">
        <f>INDEX(Δεδομένα!E$1:E$13,MATCH('2021'!H2858,Δεδομένα!D$1:D$13,0))</f>
        <v>6</v>
      </c>
      <c r="J2858" s="4">
        <v>44457</v>
      </c>
      <c r="K2858" s="3" t="s">
        <v>660</v>
      </c>
      <c r="L2858" s="17" t="str">
        <f t="shared" si="204"/>
        <v>18/09/2021 16:11</v>
      </c>
      <c r="M2858" s="4">
        <v>44457</v>
      </c>
      <c r="N2858" s="3" t="s">
        <v>411</v>
      </c>
      <c r="O2858" s="17" t="str">
        <f t="shared" si="205"/>
        <v>18/09/2021 17:10</v>
      </c>
      <c r="P2858" s="24">
        <f t="shared" si="206"/>
        <v>4.0972222224809229E-2</v>
      </c>
      <c r="Q2858" s="28">
        <v>0</v>
      </c>
      <c r="R2858" s="27">
        <f t="shared" si="207"/>
        <v>59.00000000372529</v>
      </c>
      <c r="S2858" s="3" t="s">
        <v>4</v>
      </c>
      <c r="T2858" s="3" t="s">
        <v>3439</v>
      </c>
      <c r="U2858" s="3" t="s">
        <v>3464</v>
      </c>
      <c r="V2858" s="3" t="s">
        <v>3499</v>
      </c>
      <c r="W2858" s="5">
        <v>0</v>
      </c>
      <c r="X2858" s="5">
        <v>0</v>
      </c>
      <c r="Y2858" s="5">
        <v>0</v>
      </c>
      <c r="Z2858" s="5">
        <v>1</v>
      </c>
      <c r="AA2858" s="5">
        <v>0</v>
      </c>
      <c r="AB2858" s="5">
        <v>0</v>
      </c>
      <c r="AC2858" s="5">
        <v>0</v>
      </c>
      <c r="AD2858" s="5">
        <v>0</v>
      </c>
      <c r="AE2858" s="2">
        <v>2</v>
      </c>
      <c r="AF2858" s="2">
        <v>0</v>
      </c>
      <c r="AG2858" s="2">
        <v>0</v>
      </c>
      <c r="AH2858" s="2">
        <v>0</v>
      </c>
      <c r="AI2858" s="2">
        <v>0</v>
      </c>
      <c r="AJ2858" s="2">
        <v>1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</row>
    <row r="2859" spans="1:46" x14ac:dyDescent="0.2">
      <c r="A2859" s="2">
        <v>1697202</v>
      </c>
      <c r="B2859" s="2">
        <v>892560</v>
      </c>
      <c r="C2859" s="7">
        <v>22.339769185675699</v>
      </c>
      <c r="D2859" s="7">
        <v>39.3996115784119</v>
      </c>
      <c r="E2859" s="19" t="s">
        <v>3438</v>
      </c>
      <c r="F2859" s="46">
        <f>INDEX(Δεδομένα!$P:$P,MATCH('2021'!E2859,Δεδομένα!$O:$O,0))</f>
        <v>100</v>
      </c>
      <c r="G2859" s="49" t="s">
        <v>3435</v>
      </c>
      <c r="H2859" s="51" t="str">
        <f>INDEX(Δεδομένα!B$1:B$51,MATCH('2021'!G2859,Δεδομένα!A$1:A$51,0))</f>
        <v>ΘΕΣΣΑΛΙΑΣ</v>
      </c>
      <c r="I2859" s="53">
        <f>INDEX(Δεδομένα!E$1:E$13,MATCH('2021'!H2859,Δεδομένα!D$1:D$13,0))</f>
        <v>6</v>
      </c>
      <c r="J2859" s="4">
        <v>44458</v>
      </c>
      <c r="K2859" s="3" t="s">
        <v>1012</v>
      </c>
      <c r="L2859" s="17" t="str">
        <f t="shared" si="204"/>
        <v>19/09/2021 10:55</v>
      </c>
      <c r="M2859" s="4">
        <v>44458</v>
      </c>
      <c r="N2859" s="3" t="s">
        <v>844</v>
      </c>
      <c r="O2859" s="17" t="str">
        <f t="shared" si="205"/>
        <v>19/09/2021 17:35</v>
      </c>
      <c r="P2859" s="24">
        <f t="shared" si="206"/>
        <v>0.27777777778101154</v>
      </c>
      <c r="Q2859" s="28">
        <v>0</v>
      </c>
      <c r="R2859" s="27">
        <f t="shared" si="207"/>
        <v>400.00000000465661</v>
      </c>
      <c r="S2859" s="3" t="s">
        <v>4</v>
      </c>
      <c r="T2859" s="3" t="s">
        <v>3439</v>
      </c>
      <c r="U2859" s="3" t="s">
        <v>3443</v>
      </c>
      <c r="V2859" s="3" t="s">
        <v>3500</v>
      </c>
      <c r="W2859" s="5">
        <v>0</v>
      </c>
      <c r="X2859" s="5">
        <v>0</v>
      </c>
      <c r="Y2859" s="5">
        <v>0</v>
      </c>
      <c r="Z2859" s="5">
        <v>35</v>
      </c>
      <c r="AA2859" s="5">
        <v>0</v>
      </c>
      <c r="AB2859" s="5">
        <v>0</v>
      </c>
      <c r="AC2859" s="5">
        <v>0</v>
      </c>
      <c r="AD2859" s="5">
        <v>0</v>
      </c>
      <c r="AE2859" s="2">
        <v>2</v>
      </c>
      <c r="AF2859" s="2">
        <v>0</v>
      </c>
      <c r="AG2859" s="2">
        <v>0</v>
      </c>
      <c r="AH2859" s="2">
        <v>0</v>
      </c>
      <c r="AI2859" s="2">
        <v>0</v>
      </c>
      <c r="AJ2859" s="2">
        <v>1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</row>
    <row r="2860" spans="1:46" x14ac:dyDescent="0.2">
      <c r="A2860" s="2">
        <v>1697189</v>
      </c>
      <c r="B2860" s="2">
        <v>892606</v>
      </c>
      <c r="C2860" s="7">
        <v>22.320848774844301</v>
      </c>
      <c r="D2860" s="7">
        <v>39.3588458390293</v>
      </c>
      <c r="E2860" s="19" t="s">
        <v>3438</v>
      </c>
      <c r="F2860" s="46">
        <f>INDEX(Δεδομένα!$P:$P,MATCH('2021'!E2860,Δεδομένα!$O:$O,0))</f>
        <v>100</v>
      </c>
      <c r="G2860" s="49" t="s">
        <v>3435</v>
      </c>
      <c r="H2860" s="51" t="str">
        <f>INDEX(Δεδομένα!B$1:B$51,MATCH('2021'!G2860,Δεδομένα!A$1:A$51,0))</f>
        <v>ΘΕΣΣΑΛΙΑΣ</v>
      </c>
      <c r="I2860" s="53">
        <f>INDEX(Δεδομένα!E$1:E$13,MATCH('2021'!H2860,Δεδομένα!D$1:D$13,0))</f>
        <v>6</v>
      </c>
      <c r="J2860" s="4">
        <v>44458</v>
      </c>
      <c r="K2860" s="3" t="s">
        <v>295</v>
      </c>
      <c r="L2860" s="17" t="str">
        <f t="shared" si="204"/>
        <v>19/09/2021 18:54</v>
      </c>
      <c r="M2860" s="4">
        <v>44458</v>
      </c>
      <c r="N2860" s="3" t="s">
        <v>983</v>
      </c>
      <c r="O2860" s="17" t="str">
        <f t="shared" si="205"/>
        <v>19/09/2021 21:25</v>
      </c>
      <c r="P2860" s="24">
        <f t="shared" si="206"/>
        <v>0.10486111111094942</v>
      </c>
      <c r="Q2860" s="28">
        <v>0</v>
      </c>
      <c r="R2860" s="27">
        <f t="shared" si="207"/>
        <v>150.99999999976717</v>
      </c>
      <c r="S2860" s="3" t="s">
        <v>4</v>
      </c>
      <c r="T2860" s="3" t="s">
        <v>3439</v>
      </c>
      <c r="U2860" s="3" t="s">
        <v>3466</v>
      </c>
      <c r="V2860" s="3" t="s">
        <v>3501</v>
      </c>
      <c r="W2860" s="5">
        <v>0</v>
      </c>
      <c r="X2860" s="5">
        <v>0</v>
      </c>
      <c r="Y2860" s="5">
        <v>0</v>
      </c>
      <c r="Z2860" s="5">
        <v>15</v>
      </c>
      <c r="AA2860" s="5">
        <v>0</v>
      </c>
      <c r="AB2860" s="5">
        <v>0</v>
      </c>
      <c r="AC2860" s="5">
        <v>0</v>
      </c>
      <c r="AD2860" s="5">
        <v>0</v>
      </c>
      <c r="AE2860" s="2">
        <v>2</v>
      </c>
      <c r="AF2860" s="2">
        <v>0</v>
      </c>
      <c r="AG2860" s="2">
        <v>0</v>
      </c>
      <c r="AH2860" s="2">
        <v>0</v>
      </c>
      <c r="AI2860" s="2">
        <v>0</v>
      </c>
      <c r="AJ2860" s="2">
        <v>1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</row>
    <row r="2861" spans="1:46" x14ac:dyDescent="0.2">
      <c r="A2861" s="2">
        <v>1700020</v>
      </c>
      <c r="B2861" s="2">
        <v>893862</v>
      </c>
      <c r="C2861" s="7">
        <v>22.436903845917499</v>
      </c>
      <c r="D2861" s="7">
        <v>39.346333970656502</v>
      </c>
      <c r="E2861" s="19" t="s">
        <v>3438</v>
      </c>
      <c r="F2861" s="46">
        <f>INDEX(Δεδομένα!$P:$P,MATCH('2021'!E2861,Δεδομένα!$O:$O,0))</f>
        <v>100</v>
      </c>
      <c r="G2861" s="49" t="s">
        <v>3435</v>
      </c>
      <c r="H2861" s="51" t="str">
        <f>INDEX(Δεδομένα!B$1:B$51,MATCH('2021'!G2861,Δεδομένα!A$1:A$51,0))</f>
        <v>ΘΕΣΣΑΛΙΑΣ</v>
      </c>
      <c r="I2861" s="53">
        <f>INDEX(Δεδομένα!E$1:E$13,MATCH('2021'!H2861,Δεδομένα!D$1:D$13,0))</f>
        <v>6</v>
      </c>
      <c r="J2861" s="4">
        <v>44463</v>
      </c>
      <c r="K2861" s="3" t="s">
        <v>197</v>
      </c>
      <c r="L2861" s="17" t="str">
        <f t="shared" si="204"/>
        <v>24/09/2021 15:30</v>
      </c>
      <c r="M2861" s="4">
        <v>44463</v>
      </c>
      <c r="N2861" s="3" t="s">
        <v>109</v>
      </c>
      <c r="O2861" s="17" t="str">
        <f t="shared" si="205"/>
        <v>24/09/2021 15:50</v>
      </c>
      <c r="P2861" s="24">
        <f t="shared" si="206"/>
        <v>1.3888888883229811E-2</v>
      </c>
      <c r="Q2861" s="28">
        <v>0</v>
      </c>
      <c r="R2861" s="27">
        <f t="shared" si="207"/>
        <v>19.999999991850927</v>
      </c>
      <c r="S2861" s="3" t="s">
        <v>4</v>
      </c>
      <c r="T2861" s="3" t="s">
        <v>3439</v>
      </c>
      <c r="U2861" s="3" t="s">
        <v>3502</v>
      </c>
      <c r="V2861" s="3" t="s">
        <v>3503</v>
      </c>
      <c r="W2861" s="5">
        <v>0</v>
      </c>
      <c r="X2861" s="5">
        <v>0</v>
      </c>
      <c r="Y2861" s="5">
        <v>0</v>
      </c>
      <c r="Z2861" s="5">
        <v>0</v>
      </c>
      <c r="AA2861" s="5">
        <v>1</v>
      </c>
      <c r="AB2861" s="5">
        <v>0</v>
      </c>
      <c r="AC2861" s="5">
        <v>0</v>
      </c>
      <c r="AD2861" s="5">
        <v>0</v>
      </c>
      <c r="AE2861" s="2">
        <v>2</v>
      </c>
      <c r="AF2861" s="2">
        <v>0</v>
      </c>
      <c r="AG2861" s="2">
        <v>0</v>
      </c>
      <c r="AH2861" s="2">
        <v>0</v>
      </c>
      <c r="AI2861" s="2">
        <v>0</v>
      </c>
      <c r="AJ2861" s="2">
        <v>1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</row>
    <row r="2862" spans="1:46" x14ac:dyDescent="0.2">
      <c r="A2862" s="2">
        <v>1700019</v>
      </c>
      <c r="B2862" s="2">
        <v>893964</v>
      </c>
      <c r="C2862" s="7">
        <v>22.382961838479002</v>
      </c>
      <c r="D2862" s="7">
        <v>39.400713019605703</v>
      </c>
      <c r="E2862" s="19" t="s">
        <v>3438</v>
      </c>
      <c r="F2862" s="46">
        <f>INDEX(Δεδομένα!$P:$P,MATCH('2021'!E2862,Δεδομένα!$O:$O,0))</f>
        <v>100</v>
      </c>
      <c r="G2862" s="49" t="s">
        <v>3435</v>
      </c>
      <c r="H2862" s="51" t="str">
        <f>INDEX(Δεδομένα!B$1:B$51,MATCH('2021'!G2862,Δεδομένα!A$1:A$51,0))</f>
        <v>ΘΕΣΣΑΛΙΑΣ</v>
      </c>
      <c r="I2862" s="53">
        <f>INDEX(Δεδομένα!E$1:E$13,MATCH('2021'!H2862,Δεδομένα!D$1:D$13,0))</f>
        <v>6</v>
      </c>
      <c r="J2862" s="4">
        <v>44463</v>
      </c>
      <c r="K2862" s="3" t="s">
        <v>493</v>
      </c>
      <c r="L2862" s="17" t="str">
        <f t="shared" si="204"/>
        <v>24/09/2021 21:10</v>
      </c>
      <c r="M2862" s="4">
        <v>44463</v>
      </c>
      <c r="N2862" s="3" t="s">
        <v>467</v>
      </c>
      <c r="O2862" s="17" t="str">
        <f t="shared" si="205"/>
        <v>24/09/2021 21:45</v>
      </c>
      <c r="P2862" s="24">
        <f t="shared" si="206"/>
        <v>2.4305555554747116E-2</v>
      </c>
      <c r="Q2862" s="28">
        <v>0</v>
      </c>
      <c r="R2862" s="27">
        <f t="shared" si="207"/>
        <v>34.999999998835847</v>
      </c>
      <c r="S2862" s="3" t="s">
        <v>4</v>
      </c>
      <c r="T2862" s="3" t="s">
        <v>3439</v>
      </c>
      <c r="U2862" s="3" t="s">
        <v>3498</v>
      </c>
      <c r="V2862" s="3" t="s">
        <v>3504</v>
      </c>
      <c r="W2862" s="5">
        <v>0</v>
      </c>
      <c r="X2862" s="5">
        <v>0</v>
      </c>
      <c r="Y2862" s="5">
        <v>0</v>
      </c>
      <c r="Z2862" s="5">
        <v>30</v>
      </c>
      <c r="AA2862" s="5">
        <v>0</v>
      </c>
      <c r="AB2862" s="5">
        <v>0</v>
      </c>
      <c r="AC2862" s="5">
        <v>0</v>
      </c>
      <c r="AD2862" s="5">
        <v>0</v>
      </c>
      <c r="AE2862" s="2">
        <v>2</v>
      </c>
      <c r="AF2862" s="2">
        <v>0</v>
      </c>
      <c r="AG2862" s="2">
        <v>0</v>
      </c>
      <c r="AH2862" s="2">
        <v>0</v>
      </c>
      <c r="AI2862" s="2">
        <v>0</v>
      </c>
      <c r="AJ2862" s="2">
        <v>1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</row>
    <row r="2863" spans="1:46" x14ac:dyDescent="0.2">
      <c r="A2863" s="2">
        <v>1698691</v>
      </c>
      <c r="B2863" s="2">
        <v>894315</v>
      </c>
      <c r="C2863" s="7">
        <v>22.394150381207201</v>
      </c>
      <c r="D2863" s="7">
        <v>39.3699837940908</v>
      </c>
      <c r="E2863" s="19" t="s">
        <v>3438</v>
      </c>
      <c r="F2863" s="46">
        <f>INDEX(Δεδομένα!$P:$P,MATCH('2021'!E2863,Δεδομένα!$O:$O,0))</f>
        <v>100</v>
      </c>
      <c r="G2863" s="49" t="s">
        <v>3435</v>
      </c>
      <c r="H2863" s="51" t="str">
        <f>INDEX(Δεδομένα!B$1:B$51,MATCH('2021'!G2863,Δεδομένα!A$1:A$51,0))</f>
        <v>ΘΕΣΣΑΛΙΑΣ</v>
      </c>
      <c r="I2863" s="53">
        <f>INDEX(Δεδομένα!E$1:E$13,MATCH('2021'!H2863,Δεδομένα!D$1:D$13,0))</f>
        <v>6</v>
      </c>
      <c r="J2863" s="4">
        <v>44465</v>
      </c>
      <c r="K2863" s="3" t="s">
        <v>3505</v>
      </c>
      <c r="L2863" s="17" t="str">
        <f t="shared" si="204"/>
        <v>26/09/2021 05:10</v>
      </c>
      <c r="M2863" s="4">
        <v>44465</v>
      </c>
      <c r="N2863" s="3" t="s">
        <v>2075</v>
      </c>
      <c r="O2863" s="17" t="str">
        <f t="shared" si="205"/>
        <v>26/09/2021 06:30</v>
      </c>
      <c r="P2863" s="24">
        <f t="shared" si="206"/>
        <v>5.5555555554747116E-2</v>
      </c>
      <c r="Q2863" s="28">
        <v>0</v>
      </c>
      <c r="R2863" s="27">
        <f t="shared" si="207"/>
        <v>79.999999998835847</v>
      </c>
      <c r="S2863" s="3" t="s">
        <v>4</v>
      </c>
      <c r="T2863" s="3" t="s">
        <v>3439</v>
      </c>
      <c r="U2863" s="3" t="s">
        <v>3443</v>
      </c>
      <c r="V2863" s="3" t="s">
        <v>3500</v>
      </c>
      <c r="W2863" s="5">
        <v>0</v>
      </c>
      <c r="X2863" s="5">
        <v>0</v>
      </c>
      <c r="Y2863" s="5">
        <v>0</v>
      </c>
      <c r="Z2863" s="5">
        <v>1</v>
      </c>
      <c r="AA2863" s="5">
        <v>0</v>
      </c>
      <c r="AB2863" s="5">
        <v>0</v>
      </c>
      <c r="AC2863" s="5">
        <v>0</v>
      </c>
      <c r="AD2863" s="5">
        <v>0</v>
      </c>
      <c r="AE2863" s="2">
        <v>2</v>
      </c>
      <c r="AF2863" s="2">
        <v>0</v>
      </c>
      <c r="AG2863" s="2">
        <v>0</v>
      </c>
      <c r="AH2863" s="2">
        <v>0</v>
      </c>
      <c r="AI2863" s="2">
        <v>0</v>
      </c>
      <c r="AJ2863" s="2">
        <v>1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</row>
    <row r="2864" spans="1:46" x14ac:dyDescent="0.2">
      <c r="A2864" s="2">
        <v>1698693</v>
      </c>
      <c r="B2864" s="2">
        <v>894317</v>
      </c>
      <c r="C2864" s="7">
        <v>22.498818444389801</v>
      </c>
      <c r="D2864" s="7">
        <v>39.4044170945159</v>
      </c>
      <c r="E2864" s="19" t="s">
        <v>3438</v>
      </c>
      <c r="F2864" s="46">
        <f>INDEX(Δεδομένα!$P:$P,MATCH('2021'!E2864,Δεδομένα!$O:$O,0))</f>
        <v>100</v>
      </c>
      <c r="G2864" s="49" t="s">
        <v>3435</v>
      </c>
      <c r="H2864" s="51" t="str">
        <f>INDEX(Δεδομένα!B$1:B$51,MATCH('2021'!G2864,Δεδομένα!A$1:A$51,0))</f>
        <v>ΘΕΣΣΑΛΙΑΣ</v>
      </c>
      <c r="I2864" s="53">
        <f>INDEX(Δεδομένα!E$1:E$13,MATCH('2021'!H2864,Δεδομένα!D$1:D$13,0))</f>
        <v>6</v>
      </c>
      <c r="J2864" s="4">
        <v>44465</v>
      </c>
      <c r="K2864" s="3" t="s">
        <v>824</v>
      </c>
      <c r="L2864" s="17" t="str">
        <f t="shared" si="204"/>
        <v>26/09/2021 06:00</v>
      </c>
      <c r="M2864" s="4">
        <v>44465</v>
      </c>
      <c r="N2864" s="3" t="s">
        <v>793</v>
      </c>
      <c r="O2864" s="17" t="str">
        <f t="shared" si="205"/>
        <v>26/09/2021 07:30</v>
      </c>
      <c r="P2864" s="24">
        <f t="shared" si="206"/>
        <v>6.25E-2</v>
      </c>
      <c r="Q2864" s="28">
        <v>0</v>
      </c>
      <c r="R2864" s="27">
        <f t="shared" si="207"/>
        <v>90</v>
      </c>
      <c r="S2864" s="3" t="s">
        <v>4</v>
      </c>
      <c r="T2864" s="3" t="s">
        <v>3439</v>
      </c>
      <c r="U2864" s="3" t="s">
        <v>3506</v>
      </c>
      <c r="V2864" s="3" t="s">
        <v>3507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200</v>
      </c>
      <c r="AD2864" s="5">
        <v>0</v>
      </c>
      <c r="AE2864" s="2">
        <v>4</v>
      </c>
      <c r="AF2864" s="2">
        <v>0</v>
      </c>
      <c r="AG2864" s="2">
        <v>0</v>
      </c>
      <c r="AH2864" s="2">
        <v>0</v>
      </c>
      <c r="AI2864" s="2">
        <v>0</v>
      </c>
      <c r="AJ2864" s="2">
        <v>2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</row>
    <row r="2865" spans="1:46" x14ac:dyDescent="0.2">
      <c r="A2865" s="2">
        <v>1698694</v>
      </c>
      <c r="B2865" s="2">
        <v>894464</v>
      </c>
      <c r="C2865" s="7">
        <v>22.418279647827099</v>
      </c>
      <c r="D2865" s="7">
        <v>39.387054443359403</v>
      </c>
      <c r="E2865" s="19" t="s">
        <v>3438</v>
      </c>
      <c r="F2865" s="46">
        <f>INDEX(Δεδομένα!$P:$P,MATCH('2021'!E2865,Δεδομένα!$O:$O,0))</f>
        <v>100</v>
      </c>
      <c r="G2865" s="49" t="s">
        <v>3435</v>
      </c>
      <c r="H2865" s="51" t="str">
        <f>INDEX(Δεδομένα!B$1:B$51,MATCH('2021'!G2865,Δεδομένα!A$1:A$51,0))</f>
        <v>ΘΕΣΣΑΛΙΑΣ</v>
      </c>
      <c r="I2865" s="53">
        <f>INDEX(Δεδομένα!E$1:E$13,MATCH('2021'!H2865,Δεδομένα!D$1:D$13,0))</f>
        <v>6</v>
      </c>
      <c r="J2865" s="4">
        <v>44465</v>
      </c>
      <c r="K2865" s="3" t="s">
        <v>267</v>
      </c>
      <c r="L2865" s="17" t="str">
        <f t="shared" si="204"/>
        <v>26/09/2021 17:30</v>
      </c>
      <c r="M2865" s="4">
        <v>44465</v>
      </c>
      <c r="N2865" s="3" t="s">
        <v>397</v>
      </c>
      <c r="O2865" s="17" t="str">
        <f t="shared" si="205"/>
        <v>26/09/2021 17:47</v>
      </c>
      <c r="P2865" s="24">
        <f t="shared" si="206"/>
        <v>1.1805555557657499E-2</v>
      </c>
      <c r="Q2865" s="28">
        <v>0</v>
      </c>
      <c r="R2865" s="27">
        <f t="shared" si="207"/>
        <v>17.000000003026798</v>
      </c>
      <c r="S2865" s="3" t="s">
        <v>4</v>
      </c>
      <c r="T2865" s="3" t="s">
        <v>3439</v>
      </c>
      <c r="U2865" s="3" t="s">
        <v>3498</v>
      </c>
      <c r="V2865" s="3" t="s">
        <v>3508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2</v>
      </c>
      <c r="AD2865" s="5">
        <v>0</v>
      </c>
      <c r="AE2865" s="2">
        <v>2</v>
      </c>
      <c r="AF2865" s="2">
        <v>0</v>
      </c>
      <c r="AG2865" s="2">
        <v>0</v>
      </c>
      <c r="AH2865" s="2">
        <v>0</v>
      </c>
      <c r="AI2865" s="2">
        <v>0</v>
      </c>
      <c r="AJ2865" s="2">
        <v>1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</row>
    <row r="2866" spans="1:46" x14ac:dyDescent="0.2">
      <c r="A2866" s="2">
        <v>1698772</v>
      </c>
      <c r="B2866" s="2">
        <v>894702</v>
      </c>
      <c r="C2866" s="7">
        <v>22.396406863520198</v>
      </c>
      <c r="D2866" s="7">
        <v>39.341373779510803</v>
      </c>
      <c r="E2866" s="19" t="s">
        <v>3438</v>
      </c>
      <c r="F2866" s="46">
        <f>INDEX(Δεδομένα!$P:$P,MATCH('2021'!E2866,Δεδομένα!$O:$O,0))</f>
        <v>100</v>
      </c>
      <c r="G2866" s="49" t="s">
        <v>3435</v>
      </c>
      <c r="H2866" s="51" t="str">
        <f>INDEX(Δεδομένα!B$1:B$51,MATCH('2021'!G2866,Δεδομένα!A$1:A$51,0))</f>
        <v>ΘΕΣΣΑΛΙΑΣ</v>
      </c>
      <c r="I2866" s="53">
        <f>INDEX(Δεδομένα!E$1:E$13,MATCH('2021'!H2866,Δεδομένα!D$1:D$13,0))</f>
        <v>6</v>
      </c>
      <c r="J2866" s="4">
        <v>44466</v>
      </c>
      <c r="K2866" s="3" t="s">
        <v>656</v>
      </c>
      <c r="L2866" s="17" t="str">
        <f t="shared" si="204"/>
        <v>27/09/2021 14:55</v>
      </c>
      <c r="M2866" s="4">
        <v>44466</v>
      </c>
      <c r="N2866" s="3" t="s">
        <v>545</v>
      </c>
      <c r="O2866" s="17" t="str">
        <f t="shared" si="205"/>
        <v>27/09/2021 16:10</v>
      </c>
      <c r="P2866" s="24">
        <f t="shared" si="206"/>
        <v>5.2083333328482695E-2</v>
      </c>
      <c r="Q2866" s="28">
        <v>0</v>
      </c>
      <c r="R2866" s="27">
        <f t="shared" si="207"/>
        <v>74.999999993015081</v>
      </c>
      <c r="S2866" s="3" t="s">
        <v>4</v>
      </c>
      <c r="T2866" s="3" t="s">
        <v>3439</v>
      </c>
      <c r="U2866" s="3" t="s">
        <v>3455</v>
      </c>
      <c r="V2866" s="3" t="s">
        <v>3509</v>
      </c>
      <c r="W2866" s="5">
        <v>0</v>
      </c>
      <c r="X2866" s="5">
        <v>0</v>
      </c>
      <c r="Y2866" s="5">
        <v>0</v>
      </c>
      <c r="Z2866" s="5">
        <v>1</v>
      </c>
      <c r="AA2866" s="5">
        <v>0</v>
      </c>
      <c r="AB2866" s="5">
        <v>0</v>
      </c>
      <c r="AC2866" s="5">
        <v>0</v>
      </c>
      <c r="AD2866" s="5">
        <v>0</v>
      </c>
      <c r="AE2866" s="2">
        <v>4</v>
      </c>
      <c r="AF2866" s="2">
        <v>0</v>
      </c>
      <c r="AG2866" s="2">
        <v>0</v>
      </c>
      <c r="AH2866" s="2">
        <v>0</v>
      </c>
      <c r="AI2866" s="2">
        <v>0</v>
      </c>
      <c r="AJ2866" s="2">
        <v>2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</row>
    <row r="2867" spans="1:46" x14ac:dyDescent="0.2">
      <c r="A2867" s="2">
        <v>1698787</v>
      </c>
      <c r="B2867" s="2">
        <v>894818</v>
      </c>
      <c r="D2867" s="2"/>
      <c r="E2867" s="19" t="s">
        <v>3438</v>
      </c>
      <c r="F2867" s="46">
        <f>INDEX(Δεδομένα!$P:$P,MATCH('2021'!E2867,Δεδομένα!$O:$O,0))</f>
        <v>100</v>
      </c>
      <c r="G2867" s="49" t="s">
        <v>3435</v>
      </c>
      <c r="H2867" s="51" t="str">
        <f>INDEX(Δεδομένα!B$1:B$51,MATCH('2021'!G2867,Δεδομένα!A$1:A$51,0))</f>
        <v>ΘΕΣΣΑΛΙΑΣ</v>
      </c>
      <c r="I2867" s="53">
        <f>INDEX(Δεδομένα!E$1:E$13,MATCH('2021'!H2867,Δεδομένα!D$1:D$13,0))</f>
        <v>6</v>
      </c>
      <c r="J2867" s="4">
        <v>44466</v>
      </c>
      <c r="K2867" s="3" t="s">
        <v>424</v>
      </c>
      <c r="L2867" s="17" t="str">
        <f t="shared" si="204"/>
        <v>27/09/2021 20:10</v>
      </c>
      <c r="M2867" s="4">
        <v>44466</v>
      </c>
      <c r="N2867" s="3" t="s">
        <v>493</v>
      </c>
      <c r="O2867" s="17" t="str">
        <f t="shared" si="205"/>
        <v>27/09/2021 21:10</v>
      </c>
      <c r="P2867" s="24">
        <f t="shared" si="206"/>
        <v>4.1666666664241347E-2</v>
      </c>
      <c r="Q2867" s="28">
        <v>0</v>
      </c>
      <c r="R2867" s="27">
        <f t="shared" si="207"/>
        <v>59.99999999650754</v>
      </c>
      <c r="S2867" s="3" t="s">
        <v>4</v>
      </c>
      <c r="T2867" s="3" t="s">
        <v>3439</v>
      </c>
      <c r="U2867" s="3" t="s">
        <v>3443</v>
      </c>
      <c r="V2867" s="3" t="s">
        <v>3510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20</v>
      </c>
      <c r="AD2867" s="5">
        <v>0</v>
      </c>
      <c r="AE2867" s="2">
        <v>2</v>
      </c>
      <c r="AF2867" s="2">
        <v>0</v>
      </c>
      <c r="AG2867" s="2">
        <v>0</v>
      </c>
      <c r="AH2867" s="2">
        <v>0</v>
      </c>
      <c r="AI2867" s="2">
        <v>0</v>
      </c>
      <c r="AJ2867" s="2">
        <v>1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</row>
    <row r="2868" spans="1:46" x14ac:dyDescent="0.2">
      <c r="A2868" s="2">
        <v>1701189</v>
      </c>
      <c r="B2868" s="2">
        <v>896248</v>
      </c>
      <c r="C2868" s="7">
        <v>22.496846303062402</v>
      </c>
      <c r="D2868" s="7">
        <v>39.365389630967996</v>
      </c>
      <c r="E2868" s="19" t="s">
        <v>3438</v>
      </c>
      <c r="F2868" s="46">
        <f>INDEX(Δεδομένα!$P:$P,MATCH('2021'!E2868,Δεδομένα!$O:$O,0))</f>
        <v>100</v>
      </c>
      <c r="G2868" s="49" t="s">
        <v>3435</v>
      </c>
      <c r="H2868" s="51" t="str">
        <f>INDEX(Δεδομένα!B$1:B$51,MATCH('2021'!G2868,Δεδομένα!A$1:A$51,0))</f>
        <v>ΘΕΣΣΑΛΙΑΣ</v>
      </c>
      <c r="I2868" s="53">
        <f>INDEX(Δεδομένα!E$1:E$13,MATCH('2021'!H2868,Δεδομένα!D$1:D$13,0))</f>
        <v>6</v>
      </c>
      <c r="J2868" s="4">
        <v>44472</v>
      </c>
      <c r="K2868" s="3" t="s">
        <v>870</v>
      </c>
      <c r="L2868" s="17" t="str">
        <f t="shared" si="204"/>
        <v>03/10/2021 15:48</v>
      </c>
      <c r="M2868" s="4">
        <v>44472</v>
      </c>
      <c r="N2868" s="3" t="s">
        <v>415</v>
      </c>
      <c r="O2868" s="17" t="str">
        <f t="shared" si="205"/>
        <v>03/10/2021 16:40</v>
      </c>
      <c r="P2868" s="24">
        <f t="shared" si="206"/>
        <v>3.6111111112404615E-2</v>
      </c>
      <c r="Q2868" s="28">
        <v>0</v>
      </c>
      <c r="R2868" s="27">
        <f t="shared" si="207"/>
        <v>52.000000001862645</v>
      </c>
      <c r="S2868" s="3" t="s">
        <v>4</v>
      </c>
      <c r="T2868" s="3" t="s">
        <v>3439</v>
      </c>
      <c r="U2868" s="3" t="s">
        <v>4</v>
      </c>
      <c r="V2868" s="3" t="s">
        <v>3511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1</v>
      </c>
      <c r="AD2868" s="5">
        <v>0</v>
      </c>
      <c r="AE2868" s="2">
        <v>2</v>
      </c>
      <c r="AF2868" s="2">
        <v>0</v>
      </c>
      <c r="AG2868" s="2">
        <v>0</v>
      </c>
      <c r="AH2868" s="2">
        <v>0</v>
      </c>
      <c r="AI2868" s="2">
        <v>0</v>
      </c>
      <c r="AJ2868" s="2">
        <v>1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</row>
    <row r="2869" spans="1:46" x14ac:dyDescent="0.2">
      <c r="A2869" s="2">
        <v>1701206</v>
      </c>
      <c r="B2869" s="2">
        <v>896308</v>
      </c>
      <c r="C2869" s="7">
        <v>22.3531697852892</v>
      </c>
      <c r="D2869" s="7">
        <v>39.408550045235202</v>
      </c>
      <c r="E2869" s="19" t="s">
        <v>3438</v>
      </c>
      <c r="F2869" s="46">
        <f>INDEX(Δεδομένα!$P:$P,MATCH('2021'!E2869,Δεδομένα!$O:$O,0))</f>
        <v>100</v>
      </c>
      <c r="G2869" s="49" t="s">
        <v>3435</v>
      </c>
      <c r="H2869" s="51" t="str">
        <f>INDEX(Δεδομένα!B$1:B$51,MATCH('2021'!G2869,Δεδομένα!A$1:A$51,0))</f>
        <v>ΘΕΣΣΑΛΙΑΣ</v>
      </c>
      <c r="I2869" s="53">
        <f>INDEX(Δεδομένα!E$1:E$13,MATCH('2021'!H2869,Δεδομένα!D$1:D$13,0))</f>
        <v>6</v>
      </c>
      <c r="J2869" s="4">
        <v>44472</v>
      </c>
      <c r="K2869" s="3" t="s">
        <v>234</v>
      </c>
      <c r="L2869" s="17" t="str">
        <f t="shared" si="204"/>
        <v>03/10/2021 18:39</v>
      </c>
      <c r="M2869" s="4">
        <v>44472</v>
      </c>
      <c r="N2869" s="3" t="s">
        <v>424</v>
      </c>
      <c r="O2869" s="17" t="str">
        <f t="shared" si="205"/>
        <v>03/10/2021 20:10</v>
      </c>
      <c r="P2869" s="24">
        <f t="shared" si="206"/>
        <v>6.3194444446708076E-2</v>
      </c>
      <c r="Q2869" s="28">
        <v>0</v>
      </c>
      <c r="R2869" s="27">
        <f t="shared" si="207"/>
        <v>91.000000003259629</v>
      </c>
      <c r="S2869" s="3" t="s">
        <v>4</v>
      </c>
      <c r="T2869" s="3" t="s">
        <v>3439</v>
      </c>
      <c r="U2869" s="3" t="s">
        <v>3443</v>
      </c>
      <c r="V2869" s="3" t="s">
        <v>3512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10</v>
      </c>
      <c r="AC2869" s="5">
        <v>250</v>
      </c>
      <c r="AD2869" s="5">
        <v>0</v>
      </c>
      <c r="AE2869" s="2">
        <v>4</v>
      </c>
      <c r="AF2869" s="2">
        <v>0</v>
      </c>
      <c r="AG2869" s="2">
        <v>0</v>
      </c>
      <c r="AH2869" s="2">
        <v>0</v>
      </c>
      <c r="AI2869" s="2">
        <v>0</v>
      </c>
      <c r="AJ2869" s="2">
        <v>2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</row>
    <row r="2870" spans="1:46" x14ac:dyDescent="0.2">
      <c r="A2870" s="2">
        <v>1701336</v>
      </c>
      <c r="B2870" s="2">
        <v>896546</v>
      </c>
      <c r="C2870" s="7">
        <v>22.393244372565398</v>
      </c>
      <c r="D2870" s="7">
        <v>39.318212106981903</v>
      </c>
      <c r="E2870" s="19" t="s">
        <v>3438</v>
      </c>
      <c r="F2870" s="46">
        <f>INDEX(Δεδομένα!$P:$P,MATCH('2021'!E2870,Δεδομένα!$O:$O,0))</f>
        <v>100</v>
      </c>
      <c r="G2870" s="49" t="s">
        <v>3435</v>
      </c>
      <c r="H2870" s="51" t="str">
        <f>INDEX(Δεδομένα!B$1:B$51,MATCH('2021'!G2870,Δεδομένα!A$1:A$51,0))</f>
        <v>ΘΕΣΣΑΛΙΑΣ</v>
      </c>
      <c r="I2870" s="53">
        <f>INDEX(Δεδομένα!E$1:E$13,MATCH('2021'!H2870,Δεδομένα!D$1:D$13,0))</f>
        <v>6</v>
      </c>
      <c r="J2870" s="4">
        <v>44473</v>
      </c>
      <c r="K2870" s="3" t="s">
        <v>904</v>
      </c>
      <c r="L2870" s="17" t="str">
        <f t="shared" si="204"/>
        <v>04/10/2021 15:39</v>
      </c>
      <c r="M2870" s="4">
        <v>44473</v>
      </c>
      <c r="N2870" s="3" t="s">
        <v>530</v>
      </c>
      <c r="O2870" s="17" t="str">
        <f t="shared" si="205"/>
        <v>04/10/2021 16:05</v>
      </c>
      <c r="P2870" s="24">
        <f t="shared" si="206"/>
        <v>1.8055555556202307E-2</v>
      </c>
      <c r="Q2870" s="28">
        <v>0</v>
      </c>
      <c r="R2870" s="27">
        <f t="shared" si="207"/>
        <v>26.000000000931323</v>
      </c>
      <c r="S2870" s="3" t="s">
        <v>4</v>
      </c>
      <c r="T2870" s="3" t="s">
        <v>3439</v>
      </c>
      <c r="U2870" s="3" t="s">
        <v>2580</v>
      </c>
      <c r="V2870" s="3" t="s">
        <v>3513</v>
      </c>
      <c r="W2870" s="5">
        <v>0</v>
      </c>
      <c r="X2870" s="5">
        <v>0</v>
      </c>
      <c r="Y2870" s="5">
        <v>0</v>
      </c>
      <c r="Z2870" s="5">
        <v>0</v>
      </c>
      <c r="AA2870" s="5">
        <v>1</v>
      </c>
      <c r="AB2870" s="5">
        <v>0</v>
      </c>
      <c r="AC2870" s="5">
        <v>0</v>
      </c>
      <c r="AD2870" s="5">
        <v>0</v>
      </c>
      <c r="AE2870" s="2">
        <v>2</v>
      </c>
      <c r="AF2870" s="2">
        <v>0</v>
      </c>
      <c r="AG2870" s="2">
        <v>0</v>
      </c>
      <c r="AH2870" s="2">
        <v>0</v>
      </c>
      <c r="AI2870" s="2">
        <v>0</v>
      </c>
      <c r="AJ2870" s="2">
        <v>1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</row>
    <row r="2871" spans="1:46" x14ac:dyDescent="0.2">
      <c r="A2871" s="2">
        <v>1701337</v>
      </c>
      <c r="B2871" s="2">
        <v>896773</v>
      </c>
      <c r="C2871" s="7">
        <v>22.591568982774</v>
      </c>
      <c r="D2871" s="7">
        <v>39.332759382108698</v>
      </c>
      <c r="E2871" s="19" t="s">
        <v>3438</v>
      </c>
      <c r="F2871" s="46">
        <f>INDEX(Δεδομένα!$P:$P,MATCH('2021'!E2871,Δεδομένα!$O:$O,0))</f>
        <v>100</v>
      </c>
      <c r="G2871" s="49" t="s">
        <v>3435</v>
      </c>
      <c r="H2871" s="51" t="str">
        <f>INDEX(Δεδομένα!B$1:B$51,MATCH('2021'!G2871,Δεδομένα!A$1:A$51,0))</f>
        <v>ΘΕΣΣΑΛΙΑΣ</v>
      </c>
      <c r="I2871" s="53">
        <f>INDEX(Δεδομένα!E$1:E$13,MATCH('2021'!H2871,Δεδομένα!D$1:D$13,0))</f>
        <v>6</v>
      </c>
      <c r="J2871" s="4">
        <v>44474</v>
      </c>
      <c r="K2871" s="3" t="s">
        <v>154</v>
      </c>
      <c r="L2871" s="17" t="str">
        <f t="shared" si="204"/>
        <v>05/10/2021 13:20</v>
      </c>
      <c r="M2871" s="4">
        <v>44474</v>
      </c>
      <c r="N2871" s="3" t="s">
        <v>275</v>
      </c>
      <c r="O2871" s="17" t="str">
        <f t="shared" si="205"/>
        <v>05/10/2021 15:18</v>
      </c>
      <c r="P2871" s="24">
        <f t="shared" si="206"/>
        <v>8.1944444442342501E-2</v>
      </c>
      <c r="Q2871" s="28">
        <v>0</v>
      </c>
      <c r="R2871" s="27">
        <f t="shared" si="207"/>
        <v>117.9999999969732</v>
      </c>
      <c r="S2871" s="3" t="s">
        <v>4</v>
      </c>
      <c r="T2871" s="3" t="s">
        <v>3439</v>
      </c>
      <c r="U2871" s="3" t="s">
        <v>3464</v>
      </c>
      <c r="V2871" s="3" t="s">
        <v>3499</v>
      </c>
      <c r="W2871" s="5">
        <v>0</v>
      </c>
      <c r="X2871" s="5">
        <v>0</v>
      </c>
      <c r="Y2871" s="5">
        <v>0</v>
      </c>
      <c r="Z2871" s="5">
        <v>0</v>
      </c>
      <c r="AA2871" s="5">
        <v>1</v>
      </c>
      <c r="AB2871" s="5">
        <v>0</v>
      </c>
      <c r="AC2871" s="5">
        <v>0</v>
      </c>
      <c r="AD2871" s="5">
        <v>0</v>
      </c>
      <c r="AE2871" s="2">
        <v>2</v>
      </c>
      <c r="AF2871" s="2">
        <v>0</v>
      </c>
      <c r="AG2871" s="2">
        <v>0</v>
      </c>
      <c r="AH2871" s="2">
        <v>0</v>
      </c>
      <c r="AI2871" s="2">
        <v>0</v>
      </c>
      <c r="AJ2871" s="2">
        <v>1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</row>
    <row r="2872" spans="1:46" x14ac:dyDescent="0.2">
      <c r="A2872" s="2">
        <v>1701890</v>
      </c>
      <c r="B2872" s="2">
        <v>896822</v>
      </c>
      <c r="C2872" s="7">
        <v>22.51737650938</v>
      </c>
      <c r="D2872" s="7">
        <v>39.201985626087897</v>
      </c>
      <c r="E2872" s="19" t="s">
        <v>3438</v>
      </c>
      <c r="F2872" s="46">
        <f>INDEX(Δεδομένα!$P:$P,MATCH('2021'!E2872,Δεδομένα!$O:$O,0))</f>
        <v>100</v>
      </c>
      <c r="G2872" s="49" t="s">
        <v>3435</v>
      </c>
      <c r="H2872" s="51" t="str">
        <f>INDEX(Δεδομένα!B$1:B$51,MATCH('2021'!G2872,Δεδομένα!A$1:A$51,0))</f>
        <v>ΘΕΣΣΑΛΙΑΣ</v>
      </c>
      <c r="I2872" s="53">
        <f>INDEX(Δεδομένα!E$1:E$13,MATCH('2021'!H2872,Δεδομένα!D$1:D$13,0))</f>
        <v>6</v>
      </c>
      <c r="J2872" s="4">
        <v>44474</v>
      </c>
      <c r="K2872" s="3" t="s">
        <v>1731</v>
      </c>
      <c r="L2872" s="17" t="str">
        <f t="shared" si="204"/>
        <v>05/10/2021 15:53</v>
      </c>
      <c r="M2872" s="4">
        <v>44476</v>
      </c>
      <c r="N2872" s="3" t="s">
        <v>13</v>
      </c>
      <c r="O2872" s="17" t="str">
        <f t="shared" si="205"/>
        <v>07/10/2021 18:50</v>
      </c>
      <c r="P2872" s="29">
        <f t="shared" si="206"/>
        <v>2.1229166666598758</v>
      </c>
      <c r="Q2872" s="30">
        <f>2*24</f>
        <v>48</v>
      </c>
      <c r="R2872" s="27">
        <f t="shared" si="207"/>
        <v>3056.9999999902211</v>
      </c>
      <c r="S2872" s="3" t="s">
        <v>4</v>
      </c>
      <c r="T2872" s="3" t="s">
        <v>3439</v>
      </c>
      <c r="U2872" s="3" t="s">
        <v>754</v>
      </c>
      <c r="V2872" s="3" t="s">
        <v>754</v>
      </c>
      <c r="W2872" s="5">
        <v>0</v>
      </c>
      <c r="X2872" s="5">
        <v>1</v>
      </c>
      <c r="Y2872" s="5">
        <v>0</v>
      </c>
      <c r="Z2872" s="5">
        <v>5</v>
      </c>
      <c r="AA2872" s="5">
        <v>5</v>
      </c>
      <c r="AB2872" s="5">
        <v>0</v>
      </c>
      <c r="AC2872" s="5">
        <v>10</v>
      </c>
      <c r="AD2872" s="5">
        <v>0</v>
      </c>
      <c r="AE2872" s="2">
        <v>4</v>
      </c>
      <c r="AF2872" s="2">
        <v>0</v>
      </c>
      <c r="AG2872" s="2">
        <v>0</v>
      </c>
      <c r="AH2872" s="2">
        <v>0</v>
      </c>
      <c r="AI2872" s="2">
        <v>0</v>
      </c>
      <c r="AJ2872" s="2">
        <v>2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</row>
    <row r="2873" spans="1:46" x14ac:dyDescent="0.2">
      <c r="A2873" s="2">
        <v>1701893</v>
      </c>
      <c r="B2873" s="2">
        <v>896917</v>
      </c>
      <c r="C2873" s="7">
        <v>22.3637154985081</v>
      </c>
      <c r="D2873" s="7">
        <v>39.394351796909298</v>
      </c>
      <c r="E2873" s="19" t="s">
        <v>3438</v>
      </c>
      <c r="F2873" s="46">
        <f>INDEX(Δεδομένα!$P:$P,MATCH('2021'!E2873,Δεδομένα!$O:$O,0))</f>
        <v>100</v>
      </c>
      <c r="G2873" s="49" t="s">
        <v>3435</v>
      </c>
      <c r="H2873" s="51" t="str">
        <f>INDEX(Δεδομένα!B$1:B$51,MATCH('2021'!G2873,Δεδομένα!A$1:A$51,0))</f>
        <v>ΘΕΣΣΑΛΙΑΣ</v>
      </c>
      <c r="I2873" s="53">
        <f>INDEX(Δεδομένα!E$1:E$13,MATCH('2021'!H2873,Δεδομένα!D$1:D$13,0))</f>
        <v>6</v>
      </c>
      <c r="J2873" s="4">
        <v>44474</v>
      </c>
      <c r="K2873" s="3" t="s">
        <v>256</v>
      </c>
      <c r="L2873" s="17" t="str">
        <f t="shared" si="204"/>
        <v>05/10/2021 20:15</v>
      </c>
      <c r="M2873" s="4">
        <v>44474</v>
      </c>
      <c r="N2873" s="3" t="s">
        <v>425</v>
      </c>
      <c r="O2873" s="17" t="str">
        <f t="shared" si="205"/>
        <v>05/10/2021 20:58</v>
      </c>
      <c r="P2873" s="24">
        <f t="shared" si="206"/>
        <v>2.9861111113859806E-2</v>
      </c>
      <c r="Q2873" s="28">
        <v>0</v>
      </c>
      <c r="R2873" s="27">
        <f t="shared" si="207"/>
        <v>43.000000003958121</v>
      </c>
      <c r="S2873" s="3" t="s">
        <v>4</v>
      </c>
      <c r="T2873" s="3" t="s">
        <v>3439</v>
      </c>
      <c r="U2873" s="3" t="s">
        <v>3443</v>
      </c>
      <c r="V2873" s="3" t="s">
        <v>3443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50</v>
      </c>
      <c r="AD2873" s="5">
        <v>0</v>
      </c>
      <c r="AE2873" s="2">
        <v>2</v>
      </c>
      <c r="AF2873" s="2">
        <v>0</v>
      </c>
      <c r="AG2873" s="2">
        <v>0</v>
      </c>
      <c r="AH2873" s="2">
        <v>0</v>
      </c>
      <c r="AI2873" s="2">
        <v>0</v>
      </c>
      <c r="AJ2873" s="2">
        <v>1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</row>
    <row r="2874" spans="1:46" x14ac:dyDescent="0.2">
      <c r="A2874" s="2">
        <v>1701922</v>
      </c>
      <c r="B2874" s="2">
        <v>897161</v>
      </c>
      <c r="C2874" s="7">
        <v>22.357551709454</v>
      </c>
      <c r="D2874" s="7">
        <v>39.258641194496903</v>
      </c>
      <c r="E2874" s="19" t="s">
        <v>3438</v>
      </c>
      <c r="F2874" s="46">
        <f>INDEX(Δεδομένα!$P:$P,MATCH('2021'!E2874,Δεδομένα!$O:$O,0))</f>
        <v>100</v>
      </c>
      <c r="G2874" s="49" t="s">
        <v>3435</v>
      </c>
      <c r="H2874" s="51" t="str">
        <f>INDEX(Δεδομένα!B$1:B$51,MATCH('2021'!G2874,Δεδομένα!A$1:A$51,0))</f>
        <v>ΘΕΣΣΑΛΙΑΣ</v>
      </c>
      <c r="I2874" s="53">
        <f>INDEX(Δεδομένα!E$1:E$13,MATCH('2021'!H2874,Δεδομένα!D$1:D$13,0))</f>
        <v>6</v>
      </c>
      <c r="J2874" s="4">
        <v>44475</v>
      </c>
      <c r="K2874" s="3" t="s">
        <v>397</v>
      </c>
      <c r="L2874" s="17" t="str">
        <f t="shared" si="204"/>
        <v>06/10/2021 17:47</v>
      </c>
      <c r="M2874" s="4">
        <v>44475</v>
      </c>
      <c r="N2874" s="3" t="s">
        <v>125</v>
      </c>
      <c r="O2874" s="17" t="str">
        <f t="shared" si="205"/>
        <v>06/10/2021 20:30</v>
      </c>
      <c r="P2874" s="24">
        <f t="shared" si="206"/>
        <v>0.1131944444423425</v>
      </c>
      <c r="Q2874" s="28">
        <v>0</v>
      </c>
      <c r="R2874" s="27">
        <f t="shared" si="207"/>
        <v>162.9999999969732</v>
      </c>
      <c r="S2874" s="3" t="s">
        <v>4</v>
      </c>
      <c r="T2874" s="3" t="s">
        <v>3439</v>
      </c>
      <c r="U2874" s="3" t="s">
        <v>4</v>
      </c>
      <c r="V2874" s="3" t="s">
        <v>3514</v>
      </c>
      <c r="W2874" s="5">
        <v>0</v>
      </c>
      <c r="X2874" s="5">
        <v>5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2">
        <v>6</v>
      </c>
      <c r="AF2874" s="2">
        <v>12</v>
      </c>
      <c r="AG2874" s="2">
        <v>0</v>
      </c>
      <c r="AH2874" s="2">
        <v>0</v>
      </c>
      <c r="AI2874" s="2">
        <v>0</v>
      </c>
      <c r="AJ2874" s="2">
        <v>5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</row>
    <row r="2875" spans="1:46" x14ac:dyDescent="0.2">
      <c r="A2875" s="2">
        <v>1701927</v>
      </c>
      <c r="B2875" s="2">
        <v>897176</v>
      </c>
      <c r="D2875" s="2"/>
      <c r="E2875" s="19" t="s">
        <v>3438</v>
      </c>
      <c r="F2875" s="46">
        <f>INDEX(Δεδομένα!$P:$P,MATCH('2021'!E2875,Δεδομένα!$O:$O,0))</f>
        <v>100</v>
      </c>
      <c r="G2875" s="49" t="s">
        <v>3435</v>
      </c>
      <c r="H2875" s="51" t="str">
        <f>INDEX(Δεδομένα!B$1:B$51,MATCH('2021'!G2875,Δεδομένα!A$1:A$51,0))</f>
        <v>ΘΕΣΣΑΛΙΑΣ</v>
      </c>
      <c r="I2875" s="53">
        <f>INDEX(Δεδομένα!E$1:E$13,MATCH('2021'!H2875,Δεδομένα!D$1:D$13,0))</f>
        <v>6</v>
      </c>
      <c r="J2875" s="4">
        <v>44475</v>
      </c>
      <c r="K2875" s="3" t="s">
        <v>261</v>
      </c>
      <c r="L2875" s="17" t="str">
        <f t="shared" si="204"/>
        <v>06/10/2021 18:25</v>
      </c>
      <c r="M2875" s="4">
        <v>44475</v>
      </c>
      <c r="N2875" s="3" t="s">
        <v>502</v>
      </c>
      <c r="O2875" s="17" t="str">
        <f t="shared" si="205"/>
        <v>06/10/2021 19:30</v>
      </c>
      <c r="P2875" s="24">
        <f t="shared" si="206"/>
        <v>4.5138888890505768E-2</v>
      </c>
      <c r="Q2875" s="28">
        <v>0</v>
      </c>
      <c r="R2875" s="27">
        <f t="shared" si="207"/>
        <v>65.000000002328306</v>
      </c>
      <c r="S2875" s="3" t="s">
        <v>4</v>
      </c>
      <c r="T2875" s="3" t="s">
        <v>3439</v>
      </c>
      <c r="U2875" s="3" t="s">
        <v>3464</v>
      </c>
      <c r="V2875" s="3" t="s">
        <v>3515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10</v>
      </c>
      <c r="AD2875" s="5">
        <v>0</v>
      </c>
      <c r="AE2875" s="2">
        <v>2</v>
      </c>
      <c r="AF2875" s="2">
        <v>0</v>
      </c>
      <c r="AG2875" s="2">
        <v>0</v>
      </c>
      <c r="AH2875" s="2">
        <v>0</v>
      </c>
      <c r="AI2875" s="2">
        <v>0</v>
      </c>
      <c r="AJ2875" s="2">
        <v>2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</row>
    <row r="2876" spans="1:46" x14ac:dyDescent="0.2">
      <c r="A2876" s="2">
        <v>1701930</v>
      </c>
      <c r="B2876" s="2">
        <v>897212</v>
      </c>
      <c r="C2876" s="7">
        <v>22.6051230535004</v>
      </c>
      <c r="D2876" s="7">
        <v>39.346113227954298</v>
      </c>
      <c r="E2876" s="19" t="s">
        <v>3438</v>
      </c>
      <c r="F2876" s="46">
        <f>INDEX(Δεδομένα!$P:$P,MATCH('2021'!E2876,Δεδομένα!$O:$O,0))</f>
        <v>100</v>
      </c>
      <c r="G2876" s="49" t="s">
        <v>3435</v>
      </c>
      <c r="H2876" s="51" t="str">
        <f>INDEX(Δεδομένα!B$1:B$51,MATCH('2021'!G2876,Δεδομένα!A$1:A$51,0))</f>
        <v>ΘΕΣΣΑΛΙΑΣ</v>
      </c>
      <c r="I2876" s="53">
        <f>INDEX(Δεδομένα!E$1:E$13,MATCH('2021'!H2876,Δεδομένα!D$1:D$13,0))</f>
        <v>6</v>
      </c>
      <c r="J2876" s="4">
        <v>44475</v>
      </c>
      <c r="K2876" s="3" t="s">
        <v>23</v>
      </c>
      <c r="L2876" s="17" t="str">
        <f t="shared" si="204"/>
        <v>06/10/2021 19:35</v>
      </c>
      <c r="M2876" s="4">
        <v>44475</v>
      </c>
      <c r="N2876" s="3" t="s">
        <v>166</v>
      </c>
      <c r="O2876" s="17" t="str">
        <f t="shared" si="205"/>
        <v>06/10/2021 20:25</v>
      </c>
      <c r="P2876" s="24">
        <f t="shared" si="206"/>
        <v>3.4722222226264421E-2</v>
      </c>
      <c r="Q2876" s="28">
        <v>0</v>
      </c>
      <c r="R2876" s="27">
        <f t="shared" si="207"/>
        <v>50.000000005820766</v>
      </c>
      <c r="S2876" s="3" t="s">
        <v>4</v>
      </c>
      <c r="T2876" s="3" t="s">
        <v>3439</v>
      </c>
      <c r="U2876" s="3" t="s">
        <v>3464</v>
      </c>
      <c r="V2876" s="3" t="s">
        <v>3515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12</v>
      </c>
      <c r="AD2876" s="5">
        <v>0</v>
      </c>
      <c r="AE2876" s="2">
        <v>2</v>
      </c>
      <c r="AF2876" s="2">
        <v>0</v>
      </c>
      <c r="AG2876" s="2">
        <v>0</v>
      </c>
      <c r="AH2876" s="2">
        <v>0</v>
      </c>
      <c r="AI2876" s="2">
        <v>0</v>
      </c>
      <c r="AJ2876" s="2">
        <v>1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</row>
    <row r="2877" spans="1:46" x14ac:dyDescent="0.2">
      <c r="A2877" s="2">
        <v>1701947</v>
      </c>
      <c r="B2877" s="2">
        <v>897218</v>
      </c>
      <c r="C2877" s="7">
        <v>22.477151897481399</v>
      </c>
      <c r="D2877" s="7">
        <v>39.258864455560001</v>
      </c>
      <c r="E2877" s="19" t="s">
        <v>3438</v>
      </c>
      <c r="F2877" s="46">
        <f>INDEX(Δεδομένα!$P:$P,MATCH('2021'!E2877,Δεδομένα!$O:$O,0))</f>
        <v>100</v>
      </c>
      <c r="G2877" s="49" t="s">
        <v>3435</v>
      </c>
      <c r="H2877" s="51" t="str">
        <f>INDEX(Δεδομένα!B$1:B$51,MATCH('2021'!G2877,Δεδομένα!A$1:A$51,0))</f>
        <v>ΘΕΣΣΑΛΙΑΣ</v>
      </c>
      <c r="I2877" s="53">
        <f>INDEX(Δεδομένα!E$1:E$13,MATCH('2021'!H2877,Δεδομένα!D$1:D$13,0))</f>
        <v>6</v>
      </c>
      <c r="J2877" s="4">
        <v>44475</v>
      </c>
      <c r="K2877" s="3" t="s">
        <v>302</v>
      </c>
      <c r="L2877" s="17" t="str">
        <f t="shared" si="204"/>
        <v>06/10/2021 20:23</v>
      </c>
      <c r="M2877" s="4">
        <v>44475</v>
      </c>
      <c r="N2877" s="3" t="s">
        <v>497</v>
      </c>
      <c r="O2877" s="17" t="str">
        <f t="shared" si="205"/>
        <v>06/10/2021 21:00</v>
      </c>
      <c r="P2877" s="24">
        <f t="shared" si="206"/>
        <v>2.569444444088731E-2</v>
      </c>
      <c r="Q2877" s="28">
        <v>0</v>
      </c>
      <c r="R2877" s="27">
        <f t="shared" si="207"/>
        <v>36.999999994877726</v>
      </c>
      <c r="S2877" s="3" t="s">
        <v>4</v>
      </c>
      <c r="T2877" s="3" t="s">
        <v>3439</v>
      </c>
      <c r="U2877" s="3" t="s">
        <v>3492</v>
      </c>
      <c r="V2877" s="3" t="s">
        <v>3516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20</v>
      </c>
      <c r="AD2877" s="5">
        <v>0</v>
      </c>
      <c r="AE2877" s="2">
        <v>2</v>
      </c>
      <c r="AF2877" s="2">
        <v>0</v>
      </c>
      <c r="AG2877" s="2">
        <v>0</v>
      </c>
      <c r="AH2877" s="2">
        <v>0</v>
      </c>
      <c r="AI2877" s="2">
        <v>0</v>
      </c>
      <c r="AJ2877" s="2">
        <v>1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</row>
    <row r="2878" spans="1:46" x14ac:dyDescent="0.2">
      <c r="A2878" s="2">
        <v>1701923</v>
      </c>
      <c r="B2878" s="2">
        <v>897231</v>
      </c>
      <c r="C2878" s="7">
        <v>22.2755108814317</v>
      </c>
      <c r="D2878" s="7">
        <v>39.312380520068501</v>
      </c>
      <c r="E2878" s="19" t="s">
        <v>3438</v>
      </c>
      <c r="F2878" s="46">
        <f>INDEX(Δεδομένα!$P:$P,MATCH('2021'!E2878,Δεδομένα!$O:$O,0))</f>
        <v>100</v>
      </c>
      <c r="G2878" s="49" t="s">
        <v>3435</v>
      </c>
      <c r="H2878" s="51" t="str">
        <f>INDEX(Δεδομένα!B$1:B$51,MATCH('2021'!G2878,Δεδομένα!A$1:A$51,0))</f>
        <v>ΘΕΣΣΑΛΙΑΣ</v>
      </c>
      <c r="I2878" s="53">
        <f>INDEX(Δεδομένα!E$1:E$13,MATCH('2021'!H2878,Δεδομένα!D$1:D$13,0))</f>
        <v>6</v>
      </c>
      <c r="J2878" s="4">
        <v>44475</v>
      </c>
      <c r="K2878" s="3" t="s">
        <v>497</v>
      </c>
      <c r="L2878" s="17" t="str">
        <f t="shared" si="204"/>
        <v>06/10/2021 21:00</v>
      </c>
      <c r="M2878" s="4">
        <v>44475</v>
      </c>
      <c r="N2878" s="3" t="s">
        <v>1345</v>
      </c>
      <c r="O2878" s="17" t="str">
        <f t="shared" si="205"/>
        <v>06/10/2021 23:00</v>
      </c>
      <c r="P2878" s="24">
        <f t="shared" si="206"/>
        <v>8.3333333335758653E-2</v>
      </c>
      <c r="Q2878" s="28">
        <v>0</v>
      </c>
      <c r="R2878" s="27">
        <f t="shared" si="207"/>
        <v>120.00000000349246</v>
      </c>
      <c r="S2878" s="3" t="s">
        <v>4</v>
      </c>
      <c r="T2878" s="3" t="s">
        <v>3439</v>
      </c>
      <c r="U2878" s="3" t="s">
        <v>4</v>
      </c>
      <c r="V2878" s="3" t="s">
        <v>3517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50</v>
      </c>
      <c r="AD2878" s="5">
        <v>0</v>
      </c>
      <c r="AE2878" s="2">
        <v>2</v>
      </c>
      <c r="AF2878" s="2">
        <v>0</v>
      </c>
      <c r="AG2878" s="2">
        <v>0</v>
      </c>
      <c r="AH2878" s="2">
        <v>0</v>
      </c>
      <c r="AI2878" s="2">
        <v>0</v>
      </c>
      <c r="AJ2878" s="2">
        <v>1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</row>
    <row r="2879" spans="1:46" x14ac:dyDescent="0.2">
      <c r="A2879" s="2">
        <v>1702017</v>
      </c>
      <c r="B2879" s="2">
        <v>897252</v>
      </c>
      <c r="C2879" s="7">
        <v>22.402896282845401</v>
      </c>
      <c r="D2879" s="7">
        <v>39.367918269455302</v>
      </c>
      <c r="E2879" s="19" t="s">
        <v>3438</v>
      </c>
      <c r="F2879" s="46">
        <f>INDEX(Δεδομένα!$P:$P,MATCH('2021'!E2879,Δεδομένα!$O:$O,0))</f>
        <v>100</v>
      </c>
      <c r="G2879" s="49" t="s">
        <v>3435</v>
      </c>
      <c r="H2879" s="51" t="str">
        <f>INDEX(Δεδομένα!B$1:B$51,MATCH('2021'!G2879,Δεδομένα!A$1:A$51,0))</f>
        <v>ΘΕΣΣΑΛΙΑΣ</v>
      </c>
      <c r="I2879" s="53">
        <f>INDEX(Δεδομένα!E$1:E$13,MATCH('2021'!H2879,Δεδομένα!D$1:D$13,0))</f>
        <v>6</v>
      </c>
      <c r="J2879" s="4">
        <v>44475</v>
      </c>
      <c r="K2879" s="3" t="s">
        <v>85</v>
      </c>
      <c r="L2879" s="17" t="str">
        <f t="shared" si="204"/>
        <v>06/10/2021 21:48</v>
      </c>
      <c r="M2879" s="4">
        <v>44475</v>
      </c>
      <c r="N2879" s="3" t="s">
        <v>3202</v>
      </c>
      <c r="O2879" s="17" t="str">
        <f t="shared" si="205"/>
        <v>06/10/2021 22:11</v>
      </c>
      <c r="P2879" s="24">
        <f t="shared" si="206"/>
        <v>1.5972222223354038E-2</v>
      </c>
      <c r="Q2879" s="28">
        <v>0</v>
      </c>
      <c r="R2879" s="27">
        <f t="shared" si="207"/>
        <v>23.000000001629815</v>
      </c>
      <c r="S2879" s="3" t="s">
        <v>4</v>
      </c>
      <c r="T2879" s="3" t="s">
        <v>3439</v>
      </c>
      <c r="U2879" s="3" t="s">
        <v>3498</v>
      </c>
      <c r="V2879" s="3" t="s">
        <v>3518</v>
      </c>
      <c r="W2879" s="5">
        <v>0</v>
      </c>
      <c r="X2879" s="5">
        <v>0</v>
      </c>
      <c r="Y2879" s="5">
        <v>0</v>
      </c>
      <c r="Z2879" s="5">
        <v>0.5</v>
      </c>
      <c r="AA2879" s="5">
        <v>0</v>
      </c>
      <c r="AB2879" s="5">
        <v>0</v>
      </c>
      <c r="AC2879" s="5">
        <v>0</v>
      </c>
      <c r="AD2879" s="5">
        <v>0</v>
      </c>
      <c r="AE2879" s="2">
        <v>2</v>
      </c>
      <c r="AF2879" s="2">
        <v>0</v>
      </c>
      <c r="AG2879" s="2">
        <v>0</v>
      </c>
      <c r="AH2879" s="2">
        <v>0</v>
      </c>
      <c r="AI2879" s="2">
        <v>0</v>
      </c>
      <c r="AJ2879" s="2">
        <v>1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</row>
    <row r="2880" spans="1:46" x14ac:dyDescent="0.2">
      <c r="A2880" s="2">
        <v>1707469</v>
      </c>
      <c r="B2880" s="2">
        <v>903319</v>
      </c>
      <c r="E2880" s="19" t="s">
        <v>3438</v>
      </c>
      <c r="F2880" s="46">
        <f>INDEX(Δεδομένα!$P:$P,MATCH('2021'!E2880,Δεδομένα!$O:$O,0))</f>
        <v>100</v>
      </c>
      <c r="G2880" s="49" t="s">
        <v>3435</v>
      </c>
      <c r="H2880" s="51" t="str">
        <f>INDEX(Δεδομένα!B$1:B$51,MATCH('2021'!G2880,Δεδομένα!A$1:A$51,0))</f>
        <v>ΘΕΣΣΑΛΙΑΣ</v>
      </c>
      <c r="I2880" s="53">
        <f>INDEX(Δεδομένα!E$1:E$13,MATCH('2021'!H2880,Δεδομένα!D$1:D$13,0))</f>
        <v>6</v>
      </c>
      <c r="J2880" s="4">
        <v>44491</v>
      </c>
      <c r="K2880" s="3" t="s">
        <v>407</v>
      </c>
      <c r="L2880" s="17" t="str">
        <f t="shared" si="204"/>
        <v>22/10/2021 15:40</v>
      </c>
      <c r="M2880" s="4">
        <v>44491</v>
      </c>
      <c r="N2880" s="3" t="s">
        <v>530</v>
      </c>
      <c r="O2880" s="17" t="str">
        <f t="shared" si="205"/>
        <v>22/10/2021 16:05</v>
      </c>
      <c r="P2880" s="24">
        <f t="shared" si="206"/>
        <v>1.7361111109494232E-2</v>
      </c>
      <c r="Q2880" s="28">
        <v>0</v>
      </c>
      <c r="R2880" s="27">
        <f t="shared" si="207"/>
        <v>24.999999997671694</v>
      </c>
      <c r="S2880" s="3" t="s">
        <v>4</v>
      </c>
      <c r="T2880" s="3" t="s">
        <v>3439</v>
      </c>
      <c r="U2880" s="3" t="s">
        <v>3484</v>
      </c>
      <c r="V2880" s="3" t="s">
        <v>3519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25</v>
      </c>
      <c r="AD2880" s="5">
        <v>0</v>
      </c>
      <c r="AE2880" s="2">
        <v>2</v>
      </c>
      <c r="AF2880" s="2">
        <v>0</v>
      </c>
      <c r="AG2880" s="2">
        <v>0</v>
      </c>
      <c r="AH2880" s="2">
        <v>0</v>
      </c>
      <c r="AI2880" s="2">
        <v>0</v>
      </c>
      <c r="AJ2880" s="2">
        <v>1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</row>
    <row r="2881" spans="1:46" x14ac:dyDescent="0.2">
      <c r="A2881" s="2">
        <v>1707023</v>
      </c>
      <c r="B2881" s="2">
        <v>903581</v>
      </c>
      <c r="C2881" s="7">
        <v>22.604291857444899</v>
      </c>
      <c r="D2881" s="7">
        <v>39.330533307955797</v>
      </c>
      <c r="E2881" s="19" t="s">
        <v>3438</v>
      </c>
      <c r="F2881" s="46">
        <f>INDEX(Δεδομένα!$P:$P,MATCH('2021'!E2881,Δεδομένα!$O:$O,0))</f>
        <v>100</v>
      </c>
      <c r="G2881" s="49" t="s">
        <v>3435</v>
      </c>
      <c r="H2881" s="51" t="str">
        <f>INDEX(Δεδομένα!B$1:B$51,MATCH('2021'!G2881,Δεδομένα!A$1:A$51,0))</f>
        <v>ΘΕΣΣΑΛΙΑΣ</v>
      </c>
      <c r="I2881" s="53">
        <f>INDEX(Δεδομένα!E$1:E$13,MATCH('2021'!H2881,Δεδομένα!D$1:D$13,0))</f>
        <v>6</v>
      </c>
      <c r="J2881" s="4">
        <v>44492</v>
      </c>
      <c r="K2881" s="3" t="s">
        <v>529</v>
      </c>
      <c r="L2881" s="17" t="str">
        <f t="shared" si="204"/>
        <v>23/10/2021 14:05</v>
      </c>
      <c r="M2881" s="4">
        <v>44492</v>
      </c>
      <c r="N2881" s="3" t="s">
        <v>640</v>
      </c>
      <c r="O2881" s="17" t="str">
        <f t="shared" si="205"/>
        <v>23/10/2021 15:14</v>
      </c>
      <c r="P2881" s="24">
        <f t="shared" si="206"/>
        <v>4.7916666670062114E-2</v>
      </c>
      <c r="Q2881" s="28">
        <v>0</v>
      </c>
      <c r="R2881" s="27">
        <f t="shared" si="207"/>
        <v>69.000000004889444</v>
      </c>
      <c r="S2881" s="3" t="s">
        <v>4</v>
      </c>
      <c r="T2881" s="3" t="s">
        <v>3439</v>
      </c>
      <c r="U2881" s="3" t="s">
        <v>3464</v>
      </c>
      <c r="V2881" s="3" t="s">
        <v>3515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10</v>
      </c>
      <c r="AD2881" s="5">
        <v>0</v>
      </c>
      <c r="AE2881" s="2">
        <v>2</v>
      </c>
      <c r="AF2881" s="2">
        <v>0</v>
      </c>
      <c r="AG2881" s="2">
        <v>0</v>
      </c>
      <c r="AH2881" s="2">
        <v>0</v>
      </c>
      <c r="AI2881" s="2">
        <v>0</v>
      </c>
      <c r="AJ2881" s="2">
        <v>1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</row>
    <row r="2882" spans="1:46" x14ac:dyDescent="0.2">
      <c r="A2882" s="2">
        <v>1723513</v>
      </c>
      <c r="B2882" s="2">
        <v>921167</v>
      </c>
      <c r="C2882" s="7">
        <v>22.386985920825701</v>
      </c>
      <c r="D2882" s="7">
        <v>39.290021594970703</v>
      </c>
      <c r="E2882" s="19" t="s">
        <v>3438</v>
      </c>
      <c r="F2882" s="46">
        <f>INDEX(Δεδομένα!$P:$P,MATCH('2021'!E2882,Δεδομένα!$O:$O,0))</f>
        <v>100</v>
      </c>
      <c r="G2882" s="49" t="s">
        <v>3435</v>
      </c>
      <c r="H2882" s="51" t="str">
        <f>INDEX(Δεδομένα!B$1:B$51,MATCH('2021'!G2882,Δεδομένα!A$1:A$51,0))</f>
        <v>ΘΕΣΣΑΛΙΑΣ</v>
      </c>
      <c r="I2882" s="53">
        <f>INDEX(Δεδομένα!E$1:E$13,MATCH('2021'!H2882,Δεδομένα!D$1:D$13,0))</f>
        <v>6</v>
      </c>
      <c r="J2882" s="4">
        <v>44556</v>
      </c>
      <c r="K2882" s="3" t="s">
        <v>1018</v>
      </c>
      <c r="L2882" s="17" t="str">
        <f t="shared" si="204"/>
        <v>26/12/2021 15:35</v>
      </c>
      <c r="M2882" s="4">
        <v>44556</v>
      </c>
      <c r="N2882" s="3" t="s">
        <v>221</v>
      </c>
      <c r="O2882" s="17" t="str">
        <f t="shared" si="205"/>
        <v>26/12/2021 16:15</v>
      </c>
      <c r="P2882" s="24">
        <f t="shared" si="206"/>
        <v>2.7777777781011537E-2</v>
      </c>
      <c r="Q2882" s="28">
        <v>0</v>
      </c>
      <c r="R2882" s="27">
        <f t="shared" si="207"/>
        <v>40.000000004656613</v>
      </c>
      <c r="S2882" s="3" t="s">
        <v>4</v>
      </c>
      <c r="T2882" s="3" t="s">
        <v>3439</v>
      </c>
      <c r="U2882" s="3" t="s">
        <v>3455</v>
      </c>
      <c r="V2882" s="3" t="s">
        <v>3520</v>
      </c>
      <c r="W2882" s="5">
        <v>0</v>
      </c>
      <c r="X2882" s="5">
        <v>0</v>
      </c>
      <c r="Y2882" s="5">
        <v>0.1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2">
        <v>2</v>
      </c>
      <c r="AF2882" s="2">
        <v>0</v>
      </c>
      <c r="AG2882" s="2">
        <v>0</v>
      </c>
      <c r="AH2882" s="2">
        <v>0</v>
      </c>
      <c r="AI2882" s="2">
        <v>0</v>
      </c>
      <c r="AJ2882" s="2">
        <v>1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</row>
    <row r="2883" spans="1:46" x14ac:dyDescent="0.2">
      <c r="A2883" s="2">
        <v>1640784</v>
      </c>
      <c r="B2883" s="2">
        <v>833486</v>
      </c>
      <c r="C2883" s="7">
        <v>22.420464883937601</v>
      </c>
      <c r="D2883" s="7">
        <v>39.6653505217052</v>
      </c>
      <c r="E2883" s="19" t="s">
        <v>3522</v>
      </c>
      <c r="F2883" s="46">
        <f>INDEX(Δεδομένα!$P:$P,MATCH('2021'!E2883,Δεδομένα!$O:$O,0))</f>
        <v>101</v>
      </c>
      <c r="G2883" s="49" t="s">
        <v>3435</v>
      </c>
      <c r="H2883" s="51" t="str">
        <f>INDEX(Δεδομένα!B$1:B$51,MATCH('2021'!G2883,Δεδομένα!A$1:A$51,0))</f>
        <v>ΘΕΣΣΑΛΙΑΣ</v>
      </c>
      <c r="I2883" s="53">
        <f>INDEX(Δεδομένα!E$1:E$13,MATCH('2021'!H2883,Δεδομένα!D$1:D$13,0))</f>
        <v>6</v>
      </c>
      <c r="J2883" s="4">
        <v>44255</v>
      </c>
      <c r="K2883" s="3" t="s">
        <v>360</v>
      </c>
      <c r="L2883" s="17" t="str">
        <f t="shared" si="204"/>
        <v>28/02/2021 11:57</v>
      </c>
      <c r="M2883" s="4">
        <v>44255</v>
      </c>
      <c r="N2883" s="3" t="s">
        <v>549</v>
      </c>
      <c r="O2883" s="17" t="str">
        <f t="shared" si="205"/>
        <v>28/02/2021 12:27</v>
      </c>
      <c r="P2883" s="24">
        <f t="shared" si="206"/>
        <v>2.0833333335758653E-2</v>
      </c>
      <c r="Q2883" s="28">
        <v>0</v>
      </c>
      <c r="R2883" s="27">
        <f t="shared" si="207"/>
        <v>30.00000000349246</v>
      </c>
      <c r="S2883" s="3" t="s">
        <v>4</v>
      </c>
      <c r="T2883" s="3" t="s">
        <v>3523</v>
      </c>
      <c r="U2883" s="3" t="s">
        <v>3528</v>
      </c>
      <c r="V2883" s="3" t="s">
        <v>3529</v>
      </c>
      <c r="W2883" s="5">
        <v>0</v>
      </c>
      <c r="X2883" s="5">
        <v>0</v>
      </c>
      <c r="Y2883" s="5">
        <v>0</v>
      </c>
      <c r="Z2883" s="5">
        <v>0</v>
      </c>
      <c r="AA2883" s="5">
        <v>0.5</v>
      </c>
      <c r="AB2883" s="5">
        <v>0</v>
      </c>
      <c r="AC2883" s="5">
        <v>0</v>
      </c>
      <c r="AD2883" s="5">
        <v>0.01</v>
      </c>
      <c r="AE2883" s="2">
        <v>2</v>
      </c>
      <c r="AF2883" s="2">
        <v>0</v>
      </c>
      <c r="AG2883" s="2">
        <v>0</v>
      </c>
      <c r="AH2883" s="2">
        <v>0</v>
      </c>
      <c r="AI2883" s="2">
        <v>0</v>
      </c>
      <c r="AJ2883" s="2">
        <v>1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 t="s">
        <v>4</v>
      </c>
      <c r="AT2883" s="2" t="s">
        <v>4</v>
      </c>
    </row>
    <row r="2884" spans="1:46" x14ac:dyDescent="0.2">
      <c r="A2884" s="2">
        <v>1643574</v>
      </c>
      <c r="B2884" s="2">
        <v>835563</v>
      </c>
      <c r="C2884" s="7">
        <v>22.463872744758799</v>
      </c>
      <c r="D2884" s="7">
        <v>39.708845065491097</v>
      </c>
      <c r="E2884" s="19" t="s">
        <v>3522</v>
      </c>
      <c r="F2884" s="46">
        <f>INDEX(Δεδομένα!$P:$P,MATCH('2021'!E2884,Δεδομένα!$O:$O,0))</f>
        <v>101</v>
      </c>
      <c r="G2884" s="49" t="s">
        <v>3435</v>
      </c>
      <c r="H2884" s="51" t="str">
        <f>INDEX(Δεδομένα!B$1:B$51,MATCH('2021'!G2884,Δεδομένα!A$1:A$51,0))</f>
        <v>ΘΕΣΣΑΛΙΑΣ</v>
      </c>
      <c r="I2884" s="53">
        <f>INDEX(Δεδομένα!E$1:E$13,MATCH('2021'!H2884,Δεδομένα!D$1:D$13,0))</f>
        <v>6</v>
      </c>
      <c r="J2884" s="4">
        <v>44261</v>
      </c>
      <c r="K2884" s="3" t="s">
        <v>422</v>
      </c>
      <c r="L2884" s="17" t="str">
        <f t="shared" si="204"/>
        <v>06/03/2021 18:34</v>
      </c>
      <c r="M2884" s="4">
        <v>44261</v>
      </c>
      <c r="N2884" s="3" t="s">
        <v>422</v>
      </c>
      <c r="O2884" s="17" t="str">
        <f t="shared" si="205"/>
        <v>06/03/2021 18:34</v>
      </c>
      <c r="P2884" s="24">
        <f t="shared" si="206"/>
        <v>0</v>
      </c>
      <c r="Q2884" s="28">
        <v>0</v>
      </c>
      <c r="R2884" s="27">
        <f t="shared" si="207"/>
        <v>0</v>
      </c>
      <c r="S2884" s="3" t="s">
        <v>4</v>
      </c>
      <c r="T2884" s="3" t="s">
        <v>3523</v>
      </c>
      <c r="U2884" s="3" t="s">
        <v>4</v>
      </c>
      <c r="V2884" s="3" t="s">
        <v>3527</v>
      </c>
      <c r="W2884" s="5">
        <v>0</v>
      </c>
      <c r="X2884" s="5">
        <v>0</v>
      </c>
      <c r="Y2884" s="5">
        <v>0</v>
      </c>
      <c r="Z2884" s="5">
        <v>0</v>
      </c>
      <c r="AA2884" s="5">
        <v>0.5</v>
      </c>
      <c r="AB2884" s="5">
        <v>0</v>
      </c>
      <c r="AC2884" s="5">
        <v>0</v>
      </c>
      <c r="AD2884" s="5">
        <v>0</v>
      </c>
      <c r="AE2884" s="2">
        <v>2</v>
      </c>
      <c r="AF2884" s="2">
        <v>0</v>
      </c>
      <c r="AG2884" s="2">
        <v>0</v>
      </c>
      <c r="AH2884" s="2">
        <v>0</v>
      </c>
      <c r="AI2884" s="2">
        <v>0</v>
      </c>
      <c r="AJ2884" s="2">
        <v>1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 t="s">
        <v>4</v>
      </c>
      <c r="AT2884" s="2" t="s">
        <v>4</v>
      </c>
    </row>
    <row r="2885" spans="1:46" x14ac:dyDescent="0.2">
      <c r="A2885" s="2">
        <v>1648416</v>
      </c>
      <c r="B2885" s="2">
        <v>838696</v>
      </c>
      <c r="D2885" s="2"/>
      <c r="E2885" s="19" t="s">
        <v>3522</v>
      </c>
      <c r="F2885" s="46">
        <f>INDEX(Δεδομένα!$P:$P,MATCH('2021'!E2885,Δεδομένα!$O:$O,0))</f>
        <v>101</v>
      </c>
      <c r="G2885" s="49" t="s">
        <v>3435</v>
      </c>
      <c r="H2885" s="51" t="str">
        <f>INDEX(Δεδομένα!B$1:B$51,MATCH('2021'!G2885,Δεδομένα!A$1:A$51,0))</f>
        <v>ΘΕΣΣΑΛΙΑΣ</v>
      </c>
      <c r="I2885" s="53">
        <f>INDEX(Δεδομένα!E$1:E$13,MATCH('2021'!H2885,Δεδομένα!D$1:D$13,0))</f>
        <v>6</v>
      </c>
      <c r="J2885" s="4">
        <v>44272</v>
      </c>
      <c r="K2885" s="3" t="s">
        <v>868</v>
      </c>
      <c r="L2885" s="17" t="str">
        <f t="shared" si="204"/>
        <v>17/03/2021 19:49</v>
      </c>
      <c r="M2885" s="4">
        <v>44272</v>
      </c>
      <c r="N2885" s="3" t="s">
        <v>418</v>
      </c>
      <c r="O2885" s="17" t="str">
        <f t="shared" si="205"/>
        <v>17/03/2021 20:34</v>
      </c>
      <c r="P2885" s="24">
        <f t="shared" si="206"/>
        <v>3.125E-2</v>
      </c>
      <c r="Q2885" s="28">
        <v>0</v>
      </c>
      <c r="R2885" s="27">
        <f t="shared" si="207"/>
        <v>45</v>
      </c>
      <c r="S2885" s="3" t="s">
        <v>4</v>
      </c>
      <c r="T2885" s="3" t="s">
        <v>3437</v>
      </c>
      <c r="U2885" s="3" t="s">
        <v>169</v>
      </c>
      <c r="V2885" s="3" t="s">
        <v>169</v>
      </c>
      <c r="W2885" s="5">
        <v>0</v>
      </c>
      <c r="X2885" s="5">
        <v>0</v>
      </c>
      <c r="Y2885" s="5">
        <v>0</v>
      </c>
      <c r="Z2885" s="5">
        <v>0</v>
      </c>
      <c r="AA2885" s="5">
        <v>0.5</v>
      </c>
      <c r="AB2885" s="5">
        <v>0</v>
      </c>
      <c r="AC2885" s="5">
        <v>0</v>
      </c>
      <c r="AD2885" s="5">
        <v>0</v>
      </c>
      <c r="AE2885" s="2">
        <v>2</v>
      </c>
      <c r="AF2885" s="2">
        <v>0</v>
      </c>
      <c r="AG2885" s="2">
        <v>0</v>
      </c>
      <c r="AH2885" s="2">
        <v>0</v>
      </c>
      <c r="AI2885" s="2">
        <v>0</v>
      </c>
      <c r="AJ2885" s="2">
        <v>1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 t="s">
        <v>4</v>
      </c>
      <c r="AT2885" s="2" t="s">
        <v>4</v>
      </c>
    </row>
    <row r="2886" spans="1:46" x14ac:dyDescent="0.2">
      <c r="A2886" s="2">
        <v>1648384</v>
      </c>
      <c r="B2886" s="2">
        <v>838697</v>
      </c>
      <c r="C2886" s="7">
        <v>22.716318104711899</v>
      </c>
      <c r="D2886" s="7">
        <v>39.554232584485</v>
      </c>
      <c r="E2886" s="19" t="s">
        <v>3522</v>
      </c>
      <c r="F2886" s="46">
        <f>INDEX(Δεδομένα!$P:$P,MATCH('2021'!E2886,Δεδομένα!$O:$O,0))</f>
        <v>101</v>
      </c>
      <c r="G2886" s="49" t="s">
        <v>3435</v>
      </c>
      <c r="H2886" s="51" t="str">
        <f>INDEX(Δεδομένα!B$1:B$51,MATCH('2021'!G2886,Δεδομένα!A$1:A$51,0))</f>
        <v>ΘΕΣΣΑΛΙΑΣ</v>
      </c>
      <c r="I2886" s="53">
        <f>INDEX(Δεδομένα!E$1:E$13,MATCH('2021'!H2886,Δεδομένα!D$1:D$13,0))</f>
        <v>6</v>
      </c>
      <c r="J2886" s="4">
        <v>44272</v>
      </c>
      <c r="K2886" s="3" t="s">
        <v>1146</v>
      </c>
      <c r="L2886" s="17" t="str">
        <f t="shared" si="204"/>
        <v>17/03/2021 20:02</v>
      </c>
      <c r="M2886" s="4">
        <v>44272</v>
      </c>
      <c r="N2886" s="3" t="s">
        <v>989</v>
      </c>
      <c r="O2886" s="17" t="str">
        <f t="shared" si="205"/>
        <v>17/03/2021 21:40</v>
      </c>
      <c r="P2886" s="24">
        <f t="shared" si="206"/>
        <v>6.805555555911269E-2</v>
      </c>
      <c r="Q2886" s="28">
        <v>0</v>
      </c>
      <c r="R2886" s="27">
        <f t="shared" si="207"/>
        <v>98.000000005122274</v>
      </c>
      <c r="S2886" s="3" t="s">
        <v>4</v>
      </c>
      <c r="T2886" s="3" t="s">
        <v>3437</v>
      </c>
      <c r="U2886" s="3" t="s">
        <v>3531</v>
      </c>
      <c r="V2886" s="3" t="s">
        <v>3531</v>
      </c>
      <c r="W2886" s="5">
        <v>0</v>
      </c>
      <c r="X2886" s="5">
        <v>0</v>
      </c>
      <c r="Y2886" s="5">
        <v>0</v>
      </c>
      <c r="Z2886" s="5">
        <v>1.6</v>
      </c>
      <c r="AA2886" s="5">
        <v>0</v>
      </c>
      <c r="AB2886" s="5">
        <v>0</v>
      </c>
      <c r="AC2886" s="5">
        <v>0</v>
      </c>
      <c r="AD2886" s="5">
        <v>0</v>
      </c>
      <c r="AE2886" s="2">
        <v>2</v>
      </c>
      <c r="AF2886" s="2">
        <v>0</v>
      </c>
      <c r="AG2886" s="2">
        <v>0</v>
      </c>
      <c r="AH2886" s="2">
        <v>0</v>
      </c>
      <c r="AI2886" s="2">
        <v>0</v>
      </c>
      <c r="AJ2886" s="2">
        <v>1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 t="s">
        <v>4</v>
      </c>
      <c r="AT2886" s="2" t="s">
        <v>4</v>
      </c>
    </row>
    <row r="2887" spans="1:46" x14ac:dyDescent="0.2">
      <c r="A2887" s="2">
        <v>1649600</v>
      </c>
      <c r="B2887" s="2">
        <v>838882</v>
      </c>
      <c r="C2887" s="7">
        <v>22.346566348890899</v>
      </c>
      <c r="D2887" s="7">
        <v>39.7784119938025</v>
      </c>
      <c r="E2887" s="19" t="s">
        <v>3522</v>
      </c>
      <c r="F2887" s="46">
        <f>INDEX(Δεδομένα!$P:$P,MATCH('2021'!E2887,Δεδομένα!$O:$O,0))</f>
        <v>101</v>
      </c>
      <c r="G2887" s="49" t="s">
        <v>3435</v>
      </c>
      <c r="H2887" s="51" t="str">
        <f>INDEX(Δεδομένα!B$1:B$51,MATCH('2021'!G2887,Δεδομένα!A$1:A$51,0))</f>
        <v>ΘΕΣΣΑΛΙΑΣ</v>
      </c>
      <c r="I2887" s="53">
        <f>INDEX(Δεδομένα!E$1:E$13,MATCH('2021'!H2887,Δεδομένα!D$1:D$13,0))</f>
        <v>6</v>
      </c>
      <c r="J2887" s="4">
        <v>44273</v>
      </c>
      <c r="K2887" s="3" t="s">
        <v>224</v>
      </c>
      <c r="L2887" s="17" t="str">
        <f t="shared" si="204"/>
        <v>18/03/2021 13:38</v>
      </c>
      <c r="M2887" s="4">
        <v>44273</v>
      </c>
      <c r="N2887" s="3" t="s">
        <v>385</v>
      </c>
      <c r="O2887" s="17" t="str">
        <f t="shared" si="205"/>
        <v>18/03/2021 14:00</v>
      </c>
      <c r="P2887" s="24">
        <f t="shared" si="206"/>
        <v>1.5277777776645962E-2</v>
      </c>
      <c r="Q2887" s="28">
        <v>0</v>
      </c>
      <c r="R2887" s="27">
        <f t="shared" si="207"/>
        <v>21.999999998370185</v>
      </c>
      <c r="S2887" s="3" t="s">
        <v>4</v>
      </c>
      <c r="T2887" s="3" t="s">
        <v>3525</v>
      </c>
      <c r="U2887" s="3" t="s">
        <v>3532</v>
      </c>
      <c r="V2887" s="3" t="s">
        <v>3533</v>
      </c>
      <c r="W2887" s="5">
        <v>0</v>
      </c>
      <c r="X2887" s="5">
        <v>0</v>
      </c>
      <c r="Y2887" s="5">
        <v>0</v>
      </c>
      <c r="Z2887" s="5">
        <v>0</v>
      </c>
      <c r="AA2887" s="5">
        <v>5</v>
      </c>
      <c r="AB2887" s="5">
        <v>0</v>
      </c>
      <c r="AC2887" s="5">
        <v>0</v>
      </c>
      <c r="AD2887" s="5">
        <v>0</v>
      </c>
      <c r="AE2887" s="2">
        <v>2</v>
      </c>
      <c r="AF2887" s="2">
        <v>0</v>
      </c>
      <c r="AG2887" s="2">
        <v>0</v>
      </c>
      <c r="AH2887" s="2">
        <v>0</v>
      </c>
      <c r="AI2887" s="2">
        <v>0</v>
      </c>
      <c r="AJ2887" s="2">
        <v>1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 t="s">
        <v>4</v>
      </c>
      <c r="AT2887" s="2" t="s">
        <v>4</v>
      </c>
    </row>
    <row r="2888" spans="1:46" x14ac:dyDescent="0.2">
      <c r="A2888" s="2">
        <v>1650514</v>
      </c>
      <c r="B2888" s="2">
        <v>841326</v>
      </c>
      <c r="C2888" s="7">
        <v>22.3151937291005</v>
      </c>
      <c r="D2888" s="7">
        <v>39.7029875625432</v>
      </c>
      <c r="E2888" s="19" t="s">
        <v>3522</v>
      </c>
      <c r="F2888" s="46">
        <f>INDEX(Δεδομένα!$P:$P,MATCH('2021'!E2888,Δεδομένα!$O:$O,0))</f>
        <v>101</v>
      </c>
      <c r="G2888" s="49" t="s">
        <v>3435</v>
      </c>
      <c r="H2888" s="51" t="str">
        <f>INDEX(Δεδομένα!B$1:B$51,MATCH('2021'!G2888,Δεδομένα!A$1:A$51,0))</f>
        <v>ΘΕΣΣΑΛΙΑΣ</v>
      </c>
      <c r="I2888" s="53">
        <f>INDEX(Δεδομένα!E$1:E$13,MATCH('2021'!H2888,Δεδομένα!D$1:D$13,0))</f>
        <v>6</v>
      </c>
      <c r="J2888" s="4">
        <v>44284</v>
      </c>
      <c r="K2888" s="3" t="s">
        <v>731</v>
      </c>
      <c r="L2888" s="17" t="str">
        <f t="shared" si="204"/>
        <v>29/03/2021 16:31</v>
      </c>
      <c r="M2888" s="4">
        <v>44284</v>
      </c>
      <c r="N2888" s="3" t="s">
        <v>462</v>
      </c>
      <c r="O2888" s="17" t="str">
        <f t="shared" si="205"/>
        <v>29/03/2021 17:50</v>
      </c>
      <c r="P2888" s="24">
        <f t="shared" si="206"/>
        <v>5.486111110803904E-2</v>
      </c>
      <c r="Q2888" s="28">
        <v>0</v>
      </c>
      <c r="R2888" s="27">
        <f t="shared" si="207"/>
        <v>78.999999995576218</v>
      </c>
      <c r="S2888" s="3" t="s">
        <v>4</v>
      </c>
      <c r="T2888" s="3" t="s">
        <v>3525</v>
      </c>
      <c r="U2888" s="3" t="s">
        <v>3534</v>
      </c>
      <c r="V2888" s="3" t="s">
        <v>3534</v>
      </c>
      <c r="W2888" s="5">
        <v>0</v>
      </c>
      <c r="X2888" s="5">
        <v>0</v>
      </c>
      <c r="Y2888" s="5">
        <v>0</v>
      </c>
      <c r="Z2888" s="5">
        <v>0</v>
      </c>
      <c r="AA2888" s="5">
        <v>0.05</v>
      </c>
      <c r="AB2888" s="5">
        <v>0</v>
      </c>
      <c r="AC2888" s="5">
        <v>0.05</v>
      </c>
      <c r="AD2888" s="5">
        <v>0</v>
      </c>
      <c r="AE2888" s="2">
        <v>2</v>
      </c>
      <c r="AF2888" s="2">
        <v>0</v>
      </c>
      <c r="AG2888" s="2">
        <v>0</v>
      </c>
      <c r="AH2888" s="2">
        <v>0</v>
      </c>
      <c r="AI2888" s="2">
        <v>0</v>
      </c>
      <c r="AJ2888" s="2">
        <v>1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 t="s">
        <v>4</v>
      </c>
      <c r="AT2888" s="2" t="s">
        <v>4</v>
      </c>
    </row>
    <row r="2889" spans="1:46" x14ac:dyDescent="0.2">
      <c r="A2889" s="2">
        <v>1663729</v>
      </c>
      <c r="B2889" s="2">
        <v>855562</v>
      </c>
      <c r="E2889" s="19" t="s">
        <v>3522</v>
      </c>
      <c r="F2889" s="46">
        <f>INDEX(Δεδομένα!$P:$P,MATCH('2021'!E2889,Δεδομένα!$O:$O,0))</f>
        <v>101</v>
      </c>
      <c r="G2889" s="49" t="s">
        <v>3435</v>
      </c>
      <c r="H2889" s="51" t="str">
        <f>INDEX(Δεδομένα!B$1:B$51,MATCH('2021'!G2889,Δεδομένα!A$1:A$51,0))</f>
        <v>ΘΕΣΣΑΛΙΑΣ</v>
      </c>
      <c r="I2889" s="53">
        <f>INDEX(Δεδομένα!E$1:E$13,MATCH('2021'!H2889,Δεδομένα!D$1:D$13,0))</f>
        <v>6</v>
      </c>
      <c r="J2889" s="4">
        <v>44339</v>
      </c>
      <c r="K2889" s="3" t="s">
        <v>2391</v>
      </c>
      <c r="L2889" s="17" t="str">
        <f t="shared" ref="L2889:L2916" si="208">_xlfn.CONCAT(TEXT(J2889,"ηη/μμ/εεε")," ",TEXT(K2889,"ωω:λλ"))</f>
        <v>23/05/2021 19:54</v>
      </c>
      <c r="M2889" s="4">
        <v>44339</v>
      </c>
      <c r="N2889" s="3" t="s">
        <v>1349</v>
      </c>
      <c r="O2889" s="17" t="str">
        <f t="shared" ref="O2889:O2916" si="209">_xlfn.CONCAT(TEXT(M2889,"ηη/μμ/εεε")," ",TEXT(N2889,"ωω:λλ"))</f>
        <v>23/05/2021 20:56</v>
      </c>
      <c r="P2889" s="24">
        <f t="shared" ref="P2889:P2916" si="210">O2889-L2889</f>
        <v>4.3055555550381541E-2</v>
      </c>
      <c r="Q2889" s="28">
        <v>0</v>
      </c>
      <c r="R2889" s="27">
        <f t="shared" ref="R2889:R2916" si="211">P2889*(24*60)</f>
        <v>61.999999992549419</v>
      </c>
      <c r="S2889" s="3" t="s">
        <v>4</v>
      </c>
      <c r="T2889" s="3" t="s">
        <v>3523</v>
      </c>
      <c r="U2889" s="3" t="s">
        <v>3536</v>
      </c>
      <c r="V2889" s="3" t="s">
        <v>3536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2</v>
      </c>
      <c r="AC2889" s="5">
        <v>0</v>
      </c>
      <c r="AD2889" s="5">
        <v>0</v>
      </c>
      <c r="AE2889" s="2">
        <v>2</v>
      </c>
      <c r="AF2889" s="2">
        <v>0</v>
      </c>
      <c r="AG2889" s="2">
        <v>0</v>
      </c>
      <c r="AH2889" s="2">
        <v>0</v>
      </c>
      <c r="AI2889" s="2">
        <v>0</v>
      </c>
      <c r="AJ2889" s="2">
        <v>1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 t="s">
        <v>4</v>
      </c>
      <c r="AT2889" s="2" t="s">
        <v>4</v>
      </c>
    </row>
    <row r="2890" spans="1:46" x14ac:dyDescent="0.2">
      <c r="A2890" s="2">
        <v>1665144</v>
      </c>
      <c r="B2890" s="2">
        <v>856926</v>
      </c>
      <c r="C2890" s="7">
        <v>22.3217229701572</v>
      </c>
      <c r="D2890" s="7">
        <v>39.770571686471797</v>
      </c>
      <c r="E2890" s="19" t="s">
        <v>3522</v>
      </c>
      <c r="F2890" s="46">
        <f>INDEX(Δεδομένα!$P:$P,MATCH('2021'!E2890,Δεδομένα!$O:$O,0))</f>
        <v>101</v>
      </c>
      <c r="G2890" s="49" t="s">
        <v>3435</v>
      </c>
      <c r="H2890" s="51" t="str">
        <f>INDEX(Δεδομένα!B$1:B$51,MATCH('2021'!G2890,Δεδομένα!A$1:A$51,0))</f>
        <v>ΘΕΣΣΑΛΙΑΣ</v>
      </c>
      <c r="I2890" s="53">
        <f>INDEX(Δεδομένα!E$1:E$13,MATCH('2021'!H2890,Δεδομένα!D$1:D$13,0))</f>
        <v>6</v>
      </c>
      <c r="J2890" s="4">
        <v>44344</v>
      </c>
      <c r="K2890" s="3" t="s">
        <v>255</v>
      </c>
      <c r="L2890" s="17" t="str">
        <f t="shared" si="208"/>
        <v>28/05/2021 19:40</v>
      </c>
      <c r="M2890" s="4">
        <v>44344</v>
      </c>
      <c r="N2890" s="3" t="s">
        <v>255</v>
      </c>
      <c r="O2890" s="17" t="str">
        <f t="shared" si="209"/>
        <v>28/05/2021 19:40</v>
      </c>
      <c r="P2890" s="24">
        <f t="shared" si="210"/>
        <v>0</v>
      </c>
      <c r="Q2890" s="28">
        <v>0</v>
      </c>
      <c r="R2890" s="27">
        <f t="shared" si="211"/>
        <v>0</v>
      </c>
      <c r="S2890" s="3" t="s">
        <v>4</v>
      </c>
      <c r="T2890" s="3" t="s">
        <v>3525</v>
      </c>
      <c r="U2890" s="3" t="s">
        <v>4</v>
      </c>
      <c r="V2890" s="3" t="s">
        <v>3537</v>
      </c>
      <c r="W2890" s="5">
        <v>0</v>
      </c>
      <c r="X2890" s="5">
        <v>0</v>
      </c>
      <c r="Y2890" s="5">
        <v>0</v>
      </c>
      <c r="Z2890" s="5">
        <v>2</v>
      </c>
      <c r="AA2890" s="5">
        <v>0</v>
      </c>
      <c r="AB2890" s="5">
        <v>0</v>
      </c>
      <c r="AC2890" s="5">
        <v>0</v>
      </c>
      <c r="AD2890" s="5">
        <v>0</v>
      </c>
      <c r="AE2890" s="2">
        <v>2</v>
      </c>
      <c r="AF2890" s="2">
        <v>0</v>
      </c>
      <c r="AG2890" s="2">
        <v>0</v>
      </c>
      <c r="AH2890" s="2">
        <v>0</v>
      </c>
      <c r="AI2890" s="2">
        <v>0</v>
      </c>
      <c r="AJ2890" s="2">
        <v>1</v>
      </c>
      <c r="AK2890" s="2">
        <v>1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 t="s">
        <v>4</v>
      </c>
      <c r="AT2890" s="2" t="s">
        <v>4</v>
      </c>
    </row>
    <row r="2891" spans="1:46" x14ac:dyDescent="0.2">
      <c r="A2891" s="2">
        <v>1665168</v>
      </c>
      <c r="B2891" s="2">
        <v>857051</v>
      </c>
      <c r="C2891" s="7">
        <v>22.484486501901099</v>
      </c>
      <c r="D2891" s="7">
        <v>39.595794550771501</v>
      </c>
      <c r="E2891" s="19" t="s">
        <v>3522</v>
      </c>
      <c r="F2891" s="46">
        <f>INDEX(Δεδομένα!$P:$P,MATCH('2021'!E2891,Δεδομένα!$O:$O,0))</f>
        <v>101</v>
      </c>
      <c r="G2891" s="49" t="s">
        <v>3435</v>
      </c>
      <c r="H2891" s="51" t="str">
        <f>INDEX(Δεδομένα!B$1:B$51,MATCH('2021'!G2891,Δεδομένα!A$1:A$51,0))</f>
        <v>ΘΕΣΣΑΛΙΑΣ</v>
      </c>
      <c r="I2891" s="53">
        <f>INDEX(Δεδομένα!E$1:E$13,MATCH('2021'!H2891,Δεδομένα!D$1:D$13,0))</f>
        <v>6</v>
      </c>
      <c r="J2891" s="4">
        <v>44345</v>
      </c>
      <c r="K2891" s="3" t="s">
        <v>516</v>
      </c>
      <c r="L2891" s="17" t="str">
        <f t="shared" si="208"/>
        <v>29/05/2021 10:13</v>
      </c>
      <c r="M2891" s="4">
        <v>44345</v>
      </c>
      <c r="N2891" s="3" t="s">
        <v>516</v>
      </c>
      <c r="O2891" s="17" t="str">
        <f t="shared" si="209"/>
        <v>29/05/2021 10:13</v>
      </c>
      <c r="P2891" s="24">
        <f t="shared" si="210"/>
        <v>0</v>
      </c>
      <c r="Q2891" s="28">
        <v>0</v>
      </c>
      <c r="R2891" s="27">
        <f t="shared" si="211"/>
        <v>0</v>
      </c>
      <c r="S2891" s="3" t="s">
        <v>4</v>
      </c>
      <c r="T2891" s="3" t="s">
        <v>3437</v>
      </c>
      <c r="U2891" s="3" t="s">
        <v>4</v>
      </c>
      <c r="V2891" s="3" t="s">
        <v>3538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120</v>
      </c>
      <c r="AC2891" s="5">
        <v>0</v>
      </c>
      <c r="AD2891" s="5">
        <v>0</v>
      </c>
      <c r="AE2891" s="2">
        <v>8</v>
      </c>
      <c r="AF2891" s="2">
        <v>0</v>
      </c>
      <c r="AG2891" s="2">
        <v>0</v>
      </c>
      <c r="AH2891" s="2">
        <v>0</v>
      </c>
      <c r="AI2891" s="2">
        <v>0</v>
      </c>
      <c r="AJ2891" s="2">
        <v>4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 t="s">
        <v>4</v>
      </c>
      <c r="AT2891" s="2" t="s">
        <v>4</v>
      </c>
    </row>
    <row r="2892" spans="1:46" x14ac:dyDescent="0.2">
      <c r="A2892" s="2">
        <v>1666557</v>
      </c>
      <c r="B2892" s="2">
        <v>858480</v>
      </c>
      <c r="C2892" s="7">
        <v>22.3668501822061</v>
      </c>
      <c r="D2892" s="7">
        <v>39.774209059174296</v>
      </c>
      <c r="E2892" s="19" t="s">
        <v>3522</v>
      </c>
      <c r="F2892" s="46">
        <f>INDEX(Δεδομένα!$P:$P,MATCH('2021'!E2892,Δεδομένα!$O:$O,0))</f>
        <v>101</v>
      </c>
      <c r="G2892" s="49" t="s">
        <v>3435</v>
      </c>
      <c r="H2892" s="51" t="str">
        <f>INDEX(Δεδομένα!B$1:B$51,MATCH('2021'!G2892,Δεδομένα!A$1:A$51,0))</f>
        <v>ΘΕΣΣΑΛΙΑΣ</v>
      </c>
      <c r="I2892" s="53">
        <f>INDEX(Δεδομένα!E$1:E$13,MATCH('2021'!H2892,Δεδομένα!D$1:D$13,0))</f>
        <v>6</v>
      </c>
      <c r="J2892" s="4">
        <v>44350</v>
      </c>
      <c r="K2892" s="3" t="s">
        <v>862</v>
      </c>
      <c r="L2892" s="17" t="str">
        <f t="shared" si="208"/>
        <v>03/06/2021 13:54</v>
      </c>
      <c r="M2892" s="4">
        <v>44350</v>
      </c>
      <c r="N2892" s="3" t="s">
        <v>679</v>
      </c>
      <c r="O2892" s="17" t="str">
        <f t="shared" si="209"/>
        <v>03/06/2021 18:24</v>
      </c>
      <c r="P2892" s="24">
        <f t="shared" si="210"/>
        <v>0.1875</v>
      </c>
      <c r="Q2892" s="28">
        <v>0</v>
      </c>
      <c r="R2892" s="27">
        <f t="shared" si="211"/>
        <v>270</v>
      </c>
      <c r="S2892" s="3" t="s">
        <v>4</v>
      </c>
      <c r="T2892" s="3" t="s">
        <v>3525</v>
      </c>
      <c r="U2892" s="3" t="s">
        <v>3539</v>
      </c>
      <c r="V2892" s="3" t="s">
        <v>3540</v>
      </c>
      <c r="W2892" s="5">
        <v>0</v>
      </c>
      <c r="X2892" s="5">
        <v>0</v>
      </c>
      <c r="Y2892" s="5">
        <v>0</v>
      </c>
      <c r="Z2892" s="5">
        <v>4</v>
      </c>
      <c r="AA2892" s="5">
        <v>0</v>
      </c>
      <c r="AB2892" s="5">
        <v>11</v>
      </c>
      <c r="AC2892" s="5">
        <v>2</v>
      </c>
      <c r="AD2892" s="5">
        <v>0</v>
      </c>
      <c r="AE2892" s="2">
        <v>6</v>
      </c>
      <c r="AF2892" s="2">
        <v>0</v>
      </c>
      <c r="AG2892" s="2">
        <v>0</v>
      </c>
      <c r="AH2892" s="2">
        <v>0</v>
      </c>
      <c r="AI2892" s="2">
        <v>0</v>
      </c>
      <c r="AJ2892" s="2">
        <v>3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 t="s">
        <v>4</v>
      </c>
      <c r="AT2892" s="2" t="s">
        <v>4</v>
      </c>
    </row>
    <row r="2893" spans="1:46" x14ac:dyDescent="0.2">
      <c r="A2893" s="2">
        <v>1666553</v>
      </c>
      <c r="B2893" s="2">
        <v>858512</v>
      </c>
      <c r="C2893" s="7">
        <v>22.228735381855198</v>
      </c>
      <c r="D2893" s="7">
        <v>39.6048010201308</v>
      </c>
      <c r="E2893" s="19" t="s">
        <v>3522</v>
      </c>
      <c r="F2893" s="46">
        <f>INDEX(Δεδομένα!$P:$P,MATCH('2021'!E2893,Δεδομένα!$O:$O,0))</f>
        <v>101</v>
      </c>
      <c r="G2893" s="49" t="s">
        <v>3435</v>
      </c>
      <c r="H2893" s="51" t="str">
        <f>INDEX(Δεδομένα!B$1:B$51,MATCH('2021'!G2893,Δεδομένα!A$1:A$51,0))</f>
        <v>ΘΕΣΣΑΛΙΑΣ</v>
      </c>
      <c r="I2893" s="53">
        <f>INDEX(Δεδομένα!E$1:E$13,MATCH('2021'!H2893,Δεδομένα!D$1:D$13,0))</f>
        <v>6</v>
      </c>
      <c r="J2893" s="4">
        <v>44350</v>
      </c>
      <c r="K2893" s="3" t="s">
        <v>965</v>
      </c>
      <c r="L2893" s="17" t="str">
        <f t="shared" si="208"/>
        <v>03/06/2021 16:04</v>
      </c>
      <c r="M2893" s="4">
        <v>44350</v>
      </c>
      <c r="N2893" s="3" t="s">
        <v>697</v>
      </c>
      <c r="O2893" s="17" t="str">
        <f t="shared" si="209"/>
        <v>03/06/2021 17:40</v>
      </c>
      <c r="P2893" s="24">
        <f t="shared" si="210"/>
        <v>6.6666666665696539E-2</v>
      </c>
      <c r="Q2893" s="28">
        <v>0</v>
      </c>
      <c r="R2893" s="27">
        <f t="shared" si="211"/>
        <v>95.999999998603016</v>
      </c>
      <c r="S2893" s="3" t="s">
        <v>4</v>
      </c>
      <c r="T2893" s="3" t="s">
        <v>3523</v>
      </c>
      <c r="U2893" s="3" t="s">
        <v>3536</v>
      </c>
      <c r="V2893" s="3" t="s">
        <v>3541</v>
      </c>
      <c r="W2893" s="5">
        <v>0</v>
      </c>
      <c r="X2893" s="5">
        <v>0</v>
      </c>
      <c r="Y2893" s="5">
        <v>0</v>
      </c>
      <c r="Z2893" s="5">
        <v>2</v>
      </c>
      <c r="AA2893" s="5">
        <v>0</v>
      </c>
      <c r="AB2893" s="5">
        <v>5</v>
      </c>
      <c r="AC2893" s="5">
        <v>0</v>
      </c>
      <c r="AD2893" s="5">
        <v>0</v>
      </c>
      <c r="AE2893" s="2">
        <v>6</v>
      </c>
      <c r="AF2893" s="2">
        <v>0</v>
      </c>
      <c r="AG2893" s="2">
        <v>0</v>
      </c>
      <c r="AH2893" s="2">
        <v>0</v>
      </c>
      <c r="AI2893" s="2">
        <v>0</v>
      </c>
      <c r="AJ2893" s="2">
        <v>3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 t="s">
        <v>4</v>
      </c>
      <c r="AT2893" s="2" t="s">
        <v>4</v>
      </c>
    </row>
    <row r="2894" spans="1:46" x14ac:dyDescent="0.2">
      <c r="A2894" s="2">
        <v>1678293</v>
      </c>
      <c r="B2894" s="2">
        <v>858565</v>
      </c>
      <c r="C2894" s="7">
        <v>22.328906301406899</v>
      </c>
      <c r="D2894" s="7">
        <v>39.435276729484102</v>
      </c>
      <c r="E2894" s="19" t="s">
        <v>3522</v>
      </c>
      <c r="F2894" s="46">
        <f>INDEX(Δεδομένα!$P:$P,MATCH('2021'!E2894,Δεδομένα!$O:$O,0))</f>
        <v>101</v>
      </c>
      <c r="G2894" s="49" t="s">
        <v>3435</v>
      </c>
      <c r="H2894" s="51" t="str">
        <f>INDEX(Δεδομένα!B$1:B$51,MATCH('2021'!G2894,Δεδομένα!A$1:A$51,0))</f>
        <v>ΘΕΣΣΑΛΙΑΣ</v>
      </c>
      <c r="I2894" s="53">
        <f>INDEX(Δεδομένα!E$1:E$13,MATCH('2021'!H2894,Δεδομένα!D$1:D$13,0))</f>
        <v>6</v>
      </c>
      <c r="J2894" s="4">
        <v>44350</v>
      </c>
      <c r="K2894" s="3" t="s">
        <v>742</v>
      </c>
      <c r="L2894" s="17" t="str">
        <f t="shared" si="208"/>
        <v>03/06/2021 19:55</v>
      </c>
      <c r="M2894" s="4">
        <v>44350</v>
      </c>
      <c r="N2894" s="3" t="s">
        <v>443</v>
      </c>
      <c r="O2894" s="17" t="str">
        <f t="shared" si="209"/>
        <v>03/06/2021 22:40</v>
      </c>
      <c r="P2894" s="24">
        <f t="shared" si="210"/>
        <v>0.11458333333575865</v>
      </c>
      <c r="Q2894" s="28">
        <v>0</v>
      </c>
      <c r="R2894" s="27">
        <f t="shared" si="211"/>
        <v>165.00000000349246</v>
      </c>
      <c r="S2894" s="3" t="s">
        <v>4</v>
      </c>
      <c r="T2894" s="3" t="s">
        <v>3437</v>
      </c>
      <c r="U2894" s="3" t="s">
        <v>3542</v>
      </c>
      <c r="V2894" s="3" t="s">
        <v>2903</v>
      </c>
      <c r="W2894" s="5">
        <v>0</v>
      </c>
      <c r="X2894" s="5">
        <v>2</v>
      </c>
      <c r="Y2894" s="5">
        <v>0</v>
      </c>
      <c r="Z2894" s="5">
        <v>1</v>
      </c>
      <c r="AA2894" s="5">
        <v>0</v>
      </c>
      <c r="AB2894" s="5">
        <v>0</v>
      </c>
      <c r="AC2894" s="5">
        <v>0</v>
      </c>
      <c r="AD2894" s="5">
        <v>0</v>
      </c>
      <c r="AE2894" s="2">
        <v>4</v>
      </c>
      <c r="AF2894" s="2">
        <v>0</v>
      </c>
      <c r="AG2894" s="2">
        <v>0</v>
      </c>
      <c r="AH2894" s="2">
        <v>0</v>
      </c>
      <c r="AI2894" s="2">
        <v>0</v>
      </c>
      <c r="AJ2894" s="2">
        <v>2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</row>
    <row r="2895" spans="1:46" x14ac:dyDescent="0.2">
      <c r="A2895" s="2">
        <v>1666841</v>
      </c>
      <c r="B2895" s="2">
        <v>859056</v>
      </c>
      <c r="C2895" s="7">
        <v>22.428903786994599</v>
      </c>
      <c r="D2895" s="7">
        <v>39.420008578765703</v>
      </c>
      <c r="E2895" s="19" t="s">
        <v>3522</v>
      </c>
      <c r="F2895" s="46">
        <f>INDEX(Δεδομένα!$P:$P,MATCH('2021'!E2895,Δεδομένα!$O:$O,0))</f>
        <v>101</v>
      </c>
      <c r="G2895" s="49" t="s">
        <v>3435</v>
      </c>
      <c r="H2895" s="51" t="str">
        <f>INDEX(Δεδομένα!B$1:B$51,MATCH('2021'!G2895,Δεδομένα!A$1:A$51,0))</f>
        <v>ΘΕΣΣΑΛΙΑΣ</v>
      </c>
      <c r="I2895" s="53">
        <f>INDEX(Δεδομένα!E$1:E$13,MATCH('2021'!H2895,Δεδομένα!D$1:D$13,0))</f>
        <v>6</v>
      </c>
      <c r="J2895" s="4">
        <v>44352</v>
      </c>
      <c r="K2895" s="3" t="s">
        <v>109</v>
      </c>
      <c r="L2895" s="17" t="str">
        <f t="shared" si="208"/>
        <v>05/06/2021 15:50</v>
      </c>
      <c r="M2895" s="4">
        <v>44352</v>
      </c>
      <c r="N2895" s="3" t="s">
        <v>36</v>
      </c>
      <c r="O2895" s="17" t="str">
        <f t="shared" si="209"/>
        <v>05/06/2021 16:20</v>
      </c>
      <c r="P2895" s="24">
        <f t="shared" si="210"/>
        <v>2.0833333335758653E-2</v>
      </c>
      <c r="Q2895" s="28">
        <v>0</v>
      </c>
      <c r="R2895" s="27">
        <f t="shared" si="211"/>
        <v>30.00000000349246</v>
      </c>
      <c r="S2895" s="3" t="s">
        <v>4</v>
      </c>
      <c r="T2895" s="3" t="s">
        <v>3437</v>
      </c>
      <c r="U2895" s="3" t="s">
        <v>4</v>
      </c>
      <c r="V2895" s="3" t="s">
        <v>3543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1</v>
      </c>
      <c r="AD2895" s="5">
        <v>0</v>
      </c>
      <c r="AE2895" s="2">
        <v>2</v>
      </c>
      <c r="AF2895" s="2">
        <v>0</v>
      </c>
      <c r="AG2895" s="2">
        <v>0</v>
      </c>
      <c r="AH2895" s="2">
        <v>0</v>
      </c>
      <c r="AI2895" s="2">
        <v>0</v>
      </c>
      <c r="AJ2895" s="2">
        <v>1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 t="s">
        <v>4</v>
      </c>
      <c r="AT2895" s="2" t="s">
        <v>4</v>
      </c>
    </row>
    <row r="2896" spans="1:46" x14ac:dyDescent="0.2">
      <c r="A2896" s="2">
        <v>1678272</v>
      </c>
      <c r="B2896" s="2">
        <v>859657</v>
      </c>
      <c r="C2896" s="7">
        <v>22.382094688115799</v>
      </c>
      <c r="D2896" s="7">
        <v>39.588655334418398</v>
      </c>
      <c r="E2896" s="19" t="s">
        <v>3522</v>
      </c>
      <c r="F2896" s="46">
        <f>INDEX(Δεδομένα!$P:$P,MATCH('2021'!E2896,Δεδομένα!$O:$O,0))</f>
        <v>101</v>
      </c>
      <c r="G2896" s="49" t="s">
        <v>3435</v>
      </c>
      <c r="H2896" s="51" t="str">
        <f>INDEX(Δεδομένα!B$1:B$51,MATCH('2021'!G2896,Δεδομένα!A$1:A$51,0))</f>
        <v>ΘΕΣΣΑΛΙΑΣ</v>
      </c>
      <c r="I2896" s="53">
        <f>INDEX(Δεδομένα!E$1:E$13,MATCH('2021'!H2896,Δεδομένα!D$1:D$13,0))</f>
        <v>6</v>
      </c>
      <c r="J2896" s="4">
        <v>44354</v>
      </c>
      <c r="K2896" s="3" t="s">
        <v>337</v>
      </c>
      <c r="L2896" s="17" t="str">
        <f t="shared" si="208"/>
        <v>07/06/2021 16:58</v>
      </c>
      <c r="M2896" s="4">
        <v>44354</v>
      </c>
      <c r="N2896" s="3" t="s">
        <v>1422</v>
      </c>
      <c r="O2896" s="17" t="str">
        <f t="shared" si="209"/>
        <v>07/06/2021 21:22</v>
      </c>
      <c r="P2896" s="24">
        <f t="shared" si="210"/>
        <v>0.18333333333430346</v>
      </c>
      <c r="Q2896" s="28">
        <v>0</v>
      </c>
      <c r="R2896" s="27">
        <f t="shared" si="211"/>
        <v>264.00000000139698</v>
      </c>
      <c r="S2896" s="3" t="s">
        <v>4</v>
      </c>
      <c r="T2896" s="3" t="s">
        <v>3523</v>
      </c>
      <c r="U2896" s="3" t="s">
        <v>3528</v>
      </c>
      <c r="V2896" s="3" t="s">
        <v>3544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400</v>
      </c>
      <c r="AC2896" s="5">
        <v>200</v>
      </c>
      <c r="AD2896" s="5">
        <v>0</v>
      </c>
      <c r="AE2896" s="2">
        <v>16</v>
      </c>
      <c r="AF2896" s="2">
        <v>0</v>
      </c>
      <c r="AG2896" s="2">
        <v>0</v>
      </c>
      <c r="AH2896" s="2">
        <v>0</v>
      </c>
      <c r="AI2896" s="2">
        <v>0</v>
      </c>
      <c r="AJ2896" s="2">
        <v>8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</row>
    <row r="2897" spans="1:46" x14ac:dyDescent="0.2">
      <c r="A2897" s="2">
        <v>1668568</v>
      </c>
      <c r="B2897" s="2">
        <v>860570</v>
      </c>
      <c r="C2897" s="7">
        <v>22.4776720839433</v>
      </c>
      <c r="D2897" s="7">
        <v>39.613611895465603</v>
      </c>
      <c r="E2897" s="19" t="s">
        <v>3522</v>
      </c>
      <c r="F2897" s="46">
        <f>INDEX(Δεδομένα!$P:$P,MATCH('2021'!E2897,Δεδομένα!$O:$O,0))</f>
        <v>101</v>
      </c>
      <c r="G2897" s="49" t="s">
        <v>3435</v>
      </c>
      <c r="H2897" s="51" t="str">
        <f>INDEX(Δεδομένα!B$1:B$51,MATCH('2021'!G2897,Δεδομένα!A$1:A$51,0))</f>
        <v>ΘΕΣΣΑΛΙΑΣ</v>
      </c>
      <c r="I2897" s="53">
        <f>INDEX(Δεδομένα!E$1:E$13,MATCH('2021'!H2897,Δεδομένα!D$1:D$13,0))</f>
        <v>6</v>
      </c>
      <c r="J2897" s="4">
        <v>44357</v>
      </c>
      <c r="K2897" s="3" t="s">
        <v>648</v>
      </c>
      <c r="L2897" s="17" t="str">
        <f t="shared" si="208"/>
        <v>10/06/2021 18:26</v>
      </c>
      <c r="M2897" s="4">
        <v>44357</v>
      </c>
      <c r="N2897" s="3" t="s">
        <v>648</v>
      </c>
      <c r="O2897" s="17" t="str">
        <f t="shared" si="209"/>
        <v>10/06/2021 18:26</v>
      </c>
      <c r="P2897" s="24">
        <f t="shared" si="210"/>
        <v>0</v>
      </c>
      <c r="Q2897" s="28">
        <v>0</v>
      </c>
      <c r="R2897" s="27">
        <f t="shared" si="211"/>
        <v>0</v>
      </c>
      <c r="S2897" s="3" t="s">
        <v>4</v>
      </c>
      <c r="T2897" s="3" t="s">
        <v>3437</v>
      </c>
      <c r="U2897" s="3" t="s">
        <v>4</v>
      </c>
      <c r="V2897" s="3" t="s">
        <v>1628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3</v>
      </c>
      <c r="AD2897" s="5">
        <v>0</v>
      </c>
      <c r="AE2897" s="2">
        <v>2</v>
      </c>
      <c r="AF2897" s="2">
        <v>0</v>
      </c>
      <c r="AG2897" s="2">
        <v>0</v>
      </c>
      <c r="AH2897" s="2">
        <v>0</v>
      </c>
      <c r="AI2897" s="2">
        <v>0</v>
      </c>
      <c r="AJ2897" s="2">
        <v>1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 t="s">
        <v>4</v>
      </c>
      <c r="AT2897" s="2" t="s">
        <v>4</v>
      </c>
    </row>
    <row r="2898" spans="1:46" x14ac:dyDescent="0.2">
      <c r="A2898" s="2">
        <v>1695474</v>
      </c>
      <c r="B2898" s="2">
        <v>860407</v>
      </c>
      <c r="C2898" s="7">
        <v>22.406652892242001</v>
      </c>
      <c r="D2898" s="7">
        <v>39.690430905437402</v>
      </c>
      <c r="E2898" s="19" t="s">
        <v>3522</v>
      </c>
      <c r="F2898" s="46">
        <f>INDEX(Δεδομένα!$P:$P,MATCH('2021'!E2898,Δεδομένα!$O:$O,0))</f>
        <v>101</v>
      </c>
      <c r="G2898" s="49" t="s">
        <v>3435</v>
      </c>
      <c r="H2898" s="51" t="str">
        <f>INDEX(Δεδομένα!B$1:B$51,MATCH('2021'!G2898,Δεδομένα!A$1:A$51,0))</f>
        <v>ΘΕΣΣΑΛΙΑΣ</v>
      </c>
      <c r="I2898" s="53">
        <f>INDEX(Δεδομένα!E$1:E$13,MATCH('2021'!H2898,Δεδομένα!D$1:D$13,0))</f>
        <v>6</v>
      </c>
      <c r="J2898" s="4">
        <v>44357</v>
      </c>
      <c r="K2898" s="3" t="s">
        <v>88</v>
      </c>
      <c r="L2898" s="17" t="str">
        <f t="shared" si="208"/>
        <v>10/06/2021 10:30</v>
      </c>
      <c r="M2898" s="4">
        <v>44357</v>
      </c>
      <c r="N2898" s="3" t="s">
        <v>88</v>
      </c>
      <c r="O2898" s="17" t="str">
        <f t="shared" si="209"/>
        <v>10/06/2021 10:30</v>
      </c>
      <c r="P2898" s="24">
        <f t="shared" si="210"/>
        <v>0</v>
      </c>
      <c r="Q2898" s="28">
        <v>0</v>
      </c>
      <c r="R2898" s="27">
        <f t="shared" si="211"/>
        <v>0</v>
      </c>
      <c r="S2898" s="3" t="s">
        <v>4</v>
      </c>
      <c r="T2898" s="3" t="s">
        <v>3523</v>
      </c>
      <c r="U2898" s="3" t="s">
        <v>4</v>
      </c>
      <c r="V2898" s="3" t="s">
        <v>3545</v>
      </c>
      <c r="W2898" s="5">
        <v>0</v>
      </c>
      <c r="X2898" s="5">
        <v>0</v>
      </c>
      <c r="Y2898" s="5">
        <v>0</v>
      </c>
      <c r="Z2898" s="5">
        <v>2</v>
      </c>
      <c r="AA2898" s="5">
        <v>0</v>
      </c>
      <c r="AB2898" s="5">
        <v>0</v>
      </c>
      <c r="AC2898" s="5">
        <v>0</v>
      </c>
      <c r="AD2898" s="5">
        <v>0</v>
      </c>
      <c r="AE2898" s="2">
        <v>2</v>
      </c>
      <c r="AF2898" s="2">
        <v>0</v>
      </c>
      <c r="AG2898" s="2">
        <v>0</v>
      </c>
      <c r="AH2898" s="2">
        <v>0</v>
      </c>
      <c r="AI2898" s="2">
        <v>0</v>
      </c>
      <c r="AJ2898" s="2">
        <v>1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</row>
    <row r="2899" spans="1:46" x14ac:dyDescent="0.2">
      <c r="A2899" s="2">
        <v>1670234</v>
      </c>
      <c r="B2899" s="2">
        <v>861474</v>
      </c>
      <c r="C2899" s="7">
        <v>22.5407377499176</v>
      </c>
      <c r="D2899" s="7">
        <v>39.5594992647666</v>
      </c>
      <c r="E2899" s="19" t="s">
        <v>3522</v>
      </c>
      <c r="F2899" s="46">
        <f>INDEX(Δεδομένα!$P:$P,MATCH('2021'!E2899,Δεδομένα!$O:$O,0))</f>
        <v>101</v>
      </c>
      <c r="G2899" s="49" t="s">
        <v>3435</v>
      </c>
      <c r="H2899" s="51" t="str">
        <f>INDEX(Δεδομένα!B$1:B$51,MATCH('2021'!G2899,Δεδομένα!A$1:A$51,0))</f>
        <v>ΘΕΣΣΑΛΙΑΣ</v>
      </c>
      <c r="I2899" s="53">
        <f>INDEX(Δεδομένα!E$1:E$13,MATCH('2021'!H2899,Δεδομένα!D$1:D$13,0))</f>
        <v>6</v>
      </c>
      <c r="J2899" s="4">
        <v>44360</v>
      </c>
      <c r="K2899" s="3" t="s">
        <v>142</v>
      </c>
      <c r="L2899" s="17" t="str">
        <f t="shared" si="208"/>
        <v>13/06/2021 13:49</v>
      </c>
      <c r="M2899" s="4">
        <v>44360</v>
      </c>
      <c r="N2899" s="3" t="s">
        <v>737</v>
      </c>
      <c r="O2899" s="17" t="str">
        <f t="shared" si="209"/>
        <v>13/06/2021 14:45</v>
      </c>
      <c r="P2899" s="24">
        <f t="shared" si="210"/>
        <v>3.888888889196096E-2</v>
      </c>
      <c r="Q2899" s="28">
        <v>0</v>
      </c>
      <c r="R2899" s="27">
        <f t="shared" si="211"/>
        <v>56.000000004423782</v>
      </c>
      <c r="S2899" s="3" t="s">
        <v>4</v>
      </c>
      <c r="T2899" s="3" t="s">
        <v>3523</v>
      </c>
      <c r="U2899" s="3" t="s">
        <v>3528</v>
      </c>
      <c r="V2899" s="3" t="s">
        <v>3546</v>
      </c>
      <c r="W2899" s="5">
        <v>0</v>
      </c>
      <c r="X2899" s="5">
        <v>0</v>
      </c>
      <c r="Y2899" s="5">
        <v>0</v>
      </c>
      <c r="Z2899" s="5">
        <v>2</v>
      </c>
      <c r="AA2899" s="5">
        <v>0</v>
      </c>
      <c r="AB2899" s="5">
        <v>0</v>
      </c>
      <c r="AC2899" s="5">
        <v>0</v>
      </c>
      <c r="AD2899" s="5">
        <v>0</v>
      </c>
      <c r="AE2899" s="2">
        <v>2</v>
      </c>
      <c r="AF2899" s="2">
        <v>0</v>
      </c>
      <c r="AG2899" s="2">
        <v>0</v>
      </c>
      <c r="AH2899" s="2">
        <v>0</v>
      </c>
      <c r="AI2899" s="2">
        <v>0</v>
      </c>
      <c r="AJ2899" s="2">
        <v>1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 t="s">
        <v>4</v>
      </c>
      <c r="AT2899" s="2" t="s">
        <v>4</v>
      </c>
    </row>
    <row r="2900" spans="1:46" x14ac:dyDescent="0.2">
      <c r="A2900" s="2">
        <v>1672973</v>
      </c>
      <c r="B2900" s="2">
        <v>861517</v>
      </c>
      <c r="C2900" s="7">
        <v>22.3914757855188</v>
      </c>
      <c r="D2900" s="7">
        <v>39.604367404306501</v>
      </c>
      <c r="E2900" s="19" t="s">
        <v>3522</v>
      </c>
      <c r="F2900" s="46">
        <f>INDEX(Δεδομένα!$P:$P,MATCH('2021'!E2900,Δεδομένα!$O:$O,0))</f>
        <v>101</v>
      </c>
      <c r="G2900" s="49" t="s">
        <v>3435</v>
      </c>
      <c r="H2900" s="51" t="str">
        <f>INDEX(Δεδομένα!B$1:B$51,MATCH('2021'!G2900,Δεδομένα!A$1:A$51,0))</f>
        <v>ΘΕΣΣΑΛΙΑΣ</v>
      </c>
      <c r="I2900" s="53">
        <f>INDEX(Δεδομένα!E$1:E$13,MATCH('2021'!H2900,Δεδομένα!D$1:D$13,0))</f>
        <v>6</v>
      </c>
      <c r="J2900" s="4">
        <v>44360</v>
      </c>
      <c r="K2900" s="3" t="s">
        <v>1233</v>
      </c>
      <c r="L2900" s="17" t="str">
        <f t="shared" si="208"/>
        <v>13/06/2021 16:45</v>
      </c>
      <c r="M2900" s="4">
        <v>44360</v>
      </c>
      <c r="N2900" s="3" t="s">
        <v>1233</v>
      </c>
      <c r="O2900" s="17" t="str">
        <f t="shared" si="209"/>
        <v>13/06/2021 16:45</v>
      </c>
      <c r="P2900" s="24">
        <f t="shared" si="210"/>
        <v>0</v>
      </c>
      <c r="Q2900" s="28">
        <v>0</v>
      </c>
      <c r="R2900" s="27">
        <f t="shared" si="211"/>
        <v>0</v>
      </c>
      <c r="S2900" s="3" t="s">
        <v>4</v>
      </c>
      <c r="T2900" s="3" t="s">
        <v>3523</v>
      </c>
      <c r="U2900" s="3" t="s">
        <v>4</v>
      </c>
      <c r="V2900" s="3" t="s">
        <v>3547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5</v>
      </c>
      <c r="AD2900" s="5">
        <v>0</v>
      </c>
      <c r="AE2900" s="2">
        <v>2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 t="s">
        <v>4</v>
      </c>
      <c r="AT2900" s="2" t="s">
        <v>4</v>
      </c>
    </row>
    <row r="2901" spans="1:46" x14ac:dyDescent="0.2">
      <c r="A2901" s="2">
        <v>1670931</v>
      </c>
      <c r="B2901" s="2">
        <v>862238</v>
      </c>
      <c r="C2901" s="7">
        <v>22.338010031801101</v>
      </c>
      <c r="D2901" s="7">
        <v>39.727589452889099</v>
      </c>
      <c r="E2901" s="19" t="s">
        <v>3522</v>
      </c>
      <c r="F2901" s="46">
        <f>INDEX(Δεδομένα!$P:$P,MATCH('2021'!E2901,Δεδομένα!$O:$O,0))</f>
        <v>101</v>
      </c>
      <c r="G2901" s="49" t="s">
        <v>3435</v>
      </c>
      <c r="H2901" s="51" t="str">
        <f>INDEX(Δεδομένα!B$1:B$51,MATCH('2021'!G2901,Δεδομένα!A$1:A$51,0))</f>
        <v>ΘΕΣΣΑΛΙΑΣ</v>
      </c>
      <c r="I2901" s="53">
        <f>INDEX(Δεδομένα!E$1:E$13,MATCH('2021'!H2901,Δεδομένα!D$1:D$13,0))</f>
        <v>6</v>
      </c>
      <c r="J2901" s="4">
        <v>44363</v>
      </c>
      <c r="K2901" s="3" t="s">
        <v>196</v>
      </c>
      <c r="L2901" s="17" t="str">
        <f t="shared" si="208"/>
        <v>16/06/2021 14:15</v>
      </c>
      <c r="M2901" s="4">
        <v>44363</v>
      </c>
      <c r="N2901" s="3" t="s">
        <v>562</v>
      </c>
      <c r="O2901" s="17" t="str">
        <f t="shared" si="209"/>
        <v>16/06/2021 15:45</v>
      </c>
      <c r="P2901" s="24">
        <f t="shared" si="210"/>
        <v>6.25E-2</v>
      </c>
      <c r="Q2901" s="28">
        <v>0</v>
      </c>
      <c r="R2901" s="27">
        <f t="shared" si="211"/>
        <v>90</v>
      </c>
      <c r="S2901" s="3" t="s">
        <v>4</v>
      </c>
      <c r="T2901" s="3" t="s">
        <v>3523</v>
      </c>
      <c r="U2901" s="3" t="s">
        <v>4</v>
      </c>
      <c r="V2901" s="3" t="s">
        <v>3549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20</v>
      </c>
      <c r="AD2901" s="5">
        <v>0</v>
      </c>
      <c r="AE2901" s="2">
        <v>3</v>
      </c>
      <c r="AF2901" s="2">
        <v>0</v>
      </c>
      <c r="AG2901" s="2">
        <v>0</v>
      </c>
      <c r="AH2901" s="2">
        <v>0</v>
      </c>
      <c r="AI2901" s="2">
        <v>0</v>
      </c>
      <c r="AJ2901" s="2">
        <v>1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 t="s">
        <v>4</v>
      </c>
      <c r="AT2901" s="2" t="s">
        <v>4</v>
      </c>
    </row>
    <row r="2902" spans="1:46" x14ac:dyDescent="0.2">
      <c r="A2902" s="2">
        <v>1670987</v>
      </c>
      <c r="B2902" s="2">
        <v>863349</v>
      </c>
      <c r="C2902" s="7">
        <v>22.656141736275501</v>
      </c>
      <c r="D2902" s="7">
        <v>39.496353334573001</v>
      </c>
      <c r="E2902" s="19" t="s">
        <v>3522</v>
      </c>
      <c r="F2902" s="46">
        <f>INDEX(Δεδομένα!$P:$P,MATCH('2021'!E2902,Δεδομένα!$O:$O,0))</f>
        <v>101</v>
      </c>
      <c r="G2902" s="49" t="s">
        <v>3435</v>
      </c>
      <c r="H2902" s="51" t="str">
        <f>INDEX(Δεδομένα!B$1:B$51,MATCH('2021'!G2902,Δεδομένα!A$1:A$51,0))</f>
        <v>ΘΕΣΣΑΛΙΑΣ</v>
      </c>
      <c r="I2902" s="53">
        <f>INDEX(Δεδομένα!E$1:E$13,MATCH('2021'!H2902,Δεδομένα!D$1:D$13,0))</f>
        <v>6</v>
      </c>
      <c r="J2902" s="4">
        <v>44367</v>
      </c>
      <c r="K2902" s="3" t="s">
        <v>1067</v>
      </c>
      <c r="L2902" s="17" t="str">
        <f t="shared" si="208"/>
        <v>20/06/2021 15:49</v>
      </c>
      <c r="M2902" s="4">
        <v>44367</v>
      </c>
      <c r="N2902" s="3" t="s">
        <v>146</v>
      </c>
      <c r="O2902" s="17" t="str">
        <f t="shared" si="209"/>
        <v>20/06/2021 16:30</v>
      </c>
      <c r="P2902" s="24">
        <f t="shared" si="210"/>
        <v>2.8472222220443655E-2</v>
      </c>
      <c r="Q2902" s="28">
        <v>0</v>
      </c>
      <c r="R2902" s="27">
        <f t="shared" si="211"/>
        <v>40.999999997438863</v>
      </c>
      <c r="S2902" s="3" t="s">
        <v>4</v>
      </c>
      <c r="T2902" s="3" t="s">
        <v>3437</v>
      </c>
      <c r="U2902" s="3" t="s">
        <v>4</v>
      </c>
      <c r="V2902" s="3" t="s">
        <v>3550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15</v>
      </c>
      <c r="AC2902" s="5">
        <v>0</v>
      </c>
      <c r="AD2902" s="5">
        <v>0</v>
      </c>
      <c r="AE2902" s="2">
        <v>2</v>
      </c>
      <c r="AF2902" s="2">
        <v>0</v>
      </c>
      <c r="AG2902" s="2">
        <v>0</v>
      </c>
      <c r="AH2902" s="2">
        <v>0</v>
      </c>
      <c r="AI2902" s="2">
        <v>0</v>
      </c>
      <c r="AJ2902" s="2">
        <v>1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 t="s">
        <v>4</v>
      </c>
      <c r="AT2902" s="2" t="s">
        <v>4</v>
      </c>
    </row>
    <row r="2903" spans="1:46" x14ac:dyDescent="0.2">
      <c r="A2903" s="2">
        <v>1670988</v>
      </c>
      <c r="B2903" s="2">
        <v>863366</v>
      </c>
      <c r="C2903" s="7">
        <v>22.340465547472601</v>
      </c>
      <c r="D2903" s="7">
        <v>39.551325373173299</v>
      </c>
      <c r="E2903" s="19" t="s">
        <v>3522</v>
      </c>
      <c r="F2903" s="46">
        <f>INDEX(Δεδομένα!$P:$P,MATCH('2021'!E2903,Δεδομένα!$O:$O,0))</f>
        <v>101</v>
      </c>
      <c r="G2903" s="49" t="s">
        <v>3435</v>
      </c>
      <c r="H2903" s="51" t="str">
        <f>INDEX(Δεδομένα!B$1:B$51,MATCH('2021'!G2903,Δεδομένα!A$1:A$51,0))</f>
        <v>ΘΕΣΣΑΛΙΑΣ</v>
      </c>
      <c r="I2903" s="53">
        <f>INDEX(Δεδομένα!E$1:E$13,MATCH('2021'!H2903,Δεδομένα!D$1:D$13,0))</f>
        <v>6</v>
      </c>
      <c r="J2903" s="4">
        <v>44367</v>
      </c>
      <c r="K2903" s="3" t="s">
        <v>1382</v>
      </c>
      <c r="L2903" s="17" t="str">
        <f t="shared" si="208"/>
        <v>20/06/2021 17:04</v>
      </c>
      <c r="M2903" s="4">
        <v>44367</v>
      </c>
      <c r="N2903" s="3" t="s">
        <v>341</v>
      </c>
      <c r="O2903" s="17" t="str">
        <f t="shared" si="209"/>
        <v>20/06/2021 17:55</v>
      </c>
      <c r="P2903" s="24">
        <f t="shared" si="210"/>
        <v>3.5416666672972497E-2</v>
      </c>
      <c r="Q2903" s="28">
        <v>0</v>
      </c>
      <c r="R2903" s="27">
        <f t="shared" si="211"/>
        <v>51.000000009080395</v>
      </c>
      <c r="S2903" s="3" t="s">
        <v>4</v>
      </c>
      <c r="T2903" s="3" t="s">
        <v>3437</v>
      </c>
      <c r="U2903" s="3" t="s">
        <v>3551</v>
      </c>
      <c r="V2903" s="3" t="s">
        <v>3552</v>
      </c>
      <c r="W2903" s="5">
        <v>0</v>
      </c>
      <c r="X2903" s="5">
        <v>0</v>
      </c>
      <c r="Y2903" s="5">
        <v>0</v>
      </c>
      <c r="Z2903" s="5">
        <v>20</v>
      </c>
      <c r="AA2903" s="5">
        <v>0</v>
      </c>
      <c r="AB2903" s="5">
        <v>0</v>
      </c>
      <c r="AC2903" s="5">
        <v>0</v>
      </c>
      <c r="AD2903" s="5">
        <v>0</v>
      </c>
      <c r="AE2903" s="2">
        <v>2</v>
      </c>
      <c r="AF2903" s="2">
        <v>0</v>
      </c>
      <c r="AG2903" s="2">
        <v>0</v>
      </c>
      <c r="AH2903" s="2">
        <v>0</v>
      </c>
      <c r="AI2903" s="2">
        <v>0</v>
      </c>
      <c r="AJ2903" s="2">
        <v>1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 t="s">
        <v>4</v>
      </c>
      <c r="AT2903" s="2" t="s">
        <v>4</v>
      </c>
    </row>
    <row r="2904" spans="1:46" x14ac:dyDescent="0.2">
      <c r="A2904" s="2">
        <v>1671864</v>
      </c>
      <c r="B2904" s="2">
        <v>863661</v>
      </c>
      <c r="C2904" s="7">
        <v>22.5636981482197</v>
      </c>
      <c r="D2904" s="7">
        <v>39.547742640794397</v>
      </c>
      <c r="E2904" s="19" t="s">
        <v>3522</v>
      </c>
      <c r="F2904" s="46">
        <f>INDEX(Δεδομένα!$P:$P,MATCH('2021'!E2904,Δεδομένα!$O:$O,0))</f>
        <v>101</v>
      </c>
      <c r="G2904" s="49" t="s">
        <v>3435</v>
      </c>
      <c r="H2904" s="51" t="str">
        <f>INDEX(Δεδομένα!B$1:B$51,MATCH('2021'!G2904,Δεδομένα!A$1:A$51,0))</f>
        <v>ΘΕΣΣΑΛΙΑΣ</v>
      </c>
      <c r="I2904" s="53">
        <f>INDEX(Δεδομένα!E$1:E$13,MATCH('2021'!H2904,Δεδομένα!D$1:D$13,0))</f>
        <v>6</v>
      </c>
      <c r="J2904" s="4">
        <v>44368</v>
      </c>
      <c r="K2904" s="3" t="s">
        <v>1005</v>
      </c>
      <c r="L2904" s="17" t="str">
        <f t="shared" si="208"/>
        <v>21/06/2021 16:52</v>
      </c>
      <c r="M2904" s="4">
        <v>44368</v>
      </c>
      <c r="N2904" s="3" t="s">
        <v>267</v>
      </c>
      <c r="O2904" s="17" t="str">
        <f t="shared" si="209"/>
        <v>21/06/2021 17:30</v>
      </c>
      <c r="P2904" s="24">
        <f t="shared" si="210"/>
        <v>2.6388888887595385E-2</v>
      </c>
      <c r="Q2904" s="28">
        <v>0</v>
      </c>
      <c r="R2904" s="27">
        <f t="shared" si="211"/>
        <v>37.999999998137355</v>
      </c>
      <c r="S2904" s="3" t="s">
        <v>4</v>
      </c>
      <c r="T2904" s="3" t="s">
        <v>3437</v>
      </c>
      <c r="U2904" s="3" t="s">
        <v>4</v>
      </c>
      <c r="V2904" s="3" t="s">
        <v>3546</v>
      </c>
      <c r="W2904" s="5">
        <v>0</v>
      </c>
      <c r="X2904" s="5">
        <v>0</v>
      </c>
      <c r="Y2904" s="5">
        <v>0</v>
      </c>
      <c r="Z2904" s="5">
        <v>0.5</v>
      </c>
      <c r="AA2904" s="5">
        <v>0</v>
      </c>
      <c r="AB2904" s="5">
        <v>0</v>
      </c>
      <c r="AC2904" s="5">
        <v>0</v>
      </c>
      <c r="AD2904" s="5">
        <v>0</v>
      </c>
      <c r="AE2904" s="2">
        <v>2</v>
      </c>
      <c r="AF2904" s="2">
        <v>0</v>
      </c>
      <c r="AG2904" s="2">
        <v>0</v>
      </c>
      <c r="AH2904" s="2">
        <v>0</v>
      </c>
      <c r="AI2904" s="2">
        <v>0</v>
      </c>
      <c r="AJ2904" s="2">
        <v>1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 t="s">
        <v>4</v>
      </c>
      <c r="AT2904" s="2" t="s">
        <v>4</v>
      </c>
    </row>
    <row r="2905" spans="1:46" x14ac:dyDescent="0.2">
      <c r="A2905" s="2">
        <v>1672161</v>
      </c>
      <c r="B2905" s="2">
        <v>864521</v>
      </c>
      <c r="C2905" s="7">
        <v>22.682388595050401</v>
      </c>
      <c r="D2905" s="7">
        <v>39.472749347133202</v>
      </c>
      <c r="E2905" s="19" t="s">
        <v>3522</v>
      </c>
      <c r="F2905" s="46">
        <f>INDEX(Δεδομένα!$P:$P,MATCH('2021'!E2905,Δεδομένα!$O:$O,0))</f>
        <v>101</v>
      </c>
      <c r="G2905" s="49" t="s">
        <v>3435</v>
      </c>
      <c r="H2905" s="51" t="str">
        <f>INDEX(Δεδομένα!B$1:B$51,MATCH('2021'!G2905,Δεδομένα!A$1:A$51,0))</f>
        <v>ΘΕΣΣΑΛΙΑΣ</v>
      </c>
      <c r="I2905" s="53">
        <f>INDEX(Δεδομένα!E$1:E$13,MATCH('2021'!H2905,Δεδομένα!D$1:D$13,0))</f>
        <v>6</v>
      </c>
      <c r="J2905" s="4">
        <v>44371</v>
      </c>
      <c r="K2905" s="3" t="s">
        <v>486</v>
      </c>
      <c r="L2905" s="17" t="str">
        <f t="shared" si="208"/>
        <v>24/06/2021 13:45</v>
      </c>
      <c r="M2905" s="4">
        <v>44371</v>
      </c>
      <c r="N2905" s="3" t="s">
        <v>221</v>
      </c>
      <c r="O2905" s="17" t="str">
        <f t="shared" si="209"/>
        <v>24/06/2021 16:15</v>
      </c>
      <c r="P2905" s="24">
        <f t="shared" si="210"/>
        <v>0.10416666667151731</v>
      </c>
      <c r="Q2905" s="28">
        <v>0</v>
      </c>
      <c r="R2905" s="27">
        <f t="shared" si="211"/>
        <v>150.00000000698492</v>
      </c>
      <c r="S2905" s="3" t="s">
        <v>4</v>
      </c>
      <c r="T2905" s="3" t="s">
        <v>3437</v>
      </c>
      <c r="U2905" s="3" t="s">
        <v>3531</v>
      </c>
      <c r="V2905" s="3" t="s">
        <v>3531</v>
      </c>
      <c r="W2905" s="5">
        <v>0</v>
      </c>
      <c r="X2905" s="5">
        <v>0</v>
      </c>
      <c r="Y2905" s="5">
        <v>0</v>
      </c>
      <c r="Z2905" s="5">
        <v>0</v>
      </c>
      <c r="AA2905" s="5">
        <v>100</v>
      </c>
      <c r="AB2905" s="5">
        <v>0</v>
      </c>
      <c r="AC2905" s="5">
        <v>150</v>
      </c>
      <c r="AD2905" s="5">
        <v>0</v>
      </c>
      <c r="AE2905" s="2">
        <v>7</v>
      </c>
      <c r="AF2905" s="2">
        <v>0</v>
      </c>
      <c r="AG2905" s="2">
        <v>0</v>
      </c>
      <c r="AH2905" s="2">
        <v>0</v>
      </c>
      <c r="AI2905" s="2">
        <v>0</v>
      </c>
      <c r="AJ2905" s="2">
        <v>3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 t="s">
        <v>4</v>
      </c>
      <c r="AT2905" s="2" t="s">
        <v>4</v>
      </c>
    </row>
    <row r="2906" spans="1:46" x14ac:dyDescent="0.2">
      <c r="A2906" s="2">
        <v>1672162</v>
      </c>
      <c r="B2906" s="2">
        <v>864603</v>
      </c>
      <c r="C2906" s="7">
        <v>22.4101968310849</v>
      </c>
      <c r="D2906" s="7">
        <v>39.683460029524703</v>
      </c>
      <c r="E2906" s="19" t="s">
        <v>3522</v>
      </c>
      <c r="F2906" s="46">
        <f>INDEX(Δεδομένα!$P:$P,MATCH('2021'!E2906,Δεδομένα!$O:$O,0))</f>
        <v>101</v>
      </c>
      <c r="G2906" s="49" t="s">
        <v>3435</v>
      </c>
      <c r="H2906" s="51" t="str">
        <f>INDEX(Δεδομένα!B$1:B$51,MATCH('2021'!G2906,Δεδομένα!A$1:A$51,0))</f>
        <v>ΘΕΣΣΑΛΙΑΣ</v>
      </c>
      <c r="I2906" s="53">
        <f>INDEX(Δεδομένα!E$1:E$13,MATCH('2021'!H2906,Δεδομένα!D$1:D$13,0))</f>
        <v>6</v>
      </c>
      <c r="J2906" s="4">
        <v>44371</v>
      </c>
      <c r="K2906" s="3" t="s">
        <v>575</v>
      </c>
      <c r="L2906" s="17" t="str">
        <f t="shared" si="208"/>
        <v>24/06/2021 17:42</v>
      </c>
      <c r="M2906" s="4">
        <v>44371</v>
      </c>
      <c r="N2906" s="3" t="s">
        <v>150</v>
      </c>
      <c r="O2906" s="17" t="str">
        <f t="shared" si="209"/>
        <v>24/06/2021 19:00</v>
      </c>
      <c r="P2906" s="24">
        <f t="shared" si="210"/>
        <v>5.4166666661330964E-2</v>
      </c>
      <c r="Q2906" s="28">
        <v>0</v>
      </c>
      <c r="R2906" s="27">
        <f t="shared" si="211"/>
        <v>77.999999992316589</v>
      </c>
      <c r="S2906" s="3" t="s">
        <v>4</v>
      </c>
      <c r="T2906" s="3" t="s">
        <v>3523</v>
      </c>
      <c r="U2906" s="3" t="s">
        <v>4</v>
      </c>
      <c r="V2906" s="3" t="s">
        <v>3548</v>
      </c>
      <c r="W2906" s="5">
        <v>0</v>
      </c>
      <c r="X2906" s="5">
        <v>0</v>
      </c>
      <c r="Y2906" s="5">
        <v>0</v>
      </c>
      <c r="Z2906" s="5">
        <v>0</v>
      </c>
      <c r="AA2906" s="5">
        <v>2</v>
      </c>
      <c r="AB2906" s="5">
        <v>0</v>
      </c>
      <c r="AC2906" s="5">
        <v>0</v>
      </c>
      <c r="AD2906" s="5">
        <v>0</v>
      </c>
      <c r="AE2906" s="2">
        <v>3</v>
      </c>
      <c r="AF2906" s="2">
        <v>0</v>
      </c>
      <c r="AG2906" s="2">
        <v>0</v>
      </c>
      <c r="AH2906" s="2">
        <v>0</v>
      </c>
      <c r="AI2906" s="2">
        <v>0</v>
      </c>
      <c r="AJ2906" s="2">
        <v>1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 t="s">
        <v>4</v>
      </c>
      <c r="AT2906" s="2" t="s">
        <v>4</v>
      </c>
    </row>
    <row r="2907" spans="1:46" x14ac:dyDescent="0.2">
      <c r="A2907" s="2">
        <v>1672351</v>
      </c>
      <c r="B2907" s="2">
        <v>864616</v>
      </c>
      <c r="C2907" s="7">
        <v>22.486262035415798</v>
      </c>
      <c r="D2907" s="7">
        <v>39.657105007955401</v>
      </c>
      <c r="E2907" s="19" t="s">
        <v>3522</v>
      </c>
      <c r="F2907" s="46">
        <f>INDEX(Δεδομένα!$P:$P,MATCH('2021'!E2907,Δεδομένα!$O:$O,0))</f>
        <v>101</v>
      </c>
      <c r="G2907" s="49" t="s">
        <v>3435</v>
      </c>
      <c r="H2907" s="51" t="str">
        <f>INDEX(Δεδομένα!B$1:B$51,MATCH('2021'!G2907,Δεδομένα!A$1:A$51,0))</f>
        <v>ΘΕΣΣΑΛΙΑΣ</v>
      </c>
      <c r="I2907" s="53">
        <f>INDEX(Δεδομένα!E$1:E$13,MATCH('2021'!H2907,Δεδομένα!D$1:D$13,0))</f>
        <v>6</v>
      </c>
      <c r="J2907" s="4">
        <v>44371</v>
      </c>
      <c r="K2907" s="3" t="s">
        <v>17</v>
      </c>
      <c r="L2907" s="17" t="str">
        <f t="shared" si="208"/>
        <v>24/06/2021 18:00</v>
      </c>
      <c r="M2907" s="4">
        <v>44371</v>
      </c>
      <c r="N2907" s="3" t="s">
        <v>1556</v>
      </c>
      <c r="O2907" s="17" t="str">
        <f t="shared" si="209"/>
        <v>24/06/2021 19:23</v>
      </c>
      <c r="P2907" s="24">
        <f t="shared" si="210"/>
        <v>5.7638888887595385E-2</v>
      </c>
      <c r="Q2907" s="28">
        <v>0</v>
      </c>
      <c r="R2907" s="27">
        <f t="shared" si="211"/>
        <v>82.999999998137355</v>
      </c>
      <c r="S2907" s="3" t="s">
        <v>4</v>
      </c>
      <c r="T2907" s="3" t="s">
        <v>3437</v>
      </c>
      <c r="U2907" s="3" t="s">
        <v>3535</v>
      </c>
      <c r="V2907" s="3" t="s">
        <v>3535</v>
      </c>
      <c r="W2907" s="5">
        <v>0</v>
      </c>
      <c r="X2907" s="5">
        <v>0</v>
      </c>
      <c r="Y2907" s="5">
        <v>0</v>
      </c>
      <c r="Z2907" s="5">
        <v>0</v>
      </c>
      <c r="AA2907" s="5">
        <v>0.5</v>
      </c>
      <c r="AB2907" s="5">
        <v>0</v>
      </c>
      <c r="AC2907" s="5">
        <v>0</v>
      </c>
      <c r="AD2907" s="5">
        <v>0</v>
      </c>
      <c r="AE2907" s="2">
        <v>2</v>
      </c>
      <c r="AF2907" s="2">
        <v>0</v>
      </c>
      <c r="AG2907" s="2">
        <v>0</v>
      </c>
      <c r="AH2907" s="2">
        <v>0</v>
      </c>
      <c r="AI2907" s="2">
        <v>0</v>
      </c>
      <c r="AJ2907" s="2">
        <v>1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 t="s">
        <v>4</v>
      </c>
      <c r="AT2907" s="2" t="s">
        <v>4</v>
      </c>
    </row>
    <row r="2908" spans="1:46" x14ac:dyDescent="0.2">
      <c r="A2908" s="2">
        <v>1672609</v>
      </c>
      <c r="B2908" s="2">
        <v>865469</v>
      </c>
      <c r="C2908" s="7">
        <v>22.669537088418299</v>
      </c>
      <c r="D2908" s="7">
        <v>39.498677492819603</v>
      </c>
      <c r="E2908" s="19" t="s">
        <v>3522</v>
      </c>
      <c r="F2908" s="46">
        <f>INDEX(Δεδομένα!$P:$P,MATCH('2021'!E2908,Δεδομένα!$O:$O,0))</f>
        <v>101</v>
      </c>
      <c r="G2908" s="49" t="s">
        <v>3435</v>
      </c>
      <c r="H2908" s="51" t="str">
        <f>INDEX(Δεδομένα!B$1:B$51,MATCH('2021'!G2908,Δεδομένα!A$1:A$51,0))</f>
        <v>ΘΕΣΣΑΛΙΑΣ</v>
      </c>
      <c r="I2908" s="53">
        <f>INDEX(Δεδομένα!E$1:E$13,MATCH('2021'!H2908,Δεδομένα!D$1:D$13,0))</f>
        <v>6</v>
      </c>
      <c r="J2908" s="4">
        <v>44374</v>
      </c>
      <c r="K2908" s="3" t="s">
        <v>1696</v>
      </c>
      <c r="L2908" s="17" t="str">
        <f t="shared" si="208"/>
        <v>27/06/2021 09:20</v>
      </c>
      <c r="M2908" s="4">
        <v>44374</v>
      </c>
      <c r="N2908" s="3" t="s">
        <v>182</v>
      </c>
      <c r="O2908" s="17" t="str">
        <f t="shared" si="209"/>
        <v>27/06/2021 09:40</v>
      </c>
      <c r="P2908" s="24">
        <f t="shared" si="210"/>
        <v>1.3888888890505768E-2</v>
      </c>
      <c r="Q2908" s="28">
        <v>0</v>
      </c>
      <c r="R2908" s="27">
        <f t="shared" si="211"/>
        <v>20.000000002328306</v>
      </c>
      <c r="S2908" s="3" t="s">
        <v>4</v>
      </c>
      <c r="T2908" s="3" t="s">
        <v>3437</v>
      </c>
      <c r="U2908" s="3" t="s">
        <v>3553</v>
      </c>
      <c r="V2908" s="3" t="s">
        <v>3550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1</v>
      </c>
      <c r="AD2908" s="5">
        <v>0</v>
      </c>
      <c r="AE2908" s="2">
        <v>2</v>
      </c>
      <c r="AF2908" s="2">
        <v>0</v>
      </c>
      <c r="AG2908" s="2">
        <v>0</v>
      </c>
      <c r="AH2908" s="2">
        <v>0</v>
      </c>
      <c r="AI2908" s="2">
        <v>0</v>
      </c>
      <c r="AJ2908" s="2">
        <v>1</v>
      </c>
      <c r="AK2908" s="2">
        <v>1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 t="s">
        <v>4</v>
      </c>
      <c r="AT2908" s="2" t="s">
        <v>4</v>
      </c>
    </row>
    <row r="2909" spans="1:46" x14ac:dyDescent="0.2">
      <c r="A2909" s="2">
        <v>1673243</v>
      </c>
      <c r="B2909" s="2">
        <v>865827</v>
      </c>
      <c r="C2909" s="7">
        <v>22.5171919171291</v>
      </c>
      <c r="D2909" s="7">
        <v>39.533481035345503</v>
      </c>
      <c r="E2909" s="19" t="s">
        <v>3522</v>
      </c>
      <c r="F2909" s="46">
        <f>INDEX(Δεδομένα!$P:$P,MATCH('2021'!E2909,Δεδομένα!$O:$O,0))</f>
        <v>101</v>
      </c>
      <c r="G2909" s="49" t="s">
        <v>3435</v>
      </c>
      <c r="H2909" s="51" t="str">
        <f>INDEX(Δεδομένα!B$1:B$51,MATCH('2021'!G2909,Δεδομένα!A$1:A$51,0))</f>
        <v>ΘΕΣΣΑΛΙΑΣ</v>
      </c>
      <c r="I2909" s="53">
        <f>INDEX(Δεδομένα!E$1:E$13,MATCH('2021'!H2909,Δεδομένα!D$1:D$13,0))</f>
        <v>6</v>
      </c>
      <c r="J2909" s="4">
        <v>44375</v>
      </c>
      <c r="K2909" s="3" t="s">
        <v>84</v>
      </c>
      <c r="L2909" s="17" t="str">
        <f t="shared" si="208"/>
        <v>28/06/2021 12:52</v>
      </c>
      <c r="M2909" s="4">
        <v>44375</v>
      </c>
      <c r="N2909" s="3" t="s">
        <v>531</v>
      </c>
      <c r="O2909" s="17" t="str">
        <f t="shared" si="209"/>
        <v>28/06/2021 14:10</v>
      </c>
      <c r="P2909" s="24">
        <f t="shared" si="210"/>
        <v>5.4166666668606922E-2</v>
      </c>
      <c r="Q2909" s="28">
        <v>0</v>
      </c>
      <c r="R2909" s="27">
        <f t="shared" si="211"/>
        <v>78.000000002793968</v>
      </c>
      <c r="S2909" s="3" t="s">
        <v>4</v>
      </c>
      <c r="T2909" s="3" t="s">
        <v>3437</v>
      </c>
      <c r="U2909" s="3" t="s">
        <v>3554</v>
      </c>
      <c r="V2909" s="3" t="s">
        <v>3555</v>
      </c>
      <c r="W2909" s="5">
        <v>0</v>
      </c>
      <c r="X2909" s="5">
        <v>0</v>
      </c>
      <c r="Y2909" s="5">
        <v>0</v>
      </c>
      <c r="Z2909" s="5">
        <v>0</v>
      </c>
      <c r="AA2909" s="5">
        <v>50</v>
      </c>
      <c r="AB2909" s="5">
        <v>0</v>
      </c>
      <c r="AC2909" s="5">
        <v>0</v>
      </c>
      <c r="AD2909" s="5">
        <v>0</v>
      </c>
      <c r="AE2909" s="2">
        <v>5</v>
      </c>
      <c r="AF2909" s="2">
        <v>0</v>
      </c>
      <c r="AG2909" s="2">
        <v>0</v>
      </c>
      <c r="AH2909" s="2">
        <v>0</v>
      </c>
      <c r="AI2909" s="2">
        <v>0</v>
      </c>
      <c r="AJ2909" s="2">
        <v>2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 t="s">
        <v>4</v>
      </c>
      <c r="AT2909" s="2" t="s">
        <v>4</v>
      </c>
    </row>
    <row r="2910" spans="1:46" x14ac:dyDescent="0.2">
      <c r="A2910" s="2">
        <v>1673237</v>
      </c>
      <c r="B2910" s="2">
        <v>865953</v>
      </c>
      <c r="C2910" s="7">
        <v>22.300191918700801</v>
      </c>
      <c r="D2910" s="7">
        <v>39.547680375417102</v>
      </c>
      <c r="E2910" s="19" t="s">
        <v>3522</v>
      </c>
      <c r="F2910" s="46">
        <f>INDEX(Δεδομένα!$P:$P,MATCH('2021'!E2910,Δεδομένα!$O:$O,0))</f>
        <v>101</v>
      </c>
      <c r="G2910" s="49" t="s">
        <v>3435</v>
      </c>
      <c r="H2910" s="51" t="str">
        <f>INDEX(Δεδομένα!B$1:B$51,MATCH('2021'!G2910,Δεδομένα!A$1:A$51,0))</f>
        <v>ΘΕΣΣΑΛΙΑΣ</v>
      </c>
      <c r="I2910" s="53">
        <f>INDEX(Δεδομένα!E$1:E$13,MATCH('2021'!H2910,Δεδομένα!D$1:D$13,0))</f>
        <v>6</v>
      </c>
      <c r="J2910" s="4">
        <v>44375</v>
      </c>
      <c r="K2910" s="3" t="s">
        <v>281</v>
      </c>
      <c r="L2910" s="17" t="str">
        <f t="shared" si="208"/>
        <v>28/06/2021 19:18</v>
      </c>
      <c r="M2910" s="4">
        <v>44375</v>
      </c>
      <c r="N2910" s="3" t="s">
        <v>147</v>
      </c>
      <c r="O2910" s="17" t="str">
        <f t="shared" si="209"/>
        <v>28/06/2021 20:00</v>
      </c>
      <c r="P2910" s="24">
        <f t="shared" si="210"/>
        <v>2.9166666667151731E-2</v>
      </c>
      <c r="Q2910" s="28">
        <v>0</v>
      </c>
      <c r="R2910" s="27">
        <f t="shared" si="211"/>
        <v>42.000000000698492</v>
      </c>
      <c r="S2910" s="3" t="s">
        <v>4</v>
      </c>
      <c r="T2910" s="3" t="s">
        <v>3523</v>
      </c>
      <c r="U2910" s="3" t="s">
        <v>3556</v>
      </c>
      <c r="V2910" s="3" t="s">
        <v>3556</v>
      </c>
      <c r="W2910" s="5">
        <v>0</v>
      </c>
      <c r="X2910" s="5">
        <v>0</v>
      </c>
      <c r="Y2910" s="5">
        <v>0</v>
      </c>
      <c r="Z2910" s="5">
        <v>0</v>
      </c>
      <c r="AA2910" s="5">
        <v>7</v>
      </c>
      <c r="AB2910" s="5">
        <v>0</v>
      </c>
      <c r="AC2910" s="5">
        <v>0</v>
      </c>
      <c r="AD2910" s="5">
        <v>0</v>
      </c>
      <c r="AE2910" s="2">
        <v>4</v>
      </c>
      <c r="AF2910" s="2">
        <v>0</v>
      </c>
      <c r="AG2910" s="2">
        <v>0</v>
      </c>
      <c r="AH2910" s="2">
        <v>0</v>
      </c>
      <c r="AI2910" s="2">
        <v>0</v>
      </c>
      <c r="AJ2910" s="2">
        <v>1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 t="s">
        <v>4</v>
      </c>
      <c r="AT2910" s="2" t="s">
        <v>4</v>
      </c>
    </row>
    <row r="2911" spans="1:46" x14ac:dyDescent="0.2">
      <c r="A2911" s="2">
        <v>1678071</v>
      </c>
      <c r="B2911" s="2">
        <v>867481</v>
      </c>
      <c r="C2911" s="7">
        <v>22.294242237175801</v>
      </c>
      <c r="D2911" s="7">
        <v>39.760938114063798</v>
      </c>
      <c r="E2911" s="19" t="s">
        <v>3522</v>
      </c>
      <c r="F2911" s="46">
        <f>INDEX(Δεδομένα!$P:$P,MATCH('2021'!E2911,Δεδομένα!$O:$O,0))</f>
        <v>101</v>
      </c>
      <c r="G2911" s="49" t="s">
        <v>3435</v>
      </c>
      <c r="H2911" s="51" t="str">
        <f>INDEX(Δεδομένα!B$1:B$51,MATCH('2021'!G2911,Δεδομένα!A$1:A$51,0))</f>
        <v>ΘΕΣΣΑΛΙΑΣ</v>
      </c>
      <c r="I2911" s="53">
        <f>INDEX(Δεδομένα!E$1:E$13,MATCH('2021'!H2911,Δεδομένα!D$1:D$13,0))</f>
        <v>6</v>
      </c>
      <c r="J2911" s="4">
        <v>44379</v>
      </c>
      <c r="K2911" s="3" t="s">
        <v>1118</v>
      </c>
      <c r="L2911" s="17" t="str">
        <f t="shared" si="208"/>
        <v>02/07/2021 23:10</v>
      </c>
      <c r="M2911" s="4">
        <v>44380</v>
      </c>
      <c r="N2911" s="3" t="s">
        <v>921</v>
      </c>
      <c r="O2911" s="17" t="str">
        <f t="shared" si="209"/>
        <v>03/07/2021 00:05</v>
      </c>
      <c r="P2911" s="24">
        <f t="shared" si="210"/>
        <v>3.8194444437976927E-2</v>
      </c>
      <c r="Q2911" s="28">
        <v>0</v>
      </c>
      <c r="R2911" s="27">
        <f t="shared" si="211"/>
        <v>54.999999990686774</v>
      </c>
      <c r="S2911" s="3" t="s">
        <v>4</v>
      </c>
      <c r="T2911" s="3" t="s">
        <v>3525</v>
      </c>
      <c r="U2911" s="3" t="s">
        <v>4</v>
      </c>
      <c r="V2911" s="3" t="s">
        <v>3559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0.5</v>
      </c>
      <c r="AE2911" s="2">
        <v>4</v>
      </c>
      <c r="AF2911" s="2">
        <v>0</v>
      </c>
      <c r="AG2911" s="2">
        <v>0</v>
      </c>
      <c r="AH2911" s="2">
        <v>0</v>
      </c>
      <c r="AI2911" s="2">
        <v>0</v>
      </c>
      <c r="AJ2911" s="2">
        <v>2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</row>
    <row r="2912" spans="1:46" x14ac:dyDescent="0.2">
      <c r="A2912" s="2">
        <v>1683909</v>
      </c>
      <c r="B2912" s="2">
        <v>867203</v>
      </c>
      <c r="C2912" s="7">
        <v>22.544854416034301</v>
      </c>
      <c r="D2912" s="7">
        <v>39.414710570242498</v>
      </c>
      <c r="E2912" s="19" t="s">
        <v>3522</v>
      </c>
      <c r="F2912" s="46">
        <f>INDEX(Δεδομένα!$P:$P,MATCH('2021'!E2912,Δεδομένα!$O:$O,0))</f>
        <v>101</v>
      </c>
      <c r="G2912" s="49" t="s">
        <v>3435</v>
      </c>
      <c r="H2912" s="51" t="str">
        <f>INDEX(Δεδομένα!B$1:B$51,MATCH('2021'!G2912,Δεδομένα!A$1:A$51,0))</f>
        <v>ΘΕΣΣΑΛΙΑΣ</v>
      </c>
      <c r="I2912" s="53">
        <f>INDEX(Δεδομένα!E$1:E$13,MATCH('2021'!H2912,Δεδομένα!D$1:D$13,0))</f>
        <v>6</v>
      </c>
      <c r="J2912" s="4">
        <v>44379</v>
      </c>
      <c r="K2912" s="3" t="s">
        <v>338</v>
      </c>
      <c r="L2912" s="17" t="str">
        <f t="shared" si="208"/>
        <v>02/07/2021 11:00</v>
      </c>
      <c r="M2912" s="4">
        <v>44379</v>
      </c>
      <c r="N2912" s="3" t="s">
        <v>338</v>
      </c>
      <c r="O2912" s="17" t="str">
        <f t="shared" si="209"/>
        <v>02/07/2021 11:00</v>
      </c>
      <c r="P2912" s="24">
        <f t="shared" si="210"/>
        <v>0</v>
      </c>
      <c r="Q2912" s="28">
        <v>0</v>
      </c>
      <c r="R2912" s="27">
        <f t="shared" si="211"/>
        <v>0</v>
      </c>
      <c r="S2912" s="3" t="s">
        <v>4</v>
      </c>
      <c r="T2912" s="3" t="s">
        <v>3437</v>
      </c>
      <c r="U2912" s="3" t="s">
        <v>4</v>
      </c>
      <c r="V2912" s="3" t="s">
        <v>3560</v>
      </c>
      <c r="W2912" s="5">
        <v>0</v>
      </c>
      <c r="X2912" s="5">
        <v>5000</v>
      </c>
      <c r="Y2912" s="5">
        <v>0</v>
      </c>
      <c r="Z2912" s="5">
        <v>0</v>
      </c>
      <c r="AA2912" s="5">
        <v>0</v>
      </c>
      <c r="AB2912" s="5">
        <v>100</v>
      </c>
      <c r="AC2912" s="5">
        <v>1900</v>
      </c>
      <c r="AD2912" s="5">
        <v>0</v>
      </c>
      <c r="AE2912" s="2">
        <v>85</v>
      </c>
      <c r="AF2912" s="2">
        <v>10</v>
      </c>
      <c r="AG2912" s="2">
        <v>2</v>
      </c>
      <c r="AH2912" s="2">
        <v>0</v>
      </c>
      <c r="AI2912" s="2">
        <v>40</v>
      </c>
      <c r="AJ2912" s="2">
        <v>41</v>
      </c>
      <c r="AK2912" s="2">
        <v>0</v>
      </c>
      <c r="AL2912" s="2">
        <v>2</v>
      </c>
      <c r="AM2912" s="2">
        <v>9</v>
      </c>
      <c r="AN2912" s="2">
        <v>2</v>
      </c>
      <c r="AO2912" s="2">
        <v>0</v>
      </c>
      <c r="AP2912" s="2">
        <v>2</v>
      </c>
      <c r="AQ2912" s="2">
        <v>2</v>
      </c>
      <c r="AR2912" s="2">
        <v>0</v>
      </c>
      <c r="AS2912" s="2">
        <v>0</v>
      </c>
      <c r="AT2912" s="2">
        <v>0</v>
      </c>
    </row>
    <row r="2913" spans="1:46" x14ac:dyDescent="0.2">
      <c r="A2913" s="2">
        <v>1678676</v>
      </c>
      <c r="B2913" s="2">
        <v>867874</v>
      </c>
      <c r="C2913" s="7">
        <v>22.355118437758399</v>
      </c>
      <c r="D2913" s="7">
        <v>39.4934552120436</v>
      </c>
      <c r="E2913" s="19" t="s">
        <v>3522</v>
      </c>
      <c r="F2913" s="46">
        <f>INDEX(Δεδομένα!$P:$P,MATCH('2021'!E2913,Δεδομένα!$O:$O,0))</f>
        <v>101</v>
      </c>
      <c r="G2913" s="49" t="s">
        <v>3435</v>
      </c>
      <c r="H2913" s="51" t="str">
        <f>INDEX(Δεδομένα!B$1:B$51,MATCH('2021'!G2913,Δεδομένα!A$1:A$51,0))</f>
        <v>ΘΕΣΣΑΛΙΑΣ</v>
      </c>
      <c r="I2913" s="53">
        <f>INDEX(Δεδομένα!E$1:E$13,MATCH('2021'!H2913,Δεδομένα!D$1:D$13,0))</f>
        <v>6</v>
      </c>
      <c r="J2913" s="4">
        <v>44381</v>
      </c>
      <c r="K2913" s="3" t="s">
        <v>495</v>
      </c>
      <c r="L2913" s="17" t="str">
        <f t="shared" si="208"/>
        <v>04/07/2021 08:50</v>
      </c>
      <c r="M2913" s="4">
        <v>44381</v>
      </c>
      <c r="N2913" s="3" t="s">
        <v>656</v>
      </c>
      <c r="O2913" s="17" t="str">
        <f t="shared" si="209"/>
        <v>04/07/2021 14:55</v>
      </c>
      <c r="P2913" s="24">
        <f t="shared" si="210"/>
        <v>0.25347222222626442</v>
      </c>
      <c r="Q2913" s="28">
        <v>0</v>
      </c>
      <c r="R2913" s="27">
        <f t="shared" si="211"/>
        <v>365.00000000582077</v>
      </c>
      <c r="S2913" s="3" t="s">
        <v>4</v>
      </c>
      <c r="T2913" s="3" t="s">
        <v>3437</v>
      </c>
      <c r="U2913" s="3" t="s">
        <v>2943</v>
      </c>
      <c r="V2913" s="3" t="s">
        <v>2943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80</v>
      </c>
      <c r="AD2913" s="5">
        <v>0</v>
      </c>
      <c r="AE2913" s="2">
        <v>2</v>
      </c>
      <c r="AF2913" s="2">
        <v>0</v>
      </c>
      <c r="AG2913" s="2">
        <v>1</v>
      </c>
      <c r="AH2913" s="2">
        <v>0</v>
      </c>
      <c r="AI2913" s="2">
        <v>0</v>
      </c>
      <c r="AJ2913" s="2">
        <v>1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</row>
    <row r="2914" spans="1:46" x14ac:dyDescent="0.2">
      <c r="A2914" s="2">
        <v>1678670</v>
      </c>
      <c r="B2914" s="2">
        <v>867908</v>
      </c>
      <c r="C2914" s="7">
        <v>22.251174111796502</v>
      </c>
      <c r="D2914" s="7">
        <v>39.563898990988399</v>
      </c>
      <c r="E2914" s="19" t="s">
        <v>3522</v>
      </c>
      <c r="F2914" s="46">
        <f>INDEX(Δεδομένα!$P:$P,MATCH('2021'!E2914,Δεδομένα!$O:$O,0))</f>
        <v>101</v>
      </c>
      <c r="G2914" s="49" t="s">
        <v>3435</v>
      </c>
      <c r="H2914" s="51" t="str">
        <f>INDEX(Δεδομένα!B$1:B$51,MATCH('2021'!G2914,Δεδομένα!A$1:A$51,0))</f>
        <v>ΘΕΣΣΑΛΙΑΣ</v>
      </c>
      <c r="I2914" s="53">
        <f>INDEX(Δεδομένα!E$1:E$13,MATCH('2021'!H2914,Δεδομένα!D$1:D$13,0))</f>
        <v>6</v>
      </c>
      <c r="J2914" s="4">
        <v>44381</v>
      </c>
      <c r="K2914" s="3" t="s">
        <v>238</v>
      </c>
      <c r="L2914" s="17" t="str">
        <f t="shared" si="208"/>
        <v>04/07/2021 11:30</v>
      </c>
      <c r="M2914" s="4">
        <v>44381</v>
      </c>
      <c r="N2914" s="3" t="s">
        <v>484</v>
      </c>
      <c r="O2914" s="17" t="str">
        <f t="shared" si="209"/>
        <v>04/07/2021 12:40</v>
      </c>
      <c r="P2914" s="24">
        <f t="shared" si="210"/>
        <v>4.8611111116770189E-2</v>
      </c>
      <c r="Q2914" s="28">
        <v>0</v>
      </c>
      <c r="R2914" s="27">
        <f t="shared" si="211"/>
        <v>70.000000008149073</v>
      </c>
      <c r="S2914" s="3" t="s">
        <v>4</v>
      </c>
      <c r="T2914" s="3" t="s">
        <v>3523</v>
      </c>
      <c r="U2914" s="3" t="s">
        <v>3561</v>
      </c>
      <c r="V2914" s="3" t="s">
        <v>3562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20</v>
      </c>
      <c r="AD2914" s="5">
        <v>0</v>
      </c>
      <c r="AE2914" s="2">
        <v>2</v>
      </c>
      <c r="AF2914" s="2">
        <v>0</v>
      </c>
      <c r="AG2914" s="2">
        <v>0</v>
      </c>
      <c r="AH2914" s="2">
        <v>0</v>
      </c>
      <c r="AI2914" s="2">
        <v>0</v>
      </c>
      <c r="AJ2914" s="2">
        <v>1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</row>
    <row r="2915" spans="1:46" x14ac:dyDescent="0.2">
      <c r="A2915" s="2">
        <v>1674916</v>
      </c>
      <c r="B2915" s="2">
        <v>868204</v>
      </c>
      <c r="C2915" s="7">
        <v>22.286067874405401</v>
      </c>
      <c r="D2915" s="7">
        <v>39.706363299036497</v>
      </c>
      <c r="E2915" s="19" t="s">
        <v>3522</v>
      </c>
      <c r="F2915" s="46">
        <f>INDEX(Δεδομένα!$P:$P,MATCH('2021'!E2915,Δεδομένα!$O:$O,0))</f>
        <v>101</v>
      </c>
      <c r="G2915" s="49" t="s">
        <v>3435</v>
      </c>
      <c r="H2915" s="51" t="str">
        <f>INDEX(Δεδομένα!B$1:B$51,MATCH('2021'!G2915,Δεδομένα!A$1:A$51,0))</f>
        <v>ΘΕΣΣΑΛΙΑΣ</v>
      </c>
      <c r="I2915" s="53">
        <f>INDEX(Δεδομένα!E$1:E$13,MATCH('2021'!H2915,Δεδομένα!D$1:D$13,0))</f>
        <v>6</v>
      </c>
      <c r="J2915" s="4">
        <v>44382</v>
      </c>
      <c r="K2915" s="3" t="s">
        <v>3280</v>
      </c>
      <c r="L2915" s="17" t="str">
        <f t="shared" si="208"/>
        <v>05/07/2021 10:32</v>
      </c>
      <c r="M2915" s="4">
        <v>44382</v>
      </c>
      <c r="N2915" s="3" t="s">
        <v>1300</v>
      </c>
      <c r="O2915" s="17" t="str">
        <f t="shared" si="209"/>
        <v>05/07/2021 11:45</v>
      </c>
      <c r="P2915" s="24">
        <f t="shared" si="210"/>
        <v>5.0694444449618459E-2</v>
      </c>
      <c r="Q2915" s="28">
        <v>0</v>
      </c>
      <c r="R2915" s="27">
        <f t="shared" si="211"/>
        <v>73.000000007450581</v>
      </c>
      <c r="S2915" s="3" t="s">
        <v>4</v>
      </c>
      <c r="T2915" s="3" t="s">
        <v>3525</v>
      </c>
      <c r="U2915" s="3" t="s">
        <v>4</v>
      </c>
      <c r="V2915" s="3" t="s">
        <v>3564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0.5</v>
      </c>
      <c r="AD2915" s="5">
        <v>0</v>
      </c>
      <c r="AE2915" s="2">
        <v>2</v>
      </c>
      <c r="AF2915" s="2">
        <v>0</v>
      </c>
      <c r="AG2915" s="2">
        <v>0</v>
      </c>
      <c r="AH2915" s="2">
        <v>0</v>
      </c>
      <c r="AI2915" s="2">
        <v>0</v>
      </c>
      <c r="AJ2915" s="2">
        <v>1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</row>
    <row r="2916" spans="1:46" x14ac:dyDescent="0.2">
      <c r="A2916" s="2">
        <v>1678281</v>
      </c>
      <c r="B2916" s="2">
        <v>868659</v>
      </c>
      <c r="C2916" s="7">
        <v>22.291726423083499</v>
      </c>
      <c r="D2916" s="7">
        <v>39.751919550244899</v>
      </c>
      <c r="E2916" s="19" t="s">
        <v>3522</v>
      </c>
      <c r="F2916" s="46">
        <f>INDEX(Δεδομένα!$P:$P,MATCH('2021'!E2916,Δεδομένα!$O:$O,0))</f>
        <v>101</v>
      </c>
      <c r="G2916" s="49" t="s">
        <v>3435</v>
      </c>
      <c r="H2916" s="51" t="str">
        <f>INDEX(Δεδομένα!B$1:B$51,MATCH('2021'!G2916,Δεδομένα!A$1:A$51,0))</f>
        <v>ΘΕΣΣΑΛΙΑΣ</v>
      </c>
      <c r="I2916" s="53">
        <f>INDEX(Δεδομένα!E$1:E$13,MATCH('2021'!H2916,Δεδομένα!D$1:D$13,0))</f>
        <v>6</v>
      </c>
      <c r="J2916" s="4">
        <v>44383</v>
      </c>
      <c r="K2916" s="3" t="s">
        <v>1330</v>
      </c>
      <c r="L2916" s="17" t="str">
        <f t="shared" si="208"/>
        <v>06/07/2021 20:12</v>
      </c>
      <c r="M2916" s="4">
        <v>44384</v>
      </c>
      <c r="N2916" s="3" t="s">
        <v>248</v>
      </c>
      <c r="O2916" s="17" t="str">
        <f t="shared" si="209"/>
        <v>07/07/2021 21:27</v>
      </c>
      <c r="P2916" s="29">
        <f t="shared" si="210"/>
        <v>1.0520833333357587</v>
      </c>
      <c r="Q2916" s="30">
        <f>1*24</f>
        <v>24</v>
      </c>
      <c r="R2916" s="27">
        <f t="shared" si="211"/>
        <v>1515.0000000034925</v>
      </c>
      <c r="S2916" s="3" t="s">
        <v>4</v>
      </c>
      <c r="T2916" s="3" t="s">
        <v>3525</v>
      </c>
      <c r="U2916" s="3" t="s">
        <v>3534</v>
      </c>
      <c r="V2916" s="3" t="s">
        <v>3565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0.5</v>
      </c>
      <c r="AE2916" s="2">
        <v>12</v>
      </c>
      <c r="AF2916" s="2">
        <v>0</v>
      </c>
      <c r="AG2916" s="2">
        <v>0</v>
      </c>
      <c r="AH2916" s="2">
        <v>0</v>
      </c>
      <c r="AI2916" s="2">
        <v>0</v>
      </c>
      <c r="AJ2916" s="2">
        <v>1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</row>
    <row r="2917" spans="1:46" x14ac:dyDescent="0.2">
      <c r="A2917" s="2">
        <v>1676914</v>
      </c>
      <c r="B2917" s="2">
        <v>869592</v>
      </c>
      <c r="C2917" s="7">
        <v>22.590974441065399</v>
      </c>
      <c r="D2917" s="7">
        <v>39.491538452713499</v>
      </c>
      <c r="E2917" s="19" t="s">
        <v>3522</v>
      </c>
      <c r="F2917" s="46">
        <f>INDEX(Δεδομένα!$P:$P,MATCH('2021'!E2917,Δεδομένα!$O:$O,0))</f>
        <v>101</v>
      </c>
      <c r="G2917" s="49" t="s">
        <v>3435</v>
      </c>
      <c r="H2917" s="51" t="str">
        <f>INDEX(Δεδομένα!B$1:B$51,MATCH('2021'!G2917,Δεδομένα!A$1:A$51,0))</f>
        <v>ΘΕΣΣΑΛΙΑΣ</v>
      </c>
      <c r="I2917" s="53">
        <f>INDEX(Δεδομένα!E$1:E$13,MATCH('2021'!H2917,Δεδομένα!D$1:D$13,0))</f>
        <v>6</v>
      </c>
      <c r="J2917" s="4">
        <v>44386</v>
      </c>
      <c r="K2917" s="3" t="s">
        <v>521</v>
      </c>
      <c r="L2917" s="17" t="str">
        <f t="shared" ref="L2917:L2958" si="212">_xlfn.CONCAT(TEXT(J2917,"ηη/μμ/εεε")," ",TEXT(K2917,"ωω:λλ"))</f>
        <v>09/07/2021 22:00</v>
      </c>
      <c r="M2917" s="4">
        <v>44386</v>
      </c>
      <c r="N2917" s="3" t="s">
        <v>521</v>
      </c>
      <c r="O2917" s="17" t="str">
        <f t="shared" ref="O2917:O2958" si="213">_xlfn.CONCAT(TEXT(M2917,"ηη/μμ/εεε")," ",TEXT(N2917,"ωω:λλ"))</f>
        <v>09/07/2021 22:00</v>
      </c>
      <c r="P2917" s="24">
        <f t="shared" ref="P2917:P2958" si="214">O2917-L2917</f>
        <v>0</v>
      </c>
      <c r="Q2917" s="28">
        <v>0</v>
      </c>
      <c r="R2917" s="27">
        <f t="shared" ref="R2917:R2958" si="215">P2917*(24*60)</f>
        <v>0</v>
      </c>
      <c r="S2917" s="3" t="s">
        <v>4</v>
      </c>
      <c r="T2917" s="3" t="s">
        <v>3437</v>
      </c>
      <c r="U2917" s="3" t="s">
        <v>3569</v>
      </c>
      <c r="V2917" s="3" t="s">
        <v>3570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0.1</v>
      </c>
      <c r="AD2917" s="5">
        <v>0</v>
      </c>
      <c r="AE2917" s="2">
        <v>2</v>
      </c>
      <c r="AF2917" s="2">
        <v>0</v>
      </c>
      <c r="AG2917" s="2">
        <v>0</v>
      </c>
      <c r="AH2917" s="2">
        <v>0</v>
      </c>
      <c r="AI2917" s="2">
        <v>0</v>
      </c>
      <c r="AJ2917" s="2">
        <v>1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</row>
    <row r="2918" spans="1:46" x14ac:dyDescent="0.2">
      <c r="A2918" s="2">
        <v>1676931</v>
      </c>
      <c r="B2918" s="2">
        <v>869810</v>
      </c>
      <c r="C2918" s="7">
        <v>22.3475887934041</v>
      </c>
      <c r="D2918" s="7">
        <v>39.772238401921101</v>
      </c>
      <c r="E2918" s="19" t="s">
        <v>3522</v>
      </c>
      <c r="F2918" s="46">
        <f>INDEX(Δεδομένα!$P:$P,MATCH('2021'!E2918,Δεδομένα!$O:$O,0))</f>
        <v>101</v>
      </c>
      <c r="G2918" s="49" t="s">
        <v>3435</v>
      </c>
      <c r="H2918" s="51" t="str">
        <f>INDEX(Δεδομένα!B$1:B$51,MATCH('2021'!G2918,Δεδομένα!A$1:A$51,0))</f>
        <v>ΘΕΣΣΑΛΙΑΣ</v>
      </c>
      <c r="I2918" s="53">
        <f>INDEX(Δεδομένα!E$1:E$13,MATCH('2021'!H2918,Δεδομένα!D$1:D$13,0))</f>
        <v>6</v>
      </c>
      <c r="J2918" s="4">
        <v>44387</v>
      </c>
      <c r="K2918" s="3" t="s">
        <v>1042</v>
      </c>
      <c r="L2918" s="17" t="str">
        <f t="shared" si="212"/>
        <v>10/07/2021 15:46</v>
      </c>
      <c r="M2918" s="4">
        <v>44387</v>
      </c>
      <c r="N2918" s="3" t="s">
        <v>1042</v>
      </c>
      <c r="O2918" s="17" t="str">
        <f t="shared" si="213"/>
        <v>10/07/2021 15:46</v>
      </c>
      <c r="P2918" s="24">
        <f t="shared" si="214"/>
        <v>0</v>
      </c>
      <c r="Q2918" s="28">
        <v>0</v>
      </c>
      <c r="R2918" s="27">
        <f t="shared" si="215"/>
        <v>0</v>
      </c>
      <c r="S2918" s="3" t="s">
        <v>4</v>
      </c>
      <c r="T2918" s="3" t="s">
        <v>3525</v>
      </c>
      <c r="U2918" s="3" t="s">
        <v>4</v>
      </c>
      <c r="V2918" s="3" t="s">
        <v>3534</v>
      </c>
      <c r="W2918" s="5">
        <v>0</v>
      </c>
      <c r="X2918" s="5">
        <v>0.01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2">
        <v>2</v>
      </c>
      <c r="AF2918" s="2">
        <v>0</v>
      </c>
      <c r="AG2918" s="2">
        <v>0</v>
      </c>
      <c r="AH2918" s="2">
        <v>0</v>
      </c>
      <c r="AI2918" s="2">
        <v>0</v>
      </c>
      <c r="AJ2918" s="2">
        <v>1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</row>
    <row r="2919" spans="1:46" x14ac:dyDescent="0.2">
      <c r="A2919" s="2">
        <v>1677368</v>
      </c>
      <c r="B2919" s="2">
        <v>870313</v>
      </c>
      <c r="C2919" s="7">
        <v>22.678257943668999</v>
      </c>
      <c r="D2919" s="7">
        <v>39.444240662146797</v>
      </c>
      <c r="E2919" s="19" t="s">
        <v>3522</v>
      </c>
      <c r="F2919" s="46">
        <f>INDEX(Δεδομένα!$P:$P,MATCH('2021'!E2919,Δεδομένα!$O:$O,0))</f>
        <v>101</v>
      </c>
      <c r="G2919" s="49" t="s">
        <v>3435</v>
      </c>
      <c r="H2919" s="51" t="str">
        <f>INDEX(Δεδομένα!B$1:B$51,MATCH('2021'!G2919,Δεδομένα!A$1:A$51,0))</f>
        <v>ΘΕΣΣΑΛΙΑΣ</v>
      </c>
      <c r="I2919" s="53">
        <f>INDEX(Δεδομένα!E$1:E$13,MATCH('2021'!H2919,Δεδομένα!D$1:D$13,0))</f>
        <v>6</v>
      </c>
      <c r="J2919" s="4">
        <v>44389</v>
      </c>
      <c r="K2919" s="3" t="s">
        <v>2025</v>
      </c>
      <c r="L2919" s="17" t="str">
        <f t="shared" si="212"/>
        <v>12/07/2021 09:06</v>
      </c>
      <c r="M2919" s="4">
        <v>44389</v>
      </c>
      <c r="N2919" s="3" t="s">
        <v>1122</v>
      </c>
      <c r="O2919" s="17" t="str">
        <f t="shared" si="213"/>
        <v>12/07/2021 09:58</v>
      </c>
      <c r="P2919" s="24">
        <f t="shared" si="214"/>
        <v>3.6111111112404615E-2</v>
      </c>
      <c r="Q2919" s="28">
        <v>0</v>
      </c>
      <c r="R2919" s="27">
        <f t="shared" si="215"/>
        <v>52.000000001862645</v>
      </c>
      <c r="S2919" s="3" t="s">
        <v>4</v>
      </c>
      <c r="T2919" s="3" t="s">
        <v>3437</v>
      </c>
      <c r="U2919" s="3" t="s">
        <v>4</v>
      </c>
      <c r="V2919" s="3" t="s">
        <v>3571</v>
      </c>
      <c r="W2919" s="5">
        <v>0</v>
      </c>
      <c r="X2919" s="5">
        <v>0</v>
      </c>
      <c r="Y2919" s="5">
        <v>0</v>
      </c>
      <c r="Z2919" s="5">
        <v>0</v>
      </c>
      <c r="AA2919" s="5">
        <v>20</v>
      </c>
      <c r="AB2919" s="5">
        <v>0</v>
      </c>
      <c r="AC2919" s="5">
        <v>80</v>
      </c>
      <c r="AD2919" s="5">
        <v>0</v>
      </c>
      <c r="AE2919" s="2">
        <v>4</v>
      </c>
      <c r="AF2919" s="2">
        <v>0</v>
      </c>
      <c r="AG2919" s="2">
        <v>0</v>
      </c>
      <c r="AH2919" s="2">
        <v>0</v>
      </c>
      <c r="AI2919" s="2">
        <v>0</v>
      </c>
      <c r="AJ2919" s="2">
        <v>2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</row>
    <row r="2920" spans="1:46" x14ac:dyDescent="0.2">
      <c r="A2920" s="2">
        <v>1677493</v>
      </c>
      <c r="B2920" s="2">
        <v>870359</v>
      </c>
      <c r="C2920" s="7">
        <v>22.2179745631747</v>
      </c>
      <c r="D2920" s="7">
        <v>39.551959159887602</v>
      </c>
      <c r="E2920" s="19" t="s">
        <v>3522</v>
      </c>
      <c r="F2920" s="46">
        <f>INDEX(Δεδομένα!$P:$P,MATCH('2021'!E2920,Δεδομένα!$O:$O,0))</f>
        <v>101</v>
      </c>
      <c r="G2920" s="49" t="s">
        <v>3435</v>
      </c>
      <c r="H2920" s="51" t="str">
        <f>INDEX(Δεδομένα!B$1:B$51,MATCH('2021'!G2920,Δεδομένα!A$1:A$51,0))</f>
        <v>ΘΕΣΣΑΛΙΑΣ</v>
      </c>
      <c r="I2920" s="53">
        <f>INDEX(Δεδομένα!E$1:E$13,MATCH('2021'!H2920,Δεδομένα!D$1:D$13,0))</f>
        <v>6</v>
      </c>
      <c r="J2920" s="4">
        <v>44389</v>
      </c>
      <c r="K2920" s="3" t="s">
        <v>658</v>
      </c>
      <c r="L2920" s="17" t="str">
        <f t="shared" si="212"/>
        <v>12/07/2021 12:49</v>
      </c>
      <c r="M2920" s="4">
        <v>44389</v>
      </c>
      <c r="N2920" s="3" t="s">
        <v>385</v>
      </c>
      <c r="O2920" s="17" t="str">
        <f t="shared" si="213"/>
        <v>12/07/2021 14:00</v>
      </c>
      <c r="P2920" s="24">
        <f t="shared" si="214"/>
        <v>4.9305555556202307E-2</v>
      </c>
      <c r="Q2920" s="28">
        <v>0</v>
      </c>
      <c r="R2920" s="27">
        <f t="shared" si="215"/>
        <v>71.000000000931323</v>
      </c>
      <c r="S2920" s="3" t="s">
        <v>4</v>
      </c>
      <c r="T2920" s="3" t="s">
        <v>3523</v>
      </c>
      <c r="U2920" s="3" t="s">
        <v>3556</v>
      </c>
      <c r="V2920" s="3" t="s">
        <v>3572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0.5</v>
      </c>
      <c r="AD2920" s="5">
        <v>0</v>
      </c>
      <c r="AE2920" s="2">
        <v>3</v>
      </c>
      <c r="AF2920" s="2">
        <v>0</v>
      </c>
      <c r="AG2920" s="2">
        <v>0</v>
      </c>
      <c r="AH2920" s="2">
        <v>0</v>
      </c>
      <c r="AI2920" s="2">
        <v>0</v>
      </c>
      <c r="AJ2920" s="2">
        <v>1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</row>
    <row r="2921" spans="1:46" x14ac:dyDescent="0.2">
      <c r="A2921" s="2">
        <v>1677567</v>
      </c>
      <c r="B2921" s="2">
        <v>870399</v>
      </c>
      <c r="D2921" s="2"/>
      <c r="E2921" s="19" t="s">
        <v>3522</v>
      </c>
      <c r="F2921" s="46">
        <f>INDEX(Δεδομένα!$P:$P,MATCH('2021'!E2921,Δεδομένα!$O:$O,0))</f>
        <v>101</v>
      </c>
      <c r="G2921" s="49" t="s">
        <v>3435</v>
      </c>
      <c r="H2921" s="51" t="str">
        <f>INDEX(Δεδομένα!B$1:B$51,MATCH('2021'!G2921,Δεδομένα!A$1:A$51,0))</f>
        <v>ΘΕΣΣΑΛΙΑΣ</v>
      </c>
      <c r="I2921" s="53">
        <f>INDEX(Δεδομένα!E$1:E$13,MATCH('2021'!H2921,Δεδομένα!D$1:D$13,0))</f>
        <v>6</v>
      </c>
      <c r="J2921" s="4">
        <v>44389</v>
      </c>
      <c r="K2921" s="3" t="s">
        <v>48</v>
      </c>
      <c r="L2921" s="17" t="str">
        <f t="shared" si="212"/>
        <v>12/07/2021 15:22</v>
      </c>
      <c r="M2921" s="4">
        <v>44389</v>
      </c>
      <c r="N2921" s="3" t="s">
        <v>545</v>
      </c>
      <c r="O2921" s="17" t="str">
        <f t="shared" si="213"/>
        <v>12/07/2021 16:10</v>
      </c>
      <c r="P2921" s="24">
        <f t="shared" si="214"/>
        <v>3.3333333332848269E-2</v>
      </c>
      <c r="Q2921" s="28">
        <v>0</v>
      </c>
      <c r="R2921" s="27">
        <f t="shared" si="215"/>
        <v>47.999999999301508</v>
      </c>
      <c r="S2921" s="3" t="s">
        <v>4</v>
      </c>
      <c r="T2921" s="3" t="s">
        <v>3525</v>
      </c>
      <c r="U2921" s="3" t="s">
        <v>4</v>
      </c>
      <c r="V2921" s="3" t="s">
        <v>3534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2</v>
      </c>
      <c r="AD2921" s="5">
        <v>0</v>
      </c>
      <c r="AE2921" s="2">
        <v>3</v>
      </c>
      <c r="AF2921" s="2">
        <v>0</v>
      </c>
      <c r="AG2921" s="2">
        <v>0</v>
      </c>
      <c r="AH2921" s="2">
        <v>0</v>
      </c>
      <c r="AI2921" s="2">
        <v>0</v>
      </c>
      <c r="AJ2921" s="2">
        <v>1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</row>
    <row r="2922" spans="1:46" x14ac:dyDescent="0.2">
      <c r="A2922" s="2">
        <v>1678600</v>
      </c>
      <c r="B2922" s="2">
        <v>870735</v>
      </c>
      <c r="C2922" s="7">
        <v>22.593262959917698</v>
      </c>
      <c r="D2922" s="7">
        <v>39.572743460842098</v>
      </c>
      <c r="E2922" s="19" t="s">
        <v>3522</v>
      </c>
      <c r="F2922" s="46">
        <f>INDEX(Δεδομένα!$P:$P,MATCH('2021'!E2922,Δεδομένα!$O:$O,0))</f>
        <v>101</v>
      </c>
      <c r="G2922" s="49" t="s">
        <v>3435</v>
      </c>
      <c r="H2922" s="51" t="str">
        <f>INDEX(Δεδομένα!B$1:B$51,MATCH('2021'!G2922,Δεδομένα!A$1:A$51,0))</f>
        <v>ΘΕΣΣΑΛΙΑΣ</v>
      </c>
      <c r="I2922" s="53">
        <f>INDEX(Δεδομένα!E$1:E$13,MATCH('2021'!H2922,Δεδομένα!D$1:D$13,0))</f>
        <v>6</v>
      </c>
      <c r="J2922" s="4">
        <v>44390</v>
      </c>
      <c r="K2922" s="3" t="s">
        <v>1701</v>
      </c>
      <c r="L2922" s="17" t="str">
        <f t="shared" si="212"/>
        <v>13/07/2021 17:03</v>
      </c>
      <c r="M2922" s="4">
        <v>44390</v>
      </c>
      <c r="N2922" s="3" t="s">
        <v>575</v>
      </c>
      <c r="O2922" s="17" t="str">
        <f t="shared" si="213"/>
        <v>13/07/2021 17:42</v>
      </c>
      <c r="P2922" s="24">
        <f t="shared" si="214"/>
        <v>2.7083333334303461E-2</v>
      </c>
      <c r="Q2922" s="28">
        <v>0</v>
      </c>
      <c r="R2922" s="27">
        <f t="shared" si="215"/>
        <v>39.000000001396984</v>
      </c>
      <c r="S2922" s="3" t="s">
        <v>4</v>
      </c>
      <c r="T2922" s="3" t="s">
        <v>3437</v>
      </c>
      <c r="U2922" s="3" t="s">
        <v>3568</v>
      </c>
      <c r="V2922" s="3" t="s">
        <v>3573</v>
      </c>
      <c r="W2922" s="5">
        <v>0</v>
      </c>
      <c r="X2922" s="5">
        <v>5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2">
        <v>7</v>
      </c>
      <c r="AF2922" s="2">
        <v>0</v>
      </c>
      <c r="AG2922" s="2">
        <v>0</v>
      </c>
      <c r="AH2922" s="2">
        <v>0</v>
      </c>
      <c r="AI2922" s="2">
        <v>0</v>
      </c>
      <c r="AJ2922" s="2">
        <v>3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</row>
    <row r="2923" spans="1:46" x14ac:dyDescent="0.2">
      <c r="A2923" s="2">
        <v>1678519</v>
      </c>
      <c r="B2923" s="2">
        <v>871315</v>
      </c>
      <c r="C2923" s="7">
        <v>22.266591609434901</v>
      </c>
      <c r="D2923" s="7">
        <v>39.540214368179697</v>
      </c>
      <c r="E2923" s="19" t="s">
        <v>3522</v>
      </c>
      <c r="F2923" s="46">
        <f>INDEX(Δεδομένα!$P:$P,MATCH('2021'!E2923,Δεδομένα!$O:$O,0))</f>
        <v>101</v>
      </c>
      <c r="G2923" s="49" t="s">
        <v>3435</v>
      </c>
      <c r="H2923" s="51" t="str">
        <f>INDEX(Δεδομένα!B$1:B$51,MATCH('2021'!G2923,Δεδομένα!A$1:A$51,0))</f>
        <v>ΘΕΣΣΑΛΙΑΣ</v>
      </c>
      <c r="I2923" s="53">
        <f>INDEX(Δεδομένα!E$1:E$13,MATCH('2021'!H2923,Δεδομένα!D$1:D$13,0))</f>
        <v>6</v>
      </c>
      <c r="J2923" s="4">
        <v>44392</v>
      </c>
      <c r="K2923" s="3" t="s">
        <v>210</v>
      </c>
      <c r="L2923" s="17" t="str">
        <f t="shared" si="212"/>
        <v>15/07/2021 12:43</v>
      </c>
      <c r="M2923" s="4">
        <v>44392</v>
      </c>
      <c r="N2923" s="3" t="s">
        <v>210</v>
      </c>
      <c r="O2923" s="17" t="str">
        <f t="shared" si="213"/>
        <v>15/07/2021 12:43</v>
      </c>
      <c r="P2923" s="24">
        <f t="shared" si="214"/>
        <v>0</v>
      </c>
      <c r="Q2923" s="28">
        <v>0</v>
      </c>
      <c r="R2923" s="27">
        <f t="shared" si="215"/>
        <v>0</v>
      </c>
      <c r="S2923" s="3" t="s">
        <v>4</v>
      </c>
      <c r="T2923" s="3" t="s">
        <v>3437</v>
      </c>
      <c r="U2923" s="3" t="s">
        <v>3574</v>
      </c>
      <c r="V2923" s="3" t="s">
        <v>3575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20</v>
      </c>
      <c r="AD2923" s="5">
        <v>0</v>
      </c>
      <c r="AE2923" s="2">
        <v>2</v>
      </c>
      <c r="AF2923" s="2">
        <v>0</v>
      </c>
      <c r="AG2923" s="2">
        <v>0</v>
      </c>
      <c r="AH2923" s="2">
        <v>0</v>
      </c>
      <c r="AI2923" s="2">
        <v>0</v>
      </c>
      <c r="AJ2923" s="2">
        <v>1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</row>
    <row r="2924" spans="1:46" x14ac:dyDescent="0.2">
      <c r="A2924" s="2">
        <v>1678770</v>
      </c>
      <c r="B2924" s="2">
        <v>871698</v>
      </c>
      <c r="C2924" s="7">
        <v>22.3995078356118</v>
      </c>
      <c r="D2924" s="7">
        <v>39.648931556427797</v>
      </c>
      <c r="E2924" s="19" t="s">
        <v>3522</v>
      </c>
      <c r="F2924" s="46">
        <f>INDEX(Δεδομένα!$P:$P,MATCH('2021'!E2924,Δεδομένα!$O:$O,0))</f>
        <v>101</v>
      </c>
      <c r="G2924" s="49" t="s">
        <v>3435</v>
      </c>
      <c r="H2924" s="51" t="str">
        <f>INDEX(Δεδομένα!B$1:B$51,MATCH('2021'!G2924,Δεδομένα!A$1:A$51,0))</f>
        <v>ΘΕΣΣΑΛΙΑΣ</v>
      </c>
      <c r="I2924" s="53">
        <f>INDEX(Δεδομένα!E$1:E$13,MATCH('2021'!H2924,Δεδομένα!D$1:D$13,0))</f>
        <v>6</v>
      </c>
      <c r="J2924" s="4">
        <v>44393</v>
      </c>
      <c r="K2924" s="3" t="s">
        <v>1567</v>
      </c>
      <c r="L2924" s="17" t="str">
        <f t="shared" si="212"/>
        <v>16/07/2021 15:28</v>
      </c>
      <c r="M2924" s="4">
        <v>44393</v>
      </c>
      <c r="N2924" s="3" t="s">
        <v>1567</v>
      </c>
      <c r="O2924" s="17" t="str">
        <f t="shared" si="213"/>
        <v>16/07/2021 15:28</v>
      </c>
      <c r="P2924" s="24">
        <f t="shared" si="214"/>
        <v>0</v>
      </c>
      <c r="Q2924" s="28">
        <v>0</v>
      </c>
      <c r="R2924" s="27">
        <f t="shared" si="215"/>
        <v>0</v>
      </c>
      <c r="S2924" s="3" t="s">
        <v>4</v>
      </c>
      <c r="T2924" s="3" t="s">
        <v>3523</v>
      </c>
      <c r="U2924" s="3" t="s">
        <v>4</v>
      </c>
      <c r="V2924" s="3" t="s">
        <v>3576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10</v>
      </c>
      <c r="AD2924" s="5">
        <v>0</v>
      </c>
      <c r="AE2924" s="2">
        <v>2</v>
      </c>
      <c r="AF2924" s="2">
        <v>0</v>
      </c>
      <c r="AG2924" s="2">
        <v>0</v>
      </c>
      <c r="AH2924" s="2">
        <v>0</v>
      </c>
      <c r="AI2924" s="2">
        <v>0</v>
      </c>
      <c r="AJ2924" s="2">
        <v>1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</row>
    <row r="2925" spans="1:46" x14ac:dyDescent="0.2">
      <c r="A2925" s="2">
        <v>1678764</v>
      </c>
      <c r="B2925" s="2">
        <v>871716</v>
      </c>
      <c r="C2925" s="7">
        <v>22.3659202621253</v>
      </c>
      <c r="D2925" s="7">
        <v>39.794931209925103</v>
      </c>
      <c r="E2925" s="19" t="s">
        <v>3522</v>
      </c>
      <c r="F2925" s="46">
        <f>INDEX(Δεδομένα!$P:$P,MATCH('2021'!E2925,Δεδομένα!$O:$O,0))</f>
        <v>101</v>
      </c>
      <c r="G2925" s="49" t="s">
        <v>3435</v>
      </c>
      <c r="H2925" s="51" t="str">
        <f>INDEX(Δεδομένα!B$1:B$51,MATCH('2021'!G2925,Δεδομένα!A$1:A$51,0))</f>
        <v>ΘΕΣΣΑΛΙΑΣ</v>
      </c>
      <c r="I2925" s="53">
        <f>INDEX(Δεδομένα!E$1:E$13,MATCH('2021'!H2925,Δεδομένα!D$1:D$13,0))</f>
        <v>6</v>
      </c>
      <c r="J2925" s="4">
        <v>44393</v>
      </c>
      <c r="K2925" s="3" t="s">
        <v>1104</v>
      </c>
      <c r="L2925" s="17" t="str">
        <f t="shared" si="212"/>
        <v>16/07/2021 16:13</v>
      </c>
      <c r="M2925" s="4">
        <v>44394</v>
      </c>
      <c r="N2925" s="3" t="s">
        <v>1104</v>
      </c>
      <c r="O2925" s="17" t="str">
        <f t="shared" si="213"/>
        <v>17/07/2021 16:13</v>
      </c>
      <c r="P2925" s="29">
        <f t="shared" si="214"/>
        <v>1</v>
      </c>
      <c r="Q2925" s="30">
        <f>1*24</f>
        <v>24</v>
      </c>
      <c r="R2925" s="27">
        <f t="shared" si="215"/>
        <v>1440</v>
      </c>
      <c r="S2925" s="3" t="s">
        <v>4</v>
      </c>
      <c r="T2925" s="3" t="s">
        <v>3525</v>
      </c>
      <c r="U2925" s="3" t="s">
        <v>4</v>
      </c>
      <c r="V2925" s="3" t="s">
        <v>3577</v>
      </c>
      <c r="W2925" s="5">
        <v>0</v>
      </c>
      <c r="X2925" s="5">
        <v>0</v>
      </c>
      <c r="Y2925" s="5">
        <v>0</v>
      </c>
      <c r="Z2925" s="5">
        <v>2</v>
      </c>
      <c r="AA2925" s="5">
        <v>0</v>
      </c>
      <c r="AB2925" s="5">
        <v>0</v>
      </c>
      <c r="AC2925" s="5">
        <v>55</v>
      </c>
      <c r="AD2925" s="5">
        <v>0</v>
      </c>
      <c r="AE2925" s="2">
        <v>2</v>
      </c>
      <c r="AF2925" s="2">
        <v>0</v>
      </c>
      <c r="AG2925" s="2">
        <v>0</v>
      </c>
      <c r="AH2925" s="2">
        <v>0</v>
      </c>
      <c r="AI2925" s="2">
        <v>0</v>
      </c>
      <c r="AJ2925" s="2">
        <v>1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</row>
    <row r="2926" spans="1:46" x14ac:dyDescent="0.2">
      <c r="A2926" s="2">
        <v>1679275</v>
      </c>
      <c r="B2926" s="2">
        <v>871718</v>
      </c>
      <c r="C2926" s="7">
        <v>22.260843851451799</v>
      </c>
      <c r="D2926" s="7">
        <v>39.455644419483697</v>
      </c>
      <c r="E2926" s="19" t="s">
        <v>3522</v>
      </c>
      <c r="F2926" s="46">
        <f>INDEX(Δεδομένα!$P:$P,MATCH('2021'!E2926,Δεδομένα!$O:$O,0))</f>
        <v>101</v>
      </c>
      <c r="G2926" s="49" t="s">
        <v>3435</v>
      </c>
      <c r="H2926" s="51" t="str">
        <f>INDEX(Δεδομένα!B$1:B$51,MATCH('2021'!G2926,Δεδομένα!A$1:A$51,0))</f>
        <v>ΘΕΣΣΑΛΙΑΣ</v>
      </c>
      <c r="I2926" s="53">
        <f>INDEX(Δεδομένα!E$1:E$13,MATCH('2021'!H2926,Δεδομένα!D$1:D$13,0))</f>
        <v>6</v>
      </c>
      <c r="J2926" s="4">
        <v>44393</v>
      </c>
      <c r="K2926" s="3" t="s">
        <v>3331</v>
      </c>
      <c r="L2926" s="17" t="str">
        <f t="shared" si="212"/>
        <v>16/07/2021 16:22</v>
      </c>
      <c r="M2926" s="4">
        <v>44393</v>
      </c>
      <c r="N2926" s="3" t="s">
        <v>3331</v>
      </c>
      <c r="O2926" s="17" t="str">
        <f t="shared" si="213"/>
        <v>16/07/2021 16:22</v>
      </c>
      <c r="P2926" s="24">
        <f t="shared" si="214"/>
        <v>0</v>
      </c>
      <c r="Q2926" s="28">
        <v>0</v>
      </c>
      <c r="R2926" s="27">
        <f t="shared" si="215"/>
        <v>0</v>
      </c>
      <c r="S2926" s="3" t="s">
        <v>4</v>
      </c>
      <c r="T2926" s="3" t="s">
        <v>3437</v>
      </c>
      <c r="U2926" s="3" t="s">
        <v>3578</v>
      </c>
      <c r="V2926" s="3" t="s">
        <v>3578</v>
      </c>
      <c r="W2926" s="5">
        <v>0</v>
      </c>
      <c r="X2926" s="5">
        <v>0</v>
      </c>
      <c r="Y2926" s="5">
        <v>0</v>
      </c>
      <c r="Z2926" s="5">
        <v>0</v>
      </c>
      <c r="AA2926" s="5">
        <v>256</v>
      </c>
      <c r="AB2926" s="5">
        <v>0</v>
      </c>
      <c r="AC2926" s="5">
        <v>0</v>
      </c>
      <c r="AD2926" s="5">
        <v>0</v>
      </c>
      <c r="AE2926" s="2">
        <v>15</v>
      </c>
      <c r="AF2926" s="2">
        <v>0</v>
      </c>
      <c r="AG2926" s="2">
        <v>0</v>
      </c>
      <c r="AH2926" s="2">
        <v>0</v>
      </c>
      <c r="AI2926" s="2">
        <v>0</v>
      </c>
      <c r="AJ2926" s="2">
        <v>6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</row>
    <row r="2927" spans="1:46" x14ac:dyDescent="0.2">
      <c r="A2927" s="2">
        <v>1678768</v>
      </c>
      <c r="B2927" s="2">
        <v>871793</v>
      </c>
      <c r="C2927" s="7">
        <v>22.3462158379503</v>
      </c>
      <c r="D2927" s="7">
        <v>39.578257152717697</v>
      </c>
      <c r="E2927" s="19" t="s">
        <v>3522</v>
      </c>
      <c r="F2927" s="46">
        <f>INDEX(Δεδομένα!$P:$P,MATCH('2021'!E2927,Δεδομένα!$O:$O,0))</f>
        <v>101</v>
      </c>
      <c r="G2927" s="49" t="s">
        <v>3435</v>
      </c>
      <c r="H2927" s="51" t="str">
        <f>INDEX(Δεδομένα!B$1:B$51,MATCH('2021'!G2927,Δεδομένα!A$1:A$51,0))</f>
        <v>ΘΕΣΣΑΛΙΑΣ</v>
      </c>
      <c r="I2927" s="53">
        <f>INDEX(Δεδομένα!E$1:E$13,MATCH('2021'!H2927,Δεδομένα!D$1:D$13,0))</f>
        <v>6</v>
      </c>
      <c r="J2927" s="4">
        <v>44393</v>
      </c>
      <c r="K2927" s="3" t="s">
        <v>871</v>
      </c>
      <c r="L2927" s="17" t="str">
        <f t="shared" si="212"/>
        <v>16/07/2021 20:17</v>
      </c>
      <c r="M2927" s="4">
        <v>44393</v>
      </c>
      <c r="N2927" s="3" t="s">
        <v>871</v>
      </c>
      <c r="O2927" s="17" t="str">
        <f t="shared" si="213"/>
        <v>16/07/2021 20:17</v>
      </c>
      <c r="P2927" s="24">
        <f t="shared" si="214"/>
        <v>0</v>
      </c>
      <c r="Q2927" s="28">
        <v>0</v>
      </c>
      <c r="R2927" s="27">
        <f t="shared" si="215"/>
        <v>0</v>
      </c>
      <c r="S2927" s="3" t="s">
        <v>4</v>
      </c>
      <c r="T2927" s="3" t="s">
        <v>3437</v>
      </c>
      <c r="U2927" s="3" t="s">
        <v>4</v>
      </c>
      <c r="V2927" s="3" t="s">
        <v>3579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10</v>
      </c>
      <c r="AD2927" s="5">
        <v>0</v>
      </c>
      <c r="AE2927" s="2">
        <v>4</v>
      </c>
      <c r="AF2927" s="2">
        <v>0</v>
      </c>
      <c r="AG2927" s="2">
        <v>0</v>
      </c>
      <c r="AH2927" s="2">
        <v>0</v>
      </c>
      <c r="AI2927" s="2">
        <v>0</v>
      </c>
      <c r="AJ2927" s="2">
        <v>2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</row>
    <row r="2928" spans="1:46" x14ac:dyDescent="0.2">
      <c r="A2928" s="2">
        <v>1680349</v>
      </c>
      <c r="B2928" s="2">
        <v>873381</v>
      </c>
      <c r="C2928" s="7">
        <v>22.686061859130898</v>
      </c>
      <c r="D2928" s="7">
        <v>39.446052551269503</v>
      </c>
      <c r="E2928" s="19" t="s">
        <v>3522</v>
      </c>
      <c r="F2928" s="46">
        <f>INDEX(Δεδομένα!$P:$P,MATCH('2021'!E2928,Δεδομένα!$O:$O,0))</f>
        <v>101</v>
      </c>
      <c r="G2928" s="49" t="s">
        <v>3435</v>
      </c>
      <c r="H2928" s="51" t="str">
        <f>INDEX(Δεδομένα!B$1:B$51,MATCH('2021'!G2928,Δεδομένα!A$1:A$51,0))</f>
        <v>ΘΕΣΣΑΛΙΑΣ</v>
      </c>
      <c r="I2928" s="53">
        <f>INDEX(Δεδομένα!E$1:E$13,MATCH('2021'!H2928,Δεδομένα!D$1:D$13,0))</f>
        <v>6</v>
      </c>
      <c r="J2928" s="4">
        <v>44398</v>
      </c>
      <c r="K2928" s="3" t="s">
        <v>734</v>
      </c>
      <c r="L2928" s="17" t="str">
        <f t="shared" si="212"/>
        <v>21/07/2021 23:30</v>
      </c>
      <c r="M2928" s="4">
        <v>44398</v>
      </c>
      <c r="N2928" s="3" t="s">
        <v>734</v>
      </c>
      <c r="O2928" s="17" t="str">
        <f t="shared" si="213"/>
        <v>21/07/2021 23:30</v>
      </c>
      <c r="P2928" s="24">
        <f t="shared" si="214"/>
        <v>0</v>
      </c>
      <c r="Q2928" s="28">
        <v>0</v>
      </c>
      <c r="R2928" s="27">
        <f t="shared" si="215"/>
        <v>0</v>
      </c>
      <c r="S2928" s="3" t="s">
        <v>4</v>
      </c>
      <c r="T2928" s="3" t="s">
        <v>3437</v>
      </c>
      <c r="U2928" s="3" t="s">
        <v>3581</v>
      </c>
      <c r="V2928" s="3" t="s">
        <v>3582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1</v>
      </c>
      <c r="AD2928" s="5">
        <v>0</v>
      </c>
      <c r="AE2928" s="2">
        <v>4</v>
      </c>
      <c r="AF2928" s="2">
        <v>0</v>
      </c>
      <c r="AG2928" s="2">
        <v>0</v>
      </c>
      <c r="AH2928" s="2">
        <v>0</v>
      </c>
      <c r="AI2928" s="2">
        <v>0</v>
      </c>
      <c r="AJ2928" s="2">
        <v>2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</row>
    <row r="2929" spans="1:46" x14ac:dyDescent="0.2">
      <c r="A2929" s="2">
        <v>1680351</v>
      </c>
      <c r="B2929" s="2">
        <v>873402</v>
      </c>
      <c r="C2929" s="7">
        <v>22.677733475793399</v>
      </c>
      <c r="D2929" s="7">
        <v>39.470466573718703</v>
      </c>
      <c r="E2929" s="19" t="s">
        <v>3522</v>
      </c>
      <c r="F2929" s="46">
        <f>INDEX(Δεδομένα!$P:$P,MATCH('2021'!E2929,Δεδομένα!$O:$O,0))</f>
        <v>101</v>
      </c>
      <c r="G2929" s="49" t="s">
        <v>3435</v>
      </c>
      <c r="H2929" s="51" t="str">
        <f>INDEX(Δεδομένα!B$1:B$51,MATCH('2021'!G2929,Δεδομένα!A$1:A$51,0))</f>
        <v>ΘΕΣΣΑΛΙΑΣ</v>
      </c>
      <c r="I2929" s="53">
        <f>INDEX(Δεδομένα!E$1:E$13,MATCH('2021'!H2929,Δεδομένα!D$1:D$13,0))</f>
        <v>6</v>
      </c>
      <c r="J2929" s="4">
        <v>44398</v>
      </c>
      <c r="K2929" s="3" t="s">
        <v>1913</v>
      </c>
      <c r="L2929" s="17" t="str">
        <f t="shared" si="212"/>
        <v>21/07/2021 23:44</v>
      </c>
      <c r="M2929" s="4">
        <v>44399</v>
      </c>
      <c r="N2929" s="3" t="s">
        <v>1803</v>
      </c>
      <c r="O2929" s="17" t="str">
        <f t="shared" si="213"/>
        <v>22/07/2021 01:25</v>
      </c>
      <c r="P2929" s="24">
        <f t="shared" si="214"/>
        <v>7.013888889196096E-2</v>
      </c>
      <c r="Q2929" s="28">
        <v>0</v>
      </c>
      <c r="R2929" s="27">
        <f t="shared" si="215"/>
        <v>101.00000000442378</v>
      </c>
      <c r="S2929" s="3" t="s">
        <v>4</v>
      </c>
      <c r="T2929" s="3" t="s">
        <v>3437</v>
      </c>
      <c r="U2929" s="3" t="s">
        <v>3531</v>
      </c>
      <c r="V2929" s="3" t="s">
        <v>3583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60</v>
      </c>
      <c r="AD2929" s="5">
        <v>0</v>
      </c>
      <c r="AE2929" s="2">
        <v>4</v>
      </c>
      <c r="AF2929" s="2">
        <v>0</v>
      </c>
      <c r="AG2929" s="2">
        <v>0</v>
      </c>
      <c r="AH2929" s="2">
        <v>0</v>
      </c>
      <c r="AI2929" s="2">
        <v>0</v>
      </c>
      <c r="AJ2929" s="2">
        <v>2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</row>
    <row r="2930" spans="1:46" x14ac:dyDescent="0.2">
      <c r="A2930" s="2">
        <v>1680375</v>
      </c>
      <c r="B2930" s="2">
        <v>873562</v>
      </c>
      <c r="C2930" s="7">
        <v>22.394889061339502</v>
      </c>
      <c r="D2930" s="7">
        <v>39.697350140534098</v>
      </c>
      <c r="E2930" s="19" t="s">
        <v>3522</v>
      </c>
      <c r="F2930" s="46">
        <f>INDEX(Δεδομένα!$P:$P,MATCH('2021'!E2930,Δεδομένα!$O:$O,0))</f>
        <v>101</v>
      </c>
      <c r="G2930" s="49" t="s">
        <v>3435</v>
      </c>
      <c r="H2930" s="51" t="str">
        <f>INDEX(Δεδομένα!B$1:B$51,MATCH('2021'!G2930,Δεδομένα!A$1:A$51,0))</f>
        <v>ΘΕΣΣΑΛΙΑΣ</v>
      </c>
      <c r="I2930" s="53">
        <f>INDEX(Δεδομένα!E$1:E$13,MATCH('2021'!H2930,Δεδομένα!D$1:D$13,0))</f>
        <v>6</v>
      </c>
      <c r="J2930" s="4">
        <v>44399</v>
      </c>
      <c r="K2930" s="3" t="s">
        <v>221</v>
      </c>
      <c r="L2930" s="17" t="str">
        <f t="shared" si="212"/>
        <v>22/07/2021 16:15</v>
      </c>
      <c r="M2930" s="4">
        <v>44399</v>
      </c>
      <c r="N2930" s="3" t="s">
        <v>221</v>
      </c>
      <c r="O2930" s="17" t="str">
        <f t="shared" si="213"/>
        <v>22/07/2021 16:15</v>
      </c>
      <c r="P2930" s="24">
        <f t="shared" si="214"/>
        <v>0</v>
      </c>
      <c r="Q2930" s="28">
        <v>0</v>
      </c>
      <c r="R2930" s="27">
        <f t="shared" si="215"/>
        <v>0</v>
      </c>
      <c r="S2930" s="3" t="s">
        <v>4</v>
      </c>
      <c r="T2930" s="3" t="s">
        <v>3525</v>
      </c>
      <c r="U2930" s="3" t="s">
        <v>123</v>
      </c>
      <c r="V2930" s="3" t="s">
        <v>3548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5</v>
      </c>
      <c r="AD2930" s="5">
        <v>0</v>
      </c>
      <c r="AE2930" s="2">
        <v>3</v>
      </c>
      <c r="AF2930" s="2">
        <v>0</v>
      </c>
      <c r="AG2930" s="2">
        <v>0</v>
      </c>
      <c r="AH2930" s="2">
        <v>0</v>
      </c>
      <c r="AI2930" s="2">
        <v>0</v>
      </c>
      <c r="AJ2930" s="2">
        <v>1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</row>
    <row r="2931" spans="1:46" x14ac:dyDescent="0.2">
      <c r="A2931" s="2">
        <v>1680376</v>
      </c>
      <c r="B2931" s="2">
        <v>873582</v>
      </c>
      <c r="C2931" s="7">
        <v>22.376818328073</v>
      </c>
      <c r="D2931" s="7">
        <v>39.762118091146597</v>
      </c>
      <c r="E2931" s="19" t="s">
        <v>3522</v>
      </c>
      <c r="F2931" s="46">
        <f>INDEX(Δεδομένα!$P:$P,MATCH('2021'!E2931,Δεδομένα!$O:$O,0))</f>
        <v>101</v>
      </c>
      <c r="G2931" s="49" t="s">
        <v>3435</v>
      </c>
      <c r="H2931" s="51" t="str">
        <f>INDEX(Δεδομένα!B$1:B$51,MATCH('2021'!G2931,Δεδομένα!A$1:A$51,0))</f>
        <v>ΘΕΣΣΑΛΙΑΣ</v>
      </c>
      <c r="I2931" s="53">
        <f>INDEX(Δεδομένα!E$1:E$13,MATCH('2021'!H2931,Δεδομένα!D$1:D$13,0))</f>
        <v>6</v>
      </c>
      <c r="J2931" s="4">
        <v>44399</v>
      </c>
      <c r="K2931" s="3" t="s">
        <v>433</v>
      </c>
      <c r="L2931" s="17" t="str">
        <f t="shared" si="212"/>
        <v>22/07/2021 17:25</v>
      </c>
      <c r="M2931" s="4">
        <v>44399</v>
      </c>
      <c r="N2931" s="3" t="s">
        <v>433</v>
      </c>
      <c r="O2931" s="17" t="str">
        <f t="shared" si="213"/>
        <v>22/07/2021 17:25</v>
      </c>
      <c r="P2931" s="24">
        <f t="shared" si="214"/>
        <v>0</v>
      </c>
      <c r="Q2931" s="28">
        <v>0</v>
      </c>
      <c r="R2931" s="27">
        <f t="shared" si="215"/>
        <v>0</v>
      </c>
      <c r="S2931" s="3" t="s">
        <v>4</v>
      </c>
      <c r="T2931" s="3" t="s">
        <v>3525</v>
      </c>
      <c r="U2931" s="3" t="s">
        <v>3539</v>
      </c>
      <c r="V2931" s="3" t="s">
        <v>3539</v>
      </c>
      <c r="W2931" s="5">
        <v>0</v>
      </c>
      <c r="X2931" s="5">
        <v>0</v>
      </c>
      <c r="Y2931" s="5">
        <v>0</v>
      </c>
      <c r="Z2931" s="5">
        <v>2</v>
      </c>
      <c r="AA2931" s="5">
        <v>0</v>
      </c>
      <c r="AB2931" s="5">
        <v>0</v>
      </c>
      <c r="AC2931" s="5">
        <v>30</v>
      </c>
      <c r="AD2931" s="5">
        <v>0</v>
      </c>
      <c r="AE2931" s="2">
        <v>7</v>
      </c>
      <c r="AF2931" s="2">
        <v>0</v>
      </c>
      <c r="AG2931" s="2">
        <v>0</v>
      </c>
      <c r="AH2931" s="2">
        <v>0</v>
      </c>
      <c r="AI2931" s="2">
        <v>0</v>
      </c>
      <c r="AJ2931" s="2">
        <v>3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</row>
    <row r="2932" spans="1:46" x14ac:dyDescent="0.2">
      <c r="A2932" s="2">
        <v>1680543</v>
      </c>
      <c r="B2932" s="2">
        <v>873592</v>
      </c>
      <c r="C2932" s="7">
        <v>22.3388331513198</v>
      </c>
      <c r="D2932" s="7">
        <v>39.5437044753061</v>
      </c>
      <c r="E2932" s="19" t="s">
        <v>3522</v>
      </c>
      <c r="F2932" s="46">
        <f>INDEX(Δεδομένα!$P:$P,MATCH('2021'!E2932,Δεδομένα!$O:$O,0))</f>
        <v>101</v>
      </c>
      <c r="G2932" s="49" t="s">
        <v>3435</v>
      </c>
      <c r="H2932" s="51" t="str">
        <f>INDEX(Δεδομένα!B$1:B$51,MATCH('2021'!G2932,Δεδομένα!A$1:A$51,0))</f>
        <v>ΘΕΣΣΑΛΙΑΣ</v>
      </c>
      <c r="I2932" s="53">
        <f>INDEX(Δεδομένα!E$1:E$13,MATCH('2021'!H2932,Δεδομένα!D$1:D$13,0))</f>
        <v>6</v>
      </c>
      <c r="J2932" s="4">
        <v>44399</v>
      </c>
      <c r="K2932" s="3" t="s">
        <v>17</v>
      </c>
      <c r="L2932" s="17" t="str">
        <f t="shared" si="212"/>
        <v>22/07/2021 18:00</v>
      </c>
      <c r="M2932" s="4">
        <v>44399</v>
      </c>
      <c r="N2932" s="3" t="s">
        <v>17</v>
      </c>
      <c r="O2932" s="17" t="str">
        <f t="shared" si="213"/>
        <v>22/07/2021 18:00</v>
      </c>
      <c r="P2932" s="24">
        <f t="shared" si="214"/>
        <v>0</v>
      </c>
      <c r="Q2932" s="28">
        <v>0</v>
      </c>
      <c r="R2932" s="27">
        <f t="shared" si="215"/>
        <v>0</v>
      </c>
      <c r="S2932" s="3" t="s">
        <v>4</v>
      </c>
      <c r="T2932" s="3" t="s">
        <v>3523</v>
      </c>
      <c r="U2932" s="3" t="s">
        <v>3528</v>
      </c>
      <c r="V2932" s="3" t="s">
        <v>3586</v>
      </c>
      <c r="W2932" s="5">
        <v>0</v>
      </c>
      <c r="X2932" s="5">
        <v>0</v>
      </c>
      <c r="Y2932" s="5">
        <v>0</v>
      </c>
      <c r="Z2932" s="5">
        <v>2</v>
      </c>
      <c r="AA2932" s="5">
        <v>0</v>
      </c>
      <c r="AB2932" s="5">
        <v>0</v>
      </c>
      <c r="AC2932" s="5">
        <v>0</v>
      </c>
      <c r="AD2932" s="5">
        <v>0</v>
      </c>
      <c r="AE2932" s="2">
        <v>2</v>
      </c>
      <c r="AF2932" s="2">
        <v>0</v>
      </c>
      <c r="AG2932" s="2">
        <v>0</v>
      </c>
      <c r="AH2932" s="2">
        <v>0</v>
      </c>
      <c r="AI2932" s="2">
        <v>0</v>
      </c>
      <c r="AJ2932" s="2">
        <v>1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</row>
    <row r="2933" spans="1:46" x14ac:dyDescent="0.2">
      <c r="A2933" s="2">
        <v>1680550</v>
      </c>
      <c r="B2933" s="2">
        <v>873625</v>
      </c>
      <c r="C2933" s="7">
        <v>22.335888525299701</v>
      </c>
      <c r="D2933" s="7">
        <v>39.695937552360498</v>
      </c>
      <c r="E2933" s="19" t="s">
        <v>3522</v>
      </c>
      <c r="F2933" s="46">
        <f>INDEX(Δεδομένα!$P:$P,MATCH('2021'!E2933,Δεδομένα!$O:$O,0))</f>
        <v>101</v>
      </c>
      <c r="G2933" s="49" t="s">
        <v>3435</v>
      </c>
      <c r="H2933" s="51" t="str">
        <f>INDEX(Δεδομένα!B$1:B$51,MATCH('2021'!G2933,Δεδομένα!A$1:A$51,0))</f>
        <v>ΘΕΣΣΑΛΙΑΣ</v>
      </c>
      <c r="I2933" s="53">
        <f>INDEX(Δεδομένα!E$1:E$13,MATCH('2021'!H2933,Δεδομένα!D$1:D$13,0))</f>
        <v>6</v>
      </c>
      <c r="J2933" s="4">
        <v>44399</v>
      </c>
      <c r="K2933" s="3" t="s">
        <v>502</v>
      </c>
      <c r="L2933" s="17" t="str">
        <f t="shared" si="212"/>
        <v>22/07/2021 19:30</v>
      </c>
      <c r="M2933" s="4">
        <v>44399</v>
      </c>
      <c r="N2933" s="3" t="s">
        <v>502</v>
      </c>
      <c r="O2933" s="17" t="str">
        <f t="shared" si="213"/>
        <v>22/07/2021 19:30</v>
      </c>
      <c r="P2933" s="24">
        <f t="shared" si="214"/>
        <v>0</v>
      </c>
      <c r="Q2933" s="28">
        <v>0</v>
      </c>
      <c r="R2933" s="27">
        <f t="shared" si="215"/>
        <v>0</v>
      </c>
      <c r="S2933" s="3" t="s">
        <v>4</v>
      </c>
      <c r="T2933" s="3" t="s">
        <v>3525</v>
      </c>
      <c r="U2933" s="3" t="s">
        <v>3534</v>
      </c>
      <c r="V2933" s="3" t="s">
        <v>3534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1</v>
      </c>
      <c r="AD2933" s="5">
        <v>0</v>
      </c>
      <c r="AE2933" s="2">
        <v>3</v>
      </c>
      <c r="AF2933" s="2">
        <v>0</v>
      </c>
      <c r="AG2933" s="2">
        <v>0</v>
      </c>
      <c r="AH2933" s="2">
        <v>0</v>
      </c>
      <c r="AI2933" s="2">
        <v>0</v>
      </c>
      <c r="AJ2933" s="2">
        <v>1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</row>
    <row r="2934" spans="1:46" x14ac:dyDescent="0.2">
      <c r="A2934" s="2">
        <v>1680644</v>
      </c>
      <c r="B2934" s="2">
        <v>873802</v>
      </c>
      <c r="C2934" s="7">
        <v>22.319710967457301</v>
      </c>
      <c r="D2934" s="7">
        <v>39.545548930128398</v>
      </c>
      <c r="E2934" s="19" t="s">
        <v>3522</v>
      </c>
      <c r="F2934" s="46">
        <f>INDEX(Δεδομένα!$P:$P,MATCH('2021'!E2934,Δεδομένα!$O:$O,0))</f>
        <v>101</v>
      </c>
      <c r="G2934" s="49" t="s">
        <v>3435</v>
      </c>
      <c r="H2934" s="51" t="str">
        <f>INDEX(Δεδομένα!B$1:B$51,MATCH('2021'!G2934,Δεδομένα!A$1:A$51,0))</f>
        <v>ΘΕΣΣΑΛΙΑΣ</v>
      </c>
      <c r="I2934" s="53">
        <f>INDEX(Δεδομένα!E$1:E$13,MATCH('2021'!H2934,Δεδομένα!D$1:D$13,0))</f>
        <v>6</v>
      </c>
      <c r="J2934" s="4">
        <v>44400</v>
      </c>
      <c r="K2934" s="3" t="s">
        <v>1699</v>
      </c>
      <c r="L2934" s="17" t="str">
        <f t="shared" si="212"/>
        <v>23/07/2021 13:03</v>
      </c>
      <c r="M2934" s="4">
        <v>44400</v>
      </c>
      <c r="N2934" s="3" t="s">
        <v>1699</v>
      </c>
      <c r="O2934" s="17" t="str">
        <f t="shared" si="213"/>
        <v>23/07/2021 13:03</v>
      </c>
      <c r="P2934" s="24">
        <f t="shared" si="214"/>
        <v>0</v>
      </c>
      <c r="Q2934" s="28">
        <v>0</v>
      </c>
      <c r="R2934" s="27">
        <f t="shared" si="215"/>
        <v>0</v>
      </c>
      <c r="S2934" s="3" t="s">
        <v>4</v>
      </c>
      <c r="T2934" s="3" t="s">
        <v>3523</v>
      </c>
      <c r="U2934" s="3" t="s">
        <v>857</v>
      </c>
      <c r="V2934" s="3" t="s">
        <v>3587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5</v>
      </c>
      <c r="AD2934" s="5">
        <v>0</v>
      </c>
      <c r="AE2934" s="2">
        <v>3</v>
      </c>
      <c r="AF2934" s="2">
        <v>0</v>
      </c>
      <c r="AG2934" s="2">
        <v>0</v>
      </c>
      <c r="AH2934" s="2">
        <v>0</v>
      </c>
      <c r="AI2934" s="2">
        <v>0</v>
      </c>
      <c r="AJ2934" s="2">
        <v>1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</row>
    <row r="2935" spans="1:46" x14ac:dyDescent="0.2">
      <c r="A2935" s="2">
        <v>1680658</v>
      </c>
      <c r="B2935" s="2">
        <v>873832</v>
      </c>
      <c r="C2935" s="7">
        <v>22.290423261856301</v>
      </c>
      <c r="D2935" s="7">
        <v>39.693148952240399</v>
      </c>
      <c r="E2935" s="19" t="s">
        <v>3522</v>
      </c>
      <c r="F2935" s="46">
        <f>INDEX(Δεδομένα!$P:$P,MATCH('2021'!E2935,Δεδομένα!$O:$O,0))</f>
        <v>101</v>
      </c>
      <c r="G2935" s="49" t="s">
        <v>3435</v>
      </c>
      <c r="H2935" s="51" t="str">
        <f>INDEX(Δεδομένα!B$1:B$51,MATCH('2021'!G2935,Δεδομένα!A$1:A$51,0))</f>
        <v>ΘΕΣΣΑΛΙΑΣ</v>
      </c>
      <c r="I2935" s="53">
        <f>INDEX(Δεδομένα!E$1:E$13,MATCH('2021'!H2935,Δεδομένα!D$1:D$13,0))</f>
        <v>6</v>
      </c>
      <c r="J2935" s="4">
        <v>44400</v>
      </c>
      <c r="K2935" s="3" t="s">
        <v>885</v>
      </c>
      <c r="L2935" s="17" t="str">
        <f t="shared" si="212"/>
        <v>23/07/2021 15:11</v>
      </c>
      <c r="M2935" s="4">
        <v>44400</v>
      </c>
      <c r="N2935" s="3" t="s">
        <v>885</v>
      </c>
      <c r="O2935" s="17" t="str">
        <f t="shared" si="213"/>
        <v>23/07/2021 15:11</v>
      </c>
      <c r="P2935" s="24">
        <f t="shared" si="214"/>
        <v>0</v>
      </c>
      <c r="Q2935" s="28">
        <v>0</v>
      </c>
      <c r="R2935" s="27">
        <f t="shared" si="215"/>
        <v>0</v>
      </c>
      <c r="S2935" s="3" t="s">
        <v>4</v>
      </c>
      <c r="T2935" s="3" t="s">
        <v>3525</v>
      </c>
      <c r="U2935" s="3" t="s">
        <v>3588</v>
      </c>
      <c r="V2935" s="3" t="s">
        <v>3589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25</v>
      </c>
      <c r="AD2935" s="5">
        <v>0</v>
      </c>
      <c r="AE2935" s="2">
        <v>2</v>
      </c>
      <c r="AF2935" s="2">
        <v>0</v>
      </c>
      <c r="AG2935" s="2">
        <v>0</v>
      </c>
      <c r="AH2935" s="2">
        <v>0</v>
      </c>
      <c r="AI2935" s="2">
        <v>0</v>
      </c>
      <c r="AJ2935" s="2">
        <v>1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</row>
    <row r="2936" spans="1:46" x14ac:dyDescent="0.2">
      <c r="A2936" s="2">
        <v>1681480</v>
      </c>
      <c r="B2936" s="2">
        <v>874998</v>
      </c>
      <c r="C2936" s="7">
        <v>22.3416983489488</v>
      </c>
      <c r="D2936" s="7">
        <v>39.589285458218797</v>
      </c>
      <c r="E2936" s="19" t="s">
        <v>3522</v>
      </c>
      <c r="F2936" s="46">
        <f>INDEX(Δεδομένα!$P:$P,MATCH('2021'!E2936,Δεδομένα!$O:$O,0))</f>
        <v>101</v>
      </c>
      <c r="G2936" s="49" t="s">
        <v>3435</v>
      </c>
      <c r="H2936" s="51" t="str">
        <f>INDEX(Δεδομένα!B$1:B$51,MATCH('2021'!G2936,Δεδομένα!A$1:A$51,0))</f>
        <v>ΘΕΣΣΑΛΙΑΣ</v>
      </c>
      <c r="I2936" s="53">
        <f>INDEX(Δεδομένα!E$1:E$13,MATCH('2021'!H2936,Δεδομένα!D$1:D$13,0))</f>
        <v>6</v>
      </c>
      <c r="J2936" s="4">
        <v>44404</v>
      </c>
      <c r="K2936" s="3" t="s">
        <v>563</v>
      </c>
      <c r="L2936" s="17" t="str">
        <f t="shared" si="212"/>
        <v>27/07/2021 17:15</v>
      </c>
      <c r="M2936" s="4">
        <v>44404</v>
      </c>
      <c r="N2936" s="3" t="s">
        <v>563</v>
      </c>
      <c r="O2936" s="17" t="str">
        <f t="shared" si="213"/>
        <v>27/07/2021 17:15</v>
      </c>
      <c r="P2936" s="24">
        <f t="shared" si="214"/>
        <v>0</v>
      </c>
      <c r="Q2936" s="28">
        <v>0</v>
      </c>
      <c r="R2936" s="27">
        <f t="shared" si="215"/>
        <v>0</v>
      </c>
      <c r="S2936" s="3" t="s">
        <v>4</v>
      </c>
      <c r="T2936" s="3" t="s">
        <v>3523</v>
      </c>
      <c r="U2936" s="3" t="s">
        <v>3558</v>
      </c>
      <c r="V2936" s="3" t="s">
        <v>3558</v>
      </c>
      <c r="W2936" s="5">
        <v>0</v>
      </c>
      <c r="X2936" s="5">
        <v>0</v>
      </c>
      <c r="Y2936" s="5">
        <v>0</v>
      </c>
      <c r="Z2936" s="5">
        <v>0</v>
      </c>
      <c r="AA2936" s="5">
        <v>10</v>
      </c>
      <c r="AB2936" s="5">
        <v>0</v>
      </c>
      <c r="AC2936" s="5">
        <v>40</v>
      </c>
      <c r="AD2936" s="5">
        <v>0</v>
      </c>
      <c r="AE2936" s="2">
        <v>6</v>
      </c>
      <c r="AF2936" s="2">
        <v>0</v>
      </c>
      <c r="AG2936" s="2">
        <v>0</v>
      </c>
      <c r="AH2936" s="2">
        <v>0</v>
      </c>
      <c r="AI2936" s="2">
        <v>0</v>
      </c>
      <c r="AJ2936" s="2">
        <v>3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</row>
    <row r="2937" spans="1:46" x14ac:dyDescent="0.2">
      <c r="A2937" s="2">
        <v>1682032</v>
      </c>
      <c r="B2937" s="2">
        <v>875628</v>
      </c>
      <c r="C2937" s="7">
        <v>22.2925134680528</v>
      </c>
      <c r="D2937" s="7">
        <v>39.766028287743602</v>
      </c>
      <c r="E2937" s="19" t="s">
        <v>3522</v>
      </c>
      <c r="F2937" s="46">
        <f>INDEX(Δεδομένα!$P:$P,MATCH('2021'!E2937,Δεδομένα!$O:$O,0))</f>
        <v>101</v>
      </c>
      <c r="G2937" s="49" t="s">
        <v>3435</v>
      </c>
      <c r="H2937" s="51" t="str">
        <f>INDEX(Δεδομένα!B$1:B$51,MATCH('2021'!G2937,Δεδομένα!A$1:A$51,0))</f>
        <v>ΘΕΣΣΑΛΙΑΣ</v>
      </c>
      <c r="I2937" s="53">
        <f>INDEX(Δεδομένα!E$1:E$13,MATCH('2021'!H2937,Δεδομένα!D$1:D$13,0))</f>
        <v>6</v>
      </c>
      <c r="J2937" s="4">
        <v>44406</v>
      </c>
      <c r="K2937" s="3" t="s">
        <v>650</v>
      </c>
      <c r="L2937" s="17" t="str">
        <f t="shared" si="212"/>
        <v>29/07/2021 14:43</v>
      </c>
      <c r="M2937" s="4">
        <v>44406</v>
      </c>
      <c r="N2937" s="3" t="s">
        <v>1800</v>
      </c>
      <c r="O2937" s="17" t="str">
        <f t="shared" si="213"/>
        <v>29/07/2021 19:58</v>
      </c>
      <c r="P2937" s="24">
        <f t="shared" si="214"/>
        <v>0.21875</v>
      </c>
      <c r="Q2937" s="28">
        <v>0</v>
      </c>
      <c r="R2937" s="27">
        <f t="shared" si="215"/>
        <v>315</v>
      </c>
      <c r="S2937" s="3" t="s">
        <v>4</v>
      </c>
      <c r="T2937" s="3" t="s">
        <v>3525</v>
      </c>
      <c r="U2937" s="3" t="s">
        <v>3534</v>
      </c>
      <c r="V2937" s="3" t="s">
        <v>3590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20</v>
      </c>
      <c r="AC2937" s="5">
        <v>50</v>
      </c>
      <c r="AD2937" s="5">
        <v>0</v>
      </c>
      <c r="AE2937" s="2">
        <v>6</v>
      </c>
      <c r="AF2937" s="2">
        <v>0</v>
      </c>
      <c r="AG2937" s="2">
        <v>0</v>
      </c>
      <c r="AH2937" s="2">
        <v>0</v>
      </c>
      <c r="AI2937" s="2">
        <v>0</v>
      </c>
      <c r="AJ2937" s="2">
        <v>3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</row>
    <row r="2938" spans="1:46" x14ac:dyDescent="0.2">
      <c r="A2938" s="2">
        <v>1684588</v>
      </c>
      <c r="B2938" s="2">
        <v>876044</v>
      </c>
      <c r="C2938" s="7">
        <v>22.287664983951899</v>
      </c>
      <c r="D2938" s="7">
        <v>39.768085810587401</v>
      </c>
      <c r="E2938" s="19" t="s">
        <v>3522</v>
      </c>
      <c r="F2938" s="46">
        <f>INDEX(Δεδομένα!$P:$P,MATCH('2021'!E2938,Δεδομένα!$O:$O,0))</f>
        <v>101</v>
      </c>
      <c r="G2938" s="49" t="s">
        <v>3435</v>
      </c>
      <c r="H2938" s="51" t="str">
        <f>INDEX(Δεδομένα!B$1:B$51,MATCH('2021'!G2938,Δεδομένα!A$1:A$51,0))</f>
        <v>ΘΕΣΣΑΛΙΑΣ</v>
      </c>
      <c r="I2938" s="53">
        <f>INDEX(Δεδομένα!E$1:E$13,MATCH('2021'!H2938,Δεδομένα!D$1:D$13,0))</f>
        <v>6</v>
      </c>
      <c r="J2938" s="4">
        <v>44407</v>
      </c>
      <c r="K2938" s="3" t="s">
        <v>1041</v>
      </c>
      <c r="L2938" s="17" t="str">
        <f t="shared" si="212"/>
        <v>30/07/2021 19:17</v>
      </c>
      <c r="M2938" s="4">
        <v>44407</v>
      </c>
      <c r="N2938" s="3" t="s">
        <v>705</v>
      </c>
      <c r="O2938" s="17" t="str">
        <f t="shared" si="213"/>
        <v>30/07/2021 20:13</v>
      </c>
      <c r="P2938" s="24">
        <f t="shared" si="214"/>
        <v>3.888888889196096E-2</v>
      </c>
      <c r="Q2938" s="28">
        <v>0</v>
      </c>
      <c r="R2938" s="27">
        <f t="shared" si="215"/>
        <v>56.000000004423782</v>
      </c>
      <c r="S2938" s="3" t="s">
        <v>4</v>
      </c>
      <c r="T2938" s="3" t="s">
        <v>3525</v>
      </c>
      <c r="U2938" s="3" t="s">
        <v>3534</v>
      </c>
      <c r="V2938" s="3" t="s">
        <v>3591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15</v>
      </c>
      <c r="AD2938" s="5">
        <v>0</v>
      </c>
      <c r="AE2938" s="2">
        <v>2</v>
      </c>
      <c r="AF2938" s="2">
        <v>0</v>
      </c>
      <c r="AG2938" s="2">
        <v>0</v>
      </c>
      <c r="AH2938" s="2">
        <v>0</v>
      </c>
      <c r="AI2938" s="2">
        <v>0</v>
      </c>
      <c r="AJ2938" s="2">
        <v>1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</row>
    <row r="2939" spans="1:46" x14ac:dyDescent="0.2">
      <c r="A2939" s="2">
        <v>1682263</v>
      </c>
      <c r="B2939" s="2">
        <v>876381</v>
      </c>
      <c r="C2939" s="7">
        <v>22.33920161871</v>
      </c>
      <c r="D2939" s="7">
        <v>39.6972717597707</v>
      </c>
      <c r="E2939" s="19" t="s">
        <v>3522</v>
      </c>
      <c r="F2939" s="46">
        <f>INDEX(Δεδομένα!$P:$P,MATCH('2021'!E2939,Δεδομένα!$O:$O,0))</f>
        <v>101</v>
      </c>
      <c r="G2939" s="49" t="s">
        <v>3435</v>
      </c>
      <c r="H2939" s="51" t="str">
        <f>INDEX(Δεδομένα!B$1:B$51,MATCH('2021'!G2939,Δεδομένα!A$1:A$51,0))</f>
        <v>ΘΕΣΣΑΛΙΑΣ</v>
      </c>
      <c r="I2939" s="53">
        <f>INDEX(Δεδομένα!E$1:E$13,MATCH('2021'!H2939,Δεδομένα!D$1:D$13,0))</f>
        <v>6</v>
      </c>
      <c r="J2939" s="4">
        <v>44408</v>
      </c>
      <c r="K2939" s="3" t="s">
        <v>94</v>
      </c>
      <c r="L2939" s="17" t="str">
        <f t="shared" si="212"/>
        <v>31/07/2021 17:28</v>
      </c>
      <c r="M2939" s="4">
        <v>44408</v>
      </c>
      <c r="N2939" s="3" t="s">
        <v>94</v>
      </c>
      <c r="O2939" s="17" t="str">
        <f t="shared" si="213"/>
        <v>31/07/2021 17:28</v>
      </c>
      <c r="P2939" s="24">
        <f t="shared" si="214"/>
        <v>0</v>
      </c>
      <c r="Q2939" s="28">
        <v>0</v>
      </c>
      <c r="R2939" s="27">
        <f t="shared" si="215"/>
        <v>0</v>
      </c>
      <c r="S2939" s="3" t="s">
        <v>4</v>
      </c>
      <c r="T2939" s="3" t="s">
        <v>3525</v>
      </c>
      <c r="U2939" s="3" t="s">
        <v>4</v>
      </c>
      <c r="V2939" s="3" t="s">
        <v>3592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0.1</v>
      </c>
      <c r="AD2939" s="5">
        <v>0</v>
      </c>
      <c r="AE2939" s="2">
        <v>2</v>
      </c>
      <c r="AF2939" s="2">
        <v>0</v>
      </c>
      <c r="AG2939" s="2">
        <v>0</v>
      </c>
      <c r="AH2939" s="2">
        <v>0</v>
      </c>
      <c r="AI2939" s="2">
        <v>0</v>
      </c>
      <c r="AJ2939" s="2">
        <v>1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</row>
    <row r="2940" spans="1:46" x14ac:dyDescent="0.2">
      <c r="A2940" s="2">
        <v>1684602</v>
      </c>
      <c r="B2940" s="2">
        <v>876953</v>
      </c>
      <c r="C2940" s="7">
        <v>22.334846240359798</v>
      </c>
      <c r="D2940" s="7">
        <v>39.650579483978802</v>
      </c>
      <c r="E2940" s="19" t="s">
        <v>3522</v>
      </c>
      <c r="F2940" s="46">
        <f>INDEX(Δεδομένα!$P:$P,MATCH('2021'!E2940,Δεδομένα!$O:$O,0))</f>
        <v>101</v>
      </c>
      <c r="G2940" s="49" t="s">
        <v>3435</v>
      </c>
      <c r="H2940" s="51" t="str">
        <f>INDEX(Δεδομένα!B$1:B$51,MATCH('2021'!G2940,Δεδομένα!A$1:A$51,0))</f>
        <v>ΘΕΣΣΑΛΙΑΣ</v>
      </c>
      <c r="I2940" s="53">
        <f>INDEX(Δεδομένα!E$1:E$13,MATCH('2021'!H2940,Δεδομένα!D$1:D$13,0))</f>
        <v>6</v>
      </c>
      <c r="J2940" s="4">
        <v>44410</v>
      </c>
      <c r="K2940" s="3" t="s">
        <v>3593</v>
      </c>
      <c r="L2940" s="17" t="str">
        <f t="shared" si="212"/>
        <v>02/08/2021 11:14</v>
      </c>
      <c r="M2940" s="4">
        <v>44410</v>
      </c>
      <c r="N2940" s="3" t="s">
        <v>1300</v>
      </c>
      <c r="O2940" s="17" t="str">
        <f t="shared" si="213"/>
        <v>02/08/2021 11:45</v>
      </c>
      <c r="P2940" s="24">
        <f t="shared" si="214"/>
        <v>2.1527777782466728E-2</v>
      </c>
      <c r="Q2940" s="28">
        <v>0</v>
      </c>
      <c r="R2940" s="27">
        <f t="shared" si="215"/>
        <v>31.000000006752089</v>
      </c>
      <c r="S2940" s="3" t="s">
        <v>4</v>
      </c>
      <c r="T2940" s="3" t="s">
        <v>3523</v>
      </c>
      <c r="U2940" s="3" t="s">
        <v>3558</v>
      </c>
      <c r="V2940" s="3" t="s">
        <v>3594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1</v>
      </c>
      <c r="AD2940" s="5">
        <v>0</v>
      </c>
      <c r="AE2940" s="2">
        <v>2</v>
      </c>
      <c r="AF2940" s="2">
        <v>0</v>
      </c>
      <c r="AG2940" s="2">
        <v>0</v>
      </c>
      <c r="AH2940" s="2">
        <v>0</v>
      </c>
      <c r="AI2940" s="2">
        <v>0</v>
      </c>
      <c r="AJ2940" s="2">
        <v>1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</row>
    <row r="2941" spans="1:46" x14ac:dyDescent="0.2">
      <c r="A2941" s="2">
        <v>1684597</v>
      </c>
      <c r="B2941" s="2">
        <v>877047</v>
      </c>
      <c r="C2941" s="7">
        <v>22.4012714650597</v>
      </c>
      <c r="D2941" s="7">
        <v>39.5241005143018</v>
      </c>
      <c r="E2941" s="19" t="s">
        <v>3522</v>
      </c>
      <c r="F2941" s="46">
        <f>INDEX(Δεδομένα!$P:$P,MATCH('2021'!E2941,Δεδομένα!$O:$O,0))</f>
        <v>101</v>
      </c>
      <c r="G2941" s="49" t="s">
        <v>3435</v>
      </c>
      <c r="H2941" s="51" t="str">
        <f>INDEX(Δεδομένα!B$1:B$51,MATCH('2021'!G2941,Δεδομένα!A$1:A$51,0))</f>
        <v>ΘΕΣΣΑΛΙΑΣ</v>
      </c>
      <c r="I2941" s="53">
        <f>INDEX(Δεδομένα!E$1:E$13,MATCH('2021'!H2941,Δεδομένα!D$1:D$13,0))</f>
        <v>6</v>
      </c>
      <c r="J2941" s="4">
        <v>44410</v>
      </c>
      <c r="K2941" s="3" t="s">
        <v>490</v>
      </c>
      <c r="L2941" s="17" t="str">
        <f t="shared" si="212"/>
        <v>02/08/2021 16:00</v>
      </c>
      <c r="M2941" s="4">
        <v>44410</v>
      </c>
      <c r="N2941" s="3" t="s">
        <v>962</v>
      </c>
      <c r="O2941" s="17" t="str">
        <f t="shared" si="213"/>
        <v>02/08/2021 16:38</v>
      </c>
      <c r="P2941" s="24">
        <f t="shared" si="214"/>
        <v>2.6388888894871343E-2</v>
      </c>
      <c r="Q2941" s="28">
        <v>0</v>
      </c>
      <c r="R2941" s="27">
        <f t="shared" si="215"/>
        <v>38.000000008614734</v>
      </c>
      <c r="S2941" s="3" t="s">
        <v>4</v>
      </c>
      <c r="T2941" s="3" t="s">
        <v>3437</v>
      </c>
      <c r="U2941" s="3" t="s">
        <v>169</v>
      </c>
      <c r="V2941" s="3" t="s">
        <v>3595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10</v>
      </c>
      <c r="AD2941" s="5">
        <v>0</v>
      </c>
      <c r="AE2941" s="2">
        <v>4</v>
      </c>
      <c r="AF2941" s="2">
        <v>0</v>
      </c>
      <c r="AG2941" s="2">
        <v>0</v>
      </c>
      <c r="AH2941" s="2">
        <v>0</v>
      </c>
      <c r="AI2941" s="2">
        <v>0</v>
      </c>
      <c r="AJ2941" s="2">
        <v>2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</row>
    <row r="2942" spans="1:46" x14ac:dyDescent="0.2">
      <c r="A2942" s="2">
        <v>1685070</v>
      </c>
      <c r="B2942" s="2">
        <v>878891</v>
      </c>
      <c r="C2942" s="7">
        <v>22.427450190145699</v>
      </c>
      <c r="D2942" s="7">
        <v>39.415885092521599</v>
      </c>
      <c r="E2942" s="19" t="s">
        <v>3522</v>
      </c>
      <c r="F2942" s="46">
        <f>INDEX(Δεδομένα!$P:$P,MATCH('2021'!E2942,Δεδομένα!$O:$O,0))</f>
        <v>101</v>
      </c>
      <c r="G2942" s="49" t="s">
        <v>3435</v>
      </c>
      <c r="H2942" s="51" t="str">
        <f>INDEX(Δεδομένα!B$1:B$51,MATCH('2021'!G2942,Δεδομένα!A$1:A$51,0))</f>
        <v>ΘΕΣΣΑΛΙΑΣ</v>
      </c>
      <c r="I2942" s="53">
        <f>INDEX(Δεδομένα!E$1:E$13,MATCH('2021'!H2942,Δεδομένα!D$1:D$13,0))</f>
        <v>6</v>
      </c>
      <c r="J2942" s="4">
        <v>44413</v>
      </c>
      <c r="K2942" s="3" t="s">
        <v>799</v>
      </c>
      <c r="L2942" s="17" t="str">
        <f t="shared" si="212"/>
        <v>05/08/2021 19:06</v>
      </c>
      <c r="M2942" s="4">
        <v>44413</v>
      </c>
      <c r="N2942" s="3" t="s">
        <v>799</v>
      </c>
      <c r="O2942" s="17" t="str">
        <f t="shared" si="213"/>
        <v>05/08/2021 19:06</v>
      </c>
      <c r="P2942" s="24">
        <f t="shared" si="214"/>
        <v>0</v>
      </c>
      <c r="Q2942" s="28">
        <v>0</v>
      </c>
      <c r="R2942" s="27">
        <f t="shared" si="215"/>
        <v>0</v>
      </c>
      <c r="S2942" s="3" t="s">
        <v>4</v>
      </c>
      <c r="T2942" s="3" t="s">
        <v>3437</v>
      </c>
      <c r="U2942" s="3" t="s">
        <v>2936</v>
      </c>
      <c r="V2942" s="3" t="s">
        <v>2936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200</v>
      </c>
      <c r="AD2942" s="5">
        <v>0</v>
      </c>
      <c r="AE2942" s="2">
        <v>2</v>
      </c>
      <c r="AF2942" s="2">
        <v>0</v>
      </c>
      <c r="AG2942" s="2">
        <v>0</v>
      </c>
      <c r="AH2942" s="2">
        <v>0</v>
      </c>
      <c r="AI2942" s="2">
        <v>0</v>
      </c>
      <c r="AJ2942" s="2">
        <v>1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</row>
    <row r="2943" spans="1:46" x14ac:dyDescent="0.2">
      <c r="A2943" s="2">
        <v>1684582</v>
      </c>
      <c r="B2943" s="2">
        <v>879098</v>
      </c>
      <c r="C2943" s="7">
        <v>22.218054934201199</v>
      </c>
      <c r="D2943" s="7">
        <v>39.523141516976303</v>
      </c>
      <c r="E2943" s="19" t="s">
        <v>3522</v>
      </c>
      <c r="F2943" s="46">
        <f>INDEX(Δεδομένα!$P:$P,MATCH('2021'!E2943,Δεδομένα!$O:$O,0))</f>
        <v>101</v>
      </c>
      <c r="G2943" s="49" t="s">
        <v>3435</v>
      </c>
      <c r="H2943" s="51" t="str">
        <f>INDEX(Δεδομένα!B$1:B$51,MATCH('2021'!G2943,Δεδομένα!A$1:A$51,0))</f>
        <v>ΘΕΣΣΑΛΙΑΣ</v>
      </c>
      <c r="I2943" s="53">
        <f>INDEX(Δεδομένα!E$1:E$13,MATCH('2021'!H2943,Δεδομένα!D$1:D$13,0))</f>
        <v>6</v>
      </c>
      <c r="J2943" s="4">
        <v>44414</v>
      </c>
      <c r="K2943" s="3" t="s">
        <v>3596</v>
      </c>
      <c r="L2943" s="17" t="str">
        <f t="shared" si="212"/>
        <v>06/08/2021 02:38</v>
      </c>
      <c r="M2943" s="4">
        <v>44414</v>
      </c>
      <c r="N2943" s="3" t="s">
        <v>3597</v>
      </c>
      <c r="O2943" s="17" t="str">
        <f t="shared" si="213"/>
        <v>06/08/2021 03:53</v>
      </c>
      <c r="P2943" s="24">
        <f t="shared" si="214"/>
        <v>5.2083333335758653E-2</v>
      </c>
      <c r="Q2943" s="28">
        <v>0</v>
      </c>
      <c r="R2943" s="27">
        <f t="shared" si="215"/>
        <v>75.00000000349246</v>
      </c>
      <c r="S2943" s="3" t="s">
        <v>4</v>
      </c>
      <c r="T2943" s="3" t="s">
        <v>3437</v>
      </c>
      <c r="U2943" s="3" t="s">
        <v>3543</v>
      </c>
      <c r="V2943" s="3" t="s">
        <v>3543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10</v>
      </c>
      <c r="AD2943" s="5">
        <v>0</v>
      </c>
      <c r="AE2943" s="2">
        <v>2</v>
      </c>
      <c r="AF2943" s="2">
        <v>0</v>
      </c>
      <c r="AG2943" s="2">
        <v>0</v>
      </c>
      <c r="AH2943" s="2">
        <v>0</v>
      </c>
      <c r="AI2943" s="2">
        <v>0</v>
      </c>
      <c r="AJ2943" s="2">
        <v>1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</row>
    <row r="2944" spans="1:46" x14ac:dyDescent="0.2">
      <c r="A2944" s="2">
        <v>1686387</v>
      </c>
      <c r="B2944" s="2">
        <v>882226</v>
      </c>
      <c r="C2944" s="7">
        <v>22.3532829705896</v>
      </c>
      <c r="D2944" s="7">
        <v>39.483888077801502</v>
      </c>
      <c r="E2944" s="19" t="s">
        <v>3522</v>
      </c>
      <c r="F2944" s="46">
        <f>INDEX(Δεδομένα!$P:$P,MATCH('2021'!E2944,Δεδομένα!$O:$O,0))</f>
        <v>101</v>
      </c>
      <c r="G2944" s="49" t="s">
        <v>3435</v>
      </c>
      <c r="H2944" s="51" t="str">
        <f>INDEX(Δεδομένα!B$1:B$51,MATCH('2021'!G2944,Δεδομένα!A$1:A$51,0))</f>
        <v>ΘΕΣΣΑΛΙΑΣ</v>
      </c>
      <c r="I2944" s="53">
        <f>INDEX(Δεδομένα!E$1:E$13,MATCH('2021'!H2944,Δεδομένα!D$1:D$13,0))</f>
        <v>6</v>
      </c>
      <c r="J2944" s="4">
        <v>44420</v>
      </c>
      <c r="K2944" s="3" t="s">
        <v>441</v>
      </c>
      <c r="L2944" s="17" t="str">
        <f t="shared" si="212"/>
        <v>12/08/2021 12:34</v>
      </c>
      <c r="M2944" s="4">
        <v>44420</v>
      </c>
      <c r="N2944" s="3" t="s">
        <v>441</v>
      </c>
      <c r="O2944" s="17" t="str">
        <f t="shared" si="213"/>
        <v>12/08/2021 12:34</v>
      </c>
      <c r="P2944" s="24">
        <f t="shared" si="214"/>
        <v>0</v>
      </c>
      <c r="Q2944" s="28">
        <v>0</v>
      </c>
      <c r="R2944" s="27">
        <f t="shared" si="215"/>
        <v>0</v>
      </c>
      <c r="S2944" s="3" t="s">
        <v>4</v>
      </c>
      <c r="T2944" s="3" t="s">
        <v>3437</v>
      </c>
      <c r="U2944" s="3" t="s">
        <v>4</v>
      </c>
      <c r="V2944" s="3" t="s">
        <v>3598</v>
      </c>
      <c r="W2944" s="5">
        <v>0</v>
      </c>
      <c r="X2944" s="5">
        <v>0.5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2">
        <v>2</v>
      </c>
      <c r="AF2944" s="2">
        <v>0</v>
      </c>
      <c r="AG2944" s="2">
        <v>0</v>
      </c>
      <c r="AH2944" s="2">
        <v>0</v>
      </c>
      <c r="AI2944" s="2">
        <v>0</v>
      </c>
      <c r="AJ2944" s="2">
        <v>1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</row>
    <row r="2945" spans="1:46" x14ac:dyDescent="0.2">
      <c r="A2945" s="2">
        <v>1686675</v>
      </c>
      <c r="B2945" s="2">
        <v>882503</v>
      </c>
      <c r="C2945" s="7">
        <v>22.3392331925651</v>
      </c>
      <c r="D2945" s="7">
        <v>39.696949011437901</v>
      </c>
      <c r="E2945" s="19" t="s">
        <v>3522</v>
      </c>
      <c r="F2945" s="46">
        <f>INDEX(Δεδομένα!$P:$P,MATCH('2021'!E2945,Δεδομένα!$O:$O,0))</f>
        <v>101</v>
      </c>
      <c r="G2945" s="49" t="s">
        <v>3435</v>
      </c>
      <c r="H2945" s="51" t="str">
        <f>INDEX(Δεδομένα!B$1:B$51,MATCH('2021'!G2945,Δεδομένα!A$1:A$51,0))</f>
        <v>ΘΕΣΣΑΛΙΑΣ</v>
      </c>
      <c r="I2945" s="53">
        <f>INDEX(Δεδομένα!E$1:E$13,MATCH('2021'!H2945,Δεδομένα!D$1:D$13,0))</f>
        <v>6</v>
      </c>
      <c r="J2945" s="4">
        <v>44421</v>
      </c>
      <c r="K2945" s="3" t="s">
        <v>876</v>
      </c>
      <c r="L2945" s="17" t="str">
        <f t="shared" si="212"/>
        <v>13/08/2021 09:34</v>
      </c>
      <c r="M2945" s="4">
        <v>44421</v>
      </c>
      <c r="N2945" s="3" t="s">
        <v>428</v>
      </c>
      <c r="O2945" s="17" t="str">
        <f t="shared" si="213"/>
        <v>13/08/2021 10:20</v>
      </c>
      <c r="P2945" s="24">
        <f t="shared" si="214"/>
        <v>3.1944444446708076E-2</v>
      </c>
      <c r="Q2945" s="28">
        <v>0</v>
      </c>
      <c r="R2945" s="27">
        <f t="shared" si="215"/>
        <v>46.000000003259629</v>
      </c>
      <c r="S2945" s="3" t="s">
        <v>4</v>
      </c>
      <c r="T2945" s="3" t="s">
        <v>3437</v>
      </c>
      <c r="U2945" s="3" t="s">
        <v>4</v>
      </c>
      <c r="V2945" s="3" t="s">
        <v>3599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3</v>
      </c>
      <c r="AD2945" s="5">
        <v>0</v>
      </c>
      <c r="AE2945" s="2">
        <v>2</v>
      </c>
      <c r="AF2945" s="2">
        <v>0</v>
      </c>
      <c r="AG2945" s="2">
        <v>0</v>
      </c>
      <c r="AH2945" s="2">
        <v>0</v>
      </c>
      <c r="AI2945" s="2">
        <v>0</v>
      </c>
      <c r="AJ2945" s="2">
        <v>1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</row>
    <row r="2946" spans="1:46" x14ac:dyDescent="0.2">
      <c r="A2946" s="2">
        <v>1688027</v>
      </c>
      <c r="B2946" s="2">
        <v>882937</v>
      </c>
      <c r="C2946" s="7">
        <v>22.540678488514299</v>
      </c>
      <c r="D2946" s="7">
        <v>39.456580072085998</v>
      </c>
      <c r="E2946" s="19" t="s">
        <v>3522</v>
      </c>
      <c r="F2946" s="46">
        <f>INDEX(Δεδομένα!$P:$P,MATCH('2021'!E2946,Δεδομένα!$O:$O,0))</f>
        <v>101</v>
      </c>
      <c r="G2946" s="49" t="s">
        <v>3435</v>
      </c>
      <c r="H2946" s="51" t="str">
        <f>INDEX(Δεδομένα!B$1:B$51,MATCH('2021'!G2946,Δεδομένα!A$1:A$51,0))</f>
        <v>ΘΕΣΣΑΛΙΑΣ</v>
      </c>
      <c r="I2946" s="53">
        <f>INDEX(Δεδομένα!E$1:E$13,MATCH('2021'!H2946,Δεδομένα!D$1:D$13,0))</f>
        <v>6</v>
      </c>
      <c r="J2946" s="4">
        <v>44422</v>
      </c>
      <c r="K2946" s="3" t="s">
        <v>1018</v>
      </c>
      <c r="L2946" s="17" t="str">
        <f t="shared" si="212"/>
        <v>14/08/2021 15:35</v>
      </c>
      <c r="M2946" s="4">
        <v>44422</v>
      </c>
      <c r="N2946" s="3" t="s">
        <v>383</v>
      </c>
      <c r="O2946" s="17" t="str">
        <f t="shared" si="213"/>
        <v>14/08/2021 15:36</v>
      </c>
      <c r="P2946" s="24">
        <f t="shared" si="214"/>
        <v>6.944444467080757E-4</v>
      </c>
      <c r="Q2946" s="28">
        <v>0</v>
      </c>
      <c r="R2946" s="27">
        <f t="shared" si="215"/>
        <v>1.000000003259629</v>
      </c>
      <c r="S2946" s="3" t="s">
        <v>4</v>
      </c>
      <c r="T2946" s="3" t="s">
        <v>3525</v>
      </c>
      <c r="U2946" s="3" t="s">
        <v>3534</v>
      </c>
      <c r="V2946" s="3" t="s">
        <v>3600</v>
      </c>
      <c r="W2946" s="5">
        <v>0</v>
      </c>
      <c r="X2946" s="5">
        <v>0</v>
      </c>
      <c r="Y2946" s="5">
        <v>0</v>
      </c>
      <c r="Z2946" s="5">
        <v>0.05</v>
      </c>
      <c r="AA2946" s="5">
        <v>0</v>
      </c>
      <c r="AB2946" s="5">
        <v>0</v>
      </c>
      <c r="AC2946" s="5">
        <v>0</v>
      </c>
      <c r="AD2946" s="5">
        <v>0</v>
      </c>
      <c r="AE2946" s="2">
        <v>2</v>
      </c>
      <c r="AF2946" s="2">
        <v>0</v>
      </c>
      <c r="AG2946" s="2">
        <v>0</v>
      </c>
      <c r="AH2946" s="2">
        <v>0</v>
      </c>
      <c r="AI2946" s="2">
        <v>0</v>
      </c>
      <c r="AJ2946" s="2">
        <v>1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</row>
    <row r="2947" spans="1:46" x14ac:dyDescent="0.2">
      <c r="A2947" s="2">
        <v>1687389</v>
      </c>
      <c r="B2947" s="2">
        <v>883402</v>
      </c>
      <c r="C2947" s="7">
        <v>22.261514507743801</v>
      </c>
      <c r="D2947" s="7">
        <v>39.641952424468002</v>
      </c>
      <c r="E2947" s="19" t="s">
        <v>3522</v>
      </c>
      <c r="F2947" s="46">
        <f>INDEX(Δεδομένα!$P:$P,MATCH('2021'!E2947,Δεδομένα!$O:$O,0))</f>
        <v>101</v>
      </c>
      <c r="G2947" s="49" t="s">
        <v>3435</v>
      </c>
      <c r="H2947" s="51" t="str">
        <f>INDEX(Δεδομένα!B$1:B$51,MATCH('2021'!G2947,Δεδομένα!A$1:A$51,0))</f>
        <v>ΘΕΣΣΑΛΙΑΣ</v>
      </c>
      <c r="I2947" s="53">
        <f>INDEX(Δεδομένα!E$1:E$13,MATCH('2021'!H2947,Δεδομένα!D$1:D$13,0))</f>
        <v>6</v>
      </c>
      <c r="J2947" s="4">
        <v>44424</v>
      </c>
      <c r="K2947" s="3" t="s">
        <v>775</v>
      </c>
      <c r="L2947" s="17" t="str">
        <f t="shared" si="212"/>
        <v>16/08/2021 10:05</v>
      </c>
      <c r="M2947" s="4">
        <v>44424</v>
      </c>
      <c r="N2947" s="3" t="s">
        <v>1037</v>
      </c>
      <c r="O2947" s="17" t="str">
        <f t="shared" si="213"/>
        <v>16/08/2021 10:46</v>
      </c>
      <c r="P2947" s="24">
        <f t="shared" si="214"/>
        <v>2.8472222220443655E-2</v>
      </c>
      <c r="Q2947" s="28">
        <v>0</v>
      </c>
      <c r="R2947" s="27">
        <f t="shared" si="215"/>
        <v>40.999999997438863</v>
      </c>
      <c r="S2947" s="3" t="s">
        <v>4</v>
      </c>
      <c r="T2947" s="3" t="s">
        <v>3437</v>
      </c>
      <c r="U2947" s="3" t="s">
        <v>3601</v>
      </c>
      <c r="V2947" s="3" t="s">
        <v>3601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3</v>
      </c>
      <c r="AD2947" s="5">
        <v>0</v>
      </c>
      <c r="AE2947" s="2">
        <v>2</v>
      </c>
      <c r="AF2947" s="2">
        <v>0</v>
      </c>
      <c r="AG2947" s="2">
        <v>0</v>
      </c>
      <c r="AH2947" s="2">
        <v>0</v>
      </c>
      <c r="AI2947" s="2">
        <v>0</v>
      </c>
      <c r="AJ2947" s="2">
        <v>1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</row>
    <row r="2948" spans="1:46" x14ac:dyDescent="0.2">
      <c r="A2948" s="2">
        <v>1687691</v>
      </c>
      <c r="B2948" s="2">
        <v>883527</v>
      </c>
      <c r="C2948" s="7">
        <v>22.317580999788699</v>
      </c>
      <c r="D2948" s="7">
        <v>39.447400724100397</v>
      </c>
      <c r="E2948" s="19" t="s">
        <v>3522</v>
      </c>
      <c r="F2948" s="46">
        <f>INDEX(Δεδομένα!$P:$P,MATCH('2021'!E2948,Δεδομένα!$O:$O,0))</f>
        <v>101</v>
      </c>
      <c r="G2948" s="49" t="s">
        <v>3435</v>
      </c>
      <c r="H2948" s="51" t="str">
        <f>INDEX(Δεδομένα!B$1:B$51,MATCH('2021'!G2948,Δεδομένα!A$1:A$51,0))</f>
        <v>ΘΕΣΣΑΛΙΑΣ</v>
      </c>
      <c r="I2948" s="53">
        <f>INDEX(Δεδομένα!E$1:E$13,MATCH('2021'!H2948,Δεδομένα!D$1:D$13,0))</f>
        <v>6</v>
      </c>
      <c r="J2948" s="4">
        <v>44424</v>
      </c>
      <c r="K2948" s="3" t="s">
        <v>1650</v>
      </c>
      <c r="L2948" s="17" t="str">
        <f t="shared" si="212"/>
        <v>16/08/2021 19:12</v>
      </c>
      <c r="M2948" s="4">
        <v>44424</v>
      </c>
      <c r="N2948" s="3" t="s">
        <v>759</v>
      </c>
      <c r="O2948" s="17" t="str">
        <f t="shared" si="213"/>
        <v>16/08/2021 19:36</v>
      </c>
      <c r="P2948" s="24">
        <f t="shared" si="214"/>
        <v>1.6666666662786156E-2</v>
      </c>
      <c r="Q2948" s="28">
        <v>0</v>
      </c>
      <c r="R2948" s="27">
        <f t="shared" si="215"/>
        <v>23.999999994412065</v>
      </c>
      <c r="S2948" s="3" t="s">
        <v>4</v>
      </c>
      <c r="T2948" s="3" t="s">
        <v>3523</v>
      </c>
      <c r="U2948" s="3" t="s">
        <v>3556</v>
      </c>
      <c r="V2948" s="3" t="s">
        <v>3556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5</v>
      </c>
      <c r="AD2948" s="5">
        <v>0</v>
      </c>
      <c r="AE2948" s="2">
        <v>2</v>
      </c>
      <c r="AF2948" s="2">
        <v>0</v>
      </c>
      <c r="AG2948" s="2">
        <v>0</v>
      </c>
      <c r="AH2948" s="2">
        <v>0</v>
      </c>
      <c r="AI2948" s="2">
        <v>0</v>
      </c>
      <c r="AJ2948" s="2">
        <v>1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</row>
    <row r="2949" spans="1:46" x14ac:dyDescent="0.2">
      <c r="A2949" s="2">
        <v>1689132</v>
      </c>
      <c r="B2949" s="2">
        <v>883757</v>
      </c>
      <c r="E2949" s="19" t="s">
        <v>3522</v>
      </c>
      <c r="F2949" s="46">
        <f>INDEX(Δεδομένα!$P:$P,MATCH('2021'!E2949,Δεδομένα!$O:$O,0))</f>
        <v>101</v>
      </c>
      <c r="G2949" s="49" t="s">
        <v>3435</v>
      </c>
      <c r="H2949" s="51" t="str">
        <f>INDEX(Δεδομένα!B$1:B$51,MATCH('2021'!G2949,Δεδομένα!A$1:A$51,0))</f>
        <v>ΘΕΣΣΑΛΙΑΣ</v>
      </c>
      <c r="I2949" s="53">
        <f>INDEX(Δεδομένα!E$1:E$13,MATCH('2021'!H2949,Δεδομένα!D$1:D$13,0))</f>
        <v>6</v>
      </c>
      <c r="J2949" s="4">
        <v>44425</v>
      </c>
      <c r="K2949" s="3" t="s">
        <v>40</v>
      </c>
      <c r="L2949" s="17" t="str">
        <f t="shared" si="212"/>
        <v>17/08/2021 16:06</v>
      </c>
      <c r="M2949" s="4">
        <v>44425</v>
      </c>
      <c r="N2949" s="3" t="s">
        <v>404</v>
      </c>
      <c r="O2949" s="17" t="str">
        <f t="shared" si="213"/>
        <v>17/08/2021 18:05</v>
      </c>
      <c r="P2949" s="24">
        <f t="shared" si="214"/>
        <v>8.2638888889050577E-2</v>
      </c>
      <c r="Q2949" s="28">
        <v>0</v>
      </c>
      <c r="R2949" s="27">
        <f t="shared" si="215"/>
        <v>119.00000000023283</v>
      </c>
      <c r="S2949" s="3" t="s">
        <v>4</v>
      </c>
      <c r="T2949" s="3" t="s">
        <v>3437</v>
      </c>
      <c r="U2949" s="3" t="s">
        <v>2357</v>
      </c>
      <c r="V2949" s="3" t="s">
        <v>2357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80</v>
      </c>
      <c r="AD2949" s="5">
        <v>0</v>
      </c>
      <c r="AE2949" s="2">
        <v>2</v>
      </c>
      <c r="AF2949" s="2">
        <v>0</v>
      </c>
      <c r="AG2949" s="2">
        <v>0</v>
      </c>
      <c r="AH2949" s="2">
        <v>0</v>
      </c>
      <c r="AI2949" s="2">
        <v>0</v>
      </c>
      <c r="AJ2949" s="2">
        <v>1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</row>
    <row r="2950" spans="1:46" x14ac:dyDescent="0.2">
      <c r="A2950" s="2">
        <v>1688203</v>
      </c>
      <c r="B2950" s="2">
        <v>883765</v>
      </c>
      <c r="C2950" s="7">
        <v>22.347985208196501</v>
      </c>
      <c r="D2950" s="7">
        <v>39.693639564332202</v>
      </c>
      <c r="E2950" s="19" t="s">
        <v>3522</v>
      </c>
      <c r="F2950" s="46">
        <f>INDEX(Δεδομένα!$P:$P,MATCH('2021'!E2950,Δεδομένα!$O:$O,0))</f>
        <v>101</v>
      </c>
      <c r="G2950" s="49" t="s">
        <v>3435</v>
      </c>
      <c r="H2950" s="51" t="str">
        <f>INDEX(Δεδομένα!B$1:B$51,MATCH('2021'!G2950,Δεδομένα!A$1:A$51,0))</f>
        <v>ΘΕΣΣΑΛΙΑΣ</v>
      </c>
      <c r="I2950" s="53">
        <f>INDEX(Δεδομένα!E$1:E$13,MATCH('2021'!H2950,Δεδομένα!D$1:D$13,0))</f>
        <v>6</v>
      </c>
      <c r="J2950" s="4">
        <v>44425</v>
      </c>
      <c r="K2950" s="3" t="s">
        <v>740</v>
      </c>
      <c r="L2950" s="17" t="str">
        <f t="shared" si="212"/>
        <v>17/08/2021 16:42</v>
      </c>
      <c r="M2950" s="4">
        <v>44425</v>
      </c>
      <c r="N2950" s="3" t="s">
        <v>388</v>
      </c>
      <c r="O2950" s="17" t="str">
        <f t="shared" si="213"/>
        <v>17/08/2021 17:07</v>
      </c>
      <c r="P2950" s="24">
        <f t="shared" si="214"/>
        <v>1.7361111109494232E-2</v>
      </c>
      <c r="Q2950" s="28">
        <v>0</v>
      </c>
      <c r="R2950" s="27">
        <f t="shared" si="215"/>
        <v>24.999999997671694</v>
      </c>
      <c r="S2950" s="3" t="s">
        <v>4</v>
      </c>
      <c r="T2950" s="3" t="s">
        <v>3525</v>
      </c>
      <c r="U2950" s="3" t="s">
        <v>3588</v>
      </c>
      <c r="V2950" s="3" t="s">
        <v>3602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1</v>
      </c>
      <c r="AD2950" s="5">
        <v>0</v>
      </c>
      <c r="AE2950" s="2">
        <v>2</v>
      </c>
      <c r="AF2950" s="2">
        <v>0</v>
      </c>
      <c r="AG2950" s="2">
        <v>0</v>
      </c>
      <c r="AH2950" s="2">
        <v>0</v>
      </c>
      <c r="AI2950" s="2">
        <v>0</v>
      </c>
      <c r="AJ2950" s="2">
        <v>1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</row>
    <row r="2951" spans="1:46" x14ac:dyDescent="0.2">
      <c r="A2951" s="2">
        <v>1688202</v>
      </c>
      <c r="B2951" s="2">
        <v>883775</v>
      </c>
      <c r="C2951" s="7">
        <v>22.3887615203857</v>
      </c>
      <c r="D2951" s="7">
        <v>39.707187652587898</v>
      </c>
      <c r="E2951" s="19" t="s">
        <v>3522</v>
      </c>
      <c r="F2951" s="46">
        <f>INDEX(Δεδομένα!$P:$P,MATCH('2021'!E2951,Δεδομένα!$O:$O,0))</f>
        <v>101</v>
      </c>
      <c r="G2951" s="49" t="s">
        <v>3435</v>
      </c>
      <c r="H2951" s="51" t="str">
        <f>INDEX(Δεδομένα!B$1:B$51,MATCH('2021'!G2951,Δεδομένα!A$1:A$51,0))</f>
        <v>ΘΕΣΣΑΛΙΑΣ</v>
      </c>
      <c r="I2951" s="53">
        <f>INDEX(Δεδομένα!E$1:E$13,MATCH('2021'!H2951,Δεδομένα!D$1:D$13,0))</f>
        <v>6</v>
      </c>
      <c r="J2951" s="4">
        <v>44425</v>
      </c>
      <c r="K2951" s="3" t="s">
        <v>699</v>
      </c>
      <c r="L2951" s="17" t="str">
        <f t="shared" si="212"/>
        <v>17/08/2021 17:23</v>
      </c>
      <c r="M2951" s="4">
        <v>44425</v>
      </c>
      <c r="N2951" s="3" t="s">
        <v>1158</v>
      </c>
      <c r="O2951" s="17" t="str">
        <f t="shared" si="213"/>
        <v>17/08/2021 17:49</v>
      </c>
      <c r="P2951" s="24">
        <f t="shared" si="214"/>
        <v>1.805555554892635E-2</v>
      </c>
      <c r="Q2951" s="28">
        <v>0</v>
      </c>
      <c r="R2951" s="27">
        <f t="shared" si="215"/>
        <v>25.999999990453944</v>
      </c>
      <c r="S2951" s="3" t="s">
        <v>4</v>
      </c>
      <c r="T2951" s="3" t="s">
        <v>3523</v>
      </c>
      <c r="U2951" s="3" t="s">
        <v>3603</v>
      </c>
      <c r="V2951" s="3" t="s">
        <v>3548</v>
      </c>
      <c r="W2951" s="5">
        <v>0</v>
      </c>
      <c r="X2951" s="5">
        <v>0</v>
      </c>
      <c r="Y2951" s="5">
        <v>0</v>
      </c>
      <c r="Z2951" s="5">
        <v>0</v>
      </c>
      <c r="AA2951" s="5">
        <v>0.5</v>
      </c>
      <c r="AB2951" s="5">
        <v>0</v>
      </c>
      <c r="AC2951" s="5">
        <v>0.5</v>
      </c>
      <c r="AD2951" s="5">
        <v>0</v>
      </c>
      <c r="AE2951" s="2">
        <v>2</v>
      </c>
      <c r="AF2951" s="2">
        <v>0</v>
      </c>
      <c r="AG2951" s="2">
        <v>0</v>
      </c>
      <c r="AH2951" s="2">
        <v>0</v>
      </c>
      <c r="AI2951" s="2">
        <v>0</v>
      </c>
      <c r="AJ2951" s="2">
        <v>1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</row>
    <row r="2952" spans="1:46" x14ac:dyDescent="0.2">
      <c r="A2952" s="2">
        <v>1688825</v>
      </c>
      <c r="B2952" s="2">
        <v>884257</v>
      </c>
      <c r="C2952" s="7">
        <v>22.299098577687602</v>
      </c>
      <c r="D2952" s="7">
        <v>39.733604420159601</v>
      </c>
      <c r="E2952" s="19" t="s">
        <v>3522</v>
      </c>
      <c r="F2952" s="46">
        <f>INDEX(Δεδομένα!$P:$P,MATCH('2021'!E2952,Δεδομένα!$O:$O,0))</f>
        <v>101</v>
      </c>
      <c r="G2952" s="49" t="s">
        <v>3435</v>
      </c>
      <c r="H2952" s="51" t="str">
        <f>INDEX(Δεδομένα!B$1:B$51,MATCH('2021'!G2952,Δεδομένα!A$1:A$51,0))</f>
        <v>ΘΕΣΣΑΛΙΑΣ</v>
      </c>
      <c r="I2952" s="53">
        <f>INDEX(Δεδομένα!E$1:E$13,MATCH('2021'!H2952,Δεδομένα!D$1:D$13,0))</f>
        <v>6</v>
      </c>
      <c r="J2952" s="4">
        <v>44427</v>
      </c>
      <c r="K2952" s="3" t="s">
        <v>1707</v>
      </c>
      <c r="L2952" s="17" t="str">
        <f t="shared" si="212"/>
        <v>19/08/2021 11:33</v>
      </c>
      <c r="M2952" s="4">
        <v>44427</v>
      </c>
      <c r="N2952" s="3" t="s">
        <v>704</v>
      </c>
      <c r="O2952" s="17" t="str">
        <f t="shared" si="213"/>
        <v>19/08/2021 13:06</v>
      </c>
      <c r="P2952" s="24">
        <f t="shared" si="214"/>
        <v>6.4583333332848269E-2</v>
      </c>
      <c r="Q2952" s="28">
        <v>0</v>
      </c>
      <c r="R2952" s="27">
        <f t="shared" si="215"/>
        <v>92.999999999301508</v>
      </c>
      <c r="S2952" s="3" t="s">
        <v>4</v>
      </c>
      <c r="T2952" s="3" t="s">
        <v>3525</v>
      </c>
      <c r="U2952" s="3" t="s">
        <v>3534</v>
      </c>
      <c r="V2952" s="3" t="s">
        <v>3534</v>
      </c>
      <c r="W2952" s="5">
        <v>0</v>
      </c>
      <c r="X2952" s="5">
        <v>0</v>
      </c>
      <c r="Y2952" s="5">
        <v>0</v>
      </c>
      <c r="Z2952" s="5">
        <v>0.05</v>
      </c>
      <c r="AA2952" s="5">
        <v>0</v>
      </c>
      <c r="AB2952" s="5">
        <v>0</v>
      </c>
      <c r="AC2952" s="5">
        <v>0</v>
      </c>
      <c r="AD2952" s="5">
        <v>0</v>
      </c>
      <c r="AE2952" s="2">
        <v>2</v>
      </c>
      <c r="AF2952" s="2">
        <v>0</v>
      </c>
      <c r="AG2952" s="2">
        <v>0</v>
      </c>
      <c r="AH2952" s="2">
        <v>0</v>
      </c>
      <c r="AI2952" s="2">
        <v>0</v>
      </c>
      <c r="AJ2952" s="2">
        <v>1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</row>
    <row r="2953" spans="1:46" x14ac:dyDescent="0.2">
      <c r="A2953" s="2">
        <v>1690534</v>
      </c>
      <c r="B2953" s="2">
        <v>885844</v>
      </c>
      <c r="C2953" s="7">
        <v>22.540548588303899</v>
      </c>
      <c r="D2953" s="7">
        <v>39.456815557575602</v>
      </c>
      <c r="E2953" s="19" t="s">
        <v>3522</v>
      </c>
      <c r="F2953" s="46">
        <f>INDEX(Δεδομένα!$P:$P,MATCH('2021'!E2953,Δεδομένα!$O:$O,0))</f>
        <v>101</v>
      </c>
      <c r="G2953" s="49" t="s">
        <v>3435</v>
      </c>
      <c r="H2953" s="51" t="str">
        <f>INDEX(Δεδομένα!B$1:B$51,MATCH('2021'!G2953,Δεδομένα!A$1:A$51,0))</f>
        <v>ΘΕΣΣΑΛΙΑΣ</v>
      </c>
      <c r="I2953" s="53">
        <f>INDEX(Δεδομένα!E$1:E$13,MATCH('2021'!H2953,Δεδομένα!D$1:D$13,0))</f>
        <v>6</v>
      </c>
      <c r="J2953" s="4">
        <v>44433</v>
      </c>
      <c r="K2953" s="3" t="s">
        <v>1013</v>
      </c>
      <c r="L2953" s="17" t="str">
        <f t="shared" si="212"/>
        <v>25/08/2021 11:22</v>
      </c>
      <c r="M2953" s="4">
        <v>44433</v>
      </c>
      <c r="N2953" s="3" t="s">
        <v>593</v>
      </c>
      <c r="O2953" s="17" t="str">
        <f t="shared" si="213"/>
        <v>25/08/2021 11:44</v>
      </c>
      <c r="P2953" s="24">
        <f t="shared" si="214"/>
        <v>1.5277777776645962E-2</v>
      </c>
      <c r="Q2953" s="28">
        <v>0</v>
      </c>
      <c r="R2953" s="27">
        <f t="shared" si="215"/>
        <v>21.999999998370185</v>
      </c>
      <c r="S2953" s="3" t="s">
        <v>4</v>
      </c>
      <c r="T2953" s="3" t="s">
        <v>3437</v>
      </c>
      <c r="U2953" s="3" t="s">
        <v>3601</v>
      </c>
      <c r="V2953" s="3" t="s">
        <v>3601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2</v>
      </c>
      <c r="AD2953" s="5">
        <v>0</v>
      </c>
      <c r="AE2953" s="2">
        <v>2</v>
      </c>
      <c r="AF2953" s="2">
        <v>0</v>
      </c>
      <c r="AG2953" s="2">
        <v>0</v>
      </c>
      <c r="AH2953" s="2">
        <v>0</v>
      </c>
      <c r="AI2953" s="2">
        <v>0</v>
      </c>
      <c r="AJ2953" s="2">
        <v>1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</row>
    <row r="2954" spans="1:46" x14ac:dyDescent="0.2">
      <c r="A2954" s="2">
        <v>1691202</v>
      </c>
      <c r="B2954" s="2">
        <v>886548</v>
      </c>
      <c r="C2954" s="7">
        <v>22.496832842710301</v>
      </c>
      <c r="D2954" s="7">
        <v>39.466378737020698</v>
      </c>
      <c r="E2954" s="19" t="s">
        <v>3522</v>
      </c>
      <c r="F2954" s="46">
        <f>INDEX(Δεδομένα!$P:$P,MATCH('2021'!E2954,Δεδομένα!$O:$O,0))</f>
        <v>101</v>
      </c>
      <c r="G2954" s="49" t="s">
        <v>3435</v>
      </c>
      <c r="H2954" s="51" t="str">
        <f>INDEX(Δεδομένα!B$1:B$51,MATCH('2021'!G2954,Δεδομένα!A$1:A$51,0))</f>
        <v>ΘΕΣΣΑΛΙΑΣ</v>
      </c>
      <c r="I2954" s="53">
        <f>INDEX(Δεδομένα!E$1:E$13,MATCH('2021'!H2954,Δεδομένα!D$1:D$13,0))</f>
        <v>6</v>
      </c>
      <c r="J2954" s="4">
        <v>44435</v>
      </c>
      <c r="K2954" s="3" t="s">
        <v>338</v>
      </c>
      <c r="L2954" s="17" t="str">
        <f t="shared" si="212"/>
        <v>27/08/2021 11:00</v>
      </c>
      <c r="M2954" s="4">
        <v>44435</v>
      </c>
      <c r="N2954" s="3" t="s">
        <v>214</v>
      </c>
      <c r="O2954" s="17" t="str">
        <f t="shared" si="213"/>
        <v>27/08/2021 12:00</v>
      </c>
      <c r="P2954" s="24">
        <f t="shared" si="214"/>
        <v>4.1666666664241347E-2</v>
      </c>
      <c r="Q2954" s="28">
        <v>0</v>
      </c>
      <c r="R2954" s="27">
        <f t="shared" si="215"/>
        <v>59.99999999650754</v>
      </c>
      <c r="S2954" s="3" t="s">
        <v>4</v>
      </c>
      <c r="T2954" s="3" t="s">
        <v>3437</v>
      </c>
      <c r="U2954" s="3" t="s">
        <v>169</v>
      </c>
      <c r="V2954" s="3" t="s">
        <v>3605</v>
      </c>
      <c r="W2954" s="5">
        <v>0</v>
      </c>
      <c r="X2954" s="5">
        <v>0</v>
      </c>
      <c r="Y2954" s="5">
        <v>0</v>
      </c>
      <c r="Z2954" s="5">
        <v>26</v>
      </c>
      <c r="AA2954" s="5">
        <v>0</v>
      </c>
      <c r="AB2954" s="5">
        <v>0</v>
      </c>
      <c r="AC2954" s="5">
        <v>0</v>
      </c>
      <c r="AD2954" s="5">
        <v>0</v>
      </c>
      <c r="AE2954" s="2">
        <v>2</v>
      </c>
      <c r="AF2954" s="2">
        <v>0</v>
      </c>
      <c r="AG2954" s="2">
        <v>0</v>
      </c>
      <c r="AH2954" s="2">
        <v>0</v>
      </c>
      <c r="AI2954" s="2">
        <v>0</v>
      </c>
      <c r="AJ2954" s="2">
        <v>1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</row>
    <row r="2955" spans="1:46" x14ac:dyDescent="0.2">
      <c r="A2955" s="2">
        <v>1691352</v>
      </c>
      <c r="B2955" s="2">
        <v>886919</v>
      </c>
      <c r="D2955" s="2"/>
      <c r="E2955" s="19" t="s">
        <v>3522</v>
      </c>
      <c r="F2955" s="46">
        <f>INDEX(Δεδομένα!$P:$P,MATCH('2021'!E2955,Δεδομένα!$O:$O,0))</f>
        <v>101</v>
      </c>
      <c r="G2955" s="49" t="s">
        <v>3435</v>
      </c>
      <c r="H2955" s="51" t="str">
        <f>INDEX(Δεδομένα!B$1:B$51,MATCH('2021'!G2955,Δεδομένα!A$1:A$51,0))</f>
        <v>ΘΕΣΣΑΛΙΑΣ</v>
      </c>
      <c r="I2955" s="53">
        <f>INDEX(Δεδομένα!E$1:E$13,MATCH('2021'!H2955,Δεδομένα!D$1:D$13,0))</f>
        <v>6</v>
      </c>
      <c r="J2955" s="4">
        <v>44436</v>
      </c>
      <c r="K2955" s="3" t="s">
        <v>2239</v>
      </c>
      <c r="L2955" s="17" t="str">
        <f t="shared" si="212"/>
        <v>28/08/2021 18:16</v>
      </c>
      <c r="M2955" s="4">
        <v>44436</v>
      </c>
      <c r="N2955" s="3" t="s">
        <v>2239</v>
      </c>
      <c r="O2955" s="17" t="str">
        <f t="shared" si="213"/>
        <v>28/08/2021 18:16</v>
      </c>
      <c r="P2955" s="24">
        <f t="shared" si="214"/>
        <v>0</v>
      </c>
      <c r="Q2955" s="28">
        <v>0</v>
      </c>
      <c r="R2955" s="27">
        <f t="shared" si="215"/>
        <v>0</v>
      </c>
      <c r="S2955" s="3" t="s">
        <v>4</v>
      </c>
      <c r="T2955" s="3" t="s">
        <v>3523</v>
      </c>
      <c r="U2955" s="3" t="s">
        <v>3585</v>
      </c>
      <c r="V2955" s="3" t="s">
        <v>3606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5</v>
      </c>
      <c r="AD2955" s="5">
        <v>0</v>
      </c>
      <c r="AE2955" s="2">
        <v>2</v>
      </c>
      <c r="AF2955" s="2">
        <v>0</v>
      </c>
      <c r="AG2955" s="2">
        <v>0</v>
      </c>
      <c r="AH2955" s="2">
        <v>0</v>
      </c>
      <c r="AI2955" s="2">
        <v>0</v>
      </c>
      <c r="AJ2955" s="2">
        <v>1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</row>
    <row r="2956" spans="1:46" x14ac:dyDescent="0.2">
      <c r="A2956" s="2">
        <v>1691350</v>
      </c>
      <c r="B2956" s="2">
        <v>886921</v>
      </c>
      <c r="C2956" s="7">
        <v>22.281700484822</v>
      </c>
      <c r="D2956" s="7">
        <v>39.642938588180201</v>
      </c>
      <c r="E2956" s="19" t="s">
        <v>3522</v>
      </c>
      <c r="F2956" s="46">
        <f>INDEX(Δεδομένα!$P:$P,MATCH('2021'!E2956,Δεδομένα!$O:$O,0))</f>
        <v>101</v>
      </c>
      <c r="G2956" s="49" t="s">
        <v>3435</v>
      </c>
      <c r="H2956" s="51" t="str">
        <f>INDEX(Δεδομένα!B$1:B$51,MATCH('2021'!G2956,Δεδομένα!A$1:A$51,0))</f>
        <v>ΘΕΣΣΑΛΙΑΣ</v>
      </c>
      <c r="I2956" s="53">
        <f>INDEX(Δεδομένα!E$1:E$13,MATCH('2021'!H2956,Δεδομένα!D$1:D$13,0))</f>
        <v>6</v>
      </c>
      <c r="J2956" s="4">
        <v>44436</v>
      </c>
      <c r="K2956" s="3" t="s">
        <v>261</v>
      </c>
      <c r="L2956" s="17" t="str">
        <f t="shared" si="212"/>
        <v>28/08/2021 18:25</v>
      </c>
      <c r="M2956" s="4">
        <v>44436</v>
      </c>
      <c r="N2956" s="3" t="s">
        <v>902</v>
      </c>
      <c r="O2956" s="17" t="str">
        <f t="shared" si="213"/>
        <v>28/08/2021 19:25</v>
      </c>
      <c r="P2956" s="24">
        <f t="shared" si="214"/>
        <v>4.1666666671517305E-2</v>
      </c>
      <c r="Q2956" s="28">
        <v>0</v>
      </c>
      <c r="R2956" s="27">
        <f t="shared" si="215"/>
        <v>60.000000006984919</v>
      </c>
      <c r="S2956" s="3" t="s">
        <v>4</v>
      </c>
      <c r="T2956" s="3" t="s">
        <v>3523</v>
      </c>
      <c r="U2956" s="3" t="s">
        <v>3607</v>
      </c>
      <c r="V2956" s="3" t="s">
        <v>3524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1</v>
      </c>
      <c r="AD2956" s="5">
        <v>0</v>
      </c>
      <c r="AE2956" s="2">
        <v>2</v>
      </c>
      <c r="AF2956" s="2">
        <v>0</v>
      </c>
      <c r="AG2956" s="2">
        <v>0</v>
      </c>
      <c r="AH2956" s="2">
        <v>0</v>
      </c>
      <c r="AI2956" s="2">
        <v>0</v>
      </c>
      <c r="AJ2956" s="2">
        <v>1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</row>
    <row r="2957" spans="1:46" x14ac:dyDescent="0.2">
      <c r="A2957" s="2">
        <v>1691461</v>
      </c>
      <c r="B2957" s="2">
        <v>887142</v>
      </c>
      <c r="C2957" s="7">
        <v>22.522461223476899</v>
      </c>
      <c r="D2957" s="7">
        <v>39.497551122585001</v>
      </c>
      <c r="E2957" s="19" t="s">
        <v>3522</v>
      </c>
      <c r="F2957" s="46">
        <f>INDEX(Δεδομένα!$P:$P,MATCH('2021'!E2957,Δεδομένα!$O:$O,0))</f>
        <v>101</v>
      </c>
      <c r="G2957" s="49" t="s">
        <v>3435</v>
      </c>
      <c r="H2957" s="51" t="str">
        <f>INDEX(Δεδομένα!B$1:B$51,MATCH('2021'!G2957,Δεδομένα!A$1:A$51,0))</f>
        <v>ΘΕΣΣΑΛΙΑΣ</v>
      </c>
      <c r="I2957" s="53">
        <f>INDEX(Δεδομένα!E$1:E$13,MATCH('2021'!H2957,Δεδομένα!D$1:D$13,0))</f>
        <v>6</v>
      </c>
      <c r="J2957" s="4">
        <v>44437</v>
      </c>
      <c r="K2957" s="3" t="s">
        <v>1382</v>
      </c>
      <c r="L2957" s="17" t="str">
        <f t="shared" si="212"/>
        <v>29/08/2021 17:04</v>
      </c>
      <c r="M2957" s="4">
        <v>44437</v>
      </c>
      <c r="N2957" s="3" t="s">
        <v>147</v>
      </c>
      <c r="O2957" s="17" t="str">
        <f t="shared" si="213"/>
        <v>29/08/2021 20:00</v>
      </c>
      <c r="P2957" s="24">
        <f t="shared" si="214"/>
        <v>0.12222222222771961</v>
      </c>
      <c r="Q2957" s="28">
        <v>0</v>
      </c>
      <c r="R2957" s="27">
        <f t="shared" si="215"/>
        <v>176.00000000791624</v>
      </c>
      <c r="S2957" s="3" t="s">
        <v>4</v>
      </c>
      <c r="T2957" s="3" t="s">
        <v>3437</v>
      </c>
      <c r="U2957" s="3" t="s">
        <v>3608</v>
      </c>
      <c r="V2957" s="3" t="s">
        <v>3608</v>
      </c>
      <c r="W2957" s="5">
        <v>0</v>
      </c>
      <c r="X2957" s="5">
        <v>0</v>
      </c>
      <c r="Y2957" s="5">
        <v>0</v>
      </c>
      <c r="Z2957" s="5">
        <v>50</v>
      </c>
      <c r="AA2957" s="5">
        <v>0</v>
      </c>
      <c r="AB2957" s="5">
        <v>0</v>
      </c>
      <c r="AC2957" s="5">
        <v>150</v>
      </c>
      <c r="AD2957" s="5">
        <v>0</v>
      </c>
      <c r="AE2957" s="2">
        <v>6</v>
      </c>
      <c r="AF2957" s="2">
        <v>0</v>
      </c>
      <c r="AG2957" s="2">
        <v>0</v>
      </c>
      <c r="AH2957" s="2">
        <v>0</v>
      </c>
      <c r="AI2957" s="2">
        <v>0</v>
      </c>
      <c r="AJ2957" s="2">
        <v>3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</row>
    <row r="2958" spans="1:46" x14ac:dyDescent="0.2">
      <c r="A2958" s="2">
        <v>1691829</v>
      </c>
      <c r="B2958" s="2">
        <v>887422</v>
      </c>
      <c r="C2958" s="7">
        <v>22.3873390958661</v>
      </c>
      <c r="D2958" s="7">
        <v>39.687420247677402</v>
      </c>
      <c r="E2958" s="19" t="s">
        <v>3522</v>
      </c>
      <c r="F2958" s="46">
        <f>INDEX(Δεδομένα!$P:$P,MATCH('2021'!E2958,Δεδομένα!$O:$O,0))</f>
        <v>101</v>
      </c>
      <c r="G2958" s="49" t="s">
        <v>3435</v>
      </c>
      <c r="H2958" s="51" t="str">
        <f>INDEX(Δεδομένα!B$1:B$51,MATCH('2021'!G2958,Δεδομένα!A$1:A$51,0))</f>
        <v>ΘΕΣΣΑΛΙΑΣ</v>
      </c>
      <c r="I2958" s="53">
        <f>INDEX(Δεδομένα!E$1:E$13,MATCH('2021'!H2958,Δεδομένα!D$1:D$13,0))</f>
        <v>6</v>
      </c>
      <c r="J2958" s="4">
        <v>44438</v>
      </c>
      <c r="K2958" s="3" t="s">
        <v>17</v>
      </c>
      <c r="L2958" s="17" t="str">
        <f t="shared" si="212"/>
        <v>30/08/2021 18:00</v>
      </c>
      <c r="M2958" s="4">
        <v>44438</v>
      </c>
      <c r="N2958" s="3" t="s">
        <v>150</v>
      </c>
      <c r="O2958" s="17" t="str">
        <f t="shared" si="213"/>
        <v>30/08/2021 19:00</v>
      </c>
      <c r="P2958" s="24">
        <f t="shared" si="214"/>
        <v>4.1666666664241347E-2</v>
      </c>
      <c r="Q2958" s="28">
        <v>0</v>
      </c>
      <c r="R2958" s="27">
        <f t="shared" si="215"/>
        <v>59.99999999650754</v>
      </c>
      <c r="S2958" s="3" t="s">
        <v>4</v>
      </c>
      <c r="T2958" s="3" t="s">
        <v>3523</v>
      </c>
      <c r="U2958" s="3" t="s">
        <v>3585</v>
      </c>
      <c r="V2958" s="3" t="s">
        <v>3585</v>
      </c>
      <c r="W2958" s="5">
        <v>0</v>
      </c>
      <c r="X2958" s="5">
        <v>0</v>
      </c>
      <c r="Y2958" s="5">
        <v>0</v>
      </c>
      <c r="Z2958" s="5">
        <v>0</v>
      </c>
      <c r="AA2958" s="5">
        <v>1</v>
      </c>
      <c r="AB2958" s="5">
        <v>0</v>
      </c>
      <c r="AC2958" s="5">
        <v>1</v>
      </c>
      <c r="AD2958" s="5">
        <v>0</v>
      </c>
      <c r="AE2958" s="2">
        <v>4</v>
      </c>
      <c r="AF2958" s="2">
        <v>0</v>
      </c>
      <c r="AG2958" s="2">
        <v>0</v>
      </c>
      <c r="AH2958" s="2">
        <v>0</v>
      </c>
      <c r="AI2958" s="2">
        <v>0</v>
      </c>
      <c r="AJ2958" s="2">
        <v>2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</row>
    <row r="2959" spans="1:46" x14ac:dyDescent="0.2">
      <c r="A2959" s="2">
        <v>1692450</v>
      </c>
      <c r="B2959" s="2">
        <v>887898</v>
      </c>
      <c r="C2959" s="7">
        <v>22.390604479015899</v>
      </c>
      <c r="D2959" s="7">
        <v>39.764207896917</v>
      </c>
      <c r="E2959" s="19" t="s">
        <v>3522</v>
      </c>
      <c r="F2959" s="46">
        <f>INDEX(Δεδομένα!$P:$P,MATCH('2021'!E2959,Δεδομένα!$O:$O,0))</f>
        <v>101</v>
      </c>
      <c r="G2959" s="49" t="s">
        <v>3435</v>
      </c>
      <c r="H2959" s="51" t="str">
        <f>INDEX(Δεδομένα!B$1:B$51,MATCH('2021'!G2959,Δεδομένα!A$1:A$51,0))</f>
        <v>ΘΕΣΣΑΛΙΑΣ</v>
      </c>
      <c r="I2959" s="53">
        <f>INDEX(Δεδομένα!E$1:E$13,MATCH('2021'!H2959,Δεδομένα!D$1:D$13,0))</f>
        <v>6</v>
      </c>
      <c r="J2959" s="4">
        <v>44440</v>
      </c>
      <c r="K2959" s="3" t="s">
        <v>363</v>
      </c>
      <c r="L2959" s="17" t="str">
        <f t="shared" ref="L2959:L2983" si="216">_xlfn.CONCAT(TEXT(J2959,"ηη/μμ/εεε")," ",TEXT(K2959,"ωω:λλ"))</f>
        <v>01/09/2021 16:24</v>
      </c>
      <c r="M2959" s="4">
        <v>44440</v>
      </c>
      <c r="N2959" s="3" t="s">
        <v>461</v>
      </c>
      <c r="O2959" s="17" t="str">
        <f t="shared" ref="O2959:O2983" si="217">_xlfn.CONCAT(TEXT(M2959,"ηη/μμ/εεε")," ",TEXT(N2959,"ωω:λλ"))</f>
        <v>01/09/2021 17:00</v>
      </c>
      <c r="P2959" s="24">
        <f t="shared" ref="P2959:P2983" si="218">O2959-L2959</f>
        <v>2.5000000001455192E-2</v>
      </c>
      <c r="Q2959" s="28">
        <v>0</v>
      </c>
      <c r="R2959" s="27">
        <f t="shared" ref="R2959:R2983" si="219">P2959*(24*60)</f>
        <v>36.000000002095476</v>
      </c>
      <c r="S2959" s="3" t="s">
        <v>4</v>
      </c>
      <c r="T2959" s="3" t="s">
        <v>3525</v>
      </c>
      <c r="U2959" s="3" t="s">
        <v>3539</v>
      </c>
      <c r="V2959" s="3" t="s">
        <v>3609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3</v>
      </c>
      <c r="AD2959" s="5">
        <v>0</v>
      </c>
      <c r="AE2959" s="2">
        <v>3</v>
      </c>
      <c r="AF2959" s="2">
        <v>0</v>
      </c>
      <c r="AG2959" s="2">
        <v>0</v>
      </c>
      <c r="AH2959" s="2">
        <v>0</v>
      </c>
      <c r="AI2959" s="2">
        <v>0</v>
      </c>
      <c r="AJ2959" s="2">
        <v>1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</row>
    <row r="2960" spans="1:46" x14ac:dyDescent="0.2">
      <c r="A2960" s="2">
        <v>1693083</v>
      </c>
      <c r="B2960" s="2">
        <v>888406</v>
      </c>
      <c r="C2960" s="7">
        <v>22.513599265174701</v>
      </c>
      <c r="D2960" s="7">
        <v>39.646782976944102</v>
      </c>
      <c r="E2960" s="19" t="s">
        <v>3522</v>
      </c>
      <c r="F2960" s="46">
        <f>INDEX(Δεδομένα!$P:$P,MATCH('2021'!E2960,Δεδομένα!$O:$O,0))</f>
        <v>101</v>
      </c>
      <c r="G2960" s="49" t="s">
        <v>3435</v>
      </c>
      <c r="H2960" s="51" t="str">
        <f>INDEX(Δεδομένα!B$1:B$51,MATCH('2021'!G2960,Δεδομένα!A$1:A$51,0))</f>
        <v>ΘΕΣΣΑΛΙΑΣ</v>
      </c>
      <c r="I2960" s="53">
        <f>INDEX(Δεδομένα!E$1:E$13,MATCH('2021'!H2960,Δεδομένα!D$1:D$13,0))</f>
        <v>6</v>
      </c>
      <c r="J2960" s="4">
        <v>44442</v>
      </c>
      <c r="K2960" s="3" t="s">
        <v>71</v>
      </c>
      <c r="L2960" s="17" t="str">
        <f t="shared" si="216"/>
        <v>03/09/2021 16:07</v>
      </c>
      <c r="M2960" s="4">
        <v>44442</v>
      </c>
      <c r="N2960" s="3" t="s">
        <v>1233</v>
      </c>
      <c r="O2960" s="17" t="str">
        <f t="shared" si="217"/>
        <v>03/09/2021 16:45</v>
      </c>
      <c r="P2960" s="24">
        <f t="shared" si="218"/>
        <v>2.6388888887595385E-2</v>
      </c>
      <c r="Q2960" s="28">
        <v>0</v>
      </c>
      <c r="R2960" s="27">
        <f t="shared" si="219"/>
        <v>37.999999998137355</v>
      </c>
      <c r="S2960" s="3" t="s">
        <v>4</v>
      </c>
      <c r="T2960" s="3" t="s">
        <v>3437</v>
      </c>
      <c r="U2960" s="3" t="s">
        <v>4</v>
      </c>
      <c r="V2960" s="3" t="s">
        <v>3610</v>
      </c>
      <c r="W2960" s="5">
        <v>0</v>
      </c>
      <c r="X2960" s="5">
        <v>0</v>
      </c>
      <c r="Y2960" s="5">
        <v>0</v>
      </c>
      <c r="Z2960" s="5">
        <v>0</v>
      </c>
      <c r="AA2960" s="5">
        <v>2</v>
      </c>
      <c r="AB2960" s="5">
        <v>0</v>
      </c>
      <c r="AC2960" s="5">
        <v>0</v>
      </c>
      <c r="AD2960" s="5">
        <v>0</v>
      </c>
      <c r="AE2960" s="2">
        <v>2</v>
      </c>
      <c r="AF2960" s="2">
        <v>0</v>
      </c>
      <c r="AG2960" s="2">
        <v>0</v>
      </c>
      <c r="AH2960" s="2">
        <v>0</v>
      </c>
      <c r="AI2960" s="2">
        <v>0</v>
      </c>
      <c r="AJ2960" s="2">
        <v>1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</row>
    <row r="2961" spans="1:46" x14ac:dyDescent="0.2">
      <c r="A2961" s="2">
        <v>1693720</v>
      </c>
      <c r="B2961" s="2">
        <v>888631</v>
      </c>
      <c r="C2961" s="7">
        <v>22.628173975396699</v>
      </c>
      <c r="D2961" s="7">
        <v>39.542392458997099</v>
      </c>
      <c r="E2961" s="19" t="s">
        <v>3522</v>
      </c>
      <c r="F2961" s="46">
        <f>INDEX(Δεδομένα!$P:$P,MATCH('2021'!E2961,Δεδομένα!$O:$O,0))</f>
        <v>101</v>
      </c>
      <c r="G2961" s="49" t="s">
        <v>3435</v>
      </c>
      <c r="H2961" s="51" t="str">
        <f>INDEX(Δεδομένα!B$1:B$51,MATCH('2021'!G2961,Δεδομένα!A$1:A$51,0))</f>
        <v>ΘΕΣΣΑΛΙΑΣ</v>
      </c>
      <c r="I2961" s="53">
        <f>INDEX(Δεδομένα!E$1:E$13,MATCH('2021'!H2961,Δεδομένα!D$1:D$13,0))</f>
        <v>6</v>
      </c>
      <c r="J2961" s="4">
        <v>44443</v>
      </c>
      <c r="K2961" s="3" t="s">
        <v>1008</v>
      </c>
      <c r="L2961" s="17" t="str">
        <f t="shared" si="216"/>
        <v>04/09/2021 13:27</v>
      </c>
      <c r="M2961" s="4">
        <v>44443</v>
      </c>
      <c r="N2961" s="3" t="s">
        <v>1008</v>
      </c>
      <c r="O2961" s="17" t="str">
        <f t="shared" si="217"/>
        <v>04/09/2021 13:27</v>
      </c>
      <c r="P2961" s="24">
        <f t="shared" si="218"/>
        <v>0</v>
      </c>
      <c r="Q2961" s="28">
        <v>0</v>
      </c>
      <c r="R2961" s="27">
        <f t="shared" si="219"/>
        <v>0</v>
      </c>
      <c r="S2961" s="3" t="s">
        <v>4</v>
      </c>
      <c r="T2961" s="3" t="s">
        <v>3523</v>
      </c>
      <c r="U2961" s="3" t="s">
        <v>4</v>
      </c>
      <c r="V2961" s="3" t="s">
        <v>3611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15</v>
      </c>
      <c r="AD2961" s="5">
        <v>0</v>
      </c>
      <c r="AE2961" s="2">
        <v>2</v>
      </c>
      <c r="AF2961" s="2">
        <v>0</v>
      </c>
      <c r="AG2961" s="2">
        <v>0</v>
      </c>
      <c r="AH2961" s="2">
        <v>0</v>
      </c>
      <c r="AI2961" s="2">
        <v>0</v>
      </c>
      <c r="AJ2961" s="2">
        <v>1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</row>
    <row r="2962" spans="1:46" x14ac:dyDescent="0.2">
      <c r="A2962" s="2">
        <v>1695684</v>
      </c>
      <c r="B2962" s="2">
        <v>891349</v>
      </c>
      <c r="E2962" s="19" t="s">
        <v>3522</v>
      </c>
      <c r="F2962" s="46">
        <f>INDEX(Δεδομένα!$P:$P,MATCH('2021'!E2962,Δεδομένα!$O:$O,0))</f>
        <v>101</v>
      </c>
      <c r="G2962" s="49" t="s">
        <v>3435</v>
      </c>
      <c r="H2962" s="51" t="str">
        <f>INDEX(Δεδομένα!B$1:B$51,MATCH('2021'!G2962,Δεδομένα!A$1:A$51,0))</f>
        <v>ΘΕΣΣΑΛΙΑΣ</v>
      </c>
      <c r="I2962" s="53">
        <f>INDEX(Δεδομένα!E$1:E$13,MATCH('2021'!H2962,Δεδομένα!D$1:D$13,0))</f>
        <v>6</v>
      </c>
      <c r="J2962" s="4">
        <v>44454</v>
      </c>
      <c r="K2962" s="3" t="s">
        <v>1856</v>
      </c>
      <c r="L2962" s="17" t="str">
        <f t="shared" si="216"/>
        <v>15/09/2021 09:25</v>
      </c>
      <c r="M2962" s="4">
        <v>44454</v>
      </c>
      <c r="N2962" s="3" t="s">
        <v>3612</v>
      </c>
      <c r="O2962" s="17" t="str">
        <f t="shared" si="217"/>
        <v>15/09/2021 10:24</v>
      </c>
      <c r="P2962" s="24">
        <f t="shared" si="218"/>
        <v>4.0972222224809229E-2</v>
      </c>
      <c r="Q2962" s="28">
        <v>0</v>
      </c>
      <c r="R2962" s="27">
        <f t="shared" si="219"/>
        <v>59.00000000372529</v>
      </c>
      <c r="S2962" s="3" t="s">
        <v>4</v>
      </c>
      <c r="T2962" s="3" t="s">
        <v>3523</v>
      </c>
      <c r="U2962" s="3" t="s">
        <v>3528</v>
      </c>
      <c r="V2962" s="3" t="s">
        <v>3613</v>
      </c>
      <c r="W2962" s="5">
        <v>0</v>
      </c>
      <c r="X2962" s="5">
        <v>0</v>
      </c>
      <c r="Y2962" s="5">
        <v>0</v>
      </c>
      <c r="Z2962" s="5">
        <v>0</v>
      </c>
      <c r="AA2962" s="5">
        <v>0.03</v>
      </c>
      <c r="AB2962" s="5">
        <v>0</v>
      </c>
      <c r="AC2962" s="5">
        <v>0</v>
      </c>
      <c r="AD2962" s="5">
        <v>0</v>
      </c>
      <c r="AE2962" s="2">
        <v>2</v>
      </c>
      <c r="AF2962" s="2">
        <v>0</v>
      </c>
      <c r="AG2962" s="2">
        <v>0</v>
      </c>
      <c r="AH2962" s="2">
        <v>0</v>
      </c>
      <c r="AI2962" s="2">
        <v>0</v>
      </c>
      <c r="AJ2962" s="2">
        <v>1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</row>
    <row r="2963" spans="1:46" x14ac:dyDescent="0.2">
      <c r="A2963" s="2">
        <v>1696178</v>
      </c>
      <c r="B2963" s="2">
        <v>891796</v>
      </c>
      <c r="C2963" s="7">
        <v>22.603248195894501</v>
      </c>
      <c r="D2963" s="7">
        <v>39.599800546196903</v>
      </c>
      <c r="E2963" s="19" t="s">
        <v>3522</v>
      </c>
      <c r="F2963" s="46">
        <f>INDEX(Δεδομένα!$P:$P,MATCH('2021'!E2963,Δεδομένα!$O:$O,0))</f>
        <v>101</v>
      </c>
      <c r="G2963" s="49" t="s">
        <v>3435</v>
      </c>
      <c r="H2963" s="51" t="str">
        <f>INDEX(Δεδομένα!B$1:B$51,MATCH('2021'!G2963,Δεδομένα!A$1:A$51,0))</f>
        <v>ΘΕΣΣΑΛΙΑΣ</v>
      </c>
      <c r="I2963" s="53">
        <f>INDEX(Δεδομένα!E$1:E$13,MATCH('2021'!H2963,Δεδομένα!D$1:D$13,0))</f>
        <v>6</v>
      </c>
      <c r="J2963" s="4">
        <v>44455</v>
      </c>
      <c r="K2963" s="3" t="s">
        <v>694</v>
      </c>
      <c r="L2963" s="17" t="str">
        <f t="shared" si="216"/>
        <v>16/09/2021 20:20</v>
      </c>
      <c r="M2963" s="4">
        <v>44455</v>
      </c>
      <c r="N2963" s="3" t="s">
        <v>534</v>
      </c>
      <c r="O2963" s="17" t="str">
        <f t="shared" si="217"/>
        <v>16/09/2021 20:45</v>
      </c>
      <c r="P2963" s="24">
        <f t="shared" si="218"/>
        <v>1.7361111116770189E-2</v>
      </c>
      <c r="Q2963" s="28">
        <v>0</v>
      </c>
      <c r="R2963" s="27">
        <f t="shared" si="219"/>
        <v>25.000000008149073</v>
      </c>
      <c r="S2963" s="3" t="s">
        <v>4</v>
      </c>
      <c r="T2963" s="3" t="s">
        <v>3437</v>
      </c>
      <c r="U2963" s="3" t="s">
        <v>4</v>
      </c>
      <c r="V2963" s="3" t="s">
        <v>3614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0.01</v>
      </c>
      <c r="AD2963" s="5">
        <v>0</v>
      </c>
      <c r="AE2963" s="2">
        <v>2</v>
      </c>
      <c r="AF2963" s="2">
        <v>0</v>
      </c>
      <c r="AG2963" s="2">
        <v>0</v>
      </c>
      <c r="AH2963" s="2">
        <v>0</v>
      </c>
      <c r="AI2963" s="2">
        <v>0</v>
      </c>
      <c r="AJ2963" s="2">
        <v>1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</row>
    <row r="2964" spans="1:46" x14ac:dyDescent="0.2">
      <c r="A2964" s="2">
        <v>1696583</v>
      </c>
      <c r="B2964" s="2">
        <v>862621</v>
      </c>
      <c r="E2964" s="19" t="s">
        <v>3522</v>
      </c>
      <c r="F2964" s="46">
        <f>INDEX(Δεδομένα!$P:$P,MATCH('2021'!E2964,Δεδομένα!$O:$O,0))</f>
        <v>101</v>
      </c>
      <c r="G2964" s="49" t="s">
        <v>3435</v>
      </c>
      <c r="H2964" s="51" t="str">
        <f>INDEX(Δεδομένα!B$1:B$51,MATCH('2021'!G2964,Δεδομένα!A$1:A$51,0))</f>
        <v>ΘΕΣΣΑΛΙΑΣ</v>
      </c>
      <c r="I2964" s="53">
        <f>INDEX(Δεδομένα!E$1:E$13,MATCH('2021'!H2964,Δεδομένα!D$1:D$13,0))</f>
        <v>6</v>
      </c>
      <c r="J2964" s="4">
        <v>44458</v>
      </c>
      <c r="K2964" s="3" t="s">
        <v>147</v>
      </c>
      <c r="L2964" s="17" t="str">
        <f t="shared" si="216"/>
        <v>19/09/2021 20:00</v>
      </c>
      <c r="M2964" s="4">
        <v>44458</v>
      </c>
      <c r="N2964" s="3" t="s">
        <v>2166</v>
      </c>
      <c r="O2964" s="17" t="str">
        <f t="shared" si="217"/>
        <v>19/09/2021 23:20</v>
      </c>
      <c r="P2964" s="24">
        <f t="shared" si="218"/>
        <v>0.13888888888322981</v>
      </c>
      <c r="Q2964" s="28">
        <v>0</v>
      </c>
      <c r="R2964" s="27">
        <f t="shared" si="219"/>
        <v>199.99999999185093</v>
      </c>
      <c r="S2964" s="3" t="s">
        <v>4</v>
      </c>
      <c r="T2964" s="3" t="s">
        <v>3437</v>
      </c>
      <c r="U2964" s="3" t="s">
        <v>4</v>
      </c>
      <c r="V2964" s="3" t="s">
        <v>3615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0.01</v>
      </c>
      <c r="AC2964" s="5">
        <v>0</v>
      </c>
      <c r="AD2964" s="5">
        <v>0</v>
      </c>
      <c r="AE2964" s="2">
        <v>2</v>
      </c>
      <c r="AF2964" s="2">
        <v>0</v>
      </c>
      <c r="AG2964" s="2">
        <v>0</v>
      </c>
      <c r="AH2964" s="2">
        <v>0</v>
      </c>
      <c r="AI2964" s="2">
        <v>0</v>
      </c>
      <c r="AJ2964" s="2">
        <v>1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</row>
    <row r="2965" spans="1:46" x14ac:dyDescent="0.2">
      <c r="A2965" s="2">
        <v>1696579</v>
      </c>
      <c r="B2965" s="2">
        <v>892623</v>
      </c>
      <c r="C2965" s="7">
        <v>22.502864171574</v>
      </c>
      <c r="D2965" s="7">
        <v>39.410378039598697</v>
      </c>
      <c r="E2965" s="19" t="s">
        <v>3522</v>
      </c>
      <c r="F2965" s="46">
        <f>INDEX(Δεδομένα!$P:$P,MATCH('2021'!E2965,Δεδομένα!$O:$O,0))</f>
        <v>101</v>
      </c>
      <c r="G2965" s="49" t="s">
        <v>3435</v>
      </c>
      <c r="H2965" s="51" t="str">
        <f>INDEX(Δεδομένα!B$1:B$51,MATCH('2021'!G2965,Δεδομένα!A$1:A$51,0))</f>
        <v>ΘΕΣΣΑΛΙΑΣ</v>
      </c>
      <c r="I2965" s="53">
        <f>INDEX(Δεδομένα!E$1:E$13,MATCH('2021'!H2965,Δεδομένα!D$1:D$13,0))</f>
        <v>6</v>
      </c>
      <c r="J2965" s="4">
        <v>44458</v>
      </c>
      <c r="K2965" s="3" t="s">
        <v>577</v>
      </c>
      <c r="L2965" s="17" t="str">
        <f t="shared" si="216"/>
        <v>19/09/2021 20:09</v>
      </c>
      <c r="M2965" s="4">
        <v>44458</v>
      </c>
      <c r="N2965" s="3" t="s">
        <v>577</v>
      </c>
      <c r="O2965" s="17" t="str">
        <f t="shared" si="217"/>
        <v>19/09/2021 20:09</v>
      </c>
      <c r="P2965" s="24">
        <f t="shared" si="218"/>
        <v>0</v>
      </c>
      <c r="Q2965" s="28">
        <v>0</v>
      </c>
      <c r="R2965" s="27">
        <f t="shared" si="219"/>
        <v>0</v>
      </c>
      <c r="S2965" s="3" t="s">
        <v>4</v>
      </c>
      <c r="T2965" s="3" t="s">
        <v>3437</v>
      </c>
      <c r="U2965" s="3" t="s">
        <v>4</v>
      </c>
      <c r="V2965" s="3" t="s">
        <v>3616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100</v>
      </c>
      <c r="AD2965" s="5">
        <v>0</v>
      </c>
      <c r="AE2965" s="2">
        <v>2</v>
      </c>
      <c r="AF2965" s="2">
        <v>0</v>
      </c>
      <c r="AG2965" s="2">
        <v>0</v>
      </c>
      <c r="AH2965" s="2">
        <v>0</v>
      </c>
      <c r="AI2965" s="2">
        <v>0</v>
      </c>
      <c r="AJ2965" s="2">
        <v>1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</row>
    <row r="2966" spans="1:46" x14ac:dyDescent="0.2">
      <c r="A2966" s="2">
        <v>1697710</v>
      </c>
      <c r="B2966" s="2">
        <v>893319</v>
      </c>
      <c r="C2966" s="7">
        <v>22.4777932029866</v>
      </c>
      <c r="D2966" s="7">
        <v>39.672426287012499</v>
      </c>
      <c r="E2966" s="19" t="s">
        <v>3522</v>
      </c>
      <c r="F2966" s="46">
        <f>INDEX(Δεδομένα!$P:$P,MATCH('2021'!E2966,Δεδομένα!$O:$O,0))</f>
        <v>101</v>
      </c>
      <c r="G2966" s="49" t="s">
        <v>3435</v>
      </c>
      <c r="H2966" s="51" t="str">
        <f>INDEX(Δεδομένα!B$1:B$51,MATCH('2021'!G2966,Δεδομένα!A$1:A$51,0))</f>
        <v>ΘΕΣΣΑΛΙΑΣ</v>
      </c>
      <c r="I2966" s="53">
        <f>INDEX(Δεδομένα!E$1:E$13,MATCH('2021'!H2966,Δεδομένα!D$1:D$13,0))</f>
        <v>6</v>
      </c>
      <c r="J2966" s="4">
        <v>44461</v>
      </c>
      <c r="K2966" s="3" t="s">
        <v>45</v>
      </c>
      <c r="L2966" s="17" t="str">
        <f t="shared" si="216"/>
        <v>22/09/2021 15:19</v>
      </c>
      <c r="M2966" s="4">
        <v>44461</v>
      </c>
      <c r="N2966" s="3" t="s">
        <v>45</v>
      </c>
      <c r="O2966" s="17" t="str">
        <f t="shared" si="217"/>
        <v>22/09/2021 15:19</v>
      </c>
      <c r="P2966" s="24">
        <f t="shared" si="218"/>
        <v>0</v>
      </c>
      <c r="Q2966" s="28">
        <v>0</v>
      </c>
      <c r="R2966" s="27">
        <f t="shared" si="219"/>
        <v>0</v>
      </c>
      <c r="S2966" s="3" t="s">
        <v>4</v>
      </c>
      <c r="T2966" s="3" t="s">
        <v>3437</v>
      </c>
      <c r="U2966" s="3" t="s">
        <v>3535</v>
      </c>
      <c r="V2966" s="3" t="s">
        <v>3535</v>
      </c>
      <c r="W2966" s="5">
        <v>0</v>
      </c>
      <c r="X2966" s="5">
        <v>0</v>
      </c>
      <c r="Y2966" s="5">
        <v>0</v>
      </c>
      <c r="Z2966" s="5">
        <v>0.01</v>
      </c>
      <c r="AA2966" s="5">
        <v>0</v>
      </c>
      <c r="AB2966" s="5">
        <v>0</v>
      </c>
      <c r="AC2966" s="5">
        <v>0</v>
      </c>
      <c r="AD2966" s="5">
        <v>0</v>
      </c>
      <c r="AE2966" s="2">
        <v>2</v>
      </c>
      <c r="AF2966" s="2">
        <v>0</v>
      </c>
      <c r="AG2966" s="2">
        <v>0</v>
      </c>
      <c r="AH2966" s="2">
        <v>0</v>
      </c>
      <c r="AI2966" s="2">
        <v>0</v>
      </c>
      <c r="AJ2966" s="2">
        <v>1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</row>
    <row r="2967" spans="1:46" x14ac:dyDescent="0.2">
      <c r="A2967" s="2">
        <v>1697715</v>
      </c>
      <c r="B2967" s="2">
        <v>893382</v>
      </c>
      <c r="C2967" s="7">
        <v>22.505185627602501</v>
      </c>
      <c r="D2967" s="7">
        <v>39.678452459000603</v>
      </c>
      <c r="E2967" s="19" t="s">
        <v>3522</v>
      </c>
      <c r="F2967" s="46">
        <f>INDEX(Δεδομένα!$P:$P,MATCH('2021'!E2967,Δεδομένα!$O:$O,0))</f>
        <v>101</v>
      </c>
      <c r="G2967" s="49" t="s">
        <v>3435</v>
      </c>
      <c r="H2967" s="51" t="str">
        <f>INDEX(Δεδομένα!B$1:B$51,MATCH('2021'!G2967,Δεδομένα!A$1:A$51,0))</f>
        <v>ΘΕΣΣΑΛΙΑΣ</v>
      </c>
      <c r="I2967" s="53">
        <f>INDEX(Δεδομένα!E$1:E$13,MATCH('2021'!H2967,Δεδομένα!D$1:D$13,0))</f>
        <v>6</v>
      </c>
      <c r="J2967" s="4">
        <v>44461</v>
      </c>
      <c r="K2967" s="3" t="s">
        <v>281</v>
      </c>
      <c r="L2967" s="17" t="str">
        <f t="shared" si="216"/>
        <v>22/09/2021 19:18</v>
      </c>
      <c r="M2967" s="4">
        <v>44461</v>
      </c>
      <c r="N2967" s="3" t="s">
        <v>1728</v>
      </c>
      <c r="O2967" s="17" t="str">
        <f t="shared" si="217"/>
        <v>22/09/2021 23:07</v>
      </c>
      <c r="P2967" s="24">
        <f t="shared" si="218"/>
        <v>0.15902777777228039</v>
      </c>
      <c r="Q2967" s="28">
        <v>0</v>
      </c>
      <c r="R2967" s="27">
        <f t="shared" si="219"/>
        <v>228.99999999208376</v>
      </c>
      <c r="S2967" s="3" t="s">
        <v>4</v>
      </c>
      <c r="T2967" s="3" t="s">
        <v>3437</v>
      </c>
      <c r="U2967" s="3" t="s">
        <v>3535</v>
      </c>
      <c r="V2967" s="3" t="s">
        <v>3535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0.1</v>
      </c>
      <c r="AE2967" s="2">
        <v>4</v>
      </c>
      <c r="AF2967" s="2">
        <v>0</v>
      </c>
      <c r="AG2967" s="2">
        <v>0</v>
      </c>
      <c r="AH2967" s="2">
        <v>0</v>
      </c>
      <c r="AI2967" s="2">
        <v>0</v>
      </c>
      <c r="AJ2967" s="2">
        <v>2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</row>
    <row r="2968" spans="1:46" x14ac:dyDescent="0.2">
      <c r="A2968" s="2">
        <v>1698330</v>
      </c>
      <c r="B2968" s="2">
        <v>893969</v>
      </c>
      <c r="C2968" s="7">
        <v>22.598240857702201</v>
      </c>
      <c r="D2968" s="7">
        <v>39.592990367965697</v>
      </c>
      <c r="E2968" s="19" t="s">
        <v>3522</v>
      </c>
      <c r="F2968" s="46">
        <f>INDEX(Δεδομένα!$P:$P,MATCH('2021'!E2968,Δεδομένα!$O:$O,0))</f>
        <v>101</v>
      </c>
      <c r="G2968" s="49" t="s">
        <v>3435</v>
      </c>
      <c r="H2968" s="51" t="str">
        <f>INDEX(Δεδομένα!B$1:B$51,MATCH('2021'!G2968,Δεδομένα!A$1:A$51,0))</f>
        <v>ΘΕΣΣΑΛΙΑΣ</v>
      </c>
      <c r="I2968" s="53">
        <f>INDEX(Δεδομένα!E$1:E$13,MATCH('2021'!H2968,Δεδομένα!D$1:D$13,0))</f>
        <v>6</v>
      </c>
      <c r="J2968" s="4">
        <v>44463</v>
      </c>
      <c r="K2968" s="3" t="s">
        <v>466</v>
      </c>
      <c r="L2968" s="17" t="str">
        <f t="shared" si="216"/>
        <v>24/09/2021 21:14</v>
      </c>
      <c r="M2968" s="4">
        <v>44463</v>
      </c>
      <c r="N2968" s="3" t="s">
        <v>329</v>
      </c>
      <c r="O2968" s="17" t="str">
        <f t="shared" si="217"/>
        <v>24/09/2021 22:46</v>
      </c>
      <c r="P2968" s="24">
        <f t="shared" si="218"/>
        <v>6.3888888886140194E-2</v>
      </c>
      <c r="Q2968" s="28">
        <v>0</v>
      </c>
      <c r="R2968" s="27">
        <f t="shared" si="219"/>
        <v>91.999999996041879</v>
      </c>
      <c r="S2968" s="3" t="s">
        <v>4</v>
      </c>
      <c r="T2968" s="3" t="s">
        <v>3437</v>
      </c>
      <c r="U2968" s="3" t="s">
        <v>123</v>
      </c>
      <c r="V2968" s="3" t="s">
        <v>2560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1</v>
      </c>
      <c r="AC2968" s="5">
        <v>0</v>
      </c>
      <c r="AD2968" s="5">
        <v>0</v>
      </c>
      <c r="AE2968" s="2">
        <v>2</v>
      </c>
      <c r="AF2968" s="2">
        <v>0</v>
      </c>
      <c r="AG2968" s="2">
        <v>0</v>
      </c>
      <c r="AH2968" s="2">
        <v>0</v>
      </c>
      <c r="AI2968" s="2">
        <v>0</v>
      </c>
      <c r="AJ2968" s="2">
        <v>1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</row>
    <row r="2969" spans="1:46" x14ac:dyDescent="0.2">
      <c r="A2969" s="2">
        <v>1699766</v>
      </c>
      <c r="B2969" s="2">
        <v>894151</v>
      </c>
      <c r="C2969" s="7">
        <v>22.628832718929299</v>
      </c>
      <c r="D2969" s="7">
        <v>39.6197077974264</v>
      </c>
      <c r="E2969" s="19" t="s">
        <v>3522</v>
      </c>
      <c r="F2969" s="46">
        <f>INDEX(Δεδομένα!$P:$P,MATCH('2021'!E2969,Δεδομένα!$O:$O,0))</f>
        <v>101</v>
      </c>
      <c r="G2969" s="49" t="s">
        <v>3435</v>
      </c>
      <c r="H2969" s="51" t="str">
        <f>INDEX(Δεδομένα!B$1:B$51,MATCH('2021'!G2969,Δεδομένα!A$1:A$51,0))</f>
        <v>ΘΕΣΣΑΛΙΑΣ</v>
      </c>
      <c r="I2969" s="53">
        <f>INDEX(Δεδομένα!E$1:E$13,MATCH('2021'!H2969,Δεδομένα!D$1:D$13,0))</f>
        <v>6</v>
      </c>
      <c r="J2969" s="4">
        <v>44464</v>
      </c>
      <c r="K2969" s="3" t="s">
        <v>722</v>
      </c>
      <c r="L2969" s="17" t="str">
        <f t="shared" si="216"/>
        <v>25/09/2021 17:01</v>
      </c>
      <c r="M2969" s="4">
        <v>44464</v>
      </c>
      <c r="N2969" s="3" t="s">
        <v>231</v>
      </c>
      <c r="O2969" s="17" t="str">
        <f t="shared" si="217"/>
        <v>25/09/2021 18:03</v>
      </c>
      <c r="P2969" s="24">
        <f t="shared" si="218"/>
        <v>4.3055555557657499E-2</v>
      </c>
      <c r="Q2969" s="28">
        <v>0</v>
      </c>
      <c r="R2969" s="27">
        <f t="shared" si="219"/>
        <v>62.000000003026798</v>
      </c>
      <c r="S2969" s="3" t="s">
        <v>4</v>
      </c>
      <c r="T2969" s="3" t="s">
        <v>3437</v>
      </c>
      <c r="U2969" s="3" t="s">
        <v>2936</v>
      </c>
      <c r="V2969" s="3" t="s">
        <v>2936</v>
      </c>
      <c r="W2969" s="5">
        <v>0</v>
      </c>
      <c r="X2969" s="5">
        <v>0</v>
      </c>
      <c r="Y2969" s="5">
        <v>0</v>
      </c>
      <c r="Z2969" s="5">
        <v>0</v>
      </c>
      <c r="AA2969" s="5">
        <v>10</v>
      </c>
      <c r="AB2969" s="5">
        <v>0</v>
      </c>
      <c r="AC2969" s="5">
        <v>5</v>
      </c>
      <c r="AD2969" s="5">
        <v>0</v>
      </c>
      <c r="AE2969" s="2">
        <v>4</v>
      </c>
      <c r="AF2969" s="2">
        <v>0</v>
      </c>
      <c r="AG2969" s="2">
        <v>0</v>
      </c>
      <c r="AH2969" s="2">
        <v>0</v>
      </c>
      <c r="AI2969" s="2">
        <v>0</v>
      </c>
      <c r="AJ2969" s="2">
        <v>2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</row>
    <row r="2970" spans="1:46" x14ac:dyDescent="0.2">
      <c r="A2970" s="2">
        <v>1699777</v>
      </c>
      <c r="B2970" s="2">
        <v>894201</v>
      </c>
      <c r="C2970" s="7">
        <v>22.458198142161301</v>
      </c>
      <c r="D2970" s="7">
        <v>39.480467876958002</v>
      </c>
      <c r="E2970" s="19" t="s">
        <v>3522</v>
      </c>
      <c r="F2970" s="46">
        <f>INDEX(Δεδομένα!$P:$P,MATCH('2021'!E2970,Δεδομένα!$O:$O,0))</f>
        <v>101</v>
      </c>
      <c r="G2970" s="49" t="s">
        <v>3435</v>
      </c>
      <c r="H2970" s="51" t="str">
        <f>INDEX(Δεδομένα!B$1:B$51,MATCH('2021'!G2970,Δεδομένα!A$1:A$51,0))</f>
        <v>ΘΕΣΣΑΛΙΑΣ</v>
      </c>
      <c r="I2970" s="53">
        <f>INDEX(Δεδομένα!E$1:E$13,MATCH('2021'!H2970,Δεδομένα!D$1:D$13,0))</f>
        <v>6</v>
      </c>
      <c r="J2970" s="4">
        <v>44464</v>
      </c>
      <c r="K2970" s="3" t="s">
        <v>1650</v>
      </c>
      <c r="L2970" s="17" t="str">
        <f t="shared" si="216"/>
        <v>25/09/2021 19:12</v>
      </c>
      <c r="M2970" s="4">
        <v>44464</v>
      </c>
      <c r="N2970" s="3" t="s">
        <v>2372</v>
      </c>
      <c r="O2970" s="17" t="str">
        <f t="shared" si="217"/>
        <v>25/09/2021 20:07</v>
      </c>
      <c r="P2970" s="24">
        <f t="shared" si="218"/>
        <v>3.8194444437976927E-2</v>
      </c>
      <c r="Q2970" s="28">
        <v>0</v>
      </c>
      <c r="R2970" s="27">
        <f t="shared" si="219"/>
        <v>54.999999990686774</v>
      </c>
      <c r="S2970" s="3" t="s">
        <v>4</v>
      </c>
      <c r="T2970" s="3" t="s">
        <v>3437</v>
      </c>
      <c r="U2970" s="3" t="s">
        <v>3618</v>
      </c>
      <c r="V2970" s="3" t="s">
        <v>3618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50</v>
      </c>
      <c r="AD2970" s="5">
        <v>0</v>
      </c>
      <c r="AE2970" s="2">
        <v>2</v>
      </c>
      <c r="AF2970" s="2">
        <v>0</v>
      </c>
      <c r="AG2970" s="2">
        <v>0</v>
      </c>
      <c r="AH2970" s="2">
        <v>0</v>
      </c>
      <c r="AI2970" s="2">
        <v>0</v>
      </c>
      <c r="AJ2970" s="2">
        <v>1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</row>
    <row r="2971" spans="1:46" x14ac:dyDescent="0.2">
      <c r="A2971" s="2">
        <v>1699770</v>
      </c>
      <c r="B2971" s="2">
        <v>894219</v>
      </c>
      <c r="C2971" s="7">
        <v>22.5468668834231</v>
      </c>
      <c r="D2971" s="7">
        <v>39.474928709111303</v>
      </c>
      <c r="E2971" s="19" t="s">
        <v>3522</v>
      </c>
      <c r="F2971" s="46">
        <f>INDEX(Δεδομένα!$P:$P,MATCH('2021'!E2971,Δεδομένα!$O:$O,0))</f>
        <v>101</v>
      </c>
      <c r="G2971" s="49" t="s">
        <v>3435</v>
      </c>
      <c r="H2971" s="51" t="str">
        <f>INDEX(Δεδομένα!B$1:B$51,MATCH('2021'!G2971,Δεδομένα!A$1:A$51,0))</f>
        <v>ΘΕΣΣΑΛΙΑΣ</v>
      </c>
      <c r="I2971" s="53">
        <f>INDEX(Δεδομένα!E$1:E$13,MATCH('2021'!H2971,Δεδομένα!D$1:D$13,0))</f>
        <v>6</v>
      </c>
      <c r="J2971" s="4">
        <v>44464</v>
      </c>
      <c r="K2971" s="3" t="s">
        <v>1419</v>
      </c>
      <c r="L2971" s="17" t="str">
        <f t="shared" si="216"/>
        <v>25/09/2021 19:41</v>
      </c>
      <c r="M2971" s="4">
        <v>44464</v>
      </c>
      <c r="N2971" s="3" t="s">
        <v>497</v>
      </c>
      <c r="O2971" s="17" t="str">
        <f t="shared" si="217"/>
        <v>25/09/2021 21:00</v>
      </c>
      <c r="P2971" s="24">
        <f t="shared" si="218"/>
        <v>5.486111110803904E-2</v>
      </c>
      <c r="Q2971" s="28">
        <v>0</v>
      </c>
      <c r="R2971" s="27">
        <f t="shared" si="219"/>
        <v>78.999999995576218</v>
      </c>
      <c r="S2971" s="3" t="s">
        <v>4</v>
      </c>
      <c r="T2971" s="3" t="s">
        <v>3437</v>
      </c>
      <c r="U2971" s="3" t="s">
        <v>3601</v>
      </c>
      <c r="V2971" s="3" t="s">
        <v>3601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20</v>
      </c>
      <c r="AD2971" s="5">
        <v>0</v>
      </c>
      <c r="AE2971" s="2">
        <v>2</v>
      </c>
      <c r="AF2971" s="2">
        <v>0</v>
      </c>
      <c r="AG2971" s="2">
        <v>0</v>
      </c>
      <c r="AH2971" s="2">
        <v>0</v>
      </c>
      <c r="AI2971" s="2">
        <v>0</v>
      </c>
      <c r="AJ2971" s="2">
        <v>1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</row>
    <row r="2972" spans="1:46" x14ac:dyDescent="0.2">
      <c r="A2972" s="2">
        <v>1699782</v>
      </c>
      <c r="B2972" s="2">
        <v>894224</v>
      </c>
      <c r="C2972" s="7">
        <v>22.488840977043498</v>
      </c>
      <c r="D2972" s="7">
        <v>39.661349387251398</v>
      </c>
      <c r="E2972" s="19" t="s">
        <v>3522</v>
      </c>
      <c r="F2972" s="46">
        <f>INDEX(Δεδομένα!$P:$P,MATCH('2021'!E2972,Δεδομένα!$O:$O,0))</f>
        <v>101</v>
      </c>
      <c r="G2972" s="49" t="s">
        <v>3435</v>
      </c>
      <c r="H2972" s="51" t="str">
        <f>INDEX(Δεδομένα!B$1:B$51,MATCH('2021'!G2972,Δεδομένα!A$1:A$51,0))</f>
        <v>ΘΕΣΣΑΛΙΑΣ</v>
      </c>
      <c r="I2972" s="53">
        <f>INDEX(Δεδομένα!E$1:E$13,MATCH('2021'!H2972,Δεδομένα!D$1:D$13,0))</f>
        <v>6</v>
      </c>
      <c r="J2972" s="4">
        <v>44464</v>
      </c>
      <c r="K2972" s="3" t="s">
        <v>2681</v>
      </c>
      <c r="L2972" s="17" t="str">
        <f t="shared" si="216"/>
        <v>25/09/2021 19:51</v>
      </c>
      <c r="M2972" s="4">
        <v>44464</v>
      </c>
      <c r="N2972" s="3" t="s">
        <v>450</v>
      </c>
      <c r="O2972" s="17" t="str">
        <f t="shared" si="217"/>
        <v>25/09/2021 20:50</v>
      </c>
      <c r="P2972" s="24">
        <f t="shared" si="218"/>
        <v>4.0972222224809229E-2</v>
      </c>
      <c r="Q2972" s="28">
        <v>0</v>
      </c>
      <c r="R2972" s="27">
        <f t="shared" si="219"/>
        <v>59.00000000372529</v>
      </c>
      <c r="S2972" s="3" t="s">
        <v>4</v>
      </c>
      <c r="T2972" s="3" t="s">
        <v>3437</v>
      </c>
      <c r="U2972" s="3" t="s">
        <v>3535</v>
      </c>
      <c r="V2972" s="3" t="s">
        <v>3619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20</v>
      </c>
      <c r="AD2972" s="5">
        <v>0</v>
      </c>
      <c r="AE2972" s="2">
        <v>2</v>
      </c>
      <c r="AF2972" s="2">
        <v>0</v>
      </c>
      <c r="AG2972" s="2">
        <v>0</v>
      </c>
      <c r="AH2972" s="2">
        <v>0</v>
      </c>
      <c r="AI2972" s="2">
        <v>0</v>
      </c>
      <c r="AJ2972" s="2">
        <v>1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</row>
    <row r="2973" spans="1:46" x14ac:dyDescent="0.2">
      <c r="A2973" s="2">
        <v>1698698</v>
      </c>
      <c r="B2973" s="2">
        <v>894741</v>
      </c>
      <c r="D2973" s="2"/>
      <c r="E2973" s="19" t="s">
        <v>3522</v>
      </c>
      <c r="F2973" s="46">
        <f>INDEX(Δεδομένα!$P:$P,MATCH('2021'!E2973,Δεδομένα!$O:$O,0))</f>
        <v>101</v>
      </c>
      <c r="G2973" s="49" t="s">
        <v>3435</v>
      </c>
      <c r="H2973" s="51" t="str">
        <f>INDEX(Δεδομένα!B$1:B$51,MATCH('2021'!G2973,Δεδομένα!A$1:A$51,0))</f>
        <v>ΘΕΣΣΑΛΙΑΣ</v>
      </c>
      <c r="I2973" s="53">
        <f>INDEX(Δεδομένα!E$1:E$13,MATCH('2021'!H2973,Δεδομένα!D$1:D$13,0))</f>
        <v>6</v>
      </c>
      <c r="J2973" s="4">
        <v>44466</v>
      </c>
      <c r="K2973" s="3" t="s">
        <v>102</v>
      </c>
      <c r="L2973" s="17" t="str">
        <f t="shared" si="216"/>
        <v>27/09/2021 18:35</v>
      </c>
      <c r="M2973" s="4">
        <v>44466</v>
      </c>
      <c r="N2973" s="3" t="s">
        <v>131</v>
      </c>
      <c r="O2973" s="17" t="str">
        <f t="shared" si="217"/>
        <v>27/09/2021 19:15</v>
      </c>
      <c r="P2973" s="24">
        <f t="shared" si="218"/>
        <v>2.7777777781011537E-2</v>
      </c>
      <c r="Q2973" s="28">
        <v>0</v>
      </c>
      <c r="R2973" s="27">
        <f t="shared" si="219"/>
        <v>40.000000004656613</v>
      </c>
      <c r="S2973" s="3" t="s">
        <v>4</v>
      </c>
      <c r="T2973" s="3" t="s">
        <v>3437</v>
      </c>
      <c r="U2973" s="3" t="s">
        <v>4</v>
      </c>
      <c r="V2973" s="3" t="s">
        <v>3535</v>
      </c>
      <c r="W2973" s="5">
        <v>0</v>
      </c>
      <c r="X2973" s="5">
        <v>0</v>
      </c>
      <c r="Y2973" s="5">
        <v>0</v>
      </c>
      <c r="Z2973" s="5">
        <v>0</v>
      </c>
      <c r="AA2973" s="5">
        <v>2</v>
      </c>
      <c r="AB2973" s="5">
        <v>0</v>
      </c>
      <c r="AC2973" s="5">
        <v>0</v>
      </c>
      <c r="AD2973" s="5">
        <v>0</v>
      </c>
      <c r="AE2973" s="2">
        <v>1</v>
      </c>
      <c r="AF2973" s="2">
        <v>0</v>
      </c>
      <c r="AG2973" s="2">
        <v>0</v>
      </c>
      <c r="AH2973" s="2">
        <v>0</v>
      </c>
      <c r="AI2973" s="2">
        <v>0</v>
      </c>
      <c r="AJ2973" s="2">
        <v>1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</row>
    <row r="2974" spans="1:46" x14ac:dyDescent="0.2">
      <c r="A2974" s="2">
        <v>1700022</v>
      </c>
      <c r="B2974" s="2">
        <v>895692</v>
      </c>
      <c r="C2974" s="7">
        <v>22.455836471713599</v>
      </c>
      <c r="D2974" s="7">
        <v>39.565696108859598</v>
      </c>
      <c r="E2974" s="19" t="s">
        <v>3522</v>
      </c>
      <c r="F2974" s="46">
        <f>INDEX(Δεδομένα!$P:$P,MATCH('2021'!E2974,Δεδομένα!$O:$O,0))</f>
        <v>101</v>
      </c>
      <c r="G2974" s="49" t="s">
        <v>3435</v>
      </c>
      <c r="H2974" s="51" t="str">
        <f>INDEX(Δεδομένα!B$1:B$51,MATCH('2021'!G2974,Δεδομένα!A$1:A$51,0))</f>
        <v>ΘΕΣΣΑΛΙΑΣ</v>
      </c>
      <c r="I2974" s="53">
        <f>INDEX(Δεδομένα!E$1:E$13,MATCH('2021'!H2974,Δεδομένα!D$1:D$13,0))</f>
        <v>6</v>
      </c>
      <c r="J2974" s="4">
        <v>44470</v>
      </c>
      <c r="K2974" s="3" t="s">
        <v>642</v>
      </c>
      <c r="L2974" s="17" t="str">
        <f t="shared" si="216"/>
        <v>01/10/2021 16:49</v>
      </c>
      <c r="M2974" s="4">
        <v>44470</v>
      </c>
      <c r="N2974" s="3" t="s">
        <v>980</v>
      </c>
      <c r="O2974" s="17" t="str">
        <f t="shared" si="217"/>
        <v>01/10/2021 17:17</v>
      </c>
      <c r="P2974" s="24">
        <f t="shared" si="218"/>
        <v>1.9444444442342501E-2</v>
      </c>
      <c r="Q2974" s="28">
        <v>0</v>
      </c>
      <c r="R2974" s="27">
        <f t="shared" si="219"/>
        <v>27.999999996973202</v>
      </c>
      <c r="S2974" s="3" t="s">
        <v>4</v>
      </c>
      <c r="T2974" s="3" t="s">
        <v>3437</v>
      </c>
      <c r="U2974" s="3" t="s">
        <v>169</v>
      </c>
      <c r="V2974" s="3" t="s">
        <v>169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0.1</v>
      </c>
      <c r="AD2974" s="5">
        <v>0</v>
      </c>
      <c r="AE2974" s="2">
        <v>2</v>
      </c>
      <c r="AF2974" s="2">
        <v>0</v>
      </c>
      <c r="AG2974" s="2">
        <v>0</v>
      </c>
      <c r="AH2974" s="2">
        <v>0</v>
      </c>
      <c r="AI2974" s="2">
        <v>0</v>
      </c>
      <c r="AJ2974" s="2">
        <v>1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</row>
    <row r="2975" spans="1:46" x14ac:dyDescent="0.2">
      <c r="A2975" s="2">
        <v>1700576</v>
      </c>
      <c r="B2975" s="2">
        <v>896473</v>
      </c>
      <c r="C2975" s="7">
        <v>22.278170335221301</v>
      </c>
      <c r="D2975" s="7">
        <v>39.4305922233563</v>
      </c>
      <c r="E2975" s="19" t="s">
        <v>3522</v>
      </c>
      <c r="F2975" s="46">
        <f>INDEX(Δεδομένα!$P:$P,MATCH('2021'!E2975,Δεδομένα!$O:$O,0))</f>
        <v>101</v>
      </c>
      <c r="G2975" s="49" t="s">
        <v>3435</v>
      </c>
      <c r="H2975" s="51" t="str">
        <f>INDEX(Δεδομένα!B$1:B$51,MATCH('2021'!G2975,Δεδομένα!A$1:A$51,0))</f>
        <v>ΘΕΣΣΑΛΙΑΣ</v>
      </c>
      <c r="I2975" s="53">
        <f>INDEX(Δεδομένα!E$1:E$13,MATCH('2021'!H2975,Δεδομένα!D$1:D$13,0))</f>
        <v>6</v>
      </c>
      <c r="J2975" s="4">
        <v>44473</v>
      </c>
      <c r="K2975" s="3" t="s">
        <v>217</v>
      </c>
      <c r="L2975" s="17" t="str">
        <f t="shared" si="216"/>
        <v>04/10/2021 12:16</v>
      </c>
      <c r="M2975" s="4">
        <v>44473</v>
      </c>
      <c r="N2975" s="3" t="s">
        <v>1461</v>
      </c>
      <c r="O2975" s="17" t="str">
        <f t="shared" si="217"/>
        <v>04/10/2021 13:08</v>
      </c>
      <c r="P2975" s="24">
        <f t="shared" si="218"/>
        <v>3.6111111112404615E-2</v>
      </c>
      <c r="Q2975" s="28">
        <v>0</v>
      </c>
      <c r="R2975" s="27">
        <f t="shared" si="219"/>
        <v>52.000000001862645</v>
      </c>
      <c r="S2975" s="3" t="s">
        <v>4</v>
      </c>
      <c r="T2975" s="3" t="s">
        <v>3437</v>
      </c>
      <c r="U2975" s="3" t="s">
        <v>3530</v>
      </c>
      <c r="V2975" s="3" t="s">
        <v>3530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0.03</v>
      </c>
      <c r="AD2975" s="5">
        <v>0</v>
      </c>
      <c r="AE2975" s="2">
        <v>2</v>
      </c>
      <c r="AF2975" s="2">
        <v>0</v>
      </c>
      <c r="AG2975" s="2">
        <v>0</v>
      </c>
      <c r="AH2975" s="2">
        <v>0</v>
      </c>
      <c r="AI2975" s="2">
        <v>0</v>
      </c>
      <c r="AJ2975" s="2">
        <v>1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</row>
    <row r="2976" spans="1:46" x14ac:dyDescent="0.2">
      <c r="A2976" s="2">
        <v>1700581</v>
      </c>
      <c r="B2976" s="2">
        <v>896487</v>
      </c>
      <c r="C2976" s="7">
        <v>22.479862179556701</v>
      </c>
      <c r="D2976" s="7">
        <v>39.547686605790503</v>
      </c>
      <c r="E2976" s="19" t="s">
        <v>3522</v>
      </c>
      <c r="F2976" s="46">
        <f>INDEX(Δεδομένα!$P:$P,MATCH('2021'!E2976,Δεδομένα!$O:$O,0))</f>
        <v>101</v>
      </c>
      <c r="G2976" s="49" t="s">
        <v>3435</v>
      </c>
      <c r="H2976" s="51" t="str">
        <f>INDEX(Δεδομένα!B$1:B$51,MATCH('2021'!G2976,Δεδομένα!A$1:A$51,0))</f>
        <v>ΘΕΣΣΑΛΙΑΣ</v>
      </c>
      <c r="I2976" s="53">
        <f>INDEX(Δεδομένα!E$1:E$13,MATCH('2021'!H2976,Δεδομένα!D$1:D$13,0))</f>
        <v>6</v>
      </c>
      <c r="J2976" s="4">
        <v>44473</v>
      </c>
      <c r="K2976" s="3" t="s">
        <v>45</v>
      </c>
      <c r="L2976" s="17" t="str">
        <f t="shared" si="216"/>
        <v>04/10/2021 15:19</v>
      </c>
      <c r="M2976" s="4">
        <v>44473</v>
      </c>
      <c r="N2976" s="3" t="s">
        <v>415</v>
      </c>
      <c r="O2976" s="17" t="str">
        <f t="shared" si="217"/>
        <v>04/10/2021 16:40</v>
      </c>
      <c r="P2976" s="24">
        <f t="shared" si="218"/>
        <v>5.6250000001455192E-2</v>
      </c>
      <c r="Q2976" s="28">
        <v>0</v>
      </c>
      <c r="R2976" s="27">
        <f t="shared" si="219"/>
        <v>81.000000002095476</v>
      </c>
      <c r="S2976" s="3" t="s">
        <v>4</v>
      </c>
      <c r="T2976" s="3" t="s">
        <v>3437</v>
      </c>
      <c r="U2976" s="3" t="s">
        <v>3554</v>
      </c>
      <c r="V2976" s="3" t="s">
        <v>3620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5</v>
      </c>
      <c r="AD2976" s="5">
        <v>0</v>
      </c>
      <c r="AE2976" s="2">
        <v>2</v>
      </c>
      <c r="AF2976" s="2">
        <v>0</v>
      </c>
      <c r="AG2976" s="2">
        <v>0</v>
      </c>
      <c r="AH2976" s="2">
        <v>0</v>
      </c>
      <c r="AI2976" s="2">
        <v>0</v>
      </c>
      <c r="AJ2976" s="2">
        <v>1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</row>
    <row r="2977" spans="1:46" x14ac:dyDescent="0.2">
      <c r="A2977" s="2">
        <v>1700575</v>
      </c>
      <c r="B2977" s="2">
        <v>896612</v>
      </c>
      <c r="C2977" s="7">
        <v>22.3500936690874</v>
      </c>
      <c r="D2977" s="7">
        <v>39.427915092619003</v>
      </c>
      <c r="E2977" s="19" t="s">
        <v>3522</v>
      </c>
      <c r="F2977" s="46">
        <f>INDEX(Δεδομένα!$P:$P,MATCH('2021'!E2977,Δεδομένα!$O:$O,0))</f>
        <v>101</v>
      </c>
      <c r="G2977" s="49" t="s">
        <v>3435</v>
      </c>
      <c r="H2977" s="51" t="str">
        <f>INDEX(Δεδομένα!B$1:B$51,MATCH('2021'!G2977,Δεδομένα!A$1:A$51,0))</f>
        <v>ΘΕΣΣΑΛΙΑΣ</v>
      </c>
      <c r="I2977" s="53">
        <f>INDEX(Δεδομένα!E$1:E$13,MATCH('2021'!H2977,Δεδομένα!D$1:D$13,0))</f>
        <v>6</v>
      </c>
      <c r="J2977" s="4">
        <v>44473</v>
      </c>
      <c r="K2977" s="3" t="s">
        <v>164</v>
      </c>
      <c r="L2977" s="17" t="str">
        <f t="shared" si="216"/>
        <v>04/10/2021 19:13</v>
      </c>
      <c r="M2977" s="4">
        <v>44473</v>
      </c>
      <c r="N2977" s="3" t="s">
        <v>952</v>
      </c>
      <c r="O2977" s="17" t="str">
        <f t="shared" si="217"/>
        <v>04/10/2021 19:59</v>
      </c>
      <c r="P2977" s="24">
        <f t="shared" si="218"/>
        <v>3.1944444446708076E-2</v>
      </c>
      <c r="Q2977" s="28">
        <v>0</v>
      </c>
      <c r="R2977" s="27">
        <f t="shared" si="219"/>
        <v>46.000000003259629</v>
      </c>
      <c r="S2977" s="3" t="s">
        <v>4</v>
      </c>
      <c r="T2977" s="3" t="s">
        <v>3437</v>
      </c>
      <c r="U2977" s="3" t="s">
        <v>3542</v>
      </c>
      <c r="V2977" s="3" t="s">
        <v>2903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0.2</v>
      </c>
      <c r="AD2977" s="5">
        <v>0</v>
      </c>
      <c r="AE2977" s="2">
        <v>2</v>
      </c>
      <c r="AF2977" s="2">
        <v>0</v>
      </c>
      <c r="AG2977" s="2">
        <v>0</v>
      </c>
      <c r="AH2977" s="2">
        <v>0</v>
      </c>
      <c r="AI2977" s="2">
        <v>0</v>
      </c>
      <c r="AJ2977" s="2">
        <v>1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</row>
    <row r="2978" spans="1:46" x14ac:dyDescent="0.2">
      <c r="A2978" s="2">
        <v>1701341</v>
      </c>
      <c r="B2978" s="2">
        <v>897090</v>
      </c>
      <c r="C2978" s="7">
        <v>22.2501855158553</v>
      </c>
      <c r="D2978" s="7">
        <v>39.467908043923003</v>
      </c>
      <c r="E2978" s="19" t="s">
        <v>3522</v>
      </c>
      <c r="F2978" s="46">
        <f>INDEX(Δεδομένα!$P:$P,MATCH('2021'!E2978,Δεδομένα!$O:$O,0))</f>
        <v>101</v>
      </c>
      <c r="G2978" s="49" t="s">
        <v>3435</v>
      </c>
      <c r="H2978" s="51" t="str">
        <f>INDEX(Δεδομένα!B$1:B$51,MATCH('2021'!G2978,Δεδομένα!A$1:A$51,0))</f>
        <v>ΘΕΣΣΑΛΙΑΣ</v>
      </c>
      <c r="I2978" s="53">
        <f>INDEX(Δεδομένα!E$1:E$13,MATCH('2021'!H2978,Δεδομένα!D$1:D$13,0))</f>
        <v>6</v>
      </c>
      <c r="J2978" s="4">
        <v>44475</v>
      </c>
      <c r="K2978" s="3" t="s">
        <v>711</v>
      </c>
      <c r="L2978" s="17" t="str">
        <f t="shared" si="216"/>
        <v>06/10/2021 14:21</v>
      </c>
      <c r="M2978" s="4">
        <v>44475</v>
      </c>
      <c r="N2978" s="3" t="s">
        <v>388</v>
      </c>
      <c r="O2978" s="17" t="str">
        <f t="shared" si="217"/>
        <v>06/10/2021 17:07</v>
      </c>
      <c r="P2978" s="24">
        <f t="shared" si="218"/>
        <v>0.11527777777519077</v>
      </c>
      <c r="Q2978" s="28">
        <v>0</v>
      </c>
      <c r="R2978" s="27">
        <f t="shared" si="219"/>
        <v>165.99999999627471</v>
      </c>
      <c r="S2978" s="3" t="s">
        <v>4</v>
      </c>
      <c r="T2978" s="3" t="s">
        <v>3437</v>
      </c>
      <c r="U2978" s="3" t="s">
        <v>3578</v>
      </c>
      <c r="V2978" s="3" t="s">
        <v>3621</v>
      </c>
      <c r="W2978" s="5">
        <v>0</v>
      </c>
      <c r="X2978" s="5">
        <v>0</v>
      </c>
      <c r="Y2978" s="5">
        <v>0</v>
      </c>
      <c r="Z2978" s="5">
        <v>40</v>
      </c>
      <c r="AA2978" s="5">
        <v>0</v>
      </c>
      <c r="AB2978" s="5">
        <v>0</v>
      </c>
      <c r="AC2978" s="5">
        <v>60</v>
      </c>
      <c r="AD2978" s="5">
        <v>0</v>
      </c>
      <c r="AE2978" s="2">
        <v>2</v>
      </c>
      <c r="AF2978" s="2">
        <v>0</v>
      </c>
      <c r="AG2978" s="2">
        <v>0</v>
      </c>
      <c r="AH2978" s="2">
        <v>0</v>
      </c>
      <c r="AI2978" s="2">
        <v>0</v>
      </c>
      <c r="AJ2978" s="2">
        <v>1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</row>
    <row r="2979" spans="1:46" x14ac:dyDescent="0.2">
      <c r="A2979" s="2">
        <v>1701338</v>
      </c>
      <c r="B2979" s="2">
        <v>897143</v>
      </c>
      <c r="C2979" s="7">
        <v>22.486828677453101</v>
      </c>
      <c r="D2979" s="7">
        <v>39.442594200077203</v>
      </c>
      <c r="E2979" s="19" t="s">
        <v>3522</v>
      </c>
      <c r="F2979" s="46">
        <f>INDEX(Δεδομένα!$P:$P,MATCH('2021'!E2979,Δεδομένα!$O:$O,0))</f>
        <v>101</v>
      </c>
      <c r="G2979" s="49" t="s">
        <v>3435</v>
      </c>
      <c r="H2979" s="51" t="str">
        <f>INDEX(Δεδομένα!B$1:B$51,MATCH('2021'!G2979,Δεδομένα!A$1:A$51,0))</f>
        <v>ΘΕΣΣΑΛΙΑΣ</v>
      </c>
      <c r="I2979" s="53">
        <f>INDEX(Δεδομένα!E$1:E$13,MATCH('2021'!H2979,Δεδομένα!D$1:D$13,0))</f>
        <v>6</v>
      </c>
      <c r="J2979" s="4">
        <v>44475</v>
      </c>
      <c r="K2979" s="3" t="s">
        <v>287</v>
      </c>
      <c r="L2979" s="17" t="str">
        <f t="shared" si="216"/>
        <v>06/10/2021 17:06</v>
      </c>
      <c r="M2979" s="4">
        <v>44475</v>
      </c>
      <c r="N2979" s="3" t="s">
        <v>604</v>
      </c>
      <c r="O2979" s="17" t="str">
        <f t="shared" si="217"/>
        <v>06/10/2021 18:07</v>
      </c>
      <c r="P2979" s="24">
        <f t="shared" si="218"/>
        <v>4.2361111110949423E-2</v>
      </c>
      <c r="Q2979" s="28">
        <v>0</v>
      </c>
      <c r="R2979" s="27">
        <f t="shared" si="219"/>
        <v>60.999999999767169</v>
      </c>
      <c r="S2979" s="3" t="s">
        <v>4</v>
      </c>
      <c r="T2979" s="3" t="s">
        <v>3437</v>
      </c>
      <c r="U2979" s="3" t="s">
        <v>4</v>
      </c>
      <c r="V2979" s="3" t="s">
        <v>3622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30</v>
      </c>
      <c r="AD2979" s="5">
        <v>0</v>
      </c>
      <c r="AE2979" s="2">
        <v>4</v>
      </c>
      <c r="AF2979" s="2">
        <v>0</v>
      </c>
      <c r="AG2979" s="2">
        <v>0</v>
      </c>
      <c r="AH2979" s="2">
        <v>0</v>
      </c>
      <c r="AI2979" s="2">
        <v>0</v>
      </c>
      <c r="AJ2979" s="2">
        <v>2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</row>
    <row r="2980" spans="1:46" x14ac:dyDescent="0.2">
      <c r="A2980" s="2">
        <v>1701348</v>
      </c>
      <c r="B2980" s="2">
        <v>897149</v>
      </c>
      <c r="C2980" s="7">
        <v>22.545412560041701</v>
      </c>
      <c r="D2980" s="7">
        <v>39.454048350750803</v>
      </c>
      <c r="E2980" s="19" t="s">
        <v>3522</v>
      </c>
      <c r="F2980" s="46">
        <f>INDEX(Δεδομένα!$P:$P,MATCH('2021'!E2980,Δεδομένα!$O:$O,0))</f>
        <v>101</v>
      </c>
      <c r="G2980" s="49" t="s">
        <v>3435</v>
      </c>
      <c r="H2980" s="51" t="str">
        <f>INDEX(Δεδομένα!B$1:B$51,MATCH('2021'!G2980,Δεδομένα!A$1:A$51,0))</f>
        <v>ΘΕΣΣΑΛΙΑΣ</v>
      </c>
      <c r="I2980" s="53">
        <f>INDEX(Δεδομένα!E$1:E$13,MATCH('2021'!H2980,Δεδομένα!D$1:D$13,0))</f>
        <v>6</v>
      </c>
      <c r="J2980" s="4">
        <v>44475</v>
      </c>
      <c r="K2980" s="3" t="s">
        <v>985</v>
      </c>
      <c r="L2980" s="17" t="str">
        <f t="shared" si="216"/>
        <v>06/10/2021 17:21</v>
      </c>
      <c r="M2980" s="4">
        <v>44475</v>
      </c>
      <c r="N2980" s="3" t="s">
        <v>295</v>
      </c>
      <c r="O2980" s="17" t="str">
        <f t="shared" si="217"/>
        <v>06/10/2021 18:54</v>
      </c>
      <c r="P2980" s="24">
        <f t="shared" si="218"/>
        <v>6.4583333332848269E-2</v>
      </c>
      <c r="Q2980" s="28">
        <v>0</v>
      </c>
      <c r="R2980" s="27">
        <f t="shared" si="219"/>
        <v>92.999999999301508</v>
      </c>
      <c r="S2980" s="3" t="s">
        <v>4</v>
      </c>
      <c r="T2980" s="3" t="s">
        <v>3437</v>
      </c>
      <c r="U2980" s="3" t="s">
        <v>3601</v>
      </c>
      <c r="V2980" s="3" t="s">
        <v>3601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5</v>
      </c>
      <c r="AC2980" s="5">
        <v>1</v>
      </c>
      <c r="AD2980" s="5">
        <v>0</v>
      </c>
      <c r="AE2980" s="2">
        <v>2</v>
      </c>
      <c r="AF2980" s="2">
        <v>0</v>
      </c>
      <c r="AG2980" s="2">
        <v>0</v>
      </c>
      <c r="AH2980" s="2">
        <v>0</v>
      </c>
      <c r="AI2980" s="2">
        <v>0</v>
      </c>
      <c r="AJ2980" s="2">
        <v>1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</row>
    <row r="2981" spans="1:46" x14ac:dyDescent="0.2">
      <c r="A2981" s="2">
        <v>1701366</v>
      </c>
      <c r="B2981" s="2">
        <v>897277</v>
      </c>
      <c r="C2981" s="7">
        <v>22.356941194373501</v>
      </c>
      <c r="D2981" s="7">
        <v>39.559379823131202</v>
      </c>
      <c r="E2981" s="19" t="s">
        <v>3522</v>
      </c>
      <c r="F2981" s="46">
        <f>INDEX(Δεδομένα!$P:$P,MATCH('2021'!E2981,Δεδομένα!$O:$O,0))</f>
        <v>101</v>
      </c>
      <c r="G2981" s="49" t="s">
        <v>3435</v>
      </c>
      <c r="H2981" s="51" t="str">
        <f>INDEX(Δεδομένα!B$1:B$51,MATCH('2021'!G2981,Δεδομένα!A$1:A$51,0))</f>
        <v>ΘΕΣΣΑΛΙΑΣ</v>
      </c>
      <c r="I2981" s="53">
        <f>INDEX(Δεδομένα!E$1:E$13,MATCH('2021'!H2981,Δεδομένα!D$1:D$13,0))</f>
        <v>6</v>
      </c>
      <c r="J2981" s="4">
        <v>44476</v>
      </c>
      <c r="K2981" s="3" t="s">
        <v>3367</v>
      </c>
      <c r="L2981" s="17" t="str">
        <f t="shared" si="216"/>
        <v>07/10/2021 00:50</v>
      </c>
      <c r="M2981" s="4">
        <v>44476</v>
      </c>
      <c r="N2981" s="3" t="s">
        <v>1541</v>
      </c>
      <c r="O2981" s="17" t="str">
        <f t="shared" si="217"/>
        <v>07/10/2021 02:45</v>
      </c>
      <c r="P2981" s="24">
        <f t="shared" si="218"/>
        <v>7.9861111116770189E-2</v>
      </c>
      <c r="Q2981" s="28">
        <v>0</v>
      </c>
      <c r="R2981" s="27">
        <f t="shared" si="219"/>
        <v>115.00000000814907</v>
      </c>
      <c r="S2981" s="3" t="s">
        <v>4</v>
      </c>
      <c r="T2981" s="3" t="s">
        <v>3437</v>
      </c>
      <c r="U2981" s="3" t="s">
        <v>4</v>
      </c>
      <c r="V2981" s="3" t="s">
        <v>3623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20</v>
      </c>
      <c r="AD2981" s="5">
        <v>0</v>
      </c>
      <c r="AE2981" s="2">
        <v>4</v>
      </c>
      <c r="AF2981" s="2">
        <v>0</v>
      </c>
      <c r="AG2981" s="2">
        <v>0</v>
      </c>
      <c r="AH2981" s="2">
        <v>0</v>
      </c>
      <c r="AI2981" s="2">
        <v>0</v>
      </c>
      <c r="AJ2981" s="2">
        <v>2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</row>
    <row r="2982" spans="1:46" x14ac:dyDescent="0.2">
      <c r="A2982" s="2">
        <v>1701367</v>
      </c>
      <c r="B2982" s="2">
        <v>897289</v>
      </c>
      <c r="C2982" s="7">
        <v>22.3823509470446</v>
      </c>
      <c r="D2982" s="7">
        <v>39.610589097142899</v>
      </c>
      <c r="E2982" s="19" t="s">
        <v>3522</v>
      </c>
      <c r="F2982" s="46">
        <f>INDEX(Δεδομένα!$P:$P,MATCH('2021'!E2982,Δεδομένα!$O:$O,0))</f>
        <v>101</v>
      </c>
      <c r="G2982" s="49" t="s">
        <v>3435</v>
      </c>
      <c r="H2982" s="51" t="str">
        <f>INDEX(Δεδομένα!B$1:B$51,MATCH('2021'!G2982,Δεδομένα!A$1:A$51,0))</f>
        <v>ΘΕΣΣΑΛΙΑΣ</v>
      </c>
      <c r="I2982" s="53">
        <f>INDEX(Δεδομένα!E$1:E$13,MATCH('2021'!H2982,Δεδομένα!D$1:D$13,0))</f>
        <v>6</v>
      </c>
      <c r="J2982" s="4">
        <v>44476</v>
      </c>
      <c r="K2982" s="3" t="s">
        <v>3624</v>
      </c>
      <c r="L2982" s="17" t="str">
        <f t="shared" si="216"/>
        <v>07/10/2021 03:45</v>
      </c>
      <c r="M2982" s="4">
        <v>44476</v>
      </c>
      <c r="N2982" s="3" t="s">
        <v>2343</v>
      </c>
      <c r="O2982" s="17" t="str">
        <f t="shared" si="217"/>
        <v>07/10/2021 04:15</v>
      </c>
      <c r="P2982" s="24">
        <f t="shared" si="218"/>
        <v>2.0833333335758653E-2</v>
      </c>
      <c r="Q2982" s="28">
        <v>0</v>
      </c>
      <c r="R2982" s="27">
        <f t="shared" si="219"/>
        <v>30.00000000349246</v>
      </c>
      <c r="S2982" s="3" t="s">
        <v>4</v>
      </c>
      <c r="T2982" s="3" t="s">
        <v>3523</v>
      </c>
      <c r="U2982" s="3" t="s">
        <v>4</v>
      </c>
      <c r="V2982" s="3" t="s">
        <v>3625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1</v>
      </c>
      <c r="AD2982" s="5">
        <v>0</v>
      </c>
      <c r="AE2982" s="2">
        <v>2</v>
      </c>
      <c r="AF2982" s="2">
        <v>0</v>
      </c>
      <c r="AG2982" s="2">
        <v>0</v>
      </c>
      <c r="AH2982" s="2">
        <v>0</v>
      </c>
      <c r="AI2982" s="2">
        <v>0</v>
      </c>
      <c r="AJ2982" s="2">
        <v>1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</row>
    <row r="2983" spans="1:46" x14ac:dyDescent="0.2">
      <c r="A2983" s="2">
        <v>1706977</v>
      </c>
      <c r="B2983" s="2">
        <v>903363</v>
      </c>
      <c r="C2983" s="7">
        <v>22.270369154836001</v>
      </c>
      <c r="D2983" s="7">
        <v>39.443045294609298</v>
      </c>
      <c r="E2983" s="19" t="s">
        <v>3522</v>
      </c>
      <c r="F2983" s="46">
        <f>INDEX(Δεδομένα!$P:$P,MATCH('2021'!E2983,Δεδομένα!$O:$O,0))</f>
        <v>101</v>
      </c>
      <c r="G2983" s="49" t="s">
        <v>3435</v>
      </c>
      <c r="H2983" s="51" t="str">
        <f>INDEX(Δεδομένα!B$1:B$51,MATCH('2021'!G2983,Δεδομένα!A$1:A$51,0))</f>
        <v>ΘΕΣΣΑΛΙΑΣ</v>
      </c>
      <c r="I2983" s="53">
        <f>INDEX(Δεδομένα!E$1:E$13,MATCH('2021'!H2983,Δεδομένα!D$1:D$13,0))</f>
        <v>6</v>
      </c>
      <c r="J2983" s="4">
        <v>44491</v>
      </c>
      <c r="K2983" s="3" t="s">
        <v>1677</v>
      </c>
      <c r="L2983" s="17" t="str">
        <f t="shared" si="216"/>
        <v>22/10/2021 18:23</v>
      </c>
      <c r="M2983" s="4">
        <v>44491</v>
      </c>
      <c r="N2983" s="3" t="s">
        <v>1677</v>
      </c>
      <c r="O2983" s="17" t="str">
        <f t="shared" si="217"/>
        <v>22/10/2021 18:23</v>
      </c>
      <c r="P2983" s="24">
        <f t="shared" si="218"/>
        <v>0</v>
      </c>
      <c r="Q2983" s="28">
        <v>0</v>
      </c>
      <c r="R2983" s="27">
        <f t="shared" si="219"/>
        <v>0</v>
      </c>
      <c r="S2983" s="3" t="s">
        <v>4</v>
      </c>
      <c r="T2983" s="3" t="s">
        <v>3437</v>
      </c>
      <c r="U2983" s="3" t="s">
        <v>3567</v>
      </c>
      <c r="V2983" s="3" t="s">
        <v>3626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300</v>
      </c>
      <c r="AD2983" s="5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</row>
    <row r="2984" spans="1:46" x14ac:dyDescent="0.2">
      <c r="A2984" s="2">
        <v>1721378</v>
      </c>
      <c r="B2984" s="2">
        <v>918974</v>
      </c>
      <c r="C2984" s="7">
        <v>22.5202894913694</v>
      </c>
      <c r="D2984" s="7">
        <v>39.525875823265501</v>
      </c>
      <c r="E2984" s="19" t="s">
        <v>3522</v>
      </c>
      <c r="F2984" s="46">
        <f>INDEX(Δεδομένα!$P:$P,MATCH('2021'!E2984,Δεδομένα!$O:$O,0))</f>
        <v>101</v>
      </c>
      <c r="G2984" s="49" t="s">
        <v>3435</v>
      </c>
      <c r="H2984" s="51" t="str">
        <f>INDEX(Δεδομένα!B$1:B$51,MATCH('2021'!G2984,Δεδομένα!A$1:A$51,0))</f>
        <v>ΘΕΣΣΑΛΙΑΣ</v>
      </c>
      <c r="I2984" s="53">
        <f>INDEX(Δεδομένα!E$1:E$13,MATCH('2021'!H2984,Δεδομένα!D$1:D$13,0))</f>
        <v>6</v>
      </c>
      <c r="J2984" s="4">
        <v>44548</v>
      </c>
      <c r="K2984" s="3" t="s">
        <v>234</v>
      </c>
      <c r="L2984" s="17" t="str">
        <f t="shared" ref="L2984:L3043" si="220">_xlfn.CONCAT(TEXT(J2984,"ηη/μμ/εεε")," ",TEXT(K2984,"ωω:λλ"))</f>
        <v>18/12/2021 18:39</v>
      </c>
      <c r="M2984" s="4">
        <v>44548</v>
      </c>
      <c r="N2984" s="3" t="s">
        <v>2243</v>
      </c>
      <c r="O2984" s="17" t="str">
        <f t="shared" ref="O2984:O3043" si="221">_xlfn.CONCAT(TEXT(M2984,"ηη/μμ/εεε")," ",TEXT(N2984,"ωω:λλ"))</f>
        <v>18/12/2021 19:42</v>
      </c>
      <c r="P2984" s="24">
        <f t="shared" ref="P2984:P3043" si="222">O2984-L2984</f>
        <v>4.3749999997089617E-2</v>
      </c>
      <c r="Q2984" s="28">
        <v>0</v>
      </c>
      <c r="R2984" s="27">
        <f t="shared" ref="R2984:R3043" si="223">P2984*(24*60)</f>
        <v>62.999999995809048</v>
      </c>
      <c r="S2984" s="3" t="s">
        <v>4</v>
      </c>
      <c r="T2984" s="3" t="s">
        <v>3437</v>
      </c>
      <c r="U2984" s="3" t="s">
        <v>3554</v>
      </c>
      <c r="V2984" s="3" t="s">
        <v>3555</v>
      </c>
      <c r="W2984" s="5">
        <v>0</v>
      </c>
      <c r="X2984" s="5">
        <v>0</v>
      </c>
      <c r="Y2984" s="5">
        <v>0</v>
      </c>
      <c r="Z2984" s="5">
        <v>1</v>
      </c>
      <c r="AA2984" s="5">
        <v>0</v>
      </c>
      <c r="AB2984" s="5">
        <v>0</v>
      </c>
      <c r="AC2984" s="5">
        <v>0</v>
      </c>
      <c r="AD2984" s="5">
        <v>1</v>
      </c>
      <c r="AE2984" s="2">
        <v>2</v>
      </c>
      <c r="AF2984" s="2">
        <v>0</v>
      </c>
      <c r="AG2984" s="2">
        <v>0</v>
      </c>
      <c r="AH2984" s="2">
        <v>0</v>
      </c>
      <c r="AI2984" s="2">
        <v>0</v>
      </c>
      <c r="AJ2984" s="2">
        <v>1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</row>
    <row r="2985" spans="1:46" x14ac:dyDescent="0.2">
      <c r="A2985" s="2">
        <v>1653435</v>
      </c>
      <c r="B2985" s="2">
        <v>840499</v>
      </c>
      <c r="C2985" s="7">
        <v>22.690158925018199</v>
      </c>
      <c r="D2985" s="7">
        <v>39.880010979256397</v>
      </c>
      <c r="E2985" s="19" t="s">
        <v>3627</v>
      </c>
      <c r="F2985" s="46">
        <f>INDEX(Δεδομένα!$P:$P,MATCH('2021'!E2985,Δεδομένα!$O:$O,0))</f>
        <v>102</v>
      </c>
      <c r="G2985" s="49" t="s">
        <v>3435</v>
      </c>
      <c r="H2985" s="51" t="str">
        <f>INDEX(Δεδομένα!B$1:B$51,MATCH('2021'!G2985,Δεδομένα!A$1:A$51,0))</f>
        <v>ΘΕΣΣΑΛΙΑΣ</v>
      </c>
      <c r="I2985" s="53">
        <f>INDEX(Δεδομένα!E$1:E$13,MATCH('2021'!H2985,Δεδομένα!D$1:D$13,0))</f>
        <v>6</v>
      </c>
      <c r="J2985" s="4">
        <v>44281</v>
      </c>
      <c r="K2985" s="3" t="s">
        <v>383</v>
      </c>
      <c r="L2985" s="17" t="str">
        <f t="shared" si="220"/>
        <v>26/03/2021 15:36</v>
      </c>
      <c r="M2985" s="4">
        <v>44281</v>
      </c>
      <c r="N2985" s="3" t="s">
        <v>474</v>
      </c>
      <c r="O2985" s="17" t="str">
        <f t="shared" si="221"/>
        <v>26/03/2021 16:50</v>
      </c>
      <c r="P2985" s="24">
        <f t="shared" si="222"/>
        <v>5.1388888889050577E-2</v>
      </c>
      <c r="Q2985" s="28">
        <v>0</v>
      </c>
      <c r="R2985" s="27">
        <f t="shared" si="223"/>
        <v>74.000000000232831</v>
      </c>
      <c r="S2985" s="3" t="s">
        <v>4</v>
      </c>
      <c r="T2985" s="3" t="s">
        <v>3436</v>
      </c>
      <c r="U2985" s="3" t="s">
        <v>4</v>
      </c>
      <c r="V2985" s="3" t="s">
        <v>3629</v>
      </c>
      <c r="W2985" s="5">
        <v>0</v>
      </c>
      <c r="X2985" s="5">
        <v>0</v>
      </c>
      <c r="Y2985" s="5">
        <v>0</v>
      </c>
      <c r="Z2985" s="5">
        <v>1</v>
      </c>
      <c r="AA2985" s="5">
        <v>0</v>
      </c>
      <c r="AB2985" s="5">
        <v>0</v>
      </c>
      <c r="AC2985" s="5">
        <v>1</v>
      </c>
      <c r="AD2985" s="5">
        <v>0</v>
      </c>
      <c r="AE2985" s="2">
        <v>2</v>
      </c>
      <c r="AF2985" s="2">
        <v>0</v>
      </c>
      <c r="AG2985" s="2">
        <v>0</v>
      </c>
      <c r="AH2985" s="2">
        <v>0</v>
      </c>
      <c r="AI2985" s="2">
        <v>0</v>
      </c>
      <c r="AJ2985" s="2">
        <v>1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 t="s">
        <v>4</v>
      </c>
      <c r="AT2985" s="2" t="s">
        <v>4</v>
      </c>
    </row>
    <row r="2986" spans="1:46" x14ac:dyDescent="0.2">
      <c r="A2986" s="2">
        <v>1662202</v>
      </c>
      <c r="B2986" s="2">
        <v>851956</v>
      </c>
      <c r="C2986" s="7">
        <v>22.500111808596898</v>
      </c>
      <c r="D2986" s="7">
        <v>39.887301413113903</v>
      </c>
      <c r="E2986" s="19" t="s">
        <v>3627</v>
      </c>
      <c r="F2986" s="46">
        <f>INDEX(Δεδομένα!$P:$P,MATCH('2021'!E2986,Δεδομένα!$O:$O,0))</f>
        <v>102</v>
      </c>
      <c r="G2986" s="49" t="s">
        <v>3435</v>
      </c>
      <c r="H2986" s="51" t="str">
        <f>INDEX(Δεδομένα!B$1:B$51,MATCH('2021'!G2986,Δεδομένα!A$1:A$51,0))</f>
        <v>ΘΕΣΣΑΛΙΑΣ</v>
      </c>
      <c r="I2986" s="53">
        <f>INDEX(Δεδομένα!E$1:E$13,MATCH('2021'!H2986,Δεδομένα!D$1:D$13,0))</f>
        <v>6</v>
      </c>
      <c r="J2986" s="4">
        <v>44325</v>
      </c>
      <c r="K2986" s="3" t="s">
        <v>1085</v>
      </c>
      <c r="L2986" s="17" t="str">
        <f t="shared" si="220"/>
        <v>09/05/2021 16:34</v>
      </c>
      <c r="M2986" s="4">
        <v>44325</v>
      </c>
      <c r="N2986" s="3" t="s">
        <v>1785</v>
      </c>
      <c r="O2986" s="17" t="str">
        <f t="shared" si="221"/>
        <v>09/05/2021 18:31</v>
      </c>
      <c r="P2986" s="24">
        <f t="shared" si="222"/>
        <v>8.1249999995634425E-2</v>
      </c>
      <c r="Q2986" s="28">
        <v>0</v>
      </c>
      <c r="R2986" s="27">
        <f t="shared" si="223"/>
        <v>116.99999999371357</v>
      </c>
      <c r="S2986" s="3" t="s">
        <v>4</v>
      </c>
      <c r="T2986" s="3" t="s">
        <v>3521</v>
      </c>
      <c r="U2986" s="3" t="s">
        <v>4</v>
      </c>
      <c r="V2986" s="3" t="s">
        <v>3628</v>
      </c>
      <c r="W2986" s="5">
        <v>0</v>
      </c>
      <c r="X2986" s="5">
        <v>0.3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2">
        <v>2</v>
      </c>
      <c r="AF2986" s="2">
        <v>0</v>
      </c>
      <c r="AG2986" s="2">
        <v>0</v>
      </c>
      <c r="AH2986" s="2">
        <v>0</v>
      </c>
      <c r="AI2986" s="2">
        <v>0</v>
      </c>
      <c r="AJ2986" s="2">
        <v>1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</row>
    <row r="2987" spans="1:46" x14ac:dyDescent="0.2">
      <c r="A2987" s="2">
        <v>1662213</v>
      </c>
      <c r="B2987" s="2">
        <v>852329</v>
      </c>
      <c r="C2987" s="7">
        <v>22.558665700812099</v>
      </c>
      <c r="D2987" s="7">
        <v>39.700692454394101</v>
      </c>
      <c r="E2987" s="19" t="s">
        <v>3627</v>
      </c>
      <c r="F2987" s="46">
        <f>INDEX(Δεδομένα!$P:$P,MATCH('2021'!E2987,Δεδομένα!$O:$O,0))</f>
        <v>102</v>
      </c>
      <c r="G2987" s="49" t="s">
        <v>3435</v>
      </c>
      <c r="H2987" s="51" t="str">
        <f>INDEX(Δεδομένα!B$1:B$51,MATCH('2021'!G2987,Δεδομένα!A$1:A$51,0))</f>
        <v>ΘΕΣΣΑΛΙΑΣ</v>
      </c>
      <c r="I2987" s="53">
        <f>INDEX(Δεδομένα!E$1:E$13,MATCH('2021'!H2987,Δεδομένα!D$1:D$13,0))</f>
        <v>6</v>
      </c>
      <c r="J2987" s="4">
        <v>44327</v>
      </c>
      <c r="K2987" s="3" t="s">
        <v>297</v>
      </c>
      <c r="L2987" s="17" t="str">
        <f t="shared" si="220"/>
        <v>11/05/2021 12:55</v>
      </c>
      <c r="M2987" s="4">
        <v>44327</v>
      </c>
      <c r="N2987" s="3" t="s">
        <v>42</v>
      </c>
      <c r="O2987" s="17" t="str">
        <f t="shared" si="221"/>
        <v>11/05/2021 14:30</v>
      </c>
      <c r="P2987" s="24">
        <f t="shared" si="222"/>
        <v>6.5972222218988463E-2</v>
      </c>
      <c r="Q2987" s="28">
        <v>0</v>
      </c>
      <c r="R2987" s="27">
        <f t="shared" si="223"/>
        <v>94.999999995343387</v>
      </c>
      <c r="S2987" s="3" t="s">
        <v>4</v>
      </c>
      <c r="T2987" s="3" t="s">
        <v>3521</v>
      </c>
      <c r="U2987" s="3" t="s">
        <v>4</v>
      </c>
      <c r="V2987" s="3" t="s">
        <v>3630</v>
      </c>
      <c r="W2987" s="5">
        <v>0</v>
      </c>
      <c r="X2987" s="5">
        <v>0</v>
      </c>
      <c r="Y2987" s="5">
        <v>0</v>
      </c>
      <c r="Z2987" s="5">
        <v>2.5</v>
      </c>
      <c r="AA2987" s="5">
        <v>0</v>
      </c>
      <c r="AB2987" s="5">
        <v>0</v>
      </c>
      <c r="AC2987" s="5">
        <v>0</v>
      </c>
      <c r="AD2987" s="5">
        <v>0</v>
      </c>
      <c r="AE2987" s="2">
        <v>2</v>
      </c>
      <c r="AF2987" s="2">
        <v>0</v>
      </c>
      <c r="AG2987" s="2">
        <v>0</v>
      </c>
      <c r="AH2987" s="2">
        <v>0</v>
      </c>
      <c r="AI2987" s="2">
        <v>0</v>
      </c>
      <c r="AJ2987" s="2">
        <v>1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</row>
    <row r="2988" spans="1:46" x14ac:dyDescent="0.2">
      <c r="A2988" s="2">
        <v>1669281</v>
      </c>
      <c r="B2988" s="2">
        <v>854864</v>
      </c>
      <c r="C2988" s="7">
        <v>22.624385982075701</v>
      </c>
      <c r="D2988" s="7">
        <v>39.893542969905901</v>
      </c>
      <c r="E2988" s="19" t="s">
        <v>3627</v>
      </c>
      <c r="F2988" s="46">
        <f>INDEX(Δεδομένα!$P:$P,MATCH('2021'!E2988,Δεδομένα!$O:$O,0))</f>
        <v>102</v>
      </c>
      <c r="G2988" s="49" t="s">
        <v>3435</v>
      </c>
      <c r="H2988" s="51" t="str">
        <f>INDEX(Δεδομένα!B$1:B$51,MATCH('2021'!G2988,Δεδομένα!A$1:A$51,0))</f>
        <v>ΘΕΣΣΑΛΙΑΣ</v>
      </c>
      <c r="I2988" s="53">
        <f>INDEX(Δεδομένα!E$1:E$13,MATCH('2021'!H2988,Δεδομένα!D$1:D$13,0))</f>
        <v>6</v>
      </c>
      <c r="J2988" s="4">
        <v>44337</v>
      </c>
      <c r="K2988" s="3" t="s">
        <v>182</v>
      </c>
      <c r="L2988" s="17" t="str">
        <f t="shared" si="220"/>
        <v>21/05/2021 09:40</v>
      </c>
      <c r="M2988" s="4">
        <v>44337</v>
      </c>
      <c r="N2988" s="3" t="s">
        <v>88</v>
      </c>
      <c r="O2988" s="17" t="str">
        <f t="shared" si="221"/>
        <v>21/05/2021 10:30</v>
      </c>
      <c r="P2988" s="24">
        <f t="shared" si="222"/>
        <v>3.4722222218988463E-2</v>
      </c>
      <c r="Q2988" s="28">
        <v>0</v>
      </c>
      <c r="R2988" s="27">
        <f t="shared" si="223"/>
        <v>49.999999995343387</v>
      </c>
      <c r="S2988" s="3" t="s">
        <v>4</v>
      </c>
      <c r="T2988" s="3" t="s">
        <v>3436</v>
      </c>
      <c r="U2988" s="3" t="s">
        <v>4</v>
      </c>
      <c r="V2988" s="3" t="s">
        <v>3631</v>
      </c>
      <c r="W2988" s="5">
        <v>0</v>
      </c>
      <c r="X2988" s="5">
        <v>0</v>
      </c>
      <c r="Y2988" s="5">
        <v>0</v>
      </c>
      <c r="Z2988" s="5">
        <v>0.01</v>
      </c>
      <c r="AA2988" s="5">
        <v>0</v>
      </c>
      <c r="AB2988" s="5">
        <v>0</v>
      </c>
      <c r="AC2988" s="5">
        <v>0</v>
      </c>
      <c r="AD2988" s="5">
        <v>0</v>
      </c>
      <c r="AE2988" s="2">
        <v>2</v>
      </c>
      <c r="AF2988" s="2">
        <v>0</v>
      </c>
      <c r="AG2988" s="2">
        <v>0</v>
      </c>
      <c r="AH2988" s="2">
        <v>0</v>
      </c>
      <c r="AI2988" s="2">
        <v>0</v>
      </c>
      <c r="AJ2988" s="2">
        <v>1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</row>
    <row r="2989" spans="1:46" x14ac:dyDescent="0.2">
      <c r="A2989" s="2">
        <v>1669393</v>
      </c>
      <c r="B2989" s="2">
        <v>855739</v>
      </c>
      <c r="D2989" s="2"/>
      <c r="E2989" s="19" t="s">
        <v>3627</v>
      </c>
      <c r="F2989" s="46">
        <f>INDEX(Δεδομένα!$P:$P,MATCH('2021'!E2989,Δεδομένα!$O:$O,0))</f>
        <v>102</v>
      </c>
      <c r="G2989" s="49" t="s">
        <v>3435</v>
      </c>
      <c r="H2989" s="51" t="str">
        <f>INDEX(Δεδομένα!B$1:B$51,MATCH('2021'!G2989,Δεδομένα!A$1:A$51,0))</f>
        <v>ΘΕΣΣΑΛΙΑΣ</v>
      </c>
      <c r="I2989" s="53">
        <f>INDEX(Δεδομένα!E$1:E$13,MATCH('2021'!H2989,Δεδομένα!D$1:D$13,0))</f>
        <v>6</v>
      </c>
      <c r="J2989" s="4">
        <v>44340</v>
      </c>
      <c r="K2989" s="3" t="s">
        <v>1300</v>
      </c>
      <c r="L2989" s="17" t="str">
        <f t="shared" si="220"/>
        <v>24/05/2021 11:45</v>
      </c>
      <c r="M2989" s="4">
        <v>44340</v>
      </c>
      <c r="N2989" s="3" t="s">
        <v>737</v>
      </c>
      <c r="O2989" s="17" t="str">
        <f t="shared" si="221"/>
        <v>24/05/2021 14:45</v>
      </c>
      <c r="P2989" s="24">
        <f t="shared" si="222"/>
        <v>0.125</v>
      </c>
      <c r="Q2989" s="28">
        <v>0</v>
      </c>
      <c r="R2989" s="27">
        <f t="shared" si="223"/>
        <v>180</v>
      </c>
      <c r="S2989" s="3" t="s">
        <v>4</v>
      </c>
      <c r="T2989" s="3" t="s">
        <v>3521</v>
      </c>
      <c r="U2989" s="3" t="s">
        <v>4</v>
      </c>
      <c r="V2989" s="3" t="s">
        <v>3632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0.3</v>
      </c>
      <c r="AE2989" s="2">
        <v>2</v>
      </c>
      <c r="AF2989" s="2">
        <v>0</v>
      </c>
      <c r="AG2989" s="2">
        <v>0</v>
      </c>
      <c r="AH2989" s="2">
        <v>0</v>
      </c>
      <c r="AI2989" s="2">
        <v>0</v>
      </c>
      <c r="AJ2989" s="2">
        <v>1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</row>
    <row r="2990" spans="1:46" x14ac:dyDescent="0.2">
      <c r="A2990" s="2">
        <v>1669408</v>
      </c>
      <c r="B2990" s="2">
        <v>856635</v>
      </c>
      <c r="C2990" s="7">
        <v>22.508494311072099</v>
      </c>
      <c r="D2990" s="7">
        <v>39.9270049052922</v>
      </c>
      <c r="E2990" s="19" t="s">
        <v>3627</v>
      </c>
      <c r="F2990" s="46">
        <f>INDEX(Δεδομένα!$P:$P,MATCH('2021'!E2990,Δεδομένα!$O:$O,0))</f>
        <v>102</v>
      </c>
      <c r="G2990" s="49" t="s">
        <v>3435</v>
      </c>
      <c r="H2990" s="51" t="str">
        <f>INDEX(Δεδομένα!B$1:B$51,MATCH('2021'!G2990,Δεδομένα!A$1:A$51,0))</f>
        <v>ΘΕΣΣΑΛΙΑΣ</v>
      </c>
      <c r="I2990" s="53">
        <f>INDEX(Δεδομένα!E$1:E$13,MATCH('2021'!H2990,Δεδομένα!D$1:D$13,0))</f>
        <v>6</v>
      </c>
      <c r="J2990" s="4">
        <v>44343</v>
      </c>
      <c r="K2990" s="3" t="s">
        <v>13</v>
      </c>
      <c r="L2990" s="17" t="str">
        <f t="shared" si="220"/>
        <v>27/05/2021 18:50</v>
      </c>
      <c r="M2990" s="4">
        <v>44343</v>
      </c>
      <c r="N2990" s="3" t="s">
        <v>466</v>
      </c>
      <c r="O2990" s="17" t="str">
        <f t="shared" si="221"/>
        <v>27/05/2021 21:14</v>
      </c>
      <c r="P2990" s="24">
        <f t="shared" si="222"/>
        <v>0.10000000000582077</v>
      </c>
      <c r="Q2990" s="28">
        <v>0</v>
      </c>
      <c r="R2990" s="27">
        <f t="shared" si="223"/>
        <v>144.0000000083819</v>
      </c>
      <c r="S2990" s="3" t="s">
        <v>4</v>
      </c>
      <c r="T2990" s="3" t="s">
        <v>3521</v>
      </c>
      <c r="U2990" s="3" t="s">
        <v>4</v>
      </c>
      <c r="V2990" s="3" t="s">
        <v>3633</v>
      </c>
      <c r="W2990" s="5">
        <v>0</v>
      </c>
      <c r="X2990" s="5">
        <v>0</v>
      </c>
      <c r="Y2990" s="5">
        <v>0</v>
      </c>
      <c r="Z2990" s="5">
        <v>3</v>
      </c>
      <c r="AA2990" s="5">
        <v>0</v>
      </c>
      <c r="AB2990" s="5">
        <v>0</v>
      </c>
      <c r="AC2990" s="5">
        <v>0</v>
      </c>
      <c r="AD2990" s="5">
        <v>0</v>
      </c>
      <c r="AE2990" s="2">
        <v>2</v>
      </c>
      <c r="AF2990" s="2">
        <v>0</v>
      </c>
      <c r="AG2990" s="2">
        <v>0</v>
      </c>
      <c r="AH2990" s="2">
        <v>0</v>
      </c>
      <c r="AI2990" s="2">
        <v>0</v>
      </c>
      <c r="AJ2990" s="2">
        <v>1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</row>
    <row r="2991" spans="1:46" x14ac:dyDescent="0.2">
      <c r="A2991" s="2">
        <v>1669381</v>
      </c>
      <c r="B2991" s="2">
        <v>857173</v>
      </c>
      <c r="C2991" s="7">
        <v>22.436155628879199</v>
      </c>
      <c r="D2991" s="7">
        <v>39.7530520056456</v>
      </c>
      <c r="E2991" s="19" t="s">
        <v>3627</v>
      </c>
      <c r="F2991" s="46">
        <f>INDEX(Δεδομένα!$P:$P,MATCH('2021'!E2991,Δεδομένα!$O:$O,0))</f>
        <v>102</v>
      </c>
      <c r="G2991" s="49" t="s">
        <v>3435</v>
      </c>
      <c r="H2991" s="51" t="str">
        <f>INDEX(Δεδομένα!B$1:B$51,MATCH('2021'!G2991,Δεδομένα!A$1:A$51,0))</f>
        <v>ΘΕΣΣΑΛΙΑΣ</v>
      </c>
      <c r="I2991" s="53">
        <f>INDEX(Δεδομένα!E$1:E$13,MATCH('2021'!H2991,Δεδομένα!D$1:D$13,0))</f>
        <v>6</v>
      </c>
      <c r="J2991" s="4">
        <v>44345</v>
      </c>
      <c r="K2991" s="3" t="s">
        <v>807</v>
      </c>
      <c r="L2991" s="17" t="str">
        <f t="shared" si="220"/>
        <v>29/05/2021 17:26</v>
      </c>
      <c r="M2991" s="4">
        <v>44345</v>
      </c>
      <c r="N2991" s="3" t="s">
        <v>234</v>
      </c>
      <c r="O2991" s="17" t="str">
        <f t="shared" si="221"/>
        <v>29/05/2021 18:39</v>
      </c>
      <c r="P2991" s="24">
        <f t="shared" si="222"/>
        <v>5.0694444442342501E-2</v>
      </c>
      <c r="Q2991" s="28">
        <v>0</v>
      </c>
      <c r="R2991" s="27">
        <f t="shared" si="223"/>
        <v>72.999999996973202</v>
      </c>
      <c r="S2991" s="3" t="s">
        <v>4</v>
      </c>
      <c r="T2991" s="3" t="s">
        <v>3521</v>
      </c>
      <c r="U2991" s="3" t="s">
        <v>4</v>
      </c>
      <c r="V2991" s="3" t="s">
        <v>3563</v>
      </c>
      <c r="W2991" s="5">
        <v>0</v>
      </c>
      <c r="X2991" s="5">
        <v>0</v>
      </c>
      <c r="Y2991" s="5">
        <v>0</v>
      </c>
      <c r="Z2991" s="5">
        <v>0.01</v>
      </c>
      <c r="AA2991" s="5">
        <v>0.02</v>
      </c>
      <c r="AB2991" s="5">
        <v>0</v>
      </c>
      <c r="AC2991" s="5">
        <v>0</v>
      </c>
      <c r="AD2991" s="5">
        <v>0</v>
      </c>
      <c r="AE2991" s="2">
        <v>2</v>
      </c>
      <c r="AF2991" s="2">
        <v>0</v>
      </c>
      <c r="AG2991" s="2">
        <v>0</v>
      </c>
      <c r="AH2991" s="2">
        <v>0</v>
      </c>
      <c r="AI2991" s="2">
        <v>0</v>
      </c>
      <c r="AJ2991" s="2">
        <v>1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</row>
    <row r="2992" spans="1:46" x14ac:dyDescent="0.2">
      <c r="A2992" s="2">
        <v>1669430</v>
      </c>
      <c r="B2992" s="2">
        <v>857467</v>
      </c>
      <c r="C2992" s="7">
        <v>22.5511351975453</v>
      </c>
      <c r="D2992" s="7">
        <v>39.749800846886401</v>
      </c>
      <c r="E2992" s="19" t="s">
        <v>3627</v>
      </c>
      <c r="F2992" s="46">
        <f>INDEX(Δεδομένα!$P:$P,MATCH('2021'!E2992,Δεδομένα!$O:$O,0))</f>
        <v>102</v>
      </c>
      <c r="G2992" s="49" t="s">
        <v>3435</v>
      </c>
      <c r="H2992" s="51" t="str">
        <f>INDEX(Δεδομένα!B$1:B$51,MATCH('2021'!G2992,Δεδομένα!A$1:A$51,0))</f>
        <v>ΘΕΣΣΑΛΙΑΣ</v>
      </c>
      <c r="I2992" s="53">
        <f>INDEX(Δεδομένα!E$1:E$13,MATCH('2021'!H2992,Δεδομένα!D$1:D$13,0))</f>
        <v>6</v>
      </c>
      <c r="J2992" s="4">
        <v>44346</v>
      </c>
      <c r="K2992" s="3" t="s">
        <v>94</v>
      </c>
      <c r="L2992" s="17" t="str">
        <f t="shared" si="220"/>
        <v>30/05/2021 17:28</v>
      </c>
      <c r="M2992" s="4">
        <v>44346</v>
      </c>
      <c r="N2992" s="3" t="s">
        <v>13</v>
      </c>
      <c r="O2992" s="17" t="str">
        <f t="shared" si="221"/>
        <v>30/05/2021 18:50</v>
      </c>
      <c r="P2992" s="24">
        <f t="shared" si="222"/>
        <v>5.694444444088731E-2</v>
      </c>
      <c r="Q2992" s="28">
        <v>0</v>
      </c>
      <c r="R2992" s="27">
        <f t="shared" si="223"/>
        <v>81.999999994877726</v>
      </c>
      <c r="S2992" s="3" t="s">
        <v>4</v>
      </c>
      <c r="T2992" s="3" t="s">
        <v>3521</v>
      </c>
      <c r="U2992" s="3" t="s">
        <v>4</v>
      </c>
      <c r="V2992" s="3" t="s">
        <v>3634</v>
      </c>
      <c r="W2992" s="5">
        <v>0</v>
      </c>
      <c r="X2992" s="5">
        <v>0</v>
      </c>
      <c r="Y2992" s="5">
        <v>0</v>
      </c>
      <c r="Z2992" s="5">
        <v>15</v>
      </c>
      <c r="AA2992" s="5">
        <v>0</v>
      </c>
      <c r="AB2992" s="5">
        <v>20</v>
      </c>
      <c r="AC2992" s="5">
        <v>0</v>
      </c>
      <c r="AD2992" s="5">
        <v>0</v>
      </c>
      <c r="AE2992" s="2">
        <v>2</v>
      </c>
      <c r="AF2992" s="2">
        <v>0</v>
      </c>
      <c r="AG2992" s="2">
        <v>0</v>
      </c>
      <c r="AH2992" s="2">
        <v>0</v>
      </c>
      <c r="AI2992" s="2">
        <v>0</v>
      </c>
      <c r="AJ2992" s="2">
        <v>1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</row>
    <row r="2993" spans="1:46" x14ac:dyDescent="0.2">
      <c r="A2993" s="2">
        <v>1670796</v>
      </c>
      <c r="B2993" s="2">
        <v>858964</v>
      </c>
      <c r="C2993" s="7">
        <v>22.531887518339499</v>
      </c>
      <c r="D2993" s="7">
        <v>39.764517296321202</v>
      </c>
      <c r="E2993" s="19" t="s">
        <v>3627</v>
      </c>
      <c r="F2993" s="46">
        <f>INDEX(Δεδομένα!$P:$P,MATCH('2021'!E2993,Δεδομένα!$O:$O,0))</f>
        <v>102</v>
      </c>
      <c r="G2993" s="49" t="s">
        <v>3435</v>
      </c>
      <c r="H2993" s="51" t="str">
        <f>INDEX(Δεδομένα!B$1:B$51,MATCH('2021'!G2993,Δεδομένα!A$1:A$51,0))</f>
        <v>ΘΕΣΣΑΛΙΑΣ</v>
      </c>
      <c r="I2993" s="53">
        <f>INDEX(Δεδομένα!E$1:E$13,MATCH('2021'!H2993,Δεδομένα!D$1:D$13,0))</f>
        <v>6</v>
      </c>
      <c r="J2993" s="4">
        <v>44352</v>
      </c>
      <c r="K2993" s="3" t="s">
        <v>495</v>
      </c>
      <c r="L2993" s="17" t="str">
        <f t="shared" si="220"/>
        <v>05/06/2021 08:50</v>
      </c>
      <c r="M2993" s="4">
        <v>44352</v>
      </c>
      <c r="N2993" s="3" t="s">
        <v>3635</v>
      </c>
      <c r="O2993" s="17" t="str">
        <f t="shared" si="221"/>
        <v>05/06/2021 09:16</v>
      </c>
      <c r="P2993" s="24">
        <f t="shared" si="222"/>
        <v>1.8055555556202307E-2</v>
      </c>
      <c r="Q2993" s="28">
        <v>0</v>
      </c>
      <c r="R2993" s="27">
        <f t="shared" si="223"/>
        <v>26.000000000931323</v>
      </c>
      <c r="S2993" s="3" t="s">
        <v>4</v>
      </c>
      <c r="T2993" s="3" t="s">
        <v>3521</v>
      </c>
      <c r="U2993" s="3" t="s">
        <v>4</v>
      </c>
      <c r="V2993" s="3" t="s">
        <v>3636</v>
      </c>
      <c r="W2993" s="5">
        <v>0</v>
      </c>
      <c r="X2993" s="5">
        <v>0</v>
      </c>
      <c r="Y2993" s="5">
        <v>0</v>
      </c>
      <c r="Z2993" s="5">
        <v>0.01</v>
      </c>
      <c r="AA2993" s="5">
        <v>0</v>
      </c>
      <c r="AB2993" s="5">
        <v>0</v>
      </c>
      <c r="AC2993" s="5">
        <v>0</v>
      </c>
      <c r="AD2993" s="5">
        <v>0</v>
      </c>
      <c r="AE2993" s="2">
        <v>2</v>
      </c>
      <c r="AF2993" s="2">
        <v>0</v>
      </c>
      <c r="AG2993" s="2">
        <v>0</v>
      </c>
      <c r="AH2993" s="2">
        <v>0</v>
      </c>
      <c r="AI2993" s="2">
        <v>0</v>
      </c>
      <c r="AJ2993" s="2">
        <v>1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</row>
    <row r="2994" spans="1:46" x14ac:dyDescent="0.2">
      <c r="A2994" s="2">
        <v>1670801</v>
      </c>
      <c r="B2994" s="2">
        <v>859105</v>
      </c>
      <c r="C2994" s="7">
        <v>22.549874453673699</v>
      </c>
      <c r="D2994" s="7">
        <v>39.749651086403503</v>
      </c>
      <c r="E2994" s="19" t="s">
        <v>3627</v>
      </c>
      <c r="F2994" s="46">
        <f>INDEX(Δεδομένα!$P:$P,MATCH('2021'!E2994,Δεδομένα!$O:$O,0))</f>
        <v>102</v>
      </c>
      <c r="G2994" s="49" t="s">
        <v>3435</v>
      </c>
      <c r="H2994" s="51" t="str">
        <f>INDEX(Δεδομένα!B$1:B$51,MATCH('2021'!G2994,Δεδομένα!A$1:A$51,0))</f>
        <v>ΘΕΣΣΑΛΙΑΣ</v>
      </c>
      <c r="I2994" s="53">
        <f>INDEX(Δεδομένα!E$1:E$13,MATCH('2021'!H2994,Δεδομένα!D$1:D$13,0))</f>
        <v>6</v>
      </c>
      <c r="J2994" s="4">
        <v>44352</v>
      </c>
      <c r="K2994" s="3" t="s">
        <v>464</v>
      </c>
      <c r="L2994" s="17" t="str">
        <f t="shared" si="220"/>
        <v>05/06/2021 18:20</v>
      </c>
      <c r="M2994" s="4">
        <v>44352</v>
      </c>
      <c r="N2994" s="3" t="s">
        <v>1937</v>
      </c>
      <c r="O2994" s="17" t="str">
        <f t="shared" si="221"/>
        <v>05/06/2021 19:19</v>
      </c>
      <c r="P2994" s="24">
        <f t="shared" si="222"/>
        <v>4.0972222217533272E-2</v>
      </c>
      <c r="Q2994" s="28">
        <v>0</v>
      </c>
      <c r="R2994" s="27">
        <f t="shared" si="223"/>
        <v>58.999999993247911</v>
      </c>
      <c r="S2994" s="3" t="s">
        <v>4</v>
      </c>
      <c r="T2994" s="3" t="s">
        <v>3521</v>
      </c>
      <c r="U2994" s="3" t="s">
        <v>4</v>
      </c>
      <c r="V2994" s="3" t="s">
        <v>3634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17</v>
      </c>
      <c r="AC2994" s="5">
        <v>0</v>
      </c>
      <c r="AD2994" s="5">
        <v>0</v>
      </c>
      <c r="AE2994" s="2">
        <v>2</v>
      </c>
      <c r="AF2994" s="2">
        <v>0</v>
      </c>
      <c r="AG2994" s="2">
        <v>0</v>
      </c>
      <c r="AH2994" s="2">
        <v>0</v>
      </c>
      <c r="AI2994" s="2">
        <v>0</v>
      </c>
      <c r="AJ2994" s="2">
        <v>1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</row>
    <row r="2995" spans="1:46" x14ac:dyDescent="0.2">
      <c r="A2995" s="2">
        <v>1686130</v>
      </c>
      <c r="B2995" s="2">
        <v>859530</v>
      </c>
      <c r="C2995" s="7">
        <v>22.560840533959901</v>
      </c>
      <c r="D2995" s="7">
        <v>39.7258956537204</v>
      </c>
      <c r="E2995" s="19" t="s">
        <v>3627</v>
      </c>
      <c r="F2995" s="46">
        <f>INDEX(Δεδομένα!$P:$P,MATCH('2021'!E2995,Δεδομένα!$O:$O,0))</f>
        <v>102</v>
      </c>
      <c r="G2995" s="49" t="s">
        <v>3435</v>
      </c>
      <c r="H2995" s="51" t="str">
        <f>INDEX(Δεδομένα!B$1:B$51,MATCH('2021'!G2995,Δεδομένα!A$1:A$51,0))</f>
        <v>ΘΕΣΣΑΛΙΑΣ</v>
      </c>
      <c r="I2995" s="53">
        <f>INDEX(Δεδομένα!E$1:E$13,MATCH('2021'!H2995,Δεδομένα!D$1:D$13,0))</f>
        <v>6</v>
      </c>
      <c r="J2995" s="4">
        <v>44354</v>
      </c>
      <c r="K2995" s="3" t="s">
        <v>535</v>
      </c>
      <c r="L2995" s="17" t="str">
        <f t="shared" si="220"/>
        <v>07/06/2021 09:30</v>
      </c>
      <c r="M2995" s="4">
        <v>44354</v>
      </c>
      <c r="N2995" s="3" t="s">
        <v>153</v>
      </c>
      <c r="O2995" s="17" t="str">
        <f t="shared" si="221"/>
        <v>07/06/2021 12:32</v>
      </c>
      <c r="P2995" s="24">
        <f t="shared" si="222"/>
        <v>0.12638888888614019</v>
      </c>
      <c r="Q2995" s="28">
        <v>0</v>
      </c>
      <c r="R2995" s="27">
        <f t="shared" si="223"/>
        <v>181.99999999604188</v>
      </c>
      <c r="S2995" s="3" t="s">
        <v>4</v>
      </c>
      <c r="T2995" s="3" t="s">
        <v>3521</v>
      </c>
      <c r="U2995" s="3" t="s">
        <v>4</v>
      </c>
      <c r="V2995" s="3" t="s">
        <v>3634</v>
      </c>
      <c r="W2995" s="5">
        <v>0</v>
      </c>
      <c r="X2995" s="5">
        <v>5</v>
      </c>
      <c r="Y2995" s="5">
        <v>0</v>
      </c>
      <c r="Z2995" s="5">
        <v>15</v>
      </c>
      <c r="AA2995" s="5">
        <v>0</v>
      </c>
      <c r="AB2995" s="5">
        <v>0</v>
      </c>
      <c r="AC2995" s="5">
        <v>0</v>
      </c>
      <c r="AD2995" s="5">
        <v>0</v>
      </c>
      <c r="AE2995" s="2">
        <v>18</v>
      </c>
      <c r="AF2995" s="2">
        <v>0</v>
      </c>
      <c r="AG2995" s="2">
        <v>0</v>
      </c>
      <c r="AH2995" s="2">
        <v>0</v>
      </c>
      <c r="AI2995" s="2">
        <v>0</v>
      </c>
      <c r="AJ2995" s="2">
        <v>8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</row>
    <row r="2996" spans="1:46" x14ac:dyDescent="0.2">
      <c r="A2996" s="2">
        <v>1717314</v>
      </c>
      <c r="B2996" s="2">
        <v>859577</v>
      </c>
      <c r="C2996" s="7">
        <v>22.482766300952701</v>
      </c>
      <c r="D2996" s="7">
        <v>39.821951191933202</v>
      </c>
      <c r="E2996" s="19" t="s">
        <v>3627</v>
      </c>
      <c r="F2996" s="46">
        <f>INDEX(Δεδομένα!$P:$P,MATCH('2021'!E2996,Δεδομένα!$O:$O,0))</f>
        <v>102</v>
      </c>
      <c r="G2996" s="49" t="s">
        <v>3435</v>
      </c>
      <c r="H2996" s="51" t="str">
        <f>INDEX(Δεδομένα!B$1:B$51,MATCH('2021'!G2996,Δεδομένα!A$1:A$51,0))</f>
        <v>ΘΕΣΣΑΛΙΑΣ</v>
      </c>
      <c r="I2996" s="53">
        <f>INDEX(Δεδομένα!E$1:E$13,MATCH('2021'!H2996,Δεδομένα!D$1:D$13,0))</f>
        <v>6</v>
      </c>
      <c r="J2996" s="4">
        <v>44354</v>
      </c>
      <c r="K2996" s="3" t="s">
        <v>1310</v>
      </c>
      <c r="L2996" s="17" t="str">
        <f t="shared" si="220"/>
        <v>07/06/2021 12:45</v>
      </c>
      <c r="M2996" s="4">
        <v>44355</v>
      </c>
      <c r="N2996" s="3" t="s">
        <v>256</v>
      </c>
      <c r="O2996" s="17" t="str">
        <f t="shared" si="221"/>
        <v>08/06/2021 20:15</v>
      </c>
      <c r="P2996" s="29">
        <f t="shared" si="222"/>
        <v>1.3125</v>
      </c>
      <c r="Q2996" s="30">
        <f>1*24</f>
        <v>24</v>
      </c>
      <c r="R2996" s="27">
        <f t="shared" si="223"/>
        <v>1890</v>
      </c>
      <c r="S2996" s="3" t="s">
        <v>4</v>
      </c>
      <c r="T2996" s="3" t="s">
        <v>3521</v>
      </c>
      <c r="U2996" s="3" t="s">
        <v>4</v>
      </c>
      <c r="V2996" s="3" t="s">
        <v>3637</v>
      </c>
      <c r="W2996" s="5">
        <v>0</v>
      </c>
      <c r="X2996" s="5">
        <v>300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2">
        <v>49</v>
      </c>
      <c r="AF2996" s="2">
        <v>6</v>
      </c>
      <c r="AG2996" s="2">
        <v>0</v>
      </c>
      <c r="AH2996" s="2">
        <v>0</v>
      </c>
      <c r="AI2996" s="2">
        <v>4</v>
      </c>
      <c r="AJ2996" s="2">
        <v>21</v>
      </c>
      <c r="AK2996" s="2">
        <v>2</v>
      </c>
      <c r="AL2996" s="2">
        <v>2</v>
      </c>
      <c r="AM2996" s="2">
        <v>0</v>
      </c>
      <c r="AN2996" s="2">
        <v>0</v>
      </c>
      <c r="AO2996" s="2">
        <v>0</v>
      </c>
      <c r="AP2996" s="2">
        <v>2</v>
      </c>
      <c r="AQ2996" s="2">
        <v>0</v>
      </c>
      <c r="AR2996" s="2">
        <v>0</v>
      </c>
      <c r="AS2996" s="2">
        <v>0</v>
      </c>
      <c r="AT2996" s="2">
        <v>0</v>
      </c>
    </row>
    <row r="2997" spans="1:46" x14ac:dyDescent="0.2">
      <c r="A2997" s="2">
        <v>1687442</v>
      </c>
      <c r="B2997" s="2">
        <v>862391</v>
      </c>
      <c r="E2997" s="19" t="s">
        <v>3627</v>
      </c>
      <c r="F2997" s="46">
        <f>INDEX(Δεδομένα!$P:$P,MATCH('2021'!E2997,Δεδομένα!$O:$O,0))</f>
        <v>102</v>
      </c>
      <c r="G2997" s="49" t="s">
        <v>3435</v>
      </c>
      <c r="H2997" s="51" t="str">
        <f>INDEX(Δεδομένα!B$1:B$51,MATCH('2021'!G2997,Δεδομένα!A$1:A$51,0))</f>
        <v>ΘΕΣΣΑΛΙΑΣ</v>
      </c>
      <c r="I2997" s="53">
        <f>INDEX(Δεδομένα!E$1:E$13,MATCH('2021'!H2997,Δεδομένα!D$1:D$13,0))</f>
        <v>6</v>
      </c>
      <c r="J2997" s="4">
        <v>44363</v>
      </c>
      <c r="K2997" s="3" t="s">
        <v>493</v>
      </c>
      <c r="L2997" s="17" t="str">
        <f t="shared" si="220"/>
        <v>16/06/2021 21:10</v>
      </c>
      <c r="M2997" s="4">
        <v>44363</v>
      </c>
      <c r="N2997" s="3" t="s">
        <v>1488</v>
      </c>
      <c r="O2997" s="17" t="str">
        <f t="shared" si="221"/>
        <v>16/06/2021 22:15</v>
      </c>
      <c r="P2997" s="24">
        <f t="shared" si="222"/>
        <v>4.5138888890505768E-2</v>
      </c>
      <c r="Q2997" s="28">
        <v>0</v>
      </c>
      <c r="R2997" s="27">
        <f t="shared" si="223"/>
        <v>65.000000002328306</v>
      </c>
      <c r="S2997" s="3" t="s">
        <v>4</v>
      </c>
      <c r="T2997" s="3" t="s">
        <v>3521</v>
      </c>
      <c r="U2997" s="3" t="s">
        <v>4</v>
      </c>
      <c r="V2997" s="3" t="s">
        <v>3632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0.02</v>
      </c>
      <c r="AD2997" s="5">
        <v>0</v>
      </c>
      <c r="AE2997" s="2">
        <v>2</v>
      </c>
      <c r="AF2997" s="2">
        <v>0</v>
      </c>
      <c r="AG2997" s="2">
        <v>0</v>
      </c>
      <c r="AH2997" s="2">
        <v>0</v>
      </c>
      <c r="AI2997" s="2">
        <v>0</v>
      </c>
      <c r="AJ2997" s="2">
        <v>1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</row>
    <row r="2998" spans="1:46" x14ac:dyDescent="0.2">
      <c r="A2998" s="2">
        <v>1681079</v>
      </c>
      <c r="B2998" s="2">
        <v>862480</v>
      </c>
      <c r="C2998" s="7">
        <v>22.591278821084501</v>
      </c>
      <c r="D2998" s="7">
        <v>39.924082049398898</v>
      </c>
      <c r="E2998" s="19" t="s">
        <v>3627</v>
      </c>
      <c r="F2998" s="46">
        <f>INDEX(Δεδομένα!$P:$P,MATCH('2021'!E2998,Δεδομένα!$O:$O,0))</f>
        <v>102</v>
      </c>
      <c r="G2998" s="49" t="s">
        <v>3435</v>
      </c>
      <c r="H2998" s="51" t="str">
        <f>INDEX(Δεδομένα!B$1:B$51,MATCH('2021'!G2998,Δεδομένα!A$1:A$51,0))</f>
        <v>ΘΕΣΣΑΛΙΑΣ</v>
      </c>
      <c r="I2998" s="53">
        <f>INDEX(Δεδομένα!E$1:E$13,MATCH('2021'!H2998,Δεδομένα!D$1:D$13,0))</f>
        <v>6</v>
      </c>
      <c r="J2998" s="4">
        <v>44364</v>
      </c>
      <c r="K2998" s="3" t="s">
        <v>484</v>
      </c>
      <c r="L2998" s="17" t="str">
        <f t="shared" si="220"/>
        <v>17/06/2021 12:40</v>
      </c>
      <c r="M2998" s="4">
        <v>44364</v>
      </c>
      <c r="N2998" s="3" t="s">
        <v>385</v>
      </c>
      <c r="O2998" s="17" t="str">
        <f t="shared" si="221"/>
        <v>17/06/2021 14:00</v>
      </c>
      <c r="P2998" s="24">
        <f t="shared" si="222"/>
        <v>5.5555555554747116E-2</v>
      </c>
      <c r="Q2998" s="28">
        <v>0</v>
      </c>
      <c r="R2998" s="27">
        <f t="shared" si="223"/>
        <v>79.999999998835847</v>
      </c>
      <c r="S2998" s="3" t="s">
        <v>4</v>
      </c>
      <c r="T2998" s="3" t="s">
        <v>3521</v>
      </c>
      <c r="U2998" s="3" t="s">
        <v>4</v>
      </c>
      <c r="V2998" s="3" t="s">
        <v>3638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0.01</v>
      </c>
      <c r="AD2998" s="5">
        <v>0</v>
      </c>
      <c r="AE2998" s="2">
        <v>2</v>
      </c>
      <c r="AF2998" s="2">
        <v>0</v>
      </c>
      <c r="AG2998" s="2">
        <v>0</v>
      </c>
      <c r="AH2998" s="2">
        <v>0</v>
      </c>
      <c r="AI2998" s="2">
        <v>0</v>
      </c>
      <c r="AJ2998" s="2">
        <v>1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</row>
    <row r="2999" spans="1:46" x14ac:dyDescent="0.2">
      <c r="A2999" s="2">
        <v>1687987</v>
      </c>
      <c r="B2999" s="2">
        <v>865163</v>
      </c>
      <c r="C2999" s="7">
        <v>22.466276508436799</v>
      </c>
      <c r="D2999" s="7">
        <v>39.768512315880798</v>
      </c>
      <c r="E2999" s="19" t="s">
        <v>3627</v>
      </c>
      <c r="F2999" s="46">
        <f>INDEX(Δεδομένα!$P:$P,MATCH('2021'!E2999,Δεδομένα!$O:$O,0))</f>
        <v>102</v>
      </c>
      <c r="G2999" s="49" t="s">
        <v>3435</v>
      </c>
      <c r="H2999" s="51" t="str">
        <f>INDEX(Δεδομένα!B$1:B$51,MATCH('2021'!G2999,Δεδομένα!A$1:A$51,0))</f>
        <v>ΘΕΣΣΑΛΙΑΣ</v>
      </c>
      <c r="I2999" s="53">
        <f>INDEX(Δεδομένα!E$1:E$13,MATCH('2021'!H2999,Δεδομένα!D$1:D$13,0))</f>
        <v>6</v>
      </c>
      <c r="J2999" s="4">
        <v>44373</v>
      </c>
      <c r="K2999" s="3" t="s">
        <v>345</v>
      </c>
      <c r="L2999" s="17" t="str">
        <f t="shared" si="220"/>
        <v>26/06/2021 12:10</v>
      </c>
      <c r="M2999" s="4">
        <v>44373</v>
      </c>
      <c r="N2999" s="3" t="s">
        <v>1729</v>
      </c>
      <c r="O2999" s="17" t="str">
        <f t="shared" si="221"/>
        <v>26/06/2021 12:46</v>
      </c>
      <c r="P2999" s="24">
        <f t="shared" si="222"/>
        <v>2.5000000001455192E-2</v>
      </c>
      <c r="Q2999" s="28">
        <v>0</v>
      </c>
      <c r="R2999" s="27">
        <f t="shared" si="223"/>
        <v>36.000000002095476</v>
      </c>
      <c r="S2999" s="3" t="s">
        <v>4</v>
      </c>
      <c r="T2999" s="3" t="s">
        <v>3521</v>
      </c>
      <c r="U2999" s="3" t="s">
        <v>4</v>
      </c>
      <c r="V2999" s="3" t="s">
        <v>3639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0.2</v>
      </c>
      <c r="AC2999" s="5">
        <v>0</v>
      </c>
      <c r="AD2999" s="5">
        <v>0</v>
      </c>
      <c r="AE2999" s="2">
        <v>4</v>
      </c>
      <c r="AF2999" s="2">
        <v>0</v>
      </c>
      <c r="AG2999" s="2">
        <v>0</v>
      </c>
      <c r="AH2999" s="2">
        <v>0</v>
      </c>
      <c r="AI2999" s="2">
        <v>0</v>
      </c>
      <c r="AJ2999" s="2">
        <v>2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</row>
    <row r="3000" spans="1:46" x14ac:dyDescent="0.2">
      <c r="A3000" s="2">
        <v>1687969</v>
      </c>
      <c r="B3000" s="2">
        <v>865964</v>
      </c>
      <c r="C3000" s="7">
        <v>22.551224851605198</v>
      </c>
      <c r="D3000" s="7">
        <v>39.7143779452431</v>
      </c>
      <c r="E3000" s="19" t="s">
        <v>3627</v>
      </c>
      <c r="F3000" s="46">
        <f>INDEX(Δεδομένα!$P:$P,MATCH('2021'!E3000,Δεδομένα!$O:$O,0))</f>
        <v>102</v>
      </c>
      <c r="G3000" s="49" t="s">
        <v>3435</v>
      </c>
      <c r="H3000" s="51" t="str">
        <f>INDEX(Δεδομένα!B$1:B$51,MATCH('2021'!G3000,Δεδομένα!A$1:A$51,0))</f>
        <v>ΘΕΣΣΑΛΙΑΣ</v>
      </c>
      <c r="I3000" s="53">
        <f>INDEX(Δεδομένα!E$1:E$13,MATCH('2021'!H3000,Δεδομένα!D$1:D$13,0))</f>
        <v>6</v>
      </c>
      <c r="J3000" s="4">
        <v>44375</v>
      </c>
      <c r="K3000" s="3" t="s">
        <v>1017</v>
      </c>
      <c r="L3000" s="17" t="str">
        <f t="shared" si="220"/>
        <v>28/06/2021 19:46</v>
      </c>
      <c r="M3000" s="4">
        <v>44375</v>
      </c>
      <c r="N3000" s="3" t="s">
        <v>1396</v>
      </c>
      <c r="O3000" s="17" t="str">
        <f t="shared" si="221"/>
        <v>28/06/2021 21:50</v>
      </c>
      <c r="P3000" s="24">
        <f t="shared" si="222"/>
        <v>8.611111110803904E-2</v>
      </c>
      <c r="Q3000" s="28">
        <v>0</v>
      </c>
      <c r="R3000" s="27">
        <f t="shared" si="223"/>
        <v>123.99999999557622</v>
      </c>
      <c r="S3000" s="3" t="s">
        <v>4</v>
      </c>
      <c r="T3000" s="3" t="s">
        <v>3521</v>
      </c>
      <c r="U3000" s="3" t="s">
        <v>4</v>
      </c>
      <c r="V3000" s="3" t="s">
        <v>3640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1</v>
      </c>
      <c r="AD3000" s="5">
        <v>0</v>
      </c>
      <c r="AE3000" s="2">
        <v>2</v>
      </c>
      <c r="AF3000" s="2">
        <v>0</v>
      </c>
      <c r="AG3000" s="2">
        <v>0</v>
      </c>
      <c r="AH3000" s="2">
        <v>0</v>
      </c>
      <c r="AI3000" s="2">
        <v>0</v>
      </c>
      <c r="AJ3000" s="2">
        <v>1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</row>
    <row r="3001" spans="1:46" x14ac:dyDescent="0.2">
      <c r="A3001" s="2">
        <v>1687945</v>
      </c>
      <c r="B3001" s="2">
        <v>866710</v>
      </c>
      <c r="C3001" s="7">
        <v>22.474256272369601</v>
      </c>
      <c r="D3001" s="7">
        <v>39.781182806016801</v>
      </c>
      <c r="E3001" s="19" t="s">
        <v>3627</v>
      </c>
      <c r="F3001" s="46">
        <f>INDEX(Δεδομένα!$P:$P,MATCH('2021'!E3001,Δεδομένα!$O:$O,0))</f>
        <v>102</v>
      </c>
      <c r="G3001" s="49" t="s">
        <v>3435</v>
      </c>
      <c r="H3001" s="51" t="str">
        <f>INDEX(Δεδομένα!B$1:B$51,MATCH('2021'!G3001,Δεδομένα!A$1:A$51,0))</f>
        <v>ΘΕΣΣΑΛΙΑΣ</v>
      </c>
      <c r="I3001" s="53">
        <f>INDEX(Δεδομένα!E$1:E$13,MATCH('2021'!H3001,Δεδομένα!D$1:D$13,0))</f>
        <v>6</v>
      </c>
      <c r="J3001" s="4">
        <v>44377</v>
      </c>
      <c r="K3001" s="3" t="s">
        <v>2260</v>
      </c>
      <c r="L3001" s="17" t="str">
        <f t="shared" si="220"/>
        <v>30/06/2021 23:58</v>
      </c>
      <c r="M3001" s="4">
        <v>44378</v>
      </c>
      <c r="N3001" s="3" t="s">
        <v>3367</v>
      </c>
      <c r="O3001" s="17" t="str">
        <f t="shared" si="221"/>
        <v>01/07/2021 00:50</v>
      </c>
      <c r="P3001" s="24">
        <f t="shared" si="222"/>
        <v>3.6111111105128657E-2</v>
      </c>
      <c r="Q3001" s="28">
        <v>0</v>
      </c>
      <c r="R3001" s="27">
        <f t="shared" si="223"/>
        <v>51.999999991385266</v>
      </c>
      <c r="S3001" s="3" t="s">
        <v>4</v>
      </c>
      <c r="T3001" s="3" t="s">
        <v>3521</v>
      </c>
      <c r="U3001" s="3" t="s">
        <v>3632</v>
      </c>
      <c r="V3001" s="3" t="s">
        <v>3641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0.05</v>
      </c>
      <c r="AD3001" s="5">
        <v>0</v>
      </c>
      <c r="AE3001" s="2">
        <v>2</v>
      </c>
      <c r="AF3001" s="2">
        <v>0</v>
      </c>
      <c r="AG3001" s="2">
        <v>0</v>
      </c>
      <c r="AH3001" s="2">
        <v>0</v>
      </c>
      <c r="AI3001" s="2">
        <v>0</v>
      </c>
      <c r="AJ3001" s="2">
        <v>1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</row>
    <row r="3002" spans="1:46" x14ac:dyDescent="0.2">
      <c r="A3002" s="2">
        <v>1686731</v>
      </c>
      <c r="B3002" s="2">
        <v>866995</v>
      </c>
      <c r="C3002" s="7">
        <v>22.439219803246001</v>
      </c>
      <c r="D3002" s="7">
        <v>39.731052556478602</v>
      </c>
      <c r="E3002" s="19" t="s">
        <v>3627</v>
      </c>
      <c r="F3002" s="46">
        <f>INDEX(Δεδομένα!$P:$P,MATCH('2021'!E3002,Δεδομένα!$O:$O,0))</f>
        <v>102</v>
      </c>
      <c r="G3002" s="49" t="s">
        <v>3435</v>
      </c>
      <c r="H3002" s="51" t="str">
        <f>INDEX(Δεδομένα!B$1:B$51,MATCH('2021'!G3002,Δεδομένα!A$1:A$51,0))</f>
        <v>ΘΕΣΣΑΛΙΑΣ</v>
      </c>
      <c r="I3002" s="53">
        <f>INDEX(Δεδομένα!E$1:E$13,MATCH('2021'!H3002,Δεδομένα!D$1:D$13,0))</f>
        <v>6</v>
      </c>
      <c r="J3002" s="4">
        <v>44378</v>
      </c>
      <c r="K3002" s="3" t="s">
        <v>968</v>
      </c>
      <c r="L3002" s="17" t="str">
        <f t="shared" si="220"/>
        <v>01/07/2021 19:14</v>
      </c>
      <c r="M3002" s="4">
        <v>44378</v>
      </c>
      <c r="N3002" s="3" t="s">
        <v>459</v>
      </c>
      <c r="O3002" s="17" t="str">
        <f t="shared" si="221"/>
        <v>01/07/2021 20:05</v>
      </c>
      <c r="P3002" s="24">
        <f t="shared" si="222"/>
        <v>3.5416666665696539E-2</v>
      </c>
      <c r="Q3002" s="28">
        <v>0</v>
      </c>
      <c r="R3002" s="27">
        <f t="shared" si="223"/>
        <v>50.999999998603016</v>
      </c>
      <c r="S3002" s="3" t="s">
        <v>4</v>
      </c>
      <c r="T3002" s="3" t="s">
        <v>3521</v>
      </c>
      <c r="U3002" s="3" t="s">
        <v>4</v>
      </c>
      <c r="V3002" s="3" t="s">
        <v>3563</v>
      </c>
      <c r="W3002" s="5">
        <v>0</v>
      </c>
      <c r="X3002" s="5">
        <v>0</v>
      </c>
      <c r="Y3002" s="5">
        <v>0</v>
      </c>
      <c r="Z3002" s="5">
        <v>0</v>
      </c>
      <c r="AA3002" s="5">
        <v>0.2</v>
      </c>
      <c r="AB3002" s="5">
        <v>0</v>
      </c>
      <c r="AC3002" s="5">
        <v>0</v>
      </c>
      <c r="AD3002" s="5">
        <v>0</v>
      </c>
      <c r="AE3002" s="2">
        <v>2</v>
      </c>
      <c r="AF3002" s="2">
        <v>0</v>
      </c>
      <c r="AG3002" s="2">
        <v>0</v>
      </c>
      <c r="AH3002" s="2">
        <v>0</v>
      </c>
      <c r="AI3002" s="2">
        <v>0</v>
      </c>
      <c r="AJ3002" s="2">
        <v>1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</row>
    <row r="3003" spans="1:46" x14ac:dyDescent="0.2">
      <c r="A3003" s="2">
        <v>1692271</v>
      </c>
      <c r="B3003" s="2">
        <v>868098</v>
      </c>
      <c r="C3003" s="7">
        <v>22.695432518530399</v>
      </c>
      <c r="D3003" s="7">
        <v>39.913053438352698</v>
      </c>
      <c r="E3003" s="19" t="s">
        <v>3627</v>
      </c>
      <c r="F3003" s="46">
        <f>INDEX(Δεδομένα!$P:$P,MATCH('2021'!E3003,Δεδομένα!$O:$O,0))</f>
        <v>102</v>
      </c>
      <c r="G3003" s="49" t="s">
        <v>3435</v>
      </c>
      <c r="H3003" s="51" t="str">
        <f>INDEX(Δεδομένα!B$1:B$51,MATCH('2021'!G3003,Δεδομένα!A$1:A$51,0))</f>
        <v>ΘΕΣΣΑΛΙΑΣ</v>
      </c>
      <c r="I3003" s="53">
        <f>INDEX(Δεδομένα!E$1:E$13,MATCH('2021'!H3003,Δεδομένα!D$1:D$13,0))</f>
        <v>6</v>
      </c>
      <c r="J3003" s="4">
        <v>44381</v>
      </c>
      <c r="K3003" s="3" t="s">
        <v>2773</v>
      </c>
      <c r="L3003" s="17" t="str">
        <f t="shared" si="220"/>
        <v>04/07/2021 21:18</v>
      </c>
      <c r="M3003" s="4">
        <v>44381</v>
      </c>
      <c r="N3003" s="3" t="s">
        <v>2144</v>
      </c>
      <c r="O3003" s="17" t="str">
        <f t="shared" si="221"/>
        <v>04/07/2021 23:15</v>
      </c>
      <c r="P3003" s="24">
        <f t="shared" si="222"/>
        <v>8.1250000002910383E-2</v>
      </c>
      <c r="Q3003" s="28">
        <v>0</v>
      </c>
      <c r="R3003" s="27">
        <f t="shared" si="223"/>
        <v>117.00000000419095</v>
      </c>
      <c r="S3003" s="3" t="s">
        <v>4</v>
      </c>
      <c r="T3003" s="3" t="s">
        <v>3436</v>
      </c>
      <c r="U3003" s="3" t="s">
        <v>4</v>
      </c>
      <c r="V3003" s="3" t="s">
        <v>3642</v>
      </c>
      <c r="W3003" s="5">
        <v>0.1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2">
        <v>4</v>
      </c>
      <c r="AF3003" s="2">
        <v>0</v>
      </c>
      <c r="AG3003" s="2">
        <v>0</v>
      </c>
      <c r="AH3003" s="2">
        <v>0</v>
      </c>
      <c r="AI3003" s="2">
        <v>0</v>
      </c>
      <c r="AJ3003" s="2">
        <v>2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</row>
    <row r="3004" spans="1:46" x14ac:dyDescent="0.2">
      <c r="A3004" s="2">
        <v>1690482</v>
      </c>
      <c r="B3004" s="2">
        <v>869132</v>
      </c>
      <c r="C3004" s="7">
        <v>22.6787540397494</v>
      </c>
      <c r="D3004" s="7">
        <v>39.920147998450901</v>
      </c>
      <c r="E3004" s="19" t="s">
        <v>3627</v>
      </c>
      <c r="F3004" s="46">
        <f>INDEX(Δεδομένα!$P:$P,MATCH('2021'!E3004,Δεδομένα!$O:$O,0))</f>
        <v>102</v>
      </c>
      <c r="G3004" s="49" t="s">
        <v>3435</v>
      </c>
      <c r="H3004" s="51" t="str">
        <f>INDEX(Δεδομένα!B$1:B$51,MATCH('2021'!G3004,Δεδομένα!A$1:A$51,0))</f>
        <v>ΘΕΣΣΑΛΙΑΣ</v>
      </c>
      <c r="I3004" s="53">
        <f>INDEX(Δεδομένα!E$1:E$13,MATCH('2021'!H3004,Δεδομένα!D$1:D$13,0))</f>
        <v>6</v>
      </c>
      <c r="J3004" s="4">
        <v>44385</v>
      </c>
      <c r="K3004" s="3" t="s">
        <v>846</v>
      </c>
      <c r="L3004" s="17" t="str">
        <f t="shared" si="220"/>
        <v>08/07/2021 11:35</v>
      </c>
      <c r="M3004" s="4">
        <v>44385</v>
      </c>
      <c r="N3004" s="3" t="s">
        <v>298</v>
      </c>
      <c r="O3004" s="17" t="str">
        <f t="shared" si="221"/>
        <v>08/07/2021 12:35</v>
      </c>
      <c r="P3004" s="24">
        <f t="shared" si="222"/>
        <v>4.1666666664241347E-2</v>
      </c>
      <c r="Q3004" s="28">
        <v>0</v>
      </c>
      <c r="R3004" s="27">
        <f t="shared" si="223"/>
        <v>59.99999999650754</v>
      </c>
      <c r="S3004" s="3" t="s">
        <v>4</v>
      </c>
      <c r="T3004" s="3" t="s">
        <v>3521</v>
      </c>
      <c r="U3004" s="3" t="s">
        <v>4</v>
      </c>
      <c r="V3004" s="3" t="s">
        <v>3643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0.5</v>
      </c>
      <c r="AD3004" s="5">
        <v>0</v>
      </c>
      <c r="AE3004" s="2">
        <v>2</v>
      </c>
      <c r="AF3004" s="2">
        <v>0</v>
      </c>
      <c r="AG3004" s="2">
        <v>0</v>
      </c>
      <c r="AH3004" s="2">
        <v>0</v>
      </c>
      <c r="AI3004" s="2">
        <v>0</v>
      </c>
      <c r="AJ3004" s="2">
        <v>1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</row>
    <row r="3005" spans="1:46" x14ac:dyDescent="0.2">
      <c r="A3005" s="2">
        <v>1692282</v>
      </c>
      <c r="B3005" s="2">
        <v>870540</v>
      </c>
      <c r="D3005" s="2"/>
      <c r="E3005" s="19" t="s">
        <v>3627</v>
      </c>
      <c r="F3005" s="46">
        <f>INDEX(Δεδομένα!$P:$P,MATCH('2021'!E3005,Δεδομένα!$O:$O,0))</f>
        <v>102</v>
      </c>
      <c r="G3005" s="49" t="s">
        <v>3435</v>
      </c>
      <c r="H3005" s="51" t="str">
        <f>INDEX(Δεδομένα!B$1:B$51,MATCH('2021'!G3005,Δεδομένα!A$1:A$51,0))</f>
        <v>ΘΕΣΣΑΛΙΑΣ</v>
      </c>
      <c r="I3005" s="53">
        <f>INDEX(Δεδομένα!E$1:E$13,MATCH('2021'!H3005,Δεδομένα!D$1:D$13,0))</f>
        <v>6</v>
      </c>
      <c r="J3005" s="4">
        <v>44390</v>
      </c>
      <c r="K3005" s="3" t="s">
        <v>3644</v>
      </c>
      <c r="L3005" s="17" t="str">
        <f t="shared" si="220"/>
        <v>13/07/2021 02:28</v>
      </c>
      <c r="M3005" s="4">
        <v>44390</v>
      </c>
      <c r="N3005" s="3" t="s">
        <v>1797</v>
      </c>
      <c r="O3005" s="17" t="str">
        <f t="shared" si="221"/>
        <v>13/07/2021 04:45</v>
      </c>
      <c r="P3005" s="24">
        <f t="shared" si="222"/>
        <v>9.5138888886140194E-2</v>
      </c>
      <c r="Q3005" s="28">
        <v>0</v>
      </c>
      <c r="R3005" s="27">
        <f t="shared" si="223"/>
        <v>136.99999999604188</v>
      </c>
      <c r="S3005" s="3" t="s">
        <v>4</v>
      </c>
      <c r="T3005" s="3" t="s">
        <v>3521</v>
      </c>
      <c r="U3005" s="3" t="s">
        <v>4</v>
      </c>
      <c r="V3005" s="3" t="s">
        <v>3645</v>
      </c>
      <c r="W3005" s="5">
        <v>0</v>
      </c>
      <c r="X3005" s="5">
        <v>0.2</v>
      </c>
      <c r="Y3005" s="5">
        <v>0</v>
      </c>
      <c r="Z3005" s="5">
        <v>0.8</v>
      </c>
      <c r="AA3005" s="5">
        <v>0</v>
      </c>
      <c r="AB3005" s="5">
        <v>0</v>
      </c>
      <c r="AC3005" s="5">
        <v>0</v>
      </c>
      <c r="AD3005" s="5">
        <v>0</v>
      </c>
      <c r="AE3005" s="2">
        <v>2</v>
      </c>
      <c r="AF3005" s="2">
        <v>0</v>
      </c>
      <c r="AG3005" s="2">
        <v>0</v>
      </c>
      <c r="AH3005" s="2">
        <v>0</v>
      </c>
      <c r="AI3005" s="2">
        <v>0</v>
      </c>
      <c r="AJ3005" s="2">
        <v>1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</row>
    <row r="3006" spans="1:46" x14ac:dyDescent="0.2">
      <c r="A3006" s="2">
        <v>1692284</v>
      </c>
      <c r="B3006" s="2">
        <v>871349</v>
      </c>
      <c r="C3006" s="7">
        <v>22.493763124860202</v>
      </c>
      <c r="D3006" s="7">
        <v>39.759630884663899</v>
      </c>
      <c r="E3006" s="19" t="s">
        <v>3627</v>
      </c>
      <c r="F3006" s="46">
        <f>INDEX(Δεδομένα!$P:$P,MATCH('2021'!E3006,Δεδομένα!$O:$O,0))</f>
        <v>102</v>
      </c>
      <c r="G3006" s="49" t="s">
        <v>3435</v>
      </c>
      <c r="H3006" s="51" t="str">
        <f>INDEX(Δεδομένα!B$1:B$51,MATCH('2021'!G3006,Δεδομένα!A$1:A$51,0))</f>
        <v>ΘΕΣΣΑΛΙΑΣ</v>
      </c>
      <c r="I3006" s="53">
        <f>INDEX(Δεδομένα!E$1:E$13,MATCH('2021'!H3006,Δεδομένα!D$1:D$13,0))</f>
        <v>6</v>
      </c>
      <c r="J3006" s="4">
        <v>44392</v>
      </c>
      <c r="K3006" s="3" t="s">
        <v>555</v>
      </c>
      <c r="L3006" s="17" t="str">
        <f t="shared" si="220"/>
        <v>15/07/2021 13:30</v>
      </c>
      <c r="M3006" s="4">
        <v>44392</v>
      </c>
      <c r="N3006" s="3" t="s">
        <v>365</v>
      </c>
      <c r="O3006" s="17" t="str">
        <f t="shared" si="221"/>
        <v>15/07/2021 13:50</v>
      </c>
      <c r="P3006" s="24">
        <f t="shared" si="222"/>
        <v>1.3888888890505768E-2</v>
      </c>
      <c r="Q3006" s="28">
        <v>0</v>
      </c>
      <c r="R3006" s="27">
        <f t="shared" si="223"/>
        <v>20.000000002328306</v>
      </c>
      <c r="S3006" s="3" t="s">
        <v>4</v>
      </c>
      <c r="T3006" s="3" t="s">
        <v>3521</v>
      </c>
      <c r="U3006" s="3" t="s">
        <v>4</v>
      </c>
      <c r="V3006" s="3" t="s">
        <v>3646</v>
      </c>
      <c r="W3006" s="5">
        <v>0</v>
      </c>
      <c r="X3006" s="5">
        <v>0</v>
      </c>
      <c r="Y3006" s="5">
        <v>0</v>
      </c>
      <c r="Z3006" s="5">
        <v>0.05</v>
      </c>
      <c r="AA3006" s="5">
        <v>0</v>
      </c>
      <c r="AB3006" s="5">
        <v>0</v>
      </c>
      <c r="AC3006" s="5">
        <v>0</v>
      </c>
      <c r="AD3006" s="5">
        <v>0</v>
      </c>
      <c r="AE3006" s="2">
        <v>2</v>
      </c>
      <c r="AF3006" s="2">
        <v>0</v>
      </c>
      <c r="AG3006" s="2">
        <v>0</v>
      </c>
      <c r="AH3006" s="2">
        <v>0</v>
      </c>
      <c r="AI3006" s="2">
        <v>0</v>
      </c>
      <c r="AJ3006" s="2">
        <v>1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</row>
    <row r="3007" spans="1:46" x14ac:dyDescent="0.2">
      <c r="A3007" s="2">
        <v>1692758</v>
      </c>
      <c r="B3007" s="2">
        <v>877131</v>
      </c>
      <c r="C3007" s="7">
        <v>22.474344652227298</v>
      </c>
      <c r="D3007" s="7">
        <v>39.781257269422198</v>
      </c>
      <c r="E3007" s="19" t="s">
        <v>3627</v>
      </c>
      <c r="F3007" s="46">
        <f>INDEX(Δεδομένα!$P:$P,MATCH('2021'!E3007,Δεδομένα!$O:$O,0))</f>
        <v>102</v>
      </c>
      <c r="G3007" s="49" t="s">
        <v>3435</v>
      </c>
      <c r="H3007" s="51" t="str">
        <f>INDEX(Δεδομένα!B$1:B$51,MATCH('2021'!G3007,Δεδομένα!A$1:A$51,0))</f>
        <v>ΘΕΣΣΑΛΙΑΣ</v>
      </c>
      <c r="I3007" s="53">
        <f>INDEX(Δεδομένα!E$1:E$13,MATCH('2021'!H3007,Δεδομένα!D$1:D$13,0))</f>
        <v>6</v>
      </c>
      <c r="J3007" s="4">
        <v>44410</v>
      </c>
      <c r="K3007" s="3" t="s">
        <v>121</v>
      </c>
      <c r="L3007" s="17" t="str">
        <f t="shared" si="220"/>
        <v>02/08/2021 19:43</v>
      </c>
      <c r="M3007" s="4">
        <v>44410</v>
      </c>
      <c r="N3007" s="3" t="s">
        <v>125</v>
      </c>
      <c r="O3007" s="17" t="str">
        <f t="shared" si="221"/>
        <v>02/08/2021 20:30</v>
      </c>
      <c r="P3007" s="24">
        <f t="shared" si="222"/>
        <v>3.2638888886140194E-2</v>
      </c>
      <c r="Q3007" s="28">
        <v>0</v>
      </c>
      <c r="R3007" s="27">
        <f t="shared" si="223"/>
        <v>46.999999996041879</v>
      </c>
      <c r="S3007" s="3" t="s">
        <v>4</v>
      </c>
      <c r="T3007" s="3" t="s">
        <v>3521</v>
      </c>
      <c r="U3007" s="3" t="s">
        <v>4</v>
      </c>
      <c r="V3007" s="3" t="s">
        <v>3632</v>
      </c>
      <c r="W3007" s="5">
        <v>0</v>
      </c>
      <c r="X3007" s="5">
        <v>0</v>
      </c>
      <c r="Y3007" s="5">
        <v>0</v>
      </c>
      <c r="Z3007" s="5">
        <v>0.2</v>
      </c>
      <c r="AA3007" s="5">
        <v>0</v>
      </c>
      <c r="AB3007" s="5">
        <v>0</v>
      </c>
      <c r="AC3007" s="5">
        <v>0</v>
      </c>
      <c r="AD3007" s="5">
        <v>0</v>
      </c>
      <c r="AE3007" s="2">
        <v>2</v>
      </c>
      <c r="AF3007" s="2">
        <v>0</v>
      </c>
      <c r="AG3007" s="2">
        <v>0</v>
      </c>
      <c r="AH3007" s="2">
        <v>0</v>
      </c>
      <c r="AI3007" s="2">
        <v>0</v>
      </c>
      <c r="AJ3007" s="2">
        <v>1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</row>
    <row r="3008" spans="1:46" x14ac:dyDescent="0.2">
      <c r="A3008" s="2">
        <v>1692830</v>
      </c>
      <c r="B3008" s="2">
        <v>878833</v>
      </c>
      <c r="C3008" s="7">
        <v>22.4596604166844</v>
      </c>
      <c r="D3008" s="7">
        <v>39.837156524246502</v>
      </c>
      <c r="E3008" s="19" t="s">
        <v>3627</v>
      </c>
      <c r="F3008" s="46">
        <f>INDEX(Δεδομένα!$P:$P,MATCH('2021'!E3008,Δεδομένα!$O:$O,0))</f>
        <v>102</v>
      </c>
      <c r="G3008" s="49" t="s">
        <v>3435</v>
      </c>
      <c r="H3008" s="51" t="str">
        <f>INDEX(Δεδομένα!B$1:B$51,MATCH('2021'!G3008,Δεδομένα!A$1:A$51,0))</f>
        <v>ΘΕΣΣΑΛΙΑΣ</v>
      </c>
      <c r="I3008" s="53">
        <f>INDEX(Δεδομένα!E$1:E$13,MATCH('2021'!H3008,Δεδομένα!D$1:D$13,0))</f>
        <v>6</v>
      </c>
      <c r="J3008" s="4">
        <v>44413</v>
      </c>
      <c r="K3008" s="3" t="s">
        <v>2477</v>
      </c>
      <c r="L3008" s="17" t="str">
        <f t="shared" si="220"/>
        <v>05/08/2021 17:09</v>
      </c>
      <c r="M3008" s="4">
        <v>44413</v>
      </c>
      <c r="N3008" s="3" t="s">
        <v>712</v>
      </c>
      <c r="O3008" s="17" t="str">
        <f t="shared" si="221"/>
        <v>05/08/2021 18:30</v>
      </c>
      <c r="P3008" s="24">
        <f t="shared" si="222"/>
        <v>5.6250000001455192E-2</v>
      </c>
      <c r="Q3008" s="28">
        <v>0</v>
      </c>
      <c r="R3008" s="27">
        <f t="shared" si="223"/>
        <v>81.000000002095476</v>
      </c>
      <c r="S3008" s="3" t="s">
        <v>4</v>
      </c>
      <c r="T3008" s="3" t="s">
        <v>3521</v>
      </c>
      <c r="U3008" s="3" t="s">
        <v>4</v>
      </c>
      <c r="V3008" s="3" t="s">
        <v>3628</v>
      </c>
      <c r="W3008" s="5">
        <v>0</v>
      </c>
      <c r="X3008" s="5">
        <v>0</v>
      </c>
      <c r="Y3008" s="5">
        <v>0</v>
      </c>
      <c r="Z3008" s="5">
        <v>0.1</v>
      </c>
      <c r="AA3008" s="5">
        <v>0</v>
      </c>
      <c r="AB3008" s="5">
        <v>0</v>
      </c>
      <c r="AC3008" s="5">
        <v>0</v>
      </c>
      <c r="AD3008" s="5">
        <v>0</v>
      </c>
      <c r="AE3008" s="2">
        <v>8</v>
      </c>
      <c r="AF3008" s="2">
        <v>0</v>
      </c>
      <c r="AG3008" s="2">
        <v>0</v>
      </c>
      <c r="AH3008" s="2">
        <v>0</v>
      </c>
      <c r="AI3008" s="2">
        <v>0</v>
      </c>
      <c r="AJ3008" s="2">
        <v>4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</row>
    <row r="3009" spans="1:46" x14ac:dyDescent="0.2">
      <c r="A3009" s="2">
        <v>1693046</v>
      </c>
      <c r="B3009" s="2">
        <v>883510</v>
      </c>
      <c r="C3009" s="7">
        <v>22.474206712234199</v>
      </c>
      <c r="D3009" s="7">
        <v>39.781289872798702</v>
      </c>
      <c r="E3009" s="19" t="s">
        <v>3627</v>
      </c>
      <c r="F3009" s="46">
        <f>INDEX(Δεδομένα!$P:$P,MATCH('2021'!E3009,Δεδομένα!$O:$O,0))</f>
        <v>102</v>
      </c>
      <c r="G3009" s="49" t="s">
        <v>3435</v>
      </c>
      <c r="H3009" s="51" t="str">
        <f>INDEX(Δεδομένα!B$1:B$51,MATCH('2021'!G3009,Δεδομένα!A$1:A$51,0))</f>
        <v>ΘΕΣΣΑΛΙΑΣ</v>
      </c>
      <c r="I3009" s="53">
        <f>INDEX(Δεδομένα!E$1:E$13,MATCH('2021'!H3009,Δεδομένα!D$1:D$13,0))</f>
        <v>6</v>
      </c>
      <c r="J3009" s="4">
        <v>44424</v>
      </c>
      <c r="K3009" s="3" t="s">
        <v>404</v>
      </c>
      <c r="L3009" s="17" t="str">
        <f t="shared" si="220"/>
        <v>16/08/2021 18:05</v>
      </c>
      <c r="M3009" s="4">
        <v>44424</v>
      </c>
      <c r="N3009" s="3" t="s">
        <v>1196</v>
      </c>
      <c r="O3009" s="17" t="str">
        <f t="shared" si="221"/>
        <v>16/08/2021 19:34</v>
      </c>
      <c r="P3009" s="24">
        <f t="shared" si="222"/>
        <v>6.1805555560567882E-2</v>
      </c>
      <c r="Q3009" s="28">
        <v>0</v>
      </c>
      <c r="R3009" s="27">
        <f t="shared" si="223"/>
        <v>89.00000000721775</v>
      </c>
      <c r="S3009" s="3" t="s">
        <v>4</v>
      </c>
      <c r="T3009" s="3" t="s">
        <v>3521</v>
      </c>
      <c r="U3009" s="3" t="s">
        <v>4</v>
      </c>
      <c r="V3009" s="3" t="s">
        <v>3632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0.01</v>
      </c>
      <c r="AE3009" s="2">
        <v>2</v>
      </c>
      <c r="AF3009" s="2">
        <v>0</v>
      </c>
      <c r="AG3009" s="2">
        <v>0</v>
      </c>
      <c r="AH3009" s="2">
        <v>0</v>
      </c>
      <c r="AI3009" s="2">
        <v>0</v>
      </c>
      <c r="AJ3009" s="2">
        <v>1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</row>
    <row r="3010" spans="1:46" x14ac:dyDescent="0.2">
      <c r="A3010" s="2">
        <v>1693358</v>
      </c>
      <c r="B3010" s="2">
        <v>885510</v>
      </c>
      <c r="C3010" s="7">
        <v>22.551391266910599</v>
      </c>
      <c r="D3010" s="7">
        <v>39.715513361582502</v>
      </c>
      <c r="E3010" s="19" t="s">
        <v>3627</v>
      </c>
      <c r="F3010" s="46">
        <f>INDEX(Δεδομένα!$P:$P,MATCH('2021'!E3010,Δεδομένα!$O:$O,0))</f>
        <v>102</v>
      </c>
      <c r="G3010" s="49" t="s">
        <v>3435</v>
      </c>
      <c r="H3010" s="51" t="str">
        <f>INDEX(Δεδομένα!B$1:B$51,MATCH('2021'!G3010,Δεδομένα!A$1:A$51,0))</f>
        <v>ΘΕΣΣΑΛΙΑΣ</v>
      </c>
      <c r="I3010" s="53">
        <f>INDEX(Δεδομένα!E$1:E$13,MATCH('2021'!H3010,Δεδομένα!D$1:D$13,0))</f>
        <v>6</v>
      </c>
      <c r="J3010" s="4">
        <v>44432</v>
      </c>
      <c r="K3010" s="3" t="s">
        <v>3647</v>
      </c>
      <c r="L3010" s="17" t="str">
        <f t="shared" si="220"/>
        <v>24/08/2021 08:51</v>
      </c>
      <c r="M3010" s="4">
        <v>44432</v>
      </c>
      <c r="N3010" s="3" t="s">
        <v>926</v>
      </c>
      <c r="O3010" s="17" t="str">
        <f t="shared" si="221"/>
        <v>24/08/2021 10:09</v>
      </c>
      <c r="P3010" s="24">
        <f t="shared" si="222"/>
        <v>5.4166666668606922E-2</v>
      </c>
      <c r="Q3010" s="28">
        <v>0</v>
      </c>
      <c r="R3010" s="27">
        <f t="shared" si="223"/>
        <v>78.000000002793968</v>
      </c>
      <c r="S3010" s="3" t="s">
        <v>4</v>
      </c>
      <c r="T3010" s="3" t="s">
        <v>3521</v>
      </c>
      <c r="U3010" s="3" t="s">
        <v>4</v>
      </c>
      <c r="V3010" s="3" t="s">
        <v>3648</v>
      </c>
      <c r="W3010" s="5">
        <v>0</v>
      </c>
      <c r="X3010" s="5">
        <v>0</v>
      </c>
      <c r="Y3010" s="5">
        <v>0</v>
      </c>
      <c r="Z3010" s="5">
        <v>0.05</v>
      </c>
      <c r="AA3010" s="5">
        <v>0</v>
      </c>
      <c r="AB3010" s="5">
        <v>0</v>
      </c>
      <c r="AC3010" s="5">
        <v>0</v>
      </c>
      <c r="AD3010" s="5">
        <v>0</v>
      </c>
      <c r="AE3010" s="2">
        <v>2</v>
      </c>
      <c r="AF3010" s="2">
        <v>0</v>
      </c>
      <c r="AG3010" s="2">
        <v>0</v>
      </c>
      <c r="AH3010" s="2">
        <v>0</v>
      </c>
      <c r="AI3010" s="2">
        <v>0</v>
      </c>
      <c r="AJ3010" s="2">
        <v>1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</row>
    <row r="3011" spans="1:46" x14ac:dyDescent="0.2">
      <c r="A3011" s="2">
        <v>1693745</v>
      </c>
      <c r="B3011" s="2">
        <v>889378</v>
      </c>
      <c r="C3011" s="7">
        <v>22.6882271449673</v>
      </c>
      <c r="D3011" s="7">
        <v>39.929213236366401</v>
      </c>
      <c r="E3011" s="19" t="s">
        <v>3627</v>
      </c>
      <c r="F3011" s="46">
        <f>INDEX(Δεδομένα!$P:$P,MATCH('2021'!E3011,Δεδομένα!$O:$O,0))</f>
        <v>102</v>
      </c>
      <c r="G3011" s="49" t="s">
        <v>3435</v>
      </c>
      <c r="H3011" s="51" t="str">
        <f>INDEX(Δεδομένα!B$1:B$51,MATCH('2021'!G3011,Δεδομένα!A$1:A$51,0))</f>
        <v>ΘΕΣΣΑΛΙΑΣ</v>
      </c>
      <c r="I3011" s="53">
        <f>INDEX(Δεδομένα!E$1:E$13,MATCH('2021'!H3011,Δεδομένα!D$1:D$13,0))</f>
        <v>6</v>
      </c>
      <c r="J3011" s="4">
        <v>44446</v>
      </c>
      <c r="K3011" s="3" t="s">
        <v>3649</v>
      </c>
      <c r="L3011" s="17" t="str">
        <f t="shared" si="220"/>
        <v>07/09/2021 06:59</v>
      </c>
      <c r="M3011" s="4">
        <v>44446</v>
      </c>
      <c r="N3011" s="3" t="s">
        <v>132</v>
      </c>
      <c r="O3011" s="17" t="str">
        <f t="shared" si="221"/>
        <v>07/09/2021 07:42</v>
      </c>
      <c r="P3011" s="24">
        <f t="shared" si="222"/>
        <v>2.9861111106583849E-2</v>
      </c>
      <c r="Q3011" s="28">
        <v>0</v>
      </c>
      <c r="R3011" s="27">
        <f t="shared" si="223"/>
        <v>42.999999993480742</v>
      </c>
      <c r="S3011" s="3" t="s">
        <v>4</v>
      </c>
      <c r="T3011" s="3" t="s">
        <v>3521</v>
      </c>
      <c r="U3011" s="3" t="s">
        <v>4</v>
      </c>
      <c r="V3011" s="3" t="s">
        <v>2548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0.05</v>
      </c>
      <c r="AD3011" s="5">
        <v>0</v>
      </c>
      <c r="AE3011" s="2">
        <v>2</v>
      </c>
      <c r="AF3011" s="2">
        <v>0</v>
      </c>
      <c r="AG3011" s="2">
        <v>0</v>
      </c>
      <c r="AH3011" s="2">
        <v>0</v>
      </c>
      <c r="AI3011" s="2">
        <v>0</v>
      </c>
      <c r="AJ3011" s="2">
        <v>1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</row>
    <row r="3012" spans="1:46" x14ac:dyDescent="0.2">
      <c r="A3012" s="2">
        <v>1694892</v>
      </c>
      <c r="B3012" s="2">
        <v>889961</v>
      </c>
      <c r="C3012" s="7">
        <v>22.460748419170301</v>
      </c>
      <c r="D3012" s="7">
        <v>39.8314618708824</v>
      </c>
      <c r="E3012" s="19" t="s">
        <v>3627</v>
      </c>
      <c r="F3012" s="46">
        <f>INDEX(Δεδομένα!$P:$P,MATCH('2021'!E3012,Δεδομένα!$O:$O,0))</f>
        <v>102</v>
      </c>
      <c r="G3012" s="49" t="s">
        <v>3435</v>
      </c>
      <c r="H3012" s="51" t="str">
        <f>INDEX(Δεδομένα!B$1:B$51,MATCH('2021'!G3012,Δεδομένα!A$1:A$51,0))</f>
        <v>ΘΕΣΣΑΛΙΑΣ</v>
      </c>
      <c r="I3012" s="53">
        <f>INDEX(Δεδομένα!E$1:E$13,MATCH('2021'!H3012,Δεδομένα!D$1:D$13,0))</f>
        <v>6</v>
      </c>
      <c r="J3012" s="4">
        <v>44448</v>
      </c>
      <c r="K3012" s="3" t="s">
        <v>1500</v>
      </c>
      <c r="L3012" s="17" t="str">
        <f t="shared" si="220"/>
        <v>09/09/2021 11:58</v>
      </c>
      <c r="M3012" s="4">
        <v>44448</v>
      </c>
      <c r="N3012" s="3" t="s">
        <v>3650</v>
      </c>
      <c r="O3012" s="17" t="str">
        <f t="shared" si="221"/>
        <v>09/09/2021 13:12</v>
      </c>
      <c r="P3012" s="24">
        <f t="shared" si="222"/>
        <v>5.1388888889050577E-2</v>
      </c>
      <c r="Q3012" s="28">
        <v>0</v>
      </c>
      <c r="R3012" s="27">
        <f t="shared" si="223"/>
        <v>74.000000000232831</v>
      </c>
      <c r="S3012" s="3" t="s">
        <v>4</v>
      </c>
      <c r="T3012" s="3" t="s">
        <v>3521</v>
      </c>
      <c r="U3012" s="3" t="s">
        <v>4</v>
      </c>
      <c r="V3012" s="3" t="s">
        <v>3651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0.01</v>
      </c>
      <c r="AE3012" s="2">
        <v>4</v>
      </c>
      <c r="AF3012" s="2">
        <v>0</v>
      </c>
      <c r="AG3012" s="2">
        <v>0</v>
      </c>
      <c r="AH3012" s="2">
        <v>0</v>
      </c>
      <c r="AI3012" s="2">
        <v>0</v>
      </c>
      <c r="AJ3012" s="2">
        <v>2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</row>
    <row r="3013" spans="1:46" x14ac:dyDescent="0.2">
      <c r="A3013" s="2">
        <v>1696120</v>
      </c>
      <c r="B3013" s="2">
        <v>891533</v>
      </c>
      <c r="C3013" s="7">
        <v>22.546037641483601</v>
      </c>
      <c r="D3013" s="7">
        <v>39.707487348947602</v>
      </c>
      <c r="E3013" s="19" t="s">
        <v>3627</v>
      </c>
      <c r="F3013" s="46">
        <f>INDEX(Δεδομένα!$P:$P,MATCH('2021'!E3013,Δεδομένα!$O:$O,0))</f>
        <v>102</v>
      </c>
      <c r="G3013" s="49" t="s">
        <v>3435</v>
      </c>
      <c r="H3013" s="51" t="str">
        <f>INDEX(Δεδομένα!B$1:B$51,MATCH('2021'!G3013,Δεδομένα!A$1:A$51,0))</f>
        <v>ΘΕΣΣΑΛΙΑΣ</v>
      </c>
      <c r="I3013" s="53">
        <f>INDEX(Δεδομένα!E$1:E$13,MATCH('2021'!H3013,Δεδομένα!D$1:D$13,0))</f>
        <v>6</v>
      </c>
      <c r="J3013" s="4">
        <v>44454</v>
      </c>
      <c r="K3013" s="3" t="s">
        <v>256</v>
      </c>
      <c r="L3013" s="17" t="str">
        <f t="shared" si="220"/>
        <v>15/09/2021 20:15</v>
      </c>
      <c r="M3013" s="4">
        <v>44454</v>
      </c>
      <c r="N3013" s="3" t="s">
        <v>1396</v>
      </c>
      <c r="O3013" s="17" t="str">
        <f t="shared" si="221"/>
        <v>15/09/2021 21:50</v>
      </c>
      <c r="P3013" s="24">
        <f t="shared" si="222"/>
        <v>6.5972222218988463E-2</v>
      </c>
      <c r="Q3013" s="28">
        <v>0</v>
      </c>
      <c r="R3013" s="27">
        <f t="shared" si="223"/>
        <v>94.999999995343387</v>
      </c>
      <c r="S3013" s="3" t="s">
        <v>4</v>
      </c>
      <c r="T3013" s="3" t="s">
        <v>3521</v>
      </c>
      <c r="U3013" s="3" t="s">
        <v>3648</v>
      </c>
      <c r="V3013" s="3" t="s">
        <v>3652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0.1</v>
      </c>
      <c r="AE3013" s="2">
        <v>2</v>
      </c>
      <c r="AF3013" s="2">
        <v>0</v>
      </c>
      <c r="AG3013" s="2">
        <v>0</v>
      </c>
      <c r="AH3013" s="2">
        <v>0</v>
      </c>
      <c r="AI3013" s="2">
        <v>0</v>
      </c>
      <c r="AJ3013" s="2">
        <v>1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</row>
    <row r="3014" spans="1:46" x14ac:dyDescent="0.2">
      <c r="A3014" s="2">
        <v>1697201</v>
      </c>
      <c r="B3014" s="2">
        <v>891688</v>
      </c>
      <c r="C3014" s="7">
        <v>22.435886602886601</v>
      </c>
      <c r="D3014" s="7">
        <v>39.740806484818897</v>
      </c>
      <c r="E3014" s="19" t="s">
        <v>3627</v>
      </c>
      <c r="F3014" s="46">
        <f>INDEX(Δεδομένα!$P:$P,MATCH('2021'!E3014,Δεδομένα!$O:$O,0))</f>
        <v>102</v>
      </c>
      <c r="G3014" s="49" t="s">
        <v>3435</v>
      </c>
      <c r="H3014" s="51" t="str">
        <f>INDEX(Δεδομένα!B$1:B$51,MATCH('2021'!G3014,Δεδομένα!A$1:A$51,0))</f>
        <v>ΘΕΣΣΑΛΙΑΣ</v>
      </c>
      <c r="I3014" s="53">
        <f>INDEX(Δεδομένα!E$1:E$13,MATCH('2021'!H3014,Δεδομένα!D$1:D$13,0))</f>
        <v>6</v>
      </c>
      <c r="J3014" s="4">
        <v>44455</v>
      </c>
      <c r="K3014" s="3" t="s">
        <v>299</v>
      </c>
      <c r="L3014" s="17" t="str">
        <f t="shared" si="220"/>
        <v>16/09/2021 13:10</v>
      </c>
      <c r="M3014" s="4">
        <v>44455</v>
      </c>
      <c r="N3014" s="3" t="s">
        <v>42</v>
      </c>
      <c r="O3014" s="17" t="str">
        <f t="shared" si="221"/>
        <v>16/09/2021 14:30</v>
      </c>
      <c r="P3014" s="24">
        <f t="shared" si="222"/>
        <v>5.5555555554747116E-2</v>
      </c>
      <c r="Q3014" s="28">
        <v>0</v>
      </c>
      <c r="R3014" s="27">
        <f t="shared" si="223"/>
        <v>79.999999998835847</v>
      </c>
      <c r="S3014" s="3" t="s">
        <v>4</v>
      </c>
      <c r="T3014" s="3" t="s">
        <v>3521</v>
      </c>
      <c r="U3014" s="3" t="s">
        <v>4</v>
      </c>
      <c r="V3014" s="3" t="s">
        <v>3563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15</v>
      </c>
      <c r="AD3014" s="5">
        <v>0</v>
      </c>
      <c r="AE3014" s="2">
        <v>4</v>
      </c>
      <c r="AF3014" s="2">
        <v>0</v>
      </c>
      <c r="AG3014" s="2">
        <v>0</v>
      </c>
      <c r="AH3014" s="2">
        <v>0</v>
      </c>
      <c r="AI3014" s="2">
        <v>0</v>
      </c>
      <c r="AJ3014" s="2">
        <v>2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</row>
    <row r="3015" spans="1:46" x14ac:dyDescent="0.2">
      <c r="A3015" s="2">
        <v>1699095</v>
      </c>
      <c r="B3015" s="2">
        <v>894098</v>
      </c>
      <c r="C3015" s="7">
        <v>22.7698803854591</v>
      </c>
      <c r="D3015" s="7">
        <v>39.819817569137399</v>
      </c>
      <c r="E3015" s="19" t="s">
        <v>3627</v>
      </c>
      <c r="F3015" s="46">
        <f>INDEX(Δεδομένα!$P:$P,MATCH('2021'!E3015,Δεδομένα!$O:$O,0))</f>
        <v>102</v>
      </c>
      <c r="G3015" s="49" t="s">
        <v>3435</v>
      </c>
      <c r="H3015" s="51" t="str">
        <f>INDEX(Δεδομένα!B$1:B$51,MATCH('2021'!G3015,Δεδομένα!A$1:A$51,0))</f>
        <v>ΘΕΣΣΑΛΙΑΣ</v>
      </c>
      <c r="I3015" s="53">
        <f>INDEX(Δεδομένα!E$1:E$13,MATCH('2021'!H3015,Δεδομένα!D$1:D$13,0))</f>
        <v>6</v>
      </c>
      <c r="J3015" s="4">
        <v>44464</v>
      </c>
      <c r="K3015" s="3" t="s">
        <v>967</v>
      </c>
      <c r="L3015" s="17" t="str">
        <f t="shared" si="220"/>
        <v>25/09/2021 14:32</v>
      </c>
      <c r="M3015" s="4">
        <v>44464</v>
      </c>
      <c r="N3015" s="3" t="s">
        <v>1233</v>
      </c>
      <c r="O3015" s="17" t="str">
        <f t="shared" si="221"/>
        <v>25/09/2021 16:45</v>
      </c>
      <c r="P3015" s="24">
        <f t="shared" si="222"/>
        <v>9.2361111106583849E-2</v>
      </c>
      <c r="Q3015" s="28">
        <v>0</v>
      </c>
      <c r="R3015" s="27">
        <f t="shared" si="223"/>
        <v>132.99999999348074</v>
      </c>
      <c r="S3015" s="3" t="s">
        <v>4</v>
      </c>
      <c r="T3015" s="3" t="s">
        <v>3436</v>
      </c>
      <c r="U3015" s="3" t="s">
        <v>2896</v>
      </c>
      <c r="V3015" s="3" t="s">
        <v>2896</v>
      </c>
      <c r="W3015" s="5">
        <v>0</v>
      </c>
      <c r="X3015" s="5">
        <v>0.04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2">
        <v>2</v>
      </c>
      <c r="AF3015" s="2">
        <v>0</v>
      </c>
      <c r="AG3015" s="2">
        <v>2</v>
      </c>
      <c r="AH3015" s="2">
        <v>0</v>
      </c>
      <c r="AI3015" s="2">
        <v>0</v>
      </c>
      <c r="AJ3015" s="2">
        <v>1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</row>
    <row r="3016" spans="1:46" x14ac:dyDescent="0.2">
      <c r="A3016" s="2">
        <v>1700863</v>
      </c>
      <c r="B3016" s="2">
        <v>896864</v>
      </c>
      <c r="C3016" s="7">
        <v>22.468945108059501</v>
      </c>
      <c r="D3016" s="7">
        <v>39.730753654935</v>
      </c>
      <c r="E3016" s="19" t="s">
        <v>3627</v>
      </c>
      <c r="F3016" s="46">
        <f>INDEX(Δεδομένα!$P:$P,MATCH('2021'!E3016,Δεδομένα!$O:$O,0))</f>
        <v>102</v>
      </c>
      <c r="G3016" s="49" t="s">
        <v>3435</v>
      </c>
      <c r="H3016" s="51" t="str">
        <f>INDEX(Δεδομένα!B$1:B$51,MATCH('2021'!G3016,Δεδομένα!A$1:A$51,0))</f>
        <v>ΘΕΣΣΑΛΙΑΣ</v>
      </c>
      <c r="I3016" s="53">
        <f>INDEX(Δεδομένα!E$1:E$13,MATCH('2021'!H3016,Δεδομένα!D$1:D$13,0))</f>
        <v>6</v>
      </c>
      <c r="J3016" s="4">
        <v>44474</v>
      </c>
      <c r="K3016" s="3" t="s">
        <v>697</v>
      </c>
      <c r="L3016" s="17" t="str">
        <f t="shared" si="220"/>
        <v>05/10/2021 17:40</v>
      </c>
      <c r="M3016" s="4">
        <v>44474</v>
      </c>
      <c r="N3016" s="3" t="s">
        <v>622</v>
      </c>
      <c r="O3016" s="17" t="str">
        <f t="shared" si="221"/>
        <v>05/10/2021 18:41</v>
      </c>
      <c r="P3016" s="24">
        <f t="shared" si="222"/>
        <v>4.2361111110949423E-2</v>
      </c>
      <c r="Q3016" s="28">
        <v>0</v>
      </c>
      <c r="R3016" s="27">
        <f t="shared" si="223"/>
        <v>60.999999999767169</v>
      </c>
      <c r="S3016" s="3" t="s">
        <v>4</v>
      </c>
      <c r="T3016" s="3" t="s">
        <v>3521</v>
      </c>
      <c r="U3016" s="3" t="s">
        <v>4</v>
      </c>
      <c r="V3016" s="3" t="s">
        <v>3653</v>
      </c>
      <c r="W3016" s="5">
        <v>0</v>
      </c>
      <c r="X3016" s="5">
        <v>0</v>
      </c>
      <c r="Y3016" s="5">
        <v>0</v>
      </c>
      <c r="Z3016" s="5">
        <v>0</v>
      </c>
      <c r="AA3016" s="5">
        <v>0.1</v>
      </c>
      <c r="AB3016" s="5">
        <v>0.05</v>
      </c>
      <c r="AC3016" s="5">
        <v>0</v>
      </c>
      <c r="AD3016" s="5">
        <v>0</v>
      </c>
      <c r="AE3016" s="2">
        <v>2</v>
      </c>
      <c r="AF3016" s="2">
        <v>0</v>
      </c>
      <c r="AG3016" s="2">
        <v>0</v>
      </c>
      <c r="AH3016" s="2">
        <v>0</v>
      </c>
      <c r="AI3016" s="2">
        <v>0</v>
      </c>
      <c r="AJ3016" s="2">
        <v>1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</row>
    <row r="3017" spans="1:46" x14ac:dyDescent="0.2">
      <c r="A3017" s="2">
        <v>1707193</v>
      </c>
      <c r="B3017" s="2">
        <v>903973</v>
      </c>
      <c r="C3017" s="2"/>
      <c r="D3017" s="2"/>
      <c r="E3017" s="19" t="s">
        <v>3627</v>
      </c>
      <c r="F3017" s="46">
        <f>INDEX(Δεδομένα!$P:$P,MATCH('2021'!E3017,Δεδομένα!$O:$O,0))</f>
        <v>102</v>
      </c>
      <c r="G3017" s="49" t="s">
        <v>3435</v>
      </c>
      <c r="H3017" s="51" t="str">
        <f>INDEX(Δεδομένα!B$1:B$51,MATCH('2021'!G3017,Δεδομένα!A$1:A$51,0))</f>
        <v>ΘΕΣΣΑΛΙΑΣ</v>
      </c>
      <c r="I3017" s="53">
        <f>INDEX(Δεδομένα!E$1:E$13,MATCH('2021'!H3017,Δεδομένα!D$1:D$13,0))</f>
        <v>6</v>
      </c>
      <c r="J3017" s="4">
        <v>44493</v>
      </c>
      <c r="K3017" s="3" t="s">
        <v>2243</v>
      </c>
      <c r="L3017" s="17" t="str">
        <f t="shared" si="220"/>
        <v>24/10/2021 19:42</v>
      </c>
      <c r="M3017" s="4">
        <v>44493</v>
      </c>
      <c r="N3017" s="3" t="s">
        <v>2243</v>
      </c>
      <c r="O3017" s="17" t="str">
        <f t="shared" si="221"/>
        <v>24/10/2021 19:42</v>
      </c>
      <c r="P3017" s="24">
        <f t="shared" si="222"/>
        <v>0</v>
      </c>
      <c r="Q3017" s="28">
        <v>0</v>
      </c>
      <c r="R3017" s="27">
        <f t="shared" si="223"/>
        <v>0</v>
      </c>
      <c r="S3017" s="3" t="s">
        <v>4</v>
      </c>
      <c r="T3017" s="3" t="s">
        <v>3523</v>
      </c>
      <c r="U3017" s="3" t="s">
        <v>4</v>
      </c>
      <c r="V3017" s="3" t="s">
        <v>3563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10</v>
      </c>
      <c r="AC3017" s="5">
        <v>10</v>
      </c>
      <c r="AD3017" s="5">
        <v>0</v>
      </c>
      <c r="AE3017" s="2">
        <v>2</v>
      </c>
      <c r="AF3017" s="2">
        <v>0</v>
      </c>
      <c r="AG3017" s="2">
        <v>0</v>
      </c>
      <c r="AH3017" s="2">
        <v>0</v>
      </c>
      <c r="AI3017" s="2">
        <v>0</v>
      </c>
      <c r="AJ3017" s="2">
        <v>1</v>
      </c>
      <c r="AK3017" s="2">
        <v>1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</row>
    <row r="3018" spans="1:46" x14ac:dyDescent="0.2">
      <c r="A3018" s="2">
        <v>1709100</v>
      </c>
      <c r="B3018" s="2">
        <v>905204</v>
      </c>
      <c r="D3018" s="2"/>
      <c r="E3018" s="19" t="s">
        <v>3627</v>
      </c>
      <c r="F3018" s="46">
        <f>INDEX(Δεδομένα!$P:$P,MATCH('2021'!E3018,Δεδομένα!$O:$O,0))</f>
        <v>102</v>
      </c>
      <c r="G3018" s="49" t="s">
        <v>3435</v>
      </c>
      <c r="H3018" s="51" t="str">
        <f>INDEX(Δεδομένα!B$1:B$51,MATCH('2021'!G3018,Δεδομένα!A$1:A$51,0))</f>
        <v>ΘΕΣΣΑΛΙΑΣ</v>
      </c>
      <c r="I3018" s="53">
        <f>INDEX(Δεδομένα!E$1:E$13,MATCH('2021'!H3018,Δεδομένα!D$1:D$13,0))</f>
        <v>6</v>
      </c>
      <c r="J3018" s="4">
        <v>44498</v>
      </c>
      <c r="K3018" s="3" t="s">
        <v>474</v>
      </c>
      <c r="L3018" s="17" t="str">
        <f t="shared" si="220"/>
        <v>29/10/2021 16:50</v>
      </c>
      <c r="M3018" s="4">
        <v>44498</v>
      </c>
      <c r="N3018" s="3" t="s">
        <v>3</v>
      </c>
      <c r="O3018" s="17" t="str">
        <f t="shared" si="221"/>
        <v>29/10/2021 17:22</v>
      </c>
      <c r="P3018" s="24">
        <f t="shared" si="222"/>
        <v>2.2222222221898846E-2</v>
      </c>
      <c r="Q3018" s="28">
        <v>0</v>
      </c>
      <c r="R3018" s="27">
        <f t="shared" si="223"/>
        <v>31.999999999534339</v>
      </c>
      <c r="S3018" s="3" t="s">
        <v>4</v>
      </c>
      <c r="T3018" s="3" t="s">
        <v>3521</v>
      </c>
      <c r="U3018" s="3" t="s">
        <v>4</v>
      </c>
      <c r="V3018" s="3" t="s">
        <v>3654</v>
      </c>
      <c r="W3018" s="5">
        <v>0</v>
      </c>
      <c r="X3018" s="5">
        <v>0</v>
      </c>
      <c r="Y3018" s="5">
        <v>0</v>
      </c>
      <c r="Z3018" s="5">
        <v>0</v>
      </c>
      <c r="AA3018" s="5">
        <v>0.1</v>
      </c>
      <c r="AB3018" s="5">
        <v>0</v>
      </c>
      <c r="AC3018" s="5">
        <v>0</v>
      </c>
      <c r="AD3018" s="5">
        <v>0</v>
      </c>
      <c r="AE3018" s="2">
        <v>2</v>
      </c>
      <c r="AF3018" s="2">
        <v>0</v>
      </c>
      <c r="AG3018" s="2">
        <v>0</v>
      </c>
      <c r="AH3018" s="2">
        <v>0</v>
      </c>
      <c r="AI3018" s="2">
        <v>0</v>
      </c>
      <c r="AJ3018" s="2">
        <v>1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</row>
    <row r="3019" spans="1:46" x14ac:dyDescent="0.2">
      <c r="A3019" s="2">
        <v>1711752</v>
      </c>
      <c r="B3019" s="2">
        <v>906599</v>
      </c>
      <c r="C3019" s="7">
        <v>22.476843272427001</v>
      </c>
      <c r="D3019" s="7">
        <v>39.747727918058601</v>
      </c>
      <c r="E3019" s="19" t="s">
        <v>3627</v>
      </c>
      <c r="F3019" s="46">
        <f>INDEX(Δεδομένα!$P:$P,MATCH('2021'!E3019,Δεδομένα!$O:$O,0))</f>
        <v>102</v>
      </c>
      <c r="G3019" s="49" t="s">
        <v>3435</v>
      </c>
      <c r="H3019" s="51" t="str">
        <f>INDEX(Δεδομένα!B$1:B$51,MATCH('2021'!G3019,Δεδομένα!A$1:A$51,0))</f>
        <v>ΘΕΣΣΑΛΙΑΣ</v>
      </c>
      <c r="I3019" s="53">
        <f>INDEX(Δεδομένα!E$1:E$13,MATCH('2021'!H3019,Δεδομένα!D$1:D$13,0))</f>
        <v>6</v>
      </c>
      <c r="J3019" s="4">
        <v>44504</v>
      </c>
      <c r="K3019" s="3" t="s">
        <v>1003</v>
      </c>
      <c r="L3019" s="17" t="str">
        <f t="shared" si="220"/>
        <v>04/11/2021 16:37</v>
      </c>
      <c r="M3019" s="4">
        <v>44504</v>
      </c>
      <c r="N3019" s="3" t="s">
        <v>698</v>
      </c>
      <c r="O3019" s="17" t="str">
        <f t="shared" si="221"/>
        <v>04/11/2021 16:48</v>
      </c>
      <c r="P3019" s="24">
        <f t="shared" si="222"/>
        <v>7.6388888846850023E-3</v>
      </c>
      <c r="Q3019" s="28">
        <v>0</v>
      </c>
      <c r="R3019" s="27">
        <f t="shared" si="223"/>
        <v>10.999999993946403</v>
      </c>
      <c r="S3019" s="3" t="s">
        <v>4</v>
      </c>
      <c r="T3019" s="3" t="s">
        <v>3521</v>
      </c>
      <c r="U3019" s="3" t="s">
        <v>3632</v>
      </c>
      <c r="V3019" s="3" t="s">
        <v>3655</v>
      </c>
      <c r="W3019" s="5">
        <v>0</v>
      </c>
      <c r="X3019" s="5">
        <v>0</v>
      </c>
      <c r="Y3019" s="5">
        <v>0</v>
      </c>
      <c r="Z3019" s="5">
        <v>0.02</v>
      </c>
      <c r="AA3019" s="5">
        <v>0</v>
      </c>
      <c r="AB3019" s="5">
        <v>0</v>
      </c>
      <c r="AC3019" s="5">
        <v>0</v>
      </c>
      <c r="AD3019" s="5">
        <v>0</v>
      </c>
      <c r="AE3019" s="2">
        <v>2</v>
      </c>
      <c r="AF3019" s="2">
        <v>0</v>
      </c>
      <c r="AG3019" s="2">
        <v>0</v>
      </c>
      <c r="AH3019" s="2">
        <v>0</v>
      </c>
      <c r="AI3019" s="2">
        <v>0</v>
      </c>
      <c r="AJ3019" s="2">
        <v>1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</row>
    <row r="3020" spans="1:46" x14ac:dyDescent="0.2">
      <c r="A3020" s="2">
        <v>1712250</v>
      </c>
      <c r="B3020" s="2">
        <v>908571</v>
      </c>
      <c r="C3020" s="7">
        <v>22.5162785411326</v>
      </c>
      <c r="D3020" s="7">
        <v>39.827382284531403</v>
      </c>
      <c r="E3020" s="19" t="s">
        <v>3627</v>
      </c>
      <c r="F3020" s="46">
        <f>INDEX(Δεδομένα!$P:$P,MATCH('2021'!E3020,Δεδομένα!$O:$O,0))</f>
        <v>102</v>
      </c>
      <c r="G3020" s="49" t="s">
        <v>3435</v>
      </c>
      <c r="H3020" s="51" t="str">
        <f>INDEX(Δεδομένα!B$1:B$51,MATCH('2021'!G3020,Δεδομένα!A$1:A$51,0))</f>
        <v>ΘΕΣΣΑΛΙΑΣ</v>
      </c>
      <c r="I3020" s="53">
        <f>INDEX(Δεδομένα!E$1:E$13,MATCH('2021'!H3020,Δεδομένα!D$1:D$13,0))</f>
        <v>6</v>
      </c>
      <c r="J3020" s="4">
        <v>44512</v>
      </c>
      <c r="K3020" s="3" t="s">
        <v>102</v>
      </c>
      <c r="L3020" s="17" t="str">
        <f t="shared" si="220"/>
        <v>12/11/2021 18:35</v>
      </c>
      <c r="M3020" s="4">
        <v>44512</v>
      </c>
      <c r="N3020" s="3" t="s">
        <v>1490</v>
      </c>
      <c r="O3020" s="17" t="str">
        <f t="shared" si="221"/>
        <v>12/11/2021 19:45</v>
      </c>
      <c r="P3020" s="24">
        <f t="shared" si="222"/>
        <v>4.8611111109494232E-2</v>
      </c>
      <c r="Q3020" s="28">
        <v>0</v>
      </c>
      <c r="R3020" s="27">
        <f t="shared" si="223"/>
        <v>69.999999997671694</v>
      </c>
      <c r="S3020" s="3" t="s">
        <v>4</v>
      </c>
      <c r="T3020" s="3" t="s">
        <v>3521</v>
      </c>
      <c r="U3020" s="3" t="s">
        <v>4</v>
      </c>
      <c r="V3020" s="3" t="s">
        <v>1622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0.05</v>
      </c>
      <c r="AD3020" s="5">
        <v>0</v>
      </c>
      <c r="AE3020" s="2">
        <v>3</v>
      </c>
      <c r="AF3020" s="2">
        <v>0</v>
      </c>
      <c r="AG3020" s="2">
        <v>0</v>
      </c>
      <c r="AH3020" s="2">
        <v>0</v>
      </c>
      <c r="AI3020" s="2">
        <v>0</v>
      </c>
      <c r="AJ3020" s="2">
        <v>1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</row>
    <row r="3021" spans="1:46" x14ac:dyDescent="0.2">
      <c r="A3021" s="2">
        <v>1714557</v>
      </c>
      <c r="B3021" s="2">
        <v>910387</v>
      </c>
      <c r="C3021" s="7">
        <v>22.494500979451601</v>
      </c>
      <c r="D3021" s="7">
        <v>39.785429637683897</v>
      </c>
      <c r="E3021" s="19" t="s">
        <v>3627</v>
      </c>
      <c r="F3021" s="46">
        <f>INDEX(Δεδομένα!$P:$P,MATCH('2021'!E3021,Δεδομένα!$O:$O,0))</f>
        <v>102</v>
      </c>
      <c r="G3021" s="49" t="s">
        <v>3435</v>
      </c>
      <c r="H3021" s="51" t="str">
        <f>INDEX(Δεδομένα!B$1:B$51,MATCH('2021'!G3021,Δεδομένα!A$1:A$51,0))</f>
        <v>ΘΕΣΣΑΛΙΑΣ</v>
      </c>
      <c r="I3021" s="53">
        <f>INDEX(Δεδομένα!E$1:E$13,MATCH('2021'!H3021,Δεδομένα!D$1:D$13,0))</f>
        <v>6</v>
      </c>
      <c r="J3021" s="4">
        <v>44520</v>
      </c>
      <c r="K3021" s="3" t="s">
        <v>461</v>
      </c>
      <c r="L3021" s="17" t="str">
        <f t="shared" si="220"/>
        <v>20/11/2021 17:00</v>
      </c>
      <c r="M3021" s="4">
        <v>44520</v>
      </c>
      <c r="N3021" s="3" t="s">
        <v>563</v>
      </c>
      <c r="O3021" s="17" t="str">
        <f t="shared" si="221"/>
        <v>20/11/2021 17:15</v>
      </c>
      <c r="P3021" s="24">
        <f t="shared" si="222"/>
        <v>1.0416666664241347E-2</v>
      </c>
      <c r="Q3021" s="28">
        <v>0</v>
      </c>
      <c r="R3021" s="27">
        <f t="shared" si="223"/>
        <v>14.99999999650754</v>
      </c>
      <c r="S3021" s="3" t="s">
        <v>4</v>
      </c>
      <c r="T3021" s="3" t="s">
        <v>3521</v>
      </c>
      <c r="U3021" s="3" t="s">
        <v>3632</v>
      </c>
      <c r="V3021" s="3" t="s">
        <v>3656</v>
      </c>
      <c r="W3021" s="5">
        <v>0</v>
      </c>
      <c r="X3021" s="5">
        <v>0</v>
      </c>
      <c r="Y3021" s="5">
        <v>0</v>
      </c>
      <c r="Z3021" s="5">
        <v>0.05</v>
      </c>
      <c r="AA3021" s="5">
        <v>0</v>
      </c>
      <c r="AB3021" s="5">
        <v>0</v>
      </c>
      <c r="AC3021" s="5">
        <v>0</v>
      </c>
      <c r="AD3021" s="5">
        <v>0</v>
      </c>
      <c r="AE3021" s="2">
        <v>2</v>
      </c>
      <c r="AF3021" s="2">
        <v>0</v>
      </c>
      <c r="AG3021" s="2">
        <v>0</v>
      </c>
      <c r="AH3021" s="2">
        <v>0</v>
      </c>
      <c r="AI3021" s="2">
        <v>0</v>
      </c>
      <c r="AJ3021" s="2">
        <v>1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</row>
    <row r="3022" spans="1:46" x14ac:dyDescent="0.2">
      <c r="A3022" s="2">
        <v>1636825</v>
      </c>
      <c r="B3022" s="2">
        <v>825260</v>
      </c>
      <c r="C3022" s="7">
        <v>22.133351290565901</v>
      </c>
      <c r="D3022" s="7">
        <v>39.8188885503507</v>
      </c>
      <c r="E3022" s="19" t="s">
        <v>3657</v>
      </c>
      <c r="F3022" s="46">
        <f>INDEX(Δεδομένα!$P:$P,MATCH('2021'!E3022,Δεδομένα!$O:$O,0))</f>
        <v>103</v>
      </c>
      <c r="G3022" s="49" t="s">
        <v>3435</v>
      </c>
      <c r="H3022" s="51" t="str">
        <f>INDEX(Δεδομένα!B$1:B$51,MATCH('2021'!G3022,Δεδομένα!A$1:A$51,0))</f>
        <v>ΘΕΣΣΑΛΙΑΣ</v>
      </c>
      <c r="I3022" s="53">
        <f>INDEX(Δεδομένα!E$1:E$13,MATCH('2021'!H3022,Δεδομένα!D$1:D$13,0))</f>
        <v>6</v>
      </c>
      <c r="J3022" s="4">
        <v>44239</v>
      </c>
      <c r="K3022" s="3" t="s">
        <v>281</v>
      </c>
      <c r="L3022" s="17" t="str">
        <f t="shared" si="220"/>
        <v>12/02/2021 19:18</v>
      </c>
      <c r="M3022" s="4">
        <v>44239</v>
      </c>
      <c r="N3022" s="3" t="s">
        <v>976</v>
      </c>
      <c r="O3022" s="17" t="str">
        <f t="shared" si="221"/>
        <v>12/02/2021 19:53</v>
      </c>
      <c r="P3022" s="24">
        <f t="shared" si="222"/>
        <v>2.4305555554747116E-2</v>
      </c>
      <c r="Q3022" s="28">
        <v>0</v>
      </c>
      <c r="R3022" s="27">
        <f t="shared" si="223"/>
        <v>34.999999998835847</v>
      </c>
      <c r="S3022" s="3" t="s">
        <v>4</v>
      </c>
      <c r="T3022" s="3" t="s">
        <v>3658</v>
      </c>
      <c r="U3022" s="3" t="s">
        <v>4</v>
      </c>
      <c r="V3022" s="3" t="s">
        <v>3659</v>
      </c>
      <c r="W3022" s="5">
        <v>0</v>
      </c>
      <c r="X3022" s="5">
        <v>0</v>
      </c>
      <c r="Y3022" s="5">
        <v>0</v>
      </c>
      <c r="Z3022" s="5">
        <v>0.5</v>
      </c>
      <c r="AA3022" s="5">
        <v>0</v>
      </c>
      <c r="AB3022" s="5">
        <v>0</v>
      </c>
      <c r="AC3022" s="5">
        <v>0</v>
      </c>
      <c r="AD3022" s="5">
        <v>0</v>
      </c>
      <c r="AE3022" s="2">
        <v>2</v>
      </c>
      <c r="AF3022" s="2">
        <v>0</v>
      </c>
      <c r="AG3022" s="2">
        <v>0</v>
      </c>
      <c r="AH3022" s="2">
        <v>0</v>
      </c>
      <c r="AI3022" s="2">
        <v>0</v>
      </c>
      <c r="AJ3022" s="2">
        <v>1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 t="s">
        <v>4</v>
      </c>
      <c r="AT3022" s="2" t="s">
        <v>4</v>
      </c>
    </row>
    <row r="3023" spans="1:46" x14ac:dyDescent="0.2">
      <c r="A3023" s="2">
        <v>1643710</v>
      </c>
      <c r="B3023" s="2">
        <v>835079</v>
      </c>
      <c r="C3023" s="7">
        <v>22.168919565868801</v>
      </c>
      <c r="D3023" s="7">
        <v>39.853712195698598</v>
      </c>
      <c r="E3023" s="19" t="s">
        <v>3657</v>
      </c>
      <c r="F3023" s="46">
        <f>INDEX(Δεδομένα!$P:$P,MATCH('2021'!E3023,Δεδομένα!$O:$O,0))</f>
        <v>103</v>
      </c>
      <c r="G3023" s="49" t="s">
        <v>3435</v>
      </c>
      <c r="H3023" s="51" t="str">
        <f>INDEX(Δεδομένα!B$1:B$51,MATCH('2021'!G3023,Δεδομένα!A$1:A$51,0))</f>
        <v>ΘΕΣΣΑΛΙΑΣ</v>
      </c>
      <c r="I3023" s="53">
        <f>INDEX(Δεδομένα!E$1:E$13,MATCH('2021'!H3023,Δεδομένα!D$1:D$13,0))</f>
        <v>6</v>
      </c>
      <c r="J3023" s="4">
        <v>44260</v>
      </c>
      <c r="K3023" s="3" t="s">
        <v>140</v>
      </c>
      <c r="L3023" s="17" t="str">
        <f t="shared" si="220"/>
        <v>05/03/2021 12:21</v>
      </c>
      <c r="M3023" s="4">
        <v>44260</v>
      </c>
      <c r="N3023" s="3" t="s">
        <v>1897</v>
      </c>
      <c r="O3023" s="17" t="str">
        <f t="shared" si="221"/>
        <v>05/03/2021 12:41</v>
      </c>
      <c r="P3023" s="24">
        <f t="shared" si="222"/>
        <v>1.3888888890505768E-2</v>
      </c>
      <c r="Q3023" s="28">
        <v>0</v>
      </c>
      <c r="R3023" s="27">
        <f t="shared" si="223"/>
        <v>20.000000002328306</v>
      </c>
      <c r="S3023" s="3" t="s">
        <v>4</v>
      </c>
      <c r="T3023" s="3" t="s">
        <v>3658</v>
      </c>
      <c r="U3023" s="3" t="s">
        <v>4</v>
      </c>
      <c r="V3023" s="3" t="s">
        <v>3660</v>
      </c>
      <c r="W3023" s="5">
        <v>0</v>
      </c>
      <c r="X3023" s="5">
        <v>0</v>
      </c>
      <c r="Y3023" s="5">
        <v>0</v>
      </c>
      <c r="Z3023" s="5">
        <v>0.05</v>
      </c>
      <c r="AA3023" s="5">
        <v>0</v>
      </c>
      <c r="AB3023" s="5">
        <v>0</v>
      </c>
      <c r="AC3023" s="5">
        <v>0</v>
      </c>
      <c r="AD3023" s="5">
        <v>0</v>
      </c>
      <c r="AE3023" s="2">
        <v>2</v>
      </c>
      <c r="AF3023" s="2">
        <v>0</v>
      </c>
      <c r="AG3023" s="2">
        <v>0</v>
      </c>
      <c r="AH3023" s="2">
        <v>0</v>
      </c>
      <c r="AI3023" s="2">
        <v>0</v>
      </c>
      <c r="AJ3023" s="2">
        <v>1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 t="s">
        <v>4</v>
      </c>
      <c r="AT3023" s="2" t="s">
        <v>4</v>
      </c>
    </row>
    <row r="3024" spans="1:46" x14ac:dyDescent="0.2">
      <c r="A3024" s="2">
        <v>1643715</v>
      </c>
      <c r="B3024" s="2">
        <v>835146</v>
      </c>
      <c r="C3024" s="7">
        <v>22.031996860514699</v>
      </c>
      <c r="D3024" s="7">
        <v>39.751623782022101</v>
      </c>
      <c r="E3024" s="19" t="s">
        <v>3657</v>
      </c>
      <c r="F3024" s="46">
        <f>INDEX(Δεδομένα!$P:$P,MATCH('2021'!E3024,Δεδομένα!$O:$O,0))</f>
        <v>103</v>
      </c>
      <c r="G3024" s="49" t="s">
        <v>3435</v>
      </c>
      <c r="H3024" s="51" t="str">
        <f>INDEX(Δεδομένα!B$1:B$51,MATCH('2021'!G3024,Δεδομένα!A$1:A$51,0))</f>
        <v>ΘΕΣΣΑΛΙΑΣ</v>
      </c>
      <c r="I3024" s="53">
        <f>INDEX(Δεδομένα!E$1:E$13,MATCH('2021'!H3024,Δεδομένα!D$1:D$13,0))</f>
        <v>6</v>
      </c>
      <c r="J3024" s="4">
        <v>44260</v>
      </c>
      <c r="K3024" s="3" t="s">
        <v>266</v>
      </c>
      <c r="L3024" s="17" t="str">
        <f t="shared" si="220"/>
        <v>05/03/2021 14:24</v>
      </c>
      <c r="M3024" s="4">
        <v>44260</v>
      </c>
      <c r="N3024" s="3" t="s">
        <v>660</v>
      </c>
      <c r="O3024" s="17" t="str">
        <f t="shared" si="221"/>
        <v>05/03/2021 16:11</v>
      </c>
      <c r="P3024" s="24">
        <f t="shared" si="222"/>
        <v>7.4305555557657499E-2</v>
      </c>
      <c r="Q3024" s="28">
        <v>0</v>
      </c>
      <c r="R3024" s="27">
        <f t="shared" si="223"/>
        <v>107.0000000030268</v>
      </c>
      <c r="S3024" s="3" t="s">
        <v>4</v>
      </c>
      <c r="T3024" s="3" t="s">
        <v>3658</v>
      </c>
      <c r="U3024" s="3" t="s">
        <v>4</v>
      </c>
      <c r="V3024" s="3" t="s">
        <v>3661</v>
      </c>
      <c r="W3024" s="5">
        <v>0</v>
      </c>
      <c r="X3024" s="5">
        <v>1.5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2">
        <v>6</v>
      </c>
      <c r="AF3024" s="2">
        <v>0</v>
      </c>
      <c r="AG3024" s="2">
        <v>0</v>
      </c>
      <c r="AH3024" s="2">
        <v>0</v>
      </c>
      <c r="AI3024" s="2">
        <v>0</v>
      </c>
      <c r="AJ3024" s="2">
        <v>3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 t="s">
        <v>4</v>
      </c>
      <c r="AT3024" s="2" t="s">
        <v>4</v>
      </c>
    </row>
    <row r="3025" spans="1:46" x14ac:dyDescent="0.2">
      <c r="A3025" s="2">
        <v>1643722</v>
      </c>
      <c r="B3025" s="2">
        <v>835831</v>
      </c>
      <c r="D3025" s="2"/>
      <c r="E3025" s="19" t="s">
        <v>3657</v>
      </c>
      <c r="F3025" s="46">
        <f>INDEX(Δεδομένα!$P:$P,MATCH('2021'!E3025,Δεδομένα!$O:$O,0))</f>
        <v>103</v>
      </c>
      <c r="G3025" s="49" t="s">
        <v>3435</v>
      </c>
      <c r="H3025" s="51" t="str">
        <f>INDEX(Δεδομένα!B$1:B$51,MATCH('2021'!G3025,Δεδομένα!A$1:A$51,0))</f>
        <v>ΘΕΣΣΑΛΙΑΣ</v>
      </c>
      <c r="I3025" s="53">
        <f>INDEX(Δεδομένα!E$1:E$13,MATCH('2021'!H3025,Δεδομένα!D$1:D$13,0))</f>
        <v>6</v>
      </c>
      <c r="J3025" s="4">
        <v>44262</v>
      </c>
      <c r="K3025" s="3" t="s">
        <v>870</v>
      </c>
      <c r="L3025" s="17" t="str">
        <f t="shared" si="220"/>
        <v>07/03/2021 15:48</v>
      </c>
      <c r="M3025" s="4">
        <v>44262</v>
      </c>
      <c r="N3025" s="3" t="s">
        <v>545</v>
      </c>
      <c r="O3025" s="17" t="str">
        <f t="shared" si="221"/>
        <v>07/03/2021 16:10</v>
      </c>
      <c r="P3025" s="24">
        <f t="shared" si="222"/>
        <v>1.5277777776645962E-2</v>
      </c>
      <c r="Q3025" s="28">
        <v>0</v>
      </c>
      <c r="R3025" s="27">
        <f t="shared" si="223"/>
        <v>21.999999998370185</v>
      </c>
      <c r="S3025" s="3" t="s">
        <v>4</v>
      </c>
      <c r="T3025" s="3" t="s">
        <v>3658</v>
      </c>
      <c r="U3025" s="3" t="s">
        <v>4</v>
      </c>
      <c r="V3025" s="3" t="s">
        <v>3662</v>
      </c>
      <c r="W3025" s="5">
        <v>0</v>
      </c>
      <c r="X3025" s="5">
        <v>0</v>
      </c>
      <c r="Y3025" s="5">
        <v>0</v>
      </c>
      <c r="Z3025" s="5">
        <v>2</v>
      </c>
      <c r="AA3025" s="5">
        <v>0</v>
      </c>
      <c r="AB3025" s="5">
        <v>0</v>
      </c>
      <c r="AC3025" s="5">
        <v>0</v>
      </c>
      <c r="AD3025" s="5">
        <v>0</v>
      </c>
      <c r="AE3025" s="2">
        <v>2</v>
      </c>
      <c r="AF3025" s="2">
        <v>0</v>
      </c>
      <c r="AG3025" s="2">
        <v>0</v>
      </c>
      <c r="AH3025" s="2">
        <v>0</v>
      </c>
      <c r="AI3025" s="2">
        <v>0</v>
      </c>
      <c r="AJ3025" s="2">
        <v>1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 t="s">
        <v>4</v>
      </c>
      <c r="AT3025" s="2" t="s">
        <v>4</v>
      </c>
    </row>
    <row r="3026" spans="1:46" x14ac:dyDescent="0.2">
      <c r="A3026" s="2">
        <v>1644253</v>
      </c>
      <c r="B3026" s="2">
        <v>836024</v>
      </c>
      <c r="C3026" s="7">
        <v>22.071134531186502</v>
      </c>
      <c r="D3026" s="7">
        <v>39.793554913249103</v>
      </c>
      <c r="E3026" s="19" t="s">
        <v>3657</v>
      </c>
      <c r="F3026" s="46">
        <f>INDEX(Δεδομένα!$P:$P,MATCH('2021'!E3026,Δεδομένα!$O:$O,0))</f>
        <v>103</v>
      </c>
      <c r="G3026" s="49" t="s">
        <v>3435</v>
      </c>
      <c r="H3026" s="51" t="str">
        <f>INDEX(Δεδομένα!B$1:B$51,MATCH('2021'!G3026,Δεδομένα!A$1:A$51,0))</f>
        <v>ΘΕΣΣΑΛΙΑΣ</v>
      </c>
      <c r="I3026" s="53">
        <f>INDEX(Δεδομένα!E$1:E$13,MATCH('2021'!H3026,Δεδομένα!D$1:D$13,0))</f>
        <v>6</v>
      </c>
      <c r="J3026" s="4">
        <v>44263</v>
      </c>
      <c r="K3026" s="3" t="s">
        <v>555</v>
      </c>
      <c r="L3026" s="17" t="str">
        <f t="shared" si="220"/>
        <v>08/03/2021 13:30</v>
      </c>
      <c r="M3026" s="4">
        <v>44263</v>
      </c>
      <c r="N3026" s="3" t="s">
        <v>609</v>
      </c>
      <c r="O3026" s="17" t="str">
        <f t="shared" si="221"/>
        <v>08/03/2021 13:41</v>
      </c>
      <c r="P3026" s="24">
        <f t="shared" si="222"/>
        <v>7.6388888919609599E-3</v>
      </c>
      <c r="Q3026" s="28">
        <v>0</v>
      </c>
      <c r="R3026" s="27">
        <f t="shared" si="223"/>
        <v>11.000000004423782</v>
      </c>
      <c r="S3026" s="3" t="s">
        <v>4</v>
      </c>
      <c r="T3026" s="3" t="s">
        <v>3658</v>
      </c>
      <c r="U3026" s="3" t="s">
        <v>4</v>
      </c>
      <c r="V3026" s="3" t="s">
        <v>3663</v>
      </c>
      <c r="W3026" s="5">
        <v>0</v>
      </c>
      <c r="X3026" s="5">
        <v>0</v>
      </c>
      <c r="Y3026" s="5">
        <v>0</v>
      </c>
      <c r="Z3026" s="5">
        <v>0</v>
      </c>
      <c r="AA3026" s="5">
        <v>1</v>
      </c>
      <c r="AB3026" s="5">
        <v>0</v>
      </c>
      <c r="AC3026" s="5">
        <v>0</v>
      </c>
      <c r="AD3026" s="5">
        <v>0</v>
      </c>
      <c r="AE3026" s="2">
        <v>2</v>
      </c>
      <c r="AF3026" s="2">
        <v>0</v>
      </c>
      <c r="AG3026" s="2">
        <v>0</v>
      </c>
      <c r="AH3026" s="2">
        <v>0</v>
      </c>
      <c r="AI3026" s="2">
        <v>0</v>
      </c>
      <c r="AJ3026" s="2">
        <v>1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 t="s">
        <v>4</v>
      </c>
      <c r="AT3026" s="2" t="s">
        <v>4</v>
      </c>
    </row>
    <row r="3027" spans="1:46" x14ac:dyDescent="0.2">
      <c r="A3027" s="2">
        <v>1647838</v>
      </c>
      <c r="B3027" s="2">
        <v>838586</v>
      </c>
      <c r="C3027" s="7">
        <v>22.391496634097301</v>
      </c>
      <c r="D3027" s="7">
        <v>39.945664989933199</v>
      </c>
      <c r="E3027" s="19" t="s">
        <v>3657</v>
      </c>
      <c r="F3027" s="46">
        <f>INDEX(Δεδομένα!$P:$P,MATCH('2021'!E3027,Δεδομένα!$O:$O,0))</f>
        <v>103</v>
      </c>
      <c r="G3027" s="49" t="s">
        <v>3435</v>
      </c>
      <c r="H3027" s="51" t="str">
        <f>INDEX(Δεδομένα!B$1:B$51,MATCH('2021'!G3027,Δεδομένα!A$1:A$51,0))</f>
        <v>ΘΕΣΣΑΛΙΑΣ</v>
      </c>
      <c r="I3027" s="53">
        <f>INDEX(Δεδομένα!E$1:E$13,MATCH('2021'!H3027,Δεδομένα!D$1:D$13,0))</f>
        <v>6</v>
      </c>
      <c r="J3027" s="4">
        <v>44272</v>
      </c>
      <c r="K3027" s="3" t="s">
        <v>12</v>
      </c>
      <c r="L3027" s="17" t="str">
        <f t="shared" si="220"/>
        <v>17/03/2021 14:47</v>
      </c>
      <c r="M3027" s="4">
        <v>44272</v>
      </c>
      <c r="N3027" s="3" t="s">
        <v>36</v>
      </c>
      <c r="O3027" s="17" t="str">
        <f t="shared" si="221"/>
        <v>17/03/2021 16:20</v>
      </c>
      <c r="P3027" s="24">
        <f t="shared" si="222"/>
        <v>6.4583333332848269E-2</v>
      </c>
      <c r="Q3027" s="28">
        <v>0</v>
      </c>
      <c r="R3027" s="27">
        <f t="shared" si="223"/>
        <v>92.999999999301508</v>
      </c>
      <c r="S3027" s="3" t="s">
        <v>4</v>
      </c>
      <c r="T3027" s="3" t="s">
        <v>3658</v>
      </c>
      <c r="U3027" s="3" t="s">
        <v>123</v>
      </c>
      <c r="V3027" s="3" t="s">
        <v>3664</v>
      </c>
      <c r="W3027" s="5">
        <v>0</v>
      </c>
      <c r="X3027" s="5">
        <v>1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2">
        <v>3</v>
      </c>
      <c r="AF3027" s="2">
        <v>0</v>
      </c>
      <c r="AG3027" s="2">
        <v>0</v>
      </c>
      <c r="AH3027" s="2">
        <v>0</v>
      </c>
      <c r="AI3027" s="2">
        <v>0</v>
      </c>
      <c r="AJ3027" s="2">
        <v>2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 t="s">
        <v>4</v>
      </c>
      <c r="AT3027" s="2" t="s">
        <v>4</v>
      </c>
    </row>
    <row r="3028" spans="1:46" x14ac:dyDescent="0.2">
      <c r="A3028" s="2">
        <v>1650081</v>
      </c>
      <c r="B3028" s="2">
        <v>840486</v>
      </c>
      <c r="C3028" s="7">
        <v>22.141243176303998</v>
      </c>
      <c r="D3028" s="7">
        <v>39.902119554469103</v>
      </c>
      <c r="E3028" s="19" t="s">
        <v>3657</v>
      </c>
      <c r="F3028" s="46">
        <f>INDEX(Δεδομένα!$P:$P,MATCH('2021'!E3028,Δεδομένα!$O:$O,0))</f>
        <v>103</v>
      </c>
      <c r="G3028" s="49" t="s">
        <v>3435</v>
      </c>
      <c r="H3028" s="51" t="str">
        <f>INDEX(Δεδομένα!B$1:B$51,MATCH('2021'!G3028,Δεδομένα!A$1:A$51,0))</f>
        <v>ΘΕΣΣΑΛΙΑΣ</v>
      </c>
      <c r="I3028" s="53">
        <f>INDEX(Δεδομένα!E$1:E$13,MATCH('2021'!H3028,Δεδομένα!D$1:D$13,0))</f>
        <v>6</v>
      </c>
      <c r="J3028" s="4">
        <v>44281</v>
      </c>
      <c r="K3028" s="3" t="s">
        <v>310</v>
      </c>
      <c r="L3028" s="17" t="str">
        <f t="shared" si="220"/>
        <v>26/03/2021 15:05</v>
      </c>
      <c r="M3028" s="4">
        <v>44281</v>
      </c>
      <c r="N3028" s="3" t="s">
        <v>146</v>
      </c>
      <c r="O3028" s="17" t="str">
        <f t="shared" si="221"/>
        <v>26/03/2021 16:30</v>
      </c>
      <c r="P3028" s="24">
        <f t="shared" si="222"/>
        <v>5.9027777781011537E-2</v>
      </c>
      <c r="Q3028" s="28">
        <v>0</v>
      </c>
      <c r="R3028" s="27">
        <f t="shared" si="223"/>
        <v>85.000000004656613</v>
      </c>
      <c r="S3028" s="3" t="s">
        <v>4</v>
      </c>
      <c r="T3028" s="3" t="s">
        <v>3658</v>
      </c>
      <c r="U3028" s="3" t="s">
        <v>4</v>
      </c>
      <c r="V3028" s="3" t="s">
        <v>3665</v>
      </c>
      <c r="W3028" s="5">
        <v>0</v>
      </c>
      <c r="X3028" s="5">
        <v>1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2">
        <v>3</v>
      </c>
      <c r="AF3028" s="2">
        <v>0</v>
      </c>
      <c r="AG3028" s="2">
        <v>0</v>
      </c>
      <c r="AH3028" s="2">
        <v>0</v>
      </c>
      <c r="AI3028" s="2">
        <v>0</v>
      </c>
      <c r="AJ3028" s="2">
        <v>2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 t="s">
        <v>4</v>
      </c>
      <c r="AT3028" s="2" t="s">
        <v>4</v>
      </c>
    </row>
    <row r="3029" spans="1:46" x14ac:dyDescent="0.2">
      <c r="A3029" s="2">
        <v>1651151</v>
      </c>
      <c r="B3029" s="2">
        <v>841856</v>
      </c>
      <c r="C3029" s="7">
        <v>22.0671353356602</v>
      </c>
      <c r="D3029" s="7">
        <v>39.796409322924198</v>
      </c>
      <c r="E3029" s="19" t="s">
        <v>3657</v>
      </c>
      <c r="F3029" s="46">
        <f>INDEX(Δεδομένα!$P:$P,MATCH('2021'!E3029,Δεδομένα!$O:$O,0))</f>
        <v>103</v>
      </c>
      <c r="G3029" s="49" t="s">
        <v>3435</v>
      </c>
      <c r="H3029" s="51" t="str">
        <f>INDEX(Δεδομένα!B$1:B$51,MATCH('2021'!G3029,Δεδομένα!A$1:A$51,0))</f>
        <v>ΘΕΣΣΑΛΙΑΣ</v>
      </c>
      <c r="I3029" s="53">
        <f>INDEX(Δεδομένα!E$1:E$13,MATCH('2021'!H3029,Δεδομένα!D$1:D$13,0))</f>
        <v>6</v>
      </c>
      <c r="J3029" s="4">
        <v>44286</v>
      </c>
      <c r="K3029" s="3" t="s">
        <v>677</v>
      </c>
      <c r="L3029" s="17" t="str">
        <f t="shared" si="220"/>
        <v>31/03/2021 17:13</v>
      </c>
      <c r="M3029" s="4">
        <v>44286</v>
      </c>
      <c r="N3029" s="3" t="s">
        <v>697</v>
      </c>
      <c r="O3029" s="17" t="str">
        <f t="shared" si="221"/>
        <v>31/03/2021 17:40</v>
      </c>
      <c r="P3029" s="24">
        <f t="shared" si="222"/>
        <v>1.8749999995634425E-2</v>
      </c>
      <c r="Q3029" s="28">
        <v>0</v>
      </c>
      <c r="R3029" s="27">
        <f t="shared" si="223"/>
        <v>26.999999993713573</v>
      </c>
      <c r="S3029" s="3" t="s">
        <v>4</v>
      </c>
      <c r="T3029" s="3" t="s">
        <v>3658</v>
      </c>
      <c r="U3029" s="3" t="s">
        <v>4</v>
      </c>
      <c r="V3029" s="3" t="s">
        <v>3663</v>
      </c>
      <c r="W3029" s="5">
        <v>0</v>
      </c>
      <c r="X3029" s="5">
        <v>0</v>
      </c>
      <c r="Y3029" s="5">
        <v>0</v>
      </c>
      <c r="Z3029" s="5">
        <v>2</v>
      </c>
      <c r="AA3029" s="5">
        <v>0</v>
      </c>
      <c r="AB3029" s="5">
        <v>0</v>
      </c>
      <c r="AC3029" s="5">
        <v>0</v>
      </c>
      <c r="AD3029" s="5">
        <v>0</v>
      </c>
      <c r="AE3029" s="2">
        <v>2</v>
      </c>
      <c r="AF3029" s="2">
        <v>0</v>
      </c>
      <c r="AG3029" s="2">
        <v>0</v>
      </c>
      <c r="AH3029" s="2">
        <v>0</v>
      </c>
      <c r="AI3029" s="2">
        <v>0</v>
      </c>
      <c r="AJ3029" s="2">
        <v>1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 t="s">
        <v>4</v>
      </c>
      <c r="AT3029" s="2" t="s">
        <v>4</v>
      </c>
    </row>
    <row r="3030" spans="1:46" x14ac:dyDescent="0.2">
      <c r="A3030" s="2">
        <v>1651699</v>
      </c>
      <c r="B3030" s="2">
        <v>842909</v>
      </c>
      <c r="D3030" s="2"/>
      <c r="E3030" s="19" t="s">
        <v>3657</v>
      </c>
      <c r="F3030" s="46">
        <f>INDEX(Δεδομένα!$P:$P,MATCH('2021'!E3030,Δεδομένα!$O:$O,0))</f>
        <v>103</v>
      </c>
      <c r="G3030" s="49" t="s">
        <v>3435</v>
      </c>
      <c r="H3030" s="51" t="str">
        <f>INDEX(Δεδομένα!B$1:B$51,MATCH('2021'!G3030,Δεδομένα!A$1:A$51,0))</f>
        <v>ΘΕΣΣΑΛΙΑΣ</v>
      </c>
      <c r="I3030" s="53">
        <f>INDEX(Δεδομένα!E$1:E$13,MATCH('2021'!H3030,Δεδομένα!D$1:D$13,0))</f>
        <v>6</v>
      </c>
      <c r="J3030" s="4">
        <v>44290</v>
      </c>
      <c r="K3030" s="3" t="s">
        <v>745</v>
      </c>
      <c r="L3030" s="17" t="str">
        <f t="shared" si="220"/>
        <v>04/04/2021 16:35</v>
      </c>
      <c r="M3030" s="4">
        <v>44290</v>
      </c>
      <c r="N3030" s="3" t="s">
        <v>370</v>
      </c>
      <c r="O3030" s="17" t="str">
        <f t="shared" si="221"/>
        <v>04/04/2021 17:45</v>
      </c>
      <c r="P3030" s="24">
        <f t="shared" si="222"/>
        <v>4.8611111116770189E-2</v>
      </c>
      <c r="Q3030" s="28">
        <v>0</v>
      </c>
      <c r="R3030" s="27">
        <f t="shared" si="223"/>
        <v>70.000000008149073</v>
      </c>
      <c r="S3030" s="3" t="s">
        <v>4</v>
      </c>
      <c r="T3030" s="3" t="s">
        <v>3658</v>
      </c>
      <c r="U3030" s="3" t="s">
        <v>123</v>
      </c>
      <c r="V3030" s="3" t="s">
        <v>3667</v>
      </c>
      <c r="W3030" s="5">
        <v>0</v>
      </c>
      <c r="X3030" s="5">
        <v>0.2</v>
      </c>
      <c r="Y3030" s="5">
        <v>0</v>
      </c>
      <c r="Z3030" s="5">
        <v>0.5</v>
      </c>
      <c r="AA3030" s="5">
        <v>0</v>
      </c>
      <c r="AB3030" s="5">
        <v>0</v>
      </c>
      <c r="AC3030" s="5">
        <v>0</v>
      </c>
      <c r="AD3030" s="5">
        <v>0</v>
      </c>
      <c r="AE3030" s="2">
        <v>3</v>
      </c>
      <c r="AF3030" s="2">
        <v>0</v>
      </c>
      <c r="AG3030" s="2">
        <v>0</v>
      </c>
      <c r="AH3030" s="2">
        <v>0</v>
      </c>
      <c r="AI3030" s="2">
        <v>0</v>
      </c>
      <c r="AJ3030" s="2">
        <v>2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 t="s">
        <v>4</v>
      </c>
      <c r="AT3030" s="2" t="s">
        <v>4</v>
      </c>
    </row>
    <row r="3031" spans="1:46" x14ac:dyDescent="0.2">
      <c r="A3031" s="2">
        <v>1652952</v>
      </c>
      <c r="B3031" s="2">
        <v>843773</v>
      </c>
      <c r="C3031" s="7">
        <v>22.071694573684901</v>
      </c>
      <c r="D3031" s="7">
        <v>39.901038104926698</v>
      </c>
      <c r="E3031" s="19" t="s">
        <v>3657</v>
      </c>
      <c r="F3031" s="46">
        <f>INDEX(Δεδομένα!$P:$P,MATCH('2021'!E3031,Δεδομένα!$O:$O,0))</f>
        <v>103</v>
      </c>
      <c r="G3031" s="49" t="s">
        <v>3435</v>
      </c>
      <c r="H3031" s="51" t="str">
        <f>INDEX(Δεδομένα!B$1:B$51,MATCH('2021'!G3031,Δεδομένα!A$1:A$51,0))</f>
        <v>ΘΕΣΣΑΛΙΑΣ</v>
      </c>
      <c r="I3031" s="53">
        <f>INDEX(Δεδομένα!E$1:E$13,MATCH('2021'!H3031,Δεδομένα!D$1:D$13,0))</f>
        <v>6</v>
      </c>
      <c r="J3031" s="4">
        <v>44294</v>
      </c>
      <c r="K3031" s="3" t="s">
        <v>1796</v>
      </c>
      <c r="L3031" s="17" t="str">
        <f t="shared" si="220"/>
        <v>08/04/2021 11:53</v>
      </c>
      <c r="M3031" s="4">
        <v>44294</v>
      </c>
      <c r="N3031" s="3" t="s">
        <v>298</v>
      </c>
      <c r="O3031" s="17" t="str">
        <f t="shared" si="221"/>
        <v>08/04/2021 12:35</v>
      </c>
      <c r="P3031" s="24">
        <f t="shared" si="222"/>
        <v>2.9166666667151731E-2</v>
      </c>
      <c r="Q3031" s="28">
        <v>0</v>
      </c>
      <c r="R3031" s="27">
        <f t="shared" si="223"/>
        <v>42.000000000698492</v>
      </c>
      <c r="S3031" s="3" t="s">
        <v>4</v>
      </c>
      <c r="T3031" s="3" t="s">
        <v>3658</v>
      </c>
      <c r="U3031" s="3" t="s">
        <v>3265</v>
      </c>
      <c r="V3031" s="3" t="s">
        <v>3668</v>
      </c>
      <c r="W3031" s="5">
        <v>0</v>
      </c>
      <c r="X3031" s="5">
        <v>0.02</v>
      </c>
      <c r="Y3031" s="5">
        <v>0</v>
      </c>
      <c r="Z3031" s="5">
        <v>0.18</v>
      </c>
      <c r="AA3031" s="5">
        <v>0</v>
      </c>
      <c r="AB3031" s="5">
        <v>0</v>
      </c>
      <c r="AC3031" s="5">
        <v>0</v>
      </c>
      <c r="AD3031" s="5">
        <v>0</v>
      </c>
      <c r="AE3031" s="2">
        <v>2</v>
      </c>
      <c r="AF3031" s="2">
        <v>0</v>
      </c>
      <c r="AG3031" s="2">
        <v>0</v>
      </c>
      <c r="AH3031" s="2">
        <v>0</v>
      </c>
      <c r="AI3031" s="2">
        <v>0</v>
      </c>
      <c r="AJ3031" s="2">
        <v>1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 t="s">
        <v>4</v>
      </c>
      <c r="AT3031" s="2" t="s">
        <v>4</v>
      </c>
    </row>
    <row r="3032" spans="1:46" x14ac:dyDescent="0.2">
      <c r="A3032" s="2">
        <v>1654829</v>
      </c>
      <c r="B3032" s="2">
        <v>845663</v>
      </c>
      <c r="C3032" s="7">
        <v>22.029516242460399</v>
      </c>
      <c r="D3032" s="7">
        <v>39.817403678944103</v>
      </c>
      <c r="E3032" s="19" t="s">
        <v>3657</v>
      </c>
      <c r="F3032" s="46">
        <f>INDEX(Δεδομένα!$P:$P,MATCH('2021'!E3032,Δεδομένα!$O:$O,0))</f>
        <v>103</v>
      </c>
      <c r="G3032" s="49" t="s">
        <v>3435</v>
      </c>
      <c r="H3032" s="51" t="str">
        <f>INDEX(Δεδομένα!B$1:B$51,MATCH('2021'!G3032,Δεδομένα!A$1:A$51,0))</f>
        <v>ΘΕΣΣΑΛΙΑΣ</v>
      </c>
      <c r="I3032" s="53">
        <f>INDEX(Δεδομένα!E$1:E$13,MATCH('2021'!H3032,Δεδομένα!D$1:D$13,0))</f>
        <v>6</v>
      </c>
      <c r="J3032" s="4">
        <v>44300</v>
      </c>
      <c r="K3032" s="3" t="s">
        <v>1844</v>
      </c>
      <c r="L3032" s="17" t="str">
        <f t="shared" si="220"/>
        <v>14/04/2021 16:14</v>
      </c>
      <c r="M3032" s="4">
        <v>44300</v>
      </c>
      <c r="N3032" s="3" t="s">
        <v>245</v>
      </c>
      <c r="O3032" s="17" t="str">
        <f t="shared" si="221"/>
        <v>14/04/2021 17:33</v>
      </c>
      <c r="P3032" s="24">
        <f t="shared" si="222"/>
        <v>5.486111110803904E-2</v>
      </c>
      <c r="Q3032" s="28">
        <v>0</v>
      </c>
      <c r="R3032" s="27">
        <f t="shared" si="223"/>
        <v>78.999999995576218</v>
      </c>
      <c r="S3032" s="3" t="s">
        <v>4</v>
      </c>
      <c r="T3032" s="3" t="s">
        <v>3658</v>
      </c>
      <c r="U3032" s="3" t="s">
        <v>4</v>
      </c>
      <c r="V3032" s="3" t="s">
        <v>3669</v>
      </c>
      <c r="W3032" s="5">
        <v>0</v>
      </c>
      <c r="X3032" s="5">
        <v>0.2</v>
      </c>
      <c r="Y3032" s="5">
        <v>0</v>
      </c>
      <c r="Z3032" s="5">
        <v>0.5</v>
      </c>
      <c r="AA3032" s="5">
        <v>0</v>
      </c>
      <c r="AB3032" s="5">
        <v>0</v>
      </c>
      <c r="AC3032" s="5">
        <v>0</v>
      </c>
      <c r="AD3032" s="5">
        <v>0</v>
      </c>
      <c r="AE3032" s="2">
        <v>2</v>
      </c>
      <c r="AF3032" s="2">
        <v>0</v>
      </c>
      <c r="AG3032" s="2">
        <v>0</v>
      </c>
      <c r="AH3032" s="2">
        <v>0</v>
      </c>
      <c r="AI3032" s="2">
        <v>0</v>
      </c>
      <c r="AJ3032" s="2">
        <v>1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 t="s">
        <v>4</v>
      </c>
      <c r="AT3032" s="2" t="s">
        <v>4</v>
      </c>
    </row>
    <row r="3033" spans="1:46" x14ac:dyDescent="0.2">
      <c r="A3033" s="2">
        <v>1655052</v>
      </c>
      <c r="B3033" s="2">
        <v>845833</v>
      </c>
      <c r="C3033" s="7">
        <v>22.068343929865801</v>
      </c>
      <c r="D3033" s="7">
        <v>39.793257587889201</v>
      </c>
      <c r="E3033" s="19" t="s">
        <v>3657</v>
      </c>
      <c r="F3033" s="46">
        <f>INDEX(Δεδομένα!$P:$P,MATCH('2021'!E3033,Δεδομένα!$O:$O,0))</f>
        <v>103</v>
      </c>
      <c r="G3033" s="49" t="s">
        <v>3435</v>
      </c>
      <c r="H3033" s="51" t="str">
        <f>INDEX(Δεδομένα!B$1:B$51,MATCH('2021'!G3033,Δεδομένα!A$1:A$51,0))</f>
        <v>ΘΕΣΣΑΛΙΑΣ</v>
      </c>
      <c r="I3033" s="53">
        <f>INDEX(Δεδομένα!E$1:E$13,MATCH('2021'!H3033,Δεδομένα!D$1:D$13,0))</f>
        <v>6</v>
      </c>
      <c r="J3033" s="4">
        <v>44301</v>
      </c>
      <c r="K3033" s="3" t="s">
        <v>1696</v>
      </c>
      <c r="L3033" s="17" t="str">
        <f t="shared" si="220"/>
        <v>15/04/2021 09:20</v>
      </c>
      <c r="M3033" s="4">
        <v>44301</v>
      </c>
      <c r="N3033" s="3" t="s">
        <v>775</v>
      </c>
      <c r="O3033" s="17" t="str">
        <f t="shared" si="221"/>
        <v>15/04/2021 10:05</v>
      </c>
      <c r="P3033" s="24">
        <f t="shared" si="222"/>
        <v>3.125E-2</v>
      </c>
      <c r="Q3033" s="28">
        <v>0</v>
      </c>
      <c r="R3033" s="27">
        <f t="shared" si="223"/>
        <v>45</v>
      </c>
      <c r="S3033" s="3" t="s">
        <v>4</v>
      </c>
      <c r="T3033" s="3" t="s">
        <v>3658</v>
      </c>
      <c r="U3033" s="3" t="s">
        <v>4</v>
      </c>
      <c r="V3033" s="3" t="s">
        <v>3663</v>
      </c>
      <c r="W3033" s="5">
        <v>0</v>
      </c>
      <c r="X3033" s="5">
        <v>0</v>
      </c>
      <c r="Y3033" s="5">
        <v>0</v>
      </c>
      <c r="Z3033" s="5">
        <v>0</v>
      </c>
      <c r="AA3033" s="5">
        <v>0.3</v>
      </c>
      <c r="AB3033" s="5">
        <v>0</v>
      </c>
      <c r="AC3033" s="5">
        <v>0</v>
      </c>
      <c r="AD3033" s="5">
        <v>0</v>
      </c>
      <c r="AE3033" s="2">
        <v>2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 t="s">
        <v>4</v>
      </c>
      <c r="AT3033" s="2" t="s">
        <v>4</v>
      </c>
    </row>
    <row r="3034" spans="1:46" x14ac:dyDescent="0.2">
      <c r="A3034" s="2">
        <v>1656339</v>
      </c>
      <c r="B3034" s="2">
        <v>847201</v>
      </c>
      <c r="C3034" s="7">
        <v>22.062735260013401</v>
      </c>
      <c r="D3034" s="7">
        <v>39.811002927240096</v>
      </c>
      <c r="E3034" s="19" t="s">
        <v>3657</v>
      </c>
      <c r="F3034" s="46">
        <f>INDEX(Δεδομένα!$P:$P,MATCH('2021'!E3034,Δεδομένα!$O:$O,0))</f>
        <v>103</v>
      </c>
      <c r="G3034" s="49" t="s">
        <v>3435</v>
      </c>
      <c r="H3034" s="51" t="str">
        <f>INDEX(Δεδομένα!B$1:B$51,MATCH('2021'!G3034,Δεδομένα!A$1:A$51,0))</f>
        <v>ΘΕΣΣΑΛΙΑΣ</v>
      </c>
      <c r="I3034" s="53">
        <f>INDEX(Δεδομένα!E$1:E$13,MATCH('2021'!H3034,Δεδομένα!D$1:D$13,0))</f>
        <v>6</v>
      </c>
      <c r="J3034" s="4">
        <v>44306</v>
      </c>
      <c r="K3034" s="3" t="s">
        <v>23</v>
      </c>
      <c r="L3034" s="17" t="str">
        <f t="shared" si="220"/>
        <v>20/04/2021 19:35</v>
      </c>
      <c r="M3034" s="4">
        <v>44306</v>
      </c>
      <c r="N3034" s="3" t="s">
        <v>450</v>
      </c>
      <c r="O3034" s="17" t="str">
        <f t="shared" si="221"/>
        <v>20/04/2021 20:50</v>
      </c>
      <c r="P3034" s="24">
        <f t="shared" si="222"/>
        <v>5.2083333335758653E-2</v>
      </c>
      <c r="Q3034" s="28">
        <v>0</v>
      </c>
      <c r="R3034" s="27">
        <f t="shared" si="223"/>
        <v>75.00000000349246</v>
      </c>
      <c r="S3034" s="3" t="s">
        <v>4</v>
      </c>
      <c r="T3034" s="3" t="s">
        <v>3658</v>
      </c>
      <c r="U3034" s="3" t="s">
        <v>4</v>
      </c>
      <c r="V3034" s="3" t="s">
        <v>3663</v>
      </c>
      <c r="W3034" s="5">
        <v>0</v>
      </c>
      <c r="X3034" s="5">
        <v>0</v>
      </c>
      <c r="Y3034" s="5">
        <v>0</v>
      </c>
      <c r="Z3034" s="5">
        <v>0</v>
      </c>
      <c r="AA3034" s="5">
        <v>8</v>
      </c>
      <c r="AB3034" s="5">
        <v>0</v>
      </c>
      <c r="AC3034" s="5">
        <v>0</v>
      </c>
      <c r="AD3034" s="5">
        <v>0</v>
      </c>
      <c r="AE3034" s="2">
        <v>2</v>
      </c>
      <c r="AF3034" s="2">
        <v>0</v>
      </c>
      <c r="AG3034" s="2">
        <v>0</v>
      </c>
      <c r="AH3034" s="2">
        <v>0</v>
      </c>
      <c r="AI3034" s="2">
        <v>0</v>
      </c>
      <c r="AJ3034" s="2">
        <v>1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 t="s">
        <v>4</v>
      </c>
      <c r="AT3034" s="2" t="s">
        <v>4</v>
      </c>
    </row>
    <row r="3035" spans="1:46" x14ac:dyDescent="0.2">
      <c r="A3035" s="2">
        <v>1656899</v>
      </c>
      <c r="B3035" s="2">
        <v>847670</v>
      </c>
      <c r="C3035" s="7">
        <v>21.9736386496905</v>
      </c>
      <c r="D3035" s="7">
        <v>40.009133097991302</v>
      </c>
      <c r="E3035" s="19" t="s">
        <v>3657</v>
      </c>
      <c r="F3035" s="46">
        <f>INDEX(Δεδομένα!$P:$P,MATCH('2021'!E3035,Δεδομένα!$O:$O,0))</f>
        <v>103</v>
      </c>
      <c r="G3035" s="49" t="s">
        <v>3435</v>
      </c>
      <c r="H3035" s="51" t="str">
        <f>INDEX(Δεδομένα!B$1:B$51,MATCH('2021'!G3035,Δεδομένα!A$1:A$51,0))</f>
        <v>ΘΕΣΣΑΛΙΑΣ</v>
      </c>
      <c r="I3035" s="53">
        <f>INDEX(Δεδομένα!E$1:E$13,MATCH('2021'!H3035,Δεδομένα!D$1:D$13,0))</f>
        <v>6</v>
      </c>
      <c r="J3035" s="4">
        <v>44308</v>
      </c>
      <c r="K3035" s="3" t="s">
        <v>71</v>
      </c>
      <c r="L3035" s="17" t="str">
        <f t="shared" si="220"/>
        <v>22/04/2021 16:07</v>
      </c>
      <c r="M3035" s="4">
        <v>44308</v>
      </c>
      <c r="N3035" s="3" t="s">
        <v>131</v>
      </c>
      <c r="O3035" s="17" t="str">
        <f t="shared" si="221"/>
        <v>22/04/2021 19:15</v>
      </c>
      <c r="P3035" s="24">
        <f t="shared" si="222"/>
        <v>0.13055555555911269</v>
      </c>
      <c r="Q3035" s="28">
        <v>0</v>
      </c>
      <c r="R3035" s="27">
        <f t="shared" si="223"/>
        <v>188.00000000512227</v>
      </c>
      <c r="S3035" s="3" t="s">
        <v>4</v>
      </c>
      <c r="T3035" s="3" t="s">
        <v>3658</v>
      </c>
      <c r="U3035" s="3" t="s">
        <v>4</v>
      </c>
      <c r="V3035" s="3" t="s">
        <v>3670</v>
      </c>
      <c r="W3035" s="5">
        <v>10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2">
        <v>3</v>
      </c>
      <c r="AF3035" s="2">
        <v>0</v>
      </c>
      <c r="AG3035" s="2">
        <v>0</v>
      </c>
      <c r="AH3035" s="2">
        <v>0</v>
      </c>
      <c r="AI3035" s="2">
        <v>0</v>
      </c>
      <c r="AJ3035" s="2">
        <v>2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 t="s">
        <v>4</v>
      </c>
      <c r="AT3035" s="2" t="s">
        <v>4</v>
      </c>
    </row>
    <row r="3036" spans="1:46" x14ac:dyDescent="0.2">
      <c r="A3036" s="2">
        <v>1660557</v>
      </c>
      <c r="B3036" s="2">
        <v>852133</v>
      </c>
      <c r="C3036" s="7">
        <v>22.1737600406422</v>
      </c>
      <c r="D3036" s="7">
        <v>40.101383553185997</v>
      </c>
      <c r="E3036" s="19" t="s">
        <v>3657</v>
      </c>
      <c r="F3036" s="46">
        <f>INDEX(Δεδομένα!$P:$P,MATCH('2021'!E3036,Δεδομένα!$O:$O,0))</f>
        <v>103</v>
      </c>
      <c r="G3036" s="49" t="s">
        <v>3435</v>
      </c>
      <c r="H3036" s="51" t="str">
        <f>INDEX(Δεδομένα!B$1:B$51,MATCH('2021'!G3036,Δεδομένα!A$1:A$51,0))</f>
        <v>ΘΕΣΣΑΛΙΑΣ</v>
      </c>
      <c r="I3036" s="53">
        <f>INDEX(Δεδομένα!E$1:E$13,MATCH('2021'!H3036,Δεδομένα!D$1:D$13,0))</f>
        <v>6</v>
      </c>
      <c r="J3036" s="4">
        <v>44326</v>
      </c>
      <c r="K3036" s="3" t="s">
        <v>544</v>
      </c>
      <c r="L3036" s="17" t="str">
        <f t="shared" si="220"/>
        <v>10/05/2021 11:50</v>
      </c>
      <c r="M3036" s="4">
        <v>44326</v>
      </c>
      <c r="N3036" s="3" t="s">
        <v>1699</v>
      </c>
      <c r="O3036" s="17" t="str">
        <f t="shared" si="221"/>
        <v>10/05/2021 13:03</v>
      </c>
      <c r="P3036" s="24">
        <f t="shared" si="222"/>
        <v>5.0694444442342501E-2</v>
      </c>
      <c r="Q3036" s="28">
        <v>0</v>
      </c>
      <c r="R3036" s="27">
        <f t="shared" si="223"/>
        <v>72.999999996973202</v>
      </c>
      <c r="S3036" s="3" t="s">
        <v>4</v>
      </c>
      <c r="T3036" s="3" t="s">
        <v>3658</v>
      </c>
      <c r="U3036" s="3" t="s">
        <v>4</v>
      </c>
      <c r="V3036" s="3" t="s">
        <v>3671</v>
      </c>
      <c r="W3036" s="5">
        <v>0</v>
      </c>
      <c r="X3036" s="5">
        <v>0.05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2">
        <v>4</v>
      </c>
      <c r="AF3036" s="2">
        <v>0</v>
      </c>
      <c r="AG3036" s="2">
        <v>0</v>
      </c>
      <c r="AH3036" s="2">
        <v>0</v>
      </c>
      <c r="AI3036" s="2">
        <v>0</v>
      </c>
      <c r="AJ3036" s="2">
        <v>2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 t="s">
        <v>4</v>
      </c>
      <c r="AT3036" s="2" t="s">
        <v>4</v>
      </c>
    </row>
    <row r="3037" spans="1:46" x14ac:dyDescent="0.2">
      <c r="A3037" s="2">
        <v>1662414</v>
      </c>
      <c r="B3037" s="2">
        <v>853876</v>
      </c>
      <c r="C3037" s="7">
        <v>22.012687806134</v>
      </c>
      <c r="D3037" s="7">
        <v>39.785417231039098</v>
      </c>
      <c r="E3037" s="19" t="s">
        <v>3657</v>
      </c>
      <c r="F3037" s="46">
        <f>INDEX(Δεδομένα!$P:$P,MATCH('2021'!E3037,Δεδομένα!$O:$O,0))</f>
        <v>103</v>
      </c>
      <c r="G3037" s="49" t="s">
        <v>3435</v>
      </c>
      <c r="H3037" s="51" t="str">
        <f>INDEX(Δεδομένα!B$1:B$51,MATCH('2021'!G3037,Δεδομένα!A$1:A$51,0))</f>
        <v>ΘΕΣΣΑΛΙΑΣ</v>
      </c>
      <c r="I3037" s="53">
        <f>INDEX(Δεδομένα!E$1:E$13,MATCH('2021'!H3037,Δεδομένα!D$1:D$13,0))</f>
        <v>6</v>
      </c>
      <c r="J3037" s="4">
        <v>44333</v>
      </c>
      <c r="K3037" s="3" t="s">
        <v>427</v>
      </c>
      <c r="L3037" s="17" t="str">
        <f t="shared" si="220"/>
        <v>17/05/2021 21:20</v>
      </c>
      <c r="M3037" s="4">
        <v>44333</v>
      </c>
      <c r="N3037" s="3" t="s">
        <v>3672</v>
      </c>
      <c r="O3037" s="17" t="str">
        <f t="shared" si="221"/>
        <v>17/05/2021 22:16</v>
      </c>
      <c r="P3037" s="24">
        <f t="shared" si="222"/>
        <v>3.8888888884685002E-2</v>
      </c>
      <c r="Q3037" s="28">
        <v>0</v>
      </c>
      <c r="R3037" s="27">
        <f t="shared" si="223"/>
        <v>55.999999993946403</v>
      </c>
      <c r="S3037" s="3" t="s">
        <v>4</v>
      </c>
      <c r="T3037" s="3" t="s">
        <v>3658</v>
      </c>
      <c r="U3037" s="3" t="s">
        <v>3673</v>
      </c>
      <c r="V3037" s="3" t="s">
        <v>3674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0.02</v>
      </c>
      <c r="AE3037" s="2">
        <v>2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 t="s">
        <v>4</v>
      </c>
      <c r="AT3037" s="2" t="s">
        <v>4</v>
      </c>
    </row>
    <row r="3038" spans="1:46" x14ac:dyDescent="0.2">
      <c r="A3038" s="2">
        <v>1663252</v>
      </c>
      <c r="B3038" s="2">
        <v>854359</v>
      </c>
      <c r="C3038" s="7">
        <v>22.224153372883499</v>
      </c>
      <c r="D3038" s="7">
        <v>39.9553237736488</v>
      </c>
      <c r="E3038" s="19" t="s">
        <v>3657</v>
      </c>
      <c r="F3038" s="46">
        <f>INDEX(Δεδομένα!$P:$P,MATCH('2021'!E3038,Δεδομένα!$O:$O,0))</f>
        <v>103</v>
      </c>
      <c r="G3038" s="49" t="s">
        <v>3435</v>
      </c>
      <c r="H3038" s="51" t="str">
        <f>INDEX(Δεδομένα!B$1:B$51,MATCH('2021'!G3038,Δεδομένα!A$1:A$51,0))</f>
        <v>ΘΕΣΣΑΛΙΑΣ</v>
      </c>
      <c r="I3038" s="53">
        <f>INDEX(Δεδομένα!E$1:E$13,MATCH('2021'!H3038,Δεδομένα!D$1:D$13,0))</f>
        <v>6</v>
      </c>
      <c r="J3038" s="4">
        <v>44335</v>
      </c>
      <c r="K3038" s="3" t="s">
        <v>433</v>
      </c>
      <c r="L3038" s="17" t="str">
        <f t="shared" si="220"/>
        <v>19/05/2021 17:25</v>
      </c>
      <c r="M3038" s="4">
        <v>44335</v>
      </c>
      <c r="N3038" s="3" t="s">
        <v>427</v>
      </c>
      <c r="O3038" s="17" t="str">
        <f t="shared" si="221"/>
        <v>19/05/2021 21:20</v>
      </c>
      <c r="P3038" s="24">
        <f t="shared" si="222"/>
        <v>0.16319444444525288</v>
      </c>
      <c r="Q3038" s="28">
        <v>0</v>
      </c>
      <c r="R3038" s="27">
        <f t="shared" si="223"/>
        <v>235.00000000116415</v>
      </c>
      <c r="S3038" s="3" t="s">
        <v>4</v>
      </c>
      <c r="T3038" s="3" t="s">
        <v>3658</v>
      </c>
      <c r="U3038" s="3" t="s">
        <v>123</v>
      </c>
      <c r="V3038" s="3" t="s">
        <v>3675</v>
      </c>
      <c r="W3038" s="5">
        <v>0</v>
      </c>
      <c r="X3038" s="5">
        <v>2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2">
        <v>5</v>
      </c>
      <c r="AF3038" s="2">
        <v>0</v>
      </c>
      <c r="AG3038" s="2">
        <v>0</v>
      </c>
      <c r="AH3038" s="2">
        <v>0</v>
      </c>
      <c r="AI3038" s="2">
        <v>0</v>
      </c>
      <c r="AJ3038" s="2">
        <v>3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 t="s">
        <v>4</v>
      </c>
      <c r="AT3038" s="2" t="s">
        <v>4</v>
      </c>
    </row>
    <row r="3039" spans="1:46" x14ac:dyDescent="0.2">
      <c r="A3039" s="2">
        <v>1663749</v>
      </c>
      <c r="B3039" s="2">
        <v>855212</v>
      </c>
      <c r="C3039" s="7">
        <v>22.059408956985202</v>
      </c>
      <c r="D3039" s="7">
        <v>39.731760625022403</v>
      </c>
      <c r="E3039" s="19" t="s">
        <v>3657</v>
      </c>
      <c r="F3039" s="46">
        <f>INDEX(Δεδομένα!$P:$P,MATCH('2021'!E3039,Δεδομένα!$O:$O,0))</f>
        <v>103</v>
      </c>
      <c r="G3039" s="49" t="s">
        <v>3435</v>
      </c>
      <c r="H3039" s="51" t="str">
        <f>INDEX(Δεδομένα!B$1:B$51,MATCH('2021'!G3039,Δεδομένα!A$1:A$51,0))</f>
        <v>ΘΕΣΣΑΛΙΑΣ</v>
      </c>
      <c r="I3039" s="53">
        <f>INDEX(Δεδομένα!E$1:E$13,MATCH('2021'!H3039,Δεδομένα!D$1:D$13,0))</f>
        <v>6</v>
      </c>
      <c r="J3039" s="4">
        <v>44338</v>
      </c>
      <c r="K3039" s="3" t="s">
        <v>221</v>
      </c>
      <c r="L3039" s="17" t="str">
        <f t="shared" si="220"/>
        <v>22/05/2021 16:15</v>
      </c>
      <c r="M3039" s="4">
        <v>44338</v>
      </c>
      <c r="N3039" s="3" t="s">
        <v>783</v>
      </c>
      <c r="O3039" s="17" t="str">
        <f t="shared" si="221"/>
        <v>22/05/2021 18:56</v>
      </c>
      <c r="P3039" s="24">
        <f t="shared" si="222"/>
        <v>0.11180555555620231</v>
      </c>
      <c r="Q3039" s="28">
        <v>0</v>
      </c>
      <c r="R3039" s="27">
        <f t="shared" si="223"/>
        <v>161.00000000093132</v>
      </c>
      <c r="S3039" s="3" t="s">
        <v>4</v>
      </c>
      <c r="T3039" s="3" t="s">
        <v>3658</v>
      </c>
      <c r="U3039" s="3" t="s">
        <v>4</v>
      </c>
      <c r="V3039" s="3" t="s">
        <v>3676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2</v>
      </c>
      <c r="AC3039" s="5">
        <v>0</v>
      </c>
      <c r="AD3039" s="5">
        <v>0</v>
      </c>
      <c r="AE3039" s="2">
        <v>2</v>
      </c>
      <c r="AF3039" s="2">
        <v>0</v>
      </c>
      <c r="AG3039" s="2">
        <v>0</v>
      </c>
      <c r="AH3039" s="2">
        <v>0</v>
      </c>
      <c r="AI3039" s="2">
        <v>0</v>
      </c>
      <c r="AJ3039" s="2">
        <v>1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 t="s">
        <v>4</v>
      </c>
      <c r="AT3039" s="2" t="s">
        <v>4</v>
      </c>
    </row>
    <row r="3040" spans="1:46" x14ac:dyDescent="0.2">
      <c r="A3040" s="2">
        <v>1663753</v>
      </c>
      <c r="B3040" s="2">
        <v>855494</v>
      </c>
      <c r="C3040" s="7">
        <v>22.231866087964502</v>
      </c>
      <c r="D3040" s="7">
        <v>40.009195556159398</v>
      </c>
      <c r="E3040" s="19" t="s">
        <v>3657</v>
      </c>
      <c r="F3040" s="46">
        <f>INDEX(Δεδομένα!$P:$P,MATCH('2021'!E3040,Δεδομένα!$O:$O,0))</f>
        <v>103</v>
      </c>
      <c r="G3040" s="49" t="s">
        <v>3435</v>
      </c>
      <c r="H3040" s="51" t="str">
        <f>INDEX(Δεδομένα!B$1:B$51,MATCH('2021'!G3040,Δεδομένα!A$1:A$51,0))</f>
        <v>ΘΕΣΣΑΛΙΑΣ</v>
      </c>
      <c r="I3040" s="53">
        <f>INDEX(Δεδομένα!E$1:E$13,MATCH('2021'!H3040,Δεδομένα!D$1:D$13,0))</f>
        <v>6</v>
      </c>
      <c r="J3040" s="4">
        <v>44339</v>
      </c>
      <c r="K3040" s="3" t="s">
        <v>904</v>
      </c>
      <c r="L3040" s="17" t="str">
        <f t="shared" si="220"/>
        <v>23/05/2021 15:39</v>
      </c>
      <c r="M3040" s="4">
        <v>44339</v>
      </c>
      <c r="N3040" s="3" t="s">
        <v>1003</v>
      </c>
      <c r="O3040" s="17" t="str">
        <f t="shared" si="221"/>
        <v>23/05/2021 16:37</v>
      </c>
      <c r="P3040" s="24">
        <f t="shared" si="222"/>
        <v>4.0277777778101154E-2</v>
      </c>
      <c r="Q3040" s="28">
        <v>0</v>
      </c>
      <c r="R3040" s="27">
        <f t="shared" si="223"/>
        <v>58.000000000465661</v>
      </c>
      <c r="S3040" s="3" t="s">
        <v>4</v>
      </c>
      <c r="T3040" s="3" t="s">
        <v>3658</v>
      </c>
      <c r="U3040" s="3" t="s">
        <v>4</v>
      </c>
      <c r="V3040" s="3" t="s">
        <v>3677</v>
      </c>
      <c r="W3040" s="5">
        <v>0</v>
      </c>
      <c r="X3040" s="5">
        <v>0</v>
      </c>
      <c r="Y3040" s="5">
        <v>0</v>
      </c>
      <c r="Z3040" s="5">
        <v>0.1</v>
      </c>
      <c r="AA3040" s="5">
        <v>0</v>
      </c>
      <c r="AB3040" s="5">
        <v>0</v>
      </c>
      <c r="AC3040" s="5">
        <v>0</v>
      </c>
      <c r="AD3040" s="5">
        <v>0</v>
      </c>
      <c r="AE3040" s="2">
        <v>2</v>
      </c>
      <c r="AF3040" s="2">
        <v>0</v>
      </c>
      <c r="AG3040" s="2">
        <v>0</v>
      </c>
      <c r="AH3040" s="2">
        <v>0</v>
      </c>
      <c r="AI3040" s="2">
        <v>0</v>
      </c>
      <c r="AJ3040" s="2">
        <v>1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 t="s">
        <v>4</v>
      </c>
      <c r="AT3040" s="2" t="s">
        <v>4</v>
      </c>
    </row>
    <row r="3041" spans="1:46" x14ac:dyDescent="0.2">
      <c r="A3041" s="2">
        <v>1665038</v>
      </c>
      <c r="B3041" s="2">
        <v>856599</v>
      </c>
      <c r="C3041" s="7">
        <v>22.078098585118401</v>
      </c>
      <c r="D3041" s="7">
        <v>39.759067027599798</v>
      </c>
      <c r="E3041" s="19" t="s">
        <v>3657</v>
      </c>
      <c r="F3041" s="46">
        <f>INDEX(Δεδομένα!$P:$P,MATCH('2021'!E3041,Δεδομένα!$O:$O,0))</f>
        <v>103</v>
      </c>
      <c r="G3041" s="49" t="s">
        <v>3435</v>
      </c>
      <c r="H3041" s="51" t="str">
        <f>INDEX(Δεδομένα!B$1:B$51,MATCH('2021'!G3041,Δεδομένα!A$1:A$51,0))</f>
        <v>ΘΕΣΣΑΛΙΑΣ</v>
      </c>
      <c r="I3041" s="53">
        <f>INDEX(Δεδομένα!E$1:E$13,MATCH('2021'!H3041,Δεδομένα!D$1:D$13,0))</f>
        <v>6</v>
      </c>
      <c r="J3041" s="4">
        <v>44343</v>
      </c>
      <c r="K3041" s="3" t="s">
        <v>1229</v>
      </c>
      <c r="L3041" s="17" t="str">
        <f t="shared" si="220"/>
        <v>27/05/2021 16:56</v>
      </c>
      <c r="M3041" s="4">
        <v>44343</v>
      </c>
      <c r="N3041" s="3" t="s">
        <v>497</v>
      </c>
      <c r="O3041" s="17" t="str">
        <f t="shared" si="221"/>
        <v>27/05/2021 21:00</v>
      </c>
      <c r="P3041" s="24">
        <f t="shared" si="222"/>
        <v>0.16944444444379769</v>
      </c>
      <c r="Q3041" s="28">
        <v>0</v>
      </c>
      <c r="R3041" s="27">
        <f t="shared" si="223"/>
        <v>243.99999999906868</v>
      </c>
      <c r="S3041" s="3" t="s">
        <v>4</v>
      </c>
      <c r="T3041" s="3" t="s">
        <v>3658</v>
      </c>
      <c r="U3041" s="3" t="s">
        <v>4</v>
      </c>
      <c r="V3041" s="3" t="s">
        <v>3678</v>
      </c>
      <c r="W3041" s="5">
        <v>0</v>
      </c>
      <c r="X3041" s="5">
        <v>5</v>
      </c>
      <c r="Y3041" s="5">
        <v>0</v>
      </c>
      <c r="Z3041" s="5">
        <v>11</v>
      </c>
      <c r="AA3041" s="5">
        <v>0</v>
      </c>
      <c r="AB3041" s="5">
        <v>0</v>
      </c>
      <c r="AC3041" s="5">
        <v>0</v>
      </c>
      <c r="AD3041" s="5">
        <v>0</v>
      </c>
      <c r="AE3041" s="2">
        <v>5</v>
      </c>
      <c r="AF3041" s="2">
        <v>0</v>
      </c>
      <c r="AG3041" s="2">
        <v>0</v>
      </c>
      <c r="AH3041" s="2">
        <v>0</v>
      </c>
      <c r="AI3041" s="2">
        <v>0</v>
      </c>
      <c r="AJ3041" s="2">
        <v>3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 t="s">
        <v>4</v>
      </c>
      <c r="AT3041" s="2" t="s">
        <v>4</v>
      </c>
    </row>
    <row r="3042" spans="1:46" x14ac:dyDescent="0.2">
      <c r="A3042" s="2">
        <v>1665233</v>
      </c>
      <c r="B3042" s="2">
        <v>856876</v>
      </c>
      <c r="C3042" s="7">
        <v>22.157657807731201</v>
      </c>
      <c r="D3042" s="7">
        <v>40.068767639650098</v>
      </c>
      <c r="E3042" s="19" t="s">
        <v>3657</v>
      </c>
      <c r="F3042" s="46">
        <f>INDEX(Δεδομένα!$P:$P,MATCH('2021'!E3042,Δεδομένα!$O:$O,0))</f>
        <v>103</v>
      </c>
      <c r="G3042" s="49" t="s">
        <v>3435</v>
      </c>
      <c r="H3042" s="51" t="str">
        <f>INDEX(Δεδομένα!B$1:B$51,MATCH('2021'!G3042,Δεδομένα!A$1:A$51,0))</f>
        <v>ΘΕΣΣΑΛΙΑΣ</v>
      </c>
      <c r="I3042" s="53">
        <f>INDEX(Δεδομένα!E$1:E$13,MATCH('2021'!H3042,Δεδομένα!D$1:D$13,0))</f>
        <v>6</v>
      </c>
      <c r="J3042" s="4">
        <v>44344</v>
      </c>
      <c r="K3042" s="3" t="s">
        <v>986</v>
      </c>
      <c r="L3042" s="17" t="str">
        <f t="shared" si="220"/>
        <v>28/05/2021 17:34</v>
      </c>
      <c r="M3042" s="4">
        <v>44344</v>
      </c>
      <c r="N3042" s="3" t="s">
        <v>13</v>
      </c>
      <c r="O3042" s="17" t="str">
        <f t="shared" si="221"/>
        <v>28/05/2021 18:50</v>
      </c>
      <c r="P3042" s="24">
        <f t="shared" si="222"/>
        <v>5.2777777775190771E-2</v>
      </c>
      <c r="Q3042" s="28">
        <v>0</v>
      </c>
      <c r="R3042" s="27">
        <f t="shared" si="223"/>
        <v>75.99999999627471</v>
      </c>
      <c r="S3042" s="3" t="s">
        <v>4</v>
      </c>
      <c r="T3042" s="3" t="s">
        <v>3658</v>
      </c>
      <c r="U3042" s="3" t="s">
        <v>4</v>
      </c>
      <c r="V3042" s="3" t="s">
        <v>3679</v>
      </c>
      <c r="W3042" s="5">
        <v>0</v>
      </c>
      <c r="X3042" s="5">
        <v>0</v>
      </c>
      <c r="Y3042" s="5">
        <v>0</v>
      </c>
      <c r="Z3042" s="5">
        <v>3</v>
      </c>
      <c r="AA3042" s="5">
        <v>0</v>
      </c>
      <c r="AB3042" s="5">
        <v>0</v>
      </c>
      <c r="AC3042" s="5">
        <v>0</v>
      </c>
      <c r="AD3042" s="5">
        <v>0</v>
      </c>
      <c r="AE3042" s="2">
        <v>5</v>
      </c>
      <c r="AF3042" s="2">
        <v>0</v>
      </c>
      <c r="AG3042" s="2">
        <v>0</v>
      </c>
      <c r="AH3042" s="2">
        <v>0</v>
      </c>
      <c r="AI3042" s="2">
        <v>0</v>
      </c>
      <c r="AJ3042" s="2">
        <v>3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 t="s">
        <v>4</v>
      </c>
      <c r="AT3042" s="2" t="s">
        <v>4</v>
      </c>
    </row>
    <row r="3043" spans="1:46" x14ac:dyDescent="0.2">
      <c r="A3043" s="2">
        <v>1665261</v>
      </c>
      <c r="B3043" s="2">
        <v>857117</v>
      </c>
      <c r="C3043" s="7">
        <v>22.0723579265327</v>
      </c>
      <c r="D3043" s="7">
        <v>39.789733445840902</v>
      </c>
      <c r="E3043" s="19" t="s">
        <v>3657</v>
      </c>
      <c r="F3043" s="46">
        <f>INDEX(Δεδομένα!$P:$P,MATCH('2021'!E3043,Δεδομένα!$O:$O,0))</f>
        <v>103</v>
      </c>
      <c r="G3043" s="49" t="s">
        <v>3435</v>
      </c>
      <c r="H3043" s="51" t="str">
        <f>INDEX(Δεδομένα!B$1:B$51,MATCH('2021'!G3043,Δεδομένα!A$1:A$51,0))</f>
        <v>ΘΕΣΣΑΛΙΑΣ</v>
      </c>
      <c r="I3043" s="53">
        <f>INDEX(Δεδομένα!E$1:E$13,MATCH('2021'!H3043,Δεδομένα!D$1:D$13,0))</f>
        <v>6</v>
      </c>
      <c r="J3043" s="4">
        <v>44345</v>
      </c>
      <c r="K3043" s="3" t="s">
        <v>531</v>
      </c>
      <c r="L3043" s="17" t="str">
        <f t="shared" si="220"/>
        <v>29/05/2021 14:10</v>
      </c>
      <c r="M3043" s="4">
        <v>44345</v>
      </c>
      <c r="N3043" s="3" t="s">
        <v>490</v>
      </c>
      <c r="O3043" s="17" t="str">
        <f t="shared" si="221"/>
        <v>29/05/2021 16:00</v>
      </c>
      <c r="P3043" s="24">
        <f t="shared" si="222"/>
        <v>7.6388888883229811E-2</v>
      </c>
      <c r="Q3043" s="28">
        <v>0</v>
      </c>
      <c r="R3043" s="27">
        <f t="shared" si="223"/>
        <v>109.99999999185093</v>
      </c>
      <c r="S3043" s="3" t="s">
        <v>4</v>
      </c>
      <c r="T3043" s="3" t="s">
        <v>3658</v>
      </c>
      <c r="U3043" s="3" t="s">
        <v>4</v>
      </c>
      <c r="V3043" s="3" t="s">
        <v>3663</v>
      </c>
      <c r="W3043" s="5">
        <v>0</v>
      </c>
      <c r="X3043" s="5">
        <v>0.3</v>
      </c>
      <c r="Y3043" s="5">
        <v>0</v>
      </c>
      <c r="Z3043" s="5">
        <v>0.7</v>
      </c>
      <c r="AA3043" s="5">
        <v>0</v>
      </c>
      <c r="AB3043" s="5">
        <v>0</v>
      </c>
      <c r="AC3043" s="5">
        <v>0</v>
      </c>
      <c r="AD3043" s="5">
        <v>0</v>
      </c>
      <c r="AE3043" s="2">
        <v>2</v>
      </c>
      <c r="AF3043" s="2">
        <v>0</v>
      </c>
      <c r="AG3043" s="2">
        <v>0</v>
      </c>
      <c r="AH3043" s="2">
        <v>0</v>
      </c>
      <c r="AI3043" s="2">
        <v>0</v>
      </c>
      <c r="AJ3043" s="2">
        <v>1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 t="s">
        <v>4</v>
      </c>
      <c r="AT3043" s="2" t="s">
        <v>4</v>
      </c>
    </row>
    <row r="3044" spans="1:46" x14ac:dyDescent="0.2">
      <c r="A3044" s="2">
        <v>1666346</v>
      </c>
      <c r="B3044" s="2">
        <v>858184</v>
      </c>
      <c r="C3044" s="7">
        <v>22.1018919926689</v>
      </c>
      <c r="D3044" s="7">
        <v>40.020413959709401</v>
      </c>
      <c r="E3044" s="19" t="s">
        <v>3657</v>
      </c>
      <c r="F3044" s="46">
        <f>INDEX(Δεδομένα!$P:$P,MATCH('2021'!E3044,Δεδομένα!$O:$O,0))</f>
        <v>103</v>
      </c>
      <c r="G3044" s="49" t="s">
        <v>3435</v>
      </c>
      <c r="H3044" s="51" t="str">
        <f>INDEX(Δεδομένα!B$1:B$51,MATCH('2021'!G3044,Δεδομένα!A$1:A$51,0))</f>
        <v>ΘΕΣΣΑΛΙΑΣ</v>
      </c>
      <c r="I3044" s="53">
        <f>INDEX(Δεδομένα!E$1:E$13,MATCH('2021'!H3044,Δεδομένα!D$1:D$13,0))</f>
        <v>6</v>
      </c>
      <c r="J3044" s="4">
        <v>44349</v>
      </c>
      <c r="K3044" s="3" t="s">
        <v>1500</v>
      </c>
      <c r="L3044" s="17" t="str">
        <f t="shared" ref="L3044:L3104" si="224">_xlfn.CONCAT(TEXT(J3044,"ηη/μμ/εεε")," ",TEXT(K3044,"ωω:λλ"))</f>
        <v>02/06/2021 11:58</v>
      </c>
      <c r="M3044" s="4">
        <v>44349</v>
      </c>
      <c r="N3044" s="3" t="s">
        <v>224</v>
      </c>
      <c r="O3044" s="17" t="str">
        <f t="shared" ref="O3044:O3104" si="225">_xlfn.CONCAT(TEXT(M3044,"ηη/μμ/εεε")," ",TEXT(N3044,"ωω:λλ"))</f>
        <v>02/06/2021 13:38</v>
      </c>
      <c r="P3044" s="24">
        <f t="shared" ref="P3044:P3104" si="226">O3044-L3044</f>
        <v>6.9444444445252884E-2</v>
      </c>
      <c r="Q3044" s="28">
        <v>0</v>
      </c>
      <c r="R3044" s="27">
        <f t="shared" ref="R3044:R3104" si="227">P3044*(24*60)</f>
        <v>100.00000000116415</v>
      </c>
      <c r="S3044" s="3" t="s">
        <v>4</v>
      </c>
      <c r="T3044" s="3" t="s">
        <v>3658</v>
      </c>
      <c r="U3044" s="3" t="s">
        <v>4</v>
      </c>
      <c r="V3044" s="3" t="s">
        <v>3680</v>
      </c>
      <c r="W3044" s="5">
        <v>0</v>
      </c>
      <c r="X3044" s="5">
        <v>0</v>
      </c>
      <c r="Y3044" s="5">
        <v>0</v>
      </c>
      <c r="Z3044" s="5">
        <v>0.5</v>
      </c>
      <c r="AA3044" s="5">
        <v>0</v>
      </c>
      <c r="AB3044" s="5">
        <v>0</v>
      </c>
      <c r="AC3044" s="5">
        <v>0</v>
      </c>
      <c r="AD3044" s="5">
        <v>0</v>
      </c>
      <c r="AE3044" s="2">
        <v>4</v>
      </c>
      <c r="AF3044" s="2">
        <v>0</v>
      </c>
      <c r="AG3044" s="2">
        <v>0</v>
      </c>
      <c r="AH3044" s="2">
        <v>0</v>
      </c>
      <c r="AI3044" s="2">
        <v>0</v>
      </c>
      <c r="AJ3044" s="2">
        <v>2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 t="s">
        <v>4</v>
      </c>
      <c r="AT3044" s="2" t="s">
        <v>4</v>
      </c>
    </row>
    <row r="3045" spans="1:46" x14ac:dyDescent="0.2">
      <c r="A3045" s="2">
        <v>1667475</v>
      </c>
      <c r="B3045" s="2">
        <v>859575</v>
      </c>
      <c r="C3045" s="7">
        <v>22.136010440387398</v>
      </c>
      <c r="D3045" s="7">
        <v>40.008367948053703</v>
      </c>
      <c r="E3045" s="19" t="s">
        <v>3657</v>
      </c>
      <c r="F3045" s="46">
        <f>INDEX(Δεδομένα!$P:$P,MATCH('2021'!E3045,Δεδομένα!$O:$O,0))</f>
        <v>103</v>
      </c>
      <c r="G3045" s="49" t="s">
        <v>3435</v>
      </c>
      <c r="H3045" s="51" t="str">
        <f>INDEX(Δεδομένα!B$1:B$51,MATCH('2021'!G3045,Δεδομένα!A$1:A$51,0))</f>
        <v>ΘΕΣΣΑΛΙΑΣ</v>
      </c>
      <c r="I3045" s="53">
        <f>INDEX(Δεδομένα!E$1:E$13,MATCH('2021'!H3045,Δεδομένα!D$1:D$13,0))</f>
        <v>6</v>
      </c>
      <c r="J3045" s="4">
        <v>44354</v>
      </c>
      <c r="K3045" s="3" t="s">
        <v>912</v>
      </c>
      <c r="L3045" s="17" t="str">
        <f t="shared" si="224"/>
        <v>07/06/2021 12:38</v>
      </c>
      <c r="M3045" s="4">
        <v>44354</v>
      </c>
      <c r="N3045" s="3" t="s">
        <v>51</v>
      </c>
      <c r="O3045" s="17" t="str">
        <f t="shared" si="225"/>
        <v>07/06/2021 13:22</v>
      </c>
      <c r="P3045" s="24">
        <f t="shared" si="226"/>
        <v>3.0555555553291924E-2</v>
      </c>
      <c r="Q3045" s="28">
        <v>0</v>
      </c>
      <c r="R3045" s="27">
        <f t="shared" si="227"/>
        <v>43.999999996740371</v>
      </c>
      <c r="S3045" s="3" t="s">
        <v>4</v>
      </c>
      <c r="T3045" s="3" t="s">
        <v>3658</v>
      </c>
      <c r="U3045" s="3" t="s">
        <v>3681</v>
      </c>
      <c r="V3045" s="3" t="s">
        <v>3682</v>
      </c>
      <c r="W3045" s="5">
        <v>0</v>
      </c>
      <c r="X3045" s="5">
        <v>0</v>
      </c>
      <c r="Y3045" s="5">
        <v>0</v>
      </c>
      <c r="Z3045" s="5">
        <v>0</v>
      </c>
      <c r="AA3045" s="5">
        <v>0.2</v>
      </c>
      <c r="AB3045" s="5">
        <v>0</v>
      </c>
      <c r="AC3045" s="5">
        <v>0</v>
      </c>
      <c r="AD3045" s="5">
        <v>0</v>
      </c>
      <c r="AE3045" s="2">
        <v>2</v>
      </c>
      <c r="AF3045" s="2">
        <v>0</v>
      </c>
      <c r="AG3045" s="2">
        <v>0</v>
      </c>
      <c r="AH3045" s="2">
        <v>0</v>
      </c>
      <c r="AI3045" s="2">
        <v>0</v>
      </c>
      <c r="AJ3045" s="2">
        <v>1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 t="s">
        <v>4</v>
      </c>
      <c r="AT3045" s="2" t="s">
        <v>4</v>
      </c>
    </row>
    <row r="3046" spans="1:46" x14ac:dyDescent="0.2">
      <c r="A3046" s="2">
        <v>1667787</v>
      </c>
      <c r="B3046" s="2">
        <v>859902</v>
      </c>
      <c r="C3046" s="7">
        <v>22.189498735558601</v>
      </c>
      <c r="D3046" s="7">
        <v>39.881185122574699</v>
      </c>
      <c r="E3046" s="19" t="s">
        <v>3657</v>
      </c>
      <c r="F3046" s="46">
        <f>INDEX(Δεδομένα!$P:$P,MATCH('2021'!E3046,Δεδομένα!$O:$O,0))</f>
        <v>103</v>
      </c>
      <c r="G3046" s="49" t="s">
        <v>3435</v>
      </c>
      <c r="H3046" s="51" t="str">
        <f>INDEX(Δεδομένα!B$1:B$51,MATCH('2021'!G3046,Δεδομένα!A$1:A$51,0))</f>
        <v>ΘΕΣΣΑΛΙΑΣ</v>
      </c>
      <c r="I3046" s="53">
        <f>INDEX(Δεδομένα!E$1:E$13,MATCH('2021'!H3046,Δεδομένα!D$1:D$13,0))</f>
        <v>6</v>
      </c>
      <c r="J3046" s="4">
        <v>44355</v>
      </c>
      <c r="K3046" s="3" t="s">
        <v>252</v>
      </c>
      <c r="L3046" s="17" t="str">
        <f t="shared" si="224"/>
        <v>08/06/2021 15:08</v>
      </c>
      <c r="M3046" s="4">
        <v>44355</v>
      </c>
      <c r="N3046" s="3" t="s">
        <v>60</v>
      </c>
      <c r="O3046" s="17" t="str">
        <f t="shared" si="225"/>
        <v>08/06/2021 16:02</v>
      </c>
      <c r="P3046" s="24">
        <f t="shared" si="226"/>
        <v>3.7499999998544808E-2</v>
      </c>
      <c r="Q3046" s="28">
        <v>0</v>
      </c>
      <c r="R3046" s="27">
        <f t="shared" si="227"/>
        <v>53.999999997904524</v>
      </c>
      <c r="S3046" s="3" t="s">
        <v>4</v>
      </c>
      <c r="T3046" s="3" t="s">
        <v>3658</v>
      </c>
      <c r="U3046" s="3" t="s">
        <v>4</v>
      </c>
      <c r="V3046" s="3" t="s">
        <v>3683</v>
      </c>
      <c r="W3046" s="5">
        <v>0</v>
      </c>
      <c r="X3046" s="5">
        <v>0</v>
      </c>
      <c r="Y3046" s="5">
        <v>0</v>
      </c>
      <c r="Z3046" s="5">
        <v>0.02</v>
      </c>
      <c r="AA3046" s="5">
        <v>0</v>
      </c>
      <c r="AB3046" s="5">
        <v>0</v>
      </c>
      <c r="AC3046" s="5">
        <v>0</v>
      </c>
      <c r="AD3046" s="5">
        <v>0</v>
      </c>
      <c r="AE3046" s="2">
        <v>2</v>
      </c>
      <c r="AF3046" s="2">
        <v>0</v>
      </c>
      <c r="AG3046" s="2">
        <v>0</v>
      </c>
      <c r="AH3046" s="2">
        <v>0</v>
      </c>
      <c r="AI3046" s="2">
        <v>0</v>
      </c>
      <c r="AJ3046" s="2">
        <v>1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 t="s">
        <v>4</v>
      </c>
      <c r="AT3046" s="2" t="s">
        <v>4</v>
      </c>
    </row>
    <row r="3047" spans="1:46" x14ac:dyDescent="0.2">
      <c r="A3047" s="2">
        <v>1668852</v>
      </c>
      <c r="B3047" s="2">
        <v>860552</v>
      </c>
      <c r="C3047" s="7">
        <v>22.036726133638801</v>
      </c>
      <c r="D3047" s="7">
        <v>40.0602015916322</v>
      </c>
      <c r="E3047" s="19" t="s">
        <v>3657</v>
      </c>
      <c r="F3047" s="46">
        <f>INDEX(Δεδομένα!$P:$P,MATCH('2021'!E3047,Δεδομένα!$O:$O,0))</f>
        <v>103</v>
      </c>
      <c r="G3047" s="49" t="s">
        <v>3435</v>
      </c>
      <c r="H3047" s="51" t="str">
        <f>INDEX(Δεδομένα!B$1:B$51,MATCH('2021'!G3047,Δεδομένα!A$1:A$51,0))</f>
        <v>ΘΕΣΣΑΛΙΑΣ</v>
      </c>
      <c r="I3047" s="53">
        <f>INDEX(Δεδομένα!E$1:E$13,MATCH('2021'!H3047,Δεδομένα!D$1:D$13,0))</f>
        <v>6</v>
      </c>
      <c r="J3047" s="4">
        <v>44357</v>
      </c>
      <c r="K3047" s="3" t="s">
        <v>697</v>
      </c>
      <c r="L3047" s="17" t="str">
        <f t="shared" si="224"/>
        <v>10/06/2021 17:40</v>
      </c>
      <c r="M3047" s="4">
        <v>44357</v>
      </c>
      <c r="N3047" s="3" t="s">
        <v>771</v>
      </c>
      <c r="O3047" s="17" t="str">
        <f t="shared" si="225"/>
        <v>10/06/2021 18:22</v>
      </c>
      <c r="P3047" s="24">
        <f t="shared" si="226"/>
        <v>2.9166666667151731E-2</v>
      </c>
      <c r="Q3047" s="28">
        <v>0</v>
      </c>
      <c r="R3047" s="27">
        <f t="shared" si="227"/>
        <v>42.000000000698492</v>
      </c>
      <c r="S3047" s="3" t="s">
        <v>4</v>
      </c>
      <c r="T3047" s="3" t="s">
        <v>3658</v>
      </c>
      <c r="U3047" s="3" t="s">
        <v>4</v>
      </c>
      <c r="V3047" s="3" t="s">
        <v>3684</v>
      </c>
      <c r="W3047" s="5">
        <v>0</v>
      </c>
      <c r="X3047" s="5">
        <v>0.01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2">
        <v>2</v>
      </c>
      <c r="AF3047" s="2">
        <v>0</v>
      </c>
      <c r="AG3047" s="2">
        <v>0</v>
      </c>
      <c r="AH3047" s="2">
        <v>0</v>
      </c>
      <c r="AI3047" s="2">
        <v>0</v>
      </c>
      <c r="AJ3047" s="2">
        <v>1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 t="s">
        <v>4</v>
      </c>
      <c r="AT3047" s="2" t="s">
        <v>4</v>
      </c>
    </row>
    <row r="3048" spans="1:46" x14ac:dyDescent="0.2">
      <c r="A3048" s="2">
        <v>1668985</v>
      </c>
      <c r="B3048" s="2">
        <v>861287</v>
      </c>
      <c r="C3048" s="7">
        <v>22.1177432601757</v>
      </c>
      <c r="D3048" s="7">
        <v>39.873372481917102</v>
      </c>
      <c r="E3048" s="19" t="s">
        <v>3657</v>
      </c>
      <c r="F3048" s="46">
        <f>INDEX(Δεδομένα!$P:$P,MATCH('2021'!E3048,Δεδομένα!$O:$O,0))</f>
        <v>103</v>
      </c>
      <c r="G3048" s="49" t="s">
        <v>3435</v>
      </c>
      <c r="H3048" s="51" t="str">
        <f>INDEX(Δεδομένα!B$1:B$51,MATCH('2021'!G3048,Δεδομένα!A$1:A$51,0))</f>
        <v>ΘΕΣΣΑΛΙΑΣ</v>
      </c>
      <c r="I3048" s="53">
        <f>INDEX(Δεδομένα!E$1:E$13,MATCH('2021'!H3048,Δεδομένα!D$1:D$13,0))</f>
        <v>6</v>
      </c>
      <c r="J3048" s="4">
        <v>44359</v>
      </c>
      <c r="K3048" s="3" t="s">
        <v>462</v>
      </c>
      <c r="L3048" s="17" t="str">
        <f t="shared" si="224"/>
        <v>12/06/2021 17:50</v>
      </c>
      <c r="M3048" s="4">
        <v>44359</v>
      </c>
      <c r="N3048" s="3" t="s">
        <v>483</v>
      </c>
      <c r="O3048" s="17" t="str">
        <f t="shared" si="225"/>
        <v>12/06/2021 18:10</v>
      </c>
      <c r="P3048" s="24">
        <f t="shared" si="226"/>
        <v>1.3888888890505768E-2</v>
      </c>
      <c r="Q3048" s="28">
        <v>0</v>
      </c>
      <c r="R3048" s="27">
        <f t="shared" si="227"/>
        <v>20.000000002328306</v>
      </c>
      <c r="S3048" s="3" t="s">
        <v>4</v>
      </c>
      <c r="T3048" s="3" t="s">
        <v>3658</v>
      </c>
      <c r="U3048" s="3" t="s">
        <v>4</v>
      </c>
      <c r="V3048" s="3" t="s">
        <v>3685</v>
      </c>
      <c r="W3048" s="5">
        <v>0</v>
      </c>
      <c r="X3048" s="5">
        <v>0</v>
      </c>
      <c r="Y3048" s="5">
        <v>0</v>
      </c>
      <c r="Z3048" s="5">
        <v>0.01</v>
      </c>
      <c r="AA3048" s="5">
        <v>0</v>
      </c>
      <c r="AB3048" s="5">
        <v>0</v>
      </c>
      <c r="AC3048" s="5">
        <v>0</v>
      </c>
      <c r="AD3048" s="5">
        <v>0</v>
      </c>
      <c r="AE3048" s="2">
        <v>2</v>
      </c>
      <c r="AF3048" s="2">
        <v>0</v>
      </c>
      <c r="AG3048" s="2">
        <v>0</v>
      </c>
      <c r="AH3048" s="2">
        <v>0</v>
      </c>
      <c r="AI3048" s="2">
        <v>0</v>
      </c>
      <c r="AJ3048" s="2">
        <v>1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 t="s">
        <v>4</v>
      </c>
      <c r="AT3048" s="2" t="s">
        <v>4</v>
      </c>
    </row>
    <row r="3049" spans="1:46" x14ac:dyDescent="0.2">
      <c r="A3049" s="2">
        <v>1669964</v>
      </c>
      <c r="B3049" s="2">
        <v>861966</v>
      </c>
      <c r="C3049" s="7">
        <v>22.079785644429101</v>
      </c>
      <c r="D3049" s="7">
        <v>40.027035466257303</v>
      </c>
      <c r="E3049" s="19" t="s">
        <v>3657</v>
      </c>
      <c r="F3049" s="46">
        <f>INDEX(Δεδομένα!$P:$P,MATCH('2021'!E3049,Δεδομένα!$O:$O,0))</f>
        <v>103</v>
      </c>
      <c r="G3049" s="49" t="s">
        <v>3435</v>
      </c>
      <c r="H3049" s="51" t="str">
        <f>INDEX(Δεδομένα!B$1:B$51,MATCH('2021'!G3049,Δεδομένα!A$1:A$51,0))</f>
        <v>ΘΕΣΣΑΛΙΑΣ</v>
      </c>
      <c r="I3049" s="53">
        <f>INDEX(Δεδομένα!E$1:E$13,MATCH('2021'!H3049,Δεδομένα!D$1:D$13,0))</f>
        <v>6</v>
      </c>
      <c r="J3049" s="4">
        <v>44362</v>
      </c>
      <c r="K3049" s="3" t="s">
        <v>446</v>
      </c>
      <c r="L3049" s="17" t="str">
        <f t="shared" si="224"/>
        <v>15/06/2021 13:05</v>
      </c>
      <c r="M3049" s="4">
        <v>44362</v>
      </c>
      <c r="N3049" s="3" t="s">
        <v>673</v>
      </c>
      <c r="O3049" s="17" t="str">
        <f t="shared" si="225"/>
        <v>15/06/2021 15:59</v>
      </c>
      <c r="P3049" s="24">
        <f t="shared" si="226"/>
        <v>0.12083333333430346</v>
      </c>
      <c r="Q3049" s="28">
        <v>0</v>
      </c>
      <c r="R3049" s="27">
        <f t="shared" si="227"/>
        <v>174.00000000139698</v>
      </c>
      <c r="S3049" s="3" t="s">
        <v>4</v>
      </c>
      <c r="T3049" s="3" t="s">
        <v>3658</v>
      </c>
      <c r="U3049" s="3" t="s">
        <v>4</v>
      </c>
      <c r="V3049" s="3" t="s">
        <v>3680</v>
      </c>
      <c r="W3049" s="5">
        <v>0</v>
      </c>
      <c r="X3049" s="5">
        <v>0</v>
      </c>
      <c r="Y3049" s="5">
        <v>0</v>
      </c>
      <c r="Z3049" s="5">
        <v>0.3</v>
      </c>
      <c r="AA3049" s="5">
        <v>0</v>
      </c>
      <c r="AB3049" s="5">
        <v>0</v>
      </c>
      <c r="AC3049" s="5">
        <v>0</v>
      </c>
      <c r="AD3049" s="5">
        <v>0</v>
      </c>
      <c r="AE3049" s="2">
        <v>4</v>
      </c>
      <c r="AF3049" s="2">
        <v>0</v>
      </c>
      <c r="AG3049" s="2">
        <v>0</v>
      </c>
      <c r="AH3049" s="2">
        <v>0</v>
      </c>
      <c r="AI3049" s="2">
        <v>0</v>
      </c>
      <c r="AJ3049" s="2">
        <v>2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 t="s">
        <v>4</v>
      </c>
      <c r="AT3049" s="2" t="s">
        <v>4</v>
      </c>
    </row>
    <row r="3050" spans="1:46" x14ac:dyDescent="0.2">
      <c r="A3050" s="2">
        <v>1672636</v>
      </c>
      <c r="B3050" s="2">
        <v>867220</v>
      </c>
      <c r="D3050" s="2"/>
      <c r="E3050" s="19" t="s">
        <v>3657</v>
      </c>
      <c r="F3050" s="46">
        <f>INDEX(Δεδομένα!$P:$P,MATCH('2021'!E3050,Δεδομένα!$O:$O,0))</f>
        <v>103</v>
      </c>
      <c r="G3050" s="49" t="s">
        <v>3435</v>
      </c>
      <c r="H3050" s="51" t="str">
        <f>INDEX(Δεδομένα!B$1:B$51,MATCH('2021'!G3050,Δεδομένα!A$1:A$51,0))</f>
        <v>ΘΕΣΣΑΛΙΑΣ</v>
      </c>
      <c r="I3050" s="53">
        <f>INDEX(Δεδομένα!E$1:E$13,MATCH('2021'!H3050,Δεδομένα!D$1:D$13,0))</f>
        <v>6</v>
      </c>
      <c r="J3050" s="4">
        <v>44373</v>
      </c>
      <c r="K3050" s="3" t="s">
        <v>959</v>
      </c>
      <c r="L3050" s="17" t="str">
        <f t="shared" si="224"/>
        <v>26/06/2021 15:07</v>
      </c>
      <c r="M3050" s="4">
        <v>44374</v>
      </c>
      <c r="N3050" s="3" t="s">
        <v>816</v>
      </c>
      <c r="O3050" s="17" t="str">
        <f t="shared" si="225"/>
        <v>27/06/2021 01:00</v>
      </c>
      <c r="P3050" s="24">
        <f t="shared" si="226"/>
        <v>0.41180555555183673</v>
      </c>
      <c r="Q3050" s="28">
        <v>0</v>
      </c>
      <c r="R3050" s="27">
        <f t="shared" si="227"/>
        <v>592.9999999946449</v>
      </c>
      <c r="S3050" s="3" t="s">
        <v>4</v>
      </c>
      <c r="T3050" s="3" t="s">
        <v>3658</v>
      </c>
      <c r="U3050" s="3" t="s">
        <v>4</v>
      </c>
      <c r="V3050" s="3" t="s">
        <v>3686</v>
      </c>
      <c r="W3050" s="5">
        <v>0</v>
      </c>
      <c r="X3050" s="5">
        <v>2</v>
      </c>
      <c r="Y3050" s="5">
        <v>0</v>
      </c>
      <c r="Z3050" s="5">
        <v>18</v>
      </c>
      <c r="AA3050" s="5">
        <v>0</v>
      </c>
      <c r="AB3050" s="5">
        <v>0</v>
      </c>
      <c r="AC3050" s="5">
        <v>0</v>
      </c>
      <c r="AD3050" s="5">
        <v>0</v>
      </c>
      <c r="AE3050" s="2">
        <v>6</v>
      </c>
      <c r="AF3050" s="2">
        <v>0</v>
      </c>
      <c r="AG3050" s="2">
        <v>0</v>
      </c>
      <c r="AH3050" s="2">
        <v>0</v>
      </c>
      <c r="AI3050" s="2">
        <v>0</v>
      </c>
      <c r="AJ3050" s="2">
        <v>3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 t="s">
        <v>4</v>
      </c>
      <c r="AT3050" s="2" t="s">
        <v>4</v>
      </c>
    </row>
    <row r="3051" spans="1:46" x14ac:dyDescent="0.2">
      <c r="A3051" s="2">
        <v>1674353</v>
      </c>
      <c r="B3051" s="2">
        <v>867012</v>
      </c>
      <c r="C3051" s="7">
        <v>22.084304723655499</v>
      </c>
      <c r="D3051" s="7">
        <v>40.072711341777001</v>
      </c>
      <c r="E3051" s="19" t="s">
        <v>3657</v>
      </c>
      <c r="F3051" s="46">
        <f>INDEX(Δεδομένα!$P:$P,MATCH('2021'!E3051,Δεδομένα!$O:$O,0))</f>
        <v>103</v>
      </c>
      <c r="G3051" s="49" t="s">
        <v>3435</v>
      </c>
      <c r="H3051" s="51" t="str">
        <f>INDEX(Δεδομένα!B$1:B$51,MATCH('2021'!G3051,Δεδομένα!A$1:A$51,0))</f>
        <v>ΘΕΣΣΑΛΙΑΣ</v>
      </c>
      <c r="I3051" s="53">
        <f>INDEX(Δεδομένα!E$1:E$13,MATCH('2021'!H3051,Δεδομένα!D$1:D$13,0))</f>
        <v>6</v>
      </c>
      <c r="J3051" s="4">
        <v>44378</v>
      </c>
      <c r="K3051" s="3" t="s">
        <v>865</v>
      </c>
      <c r="L3051" s="17" t="str">
        <f t="shared" si="224"/>
        <v>01/07/2021 19:47</v>
      </c>
      <c r="M3051" s="4">
        <v>44379</v>
      </c>
      <c r="N3051" s="3" t="s">
        <v>2421</v>
      </c>
      <c r="O3051" s="17" t="str">
        <f t="shared" si="225"/>
        <v>02/07/2021 07:15</v>
      </c>
      <c r="P3051" s="24">
        <f t="shared" si="226"/>
        <v>0.47777777777810115</v>
      </c>
      <c r="Q3051" s="28">
        <v>0</v>
      </c>
      <c r="R3051" s="27">
        <f t="shared" si="227"/>
        <v>688.00000000046566</v>
      </c>
      <c r="S3051" s="3" t="s">
        <v>4</v>
      </c>
      <c r="T3051" s="3" t="s">
        <v>3658</v>
      </c>
      <c r="U3051" s="3" t="s">
        <v>4</v>
      </c>
      <c r="V3051" s="3" t="s">
        <v>3684</v>
      </c>
      <c r="W3051" s="5">
        <v>0</v>
      </c>
      <c r="X3051" s="5">
        <v>2</v>
      </c>
      <c r="Y3051" s="5">
        <v>0</v>
      </c>
      <c r="Z3051" s="5">
        <v>0</v>
      </c>
      <c r="AA3051" s="5">
        <v>0</v>
      </c>
      <c r="AB3051" s="5">
        <v>0</v>
      </c>
      <c r="AC3051" s="5">
        <v>5</v>
      </c>
      <c r="AD3051" s="5">
        <v>0</v>
      </c>
      <c r="AE3051" s="2">
        <v>12</v>
      </c>
      <c r="AF3051" s="2">
        <v>0</v>
      </c>
      <c r="AG3051" s="2">
        <v>0</v>
      </c>
      <c r="AH3051" s="2">
        <v>0</v>
      </c>
      <c r="AI3051" s="2">
        <v>0</v>
      </c>
      <c r="AJ3051" s="2">
        <v>5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 t="s">
        <v>4</v>
      </c>
      <c r="AT3051" s="2" t="s">
        <v>4</v>
      </c>
    </row>
    <row r="3052" spans="1:46" x14ac:dyDescent="0.2">
      <c r="A3052" s="2">
        <v>1674728</v>
      </c>
      <c r="B3052" s="2">
        <v>867213</v>
      </c>
      <c r="C3052" s="7">
        <v>22.043484787003301</v>
      </c>
      <c r="D3052" s="7">
        <v>39.843300132097198</v>
      </c>
      <c r="E3052" s="19" t="s">
        <v>3657</v>
      </c>
      <c r="F3052" s="46">
        <f>INDEX(Δεδομένα!$P:$P,MATCH('2021'!E3052,Δεδομένα!$O:$O,0))</f>
        <v>103</v>
      </c>
      <c r="G3052" s="49" t="s">
        <v>3435</v>
      </c>
      <c r="H3052" s="51" t="str">
        <f>INDEX(Δεδομένα!B$1:B$51,MATCH('2021'!G3052,Δεδομένα!A$1:A$51,0))</f>
        <v>ΘΕΣΣΑΛΙΑΣ</v>
      </c>
      <c r="I3052" s="53">
        <f>INDEX(Δεδομένα!E$1:E$13,MATCH('2021'!H3052,Δεδομένα!D$1:D$13,0))</f>
        <v>6</v>
      </c>
      <c r="J3052" s="4">
        <v>44379</v>
      </c>
      <c r="K3052" s="3" t="s">
        <v>334</v>
      </c>
      <c r="L3052" s="17" t="str">
        <f t="shared" si="224"/>
        <v>02/07/2021 11:28</v>
      </c>
      <c r="M3052" s="4">
        <v>44379</v>
      </c>
      <c r="N3052" s="3" t="s">
        <v>1017</v>
      </c>
      <c r="O3052" s="17" t="str">
        <f t="shared" si="225"/>
        <v>02/07/2021 19:46</v>
      </c>
      <c r="P3052" s="24">
        <f t="shared" si="226"/>
        <v>0.34583333333284827</v>
      </c>
      <c r="Q3052" s="28">
        <v>0</v>
      </c>
      <c r="R3052" s="27">
        <f t="shared" si="227"/>
        <v>497.99999999930151</v>
      </c>
      <c r="S3052" s="3" t="s">
        <v>4</v>
      </c>
      <c r="T3052" s="3" t="s">
        <v>3658</v>
      </c>
      <c r="U3052" s="3" t="s">
        <v>4</v>
      </c>
      <c r="V3052" s="3" t="s">
        <v>3666</v>
      </c>
      <c r="W3052" s="5">
        <v>0</v>
      </c>
      <c r="X3052" s="5">
        <v>0</v>
      </c>
      <c r="Y3052" s="5">
        <v>0</v>
      </c>
      <c r="Z3052" s="5">
        <v>17</v>
      </c>
      <c r="AA3052" s="5">
        <v>0</v>
      </c>
      <c r="AB3052" s="5">
        <v>3</v>
      </c>
      <c r="AC3052" s="5">
        <v>0</v>
      </c>
      <c r="AD3052" s="5">
        <v>0</v>
      </c>
      <c r="AE3052" s="2">
        <v>8</v>
      </c>
      <c r="AF3052" s="2">
        <v>0</v>
      </c>
      <c r="AG3052" s="2">
        <v>0</v>
      </c>
      <c r="AH3052" s="2">
        <v>0</v>
      </c>
      <c r="AI3052" s="2">
        <v>0</v>
      </c>
      <c r="AJ3052" s="2">
        <v>4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</row>
    <row r="3053" spans="1:46" x14ac:dyDescent="0.2">
      <c r="A3053" s="2">
        <v>1674832</v>
      </c>
      <c r="B3053" s="2">
        <v>867674</v>
      </c>
      <c r="C3053" s="7">
        <v>22.1174621252725</v>
      </c>
      <c r="D3053" s="7">
        <v>40.0001717504163</v>
      </c>
      <c r="E3053" s="19" t="s">
        <v>3657</v>
      </c>
      <c r="F3053" s="46">
        <f>INDEX(Δεδομένα!$P:$P,MATCH('2021'!E3053,Δεδομένα!$O:$O,0))</f>
        <v>103</v>
      </c>
      <c r="G3053" s="49" t="s">
        <v>3435</v>
      </c>
      <c r="H3053" s="51" t="str">
        <f>INDEX(Δεδομένα!B$1:B$51,MATCH('2021'!G3053,Δεδομένα!A$1:A$51,0))</f>
        <v>ΘΕΣΣΑΛΙΑΣ</v>
      </c>
      <c r="I3053" s="53">
        <f>INDEX(Δεδομένα!E$1:E$13,MATCH('2021'!H3053,Δεδομένα!D$1:D$13,0))</f>
        <v>6</v>
      </c>
      <c r="J3053" s="4">
        <v>44380</v>
      </c>
      <c r="K3053" s="3" t="s">
        <v>35</v>
      </c>
      <c r="L3053" s="17" t="str">
        <f t="shared" si="224"/>
        <v>03/07/2021 14:50</v>
      </c>
      <c r="M3053" s="4">
        <v>44380</v>
      </c>
      <c r="N3053" s="3" t="s">
        <v>2185</v>
      </c>
      <c r="O3053" s="17" t="str">
        <f t="shared" si="225"/>
        <v>03/07/2021 17:51</v>
      </c>
      <c r="P3053" s="24">
        <f t="shared" si="226"/>
        <v>0.12569444444670808</v>
      </c>
      <c r="Q3053" s="28">
        <v>0</v>
      </c>
      <c r="R3053" s="27">
        <f t="shared" si="227"/>
        <v>181.00000000325963</v>
      </c>
      <c r="S3053" s="3" t="s">
        <v>4</v>
      </c>
      <c r="T3053" s="3" t="s">
        <v>3658</v>
      </c>
      <c r="U3053" s="3" t="s">
        <v>4</v>
      </c>
      <c r="V3053" s="3" t="s">
        <v>3682</v>
      </c>
      <c r="W3053" s="5">
        <v>0</v>
      </c>
      <c r="X3053" s="5">
        <v>0</v>
      </c>
      <c r="Y3053" s="5">
        <v>0</v>
      </c>
      <c r="Z3053" s="5">
        <v>2</v>
      </c>
      <c r="AA3053" s="5">
        <v>0</v>
      </c>
      <c r="AB3053" s="5">
        <v>5</v>
      </c>
      <c r="AC3053" s="5">
        <v>0</v>
      </c>
      <c r="AD3053" s="5">
        <v>0</v>
      </c>
      <c r="AE3053" s="2">
        <v>6</v>
      </c>
      <c r="AF3053" s="2">
        <v>0</v>
      </c>
      <c r="AG3053" s="2">
        <v>0</v>
      </c>
      <c r="AH3053" s="2">
        <v>0</v>
      </c>
      <c r="AI3053" s="2">
        <v>0</v>
      </c>
      <c r="AJ3053" s="2">
        <v>3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</row>
    <row r="3054" spans="1:46" x14ac:dyDescent="0.2">
      <c r="A3054" s="2">
        <v>1674838</v>
      </c>
      <c r="B3054" s="2">
        <v>867734</v>
      </c>
      <c r="C3054" s="7">
        <v>22.072084210329599</v>
      </c>
      <c r="D3054" s="7">
        <v>39.789917666323397</v>
      </c>
      <c r="E3054" s="19" t="s">
        <v>3657</v>
      </c>
      <c r="F3054" s="46">
        <f>INDEX(Δεδομένα!$P:$P,MATCH('2021'!E3054,Δεδομένα!$O:$O,0))</f>
        <v>103</v>
      </c>
      <c r="G3054" s="49" t="s">
        <v>3435</v>
      </c>
      <c r="H3054" s="51" t="str">
        <f>INDEX(Δεδομένα!B$1:B$51,MATCH('2021'!G3054,Δεδομένα!A$1:A$51,0))</f>
        <v>ΘΕΣΣΑΛΙΑΣ</v>
      </c>
      <c r="I3054" s="53">
        <f>INDEX(Δεδομένα!E$1:E$13,MATCH('2021'!H3054,Δεδομένα!D$1:D$13,0))</f>
        <v>6</v>
      </c>
      <c r="J3054" s="4">
        <v>44380</v>
      </c>
      <c r="K3054" s="3" t="s">
        <v>712</v>
      </c>
      <c r="L3054" s="17" t="str">
        <f t="shared" si="224"/>
        <v>03/07/2021 18:30</v>
      </c>
      <c r="M3054" s="4">
        <v>44380</v>
      </c>
      <c r="N3054" s="3" t="s">
        <v>1650</v>
      </c>
      <c r="O3054" s="17" t="str">
        <f t="shared" si="225"/>
        <v>03/07/2021 19:12</v>
      </c>
      <c r="P3054" s="24">
        <f t="shared" si="226"/>
        <v>2.9166666667151731E-2</v>
      </c>
      <c r="Q3054" s="28">
        <v>0</v>
      </c>
      <c r="R3054" s="27">
        <f t="shared" si="227"/>
        <v>42.000000000698492</v>
      </c>
      <c r="S3054" s="3" t="s">
        <v>4</v>
      </c>
      <c r="T3054" s="3" t="s">
        <v>3658</v>
      </c>
      <c r="U3054" s="3" t="s">
        <v>4</v>
      </c>
      <c r="V3054" s="3" t="s">
        <v>3663</v>
      </c>
      <c r="W3054" s="5">
        <v>0</v>
      </c>
      <c r="X3054" s="5">
        <v>0</v>
      </c>
      <c r="Y3054" s="5">
        <v>0</v>
      </c>
      <c r="Z3054" s="5">
        <v>0.01</v>
      </c>
      <c r="AA3054" s="5">
        <v>0</v>
      </c>
      <c r="AB3054" s="5">
        <v>0</v>
      </c>
      <c r="AC3054" s="5">
        <v>0</v>
      </c>
      <c r="AD3054" s="5">
        <v>0</v>
      </c>
      <c r="AE3054" s="2">
        <v>3</v>
      </c>
      <c r="AF3054" s="2">
        <v>0</v>
      </c>
      <c r="AG3054" s="2">
        <v>0</v>
      </c>
      <c r="AH3054" s="2">
        <v>0</v>
      </c>
      <c r="AI3054" s="2">
        <v>0</v>
      </c>
      <c r="AJ3054" s="2">
        <v>2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</row>
    <row r="3055" spans="1:46" x14ac:dyDescent="0.2">
      <c r="A3055" s="2">
        <v>1676407</v>
      </c>
      <c r="B3055" s="2">
        <v>868562</v>
      </c>
      <c r="C3055" s="7">
        <v>22.113791408258301</v>
      </c>
      <c r="D3055" s="7">
        <v>39.851911453921097</v>
      </c>
      <c r="E3055" s="19" t="s">
        <v>3657</v>
      </c>
      <c r="F3055" s="46">
        <f>INDEX(Δεδομένα!$P:$P,MATCH('2021'!E3055,Δεδομένα!$O:$O,0))</f>
        <v>103</v>
      </c>
      <c r="G3055" s="49" t="s">
        <v>3435</v>
      </c>
      <c r="H3055" s="51" t="str">
        <f>INDEX(Δεδομένα!B$1:B$51,MATCH('2021'!G3055,Δεδομένα!A$1:A$51,0))</f>
        <v>ΘΕΣΣΑΛΙΑΣ</v>
      </c>
      <c r="I3055" s="53">
        <f>INDEX(Δεδομένα!E$1:E$13,MATCH('2021'!H3055,Δεδομένα!D$1:D$13,0))</f>
        <v>6</v>
      </c>
      <c r="J3055" s="4">
        <v>44383</v>
      </c>
      <c r="K3055" s="3" t="s">
        <v>390</v>
      </c>
      <c r="L3055" s="17" t="str">
        <f t="shared" si="224"/>
        <v>06/07/2021 14:34</v>
      </c>
      <c r="M3055" s="4">
        <v>44385</v>
      </c>
      <c r="N3055" s="3" t="s">
        <v>1842</v>
      </c>
      <c r="O3055" s="17" t="str">
        <f t="shared" si="225"/>
        <v>08/07/2021 13:32</v>
      </c>
      <c r="P3055" s="29">
        <f t="shared" si="226"/>
        <v>1.9569444444423425</v>
      </c>
      <c r="Q3055" s="30">
        <f>1*24</f>
        <v>24</v>
      </c>
      <c r="R3055" s="27">
        <f t="shared" si="227"/>
        <v>2817.9999999969732</v>
      </c>
      <c r="S3055" s="3" t="s">
        <v>4</v>
      </c>
      <c r="T3055" s="3" t="s">
        <v>3658</v>
      </c>
      <c r="U3055" s="3" t="s">
        <v>4</v>
      </c>
      <c r="V3055" s="3" t="s">
        <v>3685</v>
      </c>
      <c r="W3055" s="5">
        <v>0</v>
      </c>
      <c r="X3055" s="5">
        <v>150</v>
      </c>
      <c r="Y3055" s="5">
        <v>0</v>
      </c>
      <c r="Z3055" s="5">
        <v>70</v>
      </c>
      <c r="AA3055" s="5">
        <v>0</v>
      </c>
      <c r="AB3055" s="5">
        <v>0</v>
      </c>
      <c r="AC3055" s="5">
        <v>0</v>
      </c>
      <c r="AD3055" s="5">
        <v>0</v>
      </c>
      <c r="AE3055" s="2">
        <v>23</v>
      </c>
      <c r="AF3055" s="2">
        <v>22</v>
      </c>
      <c r="AG3055" s="2">
        <v>0</v>
      </c>
      <c r="AH3055" s="2">
        <v>0</v>
      </c>
      <c r="AI3055" s="2">
        <v>3</v>
      </c>
      <c r="AJ3055" s="2">
        <v>19</v>
      </c>
      <c r="AK3055" s="2">
        <v>0</v>
      </c>
      <c r="AL3055" s="2">
        <v>1</v>
      </c>
      <c r="AM3055" s="2">
        <v>2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1</v>
      </c>
      <c r="AT3055" s="2">
        <v>0</v>
      </c>
    </row>
    <row r="3056" spans="1:46" x14ac:dyDescent="0.2">
      <c r="A3056" s="2">
        <v>1676125</v>
      </c>
      <c r="B3056" s="2">
        <v>868584</v>
      </c>
      <c r="C3056" s="7">
        <v>22.045094874224201</v>
      </c>
      <c r="D3056" s="7">
        <v>39.9192114595294</v>
      </c>
      <c r="E3056" s="19" t="s">
        <v>3657</v>
      </c>
      <c r="F3056" s="46">
        <f>INDEX(Δεδομένα!$P:$P,MATCH('2021'!E3056,Δεδομένα!$O:$O,0))</f>
        <v>103</v>
      </c>
      <c r="G3056" s="49" t="s">
        <v>3435</v>
      </c>
      <c r="H3056" s="51" t="str">
        <f>INDEX(Δεδομένα!B$1:B$51,MATCH('2021'!G3056,Δεδομένα!A$1:A$51,0))</f>
        <v>ΘΕΣΣΑΛΙΑΣ</v>
      </c>
      <c r="I3056" s="53">
        <f>INDEX(Δεδομένα!E$1:E$13,MATCH('2021'!H3056,Δεδομένα!D$1:D$13,0))</f>
        <v>6</v>
      </c>
      <c r="J3056" s="4">
        <v>44383</v>
      </c>
      <c r="K3056" s="3" t="s">
        <v>545</v>
      </c>
      <c r="L3056" s="17" t="str">
        <f t="shared" si="224"/>
        <v>06/07/2021 16:10</v>
      </c>
      <c r="M3056" s="4">
        <v>44383</v>
      </c>
      <c r="N3056" s="3" t="s">
        <v>575</v>
      </c>
      <c r="O3056" s="17" t="str">
        <f t="shared" si="225"/>
        <v>06/07/2021 17:42</v>
      </c>
      <c r="P3056" s="24">
        <f t="shared" si="226"/>
        <v>6.3888888893416151E-2</v>
      </c>
      <c r="Q3056" s="28">
        <v>0</v>
      </c>
      <c r="R3056" s="27">
        <f t="shared" si="227"/>
        <v>92.000000006519258</v>
      </c>
      <c r="S3056" s="3" t="s">
        <v>4</v>
      </c>
      <c r="T3056" s="3" t="s">
        <v>3658</v>
      </c>
      <c r="U3056" s="3" t="s">
        <v>4</v>
      </c>
      <c r="V3056" s="3" t="s">
        <v>3687</v>
      </c>
      <c r="W3056" s="5">
        <v>0</v>
      </c>
      <c r="X3056" s="5">
        <v>0</v>
      </c>
      <c r="Y3056" s="5">
        <v>0</v>
      </c>
      <c r="Z3056" s="5">
        <v>2</v>
      </c>
      <c r="AA3056" s="5">
        <v>0</v>
      </c>
      <c r="AB3056" s="5">
        <v>0</v>
      </c>
      <c r="AC3056" s="5">
        <v>0</v>
      </c>
      <c r="AD3056" s="5">
        <v>0</v>
      </c>
      <c r="AE3056" s="2">
        <v>2</v>
      </c>
      <c r="AF3056" s="2">
        <v>0</v>
      </c>
      <c r="AG3056" s="2">
        <v>0</v>
      </c>
      <c r="AH3056" s="2">
        <v>0</v>
      </c>
      <c r="AI3056" s="2">
        <v>0</v>
      </c>
      <c r="AJ3056" s="2">
        <v>1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</row>
    <row r="3057" spans="1:46" x14ac:dyDescent="0.2">
      <c r="A3057" s="2">
        <v>1677136</v>
      </c>
      <c r="B3057" s="2">
        <v>870077</v>
      </c>
      <c r="C3057" s="7">
        <v>22.167801248739298</v>
      </c>
      <c r="D3057" s="7">
        <v>39.875005999389899</v>
      </c>
      <c r="E3057" s="19" t="s">
        <v>3657</v>
      </c>
      <c r="F3057" s="46">
        <f>INDEX(Δεδομένα!$P:$P,MATCH('2021'!E3057,Δεδομένα!$O:$O,0))</f>
        <v>103</v>
      </c>
      <c r="G3057" s="49" t="s">
        <v>3435</v>
      </c>
      <c r="H3057" s="51" t="str">
        <f>INDEX(Δεδομένα!B$1:B$51,MATCH('2021'!G3057,Δεδομένα!A$1:A$51,0))</f>
        <v>ΘΕΣΣΑΛΙΑΣ</v>
      </c>
      <c r="I3057" s="53">
        <f>INDEX(Δεδομένα!E$1:E$13,MATCH('2021'!H3057,Δεδομένα!D$1:D$13,0))</f>
        <v>6</v>
      </c>
      <c r="J3057" s="4">
        <v>44388</v>
      </c>
      <c r="K3057" s="3" t="s">
        <v>345</v>
      </c>
      <c r="L3057" s="17" t="str">
        <f t="shared" si="224"/>
        <v>11/07/2021 12:10</v>
      </c>
      <c r="M3057" s="4">
        <v>44388</v>
      </c>
      <c r="N3057" s="3" t="s">
        <v>552</v>
      </c>
      <c r="O3057" s="17" t="str">
        <f t="shared" si="225"/>
        <v>11/07/2021 13:00</v>
      </c>
      <c r="P3057" s="24">
        <f t="shared" si="226"/>
        <v>3.4722222218988463E-2</v>
      </c>
      <c r="Q3057" s="28">
        <v>0</v>
      </c>
      <c r="R3057" s="27">
        <f t="shared" si="227"/>
        <v>49.999999995343387</v>
      </c>
      <c r="S3057" s="3" t="s">
        <v>4</v>
      </c>
      <c r="T3057" s="3" t="s">
        <v>3658</v>
      </c>
      <c r="U3057" s="3" t="s">
        <v>4</v>
      </c>
      <c r="V3057" s="3" t="s">
        <v>3688</v>
      </c>
      <c r="W3057" s="5">
        <v>0</v>
      </c>
      <c r="X3057" s="5">
        <v>0.05</v>
      </c>
      <c r="Y3057" s="5">
        <v>0</v>
      </c>
      <c r="Z3057" s="5">
        <v>0.2</v>
      </c>
      <c r="AA3057" s="5">
        <v>0</v>
      </c>
      <c r="AB3057" s="5">
        <v>0</v>
      </c>
      <c r="AC3057" s="5">
        <v>0</v>
      </c>
      <c r="AD3057" s="5">
        <v>0</v>
      </c>
      <c r="AE3057" s="2">
        <v>2</v>
      </c>
      <c r="AF3057" s="2">
        <v>0</v>
      </c>
      <c r="AG3057" s="2">
        <v>0</v>
      </c>
      <c r="AH3057" s="2">
        <v>0</v>
      </c>
      <c r="AI3057" s="2">
        <v>0</v>
      </c>
      <c r="AJ3057" s="2">
        <v>1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</row>
    <row r="3058" spans="1:46" x14ac:dyDescent="0.2">
      <c r="A3058" s="2">
        <v>1677154</v>
      </c>
      <c r="B3058" s="2">
        <v>870107</v>
      </c>
      <c r="C3058" s="7">
        <v>22.2473177463715</v>
      </c>
      <c r="D3058" s="7">
        <v>39.973019113432102</v>
      </c>
      <c r="E3058" s="19" t="s">
        <v>3657</v>
      </c>
      <c r="F3058" s="46">
        <f>INDEX(Δεδομένα!$P:$P,MATCH('2021'!E3058,Δεδομένα!$O:$O,0))</f>
        <v>103</v>
      </c>
      <c r="G3058" s="49" t="s">
        <v>3435</v>
      </c>
      <c r="H3058" s="51" t="str">
        <f>INDEX(Δεδομένα!B$1:B$51,MATCH('2021'!G3058,Δεδομένα!A$1:A$51,0))</f>
        <v>ΘΕΣΣΑΛΙΑΣ</v>
      </c>
      <c r="I3058" s="53">
        <f>INDEX(Δεδομένα!E$1:E$13,MATCH('2021'!H3058,Δεδομένα!D$1:D$13,0))</f>
        <v>6</v>
      </c>
      <c r="J3058" s="4">
        <v>44388</v>
      </c>
      <c r="K3058" s="3" t="s">
        <v>486</v>
      </c>
      <c r="L3058" s="17" t="str">
        <f t="shared" si="224"/>
        <v>11/07/2021 13:45</v>
      </c>
      <c r="M3058" s="4">
        <v>44388</v>
      </c>
      <c r="N3058" s="3" t="s">
        <v>737</v>
      </c>
      <c r="O3058" s="17" t="str">
        <f t="shared" si="225"/>
        <v>11/07/2021 14:45</v>
      </c>
      <c r="P3058" s="24">
        <f t="shared" si="226"/>
        <v>4.1666666671517305E-2</v>
      </c>
      <c r="Q3058" s="28">
        <v>0</v>
      </c>
      <c r="R3058" s="27">
        <f t="shared" si="227"/>
        <v>60.000000006984919</v>
      </c>
      <c r="S3058" s="3" t="s">
        <v>4</v>
      </c>
      <c r="T3058" s="3" t="s">
        <v>3658</v>
      </c>
      <c r="U3058" s="3" t="s">
        <v>4</v>
      </c>
      <c r="V3058" s="3" t="s">
        <v>3689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6</v>
      </c>
      <c r="AD3058" s="5">
        <v>0</v>
      </c>
      <c r="AE3058" s="2">
        <v>2</v>
      </c>
      <c r="AF3058" s="2">
        <v>0</v>
      </c>
      <c r="AG3058" s="2">
        <v>0</v>
      </c>
      <c r="AH3058" s="2">
        <v>0</v>
      </c>
      <c r="AI3058" s="2">
        <v>0</v>
      </c>
      <c r="AJ3058" s="2">
        <v>1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</row>
    <row r="3059" spans="1:46" x14ac:dyDescent="0.2">
      <c r="A3059" s="2">
        <v>1677166</v>
      </c>
      <c r="B3059" s="2">
        <v>870135</v>
      </c>
      <c r="C3059" s="7">
        <v>22.1546996787052</v>
      </c>
      <c r="D3059" s="7">
        <v>39.998722812891103</v>
      </c>
      <c r="E3059" s="19" t="s">
        <v>3657</v>
      </c>
      <c r="F3059" s="46">
        <f>INDEX(Δεδομένα!$P:$P,MATCH('2021'!E3059,Δεδομένα!$O:$O,0))</f>
        <v>103</v>
      </c>
      <c r="G3059" s="49" t="s">
        <v>3435</v>
      </c>
      <c r="H3059" s="51" t="str">
        <f>INDEX(Δεδομένα!B$1:B$51,MATCH('2021'!G3059,Δεδομένα!A$1:A$51,0))</f>
        <v>ΘΕΣΣΑΛΙΑΣ</v>
      </c>
      <c r="I3059" s="53">
        <f>INDEX(Δεδομένα!E$1:E$13,MATCH('2021'!H3059,Δεδομένα!D$1:D$13,0))</f>
        <v>6</v>
      </c>
      <c r="J3059" s="4">
        <v>44388</v>
      </c>
      <c r="K3059" s="3" t="s">
        <v>201</v>
      </c>
      <c r="L3059" s="17" t="str">
        <f t="shared" si="224"/>
        <v>11/07/2021 15:26</v>
      </c>
      <c r="M3059" s="4">
        <v>44388</v>
      </c>
      <c r="N3059" s="3" t="s">
        <v>781</v>
      </c>
      <c r="O3059" s="17" t="str">
        <f t="shared" si="225"/>
        <v>11/07/2021 20:19</v>
      </c>
      <c r="P3059" s="24">
        <f t="shared" si="226"/>
        <v>0.20347222222335404</v>
      </c>
      <c r="Q3059" s="28">
        <v>0</v>
      </c>
      <c r="R3059" s="27">
        <f t="shared" si="227"/>
        <v>293.00000000162981</v>
      </c>
      <c r="S3059" s="3" t="s">
        <v>4</v>
      </c>
      <c r="T3059" s="3" t="s">
        <v>3658</v>
      </c>
      <c r="U3059" s="3" t="s">
        <v>4</v>
      </c>
      <c r="V3059" s="3" t="s">
        <v>3682</v>
      </c>
      <c r="W3059" s="5">
        <v>0</v>
      </c>
      <c r="X3059" s="5">
        <v>25</v>
      </c>
      <c r="Y3059" s="5">
        <v>0</v>
      </c>
      <c r="Z3059" s="5">
        <v>0</v>
      </c>
      <c r="AA3059" s="5">
        <v>0</v>
      </c>
      <c r="AB3059" s="5">
        <v>0</v>
      </c>
      <c r="AC3059" s="5">
        <v>5</v>
      </c>
      <c r="AD3059" s="5">
        <v>0</v>
      </c>
      <c r="AE3059" s="2">
        <v>8</v>
      </c>
      <c r="AF3059" s="2">
        <v>0</v>
      </c>
      <c r="AG3059" s="2">
        <v>0</v>
      </c>
      <c r="AH3059" s="2">
        <v>0</v>
      </c>
      <c r="AI3059" s="2">
        <v>0</v>
      </c>
      <c r="AJ3059" s="2">
        <v>5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</row>
    <row r="3060" spans="1:46" x14ac:dyDescent="0.2">
      <c r="A3060" s="2">
        <v>1677678</v>
      </c>
      <c r="B3060" s="2">
        <v>870437</v>
      </c>
      <c r="C3060" s="7">
        <v>22.168019951809999</v>
      </c>
      <c r="D3060" s="7">
        <v>39.873031672228102</v>
      </c>
      <c r="E3060" s="19" t="s">
        <v>3657</v>
      </c>
      <c r="F3060" s="46">
        <f>INDEX(Δεδομένα!$P:$P,MATCH('2021'!E3060,Δεδομένα!$O:$O,0))</f>
        <v>103</v>
      </c>
      <c r="G3060" s="49" t="s">
        <v>3435</v>
      </c>
      <c r="H3060" s="51" t="str">
        <f>INDEX(Δεδομένα!B$1:B$51,MATCH('2021'!G3060,Δεδομένα!A$1:A$51,0))</f>
        <v>ΘΕΣΣΑΛΙΑΣ</v>
      </c>
      <c r="I3060" s="53">
        <f>INDEX(Δεδομένα!E$1:E$13,MATCH('2021'!H3060,Δεδομένα!D$1:D$13,0))</f>
        <v>6</v>
      </c>
      <c r="J3060" s="4">
        <v>44389</v>
      </c>
      <c r="K3060" s="3" t="s">
        <v>17</v>
      </c>
      <c r="L3060" s="17" t="str">
        <f t="shared" si="224"/>
        <v>12/07/2021 18:00</v>
      </c>
      <c r="M3060" s="4">
        <v>44389</v>
      </c>
      <c r="N3060" s="3" t="s">
        <v>758</v>
      </c>
      <c r="O3060" s="17" t="str">
        <f t="shared" si="225"/>
        <v>12/07/2021 18:48</v>
      </c>
      <c r="P3060" s="24">
        <f t="shared" si="226"/>
        <v>3.3333333332848269E-2</v>
      </c>
      <c r="Q3060" s="28">
        <v>0</v>
      </c>
      <c r="R3060" s="27">
        <f t="shared" si="227"/>
        <v>47.999999999301508</v>
      </c>
      <c r="S3060" s="3" t="s">
        <v>4</v>
      </c>
      <c r="T3060" s="3" t="s">
        <v>3658</v>
      </c>
      <c r="U3060" s="3" t="s">
        <v>4</v>
      </c>
      <c r="V3060" s="3" t="s">
        <v>3690</v>
      </c>
      <c r="W3060" s="5">
        <v>0</v>
      </c>
      <c r="X3060" s="5">
        <v>0</v>
      </c>
      <c r="Y3060" s="5">
        <v>0</v>
      </c>
      <c r="Z3060" s="5">
        <v>0.05</v>
      </c>
      <c r="AA3060" s="5">
        <v>0</v>
      </c>
      <c r="AB3060" s="5">
        <v>0</v>
      </c>
      <c r="AC3060" s="5">
        <v>0</v>
      </c>
      <c r="AD3060" s="5">
        <v>0</v>
      </c>
      <c r="AE3060" s="2">
        <v>2</v>
      </c>
      <c r="AF3060" s="2">
        <v>0</v>
      </c>
      <c r="AG3060" s="2">
        <v>0</v>
      </c>
      <c r="AH3060" s="2">
        <v>0</v>
      </c>
      <c r="AI3060" s="2">
        <v>0</v>
      </c>
      <c r="AJ3060" s="2">
        <v>1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</row>
    <row r="3061" spans="1:46" x14ac:dyDescent="0.2">
      <c r="A3061" s="2">
        <v>1679098</v>
      </c>
      <c r="B3061" s="2">
        <v>871965</v>
      </c>
      <c r="C3061" s="7">
        <v>22.275577135873601</v>
      </c>
      <c r="D3061" s="7">
        <v>39.987383337899701</v>
      </c>
      <c r="E3061" s="19" t="s">
        <v>3657</v>
      </c>
      <c r="F3061" s="46">
        <f>INDEX(Δεδομένα!$P:$P,MATCH('2021'!E3061,Δεδομένα!$O:$O,0))</f>
        <v>103</v>
      </c>
      <c r="G3061" s="49" t="s">
        <v>3435</v>
      </c>
      <c r="H3061" s="51" t="str">
        <f>INDEX(Δεδομένα!B$1:B$51,MATCH('2021'!G3061,Δεδομένα!A$1:A$51,0))</f>
        <v>ΘΕΣΣΑΛΙΑΣ</v>
      </c>
      <c r="I3061" s="53">
        <f>INDEX(Δεδομένα!E$1:E$13,MATCH('2021'!H3061,Δεδομένα!D$1:D$13,0))</f>
        <v>6</v>
      </c>
      <c r="J3061" s="4">
        <v>44394</v>
      </c>
      <c r="K3061" s="3" t="s">
        <v>718</v>
      </c>
      <c r="L3061" s="17" t="str">
        <f t="shared" si="224"/>
        <v>17/07/2021 10:49</v>
      </c>
      <c r="M3061" s="4">
        <v>44394</v>
      </c>
      <c r="N3061" s="3" t="s">
        <v>1078</v>
      </c>
      <c r="O3061" s="17" t="str">
        <f t="shared" si="225"/>
        <v>17/07/2021 11:10</v>
      </c>
      <c r="P3061" s="24">
        <f t="shared" si="226"/>
        <v>1.4583333337213844E-2</v>
      </c>
      <c r="Q3061" s="28">
        <v>0</v>
      </c>
      <c r="R3061" s="27">
        <f t="shared" si="227"/>
        <v>21.000000005587935</v>
      </c>
      <c r="S3061" s="3" t="s">
        <v>4</v>
      </c>
      <c r="T3061" s="3" t="s">
        <v>3658</v>
      </c>
      <c r="U3061" s="3" t="s">
        <v>4</v>
      </c>
      <c r="V3061" s="3" t="s">
        <v>3691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0.2</v>
      </c>
      <c r="AD3061" s="5">
        <v>0</v>
      </c>
      <c r="AE3061" s="2">
        <v>2</v>
      </c>
      <c r="AF3061" s="2">
        <v>0</v>
      </c>
      <c r="AG3061" s="2">
        <v>0</v>
      </c>
      <c r="AH3061" s="2">
        <v>0</v>
      </c>
      <c r="AI3061" s="2">
        <v>0</v>
      </c>
      <c r="AJ3061" s="2">
        <v>1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</row>
    <row r="3062" spans="1:46" x14ac:dyDescent="0.2">
      <c r="A3062" s="2">
        <v>1679103</v>
      </c>
      <c r="B3062" s="2">
        <v>872310</v>
      </c>
      <c r="C3062" s="7">
        <v>21.9501350806711</v>
      </c>
      <c r="D3062" s="7">
        <v>39.896557820519703</v>
      </c>
      <c r="E3062" s="19" t="s">
        <v>3657</v>
      </c>
      <c r="F3062" s="46">
        <f>INDEX(Δεδομένα!$P:$P,MATCH('2021'!E3062,Δεδομένα!$O:$O,0))</f>
        <v>103</v>
      </c>
      <c r="G3062" s="49" t="s">
        <v>3435</v>
      </c>
      <c r="H3062" s="51" t="str">
        <f>INDEX(Δεδομένα!B$1:B$51,MATCH('2021'!G3062,Δεδομένα!A$1:A$51,0))</f>
        <v>ΘΕΣΣΑΛΙΑΣ</v>
      </c>
      <c r="I3062" s="53">
        <f>INDEX(Δεδομένα!E$1:E$13,MATCH('2021'!H3062,Δεδομένα!D$1:D$13,0))</f>
        <v>6</v>
      </c>
      <c r="J3062" s="4">
        <v>44395</v>
      </c>
      <c r="K3062" s="3" t="s">
        <v>299</v>
      </c>
      <c r="L3062" s="17" t="str">
        <f t="shared" si="224"/>
        <v>18/07/2021 13:10</v>
      </c>
      <c r="M3062" s="4">
        <v>44395</v>
      </c>
      <c r="N3062" s="3" t="s">
        <v>835</v>
      </c>
      <c r="O3062" s="17" t="str">
        <f t="shared" si="225"/>
        <v>18/07/2021 14:37</v>
      </c>
      <c r="P3062" s="24">
        <f t="shared" si="226"/>
        <v>6.0416666667151731E-2</v>
      </c>
      <c r="Q3062" s="28">
        <v>0</v>
      </c>
      <c r="R3062" s="27">
        <f t="shared" si="227"/>
        <v>87.000000000698492</v>
      </c>
      <c r="S3062" s="3" t="s">
        <v>4</v>
      </c>
      <c r="T3062" s="3" t="s">
        <v>3658</v>
      </c>
      <c r="U3062" s="3" t="s">
        <v>4</v>
      </c>
      <c r="V3062" s="3" t="s">
        <v>3692</v>
      </c>
      <c r="W3062" s="5">
        <v>0</v>
      </c>
      <c r="X3062" s="5">
        <v>0.05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2">
        <v>3</v>
      </c>
      <c r="AF3062" s="2">
        <v>0</v>
      </c>
      <c r="AG3062" s="2">
        <v>0</v>
      </c>
      <c r="AH3062" s="2">
        <v>0</v>
      </c>
      <c r="AI3062" s="2">
        <v>0</v>
      </c>
      <c r="AJ3062" s="2">
        <v>2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</row>
    <row r="3063" spans="1:46" x14ac:dyDescent="0.2">
      <c r="A3063" s="2">
        <v>1681588</v>
      </c>
      <c r="B3063" s="2">
        <v>875051</v>
      </c>
      <c r="C3063" s="7">
        <v>22.031674439943401</v>
      </c>
      <c r="D3063" s="7">
        <v>40.065823886527497</v>
      </c>
      <c r="E3063" s="19" t="s">
        <v>3657</v>
      </c>
      <c r="F3063" s="46">
        <f>INDEX(Δεδομένα!$P:$P,MATCH('2021'!E3063,Δεδομένα!$O:$O,0))</f>
        <v>103</v>
      </c>
      <c r="G3063" s="49" t="s">
        <v>3435</v>
      </c>
      <c r="H3063" s="51" t="str">
        <f>INDEX(Δεδομένα!B$1:B$51,MATCH('2021'!G3063,Δεδομένα!A$1:A$51,0))</f>
        <v>ΘΕΣΣΑΛΙΑΣ</v>
      </c>
      <c r="I3063" s="53">
        <f>INDEX(Δεδομένα!E$1:E$13,MATCH('2021'!H3063,Δεδομένα!D$1:D$13,0))</f>
        <v>6</v>
      </c>
      <c r="J3063" s="4">
        <v>44404</v>
      </c>
      <c r="K3063" s="3" t="s">
        <v>502</v>
      </c>
      <c r="L3063" s="17" t="str">
        <f t="shared" si="224"/>
        <v>27/07/2021 19:30</v>
      </c>
      <c r="M3063" s="4">
        <v>44404</v>
      </c>
      <c r="N3063" s="3" t="s">
        <v>599</v>
      </c>
      <c r="O3063" s="17" t="str">
        <f t="shared" si="225"/>
        <v>27/07/2021 22:50</v>
      </c>
      <c r="P3063" s="24">
        <f t="shared" si="226"/>
        <v>0.13888888889050577</v>
      </c>
      <c r="Q3063" s="28">
        <v>0</v>
      </c>
      <c r="R3063" s="27">
        <f t="shared" si="227"/>
        <v>200.00000000232831</v>
      </c>
      <c r="S3063" s="3" t="s">
        <v>4</v>
      </c>
      <c r="T3063" s="3" t="s">
        <v>3658</v>
      </c>
      <c r="U3063" s="3" t="s">
        <v>4</v>
      </c>
      <c r="V3063" s="3" t="s">
        <v>3684</v>
      </c>
      <c r="W3063" s="5">
        <v>0</v>
      </c>
      <c r="X3063" s="5">
        <v>0.5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2">
        <v>11</v>
      </c>
      <c r="AF3063" s="2">
        <v>0</v>
      </c>
      <c r="AG3063" s="2">
        <v>0</v>
      </c>
      <c r="AH3063" s="2">
        <v>0</v>
      </c>
      <c r="AI3063" s="2">
        <v>0</v>
      </c>
      <c r="AJ3063" s="2">
        <v>5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</row>
    <row r="3064" spans="1:46" x14ac:dyDescent="0.2">
      <c r="A3064" s="2">
        <v>1682405</v>
      </c>
      <c r="B3064" s="2">
        <v>876301</v>
      </c>
      <c r="C3064" s="7">
        <v>22.058964886191202</v>
      </c>
      <c r="D3064" s="7">
        <v>39.829340521219002</v>
      </c>
      <c r="E3064" s="19" t="s">
        <v>3657</v>
      </c>
      <c r="F3064" s="46">
        <f>INDEX(Δεδομένα!$P:$P,MATCH('2021'!E3064,Δεδομένα!$O:$O,0))</f>
        <v>103</v>
      </c>
      <c r="G3064" s="49" t="s">
        <v>3435</v>
      </c>
      <c r="H3064" s="51" t="str">
        <f>INDEX(Δεδομένα!B$1:B$51,MATCH('2021'!G3064,Δεδομένα!A$1:A$51,0))</f>
        <v>ΘΕΣΣΑΛΙΑΣ</v>
      </c>
      <c r="I3064" s="53">
        <f>INDEX(Δεδομένα!E$1:E$13,MATCH('2021'!H3064,Δεδομένα!D$1:D$13,0))</f>
        <v>6</v>
      </c>
      <c r="J3064" s="4">
        <v>44408</v>
      </c>
      <c r="K3064" s="3" t="s">
        <v>1200</v>
      </c>
      <c r="L3064" s="17" t="str">
        <f t="shared" si="224"/>
        <v>31/07/2021 13:42</v>
      </c>
      <c r="M3064" s="4">
        <v>44409</v>
      </c>
      <c r="N3064" s="3" t="s">
        <v>293</v>
      </c>
      <c r="O3064" s="17" t="str">
        <f t="shared" si="225"/>
        <v>01/08/2021 08:10</v>
      </c>
      <c r="P3064" s="24">
        <f t="shared" si="226"/>
        <v>0.76944444444961846</v>
      </c>
      <c r="Q3064" s="28">
        <v>0</v>
      </c>
      <c r="R3064" s="27">
        <f t="shared" si="227"/>
        <v>1108.0000000074506</v>
      </c>
      <c r="S3064" s="3" t="s">
        <v>4</v>
      </c>
      <c r="T3064" s="3" t="s">
        <v>3658</v>
      </c>
      <c r="U3064" s="3" t="s">
        <v>123</v>
      </c>
      <c r="V3064" s="3" t="s">
        <v>3666</v>
      </c>
      <c r="W3064" s="5">
        <v>0</v>
      </c>
      <c r="X3064" s="5">
        <v>3</v>
      </c>
      <c r="Y3064" s="5">
        <v>0</v>
      </c>
      <c r="Z3064" s="5">
        <v>22</v>
      </c>
      <c r="AA3064" s="5">
        <v>0</v>
      </c>
      <c r="AB3064" s="5">
        <v>0</v>
      </c>
      <c r="AC3064" s="5">
        <v>5</v>
      </c>
      <c r="AD3064" s="5">
        <v>0</v>
      </c>
      <c r="AE3064" s="2">
        <v>15</v>
      </c>
      <c r="AF3064" s="2">
        <v>0</v>
      </c>
      <c r="AG3064" s="2">
        <v>0</v>
      </c>
      <c r="AH3064" s="2">
        <v>0</v>
      </c>
      <c r="AI3064" s="2">
        <v>0</v>
      </c>
      <c r="AJ3064" s="2">
        <v>8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</row>
    <row r="3065" spans="1:46" x14ac:dyDescent="0.2">
      <c r="A3065" s="2">
        <v>1682414</v>
      </c>
      <c r="B3065" s="2">
        <v>876317</v>
      </c>
      <c r="C3065" s="7">
        <v>22.092049704068799</v>
      </c>
      <c r="D3065" s="7">
        <v>40.030372611535299</v>
      </c>
      <c r="E3065" s="19" t="s">
        <v>3657</v>
      </c>
      <c r="F3065" s="46">
        <f>INDEX(Δεδομένα!$P:$P,MATCH('2021'!E3065,Δεδομένα!$O:$O,0))</f>
        <v>103</v>
      </c>
      <c r="G3065" s="49" t="s">
        <v>3435</v>
      </c>
      <c r="H3065" s="51" t="str">
        <f>INDEX(Δεδομένα!B$1:B$51,MATCH('2021'!G3065,Δεδομένα!A$1:A$51,0))</f>
        <v>ΘΕΣΣΑΛΙΑΣ</v>
      </c>
      <c r="I3065" s="53">
        <f>INDEX(Δεδομένα!E$1:E$13,MATCH('2021'!H3065,Δεδομένα!D$1:D$13,0))</f>
        <v>6</v>
      </c>
      <c r="J3065" s="4">
        <v>44408</v>
      </c>
      <c r="K3065" s="3" t="s">
        <v>42</v>
      </c>
      <c r="L3065" s="17" t="str">
        <f t="shared" si="224"/>
        <v>31/07/2021 14:30</v>
      </c>
      <c r="M3065" s="4">
        <v>44408</v>
      </c>
      <c r="N3065" s="3" t="s">
        <v>641</v>
      </c>
      <c r="O3065" s="17" t="str">
        <f t="shared" si="225"/>
        <v>31/07/2021 16:25</v>
      </c>
      <c r="P3065" s="24">
        <f t="shared" si="226"/>
        <v>7.9861111116770189E-2</v>
      </c>
      <c r="Q3065" s="28">
        <v>0</v>
      </c>
      <c r="R3065" s="27">
        <f t="shared" si="227"/>
        <v>115.00000000814907</v>
      </c>
      <c r="S3065" s="3" t="s">
        <v>4</v>
      </c>
      <c r="T3065" s="3" t="s">
        <v>3658</v>
      </c>
      <c r="U3065" s="3" t="s">
        <v>4</v>
      </c>
      <c r="V3065" s="3" t="s">
        <v>3680</v>
      </c>
      <c r="W3065" s="5">
        <v>0</v>
      </c>
      <c r="X3065" s="5">
        <v>0.2</v>
      </c>
      <c r="Y3065" s="5">
        <v>0</v>
      </c>
      <c r="Z3065" s="5">
        <v>0</v>
      </c>
      <c r="AA3065" s="5">
        <v>0</v>
      </c>
      <c r="AB3065" s="5">
        <v>0.5</v>
      </c>
      <c r="AC3065" s="5">
        <v>0</v>
      </c>
      <c r="AD3065" s="5">
        <v>0</v>
      </c>
      <c r="AE3065" s="2">
        <v>4</v>
      </c>
      <c r="AF3065" s="2">
        <v>0</v>
      </c>
      <c r="AG3065" s="2">
        <v>0</v>
      </c>
      <c r="AH3065" s="2">
        <v>0</v>
      </c>
      <c r="AI3065" s="2">
        <v>0</v>
      </c>
      <c r="AJ3065" s="2">
        <v>2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</row>
    <row r="3066" spans="1:46" x14ac:dyDescent="0.2">
      <c r="A3066" s="2">
        <v>1682420</v>
      </c>
      <c r="B3066" s="2">
        <v>867437</v>
      </c>
      <c r="D3066" s="2"/>
      <c r="E3066" s="19" t="s">
        <v>3657</v>
      </c>
      <c r="F3066" s="46">
        <f>INDEX(Δεδομένα!$P:$P,MATCH('2021'!E3066,Δεδομένα!$O:$O,0))</f>
        <v>103</v>
      </c>
      <c r="G3066" s="49" t="s">
        <v>3435</v>
      </c>
      <c r="H3066" s="51" t="str">
        <f>INDEX(Δεδομένα!B$1:B$51,MATCH('2021'!G3066,Δεδομένα!A$1:A$51,0))</f>
        <v>ΘΕΣΣΑΛΙΑΣ</v>
      </c>
      <c r="I3066" s="53">
        <f>INDEX(Δεδομένα!E$1:E$13,MATCH('2021'!H3066,Δεδομένα!D$1:D$13,0))</f>
        <v>6</v>
      </c>
      <c r="J3066" s="4">
        <v>44408</v>
      </c>
      <c r="K3066" s="3" t="s">
        <v>696</v>
      </c>
      <c r="L3066" s="17" t="str">
        <f t="shared" si="224"/>
        <v>31/07/2021 19:39</v>
      </c>
      <c r="M3066" s="4">
        <v>44408</v>
      </c>
      <c r="N3066" s="3" t="s">
        <v>43</v>
      </c>
      <c r="O3066" s="17" t="str">
        <f t="shared" si="225"/>
        <v>31/07/2021 21:30</v>
      </c>
      <c r="P3066" s="24">
        <f t="shared" si="226"/>
        <v>7.7083333337213844E-2</v>
      </c>
      <c r="Q3066" s="28">
        <v>0</v>
      </c>
      <c r="R3066" s="27">
        <f t="shared" si="227"/>
        <v>111.00000000558794</v>
      </c>
      <c r="S3066" s="3" t="s">
        <v>4</v>
      </c>
      <c r="T3066" s="3" t="s">
        <v>3658</v>
      </c>
      <c r="U3066" s="3" t="s">
        <v>4</v>
      </c>
      <c r="V3066" s="3" t="s">
        <v>3670</v>
      </c>
      <c r="W3066" s="5">
        <v>0</v>
      </c>
      <c r="X3066" s="5">
        <v>0.5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2">
        <v>3</v>
      </c>
      <c r="AF3066" s="2">
        <v>0</v>
      </c>
      <c r="AG3066" s="2">
        <v>0</v>
      </c>
      <c r="AH3066" s="2">
        <v>0</v>
      </c>
      <c r="AI3066" s="2">
        <v>0</v>
      </c>
      <c r="AJ3066" s="2">
        <v>2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</row>
    <row r="3067" spans="1:46" x14ac:dyDescent="0.2">
      <c r="A3067" s="2">
        <v>1682429</v>
      </c>
      <c r="B3067" s="2">
        <v>876727</v>
      </c>
      <c r="C3067" s="7">
        <v>22.0747869640789</v>
      </c>
      <c r="D3067" s="7">
        <v>39.786002500407903</v>
      </c>
      <c r="E3067" s="19" t="s">
        <v>3657</v>
      </c>
      <c r="F3067" s="46">
        <f>INDEX(Δεδομένα!$P:$P,MATCH('2021'!E3067,Δεδομένα!$O:$O,0))</f>
        <v>103</v>
      </c>
      <c r="G3067" s="49" t="s">
        <v>3435</v>
      </c>
      <c r="H3067" s="51" t="str">
        <f>INDEX(Δεδομένα!B$1:B$51,MATCH('2021'!G3067,Δεδομένα!A$1:A$51,0))</f>
        <v>ΘΕΣΣΑΛΙΑΣ</v>
      </c>
      <c r="I3067" s="53">
        <f>INDEX(Δεδομένα!E$1:E$13,MATCH('2021'!H3067,Δεδομένα!D$1:D$13,0))</f>
        <v>6</v>
      </c>
      <c r="J3067" s="4">
        <v>44409</v>
      </c>
      <c r="K3067" s="3" t="s">
        <v>1228</v>
      </c>
      <c r="L3067" s="17" t="str">
        <f t="shared" si="224"/>
        <v>01/08/2021 15:47</v>
      </c>
      <c r="M3067" s="4">
        <v>44409</v>
      </c>
      <c r="N3067" s="3" t="s">
        <v>493</v>
      </c>
      <c r="O3067" s="17" t="str">
        <f t="shared" si="225"/>
        <v>01/08/2021 21:10</v>
      </c>
      <c r="P3067" s="24">
        <f t="shared" si="226"/>
        <v>0.22430555555911269</v>
      </c>
      <c r="Q3067" s="28">
        <v>0</v>
      </c>
      <c r="R3067" s="27">
        <f t="shared" si="227"/>
        <v>323.00000000512227</v>
      </c>
      <c r="S3067" s="3" t="s">
        <v>4</v>
      </c>
      <c r="T3067" s="3" t="s">
        <v>3658</v>
      </c>
      <c r="U3067" s="3" t="s">
        <v>4</v>
      </c>
      <c r="V3067" s="3" t="s">
        <v>3663</v>
      </c>
      <c r="W3067" s="5">
        <v>0</v>
      </c>
      <c r="X3067" s="5">
        <v>5</v>
      </c>
      <c r="Y3067" s="5">
        <v>0</v>
      </c>
      <c r="Z3067" s="5">
        <v>5</v>
      </c>
      <c r="AA3067" s="5">
        <v>0</v>
      </c>
      <c r="AB3067" s="5">
        <v>0</v>
      </c>
      <c r="AC3067" s="5">
        <v>0</v>
      </c>
      <c r="AD3067" s="5">
        <v>0</v>
      </c>
      <c r="AE3067" s="2">
        <v>5</v>
      </c>
      <c r="AF3067" s="2">
        <v>0</v>
      </c>
      <c r="AG3067" s="2">
        <v>0</v>
      </c>
      <c r="AH3067" s="2">
        <v>0</v>
      </c>
      <c r="AI3067" s="2">
        <v>0</v>
      </c>
      <c r="AJ3067" s="2">
        <v>3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</row>
    <row r="3068" spans="1:46" x14ac:dyDescent="0.2">
      <c r="A3068" s="2">
        <v>1682983</v>
      </c>
      <c r="B3068" s="2">
        <v>877081</v>
      </c>
      <c r="C3068" s="7">
        <v>22.1820667366271</v>
      </c>
      <c r="D3068" s="7">
        <v>39.872262889028697</v>
      </c>
      <c r="E3068" s="19" t="s">
        <v>3657</v>
      </c>
      <c r="F3068" s="46">
        <f>INDEX(Δεδομένα!$P:$P,MATCH('2021'!E3068,Δεδομένα!$O:$O,0))</f>
        <v>103</v>
      </c>
      <c r="G3068" s="49" t="s">
        <v>3435</v>
      </c>
      <c r="H3068" s="51" t="str">
        <f>INDEX(Δεδομένα!B$1:B$51,MATCH('2021'!G3068,Δεδομένα!A$1:A$51,0))</f>
        <v>ΘΕΣΣΑΛΙΑΣ</v>
      </c>
      <c r="I3068" s="53">
        <f>INDEX(Δεδομένα!E$1:E$13,MATCH('2021'!H3068,Δεδομένα!D$1:D$13,0))</f>
        <v>6</v>
      </c>
      <c r="J3068" s="4">
        <v>44410</v>
      </c>
      <c r="K3068" s="3" t="s">
        <v>985</v>
      </c>
      <c r="L3068" s="17" t="str">
        <f t="shared" si="224"/>
        <v>02/08/2021 17:21</v>
      </c>
      <c r="M3068" s="4">
        <v>44410</v>
      </c>
      <c r="N3068" s="3" t="s">
        <v>68</v>
      </c>
      <c r="O3068" s="17" t="str">
        <f t="shared" si="225"/>
        <v>02/08/2021 18:06</v>
      </c>
      <c r="P3068" s="24">
        <f t="shared" si="226"/>
        <v>3.125E-2</v>
      </c>
      <c r="Q3068" s="28">
        <v>0</v>
      </c>
      <c r="R3068" s="27">
        <f t="shared" si="227"/>
        <v>45</v>
      </c>
      <c r="S3068" s="3" t="s">
        <v>4</v>
      </c>
      <c r="T3068" s="3" t="s">
        <v>3658</v>
      </c>
      <c r="U3068" s="3" t="s">
        <v>4</v>
      </c>
      <c r="V3068" s="3" t="s">
        <v>3693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0.5</v>
      </c>
      <c r="AD3068" s="5">
        <v>0</v>
      </c>
      <c r="AE3068" s="2">
        <v>3</v>
      </c>
      <c r="AF3068" s="2">
        <v>0</v>
      </c>
      <c r="AG3068" s="2">
        <v>0</v>
      </c>
      <c r="AH3068" s="2">
        <v>0</v>
      </c>
      <c r="AI3068" s="2">
        <v>0</v>
      </c>
      <c r="AJ3068" s="2">
        <v>2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</row>
    <row r="3069" spans="1:46" x14ac:dyDescent="0.2">
      <c r="A3069" s="2">
        <v>1682990</v>
      </c>
      <c r="B3069" s="2">
        <v>877278</v>
      </c>
      <c r="C3069" s="7">
        <v>22.094307832390701</v>
      </c>
      <c r="D3069" s="7">
        <v>39.775870216758598</v>
      </c>
      <c r="E3069" s="19" t="s">
        <v>3657</v>
      </c>
      <c r="F3069" s="46">
        <f>INDEX(Δεδομένα!$P:$P,MATCH('2021'!E3069,Δεδομένα!$O:$O,0))</f>
        <v>103</v>
      </c>
      <c r="G3069" s="49" t="s">
        <v>3435</v>
      </c>
      <c r="H3069" s="51" t="str">
        <f>INDEX(Δεδομένα!B$1:B$51,MATCH('2021'!G3069,Δεδομένα!A$1:A$51,0))</f>
        <v>ΘΕΣΣΑΛΙΑΣ</v>
      </c>
      <c r="I3069" s="53">
        <f>INDEX(Δεδομένα!E$1:E$13,MATCH('2021'!H3069,Δεδομένα!D$1:D$13,0))</f>
        <v>6</v>
      </c>
      <c r="J3069" s="4">
        <v>44411</v>
      </c>
      <c r="K3069" s="3" t="s">
        <v>293</v>
      </c>
      <c r="L3069" s="17" t="str">
        <f t="shared" si="224"/>
        <v>03/08/2021 08:10</v>
      </c>
      <c r="M3069" s="4">
        <v>44411</v>
      </c>
      <c r="N3069" s="3" t="s">
        <v>3694</v>
      </c>
      <c r="O3069" s="17" t="str">
        <f t="shared" si="225"/>
        <v>03/08/2021 10:23</v>
      </c>
      <c r="P3069" s="24">
        <f t="shared" si="226"/>
        <v>9.2361111106583849E-2</v>
      </c>
      <c r="Q3069" s="28">
        <v>0</v>
      </c>
      <c r="R3069" s="27">
        <f t="shared" si="227"/>
        <v>132.99999999348074</v>
      </c>
      <c r="S3069" s="3" t="s">
        <v>4</v>
      </c>
      <c r="T3069" s="3" t="s">
        <v>3658</v>
      </c>
      <c r="U3069" s="3" t="s">
        <v>4</v>
      </c>
      <c r="V3069" s="3" t="s">
        <v>3695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1</v>
      </c>
      <c r="AC3069" s="5">
        <v>4</v>
      </c>
      <c r="AD3069" s="5">
        <v>0</v>
      </c>
      <c r="AE3069" s="2">
        <v>3</v>
      </c>
      <c r="AF3069" s="2">
        <v>0</v>
      </c>
      <c r="AG3069" s="2">
        <v>0</v>
      </c>
      <c r="AH3069" s="2">
        <v>0</v>
      </c>
      <c r="AI3069" s="2">
        <v>0</v>
      </c>
      <c r="AJ3069" s="2">
        <v>2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</row>
    <row r="3070" spans="1:46" x14ac:dyDescent="0.2">
      <c r="A3070" s="2">
        <v>1684524</v>
      </c>
      <c r="B3070" s="2">
        <v>878738</v>
      </c>
      <c r="C3070" s="7">
        <v>22.024309283690702</v>
      </c>
      <c r="D3070" s="7">
        <v>40.077609286652297</v>
      </c>
      <c r="E3070" s="19" t="s">
        <v>3657</v>
      </c>
      <c r="F3070" s="46">
        <f>INDEX(Δεδομένα!$P:$P,MATCH('2021'!E3070,Δεδομένα!$O:$O,0))</f>
        <v>103</v>
      </c>
      <c r="G3070" s="49" t="s">
        <v>3435</v>
      </c>
      <c r="H3070" s="51" t="str">
        <f>INDEX(Δεδομένα!B$1:B$51,MATCH('2021'!G3070,Δεδομένα!A$1:A$51,0))</f>
        <v>ΘΕΣΣΑΛΙΑΣ</v>
      </c>
      <c r="I3070" s="53">
        <f>INDEX(Δεδομένα!E$1:E$13,MATCH('2021'!H3070,Δεδομένα!D$1:D$13,0))</f>
        <v>6</v>
      </c>
      <c r="J3070" s="4">
        <v>44413</v>
      </c>
      <c r="K3070" s="3" t="s">
        <v>351</v>
      </c>
      <c r="L3070" s="17" t="str">
        <f t="shared" si="224"/>
        <v>05/08/2021 13:25</v>
      </c>
      <c r="M3070" s="4">
        <v>44416</v>
      </c>
      <c r="N3070" s="3" t="s">
        <v>411</v>
      </c>
      <c r="O3070" s="17" t="str">
        <f t="shared" si="225"/>
        <v>08/08/2021 17:10</v>
      </c>
      <c r="P3070" s="29">
        <f t="shared" si="226"/>
        <v>3.15625</v>
      </c>
      <c r="Q3070" s="30">
        <f>3*24</f>
        <v>72</v>
      </c>
      <c r="R3070" s="27">
        <f t="shared" si="227"/>
        <v>4545</v>
      </c>
      <c r="S3070" s="3" t="s">
        <v>4</v>
      </c>
      <c r="T3070" s="3" t="s">
        <v>3658</v>
      </c>
      <c r="U3070" s="3" t="s">
        <v>4</v>
      </c>
      <c r="V3070" s="3" t="s">
        <v>3696</v>
      </c>
      <c r="W3070" s="5">
        <v>0</v>
      </c>
      <c r="X3070" s="5">
        <v>350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2">
        <v>28</v>
      </c>
      <c r="AF3070" s="2">
        <v>5</v>
      </c>
      <c r="AG3070" s="2">
        <v>0</v>
      </c>
      <c r="AH3070" s="2">
        <v>0</v>
      </c>
      <c r="AI3070" s="2">
        <v>4</v>
      </c>
      <c r="AJ3070" s="2">
        <v>12</v>
      </c>
      <c r="AK3070" s="2">
        <v>0</v>
      </c>
      <c r="AL3070" s="2">
        <v>2</v>
      </c>
      <c r="AM3070" s="2">
        <v>2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</row>
    <row r="3071" spans="1:46" x14ac:dyDescent="0.2">
      <c r="A3071" s="2">
        <v>1684468</v>
      </c>
      <c r="B3071" s="2">
        <v>880723</v>
      </c>
      <c r="C3071" s="7">
        <v>22.0901584625244</v>
      </c>
      <c r="D3071" s="7">
        <v>39.839881896972699</v>
      </c>
      <c r="E3071" s="19" t="s">
        <v>3657</v>
      </c>
      <c r="F3071" s="46">
        <f>INDEX(Δεδομένα!$P:$P,MATCH('2021'!E3071,Δεδομένα!$O:$O,0))</f>
        <v>103</v>
      </c>
      <c r="G3071" s="49" t="s">
        <v>3435</v>
      </c>
      <c r="H3071" s="51" t="str">
        <f>INDEX(Δεδομένα!B$1:B$51,MATCH('2021'!G3071,Δεδομένα!A$1:A$51,0))</f>
        <v>ΘΕΣΣΑΛΙΑΣ</v>
      </c>
      <c r="I3071" s="53">
        <f>INDEX(Δεδομένα!E$1:E$13,MATCH('2021'!H3071,Δεδομένα!D$1:D$13,0))</f>
        <v>6</v>
      </c>
      <c r="J3071" s="4">
        <v>44416</v>
      </c>
      <c r="K3071" s="3" t="s">
        <v>241</v>
      </c>
      <c r="L3071" s="17" t="str">
        <f t="shared" si="224"/>
        <v>08/08/2021 13:15</v>
      </c>
      <c r="M3071" s="4">
        <v>44416</v>
      </c>
      <c r="N3071" s="3" t="s">
        <v>486</v>
      </c>
      <c r="O3071" s="17" t="str">
        <f t="shared" si="225"/>
        <v>08/08/2021 13:45</v>
      </c>
      <c r="P3071" s="24">
        <f t="shared" si="226"/>
        <v>2.0833333328482695E-2</v>
      </c>
      <c r="Q3071" s="28">
        <v>0</v>
      </c>
      <c r="R3071" s="27">
        <f t="shared" si="227"/>
        <v>29.999999993015081</v>
      </c>
      <c r="S3071" s="3" t="s">
        <v>4</v>
      </c>
      <c r="T3071" s="3" t="s">
        <v>3658</v>
      </c>
      <c r="U3071" s="3" t="s">
        <v>1622</v>
      </c>
      <c r="V3071" s="3" t="s">
        <v>3662</v>
      </c>
      <c r="W3071" s="5">
        <v>0</v>
      </c>
      <c r="X3071" s="5">
        <v>0</v>
      </c>
      <c r="Y3071" s="5">
        <v>0</v>
      </c>
      <c r="Z3071" s="5">
        <v>0.03</v>
      </c>
      <c r="AA3071" s="5">
        <v>0</v>
      </c>
      <c r="AB3071" s="5">
        <v>0</v>
      </c>
      <c r="AC3071" s="5">
        <v>0.01</v>
      </c>
      <c r="AD3071" s="5">
        <v>0</v>
      </c>
      <c r="AE3071" s="2">
        <v>4</v>
      </c>
      <c r="AF3071" s="2">
        <v>0</v>
      </c>
      <c r="AG3071" s="2">
        <v>0</v>
      </c>
      <c r="AH3071" s="2">
        <v>0</v>
      </c>
      <c r="AI3071" s="2">
        <v>0</v>
      </c>
      <c r="AJ3071" s="2">
        <v>2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</row>
    <row r="3072" spans="1:46" x14ac:dyDescent="0.2">
      <c r="A3072" s="2">
        <v>1686154</v>
      </c>
      <c r="B3072" s="2">
        <v>881626</v>
      </c>
      <c r="C3072" s="7">
        <v>22.071500088210001</v>
      </c>
      <c r="D3072" s="7">
        <v>39.790800196728703</v>
      </c>
      <c r="E3072" s="19" t="s">
        <v>3657</v>
      </c>
      <c r="F3072" s="46">
        <f>INDEX(Δεδομένα!$P:$P,MATCH('2021'!E3072,Δεδομένα!$O:$O,0))</f>
        <v>103</v>
      </c>
      <c r="G3072" s="49" t="s">
        <v>3435</v>
      </c>
      <c r="H3072" s="51" t="str">
        <f>INDEX(Δεδομένα!B$1:B$51,MATCH('2021'!G3072,Δεδομένα!A$1:A$51,0))</f>
        <v>ΘΕΣΣΑΛΙΑΣ</v>
      </c>
      <c r="I3072" s="53">
        <f>INDEX(Δεδομένα!E$1:E$13,MATCH('2021'!H3072,Δεδομένα!D$1:D$13,0))</f>
        <v>6</v>
      </c>
      <c r="J3072" s="4">
        <v>44419</v>
      </c>
      <c r="K3072" s="3" t="s">
        <v>1319</v>
      </c>
      <c r="L3072" s="17" t="str">
        <f t="shared" si="224"/>
        <v>11/08/2021 11:55</v>
      </c>
      <c r="M3072" s="4">
        <v>44419</v>
      </c>
      <c r="N3072" s="3" t="s">
        <v>488</v>
      </c>
      <c r="O3072" s="17" t="str">
        <f t="shared" si="225"/>
        <v>11/08/2021 13:48</v>
      </c>
      <c r="P3072" s="24">
        <f t="shared" si="226"/>
        <v>7.847222221607808E-2</v>
      </c>
      <c r="Q3072" s="28">
        <v>0</v>
      </c>
      <c r="R3072" s="27">
        <f t="shared" si="227"/>
        <v>112.99999999115244</v>
      </c>
      <c r="S3072" s="3" t="s">
        <v>4</v>
      </c>
      <c r="T3072" s="3" t="s">
        <v>3658</v>
      </c>
      <c r="U3072" s="3" t="s">
        <v>4</v>
      </c>
      <c r="V3072" s="3" t="s">
        <v>3663</v>
      </c>
      <c r="W3072" s="5">
        <v>0</v>
      </c>
      <c r="X3072" s="5">
        <v>0.5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2">
        <v>5</v>
      </c>
      <c r="AF3072" s="2">
        <v>0</v>
      </c>
      <c r="AG3072" s="2">
        <v>0</v>
      </c>
      <c r="AH3072" s="2">
        <v>0</v>
      </c>
      <c r="AI3072" s="2">
        <v>0</v>
      </c>
      <c r="AJ3072" s="2">
        <v>3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</row>
    <row r="3073" spans="1:46" x14ac:dyDescent="0.2">
      <c r="A3073" s="2">
        <v>1687291</v>
      </c>
      <c r="B3073" s="2">
        <v>882561</v>
      </c>
      <c r="C3073" s="7">
        <v>22.104499709349501</v>
      </c>
      <c r="D3073" s="7">
        <v>39.921312385181601</v>
      </c>
      <c r="E3073" s="19" t="s">
        <v>3657</v>
      </c>
      <c r="F3073" s="46">
        <f>INDEX(Δεδομένα!$P:$P,MATCH('2021'!E3073,Δεδομένα!$O:$O,0))</f>
        <v>103</v>
      </c>
      <c r="G3073" s="49" t="s">
        <v>3435</v>
      </c>
      <c r="H3073" s="51" t="str">
        <f>INDEX(Δεδομένα!B$1:B$51,MATCH('2021'!G3073,Δεδομένα!A$1:A$51,0))</f>
        <v>ΘΕΣΣΑΛΙΑΣ</v>
      </c>
      <c r="I3073" s="53">
        <f>INDEX(Δεδομένα!E$1:E$13,MATCH('2021'!H3073,Δεδομένα!D$1:D$13,0))</f>
        <v>6</v>
      </c>
      <c r="J3073" s="4">
        <v>44421</v>
      </c>
      <c r="K3073" s="3" t="s">
        <v>1987</v>
      </c>
      <c r="L3073" s="17" t="str">
        <f t="shared" si="224"/>
        <v>13/08/2021 13:07</v>
      </c>
      <c r="M3073" s="4">
        <v>44421</v>
      </c>
      <c r="N3073" s="3" t="s">
        <v>725</v>
      </c>
      <c r="O3073" s="17" t="str">
        <f t="shared" si="225"/>
        <v>13/08/2021 17:16</v>
      </c>
      <c r="P3073" s="24">
        <f t="shared" si="226"/>
        <v>0.17291666667006211</v>
      </c>
      <c r="Q3073" s="28">
        <v>0</v>
      </c>
      <c r="R3073" s="27">
        <f t="shared" si="227"/>
        <v>249.00000000488944</v>
      </c>
      <c r="S3073" s="3" t="s">
        <v>4</v>
      </c>
      <c r="T3073" s="3" t="s">
        <v>3658</v>
      </c>
      <c r="U3073" s="3" t="s">
        <v>4</v>
      </c>
      <c r="V3073" s="3" t="s">
        <v>3697</v>
      </c>
      <c r="W3073" s="5">
        <v>0</v>
      </c>
      <c r="X3073" s="5">
        <v>1</v>
      </c>
      <c r="Y3073" s="5">
        <v>0</v>
      </c>
      <c r="Z3073" s="5">
        <v>0</v>
      </c>
      <c r="AA3073" s="5">
        <v>0</v>
      </c>
      <c r="AB3073" s="5">
        <v>15</v>
      </c>
      <c r="AC3073" s="5">
        <v>0</v>
      </c>
      <c r="AD3073" s="5">
        <v>0</v>
      </c>
      <c r="AE3073" s="2">
        <v>14</v>
      </c>
      <c r="AF3073" s="2">
        <v>0</v>
      </c>
      <c r="AG3073" s="2">
        <v>0</v>
      </c>
      <c r="AH3073" s="2">
        <v>0</v>
      </c>
      <c r="AI3073" s="2">
        <v>0</v>
      </c>
      <c r="AJ3073" s="2">
        <v>5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</row>
    <row r="3074" spans="1:46" x14ac:dyDescent="0.2">
      <c r="A3074" s="2">
        <v>1687302</v>
      </c>
      <c r="B3074" s="2">
        <v>882636</v>
      </c>
      <c r="C3074" s="7">
        <v>22.126270439357</v>
      </c>
      <c r="D3074" s="7">
        <v>40.061594494296401</v>
      </c>
      <c r="E3074" s="19" t="s">
        <v>3657</v>
      </c>
      <c r="F3074" s="46">
        <f>INDEX(Δεδομένα!$P:$P,MATCH('2021'!E3074,Δεδομένα!$O:$O,0))</f>
        <v>103</v>
      </c>
      <c r="G3074" s="49" t="s">
        <v>3435</v>
      </c>
      <c r="H3074" s="51" t="str">
        <f>INDEX(Δεδομένα!B$1:B$51,MATCH('2021'!G3074,Δεδομένα!A$1:A$51,0))</f>
        <v>ΘΕΣΣΑΛΙΑΣ</v>
      </c>
      <c r="I3074" s="53">
        <f>INDEX(Δεδομένα!E$1:E$13,MATCH('2021'!H3074,Δεδομένα!D$1:D$13,0))</f>
        <v>6</v>
      </c>
      <c r="J3074" s="4">
        <v>44421</v>
      </c>
      <c r="K3074" s="3" t="s">
        <v>740</v>
      </c>
      <c r="L3074" s="17" t="str">
        <f t="shared" si="224"/>
        <v>13/08/2021 16:42</v>
      </c>
      <c r="M3074" s="4">
        <v>44421</v>
      </c>
      <c r="N3074" s="3" t="s">
        <v>2306</v>
      </c>
      <c r="O3074" s="17" t="str">
        <f t="shared" si="225"/>
        <v>13/08/2021 17:31</v>
      </c>
      <c r="P3074" s="24">
        <f t="shared" si="226"/>
        <v>3.4027777779556345E-2</v>
      </c>
      <c r="Q3074" s="28">
        <v>0</v>
      </c>
      <c r="R3074" s="27">
        <f t="shared" si="227"/>
        <v>49.000000002561137</v>
      </c>
      <c r="S3074" s="3" t="s">
        <v>4</v>
      </c>
      <c r="T3074" s="3" t="s">
        <v>3658</v>
      </c>
      <c r="U3074" s="3" t="s">
        <v>4</v>
      </c>
      <c r="V3074" s="3" t="s">
        <v>3671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1.5</v>
      </c>
      <c r="AD3074" s="5">
        <v>0</v>
      </c>
      <c r="AE3074" s="2">
        <v>2</v>
      </c>
      <c r="AF3074" s="2">
        <v>0</v>
      </c>
      <c r="AG3074" s="2">
        <v>0</v>
      </c>
      <c r="AH3074" s="2">
        <v>0</v>
      </c>
      <c r="AI3074" s="2">
        <v>0</v>
      </c>
      <c r="AJ3074" s="2">
        <v>1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</row>
    <row r="3075" spans="1:46" x14ac:dyDescent="0.2">
      <c r="A3075" s="2">
        <v>1737982</v>
      </c>
      <c r="B3075" s="2">
        <v>887347</v>
      </c>
      <c r="C3075" s="7">
        <v>22.158169186364798</v>
      </c>
      <c r="D3075" s="7">
        <v>39.999756894264898</v>
      </c>
      <c r="E3075" s="19" t="s">
        <v>3657</v>
      </c>
      <c r="F3075" s="46">
        <f>INDEX(Δεδομένα!$P:$P,MATCH('2021'!E3075,Δεδομένα!$O:$O,0))</f>
        <v>103</v>
      </c>
      <c r="G3075" s="49" t="s">
        <v>3435</v>
      </c>
      <c r="H3075" s="51" t="str">
        <f>INDEX(Δεδομένα!B$1:B$51,MATCH('2021'!G3075,Δεδομένα!A$1:A$51,0))</f>
        <v>ΘΕΣΣΑΛΙΑΣ</v>
      </c>
      <c r="I3075" s="53">
        <f>INDEX(Δεδομένα!E$1:E$13,MATCH('2021'!H3075,Δεδομένα!D$1:D$13,0))</f>
        <v>6</v>
      </c>
      <c r="J3075" s="4">
        <v>44438</v>
      </c>
      <c r="K3075" s="3" t="s">
        <v>298</v>
      </c>
      <c r="L3075" s="17" t="str">
        <f t="shared" si="224"/>
        <v>30/08/2021 12:35</v>
      </c>
      <c r="M3075" s="4">
        <v>44438</v>
      </c>
      <c r="N3075" s="3" t="s">
        <v>154</v>
      </c>
      <c r="O3075" s="17" t="str">
        <f t="shared" si="225"/>
        <v>30/08/2021 13:20</v>
      </c>
      <c r="P3075" s="24">
        <f t="shared" si="226"/>
        <v>3.125E-2</v>
      </c>
      <c r="Q3075" s="28">
        <v>0</v>
      </c>
      <c r="R3075" s="27">
        <f t="shared" si="227"/>
        <v>45</v>
      </c>
      <c r="S3075" s="3" t="s">
        <v>4</v>
      </c>
      <c r="T3075" s="3" t="s">
        <v>3658</v>
      </c>
      <c r="U3075" s="3" t="s">
        <v>754</v>
      </c>
      <c r="V3075" s="3" t="s">
        <v>2758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0.25</v>
      </c>
      <c r="AC3075" s="5">
        <v>0</v>
      </c>
      <c r="AD3075" s="5">
        <v>0</v>
      </c>
      <c r="AE3075" s="2">
        <v>4</v>
      </c>
      <c r="AF3075" s="2">
        <v>0</v>
      </c>
      <c r="AG3075" s="2">
        <v>0</v>
      </c>
      <c r="AH3075" s="2">
        <v>0</v>
      </c>
      <c r="AI3075" s="2">
        <v>0</v>
      </c>
      <c r="AJ3075" s="2">
        <v>2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 t="s">
        <v>4</v>
      </c>
      <c r="AT3075" s="2" t="s">
        <v>4</v>
      </c>
    </row>
    <row r="3076" spans="1:46" x14ac:dyDescent="0.2">
      <c r="A3076" s="2">
        <v>1693257</v>
      </c>
      <c r="B3076" s="2">
        <v>888905</v>
      </c>
      <c r="C3076" s="7">
        <v>22.19035730961</v>
      </c>
      <c r="D3076" s="7">
        <v>39.876360356701099</v>
      </c>
      <c r="E3076" s="19" t="s">
        <v>3657</v>
      </c>
      <c r="F3076" s="46">
        <f>INDEX(Δεδομένα!$P:$P,MATCH('2021'!E3076,Δεδομένα!$O:$O,0))</f>
        <v>103</v>
      </c>
      <c r="G3076" s="49" t="s">
        <v>3435</v>
      </c>
      <c r="H3076" s="51" t="str">
        <f>INDEX(Δεδομένα!B$1:B$51,MATCH('2021'!G3076,Δεδομένα!A$1:A$51,0))</f>
        <v>ΘΕΣΣΑΛΙΑΣ</v>
      </c>
      <c r="I3076" s="53">
        <f>INDEX(Δεδομένα!E$1:E$13,MATCH('2021'!H3076,Δεδομένα!D$1:D$13,0))</f>
        <v>6</v>
      </c>
      <c r="J3076" s="4">
        <v>44444</v>
      </c>
      <c r="K3076" s="3" t="s">
        <v>737</v>
      </c>
      <c r="L3076" s="17" t="str">
        <f t="shared" si="224"/>
        <v>05/09/2021 14:45</v>
      </c>
      <c r="M3076" s="4">
        <v>44444</v>
      </c>
      <c r="N3076" s="3" t="s">
        <v>431</v>
      </c>
      <c r="O3076" s="17" t="str">
        <f t="shared" si="225"/>
        <v>05/09/2021 15:33</v>
      </c>
      <c r="P3076" s="24">
        <f t="shared" si="226"/>
        <v>3.3333333332848269E-2</v>
      </c>
      <c r="Q3076" s="28">
        <v>0</v>
      </c>
      <c r="R3076" s="27">
        <f t="shared" si="227"/>
        <v>47.999999999301508</v>
      </c>
      <c r="S3076" s="3" t="s">
        <v>4</v>
      </c>
      <c r="T3076" s="3" t="s">
        <v>3658</v>
      </c>
      <c r="U3076" s="3" t="s">
        <v>4</v>
      </c>
      <c r="V3076" s="3" t="s">
        <v>3693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15</v>
      </c>
      <c r="AD3076" s="5">
        <v>0</v>
      </c>
      <c r="AE3076" s="2">
        <v>2</v>
      </c>
      <c r="AF3076" s="2">
        <v>0</v>
      </c>
      <c r="AG3076" s="2">
        <v>0</v>
      </c>
      <c r="AH3076" s="2">
        <v>0</v>
      </c>
      <c r="AI3076" s="2">
        <v>0</v>
      </c>
      <c r="AJ3076" s="2">
        <v>1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</row>
    <row r="3077" spans="1:46" x14ac:dyDescent="0.2">
      <c r="A3077" s="2">
        <v>1696696</v>
      </c>
      <c r="B3077" s="2">
        <v>892026</v>
      </c>
      <c r="C3077" s="7">
        <v>22.158732425552</v>
      </c>
      <c r="D3077" s="7">
        <v>39.952773694974702</v>
      </c>
      <c r="E3077" s="19" t="s">
        <v>3657</v>
      </c>
      <c r="F3077" s="46">
        <f>INDEX(Δεδομένα!$P:$P,MATCH('2021'!E3077,Δεδομένα!$O:$O,0))</f>
        <v>103</v>
      </c>
      <c r="G3077" s="49" t="s">
        <v>3435</v>
      </c>
      <c r="H3077" s="51" t="str">
        <f>INDEX(Δεδομένα!B$1:B$51,MATCH('2021'!G3077,Δεδομένα!A$1:A$51,0))</f>
        <v>ΘΕΣΣΑΛΙΑΣ</v>
      </c>
      <c r="I3077" s="53">
        <f>INDEX(Δεδομένα!E$1:E$13,MATCH('2021'!H3077,Δεδομένα!D$1:D$13,0))</f>
        <v>6</v>
      </c>
      <c r="J3077" s="4">
        <v>44456</v>
      </c>
      <c r="K3077" s="3" t="s">
        <v>23</v>
      </c>
      <c r="L3077" s="17" t="str">
        <f t="shared" si="224"/>
        <v>17/09/2021 19:35</v>
      </c>
      <c r="M3077" s="4">
        <v>44456</v>
      </c>
      <c r="N3077" s="3" t="s">
        <v>256</v>
      </c>
      <c r="O3077" s="17" t="str">
        <f t="shared" si="225"/>
        <v>17/09/2021 20:15</v>
      </c>
      <c r="P3077" s="24">
        <f t="shared" si="226"/>
        <v>2.7777777781011537E-2</v>
      </c>
      <c r="Q3077" s="28">
        <v>0</v>
      </c>
      <c r="R3077" s="27">
        <f t="shared" si="227"/>
        <v>40.000000004656613</v>
      </c>
      <c r="S3077" s="3" t="s">
        <v>4</v>
      </c>
      <c r="T3077" s="3" t="s">
        <v>3658</v>
      </c>
      <c r="U3077" s="3" t="s">
        <v>4</v>
      </c>
      <c r="V3077" s="3" t="s">
        <v>3698</v>
      </c>
      <c r="W3077" s="5">
        <v>0</v>
      </c>
      <c r="X3077" s="5">
        <v>0</v>
      </c>
      <c r="Y3077" s="5">
        <v>0</v>
      </c>
      <c r="Z3077" s="5">
        <v>0.03</v>
      </c>
      <c r="AA3077" s="5">
        <v>0</v>
      </c>
      <c r="AB3077" s="5">
        <v>0</v>
      </c>
      <c r="AC3077" s="5">
        <v>0</v>
      </c>
      <c r="AD3077" s="5">
        <v>0</v>
      </c>
      <c r="AE3077" s="2">
        <v>2</v>
      </c>
      <c r="AF3077" s="2">
        <v>0</v>
      </c>
      <c r="AG3077" s="2">
        <v>0</v>
      </c>
      <c r="AH3077" s="2">
        <v>0</v>
      </c>
      <c r="AI3077" s="2">
        <v>0</v>
      </c>
      <c r="AJ3077" s="2">
        <v>1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</row>
    <row r="3078" spans="1:46" x14ac:dyDescent="0.2">
      <c r="A3078" s="2">
        <v>1696707</v>
      </c>
      <c r="B3078" s="2">
        <v>892135</v>
      </c>
      <c r="C3078" s="7">
        <v>22.2775238320806</v>
      </c>
      <c r="D3078" s="7">
        <v>39.9870882371454</v>
      </c>
      <c r="E3078" s="19" t="s">
        <v>3657</v>
      </c>
      <c r="F3078" s="46">
        <f>INDEX(Δεδομένα!$P:$P,MATCH('2021'!E3078,Δεδομένα!$O:$O,0))</f>
        <v>103</v>
      </c>
      <c r="G3078" s="49" t="s">
        <v>3435</v>
      </c>
      <c r="H3078" s="51" t="str">
        <f>INDEX(Δεδομένα!B$1:B$51,MATCH('2021'!G3078,Δεδομένα!A$1:A$51,0))</f>
        <v>ΘΕΣΣΑΛΙΑΣ</v>
      </c>
      <c r="I3078" s="53">
        <f>INDEX(Δεδομένα!E$1:E$13,MATCH('2021'!H3078,Δεδομένα!D$1:D$13,0))</f>
        <v>6</v>
      </c>
      <c r="J3078" s="4">
        <v>44457</v>
      </c>
      <c r="K3078" s="3" t="s">
        <v>3699</v>
      </c>
      <c r="L3078" s="17" t="str">
        <f t="shared" si="224"/>
        <v>18/09/2021 08:13</v>
      </c>
      <c r="M3078" s="4">
        <v>44457</v>
      </c>
      <c r="N3078" s="3" t="s">
        <v>692</v>
      </c>
      <c r="O3078" s="17" t="str">
        <f t="shared" si="225"/>
        <v>18/09/2021 10:50</v>
      </c>
      <c r="P3078" s="24">
        <f t="shared" si="226"/>
        <v>0.10902777777664596</v>
      </c>
      <c r="Q3078" s="28">
        <v>0</v>
      </c>
      <c r="R3078" s="27">
        <f t="shared" si="227"/>
        <v>156.99999999837019</v>
      </c>
      <c r="S3078" s="3" t="s">
        <v>4</v>
      </c>
      <c r="T3078" s="3" t="s">
        <v>3658</v>
      </c>
      <c r="U3078" s="3" t="s">
        <v>4</v>
      </c>
      <c r="V3078" s="3" t="s">
        <v>3700</v>
      </c>
      <c r="W3078" s="5">
        <v>0</v>
      </c>
      <c r="X3078" s="5">
        <v>0.01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2">
        <v>2</v>
      </c>
      <c r="AF3078" s="2">
        <v>0</v>
      </c>
      <c r="AG3078" s="2">
        <v>0</v>
      </c>
      <c r="AH3078" s="2">
        <v>0</v>
      </c>
      <c r="AI3078" s="2">
        <v>0</v>
      </c>
      <c r="AJ3078" s="2">
        <v>1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</row>
    <row r="3079" spans="1:46" x14ac:dyDescent="0.2">
      <c r="A3079" s="2">
        <v>1696697</v>
      </c>
      <c r="B3079" s="2">
        <v>892474</v>
      </c>
      <c r="C3079" s="7">
        <v>22.129011981585499</v>
      </c>
      <c r="D3079" s="7">
        <v>39.864970238024597</v>
      </c>
      <c r="E3079" s="19" t="s">
        <v>3657</v>
      </c>
      <c r="F3079" s="46">
        <f>INDEX(Δεδομένα!$P:$P,MATCH('2021'!E3079,Δεδομένα!$O:$O,0))</f>
        <v>103</v>
      </c>
      <c r="G3079" s="49" t="s">
        <v>3435</v>
      </c>
      <c r="H3079" s="51" t="str">
        <f>INDEX(Δεδομένα!B$1:B$51,MATCH('2021'!G3079,Δεδομένα!A$1:A$51,0))</f>
        <v>ΘΕΣΣΑΛΙΑΣ</v>
      </c>
      <c r="I3079" s="53">
        <f>INDEX(Δεδομένα!E$1:E$13,MATCH('2021'!H3079,Δεδομένα!D$1:D$13,0))</f>
        <v>6</v>
      </c>
      <c r="J3079" s="4">
        <v>44458</v>
      </c>
      <c r="K3079" s="3" t="s">
        <v>338</v>
      </c>
      <c r="L3079" s="17" t="str">
        <f t="shared" si="224"/>
        <v>19/09/2021 11:00</v>
      </c>
      <c r="M3079" s="4">
        <v>44458</v>
      </c>
      <c r="N3079" s="3" t="s">
        <v>223</v>
      </c>
      <c r="O3079" s="17" t="str">
        <f t="shared" si="225"/>
        <v>19/09/2021 12:20</v>
      </c>
      <c r="P3079" s="24">
        <f t="shared" si="226"/>
        <v>5.5555555554747116E-2</v>
      </c>
      <c r="Q3079" s="28">
        <v>0</v>
      </c>
      <c r="R3079" s="27">
        <f t="shared" si="227"/>
        <v>79.999999998835847</v>
      </c>
      <c r="S3079" s="3" t="s">
        <v>4</v>
      </c>
      <c r="T3079" s="3" t="s">
        <v>3658</v>
      </c>
      <c r="U3079" s="3" t="s">
        <v>4</v>
      </c>
      <c r="V3079" s="3" t="s">
        <v>3701</v>
      </c>
      <c r="W3079" s="5">
        <v>0</v>
      </c>
      <c r="X3079" s="5">
        <v>0.01</v>
      </c>
      <c r="Y3079" s="5">
        <v>0</v>
      </c>
      <c r="Z3079" s="5">
        <v>2</v>
      </c>
      <c r="AA3079" s="5">
        <v>0</v>
      </c>
      <c r="AB3079" s="5">
        <v>0</v>
      </c>
      <c r="AC3079" s="5">
        <v>0</v>
      </c>
      <c r="AD3079" s="5">
        <v>0</v>
      </c>
      <c r="AE3079" s="2">
        <v>2</v>
      </c>
      <c r="AF3079" s="2">
        <v>0</v>
      </c>
      <c r="AG3079" s="2">
        <v>0</v>
      </c>
      <c r="AH3079" s="2">
        <v>0</v>
      </c>
      <c r="AI3079" s="2">
        <v>0</v>
      </c>
      <c r="AJ3079" s="2">
        <v>1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</row>
    <row r="3080" spans="1:46" x14ac:dyDescent="0.2">
      <c r="A3080" s="2">
        <v>1696742</v>
      </c>
      <c r="B3080" s="2">
        <v>892613</v>
      </c>
      <c r="C3080" s="7">
        <v>22.051848649845301</v>
      </c>
      <c r="D3080" s="7">
        <v>39.915311254796798</v>
      </c>
      <c r="E3080" s="19" t="s">
        <v>3657</v>
      </c>
      <c r="F3080" s="46">
        <f>INDEX(Δεδομένα!$P:$P,MATCH('2021'!E3080,Δεδομένα!$O:$O,0))</f>
        <v>103</v>
      </c>
      <c r="G3080" s="49" t="s">
        <v>3435</v>
      </c>
      <c r="H3080" s="51" t="str">
        <f>INDEX(Δεδομένα!B$1:B$51,MATCH('2021'!G3080,Δεδομένα!A$1:A$51,0))</f>
        <v>ΘΕΣΣΑΛΙΑΣ</v>
      </c>
      <c r="I3080" s="53">
        <f>INDEX(Δεδομένα!E$1:E$13,MATCH('2021'!H3080,Δεδομένα!D$1:D$13,0))</f>
        <v>6</v>
      </c>
      <c r="J3080" s="4">
        <v>44458</v>
      </c>
      <c r="K3080" s="3" t="s">
        <v>255</v>
      </c>
      <c r="L3080" s="17" t="str">
        <f t="shared" si="224"/>
        <v>19/09/2021 19:40</v>
      </c>
      <c r="M3080" s="4">
        <v>44458</v>
      </c>
      <c r="N3080" s="3" t="s">
        <v>524</v>
      </c>
      <c r="O3080" s="17" t="str">
        <f t="shared" si="225"/>
        <v>19/09/2021 20:40</v>
      </c>
      <c r="P3080" s="24">
        <f t="shared" si="226"/>
        <v>4.1666666664241347E-2</v>
      </c>
      <c r="Q3080" s="28">
        <v>0</v>
      </c>
      <c r="R3080" s="27">
        <f t="shared" si="227"/>
        <v>59.99999999650754</v>
      </c>
      <c r="S3080" s="3" t="s">
        <v>4</v>
      </c>
      <c r="T3080" s="3" t="s">
        <v>3658</v>
      </c>
      <c r="U3080" s="3" t="s">
        <v>4</v>
      </c>
      <c r="V3080" s="3" t="s">
        <v>3702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1</v>
      </c>
      <c r="AD3080" s="5">
        <v>0</v>
      </c>
      <c r="AE3080" s="2">
        <v>3</v>
      </c>
      <c r="AF3080" s="2">
        <v>0</v>
      </c>
      <c r="AG3080" s="2">
        <v>0</v>
      </c>
      <c r="AH3080" s="2">
        <v>0</v>
      </c>
      <c r="AI3080" s="2">
        <v>0</v>
      </c>
      <c r="AJ3080" s="2">
        <v>2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</row>
    <row r="3081" spans="1:46" x14ac:dyDescent="0.2">
      <c r="A3081" s="2">
        <v>1698750</v>
      </c>
      <c r="B3081" s="2">
        <v>894687</v>
      </c>
      <c r="C3081" s="7">
        <v>22.073579984688301</v>
      </c>
      <c r="D3081" s="7">
        <v>40.014269890868</v>
      </c>
      <c r="E3081" s="19" t="s">
        <v>3657</v>
      </c>
      <c r="F3081" s="46">
        <f>INDEX(Δεδομένα!$P:$P,MATCH('2021'!E3081,Δεδομένα!$O:$O,0))</f>
        <v>103</v>
      </c>
      <c r="G3081" s="49" t="s">
        <v>3435</v>
      </c>
      <c r="H3081" s="51" t="str">
        <f>INDEX(Δεδομένα!B$1:B$51,MATCH('2021'!G3081,Δεδομένα!A$1:A$51,0))</f>
        <v>ΘΕΣΣΑΛΙΑΣ</v>
      </c>
      <c r="I3081" s="53">
        <f>INDEX(Δεδομένα!E$1:E$13,MATCH('2021'!H3081,Δεδομένα!D$1:D$13,0))</f>
        <v>6</v>
      </c>
      <c r="J3081" s="4">
        <v>44466</v>
      </c>
      <c r="K3081" s="3" t="s">
        <v>486</v>
      </c>
      <c r="L3081" s="17" t="str">
        <f t="shared" si="224"/>
        <v>27/09/2021 13:45</v>
      </c>
      <c r="M3081" s="4">
        <v>44466</v>
      </c>
      <c r="N3081" s="3" t="s">
        <v>490</v>
      </c>
      <c r="O3081" s="17" t="str">
        <f t="shared" si="225"/>
        <v>27/09/2021 16:00</v>
      </c>
      <c r="P3081" s="24">
        <f t="shared" si="226"/>
        <v>9.375E-2</v>
      </c>
      <c r="Q3081" s="28">
        <v>0</v>
      </c>
      <c r="R3081" s="27">
        <f t="shared" si="227"/>
        <v>135</v>
      </c>
      <c r="S3081" s="3" t="s">
        <v>4</v>
      </c>
      <c r="T3081" s="3" t="s">
        <v>3658</v>
      </c>
      <c r="U3081" s="3" t="s">
        <v>4</v>
      </c>
      <c r="V3081" s="3" t="s">
        <v>3667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0.5</v>
      </c>
      <c r="AC3081" s="5">
        <v>0</v>
      </c>
      <c r="AD3081" s="5">
        <v>0</v>
      </c>
      <c r="AE3081" s="2">
        <v>4</v>
      </c>
      <c r="AF3081" s="2">
        <v>0</v>
      </c>
      <c r="AG3081" s="2">
        <v>0</v>
      </c>
      <c r="AH3081" s="2">
        <v>0</v>
      </c>
      <c r="AI3081" s="2">
        <v>0</v>
      </c>
      <c r="AJ3081" s="2">
        <v>2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</row>
    <row r="3082" spans="1:46" x14ac:dyDescent="0.2">
      <c r="A3082" s="2">
        <v>1700203</v>
      </c>
      <c r="B3082" s="2">
        <v>896291</v>
      </c>
      <c r="C3082" s="7">
        <v>22.113619823678398</v>
      </c>
      <c r="D3082" s="7">
        <v>39.787328706103402</v>
      </c>
      <c r="E3082" s="19" t="s">
        <v>3657</v>
      </c>
      <c r="F3082" s="46">
        <f>INDEX(Δεδομένα!$P:$P,MATCH('2021'!E3082,Δεδομένα!$O:$O,0))</f>
        <v>103</v>
      </c>
      <c r="G3082" s="49" t="s">
        <v>3435</v>
      </c>
      <c r="H3082" s="51" t="str">
        <f>INDEX(Δεδομένα!B$1:B$51,MATCH('2021'!G3082,Δεδομένα!A$1:A$51,0))</f>
        <v>ΘΕΣΣΑΛΙΑΣ</v>
      </c>
      <c r="I3082" s="53">
        <f>INDEX(Δεδομένα!E$1:E$13,MATCH('2021'!H3082,Δεδομένα!D$1:D$13,0))</f>
        <v>6</v>
      </c>
      <c r="J3082" s="4">
        <v>44472</v>
      </c>
      <c r="K3082" s="3" t="s">
        <v>1234</v>
      </c>
      <c r="L3082" s="17" t="str">
        <f t="shared" si="224"/>
        <v>03/10/2021 17:43</v>
      </c>
      <c r="M3082" s="4">
        <v>44472</v>
      </c>
      <c r="N3082" s="3" t="s">
        <v>865</v>
      </c>
      <c r="O3082" s="17" t="str">
        <f t="shared" si="225"/>
        <v>03/10/2021 19:47</v>
      </c>
      <c r="P3082" s="24">
        <f t="shared" si="226"/>
        <v>8.6111111115314998E-2</v>
      </c>
      <c r="Q3082" s="28">
        <v>0</v>
      </c>
      <c r="R3082" s="27">
        <f t="shared" si="227"/>
        <v>124.0000000060536</v>
      </c>
      <c r="S3082" s="3" t="s">
        <v>4</v>
      </c>
      <c r="T3082" s="3" t="s">
        <v>3658</v>
      </c>
      <c r="U3082" s="3" t="s">
        <v>3703</v>
      </c>
      <c r="V3082" s="3" t="s">
        <v>3659</v>
      </c>
      <c r="W3082" s="5">
        <v>0</v>
      </c>
      <c r="X3082" s="5">
        <v>0</v>
      </c>
      <c r="Y3082" s="5">
        <v>0</v>
      </c>
      <c r="Z3082" s="5">
        <v>0.5</v>
      </c>
      <c r="AA3082" s="5">
        <v>0</v>
      </c>
      <c r="AB3082" s="5">
        <v>0</v>
      </c>
      <c r="AC3082" s="5">
        <v>0</v>
      </c>
      <c r="AD3082" s="5">
        <v>0</v>
      </c>
      <c r="AE3082" s="2">
        <v>3</v>
      </c>
      <c r="AF3082" s="2">
        <v>0</v>
      </c>
      <c r="AG3082" s="2">
        <v>0</v>
      </c>
      <c r="AH3082" s="2">
        <v>0</v>
      </c>
      <c r="AI3082" s="2">
        <v>0</v>
      </c>
      <c r="AJ3082" s="2">
        <v>2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</row>
    <row r="3083" spans="1:46" x14ac:dyDescent="0.2">
      <c r="A3083" s="2">
        <v>1702733</v>
      </c>
      <c r="B3083" s="2">
        <v>898496</v>
      </c>
      <c r="C3083" s="2"/>
      <c r="D3083" s="2"/>
      <c r="E3083" s="19" t="s">
        <v>3657</v>
      </c>
      <c r="F3083" s="46">
        <f>INDEX(Δεδομένα!$P:$P,MATCH('2021'!E3083,Δεδομένα!$O:$O,0))</f>
        <v>103</v>
      </c>
      <c r="G3083" s="49" t="s">
        <v>3435</v>
      </c>
      <c r="H3083" s="51" t="str">
        <f>INDEX(Δεδομένα!B$1:B$51,MATCH('2021'!G3083,Δεδομένα!A$1:A$51,0))</f>
        <v>ΘΕΣΣΑΛΙΑΣ</v>
      </c>
      <c r="I3083" s="53">
        <f>INDEX(Δεδομένα!E$1:E$13,MATCH('2021'!H3083,Δεδομένα!D$1:D$13,0))</f>
        <v>6</v>
      </c>
      <c r="J3083" s="4">
        <v>44479</v>
      </c>
      <c r="K3083" s="3" t="s">
        <v>694</v>
      </c>
      <c r="L3083" s="17" t="str">
        <f t="shared" si="224"/>
        <v>10/10/2021 20:20</v>
      </c>
      <c r="M3083" s="4">
        <v>44479</v>
      </c>
      <c r="N3083" s="3" t="s">
        <v>450</v>
      </c>
      <c r="O3083" s="17" t="str">
        <f t="shared" si="225"/>
        <v>10/10/2021 20:50</v>
      </c>
      <c r="P3083" s="24">
        <f t="shared" si="226"/>
        <v>2.0833333335758653E-2</v>
      </c>
      <c r="Q3083" s="28">
        <v>0</v>
      </c>
      <c r="R3083" s="27">
        <f t="shared" si="227"/>
        <v>30.00000000349246</v>
      </c>
      <c r="S3083" s="3" t="s">
        <v>4</v>
      </c>
      <c r="T3083" s="3" t="s">
        <v>3658</v>
      </c>
      <c r="U3083" s="3" t="s">
        <v>3704</v>
      </c>
      <c r="V3083" s="3" t="s">
        <v>3705</v>
      </c>
      <c r="W3083" s="5">
        <v>0</v>
      </c>
      <c r="X3083" s="5">
        <v>0</v>
      </c>
      <c r="Y3083" s="5">
        <v>0</v>
      </c>
      <c r="Z3083" s="5">
        <v>0.02</v>
      </c>
      <c r="AA3083" s="5">
        <v>0</v>
      </c>
      <c r="AB3083" s="5">
        <v>0</v>
      </c>
      <c r="AC3083" s="5">
        <v>0</v>
      </c>
      <c r="AD3083" s="5">
        <v>0</v>
      </c>
      <c r="AE3083" s="2">
        <v>2</v>
      </c>
      <c r="AF3083" s="2">
        <v>0</v>
      </c>
      <c r="AG3083" s="2">
        <v>0</v>
      </c>
      <c r="AH3083" s="2">
        <v>0</v>
      </c>
      <c r="AI3083" s="2">
        <v>0</v>
      </c>
      <c r="AJ3083" s="2">
        <v>1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</row>
    <row r="3084" spans="1:46" x14ac:dyDescent="0.2">
      <c r="A3084" s="2">
        <v>1712640</v>
      </c>
      <c r="B3084" s="2">
        <v>909240</v>
      </c>
      <c r="C3084" s="7">
        <v>22.169173648513599</v>
      </c>
      <c r="D3084" s="7">
        <v>39.917702689664502</v>
      </c>
      <c r="E3084" s="19" t="s">
        <v>3657</v>
      </c>
      <c r="F3084" s="46">
        <f>INDEX(Δεδομένα!$P:$P,MATCH('2021'!E3084,Δεδομένα!$O:$O,0))</f>
        <v>103</v>
      </c>
      <c r="G3084" s="49" t="s">
        <v>3435</v>
      </c>
      <c r="H3084" s="51" t="str">
        <f>INDEX(Δεδομένα!B$1:B$51,MATCH('2021'!G3084,Δεδομένα!A$1:A$51,0))</f>
        <v>ΘΕΣΣΑΛΙΑΣ</v>
      </c>
      <c r="I3084" s="53">
        <f>INDEX(Δεδομένα!E$1:E$13,MATCH('2021'!H3084,Δεδομένα!D$1:D$13,0))</f>
        <v>6</v>
      </c>
      <c r="J3084" s="4">
        <v>44515</v>
      </c>
      <c r="K3084" s="3" t="s">
        <v>299</v>
      </c>
      <c r="L3084" s="17" t="str">
        <f t="shared" si="224"/>
        <v>15/11/2021 13:10</v>
      </c>
      <c r="M3084" s="4">
        <v>44515</v>
      </c>
      <c r="N3084" s="3" t="s">
        <v>555</v>
      </c>
      <c r="O3084" s="17" t="str">
        <f t="shared" si="225"/>
        <v>15/11/2021 13:30</v>
      </c>
      <c r="P3084" s="24">
        <f t="shared" si="226"/>
        <v>1.3888888890505768E-2</v>
      </c>
      <c r="Q3084" s="28">
        <v>0</v>
      </c>
      <c r="R3084" s="27">
        <f t="shared" si="227"/>
        <v>20.000000002328306</v>
      </c>
      <c r="S3084" s="3" t="s">
        <v>4</v>
      </c>
      <c r="T3084" s="3" t="s">
        <v>3658</v>
      </c>
      <c r="U3084" s="3" t="s">
        <v>4</v>
      </c>
      <c r="V3084" s="3" t="s">
        <v>3706</v>
      </c>
      <c r="W3084" s="5">
        <v>0</v>
      </c>
      <c r="X3084" s="5">
        <v>0</v>
      </c>
      <c r="Y3084" s="5">
        <v>0</v>
      </c>
      <c r="Z3084" s="5">
        <v>0.01</v>
      </c>
      <c r="AA3084" s="5">
        <v>0</v>
      </c>
      <c r="AB3084" s="5">
        <v>0</v>
      </c>
      <c r="AC3084" s="5">
        <v>0</v>
      </c>
      <c r="AD3084" s="5">
        <v>0</v>
      </c>
      <c r="AE3084" s="2">
        <v>2</v>
      </c>
      <c r="AF3084" s="2">
        <v>0</v>
      </c>
      <c r="AG3084" s="2">
        <v>0</v>
      </c>
      <c r="AH3084" s="2">
        <v>0</v>
      </c>
      <c r="AI3084" s="2">
        <v>0</v>
      </c>
      <c r="AJ3084" s="2">
        <v>1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</row>
    <row r="3085" spans="1:46" x14ac:dyDescent="0.2">
      <c r="A3085" s="2">
        <v>1722360</v>
      </c>
      <c r="B3085" s="2">
        <v>919833</v>
      </c>
      <c r="C3085" s="7">
        <v>22.144570378389499</v>
      </c>
      <c r="D3085" s="7">
        <v>39.821075610936802</v>
      </c>
      <c r="E3085" s="19" t="s">
        <v>3657</v>
      </c>
      <c r="F3085" s="46">
        <f>INDEX(Δεδομένα!$P:$P,MATCH('2021'!E3085,Δεδομένα!$O:$O,0))</f>
        <v>103</v>
      </c>
      <c r="G3085" s="49" t="s">
        <v>3435</v>
      </c>
      <c r="H3085" s="51" t="str">
        <f>INDEX(Δεδομένα!B$1:B$51,MATCH('2021'!G3085,Δεδομένα!A$1:A$51,0))</f>
        <v>ΘΕΣΣΑΛΙΑΣ</v>
      </c>
      <c r="I3085" s="53">
        <f>INDEX(Δεδομένα!E$1:E$13,MATCH('2021'!H3085,Δεδομένα!D$1:D$13,0))</f>
        <v>6</v>
      </c>
      <c r="J3085" s="4">
        <v>44551</v>
      </c>
      <c r="K3085" s="3" t="s">
        <v>490</v>
      </c>
      <c r="L3085" s="17" t="str">
        <f t="shared" si="224"/>
        <v>21/12/2021 16:00</v>
      </c>
      <c r="M3085" s="4">
        <v>44551</v>
      </c>
      <c r="N3085" s="3" t="s">
        <v>2410</v>
      </c>
      <c r="O3085" s="17" t="str">
        <f t="shared" si="225"/>
        <v>21/12/2021 16:53</v>
      </c>
      <c r="P3085" s="24">
        <f t="shared" si="226"/>
        <v>3.680555555911269E-2</v>
      </c>
      <c r="Q3085" s="28">
        <v>0</v>
      </c>
      <c r="R3085" s="27">
        <f t="shared" si="227"/>
        <v>53.000000005122274</v>
      </c>
      <c r="S3085" s="3" t="s">
        <v>4</v>
      </c>
      <c r="T3085" s="3" t="s">
        <v>3658</v>
      </c>
      <c r="U3085" s="3" t="s">
        <v>4</v>
      </c>
      <c r="V3085" s="3" t="s">
        <v>3707</v>
      </c>
      <c r="W3085" s="5">
        <v>0</v>
      </c>
      <c r="X3085" s="5">
        <v>0</v>
      </c>
      <c r="Y3085" s="5">
        <v>0</v>
      </c>
      <c r="Z3085" s="5">
        <v>40</v>
      </c>
      <c r="AA3085" s="5">
        <v>0</v>
      </c>
      <c r="AB3085" s="5">
        <v>0</v>
      </c>
      <c r="AC3085" s="5">
        <v>0</v>
      </c>
      <c r="AD3085" s="5">
        <v>0</v>
      </c>
      <c r="AE3085" s="2">
        <v>2</v>
      </c>
      <c r="AF3085" s="2">
        <v>0</v>
      </c>
      <c r="AG3085" s="2">
        <v>0</v>
      </c>
      <c r="AH3085" s="2">
        <v>0</v>
      </c>
      <c r="AI3085" s="2">
        <v>0</v>
      </c>
      <c r="AJ3085" s="2">
        <v>1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</row>
    <row r="3086" spans="1:46" x14ac:dyDescent="0.2">
      <c r="A3086" s="2">
        <v>1651271</v>
      </c>
      <c r="B3086" s="2">
        <v>824146</v>
      </c>
      <c r="C3086" s="7">
        <v>22.8176516457373</v>
      </c>
      <c r="D3086" s="7">
        <v>39.286423523716898</v>
      </c>
      <c r="E3086" s="19" t="s">
        <v>3708</v>
      </c>
      <c r="F3086" s="46">
        <f>INDEX(Δεδομένα!$P:$P,MATCH('2021'!E3086,Δεδομένα!$O:$O,0))</f>
        <v>104</v>
      </c>
      <c r="G3086" s="49" t="s">
        <v>3709</v>
      </c>
      <c r="H3086" s="51" t="str">
        <f>INDEX(Δεδομένα!B$1:B$51,MATCH('2021'!G3086,Δεδομένα!A$1:A$51,0))</f>
        <v>ΘΕΣΣΑΛΙΑΣ</v>
      </c>
      <c r="I3086" s="53">
        <f>INDEX(Δεδομένα!E$1:E$13,MATCH('2021'!H3086,Δεδομένα!D$1:D$13,0))</f>
        <v>6</v>
      </c>
      <c r="J3086" s="4">
        <v>44235</v>
      </c>
      <c r="K3086" s="3" t="s">
        <v>895</v>
      </c>
      <c r="L3086" s="17" t="str">
        <f t="shared" si="224"/>
        <v>08/02/2021 11:25</v>
      </c>
      <c r="M3086" s="4">
        <v>44235</v>
      </c>
      <c r="N3086" s="3" t="s">
        <v>215</v>
      </c>
      <c r="O3086" s="17" t="str">
        <f t="shared" si="225"/>
        <v>08/02/2021 13:16</v>
      </c>
      <c r="P3086" s="24">
        <f t="shared" si="226"/>
        <v>7.7083333329937886E-2</v>
      </c>
      <c r="Q3086" s="28">
        <v>0</v>
      </c>
      <c r="R3086" s="27">
        <f t="shared" si="227"/>
        <v>110.99999999511056</v>
      </c>
      <c r="S3086" s="3" t="s">
        <v>4</v>
      </c>
      <c r="T3086" s="3" t="s">
        <v>3711</v>
      </c>
      <c r="U3086" s="3" t="s">
        <v>3712</v>
      </c>
      <c r="V3086" s="3" t="s">
        <v>3713</v>
      </c>
      <c r="W3086" s="5">
        <v>0</v>
      </c>
      <c r="X3086" s="5">
        <v>0</v>
      </c>
      <c r="Y3086" s="5">
        <v>0</v>
      </c>
      <c r="Z3086" s="5">
        <v>0.01</v>
      </c>
      <c r="AA3086" s="5">
        <v>0</v>
      </c>
      <c r="AB3086" s="5">
        <v>0</v>
      </c>
      <c r="AC3086" s="5">
        <v>0</v>
      </c>
      <c r="AD3086" s="5">
        <v>0</v>
      </c>
      <c r="AE3086" s="2">
        <v>2</v>
      </c>
      <c r="AF3086" s="2">
        <v>0</v>
      </c>
      <c r="AG3086" s="2">
        <v>0</v>
      </c>
      <c r="AH3086" s="2">
        <v>0</v>
      </c>
      <c r="AI3086" s="2">
        <v>0</v>
      </c>
      <c r="AJ3086" s="2">
        <v>1</v>
      </c>
      <c r="AK3086" s="2">
        <v>1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 t="s">
        <v>4</v>
      </c>
      <c r="AT3086" s="2" t="s">
        <v>4</v>
      </c>
    </row>
    <row r="3087" spans="1:46" x14ac:dyDescent="0.2">
      <c r="A3087" s="2">
        <v>1653156</v>
      </c>
      <c r="B3087" s="2">
        <v>835160</v>
      </c>
      <c r="C3087" s="7">
        <v>22.9895534515381</v>
      </c>
      <c r="D3087" s="7">
        <v>39.3857612609863</v>
      </c>
      <c r="E3087" s="19" t="s">
        <v>3708</v>
      </c>
      <c r="F3087" s="46">
        <f>INDEX(Δεδομένα!$P:$P,MATCH('2021'!E3087,Δεδομένα!$O:$O,0))</f>
        <v>104</v>
      </c>
      <c r="G3087" s="49" t="s">
        <v>3709</v>
      </c>
      <c r="H3087" s="51" t="str">
        <f>INDEX(Δεδομένα!B$1:B$51,MATCH('2021'!G3087,Δεδομένα!A$1:A$51,0))</f>
        <v>ΘΕΣΣΑΛΙΑΣ</v>
      </c>
      <c r="I3087" s="53">
        <f>INDEX(Δεδομένα!E$1:E$13,MATCH('2021'!H3087,Δεδομένα!D$1:D$13,0))</f>
        <v>6</v>
      </c>
      <c r="J3087" s="4">
        <v>44260</v>
      </c>
      <c r="K3087" s="3" t="s">
        <v>161</v>
      </c>
      <c r="L3087" s="17" t="str">
        <f t="shared" si="224"/>
        <v>05/03/2021 15:00</v>
      </c>
      <c r="M3087" s="4">
        <v>44260</v>
      </c>
      <c r="N3087" s="3" t="s">
        <v>1005</v>
      </c>
      <c r="O3087" s="17" t="str">
        <f t="shared" si="225"/>
        <v>05/03/2021 16:52</v>
      </c>
      <c r="P3087" s="24">
        <f t="shared" si="226"/>
        <v>7.7777777776645962E-2</v>
      </c>
      <c r="Q3087" s="28">
        <v>0</v>
      </c>
      <c r="R3087" s="27">
        <f t="shared" si="227"/>
        <v>111.99999999837019</v>
      </c>
      <c r="S3087" s="3" t="s">
        <v>4</v>
      </c>
      <c r="T3087" s="3" t="s">
        <v>3711</v>
      </c>
      <c r="U3087" s="3" t="s">
        <v>3714</v>
      </c>
      <c r="V3087" s="3" t="s">
        <v>3715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0.02</v>
      </c>
      <c r="AD3087" s="5">
        <v>0</v>
      </c>
      <c r="AE3087" s="2">
        <v>3</v>
      </c>
      <c r="AF3087" s="2">
        <v>0</v>
      </c>
      <c r="AG3087" s="2">
        <v>0</v>
      </c>
      <c r="AH3087" s="2">
        <v>0</v>
      </c>
      <c r="AI3087" s="2">
        <v>0</v>
      </c>
      <c r="AJ3087" s="2">
        <v>1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 t="s">
        <v>4</v>
      </c>
      <c r="AT3087" s="2" t="s">
        <v>4</v>
      </c>
    </row>
    <row r="3088" spans="1:46" x14ac:dyDescent="0.2">
      <c r="A3088" s="2">
        <v>1653160</v>
      </c>
      <c r="B3088" s="2">
        <v>837588</v>
      </c>
      <c r="C3088" s="7">
        <v>23.052173998892801</v>
      </c>
      <c r="D3088" s="7">
        <v>39.369155010576002</v>
      </c>
      <c r="E3088" s="19" t="s">
        <v>3708</v>
      </c>
      <c r="F3088" s="46">
        <f>INDEX(Δεδομένα!$P:$P,MATCH('2021'!E3088,Δεδομένα!$O:$O,0))</f>
        <v>104</v>
      </c>
      <c r="G3088" s="49" t="s">
        <v>3709</v>
      </c>
      <c r="H3088" s="51" t="str">
        <f>INDEX(Δεδομένα!B$1:B$51,MATCH('2021'!G3088,Δεδομένα!A$1:A$51,0))</f>
        <v>ΘΕΣΣΑΛΙΑΣ</v>
      </c>
      <c r="I3088" s="53">
        <f>INDEX(Δεδομένα!E$1:E$13,MATCH('2021'!H3088,Δεδομένα!D$1:D$13,0))</f>
        <v>6</v>
      </c>
      <c r="J3088" s="4">
        <v>44269</v>
      </c>
      <c r="K3088" s="3" t="s">
        <v>3716</v>
      </c>
      <c r="L3088" s="17" t="str">
        <f t="shared" si="224"/>
        <v>14/03/2021 15:56</v>
      </c>
      <c r="M3088" s="4">
        <v>44269</v>
      </c>
      <c r="N3088" s="3" t="s">
        <v>458</v>
      </c>
      <c r="O3088" s="17" t="str">
        <f t="shared" si="225"/>
        <v>14/03/2021 19:50</v>
      </c>
      <c r="P3088" s="24">
        <f t="shared" si="226"/>
        <v>0.16249999999854481</v>
      </c>
      <c r="Q3088" s="28">
        <v>0</v>
      </c>
      <c r="R3088" s="27">
        <f t="shared" si="227"/>
        <v>233.99999999790452</v>
      </c>
      <c r="S3088" s="3" t="s">
        <v>4</v>
      </c>
      <c r="T3088" s="3" t="s">
        <v>3711</v>
      </c>
      <c r="U3088" s="3" t="s">
        <v>3717</v>
      </c>
      <c r="V3088" s="3" t="s">
        <v>3717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0.5</v>
      </c>
      <c r="AD3088" s="5">
        <v>0</v>
      </c>
      <c r="AE3088" s="2">
        <v>7</v>
      </c>
      <c r="AF3088" s="2">
        <v>0</v>
      </c>
      <c r="AG3088" s="2">
        <v>0</v>
      </c>
      <c r="AH3088" s="2">
        <v>0</v>
      </c>
      <c r="AI3088" s="2">
        <v>0</v>
      </c>
      <c r="AJ3088" s="2">
        <v>4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 t="s">
        <v>4</v>
      </c>
      <c r="AT3088" s="2" t="s">
        <v>4</v>
      </c>
    </row>
    <row r="3089" spans="1:46" x14ac:dyDescent="0.2">
      <c r="A3089" s="2">
        <v>1653165</v>
      </c>
      <c r="B3089" s="2">
        <v>838684</v>
      </c>
      <c r="C3089" s="7">
        <v>22.805219495056601</v>
      </c>
      <c r="D3089" s="7">
        <v>39.265539168666798</v>
      </c>
      <c r="E3089" s="19" t="s">
        <v>3708</v>
      </c>
      <c r="F3089" s="46">
        <f>INDEX(Δεδομένα!$P:$P,MATCH('2021'!E3089,Δεδομένα!$O:$O,0))</f>
        <v>104</v>
      </c>
      <c r="G3089" s="49" t="s">
        <v>3709</v>
      </c>
      <c r="H3089" s="51" t="str">
        <f>INDEX(Δεδομένα!B$1:B$51,MATCH('2021'!G3089,Δεδομένα!A$1:A$51,0))</f>
        <v>ΘΕΣΣΑΛΙΑΣ</v>
      </c>
      <c r="I3089" s="53">
        <f>INDEX(Δεδομένα!E$1:E$13,MATCH('2021'!H3089,Δεδομένα!D$1:D$13,0))</f>
        <v>6</v>
      </c>
      <c r="J3089" s="4">
        <v>44272</v>
      </c>
      <c r="K3089" s="3" t="s">
        <v>23</v>
      </c>
      <c r="L3089" s="17" t="str">
        <f t="shared" si="224"/>
        <v>17/03/2021 19:35</v>
      </c>
      <c r="M3089" s="4">
        <v>44272</v>
      </c>
      <c r="N3089" s="3" t="s">
        <v>97</v>
      </c>
      <c r="O3089" s="17" t="str">
        <f t="shared" si="225"/>
        <v>17/03/2021 22:30</v>
      </c>
      <c r="P3089" s="24">
        <f t="shared" si="226"/>
        <v>0.12152777778101154</v>
      </c>
      <c r="Q3089" s="28">
        <v>0</v>
      </c>
      <c r="R3089" s="27">
        <f t="shared" si="227"/>
        <v>175.00000000465661</v>
      </c>
      <c r="S3089" s="3" t="s">
        <v>4</v>
      </c>
      <c r="T3089" s="3" t="s">
        <v>3711</v>
      </c>
      <c r="U3089" s="3" t="s">
        <v>3712</v>
      </c>
      <c r="V3089" s="3" t="s">
        <v>3718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6</v>
      </c>
      <c r="AC3089" s="5">
        <v>0</v>
      </c>
      <c r="AD3089" s="5">
        <v>0</v>
      </c>
      <c r="AE3089" s="2">
        <v>9</v>
      </c>
      <c r="AF3089" s="2">
        <v>0</v>
      </c>
      <c r="AG3089" s="2">
        <v>0</v>
      </c>
      <c r="AH3089" s="2">
        <v>0</v>
      </c>
      <c r="AI3089" s="2">
        <v>0</v>
      </c>
      <c r="AJ3089" s="2">
        <v>5</v>
      </c>
      <c r="AK3089" s="2">
        <v>4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 t="s">
        <v>4</v>
      </c>
      <c r="AT3089" s="2" t="s">
        <v>4</v>
      </c>
    </row>
    <row r="3090" spans="1:46" x14ac:dyDescent="0.2">
      <c r="A3090" s="2">
        <v>1653170</v>
      </c>
      <c r="B3090" s="2">
        <v>841226</v>
      </c>
      <c r="D3090" s="2"/>
      <c r="E3090" s="19" t="s">
        <v>3708</v>
      </c>
      <c r="F3090" s="46">
        <f>INDEX(Δεδομένα!$P:$P,MATCH('2021'!E3090,Δεδομένα!$O:$O,0))</f>
        <v>104</v>
      </c>
      <c r="G3090" s="49" t="s">
        <v>3709</v>
      </c>
      <c r="H3090" s="51" t="str">
        <f>INDEX(Δεδομένα!B$1:B$51,MATCH('2021'!G3090,Δεδομένα!A$1:A$51,0))</f>
        <v>ΘΕΣΣΑΛΙΑΣ</v>
      </c>
      <c r="I3090" s="53">
        <f>INDEX(Δεδομένα!E$1:E$13,MATCH('2021'!H3090,Δεδομένα!D$1:D$13,0))</f>
        <v>6</v>
      </c>
      <c r="J3090" s="4">
        <v>44284</v>
      </c>
      <c r="K3090" s="3" t="s">
        <v>1856</v>
      </c>
      <c r="L3090" s="17" t="str">
        <f t="shared" si="224"/>
        <v>29/03/2021 09:25</v>
      </c>
      <c r="M3090" s="4">
        <v>44284</v>
      </c>
      <c r="N3090" s="3" t="s">
        <v>88</v>
      </c>
      <c r="O3090" s="17" t="str">
        <f t="shared" si="225"/>
        <v>29/03/2021 10:30</v>
      </c>
      <c r="P3090" s="24">
        <f t="shared" si="226"/>
        <v>4.5138888890505768E-2</v>
      </c>
      <c r="Q3090" s="28">
        <v>0</v>
      </c>
      <c r="R3090" s="27">
        <f t="shared" si="227"/>
        <v>65.000000002328306</v>
      </c>
      <c r="S3090" s="3" t="s">
        <v>4</v>
      </c>
      <c r="T3090" s="3" t="s">
        <v>3711</v>
      </c>
      <c r="U3090" s="3" t="s">
        <v>4</v>
      </c>
      <c r="V3090" s="3" t="s">
        <v>3719</v>
      </c>
      <c r="W3090" s="5">
        <v>0</v>
      </c>
      <c r="X3090" s="5">
        <v>0</v>
      </c>
      <c r="Y3090" s="5">
        <v>0</v>
      </c>
      <c r="Z3090" s="5">
        <v>0.2</v>
      </c>
      <c r="AA3090" s="5">
        <v>0</v>
      </c>
      <c r="AB3090" s="5">
        <v>0</v>
      </c>
      <c r="AC3090" s="5">
        <v>0</v>
      </c>
      <c r="AD3090" s="5">
        <v>0</v>
      </c>
      <c r="AE3090" s="2">
        <v>2</v>
      </c>
      <c r="AF3090" s="2">
        <v>0</v>
      </c>
      <c r="AG3090" s="2">
        <v>0</v>
      </c>
      <c r="AH3090" s="2">
        <v>0</v>
      </c>
      <c r="AI3090" s="2">
        <v>0</v>
      </c>
      <c r="AJ3090" s="2">
        <v>1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 t="s">
        <v>4</v>
      </c>
      <c r="AT3090" s="2" t="s">
        <v>4</v>
      </c>
    </row>
    <row r="3091" spans="1:46" x14ac:dyDescent="0.2">
      <c r="A3091" s="2">
        <v>1653171</v>
      </c>
      <c r="B3091" s="2">
        <v>841575</v>
      </c>
      <c r="C3091" s="7">
        <v>23.150634760179202</v>
      </c>
      <c r="D3091" s="7">
        <v>39.411999712968203</v>
      </c>
      <c r="E3091" s="19" t="s">
        <v>3708</v>
      </c>
      <c r="F3091" s="46">
        <f>INDEX(Δεδομένα!$P:$P,MATCH('2021'!E3091,Δεδομένα!$O:$O,0))</f>
        <v>104</v>
      </c>
      <c r="G3091" s="49" t="s">
        <v>3709</v>
      </c>
      <c r="H3091" s="51" t="str">
        <f>INDEX(Δεδομένα!B$1:B$51,MATCH('2021'!G3091,Δεδομένα!A$1:A$51,0))</f>
        <v>ΘΕΣΣΑΛΙΑΣ</v>
      </c>
      <c r="I3091" s="53">
        <f>INDEX(Δεδομένα!E$1:E$13,MATCH('2021'!H3091,Δεδομένα!D$1:D$13,0))</f>
        <v>6</v>
      </c>
      <c r="J3091" s="4">
        <v>44285</v>
      </c>
      <c r="K3091" s="3" t="s">
        <v>545</v>
      </c>
      <c r="L3091" s="17" t="str">
        <f t="shared" si="224"/>
        <v>30/03/2021 16:10</v>
      </c>
      <c r="M3091" s="4">
        <v>44285</v>
      </c>
      <c r="N3091" s="3" t="s">
        <v>433</v>
      </c>
      <c r="O3091" s="17" t="str">
        <f t="shared" si="225"/>
        <v>30/03/2021 17:25</v>
      </c>
      <c r="P3091" s="24">
        <f t="shared" si="226"/>
        <v>5.2083333335758653E-2</v>
      </c>
      <c r="Q3091" s="28">
        <v>0</v>
      </c>
      <c r="R3091" s="27">
        <f t="shared" si="227"/>
        <v>75.00000000349246</v>
      </c>
      <c r="S3091" s="3" t="s">
        <v>4</v>
      </c>
      <c r="T3091" s="3" t="s">
        <v>3710</v>
      </c>
      <c r="U3091" s="3" t="s">
        <v>3720</v>
      </c>
      <c r="V3091" s="3" t="s">
        <v>3721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0.1</v>
      </c>
      <c r="AD3091" s="5">
        <v>0</v>
      </c>
      <c r="AE3091" s="2">
        <v>7</v>
      </c>
      <c r="AF3091" s="2">
        <v>0</v>
      </c>
      <c r="AG3091" s="2">
        <v>0</v>
      </c>
      <c r="AH3091" s="2">
        <v>0</v>
      </c>
      <c r="AI3091" s="2">
        <v>0</v>
      </c>
      <c r="AJ3091" s="2">
        <v>3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 t="s">
        <v>4</v>
      </c>
      <c r="AT3091" s="2" t="s">
        <v>4</v>
      </c>
    </row>
    <row r="3092" spans="1:46" x14ac:dyDescent="0.2">
      <c r="A3092" s="2">
        <v>1654691</v>
      </c>
      <c r="B3092" s="2">
        <v>842332</v>
      </c>
      <c r="C3092" s="7">
        <v>23.263569425821899</v>
      </c>
      <c r="D3092" s="7">
        <v>39.281025434783302</v>
      </c>
      <c r="E3092" s="19" t="s">
        <v>3708</v>
      </c>
      <c r="F3092" s="46">
        <f>INDEX(Δεδομένα!$P:$P,MATCH('2021'!E3092,Δεδομένα!$O:$O,0))</f>
        <v>104</v>
      </c>
      <c r="G3092" s="49" t="s">
        <v>3709</v>
      </c>
      <c r="H3092" s="51" t="str">
        <f>INDEX(Δεδομένα!B$1:B$51,MATCH('2021'!G3092,Δεδομένα!A$1:A$51,0))</f>
        <v>ΘΕΣΣΑΛΙΑΣ</v>
      </c>
      <c r="I3092" s="53">
        <f>INDEX(Δεδομένα!E$1:E$13,MATCH('2021'!H3092,Δεδομένα!D$1:D$13,0))</f>
        <v>6</v>
      </c>
      <c r="J3092" s="4">
        <v>44288</v>
      </c>
      <c r="K3092" s="3" t="s">
        <v>197</v>
      </c>
      <c r="L3092" s="17" t="str">
        <f t="shared" si="224"/>
        <v>02/04/2021 15:30</v>
      </c>
      <c r="M3092" s="4">
        <v>44288</v>
      </c>
      <c r="N3092" s="3" t="s">
        <v>521</v>
      </c>
      <c r="O3092" s="17" t="str">
        <f t="shared" si="225"/>
        <v>02/04/2021 22:00</v>
      </c>
      <c r="P3092" s="24">
        <f t="shared" si="226"/>
        <v>0.27083333332848269</v>
      </c>
      <c r="Q3092" s="28">
        <v>0</v>
      </c>
      <c r="R3092" s="27">
        <f t="shared" si="227"/>
        <v>389.99999999301508</v>
      </c>
      <c r="S3092" s="3" t="s">
        <v>4</v>
      </c>
      <c r="T3092" s="3" t="s">
        <v>3722</v>
      </c>
      <c r="U3092" s="3" t="s">
        <v>3723</v>
      </c>
      <c r="V3092" s="3" t="s">
        <v>3724</v>
      </c>
      <c r="W3092" s="5">
        <v>0</v>
      </c>
      <c r="X3092" s="5">
        <v>4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2">
        <v>13</v>
      </c>
      <c r="AF3092" s="2">
        <v>0</v>
      </c>
      <c r="AG3092" s="2">
        <v>0</v>
      </c>
      <c r="AH3092" s="2">
        <v>0</v>
      </c>
      <c r="AI3092" s="2">
        <v>0</v>
      </c>
      <c r="AJ3092" s="2">
        <v>7</v>
      </c>
      <c r="AK3092" s="2">
        <v>4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 t="s">
        <v>4</v>
      </c>
      <c r="AT3092" s="2" t="s">
        <v>4</v>
      </c>
    </row>
    <row r="3093" spans="1:46" x14ac:dyDescent="0.2">
      <c r="A3093" s="2">
        <v>1654692</v>
      </c>
      <c r="B3093" s="2">
        <v>842725</v>
      </c>
      <c r="C3093" s="7">
        <v>23.123282051754501</v>
      </c>
      <c r="D3093" s="7">
        <v>39.391244596707402</v>
      </c>
      <c r="E3093" s="19" t="s">
        <v>3708</v>
      </c>
      <c r="F3093" s="46">
        <f>INDEX(Δεδομένα!$P:$P,MATCH('2021'!E3093,Δεδομένα!$O:$O,0))</f>
        <v>104</v>
      </c>
      <c r="G3093" s="49" t="s">
        <v>3709</v>
      </c>
      <c r="H3093" s="51" t="str">
        <f>INDEX(Δεδομένα!B$1:B$51,MATCH('2021'!G3093,Δεδομένα!A$1:A$51,0))</f>
        <v>ΘΕΣΣΑΛΙΑΣ</v>
      </c>
      <c r="I3093" s="53">
        <f>INDEX(Δεδομένα!E$1:E$13,MATCH('2021'!H3093,Δεδομένα!D$1:D$13,0))</f>
        <v>6</v>
      </c>
      <c r="J3093" s="4">
        <v>44289</v>
      </c>
      <c r="K3093" s="3" t="s">
        <v>1753</v>
      </c>
      <c r="L3093" s="17" t="str">
        <f t="shared" si="224"/>
        <v>03/04/2021 21:36</v>
      </c>
      <c r="M3093" s="4">
        <v>44290</v>
      </c>
      <c r="N3093" s="3" t="s">
        <v>3725</v>
      </c>
      <c r="O3093" s="17" t="str">
        <f t="shared" si="225"/>
        <v>04/04/2021 03:03</v>
      </c>
      <c r="P3093" s="24">
        <f t="shared" si="226"/>
        <v>0.22708333333139308</v>
      </c>
      <c r="Q3093" s="28">
        <v>0</v>
      </c>
      <c r="R3093" s="27">
        <f t="shared" si="227"/>
        <v>326.99999999720603</v>
      </c>
      <c r="S3093" s="3" t="s">
        <v>4</v>
      </c>
      <c r="T3093" s="3" t="s">
        <v>3710</v>
      </c>
      <c r="U3093" s="3" t="s">
        <v>3726</v>
      </c>
      <c r="V3093" s="3" t="s">
        <v>3726</v>
      </c>
      <c r="W3093" s="5">
        <v>0</v>
      </c>
      <c r="X3093" s="5">
        <v>1</v>
      </c>
      <c r="Y3093" s="5">
        <v>0</v>
      </c>
      <c r="Z3093" s="5">
        <v>0</v>
      </c>
      <c r="AA3093" s="5">
        <v>0</v>
      </c>
      <c r="AB3093" s="5">
        <v>3</v>
      </c>
      <c r="AC3093" s="5">
        <v>0</v>
      </c>
      <c r="AD3093" s="5">
        <v>0</v>
      </c>
      <c r="AE3093" s="2">
        <v>10</v>
      </c>
      <c r="AF3093" s="2">
        <v>4</v>
      </c>
      <c r="AG3093" s="2">
        <v>0</v>
      </c>
      <c r="AH3093" s="2">
        <v>0</v>
      </c>
      <c r="AI3093" s="2">
        <v>2</v>
      </c>
      <c r="AJ3093" s="2">
        <v>6</v>
      </c>
      <c r="AK3093" s="2">
        <v>3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 t="s">
        <v>4</v>
      </c>
      <c r="AT3093" s="2" t="s">
        <v>4</v>
      </c>
    </row>
    <row r="3094" spans="1:46" x14ac:dyDescent="0.2">
      <c r="A3094" s="2">
        <v>1654694</v>
      </c>
      <c r="B3094" s="2">
        <v>843567</v>
      </c>
      <c r="C3094" s="7">
        <v>23.278028950893699</v>
      </c>
      <c r="D3094" s="7">
        <v>39.276063758485101</v>
      </c>
      <c r="E3094" s="19" t="s">
        <v>3708</v>
      </c>
      <c r="F3094" s="46">
        <f>INDEX(Δεδομένα!$P:$P,MATCH('2021'!E3094,Δεδομένα!$O:$O,0))</f>
        <v>104</v>
      </c>
      <c r="G3094" s="49" t="s">
        <v>3709</v>
      </c>
      <c r="H3094" s="51" t="str">
        <f>INDEX(Δεδομένα!B$1:B$51,MATCH('2021'!G3094,Δεδομένα!A$1:A$51,0))</f>
        <v>ΘΕΣΣΑΛΙΑΣ</v>
      </c>
      <c r="I3094" s="53">
        <f>INDEX(Δεδομένα!E$1:E$13,MATCH('2021'!H3094,Δεδομένα!D$1:D$13,0))</f>
        <v>6</v>
      </c>
      <c r="J3094" s="4">
        <v>44293</v>
      </c>
      <c r="K3094" s="3" t="s">
        <v>672</v>
      </c>
      <c r="L3094" s="17" t="str">
        <f t="shared" si="224"/>
        <v>07/04/2021 15:21</v>
      </c>
      <c r="M3094" s="4">
        <v>44293</v>
      </c>
      <c r="N3094" s="3" t="s">
        <v>125</v>
      </c>
      <c r="O3094" s="17" t="str">
        <f t="shared" si="225"/>
        <v>07/04/2021 20:30</v>
      </c>
      <c r="P3094" s="24">
        <f t="shared" si="226"/>
        <v>0.21458333333430346</v>
      </c>
      <c r="Q3094" s="28">
        <v>0</v>
      </c>
      <c r="R3094" s="27">
        <f t="shared" si="227"/>
        <v>309.00000000139698</v>
      </c>
      <c r="S3094" s="3" t="s">
        <v>4</v>
      </c>
      <c r="T3094" s="3" t="s">
        <v>3722</v>
      </c>
      <c r="U3094" s="3" t="s">
        <v>3723</v>
      </c>
      <c r="V3094" s="3" t="s">
        <v>3727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0.5</v>
      </c>
      <c r="AD3094" s="5">
        <v>0</v>
      </c>
      <c r="AE3094" s="2">
        <v>10</v>
      </c>
      <c r="AF3094" s="2">
        <v>0</v>
      </c>
      <c r="AG3094" s="2">
        <v>0</v>
      </c>
      <c r="AH3094" s="2">
        <v>0</v>
      </c>
      <c r="AI3094" s="2">
        <v>0</v>
      </c>
      <c r="AJ3094" s="2">
        <v>5</v>
      </c>
      <c r="AK3094" s="2">
        <v>3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 t="s">
        <v>4</v>
      </c>
      <c r="AT3094" s="2" t="s">
        <v>4</v>
      </c>
    </row>
    <row r="3095" spans="1:46" x14ac:dyDescent="0.2">
      <c r="A3095" s="2">
        <v>1654725</v>
      </c>
      <c r="B3095" s="2">
        <v>844290</v>
      </c>
      <c r="D3095" s="2"/>
      <c r="E3095" s="19" t="s">
        <v>3708</v>
      </c>
      <c r="F3095" s="46">
        <f>INDEX(Δεδομένα!$P:$P,MATCH('2021'!E3095,Δεδομένα!$O:$O,0))</f>
        <v>104</v>
      </c>
      <c r="G3095" s="49" t="s">
        <v>3709</v>
      </c>
      <c r="H3095" s="51" t="str">
        <f>INDEX(Δεδομένα!B$1:B$51,MATCH('2021'!G3095,Δεδομένα!A$1:A$51,0))</f>
        <v>ΘΕΣΣΑΛΙΑΣ</v>
      </c>
      <c r="I3095" s="53">
        <f>INDEX(Δεδομένα!E$1:E$13,MATCH('2021'!H3095,Δεδομένα!D$1:D$13,0))</f>
        <v>6</v>
      </c>
      <c r="J3095" s="4">
        <v>44296</v>
      </c>
      <c r="K3095" s="3" t="s">
        <v>3728</v>
      </c>
      <c r="L3095" s="17" t="str">
        <f t="shared" si="224"/>
        <v>10/04/2021 05:40</v>
      </c>
      <c r="M3095" s="4">
        <v>44296</v>
      </c>
      <c r="N3095" s="3" t="s">
        <v>3015</v>
      </c>
      <c r="O3095" s="17" t="str">
        <f t="shared" si="225"/>
        <v>10/04/2021 07:00</v>
      </c>
      <c r="P3095" s="24">
        <f t="shared" si="226"/>
        <v>5.5555555554747116E-2</v>
      </c>
      <c r="Q3095" s="28">
        <v>0</v>
      </c>
      <c r="R3095" s="27">
        <f t="shared" si="227"/>
        <v>79.999999998835847</v>
      </c>
      <c r="S3095" s="3" t="s">
        <v>4</v>
      </c>
      <c r="T3095" s="3" t="s">
        <v>3722</v>
      </c>
      <c r="U3095" s="3" t="s">
        <v>123</v>
      </c>
      <c r="V3095" s="3" t="s">
        <v>3729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0.1</v>
      </c>
      <c r="AC3095" s="5">
        <v>0</v>
      </c>
      <c r="AD3095" s="5">
        <v>0</v>
      </c>
      <c r="AE3095" s="2">
        <v>5</v>
      </c>
      <c r="AF3095" s="2">
        <v>0</v>
      </c>
      <c r="AG3095" s="2">
        <v>0</v>
      </c>
      <c r="AH3095" s="2">
        <v>0</v>
      </c>
      <c r="AI3095" s="2">
        <v>0</v>
      </c>
      <c r="AJ3095" s="2">
        <v>3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 t="s">
        <v>4</v>
      </c>
      <c r="AT3095" s="2" t="s">
        <v>4</v>
      </c>
    </row>
    <row r="3096" spans="1:46" x14ac:dyDescent="0.2">
      <c r="A3096" s="2">
        <v>1657564</v>
      </c>
      <c r="B3096" s="2">
        <v>847137</v>
      </c>
      <c r="C3096" s="7">
        <v>23.052052379349099</v>
      </c>
      <c r="D3096" s="7">
        <v>39.3442456992614</v>
      </c>
      <c r="E3096" s="19" t="s">
        <v>3708</v>
      </c>
      <c r="F3096" s="46">
        <f>INDEX(Δεδομένα!$P:$P,MATCH('2021'!E3096,Δεδομένα!$O:$O,0))</f>
        <v>104</v>
      </c>
      <c r="G3096" s="49" t="s">
        <v>3709</v>
      </c>
      <c r="H3096" s="51" t="str">
        <f>INDEX(Δεδομένα!B$1:B$51,MATCH('2021'!G3096,Δεδομένα!A$1:A$51,0))</f>
        <v>ΘΕΣΣΑΛΙΑΣ</v>
      </c>
      <c r="I3096" s="53">
        <f>INDEX(Δεδομένα!E$1:E$13,MATCH('2021'!H3096,Δεδομένα!D$1:D$13,0))</f>
        <v>6</v>
      </c>
      <c r="J3096" s="4">
        <v>44306</v>
      </c>
      <c r="K3096" s="3" t="s">
        <v>2895</v>
      </c>
      <c r="L3096" s="17" t="str">
        <f t="shared" si="224"/>
        <v>20/04/2021 13:14</v>
      </c>
      <c r="M3096" s="4">
        <v>44306</v>
      </c>
      <c r="N3096" s="3" t="s">
        <v>161</v>
      </c>
      <c r="O3096" s="17" t="str">
        <f t="shared" si="225"/>
        <v>20/04/2021 15:00</v>
      </c>
      <c r="P3096" s="24">
        <f t="shared" si="226"/>
        <v>7.3611111110949423E-2</v>
      </c>
      <c r="Q3096" s="28">
        <v>0</v>
      </c>
      <c r="R3096" s="27">
        <f t="shared" si="227"/>
        <v>105.99999999976717</v>
      </c>
      <c r="S3096" s="3" t="s">
        <v>4</v>
      </c>
      <c r="T3096" s="3" t="s">
        <v>3711</v>
      </c>
      <c r="U3096" s="3" t="s">
        <v>3730</v>
      </c>
      <c r="V3096" s="3" t="s">
        <v>3731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0.2</v>
      </c>
      <c r="AC3096" s="5">
        <v>0.3</v>
      </c>
      <c r="AD3096" s="5">
        <v>0</v>
      </c>
      <c r="AE3096" s="2">
        <v>13</v>
      </c>
      <c r="AF3096" s="2">
        <v>0</v>
      </c>
      <c r="AG3096" s="2">
        <v>0</v>
      </c>
      <c r="AH3096" s="2">
        <v>0</v>
      </c>
      <c r="AI3096" s="2">
        <v>0</v>
      </c>
      <c r="AJ3096" s="2">
        <v>6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 t="s">
        <v>4</v>
      </c>
      <c r="AT3096" s="2" t="s">
        <v>4</v>
      </c>
    </row>
    <row r="3097" spans="1:46" x14ac:dyDescent="0.2">
      <c r="A3097" s="2">
        <v>1657565</v>
      </c>
      <c r="B3097" s="2">
        <v>847149</v>
      </c>
      <c r="C3097" s="7">
        <v>23.039693675259699</v>
      </c>
      <c r="D3097" s="7">
        <v>39.342406321116897</v>
      </c>
      <c r="E3097" s="19" t="s">
        <v>3708</v>
      </c>
      <c r="F3097" s="46">
        <f>INDEX(Δεδομένα!$P:$P,MATCH('2021'!E3097,Δεδομένα!$O:$O,0))</f>
        <v>104</v>
      </c>
      <c r="G3097" s="49" t="s">
        <v>3709</v>
      </c>
      <c r="H3097" s="51" t="str">
        <f>INDEX(Δεδομένα!B$1:B$51,MATCH('2021'!G3097,Δεδομένα!A$1:A$51,0))</f>
        <v>ΘΕΣΣΑΛΙΑΣ</v>
      </c>
      <c r="I3097" s="53">
        <f>INDEX(Δεδομένα!E$1:E$13,MATCH('2021'!H3097,Δεδομένα!D$1:D$13,0))</f>
        <v>6</v>
      </c>
      <c r="J3097" s="4">
        <v>44306</v>
      </c>
      <c r="K3097" s="3" t="s">
        <v>856</v>
      </c>
      <c r="L3097" s="17" t="str">
        <f t="shared" si="224"/>
        <v>20/04/2021 13:59</v>
      </c>
      <c r="M3097" s="4">
        <v>44306</v>
      </c>
      <c r="N3097" s="3" t="s">
        <v>641</v>
      </c>
      <c r="O3097" s="17" t="str">
        <f t="shared" si="225"/>
        <v>20/04/2021 16:25</v>
      </c>
      <c r="P3097" s="24">
        <f t="shared" si="226"/>
        <v>0.10138888889196096</v>
      </c>
      <c r="Q3097" s="28">
        <v>0</v>
      </c>
      <c r="R3097" s="27">
        <f t="shared" si="227"/>
        <v>146.00000000442378</v>
      </c>
      <c r="S3097" s="3" t="s">
        <v>4</v>
      </c>
      <c r="T3097" s="3" t="s">
        <v>3711</v>
      </c>
      <c r="U3097" s="3" t="s">
        <v>3730</v>
      </c>
      <c r="V3097" s="3" t="s">
        <v>3731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0.5</v>
      </c>
      <c r="AC3097" s="5">
        <v>0.5</v>
      </c>
      <c r="AD3097" s="5">
        <v>0</v>
      </c>
      <c r="AE3097" s="2">
        <v>10</v>
      </c>
      <c r="AF3097" s="2">
        <v>0</v>
      </c>
      <c r="AG3097" s="2">
        <v>0</v>
      </c>
      <c r="AH3097" s="2">
        <v>0</v>
      </c>
      <c r="AI3097" s="2">
        <v>0</v>
      </c>
      <c r="AJ3097" s="2">
        <v>5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 t="s">
        <v>4</v>
      </c>
      <c r="AT3097" s="2" t="s">
        <v>4</v>
      </c>
    </row>
    <row r="3098" spans="1:46" x14ac:dyDescent="0.2">
      <c r="A3098" s="2">
        <v>1657566</v>
      </c>
      <c r="B3098" s="2">
        <v>847640</v>
      </c>
      <c r="C3098" s="7">
        <v>23.052925709587601</v>
      </c>
      <c r="D3098" s="7">
        <v>39.3477808254693</v>
      </c>
      <c r="E3098" s="19" t="s">
        <v>3708</v>
      </c>
      <c r="F3098" s="46">
        <f>INDEX(Δεδομένα!$P:$P,MATCH('2021'!E3098,Δεδομένα!$O:$O,0))</f>
        <v>104</v>
      </c>
      <c r="G3098" s="49" t="s">
        <v>3709</v>
      </c>
      <c r="H3098" s="51" t="str">
        <f>INDEX(Δεδομένα!B$1:B$51,MATCH('2021'!G3098,Δεδομένα!A$1:A$51,0))</f>
        <v>ΘΕΣΣΑΛΙΑΣ</v>
      </c>
      <c r="I3098" s="53">
        <f>INDEX(Δεδομένα!E$1:E$13,MATCH('2021'!H3098,Δεδομένα!D$1:D$13,0))</f>
        <v>6</v>
      </c>
      <c r="J3098" s="4">
        <v>44308</v>
      </c>
      <c r="K3098" s="3" t="s">
        <v>529</v>
      </c>
      <c r="L3098" s="17" t="str">
        <f t="shared" si="224"/>
        <v>22/04/2021 14:05</v>
      </c>
      <c r="M3098" s="4">
        <v>44308</v>
      </c>
      <c r="N3098" s="3" t="s">
        <v>490</v>
      </c>
      <c r="O3098" s="17" t="str">
        <f t="shared" si="225"/>
        <v>22/04/2021 16:00</v>
      </c>
      <c r="P3098" s="24">
        <f t="shared" si="226"/>
        <v>7.9861111109494232E-2</v>
      </c>
      <c r="Q3098" s="28">
        <v>0</v>
      </c>
      <c r="R3098" s="27">
        <f t="shared" si="227"/>
        <v>114.99999999767169</v>
      </c>
      <c r="S3098" s="3" t="s">
        <v>4</v>
      </c>
      <c r="T3098" s="3" t="s">
        <v>3711</v>
      </c>
      <c r="U3098" s="3" t="s">
        <v>3730</v>
      </c>
      <c r="V3098" s="3" t="s">
        <v>3731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0.5</v>
      </c>
      <c r="AD3098" s="5">
        <v>0</v>
      </c>
      <c r="AE3098" s="2">
        <v>7</v>
      </c>
      <c r="AF3098" s="2">
        <v>0</v>
      </c>
      <c r="AG3098" s="2">
        <v>0</v>
      </c>
      <c r="AH3098" s="2">
        <v>0</v>
      </c>
      <c r="AI3098" s="2">
        <v>0</v>
      </c>
      <c r="AJ3098" s="2">
        <v>3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 t="s">
        <v>4</v>
      </c>
      <c r="AT3098" s="2" t="s">
        <v>4</v>
      </c>
    </row>
    <row r="3099" spans="1:46" x14ac:dyDescent="0.2">
      <c r="A3099" s="2">
        <v>1658121</v>
      </c>
      <c r="B3099" s="2">
        <v>849010</v>
      </c>
      <c r="C3099" s="7">
        <v>23.015194325407201</v>
      </c>
      <c r="D3099" s="7">
        <v>39.320039874214402</v>
      </c>
      <c r="E3099" s="19" t="s">
        <v>3708</v>
      </c>
      <c r="F3099" s="46">
        <f>INDEX(Δεδομένα!$P:$P,MATCH('2021'!E3099,Δεδομένα!$O:$O,0))</f>
        <v>104</v>
      </c>
      <c r="G3099" s="49" t="s">
        <v>3709</v>
      </c>
      <c r="H3099" s="51" t="str">
        <f>INDEX(Δεδομένα!B$1:B$51,MATCH('2021'!G3099,Δεδομένα!A$1:A$51,0))</f>
        <v>ΘΕΣΣΑΛΙΑΣ</v>
      </c>
      <c r="I3099" s="53">
        <f>INDEX(Δεδομένα!E$1:E$13,MATCH('2021'!H3099,Δεδομένα!D$1:D$13,0))</f>
        <v>6</v>
      </c>
      <c r="J3099" s="4">
        <v>44314</v>
      </c>
      <c r="K3099" s="3" t="s">
        <v>2171</v>
      </c>
      <c r="L3099" s="17" t="str">
        <f t="shared" si="224"/>
        <v>28/04/2021 18:01</v>
      </c>
      <c r="M3099" s="4">
        <v>44314</v>
      </c>
      <c r="N3099" s="3" t="s">
        <v>868</v>
      </c>
      <c r="O3099" s="17" t="str">
        <f t="shared" si="225"/>
        <v>28/04/2021 19:49</v>
      </c>
      <c r="P3099" s="24">
        <f t="shared" si="226"/>
        <v>7.4999999997089617E-2</v>
      </c>
      <c r="Q3099" s="28">
        <v>0</v>
      </c>
      <c r="R3099" s="27">
        <f t="shared" si="227"/>
        <v>107.99999999580905</v>
      </c>
      <c r="S3099" s="3" t="s">
        <v>4</v>
      </c>
      <c r="T3099" s="3" t="s">
        <v>3711</v>
      </c>
      <c r="U3099" s="3" t="s">
        <v>3732</v>
      </c>
      <c r="V3099" s="3" t="s">
        <v>3733</v>
      </c>
      <c r="W3099" s="5">
        <v>0</v>
      </c>
      <c r="X3099" s="5">
        <v>0</v>
      </c>
      <c r="Y3099" s="5">
        <v>0</v>
      </c>
      <c r="Z3099" s="5">
        <v>0</v>
      </c>
      <c r="AA3099" s="5">
        <v>0.2</v>
      </c>
      <c r="AB3099" s="5">
        <v>0</v>
      </c>
      <c r="AC3099" s="5">
        <v>0</v>
      </c>
      <c r="AD3099" s="5">
        <v>0</v>
      </c>
      <c r="AE3099" s="2">
        <v>2</v>
      </c>
      <c r="AF3099" s="2">
        <v>0</v>
      </c>
      <c r="AG3099" s="2">
        <v>0</v>
      </c>
      <c r="AH3099" s="2">
        <v>0</v>
      </c>
      <c r="AI3099" s="2">
        <v>0</v>
      </c>
      <c r="AJ3099" s="2">
        <v>1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 t="s">
        <v>4</v>
      </c>
      <c r="AT3099" s="2" t="s">
        <v>4</v>
      </c>
    </row>
    <row r="3100" spans="1:46" x14ac:dyDescent="0.2">
      <c r="A3100" s="2">
        <v>1659210</v>
      </c>
      <c r="B3100" s="2">
        <v>849434</v>
      </c>
      <c r="C3100" s="7">
        <v>23.15791652815</v>
      </c>
      <c r="D3100" s="7">
        <v>39.325268922916898</v>
      </c>
      <c r="E3100" s="19" t="s">
        <v>3708</v>
      </c>
      <c r="F3100" s="46">
        <f>INDEX(Δεδομένα!$P:$P,MATCH('2021'!E3100,Δεδομένα!$O:$O,0))</f>
        <v>104</v>
      </c>
      <c r="G3100" s="49" t="s">
        <v>3709</v>
      </c>
      <c r="H3100" s="51" t="str">
        <f>INDEX(Δεδομένα!B$1:B$51,MATCH('2021'!G3100,Δεδομένα!A$1:A$51,0))</f>
        <v>ΘΕΣΣΑΛΙΑΣ</v>
      </c>
      <c r="I3100" s="53">
        <f>INDEX(Δεδομένα!E$1:E$13,MATCH('2021'!H3100,Δεδομένα!D$1:D$13,0))</f>
        <v>6</v>
      </c>
      <c r="J3100" s="4">
        <v>44316</v>
      </c>
      <c r="K3100" s="3" t="s">
        <v>1008</v>
      </c>
      <c r="L3100" s="17" t="str">
        <f t="shared" si="224"/>
        <v>30/04/2021 13:27</v>
      </c>
      <c r="M3100" s="4">
        <v>44316</v>
      </c>
      <c r="N3100" s="3" t="s">
        <v>197</v>
      </c>
      <c r="O3100" s="17" t="str">
        <f t="shared" si="225"/>
        <v>30/04/2021 15:30</v>
      </c>
      <c r="P3100" s="24">
        <f t="shared" si="226"/>
        <v>8.5416666668606922E-2</v>
      </c>
      <c r="Q3100" s="28">
        <v>0</v>
      </c>
      <c r="R3100" s="27">
        <f t="shared" si="227"/>
        <v>123.00000000279397</v>
      </c>
      <c r="S3100" s="3" t="s">
        <v>4</v>
      </c>
      <c r="T3100" s="3" t="s">
        <v>3722</v>
      </c>
      <c r="U3100" s="3" t="s">
        <v>3734</v>
      </c>
      <c r="V3100" s="3" t="s">
        <v>3734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0.01</v>
      </c>
      <c r="AC3100" s="5">
        <v>0</v>
      </c>
      <c r="AD3100" s="5">
        <v>0</v>
      </c>
      <c r="AE3100" s="2">
        <v>8</v>
      </c>
      <c r="AF3100" s="2">
        <v>0</v>
      </c>
      <c r="AG3100" s="2">
        <v>0</v>
      </c>
      <c r="AH3100" s="2">
        <v>0</v>
      </c>
      <c r="AI3100" s="2">
        <v>0</v>
      </c>
      <c r="AJ3100" s="2">
        <v>4</v>
      </c>
      <c r="AK3100" s="2">
        <v>3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 t="s">
        <v>4</v>
      </c>
      <c r="AT3100" s="2" t="s">
        <v>4</v>
      </c>
    </row>
    <row r="3101" spans="1:46" x14ac:dyDescent="0.2">
      <c r="A3101" s="2">
        <v>1662359</v>
      </c>
      <c r="B3101" s="2">
        <v>853107</v>
      </c>
      <c r="C3101" s="7">
        <v>22.806336233733902</v>
      </c>
      <c r="D3101" s="7">
        <v>39.275506990886797</v>
      </c>
      <c r="E3101" s="19" t="s">
        <v>3708</v>
      </c>
      <c r="F3101" s="46">
        <f>INDEX(Δεδομένα!$P:$P,MATCH('2021'!E3101,Δεδομένα!$O:$O,0))</f>
        <v>104</v>
      </c>
      <c r="G3101" s="49" t="s">
        <v>3709</v>
      </c>
      <c r="H3101" s="51" t="str">
        <f>INDEX(Δεδομένα!B$1:B$51,MATCH('2021'!G3101,Δεδομένα!A$1:A$51,0))</f>
        <v>ΘΕΣΣΑΛΙΑΣ</v>
      </c>
      <c r="I3101" s="53">
        <f>INDEX(Δεδομένα!E$1:E$13,MATCH('2021'!H3101,Δεδομένα!D$1:D$13,0))</f>
        <v>6</v>
      </c>
      <c r="J3101" s="4">
        <v>44330</v>
      </c>
      <c r="K3101" s="3" t="s">
        <v>778</v>
      </c>
      <c r="L3101" s="17" t="str">
        <f t="shared" si="224"/>
        <v>14/05/2021 16:28</v>
      </c>
      <c r="M3101" s="4">
        <v>44330</v>
      </c>
      <c r="N3101" s="3" t="s">
        <v>55</v>
      </c>
      <c r="O3101" s="17" t="str">
        <f t="shared" si="225"/>
        <v>14/05/2021 18:28</v>
      </c>
      <c r="P3101" s="24">
        <f t="shared" si="226"/>
        <v>8.3333333328482695E-2</v>
      </c>
      <c r="Q3101" s="28">
        <v>0</v>
      </c>
      <c r="R3101" s="27">
        <f t="shared" si="227"/>
        <v>119.99999999301508</v>
      </c>
      <c r="S3101" s="3" t="s">
        <v>4</v>
      </c>
      <c r="T3101" s="3" t="s">
        <v>3711</v>
      </c>
      <c r="U3101" s="3" t="s">
        <v>3712</v>
      </c>
      <c r="V3101" s="3" t="s">
        <v>3735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2</v>
      </c>
      <c r="AC3101" s="5">
        <v>0</v>
      </c>
      <c r="AD3101" s="5">
        <v>0</v>
      </c>
      <c r="AE3101" s="2">
        <v>6</v>
      </c>
      <c r="AF3101" s="2">
        <v>0</v>
      </c>
      <c r="AG3101" s="2">
        <v>0</v>
      </c>
      <c r="AH3101" s="2">
        <v>0</v>
      </c>
      <c r="AI3101" s="2">
        <v>0</v>
      </c>
      <c r="AJ3101" s="2">
        <v>2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 t="s">
        <v>4</v>
      </c>
      <c r="AT3101" s="2" t="s">
        <v>4</v>
      </c>
    </row>
    <row r="3102" spans="1:46" x14ac:dyDescent="0.2">
      <c r="A3102" s="2">
        <v>1663431</v>
      </c>
      <c r="B3102" s="2">
        <v>854230</v>
      </c>
      <c r="C3102" s="7">
        <v>22.955161473978301</v>
      </c>
      <c r="D3102" s="7">
        <v>39.388225272806402</v>
      </c>
      <c r="E3102" s="19" t="s">
        <v>3708</v>
      </c>
      <c r="F3102" s="46">
        <f>INDEX(Δεδομένα!$P:$P,MATCH('2021'!E3102,Δεδομένα!$O:$O,0))</f>
        <v>104</v>
      </c>
      <c r="G3102" s="49" t="s">
        <v>3709</v>
      </c>
      <c r="H3102" s="51" t="str">
        <f>INDEX(Δεδομένα!B$1:B$51,MATCH('2021'!G3102,Δεδομένα!A$1:A$51,0))</f>
        <v>ΘΕΣΣΑΛΙΑΣ</v>
      </c>
      <c r="I3102" s="53">
        <f>INDEX(Δεδομένα!E$1:E$13,MATCH('2021'!H3102,Δεδομένα!D$1:D$13,0))</f>
        <v>6</v>
      </c>
      <c r="J3102" s="4">
        <v>44335</v>
      </c>
      <c r="K3102" s="3" t="s">
        <v>812</v>
      </c>
      <c r="L3102" s="17" t="str">
        <f t="shared" si="224"/>
        <v>19/05/2021 10:10</v>
      </c>
      <c r="M3102" s="4">
        <v>44335</v>
      </c>
      <c r="N3102" s="3" t="s">
        <v>797</v>
      </c>
      <c r="O3102" s="17" t="str">
        <f t="shared" si="225"/>
        <v>19/05/2021 21:15</v>
      </c>
      <c r="P3102" s="24">
        <f t="shared" si="226"/>
        <v>0.46180555555474712</v>
      </c>
      <c r="Q3102" s="28">
        <v>0</v>
      </c>
      <c r="R3102" s="27">
        <f t="shared" si="227"/>
        <v>664.99999999883585</v>
      </c>
      <c r="S3102" s="3" t="s">
        <v>4</v>
      </c>
      <c r="T3102" s="3" t="s">
        <v>3711</v>
      </c>
      <c r="U3102" s="3" t="s">
        <v>123</v>
      </c>
      <c r="V3102" s="3" t="s">
        <v>3736</v>
      </c>
      <c r="W3102" s="5">
        <v>0</v>
      </c>
      <c r="X3102" s="5">
        <v>0</v>
      </c>
      <c r="Y3102" s="5">
        <v>0</v>
      </c>
      <c r="Z3102" s="5">
        <v>10</v>
      </c>
      <c r="AA3102" s="5">
        <v>0</v>
      </c>
      <c r="AB3102" s="5">
        <v>0</v>
      </c>
      <c r="AC3102" s="5">
        <v>0</v>
      </c>
      <c r="AD3102" s="5">
        <v>0</v>
      </c>
      <c r="AE3102" s="2">
        <v>22</v>
      </c>
      <c r="AF3102" s="2">
        <v>13</v>
      </c>
      <c r="AG3102" s="2">
        <v>0</v>
      </c>
      <c r="AH3102" s="2">
        <v>15</v>
      </c>
      <c r="AI3102" s="2">
        <v>0</v>
      </c>
      <c r="AJ3102" s="2">
        <v>14</v>
      </c>
      <c r="AK3102" s="2">
        <v>10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 t="s">
        <v>4</v>
      </c>
      <c r="AT3102" s="2" t="s">
        <v>4</v>
      </c>
    </row>
    <row r="3103" spans="1:46" x14ac:dyDescent="0.2">
      <c r="A3103" s="2">
        <v>1664105</v>
      </c>
      <c r="B3103" s="2">
        <v>854761</v>
      </c>
      <c r="C3103" s="7">
        <v>22.976377267955499</v>
      </c>
      <c r="D3103" s="7">
        <v>39.355316090604397</v>
      </c>
      <c r="E3103" s="19" t="s">
        <v>3708</v>
      </c>
      <c r="F3103" s="46">
        <f>INDEX(Δεδομένα!$P:$P,MATCH('2021'!E3103,Δεδομένα!$O:$O,0))</f>
        <v>104</v>
      </c>
      <c r="G3103" s="49" t="s">
        <v>3709</v>
      </c>
      <c r="H3103" s="51" t="str">
        <f>INDEX(Δεδομένα!B$1:B$51,MATCH('2021'!G3103,Δεδομένα!A$1:A$51,0))</f>
        <v>ΘΕΣΣΑΛΙΑΣ</v>
      </c>
      <c r="I3103" s="53">
        <f>INDEX(Δεδομένα!E$1:E$13,MATCH('2021'!H3103,Δεδομένα!D$1:D$13,0))</f>
        <v>6</v>
      </c>
      <c r="J3103" s="4">
        <v>44336</v>
      </c>
      <c r="K3103" s="3" t="s">
        <v>263</v>
      </c>
      <c r="L3103" s="17" t="str">
        <f t="shared" si="224"/>
        <v>20/05/2021 22:08</v>
      </c>
      <c r="M3103" s="4">
        <v>44337</v>
      </c>
      <c r="N3103" s="3" t="s">
        <v>2912</v>
      </c>
      <c r="O3103" s="17" t="str">
        <f t="shared" si="225"/>
        <v>21/05/2021 07:45</v>
      </c>
      <c r="P3103" s="24">
        <f t="shared" si="226"/>
        <v>0.40069444444088731</v>
      </c>
      <c r="Q3103" s="28">
        <v>0</v>
      </c>
      <c r="R3103" s="27">
        <f t="shared" si="227"/>
        <v>576.99999999487773</v>
      </c>
      <c r="S3103" s="3" t="s">
        <v>4</v>
      </c>
      <c r="T3103" s="3" t="s">
        <v>3711</v>
      </c>
      <c r="U3103" s="3" t="s">
        <v>3737</v>
      </c>
      <c r="V3103" s="3" t="s">
        <v>3738</v>
      </c>
      <c r="W3103" s="5">
        <v>0</v>
      </c>
      <c r="X3103" s="5">
        <v>0.03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2">
        <v>12</v>
      </c>
      <c r="AF3103" s="2">
        <v>0</v>
      </c>
      <c r="AG3103" s="2">
        <v>0</v>
      </c>
      <c r="AH3103" s="2">
        <v>0</v>
      </c>
      <c r="AI3103" s="2">
        <v>0</v>
      </c>
      <c r="AJ3103" s="2">
        <v>7</v>
      </c>
      <c r="AK3103" s="2">
        <v>6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 t="s">
        <v>4</v>
      </c>
      <c r="AT3103" s="2" t="s">
        <v>4</v>
      </c>
    </row>
    <row r="3104" spans="1:46" x14ac:dyDescent="0.2">
      <c r="A3104" s="2">
        <v>1664111</v>
      </c>
      <c r="B3104" s="2">
        <v>855198</v>
      </c>
      <c r="C3104" s="7">
        <v>22.862854485090701</v>
      </c>
      <c r="D3104" s="7">
        <v>39.364503527960203</v>
      </c>
      <c r="E3104" s="19" t="s">
        <v>3708</v>
      </c>
      <c r="F3104" s="46">
        <f>INDEX(Δεδομένα!$P:$P,MATCH('2021'!E3104,Δεδομένα!$O:$O,0))</f>
        <v>104</v>
      </c>
      <c r="G3104" s="49" t="s">
        <v>3709</v>
      </c>
      <c r="H3104" s="51" t="str">
        <f>INDEX(Δεδομένα!B$1:B$51,MATCH('2021'!G3104,Δεδομένα!A$1:A$51,0))</f>
        <v>ΘΕΣΣΑΛΙΑΣ</v>
      </c>
      <c r="I3104" s="53">
        <f>INDEX(Δεδομένα!E$1:E$13,MATCH('2021'!H3104,Δεδομένα!D$1:D$13,0))</f>
        <v>6</v>
      </c>
      <c r="J3104" s="4">
        <v>44338</v>
      </c>
      <c r="K3104" s="3" t="s">
        <v>590</v>
      </c>
      <c r="L3104" s="17" t="str">
        <f t="shared" si="224"/>
        <v>22/05/2021 15:25</v>
      </c>
      <c r="M3104" s="4">
        <v>44339</v>
      </c>
      <c r="N3104" s="3" t="s">
        <v>2020</v>
      </c>
      <c r="O3104" s="17" t="str">
        <f t="shared" si="225"/>
        <v>23/05/2021 07:50</v>
      </c>
      <c r="P3104" s="24">
        <f t="shared" si="226"/>
        <v>0.68402777778101154</v>
      </c>
      <c r="Q3104" s="28">
        <v>0</v>
      </c>
      <c r="R3104" s="27">
        <f t="shared" si="227"/>
        <v>985.00000000465661</v>
      </c>
      <c r="S3104" s="3" t="s">
        <v>4</v>
      </c>
      <c r="T3104" s="3" t="s">
        <v>3711</v>
      </c>
      <c r="U3104" s="3" t="s">
        <v>3739</v>
      </c>
      <c r="V3104" s="3" t="s">
        <v>3740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28</v>
      </c>
      <c r="AC3104" s="5">
        <v>0</v>
      </c>
      <c r="AD3104" s="5">
        <v>2</v>
      </c>
      <c r="AE3104" s="2">
        <v>18</v>
      </c>
      <c r="AF3104" s="2">
        <v>0</v>
      </c>
      <c r="AG3104" s="2">
        <v>0</v>
      </c>
      <c r="AH3104" s="2">
        <v>0</v>
      </c>
      <c r="AI3104" s="2">
        <v>0</v>
      </c>
      <c r="AJ3104" s="2">
        <v>8</v>
      </c>
      <c r="AK3104" s="2">
        <v>7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 t="s">
        <v>4</v>
      </c>
      <c r="AT3104" s="2" t="s">
        <v>4</v>
      </c>
    </row>
    <row r="3105" spans="1:46" x14ac:dyDescent="0.2">
      <c r="A3105" s="2">
        <v>1664970</v>
      </c>
      <c r="B3105" s="2">
        <v>856265</v>
      </c>
      <c r="C3105" s="7">
        <v>22.853323481873701</v>
      </c>
      <c r="D3105" s="7">
        <v>39.381509029896201</v>
      </c>
      <c r="E3105" s="19" t="s">
        <v>3708</v>
      </c>
      <c r="F3105" s="46">
        <f>INDEX(Δεδομένα!$P:$P,MATCH('2021'!E3105,Δεδομένα!$O:$O,0))</f>
        <v>104</v>
      </c>
      <c r="G3105" s="49" t="s">
        <v>3709</v>
      </c>
      <c r="H3105" s="51" t="str">
        <f>INDEX(Δεδομένα!B$1:B$51,MATCH('2021'!G3105,Δεδομένα!A$1:A$51,0))</f>
        <v>ΘΕΣΣΑΛΙΑΣ</v>
      </c>
      <c r="I3105" s="53">
        <f>INDEX(Δεδομένα!E$1:E$13,MATCH('2021'!H3105,Δεδομένα!D$1:D$13,0))</f>
        <v>6</v>
      </c>
      <c r="J3105" s="4">
        <v>44342</v>
      </c>
      <c r="K3105" s="3" t="s">
        <v>520</v>
      </c>
      <c r="L3105" s="17" t="str">
        <f t="shared" ref="L3105:L3165" si="228">_xlfn.CONCAT(TEXT(J3105,"ηη/μμ/εεε")," ",TEXT(K3105,"ωω:λλ"))</f>
        <v>26/05/2021 12:33</v>
      </c>
      <c r="M3105" s="4">
        <v>44342</v>
      </c>
      <c r="N3105" s="3" t="s">
        <v>461</v>
      </c>
      <c r="O3105" s="17" t="str">
        <f t="shared" ref="O3105:O3165" si="229">_xlfn.CONCAT(TEXT(M3105,"ηη/μμ/εεε")," ",TEXT(N3105,"ωω:λλ"))</f>
        <v>26/05/2021 17:00</v>
      </c>
      <c r="P3105" s="24">
        <f t="shared" ref="P3105:P3165" si="230">O3105-L3105</f>
        <v>0.18541666666715173</v>
      </c>
      <c r="Q3105" s="28">
        <v>0</v>
      </c>
      <c r="R3105" s="27">
        <f t="shared" ref="R3105:R3165" si="231">P3105*(24*60)</f>
        <v>267.00000000069849</v>
      </c>
      <c r="S3105" s="3" t="s">
        <v>4</v>
      </c>
      <c r="T3105" s="3" t="s">
        <v>3711</v>
      </c>
      <c r="U3105" s="3" t="s">
        <v>3741</v>
      </c>
      <c r="V3105" s="3" t="s">
        <v>3742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3</v>
      </c>
      <c r="AC3105" s="5">
        <v>0</v>
      </c>
      <c r="AD3105" s="5">
        <v>0</v>
      </c>
      <c r="AE3105" s="2">
        <v>16</v>
      </c>
      <c r="AF3105" s="2">
        <v>0</v>
      </c>
      <c r="AG3105" s="2">
        <v>0</v>
      </c>
      <c r="AH3105" s="2">
        <v>0</v>
      </c>
      <c r="AI3105" s="2">
        <v>0</v>
      </c>
      <c r="AJ3105" s="2">
        <v>8</v>
      </c>
      <c r="AK3105" s="2">
        <v>6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 t="s">
        <v>4</v>
      </c>
      <c r="AT3105" s="2" t="s">
        <v>4</v>
      </c>
    </row>
    <row r="3106" spans="1:46" x14ac:dyDescent="0.2">
      <c r="A3106" s="2">
        <v>1668082</v>
      </c>
      <c r="B3106" s="2">
        <v>859840</v>
      </c>
      <c r="C3106" s="7">
        <v>22.910864775231602</v>
      </c>
      <c r="D3106" s="7">
        <v>39.3221313497219</v>
      </c>
      <c r="E3106" s="19" t="s">
        <v>3708</v>
      </c>
      <c r="F3106" s="46">
        <f>INDEX(Δεδομένα!$P:$P,MATCH('2021'!E3106,Δεδομένα!$O:$O,0))</f>
        <v>104</v>
      </c>
      <c r="G3106" s="49" t="s">
        <v>3709</v>
      </c>
      <c r="H3106" s="51" t="str">
        <f>INDEX(Δεδομένα!B$1:B$51,MATCH('2021'!G3106,Δεδομένα!A$1:A$51,0))</f>
        <v>ΘΕΣΣΑΛΙΑΣ</v>
      </c>
      <c r="I3106" s="53">
        <f>INDEX(Δεδομένα!E$1:E$13,MATCH('2021'!H3106,Δεδομένα!D$1:D$13,0))</f>
        <v>6</v>
      </c>
      <c r="J3106" s="4">
        <v>44355</v>
      </c>
      <c r="K3106" s="3" t="s">
        <v>1923</v>
      </c>
      <c r="L3106" s="17" t="str">
        <f t="shared" si="228"/>
        <v>08/06/2021 10:45</v>
      </c>
      <c r="M3106" s="4">
        <v>44355</v>
      </c>
      <c r="N3106" s="3" t="s">
        <v>1190</v>
      </c>
      <c r="O3106" s="17" t="str">
        <f t="shared" si="229"/>
        <v>08/06/2021 13:58</v>
      </c>
      <c r="P3106" s="24">
        <f t="shared" si="230"/>
        <v>0.13402777777810115</v>
      </c>
      <c r="Q3106" s="28">
        <v>0</v>
      </c>
      <c r="R3106" s="27">
        <f t="shared" si="231"/>
        <v>193.00000000046566</v>
      </c>
      <c r="S3106" s="3" t="s">
        <v>4</v>
      </c>
      <c r="T3106" s="3" t="s">
        <v>3711</v>
      </c>
      <c r="U3106" s="3" t="s">
        <v>3737</v>
      </c>
      <c r="V3106" s="3" t="s">
        <v>3743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3</v>
      </c>
      <c r="AC3106" s="5">
        <v>0</v>
      </c>
      <c r="AD3106" s="5">
        <v>0</v>
      </c>
      <c r="AE3106" s="2">
        <v>10</v>
      </c>
      <c r="AF3106" s="2">
        <v>0</v>
      </c>
      <c r="AG3106" s="2">
        <v>0</v>
      </c>
      <c r="AH3106" s="2">
        <v>0</v>
      </c>
      <c r="AI3106" s="2">
        <v>0</v>
      </c>
      <c r="AJ3106" s="2">
        <v>5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 t="s">
        <v>4</v>
      </c>
      <c r="AT3106" s="2" t="s">
        <v>4</v>
      </c>
    </row>
    <row r="3107" spans="1:46" x14ac:dyDescent="0.2">
      <c r="A3107" s="2">
        <v>1669453</v>
      </c>
      <c r="B3107" s="2">
        <v>861198</v>
      </c>
      <c r="C3107" s="7">
        <v>22.924356947968899</v>
      </c>
      <c r="D3107" s="7">
        <v>39.388099284169201</v>
      </c>
      <c r="E3107" s="19" t="s">
        <v>3708</v>
      </c>
      <c r="F3107" s="46">
        <f>INDEX(Δεδομένα!$P:$P,MATCH('2021'!E3107,Δεδομένα!$O:$O,0))</f>
        <v>104</v>
      </c>
      <c r="G3107" s="49" t="s">
        <v>3709</v>
      </c>
      <c r="H3107" s="51" t="str">
        <f>INDEX(Δεδομένα!B$1:B$51,MATCH('2021'!G3107,Δεδομένα!A$1:A$51,0))</f>
        <v>ΘΕΣΣΑΛΙΑΣ</v>
      </c>
      <c r="I3107" s="53">
        <f>INDEX(Δεδομένα!E$1:E$13,MATCH('2021'!H3107,Δεδομένα!D$1:D$13,0))</f>
        <v>6</v>
      </c>
      <c r="J3107" s="4">
        <v>44359</v>
      </c>
      <c r="K3107" s="3" t="s">
        <v>455</v>
      </c>
      <c r="L3107" s="17" t="str">
        <f t="shared" si="228"/>
        <v>12/06/2021 14:22</v>
      </c>
      <c r="M3107" s="4">
        <v>44359</v>
      </c>
      <c r="N3107" s="3" t="s">
        <v>1648</v>
      </c>
      <c r="O3107" s="17" t="str">
        <f t="shared" si="229"/>
        <v>12/06/2021 16:08</v>
      </c>
      <c r="P3107" s="24">
        <f t="shared" si="230"/>
        <v>7.3611111110949423E-2</v>
      </c>
      <c r="Q3107" s="28">
        <v>0</v>
      </c>
      <c r="R3107" s="27">
        <f t="shared" si="231"/>
        <v>105.99999999976717</v>
      </c>
      <c r="S3107" s="3" t="s">
        <v>4</v>
      </c>
      <c r="T3107" s="3" t="s">
        <v>3711</v>
      </c>
      <c r="U3107" s="3" t="s">
        <v>3737</v>
      </c>
      <c r="V3107" s="3" t="s">
        <v>3744</v>
      </c>
      <c r="W3107" s="5">
        <v>0</v>
      </c>
      <c r="X3107" s="5">
        <v>0</v>
      </c>
      <c r="Y3107" s="5">
        <v>0</v>
      </c>
      <c r="Z3107" s="5">
        <v>0</v>
      </c>
      <c r="AA3107" s="5">
        <v>0.5</v>
      </c>
      <c r="AB3107" s="5">
        <v>0</v>
      </c>
      <c r="AC3107" s="5">
        <v>0</v>
      </c>
      <c r="AD3107" s="5">
        <v>0</v>
      </c>
      <c r="AE3107" s="2">
        <v>7</v>
      </c>
      <c r="AF3107" s="2">
        <v>0</v>
      </c>
      <c r="AG3107" s="2">
        <v>0</v>
      </c>
      <c r="AH3107" s="2">
        <v>0</v>
      </c>
      <c r="AI3107" s="2">
        <v>0</v>
      </c>
      <c r="AJ3107" s="2">
        <v>3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 t="s">
        <v>4</v>
      </c>
      <c r="AT3107" s="2" t="s">
        <v>4</v>
      </c>
    </row>
    <row r="3108" spans="1:46" x14ac:dyDescent="0.2">
      <c r="A3108" s="2">
        <v>1674497</v>
      </c>
      <c r="B3108" s="2">
        <v>866830</v>
      </c>
      <c r="C3108" s="7">
        <v>22.788954079946802</v>
      </c>
      <c r="D3108" s="7">
        <v>39.246309893230801</v>
      </c>
      <c r="E3108" s="19" t="s">
        <v>3708</v>
      </c>
      <c r="F3108" s="46">
        <f>INDEX(Δεδομένα!$P:$P,MATCH('2021'!E3108,Δεδομένα!$O:$O,0))</f>
        <v>104</v>
      </c>
      <c r="G3108" s="49" t="s">
        <v>3709</v>
      </c>
      <c r="H3108" s="51" t="str">
        <f>INDEX(Δεδομένα!B$1:B$51,MATCH('2021'!G3108,Δεδομένα!A$1:A$51,0))</f>
        <v>ΘΕΣΣΑΛΙΑΣ</v>
      </c>
      <c r="I3108" s="53">
        <f>INDEX(Δεδομένα!E$1:E$13,MATCH('2021'!H3108,Δεδομένα!D$1:D$13,0))</f>
        <v>6</v>
      </c>
      <c r="J3108" s="4">
        <v>44378</v>
      </c>
      <c r="K3108" s="3" t="s">
        <v>217</v>
      </c>
      <c r="L3108" s="17" t="str">
        <f t="shared" si="228"/>
        <v>01/07/2021 12:16</v>
      </c>
      <c r="M3108" s="4">
        <v>44378</v>
      </c>
      <c r="N3108" s="3" t="s">
        <v>365</v>
      </c>
      <c r="O3108" s="17" t="str">
        <f t="shared" si="229"/>
        <v>01/07/2021 13:50</v>
      </c>
      <c r="P3108" s="24">
        <f t="shared" si="230"/>
        <v>6.5277777779556345E-2</v>
      </c>
      <c r="Q3108" s="28">
        <v>0</v>
      </c>
      <c r="R3108" s="27">
        <f t="shared" si="231"/>
        <v>94.000000002561137</v>
      </c>
      <c r="S3108" s="3" t="s">
        <v>4</v>
      </c>
      <c r="T3108" s="3" t="s">
        <v>3711</v>
      </c>
      <c r="U3108" s="3" t="s">
        <v>3712</v>
      </c>
      <c r="V3108" s="3" t="s">
        <v>3745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3</v>
      </c>
      <c r="AC3108" s="5">
        <v>0</v>
      </c>
      <c r="AD3108" s="5">
        <v>0</v>
      </c>
      <c r="AE3108" s="2">
        <v>8</v>
      </c>
      <c r="AF3108" s="2">
        <v>0</v>
      </c>
      <c r="AG3108" s="2">
        <v>0</v>
      </c>
      <c r="AH3108" s="2">
        <v>0</v>
      </c>
      <c r="AI3108" s="2">
        <v>0</v>
      </c>
      <c r="AJ3108" s="2">
        <v>3</v>
      </c>
      <c r="AK3108" s="2">
        <v>2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</row>
    <row r="3109" spans="1:46" x14ac:dyDescent="0.2">
      <c r="A3109" s="2">
        <v>1676070</v>
      </c>
      <c r="B3109" s="2">
        <v>868473</v>
      </c>
      <c r="C3109" s="7">
        <v>22.8267200075198</v>
      </c>
      <c r="D3109" s="7">
        <v>39.317399816697197</v>
      </c>
      <c r="E3109" s="19" t="s">
        <v>3708</v>
      </c>
      <c r="F3109" s="46">
        <f>INDEX(Δεδομένα!$P:$P,MATCH('2021'!E3109,Δεδομένα!$O:$O,0))</f>
        <v>104</v>
      </c>
      <c r="G3109" s="49" t="s">
        <v>3709</v>
      </c>
      <c r="H3109" s="51" t="str">
        <f>INDEX(Δεδομένα!B$1:B$51,MATCH('2021'!G3109,Δεδομένα!A$1:A$51,0))</f>
        <v>ΘΕΣΣΑΛΙΑΣ</v>
      </c>
      <c r="I3109" s="53">
        <f>INDEX(Δεδομένα!E$1:E$13,MATCH('2021'!H3109,Δεδομένα!D$1:D$13,0))</f>
        <v>6</v>
      </c>
      <c r="J3109" s="4">
        <v>44383</v>
      </c>
      <c r="K3109" s="3" t="s">
        <v>1738</v>
      </c>
      <c r="L3109" s="17" t="str">
        <f t="shared" si="228"/>
        <v>06/07/2021 08:24</v>
      </c>
      <c r="M3109" s="4">
        <v>44383</v>
      </c>
      <c r="N3109" s="3" t="s">
        <v>712</v>
      </c>
      <c r="O3109" s="17" t="str">
        <f t="shared" si="229"/>
        <v>06/07/2021 18:30</v>
      </c>
      <c r="P3109" s="24">
        <f t="shared" si="230"/>
        <v>0.42083333333721384</v>
      </c>
      <c r="Q3109" s="28">
        <v>0</v>
      </c>
      <c r="R3109" s="27">
        <f t="shared" si="231"/>
        <v>606.00000000558794</v>
      </c>
      <c r="S3109" s="3" t="s">
        <v>4</v>
      </c>
      <c r="T3109" s="3" t="s">
        <v>3711</v>
      </c>
      <c r="U3109" s="3" t="s">
        <v>3741</v>
      </c>
      <c r="V3109" s="3" t="s">
        <v>3741</v>
      </c>
      <c r="W3109" s="5">
        <v>5</v>
      </c>
      <c r="X3109" s="5">
        <v>0</v>
      </c>
      <c r="Y3109" s="5">
        <v>0</v>
      </c>
      <c r="Z3109" s="5">
        <v>7</v>
      </c>
      <c r="AA3109" s="5">
        <v>0</v>
      </c>
      <c r="AB3109" s="5">
        <v>0</v>
      </c>
      <c r="AC3109" s="5">
        <v>0</v>
      </c>
      <c r="AD3109" s="5">
        <v>0</v>
      </c>
      <c r="AE3109" s="2">
        <v>21</v>
      </c>
      <c r="AF3109" s="2">
        <v>6</v>
      </c>
      <c r="AG3109" s="2">
        <v>0</v>
      </c>
      <c r="AH3109" s="2">
        <v>0</v>
      </c>
      <c r="AI3109" s="2">
        <v>0</v>
      </c>
      <c r="AJ3109" s="2">
        <v>8</v>
      </c>
      <c r="AK3109" s="2">
        <v>6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</row>
    <row r="3110" spans="1:46" x14ac:dyDescent="0.2">
      <c r="A3110" s="2">
        <v>1676794</v>
      </c>
      <c r="B3110" s="2">
        <v>869102</v>
      </c>
      <c r="C3110" s="7">
        <v>22.8644322170185</v>
      </c>
      <c r="D3110" s="7">
        <v>39.3791447574988</v>
      </c>
      <c r="E3110" s="19" t="s">
        <v>3708</v>
      </c>
      <c r="F3110" s="46">
        <f>INDEX(Δεδομένα!$P:$P,MATCH('2021'!E3110,Δεδομένα!$O:$O,0))</f>
        <v>104</v>
      </c>
      <c r="G3110" s="49" t="s">
        <v>3709</v>
      </c>
      <c r="H3110" s="51" t="str">
        <f>INDEX(Δεδομένα!B$1:B$51,MATCH('2021'!G3110,Δεδομένα!A$1:A$51,0))</f>
        <v>ΘΕΣΣΑΛΙΑΣ</v>
      </c>
      <c r="I3110" s="53">
        <f>INDEX(Δεδομένα!E$1:E$13,MATCH('2021'!H3110,Δεδομένα!D$1:D$13,0))</f>
        <v>6</v>
      </c>
      <c r="J3110" s="4">
        <v>44385</v>
      </c>
      <c r="K3110" s="3" t="s">
        <v>174</v>
      </c>
      <c r="L3110" s="17" t="str">
        <f t="shared" si="228"/>
        <v>08/07/2021 09:19</v>
      </c>
      <c r="M3110" s="4">
        <v>44385</v>
      </c>
      <c r="N3110" s="3" t="s">
        <v>1026</v>
      </c>
      <c r="O3110" s="17" t="str">
        <f t="shared" si="229"/>
        <v>08/07/2021 12:57</v>
      </c>
      <c r="P3110" s="24">
        <f t="shared" si="230"/>
        <v>0.15138888888759539</v>
      </c>
      <c r="Q3110" s="28">
        <v>0</v>
      </c>
      <c r="R3110" s="27">
        <f t="shared" si="231"/>
        <v>217.99999999813735</v>
      </c>
      <c r="S3110" s="3" t="s">
        <v>4</v>
      </c>
      <c r="T3110" s="3" t="s">
        <v>3711</v>
      </c>
      <c r="U3110" s="3" t="s">
        <v>3737</v>
      </c>
      <c r="V3110" s="3" t="s">
        <v>3746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0.5</v>
      </c>
      <c r="AC3110" s="5">
        <v>0</v>
      </c>
      <c r="AD3110" s="5">
        <v>0</v>
      </c>
      <c r="AE3110" s="2">
        <v>18</v>
      </c>
      <c r="AF3110" s="2">
        <v>0</v>
      </c>
      <c r="AG3110" s="2">
        <v>0</v>
      </c>
      <c r="AH3110" s="2">
        <v>0</v>
      </c>
      <c r="AI3110" s="2">
        <v>0</v>
      </c>
      <c r="AJ3110" s="2">
        <v>3</v>
      </c>
      <c r="AK3110" s="2">
        <v>2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</row>
    <row r="3111" spans="1:46" x14ac:dyDescent="0.2">
      <c r="A3111" s="2">
        <v>1677579</v>
      </c>
      <c r="B3111" s="2">
        <v>869725</v>
      </c>
      <c r="C3111" s="7">
        <v>22.8811840666183</v>
      </c>
      <c r="D3111" s="7">
        <v>39.358698581105202</v>
      </c>
      <c r="E3111" s="19" t="s">
        <v>3708</v>
      </c>
      <c r="F3111" s="46">
        <f>INDEX(Δεδομένα!$P:$P,MATCH('2021'!E3111,Δεδομένα!$O:$O,0))</f>
        <v>104</v>
      </c>
      <c r="G3111" s="49" t="s">
        <v>3709</v>
      </c>
      <c r="H3111" s="51" t="str">
        <f>INDEX(Δεδομένα!B$1:B$51,MATCH('2021'!G3111,Δεδομένα!A$1:A$51,0))</f>
        <v>ΘΕΣΣΑΛΙΑΣ</v>
      </c>
      <c r="I3111" s="53">
        <f>INDEX(Δεδομένα!E$1:E$13,MATCH('2021'!H3111,Δεδομένα!D$1:D$13,0))</f>
        <v>6</v>
      </c>
      <c r="J3111" s="4">
        <v>44387</v>
      </c>
      <c r="K3111" s="3" t="s">
        <v>625</v>
      </c>
      <c r="L3111" s="17" t="str">
        <f t="shared" si="228"/>
        <v>10/07/2021 12:19</v>
      </c>
      <c r="M3111" s="4">
        <v>44387</v>
      </c>
      <c r="N3111" s="3" t="s">
        <v>481</v>
      </c>
      <c r="O3111" s="17" t="str">
        <f t="shared" si="229"/>
        <v>10/07/2021 14:20</v>
      </c>
      <c r="P3111" s="24">
        <f t="shared" si="230"/>
        <v>8.4027777775190771E-2</v>
      </c>
      <c r="Q3111" s="28">
        <v>0</v>
      </c>
      <c r="R3111" s="27">
        <f t="shared" si="231"/>
        <v>120.99999999627471</v>
      </c>
      <c r="S3111" s="3" t="s">
        <v>4</v>
      </c>
      <c r="T3111" s="3" t="s">
        <v>3711</v>
      </c>
      <c r="U3111" s="3" t="s">
        <v>3737</v>
      </c>
      <c r="V3111" s="3" t="s">
        <v>3747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2</v>
      </c>
      <c r="AC3111" s="5">
        <v>0</v>
      </c>
      <c r="AD3111" s="5">
        <v>0</v>
      </c>
      <c r="AE3111" s="2">
        <v>5</v>
      </c>
      <c r="AF3111" s="2">
        <v>0</v>
      </c>
      <c r="AG3111" s="2">
        <v>0</v>
      </c>
      <c r="AH3111" s="2">
        <v>0</v>
      </c>
      <c r="AI3111" s="2">
        <v>0</v>
      </c>
      <c r="AJ3111" s="2">
        <v>2</v>
      </c>
      <c r="AK3111" s="2">
        <v>1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</row>
    <row r="3112" spans="1:46" x14ac:dyDescent="0.2">
      <c r="A3112" s="2">
        <v>1678766</v>
      </c>
      <c r="B3112" s="2">
        <v>870738</v>
      </c>
      <c r="C3112" s="7">
        <v>22.867547297191599</v>
      </c>
      <c r="D3112" s="7">
        <v>39.3717980803264</v>
      </c>
      <c r="E3112" s="19" t="s">
        <v>3708</v>
      </c>
      <c r="F3112" s="46">
        <f>INDEX(Δεδομένα!$P:$P,MATCH('2021'!E3112,Δεδομένα!$O:$O,0))</f>
        <v>104</v>
      </c>
      <c r="G3112" s="49" t="s">
        <v>3709</v>
      </c>
      <c r="H3112" s="51" t="str">
        <f>INDEX(Δεδομένα!B$1:B$51,MATCH('2021'!G3112,Δεδομένα!A$1:A$51,0))</f>
        <v>ΘΕΣΣΑΛΙΑΣ</v>
      </c>
      <c r="I3112" s="53">
        <f>INDEX(Δεδομένα!E$1:E$13,MATCH('2021'!H3112,Δεδομένα!D$1:D$13,0))</f>
        <v>6</v>
      </c>
      <c r="J3112" s="4">
        <v>44390</v>
      </c>
      <c r="K3112" s="3" t="s">
        <v>1701</v>
      </c>
      <c r="L3112" s="17" t="str">
        <f t="shared" si="228"/>
        <v>13/07/2021 17:03</v>
      </c>
      <c r="M3112" s="4">
        <v>44391</v>
      </c>
      <c r="N3112" s="3" t="s">
        <v>32</v>
      </c>
      <c r="O3112" s="17" t="str">
        <f t="shared" si="229"/>
        <v>14/07/2021 18:45</v>
      </c>
      <c r="P3112" s="29">
        <f t="shared" si="230"/>
        <v>1.0708333333313931</v>
      </c>
      <c r="Q3112" s="30">
        <f>1*24</f>
        <v>24</v>
      </c>
      <c r="R3112" s="27">
        <f t="shared" si="231"/>
        <v>1541.999999997206</v>
      </c>
      <c r="S3112" s="3" t="s">
        <v>4</v>
      </c>
      <c r="T3112" s="3" t="s">
        <v>3711</v>
      </c>
      <c r="U3112" s="3" t="s">
        <v>3737</v>
      </c>
      <c r="V3112" s="3" t="s">
        <v>3748</v>
      </c>
      <c r="W3112" s="5">
        <v>70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2">
        <v>29</v>
      </c>
      <c r="AF3112" s="2">
        <v>0</v>
      </c>
      <c r="AG3112" s="2">
        <v>0</v>
      </c>
      <c r="AH3112" s="2">
        <v>0</v>
      </c>
      <c r="AI3112" s="2">
        <v>0</v>
      </c>
      <c r="AJ3112" s="2">
        <v>7</v>
      </c>
      <c r="AK3112" s="2">
        <v>7</v>
      </c>
      <c r="AL3112" s="2">
        <v>0</v>
      </c>
      <c r="AM3112" s="2">
        <v>0</v>
      </c>
      <c r="AN3112" s="2">
        <v>1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</row>
    <row r="3113" spans="1:46" x14ac:dyDescent="0.2">
      <c r="A3113" s="2">
        <v>1679769</v>
      </c>
      <c r="B3113" s="2">
        <v>872577</v>
      </c>
      <c r="C3113" s="7">
        <v>22.833348792294199</v>
      </c>
      <c r="D3113" s="7">
        <v>39.285247234247798</v>
      </c>
      <c r="E3113" s="19" t="s">
        <v>3708</v>
      </c>
      <c r="F3113" s="46">
        <f>INDEX(Δεδομένα!$P:$P,MATCH('2021'!E3113,Δεδομένα!$O:$O,0))</f>
        <v>104</v>
      </c>
      <c r="G3113" s="49" t="s">
        <v>3709</v>
      </c>
      <c r="H3113" s="51" t="str">
        <f>INDEX(Δεδομένα!B$1:B$51,MATCH('2021'!G3113,Δεδομένα!A$1:A$51,0))</f>
        <v>ΘΕΣΣΑΛΙΑΣ</v>
      </c>
      <c r="I3113" s="53">
        <f>INDEX(Δεδομένα!E$1:E$13,MATCH('2021'!H3113,Δεδομένα!D$1:D$13,0))</f>
        <v>6</v>
      </c>
      <c r="J3113" s="4">
        <v>44396</v>
      </c>
      <c r="K3113" s="3" t="s">
        <v>1781</v>
      </c>
      <c r="L3113" s="17" t="str">
        <f t="shared" si="228"/>
        <v>19/07/2021 08:21</v>
      </c>
      <c r="M3113" s="4">
        <v>44396</v>
      </c>
      <c r="N3113" s="3" t="s">
        <v>182</v>
      </c>
      <c r="O3113" s="17" t="str">
        <f t="shared" si="229"/>
        <v>19/07/2021 09:40</v>
      </c>
      <c r="P3113" s="24">
        <f t="shared" si="230"/>
        <v>5.4861111115314998E-2</v>
      </c>
      <c r="Q3113" s="28">
        <v>0</v>
      </c>
      <c r="R3113" s="27">
        <f t="shared" si="231"/>
        <v>79.000000006053597</v>
      </c>
      <c r="S3113" s="3" t="s">
        <v>4</v>
      </c>
      <c r="T3113" s="3" t="s">
        <v>3711</v>
      </c>
      <c r="U3113" s="3" t="s">
        <v>3712</v>
      </c>
      <c r="V3113" s="3" t="s">
        <v>3749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2</v>
      </c>
      <c r="AC3113" s="5">
        <v>0</v>
      </c>
      <c r="AD3113" s="5">
        <v>0</v>
      </c>
      <c r="AE3113" s="2">
        <v>8</v>
      </c>
      <c r="AF3113" s="2">
        <v>0</v>
      </c>
      <c r="AG3113" s="2">
        <v>0</v>
      </c>
      <c r="AH3113" s="2">
        <v>0</v>
      </c>
      <c r="AI3113" s="2">
        <v>0</v>
      </c>
      <c r="AJ3113" s="2">
        <v>2</v>
      </c>
      <c r="AK3113" s="2">
        <v>1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</row>
    <row r="3114" spans="1:46" x14ac:dyDescent="0.2">
      <c r="A3114" s="2">
        <v>1685153</v>
      </c>
      <c r="B3114" s="2">
        <v>879191</v>
      </c>
      <c r="C3114" s="7">
        <v>22.788018544249301</v>
      </c>
      <c r="D3114" s="7">
        <v>39.240560911891002</v>
      </c>
      <c r="E3114" s="19" t="s">
        <v>3708</v>
      </c>
      <c r="F3114" s="46">
        <f>INDEX(Δεδομένα!$P:$P,MATCH('2021'!E3114,Δεδομένα!$O:$O,0))</f>
        <v>104</v>
      </c>
      <c r="G3114" s="49" t="s">
        <v>3709</v>
      </c>
      <c r="H3114" s="51" t="str">
        <f>INDEX(Δεδομένα!B$1:B$51,MATCH('2021'!G3114,Δεδομένα!A$1:A$51,0))</f>
        <v>ΘΕΣΣΑΛΙΑΣ</v>
      </c>
      <c r="I3114" s="53">
        <f>INDEX(Δεδομένα!E$1:E$13,MATCH('2021'!H3114,Δεδομένα!D$1:D$13,0))</f>
        <v>6</v>
      </c>
      <c r="J3114" s="4">
        <v>44414</v>
      </c>
      <c r="K3114" s="3" t="s">
        <v>3750</v>
      </c>
      <c r="L3114" s="17" t="str">
        <f t="shared" si="228"/>
        <v>06/08/2021 07:39</v>
      </c>
      <c r="M3114" s="4">
        <v>44414</v>
      </c>
      <c r="N3114" s="3" t="s">
        <v>3751</v>
      </c>
      <c r="O3114" s="17" t="str">
        <f t="shared" si="229"/>
        <v>06/08/2021 08:33</v>
      </c>
      <c r="P3114" s="24">
        <f t="shared" si="230"/>
        <v>3.7499999998544808E-2</v>
      </c>
      <c r="Q3114" s="28">
        <v>0</v>
      </c>
      <c r="R3114" s="27">
        <f t="shared" si="231"/>
        <v>53.999999997904524</v>
      </c>
      <c r="S3114" s="3" t="s">
        <v>4</v>
      </c>
      <c r="T3114" s="3" t="s">
        <v>3711</v>
      </c>
      <c r="U3114" s="3" t="s">
        <v>3712</v>
      </c>
      <c r="V3114" s="3" t="s">
        <v>3735</v>
      </c>
      <c r="W3114" s="5">
        <v>0</v>
      </c>
      <c r="X3114" s="5">
        <v>0</v>
      </c>
      <c r="Y3114" s="5">
        <v>0</v>
      </c>
      <c r="Z3114" s="5">
        <v>0</v>
      </c>
      <c r="AA3114" s="5">
        <v>5</v>
      </c>
      <c r="AB3114" s="5">
        <v>0</v>
      </c>
      <c r="AC3114" s="5">
        <v>0</v>
      </c>
      <c r="AD3114" s="5">
        <v>0</v>
      </c>
      <c r="AE3114" s="2">
        <v>2</v>
      </c>
      <c r="AF3114" s="2">
        <v>0</v>
      </c>
      <c r="AG3114" s="2">
        <v>0</v>
      </c>
      <c r="AH3114" s="2">
        <v>0</v>
      </c>
      <c r="AI3114" s="2">
        <v>0</v>
      </c>
      <c r="AJ3114" s="2">
        <v>1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</row>
    <row r="3115" spans="1:46" x14ac:dyDescent="0.2">
      <c r="A3115" s="2">
        <v>1699611</v>
      </c>
      <c r="B3115" s="2">
        <v>884600</v>
      </c>
      <c r="C3115" s="7">
        <v>22.9356108555974</v>
      </c>
      <c r="D3115" s="7">
        <v>39.3959604160111</v>
      </c>
      <c r="E3115" s="19" t="s">
        <v>3708</v>
      </c>
      <c r="F3115" s="46">
        <f>INDEX(Δεδομένα!$P:$P,MATCH('2021'!E3115,Δεδομένα!$O:$O,0))</f>
        <v>104</v>
      </c>
      <c r="G3115" s="49" t="s">
        <v>3709</v>
      </c>
      <c r="H3115" s="51" t="str">
        <f>INDEX(Δεδομένα!B$1:B$51,MATCH('2021'!G3115,Δεδομένα!A$1:A$51,0))</f>
        <v>ΘΕΣΣΑΛΙΑΣ</v>
      </c>
      <c r="I3115" s="53">
        <f>INDEX(Δεδομένα!E$1:E$13,MATCH('2021'!H3115,Δεδομένα!D$1:D$13,0))</f>
        <v>6</v>
      </c>
      <c r="J3115" s="4">
        <v>44428</v>
      </c>
      <c r="K3115" s="3" t="s">
        <v>310</v>
      </c>
      <c r="L3115" s="17" t="str">
        <f t="shared" si="228"/>
        <v>20/08/2021 15:05</v>
      </c>
      <c r="M3115" s="4">
        <v>44428</v>
      </c>
      <c r="N3115" s="3" t="s">
        <v>676</v>
      </c>
      <c r="O3115" s="17" t="str">
        <f t="shared" si="229"/>
        <v>20/08/2021 16:47</v>
      </c>
      <c r="P3115" s="24">
        <f t="shared" si="230"/>
        <v>7.0833333338669036E-2</v>
      </c>
      <c r="Q3115" s="28">
        <v>0</v>
      </c>
      <c r="R3115" s="27">
        <f t="shared" si="231"/>
        <v>102.00000000768341</v>
      </c>
      <c r="S3115" s="3" t="s">
        <v>4</v>
      </c>
      <c r="T3115" s="3" t="s">
        <v>3711</v>
      </c>
      <c r="U3115" s="3" t="s">
        <v>123</v>
      </c>
      <c r="V3115" s="3" t="s">
        <v>3752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0.5</v>
      </c>
      <c r="AC3115" s="5">
        <v>1.5</v>
      </c>
      <c r="AD3115" s="5">
        <v>0</v>
      </c>
      <c r="AE3115" s="2">
        <v>7</v>
      </c>
      <c r="AF3115" s="2">
        <v>0</v>
      </c>
      <c r="AG3115" s="2">
        <v>0</v>
      </c>
      <c r="AH3115" s="2">
        <v>0</v>
      </c>
      <c r="AI3115" s="2">
        <v>0</v>
      </c>
      <c r="AJ3115" s="2">
        <v>2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</row>
    <row r="3116" spans="1:46" x14ac:dyDescent="0.2">
      <c r="A3116" s="2">
        <v>1699612</v>
      </c>
      <c r="B3116" s="2">
        <v>886672</v>
      </c>
      <c r="C3116" s="7">
        <v>22.7156468804741</v>
      </c>
      <c r="D3116" s="7">
        <v>39.2564904619732</v>
      </c>
      <c r="E3116" s="19" t="s">
        <v>3708</v>
      </c>
      <c r="F3116" s="46">
        <f>INDEX(Δεδομένα!$P:$P,MATCH('2021'!E3116,Δεδομένα!$O:$O,0))</f>
        <v>104</v>
      </c>
      <c r="G3116" s="49" t="s">
        <v>3709</v>
      </c>
      <c r="H3116" s="51" t="str">
        <f>INDEX(Δεδομένα!B$1:B$51,MATCH('2021'!G3116,Δεδομένα!A$1:A$51,0))</f>
        <v>ΘΕΣΣΑΛΙΑΣ</v>
      </c>
      <c r="I3116" s="53">
        <f>INDEX(Δεδομένα!E$1:E$13,MATCH('2021'!H3116,Δεδομένα!D$1:D$13,0))</f>
        <v>6</v>
      </c>
      <c r="J3116" s="4">
        <v>44435</v>
      </c>
      <c r="K3116" s="3" t="s">
        <v>31</v>
      </c>
      <c r="L3116" s="17" t="str">
        <f t="shared" si="228"/>
        <v>27/08/2021 17:38</v>
      </c>
      <c r="M3116" s="4">
        <v>44435</v>
      </c>
      <c r="N3116" s="3" t="s">
        <v>1214</v>
      </c>
      <c r="O3116" s="17" t="str">
        <f t="shared" si="229"/>
        <v>27/08/2021 18:36</v>
      </c>
      <c r="P3116" s="24">
        <f t="shared" si="230"/>
        <v>4.0277777778101154E-2</v>
      </c>
      <c r="Q3116" s="28">
        <v>0</v>
      </c>
      <c r="R3116" s="27">
        <f t="shared" si="231"/>
        <v>58.000000000465661</v>
      </c>
      <c r="S3116" s="3" t="s">
        <v>4</v>
      </c>
      <c r="T3116" s="3" t="s">
        <v>3711</v>
      </c>
      <c r="U3116" s="3" t="s">
        <v>3753</v>
      </c>
      <c r="V3116" s="3" t="s">
        <v>3753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5</v>
      </c>
      <c r="AD3116" s="5">
        <v>0</v>
      </c>
      <c r="AE3116" s="2">
        <v>4</v>
      </c>
      <c r="AF3116" s="2">
        <v>0</v>
      </c>
      <c r="AG3116" s="2">
        <v>0</v>
      </c>
      <c r="AH3116" s="2">
        <v>0</v>
      </c>
      <c r="AI3116" s="2">
        <v>0</v>
      </c>
      <c r="AJ3116" s="2">
        <v>2</v>
      </c>
      <c r="AK3116" s="2">
        <v>1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</row>
    <row r="3117" spans="1:46" x14ac:dyDescent="0.2">
      <c r="A3117" s="2">
        <v>1702498</v>
      </c>
      <c r="B3117" s="2">
        <v>889457</v>
      </c>
      <c r="C3117" s="7">
        <v>22.800165028899201</v>
      </c>
      <c r="D3117" s="7">
        <v>39.271686554629497</v>
      </c>
      <c r="E3117" s="19" t="s">
        <v>3708</v>
      </c>
      <c r="F3117" s="46">
        <f>INDEX(Δεδομένα!$P:$P,MATCH('2021'!E3117,Δεδομένα!$O:$O,0))</f>
        <v>104</v>
      </c>
      <c r="G3117" s="49" t="s">
        <v>3709</v>
      </c>
      <c r="H3117" s="51" t="str">
        <f>INDEX(Δεδομένα!B$1:B$51,MATCH('2021'!G3117,Δεδομένα!A$1:A$51,0))</f>
        <v>ΘΕΣΣΑΛΙΑΣ</v>
      </c>
      <c r="I3117" s="53">
        <f>INDEX(Δεδομένα!E$1:E$13,MATCH('2021'!H3117,Δεδομένα!D$1:D$13,0))</f>
        <v>6</v>
      </c>
      <c r="J3117" s="4">
        <v>44446</v>
      </c>
      <c r="K3117" s="3" t="s">
        <v>552</v>
      </c>
      <c r="L3117" s="17" t="str">
        <f t="shared" si="228"/>
        <v>07/09/2021 13:00</v>
      </c>
      <c r="M3117" s="4">
        <v>44446</v>
      </c>
      <c r="N3117" s="3" t="s">
        <v>1162</v>
      </c>
      <c r="O3117" s="17" t="str">
        <f t="shared" si="229"/>
        <v>07/09/2021 16:29</v>
      </c>
      <c r="P3117" s="24">
        <f t="shared" si="230"/>
        <v>0.14513888888905058</v>
      </c>
      <c r="Q3117" s="28">
        <v>0</v>
      </c>
      <c r="R3117" s="27">
        <f t="shared" si="231"/>
        <v>209.00000000023283</v>
      </c>
      <c r="S3117" s="3" t="s">
        <v>4</v>
      </c>
      <c r="T3117" s="3" t="s">
        <v>3711</v>
      </c>
      <c r="U3117" s="3" t="s">
        <v>3712</v>
      </c>
      <c r="V3117" s="3" t="s">
        <v>3754</v>
      </c>
      <c r="W3117" s="5">
        <v>0</v>
      </c>
      <c r="X3117" s="5">
        <v>0</v>
      </c>
      <c r="Y3117" s="5">
        <v>0</v>
      </c>
      <c r="Z3117" s="5">
        <v>0</v>
      </c>
      <c r="AA3117" s="5">
        <v>3</v>
      </c>
      <c r="AB3117" s="5">
        <v>0</v>
      </c>
      <c r="AC3117" s="5">
        <v>0</v>
      </c>
      <c r="AD3117" s="5">
        <v>0</v>
      </c>
      <c r="AE3117" s="2">
        <v>19</v>
      </c>
      <c r="AF3117" s="2">
        <v>1</v>
      </c>
      <c r="AG3117" s="2">
        <v>0</v>
      </c>
      <c r="AH3117" s="2">
        <v>0</v>
      </c>
      <c r="AI3117" s="2">
        <v>0</v>
      </c>
      <c r="AJ3117" s="2">
        <v>7</v>
      </c>
      <c r="AK3117" s="2">
        <v>3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</row>
    <row r="3118" spans="1:46" x14ac:dyDescent="0.2">
      <c r="A3118" s="2">
        <v>1703545</v>
      </c>
      <c r="B3118" s="2">
        <v>890275</v>
      </c>
      <c r="C3118" s="7">
        <v>22.8175342570708</v>
      </c>
      <c r="D3118" s="7">
        <v>39.313178407669398</v>
      </c>
      <c r="E3118" s="19" t="s">
        <v>3708</v>
      </c>
      <c r="F3118" s="46">
        <f>INDEX(Δεδομένα!$P:$P,MATCH('2021'!E3118,Δεδομένα!$O:$O,0))</f>
        <v>104</v>
      </c>
      <c r="G3118" s="49" t="s">
        <v>3709</v>
      </c>
      <c r="H3118" s="51" t="str">
        <f>INDEX(Δεδομένα!B$1:B$51,MATCH('2021'!G3118,Δεδομένα!A$1:A$51,0))</f>
        <v>ΘΕΣΣΑΛΙΑΣ</v>
      </c>
      <c r="I3118" s="53">
        <f>INDEX(Δεδομένα!E$1:E$13,MATCH('2021'!H3118,Δεδομένα!D$1:D$13,0))</f>
        <v>6</v>
      </c>
      <c r="J3118" s="4">
        <v>44449</v>
      </c>
      <c r="K3118" s="3" t="s">
        <v>261</v>
      </c>
      <c r="L3118" s="17" t="str">
        <f t="shared" si="228"/>
        <v>10/09/2021 18:25</v>
      </c>
      <c r="M3118" s="4">
        <v>44450</v>
      </c>
      <c r="N3118" s="3" t="s">
        <v>1499</v>
      </c>
      <c r="O3118" s="17" t="str">
        <f t="shared" si="229"/>
        <v>11/09/2021 08:00</v>
      </c>
      <c r="P3118" s="24">
        <f t="shared" si="230"/>
        <v>0.56597222222626442</v>
      </c>
      <c r="Q3118" s="28">
        <v>0</v>
      </c>
      <c r="R3118" s="27">
        <f t="shared" si="231"/>
        <v>815.00000000582077</v>
      </c>
      <c r="S3118" s="3" t="s">
        <v>4</v>
      </c>
      <c r="T3118" s="3" t="s">
        <v>3711</v>
      </c>
      <c r="U3118" s="3" t="s">
        <v>3741</v>
      </c>
      <c r="V3118" s="3" t="s">
        <v>3741</v>
      </c>
      <c r="W3118" s="5">
        <v>0</v>
      </c>
      <c r="X3118" s="5">
        <v>0</v>
      </c>
      <c r="Y3118" s="5">
        <v>0</v>
      </c>
      <c r="Z3118" s="5">
        <v>10</v>
      </c>
      <c r="AA3118" s="5">
        <v>5</v>
      </c>
      <c r="AB3118" s="5">
        <v>0</v>
      </c>
      <c r="AC3118" s="5">
        <v>0</v>
      </c>
      <c r="AD3118" s="5">
        <v>0</v>
      </c>
      <c r="AE3118" s="2">
        <v>18</v>
      </c>
      <c r="AF3118" s="2">
        <v>7</v>
      </c>
      <c r="AG3118" s="2">
        <v>0</v>
      </c>
      <c r="AH3118" s="2">
        <v>0</v>
      </c>
      <c r="AI3118" s="2">
        <v>0</v>
      </c>
      <c r="AJ3118" s="2">
        <v>6</v>
      </c>
      <c r="AK3118" s="2">
        <v>1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</row>
    <row r="3119" spans="1:46" x14ac:dyDescent="0.2">
      <c r="A3119" s="2">
        <v>1703546</v>
      </c>
      <c r="B3119" s="2">
        <v>893641</v>
      </c>
      <c r="C3119" s="7">
        <v>22.983962980603899</v>
      </c>
      <c r="D3119" s="7">
        <v>39.395175338535502</v>
      </c>
      <c r="E3119" s="19" t="s">
        <v>3708</v>
      </c>
      <c r="F3119" s="46">
        <f>INDEX(Δεδομένα!$P:$P,MATCH('2021'!E3119,Δεδομένα!$O:$O,0))</f>
        <v>104</v>
      </c>
      <c r="G3119" s="49" t="s">
        <v>3709</v>
      </c>
      <c r="H3119" s="51" t="str">
        <f>INDEX(Δεδομένα!B$1:B$51,MATCH('2021'!G3119,Δεδομένα!A$1:A$51,0))</f>
        <v>ΘΕΣΣΑΛΙΑΣ</v>
      </c>
      <c r="I3119" s="53">
        <f>INDEX(Δεδομένα!E$1:E$13,MATCH('2021'!H3119,Δεδομένα!D$1:D$13,0))</f>
        <v>6</v>
      </c>
      <c r="J3119" s="4">
        <v>44462</v>
      </c>
      <c r="K3119" s="3" t="s">
        <v>949</v>
      </c>
      <c r="L3119" s="17" t="str">
        <f t="shared" si="228"/>
        <v>23/09/2021 18:21</v>
      </c>
      <c r="M3119" s="4">
        <v>44462</v>
      </c>
      <c r="N3119" s="3" t="s">
        <v>278</v>
      </c>
      <c r="O3119" s="17" t="str">
        <f t="shared" si="229"/>
        <v>23/09/2021 19:26</v>
      </c>
      <c r="P3119" s="24">
        <f t="shared" si="230"/>
        <v>4.5138888890505768E-2</v>
      </c>
      <c r="Q3119" s="28">
        <v>0</v>
      </c>
      <c r="R3119" s="27">
        <f t="shared" si="231"/>
        <v>65.000000002328306</v>
      </c>
      <c r="S3119" s="3" t="s">
        <v>4</v>
      </c>
      <c r="T3119" s="3" t="s">
        <v>3711</v>
      </c>
      <c r="U3119" s="3" t="s">
        <v>123</v>
      </c>
      <c r="V3119" s="3" t="s">
        <v>3755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0.1</v>
      </c>
      <c r="AD3119" s="5">
        <v>0</v>
      </c>
      <c r="AE3119" s="2">
        <v>7</v>
      </c>
      <c r="AF3119" s="2">
        <v>0</v>
      </c>
      <c r="AG3119" s="2">
        <v>0</v>
      </c>
      <c r="AH3119" s="2">
        <v>0</v>
      </c>
      <c r="AI3119" s="2">
        <v>0</v>
      </c>
      <c r="AJ3119" s="2">
        <v>3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</row>
    <row r="3120" spans="1:46" x14ac:dyDescent="0.2">
      <c r="A3120" s="2">
        <v>1703872</v>
      </c>
      <c r="B3120" s="2">
        <v>897014</v>
      </c>
      <c r="D3120" s="2"/>
      <c r="E3120" s="19" t="s">
        <v>3708</v>
      </c>
      <c r="F3120" s="46">
        <f>INDEX(Δεδομένα!$P:$P,MATCH('2021'!E3120,Δεδομένα!$O:$O,0))</f>
        <v>104</v>
      </c>
      <c r="G3120" s="49" t="s">
        <v>3709</v>
      </c>
      <c r="H3120" s="51" t="str">
        <f>INDEX(Δεδομένα!B$1:B$51,MATCH('2021'!G3120,Δεδομένα!A$1:A$51,0))</f>
        <v>ΘΕΣΣΑΛΙΑΣ</v>
      </c>
      <c r="I3120" s="53">
        <f>INDEX(Δεδομένα!E$1:E$13,MATCH('2021'!H3120,Δεδομένα!D$1:D$13,0))</f>
        <v>6</v>
      </c>
      <c r="J3120" s="4">
        <v>44475</v>
      </c>
      <c r="K3120" s="3" t="s">
        <v>2835</v>
      </c>
      <c r="L3120" s="17" t="str">
        <f t="shared" si="228"/>
        <v>06/10/2021 09:12</v>
      </c>
      <c r="M3120" s="4">
        <v>44475</v>
      </c>
      <c r="N3120" s="3" t="s">
        <v>812</v>
      </c>
      <c r="O3120" s="17" t="str">
        <f t="shared" si="229"/>
        <v>06/10/2021 10:10</v>
      </c>
      <c r="P3120" s="24">
        <f t="shared" si="230"/>
        <v>4.0277777778101154E-2</v>
      </c>
      <c r="Q3120" s="28">
        <v>0</v>
      </c>
      <c r="R3120" s="27">
        <f t="shared" si="231"/>
        <v>58.000000000465661</v>
      </c>
      <c r="S3120" s="3" t="s">
        <v>4</v>
      </c>
      <c r="T3120" s="3" t="s">
        <v>3711</v>
      </c>
      <c r="U3120" s="3" t="s">
        <v>3712</v>
      </c>
      <c r="V3120" s="3" t="s">
        <v>3756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0.1</v>
      </c>
      <c r="AD3120" s="5">
        <v>0</v>
      </c>
      <c r="AE3120" s="2">
        <v>2</v>
      </c>
      <c r="AF3120" s="2">
        <v>0</v>
      </c>
      <c r="AG3120" s="2">
        <v>0</v>
      </c>
      <c r="AH3120" s="2">
        <v>0</v>
      </c>
      <c r="AI3120" s="2">
        <v>0</v>
      </c>
      <c r="AJ3120" s="2">
        <v>1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</row>
    <row r="3121" spans="1:46" x14ac:dyDescent="0.2">
      <c r="A3121" s="2">
        <v>1651349</v>
      </c>
      <c r="B3121" s="2">
        <v>830664</v>
      </c>
      <c r="C3121" s="7">
        <v>22.791765213012699</v>
      </c>
      <c r="D3121" s="7">
        <v>39.158111572265597</v>
      </c>
      <c r="E3121" s="19" t="s">
        <v>3757</v>
      </c>
      <c r="F3121" s="46">
        <f>INDEX(Δεδομένα!$P:$P,MATCH('2021'!E3121,Δεδομένα!$O:$O,0))</f>
        <v>105</v>
      </c>
      <c r="G3121" s="49" t="s">
        <v>3709</v>
      </c>
      <c r="H3121" s="51" t="str">
        <f>INDEX(Δεδομένα!B$1:B$51,MATCH('2021'!G3121,Δεδομένα!A$1:A$51,0))</f>
        <v>ΘΕΣΣΑΛΙΑΣ</v>
      </c>
      <c r="I3121" s="53">
        <f>INDEX(Δεδομένα!E$1:E$13,MATCH('2021'!H3121,Δεδομένα!D$1:D$13,0))</f>
        <v>6</v>
      </c>
      <c r="J3121" s="4">
        <v>44247</v>
      </c>
      <c r="K3121" s="3" t="s">
        <v>1197</v>
      </c>
      <c r="L3121" s="17" t="str">
        <f t="shared" si="228"/>
        <v>20/02/2021 01:54</v>
      </c>
      <c r="M3121" s="4">
        <v>44247</v>
      </c>
      <c r="N3121" s="3" t="s">
        <v>1640</v>
      </c>
      <c r="O3121" s="17" t="str">
        <f t="shared" si="229"/>
        <v>20/02/2021 03:00</v>
      </c>
      <c r="P3121" s="24">
        <f t="shared" si="230"/>
        <v>4.5833333329937886E-2</v>
      </c>
      <c r="Q3121" s="28">
        <v>0</v>
      </c>
      <c r="R3121" s="27">
        <f t="shared" si="231"/>
        <v>65.999999995110556</v>
      </c>
      <c r="S3121" s="3" t="s">
        <v>4</v>
      </c>
      <c r="T3121" s="3" t="s">
        <v>3758</v>
      </c>
      <c r="U3121" s="3" t="s">
        <v>3759</v>
      </c>
      <c r="V3121" s="3" t="s">
        <v>3760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0.04</v>
      </c>
      <c r="AD3121" s="5">
        <v>0</v>
      </c>
      <c r="AE3121" s="2">
        <v>4</v>
      </c>
      <c r="AF3121" s="2">
        <v>0</v>
      </c>
      <c r="AG3121" s="2">
        <v>0</v>
      </c>
      <c r="AH3121" s="2">
        <v>0</v>
      </c>
      <c r="AI3121" s="2">
        <v>0</v>
      </c>
      <c r="AJ3121" s="2">
        <v>2</v>
      </c>
      <c r="AK3121" s="2">
        <v>2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 t="s">
        <v>4</v>
      </c>
      <c r="AT3121" s="2" t="s">
        <v>4</v>
      </c>
    </row>
    <row r="3122" spans="1:46" x14ac:dyDescent="0.2">
      <c r="A3122" s="2">
        <v>1651351</v>
      </c>
      <c r="B3122" s="2">
        <v>832662</v>
      </c>
      <c r="C3122" s="7">
        <v>22.84416172641</v>
      </c>
      <c r="D3122" s="7">
        <v>39.163179681865401</v>
      </c>
      <c r="E3122" s="19" t="s">
        <v>3757</v>
      </c>
      <c r="F3122" s="46">
        <f>INDEX(Δεδομένα!$P:$P,MATCH('2021'!E3122,Δεδομένα!$O:$O,0))</f>
        <v>105</v>
      </c>
      <c r="G3122" s="49" t="s">
        <v>3709</v>
      </c>
      <c r="H3122" s="51" t="str">
        <f>INDEX(Δεδομένα!B$1:B$51,MATCH('2021'!G3122,Δεδομένα!A$1:A$51,0))</f>
        <v>ΘΕΣΣΑΛΙΑΣ</v>
      </c>
      <c r="I3122" s="53">
        <f>INDEX(Δεδομένα!E$1:E$13,MATCH('2021'!H3122,Δεδομένα!D$1:D$13,0))</f>
        <v>6</v>
      </c>
      <c r="J3122" s="4">
        <v>44252</v>
      </c>
      <c r="K3122" s="3" t="s">
        <v>531</v>
      </c>
      <c r="L3122" s="17" t="str">
        <f t="shared" si="228"/>
        <v>25/02/2021 14:10</v>
      </c>
      <c r="M3122" s="4">
        <v>44252</v>
      </c>
      <c r="N3122" s="3" t="s">
        <v>530</v>
      </c>
      <c r="O3122" s="17" t="str">
        <f t="shared" si="229"/>
        <v>25/02/2021 16:05</v>
      </c>
      <c r="P3122" s="24">
        <f t="shared" si="230"/>
        <v>7.9861111109494232E-2</v>
      </c>
      <c r="Q3122" s="28">
        <v>0</v>
      </c>
      <c r="R3122" s="27">
        <f t="shared" si="231"/>
        <v>114.99999999767169</v>
      </c>
      <c r="S3122" s="3" t="s">
        <v>4</v>
      </c>
      <c r="T3122" s="3" t="s">
        <v>3758</v>
      </c>
      <c r="U3122" s="3" t="s">
        <v>3761</v>
      </c>
      <c r="V3122" s="3" t="s">
        <v>3762</v>
      </c>
      <c r="W3122" s="5">
        <v>0</v>
      </c>
      <c r="X3122" s="5">
        <v>0</v>
      </c>
      <c r="Y3122" s="5">
        <v>0</v>
      </c>
      <c r="Z3122" s="5">
        <v>0</v>
      </c>
      <c r="AA3122" s="5">
        <v>4</v>
      </c>
      <c r="AB3122" s="5">
        <v>0</v>
      </c>
      <c r="AC3122" s="5">
        <v>0</v>
      </c>
      <c r="AD3122" s="5">
        <v>0</v>
      </c>
      <c r="AE3122" s="2">
        <v>11</v>
      </c>
      <c r="AF3122" s="2">
        <v>0</v>
      </c>
      <c r="AG3122" s="2">
        <v>0</v>
      </c>
      <c r="AH3122" s="2">
        <v>0</v>
      </c>
      <c r="AI3122" s="2">
        <v>0</v>
      </c>
      <c r="AJ3122" s="2">
        <v>6</v>
      </c>
      <c r="AK3122" s="2">
        <v>4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 t="s">
        <v>4</v>
      </c>
      <c r="AT3122" s="2" t="s">
        <v>4</v>
      </c>
    </row>
    <row r="3123" spans="1:46" x14ac:dyDescent="0.2">
      <c r="A3123" s="2">
        <v>1651354</v>
      </c>
      <c r="B3123" s="2">
        <v>832984</v>
      </c>
      <c r="C3123" s="7">
        <v>22.8365809650202</v>
      </c>
      <c r="D3123" s="7">
        <v>39.168550473827302</v>
      </c>
      <c r="E3123" s="19" t="s">
        <v>3757</v>
      </c>
      <c r="F3123" s="46">
        <f>INDEX(Δεδομένα!$P:$P,MATCH('2021'!E3123,Δεδομένα!$O:$O,0))</f>
        <v>105</v>
      </c>
      <c r="G3123" s="49" t="s">
        <v>3709</v>
      </c>
      <c r="H3123" s="51" t="str">
        <f>INDEX(Δεδομένα!B$1:B$51,MATCH('2021'!G3123,Δεδομένα!A$1:A$51,0))</f>
        <v>ΘΕΣΣΑΛΙΑΣ</v>
      </c>
      <c r="I3123" s="53">
        <f>INDEX(Δεδομένα!E$1:E$13,MATCH('2021'!H3123,Δεδομένα!D$1:D$13,0))</f>
        <v>6</v>
      </c>
      <c r="J3123" s="4">
        <v>44253</v>
      </c>
      <c r="K3123" s="3" t="s">
        <v>227</v>
      </c>
      <c r="L3123" s="17" t="str">
        <f t="shared" si="228"/>
        <v>26/02/2021 17:54</v>
      </c>
      <c r="M3123" s="4">
        <v>44253</v>
      </c>
      <c r="N3123" s="3" t="s">
        <v>1247</v>
      </c>
      <c r="O3123" s="17" t="str">
        <f t="shared" si="229"/>
        <v>26/02/2021 20:36</v>
      </c>
      <c r="P3123" s="24">
        <f t="shared" si="230"/>
        <v>0.11249999999563443</v>
      </c>
      <c r="Q3123" s="28">
        <v>0</v>
      </c>
      <c r="R3123" s="27">
        <f t="shared" si="231"/>
        <v>161.99999999371357</v>
      </c>
      <c r="S3123" s="3" t="s">
        <v>4</v>
      </c>
      <c r="T3123" s="3" t="s">
        <v>3758</v>
      </c>
      <c r="U3123" s="3" t="s">
        <v>4</v>
      </c>
      <c r="V3123" s="3" t="s">
        <v>3763</v>
      </c>
      <c r="W3123" s="5">
        <v>0</v>
      </c>
      <c r="X3123" s="5">
        <v>0</v>
      </c>
      <c r="Y3123" s="5">
        <v>0</v>
      </c>
      <c r="Z3123" s="5">
        <v>0</v>
      </c>
      <c r="AA3123" s="5">
        <v>5</v>
      </c>
      <c r="AB3123" s="5">
        <v>0</v>
      </c>
      <c r="AC3123" s="5">
        <v>0</v>
      </c>
      <c r="AD3123" s="5">
        <v>0</v>
      </c>
      <c r="AE3123" s="2">
        <v>4</v>
      </c>
      <c r="AF3123" s="2">
        <v>0</v>
      </c>
      <c r="AG3123" s="2">
        <v>0</v>
      </c>
      <c r="AH3123" s="2">
        <v>0</v>
      </c>
      <c r="AI3123" s="2">
        <v>0</v>
      </c>
      <c r="AJ3123" s="2">
        <v>2</v>
      </c>
      <c r="AK3123" s="2">
        <v>2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 t="s">
        <v>4</v>
      </c>
      <c r="AT3123" s="2" t="s">
        <v>4</v>
      </c>
    </row>
    <row r="3124" spans="1:46" x14ac:dyDescent="0.2">
      <c r="A3124" s="2">
        <v>1653159</v>
      </c>
      <c r="B3124" s="2">
        <v>837353</v>
      </c>
      <c r="C3124" s="7">
        <v>22.889235216907299</v>
      </c>
      <c r="D3124" s="7">
        <v>39.108726003480903</v>
      </c>
      <c r="E3124" s="19" t="s">
        <v>3757</v>
      </c>
      <c r="F3124" s="46">
        <f>INDEX(Δεδομένα!$P:$P,MATCH('2021'!E3124,Δεδομένα!$O:$O,0))</f>
        <v>105</v>
      </c>
      <c r="G3124" s="49" t="s">
        <v>3709</v>
      </c>
      <c r="H3124" s="51" t="str">
        <f>INDEX(Δεδομένα!B$1:B$51,MATCH('2021'!G3124,Δεδομένα!A$1:A$51,0))</f>
        <v>ΘΕΣΣΑΛΙΑΣ</v>
      </c>
      <c r="I3124" s="53">
        <f>INDEX(Δεδομένα!E$1:E$13,MATCH('2021'!H3124,Δεδομένα!D$1:D$13,0))</f>
        <v>6</v>
      </c>
      <c r="J3124" s="4">
        <v>44268</v>
      </c>
      <c r="K3124" s="3" t="s">
        <v>1085</v>
      </c>
      <c r="L3124" s="17" t="str">
        <f t="shared" si="228"/>
        <v>13/03/2021 16:34</v>
      </c>
      <c r="M3124" s="4">
        <v>44268</v>
      </c>
      <c r="N3124" s="3" t="s">
        <v>2401</v>
      </c>
      <c r="O3124" s="17" t="str">
        <f t="shared" si="229"/>
        <v>13/03/2021 17:11</v>
      </c>
      <c r="P3124" s="24">
        <f t="shared" si="230"/>
        <v>2.569444444088731E-2</v>
      </c>
      <c r="Q3124" s="28">
        <v>0</v>
      </c>
      <c r="R3124" s="27">
        <f t="shared" si="231"/>
        <v>36.999999994877726</v>
      </c>
      <c r="S3124" s="3" t="s">
        <v>4</v>
      </c>
      <c r="T3124" s="3" t="s">
        <v>3758</v>
      </c>
      <c r="U3124" s="3" t="s">
        <v>3764</v>
      </c>
      <c r="V3124" s="3" t="s">
        <v>3765</v>
      </c>
      <c r="W3124" s="5">
        <v>0</v>
      </c>
      <c r="X3124" s="5">
        <v>0</v>
      </c>
      <c r="Y3124" s="5">
        <v>0</v>
      </c>
      <c r="Z3124" s="5">
        <v>0</v>
      </c>
      <c r="AA3124" s="5">
        <v>0.06</v>
      </c>
      <c r="AB3124" s="5">
        <v>0</v>
      </c>
      <c r="AC3124" s="5">
        <v>0</v>
      </c>
      <c r="AD3124" s="5">
        <v>0</v>
      </c>
      <c r="AE3124" s="2">
        <v>2</v>
      </c>
      <c r="AF3124" s="2">
        <v>0</v>
      </c>
      <c r="AG3124" s="2">
        <v>0</v>
      </c>
      <c r="AH3124" s="2">
        <v>0</v>
      </c>
      <c r="AI3124" s="2">
        <v>0</v>
      </c>
      <c r="AJ3124" s="2">
        <v>1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 t="s">
        <v>4</v>
      </c>
      <c r="AT3124" s="2" t="s">
        <v>4</v>
      </c>
    </row>
    <row r="3125" spans="1:46" x14ac:dyDescent="0.2">
      <c r="A3125" s="2">
        <v>1653161</v>
      </c>
      <c r="B3125" s="2">
        <v>837804</v>
      </c>
      <c r="C3125" s="7">
        <v>22.9012740142213</v>
      </c>
      <c r="D3125" s="7">
        <v>38.997622002059003</v>
      </c>
      <c r="E3125" s="19" t="s">
        <v>3757</v>
      </c>
      <c r="F3125" s="46">
        <f>INDEX(Δεδομένα!$P:$P,MATCH('2021'!E3125,Δεδομένα!$O:$O,0))</f>
        <v>105</v>
      </c>
      <c r="G3125" s="49" t="s">
        <v>3709</v>
      </c>
      <c r="H3125" s="51" t="str">
        <f>INDEX(Δεδομένα!B$1:B$51,MATCH('2021'!G3125,Δεδομένα!A$1:A$51,0))</f>
        <v>ΘΕΣΣΑΛΙΑΣ</v>
      </c>
      <c r="I3125" s="53">
        <f>INDEX(Δεδομένα!E$1:E$13,MATCH('2021'!H3125,Δεδομένα!D$1:D$13,0))</f>
        <v>6</v>
      </c>
      <c r="J3125" s="4">
        <v>44270</v>
      </c>
      <c r="K3125" s="3" t="s">
        <v>499</v>
      </c>
      <c r="L3125" s="17" t="str">
        <f t="shared" si="228"/>
        <v>15/03/2021 15:10</v>
      </c>
      <c r="M3125" s="4">
        <v>44270</v>
      </c>
      <c r="N3125" s="3" t="s">
        <v>530</v>
      </c>
      <c r="O3125" s="17" t="str">
        <f t="shared" si="229"/>
        <v>15/03/2021 16:05</v>
      </c>
      <c r="P3125" s="24">
        <f t="shared" si="230"/>
        <v>3.8194444445252884E-2</v>
      </c>
      <c r="Q3125" s="28">
        <v>0</v>
      </c>
      <c r="R3125" s="27">
        <f t="shared" si="231"/>
        <v>55.000000001164153</v>
      </c>
      <c r="S3125" s="3" t="s">
        <v>4</v>
      </c>
      <c r="T3125" s="3" t="s">
        <v>3758</v>
      </c>
      <c r="U3125" s="3" t="s">
        <v>3766</v>
      </c>
      <c r="V3125" s="3" t="s">
        <v>3767</v>
      </c>
      <c r="W3125" s="5">
        <v>0</v>
      </c>
      <c r="X3125" s="5">
        <v>0</v>
      </c>
      <c r="Y3125" s="5">
        <v>0</v>
      </c>
      <c r="Z3125" s="5">
        <v>0.5</v>
      </c>
      <c r="AA3125" s="5">
        <v>0</v>
      </c>
      <c r="AB3125" s="5">
        <v>0</v>
      </c>
      <c r="AC3125" s="5">
        <v>0</v>
      </c>
      <c r="AD3125" s="5">
        <v>0</v>
      </c>
      <c r="AE3125" s="2">
        <v>2</v>
      </c>
      <c r="AF3125" s="2">
        <v>0</v>
      </c>
      <c r="AG3125" s="2">
        <v>0</v>
      </c>
      <c r="AH3125" s="2">
        <v>0</v>
      </c>
      <c r="AI3125" s="2">
        <v>0</v>
      </c>
      <c r="AJ3125" s="2">
        <v>1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 t="s">
        <v>4</v>
      </c>
      <c r="AT3125" s="2" t="s">
        <v>4</v>
      </c>
    </row>
    <row r="3126" spans="1:46" x14ac:dyDescent="0.2">
      <c r="A3126" s="2">
        <v>1653163</v>
      </c>
      <c r="B3126" s="2">
        <v>838578</v>
      </c>
      <c r="C3126" s="7">
        <v>22.8352160634293</v>
      </c>
      <c r="D3126" s="7">
        <v>39.150635889384901</v>
      </c>
      <c r="E3126" s="19" t="s">
        <v>3757</v>
      </c>
      <c r="F3126" s="46">
        <f>INDEX(Δεδομένα!$P:$P,MATCH('2021'!E3126,Δεδομένα!$O:$O,0))</f>
        <v>105</v>
      </c>
      <c r="G3126" s="49" t="s">
        <v>3709</v>
      </c>
      <c r="H3126" s="51" t="str">
        <f>INDEX(Δεδομένα!B$1:B$51,MATCH('2021'!G3126,Δεδομένα!A$1:A$51,0))</f>
        <v>ΘΕΣΣΑΛΙΑΣ</v>
      </c>
      <c r="I3126" s="53">
        <f>INDEX(Δεδομένα!E$1:E$13,MATCH('2021'!H3126,Δεδομένα!D$1:D$13,0))</f>
        <v>6</v>
      </c>
      <c r="J3126" s="4">
        <v>44272</v>
      </c>
      <c r="K3126" s="3" t="s">
        <v>196</v>
      </c>
      <c r="L3126" s="17" t="str">
        <f t="shared" si="228"/>
        <v>17/03/2021 14:15</v>
      </c>
      <c r="M3126" s="4">
        <v>44272</v>
      </c>
      <c r="N3126" s="3" t="s">
        <v>499</v>
      </c>
      <c r="O3126" s="17" t="str">
        <f t="shared" si="229"/>
        <v>17/03/2021 15:10</v>
      </c>
      <c r="P3126" s="24">
        <f t="shared" si="230"/>
        <v>3.8194444445252884E-2</v>
      </c>
      <c r="Q3126" s="28">
        <v>0</v>
      </c>
      <c r="R3126" s="27">
        <f t="shared" si="231"/>
        <v>55.000000001164153</v>
      </c>
      <c r="S3126" s="3" t="s">
        <v>4</v>
      </c>
      <c r="T3126" s="3" t="s">
        <v>3758</v>
      </c>
      <c r="U3126" s="3" t="s">
        <v>4</v>
      </c>
      <c r="V3126" s="3" t="s">
        <v>3768</v>
      </c>
      <c r="W3126" s="5">
        <v>0</v>
      </c>
      <c r="X3126" s="5">
        <v>0</v>
      </c>
      <c r="Y3126" s="5">
        <v>0</v>
      </c>
      <c r="Z3126" s="5">
        <v>0</v>
      </c>
      <c r="AA3126" s="5">
        <v>2</v>
      </c>
      <c r="AB3126" s="5">
        <v>0</v>
      </c>
      <c r="AC3126" s="5">
        <v>0</v>
      </c>
      <c r="AD3126" s="5">
        <v>0</v>
      </c>
      <c r="AE3126" s="2">
        <v>4</v>
      </c>
      <c r="AF3126" s="2">
        <v>0</v>
      </c>
      <c r="AG3126" s="2">
        <v>0</v>
      </c>
      <c r="AH3126" s="2">
        <v>0</v>
      </c>
      <c r="AI3126" s="2">
        <v>0</v>
      </c>
      <c r="AJ3126" s="2">
        <v>2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 t="s">
        <v>4</v>
      </c>
      <c r="AT3126" s="2" t="s">
        <v>4</v>
      </c>
    </row>
    <row r="3127" spans="1:46" x14ac:dyDescent="0.2">
      <c r="A3127" s="2">
        <v>1653164</v>
      </c>
      <c r="B3127" s="2">
        <v>838667</v>
      </c>
      <c r="C3127" s="7">
        <v>22.827193877214</v>
      </c>
      <c r="D3127" s="7">
        <v>39.194602136067097</v>
      </c>
      <c r="E3127" s="19" t="s">
        <v>3757</v>
      </c>
      <c r="F3127" s="46">
        <f>INDEX(Δεδομένα!$P:$P,MATCH('2021'!E3127,Δεδομένα!$O:$O,0))</f>
        <v>105</v>
      </c>
      <c r="G3127" s="49" t="s">
        <v>3709</v>
      </c>
      <c r="H3127" s="51" t="str">
        <f>INDEX(Δεδομένα!B$1:B$51,MATCH('2021'!G3127,Δεδομένα!A$1:A$51,0))</f>
        <v>ΘΕΣΣΑΛΙΑΣ</v>
      </c>
      <c r="I3127" s="53">
        <f>INDEX(Δεδομένα!E$1:E$13,MATCH('2021'!H3127,Δεδομένα!D$1:D$13,0))</f>
        <v>6</v>
      </c>
      <c r="J3127" s="4">
        <v>44272</v>
      </c>
      <c r="K3127" s="3" t="s">
        <v>576</v>
      </c>
      <c r="L3127" s="17" t="str">
        <f t="shared" si="228"/>
        <v>17/03/2021 18:42</v>
      </c>
      <c r="M3127" s="4">
        <v>44272</v>
      </c>
      <c r="N3127" s="3" t="s">
        <v>2144</v>
      </c>
      <c r="O3127" s="17" t="str">
        <f t="shared" si="229"/>
        <v>17/03/2021 23:15</v>
      </c>
      <c r="P3127" s="24">
        <f t="shared" si="230"/>
        <v>0.18958333333284827</v>
      </c>
      <c r="Q3127" s="28">
        <v>0</v>
      </c>
      <c r="R3127" s="27">
        <f t="shared" si="231"/>
        <v>272.99999999930151</v>
      </c>
      <c r="S3127" s="3" t="s">
        <v>4</v>
      </c>
      <c r="T3127" s="3" t="s">
        <v>3758</v>
      </c>
      <c r="U3127" s="3" t="s">
        <v>4</v>
      </c>
      <c r="V3127" s="3" t="s">
        <v>3769</v>
      </c>
      <c r="W3127" s="5">
        <v>0</v>
      </c>
      <c r="X3127" s="5">
        <v>0</v>
      </c>
      <c r="Y3127" s="5">
        <v>0</v>
      </c>
      <c r="Z3127" s="5">
        <v>0</v>
      </c>
      <c r="AA3127" s="5">
        <v>1</v>
      </c>
      <c r="AB3127" s="5">
        <v>0</v>
      </c>
      <c r="AC3127" s="5">
        <v>0</v>
      </c>
      <c r="AD3127" s="5">
        <v>0</v>
      </c>
      <c r="AE3127" s="2">
        <v>7</v>
      </c>
      <c r="AF3127" s="2">
        <v>0</v>
      </c>
      <c r="AG3127" s="2">
        <v>0</v>
      </c>
      <c r="AH3127" s="2">
        <v>0</v>
      </c>
      <c r="AI3127" s="2">
        <v>0</v>
      </c>
      <c r="AJ3127" s="2">
        <v>4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 t="s">
        <v>4</v>
      </c>
      <c r="AT3127" s="2" t="s">
        <v>4</v>
      </c>
    </row>
    <row r="3128" spans="1:46" x14ac:dyDescent="0.2">
      <c r="A3128" s="2">
        <v>1653167</v>
      </c>
      <c r="B3128" s="2">
        <v>839200</v>
      </c>
      <c r="C3128" s="7">
        <v>22.918564855468698</v>
      </c>
      <c r="D3128" s="7">
        <v>39.0910750259577</v>
      </c>
      <c r="E3128" s="19" t="s">
        <v>3757</v>
      </c>
      <c r="F3128" s="46">
        <f>INDEX(Δεδομένα!$P:$P,MATCH('2021'!E3128,Δεδομένα!$O:$O,0))</f>
        <v>105</v>
      </c>
      <c r="G3128" s="49" t="s">
        <v>3709</v>
      </c>
      <c r="H3128" s="51" t="str">
        <f>INDEX(Δεδομένα!B$1:B$51,MATCH('2021'!G3128,Δεδομένα!A$1:A$51,0))</f>
        <v>ΘΕΣΣΑΛΙΑΣ</v>
      </c>
      <c r="I3128" s="53">
        <f>INDEX(Δεδομένα!E$1:E$13,MATCH('2021'!H3128,Δεδομένα!D$1:D$13,0))</f>
        <v>6</v>
      </c>
      <c r="J3128" s="4">
        <v>44274</v>
      </c>
      <c r="K3128" s="3" t="s">
        <v>1187</v>
      </c>
      <c r="L3128" s="17" t="str">
        <f t="shared" si="228"/>
        <v>19/03/2021 13:56</v>
      </c>
      <c r="M3128" s="4">
        <v>44274</v>
      </c>
      <c r="N3128" s="3" t="s">
        <v>2633</v>
      </c>
      <c r="O3128" s="17" t="str">
        <f t="shared" si="229"/>
        <v>19/03/2021 15:17</v>
      </c>
      <c r="P3128" s="24">
        <f t="shared" si="230"/>
        <v>5.6250000001455192E-2</v>
      </c>
      <c r="Q3128" s="28">
        <v>0</v>
      </c>
      <c r="R3128" s="27">
        <f t="shared" si="231"/>
        <v>81.000000002095476</v>
      </c>
      <c r="S3128" s="3" t="s">
        <v>4</v>
      </c>
      <c r="T3128" s="3" t="s">
        <v>3758</v>
      </c>
      <c r="U3128" s="3" t="s">
        <v>3764</v>
      </c>
      <c r="V3128" s="3" t="s">
        <v>3770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0.05</v>
      </c>
      <c r="AC3128" s="5">
        <v>0</v>
      </c>
      <c r="AD3128" s="5">
        <v>0</v>
      </c>
      <c r="AE3128" s="2">
        <v>4</v>
      </c>
      <c r="AF3128" s="2">
        <v>0</v>
      </c>
      <c r="AG3128" s="2">
        <v>0</v>
      </c>
      <c r="AH3128" s="2">
        <v>0</v>
      </c>
      <c r="AI3128" s="2">
        <v>0</v>
      </c>
      <c r="AJ3128" s="2">
        <v>2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 t="s">
        <v>4</v>
      </c>
      <c r="AT3128" s="2" t="s">
        <v>4</v>
      </c>
    </row>
    <row r="3129" spans="1:46" x14ac:dyDescent="0.2">
      <c r="A3129" s="2">
        <v>1653169</v>
      </c>
      <c r="B3129" s="2">
        <v>841114</v>
      </c>
      <c r="D3129" s="2"/>
      <c r="E3129" s="19" t="s">
        <v>3757</v>
      </c>
      <c r="F3129" s="46">
        <f>INDEX(Δεδομένα!$P:$P,MATCH('2021'!E3129,Δεδομένα!$O:$O,0))</f>
        <v>105</v>
      </c>
      <c r="G3129" s="49" t="s">
        <v>3709</v>
      </c>
      <c r="H3129" s="51" t="str">
        <f>INDEX(Δεδομένα!B$1:B$51,MATCH('2021'!G3129,Δεδομένα!A$1:A$51,0))</f>
        <v>ΘΕΣΣΑΛΙΑΣ</v>
      </c>
      <c r="I3129" s="53">
        <f>INDEX(Δεδομένα!E$1:E$13,MATCH('2021'!H3129,Δεδομένα!D$1:D$13,0))</f>
        <v>6</v>
      </c>
      <c r="J3129" s="4">
        <v>44283</v>
      </c>
      <c r="K3129" s="3" t="s">
        <v>314</v>
      </c>
      <c r="L3129" s="17" t="str">
        <f t="shared" si="228"/>
        <v>28/03/2021 19:27</v>
      </c>
      <c r="M3129" s="4">
        <v>44283</v>
      </c>
      <c r="N3129" s="3" t="s">
        <v>458</v>
      </c>
      <c r="O3129" s="17" t="str">
        <f t="shared" si="229"/>
        <v>28/03/2021 19:50</v>
      </c>
      <c r="P3129" s="24">
        <f t="shared" si="230"/>
        <v>1.5972222223354038E-2</v>
      </c>
      <c r="Q3129" s="28">
        <v>0</v>
      </c>
      <c r="R3129" s="27">
        <f t="shared" si="231"/>
        <v>23.000000001629815</v>
      </c>
      <c r="S3129" s="3" t="s">
        <v>4</v>
      </c>
      <c r="T3129" s="3" t="s">
        <v>3758</v>
      </c>
      <c r="U3129" s="3" t="s">
        <v>3771</v>
      </c>
      <c r="V3129" s="3" t="s">
        <v>3772</v>
      </c>
      <c r="W3129" s="5">
        <v>0</v>
      </c>
      <c r="X3129" s="5">
        <v>0</v>
      </c>
      <c r="Y3129" s="5">
        <v>0</v>
      </c>
      <c r="Z3129" s="5">
        <v>0</v>
      </c>
      <c r="AA3129" s="5">
        <v>0.01</v>
      </c>
      <c r="AB3129" s="5">
        <v>0</v>
      </c>
      <c r="AC3129" s="5">
        <v>0</v>
      </c>
      <c r="AD3129" s="5">
        <v>0</v>
      </c>
      <c r="AE3129" s="2">
        <v>2</v>
      </c>
      <c r="AF3129" s="2">
        <v>0</v>
      </c>
      <c r="AG3129" s="2">
        <v>0</v>
      </c>
      <c r="AH3129" s="2">
        <v>0</v>
      </c>
      <c r="AI3129" s="2">
        <v>0</v>
      </c>
      <c r="AJ3129" s="2">
        <v>1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 t="s">
        <v>4</v>
      </c>
      <c r="AT3129" s="2" t="s">
        <v>4</v>
      </c>
    </row>
    <row r="3130" spans="1:46" x14ac:dyDescent="0.2">
      <c r="A3130" s="2">
        <v>1654686</v>
      </c>
      <c r="B3130" s="2">
        <v>842355</v>
      </c>
      <c r="C3130" s="7">
        <v>22.8679905702528</v>
      </c>
      <c r="D3130" s="7">
        <v>39.144025144609003</v>
      </c>
      <c r="E3130" s="19" t="s">
        <v>3757</v>
      </c>
      <c r="F3130" s="46">
        <f>INDEX(Δεδομένα!$P:$P,MATCH('2021'!E3130,Δεδομένα!$O:$O,0))</f>
        <v>105</v>
      </c>
      <c r="G3130" s="49" t="s">
        <v>3709</v>
      </c>
      <c r="H3130" s="51" t="str">
        <f>INDEX(Δεδομένα!B$1:B$51,MATCH('2021'!G3130,Δεδομένα!A$1:A$51,0))</f>
        <v>ΘΕΣΣΑΛΙΑΣ</v>
      </c>
      <c r="I3130" s="53">
        <f>INDEX(Δεδομένα!E$1:E$13,MATCH('2021'!H3130,Δεδομένα!D$1:D$13,0))</f>
        <v>6</v>
      </c>
      <c r="J3130" s="4">
        <v>44288</v>
      </c>
      <c r="K3130" s="3" t="s">
        <v>731</v>
      </c>
      <c r="L3130" s="17" t="str">
        <f t="shared" si="228"/>
        <v>02/04/2021 16:31</v>
      </c>
      <c r="M3130" s="4">
        <v>44288</v>
      </c>
      <c r="N3130" s="3" t="s">
        <v>227</v>
      </c>
      <c r="O3130" s="17" t="str">
        <f t="shared" si="229"/>
        <v>02/04/2021 17:54</v>
      </c>
      <c r="P3130" s="24">
        <f t="shared" si="230"/>
        <v>5.7638888887595385E-2</v>
      </c>
      <c r="Q3130" s="28">
        <v>0</v>
      </c>
      <c r="R3130" s="27">
        <f t="shared" si="231"/>
        <v>82.999999998137355</v>
      </c>
      <c r="S3130" s="3" t="s">
        <v>4</v>
      </c>
      <c r="T3130" s="3" t="s">
        <v>3758</v>
      </c>
      <c r="U3130" s="3" t="s">
        <v>3773</v>
      </c>
      <c r="V3130" s="3" t="s">
        <v>3774</v>
      </c>
      <c r="W3130" s="5">
        <v>0</v>
      </c>
      <c r="X3130" s="5">
        <v>0</v>
      </c>
      <c r="Y3130" s="5">
        <v>0</v>
      </c>
      <c r="Z3130" s="5">
        <v>50</v>
      </c>
      <c r="AA3130" s="5">
        <v>0</v>
      </c>
      <c r="AB3130" s="5">
        <v>0</v>
      </c>
      <c r="AC3130" s="5">
        <v>0</v>
      </c>
      <c r="AD3130" s="5">
        <v>0</v>
      </c>
      <c r="AE3130" s="2">
        <v>4</v>
      </c>
      <c r="AF3130" s="2">
        <v>0</v>
      </c>
      <c r="AG3130" s="2">
        <v>0</v>
      </c>
      <c r="AH3130" s="2">
        <v>0</v>
      </c>
      <c r="AI3130" s="2">
        <v>0</v>
      </c>
      <c r="AJ3130" s="2">
        <v>2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 t="s">
        <v>4</v>
      </c>
      <c r="AT3130" s="2" t="s">
        <v>4</v>
      </c>
    </row>
    <row r="3131" spans="1:46" x14ac:dyDescent="0.2">
      <c r="A3131" s="2">
        <v>1654689</v>
      </c>
      <c r="B3131" s="2">
        <v>842445</v>
      </c>
      <c r="C3131" s="7">
        <v>22.955290012180001</v>
      </c>
      <c r="D3131" s="7">
        <v>39.027832192714499</v>
      </c>
      <c r="E3131" s="19" t="s">
        <v>3757</v>
      </c>
      <c r="F3131" s="46">
        <f>INDEX(Δεδομένα!$P:$P,MATCH('2021'!E3131,Δεδομένα!$O:$O,0))</f>
        <v>105</v>
      </c>
      <c r="G3131" s="49" t="s">
        <v>3709</v>
      </c>
      <c r="H3131" s="51" t="str">
        <f>INDEX(Δεδομένα!B$1:B$51,MATCH('2021'!G3131,Δεδομένα!A$1:A$51,0))</f>
        <v>ΘΕΣΣΑΛΙΑΣ</v>
      </c>
      <c r="I3131" s="53">
        <f>INDEX(Δεδομένα!E$1:E$13,MATCH('2021'!H3131,Δεδομένα!D$1:D$13,0))</f>
        <v>6</v>
      </c>
      <c r="J3131" s="4">
        <v>44288</v>
      </c>
      <c r="K3131" s="3" t="s">
        <v>106</v>
      </c>
      <c r="L3131" s="17" t="str">
        <f t="shared" si="228"/>
        <v>02/04/2021 21:41</v>
      </c>
      <c r="M3131" s="4">
        <v>44288</v>
      </c>
      <c r="N3131" s="3" t="s">
        <v>3775</v>
      </c>
      <c r="O3131" s="17" t="str">
        <f t="shared" si="229"/>
        <v>02/04/2021 22:32</v>
      </c>
      <c r="P3131" s="24">
        <f t="shared" si="230"/>
        <v>3.5416666665696539E-2</v>
      </c>
      <c r="Q3131" s="28">
        <v>0</v>
      </c>
      <c r="R3131" s="27">
        <f t="shared" si="231"/>
        <v>50.999999998603016</v>
      </c>
      <c r="S3131" s="3" t="s">
        <v>4</v>
      </c>
      <c r="T3131" s="3" t="s">
        <v>3758</v>
      </c>
      <c r="U3131" s="3" t="s">
        <v>3766</v>
      </c>
      <c r="V3131" s="3" t="s">
        <v>3776</v>
      </c>
      <c r="W3131" s="5">
        <v>0</v>
      </c>
      <c r="X3131" s="5">
        <v>0</v>
      </c>
      <c r="Y3131" s="5">
        <v>0</v>
      </c>
      <c r="Z3131" s="5">
        <v>0</v>
      </c>
      <c r="AA3131" s="5">
        <v>5</v>
      </c>
      <c r="AB3131" s="5">
        <v>0</v>
      </c>
      <c r="AC3131" s="5">
        <v>0</v>
      </c>
      <c r="AD3131" s="5">
        <v>0</v>
      </c>
      <c r="AE3131" s="2">
        <v>2</v>
      </c>
      <c r="AF3131" s="2">
        <v>0</v>
      </c>
      <c r="AG3131" s="2">
        <v>0</v>
      </c>
      <c r="AH3131" s="2">
        <v>0</v>
      </c>
      <c r="AI3131" s="2">
        <v>0</v>
      </c>
      <c r="AJ3131" s="2">
        <v>1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 t="s">
        <v>4</v>
      </c>
      <c r="AT3131" s="2" t="s">
        <v>4</v>
      </c>
    </row>
    <row r="3132" spans="1:46" x14ac:dyDescent="0.2">
      <c r="A3132" s="2">
        <v>1654693</v>
      </c>
      <c r="B3132" s="2">
        <v>843545</v>
      </c>
      <c r="C3132" s="7">
        <v>22.841358500379801</v>
      </c>
      <c r="D3132" s="7">
        <v>39.1629875464767</v>
      </c>
      <c r="E3132" s="19" t="s">
        <v>3757</v>
      </c>
      <c r="F3132" s="46">
        <f>INDEX(Δεδομένα!$P:$P,MATCH('2021'!E3132,Δεδομένα!$O:$O,0))</f>
        <v>105</v>
      </c>
      <c r="G3132" s="49" t="s">
        <v>3709</v>
      </c>
      <c r="H3132" s="51" t="str">
        <f>INDEX(Δεδομένα!B$1:B$51,MATCH('2021'!G3132,Δεδομένα!A$1:A$51,0))</f>
        <v>ΘΕΣΣΑΛΙΑΣ</v>
      </c>
      <c r="I3132" s="53">
        <f>INDEX(Δεδομένα!E$1:E$13,MATCH('2021'!H3132,Δεδομένα!D$1:D$13,0))</f>
        <v>6</v>
      </c>
      <c r="J3132" s="4">
        <v>44293</v>
      </c>
      <c r="K3132" s="3" t="s">
        <v>385</v>
      </c>
      <c r="L3132" s="17" t="str">
        <f t="shared" si="228"/>
        <v>07/04/2021 14:00</v>
      </c>
      <c r="M3132" s="4">
        <v>44293</v>
      </c>
      <c r="N3132" s="3" t="s">
        <v>530</v>
      </c>
      <c r="O3132" s="17" t="str">
        <f t="shared" si="229"/>
        <v>07/04/2021 16:05</v>
      </c>
      <c r="P3132" s="24">
        <f t="shared" si="230"/>
        <v>8.6805555554747116E-2</v>
      </c>
      <c r="Q3132" s="28">
        <v>0</v>
      </c>
      <c r="R3132" s="27">
        <f t="shared" si="231"/>
        <v>124.99999999883585</v>
      </c>
      <c r="S3132" s="3" t="s">
        <v>4</v>
      </c>
      <c r="T3132" s="3" t="s">
        <v>3758</v>
      </c>
      <c r="U3132" s="3" t="s">
        <v>123</v>
      </c>
      <c r="V3132" s="3" t="s">
        <v>3777</v>
      </c>
      <c r="W3132" s="5">
        <v>0</v>
      </c>
      <c r="X3132" s="5">
        <v>0</v>
      </c>
      <c r="Y3132" s="5">
        <v>0</v>
      </c>
      <c r="Z3132" s="5">
        <v>0</v>
      </c>
      <c r="AA3132" s="5">
        <v>2</v>
      </c>
      <c r="AB3132" s="5">
        <v>1</v>
      </c>
      <c r="AC3132" s="5">
        <v>0</v>
      </c>
      <c r="AD3132" s="5">
        <v>0</v>
      </c>
      <c r="AE3132" s="2">
        <v>4</v>
      </c>
      <c r="AF3132" s="2">
        <v>0</v>
      </c>
      <c r="AG3132" s="2">
        <v>0</v>
      </c>
      <c r="AH3132" s="2">
        <v>0</v>
      </c>
      <c r="AI3132" s="2">
        <v>0</v>
      </c>
      <c r="AJ3132" s="2">
        <v>2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 t="s">
        <v>4</v>
      </c>
      <c r="AT3132" s="2" t="s">
        <v>4</v>
      </c>
    </row>
    <row r="3133" spans="1:46" x14ac:dyDescent="0.2">
      <c r="A3133" s="2">
        <v>1654696</v>
      </c>
      <c r="B3133" s="2">
        <v>843604</v>
      </c>
      <c r="C3133" s="7">
        <v>22.8235950553726</v>
      </c>
      <c r="D3133" s="7">
        <v>39.153234156231903</v>
      </c>
      <c r="E3133" s="19" t="s">
        <v>3757</v>
      </c>
      <c r="F3133" s="46">
        <f>INDEX(Δεδομένα!$P:$P,MATCH('2021'!E3133,Δεδομένα!$O:$O,0))</f>
        <v>105</v>
      </c>
      <c r="G3133" s="49" t="s">
        <v>3709</v>
      </c>
      <c r="H3133" s="51" t="str">
        <f>INDEX(Δεδομένα!B$1:B$51,MATCH('2021'!G3133,Δεδομένα!A$1:A$51,0))</f>
        <v>ΘΕΣΣΑΛΙΑΣ</v>
      </c>
      <c r="I3133" s="53">
        <f>INDEX(Δεδομένα!E$1:E$13,MATCH('2021'!H3133,Δεδομένα!D$1:D$13,0))</f>
        <v>6</v>
      </c>
      <c r="J3133" s="4">
        <v>44293</v>
      </c>
      <c r="K3133" s="3" t="s">
        <v>1234</v>
      </c>
      <c r="L3133" s="17" t="str">
        <f t="shared" si="228"/>
        <v>07/04/2021 17:43</v>
      </c>
      <c r="M3133" s="4">
        <v>44293</v>
      </c>
      <c r="N3133" s="3" t="s">
        <v>255</v>
      </c>
      <c r="O3133" s="17" t="str">
        <f t="shared" si="229"/>
        <v>07/04/2021 19:40</v>
      </c>
      <c r="P3133" s="24">
        <f t="shared" si="230"/>
        <v>8.1250000002910383E-2</v>
      </c>
      <c r="Q3133" s="28">
        <v>0</v>
      </c>
      <c r="R3133" s="27">
        <f t="shared" si="231"/>
        <v>117.00000000419095</v>
      </c>
      <c r="S3133" s="3" t="s">
        <v>4</v>
      </c>
      <c r="T3133" s="3" t="s">
        <v>3758</v>
      </c>
      <c r="U3133" s="3" t="s">
        <v>3759</v>
      </c>
      <c r="V3133" s="3" t="s">
        <v>3778</v>
      </c>
      <c r="W3133" s="5">
        <v>0</v>
      </c>
      <c r="X3133" s="5">
        <v>0</v>
      </c>
      <c r="Y3133" s="5">
        <v>0</v>
      </c>
      <c r="Z3133" s="5">
        <v>0</v>
      </c>
      <c r="AA3133" s="5">
        <v>10</v>
      </c>
      <c r="AB3133" s="5">
        <v>10</v>
      </c>
      <c r="AC3133" s="5">
        <v>0</v>
      </c>
      <c r="AD3133" s="5">
        <v>0</v>
      </c>
      <c r="AE3133" s="2">
        <v>6</v>
      </c>
      <c r="AF3133" s="2">
        <v>0</v>
      </c>
      <c r="AG3133" s="2">
        <v>0</v>
      </c>
      <c r="AH3133" s="2">
        <v>0</v>
      </c>
      <c r="AI3133" s="2">
        <v>0</v>
      </c>
      <c r="AJ3133" s="2">
        <v>3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 t="s">
        <v>4</v>
      </c>
      <c r="AT3133" s="2" t="s">
        <v>4</v>
      </c>
    </row>
    <row r="3134" spans="1:46" x14ac:dyDescent="0.2">
      <c r="A3134" s="2">
        <v>1654721</v>
      </c>
      <c r="B3134" s="2">
        <v>844021</v>
      </c>
      <c r="C3134" s="7">
        <v>22.819713575277799</v>
      </c>
      <c r="D3134" s="7">
        <v>39.150235358451901</v>
      </c>
      <c r="E3134" s="19" t="s">
        <v>3757</v>
      </c>
      <c r="F3134" s="46">
        <f>INDEX(Δεδομένα!$P:$P,MATCH('2021'!E3134,Δεδομένα!$O:$O,0))</f>
        <v>105</v>
      </c>
      <c r="G3134" s="49" t="s">
        <v>3709</v>
      </c>
      <c r="H3134" s="51" t="str">
        <f>INDEX(Δεδομένα!B$1:B$51,MATCH('2021'!G3134,Δεδομένα!A$1:A$51,0))</f>
        <v>ΘΕΣΣΑΛΙΑΣ</v>
      </c>
      <c r="I3134" s="53">
        <f>INDEX(Δεδομένα!E$1:E$13,MATCH('2021'!H3134,Δεδομένα!D$1:D$13,0))</f>
        <v>6</v>
      </c>
      <c r="J3134" s="4">
        <v>44295</v>
      </c>
      <c r="K3134" s="3" t="s">
        <v>338</v>
      </c>
      <c r="L3134" s="17" t="str">
        <f t="shared" si="228"/>
        <v>09/04/2021 11:00</v>
      </c>
      <c r="M3134" s="4">
        <v>44295</v>
      </c>
      <c r="N3134" s="3" t="s">
        <v>484</v>
      </c>
      <c r="O3134" s="17" t="str">
        <f t="shared" si="229"/>
        <v>09/04/2021 12:40</v>
      </c>
      <c r="P3134" s="24">
        <f t="shared" si="230"/>
        <v>6.9444444445252884E-2</v>
      </c>
      <c r="Q3134" s="28">
        <v>0</v>
      </c>
      <c r="R3134" s="27">
        <f t="shared" si="231"/>
        <v>100.00000000116415</v>
      </c>
      <c r="S3134" s="3" t="s">
        <v>4</v>
      </c>
      <c r="T3134" s="3" t="s">
        <v>3758</v>
      </c>
      <c r="U3134" s="3" t="s">
        <v>3759</v>
      </c>
      <c r="V3134" s="3" t="s">
        <v>3779</v>
      </c>
      <c r="W3134" s="5">
        <v>0</v>
      </c>
      <c r="X3134" s="5">
        <v>0</v>
      </c>
      <c r="Y3134" s="5">
        <v>0</v>
      </c>
      <c r="Z3134" s="5">
        <v>0</v>
      </c>
      <c r="AA3134" s="5">
        <v>1</v>
      </c>
      <c r="AB3134" s="5">
        <v>0</v>
      </c>
      <c r="AC3134" s="5">
        <v>0</v>
      </c>
      <c r="AD3134" s="5">
        <v>0</v>
      </c>
      <c r="AE3134" s="2">
        <v>5</v>
      </c>
      <c r="AF3134" s="2">
        <v>0</v>
      </c>
      <c r="AG3134" s="2">
        <v>0</v>
      </c>
      <c r="AH3134" s="2">
        <v>0</v>
      </c>
      <c r="AI3134" s="2">
        <v>0</v>
      </c>
      <c r="AJ3134" s="2">
        <v>3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 t="s">
        <v>4</v>
      </c>
      <c r="AT3134" s="2" t="s">
        <v>4</v>
      </c>
    </row>
    <row r="3135" spans="1:46" x14ac:dyDescent="0.2">
      <c r="A3135" s="2">
        <v>1656280</v>
      </c>
      <c r="B3135" s="2">
        <v>845962</v>
      </c>
      <c r="C3135" s="7">
        <v>22.822418569034099</v>
      </c>
      <c r="D3135" s="7">
        <v>39.205692992897902</v>
      </c>
      <c r="E3135" s="19" t="s">
        <v>3757</v>
      </c>
      <c r="F3135" s="46">
        <f>INDEX(Δεδομένα!$P:$P,MATCH('2021'!E3135,Δεδομένα!$O:$O,0))</f>
        <v>105</v>
      </c>
      <c r="G3135" s="49" t="s">
        <v>3709</v>
      </c>
      <c r="H3135" s="51" t="str">
        <f>INDEX(Δεδομένα!B$1:B$51,MATCH('2021'!G3135,Δεδομένα!A$1:A$51,0))</f>
        <v>ΘΕΣΣΑΛΙΑΣ</v>
      </c>
      <c r="I3135" s="53">
        <f>INDEX(Δεδομένα!E$1:E$13,MATCH('2021'!H3135,Δεδομένα!D$1:D$13,0))</f>
        <v>6</v>
      </c>
      <c r="J3135" s="4">
        <v>44301</v>
      </c>
      <c r="K3135" s="3" t="s">
        <v>35</v>
      </c>
      <c r="L3135" s="17" t="str">
        <f t="shared" si="228"/>
        <v>15/04/2021 14:50</v>
      </c>
      <c r="M3135" s="4">
        <v>44301</v>
      </c>
      <c r="N3135" s="3" t="s">
        <v>530</v>
      </c>
      <c r="O3135" s="17" t="str">
        <f t="shared" si="229"/>
        <v>15/04/2021 16:05</v>
      </c>
      <c r="P3135" s="24">
        <f t="shared" si="230"/>
        <v>5.2083333335758653E-2</v>
      </c>
      <c r="Q3135" s="28">
        <v>0</v>
      </c>
      <c r="R3135" s="27">
        <f t="shared" si="231"/>
        <v>75.00000000349246</v>
      </c>
      <c r="S3135" s="3" t="s">
        <v>4</v>
      </c>
      <c r="T3135" s="3" t="s">
        <v>3758</v>
      </c>
      <c r="U3135" s="3" t="s">
        <v>3771</v>
      </c>
      <c r="V3135" s="3" t="s">
        <v>3780</v>
      </c>
      <c r="W3135" s="5">
        <v>0</v>
      </c>
      <c r="X3135" s="5">
        <v>0</v>
      </c>
      <c r="Y3135" s="5">
        <v>0</v>
      </c>
      <c r="Z3135" s="5">
        <v>0</v>
      </c>
      <c r="AA3135" s="5">
        <v>10</v>
      </c>
      <c r="AB3135" s="5">
        <v>0</v>
      </c>
      <c r="AC3135" s="5">
        <v>0</v>
      </c>
      <c r="AD3135" s="5">
        <v>0</v>
      </c>
      <c r="AE3135" s="2">
        <v>2</v>
      </c>
      <c r="AF3135" s="2">
        <v>0</v>
      </c>
      <c r="AG3135" s="2">
        <v>0</v>
      </c>
      <c r="AH3135" s="2">
        <v>0</v>
      </c>
      <c r="AI3135" s="2">
        <v>0</v>
      </c>
      <c r="AJ3135" s="2">
        <v>1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 t="s">
        <v>4</v>
      </c>
      <c r="AT3135" s="2" t="s">
        <v>4</v>
      </c>
    </row>
    <row r="3136" spans="1:46" x14ac:dyDescent="0.2">
      <c r="A3136" s="2">
        <v>1656282</v>
      </c>
      <c r="B3136" s="2">
        <v>846177</v>
      </c>
      <c r="D3136" s="2"/>
      <c r="E3136" s="19" t="s">
        <v>3757</v>
      </c>
      <c r="F3136" s="46">
        <f>INDEX(Δεδομένα!$P:$P,MATCH('2021'!E3136,Δεδομένα!$O:$O,0))</f>
        <v>105</v>
      </c>
      <c r="G3136" s="49" t="s">
        <v>3709</v>
      </c>
      <c r="H3136" s="51" t="str">
        <f>INDEX(Δεδομένα!B$1:B$51,MATCH('2021'!G3136,Δεδομένα!A$1:A$51,0))</f>
        <v>ΘΕΣΣΑΛΙΑΣ</v>
      </c>
      <c r="I3136" s="53">
        <f>INDEX(Δεδομένα!E$1:E$13,MATCH('2021'!H3136,Δεδομένα!D$1:D$13,0))</f>
        <v>6</v>
      </c>
      <c r="J3136" s="4">
        <v>44302</v>
      </c>
      <c r="K3136" s="3" t="s">
        <v>552</v>
      </c>
      <c r="L3136" s="17" t="str">
        <f t="shared" si="228"/>
        <v>16/04/2021 13:00</v>
      </c>
      <c r="M3136" s="4">
        <v>44302</v>
      </c>
      <c r="N3136" s="3" t="s">
        <v>1245</v>
      </c>
      <c r="O3136" s="17" t="str">
        <f t="shared" si="229"/>
        <v>16/04/2021 13:21</v>
      </c>
      <c r="P3136" s="24">
        <f t="shared" si="230"/>
        <v>1.4583333337213844E-2</v>
      </c>
      <c r="Q3136" s="28">
        <v>0</v>
      </c>
      <c r="R3136" s="27">
        <f t="shared" si="231"/>
        <v>21.000000005587935</v>
      </c>
      <c r="S3136" s="3" t="s">
        <v>4</v>
      </c>
      <c r="T3136" s="3" t="s">
        <v>3758</v>
      </c>
      <c r="U3136" s="3" t="s">
        <v>123</v>
      </c>
      <c r="V3136" s="3" t="s">
        <v>3781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0.02</v>
      </c>
      <c r="AD3136" s="5">
        <v>0</v>
      </c>
      <c r="AE3136" s="2">
        <v>2</v>
      </c>
      <c r="AF3136" s="2">
        <v>0</v>
      </c>
      <c r="AG3136" s="2">
        <v>0</v>
      </c>
      <c r="AH3136" s="2">
        <v>0</v>
      </c>
      <c r="AI3136" s="2">
        <v>0</v>
      </c>
      <c r="AJ3136" s="2">
        <v>1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 t="s">
        <v>4</v>
      </c>
      <c r="AT3136" s="2" t="s">
        <v>4</v>
      </c>
    </row>
    <row r="3137" spans="1:46" x14ac:dyDescent="0.2">
      <c r="A3137" s="2">
        <v>1656284</v>
      </c>
      <c r="B3137" s="2">
        <v>846796</v>
      </c>
      <c r="C3137" s="7">
        <v>22.7377834320068</v>
      </c>
      <c r="D3137" s="7">
        <v>39.266555786132798</v>
      </c>
      <c r="E3137" s="19" t="s">
        <v>3757</v>
      </c>
      <c r="F3137" s="46">
        <f>INDEX(Δεδομένα!$P:$P,MATCH('2021'!E3137,Δεδομένα!$O:$O,0))</f>
        <v>105</v>
      </c>
      <c r="G3137" s="49" t="s">
        <v>3709</v>
      </c>
      <c r="H3137" s="51" t="str">
        <f>INDEX(Δεδομένα!B$1:B$51,MATCH('2021'!G3137,Δεδομένα!A$1:A$51,0))</f>
        <v>ΘΕΣΣΑΛΙΑΣ</v>
      </c>
      <c r="I3137" s="53">
        <f>INDEX(Δεδομένα!E$1:E$13,MATCH('2021'!H3137,Δεδομένα!D$1:D$13,0))</f>
        <v>6</v>
      </c>
      <c r="J3137" s="4">
        <v>44304</v>
      </c>
      <c r="K3137" s="3" t="s">
        <v>125</v>
      </c>
      <c r="L3137" s="17" t="str">
        <f t="shared" si="228"/>
        <v>18/04/2021 20:30</v>
      </c>
      <c r="M3137" s="4">
        <v>44304</v>
      </c>
      <c r="N3137" s="3" t="s">
        <v>43</v>
      </c>
      <c r="O3137" s="17" t="str">
        <f t="shared" si="229"/>
        <v>18/04/2021 21:30</v>
      </c>
      <c r="P3137" s="24">
        <f t="shared" si="230"/>
        <v>4.1666666671517305E-2</v>
      </c>
      <c r="Q3137" s="28">
        <v>0</v>
      </c>
      <c r="R3137" s="27">
        <f t="shared" si="231"/>
        <v>60.000000006984919</v>
      </c>
      <c r="S3137" s="3" t="s">
        <v>4</v>
      </c>
      <c r="T3137" s="3" t="s">
        <v>3758</v>
      </c>
      <c r="U3137" s="3" t="s">
        <v>4</v>
      </c>
      <c r="V3137" s="3" t="s">
        <v>3782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0.5</v>
      </c>
      <c r="AD3137" s="5">
        <v>0</v>
      </c>
      <c r="AE3137" s="2">
        <v>2</v>
      </c>
      <c r="AF3137" s="2">
        <v>0</v>
      </c>
      <c r="AG3137" s="2">
        <v>0</v>
      </c>
      <c r="AH3137" s="2">
        <v>0</v>
      </c>
      <c r="AI3137" s="2">
        <v>0</v>
      </c>
      <c r="AJ3137" s="2">
        <v>1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 t="s">
        <v>4</v>
      </c>
      <c r="AT3137" s="2" t="s">
        <v>4</v>
      </c>
    </row>
    <row r="3138" spans="1:46" x14ac:dyDescent="0.2">
      <c r="A3138" s="2">
        <v>1658117</v>
      </c>
      <c r="B3138" s="2">
        <v>848454</v>
      </c>
      <c r="C3138" s="7">
        <v>22.8648236964186</v>
      </c>
      <c r="D3138" s="7">
        <v>39.086098540081501</v>
      </c>
      <c r="E3138" s="19" t="s">
        <v>3757</v>
      </c>
      <c r="F3138" s="46">
        <f>INDEX(Δεδομένα!$P:$P,MATCH('2021'!E3138,Δεδομένα!$O:$O,0))</f>
        <v>105</v>
      </c>
      <c r="G3138" s="49" t="s">
        <v>3709</v>
      </c>
      <c r="H3138" s="51" t="str">
        <f>INDEX(Δεδομένα!B$1:B$51,MATCH('2021'!G3138,Δεδομένα!A$1:A$51,0))</f>
        <v>ΘΕΣΣΑΛΙΑΣ</v>
      </c>
      <c r="I3138" s="53">
        <f>INDEX(Δεδομένα!E$1:E$13,MATCH('2021'!H3138,Δεδομένα!D$1:D$13,0))</f>
        <v>6</v>
      </c>
      <c r="J3138" s="4">
        <v>44312</v>
      </c>
      <c r="K3138" s="3" t="s">
        <v>237</v>
      </c>
      <c r="L3138" s="17" t="str">
        <f t="shared" si="228"/>
        <v>26/04/2021 12:30</v>
      </c>
      <c r="M3138" s="4">
        <v>44312</v>
      </c>
      <c r="N3138" s="3" t="s">
        <v>1016</v>
      </c>
      <c r="O3138" s="17" t="str">
        <f t="shared" si="229"/>
        <v>26/04/2021 14:25</v>
      </c>
      <c r="P3138" s="24">
        <f t="shared" si="230"/>
        <v>7.9861111109494232E-2</v>
      </c>
      <c r="Q3138" s="28">
        <v>0</v>
      </c>
      <c r="R3138" s="27">
        <f t="shared" si="231"/>
        <v>114.99999999767169</v>
      </c>
      <c r="S3138" s="3" t="s">
        <v>4</v>
      </c>
      <c r="T3138" s="3" t="s">
        <v>3758</v>
      </c>
      <c r="U3138" s="3" t="s">
        <v>3761</v>
      </c>
      <c r="V3138" s="3" t="s">
        <v>3761</v>
      </c>
      <c r="W3138" s="5">
        <v>0</v>
      </c>
      <c r="X3138" s="5">
        <v>0</v>
      </c>
      <c r="Y3138" s="5">
        <v>0</v>
      </c>
      <c r="Z3138" s="5">
        <v>0.5</v>
      </c>
      <c r="AA3138" s="5">
        <v>0</v>
      </c>
      <c r="AB3138" s="5">
        <v>0</v>
      </c>
      <c r="AC3138" s="5">
        <v>0</v>
      </c>
      <c r="AD3138" s="5">
        <v>0</v>
      </c>
      <c r="AE3138" s="2">
        <v>2</v>
      </c>
      <c r="AF3138" s="2">
        <v>0</v>
      </c>
      <c r="AG3138" s="2">
        <v>0</v>
      </c>
      <c r="AH3138" s="2">
        <v>0</v>
      </c>
      <c r="AI3138" s="2">
        <v>0</v>
      </c>
      <c r="AJ3138" s="2">
        <v>1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 t="s">
        <v>4</v>
      </c>
      <c r="AT3138" s="2" t="s">
        <v>4</v>
      </c>
    </row>
    <row r="3139" spans="1:46" x14ac:dyDescent="0.2">
      <c r="A3139" s="2">
        <v>1659194</v>
      </c>
      <c r="B3139" s="2">
        <v>849433</v>
      </c>
      <c r="C3139" s="7">
        <v>22.748002978009701</v>
      </c>
      <c r="D3139" s="7">
        <v>39.277932258008398</v>
      </c>
      <c r="E3139" s="19" t="s">
        <v>3757</v>
      </c>
      <c r="F3139" s="46">
        <f>INDEX(Δεδομένα!$P:$P,MATCH('2021'!E3139,Δεδομένα!$O:$O,0))</f>
        <v>105</v>
      </c>
      <c r="G3139" s="49" t="s">
        <v>3709</v>
      </c>
      <c r="H3139" s="51" t="str">
        <f>INDEX(Δεδομένα!B$1:B$51,MATCH('2021'!G3139,Δεδομένα!A$1:A$51,0))</f>
        <v>ΘΕΣΣΑΛΙΑΣ</v>
      </c>
      <c r="I3139" s="53">
        <f>INDEX(Δεδομένα!E$1:E$13,MATCH('2021'!H3139,Δεδομένα!D$1:D$13,0))</f>
        <v>6</v>
      </c>
      <c r="J3139" s="4">
        <v>44316</v>
      </c>
      <c r="K3139" s="3" t="s">
        <v>555</v>
      </c>
      <c r="L3139" s="17" t="str">
        <f t="shared" si="228"/>
        <v>30/04/2021 13:30</v>
      </c>
      <c r="M3139" s="4">
        <v>44316</v>
      </c>
      <c r="N3139" s="3" t="s">
        <v>35</v>
      </c>
      <c r="O3139" s="17" t="str">
        <f t="shared" si="229"/>
        <v>30/04/2021 14:50</v>
      </c>
      <c r="P3139" s="24">
        <f t="shared" si="230"/>
        <v>5.5555555554747116E-2</v>
      </c>
      <c r="Q3139" s="28">
        <v>0</v>
      </c>
      <c r="R3139" s="27">
        <f t="shared" si="231"/>
        <v>79.999999998835847</v>
      </c>
      <c r="S3139" s="3" t="s">
        <v>4</v>
      </c>
      <c r="T3139" s="3" t="s">
        <v>3711</v>
      </c>
      <c r="U3139" s="3" t="s">
        <v>3753</v>
      </c>
      <c r="V3139" s="3" t="s">
        <v>3783</v>
      </c>
      <c r="W3139" s="5">
        <v>0</v>
      </c>
      <c r="X3139" s="5">
        <v>0</v>
      </c>
      <c r="Y3139" s="5">
        <v>0</v>
      </c>
      <c r="Z3139" s="5">
        <v>1.5</v>
      </c>
      <c r="AA3139" s="5">
        <v>0</v>
      </c>
      <c r="AB3139" s="5">
        <v>0</v>
      </c>
      <c r="AC3139" s="5">
        <v>0</v>
      </c>
      <c r="AD3139" s="5">
        <v>0</v>
      </c>
      <c r="AE3139" s="2">
        <v>7</v>
      </c>
      <c r="AF3139" s="2">
        <v>0</v>
      </c>
      <c r="AG3139" s="2">
        <v>0</v>
      </c>
      <c r="AH3139" s="2">
        <v>0</v>
      </c>
      <c r="AI3139" s="2">
        <v>0</v>
      </c>
      <c r="AJ3139" s="2">
        <v>4</v>
      </c>
      <c r="AK3139" s="2">
        <v>3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 t="s">
        <v>4</v>
      </c>
      <c r="AT3139" s="2" t="s">
        <v>4</v>
      </c>
    </row>
    <row r="3140" spans="1:46" x14ac:dyDescent="0.2">
      <c r="A3140" s="2">
        <v>1660885</v>
      </c>
      <c r="B3140" s="2">
        <v>852196</v>
      </c>
      <c r="C3140" s="7">
        <v>22.923598110901001</v>
      </c>
      <c r="D3140" s="7">
        <v>39.040993509282302</v>
      </c>
      <c r="E3140" s="19" t="s">
        <v>3757</v>
      </c>
      <c r="F3140" s="46">
        <f>INDEX(Δεδομένα!$P:$P,MATCH('2021'!E3140,Δεδομένα!$O:$O,0))</f>
        <v>105</v>
      </c>
      <c r="G3140" s="49" t="s">
        <v>3709</v>
      </c>
      <c r="H3140" s="51" t="str">
        <f>INDEX(Δεδομένα!B$1:B$51,MATCH('2021'!G3140,Δεδομένα!A$1:A$51,0))</f>
        <v>ΘΕΣΣΑΛΙΑΣ</v>
      </c>
      <c r="I3140" s="53">
        <f>INDEX(Δεδομένα!E$1:E$13,MATCH('2021'!H3140,Δεδομένα!D$1:D$13,0))</f>
        <v>6</v>
      </c>
      <c r="J3140" s="4">
        <v>44326</v>
      </c>
      <c r="K3140" s="3" t="s">
        <v>474</v>
      </c>
      <c r="L3140" s="17" t="str">
        <f t="shared" si="228"/>
        <v>10/05/2021 16:50</v>
      </c>
      <c r="M3140" s="4">
        <v>44326</v>
      </c>
      <c r="N3140" s="3" t="s">
        <v>497</v>
      </c>
      <c r="O3140" s="17" t="str">
        <f t="shared" si="229"/>
        <v>10/05/2021 21:00</v>
      </c>
      <c r="P3140" s="24">
        <f t="shared" si="230"/>
        <v>0.17361111110949423</v>
      </c>
      <c r="Q3140" s="28">
        <v>0</v>
      </c>
      <c r="R3140" s="27">
        <f t="shared" si="231"/>
        <v>249.99999999767169</v>
      </c>
      <c r="S3140" s="3" t="s">
        <v>4</v>
      </c>
      <c r="T3140" s="3" t="s">
        <v>3758</v>
      </c>
      <c r="U3140" s="3" t="s">
        <v>3766</v>
      </c>
      <c r="V3140" s="3" t="s">
        <v>3784</v>
      </c>
      <c r="W3140" s="5">
        <v>0</v>
      </c>
      <c r="X3140" s="5">
        <v>2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2">
        <v>12</v>
      </c>
      <c r="AF3140" s="2">
        <v>0</v>
      </c>
      <c r="AG3140" s="2">
        <v>0</v>
      </c>
      <c r="AH3140" s="2">
        <v>0</v>
      </c>
      <c r="AI3140" s="2">
        <v>0</v>
      </c>
      <c r="AJ3140" s="2">
        <v>5</v>
      </c>
      <c r="AK3140" s="2">
        <v>3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 t="s">
        <v>4</v>
      </c>
      <c r="AT3140" s="2" t="s">
        <v>4</v>
      </c>
    </row>
    <row r="3141" spans="1:46" x14ac:dyDescent="0.2">
      <c r="A3141" s="2">
        <v>1664386</v>
      </c>
      <c r="B3141" s="2">
        <v>854464</v>
      </c>
      <c r="D3141" s="2"/>
      <c r="E3141" s="19" t="s">
        <v>3757</v>
      </c>
      <c r="F3141" s="46">
        <f>INDEX(Δεδομένα!$P:$P,MATCH('2021'!E3141,Δεδομένα!$O:$O,0))</f>
        <v>105</v>
      </c>
      <c r="G3141" s="49" t="s">
        <v>3709</v>
      </c>
      <c r="H3141" s="51" t="str">
        <f>INDEX(Δεδομένα!B$1:B$51,MATCH('2021'!G3141,Δεδομένα!A$1:A$51,0))</f>
        <v>ΘΕΣΣΑΛΙΑΣ</v>
      </c>
      <c r="I3141" s="53">
        <f>INDEX(Δεδομένα!E$1:E$13,MATCH('2021'!H3141,Δεδομένα!D$1:D$13,0))</f>
        <v>6</v>
      </c>
      <c r="J3141" s="4">
        <v>44336</v>
      </c>
      <c r="K3141" s="3" t="s">
        <v>3785</v>
      </c>
      <c r="L3141" s="17" t="str">
        <f t="shared" si="228"/>
        <v>20/05/2021 00:20</v>
      </c>
      <c r="M3141" s="4">
        <v>44336</v>
      </c>
      <c r="N3141" s="3" t="s">
        <v>1357</v>
      </c>
      <c r="O3141" s="17" t="str">
        <f t="shared" si="229"/>
        <v>20/05/2021 00:40</v>
      </c>
      <c r="P3141" s="24">
        <f t="shared" si="230"/>
        <v>1.3888888890505768E-2</v>
      </c>
      <c r="Q3141" s="28">
        <v>0</v>
      </c>
      <c r="R3141" s="27">
        <f t="shared" si="231"/>
        <v>20.000000002328306</v>
      </c>
      <c r="S3141" s="3" t="s">
        <v>4</v>
      </c>
      <c r="T3141" s="3" t="s">
        <v>3758</v>
      </c>
      <c r="U3141" s="3" t="s">
        <v>3786</v>
      </c>
      <c r="V3141" s="3" t="s">
        <v>3787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0.1</v>
      </c>
      <c r="AC3141" s="5">
        <v>0</v>
      </c>
      <c r="AD3141" s="5">
        <v>0</v>
      </c>
      <c r="AE3141" s="2">
        <v>2</v>
      </c>
      <c r="AF3141" s="2">
        <v>0</v>
      </c>
      <c r="AG3141" s="2">
        <v>0</v>
      </c>
      <c r="AH3141" s="2">
        <v>0</v>
      </c>
      <c r="AI3141" s="2">
        <v>0</v>
      </c>
      <c r="AJ3141" s="2">
        <v>1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 t="s">
        <v>4</v>
      </c>
      <c r="AT3141" s="2" t="s">
        <v>4</v>
      </c>
    </row>
    <row r="3142" spans="1:46" x14ac:dyDescent="0.2">
      <c r="A3142" s="2">
        <v>1667726</v>
      </c>
      <c r="B3142" s="2">
        <v>859037</v>
      </c>
      <c r="C3142" s="7">
        <v>22.604537675640199</v>
      </c>
      <c r="D3142" s="7">
        <v>39.177179050088398</v>
      </c>
      <c r="E3142" s="19" t="s">
        <v>3757</v>
      </c>
      <c r="F3142" s="46">
        <f>INDEX(Δεδομένα!$P:$P,MATCH('2021'!E3142,Δεδομένα!$O:$O,0))</f>
        <v>105</v>
      </c>
      <c r="G3142" s="49" t="s">
        <v>3709</v>
      </c>
      <c r="H3142" s="51" t="str">
        <f>INDEX(Δεδομένα!B$1:B$51,MATCH('2021'!G3142,Δεδομένα!A$1:A$51,0))</f>
        <v>ΘΕΣΣΑΛΙΑΣ</v>
      </c>
      <c r="I3142" s="53">
        <f>INDEX(Δεδομένα!E$1:E$13,MATCH('2021'!H3142,Δεδομένα!D$1:D$13,0))</f>
        <v>6</v>
      </c>
      <c r="J3142" s="4">
        <v>44352</v>
      </c>
      <c r="K3142" s="3" t="s">
        <v>711</v>
      </c>
      <c r="L3142" s="17" t="str">
        <f t="shared" si="228"/>
        <v>05/06/2021 14:21</v>
      </c>
      <c r="M3142" s="4">
        <v>44352</v>
      </c>
      <c r="N3142" s="3" t="s">
        <v>362</v>
      </c>
      <c r="O3142" s="17" t="str">
        <f t="shared" si="229"/>
        <v>05/06/2021 15:20</v>
      </c>
      <c r="P3142" s="24">
        <f t="shared" si="230"/>
        <v>4.0972222224809229E-2</v>
      </c>
      <c r="Q3142" s="28">
        <v>0</v>
      </c>
      <c r="R3142" s="27">
        <f t="shared" si="231"/>
        <v>59.00000000372529</v>
      </c>
      <c r="S3142" s="3" t="s">
        <v>4</v>
      </c>
      <c r="T3142" s="3" t="s">
        <v>3758</v>
      </c>
      <c r="U3142" s="3" t="s">
        <v>3368</v>
      </c>
      <c r="V3142" s="3" t="s">
        <v>3788</v>
      </c>
      <c r="W3142" s="5">
        <v>0</v>
      </c>
      <c r="X3142" s="5">
        <v>0</v>
      </c>
      <c r="Y3142" s="5">
        <v>0</v>
      </c>
      <c r="Z3142" s="5">
        <v>0.05</v>
      </c>
      <c r="AA3142" s="5">
        <v>0</v>
      </c>
      <c r="AB3142" s="5">
        <v>0</v>
      </c>
      <c r="AC3142" s="5">
        <v>0</v>
      </c>
      <c r="AD3142" s="5">
        <v>0</v>
      </c>
      <c r="AE3142" s="2">
        <v>2</v>
      </c>
      <c r="AF3142" s="2">
        <v>0</v>
      </c>
      <c r="AG3142" s="2">
        <v>0</v>
      </c>
      <c r="AH3142" s="2">
        <v>0</v>
      </c>
      <c r="AI3142" s="2">
        <v>0</v>
      </c>
      <c r="AJ3142" s="2">
        <v>1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 t="s">
        <v>4</v>
      </c>
      <c r="AT3142" s="2" t="s">
        <v>4</v>
      </c>
    </row>
    <row r="3143" spans="1:46" x14ac:dyDescent="0.2">
      <c r="A3143" s="2">
        <v>1667728</v>
      </c>
      <c r="B3143" s="2">
        <v>859238</v>
      </c>
      <c r="C3143" s="7">
        <v>22.764760998433101</v>
      </c>
      <c r="D3143" s="7">
        <v>39.233616474827699</v>
      </c>
      <c r="E3143" s="19" t="s">
        <v>3757</v>
      </c>
      <c r="F3143" s="46">
        <f>INDEX(Δεδομένα!$P:$P,MATCH('2021'!E3143,Δεδομένα!$O:$O,0))</f>
        <v>105</v>
      </c>
      <c r="G3143" s="49" t="s">
        <v>3709</v>
      </c>
      <c r="H3143" s="51" t="str">
        <f>INDEX(Δεδομένα!B$1:B$51,MATCH('2021'!G3143,Δεδομένα!A$1:A$51,0))</f>
        <v>ΘΕΣΣΑΛΙΑΣ</v>
      </c>
      <c r="I3143" s="53">
        <f>INDEX(Δεδομένα!E$1:E$13,MATCH('2021'!H3143,Δεδομένα!D$1:D$13,0))</f>
        <v>6</v>
      </c>
      <c r="J3143" s="4">
        <v>44353</v>
      </c>
      <c r="K3143" s="3" t="s">
        <v>3789</v>
      </c>
      <c r="L3143" s="17" t="str">
        <f t="shared" si="228"/>
        <v>06/06/2021 08:20</v>
      </c>
      <c r="M3143" s="4">
        <v>44353</v>
      </c>
      <c r="N3143" s="3" t="s">
        <v>1750</v>
      </c>
      <c r="O3143" s="17" t="str">
        <f t="shared" si="229"/>
        <v>06/06/2021 09:35</v>
      </c>
      <c r="P3143" s="24">
        <f t="shared" si="230"/>
        <v>5.2083333335758653E-2</v>
      </c>
      <c r="Q3143" s="28">
        <v>0</v>
      </c>
      <c r="R3143" s="27">
        <f t="shared" si="231"/>
        <v>75.00000000349246</v>
      </c>
      <c r="S3143" s="3" t="s">
        <v>4</v>
      </c>
      <c r="T3143" s="3" t="s">
        <v>3758</v>
      </c>
      <c r="U3143" s="3" t="s">
        <v>3790</v>
      </c>
      <c r="V3143" s="3" t="s">
        <v>3791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0.5</v>
      </c>
      <c r="AD3143" s="5">
        <v>0.02</v>
      </c>
      <c r="AE3143" s="2">
        <v>2</v>
      </c>
      <c r="AF3143" s="2">
        <v>0</v>
      </c>
      <c r="AG3143" s="2">
        <v>0</v>
      </c>
      <c r="AH3143" s="2">
        <v>0</v>
      </c>
      <c r="AI3143" s="2">
        <v>0</v>
      </c>
      <c r="AJ3143" s="2">
        <v>1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 t="s">
        <v>4</v>
      </c>
      <c r="AT3143" s="2" t="s">
        <v>4</v>
      </c>
    </row>
    <row r="3144" spans="1:46" x14ac:dyDescent="0.2">
      <c r="A3144" s="2">
        <v>1667732</v>
      </c>
      <c r="B3144" s="2">
        <v>859537</v>
      </c>
      <c r="C3144" s="7">
        <v>22.744683665296002</v>
      </c>
      <c r="D3144" s="7">
        <v>39.228915135683799</v>
      </c>
      <c r="E3144" s="19" t="s">
        <v>3757</v>
      </c>
      <c r="F3144" s="46">
        <f>INDEX(Δεδομένα!$P:$P,MATCH('2021'!E3144,Δεδομένα!$O:$O,0))</f>
        <v>105</v>
      </c>
      <c r="G3144" s="49" t="s">
        <v>3709</v>
      </c>
      <c r="H3144" s="51" t="str">
        <f>INDEX(Δεδομένα!B$1:B$51,MATCH('2021'!G3144,Δεδομένα!A$1:A$51,0))</f>
        <v>ΘΕΣΣΑΛΙΑΣ</v>
      </c>
      <c r="I3144" s="53">
        <f>INDEX(Δεδομένα!E$1:E$13,MATCH('2021'!H3144,Δεδομένα!D$1:D$13,0))</f>
        <v>6</v>
      </c>
      <c r="J3144" s="4">
        <v>44354</v>
      </c>
      <c r="K3144" s="3" t="s">
        <v>3792</v>
      </c>
      <c r="L3144" s="17" t="str">
        <f t="shared" si="228"/>
        <v>07/06/2021 09:56</v>
      </c>
      <c r="M3144" s="4">
        <v>44354</v>
      </c>
      <c r="N3144" s="3" t="s">
        <v>1923</v>
      </c>
      <c r="O3144" s="17" t="str">
        <f t="shared" si="229"/>
        <v>07/06/2021 10:45</v>
      </c>
      <c r="P3144" s="24">
        <f t="shared" si="230"/>
        <v>3.4027777772280388E-2</v>
      </c>
      <c r="Q3144" s="28">
        <v>0</v>
      </c>
      <c r="R3144" s="27">
        <f t="shared" si="231"/>
        <v>48.999999992083758</v>
      </c>
      <c r="S3144" s="3" t="s">
        <v>4</v>
      </c>
      <c r="T3144" s="3" t="s">
        <v>3758</v>
      </c>
      <c r="U3144" s="3" t="s">
        <v>123</v>
      </c>
      <c r="V3144" s="3" t="s">
        <v>3793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2</v>
      </c>
      <c r="AC3144" s="5">
        <v>0</v>
      </c>
      <c r="AD3144" s="5">
        <v>0</v>
      </c>
      <c r="AE3144" s="2">
        <v>4</v>
      </c>
      <c r="AF3144" s="2">
        <v>0</v>
      </c>
      <c r="AG3144" s="2">
        <v>0</v>
      </c>
      <c r="AH3144" s="2">
        <v>0</v>
      </c>
      <c r="AI3144" s="2">
        <v>0</v>
      </c>
      <c r="AJ3144" s="2">
        <v>2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 t="s">
        <v>4</v>
      </c>
      <c r="AT3144" s="2" t="s">
        <v>4</v>
      </c>
    </row>
    <row r="3145" spans="1:46" x14ac:dyDescent="0.2">
      <c r="A3145" s="2">
        <v>1671448</v>
      </c>
      <c r="B3145" s="2">
        <v>863573</v>
      </c>
      <c r="C3145" s="7">
        <v>22.805436658419602</v>
      </c>
      <c r="D3145" s="7">
        <v>39.159936302307102</v>
      </c>
      <c r="E3145" s="19" t="s">
        <v>3757</v>
      </c>
      <c r="F3145" s="46">
        <f>INDEX(Δεδομένα!$P:$P,MATCH('2021'!E3145,Δεδομένα!$O:$O,0))</f>
        <v>105</v>
      </c>
      <c r="G3145" s="49" t="s">
        <v>3709</v>
      </c>
      <c r="H3145" s="51" t="str">
        <f>INDEX(Δεδομένα!B$1:B$51,MATCH('2021'!G3145,Δεδομένα!A$1:A$51,0))</f>
        <v>ΘΕΣΣΑΛΙΑΣ</v>
      </c>
      <c r="I3145" s="53">
        <f>INDEX(Δεδομένα!E$1:E$13,MATCH('2021'!H3145,Δεδομένα!D$1:D$13,0))</f>
        <v>6</v>
      </c>
      <c r="J3145" s="4">
        <v>44368</v>
      </c>
      <c r="K3145" s="3" t="s">
        <v>428</v>
      </c>
      <c r="L3145" s="17" t="str">
        <f t="shared" si="228"/>
        <v>21/06/2021 10:20</v>
      </c>
      <c r="M3145" s="4">
        <v>44368</v>
      </c>
      <c r="N3145" s="3" t="s">
        <v>550</v>
      </c>
      <c r="O3145" s="17" t="str">
        <f t="shared" si="229"/>
        <v>21/06/2021 10:47</v>
      </c>
      <c r="P3145" s="24">
        <f t="shared" si="230"/>
        <v>1.8750000002910383E-2</v>
      </c>
      <c r="Q3145" s="28">
        <v>0</v>
      </c>
      <c r="R3145" s="27">
        <f t="shared" si="231"/>
        <v>27.000000004190952</v>
      </c>
      <c r="S3145" s="3" t="s">
        <v>4</v>
      </c>
      <c r="T3145" s="3" t="s">
        <v>3758</v>
      </c>
      <c r="U3145" s="3" t="s">
        <v>3759</v>
      </c>
      <c r="V3145" s="3" t="s">
        <v>3760</v>
      </c>
      <c r="W3145" s="5">
        <v>0</v>
      </c>
      <c r="X3145" s="5">
        <v>7.0000000000000007E-2</v>
      </c>
      <c r="Y3145" s="5">
        <v>0</v>
      </c>
      <c r="Z3145" s="5">
        <v>0.03</v>
      </c>
      <c r="AA3145" s="5">
        <v>0</v>
      </c>
      <c r="AB3145" s="5">
        <v>0</v>
      </c>
      <c r="AC3145" s="5">
        <v>0</v>
      </c>
      <c r="AD3145" s="5">
        <v>0</v>
      </c>
      <c r="AE3145" s="2">
        <v>4</v>
      </c>
      <c r="AF3145" s="2">
        <v>0</v>
      </c>
      <c r="AG3145" s="2">
        <v>0</v>
      </c>
      <c r="AH3145" s="2">
        <v>0</v>
      </c>
      <c r="AI3145" s="2">
        <v>0</v>
      </c>
      <c r="AJ3145" s="2">
        <v>2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 t="s">
        <v>4</v>
      </c>
      <c r="AT3145" s="2" t="s">
        <v>4</v>
      </c>
    </row>
    <row r="3146" spans="1:46" x14ac:dyDescent="0.2">
      <c r="A3146" s="2">
        <v>1672474</v>
      </c>
      <c r="B3146" s="2">
        <v>864433</v>
      </c>
      <c r="C3146" s="7">
        <v>22.7265027416754</v>
      </c>
      <c r="D3146" s="7">
        <v>39.178146004354197</v>
      </c>
      <c r="E3146" s="19" t="s">
        <v>3757</v>
      </c>
      <c r="F3146" s="46">
        <f>INDEX(Δεδομένα!$P:$P,MATCH('2021'!E3146,Δεδομένα!$O:$O,0))</f>
        <v>105</v>
      </c>
      <c r="G3146" s="49" t="s">
        <v>3709</v>
      </c>
      <c r="H3146" s="51" t="str">
        <f>INDEX(Δεδομένα!B$1:B$51,MATCH('2021'!G3146,Δεδομένα!A$1:A$51,0))</f>
        <v>ΘΕΣΣΑΛΙΑΣ</v>
      </c>
      <c r="I3146" s="53">
        <f>INDEX(Δεδομένα!E$1:E$13,MATCH('2021'!H3146,Δεδομένα!D$1:D$13,0))</f>
        <v>6</v>
      </c>
      <c r="J3146" s="4">
        <v>44371</v>
      </c>
      <c r="K3146" s="3" t="s">
        <v>905</v>
      </c>
      <c r="L3146" s="17" t="str">
        <f t="shared" si="228"/>
        <v>24/06/2021 08:55</v>
      </c>
      <c r="M3146" s="4">
        <v>44371</v>
      </c>
      <c r="N3146" s="3" t="s">
        <v>324</v>
      </c>
      <c r="O3146" s="17" t="str">
        <f t="shared" si="229"/>
        <v>24/06/2021 10:00</v>
      </c>
      <c r="P3146" s="24">
        <f t="shared" si="230"/>
        <v>4.5138888883229811E-2</v>
      </c>
      <c r="Q3146" s="28">
        <v>0</v>
      </c>
      <c r="R3146" s="27">
        <f t="shared" si="231"/>
        <v>64.999999991850927</v>
      </c>
      <c r="S3146" s="3" t="s">
        <v>4</v>
      </c>
      <c r="T3146" s="3" t="s">
        <v>3758</v>
      </c>
      <c r="U3146" s="3" t="s">
        <v>3786</v>
      </c>
      <c r="V3146" s="3" t="s">
        <v>3794</v>
      </c>
      <c r="W3146" s="5">
        <v>0.03</v>
      </c>
      <c r="X3146" s="5">
        <v>0</v>
      </c>
      <c r="Y3146" s="5">
        <v>0</v>
      </c>
      <c r="Z3146" s="5">
        <v>0.02</v>
      </c>
      <c r="AA3146" s="5">
        <v>0</v>
      </c>
      <c r="AB3146" s="5">
        <v>0</v>
      </c>
      <c r="AC3146" s="5">
        <v>0</v>
      </c>
      <c r="AD3146" s="5">
        <v>0</v>
      </c>
      <c r="AE3146" s="2">
        <v>4</v>
      </c>
      <c r="AF3146" s="2">
        <v>0</v>
      </c>
      <c r="AG3146" s="2">
        <v>0</v>
      </c>
      <c r="AH3146" s="2">
        <v>0</v>
      </c>
      <c r="AI3146" s="2">
        <v>0</v>
      </c>
      <c r="AJ3146" s="2">
        <v>2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 t="s">
        <v>4</v>
      </c>
      <c r="AT3146" s="2" t="s">
        <v>4</v>
      </c>
    </row>
    <row r="3147" spans="1:46" x14ac:dyDescent="0.2">
      <c r="A3147" s="2">
        <v>1672475</v>
      </c>
      <c r="B3147" s="2">
        <v>864506</v>
      </c>
      <c r="C3147" s="7">
        <v>22.754497645124399</v>
      </c>
      <c r="D3147" s="7">
        <v>39.216392084917501</v>
      </c>
      <c r="E3147" s="19" t="s">
        <v>3757</v>
      </c>
      <c r="F3147" s="46">
        <f>INDEX(Δεδομένα!$P:$P,MATCH('2021'!E3147,Δεδομένα!$O:$O,0))</f>
        <v>105</v>
      </c>
      <c r="G3147" s="49" t="s">
        <v>3709</v>
      </c>
      <c r="H3147" s="51" t="str">
        <f>INDEX(Δεδομένα!B$1:B$51,MATCH('2021'!G3147,Δεδομένα!A$1:A$51,0))</f>
        <v>ΘΕΣΣΑΛΙΑΣ</v>
      </c>
      <c r="I3147" s="53">
        <f>INDEX(Δεδομένα!E$1:E$13,MATCH('2021'!H3147,Δεδομένα!D$1:D$13,0))</f>
        <v>6</v>
      </c>
      <c r="J3147" s="4">
        <v>44371</v>
      </c>
      <c r="K3147" s="3" t="s">
        <v>1340</v>
      </c>
      <c r="L3147" s="17" t="str">
        <f t="shared" si="228"/>
        <v>24/06/2021 12:05</v>
      </c>
      <c r="M3147" s="4">
        <v>44371</v>
      </c>
      <c r="N3147" s="3" t="s">
        <v>111</v>
      </c>
      <c r="O3147" s="17" t="str">
        <f t="shared" si="229"/>
        <v>24/06/2021 19:20</v>
      </c>
      <c r="P3147" s="24">
        <f t="shared" si="230"/>
        <v>0.30208333333575865</v>
      </c>
      <c r="Q3147" s="28">
        <v>0</v>
      </c>
      <c r="R3147" s="27">
        <f t="shared" si="231"/>
        <v>435.00000000349246</v>
      </c>
      <c r="S3147" s="3" t="s">
        <v>4</v>
      </c>
      <c r="T3147" s="3" t="s">
        <v>3758</v>
      </c>
      <c r="U3147" s="3" t="s">
        <v>3790</v>
      </c>
      <c r="V3147" s="3" t="s">
        <v>3795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15</v>
      </c>
      <c r="AC3147" s="5">
        <v>0</v>
      </c>
      <c r="AD3147" s="5">
        <v>0</v>
      </c>
      <c r="AE3147" s="2">
        <v>12</v>
      </c>
      <c r="AF3147" s="2">
        <v>0</v>
      </c>
      <c r="AG3147" s="2">
        <v>0</v>
      </c>
      <c r="AH3147" s="2">
        <v>0</v>
      </c>
      <c r="AI3147" s="2">
        <v>0</v>
      </c>
      <c r="AJ3147" s="2">
        <v>7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 t="s">
        <v>4</v>
      </c>
      <c r="AT3147" s="2" t="s">
        <v>4</v>
      </c>
    </row>
    <row r="3148" spans="1:46" x14ac:dyDescent="0.2">
      <c r="A3148" s="2">
        <v>1673993</v>
      </c>
      <c r="B3148" s="2">
        <v>866211</v>
      </c>
      <c r="C3148" s="7">
        <v>22.8074423808993</v>
      </c>
      <c r="D3148" s="7">
        <v>39.203180777812797</v>
      </c>
      <c r="E3148" s="19" t="s">
        <v>3757</v>
      </c>
      <c r="F3148" s="46">
        <f>INDEX(Δεδομένα!$P:$P,MATCH('2021'!E3148,Δεδομένα!$O:$O,0))</f>
        <v>105</v>
      </c>
      <c r="G3148" s="49" t="s">
        <v>3709</v>
      </c>
      <c r="H3148" s="51" t="str">
        <f>INDEX(Δεδομένα!B$1:B$51,MATCH('2021'!G3148,Δεδομένα!A$1:A$51,0))</f>
        <v>ΘΕΣΣΑΛΙΑΣ</v>
      </c>
      <c r="I3148" s="53">
        <f>INDEX(Δεδομένα!E$1:E$13,MATCH('2021'!H3148,Δεδομένα!D$1:D$13,0))</f>
        <v>6</v>
      </c>
      <c r="J3148" s="4">
        <v>44376</v>
      </c>
      <c r="K3148" s="3" t="s">
        <v>197</v>
      </c>
      <c r="L3148" s="17" t="str">
        <f t="shared" si="228"/>
        <v>29/06/2021 15:30</v>
      </c>
      <c r="M3148" s="4">
        <v>44376</v>
      </c>
      <c r="N3148" s="3" t="s">
        <v>433</v>
      </c>
      <c r="O3148" s="17" t="str">
        <f t="shared" si="229"/>
        <v>29/06/2021 17:25</v>
      </c>
      <c r="P3148" s="24">
        <f t="shared" si="230"/>
        <v>7.9861111109494232E-2</v>
      </c>
      <c r="Q3148" s="28">
        <v>0</v>
      </c>
      <c r="R3148" s="27">
        <f t="shared" si="231"/>
        <v>114.99999999767169</v>
      </c>
      <c r="S3148" s="3" t="s">
        <v>4</v>
      </c>
      <c r="T3148" s="3" t="s">
        <v>3758</v>
      </c>
      <c r="U3148" s="3" t="s">
        <v>3771</v>
      </c>
      <c r="V3148" s="3" t="s">
        <v>3796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7</v>
      </c>
      <c r="AD3148" s="5">
        <v>0</v>
      </c>
      <c r="AE3148" s="2">
        <v>7</v>
      </c>
      <c r="AF3148" s="2">
        <v>0</v>
      </c>
      <c r="AG3148" s="2">
        <v>0</v>
      </c>
      <c r="AH3148" s="2">
        <v>0</v>
      </c>
      <c r="AI3148" s="2">
        <v>0</v>
      </c>
      <c r="AJ3148" s="2">
        <v>3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 t="s">
        <v>4</v>
      </c>
      <c r="AT3148" s="2" t="s">
        <v>4</v>
      </c>
    </row>
    <row r="3149" spans="1:46" x14ac:dyDescent="0.2">
      <c r="A3149" s="2">
        <v>1674236</v>
      </c>
      <c r="B3149" s="2">
        <v>866563</v>
      </c>
      <c r="C3149" s="7">
        <v>22.7350165422089</v>
      </c>
      <c r="D3149" s="7">
        <v>39.159163161818299</v>
      </c>
      <c r="E3149" s="19" t="s">
        <v>3757</v>
      </c>
      <c r="F3149" s="46">
        <f>INDEX(Δεδομένα!$P:$P,MATCH('2021'!E3149,Δεδομένα!$O:$O,0))</f>
        <v>105</v>
      </c>
      <c r="G3149" s="49" t="s">
        <v>3709</v>
      </c>
      <c r="H3149" s="51" t="str">
        <f>INDEX(Δεδομένα!B$1:B$51,MATCH('2021'!G3149,Δεδομένα!A$1:A$51,0))</f>
        <v>ΘΕΣΣΑΛΙΑΣ</v>
      </c>
      <c r="I3149" s="53">
        <f>INDEX(Δεδομένα!E$1:E$13,MATCH('2021'!H3149,Δεδομένα!D$1:D$13,0))</f>
        <v>6</v>
      </c>
      <c r="J3149" s="4">
        <v>44377</v>
      </c>
      <c r="K3149" s="3" t="s">
        <v>526</v>
      </c>
      <c r="L3149" s="17" t="str">
        <f t="shared" si="228"/>
        <v>30/06/2021 17:05</v>
      </c>
      <c r="M3149" s="4">
        <v>44377</v>
      </c>
      <c r="N3149" s="3" t="s">
        <v>13</v>
      </c>
      <c r="O3149" s="17" t="str">
        <f t="shared" si="229"/>
        <v>30/06/2021 18:50</v>
      </c>
      <c r="P3149" s="24">
        <f t="shared" si="230"/>
        <v>7.2916666664241347E-2</v>
      </c>
      <c r="Q3149" s="28">
        <v>0</v>
      </c>
      <c r="R3149" s="27">
        <f t="shared" si="231"/>
        <v>104.99999999650754</v>
      </c>
      <c r="S3149" s="3" t="s">
        <v>4</v>
      </c>
      <c r="T3149" s="3" t="s">
        <v>3758</v>
      </c>
      <c r="U3149" s="3" t="s">
        <v>3771</v>
      </c>
      <c r="V3149" s="3" t="s">
        <v>3797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10</v>
      </c>
      <c r="AD3149" s="5">
        <v>0</v>
      </c>
      <c r="AE3149" s="2">
        <v>8</v>
      </c>
      <c r="AF3149" s="2">
        <v>0</v>
      </c>
      <c r="AG3149" s="2">
        <v>0</v>
      </c>
      <c r="AH3149" s="2">
        <v>0</v>
      </c>
      <c r="AI3149" s="2">
        <v>0</v>
      </c>
      <c r="AJ3149" s="2">
        <v>4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 t="s">
        <v>4</v>
      </c>
      <c r="AT3149" s="2" t="s">
        <v>4</v>
      </c>
    </row>
    <row r="3150" spans="1:46" x14ac:dyDescent="0.2">
      <c r="A3150" s="2">
        <v>1675585</v>
      </c>
      <c r="B3150" s="2">
        <v>867491</v>
      </c>
      <c r="C3150" s="7">
        <v>22.742333238076601</v>
      </c>
      <c r="D3150" s="7">
        <v>39.1944000573408</v>
      </c>
      <c r="E3150" s="19" t="s">
        <v>3757</v>
      </c>
      <c r="F3150" s="46">
        <f>INDEX(Δεδομένα!$P:$P,MATCH('2021'!E3150,Δεδομένα!$O:$O,0))</f>
        <v>105</v>
      </c>
      <c r="G3150" s="49" t="s">
        <v>3709</v>
      </c>
      <c r="H3150" s="51" t="str">
        <f>INDEX(Δεδομένα!B$1:B$51,MATCH('2021'!G3150,Δεδομένα!A$1:A$51,0))</f>
        <v>ΘΕΣΣΑΛΙΑΣ</v>
      </c>
      <c r="I3150" s="53">
        <f>INDEX(Δεδομένα!E$1:E$13,MATCH('2021'!H3150,Δεδομένα!D$1:D$13,0))</f>
        <v>6</v>
      </c>
      <c r="J3150" s="4">
        <v>44379</v>
      </c>
      <c r="K3150" s="3" t="s">
        <v>2252</v>
      </c>
      <c r="L3150" s="17" t="str">
        <f t="shared" si="228"/>
        <v>02/07/2021 23:49</v>
      </c>
      <c r="M3150" s="4">
        <v>44380</v>
      </c>
      <c r="N3150" s="3" t="s">
        <v>3798</v>
      </c>
      <c r="O3150" s="17" t="str">
        <f t="shared" si="229"/>
        <v>03/07/2021 01:49</v>
      </c>
      <c r="P3150" s="24">
        <f t="shared" si="230"/>
        <v>8.3333333335758653E-2</v>
      </c>
      <c r="Q3150" s="28">
        <v>0</v>
      </c>
      <c r="R3150" s="27">
        <f t="shared" si="231"/>
        <v>120.00000000349246</v>
      </c>
      <c r="S3150" s="3" t="s">
        <v>4</v>
      </c>
      <c r="T3150" s="3" t="s">
        <v>3758</v>
      </c>
      <c r="U3150" s="3" t="s">
        <v>3786</v>
      </c>
      <c r="V3150" s="3" t="s">
        <v>3799</v>
      </c>
      <c r="W3150" s="5">
        <v>0.03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2">
        <v>4</v>
      </c>
      <c r="AF3150" s="2">
        <v>0</v>
      </c>
      <c r="AG3150" s="2">
        <v>0</v>
      </c>
      <c r="AH3150" s="2">
        <v>0</v>
      </c>
      <c r="AI3150" s="2">
        <v>0</v>
      </c>
      <c r="AJ3150" s="2">
        <v>2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</row>
    <row r="3151" spans="1:46" x14ac:dyDescent="0.2">
      <c r="A3151" s="2">
        <v>1675595</v>
      </c>
      <c r="B3151" s="2">
        <v>867763</v>
      </c>
      <c r="C3151" s="7">
        <v>22.7385375117819</v>
      </c>
      <c r="D3151" s="7">
        <v>39.1995410382561</v>
      </c>
      <c r="E3151" s="19" t="s">
        <v>3757</v>
      </c>
      <c r="F3151" s="46">
        <f>INDEX(Δεδομένα!$P:$P,MATCH('2021'!E3151,Δεδομένα!$O:$O,0))</f>
        <v>105</v>
      </c>
      <c r="G3151" s="49" t="s">
        <v>3709</v>
      </c>
      <c r="H3151" s="51" t="str">
        <f>INDEX(Δεδομένα!B$1:B$51,MATCH('2021'!G3151,Δεδομένα!A$1:A$51,0))</f>
        <v>ΘΕΣΣΑΛΙΑΣ</v>
      </c>
      <c r="I3151" s="53">
        <f>INDEX(Δεδομένα!E$1:E$13,MATCH('2021'!H3151,Δεδομένα!D$1:D$13,0))</f>
        <v>6</v>
      </c>
      <c r="J3151" s="4">
        <v>44380</v>
      </c>
      <c r="K3151" s="3" t="s">
        <v>166</v>
      </c>
      <c r="L3151" s="17" t="str">
        <f t="shared" si="228"/>
        <v>03/07/2021 20:25</v>
      </c>
      <c r="M3151" s="4">
        <v>44380</v>
      </c>
      <c r="N3151" s="3" t="s">
        <v>598</v>
      </c>
      <c r="O3151" s="17" t="str">
        <f t="shared" si="229"/>
        <v>03/07/2021 21:58</v>
      </c>
      <c r="P3151" s="24">
        <f t="shared" si="230"/>
        <v>6.4583333332848269E-2</v>
      </c>
      <c r="Q3151" s="28">
        <v>0</v>
      </c>
      <c r="R3151" s="27">
        <f t="shared" si="231"/>
        <v>92.999999999301508</v>
      </c>
      <c r="S3151" s="3" t="s">
        <v>4</v>
      </c>
      <c r="T3151" s="3" t="s">
        <v>3758</v>
      </c>
      <c r="U3151" s="3" t="s">
        <v>3786</v>
      </c>
      <c r="V3151" s="3" t="s">
        <v>3800</v>
      </c>
      <c r="W3151" s="5">
        <v>0.03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2">
        <v>7</v>
      </c>
      <c r="AF3151" s="2">
        <v>0</v>
      </c>
      <c r="AG3151" s="2">
        <v>0</v>
      </c>
      <c r="AH3151" s="2">
        <v>0</v>
      </c>
      <c r="AI3151" s="2">
        <v>0</v>
      </c>
      <c r="AJ3151" s="2">
        <v>3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</row>
    <row r="3152" spans="1:46" x14ac:dyDescent="0.2">
      <c r="A3152" s="2">
        <v>1675600</v>
      </c>
      <c r="B3152" s="2">
        <v>867919</v>
      </c>
      <c r="C3152" s="7">
        <v>22.614568710327099</v>
      </c>
      <c r="D3152" s="7">
        <v>39.282402038574197</v>
      </c>
      <c r="E3152" s="19" t="s">
        <v>3757</v>
      </c>
      <c r="F3152" s="46">
        <f>INDEX(Δεδομένα!$P:$P,MATCH('2021'!E3152,Δεδομένα!$O:$O,0))</f>
        <v>105</v>
      </c>
      <c r="G3152" s="49" t="s">
        <v>3709</v>
      </c>
      <c r="H3152" s="51" t="str">
        <f>INDEX(Δεδομένα!B$1:B$51,MATCH('2021'!G3152,Δεδομένα!A$1:A$51,0))</f>
        <v>ΘΕΣΣΑΛΙΑΣ</v>
      </c>
      <c r="I3152" s="53">
        <f>INDEX(Δεδομένα!E$1:E$13,MATCH('2021'!H3152,Δεδομένα!D$1:D$13,0))</f>
        <v>6</v>
      </c>
      <c r="J3152" s="4">
        <v>44381</v>
      </c>
      <c r="K3152" s="3" t="s">
        <v>214</v>
      </c>
      <c r="L3152" s="17" t="str">
        <f t="shared" si="228"/>
        <v>04/07/2021 12:00</v>
      </c>
      <c r="M3152" s="4">
        <v>44381</v>
      </c>
      <c r="N3152" s="3" t="s">
        <v>154</v>
      </c>
      <c r="O3152" s="17" t="str">
        <f t="shared" si="229"/>
        <v>04/07/2021 13:20</v>
      </c>
      <c r="P3152" s="24">
        <f t="shared" si="230"/>
        <v>5.5555555554747116E-2</v>
      </c>
      <c r="Q3152" s="28">
        <v>0</v>
      </c>
      <c r="R3152" s="27">
        <f t="shared" si="231"/>
        <v>79.999999998835847</v>
      </c>
      <c r="S3152" s="3" t="s">
        <v>4</v>
      </c>
      <c r="T3152" s="3" t="s">
        <v>3758</v>
      </c>
      <c r="U3152" s="3" t="s">
        <v>123</v>
      </c>
      <c r="V3152" s="3" t="s">
        <v>3801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5</v>
      </c>
      <c r="AD3152" s="5">
        <v>0</v>
      </c>
      <c r="AE3152" s="2">
        <v>3</v>
      </c>
      <c r="AF3152" s="2">
        <v>0</v>
      </c>
      <c r="AG3152" s="2">
        <v>0</v>
      </c>
      <c r="AH3152" s="2">
        <v>0</v>
      </c>
      <c r="AI3152" s="2">
        <v>0</v>
      </c>
      <c r="AJ3152" s="2">
        <v>1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</row>
    <row r="3153" spans="1:46" x14ac:dyDescent="0.2">
      <c r="A3153" s="2">
        <v>1677588</v>
      </c>
      <c r="B3153" s="2">
        <v>869871</v>
      </c>
      <c r="C3153" s="7">
        <v>22.836622500573402</v>
      </c>
      <c r="D3153" s="7">
        <v>39.167923251844897</v>
      </c>
      <c r="E3153" s="19" t="s">
        <v>3757</v>
      </c>
      <c r="F3153" s="46">
        <f>INDEX(Δεδομένα!$P:$P,MATCH('2021'!E3153,Δεδομένα!$O:$O,0))</f>
        <v>105</v>
      </c>
      <c r="G3153" s="49" t="s">
        <v>3709</v>
      </c>
      <c r="H3153" s="51" t="str">
        <f>INDEX(Δεδομένα!B$1:B$51,MATCH('2021'!G3153,Δεδομένα!A$1:A$51,0))</f>
        <v>ΘΕΣΣΑΛΙΑΣ</v>
      </c>
      <c r="I3153" s="53">
        <f>INDEX(Δεδομένα!E$1:E$13,MATCH('2021'!H3153,Δεδομένα!D$1:D$13,0))</f>
        <v>6</v>
      </c>
      <c r="J3153" s="4">
        <v>44387</v>
      </c>
      <c r="K3153" s="3" t="s">
        <v>607</v>
      </c>
      <c r="L3153" s="17" t="str">
        <f t="shared" si="228"/>
        <v>10/07/2021 18:33</v>
      </c>
      <c r="M3153" s="4">
        <v>44387</v>
      </c>
      <c r="N3153" s="3" t="s">
        <v>1345</v>
      </c>
      <c r="O3153" s="17" t="str">
        <f t="shared" si="229"/>
        <v>10/07/2021 23:00</v>
      </c>
      <c r="P3153" s="24">
        <f t="shared" si="230"/>
        <v>0.18541666666715173</v>
      </c>
      <c r="Q3153" s="28">
        <v>0</v>
      </c>
      <c r="R3153" s="27">
        <f t="shared" si="231"/>
        <v>267.00000000069849</v>
      </c>
      <c r="S3153" s="3" t="s">
        <v>4</v>
      </c>
      <c r="T3153" s="3" t="s">
        <v>3758</v>
      </c>
      <c r="U3153" s="3" t="s">
        <v>3759</v>
      </c>
      <c r="V3153" s="3" t="s">
        <v>3802</v>
      </c>
      <c r="W3153" s="5">
        <v>0</v>
      </c>
      <c r="X3153" s="5">
        <v>0</v>
      </c>
      <c r="Y3153" s="5">
        <v>0</v>
      </c>
      <c r="Z3153" s="5">
        <v>0</v>
      </c>
      <c r="AA3153" s="5">
        <v>2</v>
      </c>
      <c r="AB3153" s="5">
        <v>0</v>
      </c>
      <c r="AC3153" s="5">
        <v>0</v>
      </c>
      <c r="AD3153" s="5">
        <v>0</v>
      </c>
      <c r="AE3153" s="2">
        <v>6</v>
      </c>
      <c r="AF3153" s="2">
        <v>0</v>
      </c>
      <c r="AG3153" s="2">
        <v>0</v>
      </c>
      <c r="AH3153" s="2">
        <v>0</v>
      </c>
      <c r="AI3153" s="2">
        <v>0</v>
      </c>
      <c r="AJ3153" s="2">
        <v>3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</row>
    <row r="3154" spans="1:46" x14ac:dyDescent="0.2">
      <c r="A3154" s="2">
        <v>1679768</v>
      </c>
      <c r="B3154" s="2">
        <v>870957</v>
      </c>
      <c r="C3154" s="7">
        <v>22.618656158447301</v>
      </c>
      <c r="D3154" s="7">
        <v>39.253242492675803</v>
      </c>
      <c r="E3154" s="19" t="s">
        <v>3757</v>
      </c>
      <c r="F3154" s="46">
        <f>INDEX(Δεδομένα!$P:$P,MATCH('2021'!E3154,Δεδομένα!$O:$O,0))</f>
        <v>105</v>
      </c>
      <c r="G3154" s="49" t="s">
        <v>3709</v>
      </c>
      <c r="H3154" s="51" t="str">
        <f>INDEX(Δεδομένα!B$1:B$51,MATCH('2021'!G3154,Δεδομένα!A$1:A$51,0))</f>
        <v>ΘΕΣΣΑΛΙΑΣ</v>
      </c>
      <c r="I3154" s="53">
        <f>INDEX(Δεδομένα!E$1:E$13,MATCH('2021'!H3154,Δεδομένα!D$1:D$13,0))</f>
        <v>6</v>
      </c>
      <c r="J3154" s="4">
        <v>44391</v>
      </c>
      <c r="K3154" s="3" t="s">
        <v>167</v>
      </c>
      <c r="L3154" s="17" t="str">
        <f t="shared" si="228"/>
        <v>14/07/2021 10:35</v>
      </c>
      <c r="M3154" s="4">
        <v>44393</v>
      </c>
      <c r="N3154" s="3" t="s">
        <v>139</v>
      </c>
      <c r="O3154" s="17" t="str">
        <f t="shared" si="229"/>
        <v>16/07/2021 20:32</v>
      </c>
      <c r="P3154" s="29">
        <f t="shared" si="230"/>
        <v>2.414583333338669</v>
      </c>
      <c r="Q3154" s="30">
        <f>2*24</f>
        <v>48</v>
      </c>
      <c r="R3154" s="27">
        <f t="shared" si="231"/>
        <v>3477.0000000076834</v>
      </c>
      <c r="S3154" s="3" t="s">
        <v>4</v>
      </c>
      <c r="T3154" s="3" t="s">
        <v>3758</v>
      </c>
      <c r="U3154" s="3" t="s">
        <v>3803</v>
      </c>
      <c r="V3154" s="3" t="s">
        <v>3804</v>
      </c>
      <c r="W3154" s="5">
        <v>0</v>
      </c>
      <c r="X3154" s="5">
        <v>500</v>
      </c>
      <c r="Y3154" s="5">
        <v>0</v>
      </c>
      <c r="Z3154" s="5">
        <v>0</v>
      </c>
      <c r="AA3154" s="5">
        <v>0</v>
      </c>
      <c r="AB3154" s="5">
        <v>0</v>
      </c>
      <c r="AC3154" s="5">
        <v>150</v>
      </c>
      <c r="AD3154" s="5">
        <v>0</v>
      </c>
      <c r="AE3154" s="2">
        <v>54</v>
      </c>
      <c r="AF3154" s="2">
        <v>16</v>
      </c>
      <c r="AG3154" s="2">
        <v>0</v>
      </c>
      <c r="AH3154" s="2">
        <v>0</v>
      </c>
      <c r="AI3154" s="2">
        <v>0</v>
      </c>
      <c r="AJ3154" s="2">
        <v>31</v>
      </c>
      <c r="AK3154" s="2">
        <v>5</v>
      </c>
      <c r="AL3154" s="2">
        <v>0</v>
      </c>
      <c r="AM3154" s="2">
        <v>0</v>
      </c>
      <c r="AN3154" s="2">
        <v>1</v>
      </c>
      <c r="AO3154" s="2">
        <v>2</v>
      </c>
      <c r="AP3154" s="2">
        <v>0</v>
      </c>
      <c r="AQ3154" s="2">
        <v>3</v>
      </c>
      <c r="AR3154" s="2">
        <v>0</v>
      </c>
      <c r="AS3154" s="2">
        <v>0</v>
      </c>
      <c r="AT3154" s="2">
        <v>0</v>
      </c>
    </row>
    <row r="3155" spans="1:46" x14ac:dyDescent="0.2">
      <c r="A3155" s="2">
        <v>1679767</v>
      </c>
      <c r="B3155" s="2">
        <v>872124</v>
      </c>
      <c r="C3155" s="7">
        <v>22.8250851184753</v>
      </c>
      <c r="D3155" s="7">
        <v>39.1814899535973</v>
      </c>
      <c r="E3155" s="19" t="s">
        <v>3757</v>
      </c>
      <c r="F3155" s="46">
        <f>INDEX(Δεδομένα!$P:$P,MATCH('2021'!E3155,Δεδομένα!$O:$O,0))</f>
        <v>105</v>
      </c>
      <c r="G3155" s="49" t="s">
        <v>3709</v>
      </c>
      <c r="H3155" s="51" t="str">
        <f>INDEX(Δεδομένα!B$1:B$51,MATCH('2021'!G3155,Δεδομένα!A$1:A$51,0))</f>
        <v>ΘΕΣΣΑΛΙΑΣ</v>
      </c>
      <c r="I3155" s="53">
        <f>INDEX(Δεδομένα!E$1:E$13,MATCH('2021'!H3155,Δεδομένα!D$1:D$13,0))</f>
        <v>6</v>
      </c>
      <c r="J3155" s="4">
        <v>44394</v>
      </c>
      <c r="K3155" s="3" t="s">
        <v>79</v>
      </c>
      <c r="L3155" s="17" t="str">
        <f t="shared" si="228"/>
        <v>17/07/2021 19:10</v>
      </c>
      <c r="M3155" s="4">
        <v>44394</v>
      </c>
      <c r="N3155" s="3" t="s">
        <v>497</v>
      </c>
      <c r="O3155" s="17" t="str">
        <f t="shared" si="229"/>
        <v>17/07/2021 21:00</v>
      </c>
      <c r="P3155" s="24">
        <f t="shared" si="230"/>
        <v>7.6388888890505768E-2</v>
      </c>
      <c r="Q3155" s="28">
        <v>0</v>
      </c>
      <c r="R3155" s="27">
        <f t="shared" si="231"/>
        <v>110.00000000232831</v>
      </c>
      <c r="S3155" s="3" t="s">
        <v>4</v>
      </c>
      <c r="T3155" s="3" t="s">
        <v>3758</v>
      </c>
      <c r="U3155" s="3" t="s">
        <v>3771</v>
      </c>
      <c r="V3155" s="3" t="s">
        <v>3805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20</v>
      </c>
      <c r="AC3155" s="5">
        <v>0</v>
      </c>
      <c r="AD3155" s="5">
        <v>0</v>
      </c>
      <c r="AE3155" s="2">
        <v>7</v>
      </c>
      <c r="AF3155" s="2">
        <v>0</v>
      </c>
      <c r="AG3155" s="2">
        <v>0</v>
      </c>
      <c r="AH3155" s="2">
        <v>0</v>
      </c>
      <c r="AI3155" s="2">
        <v>0</v>
      </c>
      <c r="AJ3155" s="2">
        <v>4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</row>
    <row r="3156" spans="1:46" x14ac:dyDescent="0.2">
      <c r="A3156" s="2">
        <v>1681823</v>
      </c>
      <c r="B3156" s="2">
        <v>873271</v>
      </c>
      <c r="C3156" s="7">
        <v>22.811996540606501</v>
      </c>
      <c r="D3156" s="7">
        <v>39.072638301334202</v>
      </c>
      <c r="E3156" s="19" t="s">
        <v>3757</v>
      </c>
      <c r="F3156" s="46">
        <f>INDEX(Δεδομένα!$P:$P,MATCH('2021'!E3156,Δεδομένα!$O:$O,0))</f>
        <v>105</v>
      </c>
      <c r="G3156" s="49" t="s">
        <v>3709</v>
      </c>
      <c r="H3156" s="51" t="str">
        <f>INDEX(Δεδομένα!B$1:B$51,MATCH('2021'!G3156,Δεδομένα!A$1:A$51,0))</f>
        <v>ΘΕΣΣΑΛΙΑΣ</v>
      </c>
      <c r="I3156" s="53">
        <f>INDEX(Δεδομένα!E$1:E$13,MATCH('2021'!H3156,Δεδομένα!D$1:D$13,0))</f>
        <v>6</v>
      </c>
      <c r="J3156" s="4">
        <v>44398</v>
      </c>
      <c r="K3156" s="3" t="s">
        <v>109</v>
      </c>
      <c r="L3156" s="17" t="str">
        <f t="shared" si="228"/>
        <v>21/07/2021 15:50</v>
      </c>
      <c r="M3156" s="4">
        <v>44401</v>
      </c>
      <c r="N3156" s="3" t="s">
        <v>458</v>
      </c>
      <c r="O3156" s="17" t="str">
        <f t="shared" si="229"/>
        <v>24/07/2021 19:50</v>
      </c>
      <c r="P3156" s="29">
        <f t="shared" si="230"/>
        <v>3.1666666666715173</v>
      </c>
      <c r="Q3156" s="30">
        <f>3*24</f>
        <v>72</v>
      </c>
      <c r="R3156" s="27">
        <f t="shared" si="231"/>
        <v>4560.0000000069849</v>
      </c>
      <c r="S3156" s="3" t="s">
        <v>4</v>
      </c>
      <c r="T3156" s="3" t="s">
        <v>3758</v>
      </c>
      <c r="U3156" s="3" t="s">
        <v>3806</v>
      </c>
      <c r="V3156" s="3" t="s">
        <v>3806</v>
      </c>
      <c r="W3156" s="5">
        <v>0</v>
      </c>
      <c r="X3156" s="5">
        <v>250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2">
        <v>46</v>
      </c>
      <c r="AF3156" s="2">
        <v>3</v>
      </c>
      <c r="AG3156" s="2">
        <v>0</v>
      </c>
      <c r="AH3156" s="2">
        <v>0</v>
      </c>
      <c r="AI3156" s="2">
        <v>0</v>
      </c>
      <c r="AJ3156" s="2">
        <v>23</v>
      </c>
      <c r="AK3156" s="2">
        <v>5</v>
      </c>
      <c r="AL3156" s="2">
        <v>0</v>
      </c>
      <c r="AM3156" s="2">
        <v>0</v>
      </c>
      <c r="AN3156" s="2">
        <v>1</v>
      </c>
      <c r="AO3156" s="2">
        <v>2</v>
      </c>
      <c r="AP3156" s="2">
        <v>2</v>
      </c>
      <c r="AQ3156" s="2">
        <v>0</v>
      </c>
      <c r="AR3156" s="2">
        <v>0</v>
      </c>
      <c r="AS3156" s="2">
        <v>0</v>
      </c>
      <c r="AT3156" s="2">
        <v>0</v>
      </c>
    </row>
    <row r="3157" spans="1:46" x14ac:dyDescent="0.2">
      <c r="A3157" s="2">
        <v>1680659</v>
      </c>
      <c r="B3157" s="2">
        <v>873493</v>
      </c>
      <c r="C3157" s="7">
        <v>22.7212495758498</v>
      </c>
      <c r="D3157" s="7">
        <v>39.060292944507097</v>
      </c>
      <c r="E3157" s="19" t="s">
        <v>3757</v>
      </c>
      <c r="F3157" s="46">
        <f>INDEX(Δεδομένα!$P:$P,MATCH('2021'!E3157,Δεδομένα!$O:$O,0))</f>
        <v>105</v>
      </c>
      <c r="G3157" s="49" t="s">
        <v>3709</v>
      </c>
      <c r="H3157" s="51" t="str">
        <f>INDEX(Δεδομένα!B$1:B$51,MATCH('2021'!G3157,Δεδομένα!A$1:A$51,0))</f>
        <v>ΘΕΣΣΑΛΙΑΣ</v>
      </c>
      <c r="I3157" s="53">
        <f>INDEX(Δεδομένα!E$1:E$13,MATCH('2021'!H3157,Δεδομένα!D$1:D$13,0))</f>
        <v>6</v>
      </c>
      <c r="J3157" s="4">
        <v>44399</v>
      </c>
      <c r="K3157" s="3" t="s">
        <v>1037</v>
      </c>
      <c r="L3157" s="17" t="str">
        <f t="shared" si="228"/>
        <v>22/07/2021 10:46</v>
      </c>
      <c r="M3157" s="4">
        <v>44399</v>
      </c>
      <c r="N3157" s="3" t="s">
        <v>214</v>
      </c>
      <c r="O3157" s="17" t="str">
        <f t="shared" si="229"/>
        <v>22/07/2021 12:00</v>
      </c>
      <c r="P3157" s="24">
        <f t="shared" si="230"/>
        <v>5.1388888889050577E-2</v>
      </c>
      <c r="Q3157" s="28">
        <v>0</v>
      </c>
      <c r="R3157" s="27">
        <f t="shared" si="231"/>
        <v>74.000000000232831</v>
      </c>
      <c r="S3157" s="3" t="s">
        <v>4</v>
      </c>
      <c r="T3157" s="3" t="s">
        <v>3758</v>
      </c>
      <c r="U3157" s="3" t="s">
        <v>3807</v>
      </c>
      <c r="V3157" s="3" t="s">
        <v>3808</v>
      </c>
      <c r="W3157" s="5">
        <v>0.02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2">
        <v>2</v>
      </c>
      <c r="AF3157" s="2">
        <v>0</v>
      </c>
      <c r="AG3157" s="2">
        <v>0</v>
      </c>
      <c r="AH3157" s="2">
        <v>0</v>
      </c>
      <c r="AI3157" s="2">
        <v>0</v>
      </c>
      <c r="AJ3157" s="2">
        <v>1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</row>
    <row r="3158" spans="1:46" x14ac:dyDescent="0.2">
      <c r="A3158" s="2">
        <v>1681816</v>
      </c>
      <c r="B3158" s="2">
        <v>874416</v>
      </c>
      <c r="C3158" s="7">
        <v>22.695035535091002</v>
      </c>
      <c r="D3158" s="7">
        <v>39.210861765224202</v>
      </c>
      <c r="E3158" s="19" t="s">
        <v>3757</v>
      </c>
      <c r="F3158" s="46">
        <f>INDEX(Δεδομένα!$P:$P,MATCH('2021'!E3158,Δεδομένα!$O:$O,0))</f>
        <v>105</v>
      </c>
      <c r="G3158" s="49" t="s">
        <v>3709</v>
      </c>
      <c r="H3158" s="51" t="str">
        <f>INDEX(Δεδομένα!B$1:B$51,MATCH('2021'!G3158,Δεδομένα!A$1:A$51,0))</f>
        <v>ΘΕΣΣΑΛΙΑΣ</v>
      </c>
      <c r="I3158" s="53">
        <f>INDEX(Δεδομένα!E$1:E$13,MATCH('2021'!H3158,Δεδομένα!D$1:D$13,0))</f>
        <v>6</v>
      </c>
      <c r="J3158" s="4">
        <v>44402</v>
      </c>
      <c r="K3158" s="3" t="s">
        <v>36</v>
      </c>
      <c r="L3158" s="17" t="str">
        <f t="shared" si="228"/>
        <v>25/07/2021 16:20</v>
      </c>
      <c r="M3158" s="4">
        <v>44402</v>
      </c>
      <c r="N3158" s="3" t="s">
        <v>388</v>
      </c>
      <c r="O3158" s="17" t="str">
        <f t="shared" si="229"/>
        <v>25/07/2021 17:07</v>
      </c>
      <c r="P3158" s="24">
        <f t="shared" si="230"/>
        <v>3.2638888886140194E-2</v>
      </c>
      <c r="Q3158" s="28">
        <v>0</v>
      </c>
      <c r="R3158" s="27">
        <f t="shared" si="231"/>
        <v>46.999999996041879</v>
      </c>
      <c r="S3158" s="3" t="s">
        <v>4</v>
      </c>
      <c r="T3158" s="3" t="s">
        <v>3758</v>
      </c>
      <c r="U3158" s="3" t="s">
        <v>3786</v>
      </c>
      <c r="V3158" s="3" t="s">
        <v>3786</v>
      </c>
      <c r="W3158" s="5">
        <v>0</v>
      </c>
      <c r="X3158" s="5">
        <v>0</v>
      </c>
      <c r="Y3158" s="5">
        <v>0</v>
      </c>
      <c r="Z3158" s="5">
        <v>0</v>
      </c>
      <c r="AA3158" s="5">
        <v>0.5</v>
      </c>
      <c r="AB3158" s="5">
        <v>0</v>
      </c>
      <c r="AC3158" s="5">
        <v>2</v>
      </c>
      <c r="AD3158" s="5">
        <v>0</v>
      </c>
      <c r="AE3158" s="2">
        <v>2</v>
      </c>
      <c r="AF3158" s="2">
        <v>0</v>
      </c>
      <c r="AG3158" s="2">
        <v>0</v>
      </c>
      <c r="AH3158" s="2">
        <v>0</v>
      </c>
      <c r="AI3158" s="2">
        <v>0</v>
      </c>
      <c r="AJ3158" s="2">
        <v>1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</row>
    <row r="3159" spans="1:46" x14ac:dyDescent="0.2">
      <c r="A3159" s="2">
        <v>1681821</v>
      </c>
      <c r="B3159" s="2">
        <v>874702</v>
      </c>
      <c r="C3159" s="7">
        <v>22.8113436654771</v>
      </c>
      <c r="D3159" s="7">
        <v>39.180206675850997</v>
      </c>
      <c r="E3159" s="19" t="s">
        <v>3757</v>
      </c>
      <c r="F3159" s="46">
        <f>INDEX(Δεδομένα!$P:$P,MATCH('2021'!E3159,Δεδομένα!$O:$O,0))</f>
        <v>105</v>
      </c>
      <c r="G3159" s="49" t="s">
        <v>3709</v>
      </c>
      <c r="H3159" s="51" t="str">
        <f>INDEX(Δεδομένα!B$1:B$51,MATCH('2021'!G3159,Δεδομένα!A$1:A$51,0))</f>
        <v>ΘΕΣΣΑΛΙΑΣ</v>
      </c>
      <c r="I3159" s="53">
        <f>INDEX(Δεδομένα!E$1:E$13,MATCH('2021'!H3159,Δεδομένα!D$1:D$13,0))</f>
        <v>6</v>
      </c>
      <c r="J3159" s="4">
        <v>44403</v>
      </c>
      <c r="K3159" s="3" t="s">
        <v>462</v>
      </c>
      <c r="L3159" s="17" t="str">
        <f t="shared" si="228"/>
        <v>26/07/2021 17:50</v>
      </c>
      <c r="M3159" s="4">
        <v>44403</v>
      </c>
      <c r="N3159" s="3" t="s">
        <v>634</v>
      </c>
      <c r="O3159" s="17" t="str">
        <f t="shared" si="229"/>
        <v>26/07/2021 19:05</v>
      </c>
      <c r="P3159" s="24">
        <f t="shared" si="230"/>
        <v>5.2083333335758653E-2</v>
      </c>
      <c r="Q3159" s="28">
        <v>0</v>
      </c>
      <c r="R3159" s="27">
        <f t="shared" si="231"/>
        <v>75.00000000349246</v>
      </c>
      <c r="S3159" s="3" t="s">
        <v>4</v>
      </c>
      <c r="T3159" s="3" t="s">
        <v>3758</v>
      </c>
      <c r="U3159" s="3" t="s">
        <v>3771</v>
      </c>
      <c r="V3159" s="3" t="s">
        <v>3809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0.2</v>
      </c>
      <c r="AD3159" s="5">
        <v>0</v>
      </c>
      <c r="AE3159" s="2">
        <v>2</v>
      </c>
      <c r="AF3159" s="2">
        <v>0</v>
      </c>
      <c r="AG3159" s="2">
        <v>0</v>
      </c>
      <c r="AH3159" s="2">
        <v>0</v>
      </c>
      <c r="AI3159" s="2">
        <v>0</v>
      </c>
      <c r="AJ3159" s="2">
        <v>1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</row>
    <row r="3160" spans="1:46" x14ac:dyDescent="0.2">
      <c r="A3160" s="2">
        <v>1683785</v>
      </c>
      <c r="B3160" s="2">
        <v>876296</v>
      </c>
      <c r="C3160" s="7">
        <v>22.7215006251839</v>
      </c>
      <c r="D3160" s="7">
        <v>39.093944030828197</v>
      </c>
      <c r="E3160" s="19" t="s">
        <v>3757</v>
      </c>
      <c r="F3160" s="46">
        <f>INDEX(Δεδομένα!$P:$P,MATCH('2021'!E3160,Δεδομένα!$O:$O,0))</f>
        <v>105</v>
      </c>
      <c r="G3160" s="49" t="s">
        <v>3709</v>
      </c>
      <c r="H3160" s="51" t="str">
        <f>INDEX(Δεδομένα!B$1:B$51,MATCH('2021'!G3160,Δεδομένα!A$1:A$51,0))</f>
        <v>ΘΕΣΣΑΛΙΑΣ</v>
      </c>
      <c r="I3160" s="53">
        <f>INDEX(Δεδομένα!E$1:E$13,MATCH('2021'!H3160,Δεδομένα!D$1:D$13,0))</f>
        <v>6</v>
      </c>
      <c r="J3160" s="4">
        <v>44408</v>
      </c>
      <c r="K3160" s="3" t="s">
        <v>2754</v>
      </c>
      <c r="L3160" s="17" t="str">
        <f t="shared" si="228"/>
        <v>31/07/2021 13:11</v>
      </c>
      <c r="M3160" s="4">
        <v>44410</v>
      </c>
      <c r="N3160" s="3" t="s">
        <v>88</v>
      </c>
      <c r="O3160" s="17" t="str">
        <f t="shared" si="229"/>
        <v>02/08/2021 10:30</v>
      </c>
      <c r="P3160" s="29">
        <f t="shared" si="230"/>
        <v>1.8881944444437977</v>
      </c>
      <c r="Q3160" s="30">
        <f>1*24</f>
        <v>24</v>
      </c>
      <c r="R3160" s="27">
        <f t="shared" si="231"/>
        <v>2718.9999999990687</v>
      </c>
      <c r="S3160" s="3" t="s">
        <v>4</v>
      </c>
      <c r="T3160" s="3" t="s">
        <v>3758</v>
      </c>
      <c r="U3160" s="3" t="s">
        <v>3810</v>
      </c>
      <c r="V3160" s="3" t="s">
        <v>3811</v>
      </c>
      <c r="W3160" s="5">
        <v>0</v>
      </c>
      <c r="X3160" s="5">
        <v>80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2">
        <v>45</v>
      </c>
      <c r="AF3160" s="2">
        <v>3</v>
      </c>
      <c r="AG3160" s="2">
        <v>0</v>
      </c>
      <c r="AH3160" s="2">
        <v>0</v>
      </c>
      <c r="AI3160" s="2">
        <v>0</v>
      </c>
      <c r="AJ3160" s="2">
        <v>15</v>
      </c>
      <c r="AK3160" s="2">
        <v>5</v>
      </c>
      <c r="AL3160" s="2">
        <v>0</v>
      </c>
      <c r="AM3160" s="2">
        <v>0</v>
      </c>
      <c r="AN3160" s="2">
        <v>1</v>
      </c>
      <c r="AO3160" s="2">
        <v>0</v>
      </c>
      <c r="AP3160" s="2">
        <v>3</v>
      </c>
      <c r="AQ3160" s="2">
        <v>0</v>
      </c>
      <c r="AR3160" s="2">
        <v>0</v>
      </c>
      <c r="AS3160" s="2">
        <v>0</v>
      </c>
      <c r="AT3160" s="2">
        <v>0</v>
      </c>
    </row>
    <row r="3161" spans="1:46" x14ac:dyDescent="0.2">
      <c r="A3161" s="2">
        <v>1684219</v>
      </c>
      <c r="B3161" s="2">
        <v>878781</v>
      </c>
      <c r="C3161" s="7">
        <v>22.830004710107801</v>
      </c>
      <c r="D3161" s="7">
        <v>39.143916182772301</v>
      </c>
      <c r="E3161" s="19" t="s">
        <v>3757</v>
      </c>
      <c r="F3161" s="46">
        <f>INDEX(Δεδομένα!$P:$P,MATCH('2021'!E3161,Δεδομένα!$O:$O,0))</f>
        <v>105</v>
      </c>
      <c r="G3161" s="49" t="s">
        <v>3709</v>
      </c>
      <c r="H3161" s="51" t="str">
        <f>INDEX(Δεδομένα!B$1:B$51,MATCH('2021'!G3161,Δεδομένα!A$1:A$51,0))</f>
        <v>ΘΕΣΣΑΛΙΑΣ</v>
      </c>
      <c r="I3161" s="53">
        <f>INDEX(Δεδομένα!E$1:E$13,MATCH('2021'!H3161,Δεδομένα!D$1:D$13,0))</f>
        <v>6</v>
      </c>
      <c r="J3161" s="4">
        <v>44413</v>
      </c>
      <c r="K3161" s="3" t="s">
        <v>656</v>
      </c>
      <c r="L3161" s="17" t="str">
        <f t="shared" si="228"/>
        <v>05/08/2021 14:55</v>
      </c>
      <c r="M3161" s="4">
        <v>44413</v>
      </c>
      <c r="N3161" s="3" t="s">
        <v>1238</v>
      </c>
      <c r="O3161" s="17" t="str">
        <f t="shared" si="229"/>
        <v>05/08/2021 21:05</v>
      </c>
      <c r="P3161" s="24">
        <f t="shared" si="230"/>
        <v>0.25694444443797693</v>
      </c>
      <c r="Q3161" s="28">
        <v>0</v>
      </c>
      <c r="R3161" s="27">
        <f t="shared" si="231"/>
        <v>369.99999999068677</v>
      </c>
      <c r="S3161" s="3" t="s">
        <v>4</v>
      </c>
      <c r="T3161" s="3" t="s">
        <v>3758</v>
      </c>
      <c r="U3161" s="3" t="s">
        <v>3759</v>
      </c>
      <c r="V3161" s="3" t="s">
        <v>3812</v>
      </c>
      <c r="W3161" s="5">
        <v>0</v>
      </c>
      <c r="X3161" s="5">
        <v>0</v>
      </c>
      <c r="Y3161" s="5">
        <v>0</v>
      </c>
      <c r="Z3161" s="5">
        <v>3</v>
      </c>
      <c r="AA3161" s="5">
        <v>0</v>
      </c>
      <c r="AB3161" s="5">
        <v>0</v>
      </c>
      <c r="AC3161" s="5">
        <v>0</v>
      </c>
      <c r="AD3161" s="5">
        <v>0</v>
      </c>
      <c r="AE3161" s="2">
        <v>8</v>
      </c>
      <c r="AF3161" s="2">
        <v>0</v>
      </c>
      <c r="AG3161" s="2">
        <v>0</v>
      </c>
      <c r="AH3161" s="2">
        <v>0</v>
      </c>
      <c r="AI3161" s="2">
        <v>0</v>
      </c>
      <c r="AJ3161" s="2">
        <v>4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</row>
    <row r="3162" spans="1:46" x14ac:dyDescent="0.2">
      <c r="A3162" s="2">
        <v>1685524</v>
      </c>
      <c r="B3162" s="2">
        <v>881125</v>
      </c>
      <c r="C3162" s="7">
        <v>22.794112465441501</v>
      </c>
      <c r="D3162" s="7">
        <v>39.233541263250402</v>
      </c>
      <c r="E3162" s="19" t="s">
        <v>3757</v>
      </c>
      <c r="F3162" s="46">
        <f>INDEX(Δεδομένα!$P:$P,MATCH('2021'!E3162,Δεδομένα!$O:$O,0))</f>
        <v>105</v>
      </c>
      <c r="G3162" s="49" t="s">
        <v>3709</v>
      </c>
      <c r="H3162" s="51" t="str">
        <f>INDEX(Δεδομένα!B$1:B$51,MATCH('2021'!G3162,Δεδομένα!A$1:A$51,0))</f>
        <v>ΘΕΣΣΑΛΙΑΣ</v>
      </c>
      <c r="I3162" s="53">
        <f>INDEX(Δεδομένα!E$1:E$13,MATCH('2021'!H3162,Δεδομένα!D$1:D$13,0))</f>
        <v>6</v>
      </c>
      <c r="J3162" s="4">
        <v>44417</v>
      </c>
      <c r="K3162" s="3" t="s">
        <v>819</v>
      </c>
      <c r="L3162" s="17" t="str">
        <f t="shared" si="228"/>
        <v>09/08/2021 20:31</v>
      </c>
      <c r="M3162" s="4">
        <v>44417</v>
      </c>
      <c r="N3162" s="3" t="s">
        <v>1401</v>
      </c>
      <c r="O3162" s="17" t="str">
        <f t="shared" si="229"/>
        <v>09/08/2021 22:29</v>
      </c>
      <c r="P3162" s="24">
        <f t="shared" si="230"/>
        <v>8.1944444442342501E-2</v>
      </c>
      <c r="Q3162" s="28">
        <v>0</v>
      </c>
      <c r="R3162" s="27">
        <f t="shared" si="231"/>
        <v>117.9999999969732</v>
      </c>
      <c r="S3162" s="3" t="s">
        <v>4</v>
      </c>
      <c r="T3162" s="3" t="s">
        <v>3711</v>
      </c>
      <c r="U3162" s="3" t="s">
        <v>3712</v>
      </c>
      <c r="V3162" s="3" t="s">
        <v>3813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1</v>
      </c>
      <c r="AD3162" s="5">
        <v>0</v>
      </c>
      <c r="AE3162" s="2">
        <v>5</v>
      </c>
      <c r="AF3162" s="2">
        <v>0</v>
      </c>
      <c r="AG3162" s="2">
        <v>0</v>
      </c>
      <c r="AH3162" s="2">
        <v>0</v>
      </c>
      <c r="AI3162" s="2">
        <v>0</v>
      </c>
      <c r="AJ3162" s="2">
        <v>2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</row>
    <row r="3163" spans="1:46" x14ac:dyDescent="0.2">
      <c r="A3163" s="2">
        <v>1699613</v>
      </c>
      <c r="B3163" s="2">
        <v>884224</v>
      </c>
      <c r="C3163" s="7">
        <v>22.864984908140901</v>
      </c>
      <c r="D3163" s="7">
        <v>39.1056873235243</v>
      </c>
      <c r="E3163" s="19" t="s">
        <v>3757</v>
      </c>
      <c r="F3163" s="46">
        <f>INDEX(Δεδομένα!$P:$P,MATCH('2021'!E3163,Δεδομένα!$O:$O,0))</f>
        <v>105</v>
      </c>
      <c r="G3163" s="49" t="s">
        <v>3709</v>
      </c>
      <c r="H3163" s="51" t="str">
        <f>INDEX(Δεδομένα!B$1:B$51,MATCH('2021'!G3163,Δεδομένα!A$1:A$51,0))</f>
        <v>ΘΕΣΣΑΛΙΑΣ</v>
      </c>
      <c r="I3163" s="53">
        <f>INDEX(Δεδομένα!E$1:E$13,MATCH('2021'!H3163,Δεδομένα!D$1:D$13,0))</f>
        <v>6</v>
      </c>
      <c r="J3163" s="4">
        <v>44427</v>
      </c>
      <c r="K3163" s="3" t="s">
        <v>3815</v>
      </c>
      <c r="L3163" s="17" t="str">
        <f t="shared" si="228"/>
        <v>19/08/2021 09:11</v>
      </c>
      <c r="M3163" s="4">
        <v>44427</v>
      </c>
      <c r="N3163" s="3" t="s">
        <v>273</v>
      </c>
      <c r="O3163" s="17" t="str">
        <f t="shared" si="229"/>
        <v>19/08/2021 09:50</v>
      </c>
      <c r="P3163" s="24">
        <f t="shared" si="230"/>
        <v>2.7083333327027503E-2</v>
      </c>
      <c r="Q3163" s="28">
        <v>0</v>
      </c>
      <c r="R3163" s="27">
        <f t="shared" si="231"/>
        <v>38.999999990919605</v>
      </c>
      <c r="S3163" s="3" t="s">
        <v>4</v>
      </c>
      <c r="T3163" s="3" t="s">
        <v>3758</v>
      </c>
      <c r="U3163" s="3" t="s">
        <v>3764</v>
      </c>
      <c r="V3163" s="3" t="s">
        <v>3816</v>
      </c>
      <c r="W3163" s="5">
        <v>0</v>
      </c>
      <c r="X3163" s="5">
        <v>0</v>
      </c>
      <c r="Y3163" s="5">
        <v>0</v>
      </c>
      <c r="Z3163" s="5">
        <v>3</v>
      </c>
      <c r="AA3163" s="5">
        <v>0</v>
      </c>
      <c r="AB3163" s="5">
        <v>0</v>
      </c>
      <c r="AC3163" s="5">
        <v>0</v>
      </c>
      <c r="AD3163" s="5">
        <v>0</v>
      </c>
      <c r="AE3163" s="2">
        <v>4</v>
      </c>
      <c r="AF3163" s="2">
        <v>0</v>
      </c>
      <c r="AG3163" s="2">
        <v>0</v>
      </c>
      <c r="AH3163" s="2">
        <v>0</v>
      </c>
      <c r="AI3163" s="2">
        <v>0</v>
      </c>
      <c r="AJ3163" s="2">
        <v>2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</row>
    <row r="3164" spans="1:46" x14ac:dyDescent="0.2">
      <c r="A3164" s="2">
        <v>1699614</v>
      </c>
      <c r="B3164" s="2">
        <v>884628</v>
      </c>
      <c r="C3164" s="7">
        <v>22.899728106040801</v>
      </c>
      <c r="D3164" s="7">
        <v>39.084665052211598</v>
      </c>
      <c r="E3164" s="19" t="s">
        <v>3757</v>
      </c>
      <c r="F3164" s="46">
        <f>INDEX(Δεδομένα!$P:$P,MATCH('2021'!E3164,Δεδομένα!$O:$O,0))</f>
        <v>105</v>
      </c>
      <c r="G3164" s="49" t="s">
        <v>3709</v>
      </c>
      <c r="H3164" s="51" t="str">
        <f>INDEX(Δεδομένα!B$1:B$51,MATCH('2021'!G3164,Δεδομένα!A$1:A$51,0))</f>
        <v>ΘΕΣΣΑΛΙΑΣ</v>
      </c>
      <c r="I3164" s="53">
        <f>INDEX(Δεδομένα!E$1:E$13,MATCH('2021'!H3164,Δεδομένα!D$1:D$13,0))</f>
        <v>6</v>
      </c>
      <c r="J3164" s="4">
        <v>44428</v>
      </c>
      <c r="K3164" s="3" t="s">
        <v>641</v>
      </c>
      <c r="L3164" s="17" t="str">
        <f t="shared" si="228"/>
        <v>20/08/2021 16:25</v>
      </c>
      <c r="M3164" s="4">
        <v>44428</v>
      </c>
      <c r="N3164" s="3" t="s">
        <v>267</v>
      </c>
      <c r="O3164" s="17" t="str">
        <f t="shared" si="229"/>
        <v>20/08/2021 17:30</v>
      </c>
      <c r="P3164" s="24">
        <f t="shared" si="230"/>
        <v>4.5138888883229811E-2</v>
      </c>
      <c r="Q3164" s="28">
        <v>0</v>
      </c>
      <c r="R3164" s="27">
        <f t="shared" si="231"/>
        <v>64.999999991850927</v>
      </c>
      <c r="S3164" s="3" t="s">
        <v>4</v>
      </c>
      <c r="T3164" s="3" t="s">
        <v>3758</v>
      </c>
      <c r="U3164" s="3" t="s">
        <v>3764</v>
      </c>
      <c r="V3164" s="3" t="s">
        <v>3816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3</v>
      </c>
      <c r="AD3164" s="5">
        <v>0</v>
      </c>
      <c r="AE3164" s="2">
        <v>6</v>
      </c>
      <c r="AF3164" s="2">
        <v>0</v>
      </c>
      <c r="AG3164" s="2">
        <v>0</v>
      </c>
      <c r="AH3164" s="2">
        <v>0</v>
      </c>
      <c r="AI3164" s="2">
        <v>0</v>
      </c>
      <c r="AJ3164" s="2">
        <v>3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</row>
    <row r="3165" spans="1:46" x14ac:dyDescent="0.2">
      <c r="A3165" s="2">
        <v>1699616</v>
      </c>
      <c r="B3165" s="2">
        <v>886462</v>
      </c>
      <c r="C3165" s="7">
        <v>22.604193981191401</v>
      </c>
      <c r="D3165" s="7">
        <v>39.212211251722998</v>
      </c>
      <c r="E3165" s="19" t="s">
        <v>3757</v>
      </c>
      <c r="F3165" s="46">
        <f>INDEX(Δεδομένα!$P:$P,MATCH('2021'!E3165,Δεδομένα!$O:$O,0))</f>
        <v>105</v>
      </c>
      <c r="G3165" s="49" t="s">
        <v>3709</v>
      </c>
      <c r="H3165" s="51" t="str">
        <f>INDEX(Δεδομένα!B$1:B$51,MATCH('2021'!G3165,Δεδομένα!A$1:A$51,0))</f>
        <v>ΘΕΣΣΑΛΙΑΣ</v>
      </c>
      <c r="I3165" s="53">
        <f>INDEX(Δεδομένα!E$1:E$13,MATCH('2021'!H3165,Δεδομένα!D$1:D$13,0))</f>
        <v>6</v>
      </c>
      <c r="J3165" s="4">
        <v>44434</v>
      </c>
      <c r="K3165" s="3" t="s">
        <v>17</v>
      </c>
      <c r="L3165" s="17" t="str">
        <f t="shared" si="228"/>
        <v>26/08/2021 18:00</v>
      </c>
      <c r="M3165" s="4">
        <v>44434</v>
      </c>
      <c r="N3165" s="3" t="s">
        <v>323</v>
      </c>
      <c r="O3165" s="17" t="str">
        <f t="shared" si="229"/>
        <v>26/08/2021 22:35</v>
      </c>
      <c r="P3165" s="24">
        <f t="shared" si="230"/>
        <v>0.19097222221898846</v>
      </c>
      <c r="Q3165" s="28">
        <v>0</v>
      </c>
      <c r="R3165" s="27">
        <f t="shared" si="231"/>
        <v>274.99999999534339</v>
      </c>
      <c r="S3165" s="3" t="s">
        <v>4</v>
      </c>
      <c r="T3165" s="3" t="s">
        <v>3758</v>
      </c>
      <c r="U3165" s="3" t="s">
        <v>3771</v>
      </c>
      <c r="V3165" s="3" t="s">
        <v>3817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0.4</v>
      </c>
      <c r="AD3165" s="5">
        <v>0</v>
      </c>
      <c r="AE3165" s="2">
        <v>2</v>
      </c>
      <c r="AF3165" s="2">
        <v>0</v>
      </c>
      <c r="AG3165" s="2">
        <v>0</v>
      </c>
      <c r="AH3165" s="2">
        <v>0</v>
      </c>
      <c r="AI3165" s="2">
        <v>0</v>
      </c>
      <c r="AJ3165" s="2">
        <v>1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</row>
    <row r="3166" spans="1:46" x14ac:dyDescent="0.2">
      <c r="A3166" s="2">
        <v>1700012</v>
      </c>
      <c r="B3166" s="2">
        <v>886144</v>
      </c>
      <c r="C3166" s="7">
        <v>22.825309512139199</v>
      </c>
      <c r="D3166" s="7">
        <v>39.176796319433201</v>
      </c>
      <c r="E3166" s="19" t="s">
        <v>3757</v>
      </c>
      <c r="F3166" s="46">
        <f>INDEX(Δεδομένα!$P:$P,MATCH('2021'!E3166,Δεδομένα!$O:$O,0))</f>
        <v>105</v>
      </c>
      <c r="G3166" s="49" t="s">
        <v>3709</v>
      </c>
      <c r="H3166" s="51" t="str">
        <f>INDEX(Δεδομένα!B$1:B$51,MATCH('2021'!G3166,Δεδομένα!A$1:A$51,0))</f>
        <v>ΘΕΣΣΑΛΙΑΣ</v>
      </c>
      <c r="I3166" s="53">
        <f>INDEX(Δεδομένα!E$1:E$13,MATCH('2021'!H3166,Δεδομένα!D$1:D$13,0))</f>
        <v>6</v>
      </c>
      <c r="J3166" s="4">
        <v>44434</v>
      </c>
      <c r="K3166" s="3" t="s">
        <v>931</v>
      </c>
      <c r="L3166" s="17" t="str">
        <f t="shared" ref="L3166:L3224" si="232">_xlfn.CONCAT(TEXT(J3166,"ηη/μμ/εεε")," ",TEXT(K3166,"ωω:λλ"))</f>
        <v>26/08/2021 15:09</v>
      </c>
      <c r="M3166" s="4">
        <v>44434</v>
      </c>
      <c r="N3166" s="3" t="s">
        <v>1018</v>
      </c>
      <c r="O3166" s="17" t="str">
        <f t="shared" ref="O3166:O3224" si="233">_xlfn.CONCAT(TEXT(M3166,"ηη/μμ/εεε")," ",TEXT(N3166,"ωω:λλ"))</f>
        <v>26/08/2021 15:35</v>
      </c>
      <c r="P3166" s="24">
        <f t="shared" ref="P3166:P3224" si="234">O3166-L3166</f>
        <v>1.8055555556202307E-2</v>
      </c>
      <c r="Q3166" s="28">
        <v>0</v>
      </c>
      <c r="R3166" s="27">
        <f t="shared" ref="R3166:R3224" si="235">P3166*(24*60)</f>
        <v>26.000000000931323</v>
      </c>
      <c r="S3166" s="3" t="s">
        <v>4</v>
      </c>
      <c r="T3166" s="3" t="s">
        <v>3758</v>
      </c>
      <c r="U3166" s="3" t="s">
        <v>3759</v>
      </c>
      <c r="V3166" s="3" t="s">
        <v>3818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4</v>
      </c>
      <c r="AD3166" s="5">
        <v>0</v>
      </c>
      <c r="AE3166" s="2">
        <v>4</v>
      </c>
      <c r="AF3166" s="2">
        <v>0</v>
      </c>
      <c r="AG3166" s="2">
        <v>0</v>
      </c>
      <c r="AH3166" s="2">
        <v>0</v>
      </c>
      <c r="AI3166" s="2">
        <v>0</v>
      </c>
      <c r="AJ3166" s="2">
        <v>4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</row>
    <row r="3167" spans="1:46" x14ac:dyDescent="0.2">
      <c r="A3167" s="2">
        <v>1699617</v>
      </c>
      <c r="B3167" s="2">
        <v>886486</v>
      </c>
      <c r="D3167" s="2"/>
      <c r="E3167" s="19" t="s">
        <v>3757</v>
      </c>
      <c r="F3167" s="46">
        <f>INDEX(Δεδομένα!$P:$P,MATCH('2021'!E3167,Δεδομένα!$O:$O,0))</f>
        <v>105</v>
      </c>
      <c r="G3167" s="49" t="s">
        <v>3709</v>
      </c>
      <c r="H3167" s="51" t="str">
        <f>INDEX(Δεδομένα!B$1:B$51,MATCH('2021'!G3167,Δεδομένα!A$1:A$51,0))</f>
        <v>ΘΕΣΣΑΛΙΑΣ</v>
      </c>
      <c r="I3167" s="53">
        <f>INDEX(Δεδομένα!E$1:E$13,MATCH('2021'!H3167,Δεδομένα!D$1:D$13,0))</f>
        <v>6</v>
      </c>
      <c r="J3167" s="4">
        <v>44435</v>
      </c>
      <c r="K3167" s="3" t="s">
        <v>1576</v>
      </c>
      <c r="L3167" s="17" t="str">
        <f t="shared" si="232"/>
        <v>27/08/2021 06:36</v>
      </c>
      <c r="M3167" s="4">
        <v>44435</v>
      </c>
      <c r="N3167" s="3" t="s">
        <v>324</v>
      </c>
      <c r="O3167" s="17" t="str">
        <f t="shared" si="233"/>
        <v>27/08/2021 10:00</v>
      </c>
      <c r="P3167" s="24">
        <f t="shared" si="234"/>
        <v>0.14166666666278616</v>
      </c>
      <c r="Q3167" s="28">
        <v>0</v>
      </c>
      <c r="R3167" s="27">
        <f t="shared" si="235"/>
        <v>203.99999999441206</v>
      </c>
      <c r="S3167" s="3" t="s">
        <v>4</v>
      </c>
      <c r="T3167" s="3" t="s">
        <v>3758</v>
      </c>
      <c r="U3167" s="3" t="s">
        <v>3771</v>
      </c>
      <c r="V3167" s="3" t="s">
        <v>3819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15</v>
      </c>
      <c r="AD3167" s="5">
        <v>0</v>
      </c>
      <c r="AE3167" s="2">
        <v>4</v>
      </c>
      <c r="AF3167" s="2">
        <v>0</v>
      </c>
      <c r="AG3167" s="2">
        <v>0</v>
      </c>
      <c r="AH3167" s="2">
        <v>0</v>
      </c>
      <c r="AI3167" s="2">
        <v>0</v>
      </c>
      <c r="AJ3167" s="2">
        <v>2</v>
      </c>
      <c r="AK3167" s="2">
        <v>1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</row>
    <row r="3168" spans="1:46" x14ac:dyDescent="0.2">
      <c r="A3168" s="2">
        <v>1699618</v>
      </c>
      <c r="B3168" s="2">
        <v>887118</v>
      </c>
      <c r="C3168" s="7">
        <v>22.808963751561102</v>
      </c>
      <c r="D3168" s="7">
        <v>39.2127072290793</v>
      </c>
      <c r="E3168" s="19" t="s">
        <v>3757</v>
      </c>
      <c r="F3168" s="46">
        <f>INDEX(Δεδομένα!$P:$P,MATCH('2021'!E3168,Δεδομένα!$O:$O,0))</f>
        <v>105</v>
      </c>
      <c r="G3168" s="49" t="s">
        <v>3709</v>
      </c>
      <c r="H3168" s="51" t="str">
        <f>INDEX(Δεδομένα!B$1:B$51,MATCH('2021'!G3168,Δεδομένα!A$1:A$51,0))</f>
        <v>ΘΕΣΣΑΛΙΑΣ</v>
      </c>
      <c r="I3168" s="53">
        <f>INDEX(Δεδομένα!E$1:E$13,MATCH('2021'!H3168,Δεδομένα!D$1:D$13,0))</f>
        <v>6</v>
      </c>
      <c r="J3168" s="4">
        <v>44437</v>
      </c>
      <c r="K3168" s="3" t="s">
        <v>671</v>
      </c>
      <c r="L3168" s="17" t="str">
        <f t="shared" si="232"/>
        <v>29/08/2021 14:36</v>
      </c>
      <c r="M3168" s="4">
        <v>44437</v>
      </c>
      <c r="N3168" s="3" t="s">
        <v>490</v>
      </c>
      <c r="O3168" s="17" t="str">
        <f t="shared" si="233"/>
        <v>29/08/2021 16:00</v>
      </c>
      <c r="P3168" s="24">
        <f t="shared" si="234"/>
        <v>5.8333333334303461E-2</v>
      </c>
      <c r="Q3168" s="28">
        <v>0</v>
      </c>
      <c r="R3168" s="27">
        <f t="shared" si="235"/>
        <v>84.000000001396984</v>
      </c>
      <c r="S3168" s="3" t="s">
        <v>4</v>
      </c>
      <c r="T3168" s="3" t="s">
        <v>3758</v>
      </c>
      <c r="U3168" s="3" t="s">
        <v>3771</v>
      </c>
      <c r="V3168" s="3" t="s">
        <v>3820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2</v>
      </c>
      <c r="AC3168" s="5">
        <v>10</v>
      </c>
      <c r="AD3168" s="5">
        <v>0</v>
      </c>
      <c r="AE3168" s="2">
        <v>4</v>
      </c>
      <c r="AF3168" s="2">
        <v>0</v>
      </c>
      <c r="AG3168" s="2">
        <v>0</v>
      </c>
      <c r="AH3168" s="2">
        <v>0</v>
      </c>
      <c r="AI3168" s="2">
        <v>0</v>
      </c>
      <c r="AJ3168" s="2">
        <v>2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</row>
    <row r="3169" spans="1:46" x14ac:dyDescent="0.2">
      <c r="A3169" s="2">
        <v>1699621</v>
      </c>
      <c r="B3169" s="2">
        <v>887135</v>
      </c>
      <c r="C3169" s="7">
        <v>22.747831098630801</v>
      </c>
      <c r="D3169" s="7">
        <v>39.175745469437302</v>
      </c>
      <c r="E3169" s="19" t="s">
        <v>3757</v>
      </c>
      <c r="F3169" s="46">
        <f>INDEX(Δεδομένα!$P:$P,MATCH('2021'!E3169,Δεδομένα!$O:$O,0))</f>
        <v>105</v>
      </c>
      <c r="G3169" s="49" t="s">
        <v>3709</v>
      </c>
      <c r="H3169" s="51" t="str">
        <f>INDEX(Δεδομένα!B$1:B$51,MATCH('2021'!G3169,Δεδομένα!A$1:A$51,0))</f>
        <v>ΘΕΣΣΑΛΙΑΣ</v>
      </c>
      <c r="I3169" s="53">
        <f>INDEX(Δεδομένα!E$1:E$13,MATCH('2021'!H3169,Δεδομένα!D$1:D$13,0))</f>
        <v>6</v>
      </c>
      <c r="J3169" s="4">
        <v>44437</v>
      </c>
      <c r="K3169" s="3" t="s">
        <v>1809</v>
      </c>
      <c r="L3169" s="17" t="str">
        <f t="shared" si="232"/>
        <v>29/08/2021 16:26</v>
      </c>
      <c r="M3169" s="4">
        <v>44437</v>
      </c>
      <c r="N3169" s="3" t="s">
        <v>474</v>
      </c>
      <c r="O3169" s="17" t="str">
        <f t="shared" si="233"/>
        <v>29/08/2021 16:50</v>
      </c>
      <c r="P3169" s="24">
        <f t="shared" si="234"/>
        <v>1.6666666670062114E-2</v>
      </c>
      <c r="Q3169" s="28">
        <v>0</v>
      </c>
      <c r="R3169" s="27">
        <f t="shared" si="235"/>
        <v>24.000000004889444</v>
      </c>
      <c r="S3169" s="3" t="s">
        <v>4</v>
      </c>
      <c r="T3169" s="3" t="s">
        <v>3758</v>
      </c>
      <c r="U3169" s="3" t="s">
        <v>3771</v>
      </c>
      <c r="V3169" s="3" t="s">
        <v>3821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5</v>
      </c>
      <c r="AC3169" s="5">
        <v>0</v>
      </c>
      <c r="AD3169" s="5">
        <v>0</v>
      </c>
      <c r="AE3169" s="2">
        <v>4</v>
      </c>
      <c r="AF3169" s="2">
        <v>0</v>
      </c>
      <c r="AG3169" s="2">
        <v>0</v>
      </c>
      <c r="AH3169" s="2">
        <v>0</v>
      </c>
      <c r="AI3169" s="2">
        <v>0</v>
      </c>
      <c r="AJ3169" s="2">
        <v>2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</row>
    <row r="3170" spans="1:46" x14ac:dyDescent="0.2">
      <c r="A3170" s="2">
        <v>1699623</v>
      </c>
      <c r="B3170" s="2">
        <v>887299</v>
      </c>
      <c r="C3170" s="7">
        <v>22.792884013233099</v>
      </c>
      <c r="D3170" s="7">
        <v>39.198523634552899</v>
      </c>
      <c r="E3170" s="19" t="s">
        <v>3757</v>
      </c>
      <c r="F3170" s="46">
        <f>INDEX(Δεδομένα!$P:$P,MATCH('2021'!E3170,Δεδομένα!$O:$O,0))</f>
        <v>105</v>
      </c>
      <c r="G3170" s="49" t="s">
        <v>3709</v>
      </c>
      <c r="H3170" s="51" t="str">
        <f>INDEX(Δεδομένα!B$1:B$51,MATCH('2021'!G3170,Δεδομένα!A$1:A$51,0))</f>
        <v>ΘΕΣΣΑΛΙΑΣ</v>
      </c>
      <c r="I3170" s="53">
        <f>INDEX(Δεδομένα!E$1:E$13,MATCH('2021'!H3170,Δεδομένα!D$1:D$13,0))</f>
        <v>6</v>
      </c>
      <c r="J3170" s="4">
        <v>44438</v>
      </c>
      <c r="K3170" s="3" t="s">
        <v>272</v>
      </c>
      <c r="L3170" s="17" t="str">
        <f t="shared" si="232"/>
        <v>30/08/2021 09:00</v>
      </c>
      <c r="M3170" s="4">
        <v>44438</v>
      </c>
      <c r="N3170" s="3" t="s">
        <v>273</v>
      </c>
      <c r="O3170" s="17" t="str">
        <f t="shared" si="233"/>
        <v>30/08/2021 09:50</v>
      </c>
      <c r="P3170" s="24">
        <f t="shared" si="234"/>
        <v>3.4722222218988463E-2</v>
      </c>
      <c r="Q3170" s="28">
        <v>0</v>
      </c>
      <c r="R3170" s="27">
        <f t="shared" si="235"/>
        <v>49.999999995343387</v>
      </c>
      <c r="S3170" s="3" t="s">
        <v>4</v>
      </c>
      <c r="T3170" s="3" t="s">
        <v>3758</v>
      </c>
      <c r="U3170" s="3" t="s">
        <v>3771</v>
      </c>
      <c r="V3170" s="3" t="s">
        <v>3822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7</v>
      </c>
      <c r="AD3170" s="5">
        <v>0</v>
      </c>
      <c r="AE3170" s="2">
        <v>3</v>
      </c>
      <c r="AF3170" s="2">
        <v>0</v>
      </c>
      <c r="AG3170" s="2">
        <v>0</v>
      </c>
      <c r="AH3170" s="2">
        <v>0</v>
      </c>
      <c r="AI3170" s="2">
        <v>0</v>
      </c>
      <c r="AJ3170" s="2">
        <v>2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</row>
    <row r="3171" spans="1:46" x14ac:dyDescent="0.2">
      <c r="A3171" s="2">
        <v>1703547</v>
      </c>
      <c r="B3171" s="2">
        <v>891238</v>
      </c>
      <c r="C3171" s="7">
        <v>22.572046334067199</v>
      </c>
      <c r="D3171" s="7">
        <v>39.163582423733097</v>
      </c>
      <c r="E3171" s="19" t="s">
        <v>3757</v>
      </c>
      <c r="F3171" s="46">
        <f>INDEX(Δεδομένα!$P:$P,MATCH('2021'!E3171,Δεδομένα!$O:$O,0))</f>
        <v>105</v>
      </c>
      <c r="G3171" s="49" t="s">
        <v>3709</v>
      </c>
      <c r="H3171" s="51" t="str">
        <f>INDEX(Δεδομένα!B$1:B$51,MATCH('2021'!G3171,Δεδομένα!A$1:A$51,0))</f>
        <v>ΘΕΣΣΑΛΙΑΣ</v>
      </c>
      <c r="I3171" s="53">
        <f>INDEX(Δεδομένα!E$1:E$13,MATCH('2021'!H3171,Δεδομένα!D$1:D$13,0))</f>
        <v>6</v>
      </c>
      <c r="J3171" s="4">
        <v>44453</v>
      </c>
      <c r="K3171" s="3" t="s">
        <v>1650</v>
      </c>
      <c r="L3171" s="17" t="str">
        <f t="shared" si="232"/>
        <v>14/09/2021 19:12</v>
      </c>
      <c r="M3171" s="4">
        <v>44453</v>
      </c>
      <c r="N3171" s="3" t="s">
        <v>2839</v>
      </c>
      <c r="O3171" s="17" t="str">
        <f t="shared" si="233"/>
        <v>14/09/2021 19:48</v>
      </c>
      <c r="P3171" s="24">
        <f t="shared" si="234"/>
        <v>2.4999999994179234E-2</v>
      </c>
      <c r="Q3171" s="28">
        <v>0</v>
      </c>
      <c r="R3171" s="27">
        <f t="shared" si="235"/>
        <v>35.999999991618097</v>
      </c>
      <c r="S3171" s="3" t="s">
        <v>4</v>
      </c>
      <c r="T3171" s="3" t="s">
        <v>3758</v>
      </c>
      <c r="U3171" s="3" t="s">
        <v>3771</v>
      </c>
      <c r="V3171" s="3" t="s">
        <v>3823</v>
      </c>
      <c r="W3171" s="5">
        <v>0</v>
      </c>
      <c r="X3171" s="5">
        <v>0.01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2">
        <v>2</v>
      </c>
      <c r="AF3171" s="2">
        <v>0</v>
      </c>
      <c r="AG3171" s="2">
        <v>0</v>
      </c>
      <c r="AH3171" s="2">
        <v>0</v>
      </c>
      <c r="AI3171" s="2">
        <v>0</v>
      </c>
      <c r="AJ3171" s="2">
        <v>1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</row>
    <row r="3172" spans="1:46" x14ac:dyDescent="0.2">
      <c r="A3172" s="2">
        <v>1703550</v>
      </c>
      <c r="B3172" s="2">
        <v>891621</v>
      </c>
      <c r="C3172" s="7">
        <v>22.670628490457499</v>
      </c>
      <c r="D3172" s="7">
        <v>39.169098694143202</v>
      </c>
      <c r="E3172" s="19" t="s">
        <v>3757</v>
      </c>
      <c r="F3172" s="46">
        <f>INDEX(Δεδομένα!$P:$P,MATCH('2021'!E3172,Δεδομένα!$O:$O,0))</f>
        <v>105</v>
      </c>
      <c r="G3172" s="49" t="s">
        <v>3709</v>
      </c>
      <c r="H3172" s="51" t="str">
        <f>INDEX(Δεδομένα!B$1:B$51,MATCH('2021'!G3172,Δεδομένα!A$1:A$51,0))</f>
        <v>ΘΕΣΣΑΛΙΑΣ</v>
      </c>
      <c r="I3172" s="53">
        <f>INDEX(Δεδομένα!E$1:E$13,MATCH('2021'!H3172,Δεδομένα!D$1:D$13,0))</f>
        <v>6</v>
      </c>
      <c r="J3172" s="4">
        <v>44455</v>
      </c>
      <c r="K3172" s="3" t="s">
        <v>905</v>
      </c>
      <c r="L3172" s="17" t="str">
        <f t="shared" si="232"/>
        <v>16/09/2021 08:55</v>
      </c>
      <c r="M3172" s="4">
        <v>44455</v>
      </c>
      <c r="N3172" s="3" t="s">
        <v>2271</v>
      </c>
      <c r="O3172" s="17" t="str">
        <f t="shared" si="233"/>
        <v>16/09/2021 09:45</v>
      </c>
      <c r="P3172" s="24">
        <f t="shared" si="234"/>
        <v>3.4722222218988463E-2</v>
      </c>
      <c r="Q3172" s="28">
        <v>0</v>
      </c>
      <c r="R3172" s="27">
        <f t="shared" si="235"/>
        <v>49.999999995343387</v>
      </c>
      <c r="S3172" s="3" t="s">
        <v>4</v>
      </c>
      <c r="T3172" s="3" t="s">
        <v>3758</v>
      </c>
      <c r="U3172" s="3" t="s">
        <v>3771</v>
      </c>
      <c r="V3172" s="3" t="s">
        <v>3824</v>
      </c>
      <c r="W3172" s="5">
        <v>0</v>
      </c>
      <c r="X3172" s="5">
        <v>0</v>
      </c>
      <c r="Y3172" s="5">
        <v>0</v>
      </c>
      <c r="Z3172" s="5">
        <v>5</v>
      </c>
      <c r="AA3172" s="5">
        <v>0</v>
      </c>
      <c r="AB3172" s="5">
        <v>0</v>
      </c>
      <c r="AC3172" s="5">
        <v>10</v>
      </c>
      <c r="AD3172" s="5">
        <v>0</v>
      </c>
      <c r="AE3172" s="2">
        <v>5</v>
      </c>
      <c r="AF3172" s="2">
        <v>0</v>
      </c>
      <c r="AG3172" s="2">
        <v>0</v>
      </c>
      <c r="AH3172" s="2">
        <v>0</v>
      </c>
      <c r="AI3172" s="2">
        <v>0</v>
      </c>
      <c r="AJ3172" s="2">
        <v>2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</row>
    <row r="3173" spans="1:46" x14ac:dyDescent="0.2">
      <c r="A3173" s="2">
        <v>1703552</v>
      </c>
      <c r="B3173" s="2">
        <v>893113</v>
      </c>
      <c r="C3173" s="7">
        <v>22.879105182874302</v>
      </c>
      <c r="D3173" s="7">
        <v>39.0577327949634</v>
      </c>
      <c r="E3173" s="19" t="s">
        <v>3757</v>
      </c>
      <c r="F3173" s="46">
        <f>INDEX(Δεδομένα!$P:$P,MATCH('2021'!E3173,Δεδομένα!$O:$O,0))</f>
        <v>105</v>
      </c>
      <c r="G3173" s="49" t="s">
        <v>3709</v>
      </c>
      <c r="H3173" s="51" t="str">
        <f>INDEX(Δεδομένα!B$1:B$51,MATCH('2021'!G3173,Δεδομένα!A$1:A$51,0))</f>
        <v>ΘΕΣΣΑΛΙΑΣ</v>
      </c>
      <c r="I3173" s="53">
        <f>INDEX(Δεδομένα!E$1:E$13,MATCH('2021'!H3173,Δεδομένα!D$1:D$13,0))</f>
        <v>6</v>
      </c>
      <c r="J3173" s="4">
        <v>44460</v>
      </c>
      <c r="K3173" s="3" t="s">
        <v>267</v>
      </c>
      <c r="L3173" s="17" t="str">
        <f t="shared" si="232"/>
        <v>21/09/2021 17:30</v>
      </c>
      <c r="M3173" s="4">
        <v>44460</v>
      </c>
      <c r="N3173" s="3" t="s">
        <v>503</v>
      </c>
      <c r="O3173" s="17" t="str">
        <f t="shared" si="233"/>
        <v>21/09/2021 20:18</v>
      </c>
      <c r="P3173" s="24">
        <f t="shared" si="234"/>
        <v>0.11666666666860692</v>
      </c>
      <c r="Q3173" s="28">
        <v>0</v>
      </c>
      <c r="R3173" s="27">
        <f t="shared" si="235"/>
        <v>168.00000000279397</v>
      </c>
      <c r="S3173" s="3" t="s">
        <v>4</v>
      </c>
      <c r="T3173" s="3" t="s">
        <v>3758</v>
      </c>
      <c r="U3173" s="3" t="s">
        <v>3764</v>
      </c>
      <c r="V3173" s="3" t="s">
        <v>3825</v>
      </c>
      <c r="W3173" s="5">
        <v>0</v>
      </c>
      <c r="X3173" s="5">
        <v>0.3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2">
        <v>9</v>
      </c>
      <c r="AF3173" s="2">
        <v>0</v>
      </c>
      <c r="AG3173" s="2">
        <v>0</v>
      </c>
      <c r="AH3173" s="2">
        <v>0</v>
      </c>
      <c r="AI3173" s="2">
        <v>0</v>
      </c>
      <c r="AJ3173" s="2">
        <v>3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</row>
    <row r="3174" spans="1:46" x14ac:dyDescent="0.2">
      <c r="A3174" s="2">
        <v>1703555</v>
      </c>
      <c r="B3174" s="2">
        <v>893314</v>
      </c>
      <c r="C3174" s="7">
        <v>22.7462042333607</v>
      </c>
      <c r="D3174" s="7">
        <v>39.204880658444303</v>
      </c>
      <c r="E3174" s="19" t="s">
        <v>3757</v>
      </c>
      <c r="F3174" s="46">
        <f>INDEX(Δεδομένα!$P:$P,MATCH('2021'!E3174,Δεδομένα!$O:$O,0))</f>
        <v>105</v>
      </c>
      <c r="G3174" s="49" t="s">
        <v>3709</v>
      </c>
      <c r="H3174" s="51" t="str">
        <f>INDEX(Δεδομένα!B$1:B$51,MATCH('2021'!G3174,Δεδομένα!A$1:A$51,0))</f>
        <v>ΘΕΣΣΑΛΙΑΣ</v>
      </c>
      <c r="I3174" s="53">
        <f>INDEX(Δεδομένα!E$1:E$13,MATCH('2021'!H3174,Δεδομένα!D$1:D$13,0))</f>
        <v>6</v>
      </c>
      <c r="J3174" s="4">
        <v>44461</v>
      </c>
      <c r="K3174" s="3" t="s">
        <v>2393</v>
      </c>
      <c r="L3174" s="17" t="str">
        <f t="shared" si="232"/>
        <v>22/09/2021 14:56</v>
      </c>
      <c r="M3174" s="4">
        <v>44461</v>
      </c>
      <c r="N3174" s="3" t="s">
        <v>362</v>
      </c>
      <c r="O3174" s="17" t="str">
        <f t="shared" si="233"/>
        <v>22/09/2021 15:20</v>
      </c>
      <c r="P3174" s="24">
        <f t="shared" si="234"/>
        <v>1.6666666670062114E-2</v>
      </c>
      <c r="Q3174" s="28">
        <v>0</v>
      </c>
      <c r="R3174" s="27">
        <f t="shared" si="235"/>
        <v>24.000000004889444</v>
      </c>
      <c r="S3174" s="3" t="s">
        <v>4</v>
      </c>
      <c r="T3174" s="3" t="s">
        <v>3758</v>
      </c>
      <c r="U3174" s="3" t="s">
        <v>3790</v>
      </c>
      <c r="V3174" s="3" t="s">
        <v>3790</v>
      </c>
      <c r="W3174" s="5">
        <v>0</v>
      </c>
      <c r="X3174" s="5">
        <v>0</v>
      </c>
      <c r="Y3174" s="5">
        <v>0</v>
      </c>
      <c r="Z3174" s="5">
        <v>1</v>
      </c>
      <c r="AA3174" s="5">
        <v>0</v>
      </c>
      <c r="AB3174" s="5">
        <v>0</v>
      </c>
      <c r="AC3174" s="5">
        <v>0</v>
      </c>
      <c r="AD3174" s="5">
        <v>0</v>
      </c>
      <c r="AE3174" s="2">
        <v>2</v>
      </c>
      <c r="AF3174" s="2">
        <v>0</v>
      </c>
      <c r="AG3174" s="2">
        <v>0</v>
      </c>
      <c r="AH3174" s="2">
        <v>0</v>
      </c>
      <c r="AI3174" s="2">
        <v>0</v>
      </c>
      <c r="AJ3174" s="2">
        <v>1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</row>
    <row r="3175" spans="1:46" x14ac:dyDescent="0.2">
      <c r="A3175" s="2">
        <v>1703556</v>
      </c>
      <c r="B3175" s="2">
        <v>893619</v>
      </c>
      <c r="C3175" s="7">
        <v>22.810444044263701</v>
      </c>
      <c r="D3175" s="7">
        <v>39.179105650489603</v>
      </c>
      <c r="E3175" s="19" t="s">
        <v>3757</v>
      </c>
      <c r="F3175" s="46">
        <f>INDEX(Δεδομένα!$P:$P,MATCH('2021'!E3175,Δεδομένα!$O:$O,0))</f>
        <v>105</v>
      </c>
      <c r="G3175" s="49" t="s">
        <v>3709</v>
      </c>
      <c r="H3175" s="51" t="str">
        <f>INDEX(Δεδομένα!B$1:B$51,MATCH('2021'!G3175,Δεδομένα!A$1:A$51,0))</f>
        <v>ΘΕΣΣΑΛΙΑΣ</v>
      </c>
      <c r="I3175" s="53">
        <f>INDEX(Δεδομένα!E$1:E$13,MATCH('2021'!H3175,Δεδομένα!D$1:D$13,0))</f>
        <v>6</v>
      </c>
      <c r="J3175" s="4">
        <v>44462</v>
      </c>
      <c r="K3175" s="3" t="s">
        <v>677</v>
      </c>
      <c r="L3175" s="17" t="str">
        <f t="shared" si="232"/>
        <v>23/09/2021 17:13</v>
      </c>
      <c r="M3175" s="4">
        <v>44462</v>
      </c>
      <c r="N3175" s="3" t="s">
        <v>341</v>
      </c>
      <c r="O3175" s="17" t="str">
        <f t="shared" si="233"/>
        <v>23/09/2021 17:55</v>
      </c>
      <c r="P3175" s="24">
        <f t="shared" si="234"/>
        <v>2.9166666667151731E-2</v>
      </c>
      <c r="Q3175" s="28">
        <v>0</v>
      </c>
      <c r="R3175" s="27">
        <f t="shared" si="235"/>
        <v>42.000000000698492</v>
      </c>
      <c r="S3175" s="3" t="s">
        <v>4</v>
      </c>
      <c r="T3175" s="3" t="s">
        <v>3758</v>
      </c>
      <c r="U3175" s="3" t="s">
        <v>3771</v>
      </c>
      <c r="V3175" s="3" t="s">
        <v>3809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20</v>
      </c>
      <c r="AD3175" s="5">
        <v>0</v>
      </c>
      <c r="AE3175" s="2">
        <v>2</v>
      </c>
      <c r="AF3175" s="2">
        <v>0</v>
      </c>
      <c r="AG3175" s="2">
        <v>0</v>
      </c>
      <c r="AH3175" s="2">
        <v>0</v>
      </c>
      <c r="AI3175" s="2">
        <v>0</v>
      </c>
      <c r="AJ3175" s="2">
        <v>1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</row>
    <row r="3176" spans="1:46" x14ac:dyDescent="0.2">
      <c r="A3176" s="2">
        <v>1703558</v>
      </c>
      <c r="B3176" s="2">
        <v>894223</v>
      </c>
      <c r="C3176" s="2"/>
      <c r="D3176" s="2"/>
      <c r="E3176" s="19" t="s">
        <v>3757</v>
      </c>
      <c r="F3176" s="46">
        <f>INDEX(Δεδομένα!$P:$P,MATCH('2021'!E3176,Δεδομένα!$O:$O,0))</f>
        <v>105</v>
      </c>
      <c r="G3176" s="49" t="s">
        <v>3709</v>
      </c>
      <c r="H3176" s="51" t="str">
        <f>INDEX(Δεδομένα!B$1:B$51,MATCH('2021'!G3176,Δεδομένα!A$1:A$51,0))</f>
        <v>ΘΕΣΣΑΛΙΑΣ</v>
      </c>
      <c r="I3176" s="53">
        <f>INDEX(Δεδομένα!E$1:E$13,MATCH('2021'!H3176,Δεδομένα!D$1:D$13,0))</f>
        <v>6</v>
      </c>
      <c r="J3176" s="4">
        <v>44464</v>
      </c>
      <c r="K3176" s="3" t="s">
        <v>759</v>
      </c>
      <c r="L3176" s="17" t="str">
        <f t="shared" si="232"/>
        <v>25/09/2021 19:36</v>
      </c>
      <c r="M3176" s="4">
        <v>44465</v>
      </c>
      <c r="N3176" s="3" t="s">
        <v>444</v>
      </c>
      <c r="O3176" s="17" t="str">
        <f t="shared" si="233"/>
        <v>26/09/2021 00:35</v>
      </c>
      <c r="P3176" s="24">
        <f t="shared" si="234"/>
        <v>0.20763888888905058</v>
      </c>
      <c r="Q3176" s="28">
        <v>0</v>
      </c>
      <c r="R3176" s="27">
        <f t="shared" si="235"/>
        <v>299.00000000023283</v>
      </c>
      <c r="S3176" s="3" t="s">
        <v>4</v>
      </c>
      <c r="T3176" s="3" t="s">
        <v>3758</v>
      </c>
      <c r="U3176" s="3" t="s">
        <v>3807</v>
      </c>
      <c r="V3176" s="3" t="s">
        <v>3826</v>
      </c>
      <c r="W3176" s="5">
        <v>0</v>
      </c>
      <c r="X3176" s="5">
        <v>0.05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2">
        <v>2</v>
      </c>
      <c r="AF3176" s="2">
        <v>0</v>
      </c>
      <c r="AG3176" s="2">
        <v>0</v>
      </c>
      <c r="AH3176" s="2">
        <v>0</v>
      </c>
      <c r="AI3176" s="2">
        <v>0</v>
      </c>
      <c r="AJ3176" s="2">
        <v>1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</row>
    <row r="3177" spans="1:46" x14ac:dyDescent="0.2">
      <c r="A3177" s="2">
        <v>1703559</v>
      </c>
      <c r="B3177" s="2">
        <v>895495</v>
      </c>
      <c r="C3177" s="7">
        <v>22.828252917939899</v>
      </c>
      <c r="D3177" s="7">
        <v>39.145015758617703</v>
      </c>
      <c r="E3177" s="19" t="s">
        <v>3757</v>
      </c>
      <c r="F3177" s="46">
        <f>INDEX(Δεδομένα!$P:$P,MATCH('2021'!E3177,Δεδομένα!$O:$O,0))</f>
        <v>105</v>
      </c>
      <c r="G3177" s="49" t="s">
        <v>3709</v>
      </c>
      <c r="H3177" s="51" t="str">
        <f>INDEX(Δεδομένα!B$1:B$51,MATCH('2021'!G3177,Δεδομένα!A$1:A$51,0))</f>
        <v>ΘΕΣΣΑΛΙΑΣ</v>
      </c>
      <c r="I3177" s="53">
        <f>INDEX(Δεδομένα!E$1:E$13,MATCH('2021'!H3177,Δεδομένα!D$1:D$13,0))</f>
        <v>6</v>
      </c>
      <c r="J3177" s="4">
        <v>44469</v>
      </c>
      <c r="K3177" s="3" t="s">
        <v>712</v>
      </c>
      <c r="L3177" s="17" t="str">
        <f t="shared" si="232"/>
        <v>30/09/2021 18:30</v>
      </c>
      <c r="M3177" s="4">
        <v>44469</v>
      </c>
      <c r="N3177" s="3" t="s">
        <v>458</v>
      </c>
      <c r="O3177" s="17" t="str">
        <f t="shared" si="233"/>
        <v>30/09/2021 19:50</v>
      </c>
      <c r="P3177" s="24">
        <f t="shared" si="234"/>
        <v>5.5555555554747116E-2</v>
      </c>
      <c r="Q3177" s="28">
        <v>0</v>
      </c>
      <c r="R3177" s="27">
        <f t="shared" si="235"/>
        <v>79.999999998835847</v>
      </c>
      <c r="S3177" s="3" t="s">
        <v>4</v>
      </c>
      <c r="T3177" s="3" t="s">
        <v>3758</v>
      </c>
      <c r="U3177" s="3" t="s">
        <v>3759</v>
      </c>
      <c r="V3177" s="3" t="s">
        <v>3827</v>
      </c>
      <c r="W3177" s="5">
        <v>0</v>
      </c>
      <c r="X3177" s="5">
        <v>0</v>
      </c>
      <c r="Y3177" s="5">
        <v>0</v>
      </c>
      <c r="Z3177" s="5">
        <v>0</v>
      </c>
      <c r="AA3177" s="5">
        <v>0.02</v>
      </c>
      <c r="AB3177" s="5">
        <v>0</v>
      </c>
      <c r="AC3177" s="5">
        <v>0</v>
      </c>
      <c r="AD3177" s="5">
        <v>0</v>
      </c>
      <c r="AE3177" s="2">
        <v>4</v>
      </c>
      <c r="AF3177" s="2">
        <v>0</v>
      </c>
      <c r="AG3177" s="2">
        <v>0</v>
      </c>
      <c r="AH3177" s="2">
        <v>0</v>
      </c>
      <c r="AI3177" s="2">
        <v>0</v>
      </c>
      <c r="AJ3177" s="2">
        <v>2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</row>
    <row r="3178" spans="1:46" x14ac:dyDescent="0.2">
      <c r="A3178" s="2">
        <v>1703874</v>
      </c>
      <c r="B3178" s="2">
        <v>896817</v>
      </c>
      <c r="C3178" s="7">
        <v>22.853694646992299</v>
      </c>
      <c r="D3178" s="7">
        <v>39.118935620741198</v>
      </c>
      <c r="E3178" s="19" t="s">
        <v>3757</v>
      </c>
      <c r="F3178" s="46">
        <f>INDEX(Δεδομένα!$P:$P,MATCH('2021'!E3178,Δεδομένα!$O:$O,0))</f>
        <v>105</v>
      </c>
      <c r="G3178" s="49" t="s">
        <v>3709</v>
      </c>
      <c r="H3178" s="51" t="str">
        <f>INDEX(Δεδομένα!B$1:B$51,MATCH('2021'!G3178,Δεδομένα!A$1:A$51,0))</f>
        <v>ΘΕΣΣΑΛΙΑΣ</v>
      </c>
      <c r="I3178" s="53">
        <f>INDEX(Δεδομένα!E$1:E$13,MATCH('2021'!H3178,Δεδομένα!D$1:D$13,0))</f>
        <v>6</v>
      </c>
      <c r="J3178" s="4">
        <v>44474</v>
      </c>
      <c r="K3178" s="3" t="s">
        <v>201</v>
      </c>
      <c r="L3178" s="17" t="str">
        <f t="shared" si="232"/>
        <v>05/10/2021 15:26</v>
      </c>
      <c r="M3178" s="4">
        <v>44474</v>
      </c>
      <c r="N3178" s="3" t="s">
        <v>36</v>
      </c>
      <c r="O3178" s="17" t="str">
        <f t="shared" si="233"/>
        <v>05/10/2021 16:20</v>
      </c>
      <c r="P3178" s="24">
        <f t="shared" si="234"/>
        <v>3.7499999998544808E-2</v>
      </c>
      <c r="Q3178" s="28">
        <v>0</v>
      </c>
      <c r="R3178" s="27">
        <f t="shared" si="235"/>
        <v>53.999999997904524</v>
      </c>
      <c r="S3178" s="3" t="s">
        <v>4</v>
      </c>
      <c r="T3178" s="3" t="s">
        <v>3758</v>
      </c>
      <c r="U3178" s="3" t="s">
        <v>3764</v>
      </c>
      <c r="V3178" s="3" t="s">
        <v>3828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5</v>
      </c>
      <c r="AD3178" s="5">
        <v>0</v>
      </c>
      <c r="AE3178" s="2">
        <v>4</v>
      </c>
      <c r="AF3178" s="2">
        <v>0</v>
      </c>
      <c r="AG3178" s="2">
        <v>0</v>
      </c>
      <c r="AH3178" s="2">
        <v>0</v>
      </c>
      <c r="AI3178" s="2">
        <v>0</v>
      </c>
      <c r="AJ3178" s="2">
        <v>2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</row>
    <row r="3179" spans="1:46" x14ac:dyDescent="0.2">
      <c r="A3179" s="2">
        <v>1704392</v>
      </c>
      <c r="B3179" s="2">
        <v>899302</v>
      </c>
      <c r="C3179" s="7">
        <v>22.720999771649598</v>
      </c>
      <c r="D3179" s="7">
        <v>39.183174586509899</v>
      </c>
      <c r="E3179" s="19" t="s">
        <v>3757</v>
      </c>
      <c r="F3179" s="46">
        <f>INDEX(Δεδομένα!$P:$P,MATCH('2021'!E3179,Δεδομένα!$O:$O,0))</f>
        <v>105</v>
      </c>
      <c r="G3179" s="49" t="s">
        <v>3709</v>
      </c>
      <c r="H3179" s="51" t="str">
        <f>INDEX(Δεδομένα!B$1:B$51,MATCH('2021'!G3179,Δεδομένα!A$1:A$51,0))</f>
        <v>ΘΕΣΣΑΛΙΑΣ</v>
      </c>
      <c r="I3179" s="53">
        <f>INDEX(Δεδομένα!E$1:E$13,MATCH('2021'!H3179,Δεδομένα!D$1:D$13,0))</f>
        <v>6</v>
      </c>
      <c r="J3179" s="4">
        <v>44482</v>
      </c>
      <c r="K3179" s="3" t="s">
        <v>267</v>
      </c>
      <c r="L3179" s="17" t="str">
        <f t="shared" si="232"/>
        <v>13/10/2021 17:30</v>
      </c>
      <c r="M3179" s="4">
        <v>44482</v>
      </c>
      <c r="N3179" s="3" t="s">
        <v>17</v>
      </c>
      <c r="O3179" s="17" t="str">
        <f t="shared" si="233"/>
        <v>13/10/2021 18:00</v>
      </c>
      <c r="P3179" s="24">
        <f t="shared" si="234"/>
        <v>2.0833333335758653E-2</v>
      </c>
      <c r="Q3179" s="28">
        <v>0</v>
      </c>
      <c r="R3179" s="27">
        <f t="shared" si="235"/>
        <v>30.00000000349246</v>
      </c>
      <c r="S3179" s="3" t="s">
        <v>4</v>
      </c>
      <c r="T3179" s="3" t="s">
        <v>3758</v>
      </c>
      <c r="U3179" s="3" t="s">
        <v>3786</v>
      </c>
      <c r="V3179" s="3" t="s">
        <v>3829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10</v>
      </c>
      <c r="AD3179" s="5">
        <v>0</v>
      </c>
      <c r="AE3179" s="2">
        <v>2</v>
      </c>
      <c r="AF3179" s="2">
        <v>0</v>
      </c>
      <c r="AG3179" s="2">
        <v>0</v>
      </c>
      <c r="AH3179" s="2">
        <v>0</v>
      </c>
      <c r="AI3179" s="2">
        <v>0</v>
      </c>
      <c r="AJ3179" s="2">
        <v>1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</row>
    <row r="3180" spans="1:46" x14ac:dyDescent="0.2">
      <c r="A3180" s="2">
        <v>1708020</v>
      </c>
      <c r="B3180" s="2">
        <v>903750</v>
      </c>
      <c r="C3180" s="7">
        <v>22.753299676016798</v>
      </c>
      <c r="D3180" s="7">
        <v>39.2006643718208</v>
      </c>
      <c r="E3180" s="19" t="s">
        <v>3757</v>
      </c>
      <c r="F3180" s="46">
        <f>INDEX(Δεδομένα!$P:$P,MATCH('2021'!E3180,Δεδομένα!$O:$O,0))</f>
        <v>105</v>
      </c>
      <c r="G3180" s="49" t="s">
        <v>3709</v>
      </c>
      <c r="H3180" s="51" t="str">
        <f>INDEX(Δεδομένα!B$1:B$51,MATCH('2021'!G3180,Δεδομένα!A$1:A$51,0))</f>
        <v>ΘΕΣΣΑΛΙΑΣ</v>
      </c>
      <c r="I3180" s="53">
        <f>INDEX(Δεδομένα!E$1:E$13,MATCH('2021'!H3180,Δεδομένα!D$1:D$13,0))</f>
        <v>6</v>
      </c>
      <c r="J3180" s="4">
        <v>44493</v>
      </c>
      <c r="K3180" s="3" t="s">
        <v>2714</v>
      </c>
      <c r="L3180" s="17" t="str">
        <f t="shared" si="232"/>
        <v>24/10/2021 00:55</v>
      </c>
      <c r="M3180" s="4">
        <v>44493</v>
      </c>
      <c r="N3180" s="3" t="s">
        <v>3830</v>
      </c>
      <c r="O3180" s="17" t="str">
        <f t="shared" si="233"/>
        <v>24/10/2021 01:22</v>
      </c>
      <c r="P3180" s="24">
        <f t="shared" si="234"/>
        <v>1.8749999995634425E-2</v>
      </c>
      <c r="Q3180" s="28">
        <v>0</v>
      </c>
      <c r="R3180" s="27">
        <f t="shared" si="235"/>
        <v>26.999999993713573</v>
      </c>
      <c r="S3180" s="3" t="s">
        <v>4</v>
      </c>
      <c r="T3180" s="3" t="s">
        <v>3758</v>
      </c>
      <c r="U3180" s="3" t="s">
        <v>3790</v>
      </c>
      <c r="V3180" s="3" t="s">
        <v>3831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0.02</v>
      </c>
      <c r="AD3180" s="5">
        <v>0</v>
      </c>
      <c r="AE3180" s="2">
        <v>2</v>
      </c>
      <c r="AF3180" s="2">
        <v>0</v>
      </c>
      <c r="AG3180" s="2">
        <v>0</v>
      </c>
      <c r="AH3180" s="2">
        <v>0</v>
      </c>
      <c r="AI3180" s="2">
        <v>0</v>
      </c>
      <c r="AJ3180" s="2">
        <v>1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</row>
    <row r="3181" spans="1:46" x14ac:dyDescent="0.2">
      <c r="A3181" s="2">
        <v>1709517</v>
      </c>
      <c r="B3181" s="2">
        <v>906103</v>
      </c>
      <c r="C3181" s="7">
        <v>22.817848205566399</v>
      </c>
      <c r="D3181" s="7">
        <v>39.209053039550803</v>
      </c>
      <c r="E3181" s="19" t="s">
        <v>3757</v>
      </c>
      <c r="F3181" s="46">
        <f>INDEX(Δεδομένα!$P:$P,MATCH('2021'!E3181,Δεδομένα!$O:$O,0))</f>
        <v>105</v>
      </c>
      <c r="G3181" s="49" t="s">
        <v>3709</v>
      </c>
      <c r="H3181" s="51" t="str">
        <f>INDEX(Δεδομένα!B$1:B$51,MATCH('2021'!G3181,Δεδομένα!A$1:A$51,0))</f>
        <v>ΘΕΣΣΑΛΙΑΣ</v>
      </c>
      <c r="I3181" s="53">
        <f>INDEX(Δεδομένα!E$1:E$13,MATCH('2021'!H3181,Δεδομένα!D$1:D$13,0))</f>
        <v>6</v>
      </c>
      <c r="J3181" s="4">
        <v>44502</v>
      </c>
      <c r="K3181" s="3" t="s">
        <v>1684</v>
      </c>
      <c r="L3181" s="17" t="str">
        <f t="shared" si="232"/>
        <v>02/11/2021 13:46</v>
      </c>
      <c r="M3181" s="4">
        <v>44502</v>
      </c>
      <c r="N3181" s="3" t="s">
        <v>1375</v>
      </c>
      <c r="O3181" s="17" t="str">
        <f t="shared" si="233"/>
        <v>02/11/2021 14:48</v>
      </c>
      <c r="P3181" s="24">
        <f t="shared" si="234"/>
        <v>4.3055555557657499E-2</v>
      </c>
      <c r="Q3181" s="28">
        <v>0</v>
      </c>
      <c r="R3181" s="27">
        <f t="shared" si="235"/>
        <v>62.000000003026798</v>
      </c>
      <c r="S3181" s="3" t="s">
        <v>4</v>
      </c>
      <c r="T3181" s="3" t="s">
        <v>3758</v>
      </c>
      <c r="U3181" s="3" t="s">
        <v>3771</v>
      </c>
      <c r="V3181" s="3" t="s">
        <v>3796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0.14000000000000001</v>
      </c>
      <c r="AD3181" s="5">
        <v>0</v>
      </c>
      <c r="AE3181" s="2">
        <v>7</v>
      </c>
      <c r="AF3181" s="2">
        <v>0</v>
      </c>
      <c r="AG3181" s="2">
        <v>0</v>
      </c>
      <c r="AH3181" s="2">
        <v>0</v>
      </c>
      <c r="AI3181" s="2">
        <v>0</v>
      </c>
      <c r="AJ3181" s="2">
        <v>3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</row>
    <row r="3182" spans="1:46" x14ac:dyDescent="0.2">
      <c r="A3182" s="2">
        <v>1713735</v>
      </c>
      <c r="B3182" s="2">
        <v>908238</v>
      </c>
      <c r="C3182" s="7">
        <v>22.820817947387699</v>
      </c>
      <c r="D3182" s="7">
        <v>39.208580017089801</v>
      </c>
      <c r="E3182" s="19" t="s">
        <v>3757</v>
      </c>
      <c r="F3182" s="46">
        <f>INDEX(Δεδομένα!$P:$P,MATCH('2021'!E3182,Δεδομένα!$O:$O,0))</f>
        <v>105</v>
      </c>
      <c r="G3182" s="49" t="s">
        <v>3709</v>
      </c>
      <c r="H3182" s="51" t="str">
        <f>INDEX(Δεδομένα!B$1:B$51,MATCH('2021'!G3182,Δεδομένα!A$1:A$51,0))</f>
        <v>ΘΕΣΣΑΛΙΑΣ</v>
      </c>
      <c r="I3182" s="53">
        <f>INDEX(Δεδομένα!E$1:E$13,MATCH('2021'!H3182,Δεδομένα!D$1:D$13,0))</f>
        <v>6</v>
      </c>
      <c r="J3182" s="4">
        <v>44511</v>
      </c>
      <c r="K3182" s="3" t="s">
        <v>704</v>
      </c>
      <c r="L3182" s="17" t="str">
        <f t="shared" si="232"/>
        <v>11/11/2021 13:06</v>
      </c>
      <c r="M3182" s="4">
        <v>44511</v>
      </c>
      <c r="N3182" s="3" t="s">
        <v>486</v>
      </c>
      <c r="O3182" s="17" t="str">
        <f t="shared" si="233"/>
        <v>11/11/2021 13:45</v>
      </c>
      <c r="P3182" s="24">
        <f t="shared" si="234"/>
        <v>2.7083333334303461E-2</v>
      </c>
      <c r="Q3182" s="28">
        <v>0</v>
      </c>
      <c r="R3182" s="27">
        <f t="shared" si="235"/>
        <v>39.000000001396984</v>
      </c>
      <c r="S3182" s="3" t="s">
        <v>4</v>
      </c>
      <c r="T3182" s="3" t="s">
        <v>3758</v>
      </c>
      <c r="U3182" s="3" t="s">
        <v>3771</v>
      </c>
      <c r="V3182" s="3" t="s">
        <v>3796</v>
      </c>
      <c r="W3182" s="5">
        <v>0</v>
      </c>
      <c r="X3182" s="5">
        <v>0</v>
      </c>
      <c r="Y3182" s="5">
        <v>0</v>
      </c>
      <c r="Z3182" s="5">
        <v>0</v>
      </c>
      <c r="AA3182" s="5">
        <v>0.1</v>
      </c>
      <c r="AB3182" s="5">
        <v>0</v>
      </c>
      <c r="AC3182" s="5">
        <v>0</v>
      </c>
      <c r="AD3182" s="5">
        <v>0</v>
      </c>
      <c r="AE3182" s="2">
        <v>2</v>
      </c>
      <c r="AF3182" s="2">
        <v>0</v>
      </c>
      <c r="AG3182" s="2">
        <v>0</v>
      </c>
      <c r="AH3182" s="2">
        <v>0</v>
      </c>
      <c r="AI3182" s="2">
        <v>0</v>
      </c>
      <c r="AJ3182" s="2">
        <v>1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</row>
    <row r="3183" spans="1:46" x14ac:dyDescent="0.2">
      <c r="A3183" s="2">
        <v>1713747</v>
      </c>
      <c r="B3183" s="2">
        <v>908823</v>
      </c>
      <c r="C3183" s="7">
        <v>22.808369639973002</v>
      </c>
      <c r="D3183" s="7">
        <v>39.022600106074002</v>
      </c>
      <c r="E3183" s="19" t="s">
        <v>3757</v>
      </c>
      <c r="F3183" s="46">
        <f>INDEX(Δεδομένα!$P:$P,MATCH('2021'!E3183,Δεδομένα!$O:$O,0))</f>
        <v>105</v>
      </c>
      <c r="G3183" s="49" t="s">
        <v>3709</v>
      </c>
      <c r="H3183" s="51" t="str">
        <f>INDEX(Δεδομένα!B$1:B$51,MATCH('2021'!G3183,Δεδομένα!A$1:A$51,0))</f>
        <v>ΘΕΣΣΑΛΙΑΣ</v>
      </c>
      <c r="I3183" s="53">
        <f>INDEX(Δεδομένα!E$1:E$13,MATCH('2021'!H3183,Δεδομένα!D$1:D$13,0))</f>
        <v>6</v>
      </c>
      <c r="J3183" s="4">
        <v>44513</v>
      </c>
      <c r="K3183" s="3" t="s">
        <v>483</v>
      </c>
      <c r="L3183" s="17" t="str">
        <f t="shared" si="232"/>
        <v>13/11/2021 18:10</v>
      </c>
      <c r="M3183" s="4">
        <v>44513</v>
      </c>
      <c r="N3183" s="3" t="s">
        <v>497</v>
      </c>
      <c r="O3183" s="17" t="str">
        <f t="shared" si="233"/>
        <v>13/11/2021 21:00</v>
      </c>
      <c r="P3183" s="24">
        <f t="shared" si="234"/>
        <v>0.11805555555474712</v>
      </c>
      <c r="Q3183" s="28">
        <v>0</v>
      </c>
      <c r="R3183" s="27">
        <f t="shared" si="235"/>
        <v>169.99999999883585</v>
      </c>
      <c r="S3183" s="3" t="s">
        <v>4</v>
      </c>
      <c r="T3183" s="3" t="s">
        <v>3758</v>
      </c>
      <c r="U3183" s="3" t="s">
        <v>3806</v>
      </c>
      <c r="V3183" s="3" t="s">
        <v>3832</v>
      </c>
      <c r="W3183" s="5">
        <v>0</v>
      </c>
      <c r="X3183" s="5">
        <v>1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2">
        <v>2</v>
      </c>
      <c r="AF3183" s="2">
        <v>0</v>
      </c>
      <c r="AG3183" s="2">
        <v>0</v>
      </c>
      <c r="AH3183" s="2">
        <v>0</v>
      </c>
      <c r="AI3183" s="2">
        <v>0</v>
      </c>
      <c r="AJ3183" s="2">
        <v>1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</row>
    <row r="3184" spans="1:46" x14ac:dyDescent="0.2">
      <c r="A3184" s="2">
        <v>1727242</v>
      </c>
      <c r="B3184" s="2">
        <v>920927</v>
      </c>
      <c r="C3184" s="2"/>
      <c r="D3184" s="2"/>
      <c r="E3184" s="19" t="s">
        <v>3757</v>
      </c>
      <c r="F3184" s="46">
        <f>INDEX(Δεδομένα!$P:$P,MATCH('2021'!E3184,Δεδομένα!$O:$O,0))</f>
        <v>105</v>
      </c>
      <c r="G3184" s="49" t="s">
        <v>3709</v>
      </c>
      <c r="H3184" s="51" t="str">
        <f>INDEX(Δεδομένα!B$1:B$51,MATCH('2021'!G3184,Δεδομένα!A$1:A$51,0))</f>
        <v>ΘΕΣΣΑΛΙΑΣ</v>
      </c>
      <c r="I3184" s="53">
        <f>INDEX(Δεδομένα!E$1:E$13,MATCH('2021'!H3184,Δεδομένα!D$1:D$13,0))</f>
        <v>6</v>
      </c>
      <c r="J3184" s="4">
        <v>44555</v>
      </c>
      <c r="K3184" s="3" t="s">
        <v>109</v>
      </c>
      <c r="L3184" s="17" t="str">
        <f t="shared" si="232"/>
        <v>25/12/2021 15:50</v>
      </c>
      <c r="M3184" s="4">
        <v>44555</v>
      </c>
      <c r="N3184" s="3" t="s">
        <v>2044</v>
      </c>
      <c r="O3184" s="17" t="str">
        <f t="shared" si="233"/>
        <v>25/12/2021 16:46</v>
      </c>
      <c r="P3184" s="24">
        <f t="shared" si="234"/>
        <v>3.888888889196096E-2</v>
      </c>
      <c r="Q3184" s="28">
        <v>0</v>
      </c>
      <c r="R3184" s="27">
        <f t="shared" si="235"/>
        <v>56.000000004423782</v>
      </c>
      <c r="S3184" s="3" t="s">
        <v>4</v>
      </c>
      <c r="T3184" s="3" t="s">
        <v>3758</v>
      </c>
      <c r="U3184" s="3" t="s">
        <v>3771</v>
      </c>
      <c r="V3184" s="3" t="s">
        <v>3833</v>
      </c>
      <c r="W3184" s="5">
        <v>0.5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2">
        <v>2</v>
      </c>
      <c r="AF3184" s="2">
        <v>0</v>
      </c>
      <c r="AG3184" s="2">
        <v>0</v>
      </c>
      <c r="AH3184" s="2">
        <v>0</v>
      </c>
      <c r="AI3184" s="2">
        <v>0</v>
      </c>
      <c r="AJ3184" s="2">
        <v>1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 t="s">
        <v>4</v>
      </c>
      <c r="AT3184" s="2" t="s">
        <v>4</v>
      </c>
    </row>
    <row r="3185" spans="1:46" x14ac:dyDescent="0.2">
      <c r="A3185" s="2">
        <v>1653155</v>
      </c>
      <c r="B3185" s="2">
        <v>834702</v>
      </c>
      <c r="C3185" s="7">
        <v>23.6115864070246</v>
      </c>
      <c r="D3185" s="7">
        <v>39.173283551848201</v>
      </c>
      <c r="E3185" s="19" t="s">
        <v>3834</v>
      </c>
      <c r="F3185" s="46">
        <f>INDEX(Δεδομένα!$P:$P,MATCH('2021'!E3185,Δεδομένα!$O:$O,0))</f>
        <v>106</v>
      </c>
      <c r="G3185" s="49" t="s">
        <v>3709</v>
      </c>
      <c r="H3185" s="51" t="str">
        <f>INDEX(Δεδομένα!B$1:B$51,MATCH('2021'!G3185,Δεδομένα!A$1:A$51,0))</f>
        <v>ΘΕΣΣΑΛΙΑΣ</v>
      </c>
      <c r="I3185" s="53">
        <f>INDEX(Δεδομένα!E$1:E$13,MATCH('2021'!H3185,Δεδομένα!D$1:D$13,0))</f>
        <v>6</v>
      </c>
      <c r="J3185" s="4">
        <v>44259</v>
      </c>
      <c r="K3185" s="3" t="s">
        <v>3593</v>
      </c>
      <c r="L3185" s="17" t="str">
        <f t="shared" si="232"/>
        <v>04/03/2021 11:14</v>
      </c>
      <c r="M3185" s="4">
        <v>44259</v>
      </c>
      <c r="N3185" s="3" t="s">
        <v>196</v>
      </c>
      <c r="O3185" s="17" t="str">
        <f t="shared" si="233"/>
        <v>04/03/2021 14:15</v>
      </c>
      <c r="P3185" s="24">
        <f t="shared" si="234"/>
        <v>0.12569444444670808</v>
      </c>
      <c r="Q3185" s="28">
        <v>0</v>
      </c>
      <c r="R3185" s="27">
        <f t="shared" si="235"/>
        <v>181.00000000325963</v>
      </c>
      <c r="S3185" s="3" t="s">
        <v>4</v>
      </c>
      <c r="T3185" s="3" t="s">
        <v>3835</v>
      </c>
      <c r="U3185" s="3" t="s">
        <v>3836</v>
      </c>
      <c r="V3185" s="3" t="s">
        <v>3837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3</v>
      </c>
      <c r="AC3185" s="5">
        <v>0</v>
      </c>
      <c r="AD3185" s="5">
        <v>0</v>
      </c>
      <c r="AE3185" s="2">
        <v>5</v>
      </c>
      <c r="AF3185" s="2">
        <v>0</v>
      </c>
      <c r="AG3185" s="2">
        <v>0</v>
      </c>
      <c r="AH3185" s="2">
        <v>0</v>
      </c>
      <c r="AI3185" s="2">
        <v>0</v>
      </c>
      <c r="AJ3185" s="2">
        <v>2</v>
      </c>
      <c r="AK3185" s="2">
        <v>2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 t="s">
        <v>4</v>
      </c>
      <c r="AT3185" s="2" t="s">
        <v>4</v>
      </c>
    </row>
    <row r="3186" spans="1:46" x14ac:dyDescent="0.2">
      <c r="A3186" s="2">
        <v>1653168</v>
      </c>
      <c r="B3186" s="2">
        <v>839051</v>
      </c>
      <c r="C3186" s="7">
        <v>23.6221301795801</v>
      </c>
      <c r="D3186" s="7">
        <v>39.1773298898622</v>
      </c>
      <c r="E3186" s="19" t="s">
        <v>3834</v>
      </c>
      <c r="F3186" s="46">
        <f>INDEX(Δεδομένα!$P:$P,MATCH('2021'!E3186,Δεδομένα!$O:$O,0))</f>
        <v>106</v>
      </c>
      <c r="G3186" s="49" t="s">
        <v>3709</v>
      </c>
      <c r="H3186" s="51" t="str">
        <f>INDEX(Δεδομένα!B$1:B$51,MATCH('2021'!G3186,Δεδομένα!A$1:A$51,0))</f>
        <v>ΘΕΣΣΑΛΙΑΣ</v>
      </c>
      <c r="I3186" s="53">
        <f>INDEX(Δεδομένα!E$1:E$13,MATCH('2021'!H3186,Δεδομένα!D$1:D$13,0))</f>
        <v>6</v>
      </c>
      <c r="J3186" s="4">
        <v>44273</v>
      </c>
      <c r="K3186" s="3" t="s">
        <v>466</v>
      </c>
      <c r="L3186" s="17" t="str">
        <f t="shared" si="232"/>
        <v>18/03/2021 21:14</v>
      </c>
      <c r="M3186" s="4">
        <v>44273</v>
      </c>
      <c r="N3186" s="3" t="s">
        <v>1344</v>
      </c>
      <c r="O3186" s="17" t="str">
        <f t="shared" si="233"/>
        <v>18/03/2021 22:25</v>
      </c>
      <c r="P3186" s="24">
        <f t="shared" si="234"/>
        <v>4.9305555556202307E-2</v>
      </c>
      <c r="Q3186" s="28">
        <v>0</v>
      </c>
      <c r="R3186" s="27">
        <f t="shared" si="235"/>
        <v>71.000000000931323</v>
      </c>
      <c r="S3186" s="3" t="s">
        <v>4</v>
      </c>
      <c r="T3186" s="3" t="s">
        <v>3835</v>
      </c>
      <c r="U3186" s="3" t="s">
        <v>3836</v>
      </c>
      <c r="V3186" s="3" t="s">
        <v>3838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0.05</v>
      </c>
      <c r="AD3186" s="5">
        <v>0</v>
      </c>
      <c r="AE3186" s="2">
        <v>3</v>
      </c>
      <c r="AF3186" s="2">
        <v>0</v>
      </c>
      <c r="AG3186" s="2">
        <v>0</v>
      </c>
      <c r="AH3186" s="2">
        <v>0</v>
      </c>
      <c r="AI3186" s="2">
        <v>0</v>
      </c>
      <c r="AJ3186" s="2">
        <v>1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 t="s">
        <v>4</v>
      </c>
      <c r="AT3186" s="2" t="s">
        <v>4</v>
      </c>
    </row>
    <row r="3187" spans="1:46" x14ac:dyDescent="0.2">
      <c r="A3187" s="2">
        <v>1670163</v>
      </c>
      <c r="B3187" s="2">
        <v>861892</v>
      </c>
      <c r="C3187" s="7">
        <v>23.659642100238099</v>
      </c>
      <c r="D3187" s="7">
        <v>39.138949157197302</v>
      </c>
      <c r="E3187" s="19" t="s">
        <v>3834</v>
      </c>
      <c r="F3187" s="46">
        <f>INDEX(Δεδομένα!$P:$P,MATCH('2021'!E3187,Δεδομένα!$O:$O,0))</f>
        <v>106</v>
      </c>
      <c r="G3187" s="49" t="s">
        <v>3709</v>
      </c>
      <c r="H3187" s="51" t="str">
        <f>INDEX(Δεδομένα!B$1:B$51,MATCH('2021'!G3187,Δεδομένα!A$1:A$51,0))</f>
        <v>ΘΕΣΣΑΛΙΑΣ</v>
      </c>
      <c r="I3187" s="53">
        <f>INDEX(Δεδομένα!E$1:E$13,MATCH('2021'!H3187,Δεδομένα!D$1:D$13,0))</f>
        <v>6</v>
      </c>
      <c r="J3187" s="4">
        <v>44362</v>
      </c>
      <c r="K3187" s="3" t="s">
        <v>1481</v>
      </c>
      <c r="L3187" s="17" t="str">
        <f t="shared" si="232"/>
        <v>15/06/2021 07:25</v>
      </c>
      <c r="M3187" s="4">
        <v>44362</v>
      </c>
      <c r="N3187" s="3" t="s">
        <v>694</v>
      </c>
      <c r="O3187" s="17" t="str">
        <f t="shared" si="233"/>
        <v>15/06/2021 20:20</v>
      </c>
      <c r="P3187" s="24">
        <f t="shared" si="234"/>
        <v>0.53819444443797693</v>
      </c>
      <c r="Q3187" s="28">
        <v>0</v>
      </c>
      <c r="R3187" s="27">
        <f t="shared" si="235"/>
        <v>774.99999999068677</v>
      </c>
      <c r="S3187" s="3" t="s">
        <v>4</v>
      </c>
      <c r="T3187" s="3" t="s">
        <v>3835</v>
      </c>
      <c r="U3187" s="3" t="s">
        <v>3839</v>
      </c>
      <c r="V3187" s="3" t="s">
        <v>3840</v>
      </c>
      <c r="W3187" s="5">
        <v>0.05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2">
        <v>12</v>
      </c>
      <c r="AF3187" s="2">
        <v>0</v>
      </c>
      <c r="AG3187" s="2">
        <v>0</v>
      </c>
      <c r="AH3187" s="2">
        <v>0</v>
      </c>
      <c r="AI3187" s="2">
        <v>0</v>
      </c>
      <c r="AJ3187" s="2">
        <v>4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 t="s">
        <v>4</v>
      </c>
      <c r="AT3187" s="2" t="s">
        <v>4</v>
      </c>
    </row>
    <row r="3188" spans="1:46" x14ac:dyDescent="0.2">
      <c r="A3188" s="2">
        <v>1700011</v>
      </c>
      <c r="B3188" s="2">
        <v>882011</v>
      </c>
      <c r="C3188" s="7">
        <v>23.6185533928324</v>
      </c>
      <c r="D3188" s="7">
        <v>39.175234201362599</v>
      </c>
      <c r="E3188" s="19" t="s">
        <v>3834</v>
      </c>
      <c r="F3188" s="46">
        <f>INDEX(Δεδομένα!$P:$P,MATCH('2021'!E3188,Δεδομένα!$O:$O,0))</f>
        <v>106</v>
      </c>
      <c r="G3188" s="49" t="s">
        <v>3709</v>
      </c>
      <c r="H3188" s="51" t="str">
        <f>INDEX(Δεδομένα!B$1:B$51,MATCH('2021'!G3188,Δεδομένα!A$1:A$51,0))</f>
        <v>ΘΕΣΣΑΛΙΑΣ</v>
      </c>
      <c r="I3188" s="53">
        <f>INDEX(Δεδομένα!E$1:E$13,MATCH('2021'!H3188,Δεδομένα!D$1:D$13,0))</f>
        <v>6</v>
      </c>
      <c r="J3188" s="4">
        <v>44420</v>
      </c>
      <c r="K3188" s="3" t="s">
        <v>921</v>
      </c>
      <c r="L3188" s="17" t="str">
        <f t="shared" si="232"/>
        <v>12/08/2021 00:05</v>
      </c>
      <c r="M3188" s="4">
        <v>44420</v>
      </c>
      <c r="N3188" s="3" t="s">
        <v>984</v>
      </c>
      <c r="O3188" s="17" t="str">
        <f t="shared" si="233"/>
        <v>12/08/2021 02:50</v>
      </c>
      <c r="P3188" s="24">
        <f t="shared" si="234"/>
        <v>0.11458333333575865</v>
      </c>
      <c r="Q3188" s="28">
        <v>0</v>
      </c>
      <c r="R3188" s="27">
        <f t="shared" si="235"/>
        <v>165.00000000349246</v>
      </c>
      <c r="S3188" s="3" t="s">
        <v>4</v>
      </c>
      <c r="T3188" s="3" t="s">
        <v>3835</v>
      </c>
      <c r="U3188" s="3" t="s">
        <v>3836</v>
      </c>
      <c r="V3188" s="3" t="s">
        <v>3841</v>
      </c>
      <c r="W3188" s="5">
        <v>0</v>
      </c>
      <c r="X3188" s="5">
        <v>0.05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2">
        <v>7</v>
      </c>
      <c r="AF3188" s="2">
        <v>0</v>
      </c>
      <c r="AG3188" s="2">
        <v>0</v>
      </c>
      <c r="AH3188" s="2">
        <v>0</v>
      </c>
      <c r="AI3188" s="2">
        <v>0</v>
      </c>
      <c r="AJ3188" s="2">
        <v>3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</row>
    <row r="3189" spans="1:46" x14ac:dyDescent="0.2">
      <c r="A3189" s="2">
        <v>1633780</v>
      </c>
      <c r="B3189" s="2">
        <v>822890</v>
      </c>
      <c r="C3189" s="7">
        <v>23.447808014868599</v>
      </c>
      <c r="D3189" s="7">
        <v>39.1492003160865</v>
      </c>
      <c r="E3189" s="19" t="s">
        <v>3842</v>
      </c>
      <c r="F3189" s="46">
        <f>INDEX(Δεδομένα!$P:$P,MATCH('2021'!E3189,Δεδομένα!$O:$O,0))</f>
        <v>107</v>
      </c>
      <c r="G3189" s="49" t="s">
        <v>3709</v>
      </c>
      <c r="H3189" s="51" t="str">
        <f>INDEX(Δεδομένα!B$1:B$51,MATCH('2021'!G3189,Δεδομένα!A$1:A$51,0))</f>
        <v>ΘΕΣΣΑΛΙΑΣ</v>
      </c>
      <c r="I3189" s="53">
        <f>INDEX(Δεδομένα!E$1:E$13,MATCH('2021'!H3189,Δεδομένα!D$1:D$13,0))</f>
        <v>6</v>
      </c>
      <c r="J3189" s="4">
        <v>44229</v>
      </c>
      <c r="K3189" s="3" t="s">
        <v>778</v>
      </c>
      <c r="L3189" s="17" t="str">
        <f t="shared" si="232"/>
        <v>02/02/2021 16:28</v>
      </c>
      <c r="M3189" s="4">
        <v>44229</v>
      </c>
      <c r="N3189" s="3" t="s">
        <v>699</v>
      </c>
      <c r="O3189" s="17" t="str">
        <f t="shared" si="233"/>
        <v>02/02/2021 17:23</v>
      </c>
      <c r="P3189" s="24">
        <f t="shared" si="234"/>
        <v>3.8194444445252884E-2</v>
      </c>
      <c r="Q3189" s="28">
        <v>0</v>
      </c>
      <c r="R3189" s="27">
        <f t="shared" si="235"/>
        <v>55.000000001164153</v>
      </c>
      <c r="S3189" s="3" t="s">
        <v>4</v>
      </c>
      <c r="T3189" s="3" t="s">
        <v>3843</v>
      </c>
      <c r="U3189" s="3" t="s">
        <v>4</v>
      </c>
      <c r="V3189" s="3" t="s">
        <v>3844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0.03</v>
      </c>
      <c r="AD3189" s="5">
        <v>0</v>
      </c>
      <c r="AE3189" s="2">
        <v>2</v>
      </c>
      <c r="AF3189" s="2">
        <v>0</v>
      </c>
      <c r="AG3189" s="2">
        <v>0</v>
      </c>
      <c r="AH3189" s="2">
        <v>0</v>
      </c>
      <c r="AI3189" s="2">
        <v>0</v>
      </c>
      <c r="AJ3189" s="2">
        <v>1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 t="s">
        <v>4</v>
      </c>
      <c r="AT3189" s="2" t="s">
        <v>4</v>
      </c>
    </row>
    <row r="3190" spans="1:46" x14ac:dyDescent="0.2">
      <c r="A3190" s="2">
        <v>1650360</v>
      </c>
      <c r="B3190" s="2">
        <v>841051</v>
      </c>
      <c r="C3190" s="7">
        <v>23.454205249566101</v>
      </c>
      <c r="D3190" s="7">
        <v>39.169919551119399</v>
      </c>
      <c r="E3190" s="19" t="s">
        <v>3842</v>
      </c>
      <c r="F3190" s="46">
        <f>INDEX(Δεδομένα!$P:$P,MATCH('2021'!E3190,Δεδομένα!$O:$O,0))</f>
        <v>107</v>
      </c>
      <c r="G3190" s="49" t="s">
        <v>3709</v>
      </c>
      <c r="H3190" s="51" t="str">
        <f>INDEX(Δεδομένα!B$1:B$51,MATCH('2021'!G3190,Δεδομένα!A$1:A$51,0))</f>
        <v>ΘΕΣΣΑΛΙΑΣ</v>
      </c>
      <c r="I3190" s="53">
        <f>INDEX(Δεδομένα!E$1:E$13,MATCH('2021'!H3190,Δεδομένα!D$1:D$13,0))</f>
        <v>6</v>
      </c>
      <c r="J3190" s="4">
        <v>44283</v>
      </c>
      <c r="K3190" s="3" t="s">
        <v>474</v>
      </c>
      <c r="L3190" s="17" t="str">
        <f t="shared" si="232"/>
        <v>28/03/2021 16:50</v>
      </c>
      <c r="M3190" s="4">
        <v>44284</v>
      </c>
      <c r="N3190" s="3" t="s">
        <v>2271</v>
      </c>
      <c r="O3190" s="17" t="str">
        <f t="shared" si="233"/>
        <v>29/03/2021 09:45</v>
      </c>
      <c r="P3190" s="24">
        <f t="shared" si="234"/>
        <v>0.70486111110949423</v>
      </c>
      <c r="Q3190" s="28">
        <v>0</v>
      </c>
      <c r="R3190" s="27">
        <f t="shared" si="235"/>
        <v>1014.9999999976717</v>
      </c>
      <c r="S3190" s="3" t="s">
        <v>4</v>
      </c>
      <c r="T3190" s="3" t="s">
        <v>3843</v>
      </c>
      <c r="U3190" s="3" t="s">
        <v>4</v>
      </c>
      <c r="V3190" s="3" t="s">
        <v>3845</v>
      </c>
      <c r="W3190" s="5">
        <v>0.01</v>
      </c>
      <c r="X3190" s="5">
        <v>0.9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2">
        <v>10</v>
      </c>
      <c r="AF3190" s="2">
        <v>0</v>
      </c>
      <c r="AG3190" s="2">
        <v>3</v>
      </c>
      <c r="AH3190" s="2">
        <v>0</v>
      </c>
      <c r="AI3190" s="2">
        <v>8</v>
      </c>
      <c r="AJ3190" s="2">
        <v>5</v>
      </c>
      <c r="AK3190" s="2">
        <v>0</v>
      </c>
      <c r="AL3190" s="2">
        <v>1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 t="s">
        <v>4</v>
      </c>
      <c r="AT3190" s="2" t="s">
        <v>4</v>
      </c>
    </row>
    <row r="3191" spans="1:46" x14ac:dyDescent="0.2">
      <c r="A3191" s="2">
        <v>1716808</v>
      </c>
      <c r="B3191" s="2">
        <v>913485</v>
      </c>
      <c r="C3191" s="7">
        <v>23.4926784590991</v>
      </c>
      <c r="D3191" s="7">
        <v>39.179499543059499</v>
      </c>
      <c r="E3191" s="19" t="s">
        <v>3842</v>
      </c>
      <c r="F3191" s="46">
        <f>INDEX(Δεδομένα!$P:$P,MATCH('2021'!E3191,Δεδομένα!$O:$O,0))</f>
        <v>107</v>
      </c>
      <c r="G3191" s="49" t="s">
        <v>3709</v>
      </c>
      <c r="H3191" s="51" t="str">
        <f>INDEX(Δεδομένα!B$1:B$51,MATCH('2021'!G3191,Δεδομένα!A$1:A$51,0))</f>
        <v>ΘΕΣΣΑΛΙΑΣ</v>
      </c>
      <c r="I3191" s="53">
        <f>INDEX(Δεδομένα!E$1:E$13,MATCH('2021'!H3191,Δεδομένα!D$1:D$13,0))</f>
        <v>6</v>
      </c>
      <c r="J3191" s="4">
        <v>44530</v>
      </c>
      <c r="K3191" s="3" t="s">
        <v>298</v>
      </c>
      <c r="L3191" s="17" t="str">
        <f t="shared" si="232"/>
        <v>30/11/2021 12:35</v>
      </c>
      <c r="M3191" s="4">
        <v>44530</v>
      </c>
      <c r="N3191" s="3" t="s">
        <v>221</v>
      </c>
      <c r="O3191" s="17" t="str">
        <f t="shared" si="233"/>
        <v>30/11/2021 16:15</v>
      </c>
      <c r="P3191" s="24">
        <f t="shared" si="234"/>
        <v>0.15277777778101154</v>
      </c>
      <c r="Q3191" s="28">
        <v>0</v>
      </c>
      <c r="R3191" s="27">
        <f t="shared" si="235"/>
        <v>220.00000000465661</v>
      </c>
      <c r="S3191" s="3" t="s">
        <v>4</v>
      </c>
      <c r="T3191" s="3" t="s">
        <v>3843</v>
      </c>
      <c r="U3191" s="3" t="s">
        <v>3846</v>
      </c>
      <c r="V3191" s="3" t="s">
        <v>3847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0.8</v>
      </c>
      <c r="AC3191" s="5">
        <v>0.7</v>
      </c>
      <c r="AD3191" s="5">
        <v>0</v>
      </c>
      <c r="AE3191" s="2">
        <v>12</v>
      </c>
      <c r="AF3191" s="2">
        <v>0</v>
      </c>
      <c r="AG3191" s="2">
        <v>0</v>
      </c>
      <c r="AH3191" s="2">
        <v>0</v>
      </c>
      <c r="AI3191" s="2">
        <v>0</v>
      </c>
      <c r="AJ3191" s="2">
        <v>5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</row>
    <row r="3192" spans="1:46" x14ac:dyDescent="0.2">
      <c r="A3192" s="2">
        <v>1631759</v>
      </c>
      <c r="B3192" s="2">
        <v>820900</v>
      </c>
      <c r="C3192" s="7">
        <v>23.186607704370999</v>
      </c>
      <c r="D3192" s="7">
        <v>39.227608727598998</v>
      </c>
      <c r="E3192" s="19" t="s">
        <v>3848</v>
      </c>
      <c r="F3192" s="46">
        <f>INDEX(Δεδομένα!$P:$P,MATCH('2021'!E3192,Δεδομένα!$O:$O,0))</f>
        <v>109</v>
      </c>
      <c r="G3192" s="49" t="s">
        <v>3709</v>
      </c>
      <c r="H3192" s="51" t="str">
        <f>INDEX(Δεδομένα!B$1:B$51,MATCH('2021'!G3192,Δεδομένα!A$1:A$51,0))</f>
        <v>ΘΕΣΣΑΛΙΑΣ</v>
      </c>
      <c r="I3192" s="53">
        <f>INDEX(Δεδομένα!E$1:E$13,MATCH('2021'!H3192,Δεδομένα!D$1:D$13,0))</f>
        <v>6</v>
      </c>
      <c r="J3192" s="4">
        <v>44221</v>
      </c>
      <c r="K3192" s="3" t="s">
        <v>474</v>
      </c>
      <c r="L3192" s="17" t="str">
        <f t="shared" si="232"/>
        <v>25/01/2021 16:50</v>
      </c>
      <c r="M3192" s="4">
        <v>44221</v>
      </c>
      <c r="N3192" s="3" t="s">
        <v>341</v>
      </c>
      <c r="O3192" s="17" t="str">
        <f t="shared" si="233"/>
        <v>25/01/2021 17:55</v>
      </c>
      <c r="P3192" s="24">
        <f t="shared" si="234"/>
        <v>4.5138888890505768E-2</v>
      </c>
      <c r="Q3192" s="28">
        <v>0</v>
      </c>
      <c r="R3192" s="27">
        <f t="shared" si="235"/>
        <v>65.000000002328306</v>
      </c>
      <c r="S3192" s="3" t="s">
        <v>4</v>
      </c>
      <c r="T3192" s="3" t="s">
        <v>3722</v>
      </c>
      <c r="U3192" s="3" t="s">
        <v>3849</v>
      </c>
      <c r="V3192" s="3" t="s">
        <v>3850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0.01</v>
      </c>
      <c r="AC3192" s="5">
        <v>0</v>
      </c>
      <c r="AD3192" s="5">
        <v>0</v>
      </c>
      <c r="AE3192" s="2">
        <v>4</v>
      </c>
      <c r="AF3192" s="2">
        <v>0</v>
      </c>
      <c r="AG3192" s="2">
        <v>0</v>
      </c>
      <c r="AH3192" s="2">
        <v>0</v>
      </c>
      <c r="AI3192" s="2">
        <v>0</v>
      </c>
      <c r="AJ3192" s="2">
        <v>2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 t="s">
        <v>4</v>
      </c>
      <c r="AT3192" s="2" t="s">
        <v>4</v>
      </c>
    </row>
    <row r="3193" spans="1:46" x14ac:dyDescent="0.2">
      <c r="A3193" s="2">
        <v>1648342</v>
      </c>
      <c r="B3193" s="2">
        <v>838979</v>
      </c>
      <c r="C3193" s="7">
        <v>23.295019860733799</v>
      </c>
      <c r="D3193" s="7">
        <v>39.249917957448801</v>
      </c>
      <c r="E3193" s="19" t="s">
        <v>3848</v>
      </c>
      <c r="F3193" s="46">
        <f>INDEX(Δεδομένα!$P:$P,MATCH('2021'!E3193,Δεδομένα!$O:$O,0))</f>
        <v>109</v>
      </c>
      <c r="G3193" s="49" t="s">
        <v>3709</v>
      </c>
      <c r="H3193" s="51" t="str">
        <f>INDEX(Δεδομένα!B$1:B$51,MATCH('2021'!G3193,Δεδομένα!A$1:A$51,0))</f>
        <v>ΘΕΣΣΑΛΙΑΣ</v>
      </c>
      <c r="I3193" s="53">
        <f>INDEX(Δεδομένα!E$1:E$13,MATCH('2021'!H3193,Δεδομένα!D$1:D$13,0))</f>
        <v>6</v>
      </c>
      <c r="J3193" s="4">
        <v>44273</v>
      </c>
      <c r="K3193" s="3" t="s">
        <v>9</v>
      </c>
      <c r="L3193" s="17" t="str">
        <f t="shared" si="232"/>
        <v>18/03/2021 18:15</v>
      </c>
      <c r="M3193" s="4">
        <v>44274</v>
      </c>
      <c r="N3193" s="3" t="s">
        <v>427</v>
      </c>
      <c r="O3193" s="17" t="str">
        <f t="shared" si="233"/>
        <v>19/03/2021 21:20</v>
      </c>
      <c r="P3193" s="29">
        <f t="shared" si="234"/>
        <v>1.1284722222262644</v>
      </c>
      <c r="Q3193" s="30">
        <f>1*24</f>
        <v>24</v>
      </c>
      <c r="R3193" s="27">
        <f t="shared" si="235"/>
        <v>1625.0000000058208</v>
      </c>
      <c r="S3193" s="3" t="s">
        <v>4</v>
      </c>
      <c r="T3193" s="3" t="s">
        <v>3722</v>
      </c>
      <c r="U3193" s="3" t="s">
        <v>4</v>
      </c>
      <c r="V3193" s="3" t="s">
        <v>3851</v>
      </c>
      <c r="W3193" s="5">
        <v>0</v>
      </c>
      <c r="X3193" s="5">
        <v>0.3</v>
      </c>
      <c r="Y3193" s="5">
        <v>0</v>
      </c>
      <c r="Z3193" s="5">
        <v>0</v>
      </c>
      <c r="AA3193" s="5">
        <v>0</v>
      </c>
      <c r="AB3193" s="5">
        <v>0.2</v>
      </c>
      <c r="AC3193" s="5">
        <v>0</v>
      </c>
      <c r="AD3193" s="5">
        <v>0</v>
      </c>
      <c r="AE3193" s="2">
        <v>5</v>
      </c>
      <c r="AF3193" s="2">
        <v>0</v>
      </c>
      <c r="AG3193" s="2">
        <v>0</v>
      </c>
      <c r="AH3193" s="2">
        <v>0</v>
      </c>
      <c r="AI3193" s="2">
        <v>3</v>
      </c>
      <c r="AJ3193" s="2">
        <v>3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 t="s">
        <v>4</v>
      </c>
      <c r="AT3193" s="2" t="s">
        <v>4</v>
      </c>
    </row>
    <row r="3194" spans="1:46" x14ac:dyDescent="0.2">
      <c r="A3194" s="2">
        <v>1653138</v>
      </c>
      <c r="B3194" s="2">
        <v>842547</v>
      </c>
      <c r="C3194" s="7">
        <v>23.326110856924998</v>
      </c>
      <c r="D3194" s="7">
        <v>39.171394965657001</v>
      </c>
      <c r="E3194" s="19" t="s">
        <v>3848</v>
      </c>
      <c r="F3194" s="46">
        <f>INDEX(Δεδομένα!$P:$P,MATCH('2021'!E3194,Δεδομένα!$O:$O,0))</f>
        <v>109</v>
      </c>
      <c r="G3194" s="49" t="s">
        <v>3709</v>
      </c>
      <c r="H3194" s="51" t="str">
        <f>INDEX(Δεδομένα!B$1:B$51,MATCH('2021'!G3194,Δεδομένα!A$1:A$51,0))</f>
        <v>ΘΕΣΣΑΛΙΑΣ</v>
      </c>
      <c r="I3194" s="53">
        <f>INDEX(Δεδομένα!E$1:E$13,MATCH('2021'!H3194,Δεδομένα!D$1:D$13,0))</f>
        <v>6</v>
      </c>
      <c r="J3194" s="4">
        <v>44289</v>
      </c>
      <c r="K3194" s="3" t="s">
        <v>3650</v>
      </c>
      <c r="L3194" s="17" t="str">
        <f t="shared" si="232"/>
        <v>03/04/2021 13:12</v>
      </c>
      <c r="M3194" s="4">
        <v>44292</v>
      </c>
      <c r="N3194" s="3" t="s">
        <v>1085</v>
      </c>
      <c r="O3194" s="17" t="str">
        <f t="shared" si="233"/>
        <v>06/04/2021 16:34</v>
      </c>
      <c r="P3194" s="29">
        <f t="shared" si="234"/>
        <v>3.140277777776646</v>
      </c>
      <c r="Q3194" s="30">
        <f>3*24</f>
        <v>72</v>
      </c>
      <c r="R3194" s="27">
        <f t="shared" si="235"/>
        <v>4521.9999999983702</v>
      </c>
      <c r="S3194" s="3" t="s">
        <v>4</v>
      </c>
      <c r="T3194" s="3" t="s">
        <v>3722</v>
      </c>
      <c r="U3194" s="3" t="s">
        <v>4</v>
      </c>
      <c r="V3194" s="3" t="s">
        <v>3852</v>
      </c>
      <c r="W3194" s="5">
        <v>230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2">
        <v>72</v>
      </c>
      <c r="AF3194" s="2">
        <v>16</v>
      </c>
      <c r="AG3194" s="2">
        <v>4</v>
      </c>
      <c r="AH3194" s="2">
        <v>0</v>
      </c>
      <c r="AI3194" s="2">
        <v>40</v>
      </c>
      <c r="AJ3194" s="2">
        <v>15</v>
      </c>
      <c r="AK3194" s="2">
        <v>0</v>
      </c>
      <c r="AL3194" s="2">
        <v>1</v>
      </c>
      <c r="AM3194" s="2">
        <v>1</v>
      </c>
      <c r="AN3194" s="2">
        <v>0</v>
      </c>
      <c r="AO3194" s="2">
        <v>2</v>
      </c>
      <c r="AP3194" s="2">
        <v>0</v>
      </c>
      <c r="AQ3194" s="2">
        <v>0</v>
      </c>
      <c r="AR3194" s="2">
        <v>0</v>
      </c>
      <c r="AS3194" s="2" t="s">
        <v>4</v>
      </c>
      <c r="AT3194" s="2" t="s">
        <v>4</v>
      </c>
    </row>
    <row r="3195" spans="1:46" x14ac:dyDescent="0.2">
      <c r="A3195" s="2">
        <v>1653825</v>
      </c>
      <c r="B3195" s="2">
        <v>844901</v>
      </c>
      <c r="C3195" s="7">
        <v>23.2151170805666</v>
      </c>
      <c r="D3195" s="7">
        <v>39.1943611643892</v>
      </c>
      <c r="E3195" s="19" t="s">
        <v>3848</v>
      </c>
      <c r="F3195" s="46">
        <f>INDEX(Δεδομένα!$P:$P,MATCH('2021'!E3195,Δεδομένα!$O:$O,0))</f>
        <v>109</v>
      </c>
      <c r="G3195" s="49" t="s">
        <v>3709</v>
      </c>
      <c r="H3195" s="51" t="str">
        <f>INDEX(Δεδομένα!B$1:B$51,MATCH('2021'!G3195,Δεδομένα!A$1:A$51,0))</f>
        <v>ΘΕΣΣΑΛΙΑΣ</v>
      </c>
      <c r="I3195" s="53">
        <f>INDEX(Δεδομένα!E$1:E$13,MATCH('2021'!H3195,Δεδομένα!D$1:D$13,0))</f>
        <v>6</v>
      </c>
      <c r="J3195" s="4">
        <v>44297</v>
      </c>
      <c r="K3195" s="3" t="s">
        <v>111</v>
      </c>
      <c r="L3195" s="17" t="str">
        <f t="shared" si="232"/>
        <v>11/04/2021 19:20</v>
      </c>
      <c r="M3195" s="4">
        <v>44298</v>
      </c>
      <c r="N3195" s="3" t="s">
        <v>208</v>
      </c>
      <c r="O3195" s="17" t="str">
        <f t="shared" si="233"/>
        <v>12/04/2021 21:16</v>
      </c>
      <c r="P3195" s="29">
        <f t="shared" si="234"/>
        <v>1.0805555555562023</v>
      </c>
      <c r="Q3195" s="30">
        <f>1*24</f>
        <v>24</v>
      </c>
      <c r="R3195" s="27">
        <f t="shared" si="235"/>
        <v>1556.0000000009313</v>
      </c>
      <c r="S3195" s="3" t="s">
        <v>4</v>
      </c>
      <c r="T3195" s="3" t="s">
        <v>3722</v>
      </c>
      <c r="U3195" s="3" t="s">
        <v>3849</v>
      </c>
      <c r="V3195" s="3" t="s">
        <v>3853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0.2</v>
      </c>
      <c r="AC3195" s="5">
        <v>0</v>
      </c>
      <c r="AD3195" s="5">
        <v>0</v>
      </c>
      <c r="AE3195" s="2">
        <v>2</v>
      </c>
      <c r="AF3195" s="2">
        <v>0</v>
      </c>
      <c r="AG3195" s="2">
        <v>0</v>
      </c>
      <c r="AH3195" s="2">
        <v>0</v>
      </c>
      <c r="AI3195" s="2">
        <v>0</v>
      </c>
      <c r="AJ3195" s="2">
        <v>1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 t="s">
        <v>4</v>
      </c>
      <c r="AT3195" s="2" t="s">
        <v>4</v>
      </c>
    </row>
    <row r="3196" spans="1:46" x14ac:dyDescent="0.2">
      <c r="A3196" s="2">
        <v>1655471</v>
      </c>
      <c r="B3196" s="2">
        <v>846562</v>
      </c>
      <c r="C3196" s="7">
        <v>23.294757339929699</v>
      </c>
      <c r="D3196" s="7">
        <v>39.156027821634503</v>
      </c>
      <c r="E3196" s="19" t="s">
        <v>3848</v>
      </c>
      <c r="F3196" s="46">
        <f>INDEX(Δεδομένα!$P:$P,MATCH('2021'!E3196,Δεδομένα!$O:$O,0))</f>
        <v>109</v>
      </c>
      <c r="G3196" s="49" t="s">
        <v>3709</v>
      </c>
      <c r="H3196" s="51" t="str">
        <f>INDEX(Δεδομένα!B$1:B$51,MATCH('2021'!G3196,Δεδομένα!A$1:A$51,0))</f>
        <v>ΘΕΣΣΑΛΙΑΣ</v>
      </c>
      <c r="I3196" s="53">
        <f>INDEX(Δεδομένα!E$1:E$13,MATCH('2021'!H3196,Δεδομένα!D$1:D$13,0))</f>
        <v>6</v>
      </c>
      <c r="J3196" s="4">
        <v>44303</v>
      </c>
      <c r="K3196" s="3" t="s">
        <v>987</v>
      </c>
      <c r="L3196" s="17" t="str">
        <f t="shared" si="232"/>
        <v>17/04/2021 20:41</v>
      </c>
      <c r="M3196" s="4">
        <v>44304</v>
      </c>
      <c r="N3196" s="3" t="s">
        <v>284</v>
      </c>
      <c r="O3196" s="17" t="str">
        <f t="shared" si="233"/>
        <v>18/04/2021 00:01</v>
      </c>
      <c r="P3196" s="24">
        <f t="shared" si="234"/>
        <v>0.13888888889050577</v>
      </c>
      <c r="Q3196" s="28">
        <v>0</v>
      </c>
      <c r="R3196" s="27">
        <f t="shared" si="235"/>
        <v>200.00000000232831</v>
      </c>
      <c r="S3196" s="3" t="s">
        <v>4</v>
      </c>
      <c r="T3196" s="3" t="s">
        <v>3722</v>
      </c>
      <c r="U3196" s="3" t="s">
        <v>3854</v>
      </c>
      <c r="V3196" s="3" t="s">
        <v>3855</v>
      </c>
      <c r="W3196" s="5">
        <v>0.5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2">
        <v>8</v>
      </c>
      <c r="AF3196" s="2">
        <v>0</v>
      </c>
      <c r="AG3196" s="2">
        <v>0</v>
      </c>
      <c r="AH3196" s="2">
        <v>0</v>
      </c>
      <c r="AI3196" s="2">
        <v>5</v>
      </c>
      <c r="AJ3196" s="2">
        <v>4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 t="s">
        <v>4</v>
      </c>
      <c r="AT3196" s="2" t="s">
        <v>4</v>
      </c>
    </row>
    <row r="3197" spans="1:46" x14ac:dyDescent="0.2">
      <c r="A3197" s="2">
        <v>1656414</v>
      </c>
      <c r="B3197" s="2">
        <v>847022</v>
      </c>
      <c r="C3197" s="7">
        <v>23.222792097274901</v>
      </c>
      <c r="D3197" s="7">
        <v>39.180663296875302</v>
      </c>
      <c r="E3197" s="19" t="s">
        <v>3848</v>
      </c>
      <c r="F3197" s="46">
        <f>INDEX(Δεδομένα!$P:$P,MATCH('2021'!E3197,Δεδομένα!$O:$O,0))</f>
        <v>109</v>
      </c>
      <c r="G3197" s="49" t="s">
        <v>3709</v>
      </c>
      <c r="H3197" s="51" t="str">
        <f>INDEX(Δεδομένα!B$1:B$51,MATCH('2021'!G3197,Δεδομένα!A$1:A$51,0))</f>
        <v>ΘΕΣΣΑΛΙΑΣ</v>
      </c>
      <c r="I3197" s="53">
        <f>INDEX(Δεδομένα!E$1:E$13,MATCH('2021'!H3197,Δεδομένα!D$1:D$13,0))</f>
        <v>6</v>
      </c>
      <c r="J3197" s="4">
        <v>44305</v>
      </c>
      <c r="K3197" s="3" t="s">
        <v>147</v>
      </c>
      <c r="L3197" s="17" t="str">
        <f t="shared" si="232"/>
        <v>19/04/2021 20:00</v>
      </c>
      <c r="M3197" s="4">
        <v>44305</v>
      </c>
      <c r="N3197" s="3" t="s">
        <v>424</v>
      </c>
      <c r="O3197" s="17" t="str">
        <f t="shared" si="233"/>
        <v>19/04/2021 20:10</v>
      </c>
      <c r="P3197" s="24">
        <f t="shared" si="234"/>
        <v>6.9444444452528842E-3</v>
      </c>
      <c r="Q3197" s="28">
        <v>0</v>
      </c>
      <c r="R3197" s="27">
        <f t="shared" si="235"/>
        <v>10.000000001164153</v>
      </c>
      <c r="S3197" s="3" t="s">
        <v>4</v>
      </c>
      <c r="T3197" s="3" t="s">
        <v>3722</v>
      </c>
      <c r="U3197" s="3" t="s">
        <v>3856</v>
      </c>
      <c r="V3197" s="3" t="s">
        <v>3857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0.1</v>
      </c>
      <c r="AD3197" s="5">
        <v>0</v>
      </c>
      <c r="AE3197" s="2">
        <v>2</v>
      </c>
      <c r="AF3197" s="2">
        <v>0</v>
      </c>
      <c r="AG3197" s="2">
        <v>0</v>
      </c>
      <c r="AH3197" s="2">
        <v>0</v>
      </c>
      <c r="AI3197" s="2">
        <v>0</v>
      </c>
      <c r="AJ3197" s="2">
        <v>1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 t="s">
        <v>4</v>
      </c>
      <c r="AT3197" s="2" t="s">
        <v>4</v>
      </c>
    </row>
    <row r="3198" spans="1:46" x14ac:dyDescent="0.2">
      <c r="A3198" s="2">
        <v>1656597</v>
      </c>
      <c r="B3198" s="2">
        <v>847380</v>
      </c>
      <c r="C3198" s="7">
        <v>23.2629194778639</v>
      </c>
      <c r="D3198" s="7">
        <v>39.158899251042598</v>
      </c>
      <c r="E3198" s="19" t="s">
        <v>3848</v>
      </c>
      <c r="F3198" s="46">
        <f>INDEX(Δεδομένα!$P:$P,MATCH('2021'!E3198,Δεδομένα!$O:$O,0))</f>
        <v>109</v>
      </c>
      <c r="G3198" s="49" t="s">
        <v>3709</v>
      </c>
      <c r="H3198" s="51" t="str">
        <f>INDEX(Δεδομένα!B$1:B$51,MATCH('2021'!G3198,Δεδομένα!A$1:A$51,0))</f>
        <v>ΘΕΣΣΑΛΙΑΣ</v>
      </c>
      <c r="I3198" s="53">
        <f>INDEX(Δεδομένα!E$1:E$13,MATCH('2021'!H3198,Δεδομένα!D$1:D$13,0))</f>
        <v>6</v>
      </c>
      <c r="J3198" s="4">
        <v>44307</v>
      </c>
      <c r="K3198" s="3" t="s">
        <v>15</v>
      </c>
      <c r="L3198" s="17" t="str">
        <f t="shared" si="232"/>
        <v>21/04/2021 14:29</v>
      </c>
      <c r="M3198" s="4">
        <v>44307</v>
      </c>
      <c r="N3198" s="3" t="s">
        <v>1161</v>
      </c>
      <c r="O3198" s="17" t="str">
        <f t="shared" si="233"/>
        <v>21/04/2021 16:43</v>
      </c>
      <c r="P3198" s="24">
        <f t="shared" si="234"/>
        <v>9.3055555553291924E-2</v>
      </c>
      <c r="Q3198" s="28">
        <v>0</v>
      </c>
      <c r="R3198" s="27">
        <f t="shared" si="235"/>
        <v>133.99999999674037</v>
      </c>
      <c r="S3198" s="3" t="s">
        <v>4</v>
      </c>
      <c r="T3198" s="3" t="s">
        <v>3722</v>
      </c>
      <c r="U3198" s="3" t="s">
        <v>3858</v>
      </c>
      <c r="V3198" s="3" t="s">
        <v>3859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0.1</v>
      </c>
      <c r="AD3198" s="5">
        <v>0</v>
      </c>
      <c r="AE3198" s="2">
        <v>3</v>
      </c>
      <c r="AF3198" s="2">
        <v>0</v>
      </c>
      <c r="AG3198" s="2">
        <v>0</v>
      </c>
      <c r="AH3198" s="2">
        <v>0</v>
      </c>
      <c r="AI3198" s="2">
        <v>0</v>
      </c>
      <c r="AJ3198" s="2">
        <v>2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 t="s">
        <v>4</v>
      </c>
      <c r="AT3198" s="2" t="s">
        <v>4</v>
      </c>
    </row>
    <row r="3199" spans="1:46" x14ac:dyDescent="0.2">
      <c r="A3199" s="2">
        <v>1658944</v>
      </c>
      <c r="B3199" s="2">
        <v>850951</v>
      </c>
      <c r="C3199" s="7">
        <v>23.305656645601498</v>
      </c>
      <c r="D3199" s="7">
        <v>39.166024740284399</v>
      </c>
      <c r="E3199" s="19" t="s">
        <v>3848</v>
      </c>
      <c r="F3199" s="46">
        <f>INDEX(Δεδομένα!$P:$P,MATCH('2021'!E3199,Δεδομένα!$O:$O,0))</f>
        <v>109</v>
      </c>
      <c r="G3199" s="49" t="s">
        <v>3709</v>
      </c>
      <c r="H3199" s="51" t="str">
        <f>INDEX(Δεδομένα!B$1:B$51,MATCH('2021'!G3199,Δεδομένα!A$1:A$51,0))</f>
        <v>ΘΕΣΣΑΛΙΑΣ</v>
      </c>
      <c r="I3199" s="53">
        <f>INDEX(Δεδομένα!E$1:E$13,MATCH('2021'!H3199,Δεδομένα!D$1:D$13,0))</f>
        <v>6</v>
      </c>
      <c r="J3199" s="4">
        <v>44321</v>
      </c>
      <c r="K3199" s="3" t="s">
        <v>625</v>
      </c>
      <c r="L3199" s="17" t="str">
        <f t="shared" si="232"/>
        <v>05/05/2021 12:19</v>
      </c>
      <c r="M3199" s="4">
        <v>44321</v>
      </c>
      <c r="N3199" s="3" t="s">
        <v>299</v>
      </c>
      <c r="O3199" s="17" t="str">
        <f t="shared" si="233"/>
        <v>05/05/2021 13:10</v>
      </c>
      <c r="P3199" s="24">
        <f t="shared" si="234"/>
        <v>3.5416666665696539E-2</v>
      </c>
      <c r="Q3199" s="28">
        <v>0</v>
      </c>
      <c r="R3199" s="27">
        <f t="shared" si="235"/>
        <v>50.999999998603016</v>
      </c>
      <c r="S3199" s="3" t="s">
        <v>4</v>
      </c>
      <c r="T3199" s="3" t="s">
        <v>3722</v>
      </c>
      <c r="U3199" s="3" t="s">
        <v>3854</v>
      </c>
      <c r="V3199" s="3" t="s">
        <v>3526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0.01</v>
      </c>
      <c r="AD3199" s="5">
        <v>0</v>
      </c>
      <c r="AE3199" s="2">
        <v>2</v>
      </c>
      <c r="AF3199" s="2">
        <v>0</v>
      </c>
      <c r="AG3199" s="2">
        <v>0</v>
      </c>
      <c r="AH3199" s="2">
        <v>0</v>
      </c>
      <c r="AI3199" s="2">
        <v>0</v>
      </c>
      <c r="AJ3199" s="2">
        <v>1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 t="s">
        <v>4</v>
      </c>
      <c r="AT3199" s="2" t="s">
        <v>4</v>
      </c>
    </row>
    <row r="3200" spans="1:46" x14ac:dyDescent="0.2">
      <c r="A3200" s="2">
        <v>1694737</v>
      </c>
      <c r="B3200" s="2">
        <v>886862</v>
      </c>
      <c r="C3200" s="7">
        <v>23.273530423687799</v>
      </c>
      <c r="D3200" s="7">
        <v>39.144301703570001</v>
      </c>
      <c r="E3200" s="19" t="s">
        <v>3848</v>
      </c>
      <c r="F3200" s="46">
        <f>INDEX(Δεδομένα!$P:$P,MATCH('2021'!E3200,Δεδομένα!$O:$O,0))</f>
        <v>109</v>
      </c>
      <c r="G3200" s="49" t="s">
        <v>3709</v>
      </c>
      <c r="H3200" s="51" t="str">
        <f>INDEX(Δεδομένα!B$1:B$51,MATCH('2021'!G3200,Δεδομένα!A$1:A$51,0))</f>
        <v>ΘΕΣΣΑΛΙΑΣ</v>
      </c>
      <c r="I3200" s="53">
        <f>INDEX(Δεδομένα!E$1:E$13,MATCH('2021'!H3200,Δεδομένα!D$1:D$13,0))</f>
        <v>6</v>
      </c>
      <c r="J3200" s="4">
        <v>44436</v>
      </c>
      <c r="K3200" s="3" t="s">
        <v>101</v>
      </c>
      <c r="L3200" s="17" t="str">
        <f t="shared" si="232"/>
        <v>28/08/2021 13:28</v>
      </c>
      <c r="M3200" s="4">
        <v>44436</v>
      </c>
      <c r="N3200" s="3" t="s">
        <v>1292</v>
      </c>
      <c r="O3200" s="17" t="str">
        <f t="shared" si="233"/>
        <v>28/08/2021 20:01</v>
      </c>
      <c r="P3200" s="24">
        <f t="shared" si="234"/>
        <v>0.27291666666133096</v>
      </c>
      <c r="Q3200" s="28">
        <v>0</v>
      </c>
      <c r="R3200" s="27">
        <f t="shared" si="235"/>
        <v>392.99999999231659</v>
      </c>
      <c r="S3200" s="3" t="s">
        <v>4</v>
      </c>
      <c r="T3200" s="3" t="s">
        <v>3722</v>
      </c>
      <c r="U3200" s="3" t="s">
        <v>4</v>
      </c>
      <c r="V3200" s="3" t="s">
        <v>2938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0.5</v>
      </c>
      <c r="AC3200" s="5">
        <v>0</v>
      </c>
      <c r="AD3200" s="5">
        <v>0</v>
      </c>
      <c r="AE3200" s="2">
        <v>9</v>
      </c>
      <c r="AF3200" s="2">
        <v>0</v>
      </c>
      <c r="AG3200" s="2">
        <v>0</v>
      </c>
      <c r="AH3200" s="2">
        <v>0</v>
      </c>
      <c r="AI3200" s="2">
        <v>0</v>
      </c>
      <c r="AJ3200" s="2">
        <v>4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</row>
    <row r="3201" spans="1:46" x14ac:dyDescent="0.2">
      <c r="A3201" s="2">
        <v>1711722</v>
      </c>
      <c r="B3201" s="2">
        <v>909930</v>
      </c>
      <c r="C3201" s="7">
        <v>23.2265461631001</v>
      </c>
      <c r="D3201" s="7">
        <v>39.240232616146201</v>
      </c>
      <c r="E3201" s="19" t="s">
        <v>3848</v>
      </c>
      <c r="F3201" s="46">
        <f>INDEX(Δεδομένα!$P:$P,MATCH('2021'!E3201,Δεδομένα!$O:$O,0))</f>
        <v>109</v>
      </c>
      <c r="G3201" s="49" t="s">
        <v>3709</v>
      </c>
      <c r="H3201" s="51" t="str">
        <f>INDEX(Δεδομένα!B$1:B$51,MATCH('2021'!G3201,Δεδομένα!A$1:A$51,0))</f>
        <v>ΘΕΣΣΑΛΙΑΣ</v>
      </c>
      <c r="I3201" s="53">
        <f>INDEX(Δεδομένα!E$1:E$13,MATCH('2021'!H3201,Δεδομένα!D$1:D$13,0))</f>
        <v>6</v>
      </c>
      <c r="J3201" s="4">
        <v>44518</v>
      </c>
      <c r="K3201" s="3" t="s">
        <v>297</v>
      </c>
      <c r="L3201" s="17" t="str">
        <f t="shared" si="232"/>
        <v>18/11/2021 12:55</v>
      </c>
      <c r="M3201" s="4">
        <v>44518</v>
      </c>
      <c r="N3201" s="3" t="s">
        <v>481</v>
      </c>
      <c r="O3201" s="17" t="str">
        <f t="shared" si="233"/>
        <v>18/11/2021 14:20</v>
      </c>
      <c r="P3201" s="24">
        <f t="shared" si="234"/>
        <v>5.9027777773735579E-2</v>
      </c>
      <c r="Q3201" s="28">
        <v>0</v>
      </c>
      <c r="R3201" s="27">
        <f t="shared" si="235"/>
        <v>84.999999994179234</v>
      </c>
      <c r="S3201" s="3" t="s">
        <v>4</v>
      </c>
      <c r="T3201" s="3" t="s">
        <v>3722</v>
      </c>
      <c r="U3201" s="3" t="s">
        <v>3849</v>
      </c>
      <c r="V3201" s="3" t="s">
        <v>3849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0.05</v>
      </c>
      <c r="AC3201" s="5">
        <v>0</v>
      </c>
      <c r="AD3201" s="5">
        <v>0</v>
      </c>
      <c r="AE3201" s="2">
        <v>4</v>
      </c>
      <c r="AF3201" s="2">
        <v>0</v>
      </c>
      <c r="AG3201" s="2">
        <v>0</v>
      </c>
      <c r="AH3201" s="2">
        <v>0</v>
      </c>
      <c r="AI3201" s="2">
        <v>0</v>
      </c>
      <c r="AJ3201" s="2">
        <v>2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</row>
    <row r="3202" spans="1:46" x14ac:dyDescent="0.2">
      <c r="A3202" s="2">
        <v>1655023</v>
      </c>
      <c r="B3202" s="2">
        <v>844698</v>
      </c>
      <c r="D3202" s="2"/>
      <c r="E3202" s="19" t="s">
        <v>3860</v>
      </c>
      <c r="F3202" s="46">
        <f>INDEX(Δεδομένα!$P:$P,MATCH('2021'!E3202,Δεδομένα!$O:$O,0))</f>
        <v>110</v>
      </c>
      <c r="G3202" s="49" t="s">
        <v>3709</v>
      </c>
      <c r="H3202" s="51" t="str">
        <f>INDEX(Δεδομένα!B$1:B$51,MATCH('2021'!G3202,Δεδομένα!A$1:A$51,0))</f>
        <v>ΘΕΣΣΑΛΙΑΣ</v>
      </c>
      <c r="I3202" s="53">
        <f>INDEX(Δεδομένα!E$1:E$13,MATCH('2021'!H3202,Δεδομένα!D$1:D$13,0))</f>
        <v>6</v>
      </c>
      <c r="J3202" s="4">
        <v>44297</v>
      </c>
      <c r="K3202" s="3" t="s">
        <v>3360</v>
      </c>
      <c r="L3202" s="17" t="str">
        <f t="shared" si="232"/>
        <v>11/04/2021 12:08</v>
      </c>
      <c r="M3202" s="4">
        <v>44297</v>
      </c>
      <c r="N3202" s="3" t="s">
        <v>351</v>
      </c>
      <c r="O3202" s="17" t="str">
        <f t="shared" si="233"/>
        <v>11/04/2021 13:25</v>
      </c>
      <c r="P3202" s="24">
        <f t="shared" si="234"/>
        <v>5.3472222221898846E-2</v>
      </c>
      <c r="Q3202" s="28">
        <v>0</v>
      </c>
      <c r="R3202" s="27">
        <f t="shared" si="235"/>
        <v>76.999999999534339</v>
      </c>
      <c r="S3202" s="3" t="s">
        <v>4</v>
      </c>
      <c r="T3202" s="3" t="s">
        <v>3861</v>
      </c>
      <c r="U3202" s="3" t="s">
        <v>4</v>
      </c>
      <c r="V3202" s="3" t="s">
        <v>3862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0.02</v>
      </c>
      <c r="AD3202" s="5">
        <v>0</v>
      </c>
      <c r="AE3202" s="2">
        <v>3</v>
      </c>
      <c r="AF3202" s="2">
        <v>0</v>
      </c>
      <c r="AG3202" s="2">
        <v>0</v>
      </c>
      <c r="AH3202" s="2">
        <v>0</v>
      </c>
      <c r="AI3202" s="2">
        <v>0</v>
      </c>
      <c r="AJ3202" s="2">
        <v>1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 t="s">
        <v>4</v>
      </c>
      <c r="AT3202" s="2" t="s">
        <v>4</v>
      </c>
    </row>
    <row r="3203" spans="1:46" x14ac:dyDescent="0.2">
      <c r="A3203" s="2">
        <v>1662454</v>
      </c>
      <c r="B3203" s="2">
        <v>852918</v>
      </c>
      <c r="C3203" s="7">
        <v>22.789556704205399</v>
      </c>
      <c r="D3203" s="7">
        <v>39.322598174168597</v>
      </c>
      <c r="E3203" s="19" t="s">
        <v>3860</v>
      </c>
      <c r="F3203" s="46">
        <f>INDEX(Δεδομένα!$P:$P,MATCH('2021'!E3203,Δεδομένα!$O:$O,0))</f>
        <v>110</v>
      </c>
      <c r="G3203" s="49" t="s">
        <v>3709</v>
      </c>
      <c r="H3203" s="51" t="str">
        <f>INDEX(Δεδομένα!B$1:B$51,MATCH('2021'!G3203,Δεδομένα!A$1:A$51,0))</f>
        <v>ΘΕΣΣΑΛΙΑΣ</v>
      </c>
      <c r="I3203" s="53">
        <f>INDEX(Δεδομένα!E$1:E$13,MATCH('2021'!H3203,Δεδομένα!D$1:D$13,0))</f>
        <v>6</v>
      </c>
      <c r="J3203" s="4">
        <v>44329</v>
      </c>
      <c r="K3203" s="3" t="s">
        <v>1624</v>
      </c>
      <c r="L3203" s="17" t="str">
        <f t="shared" si="232"/>
        <v>13/05/2021 19:52</v>
      </c>
      <c r="M3203" s="4">
        <v>44329</v>
      </c>
      <c r="N3203" s="3" t="s">
        <v>1601</v>
      </c>
      <c r="O3203" s="17" t="str">
        <f t="shared" si="233"/>
        <v>13/05/2021 20:35</v>
      </c>
      <c r="P3203" s="24">
        <f t="shared" si="234"/>
        <v>2.9861111113859806E-2</v>
      </c>
      <c r="Q3203" s="28">
        <v>0</v>
      </c>
      <c r="R3203" s="27">
        <f t="shared" si="235"/>
        <v>43.000000003958121</v>
      </c>
      <c r="S3203" s="3" t="s">
        <v>4</v>
      </c>
      <c r="T3203" s="3" t="s">
        <v>3861</v>
      </c>
      <c r="U3203" s="3" t="s">
        <v>4</v>
      </c>
      <c r="V3203" s="3" t="s">
        <v>3863</v>
      </c>
      <c r="W3203" s="5">
        <v>0</v>
      </c>
      <c r="X3203" s="5">
        <v>0</v>
      </c>
      <c r="Y3203" s="5">
        <v>0</v>
      </c>
      <c r="Z3203" s="5">
        <v>0.5</v>
      </c>
      <c r="AA3203" s="5">
        <v>0</v>
      </c>
      <c r="AB3203" s="5">
        <v>0</v>
      </c>
      <c r="AC3203" s="5">
        <v>0</v>
      </c>
      <c r="AD3203" s="5">
        <v>0</v>
      </c>
      <c r="AE3203" s="2">
        <v>2</v>
      </c>
      <c r="AF3203" s="2">
        <v>0</v>
      </c>
      <c r="AG3203" s="2">
        <v>0</v>
      </c>
      <c r="AH3203" s="2">
        <v>0</v>
      </c>
      <c r="AI3203" s="2">
        <v>0</v>
      </c>
      <c r="AJ3203" s="2">
        <v>1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 t="s">
        <v>4</v>
      </c>
      <c r="AT3203" s="2" t="s">
        <v>4</v>
      </c>
    </row>
    <row r="3204" spans="1:46" x14ac:dyDescent="0.2">
      <c r="A3204" s="2">
        <v>1664253</v>
      </c>
      <c r="B3204" s="2">
        <v>855171</v>
      </c>
      <c r="C3204" s="7">
        <v>22.823155402649999</v>
      </c>
      <c r="D3204" s="7">
        <v>39.380770063542897</v>
      </c>
      <c r="E3204" s="19" t="s">
        <v>3860</v>
      </c>
      <c r="F3204" s="46">
        <f>INDEX(Δεδομένα!$P:$P,MATCH('2021'!E3204,Δεδομένα!$O:$O,0))</f>
        <v>110</v>
      </c>
      <c r="G3204" s="49" t="s">
        <v>3709</v>
      </c>
      <c r="H3204" s="51" t="str">
        <f>INDEX(Δεδομένα!B$1:B$51,MATCH('2021'!G3204,Δεδομένα!A$1:A$51,0))</f>
        <v>ΘΕΣΣΑΛΙΑΣ</v>
      </c>
      <c r="I3204" s="53">
        <f>INDEX(Δεδομένα!E$1:E$13,MATCH('2021'!H3204,Δεδομένα!D$1:D$13,0))</f>
        <v>6</v>
      </c>
      <c r="J3204" s="4">
        <v>44338</v>
      </c>
      <c r="K3204" s="3" t="s">
        <v>1008</v>
      </c>
      <c r="L3204" s="17" t="str">
        <f t="shared" si="232"/>
        <v>22/05/2021 13:27</v>
      </c>
      <c r="M3204" s="4">
        <v>44338</v>
      </c>
      <c r="N3204" s="3" t="s">
        <v>499</v>
      </c>
      <c r="O3204" s="17" t="str">
        <f t="shared" si="233"/>
        <v>22/05/2021 15:10</v>
      </c>
      <c r="P3204" s="24">
        <f t="shared" si="234"/>
        <v>7.1527777778101154E-2</v>
      </c>
      <c r="Q3204" s="28">
        <v>0</v>
      </c>
      <c r="R3204" s="27">
        <f t="shared" si="235"/>
        <v>103.00000000046566</v>
      </c>
      <c r="S3204" s="3" t="s">
        <v>4</v>
      </c>
      <c r="T3204" s="3" t="s">
        <v>3861</v>
      </c>
      <c r="U3204" s="3" t="s">
        <v>4</v>
      </c>
      <c r="V3204" s="3" t="s">
        <v>3864</v>
      </c>
      <c r="W3204" s="5">
        <v>0</v>
      </c>
      <c r="X3204" s="5">
        <v>1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2">
        <v>1</v>
      </c>
      <c r="AF3204" s="2">
        <v>0</v>
      </c>
      <c r="AG3204" s="2">
        <v>0</v>
      </c>
      <c r="AH3204" s="2">
        <v>0</v>
      </c>
      <c r="AI3204" s="2">
        <v>0</v>
      </c>
      <c r="AJ3204" s="2">
        <v>1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 t="s">
        <v>4</v>
      </c>
      <c r="AT3204" s="2" t="s">
        <v>4</v>
      </c>
    </row>
    <row r="3205" spans="1:46" x14ac:dyDescent="0.2">
      <c r="A3205" s="2">
        <v>1665101</v>
      </c>
      <c r="B3205" s="2">
        <v>856594</v>
      </c>
      <c r="C3205" s="7">
        <v>22.814153129362701</v>
      </c>
      <c r="D3205" s="7">
        <v>39.383522714827699</v>
      </c>
      <c r="E3205" s="19" t="s">
        <v>3860</v>
      </c>
      <c r="F3205" s="46">
        <f>INDEX(Δεδομένα!$P:$P,MATCH('2021'!E3205,Δεδομένα!$O:$O,0))</f>
        <v>110</v>
      </c>
      <c r="G3205" s="49" t="s">
        <v>3709</v>
      </c>
      <c r="H3205" s="51" t="str">
        <f>INDEX(Δεδομένα!B$1:B$51,MATCH('2021'!G3205,Δεδομένα!A$1:A$51,0))</f>
        <v>ΘΕΣΣΑΛΙΑΣ</v>
      </c>
      <c r="I3205" s="53">
        <f>INDEX(Δεδομένα!E$1:E$13,MATCH('2021'!H3205,Δεδομένα!D$1:D$13,0))</f>
        <v>6</v>
      </c>
      <c r="J3205" s="4">
        <v>44343</v>
      </c>
      <c r="K3205" s="3" t="s">
        <v>728</v>
      </c>
      <c r="L3205" s="17" t="str">
        <f t="shared" si="232"/>
        <v>27/05/2021 16:36</v>
      </c>
      <c r="M3205" s="4">
        <v>44343</v>
      </c>
      <c r="N3205" s="3" t="s">
        <v>702</v>
      </c>
      <c r="O3205" s="17" t="str">
        <f t="shared" si="233"/>
        <v>27/05/2021 23:45</v>
      </c>
      <c r="P3205" s="24">
        <f t="shared" si="234"/>
        <v>0.29791666667006211</v>
      </c>
      <c r="Q3205" s="28">
        <v>0</v>
      </c>
      <c r="R3205" s="27">
        <f t="shared" si="235"/>
        <v>429.00000000488944</v>
      </c>
      <c r="S3205" s="3" t="s">
        <v>4</v>
      </c>
      <c r="T3205" s="3" t="s">
        <v>3861</v>
      </c>
      <c r="U3205" s="3" t="s">
        <v>4</v>
      </c>
      <c r="V3205" s="3" t="s">
        <v>2357</v>
      </c>
      <c r="W3205" s="5">
        <v>0</v>
      </c>
      <c r="X3205" s="5">
        <v>20</v>
      </c>
      <c r="Y3205" s="5">
        <v>0</v>
      </c>
      <c r="Z3205" s="5">
        <v>0</v>
      </c>
      <c r="AA3205" s="5">
        <v>0</v>
      </c>
      <c r="AB3205" s="5">
        <v>70</v>
      </c>
      <c r="AC3205" s="5">
        <v>0</v>
      </c>
      <c r="AD3205" s="5">
        <v>0</v>
      </c>
      <c r="AE3205" s="2">
        <v>21</v>
      </c>
      <c r="AF3205" s="2">
        <v>0</v>
      </c>
      <c r="AG3205" s="2">
        <v>0</v>
      </c>
      <c r="AH3205" s="2">
        <v>0</v>
      </c>
      <c r="AI3205" s="2">
        <v>0</v>
      </c>
      <c r="AJ3205" s="2">
        <v>9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 t="s">
        <v>4</v>
      </c>
      <c r="AT3205" s="2" t="s">
        <v>4</v>
      </c>
    </row>
    <row r="3206" spans="1:46" x14ac:dyDescent="0.2">
      <c r="A3206" s="2">
        <v>1667273</v>
      </c>
      <c r="B3206" s="2">
        <v>858305</v>
      </c>
      <c r="C3206" s="7">
        <v>22.7703094944398</v>
      </c>
      <c r="D3206" s="7">
        <v>39.350439664511299</v>
      </c>
      <c r="E3206" s="19" t="s">
        <v>3860</v>
      </c>
      <c r="F3206" s="46">
        <f>INDEX(Δεδομένα!$P:$P,MATCH('2021'!E3206,Δεδομένα!$O:$O,0))</f>
        <v>110</v>
      </c>
      <c r="G3206" s="49" t="s">
        <v>3709</v>
      </c>
      <c r="H3206" s="51" t="str">
        <f>INDEX(Δεδομένα!B$1:B$51,MATCH('2021'!G3206,Δεδομένα!A$1:A$51,0))</f>
        <v>ΘΕΣΣΑΛΙΑΣ</v>
      </c>
      <c r="I3206" s="53">
        <f>INDEX(Δεδομένα!E$1:E$13,MATCH('2021'!H3206,Δεδομένα!D$1:D$13,0))</f>
        <v>6</v>
      </c>
      <c r="J3206" s="4">
        <v>44349</v>
      </c>
      <c r="K3206" s="3" t="s">
        <v>2172</v>
      </c>
      <c r="L3206" s="17" t="str">
        <f t="shared" si="232"/>
        <v>02/06/2021 19:33</v>
      </c>
      <c r="M3206" s="4">
        <v>44349</v>
      </c>
      <c r="N3206" s="3" t="s">
        <v>106</v>
      </c>
      <c r="O3206" s="17" t="str">
        <f t="shared" si="233"/>
        <v>02/06/2021 21:41</v>
      </c>
      <c r="P3206" s="24">
        <f t="shared" si="234"/>
        <v>8.8888888887595385E-2</v>
      </c>
      <c r="Q3206" s="28">
        <v>0</v>
      </c>
      <c r="R3206" s="27">
        <f t="shared" si="235"/>
        <v>127.99999999813735</v>
      </c>
      <c r="S3206" s="3" t="s">
        <v>4</v>
      </c>
      <c r="T3206" s="3" t="s">
        <v>3861</v>
      </c>
      <c r="U3206" s="3" t="s">
        <v>4</v>
      </c>
      <c r="V3206" s="3" t="s">
        <v>3863</v>
      </c>
      <c r="W3206" s="5">
        <v>0</v>
      </c>
      <c r="X3206" s="5">
        <v>0.15</v>
      </c>
      <c r="Y3206" s="5">
        <v>0</v>
      </c>
      <c r="Z3206" s="5">
        <v>0</v>
      </c>
      <c r="AA3206" s="5">
        <v>0</v>
      </c>
      <c r="AB3206" s="5">
        <v>70</v>
      </c>
      <c r="AC3206" s="5">
        <v>20</v>
      </c>
      <c r="AD3206" s="5">
        <v>0</v>
      </c>
      <c r="AE3206" s="2">
        <v>8</v>
      </c>
      <c r="AF3206" s="2">
        <v>0</v>
      </c>
      <c r="AG3206" s="2">
        <v>0</v>
      </c>
      <c r="AH3206" s="2">
        <v>0</v>
      </c>
      <c r="AI3206" s="2">
        <v>0</v>
      </c>
      <c r="AJ3206" s="2">
        <v>4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 t="s">
        <v>4</v>
      </c>
      <c r="AT3206" s="2" t="s">
        <v>4</v>
      </c>
    </row>
    <row r="3207" spans="1:46" x14ac:dyDescent="0.2">
      <c r="A3207" s="2">
        <v>1667294</v>
      </c>
      <c r="B3207" s="2">
        <v>859313</v>
      </c>
      <c r="C3207" s="7">
        <v>22.706085354894299</v>
      </c>
      <c r="D3207" s="7">
        <v>39.2992191351453</v>
      </c>
      <c r="E3207" s="19" t="s">
        <v>3860</v>
      </c>
      <c r="F3207" s="46">
        <f>INDEX(Δεδομένα!$P:$P,MATCH('2021'!E3207,Δεδομένα!$O:$O,0))</f>
        <v>110</v>
      </c>
      <c r="G3207" s="49" t="s">
        <v>3709</v>
      </c>
      <c r="H3207" s="51" t="str">
        <f>INDEX(Δεδομένα!B$1:B$51,MATCH('2021'!G3207,Δεδομένα!A$1:A$51,0))</f>
        <v>ΘΕΣΣΑΛΙΑΣ</v>
      </c>
      <c r="I3207" s="53">
        <f>INDEX(Δεδομένα!E$1:E$13,MATCH('2021'!H3207,Δεδομένα!D$1:D$13,0))</f>
        <v>6</v>
      </c>
      <c r="J3207" s="4">
        <v>44353</v>
      </c>
      <c r="K3207" s="3" t="s">
        <v>555</v>
      </c>
      <c r="L3207" s="17" t="str">
        <f t="shared" si="232"/>
        <v>06/06/2021 13:30</v>
      </c>
      <c r="M3207" s="4">
        <v>44353</v>
      </c>
      <c r="N3207" s="3" t="s">
        <v>481</v>
      </c>
      <c r="O3207" s="17" t="str">
        <f t="shared" si="233"/>
        <v>06/06/2021 14:20</v>
      </c>
      <c r="P3207" s="24">
        <f t="shared" si="234"/>
        <v>3.4722222218988463E-2</v>
      </c>
      <c r="Q3207" s="28">
        <v>0</v>
      </c>
      <c r="R3207" s="27">
        <f t="shared" si="235"/>
        <v>49.999999995343387</v>
      </c>
      <c r="S3207" s="3" t="s">
        <v>4</v>
      </c>
      <c r="T3207" s="3" t="s">
        <v>3861</v>
      </c>
      <c r="U3207" s="3" t="s">
        <v>4</v>
      </c>
      <c r="V3207" s="3" t="s">
        <v>3865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20</v>
      </c>
      <c r="AC3207" s="5">
        <v>0</v>
      </c>
      <c r="AD3207" s="5">
        <v>0</v>
      </c>
      <c r="AE3207" s="2">
        <v>6</v>
      </c>
      <c r="AF3207" s="2">
        <v>0</v>
      </c>
      <c r="AG3207" s="2">
        <v>0</v>
      </c>
      <c r="AH3207" s="2">
        <v>0</v>
      </c>
      <c r="AI3207" s="2">
        <v>0</v>
      </c>
      <c r="AJ3207" s="2">
        <v>3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 t="s">
        <v>4</v>
      </c>
      <c r="AT3207" s="2" t="s">
        <v>4</v>
      </c>
    </row>
    <row r="3208" spans="1:46" x14ac:dyDescent="0.2">
      <c r="A3208" s="2">
        <v>1672007</v>
      </c>
      <c r="B3208" s="2">
        <v>862286</v>
      </c>
      <c r="C3208" s="7">
        <v>22.7664014934692</v>
      </c>
      <c r="D3208" s="7">
        <v>39.319932075689103</v>
      </c>
      <c r="E3208" s="19" t="s">
        <v>3860</v>
      </c>
      <c r="F3208" s="46">
        <f>INDEX(Δεδομένα!$P:$P,MATCH('2021'!E3208,Δεδομένα!$O:$O,0))</f>
        <v>110</v>
      </c>
      <c r="G3208" s="49" t="s">
        <v>3709</v>
      </c>
      <c r="H3208" s="51" t="str">
        <f>INDEX(Δεδομένα!B$1:B$51,MATCH('2021'!G3208,Δεδομένα!A$1:A$51,0))</f>
        <v>ΘΕΣΣΑΛΙΑΣ</v>
      </c>
      <c r="I3208" s="53">
        <f>INDEX(Δεδομένα!E$1:E$13,MATCH('2021'!H3208,Δεδομένα!D$1:D$13,0))</f>
        <v>6</v>
      </c>
      <c r="J3208" s="4">
        <v>44363</v>
      </c>
      <c r="K3208" s="3" t="s">
        <v>1135</v>
      </c>
      <c r="L3208" s="17" t="str">
        <f t="shared" si="232"/>
        <v>16/06/2021 17:58</v>
      </c>
      <c r="M3208" s="4">
        <v>44363</v>
      </c>
      <c r="N3208" s="3" t="s">
        <v>255</v>
      </c>
      <c r="O3208" s="17" t="str">
        <f t="shared" si="233"/>
        <v>16/06/2021 19:40</v>
      </c>
      <c r="P3208" s="24">
        <f t="shared" si="234"/>
        <v>7.0833333331393078E-2</v>
      </c>
      <c r="Q3208" s="28">
        <v>0</v>
      </c>
      <c r="R3208" s="27">
        <f t="shared" si="235"/>
        <v>101.99999999720603</v>
      </c>
      <c r="S3208" s="3" t="s">
        <v>4</v>
      </c>
      <c r="T3208" s="3" t="s">
        <v>3861</v>
      </c>
      <c r="U3208" s="3" t="s">
        <v>4</v>
      </c>
      <c r="V3208" s="3" t="s">
        <v>3863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40</v>
      </c>
      <c r="AD3208" s="5">
        <v>0</v>
      </c>
      <c r="AE3208" s="2">
        <v>4</v>
      </c>
      <c r="AF3208" s="2">
        <v>0</v>
      </c>
      <c r="AG3208" s="2">
        <v>0</v>
      </c>
      <c r="AH3208" s="2">
        <v>0</v>
      </c>
      <c r="AI3208" s="2">
        <v>0</v>
      </c>
      <c r="AJ3208" s="2">
        <v>2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 t="s">
        <v>4</v>
      </c>
      <c r="AT3208" s="2" t="s">
        <v>4</v>
      </c>
    </row>
    <row r="3209" spans="1:46" x14ac:dyDescent="0.2">
      <c r="A3209" s="2">
        <v>1672012</v>
      </c>
      <c r="B3209" s="2">
        <v>863359</v>
      </c>
      <c r="C3209" s="7">
        <v>22.752170562744102</v>
      </c>
      <c r="D3209" s="7">
        <v>39.421310424804702</v>
      </c>
      <c r="E3209" s="19" t="s">
        <v>3860</v>
      </c>
      <c r="F3209" s="46">
        <f>INDEX(Δεδομένα!$P:$P,MATCH('2021'!E3209,Δεδομένα!$O:$O,0))</f>
        <v>110</v>
      </c>
      <c r="G3209" s="49" t="s">
        <v>3709</v>
      </c>
      <c r="H3209" s="51" t="str">
        <f>INDEX(Δεδομένα!B$1:B$51,MATCH('2021'!G3209,Δεδομένα!A$1:A$51,0))</f>
        <v>ΘΕΣΣΑΛΙΑΣ</v>
      </c>
      <c r="I3209" s="53">
        <f>INDEX(Δεδομένα!E$1:E$13,MATCH('2021'!H3209,Δεδομένα!D$1:D$13,0))</f>
        <v>6</v>
      </c>
      <c r="J3209" s="4">
        <v>44367</v>
      </c>
      <c r="K3209" s="3" t="s">
        <v>2407</v>
      </c>
      <c r="L3209" s="17" t="str">
        <f t="shared" si="232"/>
        <v>20/06/2021 16:16</v>
      </c>
      <c r="M3209" s="4">
        <v>44367</v>
      </c>
      <c r="N3209" s="3" t="s">
        <v>181</v>
      </c>
      <c r="O3209" s="17" t="str">
        <f t="shared" si="233"/>
        <v>20/06/2021 17:37</v>
      </c>
      <c r="P3209" s="24">
        <f t="shared" si="234"/>
        <v>5.6250000001455192E-2</v>
      </c>
      <c r="Q3209" s="28">
        <v>0</v>
      </c>
      <c r="R3209" s="27">
        <f t="shared" si="235"/>
        <v>81.000000002095476</v>
      </c>
      <c r="S3209" s="3" t="s">
        <v>4</v>
      </c>
      <c r="T3209" s="3" t="s">
        <v>3861</v>
      </c>
      <c r="U3209" s="3" t="s">
        <v>4</v>
      </c>
      <c r="V3209" s="3" t="s">
        <v>3866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20</v>
      </c>
      <c r="AD3209" s="5">
        <v>0</v>
      </c>
      <c r="AE3209" s="2">
        <v>4</v>
      </c>
      <c r="AF3209" s="2">
        <v>0</v>
      </c>
      <c r="AG3209" s="2">
        <v>0</v>
      </c>
      <c r="AH3209" s="2">
        <v>0</v>
      </c>
      <c r="AI3209" s="2">
        <v>0</v>
      </c>
      <c r="AJ3209" s="2">
        <v>2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 t="s">
        <v>4</v>
      </c>
      <c r="AT3209" s="2" t="s">
        <v>4</v>
      </c>
    </row>
    <row r="3210" spans="1:46" x14ac:dyDescent="0.2">
      <c r="A3210" s="2">
        <v>1674214</v>
      </c>
      <c r="B3210" s="2">
        <v>865285</v>
      </c>
      <c r="C3210" s="7">
        <v>22.727045357335498</v>
      </c>
      <c r="D3210" s="7">
        <v>39.465937401791997</v>
      </c>
      <c r="E3210" s="19" t="s">
        <v>3860</v>
      </c>
      <c r="F3210" s="46">
        <f>INDEX(Δεδομένα!$P:$P,MATCH('2021'!E3210,Δεδομένα!$O:$O,0))</f>
        <v>110</v>
      </c>
      <c r="G3210" s="49" t="s">
        <v>3709</v>
      </c>
      <c r="H3210" s="51" t="str">
        <f>INDEX(Δεδομένα!B$1:B$51,MATCH('2021'!G3210,Δεδομένα!A$1:A$51,0))</f>
        <v>ΘΕΣΣΑΛΙΑΣ</v>
      </c>
      <c r="I3210" s="53">
        <f>INDEX(Δεδομένα!E$1:E$13,MATCH('2021'!H3210,Δεδομένα!D$1:D$13,0))</f>
        <v>6</v>
      </c>
      <c r="J3210" s="4">
        <v>44373</v>
      </c>
      <c r="K3210" s="3" t="s">
        <v>566</v>
      </c>
      <c r="L3210" s="17" t="str">
        <f t="shared" si="232"/>
        <v>26/06/2021 18:40</v>
      </c>
      <c r="M3210" s="4">
        <v>44373</v>
      </c>
      <c r="N3210" s="3" t="s">
        <v>1036</v>
      </c>
      <c r="O3210" s="17" t="str">
        <f t="shared" si="233"/>
        <v>26/06/2021 20:38</v>
      </c>
      <c r="P3210" s="24">
        <f t="shared" si="234"/>
        <v>8.1944444442342501E-2</v>
      </c>
      <c r="Q3210" s="28">
        <v>0</v>
      </c>
      <c r="R3210" s="27">
        <f t="shared" si="235"/>
        <v>117.9999999969732</v>
      </c>
      <c r="S3210" s="3" t="s">
        <v>4</v>
      </c>
      <c r="T3210" s="3" t="s">
        <v>3861</v>
      </c>
      <c r="U3210" s="3" t="s">
        <v>4</v>
      </c>
      <c r="V3210" s="3" t="s">
        <v>3867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12</v>
      </c>
      <c r="AD3210" s="5">
        <v>0</v>
      </c>
      <c r="AE3210" s="2">
        <v>100</v>
      </c>
      <c r="AF3210" s="2">
        <v>0</v>
      </c>
      <c r="AG3210" s="2">
        <v>0</v>
      </c>
      <c r="AH3210" s="2">
        <v>0</v>
      </c>
      <c r="AI3210" s="2">
        <v>0</v>
      </c>
      <c r="AJ3210" s="2">
        <v>3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 t="s">
        <v>4</v>
      </c>
      <c r="AT3210" s="2" t="s">
        <v>4</v>
      </c>
    </row>
    <row r="3211" spans="1:46" x14ac:dyDescent="0.2">
      <c r="A3211" s="2">
        <v>1676379</v>
      </c>
      <c r="B3211" s="2">
        <v>868005</v>
      </c>
      <c r="C3211" s="7">
        <v>22.790207292768699</v>
      </c>
      <c r="D3211" s="7">
        <v>39.440519864365697</v>
      </c>
      <c r="E3211" s="19" t="s">
        <v>3860</v>
      </c>
      <c r="F3211" s="46">
        <f>INDEX(Δεδομένα!$P:$P,MATCH('2021'!E3211,Δεδομένα!$O:$O,0))</f>
        <v>110</v>
      </c>
      <c r="G3211" s="49" t="s">
        <v>3709</v>
      </c>
      <c r="H3211" s="51" t="str">
        <f>INDEX(Δεδομένα!B$1:B$51,MATCH('2021'!G3211,Δεδομένα!A$1:A$51,0))</f>
        <v>ΘΕΣΣΑΛΙΑΣ</v>
      </c>
      <c r="I3211" s="53">
        <f>INDEX(Δεδομένα!E$1:E$13,MATCH('2021'!H3211,Δεδομένα!D$1:D$13,0))</f>
        <v>6</v>
      </c>
      <c r="J3211" s="4">
        <v>44381</v>
      </c>
      <c r="K3211" s="3" t="s">
        <v>510</v>
      </c>
      <c r="L3211" s="17" t="str">
        <f t="shared" si="232"/>
        <v>04/07/2021 17:20</v>
      </c>
      <c r="M3211" s="4">
        <v>44381</v>
      </c>
      <c r="N3211" s="3" t="s">
        <v>17</v>
      </c>
      <c r="O3211" s="17" t="str">
        <f t="shared" si="233"/>
        <v>04/07/2021 18:00</v>
      </c>
      <c r="P3211" s="24">
        <f t="shared" si="234"/>
        <v>2.7777777781011537E-2</v>
      </c>
      <c r="Q3211" s="28">
        <v>0</v>
      </c>
      <c r="R3211" s="27">
        <f t="shared" si="235"/>
        <v>40.000000004656613</v>
      </c>
      <c r="S3211" s="3" t="s">
        <v>4</v>
      </c>
      <c r="T3211" s="3" t="s">
        <v>3861</v>
      </c>
      <c r="U3211" s="3" t="s">
        <v>4</v>
      </c>
      <c r="V3211" s="3" t="s">
        <v>3396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5</v>
      </c>
      <c r="AD3211" s="5">
        <v>0</v>
      </c>
      <c r="AE3211" s="2">
        <v>2</v>
      </c>
      <c r="AF3211" s="2">
        <v>0</v>
      </c>
      <c r="AG3211" s="2">
        <v>0</v>
      </c>
      <c r="AH3211" s="2">
        <v>0</v>
      </c>
      <c r="AI3211" s="2">
        <v>0</v>
      </c>
      <c r="AJ3211" s="2">
        <v>1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</row>
    <row r="3212" spans="1:46" x14ac:dyDescent="0.2">
      <c r="A3212" s="2">
        <v>1676385</v>
      </c>
      <c r="B3212" s="2">
        <v>868309</v>
      </c>
      <c r="C3212" s="7">
        <v>22.6409217781856</v>
      </c>
      <c r="D3212" s="7">
        <v>39.2819736489391</v>
      </c>
      <c r="E3212" s="19" t="s">
        <v>3860</v>
      </c>
      <c r="F3212" s="46">
        <f>INDEX(Δεδομένα!$P:$P,MATCH('2021'!E3212,Δεδομένα!$O:$O,0))</f>
        <v>110</v>
      </c>
      <c r="G3212" s="49" t="s">
        <v>3709</v>
      </c>
      <c r="H3212" s="51" t="str">
        <f>INDEX(Δεδομένα!B$1:B$51,MATCH('2021'!G3212,Δεδομένα!A$1:A$51,0))</f>
        <v>ΘΕΣΣΑΛΙΑΣ</v>
      </c>
      <c r="I3212" s="53">
        <f>INDEX(Δεδομένα!E$1:E$13,MATCH('2021'!H3212,Δεδομένα!D$1:D$13,0))</f>
        <v>6</v>
      </c>
      <c r="J3212" s="4">
        <v>44382</v>
      </c>
      <c r="K3212" s="3" t="s">
        <v>698</v>
      </c>
      <c r="L3212" s="17" t="str">
        <f t="shared" si="232"/>
        <v>05/07/2021 16:48</v>
      </c>
      <c r="M3212" s="4">
        <v>44382</v>
      </c>
      <c r="N3212" s="3" t="s">
        <v>497</v>
      </c>
      <c r="O3212" s="17" t="str">
        <f t="shared" si="233"/>
        <v>05/07/2021 21:00</v>
      </c>
      <c r="P3212" s="24">
        <f t="shared" si="234"/>
        <v>0.17500000000291038</v>
      </c>
      <c r="Q3212" s="28">
        <v>0</v>
      </c>
      <c r="R3212" s="27">
        <f t="shared" si="235"/>
        <v>252.00000000419095</v>
      </c>
      <c r="S3212" s="3" t="s">
        <v>4</v>
      </c>
      <c r="T3212" s="3" t="s">
        <v>3861</v>
      </c>
      <c r="U3212" s="3" t="s">
        <v>4</v>
      </c>
      <c r="V3212" s="3" t="s">
        <v>3868</v>
      </c>
      <c r="W3212" s="5">
        <v>0</v>
      </c>
      <c r="X3212" s="5">
        <v>3</v>
      </c>
      <c r="Y3212" s="5">
        <v>0</v>
      </c>
      <c r="Z3212" s="5">
        <v>2</v>
      </c>
      <c r="AA3212" s="5">
        <v>0</v>
      </c>
      <c r="AB3212" s="5">
        <v>0</v>
      </c>
      <c r="AC3212" s="5">
        <v>0</v>
      </c>
      <c r="AD3212" s="5">
        <v>0</v>
      </c>
      <c r="AE3212" s="2">
        <v>25</v>
      </c>
      <c r="AF3212" s="2">
        <v>0</v>
      </c>
      <c r="AG3212" s="2">
        <v>0</v>
      </c>
      <c r="AH3212" s="2">
        <v>0</v>
      </c>
      <c r="AI3212" s="2">
        <v>0</v>
      </c>
      <c r="AJ3212" s="2">
        <v>11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</row>
    <row r="3213" spans="1:46" x14ac:dyDescent="0.2">
      <c r="A3213" s="2">
        <v>1676389</v>
      </c>
      <c r="B3213" s="2">
        <v>868897</v>
      </c>
      <c r="C3213" s="7">
        <v>22.758866948116701</v>
      </c>
      <c r="D3213" s="7">
        <v>39.323209438666197</v>
      </c>
      <c r="E3213" s="19" t="s">
        <v>3860</v>
      </c>
      <c r="F3213" s="46">
        <f>INDEX(Δεδομένα!$P:$P,MATCH('2021'!E3213,Δεδομένα!$O:$O,0))</f>
        <v>110</v>
      </c>
      <c r="G3213" s="49" t="s">
        <v>3709</v>
      </c>
      <c r="H3213" s="51" t="str">
        <f>INDEX(Δεδομένα!B$1:B$51,MATCH('2021'!G3213,Δεδομένα!A$1:A$51,0))</f>
        <v>ΘΕΣΣΑΛΙΑΣ</v>
      </c>
      <c r="I3213" s="53">
        <f>INDEX(Δεδομένα!E$1:E$13,MATCH('2021'!H3213,Δεδομένα!D$1:D$13,0))</f>
        <v>6</v>
      </c>
      <c r="J3213" s="4">
        <v>44384</v>
      </c>
      <c r="K3213" s="3" t="s">
        <v>45</v>
      </c>
      <c r="L3213" s="17" t="str">
        <f t="shared" si="232"/>
        <v>07/07/2021 15:19</v>
      </c>
      <c r="M3213" s="4">
        <v>44384</v>
      </c>
      <c r="N3213" s="3" t="s">
        <v>109</v>
      </c>
      <c r="O3213" s="17" t="str">
        <f t="shared" si="233"/>
        <v>07/07/2021 15:50</v>
      </c>
      <c r="P3213" s="24">
        <f t="shared" si="234"/>
        <v>2.1527777775190771E-2</v>
      </c>
      <c r="Q3213" s="28">
        <v>0</v>
      </c>
      <c r="R3213" s="27">
        <f t="shared" si="235"/>
        <v>30.99999999627471</v>
      </c>
      <c r="S3213" s="3" t="s">
        <v>4</v>
      </c>
      <c r="T3213" s="3" t="s">
        <v>3861</v>
      </c>
      <c r="U3213" s="3" t="s">
        <v>4</v>
      </c>
      <c r="V3213" s="3" t="s">
        <v>3863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2</v>
      </c>
      <c r="AD3213" s="5">
        <v>0</v>
      </c>
      <c r="AE3213" s="2">
        <v>5</v>
      </c>
      <c r="AF3213" s="2">
        <v>0</v>
      </c>
      <c r="AG3213" s="2">
        <v>0</v>
      </c>
      <c r="AH3213" s="2">
        <v>0</v>
      </c>
      <c r="AI3213" s="2">
        <v>0</v>
      </c>
      <c r="AJ3213" s="2">
        <v>3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</row>
    <row r="3214" spans="1:46" x14ac:dyDescent="0.2">
      <c r="A3214" s="2">
        <v>1678397</v>
      </c>
      <c r="B3214" s="2">
        <v>869403</v>
      </c>
      <c r="C3214" s="7">
        <v>22.7781283111829</v>
      </c>
      <c r="D3214" s="7">
        <v>39.3237690473415</v>
      </c>
      <c r="E3214" s="19" t="s">
        <v>3860</v>
      </c>
      <c r="F3214" s="46">
        <f>INDEX(Δεδομένα!$P:$P,MATCH('2021'!E3214,Δεδομένα!$O:$O,0))</f>
        <v>110</v>
      </c>
      <c r="G3214" s="49" t="s">
        <v>3709</v>
      </c>
      <c r="H3214" s="51" t="str">
        <f>INDEX(Δεδομένα!B$1:B$51,MATCH('2021'!G3214,Δεδομένα!A$1:A$51,0))</f>
        <v>ΘΕΣΣΑΛΙΑΣ</v>
      </c>
      <c r="I3214" s="53">
        <f>INDEX(Δεδομένα!E$1:E$13,MATCH('2021'!H3214,Δεδομένα!D$1:D$13,0))</f>
        <v>6</v>
      </c>
      <c r="J3214" s="4">
        <v>44386</v>
      </c>
      <c r="K3214" s="3" t="s">
        <v>812</v>
      </c>
      <c r="L3214" s="17" t="str">
        <f t="shared" si="232"/>
        <v>09/07/2021 10:10</v>
      </c>
      <c r="M3214" s="4">
        <v>44386</v>
      </c>
      <c r="N3214" s="3" t="s">
        <v>447</v>
      </c>
      <c r="O3214" s="17" t="str">
        <f t="shared" si="233"/>
        <v>09/07/2021 13:40</v>
      </c>
      <c r="P3214" s="24">
        <f t="shared" si="234"/>
        <v>0.14583333333575865</v>
      </c>
      <c r="Q3214" s="28">
        <v>0</v>
      </c>
      <c r="R3214" s="27">
        <f t="shared" si="235"/>
        <v>210.00000000349246</v>
      </c>
      <c r="S3214" s="3" t="s">
        <v>4</v>
      </c>
      <c r="T3214" s="3" t="s">
        <v>3861</v>
      </c>
      <c r="U3214" s="3" t="s">
        <v>4</v>
      </c>
      <c r="V3214" s="3" t="s">
        <v>3869</v>
      </c>
      <c r="W3214" s="5">
        <v>0</v>
      </c>
      <c r="X3214" s="5">
        <v>0</v>
      </c>
      <c r="Y3214" s="5">
        <v>0</v>
      </c>
      <c r="Z3214" s="5">
        <v>0</v>
      </c>
      <c r="AA3214" s="5">
        <v>2</v>
      </c>
      <c r="AB3214" s="5">
        <v>0</v>
      </c>
      <c r="AC3214" s="5">
        <v>23</v>
      </c>
      <c r="AD3214" s="5">
        <v>0</v>
      </c>
      <c r="AE3214" s="2">
        <v>10</v>
      </c>
      <c r="AF3214" s="2">
        <v>0</v>
      </c>
      <c r="AG3214" s="2">
        <v>0</v>
      </c>
      <c r="AH3214" s="2">
        <v>0</v>
      </c>
      <c r="AI3214" s="2">
        <v>0</v>
      </c>
      <c r="AJ3214" s="2">
        <v>5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</row>
    <row r="3215" spans="1:46" x14ac:dyDescent="0.2">
      <c r="A3215" s="2">
        <v>1681414</v>
      </c>
      <c r="B3215" s="2">
        <v>870719</v>
      </c>
      <c r="C3215" s="7">
        <v>22.8109109241894</v>
      </c>
      <c r="D3215" s="7">
        <v>39.381044018958498</v>
      </c>
      <c r="E3215" s="19" t="s">
        <v>3860</v>
      </c>
      <c r="F3215" s="46">
        <f>INDEX(Δεδομένα!$P:$P,MATCH('2021'!E3215,Δεδομένα!$O:$O,0))</f>
        <v>110</v>
      </c>
      <c r="G3215" s="49" t="s">
        <v>3709</v>
      </c>
      <c r="H3215" s="51" t="str">
        <f>INDEX(Δεδομένα!B$1:B$51,MATCH('2021'!G3215,Δεδομένα!A$1:A$51,0))</f>
        <v>ΘΕΣΣΑΛΙΑΣ</v>
      </c>
      <c r="I3215" s="53">
        <f>INDEX(Δεδομένα!E$1:E$13,MATCH('2021'!H3215,Δεδομένα!D$1:D$13,0))</f>
        <v>6</v>
      </c>
      <c r="J3215" s="4">
        <v>44390</v>
      </c>
      <c r="K3215" s="3" t="s">
        <v>1104</v>
      </c>
      <c r="L3215" s="17" t="str">
        <f t="shared" si="232"/>
        <v>13/07/2021 16:13</v>
      </c>
      <c r="M3215" s="4">
        <v>44391</v>
      </c>
      <c r="N3215" s="3" t="s">
        <v>43</v>
      </c>
      <c r="O3215" s="17" t="str">
        <f t="shared" si="233"/>
        <v>14/07/2021 21:30</v>
      </c>
      <c r="P3215" s="29">
        <f t="shared" si="234"/>
        <v>1.2201388888934162</v>
      </c>
      <c r="Q3215" s="30">
        <f>1*24</f>
        <v>24</v>
      </c>
      <c r="R3215" s="27">
        <f t="shared" si="235"/>
        <v>1757.0000000065193</v>
      </c>
      <c r="S3215" s="3" t="s">
        <v>4</v>
      </c>
      <c r="T3215" s="3" t="s">
        <v>3861</v>
      </c>
      <c r="U3215" s="3" t="s">
        <v>4</v>
      </c>
      <c r="V3215" s="3" t="s">
        <v>3864</v>
      </c>
      <c r="W3215" s="5">
        <v>0</v>
      </c>
      <c r="X3215" s="5">
        <v>300</v>
      </c>
      <c r="Y3215" s="5">
        <v>0</v>
      </c>
      <c r="Z3215" s="5">
        <v>0</v>
      </c>
      <c r="AA3215" s="5">
        <v>0</v>
      </c>
      <c r="AB3215" s="5">
        <v>100</v>
      </c>
      <c r="AC3215" s="5">
        <v>200</v>
      </c>
      <c r="AD3215" s="5">
        <v>0</v>
      </c>
      <c r="AE3215" s="2">
        <v>58</v>
      </c>
      <c r="AF3215" s="2">
        <v>20</v>
      </c>
      <c r="AG3215" s="2">
        <v>0</v>
      </c>
      <c r="AH3215" s="2">
        <v>0</v>
      </c>
      <c r="AI3215" s="2">
        <v>4</v>
      </c>
      <c r="AJ3215" s="2">
        <v>21</v>
      </c>
      <c r="AK3215" s="2">
        <v>0</v>
      </c>
      <c r="AL3215" s="2">
        <v>2</v>
      </c>
      <c r="AM3215" s="2">
        <v>2</v>
      </c>
      <c r="AN3215" s="2">
        <v>0</v>
      </c>
      <c r="AO3215" s="2">
        <v>0</v>
      </c>
      <c r="AP3215" s="2">
        <v>2</v>
      </c>
      <c r="AQ3215" s="2">
        <v>0</v>
      </c>
      <c r="AR3215" s="2">
        <v>0</v>
      </c>
      <c r="AS3215" s="2">
        <v>1</v>
      </c>
      <c r="AT3215" s="2">
        <v>0</v>
      </c>
    </row>
    <row r="3216" spans="1:46" x14ac:dyDescent="0.2">
      <c r="A3216" s="2">
        <v>1681417</v>
      </c>
      <c r="B3216" s="2">
        <v>870976</v>
      </c>
      <c r="C3216" s="7">
        <v>22.7177323125836</v>
      </c>
      <c r="D3216" s="7">
        <v>39.447876175376202</v>
      </c>
      <c r="E3216" s="19" t="s">
        <v>3860</v>
      </c>
      <c r="F3216" s="46">
        <f>INDEX(Δεδομένα!$P:$P,MATCH('2021'!E3216,Δεδομένα!$O:$O,0))</f>
        <v>110</v>
      </c>
      <c r="G3216" s="49" t="s">
        <v>3709</v>
      </c>
      <c r="H3216" s="51" t="str">
        <f>INDEX(Δεδομένα!B$1:B$51,MATCH('2021'!G3216,Δεδομένα!A$1:A$51,0))</f>
        <v>ΘΕΣΣΑΛΙΑΣ</v>
      </c>
      <c r="I3216" s="53">
        <f>INDEX(Δεδομένα!E$1:E$13,MATCH('2021'!H3216,Δεδομένα!D$1:D$13,0))</f>
        <v>6</v>
      </c>
      <c r="J3216" s="4">
        <v>44391</v>
      </c>
      <c r="K3216" s="3" t="s">
        <v>84</v>
      </c>
      <c r="L3216" s="17" t="str">
        <f t="shared" si="232"/>
        <v>14/07/2021 12:52</v>
      </c>
      <c r="M3216" s="4">
        <v>44391</v>
      </c>
      <c r="N3216" s="3" t="s">
        <v>762</v>
      </c>
      <c r="O3216" s="17" t="str">
        <f t="shared" si="233"/>
        <v>14/07/2021 13:47</v>
      </c>
      <c r="P3216" s="24">
        <f t="shared" si="234"/>
        <v>3.8194444445252884E-2</v>
      </c>
      <c r="Q3216" s="28">
        <v>0</v>
      </c>
      <c r="R3216" s="27">
        <f t="shared" si="235"/>
        <v>55.000000001164153</v>
      </c>
      <c r="S3216" s="3" t="s">
        <v>4</v>
      </c>
      <c r="T3216" s="3" t="s">
        <v>3861</v>
      </c>
      <c r="U3216" s="3" t="s">
        <v>4</v>
      </c>
      <c r="V3216" s="3" t="s">
        <v>3867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10</v>
      </c>
      <c r="AD3216" s="5">
        <v>0</v>
      </c>
      <c r="AE3216" s="2">
        <v>2</v>
      </c>
      <c r="AF3216" s="2">
        <v>0</v>
      </c>
      <c r="AG3216" s="2">
        <v>0</v>
      </c>
      <c r="AH3216" s="2">
        <v>0</v>
      </c>
      <c r="AI3216" s="2">
        <v>0</v>
      </c>
      <c r="AJ3216" s="2">
        <v>1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</row>
    <row r="3217" spans="1:46" x14ac:dyDescent="0.2">
      <c r="A3217" s="2">
        <v>1681427</v>
      </c>
      <c r="B3217" s="2">
        <v>872036</v>
      </c>
      <c r="C3217" s="7">
        <v>22.680357542301699</v>
      </c>
      <c r="D3217" s="7">
        <v>39.299425543128699</v>
      </c>
      <c r="E3217" s="19" t="s">
        <v>3860</v>
      </c>
      <c r="F3217" s="46">
        <f>INDEX(Δεδομένα!$P:$P,MATCH('2021'!E3217,Δεδομένα!$O:$O,0))</f>
        <v>110</v>
      </c>
      <c r="G3217" s="49" t="s">
        <v>3709</v>
      </c>
      <c r="H3217" s="51" t="str">
        <f>INDEX(Δεδομένα!B$1:B$51,MATCH('2021'!G3217,Δεδομένα!A$1:A$51,0))</f>
        <v>ΘΕΣΣΑΛΙΑΣ</v>
      </c>
      <c r="I3217" s="53">
        <f>INDEX(Δεδομένα!E$1:E$13,MATCH('2021'!H3217,Δεδομένα!D$1:D$13,0))</f>
        <v>6</v>
      </c>
      <c r="J3217" s="4">
        <v>44394</v>
      </c>
      <c r="K3217" s="3" t="s">
        <v>1016</v>
      </c>
      <c r="L3217" s="17" t="str">
        <f t="shared" si="232"/>
        <v>17/07/2021 14:25</v>
      </c>
      <c r="M3217" s="4">
        <v>44395</v>
      </c>
      <c r="N3217" s="3" t="s">
        <v>147</v>
      </c>
      <c r="O3217" s="17" t="str">
        <f t="shared" si="233"/>
        <v>18/07/2021 20:00</v>
      </c>
      <c r="P3217" s="29">
        <f t="shared" si="234"/>
        <v>1.2326388888905058</v>
      </c>
      <c r="Q3217" s="30">
        <f>1*24</f>
        <v>24</v>
      </c>
      <c r="R3217" s="27">
        <f t="shared" si="235"/>
        <v>1775.0000000023283</v>
      </c>
      <c r="S3217" s="3" t="s">
        <v>4</v>
      </c>
      <c r="T3217" s="3" t="s">
        <v>3861</v>
      </c>
      <c r="U3217" s="3" t="s">
        <v>4</v>
      </c>
      <c r="V3217" s="3" t="s">
        <v>3865</v>
      </c>
      <c r="W3217" s="5">
        <v>0</v>
      </c>
      <c r="X3217" s="5">
        <v>250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2">
        <v>19</v>
      </c>
      <c r="AF3217" s="2">
        <v>24</v>
      </c>
      <c r="AG3217" s="2">
        <v>0</v>
      </c>
      <c r="AH3217" s="2">
        <v>0</v>
      </c>
      <c r="AI3217" s="2">
        <v>0</v>
      </c>
      <c r="AJ3217" s="2">
        <v>16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</row>
    <row r="3218" spans="1:46" x14ac:dyDescent="0.2">
      <c r="A3218" s="2">
        <v>1681439</v>
      </c>
      <c r="B3218" s="2">
        <v>872384</v>
      </c>
      <c r="C3218" s="7">
        <v>22.768413494246499</v>
      </c>
      <c r="D3218" s="7">
        <v>39.331554547160302</v>
      </c>
      <c r="E3218" s="19" t="s">
        <v>3860</v>
      </c>
      <c r="F3218" s="46">
        <f>INDEX(Δεδομένα!$P:$P,MATCH('2021'!E3218,Δεδομένα!$O:$O,0))</f>
        <v>110</v>
      </c>
      <c r="G3218" s="49" t="s">
        <v>3709</v>
      </c>
      <c r="H3218" s="51" t="str">
        <f>INDEX(Δεδομένα!B$1:B$51,MATCH('2021'!G3218,Δεδομένα!A$1:A$51,0))</f>
        <v>ΘΕΣΣΑΛΙΑΣ</v>
      </c>
      <c r="I3218" s="53">
        <f>INDEX(Δεδομένα!E$1:E$13,MATCH('2021'!H3218,Δεδομένα!D$1:D$13,0))</f>
        <v>6</v>
      </c>
      <c r="J3218" s="4">
        <v>44395</v>
      </c>
      <c r="K3218" s="3" t="s">
        <v>716</v>
      </c>
      <c r="L3218" s="17" t="str">
        <f t="shared" si="232"/>
        <v>18/07/2021 17:36</v>
      </c>
      <c r="M3218" s="4">
        <v>44395</v>
      </c>
      <c r="N3218" s="3" t="s">
        <v>758</v>
      </c>
      <c r="O3218" s="17" t="str">
        <f t="shared" si="233"/>
        <v>18/07/2021 18:48</v>
      </c>
      <c r="P3218" s="24">
        <f t="shared" si="234"/>
        <v>5.0000000002910383E-2</v>
      </c>
      <c r="Q3218" s="28">
        <v>0</v>
      </c>
      <c r="R3218" s="27">
        <f t="shared" si="235"/>
        <v>72.000000004190952</v>
      </c>
      <c r="S3218" s="3" t="s">
        <v>4</v>
      </c>
      <c r="T3218" s="3" t="s">
        <v>3861</v>
      </c>
      <c r="U3218" s="3" t="s">
        <v>4</v>
      </c>
      <c r="V3218" s="3" t="s">
        <v>3863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4</v>
      </c>
      <c r="AD3218" s="5">
        <v>0</v>
      </c>
      <c r="AE3218" s="2">
        <v>3</v>
      </c>
      <c r="AF3218" s="2">
        <v>0</v>
      </c>
      <c r="AG3218" s="2">
        <v>0</v>
      </c>
      <c r="AH3218" s="2">
        <v>0</v>
      </c>
      <c r="AI3218" s="2">
        <v>0</v>
      </c>
      <c r="AJ3218" s="2">
        <v>2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</row>
    <row r="3219" spans="1:46" x14ac:dyDescent="0.2">
      <c r="A3219" s="2">
        <v>1685748</v>
      </c>
      <c r="B3219" s="2">
        <v>877541</v>
      </c>
      <c r="C3219" s="7">
        <v>22.724687937802301</v>
      </c>
      <c r="D3219" s="7">
        <v>39.318232254007</v>
      </c>
      <c r="E3219" s="19" t="s">
        <v>3860</v>
      </c>
      <c r="F3219" s="46">
        <f>INDEX(Δεδομένα!$P:$P,MATCH('2021'!E3219,Δεδομένα!$O:$O,0))</f>
        <v>110</v>
      </c>
      <c r="G3219" s="49" t="s">
        <v>3709</v>
      </c>
      <c r="H3219" s="51" t="str">
        <f>INDEX(Δεδομένα!B$1:B$51,MATCH('2021'!G3219,Δεδομένα!A$1:A$51,0))</f>
        <v>ΘΕΣΣΑΛΙΑΣ</v>
      </c>
      <c r="I3219" s="53">
        <f>INDEX(Δεδομένα!E$1:E$13,MATCH('2021'!H3219,Δεδομένα!D$1:D$13,0))</f>
        <v>6</v>
      </c>
      <c r="J3219" s="4">
        <v>44411</v>
      </c>
      <c r="K3219" s="3" t="s">
        <v>614</v>
      </c>
      <c r="L3219" s="17" t="str">
        <f t="shared" si="232"/>
        <v>03/08/2021 16:17</v>
      </c>
      <c r="M3219" s="4">
        <v>44411</v>
      </c>
      <c r="N3219" s="3" t="s">
        <v>461</v>
      </c>
      <c r="O3219" s="17" t="str">
        <f t="shared" si="233"/>
        <v>03/08/2021 17:00</v>
      </c>
      <c r="P3219" s="24">
        <f t="shared" si="234"/>
        <v>2.9861111113859806E-2</v>
      </c>
      <c r="Q3219" s="28">
        <v>0</v>
      </c>
      <c r="R3219" s="27">
        <f t="shared" si="235"/>
        <v>43.000000003958121</v>
      </c>
      <c r="S3219" s="3" t="s">
        <v>4</v>
      </c>
      <c r="T3219" s="3" t="s">
        <v>3861</v>
      </c>
      <c r="U3219" s="3" t="s">
        <v>4</v>
      </c>
      <c r="V3219" s="3" t="s">
        <v>1128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0.5</v>
      </c>
      <c r="AD3219" s="5">
        <v>0</v>
      </c>
      <c r="AE3219" s="2">
        <v>7</v>
      </c>
      <c r="AF3219" s="2">
        <v>0</v>
      </c>
      <c r="AG3219" s="2">
        <v>0</v>
      </c>
      <c r="AH3219" s="2">
        <v>0</v>
      </c>
      <c r="AI3219" s="2">
        <v>0</v>
      </c>
      <c r="AJ3219" s="2">
        <v>3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</row>
    <row r="3220" spans="1:46" x14ac:dyDescent="0.2">
      <c r="A3220" s="2">
        <v>1693914</v>
      </c>
      <c r="B3220" s="2">
        <v>886651</v>
      </c>
      <c r="C3220" s="7">
        <v>22.736451546841401</v>
      </c>
      <c r="D3220" s="7">
        <v>39.291378212219897</v>
      </c>
      <c r="E3220" s="19" t="s">
        <v>3860</v>
      </c>
      <c r="F3220" s="46">
        <f>INDEX(Δεδομένα!$P:$P,MATCH('2021'!E3220,Δεδομένα!$O:$O,0))</f>
        <v>110</v>
      </c>
      <c r="G3220" s="49" t="s">
        <v>3709</v>
      </c>
      <c r="H3220" s="51" t="str">
        <f>INDEX(Δεδομένα!B$1:B$51,MATCH('2021'!G3220,Δεδομένα!A$1:A$51,0))</f>
        <v>ΘΕΣΣΑΛΙΑΣ</v>
      </c>
      <c r="I3220" s="53">
        <f>INDEX(Δεδομένα!E$1:E$13,MATCH('2021'!H3220,Δεδομένα!D$1:D$13,0))</f>
        <v>6</v>
      </c>
      <c r="J3220" s="4">
        <v>44435</v>
      </c>
      <c r="K3220" s="3" t="s">
        <v>614</v>
      </c>
      <c r="L3220" s="17" t="str">
        <f t="shared" si="232"/>
        <v>27/08/2021 16:17</v>
      </c>
      <c r="M3220" s="4">
        <v>44437</v>
      </c>
      <c r="N3220" s="3" t="s">
        <v>23</v>
      </c>
      <c r="O3220" s="17" t="str">
        <f t="shared" si="233"/>
        <v>29/08/2021 19:35</v>
      </c>
      <c r="P3220" s="29">
        <f t="shared" si="234"/>
        <v>2.1374999999970896</v>
      </c>
      <c r="Q3220" s="30">
        <f>2*24</f>
        <v>48</v>
      </c>
      <c r="R3220" s="27">
        <f t="shared" si="235"/>
        <v>3077.999999995809</v>
      </c>
      <c r="S3220" s="3" t="s">
        <v>4</v>
      </c>
      <c r="T3220" s="3" t="s">
        <v>3861</v>
      </c>
      <c r="U3220" s="3" t="s">
        <v>4</v>
      </c>
      <c r="V3220" s="3" t="s">
        <v>3870</v>
      </c>
      <c r="W3220" s="5">
        <v>0</v>
      </c>
      <c r="X3220" s="5">
        <v>70</v>
      </c>
      <c r="Y3220" s="5">
        <v>0</v>
      </c>
      <c r="Z3220" s="5">
        <v>0</v>
      </c>
      <c r="AA3220" s="5">
        <v>0</v>
      </c>
      <c r="AB3220" s="5">
        <v>0</v>
      </c>
      <c r="AC3220" s="5">
        <v>80</v>
      </c>
      <c r="AD3220" s="5">
        <v>0</v>
      </c>
      <c r="AE3220" s="2">
        <v>26</v>
      </c>
      <c r="AF3220" s="2">
        <v>10</v>
      </c>
      <c r="AG3220" s="2">
        <v>0</v>
      </c>
      <c r="AH3220" s="2">
        <v>0</v>
      </c>
      <c r="AI3220" s="2">
        <v>0</v>
      </c>
      <c r="AJ3220" s="2">
        <v>15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2</v>
      </c>
      <c r="AQ3220" s="2">
        <v>0</v>
      </c>
      <c r="AR3220" s="2">
        <v>0</v>
      </c>
      <c r="AS3220" s="2">
        <v>0</v>
      </c>
      <c r="AT3220" s="2">
        <v>0</v>
      </c>
    </row>
    <row r="3221" spans="1:46" x14ac:dyDescent="0.2">
      <c r="A3221" s="2">
        <v>1693933</v>
      </c>
      <c r="B3221" s="2">
        <v>887589</v>
      </c>
      <c r="C3221" s="7">
        <v>22.807932330514699</v>
      </c>
      <c r="D3221" s="7">
        <v>39.4119102296699</v>
      </c>
      <c r="E3221" s="19" t="s">
        <v>3860</v>
      </c>
      <c r="F3221" s="46">
        <f>INDEX(Δεδομένα!$P:$P,MATCH('2021'!E3221,Δεδομένα!$O:$O,0))</f>
        <v>110</v>
      </c>
      <c r="G3221" s="49" t="s">
        <v>3709</v>
      </c>
      <c r="H3221" s="51" t="str">
        <f>INDEX(Δεδομένα!B$1:B$51,MATCH('2021'!G3221,Δεδομένα!A$1:A$51,0))</f>
        <v>ΘΕΣΣΑΛΙΑΣ</v>
      </c>
      <c r="I3221" s="53">
        <f>INDEX(Δεδομένα!E$1:E$13,MATCH('2021'!H3221,Δεδομένα!D$1:D$13,0))</f>
        <v>6</v>
      </c>
      <c r="J3221" s="4">
        <v>44439</v>
      </c>
      <c r="K3221" s="3" t="s">
        <v>127</v>
      </c>
      <c r="L3221" s="17" t="str">
        <f t="shared" si="232"/>
        <v>31/08/2021 11:40</v>
      </c>
      <c r="M3221" s="4">
        <v>44439</v>
      </c>
      <c r="N3221" s="3" t="s">
        <v>819</v>
      </c>
      <c r="O3221" s="17" t="str">
        <f t="shared" si="233"/>
        <v>31/08/2021 20:31</v>
      </c>
      <c r="P3221" s="24">
        <f t="shared" si="234"/>
        <v>0.36875000000145519</v>
      </c>
      <c r="Q3221" s="28">
        <v>0</v>
      </c>
      <c r="R3221" s="27">
        <f t="shared" si="235"/>
        <v>531.00000000209548</v>
      </c>
      <c r="S3221" s="3" t="s">
        <v>4</v>
      </c>
      <c r="T3221" s="3" t="s">
        <v>3861</v>
      </c>
      <c r="U3221" s="3" t="s">
        <v>4</v>
      </c>
      <c r="V3221" s="3" t="s">
        <v>3871</v>
      </c>
      <c r="W3221" s="5">
        <v>0</v>
      </c>
      <c r="X3221" s="5">
        <v>4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2">
        <v>14</v>
      </c>
      <c r="AF3221" s="2">
        <v>15</v>
      </c>
      <c r="AG3221" s="2">
        <v>0</v>
      </c>
      <c r="AH3221" s="2">
        <v>0</v>
      </c>
      <c r="AI3221" s="2">
        <v>0</v>
      </c>
      <c r="AJ3221" s="2">
        <v>11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</row>
    <row r="3222" spans="1:46" x14ac:dyDescent="0.2">
      <c r="A3222" s="2">
        <v>1700625</v>
      </c>
      <c r="B3222" s="2">
        <v>891964</v>
      </c>
      <c r="C3222" s="7">
        <v>22.742881869203</v>
      </c>
      <c r="D3222" s="7">
        <v>39.426647254467298</v>
      </c>
      <c r="E3222" s="19" t="s">
        <v>3860</v>
      </c>
      <c r="F3222" s="46">
        <f>INDEX(Δεδομένα!$P:$P,MATCH('2021'!E3222,Δεδομένα!$O:$O,0))</f>
        <v>110</v>
      </c>
      <c r="G3222" s="49" t="s">
        <v>3709</v>
      </c>
      <c r="H3222" s="51" t="str">
        <f>INDEX(Δεδομένα!B$1:B$51,MATCH('2021'!G3222,Δεδομένα!A$1:A$51,0))</f>
        <v>ΘΕΣΣΑΛΙΑΣ</v>
      </c>
      <c r="I3222" s="53">
        <f>INDEX(Δεδομένα!E$1:E$13,MATCH('2021'!H3222,Δεδομένα!D$1:D$13,0))</f>
        <v>6</v>
      </c>
      <c r="J3222" s="4">
        <v>44456</v>
      </c>
      <c r="K3222" s="3" t="s">
        <v>197</v>
      </c>
      <c r="L3222" s="17" t="str">
        <f t="shared" si="232"/>
        <v>17/09/2021 15:30</v>
      </c>
      <c r="M3222" s="4">
        <v>44456</v>
      </c>
      <c r="N3222" s="3" t="s">
        <v>2340</v>
      </c>
      <c r="O3222" s="17" t="str">
        <f t="shared" si="233"/>
        <v>17/09/2021 15:57</v>
      </c>
      <c r="P3222" s="24">
        <f t="shared" si="234"/>
        <v>1.8749999995634425E-2</v>
      </c>
      <c r="Q3222" s="28">
        <v>0</v>
      </c>
      <c r="R3222" s="27">
        <f t="shared" si="235"/>
        <v>26.999999993713573</v>
      </c>
      <c r="S3222" s="3" t="s">
        <v>4</v>
      </c>
      <c r="T3222" s="3" t="s">
        <v>3861</v>
      </c>
      <c r="U3222" s="3" t="s">
        <v>4</v>
      </c>
      <c r="V3222" s="3" t="s">
        <v>3866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2</v>
      </c>
      <c r="AD3222" s="5">
        <v>0</v>
      </c>
      <c r="AE3222" s="2">
        <v>2</v>
      </c>
      <c r="AF3222" s="2">
        <v>0</v>
      </c>
      <c r="AG3222" s="2">
        <v>0</v>
      </c>
      <c r="AH3222" s="2">
        <v>0</v>
      </c>
      <c r="AI3222" s="2">
        <v>0</v>
      </c>
      <c r="AJ3222" s="2">
        <v>1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</row>
    <row r="3223" spans="1:46" x14ac:dyDescent="0.2">
      <c r="A3223" s="2">
        <v>1700652</v>
      </c>
      <c r="B3223" s="2">
        <v>894183</v>
      </c>
      <c r="C3223" s="7">
        <v>22.7668038414525</v>
      </c>
      <c r="D3223" s="7">
        <v>39.349806469750902</v>
      </c>
      <c r="E3223" s="19" t="s">
        <v>3860</v>
      </c>
      <c r="F3223" s="46">
        <f>INDEX(Δεδομένα!$P:$P,MATCH('2021'!E3223,Δεδομένα!$O:$O,0))</f>
        <v>110</v>
      </c>
      <c r="G3223" s="49" t="s">
        <v>3709</v>
      </c>
      <c r="H3223" s="51" t="str">
        <f>INDEX(Δεδομένα!B$1:B$51,MATCH('2021'!G3223,Δεδομένα!A$1:A$51,0))</f>
        <v>ΘΕΣΣΑΛΙΑΣ</v>
      </c>
      <c r="I3223" s="53">
        <f>INDEX(Δεδομένα!E$1:E$13,MATCH('2021'!H3223,Δεδομένα!D$1:D$13,0))</f>
        <v>6</v>
      </c>
      <c r="J3223" s="4">
        <v>44464</v>
      </c>
      <c r="K3223" s="3" t="s">
        <v>2171</v>
      </c>
      <c r="L3223" s="17" t="str">
        <f t="shared" si="232"/>
        <v>25/09/2021 18:01</v>
      </c>
      <c r="M3223" s="4">
        <v>44464</v>
      </c>
      <c r="N3223" s="3" t="s">
        <v>1247</v>
      </c>
      <c r="O3223" s="17" t="str">
        <f t="shared" si="233"/>
        <v>25/09/2021 20:36</v>
      </c>
      <c r="P3223" s="24">
        <f t="shared" si="234"/>
        <v>0.10763888888322981</v>
      </c>
      <c r="Q3223" s="28">
        <v>0</v>
      </c>
      <c r="R3223" s="27">
        <f t="shared" si="235"/>
        <v>154.99999999185093</v>
      </c>
      <c r="S3223" s="3" t="s">
        <v>4</v>
      </c>
      <c r="T3223" s="3" t="s">
        <v>3861</v>
      </c>
      <c r="U3223" s="3" t="s">
        <v>4</v>
      </c>
      <c r="V3223" s="3" t="s">
        <v>3863</v>
      </c>
      <c r="W3223" s="5">
        <v>0.2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10</v>
      </c>
      <c r="AD3223" s="5">
        <v>0</v>
      </c>
      <c r="AE3223" s="2">
        <v>5</v>
      </c>
      <c r="AF3223" s="2">
        <v>0</v>
      </c>
      <c r="AG3223" s="2">
        <v>0</v>
      </c>
      <c r="AH3223" s="2">
        <v>0</v>
      </c>
      <c r="AI3223" s="2">
        <v>0</v>
      </c>
      <c r="AJ3223" s="2">
        <v>2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</row>
    <row r="3224" spans="1:46" x14ac:dyDescent="0.2">
      <c r="A3224" s="2">
        <v>1700657</v>
      </c>
      <c r="B3224" s="2">
        <v>894234</v>
      </c>
      <c r="C3224" s="7">
        <v>22.750300104239098</v>
      </c>
      <c r="D3224" s="7">
        <v>39.330878803334897</v>
      </c>
      <c r="E3224" s="19" t="s">
        <v>3860</v>
      </c>
      <c r="F3224" s="46">
        <f>INDEX(Δεδομένα!$P:$P,MATCH('2021'!E3224,Δεδομένα!$O:$O,0))</f>
        <v>110</v>
      </c>
      <c r="G3224" s="49" t="s">
        <v>3709</v>
      </c>
      <c r="H3224" s="51" t="str">
        <f>INDEX(Δεδομένα!B$1:B$51,MATCH('2021'!G3224,Δεδομένα!A$1:A$51,0))</f>
        <v>ΘΕΣΣΑΛΙΑΣ</v>
      </c>
      <c r="I3224" s="53">
        <f>INDEX(Δεδομένα!E$1:E$13,MATCH('2021'!H3224,Δεδομένα!D$1:D$13,0))</f>
        <v>6</v>
      </c>
      <c r="J3224" s="4">
        <v>44464</v>
      </c>
      <c r="K3224" s="3" t="s">
        <v>2372</v>
      </c>
      <c r="L3224" s="17" t="str">
        <f t="shared" si="232"/>
        <v>25/09/2021 20:07</v>
      </c>
      <c r="M3224" s="4">
        <v>44464</v>
      </c>
      <c r="N3224" s="3" t="s">
        <v>493</v>
      </c>
      <c r="O3224" s="17" t="str">
        <f t="shared" si="233"/>
        <v>25/09/2021 21:10</v>
      </c>
      <c r="P3224" s="24">
        <f t="shared" si="234"/>
        <v>4.3750000004365575E-2</v>
      </c>
      <c r="Q3224" s="28">
        <v>0</v>
      </c>
      <c r="R3224" s="27">
        <f t="shared" si="235"/>
        <v>63.000000006286427</v>
      </c>
      <c r="S3224" s="3" t="s">
        <v>4</v>
      </c>
      <c r="T3224" s="3" t="s">
        <v>3861</v>
      </c>
      <c r="U3224" s="3" t="s">
        <v>4</v>
      </c>
      <c r="V3224" s="3" t="s">
        <v>3863</v>
      </c>
      <c r="W3224" s="5">
        <v>0</v>
      </c>
      <c r="X3224" s="5">
        <v>0.2</v>
      </c>
      <c r="Y3224" s="5">
        <v>0</v>
      </c>
      <c r="Z3224" s="5">
        <v>0</v>
      </c>
      <c r="AA3224" s="5">
        <v>0</v>
      </c>
      <c r="AB3224" s="5">
        <v>0</v>
      </c>
      <c r="AC3224" s="5">
        <v>2</v>
      </c>
      <c r="AD3224" s="5">
        <v>0</v>
      </c>
      <c r="AE3224" s="2">
        <v>3</v>
      </c>
      <c r="AF3224" s="2">
        <v>0</v>
      </c>
      <c r="AG3224" s="2">
        <v>0</v>
      </c>
      <c r="AH3224" s="2">
        <v>0</v>
      </c>
      <c r="AI3224" s="2">
        <v>0</v>
      </c>
      <c r="AJ3224" s="2">
        <v>1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</row>
    <row r="3225" spans="1:46" x14ac:dyDescent="0.2">
      <c r="A3225" s="2">
        <v>1642838</v>
      </c>
      <c r="B3225" s="2">
        <v>832983</v>
      </c>
      <c r="E3225" s="19" t="s">
        <v>3872</v>
      </c>
      <c r="F3225" s="46">
        <f>INDEX(Δεδομένα!$P:$P,MATCH('2021'!E3225,Δεδομένα!$O:$O,0))</f>
        <v>111</v>
      </c>
      <c r="G3225" s="49" t="s">
        <v>3873</v>
      </c>
      <c r="H3225" s="51" t="str">
        <f>INDEX(Δεδομένα!B$1:B$51,MATCH('2021'!G3225,Δεδομένα!A$1:A$51,0))</f>
        <v>ΘΕΣΣΑΛΙΑΣ</v>
      </c>
      <c r="I3225" s="53">
        <f>INDEX(Δεδομένα!E$1:E$13,MATCH('2021'!H3225,Δεδομένα!D$1:D$13,0))</f>
        <v>6</v>
      </c>
      <c r="J3225" s="4">
        <v>44253</v>
      </c>
      <c r="K3225" s="3" t="s">
        <v>544</v>
      </c>
      <c r="L3225" s="17" t="str">
        <f t="shared" ref="L3225:L3287" si="236">_xlfn.CONCAT(TEXT(J3225,"ηη/μμ/εεε")," ",TEXT(K3225,"ωω:λλ"))</f>
        <v>26/02/2021 11:50</v>
      </c>
      <c r="M3225" s="4">
        <v>44253</v>
      </c>
      <c r="N3225" s="3" t="s">
        <v>140</v>
      </c>
      <c r="O3225" s="17" t="str">
        <f t="shared" ref="O3225:O3287" si="237">_xlfn.CONCAT(TEXT(M3225,"ηη/μμ/εεε")," ",TEXT(N3225,"ωω:λλ"))</f>
        <v>26/02/2021 12:21</v>
      </c>
      <c r="P3225" s="24">
        <f t="shared" ref="P3225:P3287" si="238">O3225-L3225</f>
        <v>2.1527777775190771E-2</v>
      </c>
      <c r="Q3225" s="28">
        <v>0</v>
      </c>
      <c r="R3225" s="27">
        <f t="shared" ref="R3225:R3287" si="239">P3225*(24*60)</f>
        <v>30.99999999627471</v>
      </c>
      <c r="S3225" s="3" t="s">
        <v>4</v>
      </c>
      <c r="T3225" s="3" t="s">
        <v>3874</v>
      </c>
      <c r="U3225" s="3" t="s">
        <v>4</v>
      </c>
      <c r="V3225" s="3" t="s">
        <v>3875</v>
      </c>
      <c r="W3225" s="5">
        <v>0</v>
      </c>
      <c r="X3225" s="5">
        <v>0</v>
      </c>
      <c r="Y3225" s="5">
        <v>0</v>
      </c>
      <c r="Z3225" s="5">
        <v>0.2</v>
      </c>
      <c r="AA3225" s="5">
        <v>0</v>
      </c>
      <c r="AB3225" s="5">
        <v>0</v>
      </c>
      <c r="AC3225" s="5">
        <v>0</v>
      </c>
      <c r="AD3225" s="5">
        <v>0</v>
      </c>
      <c r="AE3225" s="2">
        <v>2</v>
      </c>
      <c r="AF3225" s="2">
        <v>0</v>
      </c>
      <c r="AG3225" s="2">
        <v>0</v>
      </c>
      <c r="AH3225" s="2">
        <v>0</v>
      </c>
      <c r="AI3225" s="2">
        <v>0</v>
      </c>
      <c r="AJ3225" s="2">
        <v>1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 t="s">
        <v>4</v>
      </c>
      <c r="AT3225" s="2" t="s">
        <v>4</v>
      </c>
    </row>
    <row r="3226" spans="1:46" x14ac:dyDescent="0.2">
      <c r="A3226" s="2">
        <v>1642842</v>
      </c>
      <c r="B3226" s="2">
        <v>833539</v>
      </c>
      <c r="E3226" s="19" t="s">
        <v>3872</v>
      </c>
      <c r="F3226" s="46">
        <f>INDEX(Δεδομένα!$P:$P,MATCH('2021'!E3226,Δεδομένα!$O:$O,0))</f>
        <v>111</v>
      </c>
      <c r="G3226" s="49" t="s">
        <v>3873</v>
      </c>
      <c r="H3226" s="51" t="str">
        <f>INDEX(Δεδομένα!B$1:B$51,MATCH('2021'!G3226,Δεδομένα!A$1:A$51,0))</f>
        <v>ΘΕΣΣΑΛΙΑΣ</v>
      </c>
      <c r="I3226" s="53">
        <f>INDEX(Δεδομένα!E$1:E$13,MATCH('2021'!H3226,Δεδομένα!D$1:D$13,0))</f>
        <v>6</v>
      </c>
      <c r="J3226" s="4">
        <v>44255</v>
      </c>
      <c r="K3226" s="3" t="s">
        <v>241</v>
      </c>
      <c r="L3226" s="17" t="str">
        <f t="shared" si="236"/>
        <v>28/02/2021 13:15</v>
      </c>
      <c r="M3226" s="4">
        <v>44255</v>
      </c>
      <c r="N3226" s="3" t="s">
        <v>670</v>
      </c>
      <c r="O3226" s="17" t="str">
        <f t="shared" si="237"/>
        <v>28/02/2021 14:04</v>
      </c>
      <c r="P3226" s="24">
        <f t="shared" si="238"/>
        <v>3.4027777772280388E-2</v>
      </c>
      <c r="Q3226" s="28">
        <v>0</v>
      </c>
      <c r="R3226" s="27">
        <f t="shared" si="239"/>
        <v>48.999999992083758</v>
      </c>
      <c r="S3226" s="3" t="s">
        <v>4</v>
      </c>
      <c r="T3226" s="3" t="s">
        <v>3874</v>
      </c>
      <c r="U3226" s="3" t="s">
        <v>4</v>
      </c>
      <c r="V3226" s="3" t="s">
        <v>3876</v>
      </c>
      <c r="W3226" s="5">
        <v>0</v>
      </c>
      <c r="X3226" s="5">
        <v>0</v>
      </c>
      <c r="Y3226" s="5">
        <v>0</v>
      </c>
      <c r="Z3226" s="5">
        <v>0.2</v>
      </c>
      <c r="AA3226" s="5">
        <v>0</v>
      </c>
      <c r="AB3226" s="5">
        <v>0</v>
      </c>
      <c r="AC3226" s="5">
        <v>0</v>
      </c>
      <c r="AD3226" s="5">
        <v>0</v>
      </c>
      <c r="AE3226" s="2">
        <v>2</v>
      </c>
      <c r="AF3226" s="2">
        <v>0</v>
      </c>
      <c r="AG3226" s="2">
        <v>0</v>
      </c>
      <c r="AH3226" s="2">
        <v>0</v>
      </c>
      <c r="AI3226" s="2">
        <v>0</v>
      </c>
      <c r="AJ3226" s="2">
        <v>1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 t="s">
        <v>4</v>
      </c>
      <c r="AT3226" s="2" t="s">
        <v>4</v>
      </c>
    </row>
    <row r="3227" spans="1:46" x14ac:dyDescent="0.2">
      <c r="A3227" s="2">
        <v>1642859</v>
      </c>
      <c r="B3227" s="2">
        <v>834355</v>
      </c>
      <c r="E3227" s="19" t="s">
        <v>3872</v>
      </c>
      <c r="F3227" s="46">
        <f>INDEX(Δεδομένα!$P:$P,MATCH('2021'!E3227,Δεδομένα!$O:$O,0))</f>
        <v>111</v>
      </c>
      <c r="G3227" s="49" t="s">
        <v>3873</v>
      </c>
      <c r="H3227" s="51" t="str">
        <f>INDEX(Δεδομένα!B$1:B$51,MATCH('2021'!G3227,Δεδομένα!A$1:A$51,0))</f>
        <v>ΘΕΣΣΑΛΙΑΣ</v>
      </c>
      <c r="I3227" s="53">
        <f>INDEX(Δεδομένα!E$1:E$13,MATCH('2021'!H3227,Δεδομένα!D$1:D$13,0))</f>
        <v>6</v>
      </c>
      <c r="J3227" s="4">
        <v>44258</v>
      </c>
      <c r="K3227" s="3" t="s">
        <v>223</v>
      </c>
      <c r="L3227" s="17" t="str">
        <f t="shared" si="236"/>
        <v>03/03/2021 12:20</v>
      </c>
      <c r="M3227" s="4">
        <v>44258</v>
      </c>
      <c r="N3227" s="3" t="s">
        <v>545</v>
      </c>
      <c r="O3227" s="17" t="str">
        <f t="shared" si="237"/>
        <v>03/03/2021 16:10</v>
      </c>
      <c r="P3227" s="24">
        <f t="shared" si="238"/>
        <v>0.15972222221898846</v>
      </c>
      <c r="Q3227" s="28">
        <v>0</v>
      </c>
      <c r="R3227" s="27">
        <f t="shared" si="239"/>
        <v>229.99999999534339</v>
      </c>
      <c r="S3227" s="3" t="s">
        <v>4</v>
      </c>
      <c r="T3227" s="3" t="s">
        <v>3874</v>
      </c>
      <c r="U3227" s="3" t="s">
        <v>4</v>
      </c>
      <c r="V3227" s="3" t="s">
        <v>3877</v>
      </c>
      <c r="W3227" s="5">
        <v>0</v>
      </c>
      <c r="X3227" s="5">
        <v>0</v>
      </c>
      <c r="Y3227" s="5">
        <v>0</v>
      </c>
      <c r="Z3227" s="5">
        <v>1</v>
      </c>
      <c r="AA3227" s="5">
        <v>0</v>
      </c>
      <c r="AB3227" s="5">
        <v>0</v>
      </c>
      <c r="AC3227" s="5">
        <v>0</v>
      </c>
      <c r="AD3227" s="5">
        <v>0</v>
      </c>
      <c r="AE3227" s="2">
        <v>2</v>
      </c>
      <c r="AF3227" s="2">
        <v>0</v>
      </c>
      <c r="AG3227" s="2">
        <v>0</v>
      </c>
      <c r="AH3227" s="2">
        <v>0</v>
      </c>
      <c r="AI3227" s="2">
        <v>0</v>
      </c>
      <c r="AJ3227" s="2">
        <v>1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 t="s">
        <v>4</v>
      </c>
      <c r="AT3227" s="2" t="s">
        <v>4</v>
      </c>
    </row>
    <row r="3228" spans="1:46" x14ac:dyDescent="0.2">
      <c r="A3228" s="2">
        <v>1646153</v>
      </c>
      <c r="B3228" s="2">
        <v>835141</v>
      </c>
      <c r="C3228" s="7">
        <v>21.737504378427101</v>
      </c>
      <c r="D3228" s="7">
        <v>39.578834201199498</v>
      </c>
      <c r="E3228" s="19" t="s">
        <v>3872</v>
      </c>
      <c r="F3228" s="46">
        <f>INDEX(Δεδομένα!$P:$P,MATCH('2021'!E3228,Δεδομένα!$O:$O,0))</f>
        <v>111</v>
      </c>
      <c r="G3228" s="49" t="s">
        <v>3873</v>
      </c>
      <c r="H3228" s="51" t="str">
        <f>INDEX(Δεδομένα!B$1:B$51,MATCH('2021'!G3228,Δεδομένα!A$1:A$51,0))</f>
        <v>ΘΕΣΣΑΛΙΑΣ</v>
      </c>
      <c r="I3228" s="53">
        <f>INDEX(Δεδομένα!E$1:E$13,MATCH('2021'!H3228,Δεδομένα!D$1:D$13,0))</f>
        <v>6</v>
      </c>
      <c r="J3228" s="4">
        <v>44260</v>
      </c>
      <c r="K3228" s="3" t="s">
        <v>385</v>
      </c>
      <c r="L3228" s="17" t="str">
        <f t="shared" si="236"/>
        <v>05/03/2021 14:00</v>
      </c>
      <c r="M3228" s="4">
        <v>44260</v>
      </c>
      <c r="N3228" s="3" t="s">
        <v>2062</v>
      </c>
      <c r="O3228" s="17" t="str">
        <f t="shared" si="237"/>
        <v>05/03/2021 15:13</v>
      </c>
      <c r="P3228" s="24">
        <f t="shared" si="238"/>
        <v>5.0694444442342501E-2</v>
      </c>
      <c r="Q3228" s="28">
        <v>0</v>
      </c>
      <c r="R3228" s="27">
        <f t="shared" si="239"/>
        <v>72.999999996973202</v>
      </c>
      <c r="S3228" s="3" t="s">
        <v>4</v>
      </c>
      <c r="T3228" s="3" t="s">
        <v>3874</v>
      </c>
      <c r="U3228" s="3" t="s">
        <v>4</v>
      </c>
      <c r="V3228" s="3" t="s">
        <v>3878</v>
      </c>
      <c r="W3228" s="5">
        <v>0</v>
      </c>
      <c r="X3228" s="5">
        <v>0</v>
      </c>
      <c r="Y3228" s="5">
        <v>0</v>
      </c>
      <c r="Z3228" s="5">
        <v>0.2</v>
      </c>
      <c r="AA3228" s="5">
        <v>0</v>
      </c>
      <c r="AB3228" s="5">
        <v>0</v>
      </c>
      <c r="AC3228" s="5">
        <v>0</v>
      </c>
      <c r="AD3228" s="5">
        <v>0</v>
      </c>
      <c r="AE3228" s="2">
        <v>3</v>
      </c>
      <c r="AF3228" s="2">
        <v>0</v>
      </c>
      <c r="AG3228" s="2">
        <v>0</v>
      </c>
      <c r="AH3228" s="2">
        <v>0</v>
      </c>
      <c r="AI3228" s="2">
        <v>0</v>
      </c>
      <c r="AJ3228" s="2">
        <v>1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 t="s">
        <v>4</v>
      </c>
      <c r="AT3228" s="2" t="s">
        <v>4</v>
      </c>
    </row>
    <row r="3229" spans="1:46" x14ac:dyDescent="0.2">
      <c r="A3229" s="2">
        <v>1646118</v>
      </c>
      <c r="B3229" s="2">
        <v>835207</v>
      </c>
      <c r="C3229" s="7">
        <v>21.7895317077637</v>
      </c>
      <c r="D3229" s="7">
        <v>39.604831695556598</v>
      </c>
      <c r="E3229" s="19" t="s">
        <v>3872</v>
      </c>
      <c r="F3229" s="46">
        <f>INDEX(Δεδομένα!$P:$P,MATCH('2021'!E3229,Δεδομένα!$O:$O,0))</f>
        <v>111</v>
      </c>
      <c r="G3229" s="49" t="s">
        <v>3873</v>
      </c>
      <c r="H3229" s="51" t="str">
        <f>INDEX(Δεδομένα!B$1:B$51,MATCH('2021'!G3229,Δεδομένα!A$1:A$51,0))</f>
        <v>ΘΕΣΣΑΛΙΑΣ</v>
      </c>
      <c r="I3229" s="53">
        <f>INDEX(Δεδομένα!E$1:E$13,MATCH('2021'!H3229,Δεδομένα!D$1:D$13,0))</f>
        <v>6</v>
      </c>
      <c r="J3229" s="4">
        <v>44260</v>
      </c>
      <c r="K3229" s="3" t="s">
        <v>415</v>
      </c>
      <c r="L3229" s="17" t="str">
        <f t="shared" si="236"/>
        <v>05/03/2021 16:40</v>
      </c>
      <c r="M3229" s="4">
        <v>44260</v>
      </c>
      <c r="N3229" s="3" t="s">
        <v>953</v>
      </c>
      <c r="O3229" s="17" t="str">
        <f t="shared" si="237"/>
        <v>05/03/2021 17:32</v>
      </c>
      <c r="P3229" s="24">
        <f t="shared" si="238"/>
        <v>3.6111111112404615E-2</v>
      </c>
      <c r="Q3229" s="28">
        <v>0</v>
      </c>
      <c r="R3229" s="27">
        <f t="shared" si="239"/>
        <v>52.000000001862645</v>
      </c>
      <c r="S3229" s="3" t="s">
        <v>4</v>
      </c>
      <c r="T3229" s="3" t="s">
        <v>3874</v>
      </c>
      <c r="U3229" s="3" t="s">
        <v>4</v>
      </c>
      <c r="V3229" s="3" t="s">
        <v>3879</v>
      </c>
      <c r="W3229" s="5">
        <v>0</v>
      </c>
      <c r="X3229" s="5">
        <v>0</v>
      </c>
      <c r="Y3229" s="5">
        <v>0</v>
      </c>
      <c r="Z3229" s="5">
        <v>0.1</v>
      </c>
      <c r="AA3229" s="5">
        <v>0</v>
      </c>
      <c r="AB3229" s="5">
        <v>0</v>
      </c>
      <c r="AC3229" s="5">
        <v>0</v>
      </c>
      <c r="AD3229" s="5">
        <v>0</v>
      </c>
      <c r="AE3229" s="2">
        <v>3</v>
      </c>
      <c r="AF3229" s="2">
        <v>0</v>
      </c>
      <c r="AG3229" s="2">
        <v>0</v>
      </c>
      <c r="AH3229" s="2">
        <v>0</v>
      </c>
      <c r="AI3229" s="2">
        <v>0</v>
      </c>
      <c r="AJ3229" s="2">
        <v>1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 t="s">
        <v>4</v>
      </c>
      <c r="AT3229" s="2" t="s">
        <v>4</v>
      </c>
    </row>
    <row r="3230" spans="1:46" x14ac:dyDescent="0.2">
      <c r="A3230" s="2">
        <v>1648347</v>
      </c>
      <c r="B3230" s="2">
        <v>837369</v>
      </c>
      <c r="C3230" s="7">
        <v>21.717892443690602</v>
      </c>
      <c r="D3230" s="7">
        <v>39.483889567804901</v>
      </c>
      <c r="E3230" s="19" t="s">
        <v>3872</v>
      </c>
      <c r="F3230" s="46">
        <f>INDEX(Δεδομένα!$P:$P,MATCH('2021'!E3230,Δεδομένα!$O:$O,0))</f>
        <v>111</v>
      </c>
      <c r="G3230" s="49" t="s">
        <v>3873</v>
      </c>
      <c r="H3230" s="51" t="str">
        <f>INDEX(Δεδομένα!B$1:B$51,MATCH('2021'!G3230,Δεδομένα!A$1:A$51,0))</f>
        <v>ΘΕΣΣΑΛΙΑΣ</v>
      </c>
      <c r="I3230" s="53">
        <f>INDEX(Δεδομένα!E$1:E$13,MATCH('2021'!H3230,Δεδομένα!D$1:D$13,0))</f>
        <v>6</v>
      </c>
      <c r="J3230" s="4">
        <v>44268</v>
      </c>
      <c r="K3230" s="3" t="s">
        <v>677</v>
      </c>
      <c r="L3230" s="17" t="str">
        <f t="shared" si="236"/>
        <v>13/03/2021 17:13</v>
      </c>
      <c r="M3230" s="4">
        <v>44268</v>
      </c>
      <c r="N3230" s="3" t="s">
        <v>1041</v>
      </c>
      <c r="O3230" s="17" t="str">
        <f t="shared" si="237"/>
        <v>13/03/2021 19:17</v>
      </c>
      <c r="P3230" s="24">
        <f t="shared" si="238"/>
        <v>8.611111110803904E-2</v>
      </c>
      <c r="Q3230" s="28">
        <v>0</v>
      </c>
      <c r="R3230" s="27">
        <f t="shared" si="239"/>
        <v>123.99999999557622</v>
      </c>
      <c r="S3230" s="3" t="s">
        <v>4</v>
      </c>
      <c r="T3230" s="3" t="s">
        <v>3880</v>
      </c>
      <c r="U3230" s="3" t="s">
        <v>4</v>
      </c>
      <c r="V3230" s="3" t="s">
        <v>3881</v>
      </c>
      <c r="W3230" s="5">
        <v>0</v>
      </c>
      <c r="X3230" s="5">
        <v>0</v>
      </c>
      <c r="Y3230" s="5">
        <v>0</v>
      </c>
      <c r="Z3230" s="5">
        <v>0.2</v>
      </c>
      <c r="AA3230" s="5">
        <v>0</v>
      </c>
      <c r="AB3230" s="5">
        <v>0</v>
      </c>
      <c r="AC3230" s="5">
        <v>0</v>
      </c>
      <c r="AD3230" s="5">
        <v>0</v>
      </c>
      <c r="AE3230" s="2">
        <v>2</v>
      </c>
      <c r="AF3230" s="2">
        <v>0</v>
      </c>
      <c r="AG3230" s="2">
        <v>0</v>
      </c>
      <c r="AH3230" s="2">
        <v>0</v>
      </c>
      <c r="AI3230" s="2">
        <v>0</v>
      </c>
      <c r="AJ3230" s="2">
        <v>1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 t="s">
        <v>4</v>
      </c>
      <c r="AT3230" s="2" t="s">
        <v>4</v>
      </c>
    </row>
    <row r="3231" spans="1:46" x14ac:dyDescent="0.2">
      <c r="A3231" s="2">
        <v>1648412</v>
      </c>
      <c r="B3231" s="2">
        <v>838330</v>
      </c>
      <c r="C3231" s="7">
        <v>21.802942858425801</v>
      </c>
      <c r="D3231" s="7">
        <v>39.606424288326401</v>
      </c>
      <c r="E3231" s="19" t="s">
        <v>3872</v>
      </c>
      <c r="F3231" s="46">
        <f>INDEX(Δεδομένα!$P:$P,MATCH('2021'!E3231,Δεδομένα!$O:$O,0))</f>
        <v>111</v>
      </c>
      <c r="G3231" s="49" t="s">
        <v>3873</v>
      </c>
      <c r="H3231" s="51" t="str">
        <f>INDEX(Δεδομένα!B$1:B$51,MATCH('2021'!G3231,Δεδομένα!A$1:A$51,0))</f>
        <v>ΘΕΣΣΑΛΙΑΣ</v>
      </c>
      <c r="I3231" s="53">
        <f>INDEX(Δεδομένα!E$1:E$13,MATCH('2021'!H3231,Δεδομένα!D$1:D$13,0))</f>
        <v>6</v>
      </c>
      <c r="J3231" s="4">
        <v>44271</v>
      </c>
      <c r="K3231" s="3" t="s">
        <v>474</v>
      </c>
      <c r="L3231" s="17" t="str">
        <f t="shared" si="236"/>
        <v>16/03/2021 16:50</v>
      </c>
      <c r="M3231" s="4">
        <v>44271</v>
      </c>
      <c r="N3231" s="3" t="s">
        <v>2295</v>
      </c>
      <c r="O3231" s="17" t="str">
        <f t="shared" si="237"/>
        <v>16/03/2021 18:52</v>
      </c>
      <c r="P3231" s="24">
        <f t="shared" si="238"/>
        <v>8.4722222221898846E-2</v>
      </c>
      <c r="Q3231" s="28">
        <v>0</v>
      </c>
      <c r="R3231" s="27">
        <f t="shared" si="239"/>
        <v>121.99999999953434</v>
      </c>
      <c r="S3231" s="3" t="s">
        <v>4</v>
      </c>
      <c r="T3231" s="3" t="s">
        <v>3874</v>
      </c>
      <c r="U3231" s="3" t="s">
        <v>4</v>
      </c>
      <c r="V3231" s="3" t="s">
        <v>3882</v>
      </c>
      <c r="W3231" s="5">
        <v>0</v>
      </c>
      <c r="X3231" s="5">
        <v>0</v>
      </c>
      <c r="Y3231" s="5">
        <v>0</v>
      </c>
      <c r="Z3231" s="5">
        <v>0</v>
      </c>
      <c r="AA3231" s="5">
        <v>0.01</v>
      </c>
      <c r="AB3231" s="5">
        <v>0</v>
      </c>
      <c r="AC3231" s="5">
        <v>0</v>
      </c>
      <c r="AD3231" s="5">
        <v>0</v>
      </c>
      <c r="AE3231" s="2">
        <v>2</v>
      </c>
      <c r="AF3231" s="2">
        <v>0</v>
      </c>
      <c r="AG3231" s="2">
        <v>0</v>
      </c>
      <c r="AH3231" s="2">
        <v>0</v>
      </c>
      <c r="AI3231" s="2">
        <v>0</v>
      </c>
      <c r="AJ3231" s="2">
        <v>1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 t="s">
        <v>4</v>
      </c>
      <c r="AT3231" s="2" t="s">
        <v>4</v>
      </c>
    </row>
    <row r="3232" spans="1:46" x14ac:dyDescent="0.2">
      <c r="A3232" s="2">
        <v>1648364</v>
      </c>
      <c r="B3232" s="2">
        <v>838405</v>
      </c>
      <c r="C3232" s="7">
        <v>21.6175678295862</v>
      </c>
      <c r="D3232" s="7">
        <v>39.5922919346255</v>
      </c>
      <c r="E3232" s="19" t="s">
        <v>3872</v>
      </c>
      <c r="F3232" s="46">
        <f>INDEX(Δεδομένα!$P:$P,MATCH('2021'!E3232,Δεδομένα!$O:$O,0))</f>
        <v>111</v>
      </c>
      <c r="G3232" s="49" t="s">
        <v>3873</v>
      </c>
      <c r="H3232" s="51" t="str">
        <f>INDEX(Δεδομένα!B$1:B$51,MATCH('2021'!G3232,Δεδομένα!A$1:A$51,0))</f>
        <v>ΘΕΣΣΑΛΙΑΣ</v>
      </c>
      <c r="I3232" s="53">
        <f>INDEX(Δεδομένα!E$1:E$13,MATCH('2021'!H3232,Δεδομένα!D$1:D$13,0))</f>
        <v>6</v>
      </c>
      <c r="J3232" s="4">
        <v>44271</v>
      </c>
      <c r="K3232" s="3" t="s">
        <v>861</v>
      </c>
      <c r="L3232" s="17" t="str">
        <f t="shared" si="236"/>
        <v>16/03/2021 20:53</v>
      </c>
      <c r="M3232" s="4">
        <v>44271</v>
      </c>
      <c r="N3232" s="3" t="s">
        <v>1344</v>
      </c>
      <c r="O3232" s="17" t="str">
        <f t="shared" si="237"/>
        <v>16/03/2021 22:25</v>
      </c>
      <c r="P3232" s="24">
        <f t="shared" si="238"/>
        <v>6.3888888893416151E-2</v>
      </c>
      <c r="Q3232" s="28">
        <v>0</v>
      </c>
      <c r="R3232" s="27">
        <f t="shared" si="239"/>
        <v>92.000000006519258</v>
      </c>
      <c r="S3232" s="3" t="s">
        <v>4</v>
      </c>
      <c r="T3232" s="3" t="s">
        <v>3874</v>
      </c>
      <c r="U3232" s="3" t="s">
        <v>4</v>
      </c>
      <c r="V3232" s="3" t="s">
        <v>3883</v>
      </c>
      <c r="W3232" s="5">
        <v>0</v>
      </c>
      <c r="X3232" s="5">
        <v>0</v>
      </c>
      <c r="Y3232" s="5">
        <v>0</v>
      </c>
      <c r="Z3232" s="5">
        <v>0.2</v>
      </c>
      <c r="AA3232" s="5">
        <v>0</v>
      </c>
      <c r="AB3232" s="5">
        <v>0</v>
      </c>
      <c r="AC3232" s="5">
        <v>0</v>
      </c>
      <c r="AD3232" s="5">
        <v>0</v>
      </c>
      <c r="AE3232" s="2">
        <v>3</v>
      </c>
      <c r="AF3232" s="2">
        <v>0</v>
      </c>
      <c r="AG3232" s="2">
        <v>0</v>
      </c>
      <c r="AH3232" s="2">
        <v>0</v>
      </c>
      <c r="AI3232" s="2">
        <v>0</v>
      </c>
      <c r="AJ3232" s="2">
        <v>1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 t="s">
        <v>4</v>
      </c>
      <c r="AT3232" s="2" t="s">
        <v>4</v>
      </c>
    </row>
    <row r="3233" spans="1:46" x14ac:dyDescent="0.2">
      <c r="A3233" s="2">
        <v>1648524</v>
      </c>
      <c r="B3233" s="2">
        <v>838615</v>
      </c>
      <c r="C3233" s="7">
        <v>21.746724475263999</v>
      </c>
      <c r="D3233" s="7">
        <v>39.633692282546697</v>
      </c>
      <c r="E3233" s="19" t="s">
        <v>3872</v>
      </c>
      <c r="F3233" s="46">
        <f>INDEX(Δεδομένα!$P:$P,MATCH('2021'!E3233,Δεδομένα!$O:$O,0))</f>
        <v>111</v>
      </c>
      <c r="G3233" s="49" t="s">
        <v>3873</v>
      </c>
      <c r="H3233" s="51" t="str">
        <f>INDEX(Δεδομένα!B$1:B$51,MATCH('2021'!G3233,Δεδομένα!A$1:A$51,0))</f>
        <v>ΘΕΣΣΑΛΙΑΣ</v>
      </c>
      <c r="I3233" s="53">
        <f>INDEX(Δεδομένα!E$1:E$13,MATCH('2021'!H3233,Δεδομένα!D$1:D$13,0))</f>
        <v>6</v>
      </c>
      <c r="J3233" s="4">
        <v>44272</v>
      </c>
      <c r="K3233" s="3" t="s">
        <v>1522</v>
      </c>
      <c r="L3233" s="17" t="str">
        <f t="shared" si="236"/>
        <v>17/03/2021 15:16</v>
      </c>
      <c r="M3233" s="4">
        <v>44272</v>
      </c>
      <c r="N3233" s="3" t="s">
        <v>1028</v>
      </c>
      <c r="O3233" s="17" t="str">
        <f t="shared" si="237"/>
        <v>17/03/2021 16:18</v>
      </c>
      <c r="P3233" s="24">
        <f t="shared" si="238"/>
        <v>4.3055555557657499E-2</v>
      </c>
      <c r="Q3233" s="28">
        <v>0</v>
      </c>
      <c r="R3233" s="27">
        <f t="shared" si="239"/>
        <v>62.000000003026798</v>
      </c>
      <c r="S3233" s="3" t="s">
        <v>4</v>
      </c>
      <c r="T3233" s="3" t="s">
        <v>3874</v>
      </c>
      <c r="U3233" s="3" t="s">
        <v>4</v>
      </c>
      <c r="V3233" s="3" t="s">
        <v>3884</v>
      </c>
      <c r="W3233" s="5">
        <v>0</v>
      </c>
      <c r="X3233" s="5">
        <v>0</v>
      </c>
      <c r="Y3233" s="5">
        <v>0</v>
      </c>
      <c r="Z3233" s="5">
        <v>0</v>
      </c>
      <c r="AA3233" s="5">
        <v>0.5</v>
      </c>
      <c r="AB3233" s="5">
        <v>3.5</v>
      </c>
      <c r="AC3233" s="5">
        <v>0</v>
      </c>
      <c r="AD3233" s="5">
        <v>0</v>
      </c>
      <c r="AE3233" s="2">
        <v>3</v>
      </c>
      <c r="AF3233" s="2">
        <v>0</v>
      </c>
      <c r="AG3233" s="2">
        <v>0</v>
      </c>
      <c r="AH3233" s="2">
        <v>0</v>
      </c>
      <c r="AI3233" s="2">
        <v>0</v>
      </c>
      <c r="AJ3233" s="2">
        <v>1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 t="s">
        <v>4</v>
      </c>
      <c r="AT3233" s="2" t="s">
        <v>4</v>
      </c>
    </row>
    <row r="3234" spans="1:46" x14ac:dyDescent="0.2">
      <c r="A3234" s="2">
        <v>1648494</v>
      </c>
      <c r="B3234" s="2">
        <v>838698</v>
      </c>
      <c r="C3234" s="7">
        <v>21.6488313061176</v>
      </c>
      <c r="D3234" s="7">
        <v>39.532080246396198</v>
      </c>
      <c r="E3234" s="19" t="s">
        <v>3872</v>
      </c>
      <c r="F3234" s="46">
        <f>INDEX(Δεδομένα!$P:$P,MATCH('2021'!E3234,Δεδομένα!$O:$O,0))</f>
        <v>111</v>
      </c>
      <c r="G3234" s="49" t="s">
        <v>3873</v>
      </c>
      <c r="H3234" s="51" t="str">
        <f>INDEX(Δεδομένα!B$1:B$51,MATCH('2021'!G3234,Δεδομένα!A$1:A$51,0))</f>
        <v>ΘΕΣΣΑΛΙΑΣ</v>
      </c>
      <c r="I3234" s="53">
        <f>INDEX(Δεδομένα!E$1:E$13,MATCH('2021'!H3234,Δεδομένα!D$1:D$13,0))</f>
        <v>6</v>
      </c>
      <c r="J3234" s="4">
        <v>44272</v>
      </c>
      <c r="K3234" s="3" t="s">
        <v>1292</v>
      </c>
      <c r="L3234" s="17" t="str">
        <f t="shared" si="236"/>
        <v>17/03/2021 20:01</v>
      </c>
      <c r="M3234" s="4">
        <v>44272</v>
      </c>
      <c r="N3234" s="3" t="s">
        <v>450</v>
      </c>
      <c r="O3234" s="17" t="str">
        <f t="shared" si="237"/>
        <v>17/03/2021 20:50</v>
      </c>
      <c r="P3234" s="24">
        <f t="shared" si="238"/>
        <v>3.4027777779556345E-2</v>
      </c>
      <c r="Q3234" s="28">
        <v>0</v>
      </c>
      <c r="R3234" s="27">
        <f t="shared" si="239"/>
        <v>49.000000002561137</v>
      </c>
      <c r="S3234" s="3" t="s">
        <v>4</v>
      </c>
      <c r="T3234" s="3" t="s">
        <v>3880</v>
      </c>
      <c r="U3234" s="3" t="s">
        <v>4</v>
      </c>
      <c r="V3234" s="3" t="s">
        <v>3885</v>
      </c>
      <c r="W3234" s="5">
        <v>0</v>
      </c>
      <c r="X3234" s="5">
        <v>0</v>
      </c>
      <c r="Y3234" s="5">
        <v>0</v>
      </c>
      <c r="Z3234" s="5">
        <v>0</v>
      </c>
      <c r="AA3234" s="5">
        <v>0.1</v>
      </c>
      <c r="AB3234" s="5">
        <v>0</v>
      </c>
      <c r="AC3234" s="5">
        <v>0</v>
      </c>
      <c r="AD3234" s="5">
        <v>0</v>
      </c>
      <c r="AE3234" s="2">
        <v>3</v>
      </c>
      <c r="AF3234" s="2">
        <v>0</v>
      </c>
      <c r="AG3234" s="2">
        <v>0</v>
      </c>
      <c r="AH3234" s="2">
        <v>0</v>
      </c>
      <c r="AI3234" s="2">
        <v>0</v>
      </c>
      <c r="AJ3234" s="2">
        <v>1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 t="s">
        <v>4</v>
      </c>
      <c r="AT3234" s="2" t="s">
        <v>4</v>
      </c>
    </row>
    <row r="3235" spans="1:46" x14ac:dyDescent="0.2">
      <c r="A3235" s="2">
        <v>1652892</v>
      </c>
      <c r="B3235" s="2">
        <v>838572</v>
      </c>
      <c r="C3235" s="7">
        <v>21.741019803256599</v>
      </c>
      <c r="D3235" s="7">
        <v>39.646964410853101</v>
      </c>
      <c r="E3235" s="19" t="s">
        <v>3872</v>
      </c>
      <c r="F3235" s="46">
        <f>INDEX(Δεδομένα!$P:$P,MATCH('2021'!E3235,Δεδομένα!$O:$O,0))</f>
        <v>111</v>
      </c>
      <c r="G3235" s="49" t="s">
        <v>3873</v>
      </c>
      <c r="H3235" s="51" t="str">
        <f>INDEX(Δεδομένα!B$1:B$51,MATCH('2021'!G3235,Δεδομένα!A$1:A$51,0))</f>
        <v>ΘΕΣΣΑΛΙΑΣ</v>
      </c>
      <c r="I3235" s="53">
        <f>INDEX(Δεδομένα!E$1:E$13,MATCH('2021'!H3235,Δεδομένα!D$1:D$13,0))</f>
        <v>6</v>
      </c>
      <c r="J3235" s="4">
        <v>44272</v>
      </c>
      <c r="K3235" s="3" t="s">
        <v>385</v>
      </c>
      <c r="L3235" s="17" t="str">
        <f t="shared" si="236"/>
        <v>17/03/2021 14:00</v>
      </c>
      <c r="M3235" s="4">
        <v>44272</v>
      </c>
      <c r="N3235" s="3" t="s">
        <v>36</v>
      </c>
      <c r="O3235" s="17" t="str">
        <f t="shared" si="237"/>
        <v>17/03/2021 16:20</v>
      </c>
      <c r="P3235" s="24">
        <f t="shared" si="238"/>
        <v>9.7222222218988463E-2</v>
      </c>
      <c r="Q3235" s="28">
        <v>0</v>
      </c>
      <c r="R3235" s="27">
        <f t="shared" si="239"/>
        <v>139.99999999534339</v>
      </c>
      <c r="S3235" s="3" t="s">
        <v>4</v>
      </c>
      <c r="T3235" s="3" t="s">
        <v>3874</v>
      </c>
      <c r="U3235" s="3" t="s">
        <v>4</v>
      </c>
      <c r="V3235" s="3" t="s">
        <v>3886</v>
      </c>
      <c r="W3235" s="5">
        <v>0</v>
      </c>
      <c r="X3235" s="5">
        <v>0</v>
      </c>
      <c r="Y3235" s="5">
        <v>0</v>
      </c>
      <c r="Z3235" s="5">
        <v>0</v>
      </c>
      <c r="AA3235" s="5">
        <v>0.7</v>
      </c>
      <c r="AB3235" s="5">
        <v>0.8</v>
      </c>
      <c r="AC3235" s="5">
        <v>0</v>
      </c>
      <c r="AD3235" s="5">
        <v>0</v>
      </c>
      <c r="AE3235" s="2">
        <v>3</v>
      </c>
      <c r="AF3235" s="2">
        <v>0</v>
      </c>
      <c r="AG3235" s="2">
        <v>0</v>
      </c>
      <c r="AH3235" s="2">
        <v>0</v>
      </c>
      <c r="AI3235" s="2">
        <v>0</v>
      </c>
      <c r="AJ3235" s="2">
        <v>1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 t="s">
        <v>4</v>
      </c>
      <c r="AT3235" s="2" t="s">
        <v>4</v>
      </c>
    </row>
    <row r="3236" spans="1:46" x14ac:dyDescent="0.2">
      <c r="A3236" s="2">
        <v>1656538</v>
      </c>
      <c r="B3236" s="2">
        <v>838613</v>
      </c>
      <c r="C3236" s="7">
        <v>21.7398107537594</v>
      </c>
      <c r="D3236" s="7">
        <v>39.6483910449871</v>
      </c>
      <c r="E3236" s="19" t="s">
        <v>3872</v>
      </c>
      <c r="F3236" s="46">
        <f>INDEX(Δεδομένα!$P:$P,MATCH('2021'!E3236,Δεδομένα!$O:$O,0))</f>
        <v>111</v>
      </c>
      <c r="G3236" s="49" t="s">
        <v>3873</v>
      </c>
      <c r="H3236" s="51" t="str">
        <f>INDEX(Δεδομένα!B$1:B$51,MATCH('2021'!G3236,Δεδομένα!A$1:A$51,0))</f>
        <v>ΘΕΣΣΑΛΙΑΣ</v>
      </c>
      <c r="I3236" s="53">
        <f>INDEX(Δεδομένα!E$1:E$13,MATCH('2021'!H3236,Δεδομένα!D$1:D$13,0))</f>
        <v>6</v>
      </c>
      <c r="J3236" s="4">
        <v>44272</v>
      </c>
      <c r="K3236" s="3" t="s">
        <v>385</v>
      </c>
      <c r="L3236" s="17" t="str">
        <f t="shared" si="236"/>
        <v>17/03/2021 14:00</v>
      </c>
      <c r="M3236" s="4">
        <v>44272</v>
      </c>
      <c r="N3236" s="3" t="s">
        <v>161</v>
      </c>
      <c r="O3236" s="17" t="str">
        <f t="shared" si="237"/>
        <v>17/03/2021 15:00</v>
      </c>
      <c r="P3236" s="24">
        <f t="shared" si="238"/>
        <v>4.1666666664241347E-2</v>
      </c>
      <c r="Q3236" s="28">
        <v>0</v>
      </c>
      <c r="R3236" s="27">
        <f t="shared" si="239"/>
        <v>59.99999999650754</v>
      </c>
      <c r="S3236" s="3" t="s">
        <v>4</v>
      </c>
      <c r="T3236" s="3" t="s">
        <v>3874</v>
      </c>
      <c r="U3236" s="3" t="s">
        <v>4</v>
      </c>
      <c r="V3236" s="3" t="s">
        <v>3877</v>
      </c>
      <c r="W3236" s="5">
        <v>0</v>
      </c>
      <c r="X3236" s="5">
        <v>0</v>
      </c>
      <c r="Y3236" s="5">
        <v>0</v>
      </c>
      <c r="Z3236" s="5">
        <v>0</v>
      </c>
      <c r="AA3236" s="5">
        <v>0.1</v>
      </c>
      <c r="AB3236" s="5">
        <v>0</v>
      </c>
      <c r="AC3236" s="5">
        <v>0</v>
      </c>
      <c r="AD3236" s="5">
        <v>0</v>
      </c>
      <c r="AE3236" s="2">
        <v>3</v>
      </c>
      <c r="AF3236" s="2">
        <v>0</v>
      </c>
      <c r="AG3236" s="2">
        <v>0</v>
      </c>
      <c r="AH3236" s="2">
        <v>0</v>
      </c>
      <c r="AI3236" s="2">
        <v>0</v>
      </c>
      <c r="AJ3236" s="2">
        <v>1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 t="s">
        <v>4</v>
      </c>
      <c r="AT3236" s="2" t="s">
        <v>4</v>
      </c>
    </row>
    <row r="3237" spans="1:46" x14ac:dyDescent="0.2">
      <c r="A3237" s="2">
        <v>1656546</v>
      </c>
      <c r="B3237" s="2">
        <v>838596</v>
      </c>
      <c r="C3237" s="7">
        <v>21.632185097681202</v>
      </c>
      <c r="D3237" s="7">
        <v>39.622660934312599</v>
      </c>
      <c r="E3237" s="19" t="s">
        <v>3872</v>
      </c>
      <c r="F3237" s="46">
        <f>INDEX(Δεδομένα!$P:$P,MATCH('2021'!E3237,Δεδομένα!$O:$O,0))</f>
        <v>111</v>
      </c>
      <c r="G3237" s="49" t="s">
        <v>3873</v>
      </c>
      <c r="H3237" s="51" t="str">
        <f>INDEX(Δεδομένα!B$1:B$51,MATCH('2021'!G3237,Δεδομένα!A$1:A$51,0))</f>
        <v>ΘΕΣΣΑΛΙΑΣ</v>
      </c>
      <c r="I3237" s="53">
        <f>INDEX(Δεδομένα!E$1:E$13,MATCH('2021'!H3237,Δεδομένα!D$1:D$13,0))</f>
        <v>6</v>
      </c>
      <c r="J3237" s="4">
        <v>44272</v>
      </c>
      <c r="K3237" s="3" t="s">
        <v>161</v>
      </c>
      <c r="L3237" s="17" t="str">
        <f t="shared" si="236"/>
        <v>17/03/2021 15:00</v>
      </c>
      <c r="M3237" s="4">
        <v>44272</v>
      </c>
      <c r="N3237" s="3" t="s">
        <v>337</v>
      </c>
      <c r="O3237" s="17" t="str">
        <f t="shared" si="237"/>
        <v>17/03/2021 16:58</v>
      </c>
      <c r="P3237" s="24">
        <f t="shared" si="238"/>
        <v>8.1944444442342501E-2</v>
      </c>
      <c r="Q3237" s="28">
        <v>0</v>
      </c>
      <c r="R3237" s="27">
        <f t="shared" si="239"/>
        <v>117.9999999969732</v>
      </c>
      <c r="S3237" s="3" t="s">
        <v>4</v>
      </c>
      <c r="T3237" s="3" t="s">
        <v>3874</v>
      </c>
      <c r="U3237" s="3" t="s">
        <v>4</v>
      </c>
      <c r="V3237" s="3" t="s">
        <v>3883</v>
      </c>
      <c r="W3237" s="5">
        <v>0</v>
      </c>
      <c r="X3237" s="5">
        <v>0</v>
      </c>
      <c r="Y3237" s="5">
        <v>0</v>
      </c>
      <c r="Z3237" s="5">
        <v>10</v>
      </c>
      <c r="AA3237" s="5">
        <v>0</v>
      </c>
      <c r="AB3237" s="5">
        <v>0.1</v>
      </c>
      <c r="AC3237" s="5">
        <v>0</v>
      </c>
      <c r="AD3237" s="5">
        <v>0</v>
      </c>
      <c r="AE3237" s="2">
        <v>5</v>
      </c>
      <c r="AF3237" s="2">
        <v>0</v>
      </c>
      <c r="AG3237" s="2">
        <v>0</v>
      </c>
      <c r="AH3237" s="2">
        <v>0</v>
      </c>
      <c r="AI3237" s="2">
        <v>0</v>
      </c>
      <c r="AJ3237" s="2">
        <v>2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 t="s">
        <v>4</v>
      </c>
      <c r="AT3237" s="2" t="s">
        <v>4</v>
      </c>
    </row>
    <row r="3238" spans="1:46" x14ac:dyDescent="0.2">
      <c r="A3238" s="2">
        <v>1655870</v>
      </c>
      <c r="B3238" s="2">
        <v>838984</v>
      </c>
      <c r="C3238" s="7">
        <v>21.691841390257501</v>
      </c>
      <c r="D3238" s="7">
        <v>39.563300001698899</v>
      </c>
      <c r="E3238" s="19" t="s">
        <v>3872</v>
      </c>
      <c r="F3238" s="46">
        <f>INDEX(Δεδομένα!$P:$P,MATCH('2021'!E3238,Δεδομένα!$O:$O,0))</f>
        <v>111</v>
      </c>
      <c r="G3238" s="49" t="s">
        <v>3873</v>
      </c>
      <c r="H3238" s="51" t="str">
        <f>INDEX(Δεδομένα!B$1:B$51,MATCH('2021'!G3238,Δεδομένα!A$1:A$51,0))</f>
        <v>ΘΕΣΣΑΛΙΑΣ</v>
      </c>
      <c r="I3238" s="53">
        <f>INDEX(Δεδομένα!E$1:E$13,MATCH('2021'!H3238,Δεδομένα!D$1:D$13,0))</f>
        <v>6</v>
      </c>
      <c r="J3238" s="4">
        <v>44273</v>
      </c>
      <c r="K3238" s="3" t="s">
        <v>341</v>
      </c>
      <c r="L3238" s="17" t="str">
        <f t="shared" si="236"/>
        <v>18/03/2021 17:55</v>
      </c>
      <c r="M3238" s="4">
        <v>44273</v>
      </c>
      <c r="N3238" s="3" t="s">
        <v>634</v>
      </c>
      <c r="O3238" s="17" t="str">
        <f t="shared" si="237"/>
        <v>18/03/2021 19:05</v>
      </c>
      <c r="P3238" s="24">
        <f t="shared" si="238"/>
        <v>4.8611111109494232E-2</v>
      </c>
      <c r="Q3238" s="28">
        <v>0</v>
      </c>
      <c r="R3238" s="27">
        <f t="shared" si="239"/>
        <v>69.999999997671694</v>
      </c>
      <c r="S3238" s="3" t="s">
        <v>4</v>
      </c>
      <c r="T3238" s="3" t="s">
        <v>3874</v>
      </c>
      <c r="U3238" s="3" t="s">
        <v>4</v>
      </c>
      <c r="V3238" s="3" t="s">
        <v>3887</v>
      </c>
      <c r="W3238" s="5">
        <v>0</v>
      </c>
      <c r="X3238" s="5">
        <v>0</v>
      </c>
      <c r="Y3238" s="5">
        <v>0</v>
      </c>
      <c r="Z3238" s="5">
        <v>0</v>
      </c>
      <c r="AA3238" s="5">
        <v>0.2</v>
      </c>
      <c r="AB3238" s="5">
        <v>0</v>
      </c>
      <c r="AC3238" s="5">
        <v>0</v>
      </c>
      <c r="AD3238" s="5">
        <v>0</v>
      </c>
      <c r="AE3238" s="2">
        <v>4</v>
      </c>
      <c r="AF3238" s="2">
        <v>0</v>
      </c>
      <c r="AG3238" s="2">
        <v>0</v>
      </c>
      <c r="AH3238" s="2">
        <v>0</v>
      </c>
      <c r="AI3238" s="2">
        <v>0</v>
      </c>
      <c r="AJ3238" s="2">
        <v>2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 t="s">
        <v>4</v>
      </c>
      <c r="AT3238" s="2" t="s">
        <v>4</v>
      </c>
    </row>
    <row r="3239" spans="1:46" x14ac:dyDescent="0.2">
      <c r="A3239" s="2">
        <v>1655851</v>
      </c>
      <c r="B3239" s="2">
        <v>838990</v>
      </c>
      <c r="C3239" s="7">
        <v>21.7450349194953</v>
      </c>
      <c r="D3239" s="7">
        <v>39.627487798986202</v>
      </c>
      <c r="E3239" s="19" t="s">
        <v>3872</v>
      </c>
      <c r="F3239" s="46">
        <f>INDEX(Δεδομένα!$P:$P,MATCH('2021'!E3239,Δεδομένα!$O:$O,0))</f>
        <v>111</v>
      </c>
      <c r="G3239" s="49" t="s">
        <v>3873</v>
      </c>
      <c r="H3239" s="51" t="str">
        <f>INDEX(Δεδομένα!B$1:B$51,MATCH('2021'!G3239,Δεδομένα!A$1:A$51,0))</f>
        <v>ΘΕΣΣΑΛΙΑΣ</v>
      </c>
      <c r="I3239" s="53">
        <f>INDEX(Δεδομένα!E$1:E$13,MATCH('2021'!H3239,Δεδομένα!D$1:D$13,0))</f>
        <v>6</v>
      </c>
      <c r="J3239" s="4">
        <v>44273</v>
      </c>
      <c r="K3239" s="3" t="s">
        <v>32</v>
      </c>
      <c r="L3239" s="17" t="str">
        <f t="shared" si="236"/>
        <v>18/03/2021 18:45</v>
      </c>
      <c r="M3239" s="4">
        <v>44273</v>
      </c>
      <c r="N3239" s="3" t="s">
        <v>147</v>
      </c>
      <c r="O3239" s="17" t="str">
        <f t="shared" si="237"/>
        <v>18/03/2021 20:00</v>
      </c>
      <c r="P3239" s="24">
        <f t="shared" si="238"/>
        <v>5.2083333335758653E-2</v>
      </c>
      <c r="Q3239" s="28">
        <v>0</v>
      </c>
      <c r="R3239" s="27">
        <f t="shared" si="239"/>
        <v>75.00000000349246</v>
      </c>
      <c r="S3239" s="3" t="s">
        <v>4</v>
      </c>
      <c r="T3239" s="3" t="s">
        <v>3874</v>
      </c>
      <c r="U3239" s="3" t="s">
        <v>4</v>
      </c>
      <c r="V3239" s="3" t="s">
        <v>3877</v>
      </c>
      <c r="W3239" s="5">
        <v>0</v>
      </c>
      <c r="X3239" s="5">
        <v>0</v>
      </c>
      <c r="Y3239" s="5">
        <v>0</v>
      </c>
      <c r="Z3239" s="5">
        <v>0</v>
      </c>
      <c r="AA3239" s="5">
        <v>1</v>
      </c>
      <c r="AB3239" s="5">
        <v>0</v>
      </c>
      <c r="AC3239" s="5">
        <v>0</v>
      </c>
      <c r="AD3239" s="5">
        <v>0</v>
      </c>
      <c r="AE3239" s="2">
        <v>5</v>
      </c>
      <c r="AF3239" s="2">
        <v>0</v>
      </c>
      <c r="AG3239" s="2">
        <v>0</v>
      </c>
      <c r="AH3239" s="2">
        <v>0</v>
      </c>
      <c r="AI3239" s="2">
        <v>0</v>
      </c>
      <c r="AJ3239" s="2">
        <v>2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 t="s">
        <v>4</v>
      </c>
      <c r="AT3239" s="2" t="s">
        <v>4</v>
      </c>
    </row>
    <row r="3240" spans="1:46" x14ac:dyDescent="0.2">
      <c r="A3240" s="2">
        <v>1656549</v>
      </c>
      <c r="B3240" s="2">
        <v>839172</v>
      </c>
      <c r="C3240" s="7">
        <v>21.670529718705101</v>
      </c>
      <c r="D3240" s="7">
        <v>39.492059696809399</v>
      </c>
      <c r="E3240" s="19" t="s">
        <v>3872</v>
      </c>
      <c r="F3240" s="46">
        <f>INDEX(Δεδομένα!$P:$P,MATCH('2021'!E3240,Δεδομένα!$O:$O,0))</f>
        <v>111</v>
      </c>
      <c r="G3240" s="49" t="s">
        <v>3873</v>
      </c>
      <c r="H3240" s="51" t="str">
        <f>INDEX(Δεδομένα!B$1:B$51,MATCH('2021'!G3240,Δεδομένα!A$1:A$51,0))</f>
        <v>ΘΕΣΣΑΛΙΑΣ</v>
      </c>
      <c r="I3240" s="53">
        <f>INDEX(Δεδομένα!E$1:E$13,MATCH('2021'!H3240,Δεδομένα!D$1:D$13,0))</f>
        <v>6</v>
      </c>
      <c r="J3240" s="4">
        <v>44274</v>
      </c>
      <c r="K3240" s="3" t="s">
        <v>331</v>
      </c>
      <c r="L3240" s="17" t="str">
        <f t="shared" si="236"/>
        <v>19/03/2021 12:15</v>
      </c>
      <c r="M3240" s="4">
        <v>44274</v>
      </c>
      <c r="N3240" s="3" t="s">
        <v>946</v>
      </c>
      <c r="O3240" s="17" t="str">
        <f t="shared" si="237"/>
        <v>19/03/2021 13:53</v>
      </c>
      <c r="P3240" s="24">
        <f t="shared" si="238"/>
        <v>6.805555555911269E-2</v>
      </c>
      <c r="Q3240" s="28">
        <v>0</v>
      </c>
      <c r="R3240" s="27">
        <f t="shared" si="239"/>
        <v>98.000000005122274</v>
      </c>
      <c r="S3240" s="3" t="s">
        <v>4</v>
      </c>
      <c r="T3240" s="3" t="s">
        <v>3880</v>
      </c>
      <c r="U3240" s="3" t="s">
        <v>4</v>
      </c>
      <c r="V3240" s="3" t="s">
        <v>3888</v>
      </c>
      <c r="W3240" s="5">
        <v>0</v>
      </c>
      <c r="X3240" s="5">
        <v>0</v>
      </c>
      <c r="Y3240" s="5">
        <v>0</v>
      </c>
      <c r="Z3240" s="5">
        <v>0.2</v>
      </c>
      <c r="AA3240" s="5">
        <v>0</v>
      </c>
      <c r="AB3240" s="5">
        <v>0</v>
      </c>
      <c r="AC3240" s="5">
        <v>0</v>
      </c>
      <c r="AD3240" s="5">
        <v>0</v>
      </c>
      <c r="AE3240" s="2">
        <v>2</v>
      </c>
      <c r="AF3240" s="2">
        <v>0</v>
      </c>
      <c r="AG3240" s="2">
        <v>0</v>
      </c>
      <c r="AH3240" s="2">
        <v>0</v>
      </c>
      <c r="AI3240" s="2">
        <v>0</v>
      </c>
      <c r="AJ3240" s="2">
        <v>1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 t="s">
        <v>4</v>
      </c>
      <c r="AT3240" s="2" t="s">
        <v>4</v>
      </c>
    </row>
    <row r="3241" spans="1:46" x14ac:dyDescent="0.2">
      <c r="A3241" s="2">
        <v>1655831</v>
      </c>
      <c r="B3241" s="2">
        <v>839237</v>
      </c>
      <c r="C3241" s="7">
        <v>21.869523119780101</v>
      </c>
      <c r="D3241" s="7">
        <v>39.522457674454003</v>
      </c>
      <c r="E3241" s="19" t="s">
        <v>3872</v>
      </c>
      <c r="F3241" s="46">
        <f>INDEX(Δεδομένα!$P:$P,MATCH('2021'!E3241,Δεδομένα!$O:$O,0))</f>
        <v>111</v>
      </c>
      <c r="G3241" s="49" t="s">
        <v>3873</v>
      </c>
      <c r="H3241" s="51" t="str">
        <f>INDEX(Δεδομένα!B$1:B$51,MATCH('2021'!G3241,Δεδομένα!A$1:A$51,0))</f>
        <v>ΘΕΣΣΑΛΙΑΣ</v>
      </c>
      <c r="I3241" s="53">
        <f>INDEX(Δεδομένα!E$1:E$13,MATCH('2021'!H3241,Δεδομένα!D$1:D$13,0))</f>
        <v>6</v>
      </c>
      <c r="J3241" s="4">
        <v>44274</v>
      </c>
      <c r="K3241" s="3" t="s">
        <v>545</v>
      </c>
      <c r="L3241" s="17" t="str">
        <f t="shared" si="236"/>
        <v>19/03/2021 16:10</v>
      </c>
      <c r="M3241" s="4">
        <v>44274</v>
      </c>
      <c r="N3241" s="3" t="s">
        <v>411</v>
      </c>
      <c r="O3241" s="17" t="str">
        <f t="shared" si="237"/>
        <v>19/03/2021 17:10</v>
      </c>
      <c r="P3241" s="24">
        <f t="shared" si="238"/>
        <v>4.1666666671517305E-2</v>
      </c>
      <c r="Q3241" s="28">
        <v>0</v>
      </c>
      <c r="R3241" s="27">
        <f t="shared" si="239"/>
        <v>60.000000006984919</v>
      </c>
      <c r="S3241" s="3" t="s">
        <v>4</v>
      </c>
      <c r="T3241" s="3" t="s">
        <v>3874</v>
      </c>
      <c r="U3241" s="3" t="s">
        <v>4</v>
      </c>
      <c r="V3241" s="3" t="s">
        <v>3889</v>
      </c>
      <c r="W3241" s="5">
        <v>0</v>
      </c>
      <c r="X3241" s="5">
        <v>0</v>
      </c>
      <c r="Y3241" s="5">
        <v>0</v>
      </c>
      <c r="Z3241" s="5">
        <v>0.1</v>
      </c>
      <c r="AA3241" s="5">
        <v>0</v>
      </c>
      <c r="AB3241" s="5">
        <v>20</v>
      </c>
      <c r="AC3241" s="5">
        <v>0</v>
      </c>
      <c r="AD3241" s="5">
        <v>0</v>
      </c>
      <c r="AE3241" s="2">
        <v>2</v>
      </c>
      <c r="AF3241" s="2">
        <v>0</v>
      </c>
      <c r="AG3241" s="2">
        <v>0</v>
      </c>
      <c r="AH3241" s="2">
        <v>0</v>
      </c>
      <c r="AI3241" s="2">
        <v>0</v>
      </c>
      <c r="AJ3241" s="2">
        <v>1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 t="s">
        <v>4</v>
      </c>
      <c r="AT3241" s="2" t="s">
        <v>4</v>
      </c>
    </row>
    <row r="3242" spans="1:46" x14ac:dyDescent="0.2">
      <c r="A3242" s="2">
        <v>1656543</v>
      </c>
      <c r="B3242" s="2">
        <v>839249</v>
      </c>
      <c r="C3242" s="7">
        <v>21.746719646853599</v>
      </c>
      <c r="D3242" s="7">
        <v>39.575312798482997</v>
      </c>
      <c r="E3242" s="19" t="s">
        <v>3872</v>
      </c>
      <c r="F3242" s="46">
        <f>INDEX(Δεδομένα!$P:$P,MATCH('2021'!E3242,Δεδομένα!$O:$O,0))</f>
        <v>111</v>
      </c>
      <c r="G3242" s="49" t="s">
        <v>3873</v>
      </c>
      <c r="H3242" s="51" t="str">
        <f>INDEX(Δεδομένα!B$1:B$51,MATCH('2021'!G3242,Δεδομένα!A$1:A$51,0))</f>
        <v>ΘΕΣΣΑΛΙΑΣ</v>
      </c>
      <c r="I3242" s="53">
        <f>INDEX(Δεδομένα!E$1:E$13,MATCH('2021'!H3242,Δεδομένα!D$1:D$13,0))</f>
        <v>6</v>
      </c>
      <c r="J3242" s="4">
        <v>44274</v>
      </c>
      <c r="K3242" s="3" t="s">
        <v>526</v>
      </c>
      <c r="L3242" s="17" t="str">
        <f t="shared" si="236"/>
        <v>19/03/2021 17:05</v>
      </c>
      <c r="M3242" s="4">
        <v>44274</v>
      </c>
      <c r="N3242" s="3" t="s">
        <v>462</v>
      </c>
      <c r="O3242" s="17" t="str">
        <f t="shared" si="237"/>
        <v>19/03/2021 17:50</v>
      </c>
      <c r="P3242" s="24">
        <f t="shared" si="238"/>
        <v>3.125E-2</v>
      </c>
      <c r="Q3242" s="28">
        <v>0</v>
      </c>
      <c r="R3242" s="27">
        <f t="shared" si="239"/>
        <v>45</v>
      </c>
      <c r="S3242" s="3" t="s">
        <v>4</v>
      </c>
      <c r="T3242" s="3" t="s">
        <v>3874</v>
      </c>
      <c r="U3242" s="3" t="s">
        <v>4</v>
      </c>
      <c r="V3242" s="3" t="s">
        <v>3890</v>
      </c>
      <c r="W3242" s="5">
        <v>0</v>
      </c>
      <c r="X3242" s="5">
        <v>0</v>
      </c>
      <c r="Y3242" s="5">
        <v>0</v>
      </c>
      <c r="Z3242" s="5">
        <v>1</v>
      </c>
      <c r="AA3242" s="5">
        <v>0</v>
      </c>
      <c r="AB3242" s="5">
        <v>0</v>
      </c>
      <c r="AC3242" s="5">
        <v>0</v>
      </c>
      <c r="AD3242" s="5">
        <v>0</v>
      </c>
      <c r="AE3242" s="2">
        <v>2</v>
      </c>
      <c r="AF3242" s="2">
        <v>0</v>
      </c>
      <c r="AG3242" s="2">
        <v>0</v>
      </c>
      <c r="AH3242" s="2">
        <v>0</v>
      </c>
      <c r="AI3242" s="2">
        <v>0</v>
      </c>
      <c r="AJ3242" s="2">
        <v>1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 t="s">
        <v>4</v>
      </c>
      <c r="AT3242" s="2" t="s">
        <v>4</v>
      </c>
    </row>
    <row r="3243" spans="1:46" x14ac:dyDescent="0.2">
      <c r="A3243" s="2">
        <v>1656541</v>
      </c>
      <c r="B3243" s="2">
        <v>839283</v>
      </c>
      <c r="C3243" s="7">
        <v>21.713055398613001</v>
      </c>
      <c r="D3243" s="7">
        <v>39.508538015367797</v>
      </c>
      <c r="E3243" s="19" t="s">
        <v>3872</v>
      </c>
      <c r="F3243" s="46">
        <f>INDEX(Δεδομένα!$P:$P,MATCH('2021'!E3243,Δεδομένα!$O:$O,0))</f>
        <v>111</v>
      </c>
      <c r="G3243" s="49" t="s">
        <v>3873</v>
      </c>
      <c r="H3243" s="51" t="str">
        <f>INDEX(Δεδομένα!B$1:B$51,MATCH('2021'!G3243,Δεδομένα!A$1:A$51,0))</f>
        <v>ΘΕΣΣΑΛΙΑΣ</v>
      </c>
      <c r="I3243" s="53">
        <f>INDEX(Δεδομένα!E$1:E$13,MATCH('2021'!H3243,Δεδομένα!D$1:D$13,0))</f>
        <v>6</v>
      </c>
      <c r="J3243" s="4">
        <v>44274</v>
      </c>
      <c r="K3243" s="3" t="s">
        <v>79</v>
      </c>
      <c r="L3243" s="17" t="str">
        <f t="shared" si="236"/>
        <v>19/03/2021 19:10</v>
      </c>
      <c r="M3243" s="4">
        <v>44274</v>
      </c>
      <c r="N3243" s="3" t="s">
        <v>147</v>
      </c>
      <c r="O3243" s="17" t="str">
        <f t="shared" si="237"/>
        <v>19/03/2021 20:00</v>
      </c>
      <c r="P3243" s="24">
        <f t="shared" si="238"/>
        <v>3.4722222226264421E-2</v>
      </c>
      <c r="Q3243" s="28">
        <v>0</v>
      </c>
      <c r="R3243" s="27">
        <f t="shared" si="239"/>
        <v>50.000000005820766</v>
      </c>
      <c r="S3243" s="3" t="s">
        <v>4</v>
      </c>
      <c r="T3243" s="3" t="s">
        <v>3874</v>
      </c>
      <c r="U3243" s="3" t="s">
        <v>4</v>
      </c>
      <c r="V3243" s="3" t="s">
        <v>3891</v>
      </c>
      <c r="W3243" s="5">
        <v>0</v>
      </c>
      <c r="X3243" s="5">
        <v>0</v>
      </c>
      <c r="Y3243" s="5">
        <v>0</v>
      </c>
      <c r="Z3243" s="5">
        <v>0.1</v>
      </c>
      <c r="AA3243" s="5">
        <v>0</v>
      </c>
      <c r="AB3243" s="5">
        <v>0</v>
      </c>
      <c r="AC3243" s="5">
        <v>0</v>
      </c>
      <c r="AD3243" s="5">
        <v>0</v>
      </c>
      <c r="AE3243" s="2">
        <v>2</v>
      </c>
      <c r="AF3243" s="2">
        <v>0</v>
      </c>
      <c r="AG3243" s="2">
        <v>0</v>
      </c>
      <c r="AH3243" s="2">
        <v>0</v>
      </c>
      <c r="AI3243" s="2">
        <v>0</v>
      </c>
      <c r="AJ3243" s="2">
        <v>1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 t="s">
        <v>4</v>
      </c>
      <c r="AT3243" s="2" t="s">
        <v>4</v>
      </c>
    </row>
    <row r="3244" spans="1:46" x14ac:dyDescent="0.2">
      <c r="A3244" s="2">
        <v>1656540</v>
      </c>
      <c r="B3244" s="2">
        <v>840987</v>
      </c>
      <c r="C3244" s="7">
        <v>21.849676580234199</v>
      </c>
      <c r="D3244" s="7">
        <v>39.550138171087099</v>
      </c>
      <c r="E3244" s="19" t="s">
        <v>3872</v>
      </c>
      <c r="F3244" s="46">
        <f>INDEX(Δεδομένα!$P:$P,MATCH('2021'!E3244,Δεδομένα!$O:$O,0))</f>
        <v>111</v>
      </c>
      <c r="G3244" s="49" t="s">
        <v>3873</v>
      </c>
      <c r="H3244" s="51" t="str">
        <f>INDEX(Δεδομένα!B$1:B$51,MATCH('2021'!G3244,Δεδομένα!A$1:A$51,0))</f>
        <v>ΘΕΣΣΑΛΙΑΣ</v>
      </c>
      <c r="I3244" s="53">
        <f>INDEX(Δεδομένα!E$1:E$13,MATCH('2021'!H3244,Δεδομένα!D$1:D$13,0))</f>
        <v>6</v>
      </c>
      <c r="J3244" s="4">
        <v>44283</v>
      </c>
      <c r="K3244" s="3" t="s">
        <v>1848</v>
      </c>
      <c r="L3244" s="17" t="str">
        <f t="shared" si="236"/>
        <v>28/03/2021 14:14</v>
      </c>
      <c r="M3244" s="4">
        <v>44283</v>
      </c>
      <c r="N3244" s="3" t="s">
        <v>1375</v>
      </c>
      <c r="O3244" s="17" t="str">
        <f t="shared" si="237"/>
        <v>28/03/2021 14:48</v>
      </c>
      <c r="P3244" s="24">
        <f t="shared" si="238"/>
        <v>2.3611111115314998E-2</v>
      </c>
      <c r="Q3244" s="28">
        <v>0</v>
      </c>
      <c r="R3244" s="27">
        <f t="shared" si="239"/>
        <v>34.000000006053597</v>
      </c>
      <c r="S3244" s="3" t="s">
        <v>4</v>
      </c>
      <c r="T3244" s="3" t="s">
        <v>3874</v>
      </c>
      <c r="U3244" s="3" t="s">
        <v>4</v>
      </c>
      <c r="V3244" s="3" t="s">
        <v>3892</v>
      </c>
      <c r="W3244" s="5">
        <v>0</v>
      </c>
      <c r="X3244" s="5">
        <v>0</v>
      </c>
      <c r="Y3244" s="5">
        <v>0</v>
      </c>
      <c r="Z3244" s="5">
        <v>0.1</v>
      </c>
      <c r="AA3244" s="5">
        <v>0</v>
      </c>
      <c r="AB3244" s="5">
        <v>0</v>
      </c>
      <c r="AC3244" s="5">
        <v>0</v>
      </c>
      <c r="AD3244" s="5">
        <v>0</v>
      </c>
      <c r="AE3244" s="2">
        <v>2</v>
      </c>
      <c r="AF3244" s="2">
        <v>0</v>
      </c>
      <c r="AG3244" s="2">
        <v>0</v>
      </c>
      <c r="AH3244" s="2">
        <v>0</v>
      </c>
      <c r="AI3244" s="2">
        <v>0</v>
      </c>
      <c r="AJ3244" s="2">
        <v>1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 t="s">
        <v>4</v>
      </c>
      <c r="AT3244" s="2" t="s">
        <v>4</v>
      </c>
    </row>
    <row r="3245" spans="1:46" x14ac:dyDescent="0.2">
      <c r="A3245" s="2">
        <v>1655844</v>
      </c>
      <c r="B3245" s="2">
        <v>841167</v>
      </c>
      <c r="C3245" s="7">
        <v>21.865461349487301</v>
      </c>
      <c r="D3245" s="7">
        <v>39.519721984863303</v>
      </c>
      <c r="E3245" s="19" t="s">
        <v>3872</v>
      </c>
      <c r="F3245" s="46">
        <f>INDEX(Δεδομένα!$P:$P,MATCH('2021'!E3245,Δεδομένα!$O:$O,0))</f>
        <v>111</v>
      </c>
      <c r="G3245" s="49" t="s">
        <v>3873</v>
      </c>
      <c r="H3245" s="51" t="str">
        <f>INDEX(Δεδομένα!B$1:B$51,MATCH('2021'!G3245,Δεδομένα!A$1:A$51,0))</f>
        <v>ΘΕΣΣΑΛΙΑΣ</v>
      </c>
      <c r="I3245" s="53">
        <f>INDEX(Δεδομένα!E$1:E$13,MATCH('2021'!H3245,Δεδομένα!D$1:D$13,0))</f>
        <v>6</v>
      </c>
      <c r="J3245" s="4">
        <v>44283</v>
      </c>
      <c r="K3245" s="3" t="s">
        <v>43</v>
      </c>
      <c r="L3245" s="17" t="str">
        <f t="shared" si="236"/>
        <v>28/03/2021 21:30</v>
      </c>
      <c r="M3245" s="4">
        <v>44283</v>
      </c>
      <c r="N3245" s="3" t="s">
        <v>3893</v>
      </c>
      <c r="O3245" s="17" t="str">
        <f t="shared" si="237"/>
        <v>28/03/2021 22:21</v>
      </c>
      <c r="P3245" s="24">
        <f t="shared" si="238"/>
        <v>3.5416666665696539E-2</v>
      </c>
      <c r="Q3245" s="28">
        <v>0</v>
      </c>
      <c r="R3245" s="27">
        <f t="shared" si="239"/>
        <v>50.999999998603016</v>
      </c>
      <c r="S3245" s="3" t="s">
        <v>4</v>
      </c>
      <c r="T3245" s="3" t="s">
        <v>3874</v>
      </c>
      <c r="U3245" s="3" t="s">
        <v>4</v>
      </c>
      <c r="V3245" s="3" t="s">
        <v>3889</v>
      </c>
      <c r="W3245" s="5">
        <v>0</v>
      </c>
      <c r="X3245" s="5">
        <v>0</v>
      </c>
      <c r="Y3245" s="5">
        <v>0</v>
      </c>
      <c r="Z3245" s="5">
        <v>0</v>
      </c>
      <c r="AA3245" s="5">
        <v>0.1</v>
      </c>
      <c r="AB3245" s="5">
        <v>0</v>
      </c>
      <c r="AC3245" s="5">
        <v>0</v>
      </c>
      <c r="AD3245" s="5">
        <v>0</v>
      </c>
      <c r="AE3245" s="2">
        <v>2</v>
      </c>
      <c r="AF3245" s="2">
        <v>0</v>
      </c>
      <c r="AG3245" s="2">
        <v>0</v>
      </c>
      <c r="AH3245" s="2">
        <v>0</v>
      </c>
      <c r="AI3245" s="2">
        <v>0</v>
      </c>
      <c r="AJ3245" s="2">
        <v>1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 t="s">
        <v>4</v>
      </c>
      <c r="AT3245" s="2" t="s">
        <v>4</v>
      </c>
    </row>
    <row r="3246" spans="1:46" x14ac:dyDescent="0.2">
      <c r="A3246" s="2">
        <v>1652897</v>
      </c>
      <c r="B3246" s="2">
        <v>841403</v>
      </c>
      <c r="C3246" s="7">
        <v>21.89626121521</v>
      </c>
      <c r="D3246" s="7">
        <v>39.556968688964801</v>
      </c>
      <c r="E3246" s="19" t="s">
        <v>3872</v>
      </c>
      <c r="F3246" s="46">
        <f>INDEX(Δεδομένα!$P:$P,MATCH('2021'!E3246,Δεδομένα!$O:$O,0))</f>
        <v>111</v>
      </c>
      <c r="G3246" s="49" t="s">
        <v>3873</v>
      </c>
      <c r="H3246" s="51" t="str">
        <f>INDEX(Δεδομένα!B$1:B$51,MATCH('2021'!G3246,Δεδομένα!A$1:A$51,0))</f>
        <v>ΘΕΣΣΑΛΙΑΣ</v>
      </c>
      <c r="I3246" s="53">
        <f>INDEX(Δεδομένα!E$1:E$13,MATCH('2021'!H3246,Δεδομένα!D$1:D$13,0))</f>
        <v>6</v>
      </c>
      <c r="J3246" s="4">
        <v>44284</v>
      </c>
      <c r="K3246" s="3" t="s">
        <v>534</v>
      </c>
      <c r="L3246" s="17" t="str">
        <f t="shared" si="236"/>
        <v>29/03/2021 20:45</v>
      </c>
      <c r="M3246" s="4">
        <v>44284</v>
      </c>
      <c r="N3246" s="3" t="s">
        <v>467</v>
      </c>
      <c r="O3246" s="17" t="str">
        <f t="shared" si="237"/>
        <v>29/03/2021 21:45</v>
      </c>
      <c r="P3246" s="24">
        <f t="shared" si="238"/>
        <v>4.1666666664241347E-2</v>
      </c>
      <c r="Q3246" s="28">
        <v>0</v>
      </c>
      <c r="R3246" s="27">
        <f t="shared" si="239"/>
        <v>59.99999999650754</v>
      </c>
      <c r="S3246" s="3" t="s">
        <v>4</v>
      </c>
      <c r="T3246" s="3" t="s">
        <v>3874</v>
      </c>
      <c r="U3246" s="3" t="s">
        <v>4</v>
      </c>
      <c r="V3246" s="3" t="s">
        <v>3894</v>
      </c>
      <c r="W3246" s="5">
        <v>0</v>
      </c>
      <c r="X3246" s="5">
        <v>0</v>
      </c>
      <c r="Y3246" s="5">
        <v>0</v>
      </c>
      <c r="Z3246" s="5">
        <v>0</v>
      </c>
      <c r="AA3246" s="5">
        <v>0.1</v>
      </c>
      <c r="AB3246" s="5">
        <v>0</v>
      </c>
      <c r="AC3246" s="5">
        <v>0</v>
      </c>
      <c r="AD3246" s="5">
        <v>0</v>
      </c>
      <c r="AE3246" s="2">
        <v>2</v>
      </c>
      <c r="AF3246" s="2">
        <v>0</v>
      </c>
      <c r="AG3246" s="2">
        <v>0</v>
      </c>
      <c r="AH3246" s="2">
        <v>0</v>
      </c>
      <c r="AI3246" s="2">
        <v>0</v>
      </c>
      <c r="AJ3246" s="2">
        <v>1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 t="s">
        <v>4</v>
      </c>
      <c r="AT3246" s="2" t="s">
        <v>4</v>
      </c>
    </row>
    <row r="3247" spans="1:46" x14ac:dyDescent="0.2">
      <c r="A3247" s="2">
        <v>1656555</v>
      </c>
      <c r="B3247" s="2">
        <v>843589</v>
      </c>
      <c r="C3247" s="7">
        <v>21.641049290842599</v>
      </c>
      <c r="D3247" s="7">
        <v>39.570585156833502</v>
      </c>
      <c r="E3247" s="19" t="s">
        <v>3872</v>
      </c>
      <c r="F3247" s="46">
        <f>INDEX(Δεδομένα!$P:$P,MATCH('2021'!E3247,Δεδομένα!$O:$O,0))</f>
        <v>111</v>
      </c>
      <c r="G3247" s="49" t="s">
        <v>3873</v>
      </c>
      <c r="H3247" s="51" t="str">
        <f>INDEX(Δεδομένα!B$1:B$51,MATCH('2021'!G3247,Δεδομένα!A$1:A$51,0))</f>
        <v>ΘΕΣΣΑΛΙΑΣ</v>
      </c>
      <c r="I3247" s="53">
        <f>INDEX(Δεδομένα!E$1:E$13,MATCH('2021'!H3247,Δεδομένα!D$1:D$13,0))</f>
        <v>6</v>
      </c>
      <c r="J3247" s="4">
        <v>44293</v>
      </c>
      <c r="K3247" s="3" t="s">
        <v>461</v>
      </c>
      <c r="L3247" s="17" t="str">
        <f t="shared" si="236"/>
        <v>07/04/2021 17:00</v>
      </c>
      <c r="M3247" s="4">
        <v>44293</v>
      </c>
      <c r="N3247" s="3" t="s">
        <v>464</v>
      </c>
      <c r="O3247" s="17" t="str">
        <f t="shared" si="237"/>
        <v>07/04/2021 18:20</v>
      </c>
      <c r="P3247" s="24">
        <f t="shared" si="238"/>
        <v>5.5555555554747116E-2</v>
      </c>
      <c r="Q3247" s="28">
        <v>0</v>
      </c>
      <c r="R3247" s="27">
        <f t="shared" si="239"/>
        <v>79.999999998835847</v>
      </c>
      <c r="S3247" s="3" t="s">
        <v>4</v>
      </c>
      <c r="T3247" s="3" t="s">
        <v>3874</v>
      </c>
      <c r="U3247" s="3" t="s">
        <v>4</v>
      </c>
      <c r="V3247" s="3" t="s">
        <v>3895</v>
      </c>
      <c r="W3247" s="5">
        <v>0</v>
      </c>
      <c r="X3247" s="5">
        <v>0</v>
      </c>
      <c r="Y3247" s="5">
        <v>0</v>
      </c>
      <c r="Z3247" s="5">
        <v>0.1</v>
      </c>
      <c r="AA3247" s="5">
        <v>0</v>
      </c>
      <c r="AB3247" s="5">
        <v>0</v>
      </c>
      <c r="AC3247" s="5">
        <v>0</v>
      </c>
      <c r="AD3247" s="5">
        <v>0</v>
      </c>
      <c r="AE3247" s="2">
        <v>3</v>
      </c>
      <c r="AF3247" s="2">
        <v>0</v>
      </c>
      <c r="AG3247" s="2">
        <v>0</v>
      </c>
      <c r="AH3247" s="2">
        <v>0</v>
      </c>
      <c r="AI3247" s="2">
        <v>0</v>
      </c>
      <c r="AJ3247" s="2">
        <v>1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 t="s">
        <v>4</v>
      </c>
      <c r="AT3247" s="2" t="s">
        <v>4</v>
      </c>
    </row>
    <row r="3248" spans="1:46" x14ac:dyDescent="0.2">
      <c r="A3248" s="2">
        <v>1656688</v>
      </c>
      <c r="B3248" s="2">
        <v>843601</v>
      </c>
      <c r="C3248" s="7">
        <v>21.718371993296898</v>
      </c>
      <c r="D3248" s="7">
        <v>39.596069687460101</v>
      </c>
      <c r="E3248" s="19" t="s">
        <v>3872</v>
      </c>
      <c r="F3248" s="46">
        <f>INDEX(Δεδομένα!$P:$P,MATCH('2021'!E3248,Δεδομένα!$O:$O,0))</f>
        <v>111</v>
      </c>
      <c r="G3248" s="49" t="s">
        <v>3873</v>
      </c>
      <c r="H3248" s="51" t="str">
        <f>INDEX(Δεδομένα!B$1:B$51,MATCH('2021'!G3248,Δεδομένα!A$1:A$51,0))</f>
        <v>ΘΕΣΣΑΛΙΑΣ</v>
      </c>
      <c r="I3248" s="53">
        <f>INDEX(Δεδομένα!E$1:E$13,MATCH('2021'!H3248,Δεδομένα!D$1:D$13,0))</f>
        <v>6</v>
      </c>
      <c r="J3248" s="4">
        <v>44293</v>
      </c>
      <c r="K3248" s="3" t="s">
        <v>462</v>
      </c>
      <c r="L3248" s="17" t="str">
        <f t="shared" si="236"/>
        <v>07/04/2021 17:50</v>
      </c>
      <c r="M3248" s="4">
        <v>44293</v>
      </c>
      <c r="N3248" s="3" t="s">
        <v>23</v>
      </c>
      <c r="O3248" s="17" t="str">
        <f t="shared" si="237"/>
        <v>07/04/2021 19:35</v>
      </c>
      <c r="P3248" s="24">
        <f t="shared" si="238"/>
        <v>7.2916666664241347E-2</v>
      </c>
      <c r="Q3248" s="28">
        <v>0</v>
      </c>
      <c r="R3248" s="27">
        <f t="shared" si="239"/>
        <v>104.99999999650754</v>
      </c>
      <c r="S3248" s="3" t="s">
        <v>4</v>
      </c>
      <c r="T3248" s="3" t="s">
        <v>3874</v>
      </c>
      <c r="U3248" s="3" t="s">
        <v>4</v>
      </c>
      <c r="V3248" s="3" t="s">
        <v>3896</v>
      </c>
      <c r="W3248" s="5">
        <v>0</v>
      </c>
      <c r="X3248" s="5">
        <v>0</v>
      </c>
      <c r="Y3248" s="5">
        <v>0</v>
      </c>
      <c r="Z3248" s="5">
        <v>0.05</v>
      </c>
      <c r="AA3248" s="5">
        <v>0.1</v>
      </c>
      <c r="AB3248" s="5">
        <v>0</v>
      </c>
      <c r="AC3248" s="5">
        <v>0</v>
      </c>
      <c r="AD3248" s="5">
        <v>0</v>
      </c>
      <c r="AE3248" s="2">
        <v>2</v>
      </c>
      <c r="AF3248" s="2">
        <v>0</v>
      </c>
      <c r="AG3248" s="2">
        <v>0</v>
      </c>
      <c r="AH3248" s="2">
        <v>0</v>
      </c>
      <c r="AI3248" s="2">
        <v>0</v>
      </c>
      <c r="AJ3248" s="2">
        <v>1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 t="s">
        <v>4</v>
      </c>
      <c r="AT3248" s="2" t="s">
        <v>4</v>
      </c>
    </row>
    <row r="3249" spans="1:46" x14ac:dyDescent="0.2">
      <c r="A3249" s="2">
        <v>1656552</v>
      </c>
      <c r="B3249" s="2">
        <v>843648</v>
      </c>
      <c r="C3249" s="7">
        <v>21.9077208535832</v>
      </c>
      <c r="D3249" s="7">
        <v>39.526681592928298</v>
      </c>
      <c r="E3249" s="19" t="s">
        <v>3872</v>
      </c>
      <c r="F3249" s="46">
        <f>INDEX(Δεδομένα!$P:$P,MATCH('2021'!E3249,Δεδομένα!$O:$O,0))</f>
        <v>111</v>
      </c>
      <c r="G3249" s="49" t="s">
        <v>3873</v>
      </c>
      <c r="H3249" s="51" t="str">
        <f>INDEX(Δεδομένα!B$1:B$51,MATCH('2021'!G3249,Δεδομένα!A$1:A$51,0))</f>
        <v>ΘΕΣΣΑΛΙΑΣ</v>
      </c>
      <c r="I3249" s="53">
        <f>INDEX(Δεδομένα!E$1:E$13,MATCH('2021'!H3249,Δεδομένα!D$1:D$13,0))</f>
        <v>6</v>
      </c>
      <c r="J3249" s="4">
        <v>44293</v>
      </c>
      <c r="K3249" s="3" t="s">
        <v>125</v>
      </c>
      <c r="L3249" s="17" t="str">
        <f t="shared" si="236"/>
        <v>07/04/2021 20:30</v>
      </c>
      <c r="M3249" s="4">
        <v>44293</v>
      </c>
      <c r="N3249" s="3" t="s">
        <v>1361</v>
      </c>
      <c r="O3249" s="17" t="str">
        <f t="shared" si="237"/>
        <v>07/04/2021 22:24</v>
      </c>
      <c r="P3249" s="24">
        <f t="shared" si="238"/>
        <v>7.9166666670062114E-2</v>
      </c>
      <c r="Q3249" s="28">
        <v>0</v>
      </c>
      <c r="R3249" s="27">
        <f t="shared" si="239"/>
        <v>114.00000000488944</v>
      </c>
      <c r="S3249" s="3" t="s">
        <v>4</v>
      </c>
      <c r="T3249" s="3" t="s">
        <v>3897</v>
      </c>
      <c r="U3249" s="3" t="s">
        <v>4</v>
      </c>
      <c r="V3249" s="3" t="s">
        <v>3898</v>
      </c>
      <c r="W3249" s="5">
        <v>0</v>
      </c>
      <c r="X3249" s="5">
        <v>2</v>
      </c>
      <c r="Y3249" s="5">
        <v>0</v>
      </c>
      <c r="Z3249" s="5">
        <v>4</v>
      </c>
      <c r="AA3249" s="5">
        <v>4</v>
      </c>
      <c r="AB3249" s="5">
        <v>0</v>
      </c>
      <c r="AC3249" s="5">
        <v>0</v>
      </c>
      <c r="AD3249" s="5">
        <v>0</v>
      </c>
      <c r="AE3249" s="2">
        <v>4</v>
      </c>
      <c r="AF3249" s="2">
        <v>0</v>
      </c>
      <c r="AG3249" s="2">
        <v>0</v>
      </c>
      <c r="AH3249" s="2">
        <v>0</v>
      </c>
      <c r="AI3249" s="2">
        <v>0</v>
      </c>
      <c r="AJ3249" s="2">
        <v>2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 t="s">
        <v>4</v>
      </c>
      <c r="AT3249" s="2" t="s">
        <v>4</v>
      </c>
    </row>
    <row r="3250" spans="1:46" x14ac:dyDescent="0.2">
      <c r="A3250" s="2">
        <v>1656682</v>
      </c>
      <c r="B3250" s="2">
        <v>844055</v>
      </c>
      <c r="C3250" s="7">
        <v>21.6129059704081</v>
      </c>
      <c r="D3250" s="7">
        <v>39.600713148716501</v>
      </c>
      <c r="E3250" s="19" t="s">
        <v>3872</v>
      </c>
      <c r="F3250" s="46">
        <f>INDEX(Δεδομένα!$P:$P,MATCH('2021'!E3250,Δεδομένα!$O:$O,0))</f>
        <v>111</v>
      </c>
      <c r="G3250" s="49" t="s">
        <v>3873</v>
      </c>
      <c r="H3250" s="51" t="str">
        <f>INDEX(Δεδομένα!B$1:B$51,MATCH('2021'!G3250,Δεδομένα!A$1:A$51,0))</f>
        <v>ΘΕΣΣΑΛΙΑΣ</v>
      </c>
      <c r="I3250" s="53">
        <f>INDEX(Δεδομένα!E$1:E$13,MATCH('2021'!H3250,Δεδομένα!D$1:D$13,0))</f>
        <v>6</v>
      </c>
      <c r="J3250" s="4">
        <v>44295</v>
      </c>
      <c r="K3250" s="3" t="s">
        <v>298</v>
      </c>
      <c r="L3250" s="17" t="str">
        <f t="shared" si="236"/>
        <v>09/04/2021 12:35</v>
      </c>
      <c r="M3250" s="4">
        <v>44295</v>
      </c>
      <c r="N3250" s="3" t="s">
        <v>473</v>
      </c>
      <c r="O3250" s="17" t="str">
        <f t="shared" si="237"/>
        <v>09/04/2021 14:52</v>
      </c>
      <c r="P3250" s="24">
        <f t="shared" si="238"/>
        <v>9.5138888886140194E-2</v>
      </c>
      <c r="Q3250" s="28">
        <v>0</v>
      </c>
      <c r="R3250" s="27">
        <f t="shared" si="239"/>
        <v>136.99999999604188</v>
      </c>
      <c r="S3250" s="3" t="s">
        <v>4</v>
      </c>
      <c r="T3250" s="3" t="s">
        <v>3874</v>
      </c>
      <c r="U3250" s="3" t="s">
        <v>4</v>
      </c>
      <c r="V3250" s="3" t="s">
        <v>3899</v>
      </c>
      <c r="W3250" s="5">
        <v>0</v>
      </c>
      <c r="X3250" s="5">
        <v>0</v>
      </c>
      <c r="Y3250" s="5">
        <v>0</v>
      </c>
      <c r="Z3250" s="5">
        <v>0.2</v>
      </c>
      <c r="AA3250" s="5">
        <v>0</v>
      </c>
      <c r="AB3250" s="5">
        <v>0</v>
      </c>
      <c r="AC3250" s="5">
        <v>0</v>
      </c>
      <c r="AD3250" s="5">
        <v>0</v>
      </c>
      <c r="AE3250" s="2">
        <v>3</v>
      </c>
      <c r="AF3250" s="2">
        <v>0</v>
      </c>
      <c r="AG3250" s="2">
        <v>0</v>
      </c>
      <c r="AH3250" s="2">
        <v>0</v>
      </c>
      <c r="AI3250" s="2">
        <v>0</v>
      </c>
      <c r="AJ3250" s="2">
        <v>1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 t="s">
        <v>4</v>
      </c>
      <c r="AT3250" s="2" t="s">
        <v>4</v>
      </c>
    </row>
    <row r="3251" spans="1:46" x14ac:dyDescent="0.2">
      <c r="A3251" s="2">
        <v>1656556</v>
      </c>
      <c r="B3251" s="2">
        <v>845383</v>
      </c>
      <c r="C3251" s="7">
        <v>21.613508557827899</v>
      </c>
      <c r="D3251" s="7">
        <v>39.582784617815499</v>
      </c>
      <c r="E3251" s="19" t="s">
        <v>3872</v>
      </c>
      <c r="F3251" s="46">
        <f>INDEX(Δεδομένα!$P:$P,MATCH('2021'!E3251,Δεδομένα!$O:$O,0))</f>
        <v>111</v>
      </c>
      <c r="G3251" s="49" t="s">
        <v>3873</v>
      </c>
      <c r="H3251" s="51" t="str">
        <f>INDEX(Δεδομένα!B$1:B$51,MATCH('2021'!G3251,Δεδομένα!A$1:A$51,0))</f>
        <v>ΘΕΣΣΑΛΙΑΣ</v>
      </c>
      <c r="I3251" s="53">
        <f>INDEX(Δεδομένα!E$1:E$13,MATCH('2021'!H3251,Δεδομένα!D$1:D$13,0))</f>
        <v>6</v>
      </c>
      <c r="J3251" s="4">
        <v>44299</v>
      </c>
      <c r="K3251" s="3" t="s">
        <v>641</v>
      </c>
      <c r="L3251" s="17" t="str">
        <f t="shared" si="236"/>
        <v>13/04/2021 16:25</v>
      </c>
      <c r="M3251" s="4">
        <v>44299</v>
      </c>
      <c r="N3251" s="3" t="s">
        <v>648</v>
      </c>
      <c r="O3251" s="17" t="str">
        <f t="shared" si="237"/>
        <v>13/04/2021 18:26</v>
      </c>
      <c r="P3251" s="24">
        <f t="shared" si="238"/>
        <v>8.4027777775190771E-2</v>
      </c>
      <c r="Q3251" s="28">
        <v>0</v>
      </c>
      <c r="R3251" s="27">
        <f t="shared" si="239"/>
        <v>120.99999999627471</v>
      </c>
      <c r="S3251" s="3" t="s">
        <v>4</v>
      </c>
      <c r="T3251" s="3" t="s">
        <v>3874</v>
      </c>
      <c r="U3251" s="3" t="s">
        <v>4</v>
      </c>
      <c r="V3251" s="3" t="s">
        <v>3900</v>
      </c>
      <c r="W3251" s="5">
        <v>0.1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2">
        <v>2</v>
      </c>
      <c r="AF3251" s="2">
        <v>0</v>
      </c>
      <c r="AG3251" s="2">
        <v>0</v>
      </c>
      <c r="AH3251" s="2">
        <v>0</v>
      </c>
      <c r="AI3251" s="2">
        <v>0</v>
      </c>
      <c r="AJ3251" s="2">
        <v>1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 t="s">
        <v>4</v>
      </c>
      <c r="AT3251" s="2" t="s">
        <v>4</v>
      </c>
    </row>
    <row r="3252" spans="1:46" x14ac:dyDescent="0.2">
      <c r="A3252" s="2">
        <v>1656545</v>
      </c>
      <c r="B3252" s="2">
        <v>845649</v>
      </c>
      <c r="D3252" s="2"/>
      <c r="E3252" s="19" t="s">
        <v>3872</v>
      </c>
      <c r="F3252" s="46">
        <f>INDEX(Δεδομένα!$P:$P,MATCH('2021'!E3252,Δεδομένα!$O:$O,0))</f>
        <v>111</v>
      </c>
      <c r="G3252" s="49" t="s">
        <v>3873</v>
      </c>
      <c r="H3252" s="51" t="str">
        <f>INDEX(Δεδομένα!B$1:B$51,MATCH('2021'!G3252,Δεδομένα!A$1:A$51,0))</f>
        <v>ΘΕΣΣΑΛΙΑΣ</v>
      </c>
      <c r="I3252" s="53">
        <f>INDEX(Δεδομένα!E$1:E$13,MATCH('2021'!H3252,Δεδομένα!D$1:D$13,0))</f>
        <v>6</v>
      </c>
      <c r="J3252" s="4">
        <v>44300</v>
      </c>
      <c r="K3252" s="3" t="s">
        <v>35</v>
      </c>
      <c r="L3252" s="17" t="str">
        <f t="shared" si="236"/>
        <v>14/04/2021 14:50</v>
      </c>
      <c r="M3252" s="4">
        <v>44300</v>
      </c>
      <c r="N3252" s="3" t="s">
        <v>221</v>
      </c>
      <c r="O3252" s="17" t="str">
        <f t="shared" si="237"/>
        <v>14/04/2021 16:15</v>
      </c>
      <c r="P3252" s="24">
        <f t="shared" si="238"/>
        <v>5.9027777781011537E-2</v>
      </c>
      <c r="Q3252" s="28">
        <v>0</v>
      </c>
      <c r="R3252" s="27">
        <f t="shared" si="239"/>
        <v>85.000000004656613</v>
      </c>
      <c r="S3252" s="3" t="s">
        <v>4</v>
      </c>
      <c r="T3252" s="3" t="s">
        <v>3874</v>
      </c>
      <c r="U3252" s="3" t="s">
        <v>4</v>
      </c>
      <c r="V3252" s="3" t="s">
        <v>3901</v>
      </c>
      <c r="W3252" s="5">
        <v>0</v>
      </c>
      <c r="X3252" s="5">
        <v>0</v>
      </c>
      <c r="Y3252" s="5">
        <v>0</v>
      </c>
      <c r="Z3252" s="5">
        <v>0.15</v>
      </c>
      <c r="AA3252" s="5">
        <v>0</v>
      </c>
      <c r="AB3252" s="5">
        <v>0</v>
      </c>
      <c r="AC3252" s="5">
        <v>0</v>
      </c>
      <c r="AD3252" s="5">
        <v>0</v>
      </c>
      <c r="AE3252" s="2">
        <v>1</v>
      </c>
      <c r="AF3252" s="2">
        <v>0</v>
      </c>
      <c r="AG3252" s="2">
        <v>0</v>
      </c>
      <c r="AH3252" s="2">
        <v>0</v>
      </c>
      <c r="AI3252" s="2">
        <v>0</v>
      </c>
      <c r="AJ3252" s="2">
        <v>1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 t="s">
        <v>4</v>
      </c>
      <c r="AT3252" s="2" t="s">
        <v>4</v>
      </c>
    </row>
    <row r="3253" spans="1:46" x14ac:dyDescent="0.2">
      <c r="A3253" s="2">
        <v>1656073</v>
      </c>
      <c r="B3253" s="2">
        <v>845735</v>
      </c>
      <c r="C3253" s="7">
        <v>21.6692158087595</v>
      </c>
      <c r="D3253" s="7">
        <v>39.5545979357519</v>
      </c>
      <c r="E3253" s="19" t="s">
        <v>3872</v>
      </c>
      <c r="F3253" s="46">
        <f>INDEX(Δεδομένα!$P:$P,MATCH('2021'!E3253,Δεδομένα!$O:$O,0))</f>
        <v>111</v>
      </c>
      <c r="G3253" s="49" t="s">
        <v>3873</v>
      </c>
      <c r="H3253" s="51" t="str">
        <f>INDEX(Δεδομένα!B$1:B$51,MATCH('2021'!G3253,Δεδομένα!A$1:A$51,0))</f>
        <v>ΘΕΣΣΑΛΙΑΣ</v>
      </c>
      <c r="I3253" s="53">
        <f>INDEX(Δεδομένα!E$1:E$13,MATCH('2021'!H3253,Δεδομένα!D$1:D$13,0))</f>
        <v>6</v>
      </c>
      <c r="J3253" s="4">
        <v>44300</v>
      </c>
      <c r="K3253" s="3" t="s">
        <v>79</v>
      </c>
      <c r="L3253" s="17" t="str">
        <f t="shared" si="236"/>
        <v>14/04/2021 19:10</v>
      </c>
      <c r="M3253" s="4">
        <v>44300</v>
      </c>
      <c r="N3253" s="3" t="s">
        <v>797</v>
      </c>
      <c r="O3253" s="17" t="str">
        <f t="shared" si="237"/>
        <v>14/04/2021 21:15</v>
      </c>
      <c r="P3253" s="24">
        <f t="shared" si="238"/>
        <v>8.6805555554747116E-2</v>
      </c>
      <c r="Q3253" s="28">
        <v>0</v>
      </c>
      <c r="R3253" s="27">
        <f t="shared" si="239"/>
        <v>124.99999999883585</v>
      </c>
      <c r="S3253" s="3" t="s">
        <v>4</v>
      </c>
      <c r="T3253" s="3" t="s">
        <v>3874</v>
      </c>
      <c r="U3253" s="3" t="s">
        <v>4</v>
      </c>
      <c r="V3253" s="3" t="s">
        <v>3902</v>
      </c>
      <c r="W3253" s="5">
        <v>0</v>
      </c>
      <c r="X3253" s="5">
        <v>0</v>
      </c>
      <c r="Y3253" s="5">
        <v>0</v>
      </c>
      <c r="Z3253" s="5">
        <v>10</v>
      </c>
      <c r="AA3253" s="5">
        <v>0</v>
      </c>
      <c r="AB3253" s="5">
        <v>0</v>
      </c>
      <c r="AC3253" s="5">
        <v>0</v>
      </c>
      <c r="AD3253" s="5">
        <v>0</v>
      </c>
      <c r="AE3253" s="2">
        <v>2</v>
      </c>
      <c r="AF3253" s="2">
        <v>0</v>
      </c>
      <c r="AG3253" s="2">
        <v>0</v>
      </c>
      <c r="AH3253" s="2">
        <v>0</v>
      </c>
      <c r="AI3253" s="2">
        <v>0</v>
      </c>
      <c r="AJ3253" s="2">
        <v>1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 t="s">
        <v>4</v>
      </c>
      <c r="AT3253" s="2" t="s">
        <v>4</v>
      </c>
    </row>
    <row r="3254" spans="1:46" x14ac:dyDescent="0.2">
      <c r="A3254" s="2">
        <v>1656044</v>
      </c>
      <c r="B3254" s="2">
        <v>845869</v>
      </c>
      <c r="C3254" s="7">
        <v>21.871395599380701</v>
      </c>
      <c r="D3254" s="7">
        <v>39.5106967600587</v>
      </c>
      <c r="E3254" s="19" t="s">
        <v>3872</v>
      </c>
      <c r="F3254" s="46">
        <f>INDEX(Δεδομένα!$P:$P,MATCH('2021'!E3254,Δεδομένα!$O:$O,0))</f>
        <v>111</v>
      </c>
      <c r="G3254" s="49" t="s">
        <v>3873</v>
      </c>
      <c r="H3254" s="51" t="str">
        <f>INDEX(Δεδομένα!B$1:B$51,MATCH('2021'!G3254,Δεδομένα!A$1:A$51,0))</f>
        <v>ΘΕΣΣΑΛΙΑΣ</v>
      </c>
      <c r="I3254" s="53">
        <f>INDEX(Δεδομένα!E$1:E$13,MATCH('2021'!H3254,Δεδομένα!D$1:D$13,0))</f>
        <v>6</v>
      </c>
      <c r="J3254" s="4">
        <v>44301</v>
      </c>
      <c r="K3254" s="3" t="s">
        <v>440</v>
      </c>
      <c r="L3254" s="17" t="str">
        <f t="shared" si="236"/>
        <v>15/04/2021 11:49</v>
      </c>
      <c r="M3254" s="4">
        <v>44301</v>
      </c>
      <c r="N3254" s="3" t="s">
        <v>84</v>
      </c>
      <c r="O3254" s="17" t="str">
        <f t="shared" si="237"/>
        <v>15/04/2021 12:52</v>
      </c>
      <c r="P3254" s="24">
        <f t="shared" si="238"/>
        <v>4.3750000004365575E-2</v>
      </c>
      <c r="Q3254" s="28">
        <v>0</v>
      </c>
      <c r="R3254" s="27">
        <f t="shared" si="239"/>
        <v>63.000000006286427</v>
      </c>
      <c r="S3254" s="3" t="s">
        <v>4</v>
      </c>
      <c r="T3254" s="3" t="s">
        <v>3874</v>
      </c>
      <c r="U3254" s="3" t="s">
        <v>4</v>
      </c>
      <c r="V3254" s="3" t="s">
        <v>3903</v>
      </c>
      <c r="W3254" s="5">
        <v>0</v>
      </c>
      <c r="X3254" s="5">
        <v>0</v>
      </c>
      <c r="Y3254" s="5">
        <v>0</v>
      </c>
      <c r="Z3254" s="5">
        <v>0.1</v>
      </c>
      <c r="AA3254" s="5">
        <v>0</v>
      </c>
      <c r="AB3254" s="5">
        <v>0</v>
      </c>
      <c r="AC3254" s="5">
        <v>0</v>
      </c>
      <c r="AD3254" s="5">
        <v>0</v>
      </c>
      <c r="AE3254" s="2">
        <v>2</v>
      </c>
      <c r="AF3254" s="2">
        <v>0</v>
      </c>
      <c r="AG3254" s="2">
        <v>0</v>
      </c>
      <c r="AH3254" s="2">
        <v>0</v>
      </c>
      <c r="AI3254" s="2">
        <v>0</v>
      </c>
      <c r="AJ3254" s="2">
        <v>1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 t="s">
        <v>4</v>
      </c>
      <c r="AT3254" s="2" t="s">
        <v>4</v>
      </c>
    </row>
    <row r="3255" spans="1:46" x14ac:dyDescent="0.2">
      <c r="A3255" s="2">
        <v>1656823</v>
      </c>
      <c r="B3255" s="2">
        <v>847414</v>
      </c>
      <c r="C3255" s="7">
        <v>21.5888208826637</v>
      </c>
      <c r="D3255" s="7">
        <v>39.572479495904098</v>
      </c>
      <c r="E3255" s="19" t="s">
        <v>3872</v>
      </c>
      <c r="F3255" s="46">
        <f>INDEX(Δεδομένα!$P:$P,MATCH('2021'!E3255,Δεδομένα!$O:$O,0))</f>
        <v>111</v>
      </c>
      <c r="G3255" s="49" t="s">
        <v>3873</v>
      </c>
      <c r="H3255" s="51" t="str">
        <f>INDEX(Δεδομένα!B$1:B$51,MATCH('2021'!G3255,Δεδομένα!A$1:A$51,0))</f>
        <v>ΘΕΣΣΑΛΙΑΣ</v>
      </c>
      <c r="I3255" s="53">
        <f>INDEX(Δεδομένα!E$1:E$13,MATCH('2021'!H3255,Δεδομένα!D$1:D$13,0))</f>
        <v>6</v>
      </c>
      <c r="J3255" s="4">
        <v>44307</v>
      </c>
      <c r="K3255" s="3" t="s">
        <v>461</v>
      </c>
      <c r="L3255" s="17" t="str">
        <f t="shared" si="236"/>
        <v>21/04/2021 17:00</v>
      </c>
      <c r="M3255" s="4">
        <v>44307</v>
      </c>
      <c r="N3255" s="3" t="s">
        <v>32</v>
      </c>
      <c r="O3255" s="17" t="str">
        <f t="shared" si="237"/>
        <v>21/04/2021 18:45</v>
      </c>
      <c r="P3255" s="24">
        <f t="shared" si="238"/>
        <v>7.2916666664241347E-2</v>
      </c>
      <c r="Q3255" s="28">
        <v>0</v>
      </c>
      <c r="R3255" s="27">
        <f t="shared" si="239"/>
        <v>104.99999999650754</v>
      </c>
      <c r="S3255" s="3" t="s">
        <v>4</v>
      </c>
      <c r="T3255" s="3" t="s">
        <v>3874</v>
      </c>
      <c r="U3255" s="3" t="s">
        <v>4</v>
      </c>
      <c r="V3255" s="3" t="s">
        <v>3904</v>
      </c>
      <c r="W3255" s="5">
        <v>0</v>
      </c>
      <c r="X3255" s="5">
        <v>0</v>
      </c>
      <c r="Y3255" s="5">
        <v>0</v>
      </c>
      <c r="Z3255" s="5">
        <v>0.1</v>
      </c>
      <c r="AA3255" s="5">
        <v>0</v>
      </c>
      <c r="AB3255" s="5">
        <v>0</v>
      </c>
      <c r="AC3255" s="5">
        <v>0</v>
      </c>
      <c r="AD3255" s="5">
        <v>0</v>
      </c>
      <c r="AE3255" s="2">
        <v>2</v>
      </c>
      <c r="AF3255" s="2">
        <v>0</v>
      </c>
      <c r="AG3255" s="2">
        <v>0</v>
      </c>
      <c r="AH3255" s="2">
        <v>0</v>
      </c>
      <c r="AI3255" s="2">
        <v>0</v>
      </c>
      <c r="AJ3255" s="2">
        <v>1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 t="s">
        <v>4</v>
      </c>
      <c r="AT3255" s="2" t="s">
        <v>4</v>
      </c>
    </row>
    <row r="3256" spans="1:46" x14ac:dyDescent="0.2">
      <c r="A3256" s="2">
        <v>1656824</v>
      </c>
      <c r="B3256" s="2">
        <v>847479</v>
      </c>
      <c r="C3256" s="7">
        <v>21.8750915527344</v>
      </c>
      <c r="D3256" s="7">
        <v>39.529476165771499</v>
      </c>
      <c r="E3256" s="19" t="s">
        <v>3872</v>
      </c>
      <c r="F3256" s="46">
        <f>INDEX(Δεδομένα!$P:$P,MATCH('2021'!E3256,Δεδομένα!$O:$O,0))</f>
        <v>111</v>
      </c>
      <c r="G3256" s="49" t="s">
        <v>3873</v>
      </c>
      <c r="H3256" s="51" t="str">
        <f>INDEX(Δεδομένα!B$1:B$51,MATCH('2021'!G3256,Δεδομένα!A$1:A$51,0))</f>
        <v>ΘΕΣΣΑΛΙΑΣ</v>
      </c>
      <c r="I3256" s="53">
        <f>INDEX(Δεδομένα!E$1:E$13,MATCH('2021'!H3256,Δεδομένα!D$1:D$13,0))</f>
        <v>6</v>
      </c>
      <c r="J3256" s="4">
        <v>44307</v>
      </c>
      <c r="K3256" s="3" t="s">
        <v>493</v>
      </c>
      <c r="L3256" s="17" t="str">
        <f t="shared" si="236"/>
        <v>21/04/2021 21:10</v>
      </c>
      <c r="M3256" s="4">
        <v>44307</v>
      </c>
      <c r="N3256" s="3" t="s">
        <v>1581</v>
      </c>
      <c r="O3256" s="17" t="str">
        <f t="shared" si="237"/>
        <v>21/04/2021 22:20</v>
      </c>
      <c r="P3256" s="24">
        <f t="shared" si="238"/>
        <v>4.8611111109494232E-2</v>
      </c>
      <c r="Q3256" s="28">
        <v>0</v>
      </c>
      <c r="R3256" s="27">
        <f t="shared" si="239"/>
        <v>69.999999997671694</v>
      </c>
      <c r="S3256" s="3" t="s">
        <v>4</v>
      </c>
      <c r="T3256" s="3" t="s">
        <v>3874</v>
      </c>
      <c r="U3256" s="3" t="s">
        <v>4</v>
      </c>
      <c r="V3256" s="3" t="s">
        <v>3905</v>
      </c>
      <c r="W3256" s="5">
        <v>0</v>
      </c>
      <c r="X3256" s="5">
        <v>0</v>
      </c>
      <c r="Y3256" s="5">
        <v>0</v>
      </c>
      <c r="Z3256" s="5">
        <v>0</v>
      </c>
      <c r="AA3256" s="5">
        <v>0.1</v>
      </c>
      <c r="AB3256" s="5">
        <v>0</v>
      </c>
      <c r="AC3256" s="5">
        <v>0</v>
      </c>
      <c r="AD3256" s="5">
        <v>0</v>
      </c>
      <c r="AE3256" s="2">
        <v>2</v>
      </c>
      <c r="AF3256" s="2">
        <v>0</v>
      </c>
      <c r="AG3256" s="2">
        <v>0</v>
      </c>
      <c r="AH3256" s="2">
        <v>0</v>
      </c>
      <c r="AI3256" s="2">
        <v>0</v>
      </c>
      <c r="AJ3256" s="2">
        <v>1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 t="s">
        <v>4</v>
      </c>
      <c r="AT3256" s="2" t="s">
        <v>4</v>
      </c>
    </row>
    <row r="3257" spans="1:46" x14ac:dyDescent="0.2">
      <c r="A3257" s="2">
        <v>1656994</v>
      </c>
      <c r="B3257" s="2">
        <v>847620</v>
      </c>
      <c r="C3257" s="7">
        <v>21.735272857089601</v>
      </c>
      <c r="D3257" s="7">
        <v>39.640677501722998</v>
      </c>
      <c r="E3257" s="19" t="s">
        <v>3872</v>
      </c>
      <c r="F3257" s="46">
        <f>INDEX(Δεδομένα!$P:$P,MATCH('2021'!E3257,Δεδομένα!$O:$O,0))</f>
        <v>111</v>
      </c>
      <c r="G3257" s="49" t="s">
        <v>3873</v>
      </c>
      <c r="H3257" s="51" t="str">
        <f>INDEX(Δεδομένα!B$1:B$51,MATCH('2021'!G3257,Δεδομένα!A$1:A$51,0))</f>
        <v>ΘΕΣΣΑΛΙΑΣ</v>
      </c>
      <c r="I3257" s="53">
        <f>INDEX(Δεδομένα!E$1:E$13,MATCH('2021'!H3257,Δεδομένα!D$1:D$13,0))</f>
        <v>6</v>
      </c>
      <c r="J3257" s="4">
        <v>44308</v>
      </c>
      <c r="K3257" s="3" t="s">
        <v>345</v>
      </c>
      <c r="L3257" s="17" t="str">
        <f t="shared" si="236"/>
        <v>22/04/2021 12:10</v>
      </c>
      <c r="M3257" s="4">
        <v>44308</v>
      </c>
      <c r="N3257" s="3" t="s">
        <v>446</v>
      </c>
      <c r="O3257" s="17" t="str">
        <f t="shared" si="237"/>
        <v>22/04/2021 13:05</v>
      </c>
      <c r="P3257" s="24">
        <f t="shared" si="238"/>
        <v>3.8194444445252884E-2</v>
      </c>
      <c r="Q3257" s="28">
        <v>0</v>
      </c>
      <c r="R3257" s="27">
        <f t="shared" si="239"/>
        <v>55.000000001164153</v>
      </c>
      <c r="S3257" s="3" t="s">
        <v>4</v>
      </c>
      <c r="T3257" s="3" t="s">
        <v>3874</v>
      </c>
      <c r="U3257" s="3" t="s">
        <v>4</v>
      </c>
      <c r="V3257" s="3" t="s">
        <v>3906</v>
      </c>
      <c r="W3257" s="5">
        <v>0</v>
      </c>
      <c r="X3257" s="5">
        <v>0</v>
      </c>
      <c r="Y3257" s="5">
        <v>0</v>
      </c>
      <c r="Z3257" s="5">
        <v>0</v>
      </c>
      <c r="AA3257" s="5">
        <v>0.1</v>
      </c>
      <c r="AB3257" s="5">
        <v>0</v>
      </c>
      <c r="AC3257" s="5">
        <v>0</v>
      </c>
      <c r="AD3257" s="5">
        <v>0</v>
      </c>
      <c r="AE3257" s="2">
        <v>2</v>
      </c>
      <c r="AF3257" s="2">
        <v>0</v>
      </c>
      <c r="AG3257" s="2">
        <v>0</v>
      </c>
      <c r="AH3257" s="2">
        <v>0</v>
      </c>
      <c r="AI3257" s="2">
        <v>0</v>
      </c>
      <c r="AJ3257" s="2">
        <v>1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 t="s">
        <v>4</v>
      </c>
      <c r="AT3257" s="2" t="s">
        <v>4</v>
      </c>
    </row>
    <row r="3258" spans="1:46" x14ac:dyDescent="0.2">
      <c r="A3258" s="2">
        <v>1659353</v>
      </c>
      <c r="B3258" s="2">
        <v>849215</v>
      </c>
      <c r="C3258" s="7">
        <v>21.905121798568398</v>
      </c>
      <c r="D3258" s="7">
        <v>39.501230706576102</v>
      </c>
      <c r="E3258" s="19" t="s">
        <v>3872</v>
      </c>
      <c r="F3258" s="46">
        <f>INDEX(Δεδομένα!$P:$P,MATCH('2021'!E3258,Δεδομένα!$O:$O,0))</f>
        <v>111</v>
      </c>
      <c r="G3258" s="49" t="s">
        <v>3873</v>
      </c>
      <c r="H3258" s="51" t="str">
        <f>INDEX(Δεδομένα!B$1:B$51,MATCH('2021'!G3258,Δεδομένα!A$1:A$51,0))</f>
        <v>ΘΕΣΣΑΛΙΑΣ</v>
      </c>
      <c r="I3258" s="53">
        <f>INDEX(Δεδομένα!E$1:E$13,MATCH('2021'!H3258,Δεδομένα!D$1:D$13,0))</f>
        <v>6</v>
      </c>
      <c r="J3258" s="4">
        <v>44315</v>
      </c>
      <c r="K3258" s="3" t="s">
        <v>672</v>
      </c>
      <c r="L3258" s="17" t="str">
        <f t="shared" si="236"/>
        <v>29/04/2021 15:21</v>
      </c>
      <c r="M3258" s="4">
        <v>44315</v>
      </c>
      <c r="N3258" s="3" t="s">
        <v>46</v>
      </c>
      <c r="O3258" s="17" t="str">
        <f t="shared" si="237"/>
        <v>29/04/2021 16:55</v>
      </c>
      <c r="P3258" s="24">
        <f t="shared" si="238"/>
        <v>6.5277777779556345E-2</v>
      </c>
      <c r="Q3258" s="28">
        <v>0</v>
      </c>
      <c r="R3258" s="27">
        <f t="shared" si="239"/>
        <v>94.000000002561137</v>
      </c>
      <c r="S3258" s="3" t="s">
        <v>4</v>
      </c>
      <c r="T3258" s="3" t="s">
        <v>3897</v>
      </c>
      <c r="U3258" s="3" t="s">
        <v>4</v>
      </c>
      <c r="V3258" s="3" t="s">
        <v>3907</v>
      </c>
      <c r="W3258" s="5">
        <v>0</v>
      </c>
      <c r="X3258" s="5">
        <v>0</v>
      </c>
      <c r="Y3258" s="5">
        <v>0</v>
      </c>
      <c r="Z3258" s="5">
        <v>10</v>
      </c>
      <c r="AA3258" s="5">
        <v>0</v>
      </c>
      <c r="AB3258" s="5">
        <v>0</v>
      </c>
      <c r="AC3258" s="5">
        <v>0</v>
      </c>
      <c r="AD3258" s="5">
        <v>0</v>
      </c>
      <c r="AE3258" s="2">
        <v>4</v>
      </c>
      <c r="AF3258" s="2">
        <v>0</v>
      </c>
      <c r="AG3258" s="2">
        <v>0</v>
      </c>
      <c r="AH3258" s="2">
        <v>0</v>
      </c>
      <c r="AI3258" s="2">
        <v>0</v>
      </c>
      <c r="AJ3258" s="2">
        <v>2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 t="s">
        <v>4</v>
      </c>
      <c r="AT3258" s="2" t="s">
        <v>4</v>
      </c>
    </row>
    <row r="3259" spans="1:46" x14ac:dyDescent="0.2">
      <c r="A3259" s="2">
        <v>1659384</v>
      </c>
      <c r="B3259" s="2">
        <v>850465</v>
      </c>
      <c r="C3259" s="7">
        <v>21.766220089306302</v>
      </c>
      <c r="D3259" s="7">
        <v>39.476075993180899</v>
      </c>
      <c r="E3259" s="19" t="s">
        <v>3872</v>
      </c>
      <c r="F3259" s="46">
        <f>INDEX(Δεδομένα!$P:$P,MATCH('2021'!E3259,Δεδομένα!$O:$O,0))</f>
        <v>111</v>
      </c>
      <c r="G3259" s="49" t="s">
        <v>3873</v>
      </c>
      <c r="H3259" s="51" t="str">
        <f>INDEX(Δεδομένα!B$1:B$51,MATCH('2021'!G3259,Δεδομένα!A$1:A$51,0))</f>
        <v>ΘΕΣΣΑΛΙΑΣ</v>
      </c>
      <c r="I3259" s="53">
        <f>INDEX(Δεδομένα!E$1:E$13,MATCH('2021'!H3259,Δεδομένα!D$1:D$13,0))</f>
        <v>6</v>
      </c>
      <c r="J3259" s="4">
        <v>44319</v>
      </c>
      <c r="K3259" s="3" t="s">
        <v>1067</v>
      </c>
      <c r="L3259" s="17" t="str">
        <f t="shared" si="236"/>
        <v>03/05/2021 15:49</v>
      </c>
      <c r="M3259" s="4">
        <v>44319</v>
      </c>
      <c r="N3259" s="3" t="s">
        <v>1161</v>
      </c>
      <c r="O3259" s="17" t="str">
        <f t="shared" si="237"/>
        <v>03/05/2021 16:43</v>
      </c>
      <c r="P3259" s="24">
        <f t="shared" si="238"/>
        <v>3.7499999998544808E-2</v>
      </c>
      <c r="Q3259" s="28">
        <v>0</v>
      </c>
      <c r="R3259" s="27">
        <f t="shared" si="239"/>
        <v>53.999999997904524</v>
      </c>
      <c r="S3259" s="3" t="s">
        <v>4</v>
      </c>
      <c r="T3259" s="3" t="s">
        <v>3874</v>
      </c>
      <c r="U3259" s="3" t="s">
        <v>4</v>
      </c>
      <c r="V3259" s="3" t="s">
        <v>3908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5</v>
      </c>
      <c r="AC3259" s="5">
        <v>0</v>
      </c>
      <c r="AD3259" s="5">
        <v>0</v>
      </c>
      <c r="AE3259" s="2">
        <v>3</v>
      </c>
      <c r="AF3259" s="2">
        <v>0</v>
      </c>
      <c r="AG3259" s="2">
        <v>0</v>
      </c>
      <c r="AH3259" s="2">
        <v>0</v>
      </c>
      <c r="AI3259" s="2">
        <v>0</v>
      </c>
      <c r="AJ3259" s="2">
        <v>1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 t="s">
        <v>4</v>
      </c>
      <c r="AT3259" s="2" t="s">
        <v>4</v>
      </c>
    </row>
    <row r="3260" spans="1:46" x14ac:dyDescent="0.2">
      <c r="A3260" s="2">
        <v>1659392</v>
      </c>
      <c r="B3260" s="2">
        <v>850667</v>
      </c>
      <c r="C3260" s="7">
        <v>21.725535967549501</v>
      </c>
      <c r="D3260" s="7">
        <v>39.598615293379702</v>
      </c>
      <c r="E3260" s="19" t="s">
        <v>3872</v>
      </c>
      <c r="F3260" s="46">
        <f>INDEX(Δεδομένα!$P:$P,MATCH('2021'!E3260,Δεδομένα!$O:$O,0))</f>
        <v>111</v>
      </c>
      <c r="G3260" s="49" t="s">
        <v>3873</v>
      </c>
      <c r="H3260" s="51" t="str">
        <f>INDEX(Δεδομένα!B$1:B$51,MATCH('2021'!G3260,Δεδομένα!A$1:A$51,0))</f>
        <v>ΘΕΣΣΑΛΙΑΣ</v>
      </c>
      <c r="I3260" s="53">
        <f>INDEX(Δεδομένα!E$1:E$13,MATCH('2021'!H3260,Δεδομένα!D$1:D$13,0))</f>
        <v>6</v>
      </c>
      <c r="J3260" s="4">
        <v>44320</v>
      </c>
      <c r="K3260" s="3" t="s">
        <v>154</v>
      </c>
      <c r="L3260" s="17" t="str">
        <f t="shared" si="236"/>
        <v>04/05/2021 13:20</v>
      </c>
      <c r="M3260" s="4">
        <v>44320</v>
      </c>
      <c r="N3260" s="3" t="s">
        <v>810</v>
      </c>
      <c r="O3260" s="17" t="str">
        <f t="shared" si="237"/>
        <v>04/05/2021 14:23</v>
      </c>
      <c r="P3260" s="24">
        <f t="shared" si="238"/>
        <v>4.3750000004365575E-2</v>
      </c>
      <c r="Q3260" s="28">
        <v>0</v>
      </c>
      <c r="R3260" s="27">
        <f t="shared" si="239"/>
        <v>63.000000006286427</v>
      </c>
      <c r="S3260" s="3" t="s">
        <v>4</v>
      </c>
      <c r="T3260" s="3" t="s">
        <v>3874</v>
      </c>
      <c r="U3260" s="3" t="s">
        <v>4</v>
      </c>
      <c r="V3260" s="3" t="s">
        <v>3896</v>
      </c>
      <c r="W3260" s="5">
        <v>0</v>
      </c>
      <c r="X3260" s="5">
        <v>0</v>
      </c>
      <c r="Y3260" s="5">
        <v>0</v>
      </c>
      <c r="Z3260" s="5">
        <v>0</v>
      </c>
      <c r="AA3260" s="5">
        <v>0.2</v>
      </c>
      <c r="AB3260" s="5">
        <v>0</v>
      </c>
      <c r="AC3260" s="5">
        <v>0</v>
      </c>
      <c r="AD3260" s="5">
        <v>0</v>
      </c>
      <c r="AE3260" s="2">
        <v>3</v>
      </c>
      <c r="AF3260" s="2">
        <v>0</v>
      </c>
      <c r="AG3260" s="2">
        <v>0</v>
      </c>
      <c r="AH3260" s="2">
        <v>0</v>
      </c>
      <c r="AI3260" s="2">
        <v>0</v>
      </c>
      <c r="AJ3260" s="2">
        <v>1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 t="s">
        <v>4</v>
      </c>
      <c r="AT3260" s="2" t="s">
        <v>4</v>
      </c>
    </row>
    <row r="3261" spans="1:46" x14ac:dyDescent="0.2">
      <c r="A3261" s="2">
        <v>1659968</v>
      </c>
      <c r="B3261" s="2">
        <v>851204</v>
      </c>
      <c r="C3261" s="7">
        <v>21.8159876993188</v>
      </c>
      <c r="D3261" s="7">
        <v>39.573058705128197</v>
      </c>
      <c r="E3261" s="19" t="s">
        <v>3872</v>
      </c>
      <c r="F3261" s="46">
        <f>INDEX(Δεδομένα!$P:$P,MATCH('2021'!E3261,Δεδομένα!$O:$O,0))</f>
        <v>111</v>
      </c>
      <c r="G3261" s="49" t="s">
        <v>3873</v>
      </c>
      <c r="H3261" s="51" t="str">
        <f>INDEX(Δεδομένα!B$1:B$51,MATCH('2021'!G3261,Δεδομένα!A$1:A$51,0))</f>
        <v>ΘΕΣΣΑΛΙΑΣ</v>
      </c>
      <c r="I3261" s="53">
        <f>INDEX(Δεδομένα!E$1:E$13,MATCH('2021'!H3261,Δεδομένα!D$1:D$13,0))</f>
        <v>6</v>
      </c>
      <c r="J3261" s="4">
        <v>44322</v>
      </c>
      <c r="K3261" s="3" t="s">
        <v>146</v>
      </c>
      <c r="L3261" s="17" t="str">
        <f t="shared" si="236"/>
        <v>06/05/2021 16:30</v>
      </c>
      <c r="M3261" s="4">
        <v>44322</v>
      </c>
      <c r="N3261" s="3" t="s">
        <v>341</v>
      </c>
      <c r="O3261" s="17" t="str">
        <f t="shared" si="237"/>
        <v>06/05/2021 17:55</v>
      </c>
      <c r="P3261" s="24">
        <f t="shared" si="238"/>
        <v>5.9027777781011537E-2</v>
      </c>
      <c r="Q3261" s="28">
        <v>0</v>
      </c>
      <c r="R3261" s="27">
        <f t="shared" si="239"/>
        <v>85.000000004656613</v>
      </c>
      <c r="S3261" s="3" t="s">
        <v>4</v>
      </c>
      <c r="T3261" s="3" t="s">
        <v>3874</v>
      </c>
      <c r="U3261" s="3" t="s">
        <v>4</v>
      </c>
      <c r="V3261" s="3" t="s">
        <v>3909</v>
      </c>
      <c r="W3261" s="5">
        <v>0</v>
      </c>
      <c r="X3261" s="5">
        <v>0</v>
      </c>
      <c r="Y3261" s="5">
        <v>0</v>
      </c>
      <c r="Z3261" s="5">
        <v>0.05</v>
      </c>
      <c r="AA3261" s="5">
        <v>0</v>
      </c>
      <c r="AB3261" s="5">
        <v>0</v>
      </c>
      <c r="AC3261" s="5">
        <v>0</v>
      </c>
      <c r="AD3261" s="5">
        <v>0</v>
      </c>
      <c r="AE3261" s="2">
        <v>5</v>
      </c>
      <c r="AF3261" s="2">
        <v>0</v>
      </c>
      <c r="AG3261" s="2">
        <v>0</v>
      </c>
      <c r="AH3261" s="2">
        <v>0</v>
      </c>
      <c r="AI3261" s="2">
        <v>0</v>
      </c>
      <c r="AJ3261" s="2">
        <v>2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 t="s">
        <v>4</v>
      </c>
      <c r="AT3261" s="2" t="s">
        <v>4</v>
      </c>
    </row>
    <row r="3262" spans="1:46" x14ac:dyDescent="0.2">
      <c r="A3262" s="2">
        <v>1663275</v>
      </c>
      <c r="B3262" s="2">
        <v>853745</v>
      </c>
      <c r="C3262" s="7">
        <v>22.029120186842999</v>
      </c>
      <c r="D3262" s="7">
        <v>39.633187011804502</v>
      </c>
      <c r="E3262" s="19" t="s">
        <v>3872</v>
      </c>
      <c r="F3262" s="46">
        <f>INDEX(Δεδομένα!$P:$P,MATCH('2021'!E3262,Δεδομένα!$O:$O,0))</f>
        <v>111</v>
      </c>
      <c r="G3262" s="49" t="s">
        <v>3873</v>
      </c>
      <c r="H3262" s="51" t="str">
        <f>INDEX(Δεδομένα!B$1:B$51,MATCH('2021'!G3262,Δεδομένα!A$1:A$51,0))</f>
        <v>ΘΕΣΣΑΛΙΑΣ</v>
      </c>
      <c r="I3262" s="53">
        <f>INDEX(Δεδομένα!E$1:E$13,MATCH('2021'!H3262,Δεδομένα!D$1:D$13,0))</f>
        <v>6</v>
      </c>
      <c r="J3262" s="4">
        <v>44333</v>
      </c>
      <c r="K3262" s="3" t="s">
        <v>583</v>
      </c>
      <c r="L3262" s="17" t="str">
        <f t="shared" si="236"/>
        <v>17/05/2021 11:48</v>
      </c>
      <c r="M3262" s="4">
        <v>44333</v>
      </c>
      <c r="N3262" s="3" t="s">
        <v>498</v>
      </c>
      <c r="O3262" s="17" t="str">
        <f t="shared" si="237"/>
        <v>17/05/2021 13:35</v>
      </c>
      <c r="P3262" s="24">
        <f t="shared" si="238"/>
        <v>7.4305555550381541E-2</v>
      </c>
      <c r="Q3262" s="28">
        <v>0</v>
      </c>
      <c r="R3262" s="27">
        <f t="shared" si="239"/>
        <v>106.99999999254942</v>
      </c>
      <c r="S3262" s="3" t="s">
        <v>4</v>
      </c>
      <c r="T3262" s="3" t="s">
        <v>3897</v>
      </c>
      <c r="U3262" s="3" t="s">
        <v>4</v>
      </c>
      <c r="V3262" s="3" t="s">
        <v>3910</v>
      </c>
      <c r="W3262" s="5">
        <v>0</v>
      </c>
      <c r="X3262" s="5">
        <v>0</v>
      </c>
      <c r="Y3262" s="5">
        <v>0</v>
      </c>
      <c r="Z3262" s="5">
        <v>3</v>
      </c>
      <c r="AA3262" s="5">
        <v>0</v>
      </c>
      <c r="AB3262" s="5">
        <v>0.1</v>
      </c>
      <c r="AC3262" s="5">
        <v>0</v>
      </c>
      <c r="AD3262" s="5">
        <v>0</v>
      </c>
      <c r="AE3262" s="2">
        <v>4</v>
      </c>
      <c r="AF3262" s="2">
        <v>0</v>
      </c>
      <c r="AG3262" s="2">
        <v>0</v>
      </c>
      <c r="AH3262" s="2">
        <v>0</v>
      </c>
      <c r="AI3262" s="2">
        <v>0</v>
      </c>
      <c r="AJ3262" s="2">
        <v>2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 t="s">
        <v>4</v>
      </c>
      <c r="AT3262" s="2" t="s">
        <v>4</v>
      </c>
    </row>
    <row r="3263" spans="1:46" x14ac:dyDescent="0.2">
      <c r="A3263" s="2">
        <v>1663603</v>
      </c>
      <c r="B3263" s="2">
        <v>854365</v>
      </c>
      <c r="C3263" s="7">
        <v>21.848061010137201</v>
      </c>
      <c r="D3263" s="7">
        <v>39.585811802133101</v>
      </c>
      <c r="E3263" s="19" t="s">
        <v>3872</v>
      </c>
      <c r="F3263" s="46">
        <f>INDEX(Δεδομένα!$P:$P,MATCH('2021'!E3263,Δεδομένα!$O:$O,0))</f>
        <v>111</v>
      </c>
      <c r="G3263" s="49" t="s">
        <v>3873</v>
      </c>
      <c r="H3263" s="51" t="str">
        <f>INDEX(Δεδομένα!B$1:B$51,MATCH('2021'!G3263,Δεδομένα!A$1:A$51,0))</f>
        <v>ΘΕΣΣΑΛΙΑΣ</v>
      </c>
      <c r="I3263" s="53">
        <f>INDEX(Δεδομένα!E$1:E$13,MATCH('2021'!H3263,Δεδομένα!D$1:D$13,0))</f>
        <v>6</v>
      </c>
      <c r="J3263" s="4">
        <v>44335</v>
      </c>
      <c r="K3263" s="3" t="s">
        <v>1435</v>
      </c>
      <c r="L3263" s="17" t="str">
        <f t="shared" si="236"/>
        <v>19/05/2021 17:41</v>
      </c>
      <c r="M3263" s="4">
        <v>44335</v>
      </c>
      <c r="N3263" s="3" t="s">
        <v>566</v>
      </c>
      <c r="O3263" s="17" t="str">
        <f t="shared" si="237"/>
        <v>19/05/2021 18:40</v>
      </c>
      <c r="P3263" s="24">
        <f t="shared" si="238"/>
        <v>4.0972222224809229E-2</v>
      </c>
      <c r="Q3263" s="28">
        <v>0</v>
      </c>
      <c r="R3263" s="27">
        <f t="shared" si="239"/>
        <v>59.00000000372529</v>
      </c>
      <c r="S3263" s="3" t="s">
        <v>4</v>
      </c>
      <c r="T3263" s="3" t="s">
        <v>3874</v>
      </c>
      <c r="U3263" s="3" t="s">
        <v>4</v>
      </c>
      <c r="V3263" s="3" t="s">
        <v>3911</v>
      </c>
      <c r="W3263" s="5">
        <v>0</v>
      </c>
      <c r="X3263" s="5">
        <v>0</v>
      </c>
      <c r="Y3263" s="5">
        <v>0</v>
      </c>
      <c r="Z3263" s="5">
        <v>0.05</v>
      </c>
      <c r="AA3263" s="5">
        <v>0</v>
      </c>
      <c r="AB3263" s="5">
        <v>0</v>
      </c>
      <c r="AC3263" s="5">
        <v>0</v>
      </c>
      <c r="AD3263" s="5">
        <v>0</v>
      </c>
      <c r="AE3263" s="2">
        <v>3</v>
      </c>
      <c r="AF3263" s="2">
        <v>0</v>
      </c>
      <c r="AG3263" s="2">
        <v>0</v>
      </c>
      <c r="AH3263" s="2">
        <v>0</v>
      </c>
      <c r="AI3263" s="2">
        <v>0</v>
      </c>
      <c r="AJ3263" s="2">
        <v>1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 t="s">
        <v>4</v>
      </c>
      <c r="AT3263" s="2" t="s">
        <v>4</v>
      </c>
    </row>
    <row r="3264" spans="1:46" x14ac:dyDescent="0.2">
      <c r="A3264" s="2">
        <v>1664568</v>
      </c>
      <c r="B3264" s="2">
        <v>854893</v>
      </c>
      <c r="C3264" s="7">
        <v>21.826504983406601</v>
      </c>
      <c r="D3264" s="7">
        <v>39.5556383330755</v>
      </c>
      <c r="E3264" s="19" t="s">
        <v>3872</v>
      </c>
      <c r="F3264" s="46">
        <f>INDEX(Δεδομένα!$P:$P,MATCH('2021'!E3264,Δεδομένα!$O:$O,0))</f>
        <v>111</v>
      </c>
      <c r="G3264" s="49" t="s">
        <v>3873</v>
      </c>
      <c r="H3264" s="51" t="str">
        <f>INDEX(Δεδομένα!B$1:B$51,MATCH('2021'!G3264,Δεδομένα!A$1:A$51,0))</f>
        <v>ΘΕΣΣΑΛΙΑΣ</v>
      </c>
      <c r="I3264" s="53">
        <f>INDEX(Δεδομένα!E$1:E$13,MATCH('2021'!H3264,Δεδομένα!D$1:D$13,0))</f>
        <v>6</v>
      </c>
      <c r="J3264" s="4">
        <v>44337</v>
      </c>
      <c r="K3264" s="3" t="s">
        <v>137</v>
      </c>
      <c r="L3264" s="17" t="str">
        <f t="shared" si="236"/>
        <v>21/05/2021 12:09</v>
      </c>
      <c r="M3264" s="4">
        <v>44337</v>
      </c>
      <c r="N3264" s="3" t="s">
        <v>196</v>
      </c>
      <c r="O3264" s="17" t="str">
        <f t="shared" si="237"/>
        <v>21/05/2021 14:15</v>
      </c>
      <c r="P3264" s="24">
        <f t="shared" si="238"/>
        <v>8.7500000001455192E-2</v>
      </c>
      <c r="Q3264" s="28">
        <v>0</v>
      </c>
      <c r="R3264" s="27">
        <f t="shared" si="239"/>
        <v>126.00000000209548</v>
      </c>
      <c r="S3264" s="3" t="s">
        <v>4</v>
      </c>
      <c r="T3264" s="3" t="s">
        <v>3874</v>
      </c>
      <c r="U3264" s="3" t="s">
        <v>4</v>
      </c>
      <c r="V3264" s="3" t="s">
        <v>3912</v>
      </c>
      <c r="W3264" s="5">
        <v>0</v>
      </c>
      <c r="X3264" s="5">
        <v>0</v>
      </c>
      <c r="Y3264" s="5">
        <v>0</v>
      </c>
      <c r="Z3264" s="5">
        <v>0.2</v>
      </c>
      <c r="AA3264" s="5">
        <v>0</v>
      </c>
      <c r="AB3264" s="5">
        <v>0</v>
      </c>
      <c r="AC3264" s="5">
        <v>0</v>
      </c>
      <c r="AD3264" s="5">
        <v>0</v>
      </c>
      <c r="AE3264" s="2">
        <v>7</v>
      </c>
      <c r="AF3264" s="2">
        <v>0</v>
      </c>
      <c r="AG3264" s="2">
        <v>0</v>
      </c>
      <c r="AH3264" s="2">
        <v>0</v>
      </c>
      <c r="AI3264" s="2">
        <v>0</v>
      </c>
      <c r="AJ3264" s="2">
        <v>4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 t="s">
        <v>4</v>
      </c>
      <c r="AT3264" s="2" t="s">
        <v>4</v>
      </c>
    </row>
    <row r="3265" spans="1:46" x14ac:dyDescent="0.2">
      <c r="A3265" s="2">
        <v>1667362</v>
      </c>
      <c r="B3265" s="2">
        <v>855177</v>
      </c>
      <c r="C3265" s="7">
        <v>21.8244854451968</v>
      </c>
      <c r="D3265" s="7">
        <v>39.582812248829299</v>
      </c>
      <c r="E3265" s="19" t="s">
        <v>3872</v>
      </c>
      <c r="F3265" s="46">
        <f>INDEX(Δεδομένα!$P:$P,MATCH('2021'!E3265,Δεδομένα!$O:$O,0))</f>
        <v>111</v>
      </c>
      <c r="G3265" s="49" t="s">
        <v>3873</v>
      </c>
      <c r="H3265" s="51" t="str">
        <f>INDEX(Δεδομένα!B$1:B$51,MATCH('2021'!G3265,Δεδομένα!A$1:A$51,0))</f>
        <v>ΘΕΣΣΑΛΙΑΣ</v>
      </c>
      <c r="I3265" s="53">
        <f>INDEX(Δεδομένα!E$1:E$13,MATCH('2021'!H3265,Δεδομένα!D$1:D$13,0))</f>
        <v>6</v>
      </c>
      <c r="J3265" s="4">
        <v>44338</v>
      </c>
      <c r="K3265" s="3" t="s">
        <v>157</v>
      </c>
      <c r="L3265" s="17" t="str">
        <f t="shared" si="236"/>
        <v>22/05/2021 13:55</v>
      </c>
      <c r="M3265" s="4">
        <v>44338</v>
      </c>
      <c r="N3265" s="3" t="s">
        <v>656</v>
      </c>
      <c r="O3265" s="17" t="str">
        <f t="shared" si="237"/>
        <v>22/05/2021 14:55</v>
      </c>
      <c r="P3265" s="24">
        <f t="shared" si="238"/>
        <v>4.1666666671517305E-2</v>
      </c>
      <c r="Q3265" s="28">
        <v>0</v>
      </c>
      <c r="R3265" s="27">
        <f t="shared" si="239"/>
        <v>60.000000006984919</v>
      </c>
      <c r="S3265" s="3" t="s">
        <v>4</v>
      </c>
      <c r="T3265" s="3" t="s">
        <v>3874</v>
      </c>
      <c r="U3265" s="3" t="s">
        <v>4</v>
      </c>
      <c r="V3265" s="3" t="s">
        <v>3913</v>
      </c>
      <c r="W3265" s="5">
        <v>0</v>
      </c>
      <c r="X3265" s="5">
        <v>0</v>
      </c>
      <c r="Y3265" s="5">
        <v>0</v>
      </c>
      <c r="Z3265" s="5">
        <v>0.2</v>
      </c>
      <c r="AA3265" s="5">
        <v>0</v>
      </c>
      <c r="AB3265" s="5">
        <v>18</v>
      </c>
      <c r="AC3265" s="5">
        <v>0</v>
      </c>
      <c r="AD3265" s="5">
        <v>0</v>
      </c>
      <c r="AE3265" s="2">
        <v>3</v>
      </c>
      <c r="AF3265" s="2">
        <v>0</v>
      </c>
      <c r="AG3265" s="2">
        <v>0</v>
      </c>
      <c r="AH3265" s="2">
        <v>0</v>
      </c>
      <c r="AI3265" s="2">
        <v>0</v>
      </c>
      <c r="AJ3265" s="2">
        <v>1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 t="s">
        <v>4</v>
      </c>
      <c r="AT3265" s="2" t="s">
        <v>4</v>
      </c>
    </row>
    <row r="3266" spans="1:46" x14ac:dyDescent="0.2">
      <c r="A3266" s="2">
        <v>1667352</v>
      </c>
      <c r="B3266" s="2">
        <v>855447</v>
      </c>
      <c r="C3266" s="7">
        <v>21.744511605780701</v>
      </c>
      <c r="D3266" s="7">
        <v>39.592100217377897</v>
      </c>
      <c r="E3266" s="19" t="s">
        <v>3872</v>
      </c>
      <c r="F3266" s="46">
        <f>INDEX(Δεδομένα!$P:$P,MATCH('2021'!E3266,Δεδομένα!$O:$O,0))</f>
        <v>111</v>
      </c>
      <c r="G3266" s="49" t="s">
        <v>3873</v>
      </c>
      <c r="H3266" s="51" t="str">
        <f>INDEX(Δεδομένα!B$1:B$51,MATCH('2021'!G3266,Δεδομένα!A$1:A$51,0))</f>
        <v>ΘΕΣΣΑΛΙΑΣ</v>
      </c>
      <c r="I3266" s="53">
        <f>INDEX(Δεδομένα!E$1:E$13,MATCH('2021'!H3266,Δεδομένα!D$1:D$13,0))</f>
        <v>6</v>
      </c>
      <c r="J3266" s="4">
        <v>44339</v>
      </c>
      <c r="K3266" s="3" t="s">
        <v>154</v>
      </c>
      <c r="L3266" s="17" t="str">
        <f t="shared" si="236"/>
        <v>23/05/2021 13:20</v>
      </c>
      <c r="M3266" s="4">
        <v>44339</v>
      </c>
      <c r="N3266" s="3" t="s">
        <v>109</v>
      </c>
      <c r="O3266" s="17" t="str">
        <f t="shared" si="237"/>
        <v>23/05/2021 15:50</v>
      </c>
      <c r="P3266" s="24">
        <f t="shared" si="238"/>
        <v>0.10416666666424135</v>
      </c>
      <c r="Q3266" s="28">
        <v>0</v>
      </c>
      <c r="R3266" s="27">
        <f t="shared" si="239"/>
        <v>149.99999999650754</v>
      </c>
      <c r="S3266" s="3" t="s">
        <v>4</v>
      </c>
      <c r="T3266" s="3" t="s">
        <v>3874</v>
      </c>
      <c r="U3266" s="3" t="s">
        <v>4</v>
      </c>
      <c r="V3266" s="3" t="s">
        <v>3914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16</v>
      </c>
      <c r="AC3266" s="5">
        <v>19</v>
      </c>
      <c r="AD3266" s="5">
        <v>0</v>
      </c>
      <c r="AE3266" s="2">
        <v>8</v>
      </c>
      <c r="AF3266" s="2">
        <v>0</v>
      </c>
      <c r="AG3266" s="2">
        <v>0</v>
      </c>
      <c r="AH3266" s="2">
        <v>0</v>
      </c>
      <c r="AI3266" s="2">
        <v>0</v>
      </c>
      <c r="AJ3266" s="2">
        <v>4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 t="s">
        <v>4</v>
      </c>
      <c r="AT3266" s="2" t="s">
        <v>4</v>
      </c>
    </row>
    <row r="3267" spans="1:46" x14ac:dyDescent="0.2">
      <c r="A3267" s="2">
        <v>1667343</v>
      </c>
      <c r="B3267" s="2">
        <v>856776</v>
      </c>
      <c r="C3267" s="7">
        <v>21.7681797690461</v>
      </c>
      <c r="D3267" s="7">
        <v>39.531432044020796</v>
      </c>
      <c r="E3267" s="19" t="s">
        <v>3872</v>
      </c>
      <c r="F3267" s="46">
        <f>INDEX(Δεδομένα!$P:$P,MATCH('2021'!E3267,Δεδομένα!$O:$O,0))</f>
        <v>111</v>
      </c>
      <c r="G3267" s="49" t="s">
        <v>3873</v>
      </c>
      <c r="H3267" s="51" t="str">
        <f>INDEX(Δεδομένα!B$1:B$51,MATCH('2021'!G3267,Δεδομένα!A$1:A$51,0))</f>
        <v>ΘΕΣΣΑΛΙΑΣ</v>
      </c>
      <c r="I3267" s="53">
        <f>INDEX(Δεδομένα!E$1:E$13,MATCH('2021'!H3267,Δεδομένα!D$1:D$13,0))</f>
        <v>6</v>
      </c>
      <c r="J3267" s="4">
        <v>44344</v>
      </c>
      <c r="K3267" s="3" t="s">
        <v>127</v>
      </c>
      <c r="L3267" s="17" t="str">
        <f t="shared" si="236"/>
        <v>28/05/2021 11:40</v>
      </c>
      <c r="M3267" s="4">
        <v>44344</v>
      </c>
      <c r="N3267" s="3" t="s">
        <v>119</v>
      </c>
      <c r="O3267" s="17" t="str">
        <f t="shared" si="237"/>
        <v>28/05/2021 12:25</v>
      </c>
      <c r="P3267" s="24">
        <f t="shared" si="238"/>
        <v>3.125E-2</v>
      </c>
      <c r="Q3267" s="28">
        <v>0</v>
      </c>
      <c r="R3267" s="27">
        <f t="shared" si="239"/>
        <v>45</v>
      </c>
      <c r="S3267" s="3" t="s">
        <v>4</v>
      </c>
      <c r="T3267" s="3" t="s">
        <v>3874</v>
      </c>
      <c r="U3267" s="3" t="s">
        <v>4</v>
      </c>
      <c r="V3267" s="3" t="s">
        <v>3915</v>
      </c>
      <c r="W3267" s="5">
        <v>0</v>
      </c>
      <c r="X3267" s="5">
        <v>0</v>
      </c>
      <c r="Y3267" s="5">
        <v>0</v>
      </c>
      <c r="Z3267" s="5">
        <v>0.5</v>
      </c>
      <c r="AA3267" s="5">
        <v>0</v>
      </c>
      <c r="AB3267" s="5">
        <v>2.5</v>
      </c>
      <c r="AC3267" s="5">
        <v>0</v>
      </c>
      <c r="AD3267" s="5">
        <v>0</v>
      </c>
      <c r="AE3267" s="2">
        <v>3</v>
      </c>
      <c r="AF3267" s="2">
        <v>0</v>
      </c>
      <c r="AG3267" s="2">
        <v>0</v>
      </c>
      <c r="AH3267" s="2">
        <v>0</v>
      </c>
      <c r="AI3267" s="2">
        <v>0</v>
      </c>
      <c r="AJ3267" s="2">
        <v>1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 t="s">
        <v>4</v>
      </c>
      <c r="AT3267" s="2" t="s">
        <v>4</v>
      </c>
    </row>
    <row r="3268" spans="1:46" x14ac:dyDescent="0.2">
      <c r="A3268" s="2">
        <v>1667337</v>
      </c>
      <c r="B3268" s="2">
        <v>856912</v>
      </c>
      <c r="C3268" s="7">
        <v>21.889560229008801</v>
      </c>
      <c r="D3268" s="7">
        <v>39.730404722420403</v>
      </c>
      <c r="E3268" s="19" t="s">
        <v>3872</v>
      </c>
      <c r="F3268" s="46">
        <f>INDEX(Δεδομένα!$P:$P,MATCH('2021'!E3268,Δεδομένα!$O:$O,0))</f>
        <v>111</v>
      </c>
      <c r="G3268" s="49" t="s">
        <v>3873</v>
      </c>
      <c r="H3268" s="51" t="str">
        <f>INDEX(Δεδομένα!B$1:B$51,MATCH('2021'!G3268,Δεδομένα!A$1:A$51,0))</f>
        <v>ΘΕΣΣΑΛΙΑΣ</v>
      </c>
      <c r="I3268" s="53">
        <f>INDEX(Δεδομένα!E$1:E$13,MATCH('2021'!H3268,Δεδομένα!D$1:D$13,0))</f>
        <v>6</v>
      </c>
      <c r="J3268" s="4">
        <v>44344</v>
      </c>
      <c r="K3268" s="3" t="s">
        <v>150</v>
      </c>
      <c r="L3268" s="17" t="str">
        <f t="shared" si="236"/>
        <v>28/05/2021 19:00</v>
      </c>
      <c r="M3268" s="4">
        <v>44344</v>
      </c>
      <c r="N3268" s="3" t="s">
        <v>1396</v>
      </c>
      <c r="O3268" s="17" t="str">
        <f t="shared" si="237"/>
        <v>28/05/2021 21:50</v>
      </c>
      <c r="P3268" s="24">
        <f t="shared" si="238"/>
        <v>0.11805555555474712</v>
      </c>
      <c r="Q3268" s="28">
        <v>0</v>
      </c>
      <c r="R3268" s="27">
        <f t="shared" si="239"/>
        <v>169.99999999883585</v>
      </c>
      <c r="S3268" s="3" t="s">
        <v>4</v>
      </c>
      <c r="T3268" s="3" t="s">
        <v>3874</v>
      </c>
      <c r="U3268" s="3" t="s">
        <v>4</v>
      </c>
      <c r="V3268" s="3" t="s">
        <v>3916</v>
      </c>
      <c r="W3268" s="5">
        <v>0</v>
      </c>
      <c r="X3268" s="5">
        <v>0.1</v>
      </c>
      <c r="Y3268" s="5">
        <v>0</v>
      </c>
      <c r="Z3268" s="5">
        <v>0.1</v>
      </c>
      <c r="AA3268" s="5">
        <v>0</v>
      </c>
      <c r="AB3268" s="5">
        <v>0</v>
      </c>
      <c r="AC3268" s="5">
        <v>0</v>
      </c>
      <c r="AD3268" s="5">
        <v>0</v>
      </c>
      <c r="AE3268" s="2">
        <v>9</v>
      </c>
      <c r="AF3268" s="2">
        <v>0</v>
      </c>
      <c r="AG3268" s="2">
        <v>0</v>
      </c>
      <c r="AH3268" s="2">
        <v>0</v>
      </c>
      <c r="AI3268" s="2">
        <v>0</v>
      </c>
      <c r="AJ3268" s="2">
        <v>4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 t="s">
        <v>4</v>
      </c>
      <c r="AT3268" s="2" t="s">
        <v>4</v>
      </c>
    </row>
    <row r="3269" spans="1:46" x14ac:dyDescent="0.2">
      <c r="A3269" s="2">
        <v>1667333</v>
      </c>
      <c r="B3269" s="2">
        <v>856950</v>
      </c>
      <c r="C3269" s="7">
        <v>21.864880278054802</v>
      </c>
      <c r="D3269" s="7">
        <v>39.5191914972348</v>
      </c>
      <c r="E3269" s="19" t="s">
        <v>3872</v>
      </c>
      <c r="F3269" s="46">
        <f>INDEX(Δεδομένα!$P:$P,MATCH('2021'!E3269,Δεδομένα!$O:$O,0))</f>
        <v>111</v>
      </c>
      <c r="G3269" s="49" t="s">
        <v>3873</v>
      </c>
      <c r="H3269" s="51" t="str">
        <f>INDEX(Δεδομένα!B$1:B$51,MATCH('2021'!G3269,Δεδομένα!A$1:A$51,0))</f>
        <v>ΘΕΣΣΑΛΙΑΣ</v>
      </c>
      <c r="I3269" s="53">
        <f>INDEX(Δεδομένα!E$1:E$13,MATCH('2021'!H3269,Δεδομένα!D$1:D$13,0))</f>
        <v>6</v>
      </c>
      <c r="J3269" s="4">
        <v>44344</v>
      </c>
      <c r="K3269" s="3" t="s">
        <v>348</v>
      </c>
      <c r="L3269" s="17" t="str">
        <f t="shared" si="236"/>
        <v>28/05/2021 20:33</v>
      </c>
      <c r="M3269" s="4">
        <v>44344</v>
      </c>
      <c r="N3269" s="3" t="s">
        <v>989</v>
      </c>
      <c r="O3269" s="17" t="str">
        <f t="shared" si="237"/>
        <v>28/05/2021 21:40</v>
      </c>
      <c r="P3269" s="24">
        <f t="shared" si="238"/>
        <v>4.652777778392192E-2</v>
      </c>
      <c r="Q3269" s="28">
        <v>0</v>
      </c>
      <c r="R3269" s="27">
        <f t="shared" si="239"/>
        <v>67.000000008847564</v>
      </c>
      <c r="S3269" s="3" t="s">
        <v>4</v>
      </c>
      <c r="T3269" s="3" t="s">
        <v>3874</v>
      </c>
      <c r="U3269" s="3" t="s">
        <v>4</v>
      </c>
      <c r="V3269" s="3" t="s">
        <v>3903</v>
      </c>
      <c r="W3269" s="5">
        <v>0</v>
      </c>
      <c r="X3269" s="5">
        <v>0</v>
      </c>
      <c r="Y3269" s="5">
        <v>0</v>
      </c>
      <c r="Z3269" s="5">
        <v>0</v>
      </c>
      <c r="AA3269" s="5">
        <v>0.1</v>
      </c>
      <c r="AB3269" s="5">
        <v>0</v>
      </c>
      <c r="AC3269" s="5">
        <v>0</v>
      </c>
      <c r="AD3269" s="5">
        <v>0</v>
      </c>
      <c r="AE3269" s="2">
        <v>2</v>
      </c>
      <c r="AF3269" s="2">
        <v>0</v>
      </c>
      <c r="AG3269" s="2">
        <v>0</v>
      </c>
      <c r="AH3269" s="2">
        <v>0</v>
      </c>
      <c r="AI3269" s="2">
        <v>0</v>
      </c>
      <c r="AJ3269" s="2">
        <v>1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 t="s">
        <v>4</v>
      </c>
      <c r="AT3269" s="2" t="s">
        <v>4</v>
      </c>
    </row>
    <row r="3270" spans="1:46" x14ac:dyDescent="0.2">
      <c r="A3270" s="2">
        <v>1667043</v>
      </c>
      <c r="B3270" s="2">
        <v>857499</v>
      </c>
      <c r="C3270" s="7">
        <v>21.8212568599258</v>
      </c>
      <c r="D3270" s="7">
        <v>39.653321655134</v>
      </c>
      <c r="E3270" s="19" t="s">
        <v>3872</v>
      </c>
      <c r="F3270" s="46">
        <f>INDEX(Δεδομένα!$P:$P,MATCH('2021'!E3270,Δεδομένα!$O:$O,0))</f>
        <v>111</v>
      </c>
      <c r="G3270" s="49" t="s">
        <v>3873</v>
      </c>
      <c r="H3270" s="51" t="str">
        <f>INDEX(Δεδομένα!B$1:B$51,MATCH('2021'!G3270,Δεδομένα!A$1:A$51,0))</f>
        <v>ΘΕΣΣΑΛΙΑΣ</v>
      </c>
      <c r="I3270" s="53">
        <f>INDEX(Δεδομένα!E$1:E$13,MATCH('2021'!H3270,Δεδομένα!D$1:D$13,0))</f>
        <v>6</v>
      </c>
      <c r="J3270" s="4">
        <v>44346</v>
      </c>
      <c r="K3270" s="3" t="s">
        <v>150</v>
      </c>
      <c r="L3270" s="17" t="str">
        <f t="shared" si="236"/>
        <v>30/05/2021 19:00</v>
      </c>
      <c r="M3270" s="4">
        <v>44346</v>
      </c>
      <c r="N3270" s="3" t="s">
        <v>1624</v>
      </c>
      <c r="O3270" s="17" t="str">
        <f t="shared" si="237"/>
        <v>30/05/2021 19:52</v>
      </c>
      <c r="P3270" s="24">
        <f t="shared" si="238"/>
        <v>3.6111111112404615E-2</v>
      </c>
      <c r="Q3270" s="28">
        <v>0</v>
      </c>
      <c r="R3270" s="27">
        <f t="shared" si="239"/>
        <v>52.000000001862645</v>
      </c>
      <c r="S3270" s="3" t="s">
        <v>4</v>
      </c>
      <c r="T3270" s="3" t="s">
        <v>3874</v>
      </c>
      <c r="U3270" s="3" t="s">
        <v>4</v>
      </c>
      <c r="V3270" s="3" t="s">
        <v>3917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0.2</v>
      </c>
      <c r="AC3270" s="5">
        <v>0</v>
      </c>
      <c r="AD3270" s="5">
        <v>0</v>
      </c>
      <c r="AE3270" s="2">
        <v>2</v>
      </c>
      <c r="AF3270" s="2">
        <v>0</v>
      </c>
      <c r="AG3270" s="2">
        <v>0</v>
      </c>
      <c r="AH3270" s="2">
        <v>0</v>
      </c>
      <c r="AI3270" s="2">
        <v>0</v>
      </c>
      <c r="AJ3270" s="2">
        <v>1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 t="s">
        <v>4</v>
      </c>
      <c r="AT3270" s="2" t="s">
        <v>4</v>
      </c>
    </row>
    <row r="3271" spans="1:46" x14ac:dyDescent="0.2">
      <c r="A3271" s="2">
        <v>1667084</v>
      </c>
      <c r="B3271" s="2">
        <v>857637</v>
      </c>
      <c r="C3271" s="7">
        <v>21.923461596653901</v>
      </c>
      <c r="D3271" s="7">
        <v>39.505217472794101</v>
      </c>
      <c r="E3271" s="19" t="s">
        <v>3872</v>
      </c>
      <c r="F3271" s="46">
        <f>INDEX(Δεδομένα!$P:$P,MATCH('2021'!E3271,Δεδομένα!$O:$O,0))</f>
        <v>111</v>
      </c>
      <c r="G3271" s="49" t="s">
        <v>3873</v>
      </c>
      <c r="H3271" s="51" t="str">
        <f>INDEX(Δεδομένα!B$1:B$51,MATCH('2021'!G3271,Δεδομένα!A$1:A$51,0))</f>
        <v>ΘΕΣΣΑΛΙΑΣ</v>
      </c>
      <c r="I3271" s="53">
        <f>INDEX(Δεδομένα!E$1:E$13,MATCH('2021'!H3271,Δεδομένα!D$1:D$13,0))</f>
        <v>6</v>
      </c>
      <c r="J3271" s="4">
        <v>44347</v>
      </c>
      <c r="K3271" s="3" t="s">
        <v>1707</v>
      </c>
      <c r="L3271" s="17" t="str">
        <f t="shared" si="236"/>
        <v>31/05/2021 11:33</v>
      </c>
      <c r="M3271" s="4">
        <v>44347</v>
      </c>
      <c r="N3271" s="3" t="s">
        <v>1897</v>
      </c>
      <c r="O3271" s="17" t="str">
        <f t="shared" si="237"/>
        <v>31/05/2021 12:41</v>
      </c>
      <c r="P3271" s="24">
        <f t="shared" si="238"/>
        <v>4.7222222223354038E-2</v>
      </c>
      <c r="Q3271" s="28">
        <v>0</v>
      </c>
      <c r="R3271" s="27">
        <f t="shared" si="239"/>
        <v>68.000000001629815</v>
      </c>
      <c r="S3271" s="3" t="s">
        <v>4</v>
      </c>
      <c r="T3271" s="3" t="s">
        <v>3897</v>
      </c>
      <c r="U3271" s="3" t="s">
        <v>4</v>
      </c>
      <c r="V3271" s="3" t="s">
        <v>3907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0.1</v>
      </c>
      <c r="AC3271" s="5">
        <v>0</v>
      </c>
      <c r="AD3271" s="5">
        <v>0</v>
      </c>
      <c r="AE3271" s="2">
        <v>3</v>
      </c>
      <c r="AF3271" s="2">
        <v>0</v>
      </c>
      <c r="AG3271" s="2">
        <v>0</v>
      </c>
      <c r="AH3271" s="2">
        <v>0</v>
      </c>
      <c r="AI3271" s="2">
        <v>0</v>
      </c>
      <c r="AJ3271" s="2">
        <v>1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 t="s">
        <v>4</v>
      </c>
      <c r="AT3271" s="2" t="s">
        <v>4</v>
      </c>
    </row>
    <row r="3272" spans="1:46" x14ac:dyDescent="0.2">
      <c r="A3272" s="2">
        <v>1667871</v>
      </c>
      <c r="B3272" s="2">
        <v>858281</v>
      </c>
      <c r="C3272" s="7">
        <v>21.819012390712501</v>
      </c>
      <c r="D3272" s="7">
        <v>39.587561467392</v>
      </c>
      <c r="E3272" s="19" t="s">
        <v>3872</v>
      </c>
      <c r="F3272" s="46">
        <f>INDEX(Δεδομένα!$P:$P,MATCH('2021'!E3272,Δεδομένα!$O:$O,0))</f>
        <v>111</v>
      </c>
      <c r="G3272" s="49" t="s">
        <v>3873</v>
      </c>
      <c r="H3272" s="51" t="str">
        <f>INDEX(Δεδομένα!B$1:B$51,MATCH('2021'!G3272,Δεδομένα!A$1:A$51,0))</f>
        <v>ΘΕΣΣΑΛΙΑΣ</v>
      </c>
      <c r="I3272" s="53">
        <f>INDEX(Δεδομένα!E$1:E$13,MATCH('2021'!H3272,Δεδομένα!D$1:D$13,0))</f>
        <v>6</v>
      </c>
      <c r="J3272" s="4">
        <v>44349</v>
      </c>
      <c r="K3272" s="3" t="s">
        <v>1672</v>
      </c>
      <c r="L3272" s="17" t="str">
        <f t="shared" si="236"/>
        <v>02/06/2021 18:08</v>
      </c>
      <c r="M3272" s="4">
        <v>44349</v>
      </c>
      <c r="N3272" s="3" t="s">
        <v>358</v>
      </c>
      <c r="O3272" s="17" t="str">
        <f t="shared" si="237"/>
        <v>02/06/2021 18:55</v>
      </c>
      <c r="P3272" s="24">
        <f t="shared" si="238"/>
        <v>3.2638888886140194E-2</v>
      </c>
      <c r="Q3272" s="28">
        <v>0</v>
      </c>
      <c r="R3272" s="27">
        <f t="shared" si="239"/>
        <v>46.999999996041879</v>
      </c>
      <c r="S3272" s="3" t="s">
        <v>4</v>
      </c>
      <c r="T3272" s="3" t="s">
        <v>3874</v>
      </c>
      <c r="U3272" s="3" t="s">
        <v>4</v>
      </c>
      <c r="V3272" s="3" t="s">
        <v>3913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0.4</v>
      </c>
      <c r="AC3272" s="5">
        <v>0</v>
      </c>
      <c r="AD3272" s="5">
        <v>0</v>
      </c>
      <c r="AE3272" s="2">
        <v>2</v>
      </c>
      <c r="AF3272" s="2">
        <v>0</v>
      </c>
      <c r="AG3272" s="2">
        <v>0</v>
      </c>
      <c r="AH3272" s="2">
        <v>0</v>
      </c>
      <c r="AI3272" s="2">
        <v>0</v>
      </c>
      <c r="AJ3272" s="2">
        <v>1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 t="s">
        <v>4</v>
      </c>
      <c r="AT3272" s="2" t="s">
        <v>4</v>
      </c>
    </row>
    <row r="3273" spans="1:46" x14ac:dyDescent="0.2">
      <c r="A3273" s="2">
        <v>1667794</v>
      </c>
      <c r="B3273" s="2">
        <v>858284</v>
      </c>
      <c r="C3273" s="7">
        <v>21.909608923342098</v>
      </c>
      <c r="D3273" s="7">
        <v>39.506470720350698</v>
      </c>
      <c r="E3273" s="19" t="s">
        <v>3872</v>
      </c>
      <c r="F3273" s="46">
        <f>INDEX(Δεδομένα!$P:$P,MATCH('2021'!E3273,Δεδομένα!$O:$O,0))</f>
        <v>111</v>
      </c>
      <c r="G3273" s="49" t="s">
        <v>3873</v>
      </c>
      <c r="H3273" s="51" t="str">
        <f>INDEX(Δεδομένα!B$1:B$51,MATCH('2021'!G3273,Δεδομένα!A$1:A$51,0))</f>
        <v>ΘΕΣΣΑΛΙΑΣ</v>
      </c>
      <c r="I3273" s="53">
        <f>INDEX(Δεδομένα!E$1:E$13,MATCH('2021'!H3273,Δεδομένα!D$1:D$13,0))</f>
        <v>6</v>
      </c>
      <c r="J3273" s="4">
        <v>44349</v>
      </c>
      <c r="K3273" s="3" t="s">
        <v>464</v>
      </c>
      <c r="L3273" s="17" t="str">
        <f t="shared" si="236"/>
        <v>02/06/2021 18:20</v>
      </c>
      <c r="M3273" s="4">
        <v>44349</v>
      </c>
      <c r="N3273" s="3" t="s">
        <v>111</v>
      </c>
      <c r="O3273" s="17" t="str">
        <f t="shared" si="237"/>
        <v>02/06/2021 19:20</v>
      </c>
      <c r="P3273" s="24">
        <f t="shared" si="238"/>
        <v>4.1666666664241347E-2</v>
      </c>
      <c r="Q3273" s="28">
        <v>0</v>
      </c>
      <c r="R3273" s="27">
        <f t="shared" si="239"/>
        <v>59.99999999650754</v>
      </c>
      <c r="S3273" s="3" t="s">
        <v>4</v>
      </c>
      <c r="T3273" s="3" t="s">
        <v>3897</v>
      </c>
      <c r="U3273" s="3" t="s">
        <v>4</v>
      </c>
      <c r="V3273" s="3" t="s">
        <v>3907</v>
      </c>
      <c r="W3273" s="5">
        <v>0</v>
      </c>
      <c r="X3273" s="5">
        <v>0</v>
      </c>
      <c r="Y3273" s="5">
        <v>0</v>
      </c>
      <c r="Z3273" s="5">
        <v>0.02</v>
      </c>
      <c r="AA3273" s="5">
        <v>0</v>
      </c>
      <c r="AB3273" s="5">
        <v>0</v>
      </c>
      <c r="AC3273" s="5">
        <v>0</v>
      </c>
      <c r="AD3273" s="5">
        <v>0</v>
      </c>
      <c r="AE3273" s="2">
        <v>2</v>
      </c>
      <c r="AF3273" s="2">
        <v>0</v>
      </c>
      <c r="AG3273" s="2">
        <v>0</v>
      </c>
      <c r="AH3273" s="2">
        <v>0</v>
      </c>
      <c r="AI3273" s="2">
        <v>0</v>
      </c>
      <c r="AJ3273" s="2">
        <v>1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 t="s">
        <v>4</v>
      </c>
      <c r="AT3273" s="2" t="s">
        <v>4</v>
      </c>
    </row>
    <row r="3274" spans="1:46" x14ac:dyDescent="0.2">
      <c r="A3274" s="2">
        <v>1667879</v>
      </c>
      <c r="B3274" s="2">
        <v>858462</v>
      </c>
      <c r="C3274" s="7">
        <v>21.781312038870698</v>
      </c>
      <c r="D3274" s="7">
        <v>39.5497345510042</v>
      </c>
      <c r="E3274" s="19" t="s">
        <v>3872</v>
      </c>
      <c r="F3274" s="46">
        <f>INDEX(Δεδομένα!$P:$P,MATCH('2021'!E3274,Δεδομένα!$O:$O,0))</f>
        <v>111</v>
      </c>
      <c r="G3274" s="49" t="s">
        <v>3873</v>
      </c>
      <c r="H3274" s="51" t="str">
        <f>INDEX(Δεδομένα!B$1:B$51,MATCH('2021'!G3274,Δεδομένα!A$1:A$51,0))</f>
        <v>ΘΕΣΣΑΛΙΑΣ</v>
      </c>
      <c r="I3274" s="53">
        <f>INDEX(Δεδομένα!E$1:E$13,MATCH('2021'!H3274,Δεδομένα!D$1:D$13,0))</f>
        <v>6</v>
      </c>
      <c r="J3274" s="4">
        <v>44350</v>
      </c>
      <c r="K3274" s="3" t="s">
        <v>1310</v>
      </c>
      <c r="L3274" s="17" t="str">
        <f t="shared" si="236"/>
        <v>03/06/2021 12:45</v>
      </c>
      <c r="M3274" s="4">
        <v>44350</v>
      </c>
      <c r="N3274" s="3" t="s">
        <v>1442</v>
      </c>
      <c r="O3274" s="17" t="str">
        <f t="shared" si="237"/>
        <v>03/06/2021 14:11</v>
      </c>
      <c r="P3274" s="24">
        <f t="shared" si="238"/>
        <v>5.9722222220443655E-2</v>
      </c>
      <c r="Q3274" s="28">
        <v>0</v>
      </c>
      <c r="R3274" s="27">
        <f t="shared" si="239"/>
        <v>85.999999997438863</v>
      </c>
      <c r="S3274" s="3" t="s">
        <v>4</v>
      </c>
      <c r="T3274" s="3" t="s">
        <v>3874</v>
      </c>
      <c r="U3274" s="3" t="s">
        <v>4</v>
      </c>
      <c r="V3274" s="3" t="s">
        <v>3918</v>
      </c>
      <c r="W3274" s="5">
        <v>0</v>
      </c>
      <c r="X3274" s="5">
        <v>0</v>
      </c>
      <c r="Y3274" s="5">
        <v>0</v>
      </c>
      <c r="Z3274" s="5">
        <v>0.2</v>
      </c>
      <c r="AA3274" s="5">
        <v>0</v>
      </c>
      <c r="AB3274" s="5">
        <v>0</v>
      </c>
      <c r="AC3274" s="5">
        <v>0</v>
      </c>
      <c r="AD3274" s="5">
        <v>0</v>
      </c>
      <c r="AE3274" s="2">
        <v>7</v>
      </c>
      <c r="AF3274" s="2">
        <v>0</v>
      </c>
      <c r="AG3274" s="2">
        <v>0</v>
      </c>
      <c r="AH3274" s="2">
        <v>0</v>
      </c>
      <c r="AI3274" s="2">
        <v>0</v>
      </c>
      <c r="AJ3274" s="2">
        <v>3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 t="s">
        <v>4</v>
      </c>
      <c r="AT3274" s="2" t="s">
        <v>4</v>
      </c>
    </row>
    <row r="3275" spans="1:46" x14ac:dyDescent="0.2">
      <c r="A3275" s="2">
        <v>1667885</v>
      </c>
      <c r="B3275" s="2">
        <v>858495</v>
      </c>
      <c r="C3275" s="7">
        <v>21.624940023840502</v>
      </c>
      <c r="D3275" s="7">
        <v>39.580041094746598</v>
      </c>
      <c r="E3275" s="19" t="s">
        <v>3872</v>
      </c>
      <c r="F3275" s="46">
        <f>INDEX(Δεδομένα!$P:$P,MATCH('2021'!E3275,Δεδομένα!$O:$O,0))</f>
        <v>111</v>
      </c>
      <c r="G3275" s="49" t="s">
        <v>3873</v>
      </c>
      <c r="H3275" s="51" t="str">
        <f>INDEX(Δεδομένα!B$1:B$51,MATCH('2021'!G3275,Δεδομένα!A$1:A$51,0))</f>
        <v>ΘΕΣΣΑΛΙΑΣ</v>
      </c>
      <c r="I3275" s="53">
        <f>INDEX(Δεδομένα!E$1:E$13,MATCH('2021'!H3275,Δεδομένα!D$1:D$13,0))</f>
        <v>6</v>
      </c>
      <c r="J3275" s="4">
        <v>44353</v>
      </c>
      <c r="K3275" s="3" t="s">
        <v>35</v>
      </c>
      <c r="L3275" s="17" t="str">
        <f t="shared" si="236"/>
        <v>06/06/2021 14:50</v>
      </c>
      <c r="M3275" s="4">
        <v>44353</v>
      </c>
      <c r="N3275" s="3" t="s">
        <v>267</v>
      </c>
      <c r="O3275" s="17" t="str">
        <f t="shared" si="237"/>
        <v>06/06/2021 17:30</v>
      </c>
      <c r="P3275" s="24">
        <f t="shared" si="238"/>
        <v>0.11111111110949423</v>
      </c>
      <c r="Q3275" s="28">
        <v>0</v>
      </c>
      <c r="R3275" s="27">
        <f t="shared" si="239"/>
        <v>159.99999999767169</v>
      </c>
      <c r="S3275" s="3" t="s">
        <v>4</v>
      </c>
      <c r="T3275" s="3" t="s">
        <v>3874</v>
      </c>
      <c r="U3275" s="3" t="s">
        <v>4</v>
      </c>
      <c r="V3275" s="3" t="s">
        <v>3919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22.5</v>
      </c>
      <c r="AC3275" s="5">
        <v>0</v>
      </c>
      <c r="AD3275" s="5">
        <v>0</v>
      </c>
      <c r="AE3275" s="2">
        <v>3</v>
      </c>
      <c r="AF3275" s="2">
        <v>0</v>
      </c>
      <c r="AG3275" s="2">
        <v>0</v>
      </c>
      <c r="AH3275" s="2">
        <v>0</v>
      </c>
      <c r="AI3275" s="2">
        <v>0</v>
      </c>
      <c r="AJ3275" s="2">
        <v>1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 t="s">
        <v>4</v>
      </c>
      <c r="AT3275" s="2" t="s">
        <v>4</v>
      </c>
    </row>
    <row r="3276" spans="1:46" x14ac:dyDescent="0.2">
      <c r="A3276" s="2">
        <v>1668669</v>
      </c>
      <c r="B3276" s="2">
        <v>859903</v>
      </c>
      <c r="C3276" s="7">
        <v>21.780388146350699</v>
      </c>
      <c r="D3276" s="7">
        <v>39.503683433931798</v>
      </c>
      <c r="E3276" s="19" t="s">
        <v>3872</v>
      </c>
      <c r="F3276" s="46">
        <f>INDEX(Δεδομένα!$P:$P,MATCH('2021'!E3276,Δεδομένα!$O:$O,0))</f>
        <v>111</v>
      </c>
      <c r="G3276" s="49" t="s">
        <v>3873</v>
      </c>
      <c r="H3276" s="51" t="str">
        <f>INDEX(Δεδομένα!B$1:B$51,MATCH('2021'!G3276,Δεδομένα!A$1:A$51,0))</f>
        <v>ΘΕΣΣΑΛΙΑΣ</v>
      </c>
      <c r="I3276" s="53">
        <f>INDEX(Δεδομένα!E$1:E$13,MATCH('2021'!H3276,Δεδομένα!D$1:D$13,0))</f>
        <v>6</v>
      </c>
      <c r="J3276" s="4">
        <v>44355</v>
      </c>
      <c r="K3276" s="3" t="s">
        <v>499</v>
      </c>
      <c r="L3276" s="17" t="str">
        <f t="shared" si="236"/>
        <v>08/06/2021 15:10</v>
      </c>
      <c r="M3276" s="4">
        <v>44355</v>
      </c>
      <c r="N3276" s="3" t="s">
        <v>742</v>
      </c>
      <c r="O3276" s="17" t="str">
        <f t="shared" si="237"/>
        <v>08/06/2021 19:55</v>
      </c>
      <c r="P3276" s="24">
        <f t="shared" si="238"/>
        <v>0.19791666666424135</v>
      </c>
      <c r="Q3276" s="28">
        <v>0</v>
      </c>
      <c r="R3276" s="27">
        <f t="shared" si="239"/>
        <v>284.99999999650754</v>
      </c>
      <c r="S3276" s="3" t="s">
        <v>4</v>
      </c>
      <c r="T3276" s="3" t="s">
        <v>3874</v>
      </c>
      <c r="U3276" s="3" t="s">
        <v>4</v>
      </c>
      <c r="V3276" s="3" t="s">
        <v>3920</v>
      </c>
      <c r="W3276" s="5">
        <v>0</v>
      </c>
      <c r="X3276" s="5">
        <v>0</v>
      </c>
      <c r="Y3276" s="5">
        <v>0</v>
      </c>
      <c r="Z3276" s="5">
        <v>0.1</v>
      </c>
      <c r="AA3276" s="5">
        <v>0</v>
      </c>
      <c r="AB3276" s="5">
        <v>0</v>
      </c>
      <c r="AC3276" s="5">
        <v>0</v>
      </c>
      <c r="AD3276" s="5">
        <v>0</v>
      </c>
      <c r="AE3276" s="2">
        <v>3</v>
      </c>
      <c r="AF3276" s="2">
        <v>0</v>
      </c>
      <c r="AG3276" s="2">
        <v>0</v>
      </c>
      <c r="AH3276" s="2">
        <v>0</v>
      </c>
      <c r="AI3276" s="2">
        <v>0</v>
      </c>
      <c r="AJ3276" s="2">
        <v>1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 t="s">
        <v>4</v>
      </c>
      <c r="AT3276" s="2" t="s">
        <v>4</v>
      </c>
    </row>
    <row r="3277" spans="1:46" x14ac:dyDescent="0.2">
      <c r="A3277" s="2">
        <v>1669563</v>
      </c>
      <c r="B3277" s="2">
        <v>860881</v>
      </c>
      <c r="C3277" s="7">
        <v>21.7870391522844</v>
      </c>
      <c r="D3277" s="7">
        <v>39.534466675704302</v>
      </c>
      <c r="E3277" s="19" t="s">
        <v>3872</v>
      </c>
      <c r="F3277" s="46">
        <f>INDEX(Δεδομένα!$P:$P,MATCH('2021'!E3277,Δεδομένα!$O:$O,0))</f>
        <v>111</v>
      </c>
      <c r="G3277" s="49" t="s">
        <v>3873</v>
      </c>
      <c r="H3277" s="51" t="str">
        <f>INDEX(Δεδομένα!B$1:B$51,MATCH('2021'!G3277,Δεδομένα!A$1:A$51,0))</f>
        <v>ΘΕΣΣΑΛΙΑΣ</v>
      </c>
      <c r="I3277" s="53">
        <f>INDEX(Δεδομένα!E$1:E$13,MATCH('2021'!H3277,Δεδομένα!D$1:D$13,0))</f>
        <v>6</v>
      </c>
      <c r="J3277" s="4">
        <v>44358</v>
      </c>
      <c r="K3277" s="3" t="s">
        <v>499</v>
      </c>
      <c r="L3277" s="17" t="str">
        <f t="shared" si="236"/>
        <v>11/06/2021 15:10</v>
      </c>
      <c r="M3277" s="4">
        <v>44358</v>
      </c>
      <c r="N3277" s="3" t="s">
        <v>221</v>
      </c>
      <c r="O3277" s="17" t="str">
        <f t="shared" si="237"/>
        <v>11/06/2021 16:15</v>
      </c>
      <c r="P3277" s="24">
        <f t="shared" si="238"/>
        <v>4.5138888890505768E-2</v>
      </c>
      <c r="Q3277" s="28">
        <v>0</v>
      </c>
      <c r="R3277" s="27">
        <f t="shared" si="239"/>
        <v>65.000000002328306</v>
      </c>
      <c r="S3277" s="3" t="s">
        <v>4</v>
      </c>
      <c r="T3277" s="3" t="s">
        <v>3874</v>
      </c>
      <c r="U3277" s="3" t="s">
        <v>4</v>
      </c>
      <c r="V3277" s="3" t="s">
        <v>3921</v>
      </c>
      <c r="W3277" s="5">
        <v>0</v>
      </c>
      <c r="X3277" s="5">
        <v>0</v>
      </c>
      <c r="Y3277" s="5">
        <v>0</v>
      </c>
      <c r="Z3277" s="5">
        <v>0.2</v>
      </c>
      <c r="AA3277" s="5">
        <v>0</v>
      </c>
      <c r="AB3277" s="5">
        <v>0</v>
      </c>
      <c r="AC3277" s="5">
        <v>0</v>
      </c>
      <c r="AD3277" s="5">
        <v>0</v>
      </c>
      <c r="AE3277" s="2">
        <v>4</v>
      </c>
      <c r="AF3277" s="2">
        <v>0</v>
      </c>
      <c r="AG3277" s="2">
        <v>0</v>
      </c>
      <c r="AH3277" s="2">
        <v>0</v>
      </c>
      <c r="AI3277" s="2">
        <v>0</v>
      </c>
      <c r="AJ3277" s="2">
        <v>2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 t="s">
        <v>4</v>
      </c>
      <c r="AT3277" s="2" t="s">
        <v>4</v>
      </c>
    </row>
    <row r="3278" spans="1:46" x14ac:dyDescent="0.2">
      <c r="A3278" s="2">
        <v>1670741</v>
      </c>
      <c r="B3278" s="2">
        <v>862244</v>
      </c>
      <c r="C3278" s="7">
        <v>21.7359037389507</v>
      </c>
      <c r="D3278" s="7">
        <v>39.597812766396999</v>
      </c>
      <c r="E3278" s="19" t="s">
        <v>3872</v>
      </c>
      <c r="F3278" s="46">
        <f>INDEX(Δεδομένα!$P:$P,MATCH('2021'!E3278,Δεδομένα!$O:$O,0))</f>
        <v>111</v>
      </c>
      <c r="G3278" s="49" t="s">
        <v>3873</v>
      </c>
      <c r="H3278" s="51" t="str">
        <f>INDEX(Δεδομένα!B$1:B$51,MATCH('2021'!G3278,Δεδομένα!A$1:A$51,0))</f>
        <v>ΘΕΣΣΑΛΙΑΣ</v>
      </c>
      <c r="I3278" s="53">
        <f>INDEX(Δεδομένα!E$1:E$13,MATCH('2021'!H3278,Δεδομένα!D$1:D$13,0))</f>
        <v>6</v>
      </c>
      <c r="J3278" s="4">
        <v>44363</v>
      </c>
      <c r="K3278" s="3" t="s">
        <v>196</v>
      </c>
      <c r="L3278" s="17" t="str">
        <f t="shared" si="236"/>
        <v>16/06/2021 14:15</v>
      </c>
      <c r="M3278" s="4">
        <v>44363</v>
      </c>
      <c r="N3278" s="3" t="s">
        <v>2633</v>
      </c>
      <c r="O3278" s="17" t="str">
        <f t="shared" si="237"/>
        <v>16/06/2021 15:17</v>
      </c>
      <c r="P3278" s="24">
        <f t="shared" si="238"/>
        <v>4.3055555557657499E-2</v>
      </c>
      <c r="Q3278" s="28">
        <v>0</v>
      </c>
      <c r="R3278" s="27">
        <f t="shared" si="239"/>
        <v>62.000000003026798</v>
      </c>
      <c r="S3278" s="3" t="s">
        <v>4</v>
      </c>
      <c r="T3278" s="3" t="s">
        <v>3874</v>
      </c>
      <c r="U3278" s="3" t="s">
        <v>4</v>
      </c>
      <c r="V3278" s="3" t="s">
        <v>3922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1</v>
      </c>
      <c r="AC3278" s="5">
        <v>1</v>
      </c>
      <c r="AD3278" s="5">
        <v>0</v>
      </c>
      <c r="AE3278" s="2">
        <v>4</v>
      </c>
      <c r="AF3278" s="2">
        <v>0</v>
      </c>
      <c r="AG3278" s="2">
        <v>0</v>
      </c>
      <c r="AH3278" s="2">
        <v>0</v>
      </c>
      <c r="AI3278" s="2">
        <v>0</v>
      </c>
      <c r="AJ3278" s="2">
        <v>2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 t="s">
        <v>4</v>
      </c>
      <c r="AT3278" s="2" t="s">
        <v>4</v>
      </c>
    </row>
    <row r="3279" spans="1:46" x14ac:dyDescent="0.2">
      <c r="A3279" s="2">
        <v>1671509</v>
      </c>
      <c r="B3279" s="2">
        <v>863695</v>
      </c>
      <c r="D3279" s="2"/>
      <c r="E3279" s="19" t="s">
        <v>3872</v>
      </c>
      <c r="F3279" s="46">
        <f>INDEX(Δεδομένα!$P:$P,MATCH('2021'!E3279,Δεδομένα!$O:$O,0))</f>
        <v>111</v>
      </c>
      <c r="G3279" s="49" t="s">
        <v>3873</v>
      </c>
      <c r="H3279" s="51" t="str">
        <f>INDEX(Δεδομένα!B$1:B$51,MATCH('2021'!G3279,Δεδομένα!A$1:A$51,0))</f>
        <v>ΘΕΣΣΑΛΙΑΣ</v>
      </c>
      <c r="I3279" s="53">
        <f>INDEX(Δεδομένα!E$1:E$13,MATCH('2021'!H3279,Δεδομένα!D$1:D$13,0))</f>
        <v>6</v>
      </c>
      <c r="J3279" s="4">
        <v>44368</v>
      </c>
      <c r="K3279" s="3" t="s">
        <v>13</v>
      </c>
      <c r="L3279" s="17" t="str">
        <f t="shared" si="236"/>
        <v>21/06/2021 18:50</v>
      </c>
      <c r="M3279" s="4">
        <v>44368</v>
      </c>
      <c r="N3279" s="3" t="s">
        <v>1490</v>
      </c>
      <c r="O3279" s="17" t="str">
        <f t="shared" si="237"/>
        <v>21/06/2021 19:45</v>
      </c>
      <c r="P3279" s="24">
        <f t="shared" si="238"/>
        <v>3.8194444445252884E-2</v>
      </c>
      <c r="Q3279" s="28">
        <v>0</v>
      </c>
      <c r="R3279" s="27">
        <f t="shared" si="239"/>
        <v>55.000000001164153</v>
      </c>
      <c r="S3279" s="3" t="s">
        <v>4</v>
      </c>
      <c r="T3279" s="3" t="s">
        <v>3874</v>
      </c>
      <c r="U3279" s="3" t="s">
        <v>4</v>
      </c>
      <c r="V3279" s="3" t="s">
        <v>3923</v>
      </c>
      <c r="W3279" s="5">
        <v>0</v>
      </c>
      <c r="X3279" s="5">
        <v>0</v>
      </c>
      <c r="Y3279" s="5">
        <v>0</v>
      </c>
      <c r="Z3279" s="5">
        <v>1.6</v>
      </c>
      <c r="AA3279" s="5">
        <v>0</v>
      </c>
      <c r="AB3279" s="5">
        <v>0</v>
      </c>
      <c r="AC3279" s="5">
        <v>0</v>
      </c>
      <c r="AD3279" s="5">
        <v>0</v>
      </c>
      <c r="AE3279" s="2">
        <v>5</v>
      </c>
      <c r="AF3279" s="2">
        <v>0</v>
      </c>
      <c r="AG3279" s="2">
        <v>0</v>
      </c>
      <c r="AH3279" s="2">
        <v>0</v>
      </c>
      <c r="AI3279" s="2">
        <v>0</v>
      </c>
      <c r="AJ3279" s="2">
        <v>2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 t="s">
        <v>4</v>
      </c>
      <c r="AT3279" s="2" t="s">
        <v>4</v>
      </c>
    </row>
    <row r="3280" spans="1:46" x14ac:dyDescent="0.2">
      <c r="A3280" s="2">
        <v>1672284</v>
      </c>
      <c r="B3280" s="2">
        <v>864177</v>
      </c>
      <c r="C3280" s="7">
        <v>21.680145338229</v>
      </c>
      <c r="D3280" s="7">
        <v>39.5588564749442</v>
      </c>
      <c r="E3280" s="19" t="s">
        <v>3872</v>
      </c>
      <c r="F3280" s="46">
        <f>INDEX(Δεδομένα!$P:$P,MATCH('2021'!E3280,Δεδομένα!$O:$O,0))</f>
        <v>111</v>
      </c>
      <c r="G3280" s="49" t="s">
        <v>3873</v>
      </c>
      <c r="H3280" s="51" t="str">
        <f>INDEX(Δεδομένα!B$1:B$51,MATCH('2021'!G3280,Δεδομένα!A$1:A$51,0))</f>
        <v>ΘΕΣΣΑΛΙΑΣ</v>
      </c>
      <c r="I3280" s="53">
        <f>INDEX(Δεδομένα!E$1:E$13,MATCH('2021'!H3280,Δεδομένα!D$1:D$13,0))</f>
        <v>6</v>
      </c>
      <c r="J3280" s="4">
        <v>44370</v>
      </c>
      <c r="K3280" s="3" t="s">
        <v>854</v>
      </c>
      <c r="L3280" s="17" t="str">
        <f t="shared" si="236"/>
        <v>23/06/2021 12:50</v>
      </c>
      <c r="M3280" s="4">
        <v>44370</v>
      </c>
      <c r="N3280" s="3" t="s">
        <v>676</v>
      </c>
      <c r="O3280" s="17" t="str">
        <f t="shared" si="237"/>
        <v>23/06/2021 16:47</v>
      </c>
      <c r="P3280" s="24">
        <f t="shared" si="238"/>
        <v>0.16458333333866904</v>
      </c>
      <c r="Q3280" s="28">
        <v>0</v>
      </c>
      <c r="R3280" s="27">
        <f t="shared" si="239"/>
        <v>237.00000000768341</v>
      </c>
      <c r="S3280" s="3" t="s">
        <v>4</v>
      </c>
      <c r="T3280" s="3" t="s">
        <v>3874</v>
      </c>
      <c r="U3280" s="3" t="s">
        <v>4</v>
      </c>
      <c r="V3280" s="3" t="s">
        <v>3924</v>
      </c>
      <c r="W3280" s="5">
        <v>0</v>
      </c>
      <c r="X3280" s="5">
        <v>0</v>
      </c>
      <c r="Y3280" s="5">
        <v>0</v>
      </c>
      <c r="Z3280" s="5">
        <v>5</v>
      </c>
      <c r="AA3280" s="5">
        <v>0</v>
      </c>
      <c r="AB3280" s="5">
        <v>3</v>
      </c>
      <c r="AC3280" s="5">
        <v>2</v>
      </c>
      <c r="AD3280" s="5">
        <v>0</v>
      </c>
      <c r="AE3280" s="2">
        <v>6</v>
      </c>
      <c r="AF3280" s="2">
        <v>0</v>
      </c>
      <c r="AG3280" s="2">
        <v>0</v>
      </c>
      <c r="AH3280" s="2">
        <v>0</v>
      </c>
      <c r="AI3280" s="2">
        <v>0</v>
      </c>
      <c r="AJ3280" s="2">
        <v>2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 t="s">
        <v>4</v>
      </c>
      <c r="AT3280" s="2" t="s">
        <v>4</v>
      </c>
    </row>
    <row r="3281" spans="1:46" x14ac:dyDescent="0.2">
      <c r="A3281" s="2">
        <v>1675279</v>
      </c>
      <c r="B3281" s="2">
        <v>865539</v>
      </c>
      <c r="C3281" s="7">
        <v>21.836539560560698</v>
      </c>
      <c r="D3281" s="7">
        <v>39.506892141055502</v>
      </c>
      <c r="E3281" s="19" t="s">
        <v>3872</v>
      </c>
      <c r="F3281" s="46">
        <f>INDEX(Δεδομένα!$P:$P,MATCH('2021'!E3281,Δεδομένα!$O:$O,0))</f>
        <v>111</v>
      </c>
      <c r="G3281" s="49" t="s">
        <v>3873</v>
      </c>
      <c r="H3281" s="51" t="str">
        <f>INDEX(Δεδομένα!B$1:B$51,MATCH('2021'!G3281,Δεδομένα!A$1:A$51,0))</f>
        <v>ΘΕΣΣΑΛΙΑΣ</v>
      </c>
      <c r="I3281" s="53">
        <f>INDEX(Δεδομένα!E$1:E$13,MATCH('2021'!H3281,Δεδομένα!D$1:D$13,0))</f>
        <v>6</v>
      </c>
      <c r="J3281" s="4">
        <v>44374</v>
      </c>
      <c r="K3281" s="3" t="s">
        <v>446</v>
      </c>
      <c r="L3281" s="17" t="str">
        <f t="shared" si="236"/>
        <v>27/06/2021 13:05</v>
      </c>
      <c r="M3281" s="4">
        <v>44374</v>
      </c>
      <c r="N3281" s="3" t="s">
        <v>488</v>
      </c>
      <c r="O3281" s="17" t="str">
        <f t="shared" si="237"/>
        <v>27/06/2021 13:48</v>
      </c>
      <c r="P3281" s="24">
        <f t="shared" si="238"/>
        <v>2.9861111106583849E-2</v>
      </c>
      <c r="Q3281" s="28">
        <v>0</v>
      </c>
      <c r="R3281" s="27">
        <f t="shared" si="239"/>
        <v>42.999999993480742</v>
      </c>
      <c r="S3281" s="3" t="s">
        <v>4</v>
      </c>
      <c r="T3281" s="3" t="s">
        <v>3874</v>
      </c>
      <c r="U3281" s="3" t="s">
        <v>4</v>
      </c>
      <c r="V3281" s="3" t="s">
        <v>3925</v>
      </c>
      <c r="W3281" s="5">
        <v>0</v>
      </c>
      <c r="X3281" s="5">
        <v>0</v>
      </c>
      <c r="Y3281" s="5">
        <v>0</v>
      </c>
      <c r="Z3281" s="5">
        <v>0.05</v>
      </c>
      <c r="AA3281" s="5">
        <v>0</v>
      </c>
      <c r="AB3281" s="5">
        <v>0</v>
      </c>
      <c r="AC3281" s="5">
        <v>0</v>
      </c>
      <c r="AD3281" s="5">
        <v>0</v>
      </c>
      <c r="AE3281" s="2">
        <v>2</v>
      </c>
      <c r="AF3281" s="2">
        <v>0</v>
      </c>
      <c r="AG3281" s="2">
        <v>0</v>
      </c>
      <c r="AH3281" s="2">
        <v>0</v>
      </c>
      <c r="AI3281" s="2">
        <v>0</v>
      </c>
      <c r="AJ3281" s="2">
        <v>1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</row>
    <row r="3282" spans="1:46" x14ac:dyDescent="0.2">
      <c r="A3282" s="2">
        <v>1675269</v>
      </c>
      <c r="B3282" s="2">
        <v>865938</v>
      </c>
      <c r="C3282" s="7">
        <v>21.739950872308398</v>
      </c>
      <c r="D3282" s="7">
        <v>39.5647526011605</v>
      </c>
      <c r="E3282" s="19" t="s">
        <v>3872</v>
      </c>
      <c r="F3282" s="46">
        <f>INDEX(Δεδομένα!$P:$P,MATCH('2021'!E3282,Δεδομένα!$O:$O,0))</f>
        <v>111</v>
      </c>
      <c r="G3282" s="49" t="s">
        <v>3873</v>
      </c>
      <c r="H3282" s="51" t="str">
        <f>INDEX(Δεδομένα!B$1:B$51,MATCH('2021'!G3282,Δεδομένα!A$1:A$51,0))</f>
        <v>ΘΕΣΣΑΛΙΑΣ</v>
      </c>
      <c r="I3282" s="53">
        <f>INDEX(Δεδομένα!E$1:E$13,MATCH('2021'!H3282,Δεδομένα!D$1:D$13,0))</f>
        <v>6</v>
      </c>
      <c r="J3282" s="4">
        <v>44375</v>
      </c>
      <c r="K3282" s="3" t="s">
        <v>697</v>
      </c>
      <c r="L3282" s="17" t="str">
        <f t="shared" si="236"/>
        <v>28/06/2021 17:40</v>
      </c>
      <c r="M3282" s="4">
        <v>44375</v>
      </c>
      <c r="N3282" s="3" t="s">
        <v>2172</v>
      </c>
      <c r="O3282" s="17" t="str">
        <f t="shared" si="237"/>
        <v>28/06/2021 19:33</v>
      </c>
      <c r="P3282" s="24">
        <f t="shared" si="238"/>
        <v>7.8472222223354038E-2</v>
      </c>
      <c r="Q3282" s="28">
        <v>0</v>
      </c>
      <c r="R3282" s="27">
        <f t="shared" si="239"/>
        <v>113.00000000162981</v>
      </c>
      <c r="S3282" s="3" t="s">
        <v>4</v>
      </c>
      <c r="T3282" s="3" t="s">
        <v>3874</v>
      </c>
      <c r="U3282" s="3" t="s">
        <v>4</v>
      </c>
      <c r="V3282" s="3" t="s">
        <v>3926</v>
      </c>
      <c r="W3282" s="5">
        <v>0</v>
      </c>
      <c r="X3282" s="5">
        <v>0</v>
      </c>
      <c r="Y3282" s="5">
        <v>0</v>
      </c>
      <c r="Z3282" s="5">
        <v>1</v>
      </c>
      <c r="AA3282" s="5">
        <v>0</v>
      </c>
      <c r="AB3282" s="5">
        <v>0</v>
      </c>
      <c r="AC3282" s="5">
        <v>2</v>
      </c>
      <c r="AD3282" s="5">
        <v>0</v>
      </c>
      <c r="AE3282" s="2">
        <v>7</v>
      </c>
      <c r="AF3282" s="2">
        <v>0</v>
      </c>
      <c r="AG3282" s="2">
        <v>0</v>
      </c>
      <c r="AH3282" s="2">
        <v>0</v>
      </c>
      <c r="AI3282" s="2">
        <v>0</v>
      </c>
      <c r="AJ3282" s="2">
        <v>3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</row>
    <row r="3283" spans="1:46" x14ac:dyDescent="0.2">
      <c r="A3283" s="2">
        <v>1675261</v>
      </c>
      <c r="B3283" s="2">
        <v>866179</v>
      </c>
      <c r="C3283" s="7">
        <v>21.746371394937398</v>
      </c>
      <c r="D3283" s="7">
        <v>39.531499797003299</v>
      </c>
      <c r="E3283" s="19" t="s">
        <v>3872</v>
      </c>
      <c r="F3283" s="46">
        <f>INDEX(Δεδομένα!$P:$P,MATCH('2021'!E3283,Δεδομένα!$O:$O,0))</f>
        <v>111</v>
      </c>
      <c r="G3283" s="49" t="s">
        <v>3873</v>
      </c>
      <c r="H3283" s="51" t="str">
        <f>INDEX(Δεδομένα!B$1:B$51,MATCH('2021'!G3283,Δεδομένα!A$1:A$51,0))</f>
        <v>ΘΕΣΣΑΛΙΑΣ</v>
      </c>
      <c r="I3283" s="53">
        <f>INDEX(Δεδομένα!E$1:E$13,MATCH('2021'!H3283,Δεδομένα!D$1:D$13,0))</f>
        <v>6</v>
      </c>
      <c r="J3283" s="4">
        <v>44376</v>
      </c>
      <c r="K3283" s="3" t="s">
        <v>488</v>
      </c>
      <c r="L3283" s="17" t="str">
        <f t="shared" si="236"/>
        <v>29/06/2021 13:48</v>
      </c>
      <c r="M3283" s="4">
        <v>44376</v>
      </c>
      <c r="N3283" s="3" t="s">
        <v>481</v>
      </c>
      <c r="O3283" s="17" t="str">
        <f t="shared" si="237"/>
        <v>29/06/2021 14:20</v>
      </c>
      <c r="P3283" s="24">
        <f t="shared" si="238"/>
        <v>2.2222222221898846E-2</v>
      </c>
      <c r="Q3283" s="28">
        <v>0</v>
      </c>
      <c r="R3283" s="27">
        <f t="shared" si="239"/>
        <v>31.999999999534339</v>
      </c>
      <c r="S3283" s="3" t="s">
        <v>4</v>
      </c>
      <c r="T3283" s="3" t="s">
        <v>3874</v>
      </c>
      <c r="U3283" s="3" t="s">
        <v>4</v>
      </c>
      <c r="V3283" s="3" t="s">
        <v>3927</v>
      </c>
      <c r="W3283" s="5">
        <v>0</v>
      </c>
      <c r="X3283" s="5">
        <v>0</v>
      </c>
      <c r="Y3283" s="5">
        <v>0</v>
      </c>
      <c r="Z3283" s="5">
        <v>0.05</v>
      </c>
      <c r="AA3283" s="5">
        <v>0</v>
      </c>
      <c r="AB3283" s="5">
        <v>0</v>
      </c>
      <c r="AC3283" s="5">
        <v>0</v>
      </c>
      <c r="AD3283" s="5">
        <v>0</v>
      </c>
      <c r="AE3283" s="2">
        <v>6</v>
      </c>
      <c r="AF3283" s="2">
        <v>0</v>
      </c>
      <c r="AG3283" s="2">
        <v>0</v>
      </c>
      <c r="AH3283" s="2">
        <v>0</v>
      </c>
      <c r="AI3283" s="2">
        <v>0</v>
      </c>
      <c r="AJ3283" s="2">
        <v>2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</row>
    <row r="3284" spans="1:46" x14ac:dyDescent="0.2">
      <c r="A3284" s="2">
        <v>1676461</v>
      </c>
      <c r="B3284" s="2">
        <v>866968</v>
      </c>
      <c r="C3284" s="7">
        <v>21.908144098206101</v>
      </c>
      <c r="D3284" s="7">
        <v>39.555751558513599</v>
      </c>
      <c r="E3284" s="19" t="s">
        <v>3872</v>
      </c>
      <c r="F3284" s="46">
        <f>INDEX(Δεδομένα!$P:$P,MATCH('2021'!E3284,Δεδομένα!$O:$O,0))</f>
        <v>111</v>
      </c>
      <c r="G3284" s="49" t="s">
        <v>3873</v>
      </c>
      <c r="H3284" s="51" t="str">
        <f>INDEX(Δεδομένα!B$1:B$51,MATCH('2021'!G3284,Δεδομένα!A$1:A$51,0))</f>
        <v>ΘΕΣΣΑΛΙΑΣ</v>
      </c>
      <c r="I3284" s="53">
        <f>INDEX(Δεδομένα!E$1:E$13,MATCH('2021'!H3284,Δεδομένα!D$1:D$13,0))</f>
        <v>6</v>
      </c>
      <c r="J3284" s="4">
        <v>44378</v>
      </c>
      <c r="K3284" s="3" t="s">
        <v>462</v>
      </c>
      <c r="L3284" s="17" t="str">
        <f t="shared" si="236"/>
        <v>01/07/2021 17:50</v>
      </c>
      <c r="M3284" s="4">
        <v>44378</v>
      </c>
      <c r="N3284" s="3" t="s">
        <v>783</v>
      </c>
      <c r="O3284" s="17" t="str">
        <f t="shared" si="237"/>
        <v>01/07/2021 18:56</v>
      </c>
      <c r="P3284" s="24">
        <f t="shared" si="238"/>
        <v>4.5833333337213844E-2</v>
      </c>
      <c r="Q3284" s="28">
        <v>0</v>
      </c>
      <c r="R3284" s="27">
        <f t="shared" si="239"/>
        <v>66.000000005587935</v>
      </c>
      <c r="S3284" s="3" t="s">
        <v>4</v>
      </c>
      <c r="T3284" s="3" t="s">
        <v>3897</v>
      </c>
      <c r="U3284" s="3" t="s">
        <v>4</v>
      </c>
      <c r="V3284" s="3" t="s">
        <v>3928</v>
      </c>
      <c r="W3284" s="5">
        <v>0</v>
      </c>
      <c r="X3284" s="5">
        <v>0</v>
      </c>
      <c r="Y3284" s="5">
        <v>0</v>
      </c>
      <c r="Z3284" s="5">
        <v>0</v>
      </c>
      <c r="AA3284" s="5">
        <v>1</v>
      </c>
      <c r="AB3284" s="5">
        <v>0</v>
      </c>
      <c r="AC3284" s="5">
        <v>10</v>
      </c>
      <c r="AD3284" s="5">
        <v>0</v>
      </c>
      <c r="AE3284" s="2">
        <v>6</v>
      </c>
      <c r="AF3284" s="2">
        <v>0</v>
      </c>
      <c r="AG3284" s="2">
        <v>0</v>
      </c>
      <c r="AH3284" s="2">
        <v>0</v>
      </c>
      <c r="AI3284" s="2">
        <v>0</v>
      </c>
      <c r="AJ3284" s="2">
        <v>3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</row>
    <row r="3285" spans="1:46" x14ac:dyDescent="0.2">
      <c r="A3285" s="2">
        <v>1676459</v>
      </c>
      <c r="B3285" s="2">
        <v>867289</v>
      </c>
      <c r="C3285" s="7">
        <v>21.682391795973398</v>
      </c>
      <c r="D3285" s="7">
        <v>39.498067899992698</v>
      </c>
      <c r="E3285" s="19" t="s">
        <v>3872</v>
      </c>
      <c r="F3285" s="46">
        <f>INDEX(Δεδομένα!$P:$P,MATCH('2021'!E3285,Δεδομένα!$O:$O,0))</f>
        <v>111</v>
      </c>
      <c r="G3285" s="49" t="s">
        <v>3873</v>
      </c>
      <c r="H3285" s="51" t="str">
        <f>INDEX(Δεδομένα!B$1:B$51,MATCH('2021'!G3285,Δεδομένα!A$1:A$51,0))</f>
        <v>ΘΕΣΣΑΛΙΑΣ</v>
      </c>
      <c r="I3285" s="53">
        <f>INDEX(Δεδομένα!E$1:E$13,MATCH('2021'!H3285,Δεδομένα!D$1:D$13,0))</f>
        <v>6</v>
      </c>
      <c r="J3285" s="4">
        <v>44379</v>
      </c>
      <c r="K3285" s="3" t="s">
        <v>486</v>
      </c>
      <c r="L3285" s="17" t="str">
        <f t="shared" si="236"/>
        <v>02/07/2021 13:45</v>
      </c>
      <c r="M3285" s="4">
        <v>44379</v>
      </c>
      <c r="N3285" s="3" t="s">
        <v>931</v>
      </c>
      <c r="O3285" s="17" t="str">
        <f t="shared" si="237"/>
        <v>02/07/2021 15:09</v>
      </c>
      <c r="P3285" s="24">
        <f t="shared" si="238"/>
        <v>5.8333333334303461E-2</v>
      </c>
      <c r="Q3285" s="28">
        <v>0</v>
      </c>
      <c r="R3285" s="27">
        <f t="shared" si="239"/>
        <v>84.000000001396984</v>
      </c>
      <c r="S3285" s="3" t="s">
        <v>4</v>
      </c>
      <c r="T3285" s="3" t="s">
        <v>3880</v>
      </c>
      <c r="U3285" s="3" t="s">
        <v>4</v>
      </c>
      <c r="V3285" s="3" t="s">
        <v>3929</v>
      </c>
      <c r="W3285" s="5">
        <v>0</v>
      </c>
      <c r="X3285" s="5">
        <v>0</v>
      </c>
      <c r="Y3285" s="5">
        <v>0</v>
      </c>
      <c r="Z3285" s="5">
        <v>0.1</v>
      </c>
      <c r="AA3285" s="5">
        <v>0</v>
      </c>
      <c r="AB3285" s="5">
        <v>0</v>
      </c>
      <c r="AC3285" s="5">
        <v>0</v>
      </c>
      <c r="AD3285" s="5">
        <v>0</v>
      </c>
      <c r="AE3285" s="2">
        <v>3</v>
      </c>
      <c r="AF3285" s="2">
        <v>0</v>
      </c>
      <c r="AG3285" s="2">
        <v>0</v>
      </c>
      <c r="AH3285" s="2">
        <v>0</v>
      </c>
      <c r="AI3285" s="2">
        <v>0</v>
      </c>
      <c r="AJ3285" s="2">
        <v>1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</row>
    <row r="3286" spans="1:46" x14ac:dyDescent="0.2">
      <c r="A3286" s="2">
        <v>1676402</v>
      </c>
      <c r="B3286" s="2">
        <v>867383</v>
      </c>
      <c r="C3286" s="7">
        <v>21.850347494386501</v>
      </c>
      <c r="D3286" s="7">
        <v>39.514636109994299</v>
      </c>
      <c r="E3286" s="19" t="s">
        <v>3872</v>
      </c>
      <c r="F3286" s="46">
        <f>INDEX(Δεδομένα!$P:$P,MATCH('2021'!E3286,Δεδομένα!$O:$O,0))</f>
        <v>111</v>
      </c>
      <c r="G3286" s="49" t="s">
        <v>3873</v>
      </c>
      <c r="H3286" s="51" t="str">
        <f>INDEX(Δεδομένα!B$1:B$51,MATCH('2021'!G3286,Δεδομένα!A$1:A$51,0))</f>
        <v>ΘΕΣΣΑΛΙΑΣ</v>
      </c>
      <c r="I3286" s="53">
        <f>INDEX(Δεδομένα!E$1:E$13,MATCH('2021'!H3286,Δεδομένα!D$1:D$13,0))</f>
        <v>6</v>
      </c>
      <c r="J3286" s="4">
        <v>44379</v>
      </c>
      <c r="K3286" s="3" t="s">
        <v>622</v>
      </c>
      <c r="L3286" s="17" t="str">
        <f t="shared" si="236"/>
        <v>02/07/2021 18:41</v>
      </c>
      <c r="M3286" s="4">
        <v>44379</v>
      </c>
      <c r="N3286" s="3" t="s">
        <v>742</v>
      </c>
      <c r="O3286" s="17" t="str">
        <f t="shared" si="237"/>
        <v>02/07/2021 19:55</v>
      </c>
      <c r="P3286" s="24">
        <f t="shared" si="238"/>
        <v>5.1388888889050577E-2</v>
      </c>
      <c r="Q3286" s="28">
        <v>0</v>
      </c>
      <c r="R3286" s="27">
        <f t="shared" si="239"/>
        <v>74.000000000232831</v>
      </c>
      <c r="S3286" s="3" t="s">
        <v>4</v>
      </c>
      <c r="T3286" s="3" t="s">
        <v>3874</v>
      </c>
      <c r="U3286" s="3" t="s">
        <v>4</v>
      </c>
      <c r="V3286" s="3" t="s">
        <v>3930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13</v>
      </c>
      <c r="AC3286" s="5">
        <v>0</v>
      </c>
      <c r="AD3286" s="5">
        <v>0</v>
      </c>
      <c r="AE3286" s="2">
        <v>2</v>
      </c>
      <c r="AF3286" s="2">
        <v>0</v>
      </c>
      <c r="AG3286" s="2">
        <v>0</v>
      </c>
      <c r="AH3286" s="2">
        <v>0</v>
      </c>
      <c r="AI3286" s="2">
        <v>0</v>
      </c>
      <c r="AJ3286" s="2">
        <v>1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</row>
    <row r="3287" spans="1:46" x14ac:dyDescent="0.2">
      <c r="A3287" s="2">
        <v>1676401</v>
      </c>
      <c r="B3287" s="2">
        <v>867398</v>
      </c>
      <c r="C3287" s="7">
        <v>21.6845926073462</v>
      </c>
      <c r="D3287" s="7">
        <v>39.519518344550697</v>
      </c>
      <c r="E3287" s="19" t="s">
        <v>3872</v>
      </c>
      <c r="F3287" s="46">
        <f>INDEX(Δεδομένα!$P:$P,MATCH('2021'!E3287,Δεδομένα!$O:$O,0))</f>
        <v>111</v>
      </c>
      <c r="G3287" s="49" t="s">
        <v>3873</v>
      </c>
      <c r="H3287" s="51" t="str">
        <f>INDEX(Δεδομένα!B$1:B$51,MATCH('2021'!G3287,Δεδομένα!A$1:A$51,0))</f>
        <v>ΘΕΣΣΑΛΙΑΣ</v>
      </c>
      <c r="I3287" s="53">
        <f>INDEX(Δεδομένα!E$1:E$13,MATCH('2021'!H3287,Δεδομένα!D$1:D$13,0))</f>
        <v>6</v>
      </c>
      <c r="J3287" s="4">
        <v>44379</v>
      </c>
      <c r="K3287" s="3" t="s">
        <v>111</v>
      </c>
      <c r="L3287" s="17" t="str">
        <f t="shared" si="236"/>
        <v>02/07/2021 19:20</v>
      </c>
      <c r="M3287" s="4">
        <v>44379</v>
      </c>
      <c r="N3287" s="3" t="s">
        <v>1361</v>
      </c>
      <c r="O3287" s="17" t="str">
        <f t="shared" si="237"/>
        <v>02/07/2021 22:24</v>
      </c>
      <c r="P3287" s="24">
        <f t="shared" si="238"/>
        <v>0.12777777777955635</v>
      </c>
      <c r="Q3287" s="28">
        <v>0</v>
      </c>
      <c r="R3287" s="27">
        <f t="shared" si="239"/>
        <v>184.00000000256114</v>
      </c>
      <c r="S3287" s="3" t="s">
        <v>4</v>
      </c>
      <c r="T3287" s="3" t="s">
        <v>3880</v>
      </c>
      <c r="U3287" s="3" t="s">
        <v>4</v>
      </c>
      <c r="V3287" s="3" t="s">
        <v>3931</v>
      </c>
      <c r="W3287" s="5">
        <v>0</v>
      </c>
      <c r="X3287" s="5">
        <v>0</v>
      </c>
      <c r="Y3287" s="5">
        <v>0</v>
      </c>
      <c r="Z3287" s="5">
        <v>0.2</v>
      </c>
      <c r="AA3287" s="5">
        <v>0</v>
      </c>
      <c r="AB3287" s="5">
        <v>0</v>
      </c>
      <c r="AC3287" s="5">
        <v>0</v>
      </c>
      <c r="AD3287" s="5">
        <v>0</v>
      </c>
      <c r="AE3287" s="2">
        <v>4</v>
      </c>
      <c r="AF3287" s="2">
        <v>0</v>
      </c>
      <c r="AG3287" s="2">
        <v>0</v>
      </c>
      <c r="AH3287" s="2">
        <v>0</v>
      </c>
      <c r="AI3287" s="2">
        <v>0</v>
      </c>
      <c r="AJ3287" s="2">
        <v>2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</row>
    <row r="3288" spans="1:46" x14ac:dyDescent="0.2">
      <c r="A3288" s="2">
        <v>1676467</v>
      </c>
      <c r="B3288" s="2">
        <v>867906</v>
      </c>
      <c r="C3288" s="7">
        <v>21.721593084086201</v>
      </c>
      <c r="D3288" s="7">
        <v>39.482855832393099</v>
      </c>
      <c r="E3288" s="19" t="s">
        <v>3872</v>
      </c>
      <c r="F3288" s="46">
        <f>INDEX(Δεδομένα!$P:$P,MATCH('2021'!E3288,Δεδομένα!$O:$O,0))</f>
        <v>111</v>
      </c>
      <c r="G3288" s="49" t="s">
        <v>3873</v>
      </c>
      <c r="H3288" s="51" t="str">
        <f>INDEX(Δεδομένα!B$1:B$51,MATCH('2021'!G3288,Δεδομένα!A$1:A$51,0))</f>
        <v>ΘΕΣΣΑΛΙΑΣ</v>
      </c>
      <c r="I3288" s="53">
        <f>INDEX(Δεδομένα!E$1:E$13,MATCH('2021'!H3288,Δεδομένα!D$1:D$13,0))</f>
        <v>6</v>
      </c>
      <c r="J3288" s="4">
        <v>44381</v>
      </c>
      <c r="K3288" s="3" t="s">
        <v>338</v>
      </c>
      <c r="L3288" s="17" t="str">
        <f t="shared" ref="L3288:L3349" si="240">_xlfn.CONCAT(TEXT(J3288,"ηη/μμ/εεε")," ",TEXT(K3288,"ωω:λλ"))</f>
        <v>04/07/2021 11:00</v>
      </c>
      <c r="M3288" s="4">
        <v>44381</v>
      </c>
      <c r="N3288" s="3" t="s">
        <v>251</v>
      </c>
      <c r="O3288" s="17" t="str">
        <f t="shared" ref="O3288:O3349" si="241">_xlfn.CONCAT(TEXT(M3288,"ηη/μμ/εεε")," ",TEXT(N3288,"ωω:λλ"))</f>
        <v>04/07/2021 14:46</v>
      </c>
      <c r="P3288" s="24">
        <f t="shared" ref="P3288:P3349" si="242">O3288-L3288</f>
        <v>0.15694444443943212</v>
      </c>
      <c r="Q3288" s="28">
        <v>0</v>
      </c>
      <c r="R3288" s="27">
        <f t="shared" ref="R3288:R3349" si="243">P3288*(24*60)</f>
        <v>225.99999999278225</v>
      </c>
      <c r="S3288" s="3" t="s">
        <v>4</v>
      </c>
      <c r="T3288" s="3" t="s">
        <v>3880</v>
      </c>
      <c r="U3288" s="3" t="s">
        <v>4</v>
      </c>
      <c r="V3288" s="3" t="s">
        <v>3881</v>
      </c>
      <c r="W3288" s="5">
        <v>0</v>
      </c>
      <c r="X3288" s="5">
        <v>0</v>
      </c>
      <c r="Y3288" s="5">
        <v>0</v>
      </c>
      <c r="Z3288" s="5">
        <v>0</v>
      </c>
      <c r="AA3288" s="5">
        <v>1</v>
      </c>
      <c r="AB3288" s="5">
        <v>0</v>
      </c>
      <c r="AC3288" s="5">
        <v>0</v>
      </c>
      <c r="AD3288" s="5">
        <v>0</v>
      </c>
      <c r="AE3288" s="2">
        <v>4</v>
      </c>
      <c r="AF3288" s="2">
        <v>0</v>
      </c>
      <c r="AG3288" s="2">
        <v>0</v>
      </c>
      <c r="AH3288" s="2">
        <v>0</v>
      </c>
      <c r="AI3288" s="2">
        <v>0</v>
      </c>
      <c r="AJ3288" s="2">
        <v>2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</row>
    <row r="3289" spans="1:46" x14ac:dyDescent="0.2">
      <c r="A3289" s="2">
        <v>1676471</v>
      </c>
      <c r="B3289" s="2">
        <v>868311</v>
      </c>
      <c r="C3289" s="7">
        <v>21.622860414302</v>
      </c>
      <c r="D3289" s="7">
        <v>39.5692733555139</v>
      </c>
      <c r="E3289" s="19" t="s">
        <v>3872</v>
      </c>
      <c r="F3289" s="46">
        <f>INDEX(Δεδομένα!$P:$P,MATCH('2021'!E3289,Δεδομένα!$O:$O,0))</f>
        <v>111</v>
      </c>
      <c r="G3289" s="49" t="s">
        <v>3873</v>
      </c>
      <c r="H3289" s="51" t="str">
        <f>INDEX(Δεδομένα!B$1:B$51,MATCH('2021'!G3289,Δεδομένα!A$1:A$51,0))</f>
        <v>ΘΕΣΣΑΛΙΑΣ</v>
      </c>
      <c r="I3289" s="53">
        <f>INDEX(Δεδομένα!E$1:E$13,MATCH('2021'!H3289,Δεδομένα!D$1:D$13,0))</f>
        <v>6</v>
      </c>
      <c r="J3289" s="4">
        <v>44382</v>
      </c>
      <c r="K3289" s="3" t="s">
        <v>415</v>
      </c>
      <c r="L3289" s="17" t="str">
        <f t="shared" si="240"/>
        <v>05/07/2021 16:40</v>
      </c>
      <c r="M3289" s="4">
        <v>44382</v>
      </c>
      <c r="N3289" s="3" t="s">
        <v>951</v>
      </c>
      <c r="O3289" s="17" t="str">
        <f t="shared" si="241"/>
        <v>05/07/2021 18:29</v>
      </c>
      <c r="P3289" s="24">
        <f t="shared" si="242"/>
        <v>7.5694444443797693E-2</v>
      </c>
      <c r="Q3289" s="28">
        <v>0</v>
      </c>
      <c r="R3289" s="27">
        <f t="shared" si="243"/>
        <v>108.99999999906868</v>
      </c>
      <c r="S3289" s="3" t="s">
        <v>4</v>
      </c>
      <c r="T3289" s="3" t="s">
        <v>3874</v>
      </c>
      <c r="U3289" s="3" t="s">
        <v>4</v>
      </c>
      <c r="V3289" s="3" t="s">
        <v>3919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8</v>
      </c>
      <c r="AC3289" s="5">
        <v>0</v>
      </c>
      <c r="AD3289" s="5">
        <v>0</v>
      </c>
      <c r="AE3289" s="2">
        <v>3</v>
      </c>
      <c r="AF3289" s="2">
        <v>0</v>
      </c>
      <c r="AG3289" s="2">
        <v>0</v>
      </c>
      <c r="AH3289" s="2">
        <v>0</v>
      </c>
      <c r="AI3289" s="2">
        <v>0</v>
      </c>
      <c r="AJ3289" s="2">
        <v>1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</row>
    <row r="3290" spans="1:46" x14ac:dyDescent="0.2">
      <c r="A3290" s="2">
        <v>1676492</v>
      </c>
      <c r="B3290" s="2">
        <v>868527</v>
      </c>
      <c r="C3290" s="7">
        <v>21.7601638923995</v>
      </c>
      <c r="D3290" s="7">
        <v>39.574738032875103</v>
      </c>
      <c r="E3290" s="19" t="s">
        <v>3872</v>
      </c>
      <c r="F3290" s="46">
        <f>INDEX(Δεδομένα!$P:$P,MATCH('2021'!E3290,Δεδομένα!$O:$O,0))</f>
        <v>111</v>
      </c>
      <c r="G3290" s="49" t="s">
        <v>3873</v>
      </c>
      <c r="H3290" s="51" t="str">
        <f>INDEX(Δεδομένα!B$1:B$51,MATCH('2021'!G3290,Δεδομένα!A$1:A$51,0))</f>
        <v>ΘΕΣΣΑΛΙΑΣ</v>
      </c>
      <c r="I3290" s="53">
        <f>INDEX(Δεδομένα!E$1:E$13,MATCH('2021'!H3290,Δεδομένα!D$1:D$13,0))</f>
        <v>6</v>
      </c>
      <c r="J3290" s="4">
        <v>44383</v>
      </c>
      <c r="K3290" s="3" t="s">
        <v>1340</v>
      </c>
      <c r="L3290" s="17" t="str">
        <f t="shared" si="240"/>
        <v>06/07/2021 12:05</v>
      </c>
      <c r="M3290" s="4">
        <v>44383</v>
      </c>
      <c r="N3290" s="3" t="s">
        <v>447</v>
      </c>
      <c r="O3290" s="17" t="str">
        <f t="shared" si="241"/>
        <v>06/07/2021 13:40</v>
      </c>
      <c r="P3290" s="24">
        <f t="shared" si="242"/>
        <v>6.5972222226264421E-2</v>
      </c>
      <c r="Q3290" s="28">
        <v>0</v>
      </c>
      <c r="R3290" s="27">
        <f t="shared" si="243"/>
        <v>95.000000005820766</v>
      </c>
      <c r="S3290" s="3" t="s">
        <v>4</v>
      </c>
      <c r="T3290" s="3" t="s">
        <v>3874</v>
      </c>
      <c r="U3290" s="3" t="s">
        <v>4</v>
      </c>
      <c r="V3290" s="3" t="s">
        <v>3876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1.4</v>
      </c>
      <c r="AC3290" s="5">
        <v>0</v>
      </c>
      <c r="AD3290" s="5">
        <v>0</v>
      </c>
      <c r="AE3290" s="2">
        <v>3</v>
      </c>
      <c r="AF3290" s="2">
        <v>0</v>
      </c>
      <c r="AG3290" s="2">
        <v>0</v>
      </c>
      <c r="AH3290" s="2">
        <v>0</v>
      </c>
      <c r="AI3290" s="2">
        <v>0</v>
      </c>
      <c r="AJ3290" s="2">
        <v>1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</row>
    <row r="3291" spans="1:46" x14ac:dyDescent="0.2">
      <c r="A3291" s="2">
        <v>1678667</v>
      </c>
      <c r="B3291" s="2">
        <v>869121</v>
      </c>
      <c r="C3291" s="7">
        <v>21.838555334890899</v>
      </c>
      <c r="D3291" s="7">
        <v>39.508695936248998</v>
      </c>
      <c r="E3291" s="19" t="s">
        <v>3872</v>
      </c>
      <c r="F3291" s="46">
        <f>INDEX(Δεδομένα!$P:$P,MATCH('2021'!E3291,Δεδομένα!$O:$O,0))</f>
        <v>111</v>
      </c>
      <c r="G3291" s="49" t="s">
        <v>3873</v>
      </c>
      <c r="H3291" s="51" t="str">
        <f>INDEX(Δεδομένα!B$1:B$51,MATCH('2021'!G3291,Δεδομένα!A$1:A$51,0))</f>
        <v>ΘΕΣΣΑΛΙΑΣ</v>
      </c>
      <c r="I3291" s="53">
        <f>INDEX(Δεδομένα!E$1:E$13,MATCH('2021'!H3291,Δεδομένα!D$1:D$13,0))</f>
        <v>6</v>
      </c>
      <c r="J3291" s="4">
        <v>44385</v>
      </c>
      <c r="K3291" s="3" t="s">
        <v>692</v>
      </c>
      <c r="L3291" s="17" t="str">
        <f t="shared" si="240"/>
        <v>08/07/2021 10:50</v>
      </c>
      <c r="M3291" s="4">
        <v>44385</v>
      </c>
      <c r="N3291" s="3" t="s">
        <v>583</v>
      </c>
      <c r="O3291" s="17" t="str">
        <f t="shared" si="241"/>
        <v>08/07/2021 11:48</v>
      </c>
      <c r="P3291" s="24">
        <f t="shared" si="242"/>
        <v>4.0277777778101154E-2</v>
      </c>
      <c r="Q3291" s="28">
        <v>0</v>
      </c>
      <c r="R3291" s="27">
        <f t="shared" si="243"/>
        <v>58.000000000465661</v>
      </c>
      <c r="S3291" s="3" t="s">
        <v>4</v>
      </c>
      <c r="T3291" s="3" t="s">
        <v>3874</v>
      </c>
      <c r="U3291" s="3" t="s">
        <v>4</v>
      </c>
      <c r="V3291" s="3" t="s">
        <v>3930</v>
      </c>
      <c r="W3291" s="5">
        <v>0</v>
      </c>
      <c r="X3291" s="5">
        <v>0</v>
      </c>
      <c r="Y3291" s="5">
        <v>0</v>
      </c>
      <c r="Z3291" s="5">
        <v>0.01</v>
      </c>
      <c r="AA3291" s="5">
        <v>0</v>
      </c>
      <c r="AB3291" s="5">
        <v>0</v>
      </c>
      <c r="AC3291" s="5">
        <v>0</v>
      </c>
      <c r="AD3291" s="5">
        <v>0</v>
      </c>
      <c r="AE3291" s="2">
        <v>3</v>
      </c>
      <c r="AF3291" s="2">
        <v>0</v>
      </c>
      <c r="AG3291" s="2">
        <v>0</v>
      </c>
      <c r="AH3291" s="2">
        <v>0</v>
      </c>
      <c r="AI3291" s="2">
        <v>0</v>
      </c>
      <c r="AJ3291" s="2">
        <v>1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</row>
    <row r="3292" spans="1:46" x14ac:dyDescent="0.2">
      <c r="A3292" s="2">
        <v>1678659</v>
      </c>
      <c r="B3292" s="2">
        <v>869215</v>
      </c>
      <c r="C3292" s="7">
        <v>21.626615670065299</v>
      </c>
      <c r="D3292" s="7">
        <v>39.558962457451102</v>
      </c>
      <c r="E3292" s="19" t="s">
        <v>3872</v>
      </c>
      <c r="F3292" s="46">
        <f>INDEX(Δεδομένα!$P:$P,MATCH('2021'!E3292,Δεδομένα!$O:$O,0))</f>
        <v>111</v>
      </c>
      <c r="G3292" s="49" t="s">
        <v>3873</v>
      </c>
      <c r="H3292" s="51" t="str">
        <f>INDEX(Δεδομένα!B$1:B$51,MATCH('2021'!G3292,Δεδομένα!A$1:A$51,0))</f>
        <v>ΘΕΣΣΑΛΙΑΣ</v>
      </c>
      <c r="I3292" s="53">
        <f>INDEX(Δεδομένα!E$1:E$13,MATCH('2021'!H3292,Δεδομένα!D$1:D$13,0))</f>
        <v>6</v>
      </c>
      <c r="J3292" s="4">
        <v>44385</v>
      </c>
      <c r="K3292" s="3" t="s">
        <v>729</v>
      </c>
      <c r="L3292" s="17" t="str">
        <f t="shared" si="240"/>
        <v>08/07/2021 16:51</v>
      </c>
      <c r="M3292" s="4">
        <v>44385</v>
      </c>
      <c r="N3292" s="3" t="s">
        <v>422</v>
      </c>
      <c r="O3292" s="17" t="str">
        <f t="shared" si="241"/>
        <v>08/07/2021 18:34</v>
      </c>
      <c r="P3292" s="24">
        <f t="shared" si="242"/>
        <v>7.1527777778101154E-2</v>
      </c>
      <c r="Q3292" s="28">
        <v>0</v>
      </c>
      <c r="R3292" s="27">
        <f t="shared" si="243"/>
        <v>103.00000000046566</v>
      </c>
      <c r="S3292" s="3" t="s">
        <v>4</v>
      </c>
      <c r="T3292" s="3" t="s">
        <v>3874</v>
      </c>
      <c r="U3292" s="3" t="s">
        <v>4</v>
      </c>
      <c r="V3292" s="3" t="s">
        <v>3932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1.5</v>
      </c>
      <c r="AC3292" s="5">
        <v>0</v>
      </c>
      <c r="AD3292" s="5">
        <v>0</v>
      </c>
      <c r="AE3292" s="2">
        <v>2</v>
      </c>
      <c r="AF3292" s="2">
        <v>0</v>
      </c>
      <c r="AG3292" s="2">
        <v>0</v>
      </c>
      <c r="AH3292" s="2">
        <v>0</v>
      </c>
      <c r="AI3292" s="2">
        <v>0</v>
      </c>
      <c r="AJ3292" s="2">
        <v>1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</row>
    <row r="3293" spans="1:46" x14ac:dyDescent="0.2">
      <c r="A3293" s="2">
        <v>1678644</v>
      </c>
      <c r="B3293" s="2">
        <v>869228</v>
      </c>
      <c r="C3293" s="7">
        <v>21.737018973531399</v>
      </c>
      <c r="D3293" s="7">
        <v>39.6033174016289</v>
      </c>
      <c r="E3293" s="19" t="s">
        <v>3872</v>
      </c>
      <c r="F3293" s="46">
        <f>INDEX(Δεδομένα!$P:$P,MATCH('2021'!E3293,Δεδομένα!$O:$O,0))</f>
        <v>111</v>
      </c>
      <c r="G3293" s="49" t="s">
        <v>3873</v>
      </c>
      <c r="H3293" s="51" t="str">
        <f>INDEX(Δεδομένα!B$1:B$51,MATCH('2021'!G3293,Δεδομένα!A$1:A$51,0))</f>
        <v>ΘΕΣΣΑΛΙΑΣ</v>
      </c>
      <c r="I3293" s="53">
        <f>INDEX(Δεδομένα!E$1:E$13,MATCH('2021'!H3293,Δεδομένα!D$1:D$13,0))</f>
        <v>6</v>
      </c>
      <c r="J3293" s="4">
        <v>44385</v>
      </c>
      <c r="K3293" s="3" t="s">
        <v>341</v>
      </c>
      <c r="L3293" s="17" t="str">
        <f t="shared" si="240"/>
        <v>08/07/2021 17:55</v>
      </c>
      <c r="M3293" s="4">
        <v>44385</v>
      </c>
      <c r="N3293" s="3" t="s">
        <v>949</v>
      </c>
      <c r="O3293" s="17" t="str">
        <f t="shared" si="241"/>
        <v>08/07/2021 18:21</v>
      </c>
      <c r="P3293" s="24">
        <f t="shared" si="242"/>
        <v>1.805555554892635E-2</v>
      </c>
      <c r="Q3293" s="28">
        <v>0</v>
      </c>
      <c r="R3293" s="27">
        <f t="shared" si="243"/>
        <v>25.999999990453944</v>
      </c>
      <c r="S3293" s="3" t="s">
        <v>4</v>
      </c>
      <c r="T3293" s="3" t="s">
        <v>3874</v>
      </c>
      <c r="U3293" s="3" t="s">
        <v>4</v>
      </c>
      <c r="V3293" s="3" t="s">
        <v>3933</v>
      </c>
      <c r="W3293" s="5">
        <v>0</v>
      </c>
      <c r="X3293" s="5">
        <v>0</v>
      </c>
      <c r="Y3293" s="5">
        <v>0</v>
      </c>
      <c r="Z3293" s="5">
        <v>0.05</v>
      </c>
      <c r="AA3293" s="5">
        <v>0</v>
      </c>
      <c r="AB3293" s="5">
        <v>0</v>
      </c>
      <c r="AC3293" s="5">
        <v>0</v>
      </c>
      <c r="AD3293" s="5">
        <v>0</v>
      </c>
      <c r="AE3293" s="2">
        <v>2</v>
      </c>
      <c r="AF3293" s="2">
        <v>0</v>
      </c>
      <c r="AG3293" s="2">
        <v>0</v>
      </c>
      <c r="AH3293" s="2">
        <v>0</v>
      </c>
      <c r="AI3293" s="2">
        <v>0</v>
      </c>
      <c r="AJ3293" s="2">
        <v>1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</row>
    <row r="3294" spans="1:46" x14ac:dyDescent="0.2">
      <c r="A3294" s="2">
        <v>1678638</v>
      </c>
      <c r="B3294" s="2">
        <v>869464</v>
      </c>
      <c r="C3294" s="7">
        <v>21.6805045404029</v>
      </c>
      <c r="D3294" s="7">
        <v>39.5596990158054</v>
      </c>
      <c r="E3294" s="19" t="s">
        <v>3872</v>
      </c>
      <c r="F3294" s="46">
        <f>INDEX(Δεδομένα!$P:$P,MATCH('2021'!E3294,Δεδομένα!$O:$O,0))</f>
        <v>111</v>
      </c>
      <c r="G3294" s="49" t="s">
        <v>3873</v>
      </c>
      <c r="H3294" s="51" t="str">
        <f>INDEX(Δεδομένα!B$1:B$51,MATCH('2021'!G3294,Δεδομένα!A$1:A$51,0))</f>
        <v>ΘΕΣΣΑΛΙΑΣ</v>
      </c>
      <c r="I3294" s="53">
        <f>INDEX(Δεδομένα!E$1:E$13,MATCH('2021'!H3294,Δεδομένα!D$1:D$13,0))</f>
        <v>6</v>
      </c>
      <c r="J3294" s="4">
        <v>44386</v>
      </c>
      <c r="K3294" s="3" t="s">
        <v>555</v>
      </c>
      <c r="L3294" s="17" t="str">
        <f t="shared" si="240"/>
        <v>09/07/2021 13:30</v>
      </c>
      <c r="M3294" s="4">
        <v>44386</v>
      </c>
      <c r="N3294" s="3" t="s">
        <v>672</v>
      </c>
      <c r="O3294" s="17" t="str">
        <f t="shared" si="241"/>
        <v>09/07/2021 15:21</v>
      </c>
      <c r="P3294" s="24">
        <f t="shared" si="242"/>
        <v>7.7083333329937886E-2</v>
      </c>
      <c r="Q3294" s="28">
        <v>0</v>
      </c>
      <c r="R3294" s="27">
        <f t="shared" si="243"/>
        <v>110.99999999511056</v>
      </c>
      <c r="S3294" s="3" t="s">
        <v>4</v>
      </c>
      <c r="T3294" s="3" t="s">
        <v>3874</v>
      </c>
      <c r="U3294" s="3" t="s">
        <v>4</v>
      </c>
      <c r="V3294" s="3" t="s">
        <v>3924</v>
      </c>
      <c r="W3294" s="5">
        <v>0</v>
      </c>
      <c r="X3294" s="5">
        <v>0</v>
      </c>
      <c r="Y3294" s="5">
        <v>0</v>
      </c>
      <c r="Z3294" s="5">
        <v>3.5</v>
      </c>
      <c r="AA3294" s="5">
        <v>0</v>
      </c>
      <c r="AB3294" s="5">
        <v>0</v>
      </c>
      <c r="AC3294" s="5">
        <v>0</v>
      </c>
      <c r="AD3294" s="5">
        <v>0</v>
      </c>
      <c r="AE3294" s="2">
        <v>3</v>
      </c>
      <c r="AF3294" s="2">
        <v>0</v>
      </c>
      <c r="AG3294" s="2">
        <v>0</v>
      </c>
      <c r="AH3294" s="2">
        <v>0</v>
      </c>
      <c r="AI3294" s="2">
        <v>0</v>
      </c>
      <c r="AJ3294" s="2">
        <v>1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</row>
    <row r="3295" spans="1:46" x14ac:dyDescent="0.2">
      <c r="A3295" s="2">
        <v>1678630</v>
      </c>
      <c r="B3295" s="2">
        <v>870134</v>
      </c>
      <c r="C3295" s="7">
        <v>21.791753031072599</v>
      </c>
      <c r="D3295" s="7">
        <v>39.567922742456503</v>
      </c>
      <c r="E3295" s="19" t="s">
        <v>3872</v>
      </c>
      <c r="F3295" s="46">
        <f>INDEX(Δεδομένα!$P:$P,MATCH('2021'!E3295,Δεδομένα!$O:$O,0))</f>
        <v>111</v>
      </c>
      <c r="G3295" s="49" t="s">
        <v>3873</v>
      </c>
      <c r="H3295" s="51" t="str">
        <f>INDEX(Δεδομένα!B$1:B$51,MATCH('2021'!G3295,Δεδομένα!A$1:A$51,0))</f>
        <v>ΘΕΣΣΑΛΙΑΣ</v>
      </c>
      <c r="I3295" s="53">
        <f>INDEX(Δεδομένα!E$1:E$13,MATCH('2021'!H3295,Δεδομένα!D$1:D$13,0))</f>
        <v>6</v>
      </c>
      <c r="J3295" s="4">
        <v>44388</v>
      </c>
      <c r="K3295" s="3" t="s">
        <v>161</v>
      </c>
      <c r="L3295" s="17" t="str">
        <f t="shared" si="240"/>
        <v>11/07/2021 15:00</v>
      </c>
      <c r="M3295" s="4">
        <v>44388</v>
      </c>
      <c r="N3295" s="3" t="s">
        <v>778</v>
      </c>
      <c r="O3295" s="17" t="str">
        <f t="shared" si="241"/>
        <v>11/07/2021 16:28</v>
      </c>
      <c r="P3295" s="24">
        <f t="shared" si="242"/>
        <v>6.1111111113859806E-2</v>
      </c>
      <c r="Q3295" s="28">
        <v>0</v>
      </c>
      <c r="R3295" s="27">
        <f t="shared" si="243"/>
        <v>88.000000003958121</v>
      </c>
      <c r="S3295" s="3" t="s">
        <v>4</v>
      </c>
      <c r="T3295" s="3" t="s">
        <v>3874</v>
      </c>
      <c r="U3295" s="3" t="s">
        <v>4</v>
      </c>
      <c r="V3295" s="3" t="s">
        <v>3909</v>
      </c>
      <c r="W3295" s="5">
        <v>0</v>
      </c>
      <c r="X3295" s="5">
        <v>0</v>
      </c>
      <c r="Y3295" s="5">
        <v>0</v>
      </c>
      <c r="Z3295" s="5">
        <v>0.1</v>
      </c>
      <c r="AA3295" s="5">
        <v>0</v>
      </c>
      <c r="AB3295" s="5">
        <v>0</v>
      </c>
      <c r="AC3295" s="5">
        <v>0</v>
      </c>
      <c r="AD3295" s="5">
        <v>0</v>
      </c>
      <c r="AE3295" s="2">
        <v>4</v>
      </c>
      <c r="AF3295" s="2">
        <v>0</v>
      </c>
      <c r="AG3295" s="2">
        <v>0</v>
      </c>
      <c r="AH3295" s="2">
        <v>0</v>
      </c>
      <c r="AI3295" s="2">
        <v>0</v>
      </c>
      <c r="AJ3295" s="2">
        <v>2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</row>
    <row r="3296" spans="1:46" x14ac:dyDescent="0.2">
      <c r="A3296" s="2">
        <v>1678616</v>
      </c>
      <c r="B3296" s="2">
        <v>870153</v>
      </c>
      <c r="C3296" s="7">
        <v>21.788298024356902</v>
      </c>
      <c r="D3296" s="7">
        <v>39.6070576838151</v>
      </c>
      <c r="E3296" s="19" t="s">
        <v>3872</v>
      </c>
      <c r="F3296" s="46">
        <f>INDEX(Δεδομένα!$P:$P,MATCH('2021'!E3296,Δεδομένα!$O:$O,0))</f>
        <v>111</v>
      </c>
      <c r="G3296" s="49" t="s">
        <v>3873</v>
      </c>
      <c r="H3296" s="51" t="str">
        <f>INDEX(Δεδομένα!B$1:B$51,MATCH('2021'!G3296,Δεδομένα!A$1:A$51,0))</f>
        <v>ΘΕΣΣΑΛΙΑΣ</v>
      </c>
      <c r="I3296" s="53">
        <f>INDEX(Δεδομένα!E$1:E$13,MATCH('2021'!H3296,Δεδομένα!D$1:D$13,0))</f>
        <v>6</v>
      </c>
      <c r="J3296" s="4">
        <v>44388</v>
      </c>
      <c r="K3296" s="3" t="s">
        <v>490</v>
      </c>
      <c r="L3296" s="17" t="str">
        <f t="shared" si="240"/>
        <v>11/07/2021 16:00</v>
      </c>
      <c r="M3296" s="4">
        <v>44388</v>
      </c>
      <c r="N3296" s="3" t="s">
        <v>278</v>
      </c>
      <c r="O3296" s="17" t="str">
        <f t="shared" si="241"/>
        <v>11/07/2021 19:26</v>
      </c>
      <c r="P3296" s="24">
        <f t="shared" si="242"/>
        <v>0.14305555555620231</v>
      </c>
      <c r="Q3296" s="28">
        <v>0</v>
      </c>
      <c r="R3296" s="27">
        <f t="shared" si="243"/>
        <v>206.00000000093132</v>
      </c>
      <c r="S3296" s="3" t="s">
        <v>4</v>
      </c>
      <c r="T3296" s="3" t="s">
        <v>3874</v>
      </c>
      <c r="U3296" s="3" t="s">
        <v>4</v>
      </c>
      <c r="V3296" s="3" t="s">
        <v>3884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40</v>
      </c>
      <c r="AC3296" s="5">
        <v>0</v>
      </c>
      <c r="AD3296" s="5">
        <v>0</v>
      </c>
      <c r="AE3296" s="2">
        <v>14</v>
      </c>
      <c r="AF3296" s="2">
        <v>0</v>
      </c>
      <c r="AG3296" s="2">
        <v>0</v>
      </c>
      <c r="AH3296" s="2">
        <v>0</v>
      </c>
      <c r="AI3296" s="2">
        <v>0</v>
      </c>
      <c r="AJ3296" s="2">
        <v>7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</row>
    <row r="3297" spans="1:46" x14ac:dyDescent="0.2">
      <c r="A3297" s="2">
        <v>1678747</v>
      </c>
      <c r="B3297" s="2">
        <v>871376</v>
      </c>
      <c r="C3297" s="7">
        <v>21.811204548830801</v>
      </c>
      <c r="D3297" s="7">
        <v>39.495294439635799</v>
      </c>
      <c r="E3297" s="19" t="s">
        <v>3872</v>
      </c>
      <c r="F3297" s="46">
        <f>INDEX(Δεδομένα!$P:$P,MATCH('2021'!E3297,Δεδομένα!$O:$O,0))</f>
        <v>111</v>
      </c>
      <c r="G3297" s="49" t="s">
        <v>3873</v>
      </c>
      <c r="H3297" s="51" t="str">
        <f>INDEX(Δεδομένα!B$1:B$51,MATCH('2021'!G3297,Δεδομένα!A$1:A$51,0))</f>
        <v>ΘΕΣΣΑΛΙΑΣ</v>
      </c>
      <c r="I3297" s="53">
        <f>INDEX(Δεδομένα!E$1:E$13,MATCH('2021'!H3297,Δεδομένα!D$1:D$13,0))</f>
        <v>6</v>
      </c>
      <c r="J3297" s="4">
        <v>44392</v>
      </c>
      <c r="K3297" s="3" t="s">
        <v>42</v>
      </c>
      <c r="L3297" s="17" t="str">
        <f t="shared" si="240"/>
        <v>15/07/2021 14:30</v>
      </c>
      <c r="M3297" s="4">
        <v>44392</v>
      </c>
      <c r="N3297" s="3" t="s">
        <v>673</v>
      </c>
      <c r="O3297" s="17" t="str">
        <f t="shared" si="241"/>
        <v>15/07/2021 15:59</v>
      </c>
      <c r="P3297" s="24">
        <f t="shared" si="242"/>
        <v>6.1805555560567882E-2</v>
      </c>
      <c r="Q3297" s="28">
        <v>0</v>
      </c>
      <c r="R3297" s="27">
        <f t="shared" si="243"/>
        <v>89.00000000721775</v>
      </c>
      <c r="S3297" s="3" t="s">
        <v>4</v>
      </c>
      <c r="T3297" s="3" t="s">
        <v>3874</v>
      </c>
      <c r="U3297" s="3" t="s">
        <v>4</v>
      </c>
      <c r="V3297" s="3" t="s">
        <v>3920</v>
      </c>
      <c r="W3297" s="5">
        <v>0</v>
      </c>
      <c r="X3297" s="5">
        <v>0</v>
      </c>
      <c r="Y3297" s="5">
        <v>0</v>
      </c>
      <c r="Z3297" s="5">
        <v>0.1</v>
      </c>
      <c r="AA3297" s="5">
        <v>0</v>
      </c>
      <c r="AB3297" s="5">
        <v>0</v>
      </c>
      <c r="AC3297" s="5">
        <v>0</v>
      </c>
      <c r="AD3297" s="5">
        <v>0</v>
      </c>
      <c r="AE3297" s="2">
        <v>5</v>
      </c>
      <c r="AF3297" s="2">
        <v>0</v>
      </c>
      <c r="AG3297" s="2">
        <v>0</v>
      </c>
      <c r="AH3297" s="2">
        <v>0</v>
      </c>
      <c r="AI3297" s="2">
        <v>0</v>
      </c>
      <c r="AJ3297" s="2">
        <v>25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</row>
    <row r="3298" spans="1:46" x14ac:dyDescent="0.2">
      <c r="A3298" s="2">
        <v>1678748</v>
      </c>
      <c r="B3298" s="2">
        <v>871473</v>
      </c>
      <c r="C3298" s="7">
        <v>21.8385079693624</v>
      </c>
      <c r="D3298" s="7">
        <v>39.508923331492902</v>
      </c>
      <c r="E3298" s="19" t="s">
        <v>3872</v>
      </c>
      <c r="F3298" s="46">
        <f>INDEX(Δεδομένα!$P:$P,MATCH('2021'!E3298,Δεδομένα!$O:$O,0))</f>
        <v>111</v>
      </c>
      <c r="G3298" s="49" t="s">
        <v>3873</v>
      </c>
      <c r="H3298" s="51" t="str">
        <f>INDEX(Δεδομένα!B$1:B$51,MATCH('2021'!G3298,Δεδομένα!A$1:A$51,0))</f>
        <v>ΘΕΣΣΑΛΙΑΣ</v>
      </c>
      <c r="I3298" s="53">
        <f>INDEX(Δεδομένα!E$1:E$13,MATCH('2021'!H3298,Δεδομένα!D$1:D$13,0))</f>
        <v>6</v>
      </c>
      <c r="J3298" s="4">
        <v>44392</v>
      </c>
      <c r="K3298" s="3" t="s">
        <v>23</v>
      </c>
      <c r="L3298" s="17" t="str">
        <f t="shared" si="240"/>
        <v>15/07/2021 19:35</v>
      </c>
      <c r="M3298" s="4">
        <v>44392</v>
      </c>
      <c r="N3298" s="3" t="s">
        <v>1821</v>
      </c>
      <c r="O3298" s="17" t="str">
        <f t="shared" si="241"/>
        <v>15/07/2021 21:32</v>
      </c>
      <c r="P3298" s="24">
        <f t="shared" si="242"/>
        <v>8.1250000002910383E-2</v>
      </c>
      <c r="Q3298" s="28">
        <v>0</v>
      </c>
      <c r="R3298" s="27">
        <f t="shared" si="243"/>
        <v>117.00000000419095</v>
      </c>
      <c r="S3298" s="3" t="s">
        <v>4</v>
      </c>
      <c r="T3298" s="3" t="s">
        <v>3874</v>
      </c>
      <c r="U3298" s="3" t="s">
        <v>4</v>
      </c>
      <c r="V3298" s="3" t="s">
        <v>3930</v>
      </c>
      <c r="W3298" s="5">
        <v>0</v>
      </c>
      <c r="X3298" s="5">
        <v>0</v>
      </c>
      <c r="Y3298" s="5">
        <v>0</v>
      </c>
      <c r="Z3298" s="5">
        <v>2.2200000000000002</v>
      </c>
      <c r="AA3298" s="5">
        <v>0</v>
      </c>
      <c r="AB3298" s="5">
        <v>0</v>
      </c>
      <c r="AC3298" s="5">
        <v>0</v>
      </c>
      <c r="AD3298" s="5">
        <v>0</v>
      </c>
      <c r="AE3298" s="2">
        <v>5</v>
      </c>
      <c r="AF3298" s="2">
        <v>0</v>
      </c>
      <c r="AG3298" s="2">
        <v>0</v>
      </c>
      <c r="AH3298" s="2">
        <v>0</v>
      </c>
      <c r="AI3298" s="2">
        <v>0</v>
      </c>
      <c r="AJ3298" s="2">
        <v>2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</row>
    <row r="3299" spans="1:46" x14ac:dyDescent="0.2">
      <c r="A3299" s="2">
        <v>1686332</v>
      </c>
      <c r="B3299" s="2">
        <v>873375</v>
      </c>
      <c r="C3299" s="7">
        <v>21.701470052979399</v>
      </c>
      <c r="D3299" s="7">
        <v>39.551909764966801</v>
      </c>
      <c r="E3299" s="19" t="s">
        <v>3872</v>
      </c>
      <c r="F3299" s="46">
        <f>INDEX(Δεδομένα!$P:$P,MATCH('2021'!E3299,Δεδομένα!$O:$O,0))</f>
        <v>111</v>
      </c>
      <c r="G3299" s="49" t="s">
        <v>3873</v>
      </c>
      <c r="H3299" s="51" t="str">
        <f>INDEX(Δεδομένα!B$1:B$51,MATCH('2021'!G3299,Δεδομένα!A$1:A$51,0))</f>
        <v>ΘΕΣΣΑΛΙΑΣ</v>
      </c>
      <c r="I3299" s="53">
        <f>INDEX(Δεδομένα!E$1:E$13,MATCH('2021'!H3299,Δεδομένα!D$1:D$13,0))</f>
        <v>6</v>
      </c>
      <c r="J3299" s="4">
        <v>44398</v>
      </c>
      <c r="K3299" s="3" t="s">
        <v>467</v>
      </c>
      <c r="L3299" s="17" t="str">
        <f t="shared" si="240"/>
        <v>21/07/2021 21:45</v>
      </c>
      <c r="M3299" s="4">
        <v>44398</v>
      </c>
      <c r="N3299" s="3" t="s">
        <v>443</v>
      </c>
      <c r="O3299" s="17" t="str">
        <f t="shared" si="241"/>
        <v>21/07/2021 22:40</v>
      </c>
      <c r="P3299" s="24">
        <f t="shared" si="242"/>
        <v>3.8194444445252884E-2</v>
      </c>
      <c r="Q3299" s="28">
        <v>0</v>
      </c>
      <c r="R3299" s="27">
        <f t="shared" si="243"/>
        <v>55.000000001164153</v>
      </c>
      <c r="S3299" s="3" t="s">
        <v>4</v>
      </c>
      <c r="T3299" s="3" t="s">
        <v>3874</v>
      </c>
      <c r="U3299" s="3" t="s">
        <v>4</v>
      </c>
      <c r="V3299" s="3" t="s">
        <v>3934</v>
      </c>
      <c r="W3299" s="5">
        <v>0</v>
      </c>
      <c r="X3299" s="5">
        <v>0</v>
      </c>
      <c r="Y3299" s="5">
        <v>0</v>
      </c>
      <c r="Z3299" s="5">
        <v>1</v>
      </c>
      <c r="AA3299" s="5">
        <v>0</v>
      </c>
      <c r="AB3299" s="5">
        <v>11</v>
      </c>
      <c r="AC3299" s="5">
        <v>0</v>
      </c>
      <c r="AD3299" s="5">
        <v>0</v>
      </c>
      <c r="AE3299" s="2">
        <v>2</v>
      </c>
      <c r="AF3299" s="2">
        <v>0</v>
      </c>
      <c r="AG3299" s="2">
        <v>0</v>
      </c>
      <c r="AH3299" s="2">
        <v>0</v>
      </c>
      <c r="AI3299" s="2">
        <v>0</v>
      </c>
      <c r="AJ3299" s="2">
        <v>1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</row>
    <row r="3300" spans="1:46" x14ac:dyDescent="0.2">
      <c r="A3300" s="2">
        <v>1685769</v>
      </c>
      <c r="B3300" s="2">
        <v>873459</v>
      </c>
      <c r="C3300" s="7">
        <v>21.610464844542001</v>
      </c>
      <c r="D3300" s="7">
        <v>39.503721565216097</v>
      </c>
      <c r="E3300" s="19" t="s">
        <v>3872</v>
      </c>
      <c r="F3300" s="46">
        <f>INDEX(Δεδομένα!$P:$P,MATCH('2021'!E3300,Δεδομένα!$O:$O,0))</f>
        <v>111</v>
      </c>
      <c r="G3300" s="49" t="s">
        <v>3873</v>
      </c>
      <c r="H3300" s="51" t="str">
        <f>INDEX(Δεδομένα!B$1:B$51,MATCH('2021'!G3300,Δεδομένα!A$1:A$51,0))</f>
        <v>ΘΕΣΣΑΛΙΑΣ</v>
      </c>
      <c r="I3300" s="53">
        <f>INDEX(Δεδομένα!E$1:E$13,MATCH('2021'!H3300,Δεδομένα!D$1:D$13,0))</f>
        <v>6</v>
      </c>
      <c r="J3300" s="4">
        <v>44399</v>
      </c>
      <c r="K3300" s="3" t="s">
        <v>1256</v>
      </c>
      <c r="L3300" s="17" t="str">
        <f t="shared" si="240"/>
        <v>22/07/2021 08:35</v>
      </c>
      <c r="M3300" s="4">
        <v>44399</v>
      </c>
      <c r="N3300" s="3" t="s">
        <v>720</v>
      </c>
      <c r="O3300" s="17" t="str">
        <f t="shared" si="241"/>
        <v>22/07/2021 15:29</v>
      </c>
      <c r="P3300" s="24">
        <f t="shared" si="242"/>
        <v>0.28749999999854481</v>
      </c>
      <c r="Q3300" s="28">
        <v>0</v>
      </c>
      <c r="R3300" s="27">
        <f t="shared" si="243"/>
        <v>413.99999999790452</v>
      </c>
      <c r="S3300" s="3" t="s">
        <v>4</v>
      </c>
      <c r="T3300" s="3" t="s">
        <v>3880</v>
      </c>
      <c r="U3300" s="3" t="s">
        <v>4</v>
      </c>
      <c r="V3300" s="3" t="s">
        <v>3935</v>
      </c>
      <c r="W3300" s="5">
        <v>0</v>
      </c>
      <c r="X3300" s="5">
        <v>0</v>
      </c>
      <c r="Y3300" s="5">
        <v>0</v>
      </c>
      <c r="Z3300" s="5">
        <v>20</v>
      </c>
      <c r="AA3300" s="5">
        <v>0</v>
      </c>
      <c r="AB3300" s="5">
        <v>0</v>
      </c>
      <c r="AC3300" s="5">
        <v>0</v>
      </c>
      <c r="AD3300" s="5">
        <v>0</v>
      </c>
      <c r="AE3300" s="2">
        <v>10</v>
      </c>
      <c r="AF3300" s="2">
        <v>0</v>
      </c>
      <c r="AG3300" s="2">
        <v>0</v>
      </c>
      <c r="AH3300" s="2">
        <v>0</v>
      </c>
      <c r="AI3300" s="2">
        <v>0</v>
      </c>
      <c r="AJ3300" s="2">
        <v>4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</row>
    <row r="3301" spans="1:46" x14ac:dyDescent="0.2">
      <c r="A3301" s="2">
        <v>1686388</v>
      </c>
      <c r="B3301" s="2">
        <v>873874</v>
      </c>
      <c r="C3301" s="7">
        <v>21.810599490505702</v>
      </c>
      <c r="D3301" s="7">
        <v>39.549571615895097</v>
      </c>
      <c r="E3301" s="19" t="s">
        <v>3872</v>
      </c>
      <c r="F3301" s="46">
        <f>INDEX(Δεδομένα!$P:$P,MATCH('2021'!E3301,Δεδομένα!$O:$O,0))</f>
        <v>111</v>
      </c>
      <c r="G3301" s="49" t="s">
        <v>3873</v>
      </c>
      <c r="H3301" s="51" t="str">
        <f>INDEX(Δεδομένα!B$1:B$51,MATCH('2021'!G3301,Δεδομένα!A$1:A$51,0))</f>
        <v>ΘΕΣΣΑΛΙΑΣ</v>
      </c>
      <c r="I3301" s="53">
        <f>INDEX(Δεδομένα!E$1:E$13,MATCH('2021'!H3301,Δεδομένα!D$1:D$13,0))</f>
        <v>6</v>
      </c>
      <c r="J3301" s="4">
        <v>44400</v>
      </c>
      <c r="K3301" s="3" t="s">
        <v>844</v>
      </c>
      <c r="L3301" s="17" t="str">
        <f t="shared" si="240"/>
        <v>23/07/2021 17:35</v>
      </c>
      <c r="M3301" s="4">
        <v>44400</v>
      </c>
      <c r="N3301" s="3" t="s">
        <v>17</v>
      </c>
      <c r="O3301" s="17" t="str">
        <f t="shared" si="241"/>
        <v>23/07/2021 18:00</v>
      </c>
      <c r="P3301" s="24">
        <f t="shared" si="242"/>
        <v>1.7361111109494232E-2</v>
      </c>
      <c r="Q3301" s="28">
        <v>0</v>
      </c>
      <c r="R3301" s="27">
        <f t="shared" si="243"/>
        <v>24.999999997671694</v>
      </c>
      <c r="S3301" s="3" t="s">
        <v>4</v>
      </c>
      <c r="T3301" s="3" t="s">
        <v>3874</v>
      </c>
      <c r="U3301" s="3" t="s">
        <v>4</v>
      </c>
      <c r="V3301" s="3" t="s">
        <v>3936</v>
      </c>
      <c r="W3301" s="5">
        <v>0</v>
      </c>
      <c r="X3301" s="5">
        <v>0</v>
      </c>
      <c r="Y3301" s="5">
        <v>0</v>
      </c>
      <c r="Z3301" s="5">
        <v>0.05</v>
      </c>
      <c r="AA3301" s="5">
        <v>0</v>
      </c>
      <c r="AB3301" s="5">
        <v>0</v>
      </c>
      <c r="AC3301" s="5">
        <v>0</v>
      </c>
      <c r="AD3301" s="5">
        <v>0</v>
      </c>
      <c r="AE3301" s="2">
        <v>3</v>
      </c>
      <c r="AF3301" s="2">
        <v>0</v>
      </c>
      <c r="AG3301" s="2">
        <v>0</v>
      </c>
      <c r="AH3301" s="2">
        <v>0</v>
      </c>
      <c r="AI3301" s="2">
        <v>0</v>
      </c>
      <c r="AJ3301" s="2">
        <v>1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</row>
    <row r="3302" spans="1:46" x14ac:dyDescent="0.2">
      <c r="A3302" s="2">
        <v>1686360</v>
      </c>
      <c r="B3302" s="2">
        <v>874107</v>
      </c>
      <c r="C3302" s="7">
        <v>21.841345166029502</v>
      </c>
      <c r="D3302" s="7">
        <v>39.525531155648302</v>
      </c>
      <c r="E3302" s="19" t="s">
        <v>3872</v>
      </c>
      <c r="F3302" s="46">
        <f>INDEX(Δεδομένα!$P:$P,MATCH('2021'!E3302,Δεδομένα!$O:$O,0))</f>
        <v>111</v>
      </c>
      <c r="G3302" s="49" t="s">
        <v>3873</v>
      </c>
      <c r="H3302" s="51" t="str">
        <f>INDEX(Δεδομένα!B$1:B$51,MATCH('2021'!G3302,Δεδομένα!A$1:A$51,0))</f>
        <v>ΘΕΣΣΑΛΙΑΣ</v>
      </c>
      <c r="I3302" s="53">
        <f>INDEX(Δεδομένα!E$1:E$13,MATCH('2021'!H3302,Δεδομένα!D$1:D$13,0))</f>
        <v>6</v>
      </c>
      <c r="J3302" s="4">
        <v>44401</v>
      </c>
      <c r="K3302" s="3" t="s">
        <v>218</v>
      </c>
      <c r="L3302" s="17" t="str">
        <f t="shared" si="240"/>
        <v>24/07/2021 15:01</v>
      </c>
      <c r="M3302" s="4">
        <v>44401</v>
      </c>
      <c r="N3302" s="3" t="s">
        <v>1701</v>
      </c>
      <c r="O3302" s="17" t="str">
        <f t="shared" si="241"/>
        <v>24/07/2021 17:03</v>
      </c>
      <c r="P3302" s="24">
        <f t="shared" si="242"/>
        <v>8.4722222221898846E-2</v>
      </c>
      <c r="Q3302" s="28">
        <v>0</v>
      </c>
      <c r="R3302" s="27">
        <f t="shared" si="243"/>
        <v>121.99999999953434</v>
      </c>
      <c r="S3302" s="3" t="s">
        <v>4</v>
      </c>
      <c r="T3302" s="3" t="s">
        <v>3874</v>
      </c>
      <c r="U3302" s="3" t="s">
        <v>3937</v>
      </c>
      <c r="V3302" s="3" t="s">
        <v>3938</v>
      </c>
      <c r="W3302" s="5">
        <v>0</v>
      </c>
      <c r="X3302" s="5">
        <v>0</v>
      </c>
      <c r="Y3302" s="5">
        <v>0</v>
      </c>
      <c r="Z3302" s="5">
        <v>2</v>
      </c>
      <c r="AA3302" s="5">
        <v>0</v>
      </c>
      <c r="AB3302" s="5">
        <v>0</v>
      </c>
      <c r="AC3302" s="5">
        <v>0</v>
      </c>
      <c r="AD3302" s="5">
        <v>0</v>
      </c>
      <c r="AE3302" s="2">
        <v>7</v>
      </c>
      <c r="AF3302" s="2">
        <v>0</v>
      </c>
      <c r="AG3302" s="2">
        <v>0</v>
      </c>
      <c r="AH3302" s="2">
        <v>0</v>
      </c>
      <c r="AI3302" s="2">
        <v>0</v>
      </c>
      <c r="AJ3302" s="2">
        <v>3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</row>
    <row r="3303" spans="1:46" x14ac:dyDescent="0.2">
      <c r="A3303" s="2">
        <v>1686411</v>
      </c>
      <c r="B3303" s="2">
        <v>874180</v>
      </c>
      <c r="C3303" s="7">
        <v>21.625785893433001</v>
      </c>
      <c r="D3303" s="7">
        <v>39.592202209749502</v>
      </c>
      <c r="E3303" s="19" t="s">
        <v>3872</v>
      </c>
      <c r="F3303" s="46">
        <f>INDEX(Δεδομένα!$P:$P,MATCH('2021'!E3303,Δεδομένα!$O:$O,0))</f>
        <v>111</v>
      </c>
      <c r="G3303" s="49" t="s">
        <v>3873</v>
      </c>
      <c r="H3303" s="51" t="str">
        <f>INDEX(Δεδομένα!B$1:B$51,MATCH('2021'!G3303,Δεδομένα!A$1:A$51,0))</f>
        <v>ΘΕΣΣΑΛΙΑΣ</v>
      </c>
      <c r="I3303" s="53">
        <f>INDEX(Δεδομένα!E$1:E$13,MATCH('2021'!H3303,Δεδομένα!D$1:D$13,0))</f>
        <v>6</v>
      </c>
      <c r="J3303" s="4">
        <v>44401</v>
      </c>
      <c r="K3303" s="3" t="s">
        <v>105</v>
      </c>
      <c r="L3303" s="17" t="str">
        <f t="shared" si="240"/>
        <v>24/07/2021 18:43</v>
      </c>
      <c r="M3303" s="4">
        <v>44401</v>
      </c>
      <c r="N3303" s="3" t="s">
        <v>2037</v>
      </c>
      <c r="O3303" s="17" t="str">
        <f t="shared" si="241"/>
        <v>24/07/2021 23:05</v>
      </c>
      <c r="P3303" s="24">
        <f t="shared" si="242"/>
        <v>0.18194444444088731</v>
      </c>
      <c r="Q3303" s="28">
        <v>0</v>
      </c>
      <c r="R3303" s="27">
        <f t="shared" si="243"/>
        <v>261.99999999487773</v>
      </c>
      <c r="S3303" s="3" t="s">
        <v>4</v>
      </c>
      <c r="T3303" s="3" t="s">
        <v>3874</v>
      </c>
      <c r="U3303" s="3" t="s">
        <v>4</v>
      </c>
      <c r="V3303" s="3" t="s">
        <v>3883</v>
      </c>
      <c r="W3303" s="5">
        <v>0</v>
      </c>
      <c r="X3303" s="5">
        <v>4</v>
      </c>
      <c r="Y3303" s="5">
        <v>0</v>
      </c>
      <c r="Z3303" s="5">
        <v>16</v>
      </c>
      <c r="AA3303" s="5">
        <v>6</v>
      </c>
      <c r="AB3303" s="5">
        <v>0</v>
      </c>
      <c r="AC3303" s="5">
        <v>0</v>
      </c>
      <c r="AD3303" s="5">
        <v>0</v>
      </c>
      <c r="AE3303" s="2">
        <v>7</v>
      </c>
      <c r="AF3303" s="2">
        <v>0</v>
      </c>
      <c r="AG3303" s="2">
        <v>0</v>
      </c>
      <c r="AH3303" s="2">
        <v>0</v>
      </c>
      <c r="AI3303" s="2">
        <v>0</v>
      </c>
      <c r="AJ3303" s="2">
        <v>3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</row>
    <row r="3304" spans="1:46" x14ac:dyDescent="0.2">
      <c r="A3304" s="2">
        <v>1685781</v>
      </c>
      <c r="B3304" s="2">
        <v>874408</v>
      </c>
      <c r="C3304" s="7">
        <v>21.7543559239916</v>
      </c>
      <c r="D3304" s="7">
        <v>39.522067945860201</v>
      </c>
      <c r="E3304" s="19" t="s">
        <v>3872</v>
      </c>
      <c r="F3304" s="46">
        <f>INDEX(Δεδομένα!$P:$P,MATCH('2021'!E3304,Δεδομένα!$O:$O,0))</f>
        <v>111</v>
      </c>
      <c r="G3304" s="49" t="s">
        <v>3873</v>
      </c>
      <c r="H3304" s="51" t="str">
        <f>INDEX(Δεδομένα!B$1:B$51,MATCH('2021'!G3304,Δεδομένα!A$1:A$51,0))</f>
        <v>ΘΕΣΣΑΛΙΑΣ</v>
      </c>
      <c r="I3304" s="53">
        <f>INDEX(Δεδομένα!E$1:E$13,MATCH('2021'!H3304,Δεδομένα!D$1:D$13,0))</f>
        <v>6</v>
      </c>
      <c r="J3304" s="4">
        <v>44402</v>
      </c>
      <c r="K3304" s="3" t="s">
        <v>197</v>
      </c>
      <c r="L3304" s="17" t="str">
        <f t="shared" si="240"/>
        <v>25/07/2021 15:30</v>
      </c>
      <c r="M3304" s="4">
        <v>44402</v>
      </c>
      <c r="N3304" s="3" t="s">
        <v>143</v>
      </c>
      <c r="O3304" s="17" t="str">
        <f t="shared" si="241"/>
        <v>25/07/2021 16:27</v>
      </c>
      <c r="P3304" s="24">
        <f t="shared" si="242"/>
        <v>3.9583333331393078E-2</v>
      </c>
      <c r="Q3304" s="28">
        <v>0</v>
      </c>
      <c r="R3304" s="27">
        <f t="shared" si="243"/>
        <v>56.999999997206032</v>
      </c>
      <c r="S3304" s="3" t="s">
        <v>4</v>
      </c>
      <c r="T3304" s="3" t="s">
        <v>3874</v>
      </c>
      <c r="U3304" s="3" t="s">
        <v>4</v>
      </c>
      <c r="V3304" s="3" t="s">
        <v>3939</v>
      </c>
      <c r="W3304" s="5">
        <v>0</v>
      </c>
      <c r="X3304" s="5">
        <v>0</v>
      </c>
      <c r="Y3304" s="5">
        <v>0</v>
      </c>
      <c r="Z3304" s="5">
        <v>0.1</v>
      </c>
      <c r="AA3304" s="5">
        <v>0</v>
      </c>
      <c r="AB3304" s="5">
        <v>0</v>
      </c>
      <c r="AC3304" s="5">
        <v>0</v>
      </c>
      <c r="AD3304" s="5">
        <v>0</v>
      </c>
      <c r="AE3304" s="2">
        <v>2</v>
      </c>
      <c r="AF3304" s="2">
        <v>0</v>
      </c>
      <c r="AG3304" s="2">
        <v>0</v>
      </c>
      <c r="AH3304" s="2">
        <v>0</v>
      </c>
      <c r="AI3304" s="2">
        <v>0</v>
      </c>
      <c r="AJ3304" s="2">
        <v>1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</row>
    <row r="3305" spans="1:46" x14ac:dyDescent="0.2">
      <c r="A3305" s="2">
        <v>1687239</v>
      </c>
      <c r="B3305" s="2">
        <v>874691</v>
      </c>
      <c r="C3305" s="7">
        <v>21.808794524249699</v>
      </c>
      <c r="D3305" s="7">
        <v>39.5647731932103</v>
      </c>
      <c r="E3305" s="19" t="s">
        <v>3872</v>
      </c>
      <c r="F3305" s="46">
        <f>INDEX(Δεδομένα!$P:$P,MATCH('2021'!E3305,Δεδομένα!$O:$O,0))</f>
        <v>111</v>
      </c>
      <c r="G3305" s="49" t="s">
        <v>3873</v>
      </c>
      <c r="H3305" s="51" t="str">
        <f>INDEX(Δεδομένα!B$1:B$51,MATCH('2021'!G3305,Δεδομένα!A$1:A$51,0))</f>
        <v>ΘΕΣΣΑΛΙΑΣ</v>
      </c>
      <c r="I3305" s="53">
        <f>INDEX(Δεδομένα!E$1:E$13,MATCH('2021'!H3305,Δεδομένα!D$1:D$13,0))</f>
        <v>6</v>
      </c>
      <c r="J3305" s="4">
        <v>44403</v>
      </c>
      <c r="K3305" s="3" t="s">
        <v>563</v>
      </c>
      <c r="L3305" s="17" t="str">
        <f t="shared" si="240"/>
        <v>26/07/2021 17:15</v>
      </c>
      <c r="M3305" s="4">
        <v>44403</v>
      </c>
      <c r="N3305" s="3" t="s">
        <v>397</v>
      </c>
      <c r="O3305" s="17" t="str">
        <f t="shared" si="241"/>
        <v>26/07/2021 17:47</v>
      </c>
      <c r="P3305" s="24">
        <f t="shared" si="242"/>
        <v>2.2222222221898846E-2</v>
      </c>
      <c r="Q3305" s="28">
        <v>0</v>
      </c>
      <c r="R3305" s="27">
        <f t="shared" si="243"/>
        <v>31.999999999534339</v>
      </c>
      <c r="S3305" s="3" t="s">
        <v>4</v>
      </c>
      <c r="T3305" s="3" t="s">
        <v>3874</v>
      </c>
      <c r="U3305" s="3" t="s">
        <v>4</v>
      </c>
      <c r="V3305" s="3" t="s">
        <v>3909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0.05</v>
      </c>
      <c r="AD3305" s="5">
        <v>0</v>
      </c>
      <c r="AE3305" s="2">
        <v>3</v>
      </c>
      <c r="AF3305" s="2">
        <v>0</v>
      </c>
      <c r="AG3305" s="2">
        <v>0</v>
      </c>
      <c r="AH3305" s="2">
        <v>0</v>
      </c>
      <c r="AI3305" s="2">
        <v>0</v>
      </c>
      <c r="AJ3305" s="2">
        <v>1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</row>
    <row r="3306" spans="1:46" x14ac:dyDescent="0.2">
      <c r="A3306" s="2">
        <v>1687243</v>
      </c>
      <c r="B3306" s="2">
        <v>874705</v>
      </c>
      <c r="C3306" s="7">
        <v>21.8808857049168</v>
      </c>
      <c r="D3306" s="7">
        <v>39.535979001753901</v>
      </c>
      <c r="E3306" s="19" t="s">
        <v>3872</v>
      </c>
      <c r="F3306" s="46">
        <f>INDEX(Δεδομένα!$P:$P,MATCH('2021'!E3306,Δεδομένα!$O:$O,0))</f>
        <v>111</v>
      </c>
      <c r="G3306" s="49" t="s">
        <v>3873</v>
      </c>
      <c r="H3306" s="51" t="str">
        <f>INDEX(Δεδομένα!B$1:B$51,MATCH('2021'!G3306,Δεδομένα!A$1:A$51,0))</f>
        <v>ΘΕΣΣΑΛΙΑΣ</v>
      </c>
      <c r="I3306" s="53">
        <f>INDEX(Δεδομένα!E$1:E$13,MATCH('2021'!H3306,Δεδομένα!D$1:D$13,0))</f>
        <v>6</v>
      </c>
      <c r="J3306" s="4">
        <v>44403</v>
      </c>
      <c r="K3306" s="3" t="s">
        <v>462</v>
      </c>
      <c r="L3306" s="17" t="str">
        <f t="shared" si="240"/>
        <v>26/07/2021 17:50</v>
      </c>
      <c r="M3306" s="4">
        <v>44403</v>
      </c>
      <c r="N3306" s="3" t="s">
        <v>910</v>
      </c>
      <c r="O3306" s="17" t="str">
        <f t="shared" si="241"/>
        <v>26/07/2021 21:53</v>
      </c>
      <c r="P3306" s="24">
        <f t="shared" si="242"/>
        <v>0.16875000000436557</v>
      </c>
      <c r="Q3306" s="28">
        <v>0</v>
      </c>
      <c r="R3306" s="27">
        <f t="shared" si="243"/>
        <v>243.00000000628643</v>
      </c>
      <c r="S3306" s="3" t="s">
        <v>4</v>
      </c>
      <c r="T3306" s="3" t="s">
        <v>3874</v>
      </c>
      <c r="U3306" s="3" t="s">
        <v>4</v>
      </c>
      <c r="V3306" s="3" t="s">
        <v>3940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5</v>
      </c>
      <c r="AC3306" s="5">
        <v>0</v>
      </c>
      <c r="AD3306" s="5">
        <v>0</v>
      </c>
      <c r="AE3306" s="2">
        <v>2</v>
      </c>
      <c r="AF3306" s="2">
        <v>0</v>
      </c>
      <c r="AG3306" s="2">
        <v>0</v>
      </c>
      <c r="AH3306" s="2">
        <v>0</v>
      </c>
      <c r="AI3306" s="2">
        <v>0</v>
      </c>
      <c r="AJ3306" s="2">
        <v>1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</row>
    <row r="3307" spans="1:46" x14ac:dyDescent="0.2">
      <c r="A3307" s="2">
        <v>1686372</v>
      </c>
      <c r="B3307" s="2">
        <v>875220</v>
      </c>
      <c r="E3307" s="19" t="s">
        <v>3872</v>
      </c>
      <c r="F3307" s="46">
        <f>INDEX(Δεδομένα!$P:$P,MATCH('2021'!E3307,Δεδομένα!$O:$O,0))</f>
        <v>111</v>
      </c>
      <c r="G3307" s="49" t="s">
        <v>3873</v>
      </c>
      <c r="H3307" s="51" t="str">
        <f>INDEX(Δεδομένα!B$1:B$51,MATCH('2021'!G3307,Δεδομένα!A$1:A$51,0))</f>
        <v>ΘΕΣΣΑΛΙΑΣ</v>
      </c>
      <c r="I3307" s="53">
        <f>INDEX(Δεδομένα!E$1:E$13,MATCH('2021'!H3307,Δεδομένα!D$1:D$13,0))</f>
        <v>6</v>
      </c>
      <c r="J3307" s="4">
        <v>44405</v>
      </c>
      <c r="K3307" s="3" t="s">
        <v>1037</v>
      </c>
      <c r="L3307" s="17" t="str">
        <f t="shared" si="240"/>
        <v>28/07/2021 10:46</v>
      </c>
      <c r="M3307" s="4">
        <v>44405</v>
      </c>
      <c r="N3307" s="3" t="s">
        <v>214</v>
      </c>
      <c r="O3307" s="17" t="str">
        <f t="shared" si="241"/>
        <v>28/07/2021 12:00</v>
      </c>
      <c r="P3307" s="24">
        <f t="shared" si="242"/>
        <v>5.1388888889050577E-2</v>
      </c>
      <c r="Q3307" s="28">
        <v>0</v>
      </c>
      <c r="R3307" s="27">
        <f t="shared" si="243"/>
        <v>74.000000000232831</v>
      </c>
      <c r="S3307" s="3" t="s">
        <v>4</v>
      </c>
      <c r="T3307" s="3" t="s">
        <v>3874</v>
      </c>
      <c r="U3307" s="3" t="s">
        <v>3941</v>
      </c>
      <c r="V3307" s="3" t="s">
        <v>3942</v>
      </c>
      <c r="W3307" s="5">
        <v>0</v>
      </c>
      <c r="X3307" s="5">
        <v>0</v>
      </c>
      <c r="Y3307" s="5">
        <v>0</v>
      </c>
      <c r="Z3307" s="5">
        <v>0.02</v>
      </c>
      <c r="AA3307" s="5">
        <v>0</v>
      </c>
      <c r="AB3307" s="5">
        <v>0</v>
      </c>
      <c r="AC3307" s="5">
        <v>0</v>
      </c>
      <c r="AD3307" s="5">
        <v>0</v>
      </c>
      <c r="AE3307" s="2">
        <v>2</v>
      </c>
      <c r="AF3307" s="2">
        <v>0</v>
      </c>
      <c r="AG3307" s="2">
        <v>0</v>
      </c>
      <c r="AH3307" s="2">
        <v>0</v>
      </c>
      <c r="AI3307" s="2">
        <v>0</v>
      </c>
      <c r="AJ3307" s="2">
        <v>1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</row>
    <row r="3308" spans="1:46" x14ac:dyDescent="0.2">
      <c r="A3308" s="2">
        <v>1686402</v>
      </c>
      <c r="B3308" s="2">
        <v>876418</v>
      </c>
      <c r="C3308" s="7">
        <v>21.883044433066001</v>
      </c>
      <c r="D3308" s="7">
        <v>39.522823334415399</v>
      </c>
      <c r="E3308" s="19" t="s">
        <v>3872</v>
      </c>
      <c r="F3308" s="46">
        <f>INDEX(Δεδομένα!$P:$P,MATCH('2021'!E3308,Δεδομένα!$O:$O,0))</f>
        <v>111</v>
      </c>
      <c r="G3308" s="49" t="s">
        <v>3873</v>
      </c>
      <c r="H3308" s="51" t="str">
        <f>INDEX(Δεδομένα!B$1:B$51,MATCH('2021'!G3308,Δεδομένα!A$1:A$51,0))</f>
        <v>ΘΕΣΣΑΛΙΑΣ</v>
      </c>
      <c r="I3308" s="53">
        <f>INDEX(Δεδομένα!E$1:E$13,MATCH('2021'!H3308,Δεδομένα!D$1:D$13,0))</f>
        <v>6</v>
      </c>
      <c r="J3308" s="4">
        <v>44408</v>
      </c>
      <c r="K3308" s="3" t="s">
        <v>3409</v>
      </c>
      <c r="L3308" s="17" t="str">
        <f t="shared" si="240"/>
        <v>31/07/2021 18:11</v>
      </c>
      <c r="M3308" s="4">
        <v>44408</v>
      </c>
      <c r="N3308" s="3" t="s">
        <v>1098</v>
      </c>
      <c r="O3308" s="17" t="str">
        <f t="shared" si="241"/>
        <v>31/07/2021 20:29</v>
      </c>
      <c r="P3308" s="24">
        <f t="shared" si="242"/>
        <v>9.5833333332848269E-2</v>
      </c>
      <c r="Q3308" s="28">
        <v>0</v>
      </c>
      <c r="R3308" s="27">
        <f t="shared" si="243"/>
        <v>137.99999999930151</v>
      </c>
      <c r="S3308" s="3" t="s">
        <v>4</v>
      </c>
      <c r="T3308" s="3" t="s">
        <v>3874</v>
      </c>
      <c r="U3308" s="3" t="s">
        <v>3903</v>
      </c>
      <c r="V3308" s="3" t="s">
        <v>3930</v>
      </c>
      <c r="W3308" s="5">
        <v>0</v>
      </c>
      <c r="X3308" s="5">
        <v>0</v>
      </c>
      <c r="Y3308" s="5">
        <v>0</v>
      </c>
      <c r="Z3308" s="5">
        <v>0.5</v>
      </c>
      <c r="AA3308" s="5">
        <v>0</v>
      </c>
      <c r="AB3308" s="5">
        <v>0</v>
      </c>
      <c r="AC3308" s="5">
        <v>10</v>
      </c>
      <c r="AD3308" s="5">
        <v>0</v>
      </c>
      <c r="AE3308" s="2">
        <v>2</v>
      </c>
      <c r="AF3308" s="2">
        <v>0</v>
      </c>
      <c r="AG3308" s="2">
        <v>0</v>
      </c>
      <c r="AH3308" s="2">
        <v>0</v>
      </c>
      <c r="AI3308" s="2">
        <v>0</v>
      </c>
      <c r="AJ3308" s="2">
        <v>1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</row>
    <row r="3309" spans="1:46" x14ac:dyDescent="0.2">
      <c r="A3309" s="2">
        <v>1687340</v>
      </c>
      <c r="B3309" s="2">
        <v>877669</v>
      </c>
      <c r="C3309" s="7">
        <v>21.8928822229594</v>
      </c>
      <c r="D3309" s="7">
        <v>39.595229164459099</v>
      </c>
      <c r="E3309" s="19" t="s">
        <v>3872</v>
      </c>
      <c r="F3309" s="46">
        <f>INDEX(Δεδομένα!$P:$P,MATCH('2021'!E3309,Δεδομένα!$O:$O,0))</f>
        <v>111</v>
      </c>
      <c r="G3309" s="49" t="s">
        <v>3873</v>
      </c>
      <c r="H3309" s="51" t="str">
        <f>INDEX(Δεδομένα!B$1:B$51,MATCH('2021'!G3309,Δεδομένα!A$1:A$51,0))</f>
        <v>ΘΕΣΣΑΛΙΑΣ</v>
      </c>
      <c r="I3309" s="53">
        <f>INDEX(Δεδομένα!E$1:E$13,MATCH('2021'!H3309,Δεδομένα!D$1:D$13,0))</f>
        <v>6</v>
      </c>
      <c r="J3309" s="4">
        <v>44411</v>
      </c>
      <c r="K3309" s="3" t="s">
        <v>17</v>
      </c>
      <c r="L3309" s="17" t="str">
        <f t="shared" si="240"/>
        <v>03/08/2021 18:00</v>
      </c>
      <c r="M3309" s="4">
        <v>44412</v>
      </c>
      <c r="N3309" s="3" t="s">
        <v>1357</v>
      </c>
      <c r="O3309" s="17" t="str">
        <f t="shared" si="241"/>
        <v>04/08/2021 00:40</v>
      </c>
      <c r="P3309" s="24">
        <f t="shared" si="242"/>
        <v>0.27777777778101154</v>
      </c>
      <c r="Q3309" s="28">
        <v>0</v>
      </c>
      <c r="R3309" s="27">
        <f t="shared" si="243"/>
        <v>400.00000000465661</v>
      </c>
      <c r="S3309" s="3" t="s">
        <v>4</v>
      </c>
      <c r="T3309" s="3" t="s">
        <v>3874</v>
      </c>
      <c r="U3309" s="3" t="s">
        <v>4</v>
      </c>
      <c r="V3309" s="3" t="s">
        <v>3943</v>
      </c>
      <c r="W3309" s="5">
        <v>0</v>
      </c>
      <c r="X3309" s="5">
        <v>12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2">
        <v>26</v>
      </c>
      <c r="AF3309" s="2">
        <v>0</v>
      </c>
      <c r="AG3309" s="2">
        <v>0</v>
      </c>
      <c r="AH3309" s="2">
        <v>0</v>
      </c>
      <c r="AI3309" s="2">
        <v>0</v>
      </c>
      <c r="AJ3309" s="2">
        <v>11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</row>
    <row r="3310" spans="1:46" x14ac:dyDescent="0.2">
      <c r="A3310" s="2">
        <v>1687362</v>
      </c>
      <c r="B3310" s="2">
        <v>878055</v>
      </c>
      <c r="C3310" s="7">
        <v>21.749991797131699</v>
      </c>
      <c r="D3310" s="7">
        <v>39.626685319721602</v>
      </c>
      <c r="E3310" s="19" t="s">
        <v>3872</v>
      </c>
      <c r="F3310" s="46">
        <f>INDEX(Δεδομένα!$P:$P,MATCH('2021'!E3310,Δεδομένα!$O:$O,0))</f>
        <v>111</v>
      </c>
      <c r="G3310" s="49" t="s">
        <v>3873</v>
      </c>
      <c r="H3310" s="51" t="str">
        <f>INDEX(Δεδομένα!B$1:B$51,MATCH('2021'!G3310,Δεδομένα!A$1:A$51,0))</f>
        <v>ΘΕΣΣΑΛΙΑΣ</v>
      </c>
      <c r="I3310" s="53">
        <f>INDEX(Δεδομένα!E$1:E$13,MATCH('2021'!H3310,Δεδομένα!D$1:D$13,0))</f>
        <v>6</v>
      </c>
      <c r="J3310" s="4">
        <v>44412</v>
      </c>
      <c r="K3310" s="3" t="s">
        <v>3015</v>
      </c>
      <c r="L3310" s="17" t="str">
        <f t="shared" si="240"/>
        <v>04/08/2021 07:00</v>
      </c>
      <c r="M3310" s="4">
        <v>44412</v>
      </c>
      <c r="N3310" s="3" t="s">
        <v>494</v>
      </c>
      <c r="O3310" s="17" t="str">
        <f t="shared" si="241"/>
        <v>04/08/2021 08:07</v>
      </c>
      <c r="P3310" s="24">
        <f t="shared" si="242"/>
        <v>4.6527777776645962E-2</v>
      </c>
      <c r="Q3310" s="28">
        <v>0</v>
      </c>
      <c r="R3310" s="27">
        <f t="shared" si="243"/>
        <v>66.999999998370185</v>
      </c>
      <c r="S3310" s="3" t="s">
        <v>4</v>
      </c>
      <c r="T3310" s="3" t="s">
        <v>3874</v>
      </c>
      <c r="U3310" s="3" t="s">
        <v>4</v>
      </c>
      <c r="V3310" s="3" t="s">
        <v>3906</v>
      </c>
      <c r="W3310" s="5">
        <v>0</v>
      </c>
      <c r="X3310" s="5">
        <v>0</v>
      </c>
      <c r="Y3310" s="5">
        <v>0</v>
      </c>
      <c r="Z3310" s="5">
        <v>0.02</v>
      </c>
      <c r="AA3310" s="5">
        <v>0</v>
      </c>
      <c r="AB3310" s="5">
        <v>0</v>
      </c>
      <c r="AC3310" s="5">
        <v>0</v>
      </c>
      <c r="AD3310" s="5">
        <v>0</v>
      </c>
      <c r="AE3310" s="2">
        <v>3</v>
      </c>
      <c r="AF3310" s="2">
        <v>0</v>
      </c>
      <c r="AG3310" s="2">
        <v>0</v>
      </c>
      <c r="AH3310" s="2">
        <v>0</v>
      </c>
      <c r="AI3310" s="2">
        <v>0</v>
      </c>
      <c r="AJ3310" s="2">
        <v>1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</row>
    <row r="3311" spans="1:46" x14ac:dyDescent="0.2">
      <c r="A3311" s="2">
        <v>1687356</v>
      </c>
      <c r="B3311" s="2">
        <v>878163</v>
      </c>
      <c r="C3311" s="7">
        <v>21.723845850914401</v>
      </c>
      <c r="D3311" s="7">
        <v>39.556727345564603</v>
      </c>
      <c r="E3311" s="19" t="s">
        <v>3872</v>
      </c>
      <c r="F3311" s="46">
        <f>INDEX(Δεδομένα!$P:$P,MATCH('2021'!E3311,Δεδομένα!$O:$O,0))</f>
        <v>111</v>
      </c>
      <c r="G3311" s="49" t="s">
        <v>3873</v>
      </c>
      <c r="H3311" s="51" t="str">
        <f>INDEX(Δεδομένα!B$1:B$51,MATCH('2021'!G3311,Δεδομένα!A$1:A$51,0))</f>
        <v>ΘΕΣΣΑΛΙΑΣ</v>
      </c>
      <c r="I3311" s="53">
        <f>INDEX(Δεδομένα!E$1:E$13,MATCH('2021'!H3311,Δεδομένα!D$1:D$13,0))</f>
        <v>6</v>
      </c>
      <c r="J3311" s="4">
        <v>44412</v>
      </c>
      <c r="K3311" s="3" t="s">
        <v>846</v>
      </c>
      <c r="L3311" s="17" t="str">
        <f t="shared" si="240"/>
        <v>04/08/2021 11:35</v>
      </c>
      <c r="M3311" s="4">
        <v>44412</v>
      </c>
      <c r="N3311" s="3" t="s">
        <v>1310</v>
      </c>
      <c r="O3311" s="17" t="str">
        <f t="shared" si="241"/>
        <v>04/08/2021 12:45</v>
      </c>
      <c r="P3311" s="24">
        <f t="shared" si="242"/>
        <v>4.8611111109494232E-2</v>
      </c>
      <c r="Q3311" s="28">
        <v>0</v>
      </c>
      <c r="R3311" s="27">
        <f t="shared" si="243"/>
        <v>69.999999997671694</v>
      </c>
      <c r="S3311" s="3" t="s">
        <v>4</v>
      </c>
      <c r="T3311" s="3" t="s">
        <v>3874</v>
      </c>
      <c r="U3311" s="3" t="s">
        <v>4</v>
      </c>
      <c r="V3311" s="3" t="s">
        <v>3944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7</v>
      </c>
      <c r="AD3311" s="5">
        <v>0</v>
      </c>
      <c r="AE3311" s="2">
        <v>2</v>
      </c>
      <c r="AF3311" s="2">
        <v>0</v>
      </c>
      <c r="AG3311" s="2">
        <v>0</v>
      </c>
      <c r="AH3311" s="2">
        <v>0</v>
      </c>
      <c r="AI3311" s="2">
        <v>0</v>
      </c>
      <c r="AJ3311" s="2">
        <v>1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</row>
    <row r="3312" spans="1:46" x14ac:dyDescent="0.2">
      <c r="A3312" s="2">
        <v>1695871</v>
      </c>
      <c r="B3312" s="2">
        <v>880148</v>
      </c>
      <c r="C3312" s="7">
        <v>21.694567685997601</v>
      </c>
      <c r="D3312" s="7">
        <v>39.574460867269899</v>
      </c>
      <c r="E3312" s="19" t="s">
        <v>3872</v>
      </c>
      <c r="F3312" s="46">
        <f>INDEX(Δεδομένα!$P:$P,MATCH('2021'!E3312,Δεδομένα!$O:$O,0))</f>
        <v>111</v>
      </c>
      <c r="G3312" s="49" t="s">
        <v>3873</v>
      </c>
      <c r="H3312" s="51" t="str">
        <f>INDEX(Δεδομένα!B$1:B$51,MATCH('2021'!G3312,Δεδομένα!A$1:A$51,0))</f>
        <v>ΘΕΣΣΑΛΙΑΣ</v>
      </c>
      <c r="I3312" s="53">
        <f>INDEX(Δεδομένα!E$1:E$13,MATCH('2021'!H3312,Δεδομένα!D$1:D$13,0))</f>
        <v>6</v>
      </c>
      <c r="J3312" s="4">
        <v>44415</v>
      </c>
      <c r="K3312" s="3" t="s">
        <v>3945</v>
      </c>
      <c r="L3312" s="17" t="str">
        <f t="shared" si="240"/>
        <v>07/08/2021 09:23</v>
      </c>
      <c r="M3312" s="4">
        <v>44415</v>
      </c>
      <c r="N3312" s="3" t="s">
        <v>812</v>
      </c>
      <c r="O3312" s="17" t="str">
        <f t="shared" si="241"/>
        <v>07/08/2021 10:10</v>
      </c>
      <c r="P3312" s="24">
        <f t="shared" si="242"/>
        <v>3.2638888886140194E-2</v>
      </c>
      <c r="Q3312" s="28">
        <v>0</v>
      </c>
      <c r="R3312" s="27">
        <f t="shared" si="243"/>
        <v>46.999999996041879</v>
      </c>
      <c r="S3312" s="3" t="s">
        <v>4</v>
      </c>
      <c r="T3312" s="3" t="s">
        <v>3874</v>
      </c>
      <c r="U3312" s="3" t="s">
        <v>3946</v>
      </c>
      <c r="V3312" s="3" t="s">
        <v>3947</v>
      </c>
      <c r="W3312" s="5">
        <v>0</v>
      </c>
      <c r="X3312" s="5">
        <v>0</v>
      </c>
      <c r="Y3312" s="5">
        <v>0</v>
      </c>
      <c r="Z3312" s="5">
        <v>0.02</v>
      </c>
      <c r="AA3312" s="5">
        <v>0</v>
      </c>
      <c r="AB3312" s="5">
        <v>0</v>
      </c>
      <c r="AC3312" s="5">
        <v>0</v>
      </c>
      <c r="AD3312" s="5">
        <v>0</v>
      </c>
      <c r="AE3312" s="2">
        <v>2</v>
      </c>
      <c r="AF3312" s="2">
        <v>0</v>
      </c>
      <c r="AG3312" s="2">
        <v>0</v>
      </c>
      <c r="AH3312" s="2">
        <v>0</v>
      </c>
      <c r="AI3312" s="2">
        <v>0</v>
      </c>
      <c r="AJ3312" s="2">
        <v>1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</row>
    <row r="3313" spans="1:46" x14ac:dyDescent="0.2">
      <c r="A3313" s="2">
        <v>1695890</v>
      </c>
      <c r="B3313" s="2">
        <v>880646</v>
      </c>
      <c r="D3313" s="2"/>
      <c r="E3313" s="19" t="s">
        <v>3872</v>
      </c>
      <c r="F3313" s="46">
        <f>INDEX(Δεδομένα!$P:$P,MATCH('2021'!E3313,Δεδομένα!$O:$O,0))</f>
        <v>111</v>
      </c>
      <c r="G3313" s="49" t="s">
        <v>3873</v>
      </c>
      <c r="H3313" s="51" t="str">
        <f>INDEX(Δεδομένα!B$1:B$51,MATCH('2021'!G3313,Δεδομένα!A$1:A$51,0))</f>
        <v>ΘΕΣΣΑΛΙΑΣ</v>
      </c>
      <c r="I3313" s="53">
        <f>INDEX(Δεδομένα!E$1:E$13,MATCH('2021'!H3313,Δεδομένα!D$1:D$13,0))</f>
        <v>6</v>
      </c>
      <c r="J3313" s="4">
        <v>44416</v>
      </c>
      <c r="K3313" s="3" t="s">
        <v>74</v>
      </c>
      <c r="L3313" s="17" t="str">
        <f t="shared" si="240"/>
        <v>08/08/2021 09:01</v>
      </c>
      <c r="M3313" s="4">
        <v>44416</v>
      </c>
      <c r="N3313" s="3" t="s">
        <v>324</v>
      </c>
      <c r="O3313" s="17" t="str">
        <f t="shared" si="241"/>
        <v>08/08/2021 10:00</v>
      </c>
      <c r="P3313" s="24">
        <f t="shared" si="242"/>
        <v>4.0972222217533272E-2</v>
      </c>
      <c r="Q3313" s="28">
        <v>0</v>
      </c>
      <c r="R3313" s="27">
        <f t="shared" si="243"/>
        <v>58.999999993247911</v>
      </c>
      <c r="S3313" s="3" t="s">
        <v>4</v>
      </c>
      <c r="T3313" s="3" t="s">
        <v>3874</v>
      </c>
      <c r="U3313" s="3" t="s">
        <v>4</v>
      </c>
      <c r="V3313" s="3" t="s">
        <v>3948</v>
      </c>
      <c r="W3313" s="5">
        <v>0</v>
      </c>
      <c r="X3313" s="5">
        <v>0</v>
      </c>
      <c r="Y3313" s="5">
        <v>0</v>
      </c>
      <c r="Z3313" s="5">
        <v>0</v>
      </c>
      <c r="AA3313" s="5">
        <v>0.1</v>
      </c>
      <c r="AB3313" s="5">
        <v>0</v>
      </c>
      <c r="AC3313" s="5">
        <v>0</v>
      </c>
      <c r="AD3313" s="5">
        <v>0</v>
      </c>
      <c r="AE3313" s="2">
        <v>3</v>
      </c>
      <c r="AF3313" s="2">
        <v>0</v>
      </c>
      <c r="AG3313" s="2">
        <v>0</v>
      </c>
      <c r="AH3313" s="2">
        <v>0</v>
      </c>
      <c r="AI3313" s="2">
        <v>0</v>
      </c>
      <c r="AJ3313" s="2">
        <v>1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</row>
    <row r="3314" spans="1:46" x14ac:dyDescent="0.2">
      <c r="A3314" s="2">
        <v>1688300</v>
      </c>
      <c r="B3314" s="2">
        <v>881328</v>
      </c>
      <c r="C3314" s="7">
        <v>21.713927644977002</v>
      </c>
      <c r="D3314" s="7">
        <v>39.565415138739397</v>
      </c>
      <c r="E3314" s="19" t="s">
        <v>3872</v>
      </c>
      <c r="F3314" s="46">
        <f>INDEX(Δεδομένα!$P:$P,MATCH('2021'!E3314,Δεδομένα!$O:$O,0))</f>
        <v>111</v>
      </c>
      <c r="G3314" s="49" t="s">
        <v>3873</v>
      </c>
      <c r="H3314" s="51" t="str">
        <f>INDEX(Δεδομένα!B$1:B$51,MATCH('2021'!G3314,Δεδομένα!A$1:A$51,0))</f>
        <v>ΘΕΣΣΑΛΙΑΣ</v>
      </c>
      <c r="I3314" s="53">
        <f>INDEX(Δεδομένα!E$1:E$13,MATCH('2021'!H3314,Δεδομένα!D$1:D$13,0))</f>
        <v>6</v>
      </c>
      <c r="J3314" s="4">
        <v>44418</v>
      </c>
      <c r="K3314" s="3" t="s">
        <v>101</v>
      </c>
      <c r="L3314" s="17" t="str">
        <f t="shared" si="240"/>
        <v>10/08/2021 13:28</v>
      </c>
      <c r="M3314" s="4">
        <v>44418</v>
      </c>
      <c r="N3314" s="3" t="s">
        <v>871</v>
      </c>
      <c r="O3314" s="17" t="str">
        <f t="shared" si="241"/>
        <v>10/08/2021 20:17</v>
      </c>
      <c r="P3314" s="24">
        <f t="shared" si="242"/>
        <v>0.28402777777228039</v>
      </c>
      <c r="Q3314" s="28">
        <v>0</v>
      </c>
      <c r="R3314" s="27">
        <f t="shared" si="243"/>
        <v>408.99999999208376</v>
      </c>
      <c r="S3314" s="3" t="s">
        <v>4</v>
      </c>
      <c r="T3314" s="3" t="s">
        <v>3874</v>
      </c>
      <c r="U3314" s="3" t="s">
        <v>4</v>
      </c>
      <c r="V3314" s="3" t="s">
        <v>3949</v>
      </c>
      <c r="W3314" s="5">
        <v>0</v>
      </c>
      <c r="X3314" s="5">
        <v>0</v>
      </c>
      <c r="Y3314" s="5">
        <v>0</v>
      </c>
      <c r="Z3314" s="5">
        <v>0</v>
      </c>
      <c r="AA3314" s="5">
        <v>10</v>
      </c>
      <c r="AB3314" s="5">
        <v>20</v>
      </c>
      <c r="AC3314" s="5">
        <v>0</v>
      </c>
      <c r="AD3314" s="5">
        <v>0</v>
      </c>
      <c r="AE3314" s="2">
        <v>11</v>
      </c>
      <c r="AF3314" s="2">
        <v>0</v>
      </c>
      <c r="AG3314" s="2">
        <v>0</v>
      </c>
      <c r="AH3314" s="2">
        <v>0</v>
      </c>
      <c r="AI3314" s="2">
        <v>0</v>
      </c>
      <c r="AJ3314" s="2">
        <v>4</v>
      </c>
      <c r="AK3314" s="2">
        <v>1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</row>
    <row r="3315" spans="1:46" x14ac:dyDescent="0.2">
      <c r="A3315" s="2">
        <v>1688293</v>
      </c>
      <c r="B3315" s="2">
        <v>883432</v>
      </c>
      <c r="C3315" s="7">
        <v>21.6777186952203</v>
      </c>
      <c r="D3315" s="7">
        <v>39.530576265851501</v>
      </c>
      <c r="E3315" s="19" t="s">
        <v>3872</v>
      </c>
      <c r="F3315" s="46">
        <f>INDEX(Δεδομένα!$P:$P,MATCH('2021'!E3315,Δεδομένα!$O:$O,0))</f>
        <v>111</v>
      </c>
      <c r="G3315" s="49" t="s">
        <v>3873</v>
      </c>
      <c r="H3315" s="51" t="str">
        <f>INDEX(Δεδομένα!B$1:B$51,MATCH('2021'!G3315,Δεδομένα!A$1:A$51,0))</f>
        <v>ΘΕΣΣΑΛΙΑΣ</v>
      </c>
      <c r="I3315" s="53">
        <f>INDEX(Δεδομένα!E$1:E$13,MATCH('2021'!H3315,Δεδομένα!D$1:D$13,0))</f>
        <v>6</v>
      </c>
      <c r="J3315" s="4">
        <v>44424</v>
      </c>
      <c r="K3315" s="3" t="s">
        <v>484</v>
      </c>
      <c r="L3315" s="17" t="str">
        <f t="shared" si="240"/>
        <v>16/08/2021 12:40</v>
      </c>
      <c r="M3315" s="4">
        <v>44424</v>
      </c>
      <c r="N3315" s="3" t="s">
        <v>545</v>
      </c>
      <c r="O3315" s="17" t="str">
        <f t="shared" si="241"/>
        <v>16/08/2021 16:10</v>
      </c>
      <c r="P3315" s="24">
        <f t="shared" si="242"/>
        <v>0.14583333332848269</v>
      </c>
      <c r="Q3315" s="28">
        <v>0</v>
      </c>
      <c r="R3315" s="27">
        <f t="shared" si="243"/>
        <v>209.99999999301508</v>
      </c>
      <c r="S3315" s="3" t="s">
        <v>4</v>
      </c>
      <c r="T3315" s="3" t="s">
        <v>3880</v>
      </c>
      <c r="U3315" s="3" t="s">
        <v>4</v>
      </c>
      <c r="V3315" s="3" t="s">
        <v>3950</v>
      </c>
      <c r="W3315" s="5">
        <v>0</v>
      </c>
      <c r="X3315" s="5">
        <v>0</v>
      </c>
      <c r="Y3315" s="5">
        <v>0</v>
      </c>
      <c r="Z3315" s="5">
        <v>0.2</v>
      </c>
      <c r="AA3315" s="5">
        <v>0</v>
      </c>
      <c r="AB3315" s="5">
        <v>0</v>
      </c>
      <c r="AC3315" s="5">
        <v>0</v>
      </c>
      <c r="AD3315" s="5">
        <v>0</v>
      </c>
      <c r="AE3315" s="2">
        <v>5</v>
      </c>
      <c r="AF3315" s="2">
        <v>0</v>
      </c>
      <c r="AG3315" s="2">
        <v>0</v>
      </c>
      <c r="AH3315" s="2">
        <v>0</v>
      </c>
      <c r="AI3315" s="2">
        <v>0</v>
      </c>
      <c r="AJ3315" s="2">
        <v>2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</row>
    <row r="3316" spans="1:46" x14ac:dyDescent="0.2">
      <c r="A3316" s="2">
        <v>1695932</v>
      </c>
      <c r="B3316" s="2">
        <v>883782</v>
      </c>
      <c r="C3316" s="7">
        <v>21.6809900516282</v>
      </c>
      <c r="D3316" s="7">
        <v>39.554693131112799</v>
      </c>
      <c r="E3316" s="19" t="s">
        <v>3872</v>
      </c>
      <c r="F3316" s="46">
        <f>INDEX(Δεδομένα!$P:$P,MATCH('2021'!E3316,Δεδομένα!$O:$O,0))</f>
        <v>111</v>
      </c>
      <c r="G3316" s="49" t="s">
        <v>3873</v>
      </c>
      <c r="H3316" s="51" t="str">
        <f>INDEX(Δεδομένα!B$1:B$51,MATCH('2021'!G3316,Δεδομένα!A$1:A$51,0))</f>
        <v>ΘΕΣΣΑΛΙΑΣ</v>
      </c>
      <c r="I3316" s="53">
        <f>INDEX(Δεδομένα!E$1:E$13,MATCH('2021'!H3316,Δεδομένα!D$1:D$13,0))</f>
        <v>6</v>
      </c>
      <c r="J3316" s="4">
        <v>44425</v>
      </c>
      <c r="K3316" s="3" t="s">
        <v>953</v>
      </c>
      <c r="L3316" s="17" t="str">
        <f t="shared" si="240"/>
        <v>17/08/2021 17:32</v>
      </c>
      <c r="M3316" s="4">
        <v>44425</v>
      </c>
      <c r="N3316" s="3" t="s">
        <v>193</v>
      </c>
      <c r="O3316" s="17" t="str">
        <f t="shared" si="241"/>
        <v>17/08/2021 18:53</v>
      </c>
      <c r="P3316" s="24">
        <f t="shared" si="242"/>
        <v>5.6250000001455192E-2</v>
      </c>
      <c r="Q3316" s="28">
        <v>0</v>
      </c>
      <c r="R3316" s="27">
        <f t="shared" si="243"/>
        <v>81.000000002095476</v>
      </c>
      <c r="S3316" s="3" t="s">
        <v>4</v>
      </c>
      <c r="T3316" s="3" t="s">
        <v>3874</v>
      </c>
      <c r="U3316" s="3" t="s">
        <v>3951</v>
      </c>
      <c r="V3316" s="3" t="s">
        <v>3924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1.55</v>
      </c>
      <c r="AC3316" s="5">
        <v>0</v>
      </c>
      <c r="AD3316" s="5">
        <v>0</v>
      </c>
      <c r="AE3316" s="2">
        <v>5</v>
      </c>
      <c r="AF3316" s="2">
        <v>0</v>
      </c>
      <c r="AG3316" s="2">
        <v>0</v>
      </c>
      <c r="AH3316" s="2">
        <v>0</v>
      </c>
      <c r="AI3316" s="2">
        <v>0</v>
      </c>
      <c r="AJ3316" s="2">
        <v>2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</row>
    <row r="3317" spans="1:46" x14ac:dyDescent="0.2">
      <c r="A3317" s="2">
        <v>1695940</v>
      </c>
      <c r="B3317" s="2">
        <v>884869</v>
      </c>
      <c r="C3317" s="7">
        <v>21.790322486114899</v>
      </c>
      <c r="D3317" s="7">
        <v>39.488435454556502</v>
      </c>
      <c r="E3317" s="19" t="s">
        <v>3872</v>
      </c>
      <c r="F3317" s="46">
        <f>INDEX(Δεδομένα!$P:$P,MATCH('2021'!E3317,Δεδομένα!$O:$O,0))</f>
        <v>111</v>
      </c>
      <c r="G3317" s="49" t="s">
        <v>3873</v>
      </c>
      <c r="H3317" s="51" t="str">
        <f>INDEX(Δεδομένα!B$1:B$51,MATCH('2021'!G3317,Δεδομένα!A$1:A$51,0))</f>
        <v>ΘΕΣΣΑΛΙΑΣ</v>
      </c>
      <c r="I3317" s="53">
        <f>INDEX(Δεδομένα!E$1:E$13,MATCH('2021'!H3317,Δεδομένα!D$1:D$13,0))</f>
        <v>6</v>
      </c>
      <c r="J3317" s="4">
        <v>44429</v>
      </c>
      <c r="K3317" s="3" t="s">
        <v>481</v>
      </c>
      <c r="L3317" s="17" t="str">
        <f t="shared" si="240"/>
        <v>21/08/2021 14:20</v>
      </c>
      <c r="M3317" s="4">
        <v>44429</v>
      </c>
      <c r="N3317" s="3" t="s">
        <v>564</v>
      </c>
      <c r="O3317" s="17" t="str">
        <f t="shared" si="241"/>
        <v>21/08/2021 17:52</v>
      </c>
      <c r="P3317" s="24">
        <f t="shared" si="242"/>
        <v>0.14722222222189885</v>
      </c>
      <c r="Q3317" s="28">
        <v>0</v>
      </c>
      <c r="R3317" s="27">
        <f t="shared" si="243"/>
        <v>211.99999999953434</v>
      </c>
      <c r="S3317" s="3" t="s">
        <v>4</v>
      </c>
      <c r="T3317" s="3" t="s">
        <v>3874</v>
      </c>
      <c r="U3317" s="3" t="s">
        <v>4</v>
      </c>
      <c r="V3317" s="3" t="s">
        <v>3952</v>
      </c>
      <c r="W3317" s="5">
        <v>0</v>
      </c>
      <c r="X3317" s="5">
        <v>0</v>
      </c>
      <c r="Y3317" s="5">
        <v>0</v>
      </c>
      <c r="Z3317" s="5">
        <v>30</v>
      </c>
      <c r="AA3317" s="5">
        <v>0</v>
      </c>
      <c r="AB3317" s="5">
        <v>0</v>
      </c>
      <c r="AC3317" s="5">
        <v>0</v>
      </c>
      <c r="AD3317" s="5">
        <v>0</v>
      </c>
      <c r="AE3317" s="2">
        <v>8</v>
      </c>
      <c r="AF3317" s="2">
        <v>0</v>
      </c>
      <c r="AG3317" s="2">
        <v>0</v>
      </c>
      <c r="AH3317" s="2">
        <v>0</v>
      </c>
      <c r="AI3317" s="2">
        <v>0</v>
      </c>
      <c r="AJ3317" s="2">
        <v>4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</row>
    <row r="3318" spans="1:46" x14ac:dyDescent="0.2">
      <c r="A3318" s="2">
        <v>1695945</v>
      </c>
      <c r="B3318" s="2">
        <v>885141</v>
      </c>
      <c r="C3318" s="7">
        <v>21.842745130228401</v>
      </c>
      <c r="D3318" s="7">
        <v>39.555837899109001</v>
      </c>
      <c r="E3318" s="19" t="s">
        <v>3872</v>
      </c>
      <c r="F3318" s="46">
        <f>INDEX(Δεδομένα!$P:$P,MATCH('2021'!E3318,Δεδομένα!$O:$O,0))</f>
        <v>111</v>
      </c>
      <c r="G3318" s="49" t="s">
        <v>3873</v>
      </c>
      <c r="H3318" s="51" t="str">
        <f>INDEX(Δεδομένα!B$1:B$51,MATCH('2021'!G3318,Δεδομένα!A$1:A$51,0))</f>
        <v>ΘΕΣΣΑΛΙΑΣ</v>
      </c>
      <c r="I3318" s="53">
        <f>INDEX(Δεδομένα!E$1:E$13,MATCH('2021'!H3318,Δεδομένα!D$1:D$13,0))</f>
        <v>6</v>
      </c>
      <c r="J3318" s="4">
        <v>44430</v>
      </c>
      <c r="K3318" s="3" t="s">
        <v>490</v>
      </c>
      <c r="L3318" s="17" t="str">
        <f t="shared" si="240"/>
        <v>22/08/2021 16:00</v>
      </c>
      <c r="M3318" s="4">
        <v>44430</v>
      </c>
      <c r="N3318" s="3" t="s">
        <v>729</v>
      </c>
      <c r="O3318" s="17" t="str">
        <f t="shared" si="241"/>
        <v>22/08/2021 16:51</v>
      </c>
      <c r="P3318" s="24">
        <f t="shared" si="242"/>
        <v>3.5416666665696539E-2</v>
      </c>
      <c r="Q3318" s="28">
        <v>0</v>
      </c>
      <c r="R3318" s="27">
        <f t="shared" si="243"/>
        <v>50.999999998603016</v>
      </c>
      <c r="S3318" s="3" t="s">
        <v>4</v>
      </c>
      <c r="T3318" s="3" t="s">
        <v>3874</v>
      </c>
      <c r="U3318" s="3" t="s">
        <v>4</v>
      </c>
      <c r="V3318" s="3" t="s">
        <v>3892</v>
      </c>
      <c r="W3318" s="5">
        <v>0</v>
      </c>
      <c r="X3318" s="5">
        <v>0</v>
      </c>
      <c r="Y3318" s="5">
        <v>0</v>
      </c>
      <c r="Z3318" s="5">
        <v>0.2</v>
      </c>
      <c r="AA3318" s="5">
        <v>0</v>
      </c>
      <c r="AB3318" s="5">
        <v>0</v>
      </c>
      <c r="AC3318" s="5">
        <v>0</v>
      </c>
      <c r="AD3318" s="5">
        <v>0</v>
      </c>
      <c r="AE3318" s="2">
        <v>5</v>
      </c>
      <c r="AF3318" s="2">
        <v>0</v>
      </c>
      <c r="AG3318" s="2">
        <v>0</v>
      </c>
      <c r="AH3318" s="2">
        <v>0</v>
      </c>
      <c r="AI3318" s="2">
        <v>0</v>
      </c>
      <c r="AJ3318" s="2">
        <v>2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</row>
    <row r="3319" spans="1:46" x14ac:dyDescent="0.2">
      <c r="A3319" s="2">
        <v>1695960</v>
      </c>
      <c r="B3319" s="2">
        <v>886131</v>
      </c>
      <c r="C3319" s="7">
        <v>21.693040239344299</v>
      </c>
      <c r="D3319" s="7">
        <v>39.573368229562199</v>
      </c>
      <c r="E3319" s="19" t="s">
        <v>3872</v>
      </c>
      <c r="F3319" s="46">
        <f>INDEX(Δεδομένα!$P:$P,MATCH('2021'!E3319,Δεδομένα!$O:$O,0))</f>
        <v>111</v>
      </c>
      <c r="G3319" s="49" t="s">
        <v>3873</v>
      </c>
      <c r="H3319" s="51" t="str">
        <f>INDEX(Δεδομένα!B$1:B$51,MATCH('2021'!G3319,Δεδομένα!A$1:A$51,0))</f>
        <v>ΘΕΣΣΑΛΙΑΣ</v>
      </c>
      <c r="I3319" s="53">
        <f>INDEX(Δεδομένα!E$1:E$13,MATCH('2021'!H3319,Δεδομένα!D$1:D$13,0))</f>
        <v>6</v>
      </c>
      <c r="J3319" s="4">
        <v>44434</v>
      </c>
      <c r="K3319" s="3" t="s">
        <v>711</v>
      </c>
      <c r="L3319" s="17" t="str">
        <f t="shared" si="240"/>
        <v>26/08/2021 14:21</v>
      </c>
      <c r="M3319" s="4">
        <v>44434</v>
      </c>
      <c r="N3319" s="3" t="s">
        <v>679</v>
      </c>
      <c r="O3319" s="17" t="str">
        <f t="shared" si="241"/>
        <v>26/08/2021 18:24</v>
      </c>
      <c r="P3319" s="24">
        <f t="shared" si="242"/>
        <v>0.16875000000436557</v>
      </c>
      <c r="Q3319" s="28">
        <v>0</v>
      </c>
      <c r="R3319" s="27">
        <f t="shared" si="243"/>
        <v>243.00000000628643</v>
      </c>
      <c r="S3319" s="3" t="s">
        <v>4</v>
      </c>
      <c r="T3319" s="3" t="s">
        <v>3874</v>
      </c>
      <c r="U3319" s="3" t="s">
        <v>3265</v>
      </c>
      <c r="V3319" s="3" t="s">
        <v>3266</v>
      </c>
      <c r="W3319" s="5">
        <v>0</v>
      </c>
      <c r="X3319" s="5">
        <v>0</v>
      </c>
      <c r="Y3319" s="5">
        <v>0</v>
      </c>
      <c r="Z3319" s="5">
        <v>0</v>
      </c>
      <c r="AA3319" s="5">
        <v>2</v>
      </c>
      <c r="AB3319" s="5">
        <v>0</v>
      </c>
      <c r="AC3319" s="5">
        <v>20</v>
      </c>
      <c r="AD3319" s="5">
        <v>0</v>
      </c>
      <c r="AE3319" s="2">
        <v>6</v>
      </c>
      <c r="AF3319" s="2">
        <v>0</v>
      </c>
      <c r="AG3319" s="2">
        <v>0</v>
      </c>
      <c r="AH3319" s="2">
        <v>0</v>
      </c>
      <c r="AI3319" s="2">
        <v>0</v>
      </c>
      <c r="AJ3319" s="2">
        <v>3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</row>
    <row r="3320" spans="1:46" x14ac:dyDescent="0.2">
      <c r="A3320" s="2">
        <v>1711742</v>
      </c>
      <c r="B3320" s="2">
        <v>888307</v>
      </c>
      <c r="C3320" s="7">
        <v>21.740095521658802</v>
      </c>
      <c r="D3320" s="7">
        <v>39.5733286267266</v>
      </c>
      <c r="E3320" s="19" t="s">
        <v>3872</v>
      </c>
      <c r="F3320" s="46">
        <f>INDEX(Δεδομένα!$P:$P,MATCH('2021'!E3320,Δεδομένα!$O:$O,0))</f>
        <v>111</v>
      </c>
      <c r="G3320" s="49" t="s">
        <v>3873</v>
      </c>
      <c r="H3320" s="51" t="str">
        <f>INDEX(Δεδομένα!B$1:B$51,MATCH('2021'!G3320,Δεδομένα!A$1:A$51,0))</f>
        <v>ΘΕΣΣΑΛΙΑΣ</v>
      </c>
      <c r="I3320" s="53">
        <f>INDEX(Δεδομένα!E$1:E$13,MATCH('2021'!H3320,Δεδομένα!D$1:D$13,0))</f>
        <v>6</v>
      </c>
      <c r="J3320" s="4">
        <v>44442</v>
      </c>
      <c r="K3320" s="3" t="s">
        <v>428</v>
      </c>
      <c r="L3320" s="17" t="str">
        <f t="shared" si="240"/>
        <v>03/09/2021 10:20</v>
      </c>
      <c r="M3320" s="4">
        <v>44442</v>
      </c>
      <c r="N3320" s="3" t="s">
        <v>313</v>
      </c>
      <c r="O3320" s="17" t="str">
        <f t="shared" si="241"/>
        <v>03/09/2021 12:39</v>
      </c>
      <c r="P3320" s="24">
        <f t="shared" si="242"/>
        <v>9.6527777779556345E-2</v>
      </c>
      <c r="Q3320" s="28">
        <v>0</v>
      </c>
      <c r="R3320" s="27">
        <f t="shared" si="243"/>
        <v>139.00000000256114</v>
      </c>
      <c r="S3320" s="3" t="s">
        <v>4</v>
      </c>
      <c r="T3320" s="3" t="s">
        <v>3874</v>
      </c>
      <c r="U3320" s="3" t="s">
        <v>4</v>
      </c>
      <c r="V3320" s="3" t="s">
        <v>3953</v>
      </c>
      <c r="W3320" s="5">
        <v>0</v>
      </c>
      <c r="X3320" s="5">
        <v>0</v>
      </c>
      <c r="Y3320" s="5">
        <v>0</v>
      </c>
      <c r="Z3320" s="5">
        <v>0.1</v>
      </c>
      <c r="AA3320" s="5">
        <v>0</v>
      </c>
      <c r="AB3320" s="5">
        <v>0</v>
      </c>
      <c r="AC3320" s="5">
        <v>0</v>
      </c>
      <c r="AD3320" s="5">
        <v>0</v>
      </c>
      <c r="AE3320" s="2">
        <v>3</v>
      </c>
      <c r="AF3320" s="2">
        <v>0</v>
      </c>
      <c r="AG3320" s="2">
        <v>0</v>
      </c>
      <c r="AH3320" s="2">
        <v>0</v>
      </c>
      <c r="AI3320" s="2">
        <v>0</v>
      </c>
      <c r="AJ3320" s="2">
        <v>1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</row>
    <row r="3321" spans="1:46" x14ac:dyDescent="0.2">
      <c r="A3321" s="2">
        <v>1711743</v>
      </c>
      <c r="B3321" s="2">
        <v>888440</v>
      </c>
      <c r="C3321" s="7">
        <v>21.830339691254899</v>
      </c>
      <c r="D3321" s="7">
        <v>39.5454662161317</v>
      </c>
      <c r="E3321" s="19" t="s">
        <v>3872</v>
      </c>
      <c r="F3321" s="46">
        <f>INDEX(Δεδομένα!$P:$P,MATCH('2021'!E3321,Δεδομένα!$O:$O,0))</f>
        <v>111</v>
      </c>
      <c r="G3321" s="49" t="s">
        <v>3873</v>
      </c>
      <c r="H3321" s="51" t="str">
        <f>INDEX(Δεδομένα!B$1:B$51,MATCH('2021'!G3321,Δεδομένα!A$1:A$51,0))</f>
        <v>ΘΕΣΣΑΛΙΑΣ</v>
      </c>
      <c r="I3321" s="53">
        <f>INDEX(Δεδομένα!E$1:E$13,MATCH('2021'!H3321,Δεδομένα!D$1:D$13,0))</f>
        <v>6</v>
      </c>
      <c r="J3321" s="4">
        <v>44442</v>
      </c>
      <c r="K3321" s="3" t="s">
        <v>697</v>
      </c>
      <c r="L3321" s="17" t="str">
        <f t="shared" si="240"/>
        <v>03/09/2021 17:40</v>
      </c>
      <c r="M3321" s="4">
        <v>44442</v>
      </c>
      <c r="N3321" s="3" t="s">
        <v>111</v>
      </c>
      <c r="O3321" s="17" t="str">
        <f t="shared" si="241"/>
        <v>03/09/2021 19:20</v>
      </c>
      <c r="P3321" s="24">
        <f t="shared" si="242"/>
        <v>6.9444444445252884E-2</v>
      </c>
      <c r="Q3321" s="28">
        <v>0</v>
      </c>
      <c r="R3321" s="27">
        <f t="shared" si="243"/>
        <v>100.00000000116415</v>
      </c>
      <c r="S3321" s="3" t="s">
        <v>4</v>
      </c>
      <c r="T3321" s="3" t="s">
        <v>3874</v>
      </c>
      <c r="U3321" s="3" t="s">
        <v>4</v>
      </c>
      <c r="V3321" s="3" t="s">
        <v>3954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1.5</v>
      </c>
      <c r="AC3321" s="5">
        <v>0.5</v>
      </c>
      <c r="AD3321" s="5">
        <v>0</v>
      </c>
      <c r="AE3321" s="2">
        <v>2</v>
      </c>
      <c r="AF3321" s="2">
        <v>0</v>
      </c>
      <c r="AG3321" s="2">
        <v>0</v>
      </c>
      <c r="AH3321" s="2">
        <v>0</v>
      </c>
      <c r="AI3321" s="2">
        <v>0</v>
      </c>
      <c r="AJ3321" s="2">
        <v>1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</row>
    <row r="3322" spans="1:46" x14ac:dyDescent="0.2">
      <c r="A3322" s="2">
        <v>1711744</v>
      </c>
      <c r="B3322" s="2">
        <v>891515</v>
      </c>
      <c r="C3322" s="7">
        <v>21.750558517579101</v>
      </c>
      <c r="D3322" s="7">
        <v>39.641584118004801</v>
      </c>
      <c r="E3322" s="19" t="s">
        <v>3872</v>
      </c>
      <c r="F3322" s="46">
        <f>INDEX(Δεδομένα!$P:$P,MATCH('2021'!E3322,Δεδομένα!$O:$O,0))</f>
        <v>111</v>
      </c>
      <c r="G3322" s="49" t="s">
        <v>3873</v>
      </c>
      <c r="H3322" s="51" t="str">
        <f>INDEX(Δεδομένα!B$1:B$51,MATCH('2021'!G3322,Δεδομένα!A$1:A$51,0))</f>
        <v>ΘΕΣΣΑΛΙΑΣ</v>
      </c>
      <c r="I3322" s="53">
        <f>INDEX(Δεδομένα!E$1:E$13,MATCH('2021'!H3322,Δεδομένα!D$1:D$13,0))</f>
        <v>6</v>
      </c>
      <c r="J3322" s="4">
        <v>44454</v>
      </c>
      <c r="K3322" s="3" t="s">
        <v>902</v>
      </c>
      <c r="L3322" s="17" t="str">
        <f t="shared" si="240"/>
        <v>15/09/2021 19:25</v>
      </c>
      <c r="M3322" s="4">
        <v>44454</v>
      </c>
      <c r="N3322" s="3" t="s">
        <v>1247</v>
      </c>
      <c r="O3322" s="17" t="str">
        <f t="shared" si="241"/>
        <v>15/09/2021 20:36</v>
      </c>
      <c r="P3322" s="24">
        <f t="shared" si="242"/>
        <v>4.930555554892635E-2</v>
      </c>
      <c r="Q3322" s="28">
        <v>0</v>
      </c>
      <c r="R3322" s="27">
        <f t="shared" si="243"/>
        <v>70.999999990453944</v>
      </c>
      <c r="S3322" s="3" t="s">
        <v>4</v>
      </c>
      <c r="T3322" s="3" t="s">
        <v>3874</v>
      </c>
      <c r="U3322" s="3" t="s">
        <v>4</v>
      </c>
      <c r="V3322" s="3" t="s">
        <v>3877</v>
      </c>
      <c r="W3322" s="5">
        <v>0</v>
      </c>
      <c r="X3322" s="5">
        <v>0</v>
      </c>
      <c r="Y3322" s="5">
        <v>0</v>
      </c>
      <c r="Z3322" s="5">
        <v>0.05</v>
      </c>
      <c r="AA3322" s="5">
        <v>0</v>
      </c>
      <c r="AB3322" s="5">
        <v>0</v>
      </c>
      <c r="AC3322" s="5">
        <v>0</v>
      </c>
      <c r="AD3322" s="5">
        <v>0</v>
      </c>
      <c r="AE3322" s="2">
        <v>3</v>
      </c>
      <c r="AF3322" s="2">
        <v>0</v>
      </c>
      <c r="AG3322" s="2">
        <v>0</v>
      </c>
      <c r="AH3322" s="2">
        <v>0</v>
      </c>
      <c r="AI3322" s="2">
        <v>0</v>
      </c>
      <c r="AJ3322" s="2">
        <v>1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</row>
    <row r="3323" spans="1:46" x14ac:dyDescent="0.2">
      <c r="A3323" s="2">
        <v>1695913</v>
      </c>
      <c r="B3323" s="2">
        <v>886112</v>
      </c>
      <c r="C3323" s="7">
        <v>21.838282290955799</v>
      </c>
      <c r="D3323" s="7">
        <v>39.508202965773002</v>
      </c>
      <c r="E3323" s="19" t="s">
        <v>3872</v>
      </c>
      <c r="F3323" s="46">
        <f>INDEX(Δεδομένα!$P:$P,MATCH('2021'!E3323,Δεδομένα!$O:$O,0))</f>
        <v>111</v>
      </c>
      <c r="G3323" s="49" t="s">
        <v>3873</v>
      </c>
      <c r="H3323" s="51" t="str">
        <f>INDEX(Δεδομένα!B$1:B$51,MATCH('2021'!G3323,Δεδομένα!A$1:A$51,0))</f>
        <v>ΘΕΣΣΑΛΙΑΣ</v>
      </c>
      <c r="I3323" s="53">
        <f>INDEX(Δεδομένα!E$1:E$13,MATCH('2021'!H3323,Δεδομένα!D$1:D$13,0))</f>
        <v>6</v>
      </c>
      <c r="J3323" s="4">
        <v>44455</v>
      </c>
      <c r="K3323" s="3" t="s">
        <v>484</v>
      </c>
      <c r="L3323" s="17" t="str">
        <f t="shared" si="240"/>
        <v>16/09/2021 12:40</v>
      </c>
      <c r="M3323" s="4">
        <v>44455</v>
      </c>
      <c r="N3323" s="3" t="s">
        <v>1684</v>
      </c>
      <c r="O3323" s="17" t="str">
        <f t="shared" si="241"/>
        <v>16/09/2021 13:46</v>
      </c>
      <c r="P3323" s="24">
        <f t="shared" si="242"/>
        <v>4.5833333329937886E-2</v>
      </c>
      <c r="Q3323" s="28">
        <v>0</v>
      </c>
      <c r="R3323" s="27">
        <f t="shared" si="243"/>
        <v>65.999999995110556</v>
      </c>
      <c r="S3323" s="3" t="s">
        <v>4</v>
      </c>
      <c r="T3323" s="3" t="s">
        <v>3874</v>
      </c>
      <c r="U3323" s="3" t="s">
        <v>4</v>
      </c>
      <c r="V3323" s="3" t="s">
        <v>3889</v>
      </c>
      <c r="W3323" s="5">
        <v>0</v>
      </c>
      <c r="X3323" s="5">
        <v>0</v>
      </c>
      <c r="Y3323" s="5">
        <v>0</v>
      </c>
      <c r="Z3323" s="5">
        <v>0.1</v>
      </c>
      <c r="AA3323" s="5">
        <v>0</v>
      </c>
      <c r="AB3323" s="5">
        <v>0</v>
      </c>
      <c r="AC3323" s="5">
        <v>0</v>
      </c>
      <c r="AD3323" s="5">
        <v>0</v>
      </c>
      <c r="AE3323" s="2">
        <v>2</v>
      </c>
      <c r="AF3323" s="2">
        <v>0</v>
      </c>
      <c r="AG3323" s="2">
        <v>0</v>
      </c>
      <c r="AH3323" s="2">
        <v>0</v>
      </c>
      <c r="AI3323" s="2">
        <v>0</v>
      </c>
      <c r="AJ3323" s="2">
        <v>1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</row>
    <row r="3324" spans="1:46" x14ac:dyDescent="0.2">
      <c r="A3324" s="2">
        <v>1711746</v>
      </c>
      <c r="B3324" s="2">
        <v>891920</v>
      </c>
      <c r="E3324" s="19" t="s">
        <v>3872</v>
      </c>
      <c r="F3324" s="46">
        <f>INDEX(Δεδομένα!$P:$P,MATCH('2021'!E3324,Δεδομένα!$O:$O,0))</f>
        <v>111</v>
      </c>
      <c r="G3324" s="49" t="s">
        <v>3873</v>
      </c>
      <c r="H3324" s="51" t="str">
        <f>INDEX(Δεδομένα!B$1:B$51,MATCH('2021'!G3324,Δεδομένα!A$1:A$51,0))</f>
        <v>ΘΕΣΣΑΛΙΑΣ</v>
      </c>
      <c r="I3324" s="53">
        <f>INDEX(Δεδομένα!E$1:E$13,MATCH('2021'!H3324,Δεδομένα!D$1:D$13,0))</f>
        <v>6</v>
      </c>
      <c r="J3324" s="4">
        <v>44456</v>
      </c>
      <c r="K3324" s="3" t="s">
        <v>1675</v>
      </c>
      <c r="L3324" s="17" t="str">
        <f t="shared" si="240"/>
        <v>17/09/2021 12:01</v>
      </c>
      <c r="M3324" s="4">
        <v>44456</v>
      </c>
      <c r="N3324" s="3" t="s">
        <v>955</v>
      </c>
      <c r="O3324" s="17" t="str">
        <f t="shared" si="241"/>
        <v>17/09/2021 12:29</v>
      </c>
      <c r="P3324" s="24">
        <f t="shared" si="242"/>
        <v>1.9444444442342501E-2</v>
      </c>
      <c r="Q3324" s="28">
        <v>0</v>
      </c>
      <c r="R3324" s="27">
        <f t="shared" si="243"/>
        <v>27.999999996973202</v>
      </c>
      <c r="S3324" s="3" t="s">
        <v>4</v>
      </c>
      <c r="T3324" s="3" t="s">
        <v>3874</v>
      </c>
      <c r="U3324" s="3" t="s">
        <v>4</v>
      </c>
      <c r="V3324" s="3" t="s">
        <v>3955</v>
      </c>
      <c r="W3324" s="5">
        <v>0</v>
      </c>
      <c r="X3324" s="5">
        <v>0</v>
      </c>
      <c r="Y3324" s="5">
        <v>0</v>
      </c>
      <c r="Z3324" s="5">
        <v>0.01</v>
      </c>
      <c r="AA3324" s="5">
        <v>0</v>
      </c>
      <c r="AB3324" s="5">
        <v>0</v>
      </c>
      <c r="AC3324" s="5">
        <v>0</v>
      </c>
      <c r="AD3324" s="5">
        <v>0</v>
      </c>
      <c r="AE3324" s="2">
        <v>5</v>
      </c>
      <c r="AF3324" s="2">
        <v>0</v>
      </c>
      <c r="AG3324" s="2">
        <v>0</v>
      </c>
      <c r="AH3324" s="2">
        <v>0</v>
      </c>
      <c r="AI3324" s="2">
        <v>0</v>
      </c>
      <c r="AJ3324" s="2">
        <v>2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</row>
    <row r="3325" spans="1:46" x14ac:dyDescent="0.2">
      <c r="A3325" s="2">
        <v>1713848</v>
      </c>
      <c r="B3325" s="2">
        <v>892305</v>
      </c>
      <c r="C3325" s="7">
        <v>21.8496348162688</v>
      </c>
      <c r="D3325" s="7">
        <v>39.532358700908297</v>
      </c>
      <c r="E3325" s="19" t="s">
        <v>3872</v>
      </c>
      <c r="F3325" s="46">
        <f>INDEX(Δεδομένα!$P:$P,MATCH('2021'!E3325,Δεδομένα!$O:$O,0))</f>
        <v>111</v>
      </c>
      <c r="G3325" s="49" t="s">
        <v>3873</v>
      </c>
      <c r="H3325" s="51" t="str">
        <f>INDEX(Δεδομένα!B$1:B$51,MATCH('2021'!G3325,Δεδομένα!A$1:A$51,0))</f>
        <v>ΘΕΣΣΑΛΙΑΣ</v>
      </c>
      <c r="I3325" s="53">
        <f>INDEX(Δεδομένα!E$1:E$13,MATCH('2021'!H3325,Δεδομένα!D$1:D$13,0))</f>
        <v>6</v>
      </c>
      <c r="J3325" s="4">
        <v>44457</v>
      </c>
      <c r="K3325" s="3" t="s">
        <v>563</v>
      </c>
      <c r="L3325" s="17" t="str">
        <f t="shared" si="240"/>
        <v>18/09/2021 17:15</v>
      </c>
      <c r="M3325" s="4">
        <v>44457</v>
      </c>
      <c r="N3325" s="3" t="s">
        <v>111</v>
      </c>
      <c r="O3325" s="17" t="str">
        <f t="shared" si="241"/>
        <v>18/09/2021 19:20</v>
      </c>
      <c r="P3325" s="24">
        <f t="shared" si="242"/>
        <v>8.6805555554747116E-2</v>
      </c>
      <c r="Q3325" s="28">
        <v>0</v>
      </c>
      <c r="R3325" s="27">
        <f t="shared" si="243"/>
        <v>124.99999999883585</v>
      </c>
      <c r="S3325" s="3" t="s">
        <v>4</v>
      </c>
      <c r="T3325" s="3" t="s">
        <v>3874</v>
      </c>
      <c r="U3325" s="3" t="s">
        <v>4</v>
      </c>
      <c r="V3325" s="3" t="s">
        <v>3940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0.2</v>
      </c>
      <c r="AD3325" s="5">
        <v>0</v>
      </c>
      <c r="AE3325" s="2">
        <v>4</v>
      </c>
      <c r="AF3325" s="2">
        <v>0</v>
      </c>
      <c r="AG3325" s="2">
        <v>0</v>
      </c>
      <c r="AH3325" s="2">
        <v>0</v>
      </c>
      <c r="AI3325" s="2">
        <v>0</v>
      </c>
      <c r="AJ3325" s="2">
        <v>2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</row>
    <row r="3326" spans="1:46" x14ac:dyDescent="0.2">
      <c r="A3326" s="2">
        <v>1713899</v>
      </c>
      <c r="B3326" s="2">
        <v>892368</v>
      </c>
      <c r="C3326" s="7">
        <v>21.613423085368499</v>
      </c>
      <c r="D3326" s="7">
        <v>39.5062631365345</v>
      </c>
      <c r="E3326" s="19" t="s">
        <v>3872</v>
      </c>
      <c r="F3326" s="46">
        <f>INDEX(Δεδομένα!$P:$P,MATCH('2021'!E3326,Δεδομένα!$O:$O,0))</f>
        <v>111</v>
      </c>
      <c r="G3326" s="49" t="s">
        <v>3873</v>
      </c>
      <c r="H3326" s="51" t="str">
        <f>INDEX(Δεδομένα!B$1:B$51,MATCH('2021'!G3326,Δεδομένα!A$1:A$51,0))</f>
        <v>ΘΕΣΣΑΛΙΑΣ</v>
      </c>
      <c r="I3326" s="53">
        <f>INDEX(Δεδομένα!E$1:E$13,MATCH('2021'!H3326,Δεδομένα!D$1:D$13,0))</f>
        <v>6</v>
      </c>
      <c r="J3326" s="4">
        <v>44457</v>
      </c>
      <c r="K3326" s="3" t="s">
        <v>125</v>
      </c>
      <c r="L3326" s="17" t="str">
        <f t="shared" si="240"/>
        <v>18/09/2021 20:30</v>
      </c>
      <c r="M3326" s="4">
        <v>44457</v>
      </c>
      <c r="N3326" s="3" t="s">
        <v>1558</v>
      </c>
      <c r="O3326" s="17" t="str">
        <f t="shared" si="241"/>
        <v>18/09/2021 22:10</v>
      </c>
      <c r="P3326" s="24">
        <f t="shared" si="242"/>
        <v>6.9444444445252884E-2</v>
      </c>
      <c r="Q3326" s="28">
        <v>0</v>
      </c>
      <c r="R3326" s="27">
        <f t="shared" si="243"/>
        <v>100.00000000116415</v>
      </c>
      <c r="S3326" s="3" t="s">
        <v>4</v>
      </c>
      <c r="T3326" s="3" t="s">
        <v>3874</v>
      </c>
      <c r="U3326" s="3" t="s">
        <v>4</v>
      </c>
      <c r="V3326" s="3" t="s">
        <v>3956</v>
      </c>
      <c r="W3326" s="5">
        <v>0</v>
      </c>
      <c r="X3326" s="5">
        <v>0</v>
      </c>
      <c r="Y3326" s="5">
        <v>0</v>
      </c>
      <c r="Z3326" s="5">
        <v>0.1</v>
      </c>
      <c r="AA3326" s="5">
        <v>0</v>
      </c>
      <c r="AB3326" s="5">
        <v>0</v>
      </c>
      <c r="AC3326" s="5">
        <v>0</v>
      </c>
      <c r="AD3326" s="5">
        <v>0</v>
      </c>
      <c r="AE3326" s="2">
        <v>6</v>
      </c>
      <c r="AF3326" s="2">
        <v>0</v>
      </c>
      <c r="AG3326" s="2">
        <v>0</v>
      </c>
      <c r="AH3326" s="2">
        <v>0</v>
      </c>
      <c r="AI3326" s="2">
        <v>0</v>
      </c>
      <c r="AJ3326" s="2">
        <v>1</v>
      </c>
      <c r="AK3326" s="2">
        <v>1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</row>
    <row r="3327" spans="1:46" x14ac:dyDescent="0.2">
      <c r="A3327" s="2">
        <v>1713882</v>
      </c>
      <c r="B3327" s="2">
        <v>892520</v>
      </c>
      <c r="C3327" s="7">
        <v>21.756654635458201</v>
      </c>
      <c r="D3327" s="7">
        <v>39.506745255294</v>
      </c>
      <c r="E3327" s="19" t="s">
        <v>3872</v>
      </c>
      <c r="F3327" s="46">
        <f>INDEX(Δεδομένα!$P:$P,MATCH('2021'!E3327,Δεδομένα!$O:$O,0))</f>
        <v>111</v>
      </c>
      <c r="G3327" s="49" t="s">
        <v>3873</v>
      </c>
      <c r="H3327" s="51" t="str">
        <f>INDEX(Δεδομένα!B$1:B$51,MATCH('2021'!G3327,Δεδομένα!A$1:A$51,0))</f>
        <v>ΘΕΣΣΑΛΙΑΣ</v>
      </c>
      <c r="I3327" s="53">
        <f>INDEX(Δεδομένα!E$1:E$13,MATCH('2021'!H3327,Δεδομένα!D$1:D$13,0))</f>
        <v>6</v>
      </c>
      <c r="J3327" s="4">
        <v>44458</v>
      </c>
      <c r="K3327" s="3" t="s">
        <v>531</v>
      </c>
      <c r="L3327" s="17" t="str">
        <f t="shared" si="240"/>
        <v>19/09/2021 14:10</v>
      </c>
      <c r="M3327" s="4">
        <v>44458</v>
      </c>
      <c r="N3327" s="3" t="s">
        <v>590</v>
      </c>
      <c r="O3327" s="17" t="str">
        <f t="shared" si="241"/>
        <v>19/09/2021 15:25</v>
      </c>
      <c r="P3327" s="24">
        <f t="shared" si="242"/>
        <v>5.2083333328482695E-2</v>
      </c>
      <c r="Q3327" s="28">
        <v>0</v>
      </c>
      <c r="R3327" s="27">
        <f t="shared" si="243"/>
        <v>74.999999993015081</v>
      </c>
      <c r="S3327" s="3" t="s">
        <v>4</v>
      </c>
      <c r="T3327" s="3" t="s">
        <v>3874</v>
      </c>
      <c r="U3327" s="3" t="s">
        <v>4</v>
      </c>
      <c r="V3327" s="3" t="s">
        <v>3952</v>
      </c>
      <c r="W3327" s="5">
        <v>0</v>
      </c>
      <c r="X3327" s="5">
        <v>0</v>
      </c>
      <c r="Y3327" s="5">
        <v>0</v>
      </c>
      <c r="Z3327" s="5">
        <v>0.22</v>
      </c>
      <c r="AA3327" s="5">
        <v>0</v>
      </c>
      <c r="AB3327" s="5">
        <v>0</v>
      </c>
      <c r="AC3327" s="5">
        <v>0</v>
      </c>
      <c r="AD3327" s="5">
        <v>0</v>
      </c>
      <c r="AE3327" s="2">
        <v>2</v>
      </c>
      <c r="AF3327" s="2">
        <v>0</v>
      </c>
      <c r="AG3327" s="2">
        <v>0</v>
      </c>
      <c r="AH3327" s="2">
        <v>0</v>
      </c>
      <c r="AI3327" s="2">
        <v>0</v>
      </c>
      <c r="AJ3327" s="2">
        <v>1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</row>
    <row r="3328" spans="1:46" x14ac:dyDescent="0.2">
      <c r="A3328" s="2">
        <v>1713909</v>
      </c>
      <c r="B3328" s="2">
        <v>892741</v>
      </c>
      <c r="C3328" s="7">
        <v>21.759924823882599</v>
      </c>
      <c r="D3328" s="7">
        <v>39.491726742559003</v>
      </c>
      <c r="E3328" s="19" t="s">
        <v>3872</v>
      </c>
      <c r="F3328" s="46">
        <f>INDEX(Δεδομένα!$P:$P,MATCH('2021'!E3328,Δεδομένα!$O:$O,0))</f>
        <v>111</v>
      </c>
      <c r="G3328" s="49" t="s">
        <v>3873</v>
      </c>
      <c r="H3328" s="51" t="str">
        <f>INDEX(Δεδομένα!B$1:B$51,MATCH('2021'!G3328,Δεδομένα!A$1:A$51,0))</f>
        <v>ΘΕΣΣΑΛΙΑΣ</v>
      </c>
      <c r="I3328" s="53">
        <f>INDEX(Δεδομένα!E$1:E$13,MATCH('2021'!H3328,Δεδομένα!D$1:D$13,0))</f>
        <v>6</v>
      </c>
      <c r="J3328" s="4">
        <v>44459</v>
      </c>
      <c r="K3328" s="3" t="s">
        <v>317</v>
      </c>
      <c r="L3328" s="17" t="str">
        <f t="shared" si="240"/>
        <v>20/09/2021 11:05</v>
      </c>
      <c r="M3328" s="4">
        <v>44459</v>
      </c>
      <c r="N3328" s="3" t="s">
        <v>142</v>
      </c>
      <c r="O3328" s="17" t="str">
        <f t="shared" si="241"/>
        <v>20/09/2021 13:49</v>
      </c>
      <c r="P3328" s="24">
        <f t="shared" si="242"/>
        <v>0.11388888888905058</v>
      </c>
      <c r="Q3328" s="28">
        <v>0</v>
      </c>
      <c r="R3328" s="27">
        <f t="shared" si="243"/>
        <v>164.00000000023283</v>
      </c>
      <c r="S3328" s="3" t="s">
        <v>4</v>
      </c>
      <c r="T3328" s="3" t="s">
        <v>3874</v>
      </c>
      <c r="U3328" s="3" t="s">
        <v>4</v>
      </c>
      <c r="V3328" s="3" t="s">
        <v>3952</v>
      </c>
      <c r="W3328" s="5">
        <v>0</v>
      </c>
      <c r="X3328" s="5">
        <v>0</v>
      </c>
      <c r="Y3328" s="5">
        <v>0</v>
      </c>
      <c r="Z3328" s="5">
        <v>0</v>
      </c>
      <c r="AA3328" s="5">
        <v>0.5</v>
      </c>
      <c r="AB3328" s="5">
        <v>0</v>
      </c>
      <c r="AC3328" s="5">
        <v>10</v>
      </c>
      <c r="AD3328" s="5">
        <v>0</v>
      </c>
      <c r="AE3328" s="2">
        <v>2</v>
      </c>
      <c r="AF3328" s="2">
        <v>0</v>
      </c>
      <c r="AG3328" s="2">
        <v>0</v>
      </c>
      <c r="AH3328" s="2">
        <v>0</v>
      </c>
      <c r="AI3328" s="2">
        <v>0</v>
      </c>
      <c r="AJ3328" s="2">
        <v>1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</row>
    <row r="3329" spans="1:46" x14ac:dyDescent="0.2">
      <c r="A3329" s="2">
        <v>1713937</v>
      </c>
      <c r="B3329" s="2">
        <v>894086</v>
      </c>
      <c r="C3329" s="7">
        <v>21.663671200392301</v>
      </c>
      <c r="D3329" s="7">
        <v>39.507129255176501</v>
      </c>
      <c r="E3329" s="19" t="s">
        <v>3872</v>
      </c>
      <c r="F3329" s="46">
        <f>INDEX(Δεδομένα!$P:$P,MATCH('2021'!E3329,Δεδομένα!$O:$O,0))</f>
        <v>111</v>
      </c>
      <c r="G3329" s="49" t="s">
        <v>3873</v>
      </c>
      <c r="H3329" s="51" t="str">
        <f>INDEX(Δεδομένα!B$1:B$51,MATCH('2021'!G3329,Δεδομένα!A$1:A$51,0))</f>
        <v>ΘΕΣΣΑΛΙΑΣ</v>
      </c>
      <c r="I3329" s="53">
        <f>INDEX(Δεδομένα!E$1:E$13,MATCH('2021'!H3329,Δεδομένα!D$1:D$13,0))</f>
        <v>6</v>
      </c>
      <c r="J3329" s="4">
        <v>44464</v>
      </c>
      <c r="K3329" s="3" t="s">
        <v>486</v>
      </c>
      <c r="L3329" s="17" t="str">
        <f t="shared" si="240"/>
        <v>25/09/2021 13:45</v>
      </c>
      <c r="M3329" s="4">
        <v>44464</v>
      </c>
      <c r="N3329" s="3" t="s">
        <v>650</v>
      </c>
      <c r="O3329" s="17" t="str">
        <f t="shared" si="241"/>
        <v>25/09/2021 14:43</v>
      </c>
      <c r="P3329" s="24">
        <f t="shared" si="242"/>
        <v>4.0277777778101154E-2</v>
      </c>
      <c r="Q3329" s="28">
        <v>0</v>
      </c>
      <c r="R3329" s="27">
        <f t="shared" si="243"/>
        <v>58.000000000465661</v>
      </c>
      <c r="S3329" s="3" t="s">
        <v>4</v>
      </c>
      <c r="T3329" s="3" t="s">
        <v>3880</v>
      </c>
      <c r="U3329" s="3" t="s">
        <v>4</v>
      </c>
      <c r="V3329" s="3" t="s">
        <v>3957</v>
      </c>
      <c r="W3329" s="5">
        <v>0</v>
      </c>
      <c r="X3329" s="5">
        <v>0</v>
      </c>
      <c r="Y3329" s="5">
        <v>0</v>
      </c>
      <c r="Z3329" s="5">
        <v>0</v>
      </c>
      <c r="AA3329" s="5">
        <v>0.1</v>
      </c>
      <c r="AB3329" s="5">
        <v>0</v>
      </c>
      <c r="AC3329" s="5">
        <v>0</v>
      </c>
      <c r="AD3329" s="5">
        <v>0</v>
      </c>
      <c r="AE3329" s="2">
        <v>5</v>
      </c>
      <c r="AF3329" s="2">
        <v>0</v>
      </c>
      <c r="AG3329" s="2">
        <v>0</v>
      </c>
      <c r="AH3329" s="2">
        <v>0</v>
      </c>
      <c r="AI3329" s="2">
        <v>0</v>
      </c>
      <c r="AJ3329" s="2">
        <v>2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</row>
    <row r="3330" spans="1:46" x14ac:dyDescent="0.2">
      <c r="A3330" s="2">
        <v>1713940</v>
      </c>
      <c r="B3330" s="2">
        <v>894124</v>
      </c>
      <c r="C3330" s="7">
        <v>21.831355683558101</v>
      </c>
      <c r="D3330" s="7">
        <v>39.573730831177897</v>
      </c>
      <c r="E3330" s="19" t="s">
        <v>3872</v>
      </c>
      <c r="F3330" s="46">
        <f>INDEX(Δεδομένα!$P:$P,MATCH('2021'!E3330,Δεδομένα!$O:$O,0))</f>
        <v>111</v>
      </c>
      <c r="G3330" s="49" t="s">
        <v>3873</v>
      </c>
      <c r="H3330" s="51" t="str">
        <f>INDEX(Δεδομένα!B$1:B$51,MATCH('2021'!G3330,Δεδομένα!A$1:A$51,0))</f>
        <v>ΘΕΣΣΑΛΙΑΣ</v>
      </c>
      <c r="I3330" s="53">
        <f>INDEX(Δεδομένα!E$1:E$13,MATCH('2021'!H3330,Δεδομένα!D$1:D$13,0))</f>
        <v>6</v>
      </c>
      <c r="J3330" s="4">
        <v>44464</v>
      </c>
      <c r="K3330" s="3" t="s">
        <v>407</v>
      </c>
      <c r="L3330" s="17" t="str">
        <f t="shared" si="240"/>
        <v>25/09/2021 15:40</v>
      </c>
      <c r="M3330" s="4">
        <v>44464</v>
      </c>
      <c r="N3330" s="3" t="s">
        <v>2477</v>
      </c>
      <c r="O3330" s="17" t="str">
        <f t="shared" si="241"/>
        <v>25/09/2021 17:09</v>
      </c>
      <c r="P3330" s="24">
        <f t="shared" si="242"/>
        <v>6.1805555553291924E-2</v>
      </c>
      <c r="Q3330" s="28">
        <v>0</v>
      </c>
      <c r="R3330" s="27">
        <f t="shared" si="243"/>
        <v>88.999999996740371</v>
      </c>
      <c r="S3330" s="3" t="s">
        <v>4</v>
      </c>
      <c r="T3330" s="3" t="s">
        <v>3874</v>
      </c>
      <c r="U3330" s="3" t="s">
        <v>4</v>
      </c>
      <c r="V3330" s="3" t="s">
        <v>3958</v>
      </c>
      <c r="W3330" s="5">
        <v>0</v>
      </c>
      <c r="X3330" s="5">
        <v>0</v>
      </c>
      <c r="Y3330" s="5">
        <v>0</v>
      </c>
      <c r="Z3330" s="5">
        <v>0</v>
      </c>
      <c r="AA3330" s="5">
        <v>0.15</v>
      </c>
      <c r="AB3330" s="5">
        <v>0</v>
      </c>
      <c r="AC3330" s="5">
        <v>0</v>
      </c>
      <c r="AD3330" s="5">
        <v>0</v>
      </c>
      <c r="AE3330" s="2">
        <v>5</v>
      </c>
      <c r="AF3330" s="2">
        <v>0</v>
      </c>
      <c r="AG3330" s="2">
        <v>0</v>
      </c>
      <c r="AH3330" s="2">
        <v>0</v>
      </c>
      <c r="AI3330" s="2">
        <v>0</v>
      </c>
      <c r="AJ3330" s="2">
        <v>2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</row>
    <row r="3331" spans="1:46" x14ac:dyDescent="0.2">
      <c r="A3331" s="2">
        <v>1713945</v>
      </c>
      <c r="B3331" s="2">
        <v>894821</v>
      </c>
      <c r="C3331" s="7">
        <v>21.842927944955299</v>
      </c>
      <c r="D3331" s="7">
        <v>39.607618053162597</v>
      </c>
      <c r="E3331" s="19" t="s">
        <v>3872</v>
      </c>
      <c r="F3331" s="46">
        <f>INDEX(Δεδομένα!$P:$P,MATCH('2021'!E3331,Δεδομένα!$O:$O,0))</f>
        <v>111</v>
      </c>
      <c r="G3331" s="49" t="s">
        <v>3873</v>
      </c>
      <c r="H3331" s="51" t="str">
        <f>INDEX(Δεδομένα!B$1:B$51,MATCH('2021'!G3331,Δεδομένα!A$1:A$51,0))</f>
        <v>ΘΕΣΣΑΛΙΑΣ</v>
      </c>
      <c r="I3331" s="53">
        <f>INDEX(Δεδομένα!E$1:E$13,MATCH('2021'!H3331,Δεδομένα!D$1:D$13,0))</f>
        <v>6</v>
      </c>
      <c r="J3331" s="4">
        <v>44466</v>
      </c>
      <c r="K3331" s="3" t="s">
        <v>1792</v>
      </c>
      <c r="L3331" s="17" t="str">
        <f t="shared" si="240"/>
        <v>27/09/2021 20:39</v>
      </c>
      <c r="M3331" s="4">
        <v>44466</v>
      </c>
      <c r="N3331" s="3" t="s">
        <v>1266</v>
      </c>
      <c r="O3331" s="17" t="str">
        <f t="shared" si="241"/>
        <v>27/09/2021 23:33</v>
      </c>
      <c r="P3331" s="24">
        <f t="shared" si="242"/>
        <v>0.1208333333270275</v>
      </c>
      <c r="Q3331" s="28">
        <v>0</v>
      </c>
      <c r="R3331" s="27">
        <f t="shared" si="243"/>
        <v>173.9999999909196</v>
      </c>
      <c r="S3331" s="3" t="s">
        <v>4</v>
      </c>
      <c r="T3331" s="3" t="s">
        <v>3874</v>
      </c>
      <c r="U3331" s="3" t="s">
        <v>4</v>
      </c>
      <c r="V3331" s="3" t="s">
        <v>3913</v>
      </c>
      <c r="W3331" s="5">
        <v>0</v>
      </c>
      <c r="X3331" s="5">
        <v>0</v>
      </c>
      <c r="Y3331" s="5">
        <v>0</v>
      </c>
      <c r="Z3331" s="5">
        <v>0.2</v>
      </c>
      <c r="AA3331" s="5">
        <v>0</v>
      </c>
      <c r="AB3331" s="5">
        <v>0</v>
      </c>
      <c r="AC3331" s="5">
        <v>0</v>
      </c>
      <c r="AD3331" s="5">
        <v>0</v>
      </c>
      <c r="AE3331" s="2">
        <v>2</v>
      </c>
      <c r="AF3331" s="2">
        <v>0</v>
      </c>
      <c r="AG3331" s="2">
        <v>0</v>
      </c>
      <c r="AH3331" s="2">
        <v>0</v>
      </c>
      <c r="AI3331" s="2">
        <v>0</v>
      </c>
      <c r="AJ3331" s="2">
        <v>1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</row>
    <row r="3332" spans="1:46" x14ac:dyDescent="0.2">
      <c r="A3332" s="2">
        <v>1714807</v>
      </c>
      <c r="B3332" s="2">
        <v>896783</v>
      </c>
      <c r="C3332" s="7">
        <v>21.877980326299699</v>
      </c>
      <c r="D3332" s="7">
        <v>39.582140440987303</v>
      </c>
      <c r="E3332" s="19" t="s">
        <v>3872</v>
      </c>
      <c r="F3332" s="46">
        <f>INDEX(Δεδομένα!$P:$P,MATCH('2021'!E3332,Δεδομένα!$O:$O,0))</f>
        <v>111</v>
      </c>
      <c r="G3332" s="49" t="s">
        <v>3873</v>
      </c>
      <c r="H3332" s="51" t="str">
        <f>INDEX(Δεδομένα!B$1:B$51,MATCH('2021'!G3332,Δεδομένα!A$1:A$51,0))</f>
        <v>ΘΕΣΣΑΛΙΑΣ</v>
      </c>
      <c r="I3332" s="53">
        <f>INDEX(Δεδομένα!E$1:E$13,MATCH('2021'!H3332,Δεδομένα!D$1:D$13,0))</f>
        <v>6</v>
      </c>
      <c r="J3332" s="4">
        <v>44474</v>
      </c>
      <c r="K3332" s="3" t="s">
        <v>299</v>
      </c>
      <c r="L3332" s="17" t="str">
        <f t="shared" si="240"/>
        <v>05/10/2021 13:10</v>
      </c>
      <c r="M3332" s="4">
        <v>44474</v>
      </c>
      <c r="N3332" s="3" t="s">
        <v>310</v>
      </c>
      <c r="O3332" s="17" t="str">
        <f t="shared" si="241"/>
        <v>05/10/2021 15:05</v>
      </c>
      <c r="P3332" s="24">
        <f t="shared" si="242"/>
        <v>7.9861111109494232E-2</v>
      </c>
      <c r="Q3332" s="28">
        <v>0</v>
      </c>
      <c r="R3332" s="27">
        <f t="shared" si="243"/>
        <v>114.99999999767169</v>
      </c>
      <c r="S3332" s="3" t="s">
        <v>4</v>
      </c>
      <c r="T3332" s="3" t="s">
        <v>3897</v>
      </c>
      <c r="U3332" s="3" t="s">
        <v>4</v>
      </c>
      <c r="V3332" s="3" t="s">
        <v>3943</v>
      </c>
      <c r="W3332" s="5">
        <v>0</v>
      </c>
      <c r="X3332" s="5">
        <v>0</v>
      </c>
      <c r="Y3332" s="5">
        <v>0</v>
      </c>
      <c r="Z3332" s="5">
        <v>1.5</v>
      </c>
      <c r="AA3332" s="5">
        <v>0</v>
      </c>
      <c r="AB3332" s="5">
        <v>0</v>
      </c>
      <c r="AC3332" s="5">
        <v>0</v>
      </c>
      <c r="AD3332" s="5">
        <v>0</v>
      </c>
      <c r="AE3332" s="2">
        <v>2</v>
      </c>
      <c r="AF3332" s="2">
        <v>0</v>
      </c>
      <c r="AG3332" s="2">
        <v>0</v>
      </c>
      <c r="AH3332" s="2">
        <v>0</v>
      </c>
      <c r="AI3332" s="2">
        <v>0</v>
      </c>
      <c r="AJ3332" s="2">
        <v>1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</row>
    <row r="3333" spans="1:46" x14ac:dyDescent="0.2">
      <c r="A3333" s="2">
        <v>1714793</v>
      </c>
      <c r="B3333" s="2">
        <v>897104</v>
      </c>
      <c r="C3333" s="7">
        <v>21.738306602826601</v>
      </c>
      <c r="D3333" s="7">
        <v>39.576719137454297</v>
      </c>
      <c r="E3333" s="19" t="s">
        <v>3872</v>
      </c>
      <c r="F3333" s="46">
        <f>INDEX(Δεδομένα!$P:$P,MATCH('2021'!E3333,Δεδομένα!$O:$O,0))</f>
        <v>111</v>
      </c>
      <c r="G3333" s="49" t="s">
        <v>3873</v>
      </c>
      <c r="H3333" s="51" t="str">
        <f>INDEX(Δεδομένα!B$1:B$51,MATCH('2021'!G3333,Δεδομένα!A$1:A$51,0))</f>
        <v>ΘΕΣΣΑΛΙΑΣ</v>
      </c>
      <c r="I3333" s="53">
        <f>INDEX(Δεδομένα!E$1:E$13,MATCH('2021'!H3333,Δεδομένα!D$1:D$13,0))</f>
        <v>6</v>
      </c>
      <c r="J3333" s="4">
        <v>44475</v>
      </c>
      <c r="K3333" s="3" t="s">
        <v>310</v>
      </c>
      <c r="L3333" s="17" t="str">
        <f t="shared" si="240"/>
        <v>06/10/2021 15:05</v>
      </c>
      <c r="M3333" s="4">
        <v>44475</v>
      </c>
      <c r="N3333" s="3" t="s">
        <v>1658</v>
      </c>
      <c r="O3333" s="17" t="str">
        <f t="shared" si="241"/>
        <v>06/10/2021 16:21</v>
      </c>
      <c r="P3333" s="24">
        <f t="shared" si="242"/>
        <v>5.2777777782466728E-2</v>
      </c>
      <c r="Q3333" s="28">
        <v>0</v>
      </c>
      <c r="R3333" s="27">
        <f t="shared" si="243"/>
        <v>76.000000006752089</v>
      </c>
      <c r="S3333" s="3" t="s">
        <v>4</v>
      </c>
      <c r="T3333" s="3" t="s">
        <v>3874</v>
      </c>
      <c r="U3333" s="3" t="s">
        <v>4</v>
      </c>
      <c r="V3333" s="3" t="s">
        <v>3953</v>
      </c>
      <c r="W3333" s="5">
        <v>0</v>
      </c>
      <c r="X3333" s="5">
        <v>0</v>
      </c>
      <c r="Y3333" s="5">
        <v>0</v>
      </c>
      <c r="Z3333" s="5">
        <v>0.2</v>
      </c>
      <c r="AA3333" s="5">
        <v>0</v>
      </c>
      <c r="AB3333" s="5">
        <v>0</v>
      </c>
      <c r="AC3333" s="5">
        <v>0</v>
      </c>
      <c r="AD3333" s="5">
        <v>0</v>
      </c>
      <c r="AE3333" s="2">
        <v>10</v>
      </c>
      <c r="AF3333" s="2">
        <v>0</v>
      </c>
      <c r="AG3333" s="2">
        <v>0</v>
      </c>
      <c r="AH3333" s="2">
        <v>0</v>
      </c>
      <c r="AI3333" s="2">
        <v>2</v>
      </c>
      <c r="AJ3333" s="2">
        <v>4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</row>
    <row r="3334" spans="1:46" x14ac:dyDescent="0.2">
      <c r="A3334" s="2">
        <v>1714802</v>
      </c>
      <c r="B3334" s="2">
        <v>897180</v>
      </c>
      <c r="C3334" s="7">
        <v>21.707373437912601</v>
      </c>
      <c r="D3334" s="7">
        <v>39.549845579502502</v>
      </c>
      <c r="E3334" s="19" t="s">
        <v>3872</v>
      </c>
      <c r="F3334" s="46">
        <f>INDEX(Δεδομένα!$P:$P,MATCH('2021'!E3334,Δεδομένα!$O:$O,0))</f>
        <v>111</v>
      </c>
      <c r="G3334" s="49" t="s">
        <v>3873</v>
      </c>
      <c r="H3334" s="51" t="str">
        <f>INDEX(Δεδομένα!B$1:B$51,MATCH('2021'!G3334,Δεδομένα!A$1:A$51,0))</f>
        <v>ΘΕΣΣΑΛΙΑΣ</v>
      </c>
      <c r="I3334" s="53">
        <f>INDEX(Δεδομένα!E$1:E$13,MATCH('2021'!H3334,Δεδομένα!D$1:D$13,0))</f>
        <v>6</v>
      </c>
      <c r="J3334" s="4">
        <v>44475</v>
      </c>
      <c r="K3334" s="3" t="s">
        <v>1278</v>
      </c>
      <c r="L3334" s="17" t="str">
        <f t="shared" si="240"/>
        <v>06/10/2021 18:38</v>
      </c>
      <c r="M3334" s="4">
        <v>44475</v>
      </c>
      <c r="N3334" s="3" t="s">
        <v>747</v>
      </c>
      <c r="O3334" s="17" t="str">
        <f t="shared" si="241"/>
        <v>06/10/2021 20:28</v>
      </c>
      <c r="P3334" s="24">
        <f t="shared" si="242"/>
        <v>7.6388888890505768E-2</v>
      </c>
      <c r="Q3334" s="28">
        <v>0</v>
      </c>
      <c r="R3334" s="27">
        <f t="shared" si="243"/>
        <v>110.00000000232831</v>
      </c>
      <c r="S3334" s="3" t="s">
        <v>4</v>
      </c>
      <c r="T3334" s="3" t="s">
        <v>3874</v>
      </c>
      <c r="U3334" s="3" t="s">
        <v>4</v>
      </c>
      <c r="V3334" s="3" t="s">
        <v>3959</v>
      </c>
      <c r="W3334" s="5">
        <v>0</v>
      </c>
      <c r="X3334" s="5">
        <v>0</v>
      </c>
      <c r="Y3334" s="5">
        <v>0</v>
      </c>
      <c r="Z3334" s="5">
        <v>0.2</v>
      </c>
      <c r="AA3334" s="5">
        <v>0</v>
      </c>
      <c r="AB3334" s="5">
        <v>0</v>
      </c>
      <c r="AC3334" s="5">
        <v>0</v>
      </c>
      <c r="AD3334" s="5">
        <v>0</v>
      </c>
      <c r="AE3334" s="2">
        <v>4</v>
      </c>
      <c r="AF3334" s="2">
        <v>0</v>
      </c>
      <c r="AG3334" s="2">
        <v>0</v>
      </c>
      <c r="AH3334" s="2">
        <v>0</v>
      </c>
      <c r="AI3334" s="2">
        <v>0</v>
      </c>
      <c r="AJ3334" s="2">
        <v>2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</row>
    <row r="3335" spans="1:46" x14ac:dyDescent="0.2">
      <c r="A3335" s="2">
        <v>1714813</v>
      </c>
      <c r="B3335" s="2">
        <v>897224</v>
      </c>
      <c r="C3335" s="7">
        <v>21.888517500385198</v>
      </c>
      <c r="D3335" s="7">
        <v>39.555250836227899</v>
      </c>
      <c r="E3335" s="19" t="s">
        <v>3872</v>
      </c>
      <c r="F3335" s="46">
        <f>INDEX(Δεδομένα!$P:$P,MATCH('2021'!E3335,Δεδομένα!$O:$O,0))</f>
        <v>111</v>
      </c>
      <c r="G3335" s="49" t="s">
        <v>3873</v>
      </c>
      <c r="H3335" s="51" t="str">
        <f>INDEX(Δεδομένα!B$1:B$51,MATCH('2021'!G3335,Δεδομένα!A$1:A$51,0))</f>
        <v>ΘΕΣΣΑΛΙΑΣ</v>
      </c>
      <c r="I3335" s="53">
        <f>INDEX(Δεδομένα!E$1:E$13,MATCH('2021'!H3335,Δεδομένα!D$1:D$13,0))</f>
        <v>6</v>
      </c>
      <c r="J3335" s="4">
        <v>44475</v>
      </c>
      <c r="K3335" s="3" t="s">
        <v>742</v>
      </c>
      <c r="L3335" s="17" t="str">
        <f t="shared" si="240"/>
        <v>06/10/2021 19:55</v>
      </c>
      <c r="M3335" s="4">
        <v>44475</v>
      </c>
      <c r="N3335" s="3" t="s">
        <v>43</v>
      </c>
      <c r="O3335" s="17" t="str">
        <f t="shared" si="241"/>
        <v>06/10/2021 21:30</v>
      </c>
      <c r="P3335" s="24">
        <f t="shared" si="242"/>
        <v>6.5972222226264421E-2</v>
      </c>
      <c r="Q3335" s="28">
        <v>0</v>
      </c>
      <c r="R3335" s="27">
        <f t="shared" si="243"/>
        <v>95.000000005820766</v>
      </c>
      <c r="S3335" s="3" t="s">
        <v>4</v>
      </c>
      <c r="T3335" s="3" t="s">
        <v>3897</v>
      </c>
      <c r="U3335" s="3" t="s">
        <v>4</v>
      </c>
      <c r="V3335" s="3" t="s">
        <v>3960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5</v>
      </c>
      <c r="AD3335" s="5">
        <v>0</v>
      </c>
      <c r="AE3335" s="2">
        <v>6</v>
      </c>
      <c r="AF3335" s="2">
        <v>0</v>
      </c>
      <c r="AG3335" s="2">
        <v>0</v>
      </c>
      <c r="AH3335" s="2">
        <v>0</v>
      </c>
      <c r="AI3335" s="2">
        <v>0</v>
      </c>
      <c r="AJ3335" s="2">
        <v>1</v>
      </c>
      <c r="AK3335" s="2">
        <v>1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</row>
    <row r="3336" spans="1:46" x14ac:dyDescent="0.2">
      <c r="A3336" s="2">
        <v>1714761</v>
      </c>
      <c r="B3336" s="2">
        <v>903389</v>
      </c>
      <c r="C3336" s="7">
        <v>21.897979928072299</v>
      </c>
      <c r="D3336" s="7">
        <v>39.557023896875201</v>
      </c>
      <c r="E3336" s="19" t="s">
        <v>3872</v>
      </c>
      <c r="F3336" s="46">
        <f>INDEX(Δεδομένα!$P:$P,MATCH('2021'!E3336,Δεδομένα!$O:$O,0))</f>
        <v>111</v>
      </c>
      <c r="G3336" s="49" t="s">
        <v>3873</v>
      </c>
      <c r="H3336" s="51" t="str">
        <f>INDEX(Δεδομένα!B$1:B$51,MATCH('2021'!G3336,Δεδομένα!A$1:A$51,0))</f>
        <v>ΘΕΣΣΑΛΙΑΣ</v>
      </c>
      <c r="I3336" s="53">
        <f>INDEX(Δεδομένα!E$1:E$13,MATCH('2021'!H3336,Δεδομένα!D$1:D$13,0))</f>
        <v>6</v>
      </c>
      <c r="J3336" s="4">
        <v>44491</v>
      </c>
      <c r="K3336" s="3" t="s">
        <v>150</v>
      </c>
      <c r="L3336" s="17" t="str">
        <f t="shared" si="240"/>
        <v>22/10/2021 19:00</v>
      </c>
      <c r="M3336" s="4">
        <v>44491</v>
      </c>
      <c r="N3336" s="3" t="s">
        <v>256</v>
      </c>
      <c r="O3336" s="17" t="str">
        <f t="shared" si="241"/>
        <v>22/10/2021 20:15</v>
      </c>
      <c r="P3336" s="24">
        <f t="shared" si="242"/>
        <v>5.2083333335758653E-2</v>
      </c>
      <c r="Q3336" s="28">
        <v>0</v>
      </c>
      <c r="R3336" s="27">
        <f t="shared" si="243"/>
        <v>75.00000000349246</v>
      </c>
      <c r="S3336" s="3" t="s">
        <v>4</v>
      </c>
      <c r="T3336" s="3" t="s">
        <v>3897</v>
      </c>
      <c r="U3336" s="3" t="s">
        <v>4</v>
      </c>
      <c r="V3336" s="3" t="s">
        <v>3960</v>
      </c>
      <c r="W3336" s="5">
        <v>0</v>
      </c>
      <c r="X3336" s="5">
        <v>0</v>
      </c>
      <c r="Y3336" s="5">
        <v>0</v>
      </c>
      <c r="Z3336" s="5">
        <v>0.2</v>
      </c>
      <c r="AA3336" s="5">
        <v>0</v>
      </c>
      <c r="AB3336" s="5">
        <v>0</v>
      </c>
      <c r="AC3336" s="5">
        <v>0</v>
      </c>
      <c r="AD3336" s="5">
        <v>0</v>
      </c>
      <c r="AE3336" s="2">
        <v>3</v>
      </c>
      <c r="AF3336" s="2">
        <v>0</v>
      </c>
      <c r="AG3336" s="2">
        <v>0</v>
      </c>
      <c r="AH3336" s="2">
        <v>0</v>
      </c>
      <c r="AI3336" s="2">
        <v>0</v>
      </c>
      <c r="AJ3336" s="2">
        <v>1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</row>
    <row r="3337" spans="1:46" x14ac:dyDescent="0.2">
      <c r="A3337" s="2">
        <v>1656553</v>
      </c>
      <c r="B3337" s="2">
        <v>838980</v>
      </c>
      <c r="C3337" s="7">
        <v>22.044015798044999</v>
      </c>
      <c r="D3337" s="7">
        <v>39.583557014551303</v>
      </c>
      <c r="E3337" s="19" t="s">
        <v>3961</v>
      </c>
      <c r="F3337" s="46">
        <f>INDEX(Δεδομένα!$P:$P,MATCH('2021'!E3337,Δεδομένα!$O:$O,0))</f>
        <v>112</v>
      </c>
      <c r="G3337" s="49" t="s">
        <v>3873</v>
      </c>
      <c r="H3337" s="51" t="str">
        <f>INDEX(Δεδομένα!B$1:B$51,MATCH('2021'!G3337,Δεδομένα!A$1:A$51,0))</f>
        <v>ΘΕΣΣΑΛΙΑΣ</v>
      </c>
      <c r="I3337" s="53">
        <f>INDEX(Δεδομένα!E$1:E$13,MATCH('2021'!H3337,Δεδομένα!D$1:D$13,0))</f>
        <v>6</v>
      </c>
      <c r="J3337" s="4">
        <v>44273</v>
      </c>
      <c r="K3337" s="3" t="s">
        <v>1001</v>
      </c>
      <c r="L3337" s="17" t="str">
        <f t="shared" si="240"/>
        <v>18/03/2021 18:04</v>
      </c>
      <c r="M3337" s="4">
        <v>44273</v>
      </c>
      <c r="N3337" s="3" t="s">
        <v>13</v>
      </c>
      <c r="O3337" s="17" t="str">
        <f t="shared" si="241"/>
        <v>18/03/2021 18:50</v>
      </c>
      <c r="P3337" s="24">
        <f t="shared" si="242"/>
        <v>3.1944444439432118E-2</v>
      </c>
      <c r="Q3337" s="28">
        <v>0</v>
      </c>
      <c r="R3337" s="27">
        <f t="shared" si="243"/>
        <v>45.99999999278225</v>
      </c>
      <c r="S3337" s="3" t="s">
        <v>4</v>
      </c>
      <c r="T3337" s="3" t="s">
        <v>3897</v>
      </c>
      <c r="U3337" s="3" t="s">
        <v>4</v>
      </c>
      <c r="V3337" s="3" t="s">
        <v>3962</v>
      </c>
      <c r="W3337" s="5">
        <v>0</v>
      </c>
      <c r="X3337" s="5">
        <v>0</v>
      </c>
      <c r="Y3337" s="5">
        <v>0</v>
      </c>
      <c r="Z3337" s="5">
        <v>0</v>
      </c>
      <c r="AA3337" s="5">
        <v>0.1</v>
      </c>
      <c r="AB3337" s="5">
        <v>0</v>
      </c>
      <c r="AC3337" s="5">
        <v>0</v>
      </c>
      <c r="AD3337" s="5">
        <v>0</v>
      </c>
      <c r="AE3337" s="2">
        <v>4</v>
      </c>
      <c r="AF3337" s="2">
        <v>0</v>
      </c>
      <c r="AG3337" s="2">
        <v>0</v>
      </c>
      <c r="AH3337" s="2">
        <v>0</v>
      </c>
      <c r="AI3337" s="2">
        <v>0</v>
      </c>
      <c r="AJ3337" s="2">
        <v>2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 t="s">
        <v>4</v>
      </c>
      <c r="AT3337" s="2" t="s">
        <v>4</v>
      </c>
    </row>
    <row r="3338" spans="1:46" x14ac:dyDescent="0.2">
      <c r="A3338" s="2">
        <v>1656551</v>
      </c>
      <c r="B3338" s="2">
        <v>841954</v>
      </c>
      <c r="C3338" s="7">
        <v>21.973948278462998</v>
      </c>
      <c r="D3338" s="7">
        <v>39.5848325570798</v>
      </c>
      <c r="E3338" s="19" t="s">
        <v>3961</v>
      </c>
      <c r="F3338" s="46">
        <f>INDEX(Δεδομένα!$P:$P,MATCH('2021'!E3338,Δεδομένα!$O:$O,0))</f>
        <v>112</v>
      </c>
      <c r="G3338" s="49" t="s">
        <v>3873</v>
      </c>
      <c r="H3338" s="51" t="str">
        <f>INDEX(Δεδομένα!B$1:B$51,MATCH('2021'!G3338,Δεδομένα!A$1:A$51,0))</f>
        <v>ΘΕΣΣΑΛΙΑΣ</v>
      </c>
      <c r="I3338" s="53">
        <f>INDEX(Δεδομένα!E$1:E$13,MATCH('2021'!H3338,Δεδομένα!D$1:D$13,0))</f>
        <v>6</v>
      </c>
      <c r="J3338" s="4">
        <v>44286</v>
      </c>
      <c r="K3338" s="3" t="s">
        <v>1404</v>
      </c>
      <c r="L3338" s="17" t="str">
        <f t="shared" si="240"/>
        <v>31/03/2021 20:24</v>
      </c>
      <c r="M3338" s="4">
        <v>44286</v>
      </c>
      <c r="N3338" s="3" t="s">
        <v>2230</v>
      </c>
      <c r="O3338" s="17" t="str">
        <f t="shared" si="241"/>
        <v>31/03/2021 21:57</v>
      </c>
      <c r="P3338" s="24">
        <f t="shared" si="242"/>
        <v>6.4583333332848269E-2</v>
      </c>
      <c r="Q3338" s="28">
        <v>0</v>
      </c>
      <c r="R3338" s="27">
        <f t="shared" si="243"/>
        <v>92.999999999301508</v>
      </c>
      <c r="S3338" s="3" t="s">
        <v>4</v>
      </c>
      <c r="T3338" s="3" t="s">
        <v>3897</v>
      </c>
      <c r="U3338" s="3" t="s">
        <v>4</v>
      </c>
      <c r="V3338" s="3" t="s">
        <v>3963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15</v>
      </c>
      <c r="AD3338" s="5">
        <v>0</v>
      </c>
      <c r="AE3338" s="2">
        <v>2</v>
      </c>
      <c r="AF3338" s="2">
        <v>0</v>
      </c>
      <c r="AG3338" s="2">
        <v>0</v>
      </c>
      <c r="AH3338" s="2">
        <v>0</v>
      </c>
      <c r="AI3338" s="2">
        <v>0</v>
      </c>
      <c r="AJ3338" s="2">
        <v>1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 t="s">
        <v>4</v>
      </c>
      <c r="AT3338" s="2" t="s">
        <v>4</v>
      </c>
    </row>
    <row r="3339" spans="1:46" x14ac:dyDescent="0.2">
      <c r="A3339" s="2">
        <v>1656741</v>
      </c>
      <c r="B3339" s="2">
        <v>843632</v>
      </c>
      <c r="C3339" s="7">
        <v>21.988281671907998</v>
      </c>
      <c r="D3339" s="7">
        <v>39.577664688372501</v>
      </c>
      <c r="E3339" s="19" t="s">
        <v>3961</v>
      </c>
      <c r="F3339" s="46">
        <f>INDEX(Δεδομένα!$P:$P,MATCH('2021'!E3339,Δεδομένα!$O:$O,0))</f>
        <v>112</v>
      </c>
      <c r="G3339" s="49" t="s">
        <v>3873</v>
      </c>
      <c r="H3339" s="51" t="str">
        <f>INDEX(Δεδομένα!B$1:B$51,MATCH('2021'!G3339,Δεδομένα!A$1:A$51,0))</f>
        <v>ΘΕΣΣΑΛΙΑΣ</v>
      </c>
      <c r="I3339" s="53">
        <f>INDEX(Δεδομένα!E$1:E$13,MATCH('2021'!H3339,Δεδομένα!D$1:D$13,0))</f>
        <v>6</v>
      </c>
      <c r="J3339" s="4">
        <v>44293</v>
      </c>
      <c r="K3339" s="3" t="s">
        <v>902</v>
      </c>
      <c r="L3339" s="17" t="str">
        <f t="shared" si="240"/>
        <v>07/04/2021 19:25</v>
      </c>
      <c r="M3339" s="4">
        <v>44293</v>
      </c>
      <c r="N3339" s="3" t="s">
        <v>3964</v>
      </c>
      <c r="O3339" s="17" t="str">
        <f t="shared" si="241"/>
        <v>07/04/2021 22:42</v>
      </c>
      <c r="P3339" s="24">
        <f t="shared" si="242"/>
        <v>0.13680555555038154</v>
      </c>
      <c r="Q3339" s="28">
        <v>0</v>
      </c>
      <c r="R3339" s="27">
        <f t="shared" si="243"/>
        <v>196.99999999254942</v>
      </c>
      <c r="S3339" s="3" t="s">
        <v>4</v>
      </c>
      <c r="T3339" s="3" t="s">
        <v>3897</v>
      </c>
      <c r="U3339" s="3" t="s">
        <v>4</v>
      </c>
      <c r="V3339" s="3" t="s">
        <v>3965</v>
      </c>
      <c r="W3339" s="5">
        <v>0</v>
      </c>
      <c r="X3339" s="5">
        <v>0</v>
      </c>
      <c r="Y3339" s="5">
        <v>0</v>
      </c>
      <c r="Z3339" s="5">
        <v>1</v>
      </c>
      <c r="AA3339" s="5">
        <v>0</v>
      </c>
      <c r="AB3339" s="5">
        <v>0</v>
      </c>
      <c r="AC3339" s="5">
        <v>0</v>
      </c>
      <c r="AD3339" s="5">
        <v>0</v>
      </c>
      <c r="AE3339" s="2">
        <v>4</v>
      </c>
      <c r="AF3339" s="2">
        <v>0</v>
      </c>
      <c r="AG3339" s="2">
        <v>0</v>
      </c>
      <c r="AH3339" s="2">
        <v>0</v>
      </c>
      <c r="AI3339" s="2">
        <v>0</v>
      </c>
      <c r="AJ3339" s="2">
        <v>2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 t="s">
        <v>4</v>
      </c>
      <c r="AT3339" s="2" t="s">
        <v>4</v>
      </c>
    </row>
    <row r="3340" spans="1:46" x14ac:dyDescent="0.2">
      <c r="A3340" s="2">
        <v>1656743</v>
      </c>
      <c r="B3340" s="2">
        <v>844148</v>
      </c>
      <c r="C3340" s="7">
        <v>22.041944304850801</v>
      </c>
      <c r="D3340" s="7">
        <v>39.585364056316998</v>
      </c>
      <c r="E3340" s="19" t="s">
        <v>3961</v>
      </c>
      <c r="F3340" s="46">
        <f>INDEX(Δεδομένα!$P:$P,MATCH('2021'!E3340,Δεδομένα!$O:$O,0))</f>
        <v>112</v>
      </c>
      <c r="G3340" s="49" t="s">
        <v>3873</v>
      </c>
      <c r="H3340" s="51" t="str">
        <f>INDEX(Δεδομένα!B$1:B$51,MATCH('2021'!G3340,Δεδομένα!A$1:A$51,0))</f>
        <v>ΘΕΣΣΑΛΙΑΣ</v>
      </c>
      <c r="I3340" s="53">
        <f>INDEX(Δεδομένα!E$1:E$13,MATCH('2021'!H3340,Δεδομένα!D$1:D$13,0))</f>
        <v>6</v>
      </c>
      <c r="J3340" s="4">
        <v>44295</v>
      </c>
      <c r="K3340" s="3" t="s">
        <v>1233</v>
      </c>
      <c r="L3340" s="17" t="str">
        <f t="shared" si="240"/>
        <v>09/04/2021 16:45</v>
      </c>
      <c r="M3340" s="4">
        <v>44295</v>
      </c>
      <c r="N3340" s="3" t="s">
        <v>563</v>
      </c>
      <c r="O3340" s="17" t="str">
        <f t="shared" si="241"/>
        <v>09/04/2021 17:15</v>
      </c>
      <c r="P3340" s="24">
        <f t="shared" si="242"/>
        <v>2.0833333335758653E-2</v>
      </c>
      <c r="Q3340" s="28">
        <v>0</v>
      </c>
      <c r="R3340" s="27">
        <f t="shared" si="243"/>
        <v>30.00000000349246</v>
      </c>
      <c r="S3340" s="3" t="s">
        <v>4</v>
      </c>
      <c r="T3340" s="3" t="s">
        <v>3897</v>
      </c>
      <c r="U3340" s="3" t="s">
        <v>4</v>
      </c>
      <c r="V3340" s="3" t="s">
        <v>3962</v>
      </c>
      <c r="W3340" s="5">
        <v>0</v>
      </c>
      <c r="X3340" s="5">
        <v>0</v>
      </c>
      <c r="Y3340" s="5">
        <v>0</v>
      </c>
      <c r="Z3340" s="5">
        <v>0.02</v>
      </c>
      <c r="AA3340" s="5">
        <v>0</v>
      </c>
      <c r="AB3340" s="5">
        <v>0</v>
      </c>
      <c r="AC3340" s="5">
        <v>0</v>
      </c>
      <c r="AD3340" s="5">
        <v>0</v>
      </c>
      <c r="AE3340" s="2">
        <v>2</v>
      </c>
      <c r="AF3340" s="2">
        <v>0</v>
      </c>
      <c r="AG3340" s="2">
        <v>0</v>
      </c>
      <c r="AH3340" s="2">
        <v>0</v>
      </c>
      <c r="AI3340" s="2">
        <v>0</v>
      </c>
      <c r="AJ3340" s="2">
        <v>1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 t="s">
        <v>4</v>
      </c>
      <c r="AT3340" s="2" t="s">
        <v>4</v>
      </c>
    </row>
    <row r="3341" spans="1:46" x14ac:dyDescent="0.2">
      <c r="A3341" s="2">
        <v>1656727</v>
      </c>
      <c r="B3341" s="2">
        <v>844571</v>
      </c>
      <c r="C3341" s="7">
        <v>21.992649078369102</v>
      </c>
      <c r="D3341" s="7">
        <v>39.576942443847699</v>
      </c>
      <c r="E3341" s="19" t="s">
        <v>3961</v>
      </c>
      <c r="F3341" s="46">
        <f>INDEX(Δεδομένα!$P:$P,MATCH('2021'!E3341,Δεδομένα!$O:$O,0))</f>
        <v>112</v>
      </c>
      <c r="G3341" s="49" t="s">
        <v>3873</v>
      </c>
      <c r="H3341" s="51" t="str">
        <f>INDEX(Δεδομένα!B$1:B$51,MATCH('2021'!G3341,Δεδομένα!A$1:A$51,0))</f>
        <v>ΘΕΣΣΑΛΙΑΣ</v>
      </c>
      <c r="I3341" s="53">
        <f>INDEX(Δεδομένα!E$1:E$13,MATCH('2021'!H3341,Δεδομένα!D$1:D$13,0))</f>
        <v>6</v>
      </c>
      <c r="J3341" s="4">
        <v>44296</v>
      </c>
      <c r="K3341" s="3" t="s">
        <v>493</v>
      </c>
      <c r="L3341" s="17" t="str">
        <f t="shared" si="240"/>
        <v>10/04/2021 21:10</v>
      </c>
      <c r="M3341" s="4">
        <v>44296</v>
      </c>
      <c r="N3341" s="3" t="s">
        <v>443</v>
      </c>
      <c r="O3341" s="17" t="str">
        <f t="shared" si="241"/>
        <v>10/04/2021 22:40</v>
      </c>
      <c r="P3341" s="24">
        <f t="shared" si="242"/>
        <v>6.25E-2</v>
      </c>
      <c r="Q3341" s="28">
        <v>0</v>
      </c>
      <c r="R3341" s="27">
        <f t="shared" si="243"/>
        <v>90</v>
      </c>
      <c r="S3341" s="3" t="s">
        <v>4</v>
      </c>
      <c r="T3341" s="3" t="s">
        <v>3897</v>
      </c>
      <c r="U3341" s="3" t="s">
        <v>4</v>
      </c>
      <c r="V3341" s="3" t="s">
        <v>3965</v>
      </c>
      <c r="W3341" s="5">
        <v>0</v>
      </c>
      <c r="X3341" s="5">
        <v>0</v>
      </c>
      <c r="Y3341" s="5">
        <v>0</v>
      </c>
      <c r="Z3341" s="5">
        <v>0.5</v>
      </c>
      <c r="AA3341" s="5">
        <v>0</v>
      </c>
      <c r="AB3341" s="5">
        <v>0</v>
      </c>
      <c r="AC3341" s="5">
        <v>0</v>
      </c>
      <c r="AD3341" s="5">
        <v>0</v>
      </c>
      <c r="AE3341" s="2">
        <v>3</v>
      </c>
      <c r="AF3341" s="2">
        <v>0</v>
      </c>
      <c r="AG3341" s="2">
        <v>0</v>
      </c>
      <c r="AH3341" s="2">
        <v>0</v>
      </c>
      <c r="AI3341" s="2">
        <v>0</v>
      </c>
      <c r="AJ3341" s="2">
        <v>1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 t="s">
        <v>4</v>
      </c>
      <c r="AT3341" s="2" t="s">
        <v>4</v>
      </c>
    </row>
    <row r="3342" spans="1:46" x14ac:dyDescent="0.2">
      <c r="A3342" s="2">
        <v>1656735</v>
      </c>
      <c r="B3342" s="2">
        <v>844826</v>
      </c>
      <c r="C3342" s="7">
        <v>21.971278608623798</v>
      </c>
      <c r="D3342" s="7">
        <v>39.584573258887097</v>
      </c>
      <c r="E3342" s="19" t="s">
        <v>3961</v>
      </c>
      <c r="F3342" s="46">
        <f>INDEX(Δεδομένα!$P:$P,MATCH('2021'!E3342,Δεδομένα!$O:$O,0))</f>
        <v>112</v>
      </c>
      <c r="G3342" s="49" t="s">
        <v>3873</v>
      </c>
      <c r="H3342" s="51" t="str">
        <f>INDEX(Δεδομένα!B$1:B$51,MATCH('2021'!G3342,Δεδομένα!A$1:A$51,0))</f>
        <v>ΘΕΣΣΑΛΙΑΣ</v>
      </c>
      <c r="I3342" s="53">
        <f>INDEX(Δεδομένα!E$1:E$13,MATCH('2021'!H3342,Δεδομένα!D$1:D$13,0))</f>
        <v>6</v>
      </c>
      <c r="J3342" s="4">
        <v>44297</v>
      </c>
      <c r="K3342" s="3" t="s">
        <v>474</v>
      </c>
      <c r="L3342" s="17" t="str">
        <f t="shared" si="240"/>
        <v>11/04/2021 16:50</v>
      </c>
      <c r="M3342" s="4">
        <v>44297</v>
      </c>
      <c r="N3342" s="3" t="s">
        <v>150</v>
      </c>
      <c r="O3342" s="17" t="str">
        <f t="shared" si="241"/>
        <v>11/04/2021 19:00</v>
      </c>
      <c r="P3342" s="24">
        <f t="shared" si="242"/>
        <v>9.0277777773735579E-2</v>
      </c>
      <c r="Q3342" s="28">
        <v>0</v>
      </c>
      <c r="R3342" s="27">
        <f t="shared" si="243"/>
        <v>129.99999999417923</v>
      </c>
      <c r="S3342" s="3" t="s">
        <v>4</v>
      </c>
      <c r="T3342" s="3" t="s">
        <v>3897</v>
      </c>
      <c r="U3342" s="3" t="s">
        <v>4</v>
      </c>
      <c r="V3342" s="3" t="s">
        <v>3963</v>
      </c>
      <c r="W3342" s="5">
        <v>0</v>
      </c>
      <c r="X3342" s="5">
        <v>0</v>
      </c>
      <c r="Y3342" s="5">
        <v>0</v>
      </c>
      <c r="Z3342" s="5">
        <v>1.5</v>
      </c>
      <c r="AA3342" s="5">
        <v>0</v>
      </c>
      <c r="AB3342" s="5">
        <v>0</v>
      </c>
      <c r="AC3342" s="5">
        <v>0</v>
      </c>
      <c r="AD3342" s="5">
        <v>0</v>
      </c>
      <c r="AE3342" s="2">
        <v>4</v>
      </c>
      <c r="AF3342" s="2">
        <v>0</v>
      </c>
      <c r="AG3342" s="2">
        <v>0</v>
      </c>
      <c r="AH3342" s="2">
        <v>0</v>
      </c>
      <c r="AI3342" s="2">
        <v>0</v>
      </c>
      <c r="AJ3342" s="2">
        <v>2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 t="s">
        <v>4</v>
      </c>
      <c r="AT3342" s="2" t="s">
        <v>4</v>
      </c>
    </row>
    <row r="3343" spans="1:46" x14ac:dyDescent="0.2">
      <c r="A3343" s="2">
        <v>1656711</v>
      </c>
      <c r="B3343" s="2">
        <v>845772</v>
      </c>
      <c r="C3343" s="7">
        <v>21.989199417730902</v>
      </c>
      <c r="D3343" s="7">
        <v>39.577355570173097</v>
      </c>
      <c r="E3343" s="19" t="s">
        <v>3961</v>
      </c>
      <c r="F3343" s="46">
        <f>INDEX(Δεδομένα!$P:$P,MATCH('2021'!E3343,Δεδομένα!$O:$O,0))</f>
        <v>112</v>
      </c>
      <c r="G3343" s="49" t="s">
        <v>3873</v>
      </c>
      <c r="H3343" s="51" t="str">
        <f>INDEX(Δεδομένα!B$1:B$51,MATCH('2021'!G3343,Δεδομένα!A$1:A$51,0))</f>
        <v>ΘΕΣΣΑΛΙΑΣ</v>
      </c>
      <c r="I3343" s="53">
        <f>INDEX(Δεδομένα!E$1:E$13,MATCH('2021'!H3343,Δεδομένα!D$1:D$13,0))</f>
        <v>6</v>
      </c>
      <c r="J3343" s="4">
        <v>44300</v>
      </c>
      <c r="K3343" s="3" t="s">
        <v>797</v>
      </c>
      <c r="L3343" s="17" t="str">
        <f t="shared" si="240"/>
        <v>14/04/2021 21:15</v>
      </c>
      <c r="M3343" s="4">
        <v>44300</v>
      </c>
      <c r="N3343" s="3" t="s">
        <v>1345</v>
      </c>
      <c r="O3343" s="17" t="str">
        <f t="shared" si="241"/>
        <v>14/04/2021 23:00</v>
      </c>
      <c r="P3343" s="24">
        <f t="shared" si="242"/>
        <v>7.2916666671517305E-2</v>
      </c>
      <c r="Q3343" s="28">
        <v>0</v>
      </c>
      <c r="R3343" s="27">
        <f t="shared" si="243"/>
        <v>105.00000000698492</v>
      </c>
      <c r="S3343" s="3" t="s">
        <v>4</v>
      </c>
      <c r="T3343" s="3" t="s">
        <v>3897</v>
      </c>
      <c r="U3343" s="3" t="s">
        <v>4</v>
      </c>
      <c r="V3343" s="3" t="s">
        <v>3965</v>
      </c>
      <c r="W3343" s="5">
        <v>0</v>
      </c>
      <c r="X3343" s="5">
        <v>0</v>
      </c>
      <c r="Y3343" s="5">
        <v>0</v>
      </c>
      <c r="Z3343" s="5">
        <v>0.5</v>
      </c>
      <c r="AA3343" s="5">
        <v>0.5</v>
      </c>
      <c r="AB3343" s="5">
        <v>0</v>
      </c>
      <c r="AC3343" s="5">
        <v>0</v>
      </c>
      <c r="AD3343" s="5">
        <v>0</v>
      </c>
      <c r="AE3343" s="2">
        <v>3</v>
      </c>
      <c r="AF3343" s="2">
        <v>0</v>
      </c>
      <c r="AG3343" s="2">
        <v>0</v>
      </c>
      <c r="AH3343" s="2">
        <v>0</v>
      </c>
      <c r="AI3343" s="2">
        <v>0</v>
      </c>
      <c r="AJ3343" s="2">
        <v>1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 t="s">
        <v>4</v>
      </c>
      <c r="AT3343" s="2" t="s">
        <v>4</v>
      </c>
    </row>
    <row r="3344" spans="1:46" x14ac:dyDescent="0.2">
      <c r="A3344" s="2">
        <v>1662322</v>
      </c>
      <c r="B3344" s="2">
        <v>853143</v>
      </c>
      <c r="C3344" s="7">
        <v>21.990499227607199</v>
      </c>
      <c r="D3344" s="7">
        <v>39.600759037529002</v>
      </c>
      <c r="E3344" s="19" t="s">
        <v>3961</v>
      </c>
      <c r="F3344" s="46">
        <f>INDEX(Δεδομένα!$P:$P,MATCH('2021'!E3344,Δεδομένα!$O:$O,0))</f>
        <v>112</v>
      </c>
      <c r="G3344" s="49" t="s">
        <v>3873</v>
      </c>
      <c r="H3344" s="51" t="str">
        <f>INDEX(Δεδομένα!B$1:B$51,MATCH('2021'!G3344,Δεδομένα!A$1:A$51,0))</f>
        <v>ΘΕΣΣΑΛΙΑΣ</v>
      </c>
      <c r="I3344" s="53">
        <f>INDEX(Δεδομένα!E$1:E$13,MATCH('2021'!H3344,Δεδομένα!D$1:D$13,0))</f>
        <v>6</v>
      </c>
      <c r="J3344" s="4">
        <v>44330</v>
      </c>
      <c r="K3344" s="3" t="s">
        <v>771</v>
      </c>
      <c r="L3344" s="17" t="str">
        <f t="shared" si="240"/>
        <v>14/05/2021 18:22</v>
      </c>
      <c r="M3344" s="4">
        <v>44330</v>
      </c>
      <c r="N3344" s="3" t="s">
        <v>424</v>
      </c>
      <c r="O3344" s="17" t="str">
        <f t="shared" si="241"/>
        <v>14/05/2021 20:10</v>
      </c>
      <c r="P3344" s="24">
        <f t="shared" si="242"/>
        <v>7.5000000004365575E-2</v>
      </c>
      <c r="Q3344" s="28">
        <v>0</v>
      </c>
      <c r="R3344" s="27">
        <f t="shared" si="243"/>
        <v>108.00000000628643</v>
      </c>
      <c r="S3344" s="3" t="s">
        <v>4</v>
      </c>
      <c r="T3344" s="3" t="s">
        <v>3897</v>
      </c>
      <c r="U3344" s="3" t="s">
        <v>4</v>
      </c>
      <c r="V3344" s="3" t="s">
        <v>3966</v>
      </c>
      <c r="W3344" s="5">
        <v>0</v>
      </c>
      <c r="X3344" s="5">
        <v>0</v>
      </c>
      <c r="Y3344" s="5">
        <v>0</v>
      </c>
      <c r="Z3344" s="5">
        <v>1</v>
      </c>
      <c r="AA3344" s="5">
        <v>0</v>
      </c>
      <c r="AB3344" s="5">
        <v>0</v>
      </c>
      <c r="AC3344" s="5">
        <v>0</v>
      </c>
      <c r="AD3344" s="5">
        <v>0</v>
      </c>
      <c r="AE3344" s="2">
        <v>3</v>
      </c>
      <c r="AF3344" s="2">
        <v>0</v>
      </c>
      <c r="AG3344" s="2">
        <v>0</v>
      </c>
      <c r="AH3344" s="2">
        <v>0</v>
      </c>
      <c r="AI3344" s="2">
        <v>0</v>
      </c>
      <c r="AJ3344" s="2">
        <v>2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 t="s">
        <v>4</v>
      </c>
      <c r="AT3344" s="2" t="s">
        <v>4</v>
      </c>
    </row>
    <row r="3345" spans="1:46" x14ac:dyDescent="0.2">
      <c r="A3345" s="2">
        <v>1664546</v>
      </c>
      <c r="B3345" s="2">
        <v>854946</v>
      </c>
      <c r="C3345" s="7">
        <v>22.021489734921001</v>
      </c>
      <c r="D3345" s="7">
        <v>39.636918151746201</v>
      </c>
      <c r="E3345" s="19" t="s">
        <v>3961</v>
      </c>
      <c r="F3345" s="46">
        <f>INDEX(Δεδομένα!$P:$P,MATCH('2021'!E3345,Δεδομένα!$O:$O,0))</f>
        <v>112</v>
      </c>
      <c r="G3345" s="49" t="s">
        <v>3873</v>
      </c>
      <c r="H3345" s="51" t="str">
        <f>INDEX(Δεδομένα!B$1:B$51,MATCH('2021'!G3345,Δεδομένα!A$1:A$51,0))</f>
        <v>ΘΕΣΣΑΛΙΑΣ</v>
      </c>
      <c r="I3345" s="53">
        <f>INDEX(Δεδομένα!E$1:E$13,MATCH('2021'!H3345,Δεδομένα!D$1:D$13,0))</f>
        <v>6</v>
      </c>
      <c r="J3345" s="4">
        <v>44337</v>
      </c>
      <c r="K3345" s="3" t="s">
        <v>835</v>
      </c>
      <c r="L3345" s="17" t="str">
        <f t="shared" si="240"/>
        <v>21/05/2021 14:37</v>
      </c>
      <c r="M3345" s="4">
        <v>44337</v>
      </c>
      <c r="N3345" s="3" t="s">
        <v>1018</v>
      </c>
      <c r="O3345" s="17" t="str">
        <f t="shared" si="241"/>
        <v>21/05/2021 15:35</v>
      </c>
      <c r="P3345" s="24">
        <f t="shared" si="242"/>
        <v>4.0277777778101154E-2</v>
      </c>
      <c r="Q3345" s="28">
        <v>0</v>
      </c>
      <c r="R3345" s="27">
        <f t="shared" si="243"/>
        <v>58.000000000465661</v>
      </c>
      <c r="S3345" s="3" t="s">
        <v>4</v>
      </c>
      <c r="T3345" s="3" t="s">
        <v>3897</v>
      </c>
      <c r="U3345" s="3" t="s">
        <v>4</v>
      </c>
      <c r="V3345" s="3" t="s">
        <v>3910</v>
      </c>
      <c r="W3345" s="5">
        <v>0</v>
      </c>
      <c r="X3345" s="5">
        <v>0</v>
      </c>
      <c r="Y3345" s="5">
        <v>0</v>
      </c>
      <c r="Z3345" s="5">
        <v>0.01</v>
      </c>
      <c r="AA3345" s="5">
        <v>0</v>
      </c>
      <c r="AB3345" s="5">
        <v>0</v>
      </c>
      <c r="AC3345" s="5">
        <v>0</v>
      </c>
      <c r="AD3345" s="5">
        <v>0</v>
      </c>
      <c r="AE3345" s="2">
        <v>3</v>
      </c>
      <c r="AF3345" s="2">
        <v>0</v>
      </c>
      <c r="AG3345" s="2">
        <v>0</v>
      </c>
      <c r="AH3345" s="2">
        <v>0</v>
      </c>
      <c r="AI3345" s="2">
        <v>0</v>
      </c>
      <c r="AJ3345" s="2">
        <v>2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 t="s">
        <v>4</v>
      </c>
      <c r="AT3345" s="2" t="s">
        <v>4</v>
      </c>
    </row>
    <row r="3346" spans="1:46" x14ac:dyDescent="0.2">
      <c r="A3346" s="2">
        <v>1667692</v>
      </c>
      <c r="B3346" s="2">
        <v>856807</v>
      </c>
      <c r="C3346" s="7">
        <v>22.032179653181402</v>
      </c>
      <c r="D3346" s="7">
        <v>39.629787468802</v>
      </c>
      <c r="E3346" s="19" t="s">
        <v>3961</v>
      </c>
      <c r="F3346" s="46">
        <f>INDEX(Δεδομένα!$P:$P,MATCH('2021'!E3346,Δεδομένα!$O:$O,0))</f>
        <v>112</v>
      </c>
      <c r="G3346" s="49" t="s">
        <v>3873</v>
      </c>
      <c r="H3346" s="51" t="str">
        <f>INDEX(Δεδομένα!B$1:B$51,MATCH('2021'!G3346,Δεδομένα!A$1:A$51,0))</f>
        <v>ΘΕΣΣΑΛΙΑΣ</v>
      </c>
      <c r="I3346" s="53">
        <f>INDEX(Δεδομένα!E$1:E$13,MATCH('2021'!H3346,Δεδομένα!D$1:D$13,0))</f>
        <v>6</v>
      </c>
      <c r="J3346" s="4">
        <v>44344</v>
      </c>
      <c r="K3346" s="3" t="s">
        <v>354</v>
      </c>
      <c r="L3346" s="17" t="str">
        <f t="shared" si="240"/>
        <v>28/05/2021 13:37</v>
      </c>
      <c r="M3346" s="4">
        <v>44344</v>
      </c>
      <c r="N3346" s="3" t="s">
        <v>641</v>
      </c>
      <c r="O3346" s="17" t="str">
        <f t="shared" si="241"/>
        <v>28/05/2021 16:25</v>
      </c>
      <c r="P3346" s="24">
        <f t="shared" si="242"/>
        <v>0.11666666666860692</v>
      </c>
      <c r="Q3346" s="28">
        <v>0</v>
      </c>
      <c r="R3346" s="27">
        <f t="shared" si="243"/>
        <v>168.00000000279397</v>
      </c>
      <c r="S3346" s="3" t="s">
        <v>4</v>
      </c>
      <c r="T3346" s="3" t="s">
        <v>3897</v>
      </c>
      <c r="U3346" s="3" t="s">
        <v>4</v>
      </c>
      <c r="V3346" s="3" t="s">
        <v>3967</v>
      </c>
      <c r="W3346" s="5">
        <v>0</v>
      </c>
      <c r="X3346" s="5">
        <v>0</v>
      </c>
      <c r="Y3346" s="5">
        <v>0</v>
      </c>
      <c r="Z3346" s="5">
        <v>17</v>
      </c>
      <c r="AA3346" s="5">
        <v>0</v>
      </c>
      <c r="AB3346" s="5">
        <v>10</v>
      </c>
      <c r="AC3346" s="5">
        <v>13</v>
      </c>
      <c r="AD3346" s="5">
        <v>0</v>
      </c>
      <c r="AE3346" s="2">
        <v>8</v>
      </c>
      <c r="AF3346" s="2">
        <v>0</v>
      </c>
      <c r="AG3346" s="2">
        <v>0</v>
      </c>
      <c r="AH3346" s="2">
        <v>0</v>
      </c>
      <c r="AI3346" s="2">
        <v>0</v>
      </c>
      <c r="AJ3346" s="2">
        <v>4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 t="s">
        <v>4</v>
      </c>
      <c r="AT3346" s="2" t="s">
        <v>4</v>
      </c>
    </row>
    <row r="3347" spans="1:46" x14ac:dyDescent="0.2">
      <c r="A3347" s="2">
        <v>1667683</v>
      </c>
      <c r="B3347" s="2">
        <v>857148</v>
      </c>
      <c r="D3347" s="2"/>
      <c r="E3347" s="19" t="s">
        <v>3961</v>
      </c>
      <c r="F3347" s="46">
        <f>INDEX(Δεδομένα!$P:$P,MATCH('2021'!E3347,Δεδομένα!$O:$O,0))</f>
        <v>112</v>
      </c>
      <c r="G3347" s="49" t="s">
        <v>3873</v>
      </c>
      <c r="H3347" s="51" t="str">
        <f>INDEX(Δεδομένα!B$1:B$51,MATCH('2021'!G3347,Δεδομένα!A$1:A$51,0))</f>
        <v>ΘΕΣΣΑΛΙΑΣ</v>
      </c>
      <c r="I3347" s="53">
        <f>INDEX(Δεδομένα!E$1:E$13,MATCH('2021'!H3347,Δεδομένα!D$1:D$13,0))</f>
        <v>6</v>
      </c>
      <c r="J3347" s="4">
        <v>44345</v>
      </c>
      <c r="K3347" s="3" t="s">
        <v>530</v>
      </c>
      <c r="L3347" s="17" t="str">
        <f t="shared" si="240"/>
        <v>29/05/2021 16:05</v>
      </c>
      <c r="M3347" s="4">
        <v>44345</v>
      </c>
      <c r="N3347" s="3" t="s">
        <v>902</v>
      </c>
      <c r="O3347" s="17" t="str">
        <f t="shared" si="241"/>
        <v>29/05/2021 19:25</v>
      </c>
      <c r="P3347" s="24">
        <f t="shared" si="242"/>
        <v>0.13888888889050577</v>
      </c>
      <c r="Q3347" s="28">
        <v>0</v>
      </c>
      <c r="R3347" s="27">
        <f t="shared" si="243"/>
        <v>200.00000000232831</v>
      </c>
      <c r="S3347" s="3" t="s">
        <v>4</v>
      </c>
      <c r="T3347" s="3" t="s">
        <v>3897</v>
      </c>
      <c r="U3347" s="3" t="s">
        <v>4</v>
      </c>
      <c r="V3347" s="3" t="s">
        <v>3968</v>
      </c>
      <c r="W3347" s="5">
        <v>0</v>
      </c>
      <c r="X3347" s="5">
        <v>0</v>
      </c>
      <c r="Y3347" s="5">
        <v>0</v>
      </c>
      <c r="Z3347" s="5">
        <v>3</v>
      </c>
      <c r="AA3347" s="5">
        <v>0</v>
      </c>
      <c r="AB3347" s="5">
        <v>0</v>
      </c>
      <c r="AC3347" s="5">
        <v>0</v>
      </c>
      <c r="AD3347" s="5">
        <v>0</v>
      </c>
      <c r="AE3347" s="2">
        <v>4</v>
      </c>
      <c r="AF3347" s="2">
        <v>0</v>
      </c>
      <c r="AG3347" s="2">
        <v>0</v>
      </c>
      <c r="AH3347" s="2">
        <v>0</v>
      </c>
      <c r="AI3347" s="2">
        <v>0</v>
      </c>
      <c r="AJ3347" s="2">
        <v>2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 t="s">
        <v>4</v>
      </c>
      <c r="AT3347" s="2" t="s">
        <v>4</v>
      </c>
    </row>
    <row r="3348" spans="1:46" x14ac:dyDescent="0.2">
      <c r="A3348" s="2">
        <v>1667893</v>
      </c>
      <c r="B3348" s="2">
        <v>858553</v>
      </c>
      <c r="C3348" s="7">
        <v>21.9762298486473</v>
      </c>
      <c r="D3348" s="7">
        <v>39.577043720789199</v>
      </c>
      <c r="E3348" s="19" t="s">
        <v>3961</v>
      </c>
      <c r="F3348" s="46">
        <f>INDEX(Δεδομένα!$P:$P,MATCH('2021'!E3348,Δεδομένα!$O:$O,0))</f>
        <v>112</v>
      </c>
      <c r="G3348" s="49" t="s">
        <v>3873</v>
      </c>
      <c r="H3348" s="51" t="str">
        <f>INDEX(Δεδομένα!B$1:B$51,MATCH('2021'!G3348,Δεδομένα!A$1:A$51,0))</f>
        <v>ΘΕΣΣΑΛΙΑΣ</v>
      </c>
      <c r="I3348" s="53">
        <f>INDEX(Δεδομένα!E$1:E$13,MATCH('2021'!H3348,Δεδομένα!D$1:D$13,0))</f>
        <v>6</v>
      </c>
      <c r="J3348" s="4">
        <v>44350</v>
      </c>
      <c r="K3348" s="3" t="s">
        <v>32</v>
      </c>
      <c r="L3348" s="17" t="str">
        <f t="shared" si="240"/>
        <v>03/06/2021 18:45</v>
      </c>
      <c r="M3348" s="4">
        <v>44350</v>
      </c>
      <c r="N3348" s="3" t="s">
        <v>256</v>
      </c>
      <c r="O3348" s="17" t="str">
        <f t="shared" si="241"/>
        <v>03/06/2021 20:15</v>
      </c>
      <c r="P3348" s="24">
        <f t="shared" si="242"/>
        <v>6.25E-2</v>
      </c>
      <c r="Q3348" s="28">
        <v>0</v>
      </c>
      <c r="R3348" s="27">
        <f t="shared" si="243"/>
        <v>90</v>
      </c>
      <c r="S3348" s="3" t="s">
        <v>4</v>
      </c>
      <c r="T3348" s="3" t="s">
        <v>3897</v>
      </c>
      <c r="U3348" s="3" t="s">
        <v>4</v>
      </c>
      <c r="V3348" s="3" t="s">
        <v>3969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7</v>
      </c>
      <c r="AC3348" s="5">
        <v>0</v>
      </c>
      <c r="AD3348" s="5">
        <v>0</v>
      </c>
      <c r="AE3348" s="2">
        <v>6</v>
      </c>
      <c r="AF3348" s="2">
        <v>0</v>
      </c>
      <c r="AG3348" s="2">
        <v>0</v>
      </c>
      <c r="AH3348" s="2">
        <v>0</v>
      </c>
      <c r="AI3348" s="2">
        <v>0</v>
      </c>
      <c r="AJ3348" s="2">
        <v>3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 t="s">
        <v>4</v>
      </c>
      <c r="AT3348" s="2" t="s">
        <v>4</v>
      </c>
    </row>
    <row r="3349" spans="1:46" x14ac:dyDescent="0.2">
      <c r="A3349" s="2">
        <v>1678465</v>
      </c>
      <c r="B3349" s="2">
        <v>870852</v>
      </c>
      <c r="C3349" s="7">
        <v>21.9896360318109</v>
      </c>
      <c r="D3349" s="7">
        <v>39.551045249560403</v>
      </c>
      <c r="E3349" s="19" t="s">
        <v>3961</v>
      </c>
      <c r="F3349" s="46">
        <f>INDEX(Δεδομένα!$P:$P,MATCH('2021'!E3349,Δεδομένα!$O:$O,0))</f>
        <v>112</v>
      </c>
      <c r="G3349" s="49" t="s">
        <v>3873</v>
      </c>
      <c r="H3349" s="51" t="str">
        <f>INDEX(Δεδομένα!B$1:B$51,MATCH('2021'!G3349,Δεδομένα!A$1:A$51,0))</f>
        <v>ΘΕΣΣΑΛΙΑΣ</v>
      </c>
      <c r="I3349" s="53">
        <f>INDEX(Δεδομένα!E$1:E$13,MATCH('2021'!H3349,Δεδομένα!D$1:D$13,0))</f>
        <v>6</v>
      </c>
      <c r="J3349" s="4">
        <v>44390</v>
      </c>
      <c r="K3349" s="3" t="s">
        <v>1581</v>
      </c>
      <c r="L3349" s="17" t="str">
        <f t="shared" si="240"/>
        <v>13/07/2021 22:20</v>
      </c>
      <c r="M3349" s="4">
        <v>44390</v>
      </c>
      <c r="N3349" s="3" t="s">
        <v>3970</v>
      </c>
      <c r="O3349" s="17" t="str">
        <f t="shared" si="241"/>
        <v>13/07/2021 22:56</v>
      </c>
      <c r="P3349" s="24">
        <f t="shared" si="242"/>
        <v>2.5000000001455192E-2</v>
      </c>
      <c r="Q3349" s="28">
        <v>0</v>
      </c>
      <c r="R3349" s="27">
        <f t="shared" si="243"/>
        <v>36.000000002095476</v>
      </c>
      <c r="S3349" s="3" t="s">
        <v>4</v>
      </c>
      <c r="T3349" s="3" t="s">
        <v>3897</v>
      </c>
      <c r="U3349" s="3" t="s">
        <v>4</v>
      </c>
      <c r="V3349" s="3" t="s">
        <v>3971</v>
      </c>
      <c r="W3349" s="5">
        <v>0</v>
      </c>
      <c r="X3349" s="5">
        <v>0</v>
      </c>
      <c r="Y3349" s="5">
        <v>0</v>
      </c>
      <c r="Z3349" s="5">
        <v>0.08</v>
      </c>
      <c r="AA3349" s="5">
        <v>0</v>
      </c>
      <c r="AB3349" s="5">
        <v>0</v>
      </c>
      <c r="AC3349" s="5">
        <v>0</v>
      </c>
      <c r="AD3349" s="5">
        <v>0</v>
      </c>
      <c r="AE3349" s="2">
        <v>2</v>
      </c>
      <c r="AF3349" s="2">
        <v>0</v>
      </c>
      <c r="AG3349" s="2">
        <v>0</v>
      </c>
      <c r="AH3349" s="2">
        <v>0</v>
      </c>
      <c r="AI3349" s="2">
        <v>0</v>
      </c>
      <c r="AJ3349" s="2">
        <v>1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</row>
    <row r="3350" spans="1:46" x14ac:dyDescent="0.2">
      <c r="A3350" s="2">
        <v>1686875</v>
      </c>
      <c r="B3350" s="2">
        <v>873626</v>
      </c>
      <c r="D3350" s="2"/>
      <c r="E3350" s="19" t="s">
        <v>3961</v>
      </c>
      <c r="F3350" s="46">
        <f>INDEX(Δεδομένα!$P:$P,MATCH('2021'!E3350,Δεδομένα!$O:$O,0))</f>
        <v>112</v>
      </c>
      <c r="G3350" s="49" t="s">
        <v>3873</v>
      </c>
      <c r="H3350" s="51" t="str">
        <f>INDEX(Δεδομένα!B$1:B$51,MATCH('2021'!G3350,Δεδομένα!A$1:A$51,0))</f>
        <v>ΘΕΣΣΑΛΙΑΣ</v>
      </c>
      <c r="I3350" s="53">
        <f>INDEX(Δεδομένα!E$1:E$13,MATCH('2021'!H3350,Δεδομένα!D$1:D$13,0))</f>
        <v>6</v>
      </c>
      <c r="J3350" s="4">
        <v>44399</v>
      </c>
      <c r="K3350" s="3" t="s">
        <v>342</v>
      </c>
      <c r="L3350" s="17" t="str">
        <f t="shared" ref="L3350:L3407" si="244">_xlfn.CONCAT(TEXT(J3350,"ηη/μμ/εεε")," ",TEXT(K3350,"ωω:λλ"))</f>
        <v>22/07/2021 19:07</v>
      </c>
      <c r="M3350" s="4">
        <v>44399</v>
      </c>
      <c r="N3350" s="3" t="s">
        <v>427</v>
      </c>
      <c r="O3350" s="17" t="str">
        <f t="shared" ref="O3350:O3407" si="245">_xlfn.CONCAT(TEXT(M3350,"ηη/μμ/εεε")," ",TEXT(N3350,"ωω:λλ"))</f>
        <v>22/07/2021 21:20</v>
      </c>
      <c r="P3350" s="24">
        <f t="shared" ref="P3350:P3407" si="246">O3350-L3350</f>
        <v>9.2361111113859806E-2</v>
      </c>
      <c r="Q3350" s="28">
        <v>0</v>
      </c>
      <c r="R3350" s="27">
        <f t="shared" ref="R3350:R3407" si="247">P3350*(24*60)</f>
        <v>133.00000000395812</v>
      </c>
      <c r="S3350" s="3" t="s">
        <v>4</v>
      </c>
      <c r="T3350" s="3" t="s">
        <v>3897</v>
      </c>
      <c r="U3350" s="3" t="s">
        <v>3965</v>
      </c>
      <c r="V3350" s="3" t="s">
        <v>3966</v>
      </c>
      <c r="W3350" s="5">
        <v>0</v>
      </c>
      <c r="X3350" s="5">
        <v>0</v>
      </c>
      <c r="Y3350" s="5">
        <v>0</v>
      </c>
      <c r="Z3350" s="5">
        <v>0.1</v>
      </c>
      <c r="AA3350" s="5">
        <v>0</v>
      </c>
      <c r="AB3350" s="5">
        <v>0</v>
      </c>
      <c r="AC3350" s="5">
        <v>0</v>
      </c>
      <c r="AD3350" s="5">
        <v>0</v>
      </c>
      <c r="AE3350" s="2">
        <v>2</v>
      </c>
      <c r="AF3350" s="2">
        <v>0</v>
      </c>
      <c r="AG3350" s="2">
        <v>0</v>
      </c>
      <c r="AH3350" s="2">
        <v>0</v>
      </c>
      <c r="AI3350" s="2">
        <v>0</v>
      </c>
      <c r="AJ3350" s="2">
        <v>1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</row>
    <row r="3351" spans="1:46" x14ac:dyDescent="0.2">
      <c r="A3351" s="2">
        <v>1687272</v>
      </c>
      <c r="B3351" s="2">
        <v>874108</v>
      </c>
      <c r="C3351" s="7">
        <v>21.916409149964299</v>
      </c>
      <c r="D3351" s="7">
        <v>39.533728907799201</v>
      </c>
      <c r="E3351" s="19" t="s">
        <v>3961</v>
      </c>
      <c r="F3351" s="46">
        <f>INDEX(Δεδομένα!$P:$P,MATCH('2021'!E3351,Δεδομένα!$O:$O,0))</f>
        <v>112</v>
      </c>
      <c r="G3351" s="49" t="s">
        <v>3873</v>
      </c>
      <c r="H3351" s="51" t="str">
        <f>INDEX(Δεδομένα!B$1:B$51,MATCH('2021'!G3351,Δεδομένα!A$1:A$51,0))</f>
        <v>ΘΕΣΣΑΛΙΑΣ</v>
      </c>
      <c r="I3351" s="53">
        <f>INDEX(Δεδομένα!E$1:E$13,MATCH('2021'!H3351,Δεδομένα!D$1:D$13,0))</f>
        <v>6</v>
      </c>
      <c r="J3351" s="4">
        <v>44401</v>
      </c>
      <c r="K3351" s="3" t="s">
        <v>2633</v>
      </c>
      <c r="L3351" s="17" t="str">
        <f t="shared" si="244"/>
        <v>24/07/2021 15:17</v>
      </c>
      <c r="M3351" s="4">
        <v>44401</v>
      </c>
      <c r="N3351" s="3" t="s">
        <v>563</v>
      </c>
      <c r="O3351" s="17" t="str">
        <f t="shared" si="245"/>
        <v>24/07/2021 17:15</v>
      </c>
      <c r="P3351" s="24">
        <f t="shared" si="246"/>
        <v>8.1944444442342501E-2</v>
      </c>
      <c r="Q3351" s="28">
        <v>0</v>
      </c>
      <c r="R3351" s="27">
        <f t="shared" si="247"/>
        <v>117.9999999969732</v>
      </c>
      <c r="S3351" s="3" t="s">
        <v>4</v>
      </c>
      <c r="T3351" s="3" t="s">
        <v>3897</v>
      </c>
      <c r="U3351" s="3" t="s">
        <v>4</v>
      </c>
      <c r="V3351" s="3" t="s">
        <v>3898</v>
      </c>
      <c r="W3351" s="5">
        <v>0</v>
      </c>
      <c r="X3351" s="5">
        <v>0</v>
      </c>
      <c r="Y3351" s="5">
        <v>0</v>
      </c>
      <c r="Z3351" s="5">
        <v>7</v>
      </c>
      <c r="AA3351" s="5">
        <v>0</v>
      </c>
      <c r="AB3351" s="5">
        <v>0</v>
      </c>
      <c r="AC3351" s="5">
        <v>0</v>
      </c>
      <c r="AD3351" s="5">
        <v>0</v>
      </c>
      <c r="AE3351" s="2">
        <v>4</v>
      </c>
      <c r="AF3351" s="2">
        <v>0</v>
      </c>
      <c r="AG3351" s="2">
        <v>0</v>
      </c>
      <c r="AH3351" s="2">
        <v>0</v>
      </c>
      <c r="AI3351" s="2">
        <v>0</v>
      </c>
      <c r="AJ3351" s="2">
        <v>2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</row>
    <row r="3352" spans="1:46" x14ac:dyDescent="0.2">
      <c r="A3352" s="2">
        <v>1686884</v>
      </c>
      <c r="B3352" s="2">
        <v>875450</v>
      </c>
      <c r="C3352" s="7">
        <v>22.071102562786798</v>
      </c>
      <c r="D3352" s="7">
        <v>39.594019654448097</v>
      </c>
      <c r="E3352" s="19" t="s">
        <v>3961</v>
      </c>
      <c r="F3352" s="46">
        <f>INDEX(Δεδομένα!$P:$P,MATCH('2021'!E3352,Δεδομένα!$O:$O,0))</f>
        <v>112</v>
      </c>
      <c r="G3352" s="49" t="s">
        <v>3873</v>
      </c>
      <c r="H3352" s="51" t="str">
        <f>INDEX(Δεδομένα!B$1:B$51,MATCH('2021'!G3352,Δεδομένα!A$1:A$51,0))</f>
        <v>ΘΕΣΣΑΛΙΑΣ</v>
      </c>
      <c r="I3352" s="53">
        <f>INDEX(Δεδομένα!E$1:E$13,MATCH('2021'!H3352,Δεδομένα!D$1:D$13,0))</f>
        <v>6</v>
      </c>
      <c r="J3352" s="4">
        <v>44405</v>
      </c>
      <c r="K3352" s="3" t="s">
        <v>1792</v>
      </c>
      <c r="L3352" s="17" t="str">
        <f t="shared" si="244"/>
        <v>28/07/2021 20:39</v>
      </c>
      <c r="M3352" s="4">
        <v>44405</v>
      </c>
      <c r="N3352" s="3" t="s">
        <v>497</v>
      </c>
      <c r="O3352" s="17" t="str">
        <f t="shared" si="245"/>
        <v>28/07/2021 21:00</v>
      </c>
      <c r="P3352" s="24">
        <f t="shared" si="246"/>
        <v>1.4583333329937886E-2</v>
      </c>
      <c r="Q3352" s="28">
        <v>0</v>
      </c>
      <c r="R3352" s="27">
        <f t="shared" si="247"/>
        <v>20.999999995110556</v>
      </c>
      <c r="S3352" s="3" t="s">
        <v>4</v>
      </c>
      <c r="T3352" s="3" t="s">
        <v>3897</v>
      </c>
      <c r="U3352" s="3" t="s">
        <v>3972</v>
      </c>
      <c r="V3352" s="3" t="s">
        <v>3962</v>
      </c>
      <c r="W3352" s="5">
        <v>0</v>
      </c>
      <c r="X3352" s="5">
        <v>0</v>
      </c>
      <c r="Y3352" s="5">
        <v>0</v>
      </c>
      <c r="Z3352" s="5">
        <v>0.02</v>
      </c>
      <c r="AA3352" s="5">
        <v>0</v>
      </c>
      <c r="AB3352" s="5">
        <v>0</v>
      </c>
      <c r="AC3352" s="5">
        <v>0</v>
      </c>
      <c r="AD3352" s="5">
        <v>0</v>
      </c>
      <c r="AE3352" s="2">
        <v>2</v>
      </c>
      <c r="AF3352" s="2">
        <v>0</v>
      </c>
      <c r="AG3352" s="2">
        <v>0</v>
      </c>
      <c r="AH3352" s="2">
        <v>0</v>
      </c>
      <c r="AI3352" s="2">
        <v>0</v>
      </c>
      <c r="AJ3352" s="2">
        <v>1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</row>
    <row r="3353" spans="1:46" x14ac:dyDescent="0.2">
      <c r="A3353" s="2">
        <v>1687369</v>
      </c>
      <c r="B3353" s="2">
        <v>877114</v>
      </c>
      <c r="C3353" s="7">
        <v>22.018789024453</v>
      </c>
      <c r="D3353" s="7">
        <v>39.579231382749199</v>
      </c>
      <c r="E3353" s="19" t="s">
        <v>3961</v>
      </c>
      <c r="F3353" s="46">
        <f>INDEX(Δεδομένα!$P:$P,MATCH('2021'!E3353,Δεδομένα!$O:$O,0))</f>
        <v>112</v>
      </c>
      <c r="G3353" s="49" t="s">
        <v>3873</v>
      </c>
      <c r="H3353" s="51" t="str">
        <f>INDEX(Δεδομένα!B$1:B$51,MATCH('2021'!G3353,Δεδομένα!A$1:A$51,0))</f>
        <v>ΘΕΣΣΑΛΙΑΣ</v>
      </c>
      <c r="I3353" s="53">
        <f>INDEX(Δεδομένα!E$1:E$13,MATCH('2021'!H3353,Δεδομένα!D$1:D$13,0))</f>
        <v>6</v>
      </c>
      <c r="J3353" s="4">
        <v>44410</v>
      </c>
      <c r="K3353" s="3" t="s">
        <v>342</v>
      </c>
      <c r="L3353" s="17" t="str">
        <f t="shared" si="244"/>
        <v>02/08/2021 19:07</v>
      </c>
      <c r="M3353" s="4">
        <v>44410</v>
      </c>
      <c r="N3353" s="3" t="s">
        <v>1490</v>
      </c>
      <c r="O3353" s="17" t="str">
        <f t="shared" si="245"/>
        <v>02/08/2021 19:45</v>
      </c>
      <c r="P3353" s="24">
        <f t="shared" si="246"/>
        <v>2.6388888887595385E-2</v>
      </c>
      <c r="Q3353" s="28">
        <v>0</v>
      </c>
      <c r="R3353" s="27">
        <f t="shared" si="247"/>
        <v>37.999999998137355</v>
      </c>
      <c r="S3353" s="3" t="s">
        <v>4</v>
      </c>
      <c r="T3353" s="3" t="s">
        <v>3897</v>
      </c>
      <c r="U3353" s="3" t="s">
        <v>4</v>
      </c>
      <c r="V3353" s="3" t="s">
        <v>3973</v>
      </c>
      <c r="W3353" s="5">
        <v>0</v>
      </c>
      <c r="X3353" s="5">
        <v>0</v>
      </c>
      <c r="Y3353" s="5">
        <v>0</v>
      </c>
      <c r="Z3353" s="5">
        <v>0.06</v>
      </c>
      <c r="AA3353" s="5">
        <v>0</v>
      </c>
      <c r="AB3353" s="5">
        <v>0</v>
      </c>
      <c r="AC3353" s="5">
        <v>0</v>
      </c>
      <c r="AD3353" s="5">
        <v>0</v>
      </c>
      <c r="AE3353" s="2">
        <v>2</v>
      </c>
      <c r="AF3353" s="2">
        <v>0</v>
      </c>
      <c r="AG3353" s="2">
        <v>0</v>
      </c>
      <c r="AH3353" s="2">
        <v>0</v>
      </c>
      <c r="AI3353" s="2">
        <v>0</v>
      </c>
      <c r="AJ3353" s="2">
        <v>1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</row>
    <row r="3354" spans="1:46" x14ac:dyDescent="0.2">
      <c r="A3354" s="2">
        <v>1695862</v>
      </c>
      <c r="B3354" s="2">
        <v>878772</v>
      </c>
      <c r="C3354" s="7">
        <v>22.0212511831634</v>
      </c>
      <c r="D3354" s="7">
        <v>39.579214560615398</v>
      </c>
      <c r="E3354" s="19" t="s">
        <v>3961</v>
      </c>
      <c r="F3354" s="46">
        <f>INDEX(Δεδομένα!$P:$P,MATCH('2021'!E3354,Δεδομένα!$O:$O,0))</f>
        <v>112</v>
      </c>
      <c r="G3354" s="49" t="s">
        <v>3873</v>
      </c>
      <c r="H3354" s="51" t="str">
        <f>INDEX(Δεδομένα!B$1:B$51,MATCH('2021'!G3354,Δεδομένα!A$1:A$51,0))</f>
        <v>ΘΕΣΣΑΛΙΑΣ</v>
      </c>
      <c r="I3354" s="53">
        <f>INDEX(Δεδομένα!E$1:E$13,MATCH('2021'!H3354,Δεδομένα!D$1:D$13,0))</f>
        <v>6</v>
      </c>
      <c r="J3354" s="4">
        <v>44413</v>
      </c>
      <c r="K3354" s="3" t="s">
        <v>833</v>
      </c>
      <c r="L3354" s="17" t="str">
        <f t="shared" si="244"/>
        <v>05/08/2021 14:35</v>
      </c>
      <c r="M3354" s="4">
        <v>44413</v>
      </c>
      <c r="N3354" s="3" t="s">
        <v>161</v>
      </c>
      <c r="O3354" s="17" t="str">
        <f t="shared" si="245"/>
        <v>05/08/2021 15:00</v>
      </c>
      <c r="P3354" s="24">
        <f t="shared" si="246"/>
        <v>1.7361111109494232E-2</v>
      </c>
      <c r="Q3354" s="28">
        <v>0</v>
      </c>
      <c r="R3354" s="27">
        <f t="shared" si="247"/>
        <v>24.999999997671694</v>
      </c>
      <c r="S3354" s="3" t="s">
        <v>4</v>
      </c>
      <c r="T3354" s="3" t="s">
        <v>3897</v>
      </c>
      <c r="U3354" s="3" t="s">
        <v>3974</v>
      </c>
      <c r="V3354" s="3" t="s">
        <v>3975</v>
      </c>
      <c r="W3354" s="5">
        <v>0</v>
      </c>
      <c r="X3354" s="5">
        <v>0</v>
      </c>
      <c r="Y3354" s="5">
        <v>0</v>
      </c>
      <c r="Z3354" s="5">
        <v>0.06</v>
      </c>
      <c r="AA3354" s="5">
        <v>0</v>
      </c>
      <c r="AB3354" s="5">
        <v>0</v>
      </c>
      <c r="AC3354" s="5">
        <v>0</v>
      </c>
      <c r="AD3354" s="5">
        <v>0</v>
      </c>
      <c r="AE3354" s="2">
        <v>3</v>
      </c>
      <c r="AF3354" s="2">
        <v>0</v>
      </c>
      <c r="AG3354" s="2">
        <v>0</v>
      </c>
      <c r="AH3354" s="2">
        <v>0</v>
      </c>
      <c r="AI3354" s="2">
        <v>0</v>
      </c>
      <c r="AJ3354" s="2">
        <v>1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</row>
    <row r="3355" spans="1:46" x14ac:dyDescent="0.2">
      <c r="A3355" s="2">
        <v>1695834</v>
      </c>
      <c r="B3355" s="2">
        <v>885732</v>
      </c>
      <c r="C3355" s="7">
        <v>21.996580060267299</v>
      </c>
      <c r="D3355" s="7">
        <v>39.572699976909902</v>
      </c>
      <c r="E3355" s="19" t="s">
        <v>3961</v>
      </c>
      <c r="F3355" s="46">
        <f>INDEX(Δεδομένα!$P:$P,MATCH('2021'!E3355,Δεδομένα!$O:$O,0))</f>
        <v>112</v>
      </c>
      <c r="G3355" s="49" t="s">
        <v>3873</v>
      </c>
      <c r="H3355" s="51" t="str">
        <f>INDEX(Δεδομένα!B$1:B$51,MATCH('2021'!G3355,Δεδομένα!A$1:A$51,0))</f>
        <v>ΘΕΣΣΑΛΙΑΣ</v>
      </c>
      <c r="I3355" s="53">
        <f>INDEX(Δεδομένα!E$1:E$13,MATCH('2021'!H3355,Δεδομένα!D$1:D$13,0))</f>
        <v>6</v>
      </c>
      <c r="J3355" s="4">
        <v>44432</v>
      </c>
      <c r="K3355" s="3" t="s">
        <v>2431</v>
      </c>
      <c r="L3355" s="17" t="str">
        <f t="shared" si="244"/>
        <v>24/08/2021 22:13</v>
      </c>
      <c r="M3355" s="4">
        <v>44432</v>
      </c>
      <c r="N3355" s="3" t="s">
        <v>1345</v>
      </c>
      <c r="O3355" s="17" t="str">
        <f t="shared" si="245"/>
        <v>24/08/2021 23:00</v>
      </c>
      <c r="P3355" s="24">
        <f t="shared" si="246"/>
        <v>3.2638888893416151E-2</v>
      </c>
      <c r="Q3355" s="28">
        <v>0</v>
      </c>
      <c r="R3355" s="27">
        <f t="shared" si="247"/>
        <v>47.000000006519258</v>
      </c>
      <c r="S3355" s="3" t="s">
        <v>4</v>
      </c>
      <c r="T3355" s="3" t="s">
        <v>3897</v>
      </c>
      <c r="U3355" s="3" t="s">
        <v>4</v>
      </c>
      <c r="V3355" s="3" t="s">
        <v>3975</v>
      </c>
      <c r="W3355" s="5">
        <v>0</v>
      </c>
      <c r="X3355" s="5">
        <v>0</v>
      </c>
      <c r="Y3355" s="5">
        <v>0</v>
      </c>
      <c r="Z3355" s="5">
        <v>0.15</v>
      </c>
      <c r="AA3355" s="5">
        <v>0</v>
      </c>
      <c r="AB3355" s="5">
        <v>0</v>
      </c>
      <c r="AC3355" s="5">
        <v>0</v>
      </c>
      <c r="AD3355" s="5">
        <v>0</v>
      </c>
      <c r="AE3355" s="2">
        <v>2</v>
      </c>
      <c r="AF3355" s="2">
        <v>0</v>
      </c>
      <c r="AG3355" s="2">
        <v>0</v>
      </c>
      <c r="AH3355" s="2">
        <v>0</v>
      </c>
      <c r="AI3355" s="2">
        <v>0</v>
      </c>
      <c r="AJ3355" s="2">
        <v>1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</row>
    <row r="3356" spans="1:46" x14ac:dyDescent="0.2">
      <c r="A3356" s="2">
        <v>1695836</v>
      </c>
      <c r="B3356" s="2">
        <v>887371</v>
      </c>
      <c r="D3356" s="2"/>
      <c r="E3356" s="19" t="s">
        <v>3961</v>
      </c>
      <c r="F3356" s="46">
        <f>INDEX(Δεδομένα!$P:$P,MATCH('2021'!E3356,Δεδομένα!$O:$O,0))</f>
        <v>112</v>
      </c>
      <c r="G3356" s="49" t="s">
        <v>3873</v>
      </c>
      <c r="H3356" s="51" t="str">
        <f>INDEX(Δεδομένα!B$1:B$51,MATCH('2021'!G3356,Δεδομένα!A$1:A$51,0))</f>
        <v>ΘΕΣΣΑΛΙΑΣ</v>
      </c>
      <c r="I3356" s="53">
        <f>INDEX(Δεδομένα!E$1:E$13,MATCH('2021'!H3356,Δεδομένα!D$1:D$13,0))</f>
        <v>6</v>
      </c>
      <c r="J3356" s="4">
        <v>44438</v>
      </c>
      <c r="K3356" s="3" t="s">
        <v>1190</v>
      </c>
      <c r="L3356" s="17" t="str">
        <f t="shared" si="244"/>
        <v>30/08/2021 13:58</v>
      </c>
      <c r="M3356" s="4">
        <v>44438</v>
      </c>
      <c r="N3356" s="3" t="s">
        <v>1190</v>
      </c>
      <c r="O3356" s="17" t="str">
        <f t="shared" si="245"/>
        <v>30/08/2021 13:58</v>
      </c>
      <c r="P3356" s="24">
        <f t="shared" si="246"/>
        <v>0</v>
      </c>
      <c r="Q3356" s="28">
        <v>0</v>
      </c>
      <c r="R3356" s="27">
        <f t="shared" si="247"/>
        <v>0</v>
      </c>
      <c r="S3356" s="3" t="s">
        <v>4</v>
      </c>
      <c r="T3356" s="3" t="s">
        <v>3897</v>
      </c>
      <c r="U3356" s="3" t="s">
        <v>4</v>
      </c>
      <c r="V3356" s="3" t="s">
        <v>3967</v>
      </c>
      <c r="W3356" s="5">
        <v>0</v>
      </c>
      <c r="X3356" s="5">
        <v>0</v>
      </c>
      <c r="Y3356" s="5">
        <v>0</v>
      </c>
      <c r="Z3356" s="5">
        <v>0.2</v>
      </c>
      <c r="AA3356" s="5">
        <v>0</v>
      </c>
      <c r="AB3356" s="5">
        <v>0</v>
      </c>
      <c r="AC3356" s="5">
        <v>0</v>
      </c>
      <c r="AD3356" s="5">
        <v>0</v>
      </c>
      <c r="AE3356" s="2">
        <v>2</v>
      </c>
      <c r="AF3356" s="2">
        <v>0</v>
      </c>
      <c r="AG3356" s="2">
        <v>0</v>
      </c>
      <c r="AH3356" s="2">
        <v>0</v>
      </c>
      <c r="AI3356" s="2">
        <v>0</v>
      </c>
      <c r="AJ3356" s="2">
        <v>1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</row>
    <row r="3357" spans="1:46" x14ac:dyDescent="0.2">
      <c r="A3357" s="2">
        <v>1711741</v>
      </c>
      <c r="B3357" s="2">
        <v>888350</v>
      </c>
      <c r="C3357" s="7">
        <v>21.943485158835401</v>
      </c>
      <c r="D3357" s="7">
        <v>39.532104384112699</v>
      </c>
      <c r="E3357" s="19" t="s">
        <v>3961</v>
      </c>
      <c r="F3357" s="46">
        <f>INDEX(Δεδομένα!$P:$P,MATCH('2021'!E3357,Δεδομένα!$O:$O,0))</f>
        <v>112</v>
      </c>
      <c r="G3357" s="49" t="s">
        <v>3873</v>
      </c>
      <c r="H3357" s="51" t="str">
        <f>INDEX(Δεδομένα!B$1:B$51,MATCH('2021'!G3357,Δεδομένα!A$1:A$51,0))</f>
        <v>ΘΕΣΣΑΛΙΑΣ</v>
      </c>
      <c r="I3357" s="53">
        <f>INDEX(Δεδομένα!E$1:E$13,MATCH('2021'!H3357,Δεδομένα!D$1:D$13,0))</f>
        <v>6</v>
      </c>
      <c r="J3357" s="4">
        <v>44442</v>
      </c>
      <c r="K3357" s="3" t="s">
        <v>1310</v>
      </c>
      <c r="L3357" s="17" t="str">
        <f t="shared" si="244"/>
        <v>03/09/2021 12:45</v>
      </c>
      <c r="M3357" s="4">
        <v>44442</v>
      </c>
      <c r="N3357" s="3" t="s">
        <v>562</v>
      </c>
      <c r="O3357" s="17" t="str">
        <f t="shared" si="245"/>
        <v>03/09/2021 15:45</v>
      </c>
      <c r="P3357" s="24">
        <f t="shared" si="246"/>
        <v>0.125</v>
      </c>
      <c r="Q3357" s="28">
        <v>0</v>
      </c>
      <c r="R3357" s="27">
        <f t="shared" si="247"/>
        <v>180</v>
      </c>
      <c r="S3357" s="3" t="s">
        <v>4</v>
      </c>
      <c r="T3357" s="3" t="s">
        <v>3897</v>
      </c>
      <c r="U3357" s="3" t="s">
        <v>4</v>
      </c>
      <c r="V3357" s="3" t="s">
        <v>3898</v>
      </c>
      <c r="W3357" s="5">
        <v>0</v>
      </c>
      <c r="X3357" s="5">
        <v>0</v>
      </c>
      <c r="Y3357" s="5">
        <v>0</v>
      </c>
      <c r="Z3357" s="5">
        <v>0</v>
      </c>
      <c r="AA3357" s="5">
        <v>1</v>
      </c>
      <c r="AB3357" s="5">
        <v>0</v>
      </c>
      <c r="AC3357" s="5">
        <v>0</v>
      </c>
      <c r="AD3357" s="5">
        <v>0</v>
      </c>
      <c r="AE3357" s="2">
        <v>2</v>
      </c>
      <c r="AF3357" s="2">
        <v>0</v>
      </c>
      <c r="AG3357" s="2">
        <v>0</v>
      </c>
      <c r="AH3357" s="2">
        <v>0</v>
      </c>
      <c r="AI3357" s="2">
        <v>0</v>
      </c>
      <c r="AJ3357" s="2">
        <v>1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</row>
    <row r="3358" spans="1:46" x14ac:dyDescent="0.2">
      <c r="A3358" s="2">
        <v>1713951</v>
      </c>
      <c r="B3358" s="2">
        <v>888874</v>
      </c>
      <c r="C3358" s="7">
        <v>21.976440437703001</v>
      </c>
      <c r="D3358" s="7">
        <v>39.586733870972999</v>
      </c>
      <c r="E3358" s="19" t="s">
        <v>3961</v>
      </c>
      <c r="F3358" s="46">
        <f>INDEX(Δεδομένα!$P:$P,MATCH('2021'!E3358,Δεδομένα!$O:$O,0))</f>
        <v>112</v>
      </c>
      <c r="G3358" s="49" t="s">
        <v>3873</v>
      </c>
      <c r="H3358" s="51" t="str">
        <f>INDEX(Δεδομένα!B$1:B$51,MATCH('2021'!G3358,Δεδομένα!A$1:A$51,0))</f>
        <v>ΘΕΣΣΑΛΙΑΣ</v>
      </c>
      <c r="I3358" s="53">
        <f>INDEX(Δεδομένα!E$1:E$13,MATCH('2021'!H3358,Δεδομένα!D$1:D$13,0))</f>
        <v>6</v>
      </c>
      <c r="J3358" s="4">
        <v>44444</v>
      </c>
      <c r="K3358" s="3" t="s">
        <v>1310</v>
      </c>
      <c r="L3358" s="17" t="str">
        <f t="shared" si="244"/>
        <v>05/09/2021 12:45</v>
      </c>
      <c r="M3358" s="4">
        <v>44444</v>
      </c>
      <c r="N3358" s="3" t="s">
        <v>522</v>
      </c>
      <c r="O3358" s="17" t="str">
        <f t="shared" si="245"/>
        <v>05/09/2021 15:15</v>
      </c>
      <c r="P3358" s="24">
        <f t="shared" si="246"/>
        <v>0.10416666666424135</v>
      </c>
      <c r="Q3358" s="28">
        <v>0</v>
      </c>
      <c r="R3358" s="27">
        <f t="shared" si="247"/>
        <v>149.99999999650754</v>
      </c>
      <c r="S3358" s="3" t="s">
        <v>4</v>
      </c>
      <c r="T3358" s="3" t="s">
        <v>3897</v>
      </c>
      <c r="U3358" s="3" t="s">
        <v>4</v>
      </c>
      <c r="V3358" s="3" t="s">
        <v>3976</v>
      </c>
      <c r="W3358" s="5">
        <v>0</v>
      </c>
      <c r="X3358" s="5">
        <v>0</v>
      </c>
      <c r="Y3358" s="5">
        <v>0</v>
      </c>
      <c r="Z3358" s="5">
        <v>0.5</v>
      </c>
      <c r="AA3358" s="5">
        <v>0</v>
      </c>
      <c r="AB3358" s="5">
        <v>0</v>
      </c>
      <c r="AC3358" s="5">
        <v>7</v>
      </c>
      <c r="AD3358" s="5">
        <v>0</v>
      </c>
      <c r="AE3358" s="2">
        <v>2</v>
      </c>
      <c r="AF3358" s="2">
        <v>0</v>
      </c>
      <c r="AG3358" s="2">
        <v>0</v>
      </c>
      <c r="AH3358" s="2">
        <v>0</v>
      </c>
      <c r="AI3358" s="2">
        <v>0</v>
      </c>
      <c r="AJ3358" s="2">
        <v>1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</row>
    <row r="3359" spans="1:46" x14ac:dyDescent="0.2">
      <c r="A3359" s="2">
        <v>1711740</v>
      </c>
      <c r="B3359" s="2">
        <v>889511</v>
      </c>
      <c r="C3359" s="7">
        <v>21.9715485801627</v>
      </c>
      <c r="D3359" s="7">
        <v>39.576914571850601</v>
      </c>
      <c r="E3359" s="19" t="s">
        <v>3961</v>
      </c>
      <c r="F3359" s="46">
        <f>INDEX(Δεδομένα!$P:$P,MATCH('2021'!E3359,Δεδομένα!$O:$O,0))</f>
        <v>112</v>
      </c>
      <c r="G3359" s="49" t="s">
        <v>3873</v>
      </c>
      <c r="H3359" s="51" t="str">
        <f>INDEX(Δεδομένα!B$1:B$51,MATCH('2021'!G3359,Δεδομένα!A$1:A$51,0))</f>
        <v>ΘΕΣΣΑΛΙΑΣ</v>
      </c>
      <c r="I3359" s="53">
        <f>INDEX(Δεδομένα!E$1:E$13,MATCH('2021'!H3359,Δεδομένα!D$1:D$13,0))</f>
        <v>6</v>
      </c>
      <c r="J3359" s="4">
        <v>44446</v>
      </c>
      <c r="K3359" s="3" t="s">
        <v>590</v>
      </c>
      <c r="L3359" s="17" t="str">
        <f t="shared" si="244"/>
        <v>07/09/2021 15:25</v>
      </c>
      <c r="M3359" s="4">
        <v>44446</v>
      </c>
      <c r="N3359" s="3" t="s">
        <v>745</v>
      </c>
      <c r="O3359" s="17" t="str">
        <f t="shared" si="245"/>
        <v>07/09/2021 16:35</v>
      </c>
      <c r="P3359" s="24">
        <f t="shared" si="246"/>
        <v>4.8611111109494232E-2</v>
      </c>
      <c r="Q3359" s="28">
        <v>0</v>
      </c>
      <c r="R3359" s="27">
        <f t="shared" si="247"/>
        <v>69.999999997671694</v>
      </c>
      <c r="S3359" s="3" t="s">
        <v>4</v>
      </c>
      <c r="T3359" s="3" t="s">
        <v>3897</v>
      </c>
      <c r="U3359" s="3" t="s">
        <v>4</v>
      </c>
      <c r="V3359" s="3" t="s">
        <v>3963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20</v>
      </c>
      <c r="AC3359" s="5">
        <v>0</v>
      </c>
      <c r="AD3359" s="5">
        <v>0</v>
      </c>
      <c r="AE3359" s="2">
        <v>2</v>
      </c>
      <c r="AF3359" s="2">
        <v>0</v>
      </c>
      <c r="AG3359" s="2">
        <v>0</v>
      </c>
      <c r="AH3359" s="2">
        <v>0</v>
      </c>
      <c r="AI3359" s="2">
        <v>0</v>
      </c>
      <c r="AJ3359" s="2">
        <v>1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</row>
    <row r="3360" spans="1:46" x14ac:dyDescent="0.2">
      <c r="A3360" s="2">
        <v>1711739</v>
      </c>
      <c r="B3360" s="2">
        <v>891253</v>
      </c>
      <c r="C3360" s="7">
        <v>22.0340965853032</v>
      </c>
      <c r="D3360" s="7">
        <v>39.610161127458298</v>
      </c>
      <c r="E3360" s="19" t="s">
        <v>3961</v>
      </c>
      <c r="F3360" s="46">
        <f>INDEX(Δεδομένα!$P:$P,MATCH('2021'!E3360,Δεδομένα!$O:$O,0))</f>
        <v>112</v>
      </c>
      <c r="G3360" s="49" t="s">
        <v>3873</v>
      </c>
      <c r="H3360" s="51" t="str">
        <f>INDEX(Δεδομένα!B$1:B$51,MATCH('2021'!G3360,Δεδομένα!A$1:A$51,0))</f>
        <v>ΘΕΣΣΑΛΙΑΣ</v>
      </c>
      <c r="I3360" s="53">
        <f>INDEX(Δεδομένα!E$1:E$13,MATCH('2021'!H3360,Δεδομένα!D$1:D$13,0))</f>
        <v>6</v>
      </c>
      <c r="J3360" s="4">
        <v>44453</v>
      </c>
      <c r="K3360" s="3" t="s">
        <v>458</v>
      </c>
      <c r="L3360" s="17" t="str">
        <f t="shared" si="244"/>
        <v>14/09/2021 19:50</v>
      </c>
      <c r="M3360" s="4">
        <v>44453</v>
      </c>
      <c r="N3360" s="3" t="s">
        <v>427</v>
      </c>
      <c r="O3360" s="17" t="str">
        <f t="shared" si="245"/>
        <v>14/09/2021 21:20</v>
      </c>
      <c r="P3360" s="24">
        <f t="shared" si="246"/>
        <v>6.25E-2</v>
      </c>
      <c r="Q3360" s="28">
        <v>0</v>
      </c>
      <c r="R3360" s="27">
        <f t="shared" si="247"/>
        <v>90</v>
      </c>
      <c r="S3360" s="3" t="s">
        <v>4</v>
      </c>
      <c r="T3360" s="3" t="s">
        <v>3897</v>
      </c>
      <c r="U3360" s="3" t="s">
        <v>4</v>
      </c>
      <c r="V3360" s="3" t="s">
        <v>3967</v>
      </c>
      <c r="W3360" s="5">
        <v>0</v>
      </c>
      <c r="X3360" s="5">
        <v>0</v>
      </c>
      <c r="Y3360" s="5">
        <v>0</v>
      </c>
      <c r="Z3360" s="5">
        <v>0.02</v>
      </c>
      <c r="AA3360" s="5">
        <v>0</v>
      </c>
      <c r="AB3360" s="5">
        <v>0</v>
      </c>
      <c r="AC3360" s="5">
        <v>0</v>
      </c>
      <c r="AD3360" s="5">
        <v>0</v>
      </c>
      <c r="AE3360" s="2">
        <v>2</v>
      </c>
      <c r="AF3360" s="2">
        <v>0</v>
      </c>
      <c r="AG3360" s="2">
        <v>0</v>
      </c>
      <c r="AH3360" s="2">
        <v>0</v>
      </c>
      <c r="AI3360" s="2">
        <v>0</v>
      </c>
      <c r="AJ3360" s="2">
        <v>1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</row>
    <row r="3361" spans="1:46" x14ac:dyDescent="0.2">
      <c r="A3361" s="2">
        <v>1711738</v>
      </c>
      <c r="B3361" s="2">
        <v>894096</v>
      </c>
      <c r="C3361" s="7">
        <v>22.007025809949202</v>
      </c>
      <c r="D3361" s="7">
        <v>39.562407459993103</v>
      </c>
      <c r="E3361" s="19" t="s">
        <v>3961</v>
      </c>
      <c r="F3361" s="46">
        <f>INDEX(Δεδομένα!$P:$P,MATCH('2021'!E3361,Δεδομένα!$O:$O,0))</f>
        <v>112</v>
      </c>
      <c r="G3361" s="49" t="s">
        <v>3873</v>
      </c>
      <c r="H3361" s="51" t="str">
        <f>INDEX(Δεδομένα!B$1:B$51,MATCH('2021'!G3361,Δεδομένα!A$1:A$51,0))</f>
        <v>ΘΕΣΣΑΛΙΑΣ</v>
      </c>
      <c r="I3361" s="53">
        <f>INDEX(Δεδομένα!E$1:E$13,MATCH('2021'!H3361,Δεδομένα!D$1:D$13,0))</f>
        <v>6</v>
      </c>
      <c r="J3361" s="4">
        <v>44464</v>
      </c>
      <c r="K3361" s="3" t="s">
        <v>385</v>
      </c>
      <c r="L3361" s="17" t="str">
        <f t="shared" si="244"/>
        <v>25/09/2021 14:00</v>
      </c>
      <c r="M3361" s="4">
        <v>44464</v>
      </c>
      <c r="N3361" s="3" t="s">
        <v>490</v>
      </c>
      <c r="O3361" s="17" t="str">
        <f t="shared" si="245"/>
        <v>25/09/2021 16:00</v>
      </c>
      <c r="P3361" s="24">
        <f t="shared" si="246"/>
        <v>8.3333333328482695E-2</v>
      </c>
      <c r="Q3361" s="28">
        <v>0</v>
      </c>
      <c r="R3361" s="27">
        <f t="shared" si="247"/>
        <v>119.99999999301508</v>
      </c>
      <c r="S3361" s="3" t="s">
        <v>4</v>
      </c>
      <c r="T3361" s="3" t="s">
        <v>3897</v>
      </c>
      <c r="U3361" s="3" t="s">
        <v>4</v>
      </c>
      <c r="V3361" s="3" t="s">
        <v>3977</v>
      </c>
      <c r="W3361" s="5">
        <v>0</v>
      </c>
      <c r="X3361" s="5">
        <v>0</v>
      </c>
      <c r="Y3361" s="5">
        <v>0</v>
      </c>
      <c r="Z3361" s="5">
        <v>0</v>
      </c>
      <c r="AA3361" s="5">
        <v>4</v>
      </c>
      <c r="AB3361" s="5">
        <v>0</v>
      </c>
      <c r="AC3361" s="5">
        <v>0</v>
      </c>
      <c r="AD3361" s="5">
        <v>0</v>
      </c>
      <c r="AE3361" s="2">
        <v>3</v>
      </c>
      <c r="AF3361" s="2">
        <v>0</v>
      </c>
      <c r="AG3361" s="2">
        <v>0</v>
      </c>
      <c r="AH3361" s="2">
        <v>0</v>
      </c>
      <c r="AI3361" s="2">
        <v>0</v>
      </c>
      <c r="AJ3361" s="2">
        <v>1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</row>
    <row r="3362" spans="1:46" x14ac:dyDescent="0.2">
      <c r="A3362" s="2">
        <v>1709977</v>
      </c>
      <c r="B3362" s="2">
        <v>894379</v>
      </c>
      <c r="D3362" s="2"/>
      <c r="E3362" s="19" t="s">
        <v>3961</v>
      </c>
      <c r="F3362" s="46">
        <f>INDEX(Δεδομένα!$P:$P,MATCH('2021'!E3362,Δεδομένα!$O:$O,0))</f>
        <v>112</v>
      </c>
      <c r="G3362" s="49" t="s">
        <v>3873</v>
      </c>
      <c r="H3362" s="51" t="str">
        <f>INDEX(Δεδομένα!B$1:B$51,MATCH('2021'!G3362,Δεδομένα!A$1:A$51,0))</f>
        <v>ΘΕΣΣΑΛΙΑΣ</v>
      </c>
      <c r="I3362" s="53">
        <f>INDEX(Δεδομένα!E$1:E$13,MATCH('2021'!H3362,Δεδομένα!D$1:D$13,0))</f>
        <v>6</v>
      </c>
      <c r="J3362" s="4">
        <v>44465</v>
      </c>
      <c r="K3362" s="3" t="s">
        <v>331</v>
      </c>
      <c r="L3362" s="17" t="str">
        <f t="shared" si="244"/>
        <v>26/09/2021 12:15</v>
      </c>
      <c r="M3362" s="4">
        <v>44465</v>
      </c>
      <c r="N3362" s="3" t="s">
        <v>1310</v>
      </c>
      <c r="O3362" s="17" t="str">
        <f t="shared" si="245"/>
        <v>26/09/2021 12:45</v>
      </c>
      <c r="P3362" s="24">
        <f t="shared" si="246"/>
        <v>2.0833333335758653E-2</v>
      </c>
      <c r="Q3362" s="28">
        <v>0</v>
      </c>
      <c r="R3362" s="27">
        <f t="shared" si="247"/>
        <v>30.00000000349246</v>
      </c>
      <c r="S3362" s="3" t="s">
        <v>4</v>
      </c>
      <c r="T3362" s="3" t="s">
        <v>3897</v>
      </c>
      <c r="U3362" s="3" t="s">
        <v>4</v>
      </c>
      <c r="V3362" s="3" t="s">
        <v>3978</v>
      </c>
      <c r="W3362" s="5">
        <v>0</v>
      </c>
      <c r="X3362" s="5">
        <v>0</v>
      </c>
      <c r="Y3362" s="5">
        <v>0</v>
      </c>
      <c r="Z3362" s="5">
        <v>10</v>
      </c>
      <c r="AA3362" s="5">
        <v>0</v>
      </c>
      <c r="AB3362" s="5">
        <v>0</v>
      </c>
      <c r="AC3362" s="5">
        <v>0</v>
      </c>
      <c r="AD3362" s="5">
        <v>0</v>
      </c>
      <c r="AE3362" s="2">
        <v>2</v>
      </c>
      <c r="AF3362" s="2">
        <v>0</v>
      </c>
      <c r="AG3362" s="2">
        <v>0</v>
      </c>
      <c r="AH3362" s="2">
        <v>0</v>
      </c>
      <c r="AI3362" s="2">
        <v>0</v>
      </c>
      <c r="AJ3362" s="2">
        <v>1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</row>
    <row r="3363" spans="1:46" x14ac:dyDescent="0.2">
      <c r="A3363" s="2">
        <v>1723633</v>
      </c>
      <c r="B3363" s="2">
        <v>920269</v>
      </c>
      <c r="C3363" s="7">
        <v>22.058096292494699</v>
      </c>
      <c r="D3363" s="7">
        <v>39.634336560605902</v>
      </c>
      <c r="E3363" s="19" t="s">
        <v>3961</v>
      </c>
      <c r="F3363" s="46">
        <f>INDEX(Δεδομένα!$P:$P,MATCH('2021'!E3363,Δεδομένα!$O:$O,0))</f>
        <v>112</v>
      </c>
      <c r="G3363" s="49" t="s">
        <v>3873</v>
      </c>
      <c r="H3363" s="51" t="str">
        <f>INDEX(Δεδομένα!B$1:B$51,MATCH('2021'!G3363,Δεδομένα!A$1:A$51,0))</f>
        <v>ΘΕΣΣΑΛΙΑΣ</v>
      </c>
      <c r="I3363" s="53">
        <f>INDEX(Δεδομένα!E$1:E$13,MATCH('2021'!H3363,Δεδομένα!D$1:D$13,0))</f>
        <v>6</v>
      </c>
      <c r="J3363" s="4">
        <v>44553</v>
      </c>
      <c r="K3363" s="3" t="s">
        <v>160</v>
      </c>
      <c r="L3363" s="17" t="str">
        <f t="shared" si="244"/>
        <v>23/12/2021 09:38</v>
      </c>
      <c r="M3363" s="4">
        <v>44553</v>
      </c>
      <c r="N3363" s="3" t="s">
        <v>1537</v>
      </c>
      <c r="O3363" s="17" t="str">
        <f t="shared" si="245"/>
        <v>23/12/2021 10:38</v>
      </c>
      <c r="P3363" s="24">
        <f t="shared" si="246"/>
        <v>4.1666666671517305E-2</v>
      </c>
      <c r="Q3363" s="28">
        <v>0</v>
      </c>
      <c r="R3363" s="27">
        <f t="shared" si="247"/>
        <v>60.000000006984919</v>
      </c>
      <c r="S3363" s="3" t="s">
        <v>4</v>
      </c>
      <c r="T3363" s="3" t="s">
        <v>3897</v>
      </c>
      <c r="U3363" s="3" t="s">
        <v>4</v>
      </c>
      <c r="V3363" s="3" t="s">
        <v>3967</v>
      </c>
      <c r="W3363" s="5">
        <v>0</v>
      </c>
      <c r="X3363" s="5">
        <v>0</v>
      </c>
      <c r="Y3363" s="5">
        <v>0</v>
      </c>
      <c r="Z3363" s="5">
        <v>0.04</v>
      </c>
      <c r="AA3363" s="5">
        <v>0</v>
      </c>
      <c r="AB3363" s="5">
        <v>0</v>
      </c>
      <c r="AC3363" s="5">
        <v>0</v>
      </c>
      <c r="AD3363" s="5">
        <v>0</v>
      </c>
      <c r="AE3363" s="2">
        <v>3</v>
      </c>
      <c r="AF3363" s="2">
        <v>0</v>
      </c>
      <c r="AG3363" s="2">
        <v>0</v>
      </c>
      <c r="AH3363" s="2">
        <v>0</v>
      </c>
      <c r="AI3363" s="2">
        <v>0</v>
      </c>
      <c r="AJ3363" s="2">
        <v>1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</row>
    <row r="3364" spans="1:46" x14ac:dyDescent="0.2">
      <c r="A3364" s="2">
        <v>1645899</v>
      </c>
      <c r="B3364" s="2">
        <v>834802</v>
      </c>
      <c r="C3364" s="7">
        <v>21.670009065704001</v>
      </c>
      <c r="D3364" s="7">
        <v>39.491779359142598</v>
      </c>
      <c r="E3364" s="19" t="s">
        <v>3979</v>
      </c>
      <c r="F3364" s="46">
        <f>INDEX(Δεδομένα!$P:$P,MATCH('2021'!E3364,Δεδομένα!$O:$O,0))</f>
        <v>113</v>
      </c>
      <c r="G3364" s="49" t="s">
        <v>3873</v>
      </c>
      <c r="H3364" s="51" t="str">
        <f>INDEX(Δεδομένα!B$1:B$51,MATCH('2021'!G3364,Δεδομένα!A$1:A$51,0))</f>
        <v>ΘΕΣΣΑΛΙΑΣ</v>
      </c>
      <c r="I3364" s="53">
        <f>INDEX(Δεδομένα!E$1:E$13,MATCH('2021'!H3364,Δεδομένα!D$1:D$13,0))</f>
        <v>6</v>
      </c>
      <c r="J3364" s="4">
        <v>44259</v>
      </c>
      <c r="K3364" s="3" t="s">
        <v>161</v>
      </c>
      <c r="L3364" s="17" t="str">
        <f t="shared" si="244"/>
        <v>04/03/2021 15:00</v>
      </c>
      <c r="M3364" s="4">
        <v>44259</v>
      </c>
      <c r="N3364" s="3" t="s">
        <v>712</v>
      </c>
      <c r="O3364" s="17" t="str">
        <f t="shared" si="245"/>
        <v>04/03/2021 18:30</v>
      </c>
      <c r="P3364" s="24">
        <f t="shared" si="246"/>
        <v>0.14583333333575865</v>
      </c>
      <c r="Q3364" s="28">
        <v>0</v>
      </c>
      <c r="R3364" s="27">
        <f t="shared" si="247"/>
        <v>210.00000000349246</v>
      </c>
      <c r="S3364" s="3" t="s">
        <v>4</v>
      </c>
      <c r="T3364" s="3" t="s">
        <v>3880</v>
      </c>
      <c r="U3364" s="3" t="s">
        <v>4</v>
      </c>
      <c r="V3364" s="3" t="s">
        <v>3888</v>
      </c>
      <c r="W3364" s="5">
        <v>0</v>
      </c>
      <c r="X3364" s="5">
        <v>0</v>
      </c>
      <c r="Y3364" s="5">
        <v>0</v>
      </c>
      <c r="Z3364" s="5">
        <v>5</v>
      </c>
      <c r="AA3364" s="5">
        <v>0</v>
      </c>
      <c r="AB3364" s="5">
        <v>0</v>
      </c>
      <c r="AC3364" s="5">
        <v>0</v>
      </c>
      <c r="AD3364" s="5">
        <v>0</v>
      </c>
      <c r="AE3364" s="2">
        <v>6</v>
      </c>
      <c r="AF3364" s="2">
        <v>0</v>
      </c>
      <c r="AG3364" s="2">
        <v>0</v>
      </c>
      <c r="AH3364" s="2">
        <v>0</v>
      </c>
      <c r="AI3364" s="2">
        <v>0</v>
      </c>
      <c r="AJ3364" s="2">
        <v>2</v>
      </c>
      <c r="AK3364" s="2">
        <v>1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 t="s">
        <v>4</v>
      </c>
      <c r="AT3364" s="2" t="s">
        <v>4</v>
      </c>
    </row>
    <row r="3365" spans="1:46" x14ac:dyDescent="0.2">
      <c r="A3365" s="2">
        <v>1645901</v>
      </c>
      <c r="B3365" s="2">
        <v>835136</v>
      </c>
      <c r="C3365" s="7">
        <v>21.658330527108099</v>
      </c>
      <c r="D3365" s="7">
        <v>39.451561602599803</v>
      </c>
      <c r="E3365" s="19" t="s">
        <v>3979</v>
      </c>
      <c r="F3365" s="46">
        <f>INDEX(Δεδομένα!$P:$P,MATCH('2021'!E3365,Δεδομένα!$O:$O,0))</f>
        <v>113</v>
      </c>
      <c r="G3365" s="49" t="s">
        <v>3873</v>
      </c>
      <c r="H3365" s="51" t="str">
        <f>INDEX(Δεδομένα!B$1:B$51,MATCH('2021'!G3365,Δεδομένα!A$1:A$51,0))</f>
        <v>ΘΕΣΣΑΛΙΑΣ</v>
      </c>
      <c r="I3365" s="53">
        <f>INDEX(Δεδομένα!E$1:E$13,MATCH('2021'!H3365,Δεδομένα!D$1:D$13,0))</f>
        <v>6</v>
      </c>
      <c r="J3365" s="4">
        <v>44260</v>
      </c>
      <c r="K3365" s="3" t="s">
        <v>555</v>
      </c>
      <c r="L3365" s="17" t="str">
        <f t="shared" si="244"/>
        <v>05/03/2021 13:30</v>
      </c>
      <c r="M3365" s="4">
        <v>44260</v>
      </c>
      <c r="N3365" s="3" t="s">
        <v>39</v>
      </c>
      <c r="O3365" s="17" t="str">
        <f t="shared" si="245"/>
        <v>05/03/2021 14:40</v>
      </c>
      <c r="P3365" s="24">
        <f t="shared" si="246"/>
        <v>4.8611111109494232E-2</v>
      </c>
      <c r="Q3365" s="28">
        <v>0</v>
      </c>
      <c r="R3365" s="27">
        <f t="shared" si="247"/>
        <v>69.999999997671694</v>
      </c>
      <c r="S3365" s="3" t="s">
        <v>4</v>
      </c>
      <c r="T3365" s="3" t="s">
        <v>3880</v>
      </c>
      <c r="U3365" s="3" t="s">
        <v>4</v>
      </c>
      <c r="V3365" s="3" t="s">
        <v>3980</v>
      </c>
      <c r="W3365" s="5">
        <v>0</v>
      </c>
      <c r="X3365" s="5">
        <v>0</v>
      </c>
      <c r="Y3365" s="5">
        <v>0</v>
      </c>
      <c r="Z3365" s="5">
        <v>0.2</v>
      </c>
      <c r="AA3365" s="5">
        <v>0</v>
      </c>
      <c r="AB3365" s="5">
        <v>0</v>
      </c>
      <c r="AC3365" s="5">
        <v>0</v>
      </c>
      <c r="AD3365" s="5">
        <v>0</v>
      </c>
      <c r="AE3365" s="2">
        <v>5</v>
      </c>
      <c r="AF3365" s="2">
        <v>0</v>
      </c>
      <c r="AG3365" s="2">
        <v>0</v>
      </c>
      <c r="AH3365" s="2">
        <v>0</v>
      </c>
      <c r="AI3365" s="2">
        <v>0</v>
      </c>
      <c r="AJ3365" s="2">
        <v>2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 t="s">
        <v>4</v>
      </c>
      <c r="AT3365" s="2" t="s">
        <v>4</v>
      </c>
    </row>
    <row r="3366" spans="1:46" x14ac:dyDescent="0.2">
      <c r="A3366" s="2">
        <v>1659322</v>
      </c>
      <c r="B3366" s="2">
        <v>847155</v>
      </c>
      <c r="C3366" s="7">
        <v>21.618745536912101</v>
      </c>
      <c r="D3366" s="7">
        <v>39.481529535005997</v>
      </c>
      <c r="E3366" s="19" t="s">
        <v>3979</v>
      </c>
      <c r="F3366" s="46">
        <f>INDEX(Δεδομένα!$P:$P,MATCH('2021'!E3366,Δεδομένα!$O:$O,0))</f>
        <v>113</v>
      </c>
      <c r="G3366" s="49" t="s">
        <v>3873</v>
      </c>
      <c r="H3366" s="51" t="str">
        <f>INDEX(Δεδομένα!B$1:B$51,MATCH('2021'!G3366,Δεδομένα!A$1:A$51,0))</f>
        <v>ΘΕΣΣΑΛΙΑΣ</v>
      </c>
      <c r="I3366" s="53">
        <f>INDEX(Δεδομένα!E$1:E$13,MATCH('2021'!H3366,Δεδομένα!D$1:D$13,0))</f>
        <v>6</v>
      </c>
      <c r="J3366" s="4">
        <v>44306</v>
      </c>
      <c r="K3366" s="3" t="s">
        <v>447</v>
      </c>
      <c r="L3366" s="17" t="str">
        <f t="shared" si="244"/>
        <v>20/04/2021 13:40</v>
      </c>
      <c r="M3366" s="4">
        <v>44306</v>
      </c>
      <c r="N3366" s="3" t="s">
        <v>737</v>
      </c>
      <c r="O3366" s="17" t="str">
        <f t="shared" si="245"/>
        <v>20/04/2021 14:45</v>
      </c>
      <c r="P3366" s="24">
        <f t="shared" si="246"/>
        <v>4.5138888890505768E-2</v>
      </c>
      <c r="Q3366" s="28">
        <v>0</v>
      </c>
      <c r="R3366" s="27">
        <f t="shared" si="247"/>
        <v>65.000000002328306</v>
      </c>
      <c r="S3366" s="3" t="s">
        <v>4</v>
      </c>
      <c r="T3366" s="3" t="s">
        <v>3880</v>
      </c>
      <c r="U3366" s="3" t="s">
        <v>4</v>
      </c>
      <c r="V3366" s="3" t="s">
        <v>3981</v>
      </c>
      <c r="W3366" s="5">
        <v>0</v>
      </c>
      <c r="X3366" s="5">
        <v>0</v>
      </c>
      <c r="Y3366" s="5">
        <v>0</v>
      </c>
      <c r="Z3366" s="5">
        <v>0</v>
      </c>
      <c r="AA3366" s="5">
        <v>1</v>
      </c>
      <c r="AB3366" s="5">
        <v>0</v>
      </c>
      <c r="AC3366" s="5">
        <v>0</v>
      </c>
      <c r="AD3366" s="5">
        <v>0</v>
      </c>
      <c r="AE3366" s="2">
        <v>3</v>
      </c>
      <c r="AF3366" s="2">
        <v>0</v>
      </c>
      <c r="AG3366" s="2">
        <v>0</v>
      </c>
      <c r="AH3366" s="2">
        <v>0</v>
      </c>
      <c r="AI3366" s="2">
        <v>0</v>
      </c>
      <c r="AJ3366" s="2">
        <v>1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 t="s">
        <v>4</v>
      </c>
      <c r="AT3366" s="2" t="s">
        <v>4</v>
      </c>
    </row>
    <row r="3367" spans="1:46" x14ac:dyDescent="0.2">
      <c r="A3367" s="2">
        <v>1661370</v>
      </c>
      <c r="B3367" s="2">
        <v>851758</v>
      </c>
      <c r="E3367" s="19" t="s">
        <v>3979</v>
      </c>
      <c r="F3367" s="46">
        <f>INDEX(Δεδομένα!$P:$P,MATCH('2021'!E3367,Δεδομένα!$O:$O,0))</f>
        <v>113</v>
      </c>
      <c r="G3367" s="49" t="s">
        <v>3873</v>
      </c>
      <c r="H3367" s="51" t="str">
        <f>INDEX(Δεδομένα!B$1:B$51,MATCH('2021'!G3367,Δεδομένα!A$1:A$51,0))</f>
        <v>ΘΕΣΣΑΛΙΑΣ</v>
      </c>
      <c r="I3367" s="53">
        <f>INDEX(Δεδομένα!E$1:E$13,MATCH('2021'!H3367,Δεδομένα!D$1:D$13,0))</f>
        <v>6</v>
      </c>
      <c r="J3367" s="4">
        <v>44324</v>
      </c>
      <c r="K3367" s="3" t="s">
        <v>524</v>
      </c>
      <c r="L3367" s="17" t="str">
        <f t="shared" si="244"/>
        <v>08/05/2021 20:40</v>
      </c>
      <c r="M3367" s="4">
        <v>44324</v>
      </c>
      <c r="N3367" s="3" t="s">
        <v>997</v>
      </c>
      <c r="O3367" s="17" t="str">
        <f t="shared" si="245"/>
        <v>08/05/2021 21:35</v>
      </c>
      <c r="P3367" s="24">
        <f t="shared" si="246"/>
        <v>3.8194444445252884E-2</v>
      </c>
      <c r="Q3367" s="28">
        <v>0</v>
      </c>
      <c r="R3367" s="27">
        <f t="shared" si="247"/>
        <v>55.000000001164153</v>
      </c>
      <c r="S3367" s="3" t="s">
        <v>4</v>
      </c>
      <c r="T3367" s="3" t="s">
        <v>3880</v>
      </c>
      <c r="U3367" s="3" t="s">
        <v>4</v>
      </c>
      <c r="V3367" s="3" t="s">
        <v>3982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0.02</v>
      </c>
      <c r="AC3367" s="5">
        <v>0</v>
      </c>
      <c r="AD3367" s="5">
        <v>0</v>
      </c>
      <c r="AE3367" s="2">
        <v>2</v>
      </c>
      <c r="AF3367" s="2">
        <v>0</v>
      </c>
      <c r="AG3367" s="2">
        <v>0</v>
      </c>
      <c r="AH3367" s="2">
        <v>0</v>
      </c>
      <c r="AI3367" s="2">
        <v>0</v>
      </c>
      <c r="AJ3367" s="2">
        <v>1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 t="s">
        <v>4</v>
      </c>
      <c r="AT3367" s="2" t="s">
        <v>4</v>
      </c>
    </row>
    <row r="3368" spans="1:46" x14ac:dyDescent="0.2">
      <c r="A3368" s="2">
        <v>1667704</v>
      </c>
      <c r="B3368" s="2">
        <v>854091</v>
      </c>
      <c r="C3368" s="7">
        <v>21.636728575089599</v>
      </c>
      <c r="D3368" s="7">
        <v>39.465166217921997</v>
      </c>
      <c r="E3368" s="19" t="s">
        <v>3979</v>
      </c>
      <c r="F3368" s="46">
        <f>INDEX(Δεδομένα!$P:$P,MATCH('2021'!E3368,Δεδομένα!$O:$O,0))</f>
        <v>113</v>
      </c>
      <c r="G3368" s="49" t="s">
        <v>3873</v>
      </c>
      <c r="H3368" s="51" t="str">
        <f>INDEX(Δεδομένα!B$1:B$51,MATCH('2021'!G3368,Δεδομένα!A$1:A$51,0))</f>
        <v>ΘΕΣΣΑΛΙΑΣ</v>
      </c>
      <c r="I3368" s="53">
        <f>INDEX(Δεδομένα!E$1:E$13,MATCH('2021'!H3368,Δεδομένα!D$1:D$13,0))</f>
        <v>6</v>
      </c>
      <c r="J3368" s="4">
        <v>44334</v>
      </c>
      <c r="K3368" s="3" t="s">
        <v>510</v>
      </c>
      <c r="L3368" s="17" t="str">
        <f t="shared" si="244"/>
        <v>18/05/2021 17:20</v>
      </c>
      <c r="M3368" s="4">
        <v>44334</v>
      </c>
      <c r="N3368" s="3" t="s">
        <v>924</v>
      </c>
      <c r="O3368" s="17" t="str">
        <f t="shared" si="245"/>
        <v>18/05/2021 23:55</v>
      </c>
      <c r="P3368" s="24">
        <f t="shared" si="246"/>
        <v>0.27430555556202307</v>
      </c>
      <c r="Q3368" s="28">
        <v>0</v>
      </c>
      <c r="R3368" s="27">
        <f t="shared" si="247"/>
        <v>395.00000000931323</v>
      </c>
      <c r="S3368" s="3" t="s">
        <v>4</v>
      </c>
      <c r="T3368" s="3" t="s">
        <v>3880</v>
      </c>
      <c r="U3368" s="3" t="s">
        <v>4</v>
      </c>
      <c r="V3368" s="3" t="s">
        <v>3983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10</v>
      </c>
      <c r="AC3368" s="5">
        <v>0</v>
      </c>
      <c r="AD3368" s="5">
        <v>0</v>
      </c>
      <c r="AE3368" s="2">
        <v>12</v>
      </c>
      <c r="AF3368" s="2">
        <v>0</v>
      </c>
      <c r="AG3368" s="2">
        <v>0</v>
      </c>
      <c r="AH3368" s="2">
        <v>0</v>
      </c>
      <c r="AI3368" s="2">
        <v>0</v>
      </c>
      <c r="AJ3368" s="2">
        <v>5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 t="s">
        <v>4</v>
      </c>
      <c r="AT3368" s="2" t="s">
        <v>4</v>
      </c>
    </row>
    <row r="3369" spans="1:46" x14ac:dyDescent="0.2">
      <c r="A3369" s="2">
        <v>1667706</v>
      </c>
      <c r="B3369" s="2">
        <v>855174</v>
      </c>
      <c r="C3369" s="7">
        <v>21.664815026269</v>
      </c>
      <c r="D3369" s="7">
        <v>39.495109051499902</v>
      </c>
      <c r="E3369" s="19" t="s">
        <v>3979</v>
      </c>
      <c r="F3369" s="46">
        <f>INDEX(Δεδομένα!$P:$P,MATCH('2021'!E3369,Δεδομένα!$O:$O,0))</f>
        <v>113</v>
      </c>
      <c r="G3369" s="49" t="s">
        <v>3873</v>
      </c>
      <c r="H3369" s="51" t="str">
        <f>INDEX(Δεδομένα!B$1:B$51,MATCH('2021'!G3369,Δεδομένα!A$1:A$51,0))</f>
        <v>ΘΕΣΣΑΛΙΑΣ</v>
      </c>
      <c r="I3369" s="53">
        <f>INDEX(Δεδομένα!E$1:E$13,MATCH('2021'!H3369,Δεδομένα!D$1:D$13,0))</f>
        <v>6</v>
      </c>
      <c r="J3369" s="4">
        <v>44338</v>
      </c>
      <c r="K3369" s="3" t="s">
        <v>142</v>
      </c>
      <c r="L3369" s="17" t="str">
        <f t="shared" si="244"/>
        <v>22/05/2021 13:49</v>
      </c>
      <c r="M3369" s="4">
        <v>44338</v>
      </c>
      <c r="N3369" s="3" t="s">
        <v>464</v>
      </c>
      <c r="O3369" s="17" t="str">
        <f t="shared" si="245"/>
        <v>22/05/2021 18:20</v>
      </c>
      <c r="P3369" s="24">
        <f t="shared" si="246"/>
        <v>0.18819444444670808</v>
      </c>
      <c r="Q3369" s="28">
        <v>0</v>
      </c>
      <c r="R3369" s="27">
        <f t="shared" si="247"/>
        <v>271.00000000325963</v>
      </c>
      <c r="S3369" s="3" t="s">
        <v>4</v>
      </c>
      <c r="T3369" s="3" t="s">
        <v>3880</v>
      </c>
      <c r="U3369" s="3" t="s">
        <v>4</v>
      </c>
      <c r="V3369" s="3" t="s">
        <v>3984</v>
      </c>
      <c r="W3369" s="5">
        <v>0</v>
      </c>
      <c r="X3369" s="5">
        <v>0</v>
      </c>
      <c r="Y3369" s="5">
        <v>0</v>
      </c>
      <c r="Z3369" s="5">
        <v>0.1</v>
      </c>
      <c r="AA3369" s="5">
        <v>0</v>
      </c>
      <c r="AB3369" s="5">
        <v>0</v>
      </c>
      <c r="AC3369" s="5">
        <v>0</v>
      </c>
      <c r="AD3369" s="5">
        <v>0</v>
      </c>
      <c r="AE3369" s="2">
        <v>4</v>
      </c>
      <c r="AF3369" s="2">
        <v>0</v>
      </c>
      <c r="AG3369" s="2">
        <v>0</v>
      </c>
      <c r="AH3369" s="2">
        <v>0</v>
      </c>
      <c r="AI3369" s="2">
        <v>0</v>
      </c>
      <c r="AJ3369" s="2">
        <v>2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 t="s">
        <v>4</v>
      </c>
      <c r="AT3369" s="2" t="s">
        <v>4</v>
      </c>
    </row>
    <row r="3370" spans="1:46" x14ac:dyDescent="0.2">
      <c r="A3370" s="2">
        <v>1667708</v>
      </c>
      <c r="B3370" s="2">
        <v>856287</v>
      </c>
      <c r="C3370" s="7">
        <v>21.635190248283202</v>
      </c>
      <c r="D3370" s="7">
        <v>39.465613778104299</v>
      </c>
      <c r="E3370" s="19" t="s">
        <v>3979</v>
      </c>
      <c r="F3370" s="46">
        <f>INDEX(Δεδομένα!$P:$P,MATCH('2021'!E3370,Δεδομένα!$O:$O,0))</f>
        <v>113</v>
      </c>
      <c r="G3370" s="49" t="s">
        <v>3873</v>
      </c>
      <c r="H3370" s="51" t="str">
        <f>INDEX(Δεδομένα!B$1:B$51,MATCH('2021'!G3370,Δεδομένα!A$1:A$51,0))</f>
        <v>ΘΕΣΣΑΛΙΑΣ</v>
      </c>
      <c r="I3370" s="53">
        <f>INDEX(Δεδομένα!E$1:E$13,MATCH('2021'!H3370,Δεδομένα!D$1:D$13,0))</f>
        <v>6</v>
      </c>
      <c r="J3370" s="4">
        <v>44342</v>
      </c>
      <c r="K3370" s="3" t="s">
        <v>241</v>
      </c>
      <c r="L3370" s="17" t="str">
        <f t="shared" si="244"/>
        <v>26/05/2021 13:15</v>
      </c>
      <c r="M3370" s="4">
        <v>44342</v>
      </c>
      <c r="N3370" s="3" t="s">
        <v>486</v>
      </c>
      <c r="O3370" s="17" t="str">
        <f t="shared" si="245"/>
        <v>26/05/2021 13:45</v>
      </c>
      <c r="P3370" s="24">
        <f t="shared" si="246"/>
        <v>2.0833333328482695E-2</v>
      </c>
      <c r="Q3370" s="28">
        <v>0</v>
      </c>
      <c r="R3370" s="27">
        <f t="shared" si="247"/>
        <v>29.999999993015081</v>
      </c>
      <c r="S3370" s="3" t="s">
        <v>4</v>
      </c>
      <c r="T3370" s="3" t="s">
        <v>3880</v>
      </c>
      <c r="U3370" s="3" t="s">
        <v>4</v>
      </c>
      <c r="V3370" s="3" t="s">
        <v>3983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3</v>
      </c>
      <c r="AC3370" s="5">
        <v>0</v>
      </c>
      <c r="AD3370" s="5">
        <v>0</v>
      </c>
      <c r="AE3370" s="2">
        <v>3</v>
      </c>
      <c r="AF3370" s="2">
        <v>0</v>
      </c>
      <c r="AG3370" s="2">
        <v>0</v>
      </c>
      <c r="AH3370" s="2">
        <v>0</v>
      </c>
      <c r="AI3370" s="2">
        <v>0</v>
      </c>
      <c r="AJ3370" s="2">
        <v>1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 t="s">
        <v>4</v>
      </c>
      <c r="AT3370" s="2" t="s">
        <v>4</v>
      </c>
    </row>
    <row r="3371" spans="1:46" x14ac:dyDescent="0.2">
      <c r="A3371" s="2">
        <v>1678469</v>
      </c>
      <c r="B3371" s="2">
        <v>867918</v>
      </c>
      <c r="C3371" s="7">
        <v>21.691046063930401</v>
      </c>
      <c r="D3371" s="7">
        <v>39.470107157664302</v>
      </c>
      <c r="E3371" s="19" t="s">
        <v>3979</v>
      </c>
      <c r="F3371" s="46">
        <f>INDEX(Δεδομένα!$P:$P,MATCH('2021'!E3371,Δεδομένα!$O:$O,0))</f>
        <v>113</v>
      </c>
      <c r="G3371" s="49" t="s">
        <v>3873</v>
      </c>
      <c r="H3371" s="51" t="str">
        <f>INDEX(Δεδομένα!B$1:B$51,MATCH('2021'!G3371,Δεδομένα!A$1:A$51,0))</f>
        <v>ΘΕΣΣΑΛΙΑΣ</v>
      </c>
      <c r="I3371" s="53">
        <f>INDEX(Δεδομένα!E$1:E$13,MATCH('2021'!H3371,Δεδομένα!D$1:D$13,0))</f>
        <v>6</v>
      </c>
      <c r="J3371" s="4">
        <v>44381</v>
      </c>
      <c r="K3371" s="3" t="s">
        <v>681</v>
      </c>
      <c r="L3371" s="17" t="str">
        <f t="shared" si="244"/>
        <v>04/07/2021 11:15</v>
      </c>
      <c r="M3371" s="4">
        <v>44381</v>
      </c>
      <c r="N3371" s="3" t="s">
        <v>119</v>
      </c>
      <c r="O3371" s="17" t="str">
        <f t="shared" si="245"/>
        <v>04/07/2021 12:25</v>
      </c>
      <c r="P3371" s="24">
        <f t="shared" si="246"/>
        <v>4.8611111109494232E-2</v>
      </c>
      <c r="Q3371" s="28">
        <v>0</v>
      </c>
      <c r="R3371" s="27">
        <f t="shared" si="247"/>
        <v>69.999999997671694</v>
      </c>
      <c r="S3371" s="3" t="s">
        <v>4</v>
      </c>
      <c r="T3371" s="3" t="s">
        <v>3880</v>
      </c>
      <c r="U3371" s="3" t="s">
        <v>4</v>
      </c>
      <c r="V3371" s="3" t="s">
        <v>3985</v>
      </c>
      <c r="W3371" s="5">
        <v>0</v>
      </c>
      <c r="X3371" s="5">
        <v>0</v>
      </c>
      <c r="Y3371" s="5">
        <v>0</v>
      </c>
      <c r="Z3371" s="5">
        <v>0.1</v>
      </c>
      <c r="AA3371" s="5">
        <v>0</v>
      </c>
      <c r="AB3371" s="5">
        <v>0</v>
      </c>
      <c r="AC3371" s="5">
        <v>0</v>
      </c>
      <c r="AD3371" s="5">
        <v>0</v>
      </c>
      <c r="AE3371" s="2">
        <v>3</v>
      </c>
      <c r="AF3371" s="2">
        <v>0</v>
      </c>
      <c r="AG3371" s="2">
        <v>0</v>
      </c>
      <c r="AH3371" s="2">
        <v>0</v>
      </c>
      <c r="AI3371" s="2">
        <v>0</v>
      </c>
      <c r="AJ3371" s="2">
        <v>1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</row>
    <row r="3372" spans="1:46" x14ac:dyDescent="0.2">
      <c r="A3372" s="2">
        <v>1678607</v>
      </c>
      <c r="B3372" s="2">
        <v>867953</v>
      </c>
      <c r="C3372" s="7">
        <v>21.631402093696</v>
      </c>
      <c r="D3372" s="7">
        <v>39.494745994567602</v>
      </c>
      <c r="E3372" s="19" t="s">
        <v>3979</v>
      </c>
      <c r="F3372" s="46">
        <f>INDEX(Δεδομένα!$P:$P,MATCH('2021'!E3372,Δεδομένα!$O:$O,0))</f>
        <v>113</v>
      </c>
      <c r="G3372" s="49" t="s">
        <v>3873</v>
      </c>
      <c r="H3372" s="51" t="str">
        <f>INDEX(Δεδομένα!B$1:B$51,MATCH('2021'!G3372,Δεδομένα!A$1:A$51,0))</f>
        <v>ΘΕΣΣΑΛΙΑΣ</v>
      </c>
      <c r="I3372" s="53">
        <f>INDEX(Δεδομένα!E$1:E$13,MATCH('2021'!H3372,Δεδομένα!D$1:D$13,0))</f>
        <v>6</v>
      </c>
      <c r="J3372" s="4">
        <v>44381</v>
      </c>
      <c r="K3372" s="3" t="s">
        <v>299</v>
      </c>
      <c r="L3372" s="17" t="str">
        <f t="shared" si="244"/>
        <v>04/07/2021 13:10</v>
      </c>
      <c r="M3372" s="4">
        <v>44381</v>
      </c>
      <c r="N3372" s="3" t="s">
        <v>42</v>
      </c>
      <c r="O3372" s="17" t="str">
        <f t="shared" si="245"/>
        <v>04/07/2021 14:30</v>
      </c>
      <c r="P3372" s="24">
        <f t="shared" si="246"/>
        <v>5.5555555554747116E-2</v>
      </c>
      <c r="Q3372" s="28">
        <v>0</v>
      </c>
      <c r="R3372" s="27">
        <f t="shared" si="247"/>
        <v>79.999999998835847</v>
      </c>
      <c r="S3372" s="3" t="s">
        <v>4</v>
      </c>
      <c r="T3372" s="3" t="s">
        <v>3880</v>
      </c>
      <c r="U3372" s="3" t="s">
        <v>4</v>
      </c>
      <c r="V3372" s="3" t="s">
        <v>3986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1</v>
      </c>
      <c r="AC3372" s="5">
        <v>1</v>
      </c>
      <c r="AD3372" s="5">
        <v>0</v>
      </c>
      <c r="AE3372" s="2">
        <v>5</v>
      </c>
      <c r="AF3372" s="2">
        <v>0</v>
      </c>
      <c r="AG3372" s="2">
        <v>0</v>
      </c>
      <c r="AH3372" s="2">
        <v>0</v>
      </c>
      <c r="AI3372" s="2">
        <v>0</v>
      </c>
      <c r="AJ3372" s="2">
        <v>2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</row>
    <row r="3373" spans="1:46" x14ac:dyDescent="0.2">
      <c r="A3373" s="2">
        <v>1687254</v>
      </c>
      <c r="B3373" s="2">
        <v>870929</v>
      </c>
      <c r="C3373" s="7">
        <v>21.476621799590099</v>
      </c>
      <c r="D3373" s="7">
        <v>39.4699469241272</v>
      </c>
      <c r="E3373" s="19" t="s">
        <v>3979</v>
      </c>
      <c r="F3373" s="46">
        <f>INDEX(Δεδομένα!$P:$P,MATCH('2021'!E3373,Δεδομένα!$O:$O,0))</f>
        <v>113</v>
      </c>
      <c r="G3373" s="49" t="s">
        <v>3873</v>
      </c>
      <c r="H3373" s="51" t="str">
        <f>INDEX(Δεδομένα!B$1:B$51,MATCH('2021'!G3373,Δεδομένα!A$1:A$51,0))</f>
        <v>ΘΕΣΣΑΛΙΑΣ</v>
      </c>
      <c r="I3373" s="53">
        <f>INDEX(Δεδομένα!E$1:E$13,MATCH('2021'!H3373,Δεδομένα!D$1:D$13,0))</f>
        <v>6</v>
      </c>
      <c r="J3373" s="4">
        <v>44391</v>
      </c>
      <c r="K3373" s="3" t="s">
        <v>905</v>
      </c>
      <c r="L3373" s="17" t="str">
        <f t="shared" si="244"/>
        <v>14/07/2021 08:55</v>
      </c>
      <c r="M3373" s="4">
        <v>44391</v>
      </c>
      <c r="N3373" s="3" t="s">
        <v>1078</v>
      </c>
      <c r="O3373" s="17" t="str">
        <f t="shared" si="245"/>
        <v>14/07/2021 11:10</v>
      </c>
      <c r="P3373" s="24">
        <f t="shared" si="246"/>
        <v>9.375E-2</v>
      </c>
      <c r="Q3373" s="28">
        <v>0</v>
      </c>
      <c r="R3373" s="27">
        <f t="shared" si="247"/>
        <v>135</v>
      </c>
      <c r="S3373" s="3" t="s">
        <v>4</v>
      </c>
      <c r="T3373" s="3" t="s">
        <v>3880</v>
      </c>
      <c r="U3373" s="3" t="s">
        <v>4</v>
      </c>
      <c r="V3373" s="3" t="s">
        <v>3987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0.01</v>
      </c>
      <c r="AE3373" s="2">
        <v>2</v>
      </c>
      <c r="AF3373" s="2">
        <v>0</v>
      </c>
      <c r="AG3373" s="2">
        <v>0</v>
      </c>
      <c r="AH3373" s="2">
        <v>0</v>
      </c>
      <c r="AI3373" s="2">
        <v>0</v>
      </c>
      <c r="AJ3373" s="2">
        <v>1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</row>
    <row r="3374" spans="1:46" x14ac:dyDescent="0.2">
      <c r="A3374" s="2">
        <v>1695838</v>
      </c>
      <c r="B3374" s="2">
        <v>877403</v>
      </c>
      <c r="C3374" s="7">
        <v>21.538517531172701</v>
      </c>
      <c r="D3374" s="7">
        <v>39.461479927747597</v>
      </c>
      <c r="E3374" s="19" t="s">
        <v>3979</v>
      </c>
      <c r="F3374" s="46">
        <f>INDEX(Δεδομένα!$P:$P,MATCH('2021'!E3374,Δεδομένα!$O:$O,0))</f>
        <v>113</v>
      </c>
      <c r="G3374" s="49" t="s">
        <v>3873</v>
      </c>
      <c r="H3374" s="51" t="str">
        <f>INDEX(Δεδομένα!B$1:B$51,MATCH('2021'!G3374,Δεδομένα!A$1:A$51,0))</f>
        <v>ΘΕΣΣΑΛΙΑΣ</v>
      </c>
      <c r="I3374" s="53">
        <f>INDEX(Δεδομένα!E$1:E$13,MATCH('2021'!H3374,Δεδομένα!D$1:D$13,0))</f>
        <v>6</v>
      </c>
      <c r="J3374" s="4">
        <v>44411</v>
      </c>
      <c r="K3374" s="3" t="s">
        <v>946</v>
      </c>
      <c r="L3374" s="17" t="str">
        <f t="shared" si="244"/>
        <v>03/08/2021 13:53</v>
      </c>
      <c r="M3374" s="4">
        <v>44413</v>
      </c>
      <c r="N3374" s="3" t="s">
        <v>535</v>
      </c>
      <c r="O3374" s="17" t="str">
        <f t="shared" si="245"/>
        <v>05/08/2021 09:30</v>
      </c>
      <c r="P3374" s="29">
        <f t="shared" si="246"/>
        <v>1.8173611111124046</v>
      </c>
      <c r="Q3374" s="30">
        <f>1*24</f>
        <v>24</v>
      </c>
      <c r="R3374" s="27">
        <f t="shared" si="247"/>
        <v>2617.0000000018626</v>
      </c>
      <c r="S3374" s="3" t="s">
        <v>4</v>
      </c>
      <c r="T3374" s="3" t="s">
        <v>3880</v>
      </c>
      <c r="U3374" s="3" t="s">
        <v>3988</v>
      </c>
      <c r="V3374" s="3" t="s">
        <v>3989</v>
      </c>
      <c r="W3374" s="5">
        <v>80</v>
      </c>
      <c r="X3374" s="5">
        <v>0</v>
      </c>
      <c r="Y3374" s="5">
        <v>0</v>
      </c>
      <c r="Z3374" s="5">
        <v>20</v>
      </c>
      <c r="AA3374" s="5">
        <v>0</v>
      </c>
      <c r="AB3374" s="5">
        <v>0</v>
      </c>
      <c r="AC3374" s="5">
        <v>0</v>
      </c>
      <c r="AD3374" s="5">
        <v>0</v>
      </c>
      <c r="AE3374" s="2">
        <v>31</v>
      </c>
      <c r="AF3374" s="2">
        <v>10</v>
      </c>
      <c r="AG3374" s="2">
        <v>0</v>
      </c>
      <c r="AH3374" s="2">
        <v>0</v>
      </c>
      <c r="AI3374" s="2">
        <v>4</v>
      </c>
      <c r="AJ3374" s="2">
        <v>14</v>
      </c>
      <c r="AK3374" s="2">
        <v>0</v>
      </c>
      <c r="AL3374" s="2">
        <v>2</v>
      </c>
      <c r="AM3374" s="2">
        <v>2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</row>
    <row r="3375" spans="1:46" x14ac:dyDescent="0.2">
      <c r="A3375" s="2">
        <v>1695655</v>
      </c>
      <c r="B3375" s="2">
        <v>878740</v>
      </c>
      <c r="C3375" s="7">
        <v>21.5800509152944</v>
      </c>
      <c r="D3375" s="7">
        <v>39.449704282113601</v>
      </c>
      <c r="E3375" s="19" t="s">
        <v>3979</v>
      </c>
      <c r="F3375" s="46">
        <f>INDEX(Δεδομένα!$P:$P,MATCH('2021'!E3375,Δεδομένα!$O:$O,0))</f>
        <v>113</v>
      </c>
      <c r="G3375" s="49" t="s">
        <v>3873</v>
      </c>
      <c r="H3375" s="51" t="str">
        <f>INDEX(Δεδομένα!B$1:B$51,MATCH('2021'!G3375,Δεδομένα!A$1:A$51,0))</f>
        <v>ΘΕΣΣΑΛΙΑΣ</v>
      </c>
      <c r="I3375" s="53">
        <f>INDEX(Δεδομένα!E$1:E$13,MATCH('2021'!H3375,Δεδομένα!D$1:D$13,0))</f>
        <v>6</v>
      </c>
      <c r="J3375" s="4">
        <v>44413</v>
      </c>
      <c r="K3375" s="3" t="s">
        <v>224</v>
      </c>
      <c r="L3375" s="17" t="str">
        <f t="shared" si="244"/>
        <v>05/08/2021 13:38</v>
      </c>
      <c r="M3375" s="4">
        <v>44413</v>
      </c>
      <c r="N3375" s="3" t="s">
        <v>1018</v>
      </c>
      <c r="O3375" s="17" t="str">
        <f t="shared" si="245"/>
        <v>05/08/2021 15:35</v>
      </c>
      <c r="P3375" s="24">
        <f t="shared" si="246"/>
        <v>8.1249999995634425E-2</v>
      </c>
      <c r="Q3375" s="28">
        <v>0</v>
      </c>
      <c r="R3375" s="27">
        <f t="shared" si="247"/>
        <v>116.99999999371357</v>
      </c>
      <c r="S3375" s="3" t="s">
        <v>4</v>
      </c>
      <c r="T3375" s="3" t="s">
        <v>3880</v>
      </c>
      <c r="U3375" s="3" t="s">
        <v>3990</v>
      </c>
      <c r="V3375" s="3" t="s">
        <v>3991</v>
      </c>
      <c r="W3375" s="5">
        <v>0</v>
      </c>
      <c r="X3375" s="5">
        <v>0.3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2">
        <v>5</v>
      </c>
      <c r="AF3375" s="2">
        <v>0</v>
      </c>
      <c r="AG3375" s="2">
        <v>0</v>
      </c>
      <c r="AH3375" s="2">
        <v>0</v>
      </c>
      <c r="AI3375" s="2">
        <v>0</v>
      </c>
      <c r="AJ3375" s="2">
        <v>2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</row>
    <row r="3376" spans="1:46" x14ac:dyDescent="0.2">
      <c r="A3376" s="2">
        <v>1695771</v>
      </c>
      <c r="B3376" s="2">
        <v>881162</v>
      </c>
      <c r="C3376" s="7">
        <v>21.4886776059694</v>
      </c>
      <c r="D3376" s="7">
        <v>39.431005007918699</v>
      </c>
      <c r="E3376" s="19" t="s">
        <v>3979</v>
      </c>
      <c r="F3376" s="46">
        <f>INDEX(Δεδομένα!$P:$P,MATCH('2021'!E3376,Δεδομένα!$O:$O,0))</f>
        <v>113</v>
      </c>
      <c r="G3376" s="49" t="s">
        <v>3873</v>
      </c>
      <c r="H3376" s="51" t="str">
        <f>INDEX(Δεδομένα!B$1:B$51,MATCH('2021'!G3376,Δεδομένα!A$1:A$51,0))</f>
        <v>ΘΕΣΣΑΛΙΑΣ</v>
      </c>
      <c r="I3376" s="53">
        <f>INDEX(Δεδομένα!E$1:E$13,MATCH('2021'!H3376,Δεδομένα!D$1:D$13,0))</f>
        <v>6</v>
      </c>
      <c r="J3376" s="4">
        <v>44417</v>
      </c>
      <c r="K3376" s="3" t="s">
        <v>1853</v>
      </c>
      <c r="L3376" s="17" t="str">
        <f t="shared" si="244"/>
        <v>09/08/2021 21:31</v>
      </c>
      <c r="M3376" s="4">
        <v>44420</v>
      </c>
      <c r="N3376" s="3" t="s">
        <v>535</v>
      </c>
      <c r="O3376" s="17" t="str">
        <f t="shared" si="245"/>
        <v>12/08/2021 09:30</v>
      </c>
      <c r="P3376" s="29">
        <f t="shared" si="246"/>
        <v>2.4993055555605679</v>
      </c>
      <c r="Q3376" s="30">
        <f>2*24</f>
        <v>48</v>
      </c>
      <c r="R3376" s="27">
        <f t="shared" si="247"/>
        <v>3599.0000000072177</v>
      </c>
      <c r="S3376" s="3" t="s">
        <v>4</v>
      </c>
      <c r="T3376" s="3" t="s">
        <v>3880</v>
      </c>
      <c r="U3376" s="3" t="s">
        <v>4</v>
      </c>
      <c r="V3376" s="3" t="s">
        <v>3992</v>
      </c>
      <c r="W3376" s="5">
        <v>0</v>
      </c>
      <c r="X3376" s="5">
        <v>0.02</v>
      </c>
      <c r="Y3376" s="5">
        <v>0</v>
      </c>
      <c r="Z3376" s="5">
        <v>0.1</v>
      </c>
      <c r="AA3376" s="5">
        <v>0</v>
      </c>
      <c r="AB3376" s="5">
        <v>0</v>
      </c>
      <c r="AC3376" s="5">
        <v>0</v>
      </c>
      <c r="AD3376" s="5">
        <v>0</v>
      </c>
      <c r="AE3376" s="2">
        <v>15</v>
      </c>
      <c r="AF3376" s="2">
        <v>0</v>
      </c>
      <c r="AG3376" s="2">
        <v>0</v>
      </c>
      <c r="AH3376" s="2">
        <v>0</v>
      </c>
      <c r="AI3376" s="2">
        <v>0</v>
      </c>
      <c r="AJ3376" s="2">
        <v>5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</row>
    <row r="3377" spans="1:46" x14ac:dyDescent="0.2">
      <c r="A3377" s="2">
        <v>1695817</v>
      </c>
      <c r="B3377" s="2">
        <v>883488</v>
      </c>
      <c r="C3377" s="7">
        <v>21.6480625914337</v>
      </c>
      <c r="D3377" s="7">
        <v>39.463333807891999</v>
      </c>
      <c r="E3377" s="19" t="s">
        <v>3979</v>
      </c>
      <c r="F3377" s="46">
        <f>INDEX(Δεδομένα!$P:$P,MATCH('2021'!E3377,Δεδομένα!$O:$O,0))</f>
        <v>113</v>
      </c>
      <c r="G3377" s="49" t="s">
        <v>3873</v>
      </c>
      <c r="H3377" s="51" t="str">
        <f>INDEX(Δεδομένα!B$1:B$51,MATCH('2021'!G3377,Δεδομένα!A$1:A$51,0))</f>
        <v>ΘΕΣΣΑΛΙΑΣ</v>
      </c>
      <c r="I3377" s="53">
        <f>INDEX(Δεδομένα!E$1:E$13,MATCH('2021'!H3377,Δεδομένα!D$1:D$13,0))</f>
        <v>6</v>
      </c>
      <c r="J3377" s="4">
        <v>44424</v>
      </c>
      <c r="K3377" s="3" t="s">
        <v>1658</v>
      </c>
      <c r="L3377" s="17" t="str">
        <f t="shared" si="244"/>
        <v>16/08/2021 16:21</v>
      </c>
      <c r="M3377" s="4">
        <v>44424</v>
      </c>
      <c r="N3377" s="3" t="s">
        <v>642</v>
      </c>
      <c r="O3377" s="17" t="str">
        <f t="shared" si="245"/>
        <v>16/08/2021 16:49</v>
      </c>
      <c r="P3377" s="24">
        <f t="shared" si="246"/>
        <v>1.9444444442342501E-2</v>
      </c>
      <c r="Q3377" s="28">
        <v>0</v>
      </c>
      <c r="R3377" s="27">
        <f t="shared" si="247"/>
        <v>27.999999996973202</v>
      </c>
      <c r="S3377" s="3" t="s">
        <v>4</v>
      </c>
      <c r="T3377" s="3" t="s">
        <v>3880</v>
      </c>
      <c r="U3377" s="3" t="s">
        <v>4</v>
      </c>
      <c r="V3377" s="3" t="s">
        <v>3980</v>
      </c>
      <c r="W3377" s="5">
        <v>0</v>
      </c>
      <c r="X3377" s="5">
        <v>0</v>
      </c>
      <c r="Y3377" s="5">
        <v>0</v>
      </c>
      <c r="Z3377" s="5">
        <v>0.05</v>
      </c>
      <c r="AA3377" s="5">
        <v>0</v>
      </c>
      <c r="AB3377" s="5">
        <v>0</v>
      </c>
      <c r="AC3377" s="5">
        <v>0</v>
      </c>
      <c r="AD3377" s="5">
        <v>0</v>
      </c>
      <c r="AE3377" s="2">
        <v>2</v>
      </c>
      <c r="AF3377" s="2">
        <v>0</v>
      </c>
      <c r="AG3377" s="2">
        <v>0</v>
      </c>
      <c r="AH3377" s="2">
        <v>0</v>
      </c>
      <c r="AI3377" s="2">
        <v>0</v>
      </c>
      <c r="AJ3377" s="2">
        <v>1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</row>
    <row r="3378" spans="1:46" x14ac:dyDescent="0.2">
      <c r="A3378" s="2">
        <v>1695971</v>
      </c>
      <c r="B3378" s="2">
        <v>886124</v>
      </c>
      <c r="C3378" s="7">
        <v>21.307372486536401</v>
      </c>
      <c r="D3378" s="7">
        <v>39.507918449537598</v>
      </c>
      <c r="E3378" s="19" t="s">
        <v>3979</v>
      </c>
      <c r="F3378" s="46">
        <f>INDEX(Δεδομένα!$P:$P,MATCH('2021'!E3378,Δεδομένα!$O:$O,0))</f>
        <v>113</v>
      </c>
      <c r="G3378" s="49" t="s">
        <v>3873</v>
      </c>
      <c r="H3378" s="51" t="str">
        <f>INDEX(Δεδομένα!B$1:B$51,MATCH('2021'!G3378,Δεδομένα!A$1:A$51,0))</f>
        <v>ΘΕΣΣΑΛΙΑΣ</v>
      </c>
      <c r="I3378" s="53">
        <f>INDEX(Δεδομένα!E$1:E$13,MATCH('2021'!H3378,Δεδομένα!D$1:D$13,0))</f>
        <v>6</v>
      </c>
      <c r="J3378" s="4">
        <v>44434</v>
      </c>
      <c r="K3378" s="3" t="s">
        <v>154</v>
      </c>
      <c r="L3378" s="17" t="str">
        <f t="shared" si="244"/>
        <v>26/08/2021 13:20</v>
      </c>
      <c r="M3378" s="4">
        <v>44434</v>
      </c>
      <c r="N3378" s="3" t="s">
        <v>464</v>
      </c>
      <c r="O3378" s="17" t="str">
        <f t="shared" si="245"/>
        <v>26/08/2021 18:20</v>
      </c>
      <c r="P3378" s="24">
        <f t="shared" si="246"/>
        <v>0.20833333333575865</v>
      </c>
      <c r="Q3378" s="28">
        <v>0</v>
      </c>
      <c r="R3378" s="27">
        <f t="shared" si="247"/>
        <v>300.00000000349246</v>
      </c>
      <c r="S3378" s="3" t="s">
        <v>4</v>
      </c>
      <c r="T3378" s="3" t="s">
        <v>3880</v>
      </c>
      <c r="U3378" s="3" t="s">
        <v>3320</v>
      </c>
      <c r="V3378" s="3" t="s">
        <v>3993</v>
      </c>
      <c r="W3378" s="5">
        <v>0</v>
      </c>
      <c r="X3378" s="5">
        <v>0.5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2">
        <v>5</v>
      </c>
      <c r="AF3378" s="2">
        <v>0</v>
      </c>
      <c r="AG3378" s="2">
        <v>0</v>
      </c>
      <c r="AH3378" s="2">
        <v>0</v>
      </c>
      <c r="AI3378" s="2">
        <v>0</v>
      </c>
      <c r="AJ3378" s="2">
        <v>2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</row>
    <row r="3379" spans="1:46" x14ac:dyDescent="0.2">
      <c r="A3379" s="2">
        <v>1695918</v>
      </c>
      <c r="B3379" s="2">
        <v>887117</v>
      </c>
      <c r="C3379" s="7">
        <v>21.689100843993799</v>
      </c>
      <c r="D3379" s="7">
        <v>39.469959698214701</v>
      </c>
      <c r="E3379" s="19" t="s">
        <v>3979</v>
      </c>
      <c r="F3379" s="46">
        <f>INDEX(Δεδομένα!$P:$P,MATCH('2021'!E3379,Δεδομένα!$O:$O,0))</f>
        <v>113</v>
      </c>
      <c r="G3379" s="49" t="s">
        <v>3873</v>
      </c>
      <c r="H3379" s="51" t="str">
        <f>INDEX(Δεδομένα!B$1:B$51,MATCH('2021'!G3379,Δεδομένα!A$1:A$51,0))</f>
        <v>ΘΕΣΣΑΛΙΑΣ</v>
      </c>
      <c r="I3379" s="53">
        <f>INDEX(Δεδομένα!E$1:E$13,MATCH('2021'!H3379,Δεδομένα!D$1:D$13,0))</f>
        <v>6</v>
      </c>
      <c r="J3379" s="4">
        <v>44437</v>
      </c>
      <c r="K3379" s="3" t="s">
        <v>200</v>
      </c>
      <c r="L3379" s="17" t="str">
        <f t="shared" si="244"/>
        <v>29/08/2021 14:42</v>
      </c>
      <c r="M3379" s="4">
        <v>44437</v>
      </c>
      <c r="N3379" s="3" t="s">
        <v>1960</v>
      </c>
      <c r="O3379" s="17" t="str">
        <f t="shared" si="245"/>
        <v>29/08/2021 20:27</v>
      </c>
      <c r="P3379" s="24">
        <f t="shared" si="246"/>
        <v>0.23958333332848269</v>
      </c>
      <c r="Q3379" s="28">
        <v>0</v>
      </c>
      <c r="R3379" s="27">
        <f t="shared" si="247"/>
        <v>344.99999999301508</v>
      </c>
      <c r="S3379" s="3" t="s">
        <v>4</v>
      </c>
      <c r="T3379" s="3" t="s">
        <v>3880</v>
      </c>
      <c r="U3379" s="3" t="s">
        <v>4</v>
      </c>
      <c r="V3379" s="3" t="s">
        <v>3994</v>
      </c>
      <c r="W3379" s="5">
        <v>0</v>
      </c>
      <c r="X3379" s="5">
        <v>2</v>
      </c>
      <c r="Y3379" s="5">
        <v>0</v>
      </c>
      <c r="Z3379" s="5">
        <v>80</v>
      </c>
      <c r="AA3379" s="5">
        <v>0</v>
      </c>
      <c r="AB3379" s="5">
        <v>0</v>
      </c>
      <c r="AC3379" s="5">
        <v>0</v>
      </c>
      <c r="AD3379" s="5">
        <v>0</v>
      </c>
      <c r="AE3379" s="2">
        <v>10</v>
      </c>
      <c r="AF3379" s="2">
        <v>0</v>
      </c>
      <c r="AG3379" s="2">
        <v>0</v>
      </c>
      <c r="AH3379" s="2">
        <v>0</v>
      </c>
      <c r="AI3379" s="2">
        <v>0</v>
      </c>
      <c r="AJ3379" s="2">
        <v>1</v>
      </c>
      <c r="AK3379" s="2">
        <v>3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</row>
    <row r="3380" spans="1:46" x14ac:dyDescent="0.2">
      <c r="A3380" s="2">
        <v>1713956</v>
      </c>
      <c r="B3380" s="2">
        <v>887899</v>
      </c>
      <c r="C3380" s="7">
        <v>21.667869945181</v>
      </c>
      <c r="D3380" s="7">
        <v>39.482711311911601</v>
      </c>
      <c r="E3380" s="19" t="s">
        <v>3979</v>
      </c>
      <c r="F3380" s="46">
        <f>INDEX(Δεδομένα!$P:$P,MATCH('2021'!E3380,Δεδομένα!$O:$O,0))</f>
        <v>113</v>
      </c>
      <c r="G3380" s="49" t="s">
        <v>3873</v>
      </c>
      <c r="H3380" s="51" t="str">
        <f>INDEX(Δεδομένα!B$1:B$51,MATCH('2021'!G3380,Δεδομένα!A$1:A$51,0))</f>
        <v>ΘΕΣΣΑΛΙΑΣ</v>
      </c>
      <c r="I3380" s="53">
        <f>INDEX(Δεδομένα!E$1:E$13,MATCH('2021'!H3380,Δεδομένα!D$1:D$13,0))</f>
        <v>6</v>
      </c>
      <c r="J3380" s="4">
        <v>44440</v>
      </c>
      <c r="K3380" s="3" t="s">
        <v>641</v>
      </c>
      <c r="L3380" s="17" t="str">
        <f t="shared" si="244"/>
        <v>01/09/2021 16:25</v>
      </c>
      <c r="M3380" s="4">
        <v>44440</v>
      </c>
      <c r="N3380" s="3" t="s">
        <v>462</v>
      </c>
      <c r="O3380" s="17" t="str">
        <f t="shared" si="245"/>
        <v>01/09/2021 17:50</v>
      </c>
      <c r="P3380" s="24">
        <f t="shared" si="246"/>
        <v>5.9027777773735579E-2</v>
      </c>
      <c r="Q3380" s="28">
        <v>0</v>
      </c>
      <c r="R3380" s="27">
        <f t="shared" si="247"/>
        <v>84.999999994179234</v>
      </c>
      <c r="S3380" s="3" t="s">
        <v>4</v>
      </c>
      <c r="T3380" s="3" t="s">
        <v>3880</v>
      </c>
      <c r="U3380" s="3" t="s">
        <v>4</v>
      </c>
      <c r="V3380" s="3" t="s">
        <v>3980</v>
      </c>
      <c r="W3380" s="5">
        <v>0</v>
      </c>
      <c r="X3380" s="5">
        <v>0</v>
      </c>
      <c r="Y3380" s="5">
        <v>0</v>
      </c>
      <c r="Z3380" s="5">
        <v>0.5</v>
      </c>
      <c r="AA3380" s="5">
        <v>0</v>
      </c>
      <c r="AB3380" s="5">
        <v>0</v>
      </c>
      <c r="AC3380" s="5">
        <v>0</v>
      </c>
      <c r="AD3380" s="5">
        <v>0</v>
      </c>
      <c r="AE3380" s="2">
        <v>5</v>
      </c>
      <c r="AF3380" s="2">
        <v>0</v>
      </c>
      <c r="AG3380" s="2">
        <v>0</v>
      </c>
      <c r="AH3380" s="2">
        <v>0</v>
      </c>
      <c r="AI3380" s="2">
        <v>0</v>
      </c>
      <c r="AJ3380" s="2">
        <v>2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</row>
    <row r="3381" spans="1:46" x14ac:dyDescent="0.2">
      <c r="A3381" s="2">
        <v>1713960</v>
      </c>
      <c r="B3381" s="2">
        <v>893657</v>
      </c>
      <c r="C3381" s="7">
        <v>21.490886671271902</v>
      </c>
      <c r="D3381" s="7">
        <v>39.439270893023398</v>
      </c>
      <c r="E3381" s="19" t="s">
        <v>3979</v>
      </c>
      <c r="F3381" s="46">
        <f>INDEX(Δεδομένα!$P:$P,MATCH('2021'!E3381,Δεδομένα!$O:$O,0))</f>
        <v>113</v>
      </c>
      <c r="G3381" s="49" t="s">
        <v>3873</v>
      </c>
      <c r="H3381" s="51" t="str">
        <f>INDEX(Δεδομένα!B$1:B$51,MATCH('2021'!G3381,Δεδομένα!A$1:A$51,0))</f>
        <v>ΘΕΣΣΑΛΙΑΣ</v>
      </c>
      <c r="I3381" s="53">
        <f>INDEX(Δεδομένα!E$1:E$13,MATCH('2021'!H3381,Δεδομένα!D$1:D$13,0))</f>
        <v>6</v>
      </c>
      <c r="J3381" s="4">
        <v>44462</v>
      </c>
      <c r="K3381" s="3" t="s">
        <v>758</v>
      </c>
      <c r="L3381" s="17" t="str">
        <f t="shared" si="244"/>
        <v>23/09/2021 18:48</v>
      </c>
      <c r="M3381" s="4">
        <v>44463</v>
      </c>
      <c r="N3381" s="3" t="s">
        <v>552</v>
      </c>
      <c r="O3381" s="17" t="str">
        <f t="shared" si="245"/>
        <v>24/09/2021 13:00</v>
      </c>
      <c r="P3381" s="24">
        <f t="shared" si="246"/>
        <v>0.75833333333139308</v>
      </c>
      <c r="Q3381" s="28">
        <v>0</v>
      </c>
      <c r="R3381" s="27">
        <f t="shared" si="247"/>
        <v>1091.999999997206</v>
      </c>
      <c r="S3381" s="3" t="s">
        <v>4</v>
      </c>
      <c r="T3381" s="3" t="s">
        <v>3880</v>
      </c>
      <c r="U3381" s="3" t="s">
        <v>4</v>
      </c>
      <c r="V3381" s="3" t="s">
        <v>3995</v>
      </c>
      <c r="W3381" s="5">
        <v>0</v>
      </c>
      <c r="X3381" s="5">
        <v>0.02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2">
        <v>7</v>
      </c>
      <c r="AF3381" s="2">
        <v>3</v>
      </c>
      <c r="AG3381" s="2">
        <v>0</v>
      </c>
      <c r="AH3381" s="2">
        <v>0</v>
      </c>
      <c r="AI3381" s="2">
        <v>0</v>
      </c>
      <c r="AJ3381" s="2">
        <v>4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</row>
    <row r="3382" spans="1:46" x14ac:dyDescent="0.2">
      <c r="A3382" s="2">
        <v>1642584</v>
      </c>
      <c r="B3382" s="2">
        <v>834216</v>
      </c>
      <c r="C3382" s="7">
        <v>21.569696273383801</v>
      </c>
      <c r="D3382" s="7">
        <v>39.7221996344486</v>
      </c>
      <c r="E3382" s="19" t="s">
        <v>3996</v>
      </c>
      <c r="F3382" s="46">
        <f>INDEX(Δεδομένα!$P:$P,MATCH('2021'!E3382,Δεδομένα!$O:$O,0))</f>
        <v>114</v>
      </c>
      <c r="G3382" s="49" t="s">
        <v>3873</v>
      </c>
      <c r="H3382" s="51" t="str">
        <f>INDEX(Δεδομένα!B$1:B$51,MATCH('2021'!G3382,Δεδομένα!A$1:A$51,0))</f>
        <v>ΘΕΣΣΑΛΙΑΣ</v>
      </c>
      <c r="I3382" s="53">
        <f>INDEX(Δεδομένα!E$1:E$13,MATCH('2021'!H3382,Δεδομένα!D$1:D$13,0))</f>
        <v>6</v>
      </c>
      <c r="J3382" s="4">
        <v>44257</v>
      </c>
      <c r="K3382" s="3" t="s">
        <v>79</v>
      </c>
      <c r="L3382" s="17" t="str">
        <f t="shared" si="244"/>
        <v>02/03/2021 19:10</v>
      </c>
      <c r="M3382" s="4">
        <v>44257</v>
      </c>
      <c r="N3382" s="3" t="s">
        <v>450</v>
      </c>
      <c r="O3382" s="17" t="str">
        <f t="shared" si="245"/>
        <v>02/03/2021 20:50</v>
      </c>
      <c r="P3382" s="24">
        <f t="shared" si="246"/>
        <v>6.9444444445252884E-2</v>
      </c>
      <c r="Q3382" s="28">
        <v>0</v>
      </c>
      <c r="R3382" s="27">
        <f t="shared" si="247"/>
        <v>100.00000000116415</v>
      </c>
      <c r="S3382" s="3" t="s">
        <v>4</v>
      </c>
      <c r="T3382" s="3" t="s">
        <v>3997</v>
      </c>
      <c r="U3382" s="3" t="s">
        <v>4</v>
      </c>
      <c r="V3382" s="3" t="s">
        <v>3998</v>
      </c>
      <c r="W3382" s="5">
        <v>0</v>
      </c>
      <c r="X3382" s="5">
        <v>0</v>
      </c>
      <c r="Y3382" s="5">
        <v>0</v>
      </c>
      <c r="Z3382" s="5">
        <v>5</v>
      </c>
      <c r="AA3382" s="5">
        <v>0</v>
      </c>
      <c r="AB3382" s="5">
        <v>0</v>
      </c>
      <c r="AC3382" s="5">
        <v>0</v>
      </c>
      <c r="AD3382" s="5">
        <v>0</v>
      </c>
      <c r="AE3382" s="2">
        <v>2</v>
      </c>
      <c r="AF3382" s="2">
        <v>0</v>
      </c>
      <c r="AG3382" s="2">
        <v>0</v>
      </c>
      <c r="AH3382" s="2">
        <v>0</v>
      </c>
      <c r="AI3382" s="2">
        <v>0</v>
      </c>
      <c r="AJ3382" s="2">
        <v>1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 t="s">
        <v>4</v>
      </c>
      <c r="AT3382" s="2" t="s">
        <v>4</v>
      </c>
    </row>
    <row r="3383" spans="1:46" x14ac:dyDescent="0.2">
      <c r="A3383" s="2">
        <v>1642631</v>
      </c>
      <c r="B3383" s="2">
        <v>834421</v>
      </c>
      <c r="C3383" s="7">
        <v>21.5071370355572</v>
      </c>
      <c r="D3383" s="7">
        <v>39.748041501991501</v>
      </c>
      <c r="E3383" s="19" t="s">
        <v>3996</v>
      </c>
      <c r="F3383" s="46">
        <f>INDEX(Δεδομένα!$P:$P,MATCH('2021'!E3383,Δεδομένα!$O:$O,0))</f>
        <v>114</v>
      </c>
      <c r="G3383" s="49" t="s">
        <v>3873</v>
      </c>
      <c r="H3383" s="51" t="str">
        <f>INDEX(Δεδομένα!B$1:B$51,MATCH('2021'!G3383,Δεδομένα!A$1:A$51,0))</f>
        <v>ΘΕΣΣΑΛΙΑΣ</v>
      </c>
      <c r="I3383" s="53">
        <f>INDEX(Δεδομένα!E$1:E$13,MATCH('2021'!H3383,Δεδομένα!D$1:D$13,0))</f>
        <v>6</v>
      </c>
      <c r="J3383" s="4">
        <v>44258</v>
      </c>
      <c r="K3383" s="3" t="s">
        <v>1016</v>
      </c>
      <c r="L3383" s="17" t="str">
        <f t="shared" si="244"/>
        <v>03/03/2021 14:25</v>
      </c>
      <c r="M3383" s="4">
        <v>44258</v>
      </c>
      <c r="N3383" s="3" t="s">
        <v>885</v>
      </c>
      <c r="O3383" s="17" t="str">
        <f t="shared" si="245"/>
        <v>03/03/2021 15:11</v>
      </c>
      <c r="P3383" s="24">
        <f t="shared" si="246"/>
        <v>3.1944444446708076E-2</v>
      </c>
      <c r="Q3383" s="28">
        <v>0</v>
      </c>
      <c r="R3383" s="27">
        <f t="shared" si="247"/>
        <v>46.000000003259629</v>
      </c>
      <c r="S3383" s="3" t="s">
        <v>4</v>
      </c>
      <c r="T3383" s="3" t="s">
        <v>3997</v>
      </c>
      <c r="U3383" s="3" t="s">
        <v>4</v>
      </c>
      <c r="V3383" s="3" t="s">
        <v>3999</v>
      </c>
      <c r="W3383" s="5">
        <v>0</v>
      </c>
      <c r="X3383" s="5">
        <v>0</v>
      </c>
      <c r="Y3383" s="5">
        <v>0</v>
      </c>
      <c r="Z3383" s="5">
        <v>2</v>
      </c>
      <c r="AA3383" s="5">
        <v>0</v>
      </c>
      <c r="AB3383" s="5">
        <v>0</v>
      </c>
      <c r="AC3383" s="5">
        <v>0</v>
      </c>
      <c r="AD3383" s="5">
        <v>0</v>
      </c>
      <c r="AE3383" s="2">
        <v>2</v>
      </c>
      <c r="AF3383" s="2">
        <v>0</v>
      </c>
      <c r="AG3383" s="2">
        <v>0</v>
      </c>
      <c r="AH3383" s="2">
        <v>0</v>
      </c>
      <c r="AI3383" s="2">
        <v>0</v>
      </c>
      <c r="AJ3383" s="2">
        <v>1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 t="s">
        <v>4</v>
      </c>
      <c r="AT3383" s="2" t="s">
        <v>4</v>
      </c>
    </row>
    <row r="3384" spans="1:46" x14ac:dyDescent="0.2">
      <c r="A3384" s="2">
        <v>1647351</v>
      </c>
      <c r="B3384" s="2">
        <v>834849</v>
      </c>
      <c r="C3384" s="7">
        <v>21.490874099344602</v>
      </c>
      <c r="D3384" s="7">
        <v>39.819012064726699</v>
      </c>
      <c r="E3384" s="19" t="s">
        <v>3996</v>
      </c>
      <c r="F3384" s="46">
        <f>INDEX(Δεδομένα!$P:$P,MATCH('2021'!E3384,Δεδομένα!$O:$O,0))</f>
        <v>114</v>
      </c>
      <c r="G3384" s="49" t="s">
        <v>3873</v>
      </c>
      <c r="H3384" s="51" t="str">
        <f>INDEX(Δεδομένα!B$1:B$51,MATCH('2021'!G3384,Δεδομένα!A$1:A$51,0))</f>
        <v>ΘΕΣΣΑΛΙΑΣ</v>
      </c>
      <c r="I3384" s="53">
        <f>INDEX(Δεδομένα!E$1:E$13,MATCH('2021'!H3384,Δεδομένα!D$1:D$13,0))</f>
        <v>6</v>
      </c>
      <c r="J3384" s="4">
        <v>44259</v>
      </c>
      <c r="K3384" s="3" t="s">
        <v>2477</v>
      </c>
      <c r="L3384" s="17" t="str">
        <f t="shared" si="244"/>
        <v>04/03/2021 17:09</v>
      </c>
      <c r="M3384" s="4">
        <v>44259</v>
      </c>
      <c r="N3384" s="3" t="s">
        <v>466</v>
      </c>
      <c r="O3384" s="17" t="str">
        <f t="shared" si="245"/>
        <v>04/03/2021 21:14</v>
      </c>
      <c r="P3384" s="24">
        <f t="shared" si="246"/>
        <v>0.17013888889050577</v>
      </c>
      <c r="Q3384" s="28">
        <v>0</v>
      </c>
      <c r="R3384" s="27">
        <f t="shared" si="247"/>
        <v>245.00000000232831</v>
      </c>
      <c r="S3384" s="3" t="s">
        <v>4</v>
      </c>
      <c r="T3384" s="3" t="s">
        <v>3997</v>
      </c>
      <c r="U3384" s="3" t="s">
        <v>4</v>
      </c>
      <c r="V3384" s="3" t="s">
        <v>4000</v>
      </c>
      <c r="W3384" s="5">
        <v>0</v>
      </c>
      <c r="X3384" s="5">
        <v>15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2">
        <v>5</v>
      </c>
      <c r="AF3384" s="2">
        <v>0</v>
      </c>
      <c r="AG3384" s="2">
        <v>0</v>
      </c>
      <c r="AH3384" s="2">
        <v>0</v>
      </c>
      <c r="AI3384" s="2">
        <v>0</v>
      </c>
      <c r="AJ3384" s="2">
        <v>2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 t="s">
        <v>4</v>
      </c>
      <c r="AT3384" s="2" t="s">
        <v>4</v>
      </c>
    </row>
    <row r="3385" spans="1:46" x14ac:dyDescent="0.2">
      <c r="A3385" s="2">
        <v>1647603</v>
      </c>
      <c r="B3385" s="2">
        <v>835629</v>
      </c>
      <c r="C3385" s="7">
        <v>21.707294465027999</v>
      </c>
      <c r="D3385" s="7">
        <v>39.694851819745203</v>
      </c>
      <c r="E3385" s="19" t="s">
        <v>3996</v>
      </c>
      <c r="F3385" s="46">
        <f>INDEX(Δεδομένα!$P:$P,MATCH('2021'!E3385,Δεδομένα!$O:$O,0))</f>
        <v>114</v>
      </c>
      <c r="G3385" s="49" t="s">
        <v>3873</v>
      </c>
      <c r="H3385" s="51" t="str">
        <f>INDEX(Δεδομένα!B$1:B$51,MATCH('2021'!G3385,Δεδομένα!A$1:A$51,0))</f>
        <v>ΘΕΣΣΑΛΙΑΣ</v>
      </c>
      <c r="I3385" s="53">
        <f>INDEX(Δεδομένα!E$1:E$13,MATCH('2021'!H3385,Δεδομένα!D$1:D$13,0))</f>
        <v>6</v>
      </c>
      <c r="J3385" s="4">
        <v>44261</v>
      </c>
      <c r="K3385" s="3" t="s">
        <v>1404</v>
      </c>
      <c r="L3385" s="17" t="str">
        <f t="shared" si="244"/>
        <v>06/03/2021 20:24</v>
      </c>
      <c r="M3385" s="4">
        <v>44261</v>
      </c>
      <c r="N3385" s="3" t="s">
        <v>43</v>
      </c>
      <c r="O3385" s="17" t="str">
        <f t="shared" si="245"/>
        <v>06/03/2021 21:30</v>
      </c>
      <c r="P3385" s="24">
        <f t="shared" si="246"/>
        <v>4.5833333337213844E-2</v>
      </c>
      <c r="Q3385" s="28">
        <v>0</v>
      </c>
      <c r="R3385" s="27">
        <f t="shared" si="247"/>
        <v>66.000000005587935</v>
      </c>
      <c r="S3385" s="3" t="s">
        <v>4</v>
      </c>
      <c r="T3385" s="3" t="s">
        <v>3997</v>
      </c>
      <c r="U3385" s="3" t="s">
        <v>4</v>
      </c>
      <c r="V3385" s="3" t="s">
        <v>4001</v>
      </c>
      <c r="W3385" s="5">
        <v>0</v>
      </c>
      <c r="X3385" s="5">
        <v>0</v>
      </c>
      <c r="Y3385" s="5">
        <v>0</v>
      </c>
      <c r="Z3385" s="5">
        <v>3</v>
      </c>
      <c r="AA3385" s="5">
        <v>0</v>
      </c>
      <c r="AB3385" s="5">
        <v>0</v>
      </c>
      <c r="AC3385" s="5">
        <v>0</v>
      </c>
      <c r="AD3385" s="5">
        <v>0</v>
      </c>
      <c r="AE3385" s="2">
        <v>3</v>
      </c>
      <c r="AF3385" s="2">
        <v>0</v>
      </c>
      <c r="AG3385" s="2">
        <v>0</v>
      </c>
      <c r="AH3385" s="2">
        <v>0</v>
      </c>
      <c r="AI3385" s="2">
        <v>0</v>
      </c>
      <c r="AJ3385" s="2">
        <v>1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 t="s">
        <v>4</v>
      </c>
      <c r="AT3385" s="2" t="s">
        <v>4</v>
      </c>
    </row>
    <row r="3386" spans="1:46" x14ac:dyDescent="0.2">
      <c r="A3386" s="2">
        <v>1647623</v>
      </c>
      <c r="B3386" s="2">
        <v>836336</v>
      </c>
      <c r="C3386" s="7">
        <v>21.722113677165101</v>
      </c>
      <c r="D3386" s="7">
        <v>39.700506226602002</v>
      </c>
      <c r="E3386" s="19" t="s">
        <v>3996</v>
      </c>
      <c r="F3386" s="46">
        <f>INDEX(Δεδομένα!$P:$P,MATCH('2021'!E3386,Δεδομένα!$O:$O,0))</f>
        <v>114</v>
      </c>
      <c r="G3386" s="49" t="s">
        <v>3873</v>
      </c>
      <c r="H3386" s="51" t="str">
        <f>INDEX(Δεδομένα!B$1:B$51,MATCH('2021'!G3386,Δεδομένα!A$1:A$51,0))</f>
        <v>ΘΕΣΣΑΛΙΑΣ</v>
      </c>
      <c r="I3386" s="53">
        <f>INDEX(Δεδομένα!E$1:E$13,MATCH('2021'!H3386,Δεδομένα!D$1:D$13,0))</f>
        <v>6</v>
      </c>
      <c r="J3386" s="4">
        <v>44264</v>
      </c>
      <c r="K3386" s="3" t="s">
        <v>1161</v>
      </c>
      <c r="L3386" s="17" t="str">
        <f t="shared" si="244"/>
        <v>09/03/2021 16:43</v>
      </c>
      <c r="M3386" s="4">
        <v>44264</v>
      </c>
      <c r="N3386" s="3" t="s">
        <v>1017</v>
      </c>
      <c r="O3386" s="17" t="str">
        <f t="shared" si="245"/>
        <v>09/03/2021 19:46</v>
      </c>
      <c r="P3386" s="24">
        <f t="shared" si="246"/>
        <v>0.12708333333284827</v>
      </c>
      <c r="Q3386" s="28">
        <v>0</v>
      </c>
      <c r="R3386" s="27">
        <f t="shared" si="247"/>
        <v>182.99999999930151</v>
      </c>
      <c r="S3386" s="3" t="s">
        <v>4</v>
      </c>
      <c r="T3386" s="3" t="s">
        <v>3997</v>
      </c>
      <c r="U3386" s="3" t="s">
        <v>4</v>
      </c>
      <c r="V3386" s="3" t="s">
        <v>4002</v>
      </c>
      <c r="W3386" s="5">
        <v>0</v>
      </c>
      <c r="X3386" s="5">
        <v>1</v>
      </c>
      <c r="Y3386" s="5">
        <v>0</v>
      </c>
      <c r="Z3386" s="5">
        <v>4</v>
      </c>
      <c r="AA3386" s="5">
        <v>0</v>
      </c>
      <c r="AB3386" s="5">
        <v>0</v>
      </c>
      <c r="AC3386" s="5">
        <v>0</v>
      </c>
      <c r="AD3386" s="5">
        <v>0</v>
      </c>
      <c r="AE3386" s="2">
        <v>7</v>
      </c>
      <c r="AF3386" s="2">
        <v>0</v>
      </c>
      <c r="AG3386" s="2">
        <v>0</v>
      </c>
      <c r="AH3386" s="2">
        <v>0</v>
      </c>
      <c r="AI3386" s="2">
        <v>0</v>
      </c>
      <c r="AJ3386" s="2">
        <v>3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 t="s">
        <v>4</v>
      </c>
      <c r="AT3386" s="2" t="s">
        <v>4</v>
      </c>
    </row>
    <row r="3387" spans="1:46" x14ac:dyDescent="0.2">
      <c r="A3387" s="2">
        <v>1647661</v>
      </c>
      <c r="B3387" s="2">
        <v>837929</v>
      </c>
      <c r="C3387" s="7">
        <v>21.646475003334899</v>
      </c>
      <c r="D3387" s="7">
        <v>39.651151768396801</v>
      </c>
      <c r="E3387" s="19" t="s">
        <v>3996</v>
      </c>
      <c r="F3387" s="46">
        <f>INDEX(Δεδομένα!$P:$P,MATCH('2021'!E3387,Δεδομένα!$O:$O,0))</f>
        <v>114</v>
      </c>
      <c r="G3387" s="49" t="s">
        <v>3873</v>
      </c>
      <c r="H3387" s="51" t="str">
        <f>INDEX(Δεδομένα!B$1:B$51,MATCH('2021'!G3387,Δεδομένα!A$1:A$51,0))</f>
        <v>ΘΕΣΣΑΛΙΑΣ</v>
      </c>
      <c r="I3387" s="53">
        <f>INDEX(Δεδομένα!E$1:E$13,MATCH('2021'!H3387,Δεδομένα!D$1:D$13,0))</f>
        <v>6</v>
      </c>
      <c r="J3387" s="4">
        <v>44270</v>
      </c>
      <c r="K3387" s="3" t="s">
        <v>1261</v>
      </c>
      <c r="L3387" s="17" t="str">
        <f t="shared" si="244"/>
        <v>15/03/2021 21:07</v>
      </c>
      <c r="M3387" s="4">
        <v>44270</v>
      </c>
      <c r="N3387" s="3" t="s">
        <v>1118</v>
      </c>
      <c r="O3387" s="17" t="str">
        <f t="shared" si="245"/>
        <v>15/03/2021 23:10</v>
      </c>
      <c r="P3387" s="24">
        <f t="shared" si="246"/>
        <v>8.5416666668606922E-2</v>
      </c>
      <c r="Q3387" s="28">
        <v>0</v>
      </c>
      <c r="R3387" s="27">
        <f t="shared" si="247"/>
        <v>123.00000000279397</v>
      </c>
      <c r="S3387" s="3" t="s">
        <v>4</v>
      </c>
      <c r="T3387" s="3" t="s">
        <v>3997</v>
      </c>
      <c r="U3387" s="3" t="s">
        <v>4003</v>
      </c>
      <c r="V3387" s="3" t="s">
        <v>4004</v>
      </c>
      <c r="W3387" s="5">
        <v>0</v>
      </c>
      <c r="X3387" s="5">
        <v>0</v>
      </c>
      <c r="Y3387" s="5">
        <v>0</v>
      </c>
      <c r="Z3387" s="5">
        <v>0</v>
      </c>
      <c r="AA3387" s="5">
        <v>0.2</v>
      </c>
      <c r="AB3387" s="5">
        <v>0</v>
      </c>
      <c r="AC3387" s="5">
        <v>0</v>
      </c>
      <c r="AD3387" s="5">
        <v>0</v>
      </c>
      <c r="AE3387" s="2">
        <v>3</v>
      </c>
      <c r="AF3387" s="2">
        <v>0</v>
      </c>
      <c r="AG3387" s="2">
        <v>0</v>
      </c>
      <c r="AH3387" s="2">
        <v>0</v>
      </c>
      <c r="AI3387" s="2">
        <v>0</v>
      </c>
      <c r="AJ3387" s="2">
        <v>1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 t="s">
        <v>4</v>
      </c>
      <c r="AT3387" s="2" t="s">
        <v>4</v>
      </c>
    </row>
    <row r="3388" spans="1:46" x14ac:dyDescent="0.2">
      <c r="A3388" s="2">
        <v>1653062</v>
      </c>
      <c r="B3388" s="2">
        <v>842937</v>
      </c>
      <c r="C3388" s="7">
        <v>21.652790722692099</v>
      </c>
      <c r="D3388" s="7">
        <v>39.726792223677002</v>
      </c>
      <c r="E3388" s="19" t="s">
        <v>3996</v>
      </c>
      <c r="F3388" s="46">
        <f>INDEX(Δεδομένα!$P:$P,MATCH('2021'!E3388,Δεδομένα!$O:$O,0))</f>
        <v>114</v>
      </c>
      <c r="G3388" s="49" t="s">
        <v>3873</v>
      </c>
      <c r="H3388" s="51" t="str">
        <f>INDEX(Δεδομένα!B$1:B$51,MATCH('2021'!G3388,Δεδομένα!A$1:A$51,0))</f>
        <v>ΘΕΣΣΑΛΙΑΣ</v>
      </c>
      <c r="I3388" s="53">
        <f>INDEX(Δεδομένα!E$1:E$13,MATCH('2021'!H3388,Δεδομένα!D$1:D$13,0))</f>
        <v>6</v>
      </c>
      <c r="J3388" s="4">
        <v>44290</v>
      </c>
      <c r="K3388" s="3" t="s">
        <v>1278</v>
      </c>
      <c r="L3388" s="17" t="str">
        <f t="shared" si="244"/>
        <v>04/04/2021 18:38</v>
      </c>
      <c r="M3388" s="4">
        <v>44290</v>
      </c>
      <c r="N3388" s="3" t="s">
        <v>85</v>
      </c>
      <c r="O3388" s="17" t="str">
        <f t="shared" si="245"/>
        <v>04/04/2021 21:48</v>
      </c>
      <c r="P3388" s="24">
        <f t="shared" si="246"/>
        <v>0.13194444444525288</v>
      </c>
      <c r="Q3388" s="28">
        <v>0</v>
      </c>
      <c r="R3388" s="27">
        <f t="shared" si="247"/>
        <v>190.00000000116415</v>
      </c>
      <c r="S3388" s="3" t="s">
        <v>4</v>
      </c>
      <c r="T3388" s="3" t="s">
        <v>3997</v>
      </c>
      <c r="U3388" s="3" t="s">
        <v>4</v>
      </c>
      <c r="V3388" s="3" t="s">
        <v>4005</v>
      </c>
      <c r="W3388" s="5">
        <v>0</v>
      </c>
      <c r="X3388" s="5">
        <v>1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2">
        <v>7</v>
      </c>
      <c r="AF3388" s="2">
        <v>0</v>
      </c>
      <c r="AG3388" s="2">
        <v>0</v>
      </c>
      <c r="AH3388" s="2">
        <v>0</v>
      </c>
      <c r="AI3388" s="2">
        <v>0</v>
      </c>
      <c r="AJ3388" s="2">
        <v>3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 t="s">
        <v>4</v>
      </c>
      <c r="AT3388" s="2" t="s">
        <v>4</v>
      </c>
    </row>
    <row r="3389" spans="1:46" x14ac:dyDescent="0.2">
      <c r="A3389" s="2">
        <v>1653064</v>
      </c>
      <c r="B3389" s="2">
        <v>843059</v>
      </c>
      <c r="C3389" s="7">
        <v>21.652217973107199</v>
      </c>
      <c r="D3389" s="7">
        <v>39.726425342057503</v>
      </c>
      <c r="E3389" s="19" t="s">
        <v>3996</v>
      </c>
      <c r="F3389" s="46">
        <f>INDEX(Δεδομένα!$P:$P,MATCH('2021'!E3389,Δεδομένα!$O:$O,0))</f>
        <v>114</v>
      </c>
      <c r="G3389" s="49" t="s">
        <v>3873</v>
      </c>
      <c r="H3389" s="51" t="str">
        <f>INDEX(Δεδομένα!B$1:B$51,MATCH('2021'!G3389,Δεδομένα!A$1:A$51,0))</f>
        <v>ΘΕΣΣΑΛΙΑΣ</v>
      </c>
      <c r="I3389" s="53">
        <f>INDEX(Δεδομένα!E$1:E$13,MATCH('2021'!H3389,Δεδομένα!D$1:D$13,0))</f>
        <v>6</v>
      </c>
      <c r="J3389" s="4">
        <v>44291</v>
      </c>
      <c r="K3389" s="3" t="s">
        <v>4006</v>
      </c>
      <c r="L3389" s="17" t="str">
        <f t="shared" si="244"/>
        <v>05/04/2021 11:38</v>
      </c>
      <c r="M3389" s="4">
        <v>44291</v>
      </c>
      <c r="N3389" s="3" t="s">
        <v>672</v>
      </c>
      <c r="O3389" s="17" t="str">
        <f t="shared" si="245"/>
        <v>05/04/2021 15:21</v>
      </c>
      <c r="P3389" s="24">
        <f t="shared" si="246"/>
        <v>0.15486111110658385</v>
      </c>
      <c r="Q3389" s="28">
        <v>0</v>
      </c>
      <c r="R3389" s="27">
        <f t="shared" si="247"/>
        <v>222.99999999348074</v>
      </c>
      <c r="S3389" s="3" t="s">
        <v>4</v>
      </c>
      <c r="T3389" s="3" t="s">
        <v>3997</v>
      </c>
      <c r="U3389" s="3" t="s">
        <v>4</v>
      </c>
      <c r="V3389" s="3" t="s">
        <v>4007</v>
      </c>
      <c r="W3389" s="5">
        <v>0</v>
      </c>
      <c r="X3389" s="5">
        <v>0.2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2">
        <v>5</v>
      </c>
      <c r="AF3389" s="2">
        <v>0</v>
      </c>
      <c r="AG3389" s="2">
        <v>0</v>
      </c>
      <c r="AH3389" s="2">
        <v>0</v>
      </c>
      <c r="AI3389" s="2">
        <v>0</v>
      </c>
      <c r="AJ3389" s="2">
        <v>2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 t="s">
        <v>4</v>
      </c>
      <c r="AT3389" s="2" t="s">
        <v>4</v>
      </c>
    </row>
    <row r="3390" spans="1:46" x14ac:dyDescent="0.2">
      <c r="A3390" s="2">
        <v>1653071</v>
      </c>
      <c r="B3390" s="2">
        <v>843454</v>
      </c>
      <c r="C3390" s="7">
        <v>21.5088090963573</v>
      </c>
      <c r="D3390" s="7">
        <v>39.5909173395452</v>
      </c>
      <c r="E3390" s="19" t="s">
        <v>3996</v>
      </c>
      <c r="F3390" s="46">
        <f>INDEX(Δεδομένα!$P:$P,MATCH('2021'!E3390,Δεδομένα!$O:$O,0))</f>
        <v>114</v>
      </c>
      <c r="G3390" s="49" t="s">
        <v>3873</v>
      </c>
      <c r="H3390" s="51" t="str">
        <f>INDEX(Δεδομένα!B$1:B$51,MATCH('2021'!G3390,Δεδομένα!A$1:A$51,0))</f>
        <v>ΘΕΣΣΑΛΙΑΣ</v>
      </c>
      <c r="I3390" s="53">
        <f>INDEX(Δεδομένα!E$1:E$13,MATCH('2021'!H3390,Δεδομένα!D$1:D$13,0))</f>
        <v>6</v>
      </c>
      <c r="J3390" s="4">
        <v>44292</v>
      </c>
      <c r="K3390" s="3" t="s">
        <v>1118</v>
      </c>
      <c r="L3390" s="17" t="str">
        <f t="shared" si="244"/>
        <v>06/04/2021 23:10</v>
      </c>
      <c r="M3390" s="4">
        <v>44293</v>
      </c>
      <c r="N3390" s="3" t="s">
        <v>1963</v>
      </c>
      <c r="O3390" s="17" t="str">
        <f t="shared" si="245"/>
        <v>07/04/2021 07:14</v>
      </c>
      <c r="P3390" s="24">
        <f t="shared" si="246"/>
        <v>0.33611111110803904</v>
      </c>
      <c r="Q3390" s="28">
        <v>0</v>
      </c>
      <c r="R3390" s="27">
        <f t="shared" si="247"/>
        <v>483.99999999557622</v>
      </c>
      <c r="S3390" s="3" t="s">
        <v>4</v>
      </c>
      <c r="T3390" s="3" t="s">
        <v>3997</v>
      </c>
      <c r="U3390" s="3" t="s">
        <v>4008</v>
      </c>
      <c r="V3390" s="3" t="s">
        <v>4009</v>
      </c>
      <c r="W3390" s="5">
        <v>0</v>
      </c>
      <c r="X3390" s="5">
        <v>0.5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2">
        <v>5</v>
      </c>
      <c r="AF3390" s="2">
        <v>0</v>
      </c>
      <c r="AG3390" s="2">
        <v>0</v>
      </c>
      <c r="AH3390" s="2">
        <v>0</v>
      </c>
      <c r="AI3390" s="2">
        <v>0</v>
      </c>
      <c r="AJ3390" s="2">
        <v>1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 t="s">
        <v>4</v>
      </c>
      <c r="AT3390" s="2" t="s">
        <v>4</v>
      </c>
    </row>
    <row r="3391" spans="1:46" x14ac:dyDescent="0.2">
      <c r="A3391" s="2">
        <v>1653079</v>
      </c>
      <c r="B3391" s="2">
        <v>843573</v>
      </c>
      <c r="C3391" s="7">
        <v>21.649784966968301</v>
      </c>
      <c r="D3391" s="7">
        <v>39.656833112501097</v>
      </c>
      <c r="E3391" s="19" t="s">
        <v>3996</v>
      </c>
      <c r="F3391" s="46">
        <f>INDEX(Δεδομένα!$P:$P,MATCH('2021'!E3391,Δεδομένα!$O:$O,0))</f>
        <v>114</v>
      </c>
      <c r="G3391" s="49" t="s">
        <v>3873</v>
      </c>
      <c r="H3391" s="51" t="str">
        <f>INDEX(Δεδομένα!B$1:B$51,MATCH('2021'!G3391,Δεδομένα!A$1:A$51,0))</f>
        <v>ΘΕΣΣΑΛΙΑΣ</v>
      </c>
      <c r="I3391" s="53">
        <f>INDEX(Δεδομένα!E$1:E$13,MATCH('2021'!H3391,Δεδομένα!D$1:D$13,0))</f>
        <v>6</v>
      </c>
      <c r="J3391" s="4">
        <v>44293</v>
      </c>
      <c r="K3391" s="3" t="s">
        <v>530</v>
      </c>
      <c r="L3391" s="17" t="str">
        <f t="shared" si="244"/>
        <v>07/04/2021 16:05</v>
      </c>
      <c r="M3391" s="4">
        <v>44293</v>
      </c>
      <c r="N3391" s="3" t="s">
        <v>1871</v>
      </c>
      <c r="O3391" s="17" t="str">
        <f t="shared" si="245"/>
        <v>07/04/2021 18:18</v>
      </c>
      <c r="P3391" s="24">
        <f t="shared" si="246"/>
        <v>9.2361111106583849E-2</v>
      </c>
      <c r="Q3391" s="28">
        <v>0</v>
      </c>
      <c r="R3391" s="27">
        <f t="shared" si="247"/>
        <v>132.99999999348074</v>
      </c>
      <c r="S3391" s="3" t="s">
        <v>4</v>
      </c>
      <c r="T3391" s="3" t="s">
        <v>3997</v>
      </c>
      <c r="U3391" s="3" t="s">
        <v>4</v>
      </c>
      <c r="V3391" s="3" t="s">
        <v>4010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2</v>
      </c>
      <c r="AC3391" s="5">
        <v>0</v>
      </c>
      <c r="AD3391" s="5">
        <v>0</v>
      </c>
      <c r="AE3391" s="2">
        <v>2</v>
      </c>
      <c r="AF3391" s="2">
        <v>0</v>
      </c>
      <c r="AG3391" s="2">
        <v>0</v>
      </c>
      <c r="AH3391" s="2">
        <v>0</v>
      </c>
      <c r="AI3391" s="2">
        <v>0</v>
      </c>
      <c r="AJ3391" s="2">
        <v>1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 t="s">
        <v>4</v>
      </c>
      <c r="AT3391" s="2" t="s">
        <v>4</v>
      </c>
    </row>
    <row r="3392" spans="1:46" x14ac:dyDescent="0.2">
      <c r="A3392" s="2">
        <v>1653084</v>
      </c>
      <c r="B3392" s="2">
        <v>843676</v>
      </c>
      <c r="C3392" s="7">
        <v>21.503514554427401</v>
      </c>
      <c r="D3392" s="7">
        <v>39.7294003985049</v>
      </c>
      <c r="E3392" s="19" t="s">
        <v>3996</v>
      </c>
      <c r="F3392" s="46">
        <f>INDEX(Δεδομένα!$P:$P,MATCH('2021'!E3392,Δεδομένα!$O:$O,0))</f>
        <v>114</v>
      </c>
      <c r="G3392" s="49" t="s">
        <v>3873</v>
      </c>
      <c r="H3392" s="51" t="str">
        <f>INDEX(Δεδομένα!B$1:B$51,MATCH('2021'!G3392,Δεδομένα!A$1:A$51,0))</f>
        <v>ΘΕΣΣΑΛΙΑΣ</v>
      </c>
      <c r="I3392" s="53">
        <f>INDEX(Δεδομένα!E$1:E$13,MATCH('2021'!H3392,Δεδομένα!D$1:D$13,0))</f>
        <v>6</v>
      </c>
      <c r="J3392" s="4">
        <v>44293</v>
      </c>
      <c r="K3392" s="3" t="s">
        <v>2233</v>
      </c>
      <c r="L3392" s="17" t="str">
        <f t="shared" si="244"/>
        <v>07/04/2021 22:19</v>
      </c>
      <c r="M3392" s="4">
        <v>44293</v>
      </c>
      <c r="N3392" s="3" t="s">
        <v>1266</v>
      </c>
      <c r="O3392" s="17" t="str">
        <f t="shared" si="245"/>
        <v>07/04/2021 23:33</v>
      </c>
      <c r="P3392" s="24">
        <f t="shared" si="246"/>
        <v>5.1388888889050577E-2</v>
      </c>
      <c r="Q3392" s="28">
        <v>0</v>
      </c>
      <c r="R3392" s="27">
        <f t="shared" si="247"/>
        <v>74.000000000232831</v>
      </c>
      <c r="S3392" s="3" t="s">
        <v>4</v>
      </c>
      <c r="T3392" s="3" t="s">
        <v>3997</v>
      </c>
      <c r="U3392" s="3" t="s">
        <v>4</v>
      </c>
      <c r="V3392" s="3" t="s">
        <v>4011</v>
      </c>
      <c r="W3392" s="5">
        <v>0</v>
      </c>
      <c r="X3392" s="5">
        <v>0</v>
      </c>
      <c r="Y3392" s="5">
        <v>0</v>
      </c>
      <c r="Z3392" s="5">
        <v>4</v>
      </c>
      <c r="AA3392" s="5">
        <v>0</v>
      </c>
      <c r="AB3392" s="5">
        <v>0</v>
      </c>
      <c r="AC3392" s="5">
        <v>0</v>
      </c>
      <c r="AD3392" s="5">
        <v>0</v>
      </c>
      <c r="AE3392" s="2">
        <v>4</v>
      </c>
      <c r="AF3392" s="2">
        <v>0</v>
      </c>
      <c r="AG3392" s="2">
        <v>0</v>
      </c>
      <c r="AH3392" s="2">
        <v>0</v>
      </c>
      <c r="AI3392" s="2">
        <v>0</v>
      </c>
      <c r="AJ3392" s="2">
        <v>2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 t="s">
        <v>4</v>
      </c>
      <c r="AT3392" s="2" t="s">
        <v>4</v>
      </c>
    </row>
    <row r="3393" spans="1:46" x14ac:dyDescent="0.2">
      <c r="A3393" s="2">
        <v>1655837</v>
      </c>
      <c r="B3393" s="2">
        <v>844211</v>
      </c>
      <c r="C3393" s="7">
        <v>21.757052474304299</v>
      </c>
      <c r="D3393" s="7">
        <v>39.747579163080601</v>
      </c>
      <c r="E3393" s="19" t="s">
        <v>3996</v>
      </c>
      <c r="F3393" s="46">
        <f>INDEX(Δεδομένα!$P:$P,MATCH('2021'!E3393,Δεδομένα!$O:$O,0))</f>
        <v>114</v>
      </c>
      <c r="G3393" s="49" t="s">
        <v>3873</v>
      </c>
      <c r="H3393" s="51" t="str">
        <f>INDEX(Δεδομένα!B$1:B$51,MATCH('2021'!G3393,Δεδομένα!A$1:A$51,0))</f>
        <v>ΘΕΣΣΑΛΙΑΣ</v>
      </c>
      <c r="I3393" s="53">
        <f>INDEX(Δεδομένα!E$1:E$13,MATCH('2021'!H3393,Δεδομένα!D$1:D$13,0))</f>
        <v>6</v>
      </c>
      <c r="J3393" s="4">
        <v>44295</v>
      </c>
      <c r="K3393" s="3" t="s">
        <v>424</v>
      </c>
      <c r="L3393" s="17" t="str">
        <f t="shared" si="244"/>
        <v>09/04/2021 20:10</v>
      </c>
      <c r="M3393" s="4">
        <v>44295</v>
      </c>
      <c r="N3393" s="3" t="s">
        <v>4012</v>
      </c>
      <c r="O3393" s="17" t="str">
        <f t="shared" si="245"/>
        <v>09/04/2021 23:16</v>
      </c>
      <c r="P3393" s="24">
        <f t="shared" si="246"/>
        <v>0.12916666666569654</v>
      </c>
      <c r="Q3393" s="28">
        <v>0</v>
      </c>
      <c r="R3393" s="27">
        <f t="shared" si="247"/>
        <v>185.99999999860302</v>
      </c>
      <c r="S3393" s="3" t="s">
        <v>4</v>
      </c>
      <c r="T3393" s="3" t="s">
        <v>3997</v>
      </c>
      <c r="U3393" s="3" t="s">
        <v>4</v>
      </c>
      <c r="V3393" s="3" t="s">
        <v>4013</v>
      </c>
      <c r="W3393" s="5">
        <v>0</v>
      </c>
      <c r="X3393" s="5">
        <v>2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2">
        <v>5</v>
      </c>
      <c r="AF3393" s="2">
        <v>0</v>
      </c>
      <c r="AG3393" s="2">
        <v>0</v>
      </c>
      <c r="AH3393" s="2">
        <v>0</v>
      </c>
      <c r="AI3393" s="2">
        <v>0</v>
      </c>
      <c r="AJ3393" s="2">
        <v>2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 t="s">
        <v>4</v>
      </c>
      <c r="AT3393" s="2" t="s">
        <v>4</v>
      </c>
    </row>
    <row r="3394" spans="1:46" x14ac:dyDescent="0.2">
      <c r="A3394" s="2">
        <v>1655876</v>
      </c>
      <c r="B3394" s="2">
        <v>845903</v>
      </c>
      <c r="C3394" s="7">
        <v>21.659092664691201</v>
      </c>
      <c r="D3394" s="7">
        <v>39.775706174910503</v>
      </c>
      <c r="E3394" s="19" t="s">
        <v>3996</v>
      </c>
      <c r="F3394" s="46">
        <f>INDEX(Δεδομένα!$P:$P,MATCH('2021'!E3394,Δεδομένα!$O:$O,0))</f>
        <v>114</v>
      </c>
      <c r="G3394" s="49" t="s">
        <v>3873</v>
      </c>
      <c r="H3394" s="51" t="str">
        <f>INDEX(Δεδομένα!B$1:B$51,MATCH('2021'!G3394,Δεδομένα!A$1:A$51,0))</f>
        <v>ΘΕΣΣΑΛΙΑΣ</v>
      </c>
      <c r="I3394" s="53">
        <f>INDEX(Δεδομένα!E$1:E$13,MATCH('2021'!H3394,Δεδομένα!D$1:D$13,0))</f>
        <v>6</v>
      </c>
      <c r="J3394" s="4">
        <v>44301</v>
      </c>
      <c r="K3394" s="3" t="s">
        <v>373</v>
      </c>
      <c r="L3394" s="17" t="str">
        <f t="shared" si="244"/>
        <v>15/04/2021 13:19</v>
      </c>
      <c r="M3394" s="4">
        <v>44301</v>
      </c>
      <c r="N3394" s="3" t="s">
        <v>42</v>
      </c>
      <c r="O3394" s="17" t="str">
        <f t="shared" si="245"/>
        <v>15/04/2021 14:30</v>
      </c>
      <c r="P3394" s="24">
        <f t="shared" si="246"/>
        <v>4.9305555556202307E-2</v>
      </c>
      <c r="Q3394" s="28">
        <v>0</v>
      </c>
      <c r="R3394" s="27">
        <f t="shared" si="247"/>
        <v>71.000000000931323</v>
      </c>
      <c r="S3394" s="3" t="s">
        <v>4</v>
      </c>
      <c r="T3394" s="3" t="s">
        <v>3997</v>
      </c>
      <c r="U3394" s="3" t="s">
        <v>4014</v>
      </c>
      <c r="V3394" s="3" t="s">
        <v>4015</v>
      </c>
      <c r="W3394" s="5">
        <v>0</v>
      </c>
      <c r="X3394" s="5">
        <v>0</v>
      </c>
      <c r="Y3394" s="5">
        <v>0</v>
      </c>
      <c r="Z3394" s="5">
        <v>1</v>
      </c>
      <c r="AA3394" s="5">
        <v>0</v>
      </c>
      <c r="AB3394" s="5">
        <v>0</v>
      </c>
      <c r="AC3394" s="5">
        <v>0</v>
      </c>
      <c r="AD3394" s="5">
        <v>0</v>
      </c>
      <c r="AE3394" s="2">
        <v>2</v>
      </c>
      <c r="AF3394" s="2">
        <v>0</v>
      </c>
      <c r="AG3394" s="2">
        <v>0</v>
      </c>
      <c r="AH3394" s="2">
        <v>0</v>
      </c>
      <c r="AI3394" s="2">
        <v>0</v>
      </c>
      <c r="AJ3394" s="2">
        <v>1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 t="s">
        <v>4</v>
      </c>
      <c r="AT3394" s="2" t="s">
        <v>4</v>
      </c>
    </row>
    <row r="3395" spans="1:46" x14ac:dyDescent="0.2">
      <c r="A3395" s="2">
        <v>1655880</v>
      </c>
      <c r="B3395" s="2">
        <v>845958</v>
      </c>
      <c r="C3395" s="7">
        <v>21.191973832937101</v>
      </c>
      <c r="D3395" s="7">
        <v>39.683192733575297</v>
      </c>
      <c r="E3395" s="19" t="s">
        <v>3996</v>
      </c>
      <c r="F3395" s="46">
        <f>INDEX(Δεδομένα!$P:$P,MATCH('2021'!E3395,Δεδομένα!$O:$O,0))</f>
        <v>114</v>
      </c>
      <c r="G3395" s="49" t="s">
        <v>3873</v>
      </c>
      <c r="H3395" s="51" t="str">
        <f>INDEX(Δεδομένα!B$1:B$51,MATCH('2021'!G3395,Δεδομένα!A$1:A$51,0))</f>
        <v>ΘΕΣΣΑΛΙΑΣ</v>
      </c>
      <c r="I3395" s="53">
        <f>INDEX(Δεδομένα!E$1:E$13,MATCH('2021'!H3395,Δεδομένα!D$1:D$13,0))</f>
        <v>6</v>
      </c>
      <c r="J3395" s="4">
        <v>44301</v>
      </c>
      <c r="K3395" s="3" t="s">
        <v>310</v>
      </c>
      <c r="L3395" s="17" t="str">
        <f t="shared" si="244"/>
        <v>15/04/2021 15:05</v>
      </c>
      <c r="M3395" s="4">
        <v>44301</v>
      </c>
      <c r="N3395" s="3" t="s">
        <v>46</v>
      </c>
      <c r="O3395" s="17" t="str">
        <f t="shared" si="245"/>
        <v>15/04/2021 16:55</v>
      </c>
      <c r="P3395" s="24">
        <f t="shared" si="246"/>
        <v>7.6388888890505768E-2</v>
      </c>
      <c r="Q3395" s="28">
        <v>0</v>
      </c>
      <c r="R3395" s="27">
        <f t="shared" si="247"/>
        <v>110.00000000232831</v>
      </c>
      <c r="S3395" s="3" t="s">
        <v>4</v>
      </c>
      <c r="T3395" s="3" t="s">
        <v>3997</v>
      </c>
      <c r="U3395" s="3" t="s">
        <v>4</v>
      </c>
      <c r="V3395" s="3" t="s">
        <v>4016</v>
      </c>
      <c r="W3395" s="5">
        <v>0</v>
      </c>
      <c r="X3395" s="5">
        <v>0</v>
      </c>
      <c r="Y3395" s="5">
        <v>0</v>
      </c>
      <c r="Z3395" s="5">
        <v>1</v>
      </c>
      <c r="AA3395" s="5">
        <v>0</v>
      </c>
      <c r="AB3395" s="5">
        <v>0</v>
      </c>
      <c r="AC3395" s="5">
        <v>0</v>
      </c>
      <c r="AD3395" s="5">
        <v>0</v>
      </c>
      <c r="AE3395" s="2">
        <v>2</v>
      </c>
      <c r="AF3395" s="2">
        <v>0</v>
      </c>
      <c r="AG3395" s="2">
        <v>0</v>
      </c>
      <c r="AH3395" s="2">
        <v>0</v>
      </c>
      <c r="AI3395" s="2">
        <v>0</v>
      </c>
      <c r="AJ3395" s="2">
        <v>1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 t="s">
        <v>4</v>
      </c>
      <c r="AT3395" s="2" t="s">
        <v>4</v>
      </c>
    </row>
    <row r="3396" spans="1:46" x14ac:dyDescent="0.2">
      <c r="A3396" s="2">
        <v>1655885</v>
      </c>
      <c r="B3396" s="2">
        <v>845968</v>
      </c>
      <c r="C3396" s="7">
        <v>21.376238231393</v>
      </c>
      <c r="D3396" s="7">
        <v>39.784355573524799</v>
      </c>
      <c r="E3396" s="19" t="s">
        <v>3996</v>
      </c>
      <c r="F3396" s="46">
        <f>INDEX(Δεδομένα!$P:$P,MATCH('2021'!E3396,Δεδομένα!$O:$O,0))</f>
        <v>114</v>
      </c>
      <c r="G3396" s="49" t="s">
        <v>3873</v>
      </c>
      <c r="H3396" s="51" t="str">
        <f>INDEX(Δεδομένα!B$1:B$51,MATCH('2021'!G3396,Δεδομένα!A$1:A$51,0))</f>
        <v>ΘΕΣΣΑΛΙΑΣ</v>
      </c>
      <c r="I3396" s="53">
        <f>INDEX(Δεδομένα!E$1:E$13,MATCH('2021'!H3396,Δεδομένα!D$1:D$13,0))</f>
        <v>6</v>
      </c>
      <c r="J3396" s="4">
        <v>44301</v>
      </c>
      <c r="K3396" s="3" t="s">
        <v>673</v>
      </c>
      <c r="L3396" s="17" t="str">
        <f t="shared" si="244"/>
        <v>15/04/2021 15:59</v>
      </c>
      <c r="M3396" s="4">
        <v>44301</v>
      </c>
      <c r="N3396" s="3" t="s">
        <v>424</v>
      </c>
      <c r="O3396" s="17" t="str">
        <f t="shared" si="245"/>
        <v>15/04/2021 20:10</v>
      </c>
      <c r="P3396" s="24">
        <f t="shared" si="246"/>
        <v>0.17430555555620231</v>
      </c>
      <c r="Q3396" s="28">
        <v>0</v>
      </c>
      <c r="R3396" s="27">
        <f t="shared" si="247"/>
        <v>251.00000000093132</v>
      </c>
      <c r="S3396" s="3" t="s">
        <v>4</v>
      </c>
      <c r="T3396" s="3" t="s">
        <v>3997</v>
      </c>
      <c r="U3396" s="3" t="s">
        <v>4017</v>
      </c>
      <c r="V3396" s="3" t="s">
        <v>4018</v>
      </c>
      <c r="W3396" s="5">
        <v>0</v>
      </c>
      <c r="X3396" s="5">
        <v>4</v>
      </c>
      <c r="Y3396" s="5">
        <v>0</v>
      </c>
      <c r="Z3396" s="5">
        <v>1</v>
      </c>
      <c r="AA3396" s="5">
        <v>0</v>
      </c>
      <c r="AB3396" s="5">
        <v>0</v>
      </c>
      <c r="AC3396" s="5">
        <v>0</v>
      </c>
      <c r="AD3396" s="5">
        <v>0</v>
      </c>
      <c r="AE3396" s="2">
        <v>6</v>
      </c>
      <c r="AF3396" s="2">
        <v>0</v>
      </c>
      <c r="AG3396" s="2">
        <v>0</v>
      </c>
      <c r="AH3396" s="2">
        <v>0</v>
      </c>
      <c r="AI3396" s="2">
        <v>0</v>
      </c>
      <c r="AJ3396" s="2">
        <v>3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 t="s">
        <v>4</v>
      </c>
      <c r="AT3396" s="2" t="s">
        <v>4</v>
      </c>
    </row>
    <row r="3397" spans="1:46" x14ac:dyDescent="0.2">
      <c r="A3397" s="2">
        <v>1655891</v>
      </c>
      <c r="B3397" s="2">
        <v>846034</v>
      </c>
      <c r="C3397" s="7">
        <v>21.6679435590959</v>
      </c>
      <c r="D3397" s="7">
        <v>39.683817983652801</v>
      </c>
      <c r="E3397" s="19" t="s">
        <v>3996</v>
      </c>
      <c r="F3397" s="46">
        <f>INDEX(Δεδομένα!$P:$P,MATCH('2021'!E3397,Δεδομένα!$O:$O,0))</f>
        <v>114</v>
      </c>
      <c r="G3397" s="49" t="s">
        <v>3873</v>
      </c>
      <c r="H3397" s="51" t="str">
        <f>INDEX(Δεδομένα!B$1:B$51,MATCH('2021'!G3397,Δεδομένα!A$1:A$51,0))</f>
        <v>ΘΕΣΣΑΛΙΑΣ</v>
      </c>
      <c r="I3397" s="53">
        <f>INDEX(Δεδομένα!E$1:E$13,MATCH('2021'!H3397,Δεδομένα!D$1:D$13,0))</f>
        <v>6</v>
      </c>
      <c r="J3397" s="4">
        <v>44301</v>
      </c>
      <c r="K3397" s="3" t="s">
        <v>424</v>
      </c>
      <c r="L3397" s="17" t="str">
        <f t="shared" si="244"/>
        <v>15/04/2021 20:10</v>
      </c>
      <c r="M3397" s="4">
        <v>44301</v>
      </c>
      <c r="N3397" s="3" t="s">
        <v>450</v>
      </c>
      <c r="O3397" s="17" t="str">
        <f t="shared" si="245"/>
        <v>15/04/2021 20:50</v>
      </c>
      <c r="P3397" s="24">
        <f t="shared" si="246"/>
        <v>2.7777777773735579E-2</v>
      </c>
      <c r="Q3397" s="28">
        <v>0</v>
      </c>
      <c r="R3397" s="27">
        <f t="shared" si="247"/>
        <v>39.999999994179234</v>
      </c>
      <c r="S3397" s="3" t="s">
        <v>4</v>
      </c>
      <c r="T3397" s="3" t="s">
        <v>3997</v>
      </c>
      <c r="U3397" s="3" t="s">
        <v>4019</v>
      </c>
      <c r="V3397" s="3" t="s">
        <v>4020</v>
      </c>
      <c r="W3397" s="5">
        <v>0</v>
      </c>
      <c r="X3397" s="5">
        <v>0</v>
      </c>
      <c r="Y3397" s="5">
        <v>0</v>
      </c>
      <c r="Z3397" s="5">
        <v>1</v>
      </c>
      <c r="AA3397" s="5">
        <v>0</v>
      </c>
      <c r="AB3397" s="5">
        <v>0</v>
      </c>
      <c r="AC3397" s="5">
        <v>0</v>
      </c>
      <c r="AD3397" s="5">
        <v>0</v>
      </c>
      <c r="AE3397" s="2">
        <v>2</v>
      </c>
      <c r="AF3397" s="2">
        <v>0</v>
      </c>
      <c r="AG3397" s="2">
        <v>0</v>
      </c>
      <c r="AH3397" s="2">
        <v>0</v>
      </c>
      <c r="AI3397" s="2">
        <v>0</v>
      </c>
      <c r="AJ3397" s="2">
        <v>1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 t="s">
        <v>4</v>
      </c>
      <c r="AT3397" s="2" t="s">
        <v>4</v>
      </c>
    </row>
    <row r="3398" spans="1:46" x14ac:dyDescent="0.2">
      <c r="A3398" s="2">
        <v>1655899</v>
      </c>
      <c r="B3398" s="2">
        <v>846253</v>
      </c>
      <c r="C3398" s="7">
        <v>21.6923596662675</v>
      </c>
      <c r="D3398" s="7">
        <v>39.764397387341702</v>
      </c>
      <c r="E3398" s="19" t="s">
        <v>3996</v>
      </c>
      <c r="F3398" s="46">
        <f>INDEX(Δεδομένα!$P:$P,MATCH('2021'!E3398,Δεδομένα!$O:$O,0))</f>
        <v>114</v>
      </c>
      <c r="G3398" s="49" t="s">
        <v>3873</v>
      </c>
      <c r="H3398" s="51" t="str">
        <f>INDEX(Δεδομένα!B$1:B$51,MATCH('2021'!G3398,Δεδομένα!A$1:A$51,0))</f>
        <v>ΘΕΣΣΑΛΙΑΣ</v>
      </c>
      <c r="I3398" s="53">
        <f>INDEX(Δεδομένα!E$1:E$13,MATCH('2021'!H3398,Δεδομένα!D$1:D$13,0))</f>
        <v>6</v>
      </c>
      <c r="J3398" s="4">
        <v>44302</v>
      </c>
      <c r="K3398" s="3" t="s">
        <v>2239</v>
      </c>
      <c r="L3398" s="17" t="str">
        <f t="shared" si="244"/>
        <v>16/04/2021 18:16</v>
      </c>
      <c r="M3398" s="4">
        <v>44302</v>
      </c>
      <c r="N3398" s="3" t="s">
        <v>983</v>
      </c>
      <c r="O3398" s="17" t="str">
        <f t="shared" si="245"/>
        <v>16/04/2021 21:25</v>
      </c>
      <c r="P3398" s="24">
        <f t="shared" si="246"/>
        <v>0.13124999999854481</v>
      </c>
      <c r="Q3398" s="28">
        <v>0</v>
      </c>
      <c r="R3398" s="27">
        <f t="shared" si="247"/>
        <v>188.99999999790452</v>
      </c>
      <c r="S3398" s="3" t="s">
        <v>4</v>
      </c>
      <c r="T3398" s="3" t="s">
        <v>3997</v>
      </c>
      <c r="U3398" s="3" t="s">
        <v>4</v>
      </c>
      <c r="V3398" s="3" t="s">
        <v>4021</v>
      </c>
      <c r="W3398" s="5">
        <v>0</v>
      </c>
      <c r="X3398" s="5">
        <v>0</v>
      </c>
      <c r="Y3398" s="5">
        <v>0</v>
      </c>
      <c r="Z3398" s="5">
        <v>1</v>
      </c>
      <c r="AA3398" s="5">
        <v>0</v>
      </c>
      <c r="AB3398" s="5">
        <v>0</v>
      </c>
      <c r="AC3398" s="5">
        <v>0</v>
      </c>
      <c r="AD3398" s="5">
        <v>0</v>
      </c>
      <c r="AE3398" s="2">
        <v>2</v>
      </c>
      <c r="AF3398" s="2">
        <v>0</v>
      </c>
      <c r="AG3398" s="2">
        <v>0</v>
      </c>
      <c r="AH3398" s="2">
        <v>0</v>
      </c>
      <c r="AI3398" s="2">
        <v>0</v>
      </c>
      <c r="AJ3398" s="2">
        <v>1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 t="s">
        <v>4</v>
      </c>
      <c r="AT3398" s="2" t="s">
        <v>4</v>
      </c>
    </row>
    <row r="3399" spans="1:46" x14ac:dyDescent="0.2">
      <c r="A3399" s="2">
        <v>1658616</v>
      </c>
      <c r="B3399" s="2">
        <v>850042</v>
      </c>
      <c r="C3399" s="7">
        <v>21.4851787718429</v>
      </c>
      <c r="D3399" s="7">
        <v>39.647214996432403</v>
      </c>
      <c r="E3399" s="19" t="s">
        <v>3996</v>
      </c>
      <c r="F3399" s="46">
        <f>INDEX(Δεδομένα!$P:$P,MATCH('2021'!E3399,Δεδομένα!$O:$O,0))</f>
        <v>114</v>
      </c>
      <c r="G3399" s="49" t="s">
        <v>3873</v>
      </c>
      <c r="H3399" s="51" t="str">
        <f>INDEX(Δεδομένα!B$1:B$51,MATCH('2021'!G3399,Δεδομένα!A$1:A$51,0))</f>
        <v>ΘΕΣΣΑΛΙΑΣ</v>
      </c>
      <c r="I3399" s="53">
        <f>INDEX(Δεδομένα!E$1:E$13,MATCH('2021'!H3399,Δεδομένα!D$1:D$13,0))</f>
        <v>6</v>
      </c>
      <c r="J3399" s="4">
        <v>44318</v>
      </c>
      <c r="K3399" s="3" t="s">
        <v>2834</v>
      </c>
      <c r="L3399" s="17" t="str">
        <f t="shared" si="244"/>
        <v>02/05/2021 08:12</v>
      </c>
      <c r="M3399" s="4">
        <v>44318</v>
      </c>
      <c r="N3399" s="3" t="s">
        <v>1723</v>
      </c>
      <c r="O3399" s="17" t="str">
        <f t="shared" si="245"/>
        <v>02/05/2021 11:34</v>
      </c>
      <c r="P3399" s="24">
        <f t="shared" si="246"/>
        <v>0.14027777777664596</v>
      </c>
      <c r="Q3399" s="28">
        <v>0</v>
      </c>
      <c r="R3399" s="27">
        <f t="shared" si="247"/>
        <v>201.99999999837019</v>
      </c>
      <c r="S3399" s="3" t="s">
        <v>4</v>
      </c>
      <c r="T3399" s="3" t="s">
        <v>3997</v>
      </c>
      <c r="U3399" s="3" t="s">
        <v>4</v>
      </c>
      <c r="V3399" s="3" t="s">
        <v>4022</v>
      </c>
      <c r="W3399" s="5">
        <v>0</v>
      </c>
      <c r="X3399" s="5">
        <v>2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2">
        <v>6</v>
      </c>
      <c r="AF3399" s="2">
        <v>0</v>
      </c>
      <c r="AG3399" s="2">
        <v>0</v>
      </c>
      <c r="AH3399" s="2">
        <v>0</v>
      </c>
      <c r="AI3399" s="2">
        <v>0</v>
      </c>
      <c r="AJ3399" s="2">
        <v>2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 t="s">
        <v>4</v>
      </c>
      <c r="AT3399" s="2" t="s">
        <v>4</v>
      </c>
    </row>
    <row r="3400" spans="1:46" x14ac:dyDescent="0.2">
      <c r="A3400" s="2">
        <v>1658891</v>
      </c>
      <c r="B3400" s="2">
        <v>850511</v>
      </c>
      <c r="C3400" s="7">
        <v>21.688066892920901</v>
      </c>
      <c r="D3400" s="7">
        <v>39.768381751894701</v>
      </c>
      <c r="E3400" s="19" t="s">
        <v>3996</v>
      </c>
      <c r="F3400" s="46">
        <f>INDEX(Δεδομένα!$P:$P,MATCH('2021'!E3400,Δεδομένα!$O:$O,0))</f>
        <v>114</v>
      </c>
      <c r="G3400" s="49" t="s">
        <v>3873</v>
      </c>
      <c r="H3400" s="51" t="str">
        <f>INDEX(Δεδομένα!B$1:B$51,MATCH('2021'!G3400,Δεδομένα!A$1:A$51,0))</f>
        <v>ΘΕΣΣΑΛΙΑΣ</v>
      </c>
      <c r="I3400" s="53">
        <f>INDEX(Δεδομένα!E$1:E$13,MATCH('2021'!H3400,Δεδομένα!D$1:D$13,0))</f>
        <v>6</v>
      </c>
      <c r="J3400" s="4">
        <v>44319</v>
      </c>
      <c r="K3400" s="3" t="s">
        <v>1556</v>
      </c>
      <c r="L3400" s="17" t="str">
        <f t="shared" si="244"/>
        <v>03/05/2021 19:23</v>
      </c>
      <c r="M3400" s="4">
        <v>44320</v>
      </c>
      <c r="N3400" s="3" t="s">
        <v>1436</v>
      </c>
      <c r="O3400" s="17" t="str">
        <f t="shared" si="245"/>
        <v>04/05/2021 17:14</v>
      </c>
      <c r="P3400" s="24">
        <f t="shared" si="246"/>
        <v>0.91041666666569654</v>
      </c>
      <c r="Q3400" s="28">
        <v>0</v>
      </c>
      <c r="R3400" s="27">
        <f t="shared" si="247"/>
        <v>1310.999999998603</v>
      </c>
      <c r="S3400" s="3" t="s">
        <v>4</v>
      </c>
      <c r="T3400" s="3" t="s">
        <v>3997</v>
      </c>
      <c r="U3400" s="3" t="s">
        <v>4</v>
      </c>
      <c r="V3400" s="3" t="s">
        <v>4023</v>
      </c>
      <c r="W3400" s="5">
        <v>30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 t="s">
        <v>4</v>
      </c>
      <c r="AT3400" s="2" t="s">
        <v>4</v>
      </c>
    </row>
    <row r="3401" spans="1:46" x14ac:dyDescent="0.2">
      <c r="A3401" s="2">
        <v>1661980</v>
      </c>
      <c r="B3401" s="2">
        <v>853029</v>
      </c>
      <c r="C3401" s="7">
        <v>21.602054368657001</v>
      </c>
      <c r="D3401" s="7">
        <v>39.706917223844499</v>
      </c>
      <c r="E3401" s="19" t="s">
        <v>3996</v>
      </c>
      <c r="F3401" s="46">
        <f>INDEX(Δεδομένα!$P:$P,MATCH('2021'!E3401,Δεδομένα!$O:$O,0))</f>
        <v>114</v>
      </c>
      <c r="G3401" s="49" t="s">
        <v>3873</v>
      </c>
      <c r="H3401" s="51" t="str">
        <f>INDEX(Δεδομένα!B$1:B$51,MATCH('2021'!G3401,Δεδομένα!A$1:A$51,0))</f>
        <v>ΘΕΣΣΑΛΙΑΣ</v>
      </c>
      <c r="I3401" s="53">
        <f>INDEX(Δεδομένα!E$1:E$13,MATCH('2021'!H3401,Δεδομένα!D$1:D$13,0))</f>
        <v>6</v>
      </c>
      <c r="J3401" s="4">
        <v>44330</v>
      </c>
      <c r="K3401" s="3" t="s">
        <v>338</v>
      </c>
      <c r="L3401" s="17" t="str">
        <f t="shared" si="244"/>
        <v>14/05/2021 11:00</v>
      </c>
      <c r="M3401" s="4">
        <v>44330</v>
      </c>
      <c r="N3401" s="3" t="s">
        <v>1987</v>
      </c>
      <c r="O3401" s="17" t="str">
        <f t="shared" si="245"/>
        <v>14/05/2021 13:07</v>
      </c>
      <c r="P3401" s="24">
        <f t="shared" si="246"/>
        <v>8.819444444088731E-2</v>
      </c>
      <c r="Q3401" s="28">
        <v>0</v>
      </c>
      <c r="R3401" s="27">
        <f t="shared" si="247"/>
        <v>126.99999999487773</v>
      </c>
      <c r="S3401" s="3" t="s">
        <v>4</v>
      </c>
      <c r="T3401" s="3" t="s">
        <v>3997</v>
      </c>
      <c r="U3401" s="3" t="s">
        <v>4024</v>
      </c>
      <c r="V3401" s="3" t="s">
        <v>4025</v>
      </c>
      <c r="W3401" s="5">
        <v>0</v>
      </c>
      <c r="X3401" s="5">
        <v>0</v>
      </c>
      <c r="Y3401" s="5">
        <v>0</v>
      </c>
      <c r="Z3401" s="5">
        <v>1</v>
      </c>
      <c r="AA3401" s="5">
        <v>0</v>
      </c>
      <c r="AB3401" s="5">
        <v>0</v>
      </c>
      <c r="AC3401" s="5">
        <v>0</v>
      </c>
      <c r="AD3401" s="5">
        <v>0</v>
      </c>
      <c r="AE3401" s="2">
        <v>3</v>
      </c>
      <c r="AF3401" s="2">
        <v>0</v>
      </c>
      <c r="AG3401" s="2">
        <v>0</v>
      </c>
      <c r="AH3401" s="2">
        <v>0</v>
      </c>
      <c r="AI3401" s="2">
        <v>0</v>
      </c>
      <c r="AJ3401" s="2">
        <v>1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 t="s">
        <v>4</v>
      </c>
      <c r="AT3401" s="2" t="s">
        <v>4</v>
      </c>
    </row>
    <row r="3402" spans="1:46" x14ac:dyDescent="0.2">
      <c r="A3402" s="2">
        <v>1663501</v>
      </c>
      <c r="B3402" s="2">
        <v>854625</v>
      </c>
      <c r="C3402" s="7">
        <v>21.9183283296138</v>
      </c>
      <c r="D3402" s="7">
        <v>39.809750892342798</v>
      </c>
      <c r="E3402" s="19" t="s">
        <v>3996</v>
      </c>
      <c r="F3402" s="46">
        <f>INDEX(Δεδομένα!$P:$P,MATCH('2021'!E3402,Δεδομένα!$O:$O,0))</f>
        <v>114</v>
      </c>
      <c r="G3402" s="49" t="s">
        <v>3873</v>
      </c>
      <c r="H3402" s="51" t="str">
        <f>INDEX(Δεδομένα!B$1:B$51,MATCH('2021'!G3402,Δεδομένα!A$1:A$51,0))</f>
        <v>ΘΕΣΣΑΛΙΑΣ</v>
      </c>
      <c r="I3402" s="53">
        <f>INDEX(Δεδομένα!E$1:E$13,MATCH('2021'!H3402,Δεδομένα!D$1:D$13,0))</f>
        <v>6</v>
      </c>
      <c r="J3402" s="4">
        <v>44336</v>
      </c>
      <c r="K3402" s="3" t="s">
        <v>266</v>
      </c>
      <c r="L3402" s="17" t="str">
        <f t="shared" si="244"/>
        <v>20/05/2021 14:24</v>
      </c>
      <c r="M3402" s="4">
        <v>44336</v>
      </c>
      <c r="N3402" s="3" t="s">
        <v>1065</v>
      </c>
      <c r="O3402" s="17" t="str">
        <f t="shared" si="245"/>
        <v>20/05/2021 22:03</v>
      </c>
      <c r="P3402" s="24">
        <f t="shared" si="246"/>
        <v>0.31874999999854481</v>
      </c>
      <c r="Q3402" s="28">
        <v>0</v>
      </c>
      <c r="R3402" s="27">
        <f t="shared" si="247"/>
        <v>458.99999999790452</v>
      </c>
      <c r="S3402" s="3" t="s">
        <v>4</v>
      </c>
      <c r="T3402" s="3" t="s">
        <v>3997</v>
      </c>
      <c r="U3402" s="3" t="s">
        <v>4026</v>
      </c>
      <c r="V3402" s="3" t="s">
        <v>4027</v>
      </c>
      <c r="W3402" s="5">
        <v>0</v>
      </c>
      <c r="X3402" s="5">
        <v>3</v>
      </c>
      <c r="Y3402" s="5">
        <v>0</v>
      </c>
      <c r="Z3402" s="5">
        <v>0</v>
      </c>
      <c r="AA3402" s="5">
        <v>0</v>
      </c>
      <c r="AB3402" s="5">
        <v>2</v>
      </c>
      <c r="AC3402" s="5">
        <v>0</v>
      </c>
      <c r="AD3402" s="5">
        <v>0</v>
      </c>
      <c r="AE3402" s="2">
        <v>7</v>
      </c>
      <c r="AF3402" s="2">
        <v>0</v>
      </c>
      <c r="AG3402" s="2">
        <v>0</v>
      </c>
      <c r="AH3402" s="2">
        <v>0</v>
      </c>
      <c r="AI3402" s="2">
        <v>0</v>
      </c>
      <c r="AJ3402" s="2">
        <v>3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 t="s">
        <v>4</v>
      </c>
      <c r="AT3402" s="2" t="s">
        <v>4</v>
      </c>
    </row>
    <row r="3403" spans="1:46" x14ac:dyDescent="0.2">
      <c r="A3403" s="2">
        <v>1667502</v>
      </c>
      <c r="B3403" s="2">
        <v>859673</v>
      </c>
      <c r="C3403" s="7">
        <v>21.495449657073401</v>
      </c>
      <c r="D3403" s="7">
        <v>39.594494951769299</v>
      </c>
      <c r="E3403" s="19" t="s">
        <v>3996</v>
      </c>
      <c r="F3403" s="46">
        <f>INDEX(Δεδομένα!$P:$P,MATCH('2021'!E3403,Δεδομένα!$O:$O,0))</f>
        <v>114</v>
      </c>
      <c r="G3403" s="49" t="s">
        <v>3873</v>
      </c>
      <c r="H3403" s="51" t="str">
        <f>INDEX(Δεδομένα!B$1:B$51,MATCH('2021'!G3403,Δεδομένα!A$1:A$51,0))</f>
        <v>ΘΕΣΣΑΛΙΑΣ</v>
      </c>
      <c r="I3403" s="53">
        <f>INDEX(Δεδομένα!E$1:E$13,MATCH('2021'!H3403,Δεδομένα!D$1:D$13,0))</f>
        <v>6</v>
      </c>
      <c r="J3403" s="4">
        <v>44354</v>
      </c>
      <c r="K3403" s="3" t="s">
        <v>1158</v>
      </c>
      <c r="L3403" s="17" t="str">
        <f t="shared" si="244"/>
        <v>07/06/2021 17:49</v>
      </c>
      <c r="M3403" s="4">
        <v>44354</v>
      </c>
      <c r="N3403" s="3" t="s">
        <v>3480</v>
      </c>
      <c r="O3403" s="17" t="str">
        <f t="shared" si="245"/>
        <v>07/06/2021 20:26</v>
      </c>
      <c r="P3403" s="24">
        <f t="shared" si="246"/>
        <v>0.10902777778392192</v>
      </c>
      <c r="Q3403" s="28">
        <v>0</v>
      </c>
      <c r="R3403" s="27">
        <f t="shared" si="247"/>
        <v>157.00000000884756</v>
      </c>
      <c r="S3403" s="3" t="s">
        <v>4</v>
      </c>
      <c r="T3403" s="3" t="s">
        <v>3997</v>
      </c>
      <c r="U3403" s="3" t="s">
        <v>4</v>
      </c>
      <c r="V3403" s="3" t="s">
        <v>4028</v>
      </c>
      <c r="W3403" s="5">
        <v>0</v>
      </c>
      <c r="X3403" s="5">
        <v>0.02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2">
        <v>2</v>
      </c>
      <c r="AF3403" s="2">
        <v>0</v>
      </c>
      <c r="AG3403" s="2">
        <v>0</v>
      </c>
      <c r="AH3403" s="2">
        <v>0</v>
      </c>
      <c r="AI3403" s="2">
        <v>0</v>
      </c>
      <c r="AJ3403" s="2">
        <v>1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 t="s">
        <v>4</v>
      </c>
      <c r="AT3403" s="2" t="s">
        <v>4</v>
      </c>
    </row>
    <row r="3404" spans="1:46" x14ac:dyDescent="0.2">
      <c r="A3404" s="2">
        <v>1671119</v>
      </c>
      <c r="B3404" s="2">
        <v>862590</v>
      </c>
      <c r="C3404" s="7">
        <v>21.4347051644556</v>
      </c>
      <c r="D3404" s="7">
        <v>39.674432972663297</v>
      </c>
      <c r="E3404" s="19" t="s">
        <v>3996</v>
      </c>
      <c r="F3404" s="46">
        <f>INDEX(Δεδομένα!$P:$P,MATCH('2021'!E3404,Δεδομένα!$O:$O,0))</f>
        <v>114</v>
      </c>
      <c r="G3404" s="49" t="s">
        <v>3873</v>
      </c>
      <c r="H3404" s="51" t="str">
        <f>INDEX(Δεδομένα!B$1:B$51,MATCH('2021'!G3404,Δεδομένα!A$1:A$51,0))</f>
        <v>ΘΕΣΣΑΛΙΑΣ</v>
      </c>
      <c r="I3404" s="53">
        <f>INDEX(Δεδομένα!E$1:E$13,MATCH('2021'!H3404,Δεδομένα!D$1:D$13,0))</f>
        <v>6</v>
      </c>
      <c r="J3404" s="4">
        <v>44364</v>
      </c>
      <c r="K3404" s="3" t="s">
        <v>1259</v>
      </c>
      <c r="L3404" s="17" t="str">
        <f t="shared" si="244"/>
        <v>17/06/2021 17:44</v>
      </c>
      <c r="M3404" s="4">
        <v>44364</v>
      </c>
      <c r="N3404" s="3" t="s">
        <v>503</v>
      </c>
      <c r="O3404" s="17" t="str">
        <f t="shared" si="245"/>
        <v>17/06/2021 20:18</v>
      </c>
      <c r="P3404" s="24">
        <f t="shared" si="246"/>
        <v>0.10694444444379769</v>
      </c>
      <c r="Q3404" s="28">
        <v>0</v>
      </c>
      <c r="R3404" s="27">
        <f t="shared" si="247"/>
        <v>153.99999999906868</v>
      </c>
      <c r="S3404" s="3" t="s">
        <v>4</v>
      </c>
      <c r="T3404" s="3" t="s">
        <v>3997</v>
      </c>
      <c r="U3404" s="3" t="s">
        <v>4029</v>
      </c>
      <c r="V3404" s="3" t="s">
        <v>4030</v>
      </c>
      <c r="W3404" s="5">
        <v>0</v>
      </c>
      <c r="X3404" s="5">
        <v>0.01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 t="s">
        <v>4</v>
      </c>
      <c r="AT3404" s="2" t="s">
        <v>4</v>
      </c>
    </row>
    <row r="3405" spans="1:46" x14ac:dyDescent="0.2">
      <c r="A3405" s="2">
        <v>1674356</v>
      </c>
      <c r="B3405" s="2">
        <v>866964</v>
      </c>
      <c r="C3405" s="7">
        <v>21.6584320335866</v>
      </c>
      <c r="D3405" s="7">
        <v>39.8516510758149</v>
      </c>
      <c r="E3405" s="19" t="s">
        <v>3996</v>
      </c>
      <c r="F3405" s="46">
        <f>INDEX(Δεδομένα!$P:$P,MATCH('2021'!E3405,Δεδομένα!$O:$O,0))</f>
        <v>114</v>
      </c>
      <c r="G3405" s="49" t="s">
        <v>3873</v>
      </c>
      <c r="H3405" s="51" t="str">
        <f>INDEX(Δεδομένα!B$1:B$51,MATCH('2021'!G3405,Δεδομένα!A$1:A$51,0))</f>
        <v>ΘΕΣΣΑΛΙΑΣ</v>
      </c>
      <c r="I3405" s="53">
        <f>INDEX(Δεδομένα!E$1:E$13,MATCH('2021'!H3405,Δεδομένα!D$1:D$13,0))</f>
        <v>6</v>
      </c>
      <c r="J3405" s="4">
        <v>44378</v>
      </c>
      <c r="K3405" s="3" t="s">
        <v>1158</v>
      </c>
      <c r="L3405" s="17" t="str">
        <f t="shared" si="244"/>
        <v>01/07/2021 17:49</v>
      </c>
      <c r="M3405" s="4">
        <v>44378</v>
      </c>
      <c r="N3405" s="3" t="s">
        <v>799</v>
      </c>
      <c r="O3405" s="17" t="str">
        <f t="shared" si="245"/>
        <v>01/07/2021 19:06</v>
      </c>
      <c r="P3405" s="24">
        <f t="shared" si="246"/>
        <v>5.3472222221898846E-2</v>
      </c>
      <c r="Q3405" s="28">
        <v>0</v>
      </c>
      <c r="R3405" s="27">
        <f t="shared" si="247"/>
        <v>76.999999999534339</v>
      </c>
      <c r="S3405" s="3" t="s">
        <v>4</v>
      </c>
      <c r="T3405" s="3" t="s">
        <v>3997</v>
      </c>
      <c r="U3405" s="3" t="s">
        <v>123</v>
      </c>
      <c r="V3405" s="3" t="s">
        <v>4031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0.5</v>
      </c>
      <c r="AD3405" s="5">
        <v>0</v>
      </c>
      <c r="AE3405" s="2">
        <v>4</v>
      </c>
      <c r="AF3405" s="2">
        <v>0</v>
      </c>
      <c r="AG3405" s="2">
        <v>0</v>
      </c>
      <c r="AH3405" s="2">
        <v>0</v>
      </c>
      <c r="AI3405" s="2">
        <v>0</v>
      </c>
      <c r="AJ3405" s="2">
        <v>2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 t="s">
        <v>4</v>
      </c>
      <c r="AT3405" s="2" t="s">
        <v>4</v>
      </c>
    </row>
    <row r="3406" spans="1:46" x14ac:dyDescent="0.2">
      <c r="A3406" s="2">
        <v>1682078</v>
      </c>
      <c r="B3406" s="2">
        <v>875599</v>
      </c>
      <c r="C3406" s="7">
        <v>21.184599294069798</v>
      </c>
      <c r="D3406" s="7">
        <v>39.679065538515196</v>
      </c>
      <c r="E3406" s="19" t="s">
        <v>3996</v>
      </c>
      <c r="F3406" s="46">
        <f>INDEX(Δεδομένα!$P:$P,MATCH('2021'!E3406,Δεδομένα!$O:$O,0))</f>
        <v>114</v>
      </c>
      <c r="G3406" s="49" t="s">
        <v>3873</v>
      </c>
      <c r="H3406" s="51" t="str">
        <f>INDEX(Δεδομένα!B$1:B$51,MATCH('2021'!G3406,Δεδομένα!A$1:A$51,0))</f>
        <v>ΘΕΣΣΑΛΙΑΣ</v>
      </c>
      <c r="I3406" s="53">
        <f>INDEX(Δεδομένα!E$1:E$13,MATCH('2021'!H3406,Δεδομένα!D$1:D$13,0))</f>
        <v>6</v>
      </c>
      <c r="J3406" s="4">
        <v>44406</v>
      </c>
      <c r="K3406" s="3" t="s">
        <v>237</v>
      </c>
      <c r="L3406" s="17" t="str">
        <f t="shared" si="244"/>
        <v>29/07/2021 12:30</v>
      </c>
      <c r="M3406" s="4">
        <v>44406</v>
      </c>
      <c r="N3406" s="3" t="s">
        <v>821</v>
      </c>
      <c r="O3406" s="17" t="str">
        <f t="shared" si="245"/>
        <v>29/07/2021 23:27</v>
      </c>
      <c r="P3406" s="24">
        <f t="shared" si="246"/>
        <v>0.45624999999563443</v>
      </c>
      <c r="Q3406" s="28">
        <v>0</v>
      </c>
      <c r="R3406" s="27">
        <f t="shared" si="247"/>
        <v>656.99999999371357</v>
      </c>
      <c r="S3406" s="3" t="s">
        <v>4</v>
      </c>
      <c r="T3406" s="3" t="s">
        <v>3997</v>
      </c>
      <c r="U3406" s="3" t="s">
        <v>4</v>
      </c>
      <c r="V3406" s="3" t="s">
        <v>4032</v>
      </c>
      <c r="W3406" s="5">
        <v>0</v>
      </c>
      <c r="X3406" s="5">
        <v>3</v>
      </c>
      <c r="Y3406" s="5">
        <v>0</v>
      </c>
      <c r="Z3406" s="5">
        <v>3</v>
      </c>
      <c r="AA3406" s="5">
        <v>0</v>
      </c>
      <c r="AB3406" s="5">
        <v>0</v>
      </c>
      <c r="AC3406" s="5">
        <v>0</v>
      </c>
      <c r="AD3406" s="5">
        <v>0</v>
      </c>
      <c r="AE3406" s="2">
        <v>11</v>
      </c>
      <c r="AF3406" s="2">
        <v>0</v>
      </c>
      <c r="AG3406" s="2">
        <v>0</v>
      </c>
      <c r="AH3406" s="2">
        <v>0</v>
      </c>
      <c r="AI3406" s="2">
        <v>0</v>
      </c>
      <c r="AJ3406" s="2">
        <v>5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</row>
    <row r="3407" spans="1:46" x14ac:dyDescent="0.2">
      <c r="A3407" s="2">
        <v>1686142</v>
      </c>
      <c r="B3407" s="2">
        <v>881858</v>
      </c>
      <c r="C3407" s="7">
        <v>21.701117457264701</v>
      </c>
      <c r="D3407" s="7">
        <v>39.652612555446296</v>
      </c>
      <c r="E3407" s="19" t="s">
        <v>3996</v>
      </c>
      <c r="F3407" s="46">
        <f>INDEX(Δεδομένα!$P:$P,MATCH('2021'!E3407,Δεδομένα!$O:$O,0))</f>
        <v>114</v>
      </c>
      <c r="G3407" s="49" t="s">
        <v>3873</v>
      </c>
      <c r="H3407" s="51" t="str">
        <f>INDEX(Δεδομένα!B$1:B$51,MATCH('2021'!G3407,Δεδομένα!A$1:A$51,0))</f>
        <v>ΘΕΣΣΑΛΙΑΣ</v>
      </c>
      <c r="I3407" s="53">
        <f>INDEX(Δεδομένα!E$1:E$13,MATCH('2021'!H3407,Δεδομένα!D$1:D$13,0))</f>
        <v>6</v>
      </c>
      <c r="J3407" s="4">
        <v>44419</v>
      </c>
      <c r="K3407" s="3" t="s">
        <v>1601</v>
      </c>
      <c r="L3407" s="17" t="str">
        <f t="shared" si="244"/>
        <v>11/08/2021 20:35</v>
      </c>
      <c r="M3407" s="4">
        <v>44419</v>
      </c>
      <c r="N3407" s="3" t="s">
        <v>616</v>
      </c>
      <c r="O3407" s="17" t="str">
        <f t="shared" si="245"/>
        <v>11/08/2021 22:47</v>
      </c>
      <c r="P3407" s="24">
        <f t="shared" si="246"/>
        <v>9.1666666667151731E-2</v>
      </c>
      <c r="Q3407" s="28">
        <v>0</v>
      </c>
      <c r="R3407" s="27">
        <f t="shared" si="247"/>
        <v>132.00000000069849</v>
      </c>
      <c r="S3407" s="3" t="s">
        <v>4</v>
      </c>
      <c r="T3407" s="3" t="s">
        <v>3997</v>
      </c>
      <c r="U3407" s="3" t="s">
        <v>4033</v>
      </c>
      <c r="V3407" s="3" t="s">
        <v>4034</v>
      </c>
      <c r="W3407" s="5">
        <v>0</v>
      </c>
      <c r="X3407" s="5">
        <v>1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2">
        <v>7</v>
      </c>
      <c r="AF3407" s="2">
        <v>0</v>
      </c>
      <c r="AG3407" s="2">
        <v>0</v>
      </c>
      <c r="AH3407" s="2">
        <v>0</v>
      </c>
      <c r="AI3407" s="2">
        <v>0</v>
      </c>
      <c r="AJ3407" s="2">
        <v>3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</row>
    <row r="3408" spans="1:46" x14ac:dyDescent="0.2">
      <c r="A3408" s="2">
        <v>1696845</v>
      </c>
      <c r="B3408" s="2">
        <v>891734</v>
      </c>
      <c r="C3408" s="7">
        <v>21.660319236699198</v>
      </c>
      <c r="D3408" s="7">
        <v>39.767699683699902</v>
      </c>
      <c r="E3408" s="19" t="s">
        <v>3996</v>
      </c>
      <c r="F3408" s="46">
        <f>INDEX(Δεδομένα!$P:$P,MATCH('2021'!E3408,Δεδομένα!$O:$O,0))</f>
        <v>114</v>
      </c>
      <c r="G3408" s="49" t="s">
        <v>3873</v>
      </c>
      <c r="H3408" s="51" t="str">
        <f>INDEX(Δεδομένα!B$1:B$51,MATCH('2021'!G3408,Δεδομένα!A$1:A$51,0))</f>
        <v>ΘΕΣΣΑΛΙΑΣ</v>
      </c>
      <c r="I3408" s="53">
        <f>INDEX(Δεδομένα!E$1:E$13,MATCH('2021'!H3408,Δεδομένα!D$1:D$13,0))</f>
        <v>6</v>
      </c>
      <c r="J3408" s="4">
        <v>44455</v>
      </c>
      <c r="K3408" s="3" t="s">
        <v>1658</v>
      </c>
      <c r="L3408" s="17" t="str">
        <f t="shared" ref="L3408:L3411" si="248">_xlfn.CONCAT(TEXT(J3408,"ηη/μμ/εεε")," ",TEXT(K3408,"ωω:λλ"))</f>
        <v>16/09/2021 16:21</v>
      </c>
      <c r="M3408" s="4">
        <v>44455</v>
      </c>
      <c r="N3408" s="3" t="s">
        <v>563</v>
      </c>
      <c r="O3408" s="17" t="str">
        <f t="shared" ref="O3408:O3411" si="249">_xlfn.CONCAT(TEXT(M3408,"ηη/μμ/εεε")," ",TEXT(N3408,"ωω:λλ"))</f>
        <v>16/09/2021 17:15</v>
      </c>
      <c r="P3408" s="24">
        <f t="shared" ref="P3408:P3411" si="250">O3408-L3408</f>
        <v>3.7499999998544808E-2</v>
      </c>
      <c r="Q3408" s="28">
        <v>0</v>
      </c>
      <c r="R3408" s="27">
        <f t="shared" ref="R3408:R3411" si="251">P3408*(24*60)</f>
        <v>53.999999997904524</v>
      </c>
      <c r="S3408" s="3" t="s">
        <v>4</v>
      </c>
      <c r="T3408" s="3" t="s">
        <v>3997</v>
      </c>
      <c r="U3408" s="3" t="s">
        <v>4014</v>
      </c>
      <c r="V3408" s="3" t="s">
        <v>4035</v>
      </c>
      <c r="W3408" s="5">
        <v>0</v>
      </c>
      <c r="X3408" s="5">
        <v>0</v>
      </c>
      <c r="Y3408" s="5">
        <v>0</v>
      </c>
      <c r="Z3408" s="5">
        <v>1</v>
      </c>
      <c r="AA3408" s="5">
        <v>0</v>
      </c>
      <c r="AB3408" s="5">
        <v>0</v>
      </c>
      <c r="AC3408" s="5">
        <v>0</v>
      </c>
      <c r="AD3408" s="5">
        <v>0</v>
      </c>
      <c r="AE3408" s="2">
        <v>2</v>
      </c>
      <c r="AF3408" s="2">
        <v>0</v>
      </c>
      <c r="AG3408" s="2">
        <v>0</v>
      </c>
      <c r="AH3408" s="2">
        <v>0</v>
      </c>
      <c r="AI3408" s="2">
        <v>0</v>
      </c>
      <c r="AJ3408" s="2">
        <v>1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</row>
    <row r="3409" spans="1:46" x14ac:dyDescent="0.2">
      <c r="A3409" s="2">
        <v>1699579</v>
      </c>
      <c r="B3409" s="2">
        <v>894634</v>
      </c>
      <c r="C3409" s="7">
        <v>21.582056421630998</v>
      </c>
      <c r="D3409" s="7">
        <v>39.697724848340997</v>
      </c>
      <c r="E3409" s="19" t="s">
        <v>3996</v>
      </c>
      <c r="F3409" s="46">
        <f>INDEX(Δεδομένα!$P:$P,MATCH('2021'!E3409,Δεδομένα!$O:$O,0))</f>
        <v>114</v>
      </c>
      <c r="G3409" s="49" t="s">
        <v>3873</v>
      </c>
      <c r="H3409" s="51" t="str">
        <f>INDEX(Δεδομένα!B$1:B$51,MATCH('2021'!G3409,Δεδομένα!A$1:A$51,0))</f>
        <v>ΘΕΣΣΑΛΙΑΣ</v>
      </c>
      <c r="I3409" s="53">
        <f>INDEX(Δεδομένα!E$1:E$13,MATCH('2021'!H3409,Δεδομένα!D$1:D$13,0))</f>
        <v>6</v>
      </c>
      <c r="J3409" s="4">
        <v>44466</v>
      </c>
      <c r="K3409" s="3" t="s">
        <v>29</v>
      </c>
      <c r="L3409" s="17" t="str">
        <f t="shared" si="248"/>
        <v>27/09/2021 10:25</v>
      </c>
      <c r="M3409" s="4">
        <v>44466</v>
      </c>
      <c r="N3409" s="3" t="s">
        <v>498</v>
      </c>
      <c r="O3409" s="17" t="str">
        <f t="shared" si="249"/>
        <v>27/09/2021 13:35</v>
      </c>
      <c r="P3409" s="24">
        <f t="shared" si="250"/>
        <v>0.13194444443797693</v>
      </c>
      <c r="Q3409" s="28">
        <v>0</v>
      </c>
      <c r="R3409" s="27">
        <f t="shared" si="251"/>
        <v>189.99999999068677</v>
      </c>
      <c r="S3409" s="3" t="s">
        <v>4</v>
      </c>
      <c r="T3409" s="3" t="s">
        <v>3997</v>
      </c>
      <c r="U3409" s="3" t="s">
        <v>4</v>
      </c>
      <c r="V3409" s="3" t="s">
        <v>4036</v>
      </c>
      <c r="W3409" s="5">
        <v>0</v>
      </c>
      <c r="X3409" s="5">
        <v>1</v>
      </c>
      <c r="Y3409" s="5">
        <v>0</v>
      </c>
      <c r="Z3409" s="5">
        <v>2</v>
      </c>
      <c r="AA3409" s="5">
        <v>0</v>
      </c>
      <c r="AB3409" s="5">
        <v>0</v>
      </c>
      <c r="AC3409" s="5">
        <v>0</v>
      </c>
      <c r="AD3409" s="5">
        <v>0</v>
      </c>
      <c r="AE3409" s="2">
        <v>10</v>
      </c>
      <c r="AF3409" s="2">
        <v>0</v>
      </c>
      <c r="AG3409" s="2">
        <v>0</v>
      </c>
      <c r="AH3409" s="2">
        <v>0</v>
      </c>
      <c r="AI3409" s="2">
        <v>0</v>
      </c>
      <c r="AJ3409" s="2">
        <v>5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</row>
    <row r="3410" spans="1:46" x14ac:dyDescent="0.2">
      <c r="A3410" s="2">
        <v>1700655</v>
      </c>
      <c r="B3410" s="2">
        <v>896475</v>
      </c>
      <c r="C3410" s="7">
        <v>21.488169754717099</v>
      </c>
      <c r="D3410" s="7">
        <v>39.802965888807698</v>
      </c>
      <c r="E3410" s="19" t="s">
        <v>3996</v>
      </c>
      <c r="F3410" s="46">
        <f>INDEX(Δεδομένα!$P:$P,MATCH('2021'!E3410,Δεδομένα!$O:$O,0))</f>
        <v>114</v>
      </c>
      <c r="G3410" s="49" t="s">
        <v>3873</v>
      </c>
      <c r="H3410" s="51" t="str">
        <f>INDEX(Δεδομένα!B$1:B$51,MATCH('2021'!G3410,Δεδομένα!A$1:A$51,0))</f>
        <v>ΘΕΣΣΑΛΙΑΣ</v>
      </c>
      <c r="I3410" s="53">
        <f>INDEX(Δεδομένα!E$1:E$13,MATCH('2021'!H3410,Δεδομένα!D$1:D$13,0))</f>
        <v>6</v>
      </c>
      <c r="J3410" s="4">
        <v>44473</v>
      </c>
      <c r="K3410" s="3" t="s">
        <v>119</v>
      </c>
      <c r="L3410" s="17" t="str">
        <f t="shared" si="248"/>
        <v>04/10/2021 12:25</v>
      </c>
      <c r="M3410" s="4">
        <v>44473</v>
      </c>
      <c r="N3410" s="3" t="s">
        <v>119</v>
      </c>
      <c r="O3410" s="17" t="str">
        <f t="shared" si="249"/>
        <v>04/10/2021 12:25</v>
      </c>
      <c r="P3410" s="24">
        <f t="shared" si="250"/>
        <v>0</v>
      </c>
      <c r="Q3410" s="28">
        <v>0</v>
      </c>
      <c r="R3410" s="27">
        <f t="shared" si="251"/>
        <v>0</v>
      </c>
      <c r="S3410" s="3" t="s">
        <v>4</v>
      </c>
      <c r="T3410" s="3" t="s">
        <v>3997</v>
      </c>
      <c r="U3410" s="3" t="s">
        <v>4037</v>
      </c>
      <c r="V3410" s="3" t="s">
        <v>4038</v>
      </c>
      <c r="W3410" s="5">
        <v>0</v>
      </c>
      <c r="X3410" s="5">
        <v>0</v>
      </c>
      <c r="Y3410" s="5">
        <v>0</v>
      </c>
      <c r="Z3410" s="5">
        <v>3</v>
      </c>
      <c r="AA3410" s="5">
        <v>0</v>
      </c>
      <c r="AB3410" s="5">
        <v>0</v>
      </c>
      <c r="AC3410" s="5">
        <v>0</v>
      </c>
      <c r="AD3410" s="5">
        <v>0</v>
      </c>
      <c r="AE3410" s="2">
        <v>9</v>
      </c>
      <c r="AF3410" s="2">
        <v>0</v>
      </c>
      <c r="AG3410" s="2">
        <v>0</v>
      </c>
      <c r="AH3410" s="2">
        <v>0</v>
      </c>
      <c r="AI3410" s="2">
        <v>0</v>
      </c>
      <c r="AJ3410" s="2">
        <v>5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</row>
    <row r="3411" spans="1:46" x14ac:dyDescent="0.2">
      <c r="A3411" s="2">
        <v>1700665</v>
      </c>
      <c r="B3411" s="2">
        <v>896495</v>
      </c>
      <c r="C3411" s="7">
        <v>21.4864858038455</v>
      </c>
      <c r="D3411" s="7">
        <v>39.800882665415003</v>
      </c>
      <c r="E3411" s="19" t="s">
        <v>3996</v>
      </c>
      <c r="F3411" s="46">
        <f>INDEX(Δεδομένα!$P:$P,MATCH('2021'!E3411,Δεδομένα!$O:$O,0))</f>
        <v>114</v>
      </c>
      <c r="G3411" s="49" t="s">
        <v>3873</v>
      </c>
      <c r="H3411" s="51" t="str">
        <f>INDEX(Δεδομένα!B$1:B$51,MATCH('2021'!G3411,Δεδομένα!A$1:A$51,0))</f>
        <v>ΘΕΣΣΑΛΙΑΣ</v>
      </c>
      <c r="I3411" s="53">
        <f>INDEX(Δεδομένα!E$1:E$13,MATCH('2021'!H3411,Δεδομένα!D$1:D$13,0))</f>
        <v>6</v>
      </c>
      <c r="J3411" s="4">
        <v>44473</v>
      </c>
      <c r="K3411" s="3" t="s">
        <v>59</v>
      </c>
      <c r="L3411" s="17" t="str">
        <f t="shared" si="248"/>
        <v>04/10/2021 13:34</v>
      </c>
      <c r="M3411" s="4">
        <v>44473</v>
      </c>
      <c r="N3411" s="3" t="s">
        <v>1284</v>
      </c>
      <c r="O3411" s="17" t="str">
        <f t="shared" si="249"/>
        <v>04/10/2021 17:57</v>
      </c>
      <c r="P3411" s="24">
        <f t="shared" si="250"/>
        <v>0.18263888888759539</v>
      </c>
      <c r="Q3411" s="28">
        <v>0</v>
      </c>
      <c r="R3411" s="27">
        <f t="shared" si="251"/>
        <v>262.99999999813735</v>
      </c>
      <c r="S3411" s="3" t="s">
        <v>4</v>
      </c>
      <c r="T3411" s="3" t="s">
        <v>3997</v>
      </c>
      <c r="U3411" s="3" t="s">
        <v>4</v>
      </c>
      <c r="V3411" s="3" t="s">
        <v>4039</v>
      </c>
      <c r="W3411" s="5">
        <v>0</v>
      </c>
      <c r="X3411" s="5">
        <v>0</v>
      </c>
      <c r="Y3411" s="5">
        <v>0</v>
      </c>
      <c r="Z3411" s="5">
        <v>4</v>
      </c>
      <c r="AA3411" s="5">
        <v>0</v>
      </c>
      <c r="AB3411" s="5">
        <v>0</v>
      </c>
      <c r="AC3411" s="5">
        <v>0</v>
      </c>
      <c r="AD3411" s="5">
        <v>0</v>
      </c>
      <c r="AE3411" s="2">
        <v>11</v>
      </c>
      <c r="AF3411" s="2">
        <v>0</v>
      </c>
      <c r="AG3411" s="2">
        <v>0</v>
      </c>
      <c r="AH3411" s="2">
        <v>0</v>
      </c>
      <c r="AI3411" s="2">
        <v>0</v>
      </c>
      <c r="AJ3411" s="2">
        <v>5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</row>
    <row r="3412" spans="1:46" x14ac:dyDescent="0.2">
      <c r="A3412" s="2">
        <v>1740771</v>
      </c>
      <c r="B3412" s="2">
        <v>816943</v>
      </c>
      <c r="E3412" s="19" t="s">
        <v>4047</v>
      </c>
      <c r="F3412" s="46">
        <f>INDEX(Δεδομένα!$P:$P,MATCH('2021'!E3412,Δεδομένα!$O:$O,0))</f>
        <v>116</v>
      </c>
      <c r="G3412" s="49" t="s">
        <v>4040</v>
      </c>
      <c r="H3412" s="51" t="str">
        <f>INDEX(Δεδομένα!B$1:B$51,MATCH('2021'!G3412,Δεδομένα!A$1:A$51,0))</f>
        <v>ΘΕΣΣΑΛΙΑΣ</v>
      </c>
      <c r="I3412" s="53">
        <f>INDEX(Δεδομένα!E$1:E$13,MATCH('2021'!H3412,Δεδομένα!D$1:D$13,0))</f>
        <v>6</v>
      </c>
      <c r="J3412" s="4">
        <v>44204</v>
      </c>
      <c r="K3412" s="3" t="s">
        <v>2677</v>
      </c>
      <c r="L3412" s="17" t="str">
        <f t="shared" ref="L3412:L3415" si="252">_xlfn.CONCAT(TEXT(J3412,"ηη/μμ/εεε")," ",TEXT(K3412,"ωω:λλ"))</f>
        <v>08/01/2021 09:43</v>
      </c>
      <c r="M3412" s="4">
        <v>44204</v>
      </c>
      <c r="N3412" s="3" t="s">
        <v>846</v>
      </c>
      <c r="O3412" s="17" t="str">
        <f t="shared" ref="O3412:O3415" si="253">_xlfn.CONCAT(TEXT(M3412,"ηη/μμ/εεε")," ",TEXT(N3412,"ωω:λλ"))</f>
        <v>08/01/2021 11:35</v>
      </c>
      <c r="P3412" s="24">
        <f t="shared" ref="P3412:P3415" si="254">O3412-L3412</f>
        <v>7.7777777776645962E-2</v>
      </c>
      <c r="Q3412" s="28">
        <v>0</v>
      </c>
      <c r="R3412" s="27">
        <f t="shared" ref="R3412:R3415" si="255">P3412*(24*60)</f>
        <v>111.99999999837019</v>
      </c>
      <c r="S3412" s="3" t="s">
        <v>4</v>
      </c>
      <c r="T3412" s="3" t="s">
        <v>4044</v>
      </c>
      <c r="U3412" s="3" t="s">
        <v>4</v>
      </c>
      <c r="V3412" s="3" t="s">
        <v>4048</v>
      </c>
      <c r="W3412" s="5">
        <v>0</v>
      </c>
      <c r="X3412" s="5">
        <v>0</v>
      </c>
      <c r="Y3412" s="5">
        <v>0</v>
      </c>
      <c r="Z3412" s="5">
        <v>0</v>
      </c>
      <c r="AA3412" s="5">
        <v>0.1</v>
      </c>
      <c r="AB3412" s="5">
        <v>0</v>
      </c>
      <c r="AC3412" s="5">
        <v>0</v>
      </c>
      <c r="AD3412" s="5">
        <v>0</v>
      </c>
      <c r="AE3412" s="2">
        <v>2</v>
      </c>
      <c r="AF3412" s="2">
        <v>0</v>
      </c>
      <c r="AG3412" s="2">
        <v>0</v>
      </c>
      <c r="AH3412" s="2">
        <v>0</v>
      </c>
      <c r="AI3412" s="2">
        <v>0</v>
      </c>
      <c r="AJ3412" s="2">
        <v>1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 t="s">
        <v>4</v>
      </c>
      <c r="AT3412" s="2" t="s">
        <v>4</v>
      </c>
    </row>
    <row r="3413" spans="1:46" x14ac:dyDescent="0.2">
      <c r="A3413" s="2">
        <v>1740782</v>
      </c>
      <c r="B3413" s="2">
        <v>837817</v>
      </c>
      <c r="C3413" s="7">
        <v>22.0884179199758</v>
      </c>
      <c r="D3413" s="7">
        <v>39.246272600888297</v>
      </c>
      <c r="E3413" s="19" t="s">
        <v>4047</v>
      </c>
      <c r="F3413" s="46">
        <f>INDEX(Δεδομένα!$P:$P,MATCH('2021'!E3413,Δεδομένα!$O:$O,0))</f>
        <v>116</v>
      </c>
      <c r="G3413" s="49" t="s">
        <v>4040</v>
      </c>
      <c r="H3413" s="51" t="str">
        <f>INDEX(Δεδομένα!B$1:B$51,MATCH('2021'!G3413,Δεδομένα!A$1:A$51,0))</f>
        <v>ΘΕΣΣΑΛΙΑΣ</v>
      </c>
      <c r="I3413" s="53">
        <f>INDEX(Δεδομένα!E$1:E$13,MATCH('2021'!H3413,Δεδομένα!D$1:D$13,0))</f>
        <v>6</v>
      </c>
      <c r="J3413" s="4">
        <v>44270</v>
      </c>
      <c r="K3413" s="3" t="s">
        <v>60</v>
      </c>
      <c r="L3413" s="17" t="str">
        <f t="shared" si="252"/>
        <v>15/03/2021 16:02</v>
      </c>
      <c r="M3413" s="4">
        <v>44270</v>
      </c>
      <c r="N3413" s="3" t="s">
        <v>771</v>
      </c>
      <c r="O3413" s="17" t="str">
        <f t="shared" si="253"/>
        <v>15/03/2021 18:22</v>
      </c>
      <c r="P3413" s="24">
        <f t="shared" si="254"/>
        <v>9.7222222218988463E-2</v>
      </c>
      <c r="Q3413" s="28">
        <v>0</v>
      </c>
      <c r="R3413" s="27">
        <f t="shared" si="255"/>
        <v>139.99999999534339</v>
      </c>
      <c r="S3413" s="3" t="s">
        <v>4</v>
      </c>
      <c r="T3413" s="3" t="s">
        <v>4044</v>
      </c>
      <c r="U3413" s="3" t="s">
        <v>4</v>
      </c>
      <c r="V3413" s="3" t="s">
        <v>4048</v>
      </c>
      <c r="W3413" s="5">
        <v>0</v>
      </c>
      <c r="X3413" s="5">
        <v>0</v>
      </c>
      <c r="Y3413" s="5">
        <v>0</v>
      </c>
      <c r="Z3413" s="5">
        <v>0</v>
      </c>
      <c r="AA3413" s="5">
        <v>0.3</v>
      </c>
      <c r="AB3413" s="5">
        <v>0</v>
      </c>
      <c r="AC3413" s="5">
        <v>0</v>
      </c>
      <c r="AD3413" s="5">
        <v>0</v>
      </c>
      <c r="AE3413" s="2">
        <v>2</v>
      </c>
      <c r="AF3413" s="2">
        <v>0</v>
      </c>
      <c r="AG3413" s="2">
        <v>0</v>
      </c>
      <c r="AH3413" s="2">
        <v>0</v>
      </c>
      <c r="AI3413" s="2">
        <v>0</v>
      </c>
      <c r="AJ3413" s="2">
        <v>1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 t="s">
        <v>4</v>
      </c>
      <c r="AT3413" s="2" t="s">
        <v>4</v>
      </c>
    </row>
    <row r="3414" spans="1:46" x14ac:dyDescent="0.2">
      <c r="A3414" s="2">
        <v>1740784</v>
      </c>
      <c r="B3414" s="2">
        <v>838316</v>
      </c>
      <c r="C3414" s="7">
        <v>22.081044182990802</v>
      </c>
      <c r="D3414" s="7">
        <v>39.316915967187597</v>
      </c>
      <c r="E3414" s="19" t="s">
        <v>4047</v>
      </c>
      <c r="F3414" s="46">
        <f>INDEX(Δεδομένα!$P:$P,MATCH('2021'!E3414,Δεδομένα!$O:$O,0))</f>
        <v>116</v>
      </c>
      <c r="G3414" s="49" t="s">
        <v>4040</v>
      </c>
      <c r="H3414" s="51" t="str">
        <f>INDEX(Δεδομένα!B$1:B$51,MATCH('2021'!G3414,Δεδομένα!A$1:A$51,0))</f>
        <v>ΘΕΣΣΑΛΙΑΣ</v>
      </c>
      <c r="I3414" s="53">
        <f>INDEX(Δεδομένα!E$1:E$13,MATCH('2021'!H3414,Δεδομένα!D$1:D$13,0))</f>
        <v>6</v>
      </c>
      <c r="J3414" s="4">
        <v>44271</v>
      </c>
      <c r="K3414" s="3" t="s">
        <v>36</v>
      </c>
      <c r="L3414" s="17" t="str">
        <f t="shared" si="252"/>
        <v>16/03/2021 16:20</v>
      </c>
      <c r="M3414" s="4">
        <v>44271</v>
      </c>
      <c r="N3414" s="3" t="s">
        <v>36</v>
      </c>
      <c r="O3414" s="17" t="str">
        <f t="shared" si="253"/>
        <v>16/03/2021 16:20</v>
      </c>
      <c r="P3414" s="24">
        <f t="shared" si="254"/>
        <v>0</v>
      </c>
      <c r="Q3414" s="28">
        <v>0</v>
      </c>
      <c r="R3414" s="27">
        <f t="shared" si="255"/>
        <v>0</v>
      </c>
      <c r="S3414" s="3" t="s">
        <v>4</v>
      </c>
      <c r="T3414" s="3" t="s">
        <v>4044</v>
      </c>
      <c r="U3414" s="3" t="s">
        <v>4</v>
      </c>
      <c r="V3414" s="3" t="s">
        <v>4049</v>
      </c>
      <c r="W3414" s="5">
        <v>0</v>
      </c>
      <c r="X3414" s="5">
        <v>0</v>
      </c>
      <c r="Y3414" s="5">
        <v>0</v>
      </c>
      <c r="Z3414" s="5">
        <v>0</v>
      </c>
      <c r="AA3414" s="5">
        <v>0.5</v>
      </c>
      <c r="AB3414" s="5">
        <v>0</v>
      </c>
      <c r="AC3414" s="5">
        <v>0</v>
      </c>
      <c r="AD3414" s="5">
        <v>0</v>
      </c>
      <c r="AE3414" s="2">
        <v>2</v>
      </c>
      <c r="AF3414" s="2">
        <v>0</v>
      </c>
      <c r="AG3414" s="2">
        <v>0</v>
      </c>
      <c r="AH3414" s="2">
        <v>0</v>
      </c>
      <c r="AI3414" s="2">
        <v>0</v>
      </c>
      <c r="AJ3414" s="2">
        <v>1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 t="s">
        <v>4</v>
      </c>
      <c r="AT3414" s="2" t="s">
        <v>4</v>
      </c>
    </row>
    <row r="3415" spans="1:46" x14ac:dyDescent="0.2">
      <c r="A3415" s="2">
        <v>1740786</v>
      </c>
      <c r="B3415" s="2">
        <v>838939</v>
      </c>
      <c r="E3415" s="19" t="s">
        <v>4047</v>
      </c>
      <c r="F3415" s="46">
        <f>INDEX(Δεδομένα!$P:$P,MATCH('2021'!E3415,Δεδομένα!$O:$O,0))</f>
        <v>116</v>
      </c>
      <c r="G3415" s="49" t="s">
        <v>4040</v>
      </c>
      <c r="H3415" s="51" t="str">
        <f>INDEX(Δεδομένα!B$1:B$51,MATCH('2021'!G3415,Δεδομένα!A$1:A$51,0))</f>
        <v>ΘΕΣΣΑΛΙΑΣ</v>
      </c>
      <c r="I3415" s="53">
        <f>INDEX(Δεδομένα!E$1:E$13,MATCH('2021'!H3415,Δεδομένα!D$1:D$13,0))</f>
        <v>6</v>
      </c>
      <c r="J3415" s="4">
        <v>44273</v>
      </c>
      <c r="K3415" s="3" t="s">
        <v>490</v>
      </c>
      <c r="L3415" s="17" t="str">
        <f t="shared" si="252"/>
        <v>18/03/2021 16:00</v>
      </c>
      <c r="M3415" s="4">
        <v>44273</v>
      </c>
      <c r="N3415" s="3" t="s">
        <v>143</v>
      </c>
      <c r="O3415" s="17" t="str">
        <f t="shared" si="253"/>
        <v>18/03/2021 16:27</v>
      </c>
      <c r="P3415" s="24">
        <f t="shared" si="254"/>
        <v>1.8750000002910383E-2</v>
      </c>
      <c r="Q3415" s="28">
        <v>0</v>
      </c>
      <c r="R3415" s="27">
        <f t="shared" si="255"/>
        <v>27.000000004190952</v>
      </c>
      <c r="S3415" s="3" t="s">
        <v>4</v>
      </c>
      <c r="T3415" s="3" t="s">
        <v>4044</v>
      </c>
      <c r="U3415" s="3" t="s">
        <v>4</v>
      </c>
      <c r="V3415" s="3" t="s">
        <v>4050</v>
      </c>
      <c r="W3415" s="5">
        <v>0</v>
      </c>
      <c r="X3415" s="5">
        <v>0</v>
      </c>
      <c r="Y3415" s="5">
        <v>0</v>
      </c>
      <c r="Z3415" s="5">
        <v>0</v>
      </c>
      <c r="AA3415" s="5">
        <v>0.1</v>
      </c>
      <c r="AB3415" s="5">
        <v>0</v>
      </c>
      <c r="AC3415" s="5">
        <v>0</v>
      </c>
      <c r="AD3415" s="5">
        <v>0</v>
      </c>
      <c r="AE3415" s="2">
        <v>2</v>
      </c>
      <c r="AF3415" s="2">
        <v>0</v>
      </c>
      <c r="AG3415" s="2">
        <v>0</v>
      </c>
      <c r="AH3415" s="2">
        <v>0</v>
      </c>
      <c r="AI3415" s="2">
        <v>0</v>
      </c>
      <c r="AJ3415" s="2">
        <v>1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 t="s">
        <v>4</v>
      </c>
      <c r="AT3415" s="2" t="s">
        <v>4</v>
      </c>
    </row>
    <row r="3416" spans="1:46" x14ac:dyDescent="0.2">
      <c r="A3416" s="2">
        <v>1740788</v>
      </c>
      <c r="B3416" s="2">
        <v>840744</v>
      </c>
      <c r="C3416" s="7">
        <v>22.1391574908846</v>
      </c>
      <c r="D3416" s="7">
        <v>39.163712859145399</v>
      </c>
      <c r="E3416" s="19" t="s">
        <v>4047</v>
      </c>
      <c r="F3416" s="46">
        <f>INDEX(Δεδομένα!$P:$P,MATCH('2021'!E3416,Δεδομένα!$O:$O,0))</f>
        <v>116</v>
      </c>
      <c r="G3416" s="49" t="s">
        <v>4040</v>
      </c>
      <c r="H3416" s="51" t="str">
        <f>INDEX(Δεδομένα!B$1:B$51,MATCH('2021'!G3416,Δεδομένα!A$1:A$51,0))</f>
        <v>ΘΕΣΣΑΛΙΑΣ</v>
      </c>
      <c r="I3416" s="53">
        <f>INDEX(Δεδομένα!E$1:E$13,MATCH('2021'!H3416,Δεδομένα!D$1:D$13,0))</f>
        <v>6</v>
      </c>
      <c r="J3416" s="4">
        <v>44282</v>
      </c>
      <c r="K3416" s="3" t="s">
        <v>959</v>
      </c>
      <c r="L3416" s="17" t="str">
        <f t="shared" ref="L3416:L3471" si="256">_xlfn.CONCAT(TEXT(J3416,"ηη/μμ/εεε")," ",TEXT(K3416,"ωω:λλ"))</f>
        <v>27/03/2021 15:07</v>
      </c>
      <c r="M3416" s="4">
        <v>44282</v>
      </c>
      <c r="N3416" s="3" t="s">
        <v>461</v>
      </c>
      <c r="O3416" s="17" t="str">
        <f t="shared" ref="O3416:O3471" si="257">_xlfn.CONCAT(TEXT(M3416,"ηη/μμ/εεε")," ",TEXT(N3416,"ωω:λλ"))</f>
        <v>27/03/2021 17:00</v>
      </c>
      <c r="P3416" s="24">
        <f t="shared" ref="P3416:P3471" si="258">O3416-L3416</f>
        <v>7.8472222223354038E-2</v>
      </c>
      <c r="Q3416" s="28">
        <v>0</v>
      </c>
      <c r="R3416" s="27">
        <f t="shared" ref="R3416:R3471" si="259">P3416*(24*60)</f>
        <v>113.00000000162981</v>
      </c>
      <c r="S3416" s="3" t="s">
        <v>4</v>
      </c>
      <c r="T3416" s="3" t="s">
        <v>4044</v>
      </c>
      <c r="U3416" s="3" t="s">
        <v>4</v>
      </c>
      <c r="V3416" s="3" t="s">
        <v>4051</v>
      </c>
      <c r="W3416" s="5">
        <v>0</v>
      </c>
      <c r="X3416" s="5">
        <v>0.5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2">
        <v>2</v>
      </c>
      <c r="AF3416" s="2">
        <v>0</v>
      </c>
      <c r="AG3416" s="2">
        <v>0</v>
      </c>
      <c r="AH3416" s="2">
        <v>0</v>
      </c>
      <c r="AI3416" s="2">
        <v>0</v>
      </c>
      <c r="AJ3416" s="2">
        <v>1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 t="s">
        <v>4</v>
      </c>
      <c r="AT3416" s="2" t="s">
        <v>4</v>
      </c>
    </row>
    <row r="3417" spans="1:46" x14ac:dyDescent="0.2">
      <c r="A3417" s="2">
        <v>1740790</v>
      </c>
      <c r="B3417" s="2">
        <v>844888</v>
      </c>
      <c r="C3417" s="7">
        <v>22.1368153611302</v>
      </c>
      <c r="D3417" s="7">
        <v>39.191595744158199</v>
      </c>
      <c r="E3417" s="19" t="s">
        <v>4047</v>
      </c>
      <c r="F3417" s="46">
        <f>INDEX(Δεδομένα!$P:$P,MATCH('2021'!E3417,Δεδομένα!$O:$O,0))</f>
        <v>116</v>
      </c>
      <c r="G3417" s="49" t="s">
        <v>4040</v>
      </c>
      <c r="H3417" s="51" t="str">
        <f>INDEX(Δεδομένα!B$1:B$51,MATCH('2021'!G3417,Δεδομένα!A$1:A$51,0))</f>
        <v>ΘΕΣΣΑΛΙΑΣ</v>
      </c>
      <c r="I3417" s="53">
        <f>INDEX(Δεδομένα!E$1:E$13,MATCH('2021'!H3417,Δεδομένα!D$1:D$13,0))</f>
        <v>6</v>
      </c>
      <c r="J3417" s="4">
        <v>44297</v>
      </c>
      <c r="K3417" s="3" t="s">
        <v>783</v>
      </c>
      <c r="L3417" s="17" t="str">
        <f t="shared" si="256"/>
        <v>11/04/2021 18:56</v>
      </c>
      <c r="M3417" s="4">
        <v>44297</v>
      </c>
      <c r="N3417" s="3" t="s">
        <v>783</v>
      </c>
      <c r="O3417" s="17" t="str">
        <f t="shared" si="257"/>
        <v>11/04/2021 18:56</v>
      </c>
      <c r="P3417" s="24">
        <f t="shared" si="258"/>
        <v>0</v>
      </c>
      <c r="Q3417" s="28">
        <v>0</v>
      </c>
      <c r="R3417" s="27">
        <f t="shared" si="259"/>
        <v>0</v>
      </c>
      <c r="S3417" s="3" t="s">
        <v>4</v>
      </c>
      <c r="T3417" s="3" t="s">
        <v>4044</v>
      </c>
      <c r="U3417" s="3" t="s">
        <v>4</v>
      </c>
      <c r="V3417" s="3" t="s">
        <v>4051</v>
      </c>
      <c r="W3417" s="5">
        <v>0</v>
      </c>
      <c r="X3417" s="5">
        <v>0</v>
      </c>
      <c r="Y3417" s="5">
        <v>0</v>
      </c>
      <c r="Z3417" s="5">
        <v>0</v>
      </c>
      <c r="AA3417" s="5">
        <v>0.2</v>
      </c>
      <c r="AB3417" s="5">
        <v>0</v>
      </c>
      <c r="AC3417" s="5">
        <v>0</v>
      </c>
      <c r="AD3417" s="5">
        <v>0</v>
      </c>
      <c r="AE3417" s="2">
        <v>2</v>
      </c>
      <c r="AF3417" s="2">
        <v>0</v>
      </c>
      <c r="AG3417" s="2">
        <v>0</v>
      </c>
      <c r="AH3417" s="2">
        <v>0</v>
      </c>
      <c r="AI3417" s="2">
        <v>0</v>
      </c>
      <c r="AJ3417" s="2">
        <v>1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 t="s">
        <v>4</v>
      </c>
      <c r="AT3417" s="2" t="s">
        <v>4</v>
      </c>
    </row>
    <row r="3418" spans="1:46" x14ac:dyDescent="0.2">
      <c r="A3418" s="2">
        <v>1740796</v>
      </c>
      <c r="B3418" s="2">
        <v>853774</v>
      </c>
      <c r="C3418" s="7">
        <v>22.0513413156533</v>
      </c>
      <c r="D3418" s="7">
        <v>39.3845467817981</v>
      </c>
      <c r="E3418" s="19" t="s">
        <v>4047</v>
      </c>
      <c r="F3418" s="46">
        <f>INDEX(Δεδομένα!$P:$P,MATCH('2021'!E3418,Δεδομένα!$O:$O,0))</f>
        <v>116</v>
      </c>
      <c r="G3418" s="49" t="s">
        <v>4040</v>
      </c>
      <c r="H3418" s="51" t="str">
        <f>INDEX(Δεδομένα!B$1:B$51,MATCH('2021'!G3418,Δεδομένα!A$1:A$51,0))</f>
        <v>ΘΕΣΣΑΛΙΑΣ</v>
      </c>
      <c r="I3418" s="53">
        <f>INDEX(Δεδομένα!E$1:E$13,MATCH('2021'!H3418,Δεδομένα!D$1:D$13,0))</f>
        <v>6</v>
      </c>
      <c r="J3418" s="4">
        <v>44333</v>
      </c>
      <c r="K3418" s="3" t="s">
        <v>299</v>
      </c>
      <c r="L3418" s="17" t="str">
        <f t="shared" si="256"/>
        <v>17/05/2021 13:10</v>
      </c>
      <c r="M3418" s="4">
        <v>44333</v>
      </c>
      <c r="N3418" s="3" t="s">
        <v>1000</v>
      </c>
      <c r="O3418" s="17" t="str">
        <f t="shared" si="257"/>
        <v>17/05/2021 13:52</v>
      </c>
      <c r="P3418" s="24">
        <f t="shared" si="258"/>
        <v>2.9166666667151731E-2</v>
      </c>
      <c r="Q3418" s="28">
        <v>0</v>
      </c>
      <c r="R3418" s="27">
        <f t="shared" si="259"/>
        <v>42.000000000698492</v>
      </c>
      <c r="S3418" s="3" t="s">
        <v>4</v>
      </c>
      <c r="T3418" s="3" t="s">
        <v>4044</v>
      </c>
      <c r="U3418" s="3" t="s">
        <v>4</v>
      </c>
      <c r="V3418" s="3" t="s">
        <v>4052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3</v>
      </c>
      <c r="AC3418" s="5">
        <v>0</v>
      </c>
      <c r="AD3418" s="5">
        <v>0</v>
      </c>
      <c r="AE3418" s="2">
        <v>2</v>
      </c>
      <c r="AF3418" s="2">
        <v>0</v>
      </c>
      <c r="AG3418" s="2">
        <v>0</v>
      </c>
      <c r="AH3418" s="2">
        <v>0</v>
      </c>
      <c r="AI3418" s="2">
        <v>0</v>
      </c>
      <c r="AJ3418" s="2">
        <v>1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 t="s">
        <v>4</v>
      </c>
      <c r="AT3418" s="2" t="s">
        <v>4</v>
      </c>
    </row>
    <row r="3419" spans="1:46" x14ac:dyDescent="0.2">
      <c r="A3419" s="2">
        <v>1740799</v>
      </c>
      <c r="B3419" s="2">
        <v>854193</v>
      </c>
      <c r="C3419" s="7">
        <v>22.080545905665701</v>
      </c>
      <c r="D3419" s="7">
        <v>39.316872598311903</v>
      </c>
      <c r="E3419" s="19" t="s">
        <v>4047</v>
      </c>
      <c r="F3419" s="46">
        <f>INDEX(Δεδομένα!$P:$P,MATCH('2021'!E3419,Δεδομένα!$O:$O,0))</f>
        <v>116</v>
      </c>
      <c r="G3419" s="49" t="s">
        <v>4040</v>
      </c>
      <c r="H3419" s="51" t="str">
        <f>INDEX(Δεδομένα!B$1:B$51,MATCH('2021'!G3419,Δεδομένα!A$1:A$51,0))</f>
        <v>ΘΕΣΣΑΛΙΑΣ</v>
      </c>
      <c r="I3419" s="53">
        <f>INDEX(Δεδομένα!E$1:E$13,MATCH('2021'!H3419,Δεδομένα!D$1:D$13,0))</f>
        <v>6</v>
      </c>
      <c r="J3419" s="4">
        <v>44335</v>
      </c>
      <c r="K3419" s="3" t="s">
        <v>540</v>
      </c>
      <c r="L3419" s="17" t="str">
        <f t="shared" si="256"/>
        <v>19/05/2021 02:20</v>
      </c>
      <c r="M3419" s="4">
        <v>44335</v>
      </c>
      <c r="N3419" s="3" t="s">
        <v>3557</v>
      </c>
      <c r="O3419" s="17" t="str">
        <f t="shared" si="257"/>
        <v>19/05/2021 02:40</v>
      </c>
      <c r="P3419" s="24">
        <f t="shared" si="258"/>
        <v>1.3888888890505768E-2</v>
      </c>
      <c r="Q3419" s="28">
        <v>0</v>
      </c>
      <c r="R3419" s="27">
        <f t="shared" si="259"/>
        <v>20.000000002328306</v>
      </c>
      <c r="S3419" s="3" t="s">
        <v>4</v>
      </c>
      <c r="T3419" s="3" t="s">
        <v>4044</v>
      </c>
      <c r="U3419" s="3" t="s">
        <v>4</v>
      </c>
      <c r="V3419" s="3" t="s">
        <v>4049</v>
      </c>
      <c r="W3419" s="5">
        <v>0</v>
      </c>
      <c r="X3419" s="5">
        <v>0</v>
      </c>
      <c r="Y3419" s="5">
        <v>0</v>
      </c>
      <c r="Z3419" s="5">
        <v>0</v>
      </c>
      <c r="AA3419" s="5">
        <v>0.2</v>
      </c>
      <c r="AB3419" s="5">
        <v>0</v>
      </c>
      <c r="AC3419" s="5">
        <v>0</v>
      </c>
      <c r="AD3419" s="5">
        <v>0</v>
      </c>
      <c r="AE3419" s="2">
        <v>2</v>
      </c>
      <c r="AF3419" s="2">
        <v>0</v>
      </c>
      <c r="AG3419" s="2">
        <v>0</v>
      </c>
      <c r="AH3419" s="2">
        <v>0</v>
      </c>
      <c r="AI3419" s="2">
        <v>0</v>
      </c>
      <c r="AJ3419" s="2">
        <v>1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 t="s">
        <v>4</v>
      </c>
      <c r="AT3419" s="2" t="s">
        <v>4</v>
      </c>
    </row>
    <row r="3420" spans="1:46" x14ac:dyDescent="0.2">
      <c r="A3420" s="2">
        <v>1740802</v>
      </c>
      <c r="B3420" s="2">
        <v>855007</v>
      </c>
      <c r="C3420" s="7">
        <v>22.097092525855999</v>
      </c>
      <c r="D3420" s="7">
        <v>39.325661640809102</v>
      </c>
      <c r="E3420" s="19" t="s">
        <v>4047</v>
      </c>
      <c r="F3420" s="46">
        <f>INDEX(Δεδομένα!$P:$P,MATCH('2021'!E3420,Δεδομένα!$O:$O,0))</f>
        <v>116</v>
      </c>
      <c r="G3420" s="49" t="s">
        <v>4040</v>
      </c>
      <c r="H3420" s="51" t="str">
        <f>INDEX(Δεδομένα!B$1:B$51,MATCH('2021'!G3420,Δεδομένα!A$1:A$51,0))</f>
        <v>ΘΕΣΣΑΛΙΑΣ</v>
      </c>
      <c r="I3420" s="53">
        <f>INDEX(Δεδομένα!E$1:E$13,MATCH('2021'!H3420,Δεδομένα!D$1:D$13,0))</f>
        <v>6</v>
      </c>
      <c r="J3420" s="4">
        <v>44337</v>
      </c>
      <c r="K3420" s="3" t="s">
        <v>464</v>
      </c>
      <c r="L3420" s="17" t="str">
        <f t="shared" si="256"/>
        <v>21/05/2021 18:20</v>
      </c>
      <c r="M3420" s="4">
        <v>44337</v>
      </c>
      <c r="N3420" s="3" t="s">
        <v>758</v>
      </c>
      <c r="O3420" s="17" t="str">
        <f t="shared" si="257"/>
        <v>21/05/2021 18:48</v>
      </c>
      <c r="P3420" s="24">
        <f t="shared" si="258"/>
        <v>1.9444444442342501E-2</v>
      </c>
      <c r="Q3420" s="28">
        <v>0</v>
      </c>
      <c r="R3420" s="27">
        <f t="shared" si="259"/>
        <v>27.999999996973202</v>
      </c>
      <c r="S3420" s="3" t="s">
        <v>4</v>
      </c>
      <c r="T3420" s="3" t="s">
        <v>4044</v>
      </c>
      <c r="U3420" s="3" t="s">
        <v>4053</v>
      </c>
      <c r="V3420" s="3" t="s">
        <v>4054</v>
      </c>
      <c r="W3420" s="5">
        <v>0</v>
      </c>
      <c r="X3420" s="5">
        <v>0</v>
      </c>
      <c r="Y3420" s="5">
        <v>0</v>
      </c>
      <c r="Z3420" s="5">
        <v>0.1</v>
      </c>
      <c r="AA3420" s="5">
        <v>0</v>
      </c>
      <c r="AB3420" s="5">
        <v>0</v>
      </c>
      <c r="AC3420" s="5">
        <v>0</v>
      </c>
      <c r="AD3420" s="5">
        <v>0</v>
      </c>
      <c r="AE3420" s="2">
        <v>2</v>
      </c>
      <c r="AF3420" s="2">
        <v>0</v>
      </c>
      <c r="AG3420" s="2">
        <v>0</v>
      </c>
      <c r="AH3420" s="2">
        <v>0</v>
      </c>
      <c r="AI3420" s="2">
        <v>0</v>
      </c>
      <c r="AJ3420" s="2">
        <v>1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 t="s">
        <v>4</v>
      </c>
      <c r="AT3420" s="2" t="s">
        <v>4</v>
      </c>
    </row>
    <row r="3421" spans="1:46" x14ac:dyDescent="0.2">
      <c r="A3421" s="2">
        <v>1740814</v>
      </c>
      <c r="B3421" s="2">
        <v>856606</v>
      </c>
      <c r="C3421" s="7">
        <v>22.1269292142225</v>
      </c>
      <c r="D3421" s="7">
        <v>39.316825494076703</v>
      </c>
      <c r="E3421" s="19" t="s">
        <v>4047</v>
      </c>
      <c r="F3421" s="46">
        <f>INDEX(Δεδομένα!$P:$P,MATCH('2021'!E3421,Δεδομένα!$O:$O,0))</f>
        <v>116</v>
      </c>
      <c r="G3421" s="49" t="s">
        <v>4040</v>
      </c>
      <c r="H3421" s="51" t="str">
        <f>INDEX(Δεδομένα!B$1:B$51,MATCH('2021'!G3421,Δεδομένα!A$1:A$51,0))</f>
        <v>ΘΕΣΣΑΛΙΑΣ</v>
      </c>
      <c r="I3421" s="53">
        <f>INDEX(Δεδομένα!E$1:E$13,MATCH('2021'!H3421,Δεδομένα!D$1:D$13,0))</f>
        <v>6</v>
      </c>
      <c r="J3421" s="4">
        <v>44343</v>
      </c>
      <c r="K3421" s="3" t="s">
        <v>510</v>
      </c>
      <c r="L3421" s="17" t="str">
        <f t="shared" si="256"/>
        <v>27/05/2021 17:20</v>
      </c>
      <c r="M3421" s="4">
        <v>44343</v>
      </c>
      <c r="N3421" s="3" t="s">
        <v>1871</v>
      </c>
      <c r="O3421" s="17" t="str">
        <f t="shared" si="257"/>
        <v>27/05/2021 18:18</v>
      </c>
      <c r="P3421" s="24">
        <f t="shared" si="258"/>
        <v>4.0277777778101154E-2</v>
      </c>
      <c r="Q3421" s="28">
        <v>0</v>
      </c>
      <c r="R3421" s="27">
        <f t="shared" si="259"/>
        <v>58.000000000465661</v>
      </c>
      <c r="S3421" s="3" t="s">
        <v>4</v>
      </c>
      <c r="T3421" s="3" t="s">
        <v>4044</v>
      </c>
      <c r="U3421" s="3" t="s">
        <v>4</v>
      </c>
      <c r="V3421" s="3" t="s">
        <v>4055</v>
      </c>
      <c r="W3421" s="5">
        <v>0</v>
      </c>
      <c r="X3421" s="5">
        <v>0</v>
      </c>
      <c r="Y3421" s="5">
        <v>0</v>
      </c>
      <c r="Z3421" s="5">
        <v>50</v>
      </c>
      <c r="AA3421" s="5">
        <v>0</v>
      </c>
      <c r="AB3421" s="5">
        <v>0</v>
      </c>
      <c r="AC3421" s="5">
        <v>0</v>
      </c>
      <c r="AD3421" s="5">
        <v>0</v>
      </c>
      <c r="AE3421" s="2">
        <v>2</v>
      </c>
      <c r="AF3421" s="2">
        <v>0</v>
      </c>
      <c r="AG3421" s="2">
        <v>0</v>
      </c>
      <c r="AH3421" s="2">
        <v>0</v>
      </c>
      <c r="AI3421" s="2">
        <v>0</v>
      </c>
      <c r="AJ3421" s="2">
        <v>1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 t="s">
        <v>4</v>
      </c>
      <c r="AT3421" s="2" t="s">
        <v>4</v>
      </c>
    </row>
    <row r="3422" spans="1:46" x14ac:dyDescent="0.2">
      <c r="A3422" s="2">
        <v>1740820</v>
      </c>
      <c r="B3422" s="2">
        <v>856675</v>
      </c>
      <c r="C3422" s="7">
        <v>22.099073581167801</v>
      </c>
      <c r="D3422" s="7">
        <v>39.325283920570499</v>
      </c>
      <c r="E3422" s="19" t="s">
        <v>4047</v>
      </c>
      <c r="F3422" s="46">
        <f>INDEX(Δεδομένα!$P:$P,MATCH('2021'!E3422,Δεδομένα!$O:$O,0))</f>
        <v>116</v>
      </c>
      <c r="G3422" s="49" t="s">
        <v>4040</v>
      </c>
      <c r="H3422" s="51" t="str">
        <f>INDEX(Δεδομένα!B$1:B$51,MATCH('2021'!G3422,Δεδομένα!A$1:A$51,0))</f>
        <v>ΘΕΣΣΑΛΙΑΣ</v>
      </c>
      <c r="I3422" s="53">
        <f>INDEX(Δεδομένα!E$1:E$13,MATCH('2021'!H3422,Δεδομένα!D$1:D$13,0))</f>
        <v>6</v>
      </c>
      <c r="J3422" s="4">
        <v>44343</v>
      </c>
      <c r="K3422" s="3" t="s">
        <v>983</v>
      </c>
      <c r="L3422" s="17" t="str">
        <f t="shared" si="256"/>
        <v>27/05/2021 21:25</v>
      </c>
      <c r="M3422" s="4">
        <v>44343</v>
      </c>
      <c r="N3422" s="3" t="s">
        <v>1014</v>
      </c>
      <c r="O3422" s="17" t="str">
        <f t="shared" si="257"/>
        <v>27/05/2021 21:55</v>
      </c>
      <c r="P3422" s="24">
        <f t="shared" si="258"/>
        <v>2.0833333335758653E-2</v>
      </c>
      <c r="Q3422" s="28">
        <v>0</v>
      </c>
      <c r="R3422" s="27">
        <f t="shared" si="259"/>
        <v>30.00000000349246</v>
      </c>
      <c r="S3422" s="3" t="s">
        <v>4</v>
      </c>
      <c r="T3422" s="3" t="s">
        <v>4044</v>
      </c>
      <c r="U3422" s="3" t="s">
        <v>4</v>
      </c>
      <c r="V3422" s="3" t="s">
        <v>4049</v>
      </c>
      <c r="W3422" s="5">
        <v>0</v>
      </c>
      <c r="X3422" s="5">
        <v>0</v>
      </c>
      <c r="Y3422" s="5">
        <v>0</v>
      </c>
      <c r="Z3422" s="5">
        <v>0.2</v>
      </c>
      <c r="AA3422" s="5">
        <v>0</v>
      </c>
      <c r="AB3422" s="5">
        <v>0</v>
      </c>
      <c r="AC3422" s="5">
        <v>0</v>
      </c>
      <c r="AD3422" s="5">
        <v>0</v>
      </c>
      <c r="AE3422" s="2">
        <v>2</v>
      </c>
      <c r="AF3422" s="2">
        <v>0</v>
      </c>
      <c r="AG3422" s="2">
        <v>0</v>
      </c>
      <c r="AH3422" s="2">
        <v>0</v>
      </c>
      <c r="AI3422" s="2">
        <v>0</v>
      </c>
      <c r="AJ3422" s="2">
        <v>1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 t="s">
        <v>4</v>
      </c>
      <c r="AT3422" s="2" t="s">
        <v>4</v>
      </c>
    </row>
    <row r="3423" spans="1:46" x14ac:dyDescent="0.2">
      <c r="A3423" s="2">
        <v>1740843</v>
      </c>
      <c r="B3423" s="2">
        <v>857896</v>
      </c>
      <c r="C3423" s="7">
        <v>22.147508824382498</v>
      </c>
      <c r="D3423" s="7">
        <v>39.320560886736303</v>
      </c>
      <c r="E3423" s="19" t="s">
        <v>4047</v>
      </c>
      <c r="F3423" s="46">
        <f>INDEX(Δεδομένα!$P:$P,MATCH('2021'!E3423,Δεδομένα!$O:$O,0))</f>
        <v>116</v>
      </c>
      <c r="G3423" s="49" t="s">
        <v>4040</v>
      </c>
      <c r="H3423" s="51" t="str">
        <f>INDEX(Δεδομένα!B$1:B$51,MATCH('2021'!G3423,Δεδομένα!A$1:A$51,0))</f>
        <v>ΘΕΣΣΑΛΙΑΣ</v>
      </c>
      <c r="I3423" s="53">
        <f>INDEX(Δεδομένα!E$1:E$13,MATCH('2021'!H3423,Δεδομένα!D$1:D$13,0))</f>
        <v>6</v>
      </c>
      <c r="J3423" s="4">
        <v>44348</v>
      </c>
      <c r="K3423" s="3" t="s">
        <v>345</v>
      </c>
      <c r="L3423" s="17" t="str">
        <f t="shared" si="256"/>
        <v>01/06/2021 12:10</v>
      </c>
      <c r="M3423" s="4">
        <v>44348</v>
      </c>
      <c r="N3423" s="3" t="s">
        <v>210</v>
      </c>
      <c r="O3423" s="17" t="str">
        <f t="shared" si="257"/>
        <v>01/06/2021 12:43</v>
      </c>
      <c r="P3423" s="24">
        <f t="shared" si="258"/>
        <v>2.2916666668606922E-2</v>
      </c>
      <c r="Q3423" s="28">
        <v>0</v>
      </c>
      <c r="R3423" s="27">
        <f t="shared" si="259"/>
        <v>33.000000002793968</v>
      </c>
      <c r="S3423" s="3" t="s">
        <v>4</v>
      </c>
      <c r="T3423" s="3" t="s">
        <v>4044</v>
      </c>
      <c r="U3423" s="3" t="s">
        <v>4</v>
      </c>
      <c r="V3423" s="3" t="s">
        <v>4049</v>
      </c>
      <c r="W3423" s="5">
        <v>0</v>
      </c>
      <c r="X3423" s="5">
        <v>0</v>
      </c>
      <c r="Y3423" s="5">
        <v>0</v>
      </c>
      <c r="Z3423" s="5">
        <v>0.1</v>
      </c>
      <c r="AA3423" s="5">
        <v>0</v>
      </c>
      <c r="AB3423" s="5">
        <v>0</v>
      </c>
      <c r="AC3423" s="5">
        <v>0</v>
      </c>
      <c r="AD3423" s="5">
        <v>0</v>
      </c>
      <c r="AE3423" s="2">
        <v>2</v>
      </c>
      <c r="AF3423" s="2">
        <v>0</v>
      </c>
      <c r="AG3423" s="2">
        <v>0</v>
      </c>
      <c r="AH3423" s="2">
        <v>0</v>
      </c>
      <c r="AI3423" s="2">
        <v>0</v>
      </c>
      <c r="AJ3423" s="2">
        <v>1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 t="s">
        <v>4</v>
      </c>
      <c r="AT3423" s="2" t="s">
        <v>4</v>
      </c>
    </row>
    <row r="3424" spans="1:46" x14ac:dyDescent="0.2">
      <c r="A3424" s="2">
        <v>1740856</v>
      </c>
      <c r="B3424" s="2">
        <v>858708</v>
      </c>
      <c r="C3424" s="7">
        <v>22.0464689833473</v>
      </c>
      <c r="D3424" s="7">
        <v>39.3854649851503</v>
      </c>
      <c r="E3424" s="19" t="s">
        <v>4047</v>
      </c>
      <c r="F3424" s="46">
        <f>INDEX(Δεδομένα!$P:$P,MATCH('2021'!E3424,Δεδομένα!$O:$O,0))</f>
        <v>116</v>
      </c>
      <c r="G3424" s="49" t="s">
        <v>4040</v>
      </c>
      <c r="H3424" s="51" t="str">
        <f>INDEX(Δεδομένα!B$1:B$51,MATCH('2021'!G3424,Δεδομένα!A$1:A$51,0))</f>
        <v>ΘΕΣΣΑΛΙΑΣ</v>
      </c>
      <c r="I3424" s="53">
        <f>INDEX(Δεδομένα!E$1:E$13,MATCH('2021'!H3424,Δεδομένα!D$1:D$13,0))</f>
        <v>6</v>
      </c>
      <c r="J3424" s="4">
        <v>44351</v>
      </c>
      <c r="K3424" s="3" t="s">
        <v>360</v>
      </c>
      <c r="L3424" s="17" t="str">
        <f t="shared" si="256"/>
        <v>04/06/2021 11:57</v>
      </c>
      <c r="M3424" s="4">
        <v>44351</v>
      </c>
      <c r="N3424" s="3" t="s">
        <v>955</v>
      </c>
      <c r="O3424" s="17" t="str">
        <f t="shared" si="257"/>
        <v>04/06/2021 12:29</v>
      </c>
      <c r="P3424" s="24">
        <f t="shared" si="258"/>
        <v>2.2222222221898846E-2</v>
      </c>
      <c r="Q3424" s="28">
        <v>0</v>
      </c>
      <c r="R3424" s="27">
        <f t="shared" si="259"/>
        <v>31.999999999534339</v>
      </c>
      <c r="S3424" s="3" t="s">
        <v>4</v>
      </c>
      <c r="T3424" s="3" t="s">
        <v>4044</v>
      </c>
      <c r="U3424" s="3" t="s">
        <v>4</v>
      </c>
      <c r="V3424" s="3" t="s">
        <v>4052</v>
      </c>
      <c r="W3424" s="5">
        <v>0</v>
      </c>
      <c r="X3424" s="5">
        <v>0</v>
      </c>
      <c r="Y3424" s="5">
        <v>0</v>
      </c>
      <c r="Z3424" s="5">
        <v>0</v>
      </c>
      <c r="AA3424" s="5">
        <v>0.3</v>
      </c>
      <c r="AB3424" s="5">
        <v>0</v>
      </c>
      <c r="AC3424" s="5">
        <v>0</v>
      </c>
      <c r="AD3424" s="5">
        <v>0</v>
      </c>
      <c r="AE3424" s="2">
        <v>2</v>
      </c>
      <c r="AF3424" s="2">
        <v>0</v>
      </c>
      <c r="AG3424" s="2">
        <v>0</v>
      </c>
      <c r="AH3424" s="2">
        <v>0</v>
      </c>
      <c r="AI3424" s="2">
        <v>0</v>
      </c>
      <c r="AJ3424" s="2">
        <v>1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 t="s">
        <v>4</v>
      </c>
      <c r="AT3424" s="2" t="s">
        <v>4</v>
      </c>
    </row>
    <row r="3425" spans="1:46" x14ac:dyDescent="0.2">
      <c r="A3425" s="2">
        <v>1740859</v>
      </c>
      <c r="B3425" s="2">
        <v>858789</v>
      </c>
      <c r="C3425" s="7">
        <v>22.128311943267299</v>
      </c>
      <c r="D3425" s="7">
        <v>39.321642007518101</v>
      </c>
      <c r="E3425" s="19" t="s">
        <v>4047</v>
      </c>
      <c r="F3425" s="46">
        <f>INDEX(Δεδομένα!$P:$P,MATCH('2021'!E3425,Δεδομένα!$O:$O,0))</f>
        <v>116</v>
      </c>
      <c r="G3425" s="49" t="s">
        <v>4040</v>
      </c>
      <c r="H3425" s="51" t="str">
        <f>INDEX(Δεδομένα!B$1:B$51,MATCH('2021'!G3425,Δεδομένα!A$1:A$51,0))</f>
        <v>ΘΕΣΣΑΛΙΑΣ</v>
      </c>
      <c r="I3425" s="53">
        <f>INDEX(Δεδομένα!E$1:E$13,MATCH('2021'!H3425,Δεδομένα!D$1:D$13,0))</f>
        <v>6</v>
      </c>
      <c r="J3425" s="4">
        <v>44351</v>
      </c>
      <c r="K3425" s="3" t="s">
        <v>136</v>
      </c>
      <c r="L3425" s="17" t="str">
        <f t="shared" si="256"/>
        <v>04/06/2021 15:27</v>
      </c>
      <c r="M3425" s="4">
        <v>44351</v>
      </c>
      <c r="N3425" s="3" t="s">
        <v>2340</v>
      </c>
      <c r="O3425" s="17" t="str">
        <f t="shared" si="257"/>
        <v>04/06/2021 15:57</v>
      </c>
      <c r="P3425" s="24">
        <f t="shared" si="258"/>
        <v>2.0833333328482695E-2</v>
      </c>
      <c r="Q3425" s="28">
        <v>0</v>
      </c>
      <c r="R3425" s="27">
        <f t="shared" si="259"/>
        <v>29.999999993015081</v>
      </c>
      <c r="S3425" s="3" t="s">
        <v>4</v>
      </c>
      <c r="T3425" s="3" t="s">
        <v>4044</v>
      </c>
      <c r="U3425" s="3" t="s">
        <v>4</v>
      </c>
      <c r="V3425" s="3" t="s">
        <v>4055</v>
      </c>
      <c r="W3425" s="5">
        <v>0</v>
      </c>
      <c r="X3425" s="5">
        <v>0</v>
      </c>
      <c r="Y3425" s="5">
        <v>0</v>
      </c>
      <c r="Z3425" s="5">
        <v>0.5</v>
      </c>
      <c r="AA3425" s="5">
        <v>0</v>
      </c>
      <c r="AB3425" s="5">
        <v>0</v>
      </c>
      <c r="AC3425" s="5">
        <v>0</v>
      </c>
      <c r="AD3425" s="5">
        <v>0</v>
      </c>
      <c r="AE3425" s="2">
        <v>2</v>
      </c>
      <c r="AF3425" s="2">
        <v>0</v>
      </c>
      <c r="AG3425" s="2">
        <v>0</v>
      </c>
      <c r="AH3425" s="2">
        <v>0</v>
      </c>
      <c r="AI3425" s="2">
        <v>0</v>
      </c>
      <c r="AJ3425" s="2">
        <v>1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 t="s">
        <v>4</v>
      </c>
      <c r="AT3425" s="2" t="s">
        <v>4</v>
      </c>
    </row>
    <row r="3426" spans="1:46" x14ac:dyDescent="0.2">
      <c r="A3426" s="2">
        <v>1740863</v>
      </c>
      <c r="B3426" s="2">
        <v>859055</v>
      </c>
      <c r="C3426" s="7">
        <v>22.097153440670901</v>
      </c>
      <c r="D3426" s="7">
        <v>39.325231515807403</v>
      </c>
      <c r="E3426" s="19" t="s">
        <v>4047</v>
      </c>
      <c r="F3426" s="46">
        <f>INDEX(Δεδομένα!$P:$P,MATCH('2021'!E3426,Δεδομένα!$O:$O,0))</f>
        <v>116</v>
      </c>
      <c r="G3426" s="49" t="s">
        <v>4040</v>
      </c>
      <c r="H3426" s="51" t="str">
        <f>INDEX(Δεδομένα!B$1:B$51,MATCH('2021'!G3426,Δεδομένα!A$1:A$51,0))</f>
        <v>ΘΕΣΣΑΛΙΑΣ</v>
      </c>
      <c r="I3426" s="53">
        <f>INDEX(Δεδομένα!E$1:E$13,MATCH('2021'!H3426,Δεδομένα!D$1:D$13,0))</f>
        <v>6</v>
      </c>
      <c r="J3426" s="4">
        <v>44352</v>
      </c>
      <c r="K3426" s="3" t="s">
        <v>109</v>
      </c>
      <c r="L3426" s="17" t="str">
        <f t="shared" si="256"/>
        <v>05/06/2021 15:50</v>
      </c>
      <c r="M3426" s="4">
        <v>44352</v>
      </c>
      <c r="N3426" s="3" t="s">
        <v>60</v>
      </c>
      <c r="O3426" s="17" t="str">
        <f t="shared" si="257"/>
        <v>05/06/2021 16:02</v>
      </c>
      <c r="P3426" s="24">
        <f t="shared" si="258"/>
        <v>8.3333333386690356E-3</v>
      </c>
      <c r="Q3426" s="28">
        <v>0</v>
      </c>
      <c r="R3426" s="27">
        <f t="shared" si="259"/>
        <v>12.000000007683411</v>
      </c>
      <c r="S3426" s="3" t="s">
        <v>4</v>
      </c>
      <c r="T3426" s="3" t="s">
        <v>4044</v>
      </c>
      <c r="U3426" s="3" t="s">
        <v>4</v>
      </c>
      <c r="V3426" s="3" t="s">
        <v>4049</v>
      </c>
      <c r="W3426" s="5">
        <v>0</v>
      </c>
      <c r="X3426" s="5">
        <v>0</v>
      </c>
      <c r="Y3426" s="5">
        <v>0</v>
      </c>
      <c r="Z3426" s="5">
        <v>0</v>
      </c>
      <c r="AA3426" s="5">
        <v>0.1</v>
      </c>
      <c r="AB3426" s="5">
        <v>0</v>
      </c>
      <c r="AC3426" s="5">
        <v>0</v>
      </c>
      <c r="AD3426" s="5">
        <v>0</v>
      </c>
      <c r="AE3426" s="2">
        <v>2</v>
      </c>
      <c r="AF3426" s="2">
        <v>0</v>
      </c>
      <c r="AG3426" s="2">
        <v>0</v>
      </c>
      <c r="AH3426" s="2">
        <v>0</v>
      </c>
      <c r="AI3426" s="2">
        <v>0</v>
      </c>
      <c r="AJ3426" s="2">
        <v>1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 t="s">
        <v>4</v>
      </c>
      <c r="AT3426" s="2" t="s">
        <v>4</v>
      </c>
    </row>
    <row r="3427" spans="1:46" x14ac:dyDescent="0.2">
      <c r="A3427" s="2">
        <v>1740865</v>
      </c>
      <c r="B3427" s="2">
        <v>859309</v>
      </c>
      <c r="C3427" s="7">
        <v>22.100727674598701</v>
      </c>
      <c r="D3427" s="7">
        <v>39.324773648658301</v>
      </c>
      <c r="E3427" s="19" t="s">
        <v>4047</v>
      </c>
      <c r="F3427" s="46">
        <f>INDEX(Δεδομένα!$P:$P,MATCH('2021'!E3427,Δεδομένα!$O:$O,0))</f>
        <v>116</v>
      </c>
      <c r="G3427" s="49" t="s">
        <v>4040</v>
      </c>
      <c r="H3427" s="51" t="str">
        <f>INDEX(Δεδομένα!B$1:B$51,MATCH('2021'!G3427,Δεδομένα!A$1:A$51,0))</f>
        <v>ΘΕΣΣΑΛΙΑΣ</v>
      </c>
      <c r="I3427" s="53">
        <f>INDEX(Δεδομένα!E$1:E$13,MATCH('2021'!H3427,Δεδομένα!D$1:D$13,0))</f>
        <v>6</v>
      </c>
      <c r="J3427" s="4">
        <v>44353</v>
      </c>
      <c r="K3427" s="3" t="s">
        <v>1093</v>
      </c>
      <c r="L3427" s="17" t="str">
        <f t="shared" si="256"/>
        <v>06/06/2021 13:24</v>
      </c>
      <c r="M3427" s="4">
        <v>44353</v>
      </c>
      <c r="N3427" s="3" t="s">
        <v>1502</v>
      </c>
      <c r="O3427" s="17" t="str">
        <f t="shared" si="257"/>
        <v>06/06/2021 13:31</v>
      </c>
      <c r="P3427" s="24">
        <f t="shared" si="258"/>
        <v>4.8611111124046147E-3</v>
      </c>
      <c r="Q3427" s="28">
        <v>0</v>
      </c>
      <c r="R3427" s="27">
        <f t="shared" si="259"/>
        <v>7.0000000018626451</v>
      </c>
      <c r="S3427" s="3" t="s">
        <v>4</v>
      </c>
      <c r="T3427" s="3" t="s">
        <v>4044</v>
      </c>
      <c r="U3427" s="3" t="s">
        <v>4</v>
      </c>
      <c r="V3427" s="3" t="s">
        <v>4056</v>
      </c>
      <c r="W3427" s="5">
        <v>0</v>
      </c>
      <c r="X3427" s="5">
        <v>0</v>
      </c>
      <c r="Y3427" s="5">
        <v>0</v>
      </c>
      <c r="Z3427" s="5">
        <v>0.1</v>
      </c>
      <c r="AA3427" s="5">
        <v>0</v>
      </c>
      <c r="AB3427" s="5">
        <v>0</v>
      </c>
      <c r="AC3427" s="5">
        <v>0</v>
      </c>
      <c r="AD3427" s="5">
        <v>0</v>
      </c>
      <c r="AE3427" s="2">
        <v>2</v>
      </c>
      <c r="AF3427" s="2">
        <v>0</v>
      </c>
      <c r="AG3427" s="2">
        <v>0</v>
      </c>
      <c r="AH3427" s="2">
        <v>0</v>
      </c>
      <c r="AI3427" s="2">
        <v>0</v>
      </c>
      <c r="AJ3427" s="2">
        <v>1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 t="s">
        <v>4</v>
      </c>
      <c r="AT3427" s="2" t="s">
        <v>4</v>
      </c>
    </row>
    <row r="3428" spans="1:46" x14ac:dyDescent="0.2">
      <c r="A3428" s="2">
        <v>1740869</v>
      </c>
      <c r="B3428" s="2">
        <v>859664</v>
      </c>
      <c r="C3428" s="7">
        <v>22.060450156198002</v>
      </c>
      <c r="D3428" s="7">
        <v>39.358232654225702</v>
      </c>
      <c r="E3428" s="19" t="s">
        <v>4047</v>
      </c>
      <c r="F3428" s="46">
        <f>INDEX(Δεδομένα!$P:$P,MATCH('2021'!E3428,Δεδομένα!$O:$O,0))</f>
        <v>116</v>
      </c>
      <c r="G3428" s="49" t="s">
        <v>4040</v>
      </c>
      <c r="H3428" s="51" t="str">
        <f>INDEX(Δεδομένα!B$1:B$51,MATCH('2021'!G3428,Δεδομένα!A$1:A$51,0))</f>
        <v>ΘΕΣΣΑΛΙΑΣ</v>
      </c>
      <c r="I3428" s="53">
        <f>INDEX(Δεδομένα!E$1:E$13,MATCH('2021'!H3428,Δεδομένα!D$1:D$13,0))</f>
        <v>6</v>
      </c>
      <c r="J3428" s="4">
        <v>44354</v>
      </c>
      <c r="K3428" s="3" t="s">
        <v>411</v>
      </c>
      <c r="L3428" s="17" t="str">
        <f t="shared" si="256"/>
        <v>07/06/2021 17:10</v>
      </c>
      <c r="M3428" s="4">
        <v>44354</v>
      </c>
      <c r="N3428" s="3" t="s">
        <v>411</v>
      </c>
      <c r="O3428" s="17" t="str">
        <f t="shared" si="257"/>
        <v>07/06/2021 17:10</v>
      </c>
      <c r="P3428" s="24">
        <f t="shared" si="258"/>
        <v>0</v>
      </c>
      <c r="Q3428" s="28">
        <v>0</v>
      </c>
      <c r="R3428" s="27">
        <f t="shared" si="259"/>
        <v>0</v>
      </c>
      <c r="S3428" s="3" t="s">
        <v>4</v>
      </c>
      <c r="T3428" s="3" t="s">
        <v>4044</v>
      </c>
      <c r="U3428" s="3" t="s">
        <v>4</v>
      </c>
      <c r="V3428" s="3" t="s">
        <v>4049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1</v>
      </c>
      <c r="AD3428" s="5">
        <v>0</v>
      </c>
      <c r="AE3428" s="2">
        <v>4</v>
      </c>
      <c r="AF3428" s="2">
        <v>0</v>
      </c>
      <c r="AG3428" s="2">
        <v>0</v>
      </c>
      <c r="AH3428" s="2">
        <v>0</v>
      </c>
      <c r="AI3428" s="2">
        <v>0</v>
      </c>
      <c r="AJ3428" s="2">
        <v>2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 t="s">
        <v>4</v>
      </c>
      <c r="AT3428" s="2" t="s">
        <v>4</v>
      </c>
    </row>
    <row r="3429" spans="1:46" x14ac:dyDescent="0.2">
      <c r="A3429" s="2">
        <v>1740874</v>
      </c>
      <c r="B3429" s="2">
        <v>859884</v>
      </c>
      <c r="C3429" s="7">
        <v>22.084286302355899</v>
      </c>
      <c r="D3429" s="7">
        <v>39.358272176911498</v>
      </c>
      <c r="E3429" s="19" t="s">
        <v>4047</v>
      </c>
      <c r="F3429" s="46">
        <f>INDEX(Δεδομένα!$P:$P,MATCH('2021'!E3429,Δεδομένα!$O:$O,0))</f>
        <v>116</v>
      </c>
      <c r="G3429" s="49" t="s">
        <v>4040</v>
      </c>
      <c r="H3429" s="51" t="str">
        <f>INDEX(Δεδομένα!B$1:B$51,MATCH('2021'!G3429,Δεδομένα!A$1:A$51,0))</f>
        <v>ΘΕΣΣΑΛΙΑΣ</v>
      </c>
      <c r="I3429" s="53">
        <f>INDEX(Δεδομένα!E$1:E$13,MATCH('2021'!H3429,Δεδομένα!D$1:D$13,0))</f>
        <v>6</v>
      </c>
      <c r="J3429" s="4">
        <v>44355</v>
      </c>
      <c r="K3429" s="3" t="s">
        <v>196</v>
      </c>
      <c r="L3429" s="17" t="str">
        <f t="shared" si="256"/>
        <v>08/06/2021 14:15</v>
      </c>
      <c r="M3429" s="4">
        <v>44355</v>
      </c>
      <c r="N3429" s="3" t="s">
        <v>36</v>
      </c>
      <c r="O3429" s="17" t="str">
        <f t="shared" si="257"/>
        <v>08/06/2021 16:20</v>
      </c>
      <c r="P3429" s="24">
        <f t="shared" si="258"/>
        <v>8.6805555554747116E-2</v>
      </c>
      <c r="Q3429" s="28">
        <v>0</v>
      </c>
      <c r="R3429" s="27">
        <f t="shared" si="259"/>
        <v>124.99999999883585</v>
      </c>
      <c r="S3429" s="3" t="s">
        <v>4</v>
      </c>
      <c r="T3429" s="3" t="s">
        <v>4044</v>
      </c>
      <c r="U3429" s="3" t="s">
        <v>4</v>
      </c>
      <c r="V3429" s="3" t="s">
        <v>4057</v>
      </c>
      <c r="W3429" s="5">
        <v>0</v>
      </c>
      <c r="X3429" s="5">
        <v>0</v>
      </c>
      <c r="Y3429" s="5">
        <v>0</v>
      </c>
      <c r="Z3429" s="5">
        <v>0.5</v>
      </c>
      <c r="AA3429" s="5">
        <v>0</v>
      </c>
      <c r="AB3429" s="5">
        <v>0</v>
      </c>
      <c r="AC3429" s="5">
        <v>0</v>
      </c>
      <c r="AD3429" s="5">
        <v>0</v>
      </c>
      <c r="AE3429" s="2">
        <v>4</v>
      </c>
      <c r="AF3429" s="2">
        <v>0</v>
      </c>
      <c r="AG3429" s="2">
        <v>0</v>
      </c>
      <c r="AH3429" s="2">
        <v>0</v>
      </c>
      <c r="AI3429" s="2">
        <v>0</v>
      </c>
      <c r="AJ3429" s="2">
        <v>2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 t="s">
        <v>4</v>
      </c>
      <c r="AT3429" s="2" t="s">
        <v>4</v>
      </c>
    </row>
    <row r="3430" spans="1:46" x14ac:dyDescent="0.2">
      <c r="A3430" s="2">
        <v>1740876</v>
      </c>
      <c r="B3430" s="2">
        <v>861202</v>
      </c>
      <c r="C3430" s="7">
        <v>22.0457995645633</v>
      </c>
      <c r="D3430" s="7">
        <v>39.255475108867302</v>
      </c>
      <c r="E3430" s="19" t="s">
        <v>4047</v>
      </c>
      <c r="F3430" s="46">
        <f>INDEX(Δεδομένα!$P:$P,MATCH('2021'!E3430,Δεδομένα!$O:$O,0))</f>
        <v>116</v>
      </c>
      <c r="G3430" s="49" t="s">
        <v>4040</v>
      </c>
      <c r="H3430" s="51" t="str">
        <f>INDEX(Δεδομένα!B$1:B$51,MATCH('2021'!G3430,Δεδομένα!A$1:A$51,0))</f>
        <v>ΘΕΣΣΑΛΙΑΣ</v>
      </c>
      <c r="I3430" s="53">
        <f>INDEX(Δεδομένα!E$1:E$13,MATCH('2021'!H3430,Δεδομένα!D$1:D$13,0))</f>
        <v>6</v>
      </c>
      <c r="J3430" s="4">
        <v>44359</v>
      </c>
      <c r="K3430" s="3" t="s">
        <v>1016</v>
      </c>
      <c r="L3430" s="17" t="str">
        <f t="shared" si="256"/>
        <v>12/06/2021 14:25</v>
      </c>
      <c r="M3430" s="4">
        <v>44359</v>
      </c>
      <c r="N3430" s="3" t="s">
        <v>82</v>
      </c>
      <c r="O3430" s="17" t="str">
        <f t="shared" si="257"/>
        <v>12/06/2021 15:23</v>
      </c>
      <c r="P3430" s="24">
        <f t="shared" si="258"/>
        <v>4.0277777778101154E-2</v>
      </c>
      <c r="Q3430" s="28">
        <v>0</v>
      </c>
      <c r="R3430" s="27">
        <f t="shared" si="259"/>
        <v>58.000000000465661</v>
      </c>
      <c r="S3430" s="3" t="s">
        <v>4</v>
      </c>
      <c r="T3430" s="3" t="s">
        <v>4044</v>
      </c>
      <c r="U3430" s="3" t="s">
        <v>4</v>
      </c>
      <c r="V3430" s="3" t="s">
        <v>4049</v>
      </c>
      <c r="W3430" s="5">
        <v>0</v>
      </c>
      <c r="X3430" s="5">
        <v>0</v>
      </c>
      <c r="Y3430" s="5">
        <v>0</v>
      </c>
      <c r="Z3430" s="5">
        <v>5</v>
      </c>
      <c r="AA3430" s="5">
        <v>0</v>
      </c>
      <c r="AB3430" s="5">
        <v>20</v>
      </c>
      <c r="AC3430" s="5">
        <v>0</v>
      </c>
      <c r="AD3430" s="5">
        <v>0</v>
      </c>
      <c r="AE3430" s="2">
        <v>2</v>
      </c>
      <c r="AF3430" s="2">
        <v>0</v>
      </c>
      <c r="AG3430" s="2">
        <v>0</v>
      </c>
      <c r="AH3430" s="2">
        <v>0</v>
      </c>
      <c r="AI3430" s="2">
        <v>0</v>
      </c>
      <c r="AJ3430" s="2">
        <v>1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 t="s">
        <v>4</v>
      </c>
      <c r="AT3430" s="2" t="s">
        <v>4</v>
      </c>
    </row>
    <row r="3431" spans="1:46" x14ac:dyDescent="0.2">
      <c r="A3431" s="2">
        <v>1740879</v>
      </c>
      <c r="B3431" s="2">
        <v>861531</v>
      </c>
      <c r="C3431" s="7">
        <v>22.101408025234399</v>
      </c>
      <c r="D3431" s="7">
        <v>39.329950085708099</v>
      </c>
      <c r="E3431" s="19" t="s">
        <v>4047</v>
      </c>
      <c r="F3431" s="46">
        <f>INDEX(Δεδομένα!$P:$P,MATCH('2021'!E3431,Δεδομένα!$O:$O,0))</f>
        <v>116</v>
      </c>
      <c r="G3431" s="49" t="s">
        <v>4040</v>
      </c>
      <c r="H3431" s="51" t="str">
        <f>INDEX(Δεδομένα!B$1:B$51,MATCH('2021'!G3431,Δεδομένα!A$1:A$51,0))</f>
        <v>ΘΕΣΣΑΛΙΑΣ</v>
      </c>
      <c r="I3431" s="53">
        <f>INDEX(Δεδομένα!E$1:E$13,MATCH('2021'!H3431,Δεδομένα!D$1:D$13,0))</f>
        <v>6</v>
      </c>
      <c r="J3431" s="4">
        <v>44360</v>
      </c>
      <c r="K3431" s="3" t="s">
        <v>78</v>
      </c>
      <c r="L3431" s="17" t="str">
        <f t="shared" si="256"/>
        <v>13/06/2021 17:27</v>
      </c>
      <c r="M3431" s="4">
        <v>44360</v>
      </c>
      <c r="N3431" s="3" t="s">
        <v>1135</v>
      </c>
      <c r="O3431" s="17" t="str">
        <f t="shared" si="257"/>
        <v>13/06/2021 17:58</v>
      </c>
      <c r="P3431" s="24">
        <f t="shared" si="258"/>
        <v>2.1527777782466728E-2</v>
      </c>
      <c r="Q3431" s="28">
        <v>0</v>
      </c>
      <c r="R3431" s="27">
        <f t="shared" si="259"/>
        <v>31.000000006752089</v>
      </c>
      <c r="S3431" s="3" t="s">
        <v>4</v>
      </c>
      <c r="T3431" s="3" t="s">
        <v>4044</v>
      </c>
      <c r="U3431" s="3" t="s">
        <v>4</v>
      </c>
      <c r="V3431" s="3" t="s">
        <v>4049</v>
      </c>
      <c r="W3431" s="5">
        <v>0</v>
      </c>
      <c r="X3431" s="5">
        <v>0</v>
      </c>
      <c r="Y3431" s="5">
        <v>0</v>
      </c>
      <c r="Z3431" s="5">
        <v>0.1</v>
      </c>
      <c r="AA3431" s="5">
        <v>0</v>
      </c>
      <c r="AB3431" s="5">
        <v>0</v>
      </c>
      <c r="AC3431" s="5">
        <v>0</v>
      </c>
      <c r="AD3431" s="5">
        <v>0</v>
      </c>
      <c r="AE3431" s="2">
        <v>2</v>
      </c>
      <c r="AF3431" s="2">
        <v>0</v>
      </c>
      <c r="AG3431" s="2">
        <v>0</v>
      </c>
      <c r="AH3431" s="2">
        <v>0</v>
      </c>
      <c r="AI3431" s="2">
        <v>0</v>
      </c>
      <c r="AJ3431" s="2">
        <v>1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 t="s">
        <v>4</v>
      </c>
      <c r="AT3431" s="2" t="s">
        <v>4</v>
      </c>
    </row>
    <row r="3432" spans="1:46" x14ac:dyDescent="0.2">
      <c r="A3432" s="2">
        <v>1740883</v>
      </c>
      <c r="B3432" s="2">
        <v>862483</v>
      </c>
      <c r="C3432" s="7">
        <v>22.1233767098466</v>
      </c>
      <c r="D3432" s="7">
        <v>39.336800083692999</v>
      </c>
      <c r="E3432" s="19" t="s">
        <v>4047</v>
      </c>
      <c r="F3432" s="46">
        <f>INDEX(Δεδομένα!$P:$P,MATCH('2021'!E3432,Δεδομένα!$O:$O,0))</f>
        <v>116</v>
      </c>
      <c r="G3432" s="49" t="s">
        <v>4040</v>
      </c>
      <c r="H3432" s="51" t="str">
        <f>INDEX(Δεδομένα!B$1:B$51,MATCH('2021'!G3432,Δεδομένα!A$1:A$51,0))</f>
        <v>ΘΕΣΣΑΛΙΑΣ</v>
      </c>
      <c r="I3432" s="53">
        <f>INDEX(Δεδομένα!E$1:E$13,MATCH('2021'!H3432,Δεδομένα!D$1:D$13,0))</f>
        <v>6</v>
      </c>
      <c r="J3432" s="4">
        <v>44364</v>
      </c>
      <c r="K3432" s="3" t="s">
        <v>297</v>
      </c>
      <c r="L3432" s="17" t="str">
        <f t="shared" si="256"/>
        <v>17/06/2021 12:55</v>
      </c>
      <c r="M3432" s="4">
        <v>44364</v>
      </c>
      <c r="N3432" s="3" t="s">
        <v>15</v>
      </c>
      <c r="O3432" s="17" t="str">
        <f t="shared" si="257"/>
        <v>17/06/2021 14:29</v>
      </c>
      <c r="P3432" s="24">
        <f t="shared" si="258"/>
        <v>6.5277777779556345E-2</v>
      </c>
      <c r="Q3432" s="28">
        <v>0</v>
      </c>
      <c r="R3432" s="27">
        <f t="shared" si="259"/>
        <v>94.000000002561137</v>
      </c>
      <c r="S3432" s="3" t="s">
        <v>4</v>
      </c>
      <c r="T3432" s="3" t="s">
        <v>4044</v>
      </c>
      <c r="U3432" s="3" t="s">
        <v>4</v>
      </c>
      <c r="V3432" s="3" t="s">
        <v>4049</v>
      </c>
      <c r="W3432" s="5">
        <v>0</v>
      </c>
      <c r="X3432" s="5">
        <v>0</v>
      </c>
      <c r="Y3432" s="5">
        <v>0</v>
      </c>
      <c r="Z3432" s="5">
        <v>0</v>
      </c>
      <c r="AA3432" s="5">
        <v>5</v>
      </c>
      <c r="AB3432" s="5">
        <v>30</v>
      </c>
      <c r="AC3432" s="5">
        <v>10</v>
      </c>
      <c r="AD3432" s="5">
        <v>0</v>
      </c>
      <c r="AE3432" s="2">
        <v>13</v>
      </c>
      <c r="AF3432" s="2">
        <v>0</v>
      </c>
      <c r="AG3432" s="2">
        <v>0</v>
      </c>
      <c r="AH3432" s="2">
        <v>0</v>
      </c>
      <c r="AI3432" s="2">
        <v>0</v>
      </c>
      <c r="AJ3432" s="2">
        <v>7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 t="s">
        <v>4</v>
      </c>
      <c r="AT3432" s="2" t="s">
        <v>4</v>
      </c>
    </row>
    <row r="3433" spans="1:46" x14ac:dyDescent="0.2">
      <c r="A3433" s="2">
        <v>1740890</v>
      </c>
      <c r="B3433" s="2">
        <v>862845</v>
      </c>
      <c r="C3433" s="7">
        <v>22.103746124320701</v>
      </c>
      <c r="D3433" s="7">
        <v>39.327688089856203</v>
      </c>
      <c r="E3433" s="19" t="s">
        <v>4047</v>
      </c>
      <c r="F3433" s="46">
        <f>INDEX(Δεδομένα!$P:$P,MATCH('2021'!E3433,Δεδομένα!$O:$O,0))</f>
        <v>116</v>
      </c>
      <c r="G3433" s="49" t="s">
        <v>4040</v>
      </c>
      <c r="H3433" s="51" t="str">
        <f>INDEX(Δεδομένα!B$1:B$51,MATCH('2021'!G3433,Δεδομένα!A$1:A$51,0))</f>
        <v>ΘΕΣΣΑΛΙΑΣ</v>
      </c>
      <c r="I3433" s="53">
        <f>INDEX(Δεδομένα!E$1:E$13,MATCH('2021'!H3433,Δεδομένα!D$1:D$13,0))</f>
        <v>6</v>
      </c>
      <c r="J3433" s="4">
        <v>44365</v>
      </c>
      <c r="K3433" s="3" t="s">
        <v>807</v>
      </c>
      <c r="L3433" s="17" t="str">
        <f t="shared" si="256"/>
        <v>18/06/2021 17:26</v>
      </c>
      <c r="M3433" s="4">
        <v>44365</v>
      </c>
      <c r="N3433" s="3" t="s">
        <v>566</v>
      </c>
      <c r="O3433" s="17" t="str">
        <f t="shared" si="257"/>
        <v>18/06/2021 18:40</v>
      </c>
      <c r="P3433" s="24">
        <f t="shared" si="258"/>
        <v>5.1388888889050577E-2</v>
      </c>
      <c r="Q3433" s="28">
        <v>0</v>
      </c>
      <c r="R3433" s="27">
        <f t="shared" si="259"/>
        <v>74.000000000232831</v>
      </c>
      <c r="S3433" s="3" t="s">
        <v>4</v>
      </c>
      <c r="T3433" s="3" t="s">
        <v>4044</v>
      </c>
      <c r="U3433" s="3" t="s">
        <v>4</v>
      </c>
      <c r="V3433" s="3" t="s">
        <v>4049</v>
      </c>
      <c r="W3433" s="5">
        <v>0</v>
      </c>
      <c r="X3433" s="5">
        <v>0</v>
      </c>
      <c r="Y3433" s="5">
        <v>0</v>
      </c>
      <c r="Z3433" s="5">
        <v>20</v>
      </c>
      <c r="AA3433" s="5">
        <v>0</v>
      </c>
      <c r="AB3433" s="5">
        <v>0</v>
      </c>
      <c r="AC3433" s="5">
        <v>0</v>
      </c>
      <c r="AD3433" s="5">
        <v>0</v>
      </c>
      <c r="AE3433" s="2">
        <v>2</v>
      </c>
      <c r="AF3433" s="2">
        <v>0</v>
      </c>
      <c r="AG3433" s="2">
        <v>0</v>
      </c>
      <c r="AH3433" s="2">
        <v>0</v>
      </c>
      <c r="AI3433" s="2">
        <v>0</v>
      </c>
      <c r="AJ3433" s="2">
        <v>1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 t="s">
        <v>4</v>
      </c>
      <c r="AT3433" s="2" t="s">
        <v>4</v>
      </c>
    </row>
    <row r="3434" spans="1:46" x14ac:dyDescent="0.2">
      <c r="A3434" s="2">
        <v>1740897</v>
      </c>
      <c r="B3434" s="2">
        <v>863420</v>
      </c>
      <c r="D3434" s="2"/>
      <c r="E3434" s="19" t="s">
        <v>4047</v>
      </c>
      <c r="F3434" s="46">
        <f>INDEX(Δεδομένα!$P:$P,MATCH('2021'!E3434,Δεδομένα!$O:$O,0))</f>
        <v>116</v>
      </c>
      <c r="G3434" s="49" t="s">
        <v>4040</v>
      </c>
      <c r="H3434" s="51" t="str">
        <f>INDEX(Δεδομένα!B$1:B$51,MATCH('2021'!G3434,Δεδομένα!A$1:A$51,0))</f>
        <v>ΘΕΣΣΑΛΙΑΣ</v>
      </c>
      <c r="I3434" s="53">
        <f>INDEX(Δεδομένα!E$1:E$13,MATCH('2021'!H3434,Δεδομένα!D$1:D$13,0))</f>
        <v>6</v>
      </c>
      <c r="J3434" s="4">
        <v>44367</v>
      </c>
      <c r="K3434" s="3" t="s">
        <v>256</v>
      </c>
      <c r="L3434" s="17" t="str">
        <f t="shared" si="256"/>
        <v>20/06/2021 20:15</v>
      </c>
      <c r="M3434" s="4">
        <v>44367</v>
      </c>
      <c r="N3434" s="3" t="s">
        <v>534</v>
      </c>
      <c r="O3434" s="17" t="str">
        <f t="shared" si="257"/>
        <v>20/06/2021 20:45</v>
      </c>
      <c r="P3434" s="24">
        <f t="shared" si="258"/>
        <v>2.0833333335758653E-2</v>
      </c>
      <c r="Q3434" s="28">
        <v>0</v>
      </c>
      <c r="R3434" s="27">
        <f t="shared" si="259"/>
        <v>30.00000000349246</v>
      </c>
      <c r="S3434" s="3" t="s">
        <v>4</v>
      </c>
      <c r="T3434" s="3" t="s">
        <v>4044</v>
      </c>
      <c r="U3434" s="3" t="s">
        <v>4</v>
      </c>
      <c r="V3434" s="3" t="s">
        <v>4058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0.15</v>
      </c>
      <c r="AC3434" s="5">
        <v>0</v>
      </c>
      <c r="AD3434" s="5">
        <v>0</v>
      </c>
      <c r="AE3434" s="2">
        <v>2</v>
      </c>
      <c r="AF3434" s="2">
        <v>0</v>
      </c>
      <c r="AG3434" s="2">
        <v>0</v>
      </c>
      <c r="AH3434" s="2">
        <v>0</v>
      </c>
      <c r="AI3434" s="2">
        <v>0</v>
      </c>
      <c r="AJ3434" s="2">
        <v>1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 t="s">
        <v>4</v>
      </c>
      <c r="AT3434" s="2" t="s">
        <v>4</v>
      </c>
    </row>
    <row r="3435" spans="1:46" x14ac:dyDescent="0.2">
      <c r="A3435" s="2">
        <v>1740909</v>
      </c>
      <c r="B3435" s="2">
        <v>863986</v>
      </c>
      <c r="C3435" s="7">
        <v>22.13639617163</v>
      </c>
      <c r="D3435" s="7">
        <v>39.365277854845502</v>
      </c>
      <c r="E3435" s="19" t="s">
        <v>4047</v>
      </c>
      <c r="F3435" s="46">
        <f>INDEX(Δεδομένα!$P:$P,MATCH('2021'!E3435,Δεδομένα!$O:$O,0))</f>
        <v>116</v>
      </c>
      <c r="G3435" s="49" t="s">
        <v>4040</v>
      </c>
      <c r="H3435" s="51" t="str">
        <f>INDEX(Δεδομένα!B$1:B$51,MATCH('2021'!G3435,Δεδομένα!A$1:A$51,0))</f>
        <v>ΘΕΣΣΑΛΙΑΣ</v>
      </c>
      <c r="I3435" s="53">
        <f>INDEX(Δεδομένα!E$1:E$13,MATCH('2021'!H3435,Δεδομένα!D$1:D$13,0))</f>
        <v>6</v>
      </c>
      <c r="J3435" s="4">
        <v>44369</v>
      </c>
      <c r="K3435" s="3" t="s">
        <v>696</v>
      </c>
      <c r="L3435" s="17" t="str">
        <f t="shared" si="256"/>
        <v>22/06/2021 19:39</v>
      </c>
      <c r="M3435" s="4">
        <v>44369</v>
      </c>
      <c r="N3435" s="3" t="s">
        <v>523</v>
      </c>
      <c r="O3435" s="17" t="str">
        <f t="shared" si="257"/>
        <v>22/06/2021 20:08</v>
      </c>
      <c r="P3435" s="24">
        <f t="shared" si="258"/>
        <v>2.0138888889050577E-2</v>
      </c>
      <c r="Q3435" s="28">
        <v>0</v>
      </c>
      <c r="R3435" s="27">
        <f t="shared" si="259"/>
        <v>29.000000000232831</v>
      </c>
      <c r="S3435" s="3" t="s">
        <v>4</v>
      </c>
      <c r="T3435" s="3" t="s">
        <v>4044</v>
      </c>
      <c r="U3435" s="3" t="s">
        <v>4</v>
      </c>
      <c r="V3435" s="3" t="s">
        <v>4059</v>
      </c>
      <c r="W3435" s="5">
        <v>0</v>
      </c>
      <c r="X3435" s="5">
        <v>0</v>
      </c>
      <c r="Y3435" s="5">
        <v>0</v>
      </c>
      <c r="Z3435" s="5">
        <v>0.5</v>
      </c>
      <c r="AA3435" s="5">
        <v>0</v>
      </c>
      <c r="AB3435" s="5">
        <v>0</v>
      </c>
      <c r="AC3435" s="5">
        <v>0</v>
      </c>
      <c r="AD3435" s="5">
        <v>0</v>
      </c>
      <c r="AE3435" s="2">
        <v>2</v>
      </c>
      <c r="AF3435" s="2">
        <v>0</v>
      </c>
      <c r="AG3435" s="2">
        <v>0</v>
      </c>
      <c r="AH3435" s="2">
        <v>0</v>
      </c>
      <c r="AI3435" s="2">
        <v>0</v>
      </c>
      <c r="AJ3435" s="2">
        <v>1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 t="s">
        <v>4</v>
      </c>
      <c r="AT3435" s="2" t="s">
        <v>4</v>
      </c>
    </row>
    <row r="3436" spans="1:46" x14ac:dyDescent="0.2">
      <c r="A3436" s="2">
        <v>1740917</v>
      </c>
      <c r="B3436" s="2">
        <v>864284</v>
      </c>
      <c r="C3436" s="7">
        <v>22.0920181224182</v>
      </c>
      <c r="D3436" s="7">
        <v>39.358737813123398</v>
      </c>
      <c r="E3436" s="19" t="s">
        <v>4047</v>
      </c>
      <c r="F3436" s="46">
        <f>INDEX(Δεδομένα!$P:$P,MATCH('2021'!E3436,Δεδομένα!$O:$O,0))</f>
        <v>116</v>
      </c>
      <c r="G3436" s="49" t="s">
        <v>4040</v>
      </c>
      <c r="H3436" s="51" t="str">
        <f>INDEX(Δεδομένα!B$1:B$51,MATCH('2021'!G3436,Δεδομένα!A$1:A$51,0))</f>
        <v>ΘΕΣΣΑΛΙΑΣ</v>
      </c>
      <c r="I3436" s="53">
        <f>INDEX(Δεδομένα!E$1:E$13,MATCH('2021'!H3436,Δεδομένα!D$1:D$13,0))</f>
        <v>6</v>
      </c>
      <c r="J3436" s="4">
        <v>44370</v>
      </c>
      <c r="K3436" s="3" t="s">
        <v>576</v>
      </c>
      <c r="L3436" s="17" t="str">
        <f t="shared" si="256"/>
        <v>23/06/2021 18:42</v>
      </c>
      <c r="M3436" s="4">
        <v>44370</v>
      </c>
      <c r="N3436" s="3" t="s">
        <v>228</v>
      </c>
      <c r="O3436" s="17" t="str">
        <f t="shared" si="257"/>
        <v>23/06/2021 18:58</v>
      </c>
      <c r="P3436" s="24">
        <f t="shared" si="258"/>
        <v>1.1111111110949423E-2</v>
      </c>
      <c r="Q3436" s="28">
        <v>0</v>
      </c>
      <c r="R3436" s="27">
        <f t="shared" si="259"/>
        <v>15.999999999767169</v>
      </c>
      <c r="S3436" s="3" t="s">
        <v>4</v>
      </c>
      <c r="T3436" s="3" t="s">
        <v>4044</v>
      </c>
      <c r="U3436" s="3" t="s">
        <v>4</v>
      </c>
      <c r="V3436" s="3" t="s">
        <v>4057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4</v>
      </c>
      <c r="AC3436" s="5">
        <v>0</v>
      </c>
      <c r="AD3436" s="5">
        <v>0</v>
      </c>
      <c r="AE3436" s="2">
        <v>2</v>
      </c>
      <c r="AF3436" s="2">
        <v>0</v>
      </c>
      <c r="AG3436" s="2">
        <v>0</v>
      </c>
      <c r="AH3436" s="2">
        <v>0</v>
      </c>
      <c r="AI3436" s="2">
        <v>0</v>
      </c>
      <c r="AJ3436" s="2">
        <v>1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 t="s">
        <v>4</v>
      </c>
      <c r="AT3436" s="2" t="s">
        <v>4</v>
      </c>
    </row>
    <row r="3437" spans="1:46" x14ac:dyDescent="0.2">
      <c r="A3437" s="2">
        <v>1740920</v>
      </c>
      <c r="B3437" s="2">
        <v>864609</v>
      </c>
      <c r="C3437" s="7">
        <v>22.125022429077699</v>
      </c>
      <c r="D3437" s="7">
        <v>39.3408493667703</v>
      </c>
      <c r="E3437" s="19" t="s">
        <v>4047</v>
      </c>
      <c r="F3437" s="46">
        <f>INDEX(Δεδομένα!$P:$P,MATCH('2021'!E3437,Δεδομένα!$O:$O,0))</f>
        <v>116</v>
      </c>
      <c r="G3437" s="49" t="s">
        <v>4040</v>
      </c>
      <c r="H3437" s="51" t="str">
        <f>INDEX(Δεδομένα!B$1:B$51,MATCH('2021'!G3437,Δεδομένα!A$1:A$51,0))</f>
        <v>ΘΕΣΣΑΛΙΑΣ</v>
      </c>
      <c r="I3437" s="53">
        <f>INDEX(Δεδομένα!E$1:E$13,MATCH('2021'!H3437,Δεδομένα!D$1:D$13,0))</f>
        <v>6</v>
      </c>
      <c r="J3437" s="4">
        <v>44371</v>
      </c>
      <c r="K3437" s="3" t="s">
        <v>844</v>
      </c>
      <c r="L3437" s="17" t="str">
        <f t="shared" si="256"/>
        <v>24/06/2021 17:35</v>
      </c>
      <c r="M3437" s="4">
        <v>44371</v>
      </c>
      <c r="N3437" s="3" t="s">
        <v>844</v>
      </c>
      <c r="O3437" s="17" t="str">
        <f t="shared" si="257"/>
        <v>24/06/2021 17:35</v>
      </c>
      <c r="P3437" s="24">
        <f t="shared" si="258"/>
        <v>0</v>
      </c>
      <c r="Q3437" s="28">
        <v>0</v>
      </c>
      <c r="R3437" s="27">
        <f t="shared" si="259"/>
        <v>0</v>
      </c>
      <c r="S3437" s="3" t="s">
        <v>4</v>
      </c>
      <c r="T3437" s="3" t="s">
        <v>4044</v>
      </c>
      <c r="U3437" s="3" t="s">
        <v>4</v>
      </c>
      <c r="V3437" s="3" t="s">
        <v>4060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15</v>
      </c>
      <c r="AC3437" s="5">
        <v>0</v>
      </c>
      <c r="AD3437" s="5">
        <v>0</v>
      </c>
      <c r="AE3437" s="2">
        <v>2</v>
      </c>
      <c r="AF3437" s="2">
        <v>0</v>
      </c>
      <c r="AG3437" s="2">
        <v>0</v>
      </c>
      <c r="AH3437" s="2">
        <v>0</v>
      </c>
      <c r="AI3437" s="2">
        <v>0</v>
      </c>
      <c r="AJ3437" s="2">
        <v>1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 t="s">
        <v>4</v>
      </c>
      <c r="AT3437" s="2" t="s">
        <v>4</v>
      </c>
    </row>
    <row r="3438" spans="1:46" x14ac:dyDescent="0.2">
      <c r="A3438" s="2">
        <v>1740925</v>
      </c>
      <c r="B3438" s="2">
        <v>866019</v>
      </c>
      <c r="C3438" s="7">
        <v>22.147218834979601</v>
      </c>
      <c r="D3438" s="7">
        <v>39.182588613318302</v>
      </c>
      <c r="E3438" s="19" t="s">
        <v>4047</v>
      </c>
      <c r="F3438" s="46">
        <f>INDEX(Δεδομένα!$P:$P,MATCH('2021'!E3438,Δεδομένα!$O:$O,0))</f>
        <v>116</v>
      </c>
      <c r="G3438" s="49" t="s">
        <v>4040</v>
      </c>
      <c r="H3438" s="51" t="str">
        <f>INDEX(Δεδομένα!B$1:B$51,MATCH('2021'!G3438,Δεδομένα!A$1:A$51,0))</f>
        <v>ΘΕΣΣΑΛΙΑΣ</v>
      </c>
      <c r="I3438" s="53">
        <f>INDEX(Δεδομένα!E$1:E$13,MATCH('2021'!H3438,Δεδομένα!D$1:D$13,0))</f>
        <v>6</v>
      </c>
      <c r="J3438" s="4">
        <v>44375</v>
      </c>
      <c r="K3438" s="3" t="s">
        <v>1097</v>
      </c>
      <c r="L3438" s="17" t="str">
        <f t="shared" si="256"/>
        <v>28/06/2021 22:49</v>
      </c>
      <c r="M3438" s="4">
        <v>44375</v>
      </c>
      <c r="N3438" s="3" t="s">
        <v>1573</v>
      </c>
      <c r="O3438" s="17" t="str">
        <f t="shared" si="257"/>
        <v>28/06/2021 23:25</v>
      </c>
      <c r="P3438" s="24">
        <f t="shared" si="258"/>
        <v>2.5000000001455192E-2</v>
      </c>
      <c r="Q3438" s="28">
        <v>0</v>
      </c>
      <c r="R3438" s="27">
        <f t="shared" si="259"/>
        <v>36.000000002095476</v>
      </c>
      <c r="S3438" s="3" t="s">
        <v>4</v>
      </c>
      <c r="T3438" s="3" t="s">
        <v>4044</v>
      </c>
      <c r="U3438" s="3" t="s">
        <v>4</v>
      </c>
      <c r="V3438" s="3" t="s">
        <v>4051</v>
      </c>
      <c r="W3438" s="5">
        <v>0</v>
      </c>
      <c r="X3438" s="5">
        <v>0</v>
      </c>
      <c r="Y3438" s="5">
        <v>0</v>
      </c>
      <c r="Z3438" s="5">
        <v>0.1</v>
      </c>
      <c r="AA3438" s="5">
        <v>0</v>
      </c>
      <c r="AB3438" s="5">
        <v>0</v>
      </c>
      <c r="AC3438" s="5">
        <v>0</v>
      </c>
      <c r="AD3438" s="5">
        <v>0</v>
      </c>
      <c r="AE3438" s="2">
        <v>2</v>
      </c>
      <c r="AF3438" s="2">
        <v>0</v>
      </c>
      <c r="AG3438" s="2">
        <v>0</v>
      </c>
      <c r="AH3438" s="2">
        <v>0</v>
      </c>
      <c r="AI3438" s="2">
        <v>0</v>
      </c>
      <c r="AJ3438" s="2">
        <v>1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 t="s">
        <v>4</v>
      </c>
      <c r="AT3438" s="2" t="s">
        <v>4</v>
      </c>
    </row>
    <row r="3439" spans="1:46" x14ac:dyDescent="0.2">
      <c r="A3439" s="2">
        <v>1740926</v>
      </c>
      <c r="B3439" s="2">
        <v>866642</v>
      </c>
      <c r="C3439" s="7">
        <v>22.216264104570801</v>
      </c>
      <c r="D3439" s="7">
        <v>39.338522812705399</v>
      </c>
      <c r="E3439" s="19" t="s">
        <v>4047</v>
      </c>
      <c r="F3439" s="46">
        <f>INDEX(Δεδομένα!$P:$P,MATCH('2021'!E3439,Δεδομένα!$O:$O,0))</f>
        <v>116</v>
      </c>
      <c r="G3439" s="49" t="s">
        <v>4040</v>
      </c>
      <c r="H3439" s="51" t="str">
        <f>INDEX(Δεδομένα!B$1:B$51,MATCH('2021'!G3439,Δεδομένα!A$1:A$51,0))</f>
        <v>ΘΕΣΣΑΛΙΑΣ</v>
      </c>
      <c r="I3439" s="53">
        <f>INDEX(Δεδομένα!E$1:E$13,MATCH('2021'!H3439,Δεδομένα!D$1:D$13,0))</f>
        <v>6</v>
      </c>
      <c r="J3439" s="4">
        <v>44377</v>
      </c>
      <c r="K3439" s="3" t="s">
        <v>781</v>
      </c>
      <c r="L3439" s="17" t="str">
        <f t="shared" si="256"/>
        <v>30/06/2021 20:19</v>
      </c>
      <c r="M3439" s="4">
        <v>44377</v>
      </c>
      <c r="N3439" s="3" t="s">
        <v>2226</v>
      </c>
      <c r="O3439" s="17" t="str">
        <f t="shared" si="257"/>
        <v>30/06/2021 21:34</v>
      </c>
      <c r="P3439" s="24">
        <f t="shared" si="258"/>
        <v>5.2083333328482695E-2</v>
      </c>
      <c r="Q3439" s="28">
        <v>0</v>
      </c>
      <c r="R3439" s="27">
        <f t="shared" si="259"/>
        <v>74.999999993015081</v>
      </c>
      <c r="S3439" s="3" t="s">
        <v>4</v>
      </c>
      <c r="T3439" s="3" t="s">
        <v>4044</v>
      </c>
      <c r="U3439" s="3" t="s">
        <v>4</v>
      </c>
      <c r="V3439" s="3" t="s">
        <v>4061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15</v>
      </c>
      <c r="AC3439" s="5">
        <v>0</v>
      </c>
      <c r="AD3439" s="5">
        <v>0</v>
      </c>
      <c r="AE3439" s="2">
        <v>2</v>
      </c>
      <c r="AF3439" s="2">
        <v>0</v>
      </c>
      <c r="AG3439" s="2">
        <v>0</v>
      </c>
      <c r="AH3439" s="2">
        <v>0</v>
      </c>
      <c r="AI3439" s="2">
        <v>0</v>
      </c>
      <c r="AJ3439" s="2">
        <v>1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 t="s">
        <v>4</v>
      </c>
      <c r="AT3439" s="2" t="s">
        <v>4</v>
      </c>
    </row>
    <row r="3440" spans="1:46" x14ac:dyDescent="0.2">
      <c r="A3440" s="2">
        <v>1740929</v>
      </c>
      <c r="B3440" s="2">
        <v>867249</v>
      </c>
      <c r="C3440" s="7">
        <v>22.039506378520301</v>
      </c>
      <c r="D3440" s="7">
        <v>39.241921836579301</v>
      </c>
      <c r="E3440" s="19" t="s">
        <v>4047</v>
      </c>
      <c r="F3440" s="46">
        <f>INDEX(Δεδομένα!$P:$P,MATCH('2021'!E3440,Δεδομένα!$O:$O,0))</f>
        <v>116</v>
      </c>
      <c r="G3440" s="49" t="s">
        <v>4040</v>
      </c>
      <c r="H3440" s="51" t="str">
        <f>INDEX(Δεδομένα!B$1:B$51,MATCH('2021'!G3440,Δεδομένα!A$1:A$51,0))</f>
        <v>ΘΕΣΣΑΛΙΑΣ</v>
      </c>
      <c r="I3440" s="53">
        <f>INDEX(Δεδομένα!E$1:E$13,MATCH('2021'!H3440,Δεδομένα!D$1:D$13,0))</f>
        <v>6</v>
      </c>
      <c r="J3440" s="4">
        <v>44379</v>
      </c>
      <c r="K3440" s="3" t="s">
        <v>345</v>
      </c>
      <c r="L3440" s="17" t="str">
        <f t="shared" si="256"/>
        <v>02/07/2021 12:10</v>
      </c>
      <c r="M3440" s="4">
        <v>44379</v>
      </c>
      <c r="N3440" s="3" t="s">
        <v>1897</v>
      </c>
      <c r="O3440" s="17" t="str">
        <f t="shared" si="257"/>
        <v>02/07/2021 12:41</v>
      </c>
      <c r="P3440" s="24">
        <f t="shared" si="258"/>
        <v>2.1527777775190771E-2</v>
      </c>
      <c r="Q3440" s="28">
        <v>0</v>
      </c>
      <c r="R3440" s="27">
        <f t="shared" si="259"/>
        <v>30.99999999627471</v>
      </c>
      <c r="S3440" s="3" t="s">
        <v>4</v>
      </c>
      <c r="T3440" s="3" t="s">
        <v>4044</v>
      </c>
      <c r="U3440" s="3" t="s">
        <v>4</v>
      </c>
      <c r="V3440" s="3" t="s">
        <v>4057</v>
      </c>
      <c r="W3440" s="5">
        <v>0</v>
      </c>
      <c r="X3440" s="5">
        <v>0</v>
      </c>
      <c r="Y3440" s="5">
        <v>0</v>
      </c>
      <c r="Z3440" s="5">
        <v>0</v>
      </c>
      <c r="AA3440" s="5">
        <v>0.2</v>
      </c>
      <c r="AB3440" s="5">
        <v>0</v>
      </c>
      <c r="AC3440" s="5">
        <v>0</v>
      </c>
      <c r="AD3440" s="5">
        <v>0</v>
      </c>
      <c r="AE3440" s="2">
        <v>2</v>
      </c>
      <c r="AF3440" s="2">
        <v>0</v>
      </c>
      <c r="AG3440" s="2">
        <v>0</v>
      </c>
      <c r="AH3440" s="2">
        <v>0</v>
      </c>
      <c r="AI3440" s="2">
        <v>0</v>
      </c>
      <c r="AJ3440" s="2">
        <v>2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 t="s">
        <v>4</v>
      </c>
      <c r="AT3440" s="2" t="s">
        <v>4</v>
      </c>
    </row>
    <row r="3441" spans="1:46" x14ac:dyDescent="0.2">
      <c r="A3441" s="2">
        <v>1740933</v>
      </c>
      <c r="B3441" s="2">
        <v>867976</v>
      </c>
      <c r="C3441" s="7">
        <v>22.123924277695899</v>
      </c>
      <c r="D3441" s="7">
        <v>39.365130671945501</v>
      </c>
      <c r="E3441" s="19" t="s">
        <v>4047</v>
      </c>
      <c r="F3441" s="46">
        <f>INDEX(Δεδομένα!$P:$P,MATCH('2021'!E3441,Δεδομένα!$O:$O,0))</f>
        <v>116</v>
      </c>
      <c r="G3441" s="49" t="s">
        <v>4040</v>
      </c>
      <c r="H3441" s="51" t="str">
        <f>INDEX(Δεδομένα!B$1:B$51,MATCH('2021'!G3441,Δεδομένα!A$1:A$51,0))</f>
        <v>ΘΕΣΣΑΛΙΑΣ</v>
      </c>
      <c r="I3441" s="53">
        <f>INDEX(Δεδομένα!E$1:E$13,MATCH('2021'!H3441,Δεδομένα!D$1:D$13,0))</f>
        <v>6</v>
      </c>
      <c r="J3441" s="4">
        <v>44381</v>
      </c>
      <c r="K3441" s="3" t="s">
        <v>1385</v>
      </c>
      <c r="L3441" s="17" t="str">
        <f t="shared" si="256"/>
        <v>04/07/2021 15:03</v>
      </c>
      <c r="M3441" s="4">
        <v>44381</v>
      </c>
      <c r="N3441" s="3" t="s">
        <v>509</v>
      </c>
      <c r="O3441" s="17" t="str">
        <f t="shared" si="257"/>
        <v>04/07/2021 15:55</v>
      </c>
      <c r="P3441" s="24">
        <f t="shared" si="258"/>
        <v>3.6111111112404615E-2</v>
      </c>
      <c r="Q3441" s="28">
        <v>0</v>
      </c>
      <c r="R3441" s="27">
        <f t="shared" si="259"/>
        <v>52.000000001862645</v>
      </c>
      <c r="S3441" s="3" t="s">
        <v>4</v>
      </c>
      <c r="T3441" s="3" t="s">
        <v>4044</v>
      </c>
      <c r="U3441" s="3" t="s">
        <v>4</v>
      </c>
      <c r="V3441" s="3" t="s">
        <v>4059</v>
      </c>
      <c r="W3441" s="5">
        <v>0</v>
      </c>
      <c r="X3441" s="5">
        <v>0</v>
      </c>
      <c r="Y3441" s="5">
        <v>0</v>
      </c>
      <c r="Z3441" s="5">
        <v>0</v>
      </c>
      <c r="AA3441" s="5">
        <v>2</v>
      </c>
      <c r="AB3441" s="5">
        <v>3</v>
      </c>
      <c r="AC3441" s="5">
        <v>40</v>
      </c>
      <c r="AD3441" s="5">
        <v>0</v>
      </c>
      <c r="AE3441" s="2">
        <v>2</v>
      </c>
      <c r="AF3441" s="2">
        <v>0</v>
      </c>
      <c r="AG3441" s="2">
        <v>0</v>
      </c>
      <c r="AH3441" s="2">
        <v>0</v>
      </c>
      <c r="AI3441" s="2">
        <v>0</v>
      </c>
      <c r="AJ3441" s="2">
        <v>1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 t="s">
        <v>4</v>
      </c>
      <c r="AT3441" s="2" t="s">
        <v>4</v>
      </c>
    </row>
    <row r="3442" spans="1:46" x14ac:dyDescent="0.2">
      <c r="A3442" s="2">
        <v>1740931</v>
      </c>
      <c r="B3442" s="2">
        <v>868044</v>
      </c>
      <c r="C3442" s="7">
        <v>22.1286347705441</v>
      </c>
      <c r="D3442" s="7">
        <v>39.320640897275197</v>
      </c>
      <c r="E3442" s="19" t="s">
        <v>4047</v>
      </c>
      <c r="F3442" s="46">
        <f>INDEX(Δεδομένα!$P:$P,MATCH('2021'!E3442,Δεδομένα!$O:$O,0))</f>
        <v>116</v>
      </c>
      <c r="G3442" s="49" t="s">
        <v>4040</v>
      </c>
      <c r="H3442" s="51" t="str">
        <f>INDEX(Δεδομένα!B$1:B$51,MATCH('2021'!G3442,Δεδομένα!A$1:A$51,0))</f>
        <v>ΘΕΣΣΑΛΙΑΣ</v>
      </c>
      <c r="I3442" s="53">
        <f>INDEX(Δεδομένα!E$1:E$13,MATCH('2021'!H3442,Δεδομένα!D$1:D$13,0))</f>
        <v>6</v>
      </c>
      <c r="J3442" s="4">
        <v>44381</v>
      </c>
      <c r="K3442" s="3" t="s">
        <v>2669</v>
      </c>
      <c r="L3442" s="17" t="str">
        <f t="shared" si="256"/>
        <v>04/07/2021 18:46</v>
      </c>
      <c r="M3442" s="4">
        <v>44381</v>
      </c>
      <c r="N3442" s="3" t="s">
        <v>358</v>
      </c>
      <c r="O3442" s="17" t="str">
        <f t="shared" si="257"/>
        <v>04/07/2021 18:55</v>
      </c>
      <c r="P3442" s="24">
        <f t="shared" si="258"/>
        <v>6.2499999985448085E-3</v>
      </c>
      <c r="Q3442" s="28">
        <v>0</v>
      </c>
      <c r="R3442" s="27">
        <f t="shared" si="259"/>
        <v>8.9999999979045242</v>
      </c>
      <c r="S3442" s="3" t="s">
        <v>4</v>
      </c>
      <c r="T3442" s="3" t="s">
        <v>4044</v>
      </c>
      <c r="U3442" s="3" t="s">
        <v>4</v>
      </c>
      <c r="V3442" s="3" t="s">
        <v>4055</v>
      </c>
      <c r="W3442" s="5">
        <v>0</v>
      </c>
      <c r="X3442" s="5">
        <v>0</v>
      </c>
      <c r="Y3442" s="5">
        <v>0</v>
      </c>
      <c r="Z3442" s="5">
        <v>0</v>
      </c>
      <c r="AA3442" s="5">
        <v>0.1</v>
      </c>
      <c r="AB3442" s="5">
        <v>0</v>
      </c>
      <c r="AC3442" s="5">
        <v>0</v>
      </c>
      <c r="AD3442" s="5">
        <v>0</v>
      </c>
      <c r="AE3442" s="2">
        <v>2</v>
      </c>
      <c r="AF3442" s="2">
        <v>0</v>
      </c>
      <c r="AG3442" s="2">
        <v>0</v>
      </c>
      <c r="AH3442" s="2">
        <v>0</v>
      </c>
      <c r="AI3442" s="2">
        <v>0</v>
      </c>
      <c r="AJ3442" s="2">
        <v>1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 t="s">
        <v>4</v>
      </c>
      <c r="AT3442" s="2" t="s">
        <v>4</v>
      </c>
    </row>
    <row r="3443" spans="1:46" x14ac:dyDescent="0.2">
      <c r="A3443" s="2">
        <v>1740948</v>
      </c>
      <c r="B3443" s="2">
        <v>869091</v>
      </c>
      <c r="C3443" s="7">
        <v>22.161216918811999</v>
      </c>
      <c r="D3443" s="7">
        <v>39.319044782492298</v>
      </c>
      <c r="E3443" s="19" t="s">
        <v>4047</v>
      </c>
      <c r="F3443" s="46">
        <f>INDEX(Δεδομένα!$P:$P,MATCH('2021'!E3443,Δεδομένα!$O:$O,0))</f>
        <v>116</v>
      </c>
      <c r="G3443" s="49" t="s">
        <v>4040</v>
      </c>
      <c r="H3443" s="51" t="str">
        <f>INDEX(Δεδομένα!B$1:B$51,MATCH('2021'!G3443,Δεδομένα!A$1:A$51,0))</f>
        <v>ΘΕΣΣΑΛΙΑΣ</v>
      </c>
      <c r="I3443" s="53">
        <f>INDEX(Δεδομένα!E$1:E$13,MATCH('2021'!H3443,Δεδομένα!D$1:D$13,0))</f>
        <v>6</v>
      </c>
      <c r="J3443" s="4">
        <v>44385</v>
      </c>
      <c r="K3443" s="3" t="s">
        <v>3433</v>
      </c>
      <c r="L3443" s="17" t="str">
        <f t="shared" si="256"/>
        <v>08/07/2021 08:49</v>
      </c>
      <c r="M3443" s="4">
        <v>44385</v>
      </c>
      <c r="N3443" s="3" t="s">
        <v>1484</v>
      </c>
      <c r="O3443" s="17" t="str">
        <f t="shared" si="257"/>
        <v>08/07/2021 10:15</v>
      </c>
      <c r="P3443" s="24">
        <f t="shared" si="258"/>
        <v>5.9722222227719612E-2</v>
      </c>
      <c r="Q3443" s="28">
        <v>0</v>
      </c>
      <c r="R3443" s="27">
        <f t="shared" si="259"/>
        <v>86.000000007916242</v>
      </c>
      <c r="S3443" s="3" t="s">
        <v>4</v>
      </c>
      <c r="T3443" s="3" t="s">
        <v>4044</v>
      </c>
      <c r="U3443" s="3" t="s">
        <v>4</v>
      </c>
      <c r="V3443" s="3" t="s">
        <v>4049</v>
      </c>
      <c r="W3443" s="5">
        <v>0</v>
      </c>
      <c r="X3443" s="5">
        <v>0</v>
      </c>
      <c r="Y3443" s="5">
        <v>0</v>
      </c>
      <c r="Z3443" s="5">
        <v>0</v>
      </c>
      <c r="AA3443" s="5">
        <v>80</v>
      </c>
      <c r="AB3443" s="5">
        <v>0</v>
      </c>
      <c r="AC3443" s="5">
        <v>0</v>
      </c>
      <c r="AD3443" s="5">
        <v>0</v>
      </c>
      <c r="AE3443" s="2">
        <v>2</v>
      </c>
      <c r="AF3443" s="2">
        <v>0</v>
      </c>
      <c r="AG3443" s="2">
        <v>0</v>
      </c>
      <c r="AH3443" s="2">
        <v>0</v>
      </c>
      <c r="AI3443" s="2">
        <v>0</v>
      </c>
      <c r="AJ3443" s="2">
        <v>1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 t="s">
        <v>4</v>
      </c>
      <c r="AT3443" s="2" t="s">
        <v>4</v>
      </c>
    </row>
    <row r="3444" spans="1:46" x14ac:dyDescent="0.2">
      <c r="A3444" s="2">
        <v>1740943</v>
      </c>
      <c r="B3444" s="2">
        <v>869152</v>
      </c>
      <c r="C3444" s="7">
        <v>22.113074372729098</v>
      </c>
      <c r="D3444" s="7">
        <v>39.393462798744103</v>
      </c>
      <c r="E3444" s="19" t="s">
        <v>4047</v>
      </c>
      <c r="F3444" s="46">
        <f>INDEX(Δεδομένα!$P:$P,MATCH('2021'!E3444,Δεδομένα!$O:$O,0))</f>
        <v>116</v>
      </c>
      <c r="G3444" s="49" t="s">
        <v>4040</v>
      </c>
      <c r="H3444" s="51" t="str">
        <f>INDEX(Δεδομένα!B$1:B$51,MATCH('2021'!G3444,Δεδομένα!A$1:A$51,0))</f>
        <v>ΘΕΣΣΑΛΙΑΣ</v>
      </c>
      <c r="I3444" s="53">
        <f>INDEX(Δεδομένα!E$1:E$13,MATCH('2021'!H3444,Δεδομένα!D$1:D$13,0))</f>
        <v>6</v>
      </c>
      <c r="J3444" s="4">
        <v>44385</v>
      </c>
      <c r="K3444" s="3" t="s">
        <v>912</v>
      </c>
      <c r="L3444" s="17" t="str">
        <f t="shared" si="256"/>
        <v>08/07/2021 12:38</v>
      </c>
      <c r="M3444" s="4">
        <v>44385</v>
      </c>
      <c r="N3444" s="3" t="s">
        <v>481</v>
      </c>
      <c r="O3444" s="17" t="str">
        <f t="shared" si="257"/>
        <v>08/07/2021 14:20</v>
      </c>
      <c r="P3444" s="24">
        <f t="shared" si="258"/>
        <v>7.0833333331393078E-2</v>
      </c>
      <c r="Q3444" s="28">
        <v>0</v>
      </c>
      <c r="R3444" s="27">
        <f t="shared" si="259"/>
        <v>101.99999999720603</v>
      </c>
      <c r="S3444" s="3" t="s">
        <v>4</v>
      </c>
      <c r="T3444" s="3" t="s">
        <v>4044</v>
      </c>
      <c r="U3444" s="3" t="s">
        <v>4</v>
      </c>
      <c r="V3444" s="3" t="s">
        <v>4062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80</v>
      </c>
      <c r="AD3444" s="5">
        <v>0</v>
      </c>
      <c r="AE3444" s="2">
        <v>2</v>
      </c>
      <c r="AF3444" s="2">
        <v>0</v>
      </c>
      <c r="AG3444" s="2">
        <v>0</v>
      </c>
      <c r="AH3444" s="2">
        <v>0</v>
      </c>
      <c r="AI3444" s="2">
        <v>0</v>
      </c>
      <c r="AJ3444" s="2">
        <v>1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 t="s">
        <v>4</v>
      </c>
      <c r="AT3444" s="2" t="s">
        <v>4</v>
      </c>
    </row>
    <row r="3445" spans="1:46" x14ac:dyDescent="0.2">
      <c r="A3445" s="2">
        <v>1740950</v>
      </c>
      <c r="B3445" s="2">
        <v>869740</v>
      </c>
      <c r="C3445" s="7">
        <v>22.123099860811099</v>
      </c>
      <c r="D3445" s="7">
        <v>39.317920790530501</v>
      </c>
      <c r="E3445" s="19" t="s">
        <v>4047</v>
      </c>
      <c r="F3445" s="46">
        <f>INDEX(Δεδομένα!$P:$P,MATCH('2021'!E3445,Δεδομένα!$O:$O,0))</f>
        <v>116</v>
      </c>
      <c r="G3445" s="49" t="s">
        <v>4040</v>
      </c>
      <c r="H3445" s="51" t="str">
        <f>INDEX(Δεδομένα!B$1:B$51,MATCH('2021'!G3445,Δεδομένα!A$1:A$51,0))</f>
        <v>ΘΕΣΣΑΛΙΑΣ</v>
      </c>
      <c r="I3445" s="53">
        <f>INDEX(Δεδομένα!E$1:E$13,MATCH('2021'!H3445,Δεδομένα!D$1:D$13,0))</f>
        <v>6</v>
      </c>
      <c r="J3445" s="4">
        <v>44387</v>
      </c>
      <c r="K3445" s="3" t="s">
        <v>67</v>
      </c>
      <c r="L3445" s="17" t="str">
        <f t="shared" si="256"/>
        <v>10/07/2021 13:04</v>
      </c>
      <c r="M3445" s="4">
        <v>44387</v>
      </c>
      <c r="N3445" s="3" t="s">
        <v>196</v>
      </c>
      <c r="O3445" s="17" t="str">
        <f t="shared" si="257"/>
        <v>10/07/2021 14:15</v>
      </c>
      <c r="P3445" s="24">
        <f t="shared" si="258"/>
        <v>4.9305555556202307E-2</v>
      </c>
      <c r="Q3445" s="28">
        <v>0</v>
      </c>
      <c r="R3445" s="27">
        <f t="shared" si="259"/>
        <v>71.000000000931323</v>
      </c>
      <c r="S3445" s="3" t="s">
        <v>4</v>
      </c>
      <c r="T3445" s="3" t="s">
        <v>4044</v>
      </c>
      <c r="U3445" s="3" t="s">
        <v>4</v>
      </c>
      <c r="V3445" s="3" t="s">
        <v>4049</v>
      </c>
      <c r="W3445" s="5">
        <v>0</v>
      </c>
      <c r="X3445" s="5">
        <v>0</v>
      </c>
      <c r="Y3445" s="5">
        <v>0</v>
      </c>
      <c r="Z3445" s="5">
        <v>31</v>
      </c>
      <c r="AA3445" s="5">
        <v>0</v>
      </c>
      <c r="AB3445" s="5">
        <v>0</v>
      </c>
      <c r="AC3445" s="5">
        <v>0</v>
      </c>
      <c r="AD3445" s="5">
        <v>0</v>
      </c>
      <c r="AE3445" s="2">
        <v>2</v>
      </c>
      <c r="AF3445" s="2">
        <v>0</v>
      </c>
      <c r="AG3445" s="2">
        <v>0</v>
      </c>
      <c r="AH3445" s="2">
        <v>0</v>
      </c>
      <c r="AI3445" s="2">
        <v>0</v>
      </c>
      <c r="AJ3445" s="2">
        <v>1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 t="s">
        <v>4</v>
      </c>
      <c r="AT3445" s="2" t="s">
        <v>4</v>
      </c>
    </row>
    <row r="3446" spans="1:46" x14ac:dyDescent="0.2">
      <c r="A3446" s="2">
        <v>1740953</v>
      </c>
      <c r="B3446" s="2">
        <v>870031</v>
      </c>
      <c r="C3446" s="7">
        <v>22.111845956725901</v>
      </c>
      <c r="D3446" s="7">
        <v>39.385247175245702</v>
      </c>
      <c r="E3446" s="19" t="s">
        <v>4047</v>
      </c>
      <c r="F3446" s="46">
        <f>INDEX(Δεδομένα!$P:$P,MATCH('2021'!E3446,Δεδομένα!$O:$O,0))</f>
        <v>116</v>
      </c>
      <c r="G3446" s="49" t="s">
        <v>4040</v>
      </c>
      <c r="H3446" s="51" t="str">
        <f>INDEX(Δεδομένα!B$1:B$51,MATCH('2021'!G3446,Δεδομένα!A$1:A$51,0))</f>
        <v>ΘΕΣΣΑΛΙΑΣ</v>
      </c>
      <c r="I3446" s="53">
        <f>INDEX(Δεδομένα!E$1:E$13,MATCH('2021'!H3446,Δεδομένα!D$1:D$13,0))</f>
        <v>6</v>
      </c>
      <c r="J3446" s="4">
        <v>44388</v>
      </c>
      <c r="K3446" s="3" t="s">
        <v>4063</v>
      </c>
      <c r="L3446" s="17" t="str">
        <f t="shared" si="256"/>
        <v>11/07/2021 08:45</v>
      </c>
      <c r="M3446" s="4">
        <v>44388</v>
      </c>
      <c r="N3446" s="3" t="s">
        <v>2381</v>
      </c>
      <c r="O3446" s="17" t="str">
        <f t="shared" si="257"/>
        <v>11/07/2021 09:05</v>
      </c>
      <c r="P3446" s="24">
        <f t="shared" si="258"/>
        <v>1.3888888883229811E-2</v>
      </c>
      <c r="Q3446" s="28">
        <v>0</v>
      </c>
      <c r="R3446" s="27">
        <f t="shared" si="259"/>
        <v>19.999999991850927</v>
      </c>
      <c r="S3446" s="3" t="s">
        <v>4</v>
      </c>
      <c r="T3446" s="3" t="s">
        <v>4044</v>
      </c>
      <c r="U3446" s="3" t="s">
        <v>4</v>
      </c>
      <c r="V3446" s="3" t="s">
        <v>4052</v>
      </c>
      <c r="W3446" s="5">
        <v>0</v>
      </c>
      <c r="X3446" s="5">
        <v>0</v>
      </c>
      <c r="Y3446" s="5">
        <v>0</v>
      </c>
      <c r="Z3446" s="5">
        <v>0.2</v>
      </c>
      <c r="AA3446" s="5">
        <v>0</v>
      </c>
      <c r="AB3446" s="5">
        <v>0</v>
      </c>
      <c r="AC3446" s="5">
        <v>0</v>
      </c>
      <c r="AD3446" s="5">
        <v>0</v>
      </c>
      <c r="AE3446" s="2">
        <v>2</v>
      </c>
      <c r="AF3446" s="2">
        <v>0</v>
      </c>
      <c r="AG3446" s="2">
        <v>0</v>
      </c>
      <c r="AH3446" s="2">
        <v>0</v>
      </c>
      <c r="AI3446" s="2">
        <v>0</v>
      </c>
      <c r="AJ3446" s="2">
        <v>1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 t="s">
        <v>4</v>
      </c>
      <c r="AT3446" s="2" t="s">
        <v>4</v>
      </c>
    </row>
    <row r="3447" spans="1:46" x14ac:dyDescent="0.2">
      <c r="A3447" s="2">
        <v>1740955</v>
      </c>
      <c r="B3447" s="2">
        <v>870136</v>
      </c>
      <c r="C3447" s="7">
        <v>22.023988323562801</v>
      </c>
      <c r="D3447" s="7">
        <v>39.291010019735403</v>
      </c>
      <c r="E3447" s="19" t="s">
        <v>4047</v>
      </c>
      <c r="F3447" s="46">
        <f>INDEX(Δεδομένα!$P:$P,MATCH('2021'!E3447,Δεδομένα!$O:$O,0))</f>
        <v>116</v>
      </c>
      <c r="G3447" s="49" t="s">
        <v>4040</v>
      </c>
      <c r="H3447" s="51" t="str">
        <f>INDEX(Δεδομένα!B$1:B$51,MATCH('2021'!G3447,Δεδομένα!A$1:A$51,0))</f>
        <v>ΘΕΣΣΑΛΙΑΣ</v>
      </c>
      <c r="I3447" s="53">
        <f>INDEX(Δεδομένα!E$1:E$13,MATCH('2021'!H3447,Δεδομένα!D$1:D$13,0))</f>
        <v>6</v>
      </c>
      <c r="J3447" s="4">
        <v>44388</v>
      </c>
      <c r="K3447" s="3" t="s">
        <v>82</v>
      </c>
      <c r="L3447" s="17" t="str">
        <f t="shared" si="256"/>
        <v>11/07/2021 15:23</v>
      </c>
      <c r="M3447" s="4">
        <v>44388</v>
      </c>
      <c r="N3447" s="3" t="s">
        <v>387</v>
      </c>
      <c r="O3447" s="17" t="str">
        <f t="shared" si="257"/>
        <v>11/07/2021 15:58</v>
      </c>
      <c r="P3447" s="24">
        <f t="shared" si="258"/>
        <v>2.4305555554747116E-2</v>
      </c>
      <c r="Q3447" s="28">
        <v>0</v>
      </c>
      <c r="R3447" s="27">
        <f t="shared" si="259"/>
        <v>34.999999998835847</v>
      </c>
      <c r="S3447" s="3" t="s">
        <v>4</v>
      </c>
      <c r="T3447" s="3" t="s">
        <v>4044</v>
      </c>
      <c r="U3447" s="3" t="s">
        <v>4</v>
      </c>
      <c r="V3447" s="3" t="s">
        <v>4064</v>
      </c>
      <c r="W3447" s="5">
        <v>0</v>
      </c>
      <c r="X3447" s="5">
        <v>0</v>
      </c>
      <c r="Y3447" s="5">
        <v>0</v>
      </c>
      <c r="Z3447" s="5">
        <v>40</v>
      </c>
      <c r="AA3447" s="5">
        <v>0</v>
      </c>
      <c r="AB3447" s="5">
        <v>0</v>
      </c>
      <c r="AC3447" s="5">
        <v>0</v>
      </c>
      <c r="AD3447" s="5">
        <v>0</v>
      </c>
      <c r="AE3447" s="2">
        <v>2</v>
      </c>
      <c r="AF3447" s="2">
        <v>0</v>
      </c>
      <c r="AG3447" s="2">
        <v>0</v>
      </c>
      <c r="AH3447" s="2">
        <v>0</v>
      </c>
      <c r="AI3447" s="2">
        <v>0</v>
      </c>
      <c r="AJ3447" s="2">
        <v>1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 t="s">
        <v>4</v>
      </c>
      <c r="AT3447" s="2" t="s">
        <v>4</v>
      </c>
    </row>
    <row r="3448" spans="1:46" x14ac:dyDescent="0.2">
      <c r="A3448" s="2">
        <v>1740958</v>
      </c>
      <c r="B3448" s="2">
        <v>870526</v>
      </c>
      <c r="C3448" s="7">
        <v>22.1269304913517</v>
      </c>
      <c r="D3448" s="7">
        <v>39.320973124033003</v>
      </c>
      <c r="E3448" s="19" t="s">
        <v>4047</v>
      </c>
      <c r="F3448" s="46">
        <f>INDEX(Δεδομένα!$P:$P,MATCH('2021'!E3448,Δεδομένα!$O:$O,0))</f>
        <v>116</v>
      </c>
      <c r="G3448" s="49" t="s">
        <v>4040</v>
      </c>
      <c r="H3448" s="51" t="str">
        <f>INDEX(Δεδομένα!B$1:B$51,MATCH('2021'!G3448,Δεδομένα!A$1:A$51,0))</f>
        <v>ΘΕΣΣΑΛΙΑΣ</v>
      </c>
      <c r="I3448" s="53">
        <f>INDEX(Δεδομένα!E$1:E$13,MATCH('2021'!H3448,Δεδομένα!D$1:D$13,0))</f>
        <v>6</v>
      </c>
      <c r="J3448" s="4">
        <v>44389</v>
      </c>
      <c r="K3448" s="3" t="s">
        <v>2472</v>
      </c>
      <c r="L3448" s="17" t="str">
        <f t="shared" si="256"/>
        <v>12/07/2021 23:40</v>
      </c>
      <c r="M3448" s="4">
        <v>44390</v>
      </c>
      <c r="N3448" s="3" t="s">
        <v>921</v>
      </c>
      <c r="O3448" s="17" t="str">
        <f t="shared" si="257"/>
        <v>13/07/2021 00:05</v>
      </c>
      <c r="P3448" s="24">
        <f t="shared" si="258"/>
        <v>1.7361111109494232E-2</v>
      </c>
      <c r="Q3448" s="28">
        <v>0</v>
      </c>
      <c r="R3448" s="27">
        <f t="shared" si="259"/>
        <v>24.999999997671694</v>
      </c>
      <c r="S3448" s="3" t="s">
        <v>4</v>
      </c>
      <c r="T3448" s="3" t="s">
        <v>4044</v>
      </c>
      <c r="U3448" s="3" t="s">
        <v>4053</v>
      </c>
      <c r="V3448" s="3" t="s">
        <v>4065</v>
      </c>
      <c r="W3448" s="5">
        <v>0</v>
      </c>
      <c r="X3448" s="5">
        <v>0</v>
      </c>
      <c r="Y3448" s="5">
        <v>0</v>
      </c>
      <c r="Z3448" s="5">
        <v>3</v>
      </c>
      <c r="AA3448" s="5">
        <v>0</v>
      </c>
      <c r="AB3448" s="5">
        <v>0</v>
      </c>
      <c r="AC3448" s="5">
        <v>0</v>
      </c>
      <c r="AD3448" s="5">
        <v>0</v>
      </c>
      <c r="AE3448" s="2">
        <v>2</v>
      </c>
      <c r="AF3448" s="2">
        <v>0</v>
      </c>
      <c r="AG3448" s="2">
        <v>0</v>
      </c>
      <c r="AH3448" s="2">
        <v>0</v>
      </c>
      <c r="AI3448" s="2">
        <v>0</v>
      </c>
      <c r="AJ3448" s="2">
        <v>1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 t="s">
        <v>4</v>
      </c>
      <c r="AT3448" s="2" t="s">
        <v>4</v>
      </c>
    </row>
    <row r="3449" spans="1:46" x14ac:dyDescent="0.2">
      <c r="A3449" s="2">
        <v>1740959</v>
      </c>
      <c r="B3449" s="2">
        <v>870681</v>
      </c>
      <c r="D3449" s="2"/>
      <c r="E3449" s="19" t="s">
        <v>4047</v>
      </c>
      <c r="F3449" s="46">
        <f>INDEX(Δεδομένα!$P:$P,MATCH('2021'!E3449,Δεδομένα!$O:$O,0))</f>
        <v>116</v>
      </c>
      <c r="G3449" s="49" t="s">
        <v>4040</v>
      </c>
      <c r="H3449" s="51" t="str">
        <f>INDEX(Δεδομένα!B$1:B$51,MATCH('2021'!G3449,Δεδομένα!A$1:A$51,0))</f>
        <v>ΘΕΣΣΑΛΙΑΣ</v>
      </c>
      <c r="I3449" s="53">
        <f>INDEX(Δεδομένα!E$1:E$13,MATCH('2021'!H3449,Δεδομένα!D$1:D$13,0))</f>
        <v>6</v>
      </c>
      <c r="J3449" s="4">
        <v>44390</v>
      </c>
      <c r="K3449" s="3" t="s">
        <v>531</v>
      </c>
      <c r="L3449" s="17" t="str">
        <f t="shared" si="256"/>
        <v>13/07/2021 14:10</v>
      </c>
      <c r="M3449" s="4">
        <v>44390</v>
      </c>
      <c r="N3449" s="3" t="s">
        <v>737</v>
      </c>
      <c r="O3449" s="17" t="str">
        <f t="shared" si="257"/>
        <v>13/07/2021 14:45</v>
      </c>
      <c r="P3449" s="24">
        <f t="shared" si="258"/>
        <v>2.4305555554747116E-2</v>
      </c>
      <c r="Q3449" s="28">
        <v>0</v>
      </c>
      <c r="R3449" s="27">
        <f t="shared" si="259"/>
        <v>34.999999998835847</v>
      </c>
      <c r="S3449" s="3" t="s">
        <v>4</v>
      </c>
      <c r="T3449" s="3" t="s">
        <v>4044</v>
      </c>
      <c r="U3449" s="3" t="s">
        <v>4</v>
      </c>
      <c r="V3449" s="3" t="s">
        <v>4049</v>
      </c>
      <c r="W3449" s="5">
        <v>0</v>
      </c>
      <c r="X3449" s="5">
        <v>0</v>
      </c>
      <c r="Y3449" s="5">
        <v>0</v>
      </c>
      <c r="Z3449" s="5">
        <v>0.2</v>
      </c>
      <c r="AA3449" s="5">
        <v>0</v>
      </c>
      <c r="AB3449" s="5">
        <v>0</v>
      </c>
      <c r="AC3449" s="5">
        <v>0</v>
      </c>
      <c r="AD3449" s="5">
        <v>0</v>
      </c>
      <c r="AE3449" s="2">
        <v>2</v>
      </c>
      <c r="AF3449" s="2">
        <v>0</v>
      </c>
      <c r="AG3449" s="2">
        <v>0</v>
      </c>
      <c r="AH3449" s="2">
        <v>0</v>
      </c>
      <c r="AI3449" s="2">
        <v>0</v>
      </c>
      <c r="AJ3449" s="2">
        <v>1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 t="s">
        <v>4</v>
      </c>
      <c r="AT3449" s="2" t="s">
        <v>4</v>
      </c>
    </row>
    <row r="3450" spans="1:46" x14ac:dyDescent="0.2">
      <c r="A3450" s="2">
        <v>1740961</v>
      </c>
      <c r="B3450" s="2">
        <v>871530</v>
      </c>
      <c r="C3450" s="7">
        <v>22.1235176857566</v>
      </c>
      <c r="D3450" s="7">
        <v>39.317642261095699</v>
      </c>
      <c r="E3450" s="19" t="s">
        <v>4047</v>
      </c>
      <c r="F3450" s="46">
        <f>INDEX(Δεδομένα!$P:$P,MATCH('2021'!E3450,Δεδομένα!$O:$O,0))</f>
        <v>116</v>
      </c>
      <c r="G3450" s="49" t="s">
        <v>4040</v>
      </c>
      <c r="H3450" s="51" t="str">
        <f>INDEX(Δεδομένα!B$1:B$51,MATCH('2021'!G3450,Δεδομένα!A$1:A$51,0))</f>
        <v>ΘΕΣΣΑΛΙΑΣ</v>
      </c>
      <c r="I3450" s="53">
        <f>INDEX(Δεδομένα!E$1:E$13,MATCH('2021'!H3450,Δεδομένα!D$1:D$13,0))</f>
        <v>6</v>
      </c>
      <c r="J3450" s="4">
        <v>44392</v>
      </c>
      <c r="K3450" s="3" t="s">
        <v>1175</v>
      </c>
      <c r="L3450" s="17" t="str">
        <f t="shared" si="256"/>
        <v>15/07/2021 22:28</v>
      </c>
      <c r="M3450" s="4">
        <v>44392</v>
      </c>
      <c r="N3450" s="3" t="s">
        <v>1118</v>
      </c>
      <c r="O3450" s="17" t="str">
        <f t="shared" si="257"/>
        <v>15/07/2021 23:10</v>
      </c>
      <c r="P3450" s="24">
        <f t="shared" si="258"/>
        <v>2.9166666667151731E-2</v>
      </c>
      <c r="Q3450" s="28">
        <v>0</v>
      </c>
      <c r="R3450" s="27">
        <f t="shared" si="259"/>
        <v>42.000000000698492</v>
      </c>
      <c r="S3450" s="3" t="s">
        <v>4</v>
      </c>
      <c r="T3450" s="3" t="s">
        <v>4044</v>
      </c>
      <c r="U3450" s="3" t="s">
        <v>4</v>
      </c>
      <c r="V3450" s="3" t="s">
        <v>4065</v>
      </c>
      <c r="W3450" s="5">
        <v>0</v>
      </c>
      <c r="X3450" s="5">
        <v>0</v>
      </c>
      <c r="Y3450" s="5">
        <v>0</v>
      </c>
      <c r="Z3450" s="5">
        <v>15</v>
      </c>
      <c r="AA3450" s="5">
        <v>0</v>
      </c>
      <c r="AB3450" s="5">
        <v>0</v>
      </c>
      <c r="AC3450" s="5">
        <v>0</v>
      </c>
      <c r="AD3450" s="5">
        <v>0</v>
      </c>
      <c r="AE3450" s="2">
        <v>2</v>
      </c>
      <c r="AF3450" s="2">
        <v>0</v>
      </c>
      <c r="AG3450" s="2">
        <v>0</v>
      </c>
      <c r="AH3450" s="2">
        <v>0</v>
      </c>
      <c r="AI3450" s="2">
        <v>0</v>
      </c>
      <c r="AJ3450" s="2">
        <v>1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 t="s">
        <v>4</v>
      </c>
      <c r="AT3450" s="2" t="s">
        <v>4</v>
      </c>
    </row>
    <row r="3451" spans="1:46" x14ac:dyDescent="0.2">
      <c r="A3451" s="2">
        <v>1740965</v>
      </c>
      <c r="B3451" s="2">
        <v>872012</v>
      </c>
      <c r="C3451" s="7">
        <v>22.0357911561027</v>
      </c>
      <c r="D3451" s="7">
        <v>39.309868359775102</v>
      </c>
      <c r="E3451" s="19" t="s">
        <v>4047</v>
      </c>
      <c r="F3451" s="46">
        <f>INDEX(Δεδομένα!$P:$P,MATCH('2021'!E3451,Δεδομένα!$O:$O,0))</f>
        <v>116</v>
      </c>
      <c r="G3451" s="49" t="s">
        <v>4040</v>
      </c>
      <c r="H3451" s="51" t="str">
        <f>INDEX(Δεδομένα!B$1:B$51,MATCH('2021'!G3451,Δεδομένα!A$1:A$51,0))</f>
        <v>ΘΕΣΣΑΛΙΑΣ</v>
      </c>
      <c r="I3451" s="53">
        <f>INDEX(Δεδομένα!E$1:E$13,MATCH('2021'!H3451,Δεδομένα!D$1:D$13,0))</f>
        <v>6</v>
      </c>
      <c r="J3451" s="4">
        <v>44394</v>
      </c>
      <c r="K3451" s="3" t="s">
        <v>552</v>
      </c>
      <c r="L3451" s="17" t="str">
        <f t="shared" si="256"/>
        <v>17/07/2021 13:00</v>
      </c>
      <c r="M3451" s="4">
        <v>44394</v>
      </c>
      <c r="N3451" s="3" t="s">
        <v>179</v>
      </c>
      <c r="O3451" s="17" t="str">
        <f t="shared" si="257"/>
        <v>17/07/2021 13:33</v>
      </c>
      <c r="P3451" s="24">
        <f t="shared" si="258"/>
        <v>2.2916666668606922E-2</v>
      </c>
      <c r="Q3451" s="28">
        <v>0</v>
      </c>
      <c r="R3451" s="27">
        <f t="shared" si="259"/>
        <v>33.000000002793968</v>
      </c>
      <c r="S3451" s="3" t="s">
        <v>4</v>
      </c>
      <c r="T3451" s="3" t="s">
        <v>4044</v>
      </c>
      <c r="U3451" s="3" t="s">
        <v>4</v>
      </c>
      <c r="V3451" s="3" t="s">
        <v>4066</v>
      </c>
      <c r="W3451" s="5">
        <v>0</v>
      </c>
      <c r="X3451" s="5">
        <v>0</v>
      </c>
      <c r="Y3451" s="5">
        <v>0</v>
      </c>
      <c r="Z3451" s="5">
        <v>0.15</v>
      </c>
      <c r="AA3451" s="5">
        <v>0</v>
      </c>
      <c r="AB3451" s="5">
        <v>0</v>
      </c>
      <c r="AC3451" s="5">
        <v>0</v>
      </c>
      <c r="AD3451" s="5">
        <v>0</v>
      </c>
      <c r="AE3451" s="2">
        <v>2</v>
      </c>
      <c r="AF3451" s="2">
        <v>0</v>
      </c>
      <c r="AG3451" s="2">
        <v>0</v>
      </c>
      <c r="AH3451" s="2">
        <v>0</v>
      </c>
      <c r="AI3451" s="2">
        <v>0</v>
      </c>
      <c r="AJ3451" s="2">
        <v>1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 t="s">
        <v>4</v>
      </c>
      <c r="AT3451" s="2" t="s">
        <v>4</v>
      </c>
    </row>
    <row r="3452" spans="1:46" x14ac:dyDescent="0.2">
      <c r="A3452" s="2">
        <v>1740966</v>
      </c>
      <c r="B3452" s="2">
        <v>872032</v>
      </c>
      <c r="C3452" s="7">
        <v>22.244555407409301</v>
      </c>
      <c r="D3452" s="7">
        <v>39.2796120611495</v>
      </c>
      <c r="E3452" s="19" t="s">
        <v>4047</v>
      </c>
      <c r="F3452" s="46">
        <f>INDEX(Δεδομένα!$P:$P,MATCH('2021'!E3452,Δεδομένα!$O:$O,0))</f>
        <v>116</v>
      </c>
      <c r="G3452" s="49" t="s">
        <v>4040</v>
      </c>
      <c r="H3452" s="51" t="str">
        <f>INDEX(Δεδομένα!B$1:B$51,MATCH('2021'!G3452,Δεδομένα!A$1:A$51,0))</f>
        <v>ΘΕΣΣΑΛΙΑΣ</v>
      </c>
      <c r="I3452" s="53">
        <f>INDEX(Δεδομένα!E$1:E$13,MATCH('2021'!H3452,Δεδομένα!D$1:D$13,0))</f>
        <v>6</v>
      </c>
      <c r="J3452" s="4">
        <v>44394</v>
      </c>
      <c r="K3452" s="3" t="s">
        <v>365</v>
      </c>
      <c r="L3452" s="17" t="str">
        <f t="shared" si="256"/>
        <v>17/07/2021 13:50</v>
      </c>
      <c r="M3452" s="4">
        <v>44394</v>
      </c>
      <c r="N3452" s="3" t="s">
        <v>39</v>
      </c>
      <c r="O3452" s="17" t="str">
        <f t="shared" si="257"/>
        <v>17/07/2021 14:40</v>
      </c>
      <c r="P3452" s="24">
        <f t="shared" si="258"/>
        <v>3.4722222218988463E-2</v>
      </c>
      <c r="Q3452" s="28">
        <v>0</v>
      </c>
      <c r="R3452" s="27">
        <f t="shared" si="259"/>
        <v>49.999999995343387</v>
      </c>
      <c r="S3452" s="3" t="s">
        <v>4</v>
      </c>
      <c r="T3452" s="3" t="s">
        <v>4044</v>
      </c>
      <c r="U3452" s="3" t="s">
        <v>4</v>
      </c>
      <c r="V3452" s="3" t="s">
        <v>4050</v>
      </c>
      <c r="W3452" s="5">
        <v>0</v>
      </c>
      <c r="X3452" s="5">
        <v>0</v>
      </c>
      <c r="Y3452" s="5">
        <v>0</v>
      </c>
      <c r="Z3452" s="5">
        <v>0</v>
      </c>
      <c r="AA3452" s="5">
        <v>0.4</v>
      </c>
      <c r="AB3452" s="5">
        <v>0</v>
      </c>
      <c r="AC3452" s="5">
        <v>0</v>
      </c>
      <c r="AD3452" s="5">
        <v>0</v>
      </c>
      <c r="AE3452" s="2">
        <v>2</v>
      </c>
      <c r="AF3452" s="2">
        <v>0</v>
      </c>
      <c r="AG3452" s="2">
        <v>0</v>
      </c>
      <c r="AH3452" s="2">
        <v>0</v>
      </c>
      <c r="AI3452" s="2">
        <v>0</v>
      </c>
      <c r="AJ3452" s="2">
        <v>1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 t="s">
        <v>4</v>
      </c>
      <c r="AT3452" s="2" t="s">
        <v>4</v>
      </c>
    </row>
    <row r="3453" spans="1:46" x14ac:dyDescent="0.2">
      <c r="A3453" s="2">
        <v>1740967</v>
      </c>
      <c r="B3453" s="2">
        <v>873348</v>
      </c>
      <c r="C3453" s="7">
        <v>22.096386515734402</v>
      </c>
      <c r="D3453" s="7">
        <v>39.324875393584001</v>
      </c>
      <c r="E3453" s="19" t="s">
        <v>4047</v>
      </c>
      <c r="F3453" s="46">
        <f>INDEX(Δεδομένα!$P:$P,MATCH('2021'!E3453,Δεδομένα!$O:$O,0))</f>
        <v>116</v>
      </c>
      <c r="G3453" s="49" t="s">
        <v>4040</v>
      </c>
      <c r="H3453" s="51" t="str">
        <f>INDEX(Δεδομένα!B$1:B$51,MATCH('2021'!G3453,Δεδομένα!A$1:A$51,0))</f>
        <v>ΘΕΣΣΑΛΙΑΣ</v>
      </c>
      <c r="I3453" s="53">
        <f>INDEX(Δεδομένα!E$1:E$13,MATCH('2021'!H3453,Δεδομένα!D$1:D$13,0))</f>
        <v>6</v>
      </c>
      <c r="J3453" s="4">
        <v>44398</v>
      </c>
      <c r="K3453" s="3" t="s">
        <v>139</v>
      </c>
      <c r="L3453" s="17" t="str">
        <f t="shared" si="256"/>
        <v>21/07/2021 20:32</v>
      </c>
      <c r="M3453" s="4">
        <v>44398</v>
      </c>
      <c r="N3453" s="3" t="s">
        <v>561</v>
      </c>
      <c r="O3453" s="17" t="str">
        <f t="shared" si="257"/>
        <v>21/07/2021 20:52</v>
      </c>
      <c r="P3453" s="24">
        <f t="shared" si="258"/>
        <v>1.3888888883229811E-2</v>
      </c>
      <c r="Q3453" s="28">
        <v>0</v>
      </c>
      <c r="R3453" s="27">
        <f t="shared" si="259"/>
        <v>19.999999991850927</v>
      </c>
      <c r="S3453" s="3" t="s">
        <v>4</v>
      </c>
      <c r="T3453" s="3" t="s">
        <v>4044</v>
      </c>
      <c r="U3453" s="3" t="s">
        <v>4</v>
      </c>
      <c r="V3453" s="3" t="s">
        <v>4049</v>
      </c>
      <c r="W3453" s="5">
        <v>0</v>
      </c>
      <c r="X3453" s="5">
        <v>0</v>
      </c>
      <c r="Y3453" s="5">
        <v>0</v>
      </c>
      <c r="Z3453" s="5">
        <v>0.1</v>
      </c>
      <c r="AA3453" s="5">
        <v>0</v>
      </c>
      <c r="AB3453" s="5">
        <v>0</v>
      </c>
      <c r="AC3453" s="5">
        <v>0</v>
      </c>
      <c r="AD3453" s="5">
        <v>0</v>
      </c>
      <c r="AE3453" s="2">
        <v>2</v>
      </c>
      <c r="AF3453" s="2">
        <v>0</v>
      </c>
      <c r="AG3453" s="2">
        <v>0</v>
      </c>
      <c r="AH3453" s="2">
        <v>0</v>
      </c>
      <c r="AI3453" s="2">
        <v>0</v>
      </c>
      <c r="AJ3453" s="2">
        <v>1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 t="s">
        <v>4</v>
      </c>
      <c r="AT3453" s="2" t="s">
        <v>4</v>
      </c>
    </row>
    <row r="3454" spans="1:46" x14ac:dyDescent="0.2">
      <c r="A3454" s="2">
        <v>1740969</v>
      </c>
      <c r="B3454" s="2">
        <v>873604</v>
      </c>
      <c r="C3454" s="7">
        <v>22.0466286509666</v>
      </c>
      <c r="D3454" s="7">
        <v>39.299378631008501</v>
      </c>
      <c r="E3454" s="19" t="s">
        <v>4047</v>
      </c>
      <c r="F3454" s="46">
        <f>INDEX(Δεδομένα!$P:$P,MATCH('2021'!E3454,Δεδομένα!$O:$O,0))</f>
        <v>116</v>
      </c>
      <c r="G3454" s="49" t="s">
        <v>4040</v>
      </c>
      <c r="H3454" s="51" t="str">
        <f>INDEX(Δεδομένα!B$1:B$51,MATCH('2021'!G3454,Δεδομένα!A$1:A$51,0))</f>
        <v>ΘΕΣΣΑΛΙΑΣ</v>
      </c>
      <c r="I3454" s="53">
        <f>INDEX(Δεδομένα!E$1:E$13,MATCH('2021'!H3454,Δεδομένα!D$1:D$13,0))</f>
        <v>6</v>
      </c>
      <c r="J3454" s="4">
        <v>44399</v>
      </c>
      <c r="K3454" s="3" t="s">
        <v>712</v>
      </c>
      <c r="L3454" s="17" t="str">
        <f t="shared" si="256"/>
        <v>22/07/2021 18:30</v>
      </c>
      <c r="M3454" s="4">
        <v>44399</v>
      </c>
      <c r="N3454" s="3" t="s">
        <v>131</v>
      </c>
      <c r="O3454" s="17" t="str">
        <f t="shared" si="257"/>
        <v>22/07/2021 19:15</v>
      </c>
      <c r="P3454" s="24">
        <f t="shared" si="258"/>
        <v>3.125E-2</v>
      </c>
      <c r="Q3454" s="28">
        <v>0</v>
      </c>
      <c r="R3454" s="27">
        <f t="shared" si="259"/>
        <v>45</v>
      </c>
      <c r="S3454" s="3" t="s">
        <v>4</v>
      </c>
      <c r="T3454" s="3" t="s">
        <v>4044</v>
      </c>
      <c r="U3454" s="3" t="s">
        <v>4</v>
      </c>
      <c r="V3454" s="3" t="s">
        <v>4067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3</v>
      </c>
      <c r="AD3454" s="5">
        <v>0</v>
      </c>
      <c r="AE3454" s="2">
        <v>2</v>
      </c>
      <c r="AF3454" s="2">
        <v>0</v>
      </c>
      <c r="AG3454" s="2">
        <v>0</v>
      </c>
      <c r="AH3454" s="2">
        <v>0</v>
      </c>
      <c r="AI3454" s="2">
        <v>0</v>
      </c>
      <c r="AJ3454" s="2">
        <v>1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 t="s">
        <v>4</v>
      </c>
      <c r="AT3454" s="2" t="s">
        <v>4</v>
      </c>
    </row>
    <row r="3455" spans="1:46" x14ac:dyDescent="0.2">
      <c r="A3455" s="2">
        <v>1740971</v>
      </c>
      <c r="B3455" s="2">
        <v>874429</v>
      </c>
      <c r="C3455" s="7">
        <v>22.102997080536198</v>
      </c>
      <c r="D3455" s="7">
        <v>39.215373344690697</v>
      </c>
      <c r="E3455" s="19" t="s">
        <v>4047</v>
      </c>
      <c r="F3455" s="46">
        <f>INDEX(Δεδομένα!$P:$P,MATCH('2021'!E3455,Δεδομένα!$O:$O,0))</f>
        <v>116</v>
      </c>
      <c r="G3455" s="49" t="s">
        <v>4040</v>
      </c>
      <c r="H3455" s="51" t="str">
        <f>INDEX(Δεδομένα!B$1:B$51,MATCH('2021'!G3455,Δεδομένα!A$1:A$51,0))</f>
        <v>ΘΕΣΣΑΛΙΑΣ</v>
      </c>
      <c r="I3455" s="53">
        <f>INDEX(Δεδομένα!E$1:E$13,MATCH('2021'!H3455,Δεδομένα!D$1:D$13,0))</f>
        <v>6</v>
      </c>
      <c r="J3455" s="4">
        <v>44402</v>
      </c>
      <c r="K3455" s="3" t="s">
        <v>844</v>
      </c>
      <c r="L3455" s="17" t="str">
        <f t="shared" si="256"/>
        <v>25/07/2021 17:35</v>
      </c>
      <c r="M3455" s="4">
        <v>44402</v>
      </c>
      <c r="N3455" s="3" t="s">
        <v>207</v>
      </c>
      <c r="O3455" s="17" t="str">
        <f t="shared" si="257"/>
        <v>25/07/2021 18:27</v>
      </c>
      <c r="P3455" s="24">
        <f t="shared" si="258"/>
        <v>3.6111111112404615E-2</v>
      </c>
      <c r="Q3455" s="28">
        <v>0</v>
      </c>
      <c r="R3455" s="27">
        <f t="shared" si="259"/>
        <v>52.000000001862645</v>
      </c>
      <c r="S3455" s="3" t="s">
        <v>4</v>
      </c>
      <c r="T3455" s="3" t="s">
        <v>4044</v>
      </c>
      <c r="U3455" s="3" t="s">
        <v>4</v>
      </c>
      <c r="V3455" s="3" t="s">
        <v>4068</v>
      </c>
      <c r="W3455" s="5">
        <v>0</v>
      </c>
      <c r="X3455" s="5">
        <v>0</v>
      </c>
      <c r="Y3455" s="5">
        <v>0</v>
      </c>
      <c r="Z3455" s="5">
        <v>0</v>
      </c>
      <c r="AA3455" s="5">
        <v>3</v>
      </c>
      <c r="AB3455" s="5">
        <v>0</v>
      </c>
      <c r="AC3455" s="5">
        <v>8</v>
      </c>
      <c r="AD3455" s="5">
        <v>0</v>
      </c>
      <c r="AE3455" s="2">
        <v>2</v>
      </c>
      <c r="AF3455" s="2">
        <v>0</v>
      </c>
      <c r="AG3455" s="2">
        <v>0</v>
      </c>
      <c r="AH3455" s="2">
        <v>0</v>
      </c>
      <c r="AI3455" s="2">
        <v>0</v>
      </c>
      <c r="AJ3455" s="2">
        <v>1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 t="s">
        <v>4</v>
      </c>
      <c r="AT3455" s="2" t="s">
        <v>4</v>
      </c>
    </row>
    <row r="3456" spans="1:46" x14ac:dyDescent="0.2">
      <c r="A3456" s="2">
        <v>1740979</v>
      </c>
      <c r="B3456" s="2">
        <v>874810</v>
      </c>
      <c r="C3456" s="7">
        <v>22.1238283083221</v>
      </c>
      <c r="D3456" s="7">
        <v>39.3169824628201</v>
      </c>
      <c r="E3456" s="19" t="s">
        <v>4047</v>
      </c>
      <c r="F3456" s="46">
        <f>INDEX(Δεδομένα!$P:$P,MATCH('2021'!E3456,Δεδομένα!$O:$O,0))</f>
        <v>116</v>
      </c>
      <c r="G3456" s="49" t="s">
        <v>4040</v>
      </c>
      <c r="H3456" s="51" t="str">
        <f>INDEX(Δεδομένα!B$1:B$51,MATCH('2021'!G3456,Δεδομένα!A$1:A$51,0))</f>
        <v>ΘΕΣΣΑΛΙΑΣ</v>
      </c>
      <c r="I3456" s="53">
        <f>INDEX(Δεδομένα!E$1:E$13,MATCH('2021'!H3456,Δεδομένα!D$1:D$13,0))</f>
        <v>6</v>
      </c>
      <c r="J3456" s="4">
        <v>44404</v>
      </c>
      <c r="K3456" s="3" t="s">
        <v>3181</v>
      </c>
      <c r="L3456" s="17" t="str">
        <f t="shared" si="256"/>
        <v>27/07/2021 00:15</v>
      </c>
      <c r="M3456" s="4">
        <v>44404</v>
      </c>
      <c r="N3456" s="3" t="s">
        <v>4069</v>
      </c>
      <c r="O3456" s="17" t="str">
        <f t="shared" si="257"/>
        <v>27/07/2021 00:43</v>
      </c>
      <c r="P3456" s="24">
        <f t="shared" si="258"/>
        <v>1.9444444449618459E-2</v>
      </c>
      <c r="Q3456" s="28">
        <v>0</v>
      </c>
      <c r="R3456" s="27">
        <f t="shared" si="259"/>
        <v>28.000000007450581</v>
      </c>
      <c r="S3456" s="3" t="s">
        <v>4</v>
      </c>
      <c r="T3456" s="3" t="s">
        <v>4044</v>
      </c>
      <c r="U3456" s="3" t="s">
        <v>4053</v>
      </c>
      <c r="V3456" s="3" t="s">
        <v>2296</v>
      </c>
      <c r="W3456" s="5">
        <v>0</v>
      </c>
      <c r="X3456" s="5">
        <v>0</v>
      </c>
      <c r="Y3456" s="5">
        <v>0</v>
      </c>
      <c r="Z3456" s="5">
        <v>3</v>
      </c>
      <c r="AA3456" s="5">
        <v>0</v>
      </c>
      <c r="AB3456" s="5">
        <v>0</v>
      </c>
      <c r="AC3456" s="5">
        <v>0</v>
      </c>
      <c r="AD3456" s="5">
        <v>0</v>
      </c>
      <c r="AE3456" s="2">
        <v>2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 t="s">
        <v>4</v>
      </c>
      <c r="AT3456" s="2" t="s">
        <v>4</v>
      </c>
    </row>
    <row r="3457" spans="1:46" x14ac:dyDescent="0.2">
      <c r="A3457" s="2">
        <v>1740983</v>
      </c>
      <c r="B3457" s="2">
        <v>876040</v>
      </c>
      <c r="C3457" s="7">
        <v>22.1430628067342</v>
      </c>
      <c r="D3457" s="7">
        <v>39.356373797277698</v>
      </c>
      <c r="E3457" s="19" t="s">
        <v>4047</v>
      </c>
      <c r="F3457" s="46">
        <f>INDEX(Δεδομένα!$P:$P,MATCH('2021'!E3457,Δεδομένα!$O:$O,0))</f>
        <v>116</v>
      </c>
      <c r="G3457" s="49" t="s">
        <v>4040</v>
      </c>
      <c r="H3457" s="51" t="str">
        <f>INDEX(Δεδομένα!B$1:B$51,MATCH('2021'!G3457,Δεδομένα!A$1:A$51,0))</f>
        <v>ΘΕΣΣΑΛΙΑΣ</v>
      </c>
      <c r="I3457" s="53">
        <f>INDEX(Δεδομένα!E$1:E$13,MATCH('2021'!H3457,Δεδομένα!D$1:D$13,0))</f>
        <v>6</v>
      </c>
      <c r="J3457" s="4">
        <v>44407</v>
      </c>
      <c r="K3457" s="3" t="s">
        <v>150</v>
      </c>
      <c r="L3457" s="17" t="str">
        <f t="shared" si="256"/>
        <v>30/07/2021 19:00</v>
      </c>
      <c r="M3457" s="4">
        <v>44407</v>
      </c>
      <c r="N3457" s="3" t="s">
        <v>458</v>
      </c>
      <c r="O3457" s="17" t="str">
        <f t="shared" si="257"/>
        <v>30/07/2021 19:50</v>
      </c>
      <c r="P3457" s="24">
        <f t="shared" si="258"/>
        <v>3.4722222226264421E-2</v>
      </c>
      <c r="Q3457" s="28">
        <v>0</v>
      </c>
      <c r="R3457" s="27">
        <f t="shared" si="259"/>
        <v>50.000000005820766</v>
      </c>
      <c r="S3457" s="3" t="s">
        <v>4</v>
      </c>
      <c r="T3457" s="3" t="s">
        <v>4044</v>
      </c>
      <c r="U3457" s="3" t="s">
        <v>4</v>
      </c>
      <c r="V3457" s="3" t="s">
        <v>4059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4</v>
      </c>
      <c r="AD3457" s="5">
        <v>0</v>
      </c>
      <c r="AE3457" s="2">
        <v>2</v>
      </c>
      <c r="AF3457" s="2">
        <v>0</v>
      </c>
      <c r="AG3457" s="2">
        <v>0</v>
      </c>
      <c r="AH3457" s="2">
        <v>0</v>
      </c>
      <c r="AI3457" s="2">
        <v>0</v>
      </c>
      <c r="AJ3457" s="2">
        <v>1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 t="s">
        <v>4</v>
      </c>
      <c r="AT3457" s="2" t="s">
        <v>4</v>
      </c>
    </row>
    <row r="3458" spans="1:46" x14ac:dyDescent="0.2">
      <c r="A3458" s="2">
        <v>1740987</v>
      </c>
      <c r="B3458" s="2">
        <v>876280</v>
      </c>
      <c r="C3458" s="7">
        <v>22.160582182457301</v>
      </c>
      <c r="D3458" s="7">
        <v>39.300766188369899</v>
      </c>
      <c r="E3458" s="19" t="s">
        <v>4047</v>
      </c>
      <c r="F3458" s="46">
        <f>INDEX(Δεδομένα!$P:$P,MATCH('2021'!E3458,Δεδομένα!$O:$O,0))</f>
        <v>116</v>
      </c>
      <c r="G3458" s="49" t="s">
        <v>4040</v>
      </c>
      <c r="H3458" s="51" t="str">
        <f>INDEX(Δεδομένα!B$1:B$51,MATCH('2021'!G3458,Δεδομένα!A$1:A$51,0))</f>
        <v>ΘΕΣΣΑΛΙΑΣ</v>
      </c>
      <c r="I3458" s="53">
        <f>INDEX(Δεδομένα!E$1:E$13,MATCH('2021'!H3458,Δεδομένα!D$1:D$13,0))</f>
        <v>6</v>
      </c>
      <c r="J3458" s="4">
        <v>44408</v>
      </c>
      <c r="K3458" s="3" t="s">
        <v>331</v>
      </c>
      <c r="L3458" s="17" t="str">
        <f t="shared" si="256"/>
        <v>31/07/2021 12:15</v>
      </c>
      <c r="M3458" s="4">
        <v>44408</v>
      </c>
      <c r="N3458" s="3" t="s">
        <v>2195</v>
      </c>
      <c r="O3458" s="17" t="str">
        <f t="shared" si="257"/>
        <v>31/07/2021 12:47</v>
      </c>
      <c r="P3458" s="24">
        <f t="shared" si="258"/>
        <v>2.2222222221898846E-2</v>
      </c>
      <c r="Q3458" s="28">
        <v>0</v>
      </c>
      <c r="R3458" s="27">
        <f t="shared" si="259"/>
        <v>31.999999999534339</v>
      </c>
      <c r="S3458" s="3" t="s">
        <v>4</v>
      </c>
      <c r="T3458" s="3" t="s">
        <v>4044</v>
      </c>
      <c r="U3458" s="3" t="s">
        <v>4</v>
      </c>
      <c r="V3458" s="3" t="s">
        <v>4070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0.3</v>
      </c>
      <c r="AD3458" s="5">
        <v>0</v>
      </c>
      <c r="AE3458" s="2">
        <v>2</v>
      </c>
      <c r="AF3458" s="2">
        <v>0</v>
      </c>
      <c r="AG3458" s="2">
        <v>0</v>
      </c>
      <c r="AH3458" s="2">
        <v>0</v>
      </c>
      <c r="AI3458" s="2">
        <v>0</v>
      </c>
      <c r="AJ3458" s="2">
        <v>1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 t="s">
        <v>4</v>
      </c>
      <c r="AT3458" s="2" t="s">
        <v>4</v>
      </c>
    </row>
    <row r="3459" spans="1:46" x14ac:dyDescent="0.2">
      <c r="A3459" s="2">
        <v>1740918</v>
      </c>
      <c r="B3459" s="2">
        <v>878845</v>
      </c>
      <c r="C3459" s="7">
        <v>22.088261602224001</v>
      </c>
      <c r="D3459" s="7">
        <v>39.3535136050902</v>
      </c>
      <c r="E3459" s="19" t="s">
        <v>4047</v>
      </c>
      <c r="F3459" s="46">
        <f>INDEX(Δεδομένα!$P:$P,MATCH('2021'!E3459,Δεδομένα!$O:$O,0))</f>
        <v>116</v>
      </c>
      <c r="G3459" s="49" t="s">
        <v>4040</v>
      </c>
      <c r="H3459" s="51" t="str">
        <f>INDEX(Δεδομένα!B$1:B$51,MATCH('2021'!G3459,Δεδομένα!A$1:A$51,0))</f>
        <v>ΘΕΣΣΑΛΙΑΣ</v>
      </c>
      <c r="I3459" s="53">
        <f>INDEX(Δεδομένα!E$1:E$13,MATCH('2021'!H3459,Δεδομένα!D$1:D$13,0))</f>
        <v>6</v>
      </c>
      <c r="J3459" s="4">
        <v>44413</v>
      </c>
      <c r="K3459" s="3" t="s">
        <v>986</v>
      </c>
      <c r="L3459" s="17" t="str">
        <f t="shared" si="256"/>
        <v>05/08/2021 17:34</v>
      </c>
      <c r="M3459" s="4">
        <v>44413</v>
      </c>
      <c r="N3459" s="3" t="s">
        <v>9</v>
      </c>
      <c r="O3459" s="17" t="str">
        <f t="shared" si="257"/>
        <v>05/08/2021 18:15</v>
      </c>
      <c r="P3459" s="24">
        <f t="shared" si="258"/>
        <v>2.8472222220443655E-2</v>
      </c>
      <c r="Q3459" s="28">
        <v>0</v>
      </c>
      <c r="R3459" s="27">
        <f t="shared" si="259"/>
        <v>40.999999997438863</v>
      </c>
      <c r="S3459" s="3" t="s">
        <v>4</v>
      </c>
      <c r="T3459" s="3" t="s">
        <v>4044</v>
      </c>
      <c r="U3459" s="3" t="s">
        <v>4071</v>
      </c>
      <c r="V3459" s="3" t="s">
        <v>4072</v>
      </c>
      <c r="W3459" s="5">
        <v>0</v>
      </c>
      <c r="X3459" s="5">
        <v>0</v>
      </c>
      <c r="Y3459" s="5">
        <v>0</v>
      </c>
      <c r="Z3459" s="5">
        <v>0</v>
      </c>
      <c r="AA3459" s="5">
        <v>10</v>
      </c>
      <c r="AB3459" s="5">
        <v>0</v>
      </c>
      <c r="AC3459" s="5">
        <v>0</v>
      </c>
      <c r="AD3459" s="5">
        <v>0</v>
      </c>
      <c r="AE3459" s="2">
        <v>4</v>
      </c>
      <c r="AF3459" s="2">
        <v>0</v>
      </c>
      <c r="AG3459" s="2">
        <v>0</v>
      </c>
      <c r="AH3459" s="2">
        <v>0</v>
      </c>
      <c r="AI3459" s="2">
        <v>0</v>
      </c>
      <c r="AJ3459" s="2">
        <v>2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 t="s">
        <v>4</v>
      </c>
      <c r="AT3459" s="2" t="s">
        <v>4</v>
      </c>
    </row>
    <row r="3460" spans="1:46" x14ac:dyDescent="0.2">
      <c r="A3460" s="2">
        <v>1740850</v>
      </c>
      <c r="B3460" s="2">
        <v>878871</v>
      </c>
      <c r="D3460" s="2"/>
      <c r="E3460" s="19" t="s">
        <v>4047</v>
      </c>
      <c r="F3460" s="46">
        <f>INDEX(Δεδομένα!$P:$P,MATCH('2021'!E3460,Δεδομένα!$O:$O,0))</f>
        <v>116</v>
      </c>
      <c r="G3460" s="49" t="s">
        <v>4040</v>
      </c>
      <c r="H3460" s="51" t="str">
        <f>INDEX(Δεδομένα!B$1:B$51,MATCH('2021'!G3460,Δεδομένα!A$1:A$51,0))</f>
        <v>ΘΕΣΣΑΛΙΑΣ</v>
      </c>
      <c r="I3460" s="53">
        <f>INDEX(Δεδομένα!E$1:E$13,MATCH('2021'!H3460,Δεδομένα!D$1:D$13,0))</f>
        <v>6</v>
      </c>
      <c r="J3460" s="4">
        <v>44413</v>
      </c>
      <c r="K3460" s="3" t="s">
        <v>421</v>
      </c>
      <c r="L3460" s="17" t="str">
        <f t="shared" si="256"/>
        <v>05/08/2021 18:37</v>
      </c>
      <c r="M3460" s="4">
        <v>44413</v>
      </c>
      <c r="N3460" s="3" t="s">
        <v>758</v>
      </c>
      <c r="O3460" s="17" t="str">
        <f t="shared" si="257"/>
        <v>05/08/2021 18:48</v>
      </c>
      <c r="P3460" s="24">
        <f t="shared" si="258"/>
        <v>7.6388888919609599E-3</v>
      </c>
      <c r="Q3460" s="28">
        <v>0</v>
      </c>
      <c r="R3460" s="27">
        <f t="shared" si="259"/>
        <v>11.000000004423782</v>
      </c>
      <c r="S3460" s="3" t="s">
        <v>4</v>
      </c>
      <c r="T3460" s="3" t="s">
        <v>4044</v>
      </c>
      <c r="U3460" s="3" t="s">
        <v>4053</v>
      </c>
      <c r="V3460" s="3" t="s">
        <v>4049</v>
      </c>
      <c r="W3460" s="5">
        <v>0</v>
      </c>
      <c r="X3460" s="5">
        <v>0</v>
      </c>
      <c r="Y3460" s="5">
        <v>0</v>
      </c>
      <c r="Z3460" s="5">
        <v>0.1</v>
      </c>
      <c r="AA3460" s="5">
        <v>0</v>
      </c>
      <c r="AB3460" s="5">
        <v>0</v>
      </c>
      <c r="AC3460" s="5">
        <v>0</v>
      </c>
      <c r="AD3460" s="5">
        <v>0</v>
      </c>
      <c r="AE3460" s="2">
        <v>2</v>
      </c>
      <c r="AF3460" s="2">
        <v>0</v>
      </c>
      <c r="AG3460" s="2">
        <v>0</v>
      </c>
      <c r="AH3460" s="2">
        <v>0</v>
      </c>
      <c r="AI3460" s="2">
        <v>0</v>
      </c>
      <c r="AJ3460" s="2">
        <v>1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 t="s">
        <v>4</v>
      </c>
      <c r="AT3460" s="2" t="s">
        <v>4</v>
      </c>
    </row>
    <row r="3461" spans="1:46" x14ac:dyDescent="0.2">
      <c r="A3461" s="2">
        <v>1740910</v>
      </c>
      <c r="B3461" s="2">
        <v>879688</v>
      </c>
      <c r="D3461" s="2"/>
      <c r="E3461" s="19" t="s">
        <v>4047</v>
      </c>
      <c r="F3461" s="46">
        <f>INDEX(Δεδομένα!$P:$P,MATCH('2021'!E3461,Δεδομένα!$O:$O,0))</f>
        <v>116</v>
      </c>
      <c r="G3461" s="49" t="s">
        <v>4040</v>
      </c>
      <c r="H3461" s="51" t="str">
        <f>INDEX(Δεδομένα!B$1:B$51,MATCH('2021'!G3461,Δεδομένα!A$1:A$51,0))</f>
        <v>ΘΕΣΣΑΛΙΑΣ</v>
      </c>
      <c r="I3461" s="53">
        <f>INDEX(Δεδομένα!E$1:E$13,MATCH('2021'!H3461,Δεδομένα!D$1:D$13,0))</f>
        <v>6</v>
      </c>
      <c r="J3461" s="4">
        <v>44414</v>
      </c>
      <c r="K3461" s="3" t="s">
        <v>566</v>
      </c>
      <c r="L3461" s="17" t="str">
        <f t="shared" si="256"/>
        <v>06/08/2021 18:40</v>
      </c>
      <c r="M3461" s="4">
        <v>44414</v>
      </c>
      <c r="N3461" s="3" t="s">
        <v>150</v>
      </c>
      <c r="O3461" s="17" t="str">
        <f t="shared" si="257"/>
        <v>06/08/2021 19:00</v>
      </c>
      <c r="P3461" s="24">
        <f t="shared" si="258"/>
        <v>1.3888888883229811E-2</v>
      </c>
      <c r="Q3461" s="28">
        <v>0</v>
      </c>
      <c r="R3461" s="27">
        <f t="shared" si="259"/>
        <v>19.999999991850927</v>
      </c>
      <c r="S3461" s="3" t="s">
        <v>4</v>
      </c>
      <c r="T3461" s="3" t="s">
        <v>4044</v>
      </c>
      <c r="U3461" s="3" t="s">
        <v>4053</v>
      </c>
      <c r="V3461" s="3" t="s">
        <v>4073</v>
      </c>
      <c r="W3461" s="5">
        <v>0</v>
      </c>
      <c r="X3461" s="5">
        <v>0</v>
      </c>
      <c r="Y3461" s="5">
        <v>0</v>
      </c>
      <c r="Z3461" s="5">
        <v>0.2</v>
      </c>
      <c r="AA3461" s="5">
        <v>0</v>
      </c>
      <c r="AB3461" s="5">
        <v>0</v>
      </c>
      <c r="AC3461" s="5">
        <v>0</v>
      </c>
      <c r="AD3461" s="5">
        <v>0</v>
      </c>
      <c r="AE3461" s="2">
        <v>5</v>
      </c>
      <c r="AF3461" s="2">
        <v>0</v>
      </c>
      <c r="AG3461" s="2">
        <v>0</v>
      </c>
      <c r="AH3461" s="2">
        <v>0</v>
      </c>
      <c r="AI3461" s="2">
        <v>0</v>
      </c>
      <c r="AJ3461" s="2">
        <v>2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 t="s">
        <v>4</v>
      </c>
      <c r="AT3461" s="2" t="s">
        <v>4</v>
      </c>
    </row>
    <row r="3462" spans="1:46" x14ac:dyDescent="0.2">
      <c r="A3462" s="2">
        <v>1740895</v>
      </c>
      <c r="B3462" s="2">
        <v>880756</v>
      </c>
      <c r="C3462" s="7">
        <v>22.155618793266601</v>
      </c>
      <c r="D3462" s="7">
        <v>39.363379515630299</v>
      </c>
      <c r="E3462" s="19" t="s">
        <v>4047</v>
      </c>
      <c r="F3462" s="46">
        <f>INDEX(Δεδομένα!$P:$P,MATCH('2021'!E3462,Δεδομένα!$O:$O,0))</f>
        <v>116</v>
      </c>
      <c r="G3462" s="49" t="s">
        <v>4040</v>
      </c>
      <c r="H3462" s="51" t="str">
        <f>INDEX(Δεδομένα!B$1:B$51,MATCH('2021'!G3462,Δεδομένα!A$1:A$51,0))</f>
        <v>ΘΕΣΣΑΛΙΑΣ</v>
      </c>
      <c r="I3462" s="53">
        <f>INDEX(Δεδομένα!E$1:E$13,MATCH('2021'!H3462,Δεδομένα!D$1:D$13,0))</f>
        <v>6</v>
      </c>
      <c r="J3462" s="4">
        <v>44416</v>
      </c>
      <c r="K3462" s="3" t="s">
        <v>161</v>
      </c>
      <c r="L3462" s="17" t="str">
        <f t="shared" si="256"/>
        <v>08/08/2021 15:00</v>
      </c>
      <c r="M3462" s="4">
        <v>44416</v>
      </c>
      <c r="N3462" s="3" t="s">
        <v>13</v>
      </c>
      <c r="O3462" s="17" t="str">
        <f t="shared" si="257"/>
        <v>08/08/2021 18:50</v>
      </c>
      <c r="P3462" s="24">
        <f t="shared" si="258"/>
        <v>0.15972222221898846</v>
      </c>
      <c r="Q3462" s="28">
        <v>0</v>
      </c>
      <c r="R3462" s="27">
        <f t="shared" si="259"/>
        <v>229.99999999534339</v>
      </c>
      <c r="S3462" s="3" t="s">
        <v>4</v>
      </c>
      <c r="T3462" s="3" t="s">
        <v>4044</v>
      </c>
      <c r="U3462" s="3" t="s">
        <v>4074</v>
      </c>
      <c r="V3462" s="3" t="s">
        <v>4075</v>
      </c>
      <c r="W3462" s="5">
        <v>0</v>
      </c>
      <c r="X3462" s="5">
        <v>0</v>
      </c>
      <c r="Y3462" s="5">
        <v>0</v>
      </c>
      <c r="Z3462" s="5">
        <v>40</v>
      </c>
      <c r="AA3462" s="5">
        <v>0</v>
      </c>
      <c r="AB3462" s="5">
        <v>0</v>
      </c>
      <c r="AC3462" s="5">
        <v>0</v>
      </c>
      <c r="AD3462" s="5">
        <v>0</v>
      </c>
      <c r="AE3462" s="2">
        <v>4</v>
      </c>
      <c r="AF3462" s="2">
        <v>0</v>
      </c>
      <c r="AG3462" s="2">
        <v>0</v>
      </c>
      <c r="AH3462" s="2">
        <v>0</v>
      </c>
      <c r="AI3462" s="2">
        <v>0</v>
      </c>
      <c r="AJ3462" s="2">
        <v>2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 t="s">
        <v>4</v>
      </c>
      <c r="AT3462" s="2" t="s">
        <v>4</v>
      </c>
    </row>
    <row r="3463" spans="1:46" x14ac:dyDescent="0.2">
      <c r="A3463" s="2">
        <v>1740892</v>
      </c>
      <c r="B3463" s="2">
        <v>882615</v>
      </c>
      <c r="C3463" s="7">
        <v>22.1531831037681</v>
      </c>
      <c r="D3463" s="7">
        <v>39.367002124975102</v>
      </c>
      <c r="E3463" s="19" t="s">
        <v>4047</v>
      </c>
      <c r="F3463" s="46">
        <f>INDEX(Δεδομένα!$P:$P,MATCH('2021'!E3463,Δεδομένα!$O:$O,0))</f>
        <v>116</v>
      </c>
      <c r="G3463" s="49" t="s">
        <v>4040</v>
      </c>
      <c r="H3463" s="51" t="str">
        <f>INDEX(Δεδομένα!B$1:B$51,MATCH('2021'!G3463,Δεδομένα!A$1:A$51,0))</f>
        <v>ΘΕΣΣΑΛΙΑΣ</v>
      </c>
      <c r="I3463" s="53">
        <f>INDEX(Δεδομένα!E$1:E$13,MATCH('2021'!H3463,Δεδομένα!D$1:D$13,0))</f>
        <v>6</v>
      </c>
      <c r="J3463" s="4">
        <v>44421</v>
      </c>
      <c r="K3463" s="3" t="s">
        <v>490</v>
      </c>
      <c r="L3463" s="17" t="str">
        <f t="shared" si="256"/>
        <v>13/08/2021 16:00</v>
      </c>
      <c r="M3463" s="4">
        <v>44421</v>
      </c>
      <c r="N3463" s="3" t="s">
        <v>415</v>
      </c>
      <c r="O3463" s="17" t="str">
        <f t="shared" si="257"/>
        <v>13/08/2021 16:40</v>
      </c>
      <c r="P3463" s="24">
        <f t="shared" si="258"/>
        <v>2.7777777781011537E-2</v>
      </c>
      <c r="Q3463" s="28">
        <v>0</v>
      </c>
      <c r="R3463" s="27">
        <f t="shared" si="259"/>
        <v>40.000000004656613</v>
      </c>
      <c r="S3463" s="3" t="s">
        <v>4</v>
      </c>
      <c r="T3463" s="3" t="s">
        <v>4044</v>
      </c>
      <c r="U3463" s="3" t="s">
        <v>4074</v>
      </c>
      <c r="V3463" s="3" t="s">
        <v>4075</v>
      </c>
      <c r="W3463" s="5">
        <v>0</v>
      </c>
      <c r="X3463" s="5">
        <v>0</v>
      </c>
      <c r="Y3463" s="5">
        <v>0</v>
      </c>
      <c r="Z3463" s="5">
        <v>2</v>
      </c>
      <c r="AA3463" s="5">
        <v>0</v>
      </c>
      <c r="AB3463" s="5">
        <v>0</v>
      </c>
      <c r="AC3463" s="5">
        <v>0</v>
      </c>
      <c r="AD3463" s="5">
        <v>0</v>
      </c>
      <c r="AE3463" s="2">
        <v>2</v>
      </c>
      <c r="AF3463" s="2">
        <v>0</v>
      </c>
      <c r="AG3463" s="2">
        <v>0</v>
      </c>
      <c r="AH3463" s="2">
        <v>0</v>
      </c>
      <c r="AI3463" s="2">
        <v>0</v>
      </c>
      <c r="AJ3463" s="2">
        <v>1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 t="s">
        <v>4</v>
      </c>
      <c r="AT3463" s="2" t="s">
        <v>4</v>
      </c>
    </row>
    <row r="3464" spans="1:46" x14ac:dyDescent="0.2">
      <c r="A3464" s="2">
        <v>1740887</v>
      </c>
      <c r="B3464" s="2">
        <v>882673</v>
      </c>
      <c r="C3464" s="7">
        <v>22.0701125453032</v>
      </c>
      <c r="D3464" s="7">
        <v>39.339882948054203</v>
      </c>
      <c r="E3464" s="19" t="s">
        <v>4047</v>
      </c>
      <c r="F3464" s="46">
        <f>INDEX(Δεδομένα!$P:$P,MATCH('2021'!E3464,Δεδομένα!$O:$O,0))</f>
        <v>116</v>
      </c>
      <c r="G3464" s="49" t="s">
        <v>4040</v>
      </c>
      <c r="H3464" s="51" t="str">
        <f>INDEX(Δεδομένα!B$1:B$51,MATCH('2021'!G3464,Δεδομένα!A$1:A$51,0))</f>
        <v>ΘΕΣΣΑΛΙΑΣ</v>
      </c>
      <c r="I3464" s="53">
        <f>INDEX(Δεδομένα!E$1:E$13,MATCH('2021'!H3464,Δεδομένα!D$1:D$13,0))</f>
        <v>6</v>
      </c>
      <c r="J3464" s="4">
        <v>44421</v>
      </c>
      <c r="K3464" s="3" t="s">
        <v>111</v>
      </c>
      <c r="L3464" s="17" t="str">
        <f t="shared" si="256"/>
        <v>13/08/2021 19:20</v>
      </c>
      <c r="M3464" s="4">
        <v>44421</v>
      </c>
      <c r="N3464" s="3" t="s">
        <v>147</v>
      </c>
      <c r="O3464" s="17" t="str">
        <f t="shared" si="257"/>
        <v>13/08/2021 20:00</v>
      </c>
      <c r="P3464" s="24">
        <f t="shared" si="258"/>
        <v>2.7777777781011537E-2</v>
      </c>
      <c r="Q3464" s="28">
        <v>0</v>
      </c>
      <c r="R3464" s="27">
        <f t="shared" si="259"/>
        <v>40.000000004656613</v>
      </c>
      <c r="S3464" s="3" t="s">
        <v>4</v>
      </c>
      <c r="T3464" s="3" t="s">
        <v>4044</v>
      </c>
      <c r="U3464" s="3" t="s">
        <v>4053</v>
      </c>
      <c r="V3464" s="3" t="s">
        <v>4053</v>
      </c>
      <c r="W3464" s="5">
        <v>0</v>
      </c>
      <c r="X3464" s="5">
        <v>0</v>
      </c>
      <c r="Y3464" s="5">
        <v>0</v>
      </c>
      <c r="Z3464" s="5">
        <v>0.3</v>
      </c>
      <c r="AA3464" s="5">
        <v>0</v>
      </c>
      <c r="AB3464" s="5">
        <v>0</v>
      </c>
      <c r="AC3464" s="5">
        <v>0</v>
      </c>
      <c r="AD3464" s="5">
        <v>0</v>
      </c>
      <c r="AE3464" s="2">
        <v>2</v>
      </c>
      <c r="AF3464" s="2">
        <v>0</v>
      </c>
      <c r="AG3464" s="2">
        <v>0</v>
      </c>
      <c r="AH3464" s="2">
        <v>0</v>
      </c>
      <c r="AI3464" s="2">
        <v>0</v>
      </c>
      <c r="AJ3464" s="2">
        <v>1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 t="s">
        <v>4</v>
      </c>
      <c r="AT3464" s="2" t="s">
        <v>4</v>
      </c>
    </row>
    <row r="3465" spans="1:46" x14ac:dyDescent="0.2">
      <c r="A3465" s="2">
        <v>1740886</v>
      </c>
      <c r="B3465" s="2">
        <v>882885</v>
      </c>
      <c r="C3465" s="7">
        <v>22.098410182022601</v>
      </c>
      <c r="D3465" s="7">
        <v>39.354287933335399</v>
      </c>
      <c r="E3465" s="19" t="s">
        <v>4047</v>
      </c>
      <c r="F3465" s="46">
        <f>INDEX(Δεδομένα!$P:$P,MATCH('2021'!E3465,Δεδομένα!$O:$O,0))</f>
        <v>116</v>
      </c>
      <c r="G3465" s="49" t="s">
        <v>4040</v>
      </c>
      <c r="H3465" s="51" t="str">
        <f>INDEX(Δεδομένα!B$1:B$51,MATCH('2021'!G3465,Δεδομένα!A$1:A$51,0))</f>
        <v>ΘΕΣΣΑΛΙΑΣ</v>
      </c>
      <c r="I3465" s="53">
        <f>INDEX(Δεδομένα!E$1:E$13,MATCH('2021'!H3465,Δεδομένα!D$1:D$13,0))</f>
        <v>6</v>
      </c>
      <c r="J3465" s="4">
        <v>44422</v>
      </c>
      <c r="K3465" s="3" t="s">
        <v>446</v>
      </c>
      <c r="L3465" s="17" t="str">
        <f t="shared" si="256"/>
        <v>14/08/2021 13:05</v>
      </c>
      <c r="M3465" s="4">
        <v>44422</v>
      </c>
      <c r="N3465" s="3" t="s">
        <v>196</v>
      </c>
      <c r="O3465" s="17" t="str">
        <f t="shared" si="257"/>
        <v>14/08/2021 14:15</v>
      </c>
      <c r="P3465" s="24">
        <f t="shared" si="258"/>
        <v>4.8611111109494232E-2</v>
      </c>
      <c r="Q3465" s="28">
        <v>0</v>
      </c>
      <c r="R3465" s="27">
        <f t="shared" si="259"/>
        <v>69.999999997671694</v>
      </c>
      <c r="S3465" s="3" t="s">
        <v>4</v>
      </c>
      <c r="T3465" s="3" t="s">
        <v>4044</v>
      </c>
      <c r="U3465" s="3" t="s">
        <v>4071</v>
      </c>
      <c r="V3465" s="3" t="s">
        <v>4072</v>
      </c>
      <c r="W3465" s="5">
        <v>0</v>
      </c>
      <c r="X3465" s="5">
        <v>0</v>
      </c>
      <c r="Y3465" s="5">
        <v>0</v>
      </c>
      <c r="Z3465" s="5">
        <v>0</v>
      </c>
      <c r="AA3465" s="5">
        <v>2</v>
      </c>
      <c r="AB3465" s="5">
        <v>0</v>
      </c>
      <c r="AC3465" s="5">
        <v>0</v>
      </c>
      <c r="AD3465" s="5">
        <v>0</v>
      </c>
      <c r="AE3465" s="2">
        <v>2</v>
      </c>
      <c r="AF3465" s="2">
        <v>0</v>
      </c>
      <c r="AG3465" s="2">
        <v>0</v>
      </c>
      <c r="AH3465" s="2">
        <v>0</v>
      </c>
      <c r="AI3465" s="2">
        <v>0</v>
      </c>
      <c r="AJ3465" s="2">
        <v>1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 t="s">
        <v>4</v>
      </c>
      <c r="AT3465" s="2" t="s">
        <v>4</v>
      </c>
    </row>
    <row r="3466" spans="1:46" x14ac:dyDescent="0.2">
      <c r="A3466" s="2">
        <v>1740884</v>
      </c>
      <c r="B3466" s="2">
        <v>883740</v>
      </c>
      <c r="C3466" s="7">
        <v>22.147526801567199</v>
      </c>
      <c r="D3466" s="7">
        <v>39.320732202359999</v>
      </c>
      <c r="E3466" s="19" t="s">
        <v>4047</v>
      </c>
      <c r="F3466" s="46">
        <f>INDEX(Δεδομένα!$P:$P,MATCH('2021'!E3466,Δεδομένα!$O:$O,0))</f>
        <v>116</v>
      </c>
      <c r="G3466" s="49" t="s">
        <v>4040</v>
      </c>
      <c r="H3466" s="51" t="str">
        <f>INDEX(Δεδομένα!B$1:B$51,MATCH('2021'!G3466,Δεδομένα!A$1:A$51,0))</f>
        <v>ΘΕΣΣΑΛΙΑΣ</v>
      </c>
      <c r="I3466" s="53">
        <f>INDEX(Δεδομένα!E$1:E$13,MATCH('2021'!H3466,Δεδομένα!D$1:D$13,0))</f>
        <v>6</v>
      </c>
      <c r="J3466" s="4">
        <v>44425</v>
      </c>
      <c r="K3466" s="3" t="s">
        <v>947</v>
      </c>
      <c r="L3466" s="17" t="str">
        <f t="shared" si="256"/>
        <v>17/08/2021 14:41</v>
      </c>
      <c r="M3466" s="4">
        <v>44425</v>
      </c>
      <c r="N3466" s="3" t="s">
        <v>656</v>
      </c>
      <c r="O3466" s="17" t="str">
        <f t="shared" si="257"/>
        <v>17/08/2021 14:55</v>
      </c>
      <c r="P3466" s="24">
        <f t="shared" si="258"/>
        <v>9.7222222248092294E-3</v>
      </c>
      <c r="Q3466" s="28">
        <v>0</v>
      </c>
      <c r="R3466" s="27">
        <f t="shared" si="259"/>
        <v>14.00000000372529</v>
      </c>
      <c r="S3466" s="3" t="s">
        <v>4</v>
      </c>
      <c r="T3466" s="3" t="s">
        <v>4044</v>
      </c>
      <c r="U3466" s="3" t="s">
        <v>4053</v>
      </c>
      <c r="V3466" s="3" t="s">
        <v>4053</v>
      </c>
      <c r="W3466" s="5">
        <v>0</v>
      </c>
      <c r="X3466" s="5">
        <v>0</v>
      </c>
      <c r="Y3466" s="5">
        <v>0</v>
      </c>
      <c r="Z3466" s="5">
        <v>0.05</v>
      </c>
      <c r="AA3466" s="5">
        <v>0</v>
      </c>
      <c r="AB3466" s="5">
        <v>0</v>
      </c>
      <c r="AC3466" s="5">
        <v>0</v>
      </c>
      <c r="AD3466" s="5">
        <v>0</v>
      </c>
      <c r="AE3466" s="2">
        <v>2</v>
      </c>
      <c r="AF3466" s="2">
        <v>0</v>
      </c>
      <c r="AG3466" s="2">
        <v>0</v>
      </c>
      <c r="AH3466" s="2">
        <v>0</v>
      </c>
      <c r="AI3466" s="2">
        <v>0</v>
      </c>
      <c r="AJ3466" s="2">
        <v>1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 t="s">
        <v>4</v>
      </c>
      <c r="AT3466" s="2" t="s">
        <v>4</v>
      </c>
    </row>
    <row r="3467" spans="1:46" x14ac:dyDescent="0.2">
      <c r="A3467" s="2">
        <v>1740878</v>
      </c>
      <c r="B3467" s="2">
        <v>883780</v>
      </c>
      <c r="C3467" s="7">
        <v>22.098204929242101</v>
      </c>
      <c r="D3467" s="7">
        <v>39.329249551098698</v>
      </c>
      <c r="E3467" s="19" t="s">
        <v>4047</v>
      </c>
      <c r="F3467" s="46">
        <f>INDEX(Δεδομένα!$P:$P,MATCH('2021'!E3467,Δεδομένα!$O:$O,0))</f>
        <v>116</v>
      </c>
      <c r="G3467" s="49" t="s">
        <v>4040</v>
      </c>
      <c r="H3467" s="51" t="str">
        <f>INDEX(Δεδομένα!B$1:B$51,MATCH('2021'!G3467,Δεδομένα!A$1:A$51,0))</f>
        <v>ΘΕΣΣΑΛΙΑΣ</v>
      </c>
      <c r="I3467" s="53">
        <f>INDEX(Δεδομένα!E$1:E$13,MATCH('2021'!H3467,Δεδομένα!D$1:D$13,0))</f>
        <v>6</v>
      </c>
      <c r="J3467" s="4">
        <v>44425</v>
      </c>
      <c r="K3467" s="3" t="s">
        <v>2306</v>
      </c>
      <c r="L3467" s="17" t="str">
        <f t="shared" si="256"/>
        <v>17/08/2021 17:31</v>
      </c>
      <c r="M3467" s="4">
        <v>44425</v>
      </c>
      <c r="N3467" s="3" t="s">
        <v>1158</v>
      </c>
      <c r="O3467" s="17" t="str">
        <f t="shared" si="257"/>
        <v>17/08/2021 17:49</v>
      </c>
      <c r="P3467" s="24">
        <f t="shared" si="258"/>
        <v>1.2499999997089617E-2</v>
      </c>
      <c r="Q3467" s="28">
        <v>0</v>
      </c>
      <c r="R3467" s="27">
        <f t="shared" si="259"/>
        <v>17.999999995809048</v>
      </c>
      <c r="S3467" s="3" t="s">
        <v>4</v>
      </c>
      <c r="T3467" s="3" t="s">
        <v>4044</v>
      </c>
      <c r="U3467" s="3" t="s">
        <v>4053</v>
      </c>
      <c r="V3467" s="3" t="s">
        <v>4053</v>
      </c>
      <c r="W3467" s="5">
        <v>0</v>
      </c>
      <c r="X3467" s="5">
        <v>0</v>
      </c>
      <c r="Y3467" s="5">
        <v>0</v>
      </c>
      <c r="Z3467" s="5">
        <v>0.02</v>
      </c>
      <c r="AA3467" s="5">
        <v>0</v>
      </c>
      <c r="AB3467" s="5">
        <v>0</v>
      </c>
      <c r="AC3467" s="5">
        <v>0</v>
      </c>
      <c r="AD3467" s="5">
        <v>0</v>
      </c>
      <c r="AE3467" s="2">
        <v>2</v>
      </c>
      <c r="AF3467" s="2">
        <v>0</v>
      </c>
      <c r="AG3467" s="2">
        <v>0</v>
      </c>
      <c r="AH3467" s="2">
        <v>0</v>
      </c>
      <c r="AI3467" s="2">
        <v>0</v>
      </c>
      <c r="AJ3467" s="2">
        <v>1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 t="s">
        <v>4</v>
      </c>
      <c r="AT3467" s="2" t="s">
        <v>4</v>
      </c>
    </row>
    <row r="3468" spans="1:46" x14ac:dyDescent="0.2">
      <c r="A3468" s="2">
        <v>1740871</v>
      </c>
      <c r="B3468" s="2">
        <v>884170</v>
      </c>
      <c r="C3468" s="7">
        <v>22.080566257416699</v>
      </c>
      <c r="D3468" s="7">
        <v>39.3724760753148</v>
      </c>
      <c r="E3468" s="19" t="s">
        <v>4047</v>
      </c>
      <c r="F3468" s="46">
        <f>INDEX(Δεδομένα!$P:$P,MATCH('2021'!E3468,Δεδομένα!$O:$O,0))</f>
        <v>116</v>
      </c>
      <c r="G3468" s="49" t="s">
        <v>4040</v>
      </c>
      <c r="H3468" s="51" t="str">
        <f>INDEX(Δεδομένα!B$1:B$51,MATCH('2021'!G3468,Δεδομένα!A$1:A$51,0))</f>
        <v>ΘΕΣΣΑΛΙΑΣ</v>
      </c>
      <c r="I3468" s="53">
        <f>INDEX(Δεδομένα!E$1:E$13,MATCH('2021'!H3468,Δεδομένα!D$1:D$13,0))</f>
        <v>6</v>
      </c>
      <c r="J3468" s="4">
        <v>44426</v>
      </c>
      <c r="K3468" s="3" t="s">
        <v>3785</v>
      </c>
      <c r="L3468" s="17" t="str">
        <f t="shared" si="256"/>
        <v>18/08/2021 00:20</v>
      </c>
      <c r="M3468" s="4">
        <v>44426</v>
      </c>
      <c r="N3468" s="3" t="s">
        <v>3785</v>
      </c>
      <c r="O3468" s="17" t="str">
        <f t="shared" si="257"/>
        <v>18/08/2021 00:20</v>
      </c>
      <c r="P3468" s="24">
        <f t="shared" si="258"/>
        <v>0</v>
      </c>
      <c r="Q3468" s="28">
        <v>0</v>
      </c>
      <c r="R3468" s="27">
        <f t="shared" si="259"/>
        <v>0</v>
      </c>
      <c r="S3468" s="3" t="s">
        <v>4</v>
      </c>
      <c r="T3468" s="3" t="s">
        <v>4044</v>
      </c>
      <c r="U3468" s="3" t="s">
        <v>4076</v>
      </c>
      <c r="V3468" s="3" t="s">
        <v>4077</v>
      </c>
      <c r="W3468" s="5">
        <v>0</v>
      </c>
      <c r="X3468" s="5">
        <v>0</v>
      </c>
      <c r="Y3468" s="5">
        <v>0</v>
      </c>
      <c r="Z3468" s="5">
        <v>0.1</v>
      </c>
      <c r="AA3468" s="5">
        <v>0</v>
      </c>
      <c r="AB3468" s="5">
        <v>0</v>
      </c>
      <c r="AC3468" s="5">
        <v>0</v>
      </c>
      <c r="AD3468" s="5">
        <v>0</v>
      </c>
      <c r="AE3468" s="2">
        <v>2</v>
      </c>
      <c r="AF3468" s="2">
        <v>0</v>
      </c>
      <c r="AG3468" s="2">
        <v>0</v>
      </c>
      <c r="AH3468" s="2">
        <v>0</v>
      </c>
      <c r="AI3468" s="2">
        <v>0</v>
      </c>
      <c r="AJ3468" s="2">
        <v>1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 t="s">
        <v>4</v>
      </c>
      <c r="AT3468" s="2" t="s">
        <v>4</v>
      </c>
    </row>
    <row r="3469" spans="1:46" x14ac:dyDescent="0.2">
      <c r="A3469" s="2">
        <v>1740877</v>
      </c>
      <c r="B3469" s="2">
        <v>883963</v>
      </c>
      <c r="C3469" s="7">
        <v>22.048263915334601</v>
      </c>
      <c r="D3469" s="7">
        <v>39.287510627795101</v>
      </c>
      <c r="E3469" s="19" t="s">
        <v>4047</v>
      </c>
      <c r="F3469" s="46">
        <f>INDEX(Δεδομένα!$P:$P,MATCH('2021'!E3469,Δεδομένα!$O:$O,0))</f>
        <v>116</v>
      </c>
      <c r="G3469" s="49" t="s">
        <v>4040</v>
      </c>
      <c r="H3469" s="51" t="str">
        <f>INDEX(Δεδομένα!B$1:B$51,MATCH('2021'!G3469,Δεδομένα!A$1:A$51,0))</f>
        <v>ΘΕΣΣΑΛΙΑΣ</v>
      </c>
      <c r="I3469" s="53">
        <f>INDEX(Δεδομένα!E$1:E$13,MATCH('2021'!H3469,Δεδομένα!D$1:D$13,0))</f>
        <v>6</v>
      </c>
      <c r="J3469" s="4">
        <v>44426</v>
      </c>
      <c r="K3469" s="3" t="s">
        <v>1319</v>
      </c>
      <c r="L3469" s="17" t="str">
        <f t="shared" si="256"/>
        <v>18/08/2021 11:55</v>
      </c>
      <c r="M3469" s="4">
        <v>44426</v>
      </c>
      <c r="N3469" s="3" t="s">
        <v>1310</v>
      </c>
      <c r="O3469" s="17" t="str">
        <f t="shared" si="257"/>
        <v>18/08/2021 12:45</v>
      </c>
      <c r="P3469" s="24">
        <f t="shared" si="258"/>
        <v>3.4722222218988463E-2</v>
      </c>
      <c r="Q3469" s="28">
        <v>0</v>
      </c>
      <c r="R3469" s="27">
        <f t="shared" si="259"/>
        <v>49.999999995343387</v>
      </c>
      <c r="S3469" s="3" t="s">
        <v>4</v>
      </c>
      <c r="T3469" s="3" t="s">
        <v>4044</v>
      </c>
      <c r="U3469" s="3" t="s">
        <v>4078</v>
      </c>
      <c r="V3469" s="3" t="s">
        <v>4079</v>
      </c>
      <c r="W3469" s="5">
        <v>0</v>
      </c>
      <c r="X3469" s="5">
        <v>0</v>
      </c>
      <c r="Y3469" s="5">
        <v>0</v>
      </c>
      <c r="Z3469" s="5">
        <v>1.5</v>
      </c>
      <c r="AA3469" s="5">
        <v>0</v>
      </c>
      <c r="AB3469" s="5">
        <v>0</v>
      </c>
      <c r="AC3469" s="5">
        <v>0</v>
      </c>
      <c r="AD3469" s="5">
        <v>0</v>
      </c>
      <c r="AE3469" s="2">
        <v>2</v>
      </c>
      <c r="AF3469" s="2">
        <v>0</v>
      </c>
      <c r="AG3469" s="2">
        <v>0</v>
      </c>
      <c r="AH3469" s="2">
        <v>0</v>
      </c>
      <c r="AI3469" s="2">
        <v>0</v>
      </c>
      <c r="AJ3469" s="2">
        <v>1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 t="s">
        <v>4</v>
      </c>
      <c r="AT3469" s="2" t="s">
        <v>4</v>
      </c>
    </row>
    <row r="3470" spans="1:46" x14ac:dyDescent="0.2">
      <c r="A3470" s="2">
        <v>1740875</v>
      </c>
      <c r="B3470" s="2">
        <v>884076</v>
      </c>
      <c r="C3470" s="7">
        <v>22.1222319340858</v>
      </c>
      <c r="D3470" s="7">
        <v>39.286200072585899</v>
      </c>
      <c r="E3470" s="19" t="s">
        <v>4047</v>
      </c>
      <c r="F3470" s="46">
        <f>INDEX(Δεδομένα!$P:$P,MATCH('2021'!E3470,Δεδομένα!$O:$O,0))</f>
        <v>116</v>
      </c>
      <c r="G3470" s="49" t="s">
        <v>4040</v>
      </c>
      <c r="H3470" s="51" t="str">
        <f>INDEX(Δεδομένα!B$1:B$51,MATCH('2021'!G3470,Δεδομένα!A$1:A$51,0))</f>
        <v>ΘΕΣΣΑΛΙΑΣ</v>
      </c>
      <c r="I3470" s="53">
        <f>INDEX(Δεδομένα!E$1:E$13,MATCH('2021'!H3470,Δεδομένα!D$1:D$13,0))</f>
        <v>6</v>
      </c>
      <c r="J3470" s="4">
        <v>44426</v>
      </c>
      <c r="K3470" s="3" t="s">
        <v>957</v>
      </c>
      <c r="L3470" s="17" t="str">
        <f t="shared" si="256"/>
        <v>18/08/2021 19:11</v>
      </c>
      <c r="M3470" s="4">
        <v>44426</v>
      </c>
      <c r="N3470" s="3" t="s">
        <v>458</v>
      </c>
      <c r="O3470" s="17" t="str">
        <f t="shared" si="257"/>
        <v>18/08/2021 19:50</v>
      </c>
      <c r="P3470" s="24">
        <f t="shared" si="258"/>
        <v>2.7083333334303461E-2</v>
      </c>
      <c r="Q3470" s="28">
        <v>0</v>
      </c>
      <c r="R3470" s="27">
        <f t="shared" si="259"/>
        <v>39.000000001396984</v>
      </c>
      <c r="S3470" s="3" t="s">
        <v>4</v>
      </c>
      <c r="T3470" s="3" t="s">
        <v>4044</v>
      </c>
      <c r="U3470" s="3" t="s">
        <v>4080</v>
      </c>
      <c r="V3470" s="3" t="s">
        <v>4081</v>
      </c>
      <c r="W3470" s="5">
        <v>0</v>
      </c>
      <c r="X3470" s="5">
        <v>0</v>
      </c>
      <c r="Y3470" s="5">
        <v>0</v>
      </c>
      <c r="Z3470" s="5">
        <v>1</v>
      </c>
      <c r="AA3470" s="5">
        <v>0</v>
      </c>
      <c r="AB3470" s="5">
        <v>0</v>
      </c>
      <c r="AC3470" s="5">
        <v>0</v>
      </c>
      <c r="AD3470" s="5">
        <v>0</v>
      </c>
      <c r="AE3470" s="2">
        <v>2</v>
      </c>
      <c r="AF3470" s="2">
        <v>0</v>
      </c>
      <c r="AG3470" s="2">
        <v>0</v>
      </c>
      <c r="AH3470" s="2">
        <v>0</v>
      </c>
      <c r="AI3470" s="2">
        <v>0</v>
      </c>
      <c r="AJ3470" s="2">
        <v>1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 t="s">
        <v>4</v>
      </c>
      <c r="AT3470" s="2" t="s">
        <v>4</v>
      </c>
    </row>
    <row r="3471" spans="1:46" x14ac:dyDescent="0.2">
      <c r="A3471" s="2">
        <v>1740864</v>
      </c>
      <c r="B3471" s="2">
        <v>884957</v>
      </c>
      <c r="D3471" s="2"/>
      <c r="E3471" s="19" t="s">
        <v>4047</v>
      </c>
      <c r="F3471" s="46">
        <f>INDEX(Δεδομένα!$P:$P,MATCH('2021'!E3471,Δεδομένα!$O:$O,0))</f>
        <v>116</v>
      </c>
      <c r="G3471" s="49" t="s">
        <v>4040</v>
      </c>
      <c r="H3471" s="51" t="str">
        <f>INDEX(Δεδομένα!B$1:B$51,MATCH('2021'!G3471,Δεδομένα!A$1:A$51,0))</f>
        <v>ΘΕΣΣΑΛΙΑΣ</v>
      </c>
      <c r="I3471" s="53">
        <f>INDEX(Δεδομένα!E$1:E$13,MATCH('2021'!H3471,Δεδομένα!D$1:D$13,0))</f>
        <v>6</v>
      </c>
      <c r="J3471" s="4">
        <v>44429</v>
      </c>
      <c r="K3471" s="3" t="s">
        <v>952</v>
      </c>
      <c r="L3471" s="17" t="str">
        <f t="shared" si="256"/>
        <v>21/08/2021 19:59</v>
      </c>
      <c r="M3471" s="4">
        <v>44429</v>
      </c>
      <c r="N3471" s="3" t="s">
        <v>952</v>
      </c>
      <c r="O3471" s="17" t="str">
        <f t="shared" si="257"/>
        <v>21/08/2021 19:59</v>
      </c>
      <c r="P3471" s="24">
        <f t="shared" si="258"/>
        <v>0</v>
      </c>
      <c r="Q3471" s="28">
        <v>0</v>
      </c>
      <c r="R3471" s="27">
        <f t="shared" si="259"/>
        <v>0</v>
      </c>
      <c r="S3471" s="3" t="s">
        <v>4</v>
      </c>
      <c r="T3471" s="3" t="s">
        <v>4044</v>
      </c>
      <c r="U3471" s="3" t="s">
        <v>4053</v>
      </c>
      <c r="V3471" s="3" t="s">
        <v>4082</v>
      </c>
      <c r="W3471" s="5">
        <v>0</v>
      </c>
      <c r="X3471" s="5">
        <v>0</v>
      </c>
      <c r="Y3471" s="5">
        <v>0</v>
      </c>
      <c r="Z3471" s="5">
        <v>0</v>
      </c>
      <c r="AA3471" s="5">
        <v>0.1</v>
      </c>
      <c r="AB3471" s="5">
        <v>0</v>
      </c>
      <c r="AC3471" s="5">
        <v>0</v>
      </c>
      <c r="AD3471" s="5">
        <v>0</v>
      </c>
      <c r="AE3471" s="2">
        <v>2</v>
      </c>
      <c r="AF3471" s="2">
        <v>0</v>
      </c>
      <c r="AG3471" s="2">
        <v>0</v>
      </c>
      <c r="AH3471" s="2">
        <v>0</v>
      </c>
      <c r="AI3471" s="2">
        <v>0</v>
      </c>
      <c r="AJ3471" s="2">
        <v>1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 t="s">
        <v>4</v>
      </c>
      <c r="AT3471" s="2" t="s">
        <v>4</v>
      </c>
    </row>
    <row r="3472" spans="1:46" x14ac:dyDescent="0.2">
      <c r="A3472" s="2">
        <v>1741041</v>
      </c>
      <c r="B3472" s="2">
        <v>893600</v>
      </c>
      <c r="C3472" s="7">
        <v>22.109286422077599</v>
      </c>
      <c r="D3472" s="7">
        <v>39.281620170204</v>
      </c>
      <c r="E3472" s="19" t="s">
        <v>4047</v>
      </c>
      <c r="F3472" s="46">
        <f>INDEX(Δεδομένα!$P:$P,MATCH('2021'!E3472,Δεδομένα!$O:$O,0))</f>
        <v>116</v>
      </c>
      <c r="G3472" s="49" t="s">
        <v>4040</v>
      </c>
      <c r="H3472" s="51" t="str">
        <f>INDEX(Δεδομένα!B$1:B$51,MATCH('2021'!G3472,Δεδομένα!A$1:A$51,0))</f>
        <v>ΘΕΣΣΑΛΙΑΣ</v>
      </c>
      <c r="I3472" s="53">
        <f>INDEX(Δεδομένα!E$1:E$13,MATCH('2021'!H3472,Δεδομένα!D$1:D$13,0))</f>
        <v>6</v>
      </c>
      <c r="J3472" s="4">
        <v>44462</v>
      </c>
      <c r="K3472" s="3" t="s">
        <v>136</v>
      </c>
      <c r="L3472" s="17" t="str">
        <f t="shared" ref="L3472:L3523" si="260">_xlfn.CONCAT(TEXT(J3472,"ηη/μμ/εεε")," ",TEXT(K3472,"ωω:λλ"))</f>
        <v>23/09/2021 15:27</v>
      </c>
      <c r="M3472" s="4">
        <v>44462</v>
      </c>
      <c r="N3472" s="3" t="s">
        <v>545</v>
      </c>
      <c r="O3472" s="17" t="str">
        <f t="shared" ref="O3472:O3523" si="261">_xlfn.CONCAT(TEXT(M3472,"ηη/μμ/εεε")," ",TEXT(N3472,"ωω:λλ"))</f>
        <v>23/09/2021 16:10</v>
      </c>
      <c r="P3472" s="24">
        <f t="shared" ref="P3472:P3523" si="262">O3472-L3472</f>
        <v>2.9861111106583849E-2</v>
      </c>
      <c r="Q3472" s="28">
        <v>0</v>
      </c>
      <c r="R3472" s="27">
        <f t="shared" ref="R3472:R3523" si="263">P3472*(24*60)</f>
        <v>42.999999993480742</v>
      </c>
      <c r="S3472" s="3" t="s">
        <v>4</v>
      </c>
      <c r="T3472" s="3" t="s">
        <v>4044</v>
      </c>
      <c r="U3472" s="3" t="s">
        <v>4080</v>
      </c>
      <c r="V3472" s="3" t="s">
        <v>4081</v>
      </c>
      <c r="W3472" s="5">
        <v>0</v>
      </c>
      <c r="X3472" s="5">
        <v>0</v>
      </c>
      <c r="Y3472" s="5">
        <v>0</v>
      </c>
      <c r="Z3472" s="5">
        <v>0</v>
      </c>
      <c r="AA3472" s="5">
        <v>0.3</v>
      </c>
      <c r="AB3472" s="5">
        <v>0</v>
      </c>
      <c r="AC3472" s="5">
        <v>0</v>
      </c>
      <c r="AD3472" s="5">
        <v>0</v>
      </c>
      <c r="AE3472" s="2">
        <v>2</v>
      </c>
      <c r="AF3472" s="2">
        <v>0</v>
      </c>
      <c r="AG3472" s="2">
        <v>0</v>
      </c>
      <c r="AH3472" s="2">
        <v>0</v>
      </c>
      <c r="AI3472" s="2">
        <v>0</v>
      </c>
      <c r="AJ3472" s="2">
        <v>1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 t="s">
        <v>4</v>
      </c>
      <c r="AT3472" s="2" t="s">
        <v>4</v>
      </c>
    </row>
    <row r="3473" spans="1:46" x14ac:dyDescent="0.2">
      <c r="A3473" s="2">
        <v>1741042</v>
      </c>
      <c r="B3473" s="2">
        <v>893605</v>
      </c>
      <c r="C3473" s="7">
        <v>22.061610857856301</v>
      </c>
      <c r="D3473" s="7">
        <v>39.289060154294603</v>
      </c>
      <c r="E3473" s="19" t="s">
        <v>4047</v>
      </c>
      <c r="F3473" s="46">
        <f>INDEX(Δεδομένα!$P:$P,MATCH('2021'!E3473,Δεδομένα!$O:$O,0))</f>
        <v>116</v>
      </c>
      <c r="G3473" s="49" t="s">
        <v>4040</v>
      </c>
      <c r="H3473" s="51" t="str">
        <f>INDEX(Δεδομένα!B$1:B$51,MATCH('2021'!G3473,Δεδομένα!A$1:A$51,0))</f>
        <v>ΘΕΣΣΑΛΙΑΣ</v>
      </c>
      <c r="I3473" s="53">
        <f>INDEX(Δεδομένα!E$1:E$13,MATCH('2021'!H3473,Δεδομένα!D$1:D$13,0))</f>
        <v>6</v>
      </c>
      <c r="J3473" s="4">
        <v>44462</v>
      </c>
      <c r="K3473" s="3" t="s">
        <v>965</v>
      </c>
      <c r="L3473" s="17" t="str">
        <f t="shared" si="260"/>
        <v>23/09/2021 16:04</v>
      </c>
      <c r="M3473" s="4">
        <v>44462</v>
      </c>
      <c r="N3473" s="3" t="s">
        <v>146</v>
      </c>
      <c r="O3473" s="17" t="str">
        <f t="shared" si="261"/>
        <v>23/09/2021 16:30</v>
      </c>
      <c r="P3473" s="24">
        <f t="shared" si="262"/>
        <v>1.8055555556202307E-2</v>
      </c>
      <c r="Q3473" s="28">
        <v>0</v>
      </c>
      <c r="R3473" s="27">
        <f t="shared" si="263"/>
        <v>26.000000000931323</v>
      </c>
      <c r="S3473" s="3" t="s">
        <v>4</v>
      </c>
      <c r="T3473" s="3" t="s">
        <v>4044</v>
      </c>
      <c r="U3473" s="3" t="s">
        <v>4084</v>
      </c>
      <c r="V3473" s="3" t="s">
        <v>4085</v>
      </c>
      <c r="W3473" s="5">
        <v>0</v>
      </c>
      <c r="X3473" s="5">
        <v>0</v>
      </c>
      <c r="Y3473" s="5">
        <v>0</v>
      </c>
      <c r="Z3473" s="5">
        <v>0</v>
      </c>
      <c r="AA3473" s="5">
        <v>0.3</v>
      </c>
      <c r="AB3473" s="5">
        <v>0</v>
      </c>
      <c r="AC3473" s="5">
        <v>0</v>
      </c>
      <c r="AD3473" s="5">
        <v>0</v>
      </c>
      <c r="AE3473" s="2">
        <v>2</v>
      </c>
      <c r="AF3473" s="2">
        <v>0</v>
      </c>
      <c r="AG3473" s="2">
        <v>0</v>
      </c>
      <c r="AH3473" s="2">
        <v>0</v>
      </c>
      <c r="AI3473" s="2">
        <v>0</v>
      </c>
      <c r="AJ3473" s="2">
        <v>1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 t="s">
        <v>4</v>
      </c>
      <c r="AT3473" s="2" t="s">
        <v>4</v>
      </c>
    </row>
    <row r="3474" spans="1:46" x14ac:dyDescent="0.2">
      <c r="A3474" s="2">
        <v>1741044</v>
      </c>
      <c r="B3474" s="2">
        <v>894071</v>
      </c>
      <c r="C3474" s="7">
        <v>22.043747485886001</v>
      </c>
      <c r="D3474" s="7">
        <v>39.2642638182203</v>
      </c>
      <c r="E3474" s="19" t="s">
        <v>4047</v>
      </c>
      <c r="F3474" s="46">
        <f>INDEX(Δεδομένα!$P:$P,MATCH('2021'!E3474,Δεδομένα!$O:$O,0))</f>
        <v>116</v>
      </c>
      <c r="G3474" s="49" t="s">
        <v>4040</v>
      </c>
      <c r="H3474" s="51" t="str">
        <f>INDEX(Δεδομένα!B$1:B$51,MATCH('2021'!G3474,Δεδομένα!A$1:A$51,0))</f>
        <v>ΘΕΣΣΑΛΙΑΣ</v>
      </c>
      <c r="I3474" s="53">
        <f>INDEX(Δεδομένα!E$1:E$13,MATCH('2021'!H3474,Δεδομένα!D$1:D$13,0))</f>
        <v>6</v>
      </c>
      <c r="J3474" s="4">
        <v>44464</v>
      </c>
      <c r="K3474" s="3" t="s">
        <v>67</v>
      </c>
      <c r="L3474" s="17" t="str">
        <f t="shared" si="260"/>
        <v>25/09/2021 13:04</v>
      </c>
      <c r="M3474" s="4">
        <v>44464</v>
      </c>
      <c r="N3474" s="3" t="s">
        <v>612</v>
      </c>
      <c r="O3474" s="17" t="str">
        <f t="shared" si="261"/>
        <v>25/09/2021 13:51</v>
      </c>
      <c r="P3474" s="24">
        <f t="shared" si="262"/>
        <v>3.2638888886140194E-2</v>
      </c>
      <c r="Q3474" s="28">
        <v>0</v>
      </c>
      <c r="R3474" s="27">
        <f t="shared" si="263"/>
        <v>46.999999996041879</v>
      </c>
      <c r="S3474" s="3" t="s">
        <v>4</v>
      </c>
      <c r="T3474" s="3" t="s">
        <v>4044</v>
      </c>
      <c r="U3474" s="3" t="s">
        <v>1283</v>
      </c>
      <c r="V3474" s="3" t="s">
        <v>4086</v>
      </c>
      <c r="W3474" s="5">
        <v>0</v>
      </c>
      <c r="X3474" s="5">
        <v>0</v>
      </c>
      <c r="Y3474" s="5">
        <v>0</v>
      </c>
      <c r="Z3474" s="5">
        <v>0</v>
      </c>
      <c r="AA3474" s="5">
        <v>2</v>
      </c>
      <c r="AB3474" s="5">
        <v>0</v>
      </c>
      <c r="AC3474" s="5">
        <v>0</v>
      </c>
      <c r="AD3474" s="5">
        <v>0</v>
      </c>
      <c r="AE3474" s="2">
        <v>2</v>
      </c>
      <c r="AF3474" s="2">
        <v>0</v>
      </c>
      <c r="AG3474" s="2">
        <v>0</v>
      </c>
      <c r="AH3474" s="2">
        <v>0</v>
      </c>
      <c r="AI3474" s="2">
        <v>0</v>
      </c>
      <c r="AJ3474" s="2">
        <v>1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 t="s">
        <v>4</v>
      </c>
      <c r="AT3474" s="2" t="s">
        <v>4</v>
      </c>
    </row>
    <row r="3475" spans="1:46" x14ac:dyDescent="0.2">
      <c r="A3475" s="2">
        <v>1741046</v>
      </c>
      <c r="B3475" s="2">
        <v>894148</v>
      </c>
      <c r="C3475" s="7">
        <v>22.0591207245505</v>
      </c>
      <c r="D3475" s="7">
        <v>39.3839369938174</v>
      </c>
      <c r="E3475" s="19" t="s">
        <v>4047</v>
      </c>
      <c r="F3475" s="46">
        <f>INDEX(Δεδομένα!$P:$P,MATCH('2021'!E3475,Δεδομένα!$O:$O,0))</f>
        <v>116</v>
      </c>
      <c r="G3475" s="49" t="s">
        <v>4040</v>
      </c>
      <c r="H3475" s="51" t="str">
        <f>INDEX(Δεδομένα!B$1:B$51,MATCH('2021'!G3475,Δεδομένα!A$1:A$51,0))</f>
        <v>ΘΕΣΣΑΛΙΑΣ</v>
      </c>
      <c r="I3475" s="53">
        <f>INDEX(Δεδομένα!E$1:E$13,MATCH('2021'!H3475,Δεδομένα!D$1:D$13,0))</f>
        <v>6</v>
      </c>
      <c r="J3475" s="4">
        <v>44464</v>
      </c>
      <c r="K3475" s="3" t="s">
        <v>46</v>
      </c>
      <c r="L3475" s="17" t="str">
        <f t="shared" si="260"/>
        <v>25/09/2021 16:55</v>
      </c>
      <c r="M3475" s="4">
        <v>44464</v>
      </c>
      <c r="N3475" s="3" t="s">
        <v>844</v>
      </c>
      <c r="O3475" s="17" t="str">
        <f t="shared" si="261"/>
        <v>25/09/2021 17:35</v>
      </c>
      <c r="P3475" s="24">
        <f t="shared" si="262"/>
        <v>2.7777777781011537E-2</v>
      </c>
      <c r="Q3475" s="28">
        <v>0</v>
      </c>
      <c r="R3475" s="27">
        <f t="shared" si="263"/>
        <v>40.000000004656613</v>
      </c>
      <c r="S3475" s="3" t="s">
        <v>4</v>
      </c>
      <c r="T3475" s="3" t="s">
        <v>4044</v>
      </c>
      <c r="U3475" s="3" t="s">
        <v>4087</v>
      </c>
      <c r="V3475" s="3" t="s">
        <v>4088</v>
      </c>
      <c r="W3475" s="5">
        <v>0</v>
      </c>
      <c r="X3475" s="5">
        <v>0</v>
      </c>
      <c r="Y3475" s="5">
        <v>0</v>
      </c>
      <c r="Z3475" s="5">
        <v>1</v>
      </c>
      <c r="AA3475" s="5">
        <v>0</v>
      </c>
      <c r="AB3475" s="5">
        <v>0</v>
      </c>
      <c r="AC3475" s="5">
        <v>0</v>
      </c>
      <c r="AD3475" s="5">
        <v>0</v>
      </c>
      <c r="AE3475" s="2">
        <v>2</v>
      </c>
      <c r="AF3475" s="2">
        <v>0</v>
      </c>
      <c r="AG3475" s="2">
        <v>0</v>
      </c>
      <c r="AH3475" s="2">
        <v>0</v>
      </c>
      <c r="AI3475" s="2">
        <v>0</v>
      </c>
      <c r="AJ3475" s="2">
        <v>1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 t="s">
        <v>4</v>
      </c>
      <c r="AT3475" s="2" t="s">
        <v>4</v>
      </c>
    </row>
    <row r="3476" spans="1:46" x14ac:dyDescent="0.2">
      <c r="A3476" s="2">
        <v>1741047</v>
      </c>
      <c r="B3476" s="2">
        <v>894243</v>
      </c>
      <c r="C3476" s="7">
        <v>22.220957888001699</v>
      </c>
      <c r="D3476" s="7">
        <v>39.277283619101503</v>
      </c>
      <c r="E3476" s="19" t="s">
        <v>4047</v>
      </c>
      <c r="F3476" s="46">
        <f>INDEX(Δεδομένα!$P:$P,MATCH('2021'!E3476,Δεδομένα!$O:$O,0))</f>
        <v>116</v>
      </c>
      <c r="G3476" s="49" t="s">
        <v>4040</v>
      </c>
      <c r="H3476" s="51" t="str">
        <f>INDEX(Δεδομένα!B$1:B$51,MATCH('2021'!G3476,Δεδομένα!A$1:A$51,0))</f>
        <v>ΘΕΣΣΑΛΙΑΣ</v>
      </c>
      <c r="I3476" s="53">
        <f>INDEX(Δεδομένα!E$1:E$13,MATCH('2021'!H3476,Δεδομένα!D$1:D$13,0))</f>
        <v>6</v>
      </c>
      <c r="J3476" s="4">
        <v>44464</v>
      </c>
      <c r="K3476" s="3" t="s">
        <v>1719</v>
      </c>
      <c r="L3476" s="17" t="str">
        <f t="shared" si="260"/>
        <v>25/09/2021 20:37</v>
      </c>
      <c r="M3476" s="4">
        <v>44464</v>
      </c>
      <c r="N3476" s="3" t="s">
        <v>2380</v>
      </c>
      <c r="O3476" s="17" t="str">
        <f t="shared" si="261"/>
        <v>25/09/2021 21:24</v>
      </c>
      <c r="P3476" s="24">
        <f t="shared" si="262"/>
        <v>3.2638888893416151E-2</v>
      </c>
      <c r="Q3476" s="28">
        <v>0</v>
      </c>
      <c r="R3476" s="27">
        <f t="shared" si="263"/>
        <v>47.000000006519258</v>
      </c>
      <c r="S3476" s="3" t="s">
        <v>4</v>
      </c>
      <c r="T3476" s="3" t="s">
        <v>4044</v>
      </c>
      <c r="U3476" s="3" t="s">
        <v>322</v>
      </c>
      <c r="V3476" s="3" t="s">
        <v>4089</v>
      </c>
      <c r="W3476" s="5">
        <v>0</v>
      </c>
      <c r="X3476" s="5">
        <v>0</v>
      </c>
      <c r="Y3476" s="5">
        <v>0</v>
      </c>
      <c r="Z3476" s="5">
        <v>20</v>
      </c>
      <c r="AA3476" s="5">
        <v>0</v>
      </c>
      <c r="AB3476" s="5">
        <v>0</v>
      </c>
      <c r="AC3476" s="5">
        <v>0</v>
      </c>
      <c r="AD3476" s="5">
        <v>0</v>
      </c>
      <c r="AE3476" s="2">
        <v>4</v>
      </c>
      <c r="AF3476" s="2">
        <v>0</v>
      </c>
      <c r="AG3476" s="2">
        <v>0</v>
      </c>
      <c r="AH3476" s="2">
        <v>0</v>
      </c>
      <c r="AI3476" s="2">
        <v>0</v>
      </c>
      <c r="AJ3476" s="2">
        <v>2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 t="s">
        <v>4</v>
      </c>
      <c r="AT3476" s="2" t="s">
        <v>4</v>
      </c>
    </row>
    <row r="3477" spans="1:46" x14ac:dyDescent="0.2">
      <c r="A3477" s="2">
        <v>1741054</v>
      </c>
      <c r="B3477" s="2">
        <v>895985</v>
      </c>
      <c r="C3477" s="7">
        <v>22.051696839019598</v>
      </c>
      <c r="D3477" s="7">
        <v>39.211920870181103</v>
      </c>
      <c r="E3477" s="19" t="s">
        <v>4047</v>
      </c>
      <c r="F3477" s="46">
        <f>INDEX(Δεδομένα!$P:$P,MATCH('2021'!E3477,Δεδομένα!$O:$O,0))</f>
        <v>116</v>
      </c>
      <c r="G3477" s="49" t="s">
        <v>4040</v>
      </c>
      <c r="H3477" s="51" t="str">
        <f>INDEX(Δεδομένα!B$1:B$51,MATCH('2021'!G3477,Δεδομένα!A$1:A$51,0))</f>
        <v>ΘΕΣΣΑΛΙΑΣ</v>
      </c>
      <c r="I3477" s="53">
        <f>INDEX(Δεδομένα!E$1:E$13,MATCH('2021'!H3477,Δεδομένα!D$1:D$13,0))</f>
        <v>6</v>
      </c>
      <c r="J3477" s="4">
        <v>44471</v>
      </c>
      <c r="K3477" s="3" t="s">
        <v>464</v>
      </c>
      <c r="L3477" s="17" t="str">
        <f t="shared" si="260"/>
        <v>02/10/2021 18:20</v>
      </c>
      <c r="M3477" s="4">
        <v>44471</v>
      </c>
      <c r="N3477" s="3" t="s">
        <v>111</v>
      </c>
      <c r="O3477" s="17" t="str">
        <f t="shared" si="261"/>
        <v>02/10/2021 19:20</v>
      </c>
      <c r="P3477" s="24">
        <f t="shared" si="262"/>
        <v>4.1666666664241347E-2</v>
      </c>
      <c r="Q3477" s="28">
        <v>0</v>
      </c>
      <c r="R3477" s="27">
        <f t="shared" si="263"/>
        <v>59.99999999650754</v>
      </c>
      <c r="S3477" s="3" t="s">
        <v>4</v>
      </c>
      <c r="T3477" s="3" t="s">
        <v>4044</v>
      </c>
      <c r="U3477" s="3" t="s">
        <v>4</v>
      </c>
      <c r="V3477" s="3" t="s">
        <v>4090</v>
      </c>
      <c r="W3477" s="5">
        <v>0</v>
      </c>
      <c r="X3477" s="5">
        <v>0</v>
      </c>
      <c r="Y3477" s="5">
        <v>0</v>
      </c>
      <c r="Z3477" s="5">
        <v>0.2</v>
      </c>
      <c r="AA3477" s="5">
        <v>0</v>
      </c>
      <c r="AB3477" s="5">
        <v>0</v>
      </c>
      <c r="AC3477" s="5">
        <v>0</v>
      </c>
      <c r="AD3477" s="5">
        <v>0</v>
      </c>
      <c r="AE3477" s="2">
        <v>2</v>
      </c>
      <c r="AF3477" s="2">
        <v>0</v>
      </c>
      <c r="AG3477" s="2">
        <v>0</v>
      </c>
      <c r="AH3477" s="2">
        <v>0</v>
      </c>
      <c r="AI3477" s="2">
        <v>0</v>
      </c>
      <c r="AJ3477" s="2">
        <v>1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 t="s">
        <v>4</v>
      </c>
      <c r="AT3477" s="2" t="s">
        <v>4</v>
      </c>
    </row>
    <row r="3478" spans="1:46" x14ac:dyDescent="0.2">
      <c r="A3478" s="2">
        <v>1741057</v>
      </c>
      <c r="B3478" s="2">
        <v>896645</v>
      </c>
      <c r="C3478" s="7">
        <v>22.132566037232401</v>
      </c>
      <c r="D3478" s="7">
        <v>39.315479611898297</v>
      </c>
      <c r="E3478" s="19" t="s">
        <v>4047</v>
      </c>
      <c r="F3478" s="46">
        <f>INDEX(Δεδομένα!$P:$P,MATCH('2021'!E3478,Δεδομένα!$O:$O,0))</f>
        <v>116</v>
      </c>
      <c r="G3478" s="49" t="s">
        <v>4040</v>
      </c>
      <c r="H3478" s="51" t="str">
        <f>INDEX(Δεδομένα!B$1:B$51,MATCH('2021'!G3478,Δεδομένα!A$1:A$51,0))</f>
        <v>ΘΕΣΣΑΛΙΑΣ</v>
      </c>
      <c r="I3478" s="53">
        <f>INDEX(Δεδομένα!E$1:E$13,MATCH('2021'!H3478,Δεδομένα!D$1:D$13,0))</f>
        <v>6</v>
      </c>
      <c r="J3478" s="4">
        <v>44473</v>
      </c>
      <c r="K3478" s="3" t="s">
        <v>497</v>
      </c>
      <c r="L3478" s="17" t="str">
        <f t="shared" si="260"/>
        <v>04/10/2021 21:00</v>
      </c>
      <c r="M3478" s="4">
        <v>44473</v>
      </c>
      <c r="N3478" s="3" t="s">
        <v>1118</v>
      </c>
      <c r="O3478" s="17" t="str">
        <f t="shared" si="261"/>
        <v>04/10/2021 23:10</v>
      </c>
      <c r="P3478" s="24">
        <f t="shared" si="262"/>
        <v>9.0277777781011537E-2</v>
      </c>
      <c r="Q3478" s="28">
        <v>0</v>
      </c>
      <c r="R3478" s="27">
        <f t="shared" si="263"/>
        <v>130.00000000465661</v>
      </c>
      <c r="S3478" s="3" t="s">
        <v>4</v>
      </c>
      <c r="T3478" s="3" t="s">
        <v>4044</v>
      </c>
      <c r="U3478" s="3" t="s">
        <v>4</v>
      </c>
      <c r="V3478" s="3" t="s">
        <v>4049</v>
      </c>
      <c r="W3478" s="5">
        <v>0</v>
      </c>
      <c r="X3478" s="5">
        <v>0</v>
      </c>
      <c r="Y3478" s="5">
        <v>0</v>
      </c>
      <c r="Z3478" s="5">
        <v>0</v>
      </c>
      <c r="AA3478" s="5">
        <v>1</v>
      </c>
      <c r="AB3478" s="5">
        <v>0</v>
      </c>
      <c r="AC3478" s="5">
        <v>0</v>
      </c>
      <c r="AD3478" s="5">
        <v>0</v>
      </c>
      <c r="AE3478" s="2">
        <v>2</v>
      </c>
      <c r="AF3478" s="2">
        <v>0</v>
      </c>
      <c r="AG3478" s="2">
        <v>0</v>
      </c>
      <c r="AH3478" s="2">
        <v>0</v>
      </c>
      <c r="AI3478" s="2">
        <v>0</v>
      </c>
      <c r="AJ3478" s="2">
        <v>1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 t="s">
        <v>4</v>
      </c>
      <c r="AT3478" s="2" t="s">
        <v>4</v>
      </c>
    </row>
    <row r="3479" spans="1:46" x14ac:dyDescent="0.2">
      <c r="A3479" s="2">
        <v>1741060</v>
      </c>
      <c r="B3479" s="2">
        <v>896792</v>
      </c>
      <c r="C3479" s="7">
        <v>22.138121182759701</v>
      </c>
      <c r="D3479" s="7">
        <v>39.2431723799236</v>
      </c>
      <c r="E3479" s="19" t="s">
        <v>4047</v>
      </c>
      <c r="F3479" s="46">
        <f>INDEX(Δεδομένα!$P:$P,MATCH('2021'!E3479,Δεδομένα!$O:$O,0))</f>
        <v>116</v>
      </c>
      <c r="G3479" s="49" t="s">
        <v>4040</v>
      </c>
      <c r="H3479" s="51" t="str">
        <f>INDEX(Δεδομένα!B$1:B$51,MATCH('2021'!G3479,Δεδομένα!A$1:A$51,0))</f>
        <v>ΘΕΣΣΑΛΙΑΣ</v>
      </c>
      <c r="I3479" s="53">
        <f>INDEX(Δεδομένα!E$1:E$13,MATCH('2021'!H3479,Δεδομένα!D$1:D$13,0))</f>
        <v>6</v>
      </c>
      <c r="J3479" s="4">
        <v>44474</v>
      </c>
      <c r="K3479" s="3" t="s">
        <v>531</v>
      </c>
      <c r="L3479" s="17" t="str">
        <f t="shared" si="260"/>
        <v>05/10/2021 14:10</v>
      </c>
      <c r="M3479" s="4">
        <v>44474</v>
      </c>
      <c r="N3479" s="3" t="s">
        <v>35</v>
      </c>
      <c r="O3479" s="17" t="str">
        <f t="shared" si="261"/>
        <v>05/10/2021 14:50</v>
      </c>
      <c r="P3479" s="24">
        <f t="shared" si="262"/>
        <v>2.7777777773735579E-2</v>
      </c>
      <c r="Q3479" s="28">
        <v>0</v>
      </c>
      <c r="R3479" s="27">
        <f t="shared" si="263"/>
        <v>39.999999994179234</v>
      </c>
      <c r="S3479" s="3" t="s">
        <v>4</v>
      </c>
      <c r="T3479" s="3" t="s">
        <v>4044</v>
      </c>
      <c r="U3479" s="3" t="s">
        <v>4</v>
      </c>
      <c r="V3479" s="3" t="s">
        <v>4091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5</v>
      </c>
      <c r="AD3479" s="5">
        <v>0</v>
      </c>
      <c r="AE3479" s="2">
        <v>2</v>
      </c>
      <c r="AF3479" s="2">
        <v>0</v>
      </c>
      <c r="AG3479" s="2">
        <v>0</v>
      </c>
      <c r="AH3479" s="2">
        <v>0</v>
      </c>
      <c r="AI3479" s="2">
        <v>0</v>
      </c>
      <c r="AJ3479" s="2">
        <v>1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 t="s">
        <v>4</v>
      </c>
      <c r="AT3479" s="2" t="s">
        <v>4</v>
      </c>
    </row>
    <row r="3480" spans="1:46" x14ac:dyDescent="0.2">
      <c r="A3480" s="2">
        <v>1741062</v>
      </c>
      <c r="B3480" s="2">
        <v>896870</v>
      </c>
      <c r="C3480" s="7">
        <v>22.049430159244501</v>
      </c>
      <c r="D3480" s="7">
        <v>39.302667661903101</v>
      </c>
      <c r="E3480" s="19" t="s">
        <v>4047</v>
      </c>
      <c r="F3480" s="46">
        <f>INDEX(Δεδομένα!$P:$P,MATCH('2021'!E3480,Δεδομένα!$O:$O,0))</f>
        <v>116</v>
      </c>
      <c r="G3480" s="49" t="s">
        <v>4040</v>
      </c>
      <c r="H3480" s="51" t="str">
        <f>INDEX(Δεδομένα!B$1:B$51,MATCH('2021'!G3480,Δεδομένα!A$1:A$51,0))</f>
        <v>ΘΕΣΣΑΛΙΑΣ</v>
      </c>
      <c r="I3480" s="53">
        <f>INDEX(Δεδομένα!E$1:E$13,MATCH('2021'!H3480,Δεδομένα!D$1:D$13,0))</f>
        <v>6</v>
      </c>
      <c r="J3480" s="4">
        <v>44474</v>
      </c>
      <c r="K3480" s="3" t="s">
        <v>564</v>
      </c>
      <c r="L3480" s="17" t="str">
        <f t="shared" si="260"/>
        <v>05/10/2021 17:52</v>
      </c>
      <c r="M3480" s="4">
        <v>44474</v>
      </c>
      <c r="N3480" s="3" t="s">
        <v>404</v>
      </c>
      <c r="O3480" s="17" t="str">
        <f t="shared" si="261"/>
        <v>05/10/2021 18:05</v>
      </c>
      <c r="P3480" s="24">
        <f t="shared" si="262"/>
        <v>9.0277777781011537E-3</v>
      </c>
      <c r="Q3480" s="28">
        <v>0</v>
      </c>
      <c r="R3480" s="27">
        <f t="shared" si="263"/>
        <v>13.000000000465661</v>
      </c>
      <c r="S3480" s="3" t="s">
        <v>4</v>
      </c>
      <c r="T3480" s="3" t="s">
        <v>4044</v>
      </c>
      <c r="U3480" s="3" t="s">
        <v>4</v>
      </c>
      <c r="V3480" s="3" t="s">
        <v>4067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2</v>
      </c>
      <c r="AD3480" s="5">
        <v>0</v>
      </c>
      <c r="AE3480" s="2">
        <v>2</v>
      </c>
      <c r="AF3480" s="2">
        <v>0</v>
      </c>
      <c r="AG3480" s="2">
        <v>0</v>
      </c>
      <c r="AH3480" s="2">
        <v>0</v>
      </c>
      <c r="AI3480" s="2">
        <v>0</v>
      </c>
      <c r="AJ3480" s="2">
        <v>1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 t="s">
        <v>4</v>
      </c>
      <c r="AT3480" s="2" t="s">
        <v>4</v>
      </c>
    </row>
    <row r="3481" spans="1:46" x14ac:dyDescent="0.2">
      <c r="A3481" s="2">
        <v>1741063</v>
      </c>
      <c r="B3481" s="2">
        <v>896908</v>
      </c>
      <c r="C3481" s="7">
        <v>22.083275271449601</v>
      </c>
      <c r="D3481" s="7">
        <v>39.288357164238299</v>
      </c>
      <c r="E3481" s="19" t="s">
        <v>4047</v>
      </c>
      <c r="F3481" s="46">
        <f>INDEX(Δεδομένα!$P:$P,MATCH('2021'!E3481,Δεδομένα!$O:$O,0))</f>
        <v>116</v>
      </c>
      <c r="G3481" s="49" t="s">
        <v>4040</v>
      </c>
      <c r="H3481" s="51" t="str">
        <f>INDEX(Δεδομένα!B$1:B$51,MATCH('2021'!G3481,Δεδομένα!A$1:A$51,0))</f>
        <v>ΘΕΣΣΑΛΙΑΣ</v>
      </c>
      <c r="I3481" s="53">
        <f>INDEX(Δεδομένα!E$1:E$13,MATCH('2021'!H3481,Δεδομένα!D$1:D$13,0))</f>
        <v>6</v>
      </c>
      <c r="J3481" s="4">
        <v>44474</v>
      </c>
      <c r="K3481" s="3" t="s">
        <v>458</v>
      </c>
      <c r="L3481" s="17" t="str">
        <f t="shared" si="260"/>
        <v>05/10/2021 19:50</v>
      </c>
      <c r="M3481" s="4">
        <v>44474</v>
      </c>
      <c r="N3481" s="3" t="s">
        <v>665</v>
      </c>
      <c r="O3481" s="17" t="str">
        <f t="shared" si="261"/>
        <v>05/10/2021 20:22</v>
      </c>
      <c r="P3481" s="24">
        <f t="shared" si="262"/>
        <v>2.2222222221898846E-2</v>
      </c>
      <c r="Q3481" s="28">
        <v>0</v>
      </c>
      <c r="R3481" s="27">
        <f t="shared" si="263"/>
        <v>31.999999999534339</v>
      </c>
      <c r="S3481" s="3" t="s">
        <v>4</v>
      </c>
      <c r="T3481" s="3" t="s">
        <v>4044</v>
      </c>
      <c r="U3481" s="3" t="s">
        <v>4</v>
      </c>
      <c r="V3481" s="3" t="s">
        <v>4049</v>
      </c>
      <c r="W3481" s="5">
        <v>0</v>
      </c>
      <c r="X3481" s="5">
        <v>0</v>
      </c>
      <c r="Y3481" s="5">
        <v>0</v>
      </c>
      <c r="Z3481" s="5">
        <v>0.1</v>
      </c>
      <c r="AA3481" s="5">
        <v>0</v>
      </c>
      <c r="AB3481" s="5">
        <v>0</v>
      </c>
      <c r="AC3481" s="5">
        <v>0</v>
      </c>
      <c r="AD3481" s="5">
        <v>0</v>
      </c>
      <c r="AE3481" s="2">
        <v>2</v>
      </c>
      <c r="AF3481" s="2">
        <v>0</v>
      </c>
      <c r="AG3481" s="2">
        <v>0</v>
      </c>
      <c r="AH3481" s="2">
        <v>0</v>
      </c>
      <c r="AI3481" s="2">
        <v>0</v>
      </c>
      <c r="AJ3481" s="2">
        <v>1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 t="s">
        <v>4</v>
      </c>
      <c r="AT3481" s="2" t="s">
        <v>4</v>
      </c>
    </row>
    <row r="3482" spans="1:46" x14ac:dyDescent="0.2">
      <c r="A3482" s="2">
        <v>1741055</v>
      </c>
      <c r="B3482" s="2">
        <v>906352</v>
      </c>
      <c r="C3482" s="7">
        <v>22.217486397925001</v>
      </c>
      <c r="D3482" s="7">
        <v>39.277785782395803</v>
      </c>
      <c r="E3482" s="19" t="s">
        <v>4047</v>
      </c>
      <c r="F3482" s="46">
        <f>INDEX(Δεδομένα!$P:$P,MATCH('2021'!E3482,Δεδομένα!$O:$O,0))</f>
        <v>116</v>
      </c>
      <c r="G3482" s="49" t="s">
        <v>4040</v>
      </c>
      <c r="H3482" s="51" t="str">
        <f>INDEX(Δεδομένα!B$1:B$51,MATCH('2021'!G3482,Δεδομένα!A$1:A$51,0))</f>
        <v>ΘΕΣΣΑΛΙΑΣ</v>
      </c>
      <c r="I3482" s="53">
        <f>INDEX(Δεδομένα!E$1:E$13,MATCH('2021'!H3482,Δεδομένα!D$1:D$13,0))</f>
        <v>6</v>
      </c>
      <c r="J3482" s="4">
        <v>44503</v>
      </c>
      <c r="K3482" s="3" t="s">
        <v>197</v>
      </c>
      <c r="L3482" s="17" t="str">
        <f t="shared" si="260"/>
        <v>03/11/2021 15:30</v>
      </c>
      <c r="M3482" s="4">
        <v>44503</v>
      </c>
      <c r="N3482" s="3" t="s">
        <v>396</v>
      </c>
      <c r="O3482" s="17" t="str">
        <f t="shared" si="261"/>
        <v>03/11/2021 16:44</v>
      </c>
      <c r="P3482" s="24">
        <f t="shared" si="262"/>
        <v>5.1388888889050577E-2</v>
      </c>
      <c r="Q3482" s="28">
        <v>0</v>
      </c>
      <c r="R3482" s="27">
        <f t="shared" si="263"/>
        <v>74.000000000232831</v>
      </c>
      <c r="S3482" s="3" t="s">
        <v>4</v>
      </c>
      <c r="T3482" s="3" t="s">
        <v>4044</v>
      </c>
      <c r="U3482" s="3" t="s">
        <v>123</v>
      </c>
      <c r="V3482" s="3" t="s">
        <v>4089</v>
      </c>
      <c r="W3482" s="5">
        <v>0</v>
      </c>
      <c r="X3482" s="5">
        <v>0</v>
      </c>
      <c r="Y3482" s="5">
        <v>0</v>
      </c>
      <c r="Z3482" s="5">
        <v>10</v>
      </c>
      <c r="AA3482" s="5">
        <v>0</v>
      </c>
      <c r="AB3482" s="5">
        <v>0</v>
      </c>
      <c r="AC3482" s="5">
        <v>0</v>
      </c>
      <c r="AD3482" s="5">
        <v>0</v>
      </c>
      <c r="AE3482" s="2">
        <v>2</v>
      </c>
      <c r="AF3482" s="2">
        <v>0</v>
      </c>
      <c r="AG3482" s="2">
        <v>0</v>
      </c>
      <c r="AH3482" s="2">
        <v>0</v>
      </c>
      <c r="AI3482" s="2">
        <v>0</v>
      </c>
      <c r="AJ3482" s="2">
        <v>1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 t="s">
        <v>4</v>
      </c>
      <c r="AT3482" s="2" t="s">
        <v>4</v>
      </c>
    </row>
    <row r="3483" spans="1:46" x14ac:dyDescent="0.2">
      <c r="A3483" s="2">
        <v>1741072</v>
      </c>
      <c r="B3483" s="2">
        <v>909837</v>
      </c>
      <c r="C3483" s="7">
        <v>22.065113857085102</v>
      </c>
      <c r="D3483" s="7">
        <v>39.318186957880002</v>
      </c>
      <c r="E3483" s="19" t="s">
        <v>4047</v>
      </c>
      <c r="F3483" s="46">
        <f>INDEX(Δεδομένα!$P:$P,MATCH('2021'!E3483,Δεδομένα!$O:$O,0))</f>
        <v>116</v>
      </c>
      <c r="G3483" s="49" t="s">
        <v>4040</v>
      </c>
      <c r="H3483" s="51" t="str">
        <f>INDEX(Δεδομένα!B$1:B$51,MATCH('2021'!G3483,Δεδομένα!A$1:A$51,0))</f>
        <v>ΘΕΣΣΑΛΙΑΣ</v>
      </c>
      <c r="I3483" s="53">
        <f>INDEX(Δεδομένα!E$1:E$13,MATCH('2021'!H3483,Δεδομένα!D$1:D$13,0))</f>
        <v>6</v>
      </c>
      <c r="J3483" s="4">
        <v>44517</v>
      </c>
      <c r="K3483" s="3" t="s">
        <v>2304</v>
      </c>
      <c r="L3483" s="17" t="str">
        <f t="shared" si="260"/>
        <v>17/11/2021 21:47</v>
      </c>
      <c r="M3483" s="4">
        <v>44517</v>
      </c>
      <c r="N3483" s="3" t="s">
        <v>521</v>
      </c>
      <c r="O3483" s="17" t="str">
        <f t="shared" si="261"/>
        <v>17/11/2021 22:00</v>
      </c>
      <c r="P3483" s="24">
        <f t="shared" si="262"/>
        <v>9.0277777781011537E-3</v>
      </c>
      <c r="Q3483" s="28">
        <v>0</v>
      </c>
      <c r="R3483" s="27">
        <f t="shared" si="263"/>
        <v>13.000000000465661</v>
      </c>
      <c r="S3483" s="3" t="s">
        <v>4</v>
      </c>
      <c r="T3483" s="3" t="s">
        <v>4044</v>
      </c>
      <c r="U3483" s="3" t="s">
        <v>2903</v>
      </c>
      <c r="V3483" s="3" t="s">
        <v>4092</v>
      </c>
      <c r="W3483" s="5">
        <v>0</v>
      </c>
      <c r="X3483" s="5">
        <v>0</v>
      </c>
      <c r="Y3483" s="5">
        <v>0</v>
      </c>
      <c r="Z3483" s="5">
        <v>0.2</v>
      </c>
      <c r="AA3483" s="5">
        <v>0</v>
      </c>
      <c r="AB3483" s="5">
        <v>0</v>
      </c>
      <c r="AC3483" s="5">
        <v>0</v>
      </c>
      <c r="AD3483" s="5">
        <v>0.1</v>
      </c>
      <c r="AE3483" s="2">
        <v>2</v>
      </c>
      <c r="AF3483" s="2">
        <v>0</v>
      </c>
      <c r="AG3483" s="2">
        <v>0</v>
      </c>
      <c r="AH3483" s="2">
        <v>0</v>
      </c>
      <c r="AI3483" s="2">
        <v>0</v>
      </c>
      <c r="AJ3483" s="2">
        <v>1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 t="s">
        <v>4</v>
      </c>
      <c r="AT3483" s="2" t="s">
        <v>4</v>
      </c>
    </row>
    <row r="3484" spans="1:46" x14ac:dyDescent="0.2">
      <c r="A3484" s="2">
        <v>1640919</v>
      </c>
      <c r="B3484" s="2">
        <v>833245</v>
      </c>
      <c r="C3484" s="7">
        <v>21.7739636707595</v>
      </c>
      <c r="D3484" s="7">
        <v>39.4214325395454</v>
      </c>
      <c r="E3484" s="19" t="s">
        <v>4093</v>
      </c>
      <c r="F3484" s="46">
        <f>INDEX(Δεδομένα!$P:$P,MATCH('2021'!E3484,Δεδομένα!$O:$O,0))</f>
        <v>117</v>
      </c>
      <c r="G3484" s="49" t="s">
        <v>4040</v>
      </c>
      <c r="H3484" s="51" t="str">
        <f>INDEX(Δεδομένα!B$1:B$51,MATCH('2021'!G3484,Δεδομένα!A$1:A$51,0))</f>
        <v>ΘΕΣΣΑΛΙΑΣ</v>
      </c>
      <c r="I3484" s="53">
        <f>INDEX(Δεδομένα!E$1:E$13,MATCH('2021'!H3484,Δεδομένα!D$1:D$13,0))</f>
        <v>6</v>
      </c>
      <c r="J3484" s="4">
        <v>44254</v>
      </c>
      <c r="K3484" s="3" t="s">
        <v>530</v>
      </c>
      <c r="L3484" s="17" t="str">
        <f t="shared" si="260"/>
        <v>27/02/2021 16:05</v>
      </c>
      <c r="M3484" s="4">
        <v>44254</v>
      </c>
      <c r="N3484" s="3" t="s">
        <v>731</v>
      </c>
      <c r="O3484" s="17" t="str">
        <f t="shared" si="261"/>
        <v>27/02/2021 16:31</v>
      </c>
      <c r="P3484" s="24">
        <f t="shared" si="262"/>
        <v>1.8055555556202307E-2</v>
      </c>
      <c r="Q3484" s="28">
        <v>0</v>
      </c>
      <c r="R3484" s="27">
        <f t="shared" si="263"/>
        <v>26.000000000931323</v>
      </c>
      <c r="S3484" s="3" t="s">
        <v>4</v>
      </c>
      <c r="T3484" s="3" t="s">
        <v>4041</v>
      </c>
      <c r="U3484" s="3" t="s">
        <v>4094</v>
      </c>
      <c r="V3484" s="3" t="s">
        <v>4095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3</v>
      </c>
      <c r="AC3484" s="5">
        <v>0</v>
      </c>
      <c r="AD3484" s="5">
        <v>0</v>
      </c>
      <c r="AE3484" s="2">
        <v>2</v>
      </c>
      <c r="AF3484" s="2">
        <v>0</v>
      </c>
      <c r="AG3484" s="2">
        <v>0</v>
      </c>
      <c r="AH3484" s="2">
        <v>0</v>
      </c>
      <c r="AI3484" s="2">
        <v>0</v>
      </c>
      <c r="AJ3484" s="2">
        <v>1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 t="s">
        <v>4</v>
      </c>
      <c r="AT3484" s="2" t="s">
        <v>4</v>
      </c>
    </row>
    <row r="3485" spans="1:46" x14ac:dyDescent="0.2">
      <c r="A3485" s="2">
        <v>1642774</v>
      </c>
      <c r="B3485" s="2">
        <v>834515</v>
      </c>
      <c r="C3485" s="7">
        <v>21.783167831004501</v>
      </c>
      <c r="D3485" s="7">
        <v>39.421587308271398</v>
      </c>
      <c r="E3485" s="19" t="s">
        <v>4093</v>
      </c>
      <c r="F3485" s="46">
        <f>INDEX(Δεδομένα!$P:$P,MATCH('2021'!E3485,Δεδομένα!$O:$O,0))</f>
        <v>117</v>
      </c>
      <c r="G3485" s="49" t="s">
        <v>4040</v>
      </c>
      <c r="H3485" s="51" t="str">
        <f>INDEX(Δεδομένα!B$1:B$51,MATCH('2021'!G3485,Δεδομένα!A$1:A$51,0))</f>
        <v>ΘΕΣΣΑΛΙΑΣ</v>
      </c>
      <c r="I3485" s="53">
        <f>INDEX(Δεδομένα!E$1:E$13,MATCH('2021'!H3485,Δεδομένα!D$1:D$13,0))</f>
        <v>6</v>
      </c>
      <c r="J3485" s="4">
        <v>44258</v>
      </c>
      <c r="K3485" s="3" t="s">
        <v>563</v>
      </c>
      <c r="L3485" s="17" t="str">
        <f t="shared" si="260"/>
        <v>03/03/2021 17:15</v>
      </c>
      <c r="M3485" s="4">
        <v>44258</v>
      </c>
      <c r="N3485" s="3" t="s">
        <v>17</v>
      </c>
      <c r="O3485" s="17" t="str">
        <f t="shared" si="261"/>
        <v>03/03/2021 18:00</v>
      </c>
      <c r="P3485" s="24">
        <f t="shared" si="262"/>
        <v>3.125E-2</v>
      </c>
      <c r="Q3485" s="28">
        <v>0</v>
      </c>
      <c r="R3485" s="27">
        <f t="shared" si="263"/>
        <v>45</v>
      </c>
      <c r="S3485" s="3" t="s">
        <v>4</v>
      </c>
      <c r="T3485" s="3" t="s">
        <v>4041</v>
      </c>
      <c r="U3485" s="3" t="s">
        <v>4</v>
      </c>
      <c r="V3485" s="3" t="s">
        <v>4096</v>
      </c>
      <c r="W3485" s="5">
        <v>0</v>
      </c>
      <c r="X3485" s="5">
        <v>0</v>
      </c>
      <c r="Y3485" s="5">
        <v>0</v>
      </c>
      <c r="Z3485" s="5">
        <v>0.2</v>
      </c>
      <c r="AA3485" s="5">
        <v>0</v>
      </c>
      <c r="AB3485" s="5">
        <v>0</v>
      </c>
      <c r="AC3485" s="5">
        <v>0</v>
      </c>
      <c r="AD3485" s="5">
        <v>0</v>
      </c>
      <c r="AE3485" s="2">
        <v>2</v>
      </c>
      <c r="AF3485" s="2">
        <v>0</v>
      </c>
      <c r="AG3485" s="2">
        <v>0</v>
      </c>
      <c r="AH3485" s="2">
        <v>0</v>
      </c>
      <c r="AI3485" s="2">
        <v>0</v>
      </c>
      <c r="AJ3485" s="2">
        <v>1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 t="s">
        <v>4</v>
      </c>
      <c r="AT3485" s="2" t="s">
        <v>4</v>
      </c>
    </row>
    <row r="3486" spans="1:46" x14ac:dyDescent="0.2">
      <c r="A3486" s="2">
        <v>1643007</v>
      </c>
      <c r="B3486" s="2">
        <v>834941</v>
      </c>
      <c r="C3486" s="7">
        <v>21.7115662189142</v>
      </c>
      <c r="D3486" s="7">
        <v>39.451126873648398</v>
      </c>
      <c r="E3486" s="19" t="s">
        <v>4093</v>
      </c>
      <c r="F3486" s="46">
        <f>INDEX(Δεδομένα!$P:$P,MATCH('2021'!E3486,Δεδομένα!$O:$O,0))</f>
        <v>117</v>
      </c>
      <c r="G3486" s="49" t="s">
        <v>4040</v>
      </c>
      <c r="H3486" s="51" t="str">
        <f>INDEX(Δεδομένα!B$1:B$51,MATCH('2021'!G3486,Δεδομένα!A$1:A$51,0))</f>
        <v>ΘΕΣΣΑΛΙΑΣ</v>
      </c>
      <c r="I3486" s="53">
        <f>INDEX(Δεδομένα!E$1:E$13,MATCH('2021'!H3486,Δεδομένα!D$1:D$13,0))</f>
        <v>6</v>
      </c>
      <c r="J3486" s="4">
        <v>44259</v>
      </c>
      <c r="K3486" s="3" t="s">
        <v>534</v>
      </c>
      <c r="L3486" s="17" t="str">
        <f t="shared" si="260"/>
        <v>04/03/2021 20:45</v>
      </c>
      <c r="M3486" s="4">
        <v>44259</v>
      </c>
      <c r="N3486" s="3" t="s">
        <v>326</v>
      </c>
      <c r="O3486" s="17" t="str">
        <f t="shared" si="261"/>
        <v>04/03/2021 21:03</v>
      </c>
      <c r="P3486" s="24">
        <f t="shared" si="262"/>
        <v>1.2499999997089617E-2</v>
      </c>
      <c r="Q3486" s="28">
        <v>0</v>
      </c>
      <c r="R3486" s="27">
        <f t="shared" si="263"/>
        <v>17.999999995809048</v>
      </c>
      <c r="S3486" s="3" t="s">
        <v>4</v>
      </c>
      <c r="T3486" s="3" t="s">
        <v>4041</v>
      </c>
      <c r="U3486" s="3" t="s">
        <v>4097</v>
      </c>
      <c r="V3486" s="3" t="s">
        <v>4098</v>
      </c>
      <c r="W3486" s="5">
        <v>0</v>
      </c>
      <c r="X3486" s="5">
        <v>0</v>
      </c>
      <c r="Y3486" s="5">
        <v>0</v>
      </c>
      <c r="Z3486" s="5">
        <v>0</v>
      </c>
      <c r="AA3486" s="5">
        <v>0.2</v>
      </c>
      <c r="AB3486" s="5">
        <v>0</v>
      </c>
      <c r="AC3486" s="5">
        <v>0</v>
      </c>
      <c r="AD3486" s="5">
        <v>0</v>
      </c>
      <c r="AE3486" s="2">
        <v>2</v>
      </c>
      <c r="AF3486" s="2">
        <v>0</v>
      </c>
      <c r="AG3486" s="2">
        <v>0</v>
      </c>
      <c r="AH3486" s="2">
        <v>0</v>
      </c>
      <c r="AI3486" s="2">
        <v>0</v>
      </c>
      <c r="AJ3486" s="2">
        <v>1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 t="s">
        <v>4</v>
      </c>
      <c r="AT3486" s="2" t="s">
        <v>4</v>
      </c>
    </row>
    <row r="3487" spans="1:46" x14ac:dyDescent="0.2">
      <c r="A3487" s="2">
        <v>1643200</v>
      </c>
      <c r="B3487" s="2">
        <v>835092</v>
      </c>
      <c r="C3487" s="7">
        <v>21.699757312537301</v>
      </c>
      <c r="D3487" s="7">
        <v>39.4374011273962</v>
      </c>
      <c r="E3487" s="19" t="s">
        <v>4093</v>
      </c>
      <c r="F3487" s="46">
        <f>INDEX(Δεδομένα!$P:$P,MATCH('2021'!E3487,Δεδομένα!$O:$O,0))</f>
        <v>117</v>
      </c>
      <c r="G3487" s="49" t="s">
        <v>4040</v>
      </c>
      <c r="H3487" s="51" t="str">
        <f>INDEX(Δεδομένα!B$1:B$51,MATCH('2021'!G3487,Δεδομένα!A$1:A$51,0))</f>
        <v>ΘΕΣΣΑΛΙΑΣ</v>
      </c>
      <c r="I3487" s="53">
        <f>INDEX(Δεδομένα!E$1:E$13,MATCH('2021'!H3487,Δεδομένα!D$1:D$13,0))</f>
        <v>6</v>
      </c>
      <c r="J3487" s="4">
        <v>44260</v>
      </c>
      <c r="K3487" s="3" t="s">
        <v>944</v>
      </c>
      <c r="L3487" s="17" t="str">
        <f t="shared" si="260"/>
        <v>05/03/2021 12:44</v>
      </c>
      <c r="M3487" s="4">
        <v>44260</v>
      </c>
      <c r="N3487" s="3" t="s">
        <v>241</v>
      </c>
      <c r="O3487" s="17" t="str">
        <f t="shared" si="261"/>
        <v>05/03/2021 13:15</v>
      </c>
      <c r="P3487" s="24">
        <f t="shared" si="262"/>
        <v>2.1527777782466728E-2</v>
      </c>
      <c r="Q3487" s="28">
        <v>0</v>
      </c>
      <c r="R3487" s="27">
        <f t="shared" si="263"/>
        <v>31.000000006752089</v>
      </c>
      <c r="S3487" s="3" t="s">
        <v>4</v>
      </c>
      <c r="T3487" s="3" t="s">
        <v>4041</v>
      </c>
      <c r="U3487" s="3" t="s">
        <v>4097</v>
      </c>
      <c r="V3487" s="3" t="s">
        <v>4099</v>
      </c>
      <c r="W3487" s="5">
        <v>0</v>
      </c>
      <c r="X3487" s="5">
        <v>0</v>
      </c>
      <c r="Y3487" s="5">
        <v>0</v>
      </c>
      <c r="Z3487" s="5">
        <v>0.3</v>
      </c>
      <c r="AA3487" s="5">
        <v>0</v>
      </c>
      <c r="AB3487" s="5">
        <v>0</v>
      </c>
      <c r="AC3487" s="5">
        <v>0</v>
      </c>
      <c r="AD3487" s="5">
        <v>0</v>
      </c>
      <c r="AE3487" s="2">
        <v>2</v>
      </c>
      <c r="AF3487" s="2">
        <v>0</v>
      </c>
      <c r="AG3487" s="2">
        <v>0</v>
      </c>
      <c r="AH3487" s="2">
        <v>0</v>
      </c>
      <c r="AI3487" s="2">
        <v>0</v>
      </c>
      <c r="AJ3487" s="2">
        <v>1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 t="s">
        <v>4</v>
      </c>
      <c r="AT3487" s="2" t="s">
        <v>4</v>
      </c>
    </row>
    <row r="3488" spans="1:46" x14ac:dyDescent="0.2">
      <c r="A3488" s="2">
        <v>1644783</v>
      </c>
      <c r="B3488" s="2">
        <v>835204</v>
      </c>
      <c r="C3488" s="7">
        <v>21.592201778041201</v>
      </c>
      <c r="D3488" s="7">
        <v>39.409157974569901</v>
      </c>
      <c r="E3488" s="19" t="s">
        <v>4093</v>
      </c>
      <c r="F3488" s="46">
        <f>INDEX(Δεδομένα!$P:$P,MATCH('2021'!E3488,Δεδομένα!$O:$O,0))</f>
        <v>117</v>
      </c>
      <c r="G3488" s="49" t="s">
        <v>4040</v>
      </c>
      <c r="H3488" s="51" t="str">
        <f>INDEX(Δεδομένα!B$1:B$51,MATCH('2021'!G3488,Δεδομένα!A$1:A$51,0))</f>
        <v>ΘΕΣΣΑΛΙΑΣ</v>
      </c>
      <c r="I3488" s="53">
        <f>INDEX(Δεδομένα!E$1:E$13,MATCH('2021'!H3488,Δεδομένα!D$1:D$13,0))</f>
        <v>6</v>
      </c>
      <c r="J3488" s="4">
        <v>44260</v>
      </c>
      <c r="K3488" s="3" t="s">
        <v>962</v>
      </c>
      <c r="L3488" s="17" t="str">
        <f t="shared" si="260"/>
        <v>05/03/2021 16:38</v>
      </c>
      <c r="M3488" s="4">
        <v>44260</v>
      </c>
      <c r="N3488" s="3" t="s">
        <v>411</v>
      </c>
      <c r="O3488" s="17" t="str">
        <f t="shared" si="261"/>
        <v>05/03/2021 17:10</v>
      </c>
      <c r="P3488" s="24">
        <f t="shared" si="262"/>
        <v>2.2222222221898846E-2</v>
      </c>
      <c r="Q3488" s="28">
        <v>0</v>
      </c>
      <c r="R3488" s="27">
        <f t="shared" si="263"/>
        <v>31.999999999534339</v>
      </c>
      <c r="S3488" s="3" t="s">
        <v>4</v>
      </c>
      <c r="T3488" s="3" t="s">
        <v>4041</v>
      </c>
      <c r="U3488" s="3" t="s">
        <v>4100</v>
      </c>
      <c r="V3488" s="3" t="s">
        <v>4101</v>
      </c>
      <c r="W3488" s="5">
        <v>0</v>
      </c>
      <c r="X3488" s="5">
        <v>0</v>
      </c>
      <c r="Y3488" s="5">
        <v>0</v>
      </c>
      <c r="Z3488" s="5">
        <v>0.2</v>
      </c>
      <c r="AA3488" s="5">
        <v>0</v>
      </c>
      <c r="AB3488" s="5">
        <v>0</v>
      </c>
      <c r="AC3488" s="5">
        <v>0</v>
      </c>
      <c r="AD3488" s="5">
        <v>0</v>
      </c>
      <c r="AE3488" s="2">
        <v>2</v>
      </c>
      <c r="AF3488" s="2">
        <v>0</v>
      </c>
      <c r="AG3488" s="2">
        <v>0</v>
      </c>
      <c r="AH3488" s="2">
        <v>0</v>
      </c>
      <c r="AI3488" s="2">
        <v>0</v>
      </c>
      <c r="AJ3488" s="2">
        <v>1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 t="s">
        <v>4</v>
      </c>
      <c r="AT3488" s="2" t="s">
        <v>4</v>
      </c>
    </row>
    <row r="3489" spans="1:46" x14ac:dyDescent="0.2">
      <c r="A3489" s="2">
        <v>1647300</v>
      </c>
      <c r="B3489" s="2">
        <v>837569</v>
      </c>
      <c r="C3489" s="7">
        <v>21.709810847242601</v>
      </c>
      <c r="D3489" s="7">
        <v>39.445112632567401</v>
      </c>
      <c r="E3489" s="19" t="s">
        <v>4093</v>
      </c>
      <c r="F3489" s="46">
        <f>INDEX(Δεδομένα!$P:$P,MATCH('2021'!E3489,Δεδομένα!$O:$O,0))</f>
        <v>117</v>
      </c>
      <c r="G3489" s="49" t="s">
        <v>4040</v>
      </c>
      <c r="H3489" s="51" t="str">
        <f>INDEX(Δεδομένα!B$1:B$51,MATCH('2021'!G3489,Δεδομένα!A$1:A$51,0))</f>
        <v>ΘΕΣΣΑΛΙΑΣ</v>
      </c>
      <c r="I3489" s="53">
        <f>INDEX(Δεδομένα!E$1:E$13,MATCH('2021'!H3489,Δεδομένα!D$1:D$13,0))</f>
        <v>6</v>
      </c>
      <c r="J3489" s="4">
        <v>44269</v>
      </c>
      <c r="K3489" s="3" t="s">
        <v>1375</v>
      </c>
      <c r="L3489" s="17" t="str">
        <f t="shared" si="260"/>
        <v>14/03/2021 14:48</v>
      </c>
      <c r="M3489" s="4">
        <v>44269</v>
      </c>
      <c r="N3489" s="3" t="s">
        <v>499</v>
      </c>
      <c r="O3489" s="17" t="str">
        <f t="shared" si="261"/>
        <v>14/03/2021 15:10</v>
      </c>
      <c r="P3489" s="24">
        <f t="shared" si="262"/>
        <v>1.5277777776645962E-2</v>
      </c>
      <c r="Q3489" s="28">
        <v>0</v>
      </c>
      <c r="R3489" s="27">
        <f t="shared" si="263"/>
        <v>21.999999998370185</v>
      </c>
      <c r="S3489" s="3" t="s">
        <v>4</v>
      </c>
      <c r="T3489" s="3" t="s">
        <v>4041</v>
      </c>
      <c r="U3489" s="3" t="s">
        <v>4097</v>
      </c>
      <c r="V3489" s="3" t="s">
        <v>4102</v>
      </c>
      <c r="W3489" s="5">
        <v>0</v>
      </c>
      <c r="X3489" s="5">
        <v>0</v>
      </c>
      <c r="Y3489" s="5">
        <v>0</v>
      </c>
      <c r="Z3489" s="5">
        <v>0.2</v>
      </c>
      <c r="AA3489" s="5">
        <v>0</v>
      </c>
      <c r="AB3489" s="5">
        <v>0</v>
      </c>
      <c r="AC3489" s="5">
        <v>0</v>
      </c>
      <c r="AD3489" s="5">
        <v>0</v>
      </c>
      <c r="AE3489" s="2">
        <v>2</v>
      </c>
      <c r="AF3489" s="2">
        <v>0</v>
      </c>
      <c r="AG3489" s="2">
        <v>0</v>
      </c>
      <c r="AH3489" s="2">
        <v>0</v>
      </c>
      <c r="AI3489" s="2">
        <v>0</v>
      </c>
      <c r="AJ3489" s="2">
        <v>1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 t="s">
        <v>4</v>
      </c>
      <c r="AT3489" s="2" t="s">
        <v>4</v>
      </c>
    </row>
    <row r="3490" spans="1:46" x14ac:dyDescent="0.2">
      <c r="A3490" s="2">
        <v>1647311</v>
      </c>
      <c r="B3490" s="2">
        <v>837576</v>
      </c>
      <c r="C3490" s="7">
        <v>21.7190039528626</v>
      </c>
      <c r="D3490" s="7">
        <v>39.4344679913047</v>
      </c>
      <c r="E3490" s="19" t="s">
        <v>4093</v>
      </c>
      <c r="F3490" s="46">
        <f>INDEX(Δεδομένα!$P:$P,MATCH('2021'!E3490,Δεδομένα!$O:$O,0))</f>
        <v>117</v>
      </c>
      <c r="G3490" s="49" t="s">
        <v>4040</v>
      </c>
      <c r="H3490" s="51" t="str">
        <f>INDEX(Δεδομένα!B$1:B$51,MATCH('2021'!G3490,Δεδομένα!A$1:A$51,0))</f>
        <v>ΘΕΣΣΑΛΙΑΣ</v>
      </c>
      <c r="I3490" s="53">
        <f>INDEX(Δεδομένα!E$1:E$13,MATCH('2021'!H3490,Δεδομένα!D$1:D$13,0))</f>
        <v>6</v>
      </c>
      <c r="J3490" s="4">
        <v>44269</v>
      </c>
      <c r="K3490" s="3" t="s">
        <v>640</v>
      </c>
      <c r="L3490" s="17" t="str">
        <f t="shared" si="260"/>
        <v>14/03/2021 15:14</v>
      </c>
      <c r="M3490" s="4">
        <v>44269</v>
      </c>
      <c r="N3490" s="3" t="s">
        <v>1018</v>
      </c>
      <c r="O3490" s="17" t="str">
        <f t="shared" si="261"/>
        <v>14/03/2021 15:35</v>
      </c>
      <c r="P3490" s="24">
        <f t="shared" si="262"/>
        <v>1.4583333329937886E-2</v>
      </c>
      <c r="Q3490" s="28">
        <v>0</v>
      </c>
      <c r="R3490" s="27">
        <f t="shared" si="263"/>
        <v>20.999999995110556</v>
      </c>
      <c r="S3490" s="3" t="s">
        <v>4</v>
      </c>
      <c r="T3490" s="3" t="s">
        <v>4041</v>
      </c>
      <c r="U3490" s="3" t="s">
        <v>4097</v>
      </c>
      <c r="V3490" s="3" t="s">
        <v>4102</v>
      </c>
      <c r="W3490" s="5">
        <v>0</v>
      </c>
      <c r="X3490" s="5">
        <v>0</v>
      </c>
      <c r="Y3490" s="5">
        <v>0</v>
      </c>
      <c r="Z3490" s="5">
        <v>0.5</v>
      </c>
      <c r="AA3490" s="5">
        <v>0</v>
      </c>
      <c r="AB3490" s="5">
        <v>0</v>
      </c>
      <c r="AC3490" s="5">
        <v>0</v>
      </c>
      <c r="AD3490" s="5">
        <v>0</v>
      </c>
      <c r="AE3490" s="2">
        <v>2</v>
      </c>
      <c r="AF3490" s="2">
        <v>0</v>
      </c>
      <c r="AG3490" s="2">
        <v>0</v>
      </c>
      <c r="AH3490" s="2">
        <v>0</v>
      </c>
      <c r="AI3490" s="2">
        <v>0</v>
      </c>
      <c r="AJ3490" s="2">
        <v>1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 t="s">
        <v>4</v>
      </c>
      <c r="AT3490" s="2" t="s">
        <v>4</v>
      </c>
    </row>
    <row r="3491" spans="1:46" x14ac:dyDescent="0.2">
      <c r="A3491" s="2">
        <v>1647516</v>
      </c>
      <c r="B3491" s="2">
        <v>838291</v>
      </c>
      <c r="C3491" s="7">
        <v>21.7722409309449</v>
      </c>
      <c r="D3491" s="7">
        <v>39.420366022324799</v>
      </c>
      <c r="E3491" s="19" t="s">
        <v>4093</v>
      </c>
      <c r="F3491" s="46">
        <f>INDEX(Δεδομένα!$P:$P,MATCH('2021'!E3491,Δεδομένα!$O:$O,0))</f>
        <v>117</v>
      </c>
      <c r="G3491" s="49" t="s">
        <v>4040</v>
      </c>
      <c r="H3491" s="51" t="str">
        <f>INDEX(Δεδομένα!B$1:B$51,MATCH('2021'!G3491,Δεδομένα!A$1:A$51,0))</f>
        <v>ΘΕΣΣΑΛΙΑΣ</v>
      </c>
      <c r="I3491" s="53">
        <f>INDEX(Δεδομένα!E$1:E$13,MATCH('2021'!H3491,Δεδομένα!D$1:D$13,0))</f>
        <v>6</v>
      </c>
      <c r="J3491" s="4">
        <v>44271</v>
      </c>
      <c r="K3491" s="3" t="s">
        <v>39</v>
      </c>
      <c r="L3491" s="17" t="str">
        <f t="shared" si="260"/>
        <v>16/03/2021 14:40</v>
      </c>
      <c r="M3491" s="4">
        <v>44271</v>
      </c>
      <c r="N3491" s="3" t="s">
        <v>1385</v>
      </c>
      <c r="O3491" s="17" t="str">
        <f t="shared" si="261"/>
        <v>16/03/2021 15:03</v>
      </c>
      <c r="P3491" s="24">
        <f t="shared" si="262"/>
        <v>1.5972222223354038E-2</v>
      </c>
      <c r="Q3491" s="28">
        <v>0</v>
      </c>
      <c r="R3491" s="27">
        <f t="shared" si="263"/>
        <v>23.000000001629815</v>
      </c>
      <c r="S3491" s="3" t="s">
        <v>4</v>
      </c>
      <c r="T3491" s="3" t="s">
        <v>4041</v>
      </c>
      <c r="U3491" s="3" t="s">
        <v>4</v>
      </c>
      <c r="V3491" s="3" t="s">
        <v>4103</v>
      </c>
      <c r="W3491" s="5">
        <v>0</v>
      </c>
      <c r="X3491" s="5">
        <v>0</v>
      </c>
      <c r="Y3491" s="5">
        <v>0</v>
      </c>
      <c r="Z3491" s="5">
        <v>100</v>
      </c>
      <c r="AA3491" s="5">
        <v>0</v>
      </c>
      <c r="AB3491" s="5">
        <v>0</v>
      </c>
      <c r="AC3491" s="5">
        <v>0</v>
      </c>
      <c r="AD3491" s="5">
        <v>0</v>
      </c>
      <c r="AE3491" s="2">
        <v>2</v>
      </c>
      <c r="AF3491" s="2">
        <v>0</v>
      </c>
      <c r="AG3491" s="2">
        <v>0</v>
      </c>
      <c r="AH3491" s="2">
        <v>0</v>
      </c>
      <c r="AI3491" s="2">
        <v>0</v>
      </c>
      <c r="AJ3491" s="2">
        <v>1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 t="s">
        <v>4</v>
      </c>
      <c r="AT3491" s="2" t="s">
        <v>4</v>
      </c>
    </row>
    <row r="3492" spans="1:46" x14ac:dyDescent="0.2">
      <c r="A3492" s="2">
        <v>1647531</v>
      </c>
      <c r="B3492" s="2">
        <v>838295</v>
      </c>
      <c r="C3492" s="7">
        <v>21.7644714924627</v>
      </c>
      <c r="D3492" s="7">
        <v>39.425486219478699</v>
      </c>
      <c r="E3492" s="19" t="s">
        <v>4093</v>
      </c>
      <c r="F3492" s="46">
        <f>INDEX(Δεδομένα!$P:$P,MATCH('2021'!E3492,Δεδομένα!$O:$O,0))</f>
        <v>117</v>
      </c>
      <c r="G3492" s="49" t="s">
        <v>4040</v>
      </c>
      <c r="H3492" s="51" t="str">
        <f>INDEX(Δεδομένα!B$1:B$51,MATCH('2021'!G3492,Δεδομένα!A$1:A$51,0))</f>
        <v>ΘΕΣΣΑΛΙΑΣ</v>
      </c>
      <c r="I3492" s="53">
        <f>INDEX(Δεδομένα!E$1:E$13,MATCH('2021'!H3492,Δεδομένα!D$1:D$13,0))</f>
        <v>6</v>
      </c>
      <c r="J3492" s="4">
        <v>44271</v>
      </c>
      <c r="K3492" s="3" t="s">
        <v>1385</v>
      </c>
      <c r="L3492" s="17" t="str">
        <f t="shared" si="260"/>
        <v>16/03/2021 15:03</v>
      </c>
      <c r="M3492" s="4">
        <v>44271</v>
      </c>
      <c r="N3492" s="3" t="s">
        <v>904</v>
      </c>
      <c r="O3492" s="17" t="str">
        <f t="shared" si="261"/>
        <v>16/03/2021 15:39</v>
      </c>
      <c r="P3492" s="24">
        <f t="shared" si="262"/>
        <v>2.5000000001455192E-2</v>
      </c>
      <c r="Q3492" s="28">
        <v>0</v>
      </c>
      <c r="R3492" s="27">
        <f t="shared" si="263"/>
        <v>36.000000002095476</v>
      </c>
      <c r="S3492" s="3" t="s">
        <v>4</v>
      </c>
      <c r="T3492" s="3" t="s">
        <v>4041</v>
      </c>
      <c r="U3492" s="3" t="s">
        <v>4</v>
      </c>
      <c r="V3492" s="3" t="s">
        <v>4103</v>
      </c>
      <c r="W3492" s="5">
        <v>0</v>
      </c>
      <c r="X3492" s="5">
        <v>1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2">
        <v>2</v>
      </c>
      <c r="AF3492" s="2">
        <v>0</v>
      </c>
      <c r="AG3492" s="2">
        <v>0</v>
      </c>
      <c r="AH3492" s="2">
        <v>0</v>
      </c>
      <c r="AI3492" s="2">
        <v>0</v>
      </c>
      <c r="AJ3492" s="2">
        <v>1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 t="s">
        <v>4</v>
      </c>
      <c r="AT3492" s="2" t="s">
        <v>4</v>
      </c>
    </row>
    <row r="3493" spans="1:46" x14ac:dyDescent="0.2">
      <c r="A3493" s="2">
        <v>1648757</v>
      </c>
      <c r="B3493" s="2">
        <v>839235</v>
      </c>
      <c r="C3493" s="7">
        <v>21.779468572201999</v>
      </c>
      <c r="D3493" s="7">
        <v>39.447258815813498</v>
      </c>
      <c r="E3493" s="19" t="s">
        <v>4093</v>
      </c>
      <c r="F3493" s="46">
        <f>INDEX(Δεδομένα!$P:$P,MATCH('2021'!E3493,Δεδομένα!$O:$O,0))</f>
        <v>117</v>
      </c>
      <c r="G3493" s="49" t="s">
        <v>4040</v>
      </c>
      <c r="H3493" s="51" t="str">
        <f>INDEX(Δεδομένα!B$1:B$51,MATCH('2021'!G3493,Δεδομένα!A$1:A$51,0))</f>
        <v>ΘΕΣΣΑΛΙΑΣ</v>
      </c>
      <c r="I3493" s="53">
        <f>INDEX(Δεδομένα!E$1:E$13,MATCH('2021'!H3493,Δεδομένα!D$1:D$13,0))</f>
        <v>6</v>
      </c>
      <c r="J3493" s="4">
        <v>44274</v>
      </c>
      <c r="K3493" s="3" t="s">
        <v>965</v>
      </c>
      <c r="L3493" s="17" t="str">
        <f t="shared" si="260"/>
        <v>19/03/2021 16:04</v>
      </c>
      <c r="M3493" s="4">
        <v>44274</v>
      </c>
      <c r="N3493" s="3" t="s">
        <v>146</v>
      </c>
      <c r="O3493" s="17" t="str">
        <f t="shared" si="261"/>
        <v>19/03/2021 16:30</v>
      </c>
      <c r="P3493" s="24">
        <f t="shared" si="262"/>
        <v>1.8055555556202307E-2</v>
      </c>
      <c r="Q3493" s="28">
        <v>0</v>
      </c>
      <c r="R3493" s="27">
        <f t="shared" si="263"/>
        <v>26.000000000931323</v>
      </c>
      <c r="S3493" s="3" t="s">
        <v>4</v>
      </c>
      <c r="T3493" s="3" t="s">
        <v>4041</v>
      </c>
      <c r="U3493" s="3" t="s">
        <v>4104</v>
      </c>
      <c r="V3493" s="3" t="s">
        <v>4105</v>
      </c>
      <c r="W3493" s="5">
        <v>0</v>
      </c>
      <c r="X3493" s="5">
        <v>0</v>
      </c>
      <c r="Y3493" s="5">
        <v>0</v>
      </c>
      <c r="Z3493" s="5">
        <v>0.5</v>
      </c>
      <c r="AA3493" s="5">
        <v>0</v>
      </c>
      <c r="AB3493" s="5">
        <v>0</v>
      </c>
      <c r="AC3493" s="5">
        <v>0</v>
      </c>
      <c r="AD3493" s="5">
        <v>0</v>
      </c>
      <c r="AE3493" s="2">
        <v>2</v>
      </c>
      <c r="AF3493" s="2">
        <v>0</v>
      </c>
      <c r="AG3493" s="2">
        <v>0</v>
      </c>
      <c r="AH3493" s="2">
        <v>0</v>
      </c>
      <c r="AI3493" s="2">
        <v>0</v>
      </c>
      <c r="AJ3493" s="2">
        <v>1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 t="s">
        <v>4</v>
      </c>
      <c r="AT3493" s="2" t="s">
        <v>4</v>
      </c>
    </row>
    <row r="3494" spans="1:46" x14ac:dyDescent="0.2">
      <c r="A3494" s="2">
        <v>1648762</v>
      </c>
      <c r="B3494" s="2">
        <v>839245</v>
      </c>
      <c r="C3494" s="7">
        <v>21.782246420237701</v>
      </c>
      <c r="D3494" s="7">
        <v>39.430133674205699</v>
      </c>
      <c r="E3494" s="19" t="s">
        <v>4093</v>
      </c>
      <c r="F3494" s="46">
        <f>INDEX(Δεδομένα!$P:$P,MATCH('2021'!E3494,Δεδομένα!$O:$O,0))</f>
        <v>117</v>
      </c>
      <c r="G3494" s="49" t="s">
        <v>4040</v>
      </c>
      <c r="H3494" s="51" t="str">
        <f>INDEX(Δεδομένα!B$1:B$51,MATCH('2021'!G3494,Δεδομένα!A$1:A$51,0))</f>
        <v>ΘΕΣΣΑΛΙΑΣ</v>
      </c>
      <c r="I3494" s="53">
        <f>INDEX(Δεδομένα!E$1:E$13,MATCH('2021'!H3494,Δεδομένα!D$1:D$13,0))</f>
        <v>6</v>
      </c>
      <c r="J3494" s="4">
        <v>44274</v>
      </c>
      <c r="K3494" s="3" t="s">
        <v>461</v>
      </c>
      <c r="L3494" s="17" t="str">
        <f t="shared" si="260"/>
        <v>19/03/2021 17:00</v>
      </c>
      <c r="M3494" s="4">
        <v>44274</v>
      </c>
      <c r="N3494" s="3" t="s">
        <v>712</v>
      </c>
      <c r="O3494" s="17" t="str">
        <f t="shared" si="261"/>
        <v>19/03/2021 18:30</v>
      </c>
      <c r="P3494" s="24">
        <f t="shared" si="262"/>
        <v>6.25E-2</v>
      </c>
      <c r="Q3494" s="28">
        <v>0</v>
      </c>
      <c r="R3494" s="27">
        <f t="shared" si="263"/>
        <v>90</v>
      </c>
      <c r="S3494" s="3" t="s">
        <v>4</v>
      </c>
      <c r="T3494" s="3" t="s">
        <v>4041</v>
      </c>
      <c r="U3494" s="3" t="s">
        <v>4094</v>
      </c>
      <c r="V3494" s="3" t="s">
        <v>4106</v>
      </c>
      <c r="W3494" s="5">
        <v>0</v>
      </c>
      <c r="X3494" s="5">
        <v>0</v>
      </c>
      <c r="Y3494" s="5">
        <v>0</v>
      </c>
      <c r="Z3494" s="5">
        <v>1</v>
      </c>
      <c r="AA3494" s="5">
        <v>0</v>
      </c>
      <c r="AB3494" s="5">
        <v>0</v>
      </c>
      <c r="AC3494" s="5">
        <v>0</v>
      </c>
      <c r="AD3494" s="5">
        <v>0</v>
      </c>
      <c r="AE3494" s="2">
        <v>2</v>
      </c>
      <c r="AF3494" s="2">
        <v>0</v>
      </c>
      <c r="AG3494" s="2">
        <v>0</v>
      </c>
      <c r="AH3494" s="2">
        <v>0</v>
      </c>
      <c r="AI3494" s="2">
        <v>0</v>
      </c>
      <c r="AJ3494" s="2">
        <v>1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 t="s">
        <v>4</v>
      </c>
      <c r="AT3494" s="2" t="s">
        <v>4</v>
      </c>
    </row>
    <row r="3495" spans="1:46" x14ac:dyDescent="0.2">
      <c r="A3495" s="2">
        <v>1650890</v>
      </c>
      <c r="B3495" s="2">
        <v>841631</v>
      </c>
      <c r="C3495" s="7">
        <v>21.6850217947533</v>
      </c>
      <c r="D3495" s="7">
        <v>39.440473861026597</v>
      </c>
      <c r="E3495" s="19" t="s">
        <v>4093</v>
      </c>
      <c r="F3495" s="46">
        <f>INDEX(Δεδομένα!$P:$P,MATCH('2021'!E3495,Δεδομένα!$O:$O,0))</f>
        <v>117</v>
      </c>
      <c r="G3495" s="49" t="s">
        <v>4040</v>
      </c>
      <c r="H3495" s="51" t="str">
        <f>INDEX(Δεδομένα!B$1:B$51,MATCH('2021'!G3495,Δεδομένα!A$1:A$51,0))</f>
        <v>ΘΕΣΣΑΛΙΑΣ</v>
      </c>
      <c r="I3495" s="53">
        <f>INDEX(Δεδομένα!E$1:E$13,MATCH('2021'!H3495,Δεδομένα!D$1:D$13,0))</f>
        <v>6</v>
      </c>
      <c r="J3495" s="4">
        <v>44285</v>
      </c>
      <c r="K3495" s="3" t="s">
        <v>23</v>
      </c>
      <c r="L3495" s="17" t="str">
        <f t="shared" si="260"/>
        <v>30/03/2021 19:35</v>
      </c>
      <c r="M3495" s="4">
        <v>44285</v>
      </c>
      <c r="N3495" s="3" t="s">
        <v>391</v>
      </c>
      <c r="O3495" s="17" t="str">
        <f t="shared" si="261"/>
        <v>30/03/2021 20:11</v>
      </c>
      <c r="P3495" s="24">
        <f t="shared" si="262"/>
        <v>2.5000000001455192E-2</v>
      </c>
      <c r="Q3495" s="28">
        <v>0</v>
      </c>
      <c r="R3495" s="27">
        <f t="shared" si="263"/>
        <v>36.000000002095476</v>
      </c>
      <c r="S3495" s="3" t="s">
        <v>4</v>
      </c>
      <c r="T3495" s="3" t="s">
        <v>4041</v>
      </c>
      <c r="U3495" s="3" t="s">
        <v>4</v>
      </c>
      <c r="V3495" s="3" t="s">
        <v>2664</v>
      </c>
      <c r="W3495" s="5">
        <v>0</v>
      </c>
      <c r="X3495" s="5">
        <v>0</v>
      </c>
      <c r="Y3495" s="5">
        <v>0</v>
      </c>
      <c r="Z3495" s="5">
        <v>3</v>
      </c>
      <c r="AA3495" s="5">
        <v>0</v>
      </c>
      <c r="AB3495" s="5">
        <v>0</v>
      </c>
      <c r="AC3495" s="5">
        <v>0</v>
      </c>
      <c r="AD3495" s="5">
        <v>0</v>
      </c>
      <c r="AE3495" s="2">
        <v>2</v>
      </c>
      <c r="AF3495" s="2">
        <v>0</v>
      </c>
      <c r="AG3495" s="2">
        <v>0</v>
      </c>
      <c r="AH3495" s="2">
        <v>0</v>
      </c>
      <c r="AI3495" s="2">
        <v>0</v>
      </c>
      <c r="AJ3495" s="2">
        <v>1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 t="s">
        <v>4</v>
      </c>
      <c r="AT3495" s="2" t="s">
        <v>4</v>
      </c>
    </row>
    <row r="3496" spans="1:46" x14ac:dyDescent="0.2">
      <c r="A3496" s="2">
        <v>1651986</v>
      </c>
      <c r="B3496" s="2">
        <v>842383</v>
      </c>
      <c r="C3496" s="7">
        <v>21.762745552850301</v>
      </c>
      <c r="D3496" s="7">
        <v>39.4198832671416</v>
      </c>
      <c r="E3496" s="19" t="s">
        <v>4093</v>
      </c>
      <c r="F3496" s="46">
        <f>INDEX(Δεδομένα!$P:$P,MATCH('2021'!E3496,Δεδομένα!$O:$O,0))</f>
        <v>117</v>
      </c>
      <c r="G3496" s="49" t="s">
        <v>4040</v>
      </c>
      <c r="H3496" s="51" t="str">
        <f>INDEX(Δεδομένα!B$1:B$51,MATCH('2021'!G3496,Δεδομένα!A$1:A$51,0))</f>
        <v>ΘΕΣΣΑΛΙΑΣ</v>
      </c>
      <c r="I3496" s="53">
        <f>INDEX(Δεδομένα!E$1:E$13,MATCH('2021'!H3496,Δεδομένα!D$1:D$13,0))</f>
        <v>6</v>
      </c>
      <c r="J3496" s="4">
        <v>44288</v>
      </c>
      <c r="K3496" s="3" t="s">
        <v>234</v>
      </c>
      <c r="L3496" s="17" t="str">
        <f t="shared" si="260"/>
        <v>02/04/2021 18:39</v>
      </c>
      <c r="M3496" s="4">
        <v>44288</v>
      </c>
      <c r="N3496" s="3" t="s">
        <v>111</v>
      </c>
      <c r="O3496" s="17" t="str">
        <f t="shared" si="261"/>
        <v>02/04/2021 19:20</v>
      </c>
      <c r="P3496" s="24">
        <f t="shared" si="262"/>
        <v>2.8472222220443655E-2</v>
      </c>
      <c r="Q3496" s="28">
        <v>0</v>
      </c>
      <c r="R3496" s="27">
        <f t="shared" si="263"/>
        <v>40.999999997438863</v>
      </c>
      <c r="S3496" s="3" t="s">
        <v>4</v>
      </c>
      <c r="T3496" s="3" t="s">
        <v>4041</v>
      </c>
      <c r="U3496" s="3" t="s">
        <v>4107</v>
      </c>
      <c r="V3496" s="3" t="s">
        <v>4108</v>
      </c>
      <c r="W3496" s="5">
        <v>0</v>
      </c>
      <c r="X3496" s="5">
        <v>0</v>
      </c>
      <c r="Y3496" s="5">
        <v>0</v>
      </c>
      <c r="Z3496" s="5">
        <v>3</v>
      </c>
      <c r="AA3496" s="5">
        <v>0</v>
      </c>
      <c r="AB3496" s="5">
        <v>0</v>
      </c>
      <c r="AC3496" s="5">
        <v>0</v>
      </c>
      <c r="AD3496" s="5">
        <v>0</v>
      </c>
      <c r="AE3496" s="2">
        <v>2</v>
      </c>
      <c r="AF3496" s="2">
        <v>0</v>
      </c>
      <c r="AG3496" s="2">
        <v>0</v>
      </c>
      <c r="AH3496" s="2">
        <v>0</v>
      </c>
      <c r="AI3496" s="2">
        <v>0</v>
      </c>
      <c r="AJ3496" s="2">
        <v>1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 t="s">
        <v>4</v>
      </c>
      <c r="AT3496" s="2" t="s">
        <v>4</v>
      </c>
    </row>
    <row r="3497" spans="1:46" x14ac:dyDescent="0.2">
      <c r="A3497" s="2">
        <v>1651993</v>
      </c>
      <c r="B3497" s="2">
        <v>842421</v>
      </c>
      <c r="C3497" s="7">
        <v>21.734114665641599</v>
      </c>
      <c r="D3497" s="7">
        <v>39.465307514815898</v>
      </c>
      <c r="E3497" s="19" t="s">
        <v>4093</v>
      </c>
      <c r="F3497" s="46">
        <f>INDEX(Δεδομένα!$P:$P,MATCH('2021'!E3497,Δεδομένα!$O:$O,0))</f>
        <v>117</v>
      </c>
      <c r="G3497" s="49" t="s">
        <v>4040</v>
      </c>
      <c r="H3497" s="51" t="str">
        <f>INDEX(Δεδομένα!B$1:B$51,MATCH('2021'!G3497,Δεδομένα!A$1:A$51,0))</f>
        <v>ΘΕΣΣΑΛΙΑΣ</v>
      </c>
      <c r="I3497" s="53">
        <f>INDEX(Δεδομένα!E$1:E$13,MATCH('2021'!H3497,Δεδομένα!D$1:D$13,0))</f>
        <v>6</v>
      </c>
      <c r="J3497" s="4">
        <v>44288</v>
      </c>
      <c r="K3497" s="3" t="s">
        <v>302</v>
      </c>
      <c r="L3497" s="17" t="str">
        <f t="shared" si="260"/>
        <v>02/04/2021 20:23</v>
      </c>
      <c r="M3497" s="4">
        <v>44288</v>
      </c>
      <c r="N3497" s="3" t="s">
        <v>96</v>
      </c>
      <c r="O3497" s="17" t="str">
        <f t="shared" si="261"/>
        <v>02/04/2021 20:55</v>
      </c>
      <c r="P3497" s="24">
        <f t="shared" si="262"/>
        <v>2.2222222221898846E-2</v>
      </c>
      <c r="Q3497" s="28">
        <v>0</v>
      </c>
      <c r="R3497" s="27">
        <f t="shared" si="263"/>
        <v>31.999999999534339</v>
      </c>
      <c r="S3497" s="3" t="s">
        <v>4</v>
      </c>
      <c r="T3497" s="3" t="s">
        <v>4041</v>
      </c>
      <c r="U3497" s="3" t="s">
        <v>4109</v>
      </c>
      <c r="V3497" s="3" t="s">
        <v>4110</v>
      </c>
      <c r="W3497" s="5">
        <v>0</v>
      </c>
      <c r="X3497" s="5">
        <v>0</v>
      </c>
      <c r="Y3497" s="5">
        <v>0</v>
      </c>
      <c r="Z3497" s="5">
        <v>0.1</v>
      </c>
      <c r="AA3497" s="5">
        <v>0</v>
      </c>
      <c r="AB3497" s="5">
        <v>0</v>
      </c>
      <c r="AC3497" s="5">
        <v>0</v>
      </c>
      <c r="AD3497" s="5">
        <v>0</v>
      </c>
      <c r="AE3497" s="2">
        <v>1</v>
      </c>
      <c r="AF3497" s="2">
        <v>0</v>
      </c>
      <c r="AG3497" s="2">
        <v>0</v>
      </c>
      <c r="AH3497" s="2">
        <v>0</v>
      </c>
      <c r="AI3497" s="2">
        <v>0</v>
      </c>
      <c r="AJ3497" s="2">
        <v>1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</row>
    <row r="3498" spans="1:46" x14ac:dyDescent="0.2">
      <c r="A3498" s="2">
        <v>1654659</v>
      </c>
      <c r="B3498" s="2">
        <v>845581</v>
      </c>
      <c r="C3498" s="7">
        <v>21.7782552957792</v>
      </c>
      <c r="D3498" s="7">
        <v>39.379268458770497</v>
      </c>
      <c r="E3498" s="19" t="s">
        <v>4093</v>
      </c>
      <c r="F3498" s="46">
        <f>INDEX(Δεδομένα!$P:$P,MATCH('2021'!E3498,Δεδομένα!$O:$O,0))</f>
        <v>117</v>
      </c>
      <c r="G3498" s="49" t="s">
        <v>4040</v>
      </c>
      <c r="H3498" s="51" t="str">
        <f>INDEX(Δεδομένα!B$1:B$51,MATCH('2021'!G3498,Δεδομένα!A$1:A$51,0))</f>
        <v>ΘΕΣΣΑΛΙΑΣ</v>
      </c>
      <c r="I3498" s="53">
        <f>INDEX(Δεδομένα!E$1:E$13,MATCH('2021'!H3498,Δεδομένα!D$1:D$13,0))</f>
        <v>6</v>
      </c>
      <c r="J3498" s="4">
        <v>44300</v>
      </c>
      <c r="K3498" s="3" t="s">
        <v>210</v>
      </c>
      <c r="L3498" s="17" t="str">
        <f t="shared" si="260"/>
        <v>14/04/2021 12:43</v>
      </c>
      <c r="M3498" s="4">
        <v>44300</v>
      </c>
      <c r="N3498" s="3" t="s">
        <v>210</v>
      </c>
      <c r="O3498" s="17" t="str">
        <f t="shared" si="261"/>
        <v>14/04/2021 12:43</v>
      </c>
      <c r="P3498" s="24">
        <f t="shared" si="262"/>
        <v>0</v>
      </c>
      <c r="Q3498" s="28">
        <v>0</v>
      </c>
      <c r="R3498" s="27">
        <f t="shared" si="263"/>
        <v>0</v>
      </c>
      <c r="S3498" s="3" t="s">
        <v>4</v>
      </c>
      <c r="T3498" s="3" t="s">
        <v>4041</v>
      </c>
      <c r="U3498" s="3" t="s">
        <v>4</v>
      </c>
      <c r="V3498" s="3" t="s">
        <v>4111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0.1</v>
      </c>
      <c r="AD3498" s="5">
        <v>0</v>
      </c>
      <c r="AE3498" s="2">
        <v>2</v>
      </c>
      <c r="AF3498" s="2">
        <v>0</v>
      </c>
      <c r="AG3498" s="2">
        <v>0</v>
      </c>
      <c r="AH3498" s="2">
        <v>0</v>
      </c>
      <c r="AI3498" s="2">
        <v>0</v>
      </c>
      <c r="AJ3498" s="2">
        <v>1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 t="s">
        <v>4</v>
      </c>
      <c r="AT3498" s="2" t="s">
        <v>4</v>
      </c>
    </row>
    <row r="3499" spans="1:46" x14ac:dyDescent="0.2">
      <c r="A3499" s="2">
        <v>1655135</v>
      </c>
      <c r="B3499" s="2">
        <v>846056</v>
      </c>
      <c r="C3499" s="7">
        <v>21.698875244759599</v>
      </c>
      <c r="D3499" s="7">
        <v>39.441606846566501</v>
      </c>
      <c r="E3499" s="19" t="s">
        <v>4093</v>
      </c>
      <c r="F3499" s="46">
        <f>INDEX(Δεδομένα!$P:$P,MATCH('2021'!E3499,Δεδομένα!$O:$O,0))</f>
        <v>117</v>
      </c>
      <c r="G3499" s="49" t="s">
        <v>4040</v>
      </c>
      <c r="H3499" s="51" t="str">
        <f>INDEX(Δεδομένα!B$1:B$51,MATCH('2021'!G3499,Δεδομένα!A$1:A$51,0))</f>
        <v>ΘΕΣΣΑΛΙΑΣ</v>
      </c>
      <c r="I3499" s="53">
        <f>INDEX(Δεδομένα!E$1:E$13,MATCH('2021'!H3499,Δεδομένα!D$1:D$13,0))</f>
        <v>6</v>
      </c>
      <c r="J3499" s="4">
        <v>44301</v>
      </c>
      <c r="K3499" s="3" t="s">
        <v>493</v>
      </c>
      <c r="L3499" s="17" t="str">
        <f t="shared" si="260"/>
        <v>15/04/2021 21:10</v>
      </c>
      <c r="M3499" s="4">
        <v>44301</v>
      </c>
      <c r="N3499" s="3" t="s">
        <v>2416</v>
      </c>
      <c r="O3499" s="17" t="str">
        <f t="shared" si="261"/>
        <v>15/04/2021 21:39</v>
      </c>
      <c r="P3499" s="24">
        <f t="shared" si="262"/>
        <v>2.0138888889050577E-2</v>
      </c>
      <c r="Q3499" s="28">
        <v>0</v>
      </c>
      <c r="R3499" s="27">
        <f t="shared" si="263"/>
        <v>29.000000000232831</v>
      </c>
      <c r="S3499" s="3" t="s">
        <v>4</v>
      </c>
      <c r="T3499" s="3" t="s">
        <v>4041</v>
      </c>
      <c r="U3499" s="3" t="s">
        <v>4097</v>
      </c>
      <c r="V3499" s="3" t="s">
        <v>4098</v>
      </c>
      <c r="W3499" s="5">
        <v>0</v>
      </c>
      <c r="X3499" s="5">
        <v>0</v>
      </c>
      <c r="Y3499" s="5">
        <v>0</v>
      </c>
      <c r="Z3499" s="5">
        <v>0.03</v>
      </c>
      <c r="AA3499" s="5">
        <v>0</v>
      </c>
      <c r="AB3499" s="5">
        <v>0</v>
      </c>
      <c r="AC3499" s="5">
        <v>0</v>
      </c>
      <c r="AD3499" s="5">
        <v>0</v>
      </c>
      <c r="AE3499" s="2">
        <v>2</v>
      </c>
      <c r="AF3499" s="2">
        <v>0</v>
      </c>
      <c r="AG3499" s="2">
        <v>0</v>
      </c>
      <c r="AH3499" s="2">
        <v>0</v>
      </c>
      <c r="AI3499" s="2">
        <v>0</v>
      </c>
      <c r="AJ3499" s="2">
        <v>1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 t="s">
        <v>4</v>
      </c>
      <c r="AT3499" s="2" t="s">
        <v>4</v>
      </c>
    </row>
    <row r="3500" spans="1:46" x14ac:dyDescent="0.2">
      <c r="A3500" s="2">
        <v>1656790</v>
      </c>
      <c r="B3500" s="2">
        <v>847339</v>
      </c>
      <c r="C3500" s="7">
        <v>21.6971145812226</v>
      </c>
      <c r="D3500" s="7">
        <v>39.428832918161099</v>
      </c>
      <c r="E3500" s="19" t="s">
        <v>4093</v>
      </c>
      <c r="F3500" s="46">
        <f>INDEX(Δεδομένα!$P:$P,MATCH('2021'!E3500,Δεδομένα!$O:$O,0))</f>
        <v>117</v>
      </c>
      <c r="G3500" s="49" t="s">
        <v>4040</v>
      </c>
      <c r="H3500" s="51" t="str">
        <f>INDEX(Δεδομένα!B$1:B$51,MATCH('2021'!G3500,Δεδομένα!A$1:A$51,0))</f>
        <v>ΘΕΣΣΑΛΙΑΣ</v>
      </c>
      <c r="I3500" s="53">
        <f>INDEX(Δεδομένα!E$1:E$13,MATCH('2021'!H3500,Δεδομένα!D$1:D$13,0))</f>
        <v>6</v>
      </c>
      <c r="J3500" s="4">
        <v>44307</v>
      </c>
      <c r="K3500" s="3" t="s">
        <v>223</v>
      </c>
      <c r="L3500" s="17" t="str">
        <f t="shared" si="260"/>
        <v>21/04/2021 12:20</v>
      </c>
      <c r="M3500" s="4">
        <v>44307</v>
      </c>
      <c r="N3500" s="3" t="s">
        <v>1987</v>
      </c>
      <c r="O3500" s="17" t="str">
        <f t="shared" si="261"/>
        <v>21/04/2021 13:07</v>
      </c>
      <c r="P3500" s="24">
        <f t="shared" si="262"/>
        <v>3.2638888886140194E-2</v>
      </c>
      <c r="Q3500" s="28">
        <v>0</v>
      </c>
      <c r="R3500" s="27">
        <f t="shared" si="263"/>
        <v>46.999999996041879</v>
      </c>
      <c r="S3500" s="3" t="s">
        <v>4</v>
      </c>
      <c r="T3500" s="3" t="s">
        <v>4041</v>
      </c>
      <c r="U3500" s="3" t="s">
        <v>4112</v>
      </c>
      <c r="V3500" s="3" t="s">
        <v>4113</v>
      </c>
      <c r="W3500" s="5">
        <v>0</v>
      </c>
      <c r="X3500" s="5">
        <v>0</v>
      </c>
      <c r="Y3500" s="5">
        <v>0</v>
      </c>
      <c r="Z3500" s="5">
        <v>2</v>
      </c>
      <c r="AA3500" s="5">
        <v>0</v>
      </c>
      <c r="AB3500" s="5">
        <v>0</v>
      </c>
      <c r="AC3500" s="5">
        <v>0</v>
      </c>
      <c r="AD3500" s="5">
        <v>0</v>
      </c>
      <c r="AE3500" s="2">
        <v>2</v>
      </c>
      <c r="AF3500" s="2">
        <v>0</v>
      </c>
      <c r="AG3500" s="2">
        <v>0</v>
      </c>
      <c r="AH3500" s="2">
        <v>0</v>
      </c>
      <c r="AI3500" s="2">
        <v>0</v>
      </c>
      <c r="AJ3500" s="2">
        <v>1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 t="s">
        <v>4</v>
      </c>
      <c r="AT3500" s="2" t="s">
        <v>4</v>
      </c>
    </row>
    <row r="3501" spans="1:46" x14ac:dyDescent="0.2">
      <c r="A3501" s="2">
        <v>1656803</v>
      </c>
      <c r="B3501" s="2">
        <v>847431</v>
      </c>
      <c r="C3501" s="7">
        <v>21.753228775835201</v>
      </c>
      <c r="D3501" s="7">
        <v>39.471966390005598</v>
      </c>
      <c r="E3501" s="19" t="s">
        <v>4093</v>
      </c>
      <c r="F3501" s="46">
        <f>INDEX(Δεδομένα!$P:$P,MATCH('2021'!E3501,Δεδομένα!$O:$O,0))</f>
        <v>117</v>
      </c>
      <c r="G3501" s="49" t="s">
        <v>4040</v>
      </c>
      <c r="H3501" s="51" t="str">
        <f>INDEX(Δεδομένα!B$1:B$51,MATCH('2021'!G3501,Δεδομένα!A$1:A$51,0))</f>
        <v>ΘΕΣΣΑΛΙΑΣ</v>
      </c>
      <c r="I3501" s="53">
        <f>INDEX(Δεδομένα!E$1:E$13,MATCH('2021'!H3501,Δεδομένα!D$1:D$13,0))</f>
        <v>6</v>
      </c>
      <c r="J3501" s="4">
        <v>44307</v>
      </c>
      <c r="K3501" s="3" t="s">
        <v>17</v>
      </c>
      <c r="L3501" s="17" t="str">
        <f t="shared" si="260"/>
        <v>21/04/2021 18:00</v>
      </c>
      <c r="M3501" s="4">
        <v>44307</v>
      </c>
      <c r="N3501" s="3" t="s">
        <v>1490</v>
      </c>
      <c r="O3501" s="17" t="str">
        <f t="shared" si="261"/>
        <v>21/04/2021 19:45</v>
      </c>
      <c r="P3501" s="24">
        <f t="shared" si="262"/>
        <v>7.2916666664241347E-2</v>
      </c>
      <c r="Q3501" s="28">
        <v>0</v>
      </c>
      <c r="R3501" s="27">
        <f t="shared" si="263"/>
        <v>104.99999999650754</v>
      </c>
      <c r="S3501" s="3" t="s">
        <v>4</v>
      </c>
      <c r="T3501" s="3" t="s">
        <v>4041</v>
      </c>
      <c r="U3501" s="3" t="s">
        <v>4109</v>
      </c>
      <c r="V3501" s="3" t="s">
        <v>4114</v>
      </c>
      <c r="W3501" s="5">
        <v>0</v>
      </c>
      <c r="X3501" s="5">
        <v>0</v>
      </c>
      <c r="Y3501" s="5">
        <v>0</v>
      </c>
      <c r="Z3501" s="5">
        <v>0.3</v>
      </c>
      <c r="AA3501" s="5">
        <v>0</v>
      </c>
      <c r="AB3501" s="5">
        <v>0</v>
      </c>
      <c r="AC3501" s="5">
        <v>0</v>
      </c>
      <c r="AD3501" s="5">
        <v>0</v>
      </c>
      <c r="AE3501" s="2">
        <v>2</v>
      </c>
      <c r="AF3501" s="2">
        <v>0</v>
      </c>
      <c r="AG3501" s="2">
        <v>0</v>
      </c>
      <c r="AH3501" s="2">
        <v>0</v>
      </c>
      <c r="AI3501" s="2">
        <v>0</v>
      </c>
      <c r="AJ3501" s="2">
        <v>1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 t="s">
        <v>4</v>
      </c>
      <c r="AT3501" s="2" t="s">
        <v>4</v>
      </c>
    </row>
    <row r="3502" spans="1:46" x14ac:dyDescent="0.2">
      <c r="A3502" s="2">
        <v>1656818</v>
      </c>
      <c r="B3502" s="2">
        <v>847449</v>
      </c>
      <c r="C3502" s="7">
        <v>21.7767090711557</v>
      </c>
      <c r="D3502" s="7">
        <v>39.422250697441903</v>
      </c>
      <c r="E3502" s="19" t="s">
        <v>4093</v>
      </c>
      <c r="F3502" s="46">
        <f>INDEX(Δεδομένα!$P:$P,MATCH('2021'!E3502,Δεδομένα!$O:$O,0))</f>
        <v>117</v>
      </c>
      <c r="G3502" s="49" t="s">
        <v>4040</v>
      </c>
      <c r="H3502" s="51" t="str">
        <f>INDEX(Δεδομένα!B$1:B$51,MATCH('2021'!G3502,Δεδομένα!A$1:A$51,0))</f>
        <v>ΘΕΣΣΑΛΙΑΣ</v>
      </c>
      <c r="I3502" s="53">
        <f>INDEX(Δεδομένα!E$1:E$13,MATCH('2021'!H3502,Δεδομένα!D$1:D$13,0))</f>
        <v>6</v>
      </c>
      <c r="J3502" s="4">
        <v>44307</v>
      </c>
      <c r="K3502" s="3" t="s">
        <v>2297</v>
      </c>
      <c r="L3502" s="17" t="str">
        <f t="shared" si="260"/>
        <v>21/04/2021 19:24</v>
      </c>
      <c r="M3502" s="4">
        <v>44307</v>
      </c>
      <c r="N3502" s="3" t="s">
        <v>1578</v>
      </c>
      <c r="O3502" s="17" t="str">
        <f t="shared" si="261"/>
        <v>21/04/2021 21:49</v>
      </c>
      <c r="P3502" s="24">
        <f t="shared" si="262"/>
        <v>0.10069444444525288</v>
      </c>
      <c r="Q3502" s="28">
        <v>0</v>
      </c>
      <c r="R3502" s="27">
        <f t="shared" si="263"/>
        <v>145.00000000116415</v>
      </c>
      <c r="S3502" s="3" t="s">
        <v>4</v>
      </c>
      <c r="T3502" s="3" t="s">
        <v>4041</v>
      </c>
      <c r="U3502" s="3" t="s">
        <v>4094</v>
      </c>
      <c r="V3502" s="3" t="s">
        <v>4115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3</v>
      </c>
      <c r="AC3502" s="5">
        <v>0</v>
      </c>
      <c r="AD3502" s="5">
        <v>0</v>
      </c>
      <c r="AE3502" s="2">
        <v>6</v>
      </c>
      <c r="AF3502" s="2">
        <v>0</v>
      </c>
      <c r="AG3502" s="2">
        <v>0</v>
      </c>
      <c r="AH3502" s="2">
        <v>0</v>
      </c>
      <c r="AI3502" s="2">
        <v>0</v>
      </c>
      <c r="AJ3502" s="2">
        <v>3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 t="s">
        <v>4</v>
      </c>
      <c r="AT3502" s="2" t="s">
        <v>4</v>
      </c>
    </row>
    <row r="3503" spans="1:46" x14ac:dyDescent="0.2">
      <c r="A3503" s="2">
        <v>1656827</v>
      </c>
      <c r="B3503" s="2">
        <v>847488</v>
      </c>
      <c r="C3503" s="7">
        <v>21.751911621833699</v>
      </c>
      <c r="D3503" s="7">
        <v>39.471484636147999</v>
      </c>
      <c r="E3503" s="19" t="s">
        <v>4093</v>
      </c>
      <c r="F3503" s="46">
        <f>INDEX(Δεδομένα!$P:$P,MATCH('2021'!E3503,Δεδομένα!$O:$O,0))</f>
        <v>117</v>
      </c>
      <c r="G3503" s="49" t="s">
        <v>4040</v>
      </c>
      <c r="H3503" s="51" t="str">
        <f>INDEX(Δεδομένα!B$1:B$51,MATCH('2021'!G3503,Δεδομένα!A$1:A$51,0))</f>
        <v>ΘΕΣΣΑΛΙΑΣ</v>
      </c>
      <c r="I3503" s="53">
        <f>INDEX(Δεδομένα!E$1:E$13,MATCH('2021'!H3503,Δεδομένα!D$1:D$13,0))</f>
        <v>6</v>
      </c>
      <c r="J3503" s="4">
        <v>44307</v>
      </c>
      <c r="K3503" s="3" t="s">
        <v>3132</v>
      </c>
      <c r="L3503" s="17" t="str">
        <f t="shared" si="260"/>
        <v>21/04/2021 21:46</v>
      </c>
      <c r="M3503" s="4">
        <v>44307</v>
      </c>
      <c r="N3503" s="3" t="s">
        <v>1015</v>
      </c>
      <c r="O3503" s="17" t="str">
        <f t="shared" si="261"/>
        <v>21/04/2021 22:45</v>
      </c>
      <c r="P3503" s="24">
        <f t="shared" si="262"/>
        <v>4.0972222217533272E-2</v>
      </c>
      <c r="Q3503" s="28">
        <v>0</v>
      </c>
      <c r="R3503" s="27">
        <f t="shared" si="263"/>
        <v>58.999999993247911</v>
      </c>
      <c r="S3503" s="3" t="s">
        <v>4</v>
      </c>
      <c r="T3503" s="3" t="s">
        <v>4041</v>
      </c>
      <c r="U3503" s="3" t="s">
        <v>4109</v>
      </c>
      <c r="V3503" s="3" t="s">
        <v>4116</v>
      </c>
      <c r="W3503" s="5">
        <v>0</v>
      </c>
      <c r="X3503" s="5">
        <v>0</v>
      </c>
      <c r="Y3503" s="5">
        <v>0</v>
      </c>
      <c r="Z3503" s="5">
        <v>0.5</v>
      </c>
      <c r="AA3503" s="5">
        <v>0</v>
      </c>
      <c r="AB3503" s="5">
        <v>0</v>
      </c>
      <c r="AC3503" s="5">
        <v>0</v>
      </c>
      <c r="AD3503" s="5">
        <v>0</v>
      </c>
      <c r="AE3503" s="2">
        <v>2</v>
      </c>
      <c r="AF3503" s="2">
        <v>0</v>
      </c>
      <c r="AG3503" s="2">
        <v>0</v>
      </c>
      <c r="AH3503" s="2">
        <v>0</v>
      </c>
      <c r="AI3503" s="2">
        <v>0</v>
      </c>
      <c r="AJ3503" s="2">
        <v>1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 t="s">
        <v>4</v>
      </c>
      <c r="AT3503" s="2" t="s">
        <v>4</v>
      </c>
    </row>
    <row r="3504" spans="1:46" x14ac:dyDescent="0.2">
      <c r="A3504" s="2">
        <v>1658440</v>
      </c>
      <c r="B3504" s="2">
        <v>850697</v>
      </c>
      <c r="C3504" s="7">
        <v>21.712603256249999</v>
      </c>
      <c r="D3504" s="7">
        <v>39.452678551576099</v>
      </c>
      <c r="E3504" s="19" t="s">
        <v>4093</v>
      </c>
      <c r="F3504" s="46">
        <f>INDEX(Δεδομένα!$P:$P,MATCH('2021'!E3504,Δεδομένα!$O:$O,0))</f>
        <v>117</v>
      </c>
      <c r="G3504" s="49" t="s">
        <v>4040</v>
      </c>
      <c r="H3504" s="51" t="str">
        <f>INDEX(Δεδομένα!B$1:B$51,MATCH('2021'!G3504,Δεδομένα!A$1:A$51,0))</f>
        <v>ΘΕΣΣΑΛΙΑΣ</v>
      </c>
      <c r="I3504" s="53">
        <f>INDEX(Δεδομένα!E$1:E$13,MATCH('2021'!H3504,Δεδομένα!D$1:D$13,0))</f>
        <v>6</v>
      </c>
      <c r="J3504" s="4">
        <v>44320</v>
      </c>
      <c r="K3504" s="3" t="s">
        <v>590</v>
      </c>
      <c r="L3504" s="17" t="str">
        <f t="shared" si="260"/>
        <v>04/05/2021 15:25</v>
      </c>
      <c r="M3504" s="4">
        <v>44320</v>
      </c>
      <c r="N3504" s="3" t="s">
        <v>109</v>
      </c>
      <c r="O3504" s="17" t="str">
        <f t="shared" si="261"/>
        <v>04/05/2021 15:50</v>
      </c>
      <c r="P3504" s="24">
        <f t="shared" si="262"/>
        <v>1.7361111109494232E-2</v>
      </c>
      <c r="Q3504" s="28">
        <v>0</v>
      </c>
      <c r="R3504" s="27">
        <f t="shared" si="263"/>
        <v>24.999999997671694</v>
      </c>
      <c r="S3504" s="3" t="s">
        <v>4</v>
      </c>
      <c r="T3504" s="3" t="s">
        <v>4041</v>
      </c>
      <c r="U3504" s="3" t="s">
        <v>4112</v>
      </c>
      <c r="V3504" s="3" t="s">
        <v>4117</v>
      </c>
      <c r="W3504" s="5">
        <v>0</v>
      </c>
      <c r="X3504" s="5">
        <v>0</v>
      </c>
      <c r="Y3504" s="5">
        <v>0</v>
      </c>
      <c r="Z3504" s="5">
        <v>0</v>
      </c>
      <c r="AA3504" s="5">
        <v>0.5</v>
      </c>
      <c r="AB3504" s="5">
        <v>0.5</v>
      </c>
      <c r="AC3504" s="5">
        <v>0</v>
      </c>
      <c r="AD3504" s="5">
        <v>0</v>
      </c>
      <c r="AE3504" s="2">
        <v>2</v>
      </c>
      <c r="AF3504" s="2">
        <v>0</v>
      </c>
      <c r="AG3504" s="2">
        <v>0</v>
      </c>
      <c r="AH3504" s="2">
        <v>0</v>
      </c>
      <c r="AI3504" s="2">
        <v>0</v>
      </c>
      <c r="AJ3504" s="2">
        <v>1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 t="s">
        <v>4</v>
      </c>
      <c r="AT3504" s="2" t="s">
        <v>4</v>
      </c>
    </row>
    <row r="3505" spans="1:46" x14ac:dyDescent="0.2">
      <c r="A3505" s="2">
        <v>1658452</v>
      </c>
      <c r="B3505" s="2">
        <v>850809</v>
      </c>
      <c r="C3505" s="7">
        <v>21.7545819836349</v>
      </c>
      <c r="D3505" s="7">
        <v>39.473034264790797</v>
      </c>
      <c r="E3505" s="19" t="s">
        <v>4093</v>
      </c>
      <c r="F3505" s="46">
        <f>INDEX(Δεδομένα!$P:$P,MATCH('2021'!E3505,Δεδομένα!$O:$O,0))</f>
        <v>117</v>
      </c>
      <c r="G3505" s="49" t="s">
        <v>4040</v>
      </c>
      <c r="H3505" s="51" t="str">
        <f>INDEX(Δεδομένα!B$1:B$51,MATCH('2021'!G3505,Δεδομένα!A$1:A$51,0))</f>
        <v>ΘΕΣΣΑΛΙΑΣ</v>
      </c>
      <c r="I3505" s="53">
        <f>INDEX(Δεδομένα!E$1:E$13,MATCH('2021'!H3505,Δεδομένα!D$1:D$13,0))</f>
        <v>6</v>
      </c>
      <c r="J3505" s="4">
        <v>44320</v>
      </c>
      <c r="K3505" s="3" t="s">
        <v>2166</v>
      </c>
      <c r="L3505" s="17" t="str">
        <f t="shared" si="260"/>
        <v>04/05/2021 23:20</v>
      </c>
      <c r="M3505" s="4">
        <v>44321</v>
      </c>
      <c r="N3505" s="3" t="s">
        <v>284</v>
      </c>
      <c r="O3505" s="17" t="str">
        <f t="shared" si="261"/>
        <v>05/05/2021 00:01</v>
      </c>
      <c r="P3505" s="24">
        <f t="shared" si="262"/>
        <v>2.8472222227719612E-2</v>
      </c>
      <c r="Q3505" s="28">
        <v>0</v>
      </c>
      <c r="R3505" s="27">
        <f t="shared" si="263"/>
        <v>41.000000007916242</v>
      </c>
      <c r="S3505" s="3" t="s">
        <v>4</v>
      </c>
      <c r="T3505" s="3" t="s">
        <v>4041</v>
      </c>
      <c r="U3505" s="3" t="s">
        <v>4</v>
      </c>
      <c r="V3505" s="3" t="s">
        <v>4110</v>
      </c>
      <c r="W3505" s="5">
        <v>0</v>
      </c>
      <c r="X3505" s="5">
        <v>0</v>
      </c>
      <c r="Y3505" s="5">
        <v>0</v>
      </c>
      <c r="Z3505" s="5">
        <v>1</v>
      </c>
      <c r="AA3505" s="5">
        <v>0</v>
      </c>
      <c r="AB3505" s="5">
        <v>0</v>
      </c>
      <c r="AC3505" s="5">
        <v>0</v>
      </c>
      <c r="AD3505" s="5">
        <v>0</v>
      </c>
      <c r="AE3505" s="2">
        <v>2</v>
      </c>
      <c r="AF3505" s="2">
        <v>0</v>
      </c>
      <c r="AG3505" s="2">
        <v>0</v>
      </c>
      <c r="AH3505" s="2">
        <v>0</v>
      </c>
      <c r="AI3505" s="2">
        <v>0</v>
      </c>
      <c r="AJ3505" s="2">
        <v>1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 t="s">
        <v>4</v>
      </c>
      <c r="AT3505" s="2" t="s">
        <v>4</v>
      </c>
    </row>
    <row r="3506" spans="1:46" x14ac:dyDescent="0.2">
      <c r="A3506" s="2">
        <v>1659007</v>
      </c>
      <c r="B3506" s="2">
        <v>851020</v>
      </c>
      <c r="C3506" s="7">
        <v>21.723632268413301</v>
      </c>
      <c r="D3506" s="7">
        <v>39.439796565522698</v>
      </c>
      <c r="E3506" s="19" t="s">
        <v>4093</v>
      </c>
      <c r="F3506" s="46">
        <f>INDEX(Δεδομένα!$P:$P,MATCH('2021'!E3506,Δεδομένα!$O:$O,0))</f>
        <v>117</v>
      </c>
      <c r="G3506" s="49" t="s">
        <v>4040</v>
      </c>
      <c r="H3506" s="51" t="str">
        <f>INDEX(Δεδομένα!B$1:B$51,MATCH('2021'!G3506,Δεδομένα!A$1:A$51,0))</f>
        <v>ΘΕΣΣΑΛΙΑΣ</v>
      </c>
      <c r="I3506" s="53">
        <f>INDEX(Δεδομένα!E$1:E$13,MATCH('2021'!H3506,Δεδομένα!D$1:D$13,0))</f>
        <v>6</v>
      </c>
      <c r="J3506" s="4">
        <v>44321</v>
      </c>
      <c r="K3506" s="3" t="s">
        <v>125</v>
      </c>
      <c r="L3506" s="17" t="str">
        <f t="shared" si="260"/>
        <v>05/05/2021 20:30</v>
      </c>
      <c r="M3506" s="4">
        <v>44321</v>
      </c>
      <c r="N3506" s="3" t="s">
        <v>989</v>
      </c>
      <c r="O3506" s="17" t="str">
        <f t="shared" si="261"/>
        <v>05/05/2021 21:40</v>
      </c>
      <c r="P3506" s="24">
        <f t="shared" si="262"/>
        <v>4.8611111116770189E-2</v>
      </c>
      <c r="Q3506" s="28">
        <v>0</v>
      </c>
      <c r="R3506" s="27">
        <f t="shared" si="263"/>
        <v>70.000000008149073</v>
      </c>
      <c r="S3506" s="3" t="s">
        <v>4</v>
      </c>
      <c r="T3506" s="3" t="s">
        <v>4041</v>
      </c>
      <c r="U3506" s="3" t="s">
        <v>4097</v>
      </c>
      <c r="V3506" s="3" t="s">
        <v>4099</v>
      </c>
      <c r="W3506" s="5">
        <v>0</v>
      </c>
      <c r="X3506" s="5">
        <v>0</v>
      </c>
      <c r="Y3506" s="5">
        <v>0</v>
      </c>
      <c r="Z3506" s="5">
        <v>1</v>
      </c>
      <c r="AA3506" s="5">
        <v>0</v>
      </c>
      <c r="AB3506" s="5">
        <v>0</v>
      </c>
      <c r="AC3506" s="5">
        <v>0</v>
      </c>
      <c r="AD3506" s="5">
        <v>0</v>
      </c>
      <c r="AE3506" s="2">
        <v>2</v>
      </c>
      <c r="AF3506" s="2">
        <v>0</v>
      </c>
      <c r="AG3506" s="2">
        <v>0</v>
      </c>
      <c r="AH3506" s="2">
        <v>0</v>
      </c>
      <c r="AI3506" s="2">
        <v>0</v>
      </c>
      <c r="AJ3506" s="2">
        <v>1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 t="s">
        <v>4</v>
      </c>
      <c r="AT3506" s="2" t="s">
        <v>4</v>
      </c>
    </row>
    <row r="3507" spans="1:46" x14ac:dyDescent="0.2">
      <c r="A3507" s="2">
        <v>1663338</v>
      </c>
      <c r="B3507" s="2">
        <v>854449</v>
      </c>
      <c r="C3507" s="7">
        <v>21.756072887097599</v>
      </c>
      <c r="D3507" s="7">
        <v>39.4743467371732</v>
      </c>
      <c r="E3507" s="19" t="s">
        <v>4093</v>
      </c>
      <c r="F3507" s="46">
        <f>INDEX(Δεδομένα!$P:$P,MATCH('2021'!E3507,Δεδομένα!$O:$O,0))</f>
        <v>117</v>
      </c>
      <c r="G3507" s="49" t="s">
        <v>4040</v>
      </c>
      <c r="H3507" s="51" t="str">
        <f>INDEX(Δεδομένα!B$1:B$51,MATCH('2021'!G3507,Δεδομένα!A$1:A$51,0))</f>
        <v>ΘΕΣΣΑΛΙΑΣ</v>
      </c>
      <c r="I3507" s="53">
        <f>INDEX(Δεδομένα!E$1:E$13,MATCH('2021'!H3507,Δεδομένα!D$1:D$13,0))</f>
        <v>6</v>
      </c>
      <c r="J3507" s="4">
        <v>44335</v>
      </c>
      <c r="K3507" s="3" t="s">
        <v>1581</v>
      </c>
      <c r="L3507" s="17" t="str">
        <f t="shared" si="260"/>
        <v>19/05/2021 22:20</v>
      </c>
      <c r="M3507" s="4">
        <v>44335</v>
      </c>
      <c r="N3507" s="3" t="s">
        <v>1118</v>
      </c>
      <c r="O3507" s="17" t="str">
        <f t="shared" si="261"/>
        <v>19/05/2021 23:10</v>
      </c>
      <c r="P3507" s="24">
        <f t="shared" si="262"/>
        <v>3.4722222226264421E-2</v>
      </c>
      <c r="Q3507" s="28">
        <v>0</v>
      </c>
      <c r="R3507" s="27">
        <f t="shared" si="263"/>
        <v>50.000000005820766</v>
      </c>
      <c r="S3507" s="3" t="s">
        <v>4</v>
      </c>
      <c r="T3507" s="3" t="s">
        <v>4041</v>
      </c>
      <c r="U3507" s="3" t="s">
        <v>4109</v>
      </c>
      <c r="V3507" s="3" t="s">
        <v>4118</v>
      </c>
      <c r="W3507" s="5">
        <v>0</v>
      </c>
      <c r="X3507" s="5">
        <v>0</v>
      </c>
      <c r="Y3507" s="5">
        <v>0</v>
      </c>
      <c r="Z3507" s="5">
        <v>0.3</v>
      </c>
      <c r="AA3507" s="5">
        <v>0</v>
      </c>
      <c r="AB3507" s="5">
        <v>0</v>
      </c>
      <c r="AC3507" s="5">
        <v>0</v>
      </c>
      <c r="AD3507" s="5">
        <v>0</v>
      </c>
      <c r="AE3507" s="2">
        <v>2</v>
      </c>
      <c r="AF3507" s="2">
        <v>0</v>
      </c>
      <c r="AG3507" s="2">
        <v>0</v>
      </c>
      <c r="AH3507" s="2">
        <v>0</v>
      </c>
      <c r="AI3507" s="2">
        <v>0</v>
      </c>
      <c r="AJ3507" s="2">
        <v>1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 t="s">
        <v>4</v>
      </c>
      <c r="AT3507" s="2" t="s">
        <v>4</v>
      </c>
    </row>
    <row r="3508" spans="1:46" x14ac:dyDescent="0.2">
      <c r="A3508" s="2">
        <v>1663853</v>
      </c>
      <c r="B3508" s="2">
        <v>854989</v>
      </c>
      <c r="C3508" s="7">
        <v>21.667936361517</v>
      </c>
      <c r="D3508" s="7">
        <v>39.436926927333602</v>
      </c>
      <c r="E3508" s="19" t="s">
        <v>4093</v>
      </c>
      <c r="F3508" s="46">
        <f>INDEX(Δεδομένα!$P:$P,MATCH('2021'!E3508,Δεδομένα!$O:$O,0))</f>
        <v>117</v>
      </c>
      <c r="G3508" s="49" t="s">
        <v>4040</v>
      </c>
      <c r="H3508" s="51" t="str">
        <f>INDEX(Δεδομένα!B$1:B$51,MATCH('2021'!G3508,Δεδομένα!A$1:A$51,0))</f>
        <v>ΘΕΣΣΑΛΙΑΣ</v>
      </c>
      <c r="I3508" s="53">
        <f>INDEX(Δεδομένα!E$1:E$13,MATCH('2021'!H3508,Δεδομένα!D$1:D$13,0))</f>
        <v>6</v>
      </c>
      <c r="J3508" s="4">
        <v>44337</v>
      </c>
      <c r="K3508" s="3" t="s">
        <v>677</v>
      </c>
      <c r="L3508" s="17" t="str">
        <f t="shared" si="260"/>
        <v>21/05/2021 17:13</v>
      </c>
      <c r="M3508" s="4">
        <v>44337</v>
      </c>
      <c r="N3508" s="3" t="s">
        <v>564</v>
      </c>
      <c r="O3508" s="17" t="str">
        <f t="shared" si="261"/>
        <v>21/05/2021 17:52</v>
      </c>
      <c r="P3508" s="24">
        <f t="shared" si="262"/>
        <v>2.7083333327027503E-2</v>
      </c>
      <c r="Q3508" s="28">
        <v>0</v>
      </c>
      <c r="R3508" s="27">
        <f t="shared" si="263"/>
        <v>38.999999990919605</v>
      </c>
      <c r="S3508" s="3" t="s">
        <v>4</v>
      </c>
      <c r="T3508" s="3" t="s">
        <v>4041</v>
      </c>
      <c r="U3508" s="3" t="s">
        <v>4042</v>
      </c>
      <c r="V3508" s="3" t="s">
        <v>4119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0.5</v>
      </c>
      <c r="AC3508" s="5">
        <v>0</v>
      </c>
      <c r="AD3508" s="5">
        <v>0</v>
      </c>
      <c r="AE3508" s="2">
        <v>2</v>
      </c>
      <c r="AF3508" s="2">
        <v>0</v>
      </c>
      <c r="AG3508" s="2">
        <v>0</v>
      </c>
      <c r="AH3508" s="2">
        <v>0</v>
      </c>
      <c r="AI3508" s="2">
        <v>0</v>
      </c>
      <c r="AJ3508" s="2">
        <v>1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 t="s">
        <v>4</v>
      </c>
      <c r="AT3508" s="2" t="s">
        <v>4</v>
      </c>
    </row>
    <row r="3509" spans="1:46" x14ac:dyDescent="0.2">
      <c r="A3509" s="2">
        <v>1665854</v>
      </c>
      <c r="B3509" s="2">
        <v>857409</v>
      </c>
      <c r="D3509" s="2"/>
      <c r="E3509" s="19" t="s">
        <v>4093</v>
      </c>
      <c r="F3509" s="46">
        <f>INDEX(Δεδομένα!$P:$P,MATCH('2021'!E3509,Δεδομένα!$O:$O,0))</f>
        <v>117</v>
      </c>
      <c r="G3509" s="49" t="s">
        <v>4040</v>
      </c>
      <c r="H3509" s="51" t="str">
        <f>INDEX(Δεδομένα!B$1:B$51,MATCH('2021'!G3509,Δεδομένα!A$1:A$51,0))</f>
        <v>ΘΕΣΣΑΛΙΑΣ</v>
      </c>
      <c r="I3509" s="53">
        <f>INDEX(Δεδομένα!E$1:E$13,MATCH('2021'!H3509,Δεδομένα!D$1:D$13,0))</f>
        <v>6</v>
      </c>
      <c r="J3509" s="4">
        <v>44346</v>
      </c>
      <c r="K3509" s="3" t="s">
        <v>59</v>
      </c>
      <c r="L3509" s="17" t="str">
        <f t="shared" si="260"/>
        <v>30/05/2021 13:34</v>
      </c>
      <c r="M3509" s="4">
        <v>44346</v>
      </c>
      <c r="N3509" s="3" t="s">
        <v>1282</v>
      </c>
      <c r="O3509" s="17" t="str">
        <f t="shared" si="261"/>
        <v>30/05/2021 14:19</v>
      </c>
      <c r="P3509" s="24">
        <f t="shared" si="262"/>
        <v>3.125E-2</v>
      </c>
      <c r="Q3509" s="28">
        <v>0</v>
      </c>
      <c r="R3509" s="27">
        <f t="shared" si="263"/>
        <v>45</v>
      </c>
      <c r="S3509" s="3" t="s">
        <v>4</v>
      </c>
      <c r="T3509" s="3" t="s">
        <v>4041</v>
      </c>
      <c r="U3509" s="3" t="s">
        <v>4104</v>
      </c>
      <c r="V3509" s="3" t="s">
        <v>4120</v>
      </c>
      <c r="W3509" s="5">
        <v>0</v>
      </c>
      <c r="X3509" s="5">
        <v>0</v>
      </c>
      <c r="Y3509" s="5">
        <v>0</v>
      </c>
      <c r="Z3509" s="5">
        <v>4</v>
      </c>
      <c r="AA3509" s="5">
        <v>0</v>
      </c>
      <c r="AB3509" s="5">
        <v>0</v>
      </c>
      <c r="AC3509" s="5">
        <v>0</v>
      </c>
      <c r="AD3509" s="5">
        <v>0</v>
      </c>
      <c r="AE3509" s="2">
        <v>2</v>
      </c>
      <c r="AF3509" s="2">
        <v>0</v>
      </c>
      <c r="AG3509" s="2">
        <v>0</v>
      </c>
      <c r="AH3509" s="2">
        <v>0</v>
      </c>
      <c r="AI3509" s="2">
        <v>0</v>
      </c>
      <c r="AJ3509" s="2">
        <v>1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 t="s">
        <v>4</v>
      </c>
      <c r="AT3509" s="2" t="s">
        <v>4</v>
      </c>
    </row>
    <row r="3510" spans="1:46" x14ac:dyDescent="0.2">
      <c r="A3510" s="2">
        <v>1665857</v>
      </c>
      <c r="B3510" s="2">
        <v>857566</v>
      </c>
      <c r="C3510" s="7">
        <v>21.735238686064399</v>
      </c>
      <c r="D3510" s="7">
        <v>39.457099346632297</v>
      </c>
      <c r="E3510" s="19" t="s">
        <v>4093</v>
      </c>
      <c r="F3510" s="46">
        <f>INDEX(Δεδομένα!$P:$P,MATCH('2021'!E3510,Δεδομένα!$O:$O,0))</f>
        <v>117</v>
      </c>
      <c r="G3510" s="49" t="s">
        <v>4040</v>
      </c>
      <c r="H3510" s="51" t="str">
        <f>INDEX(Δεδομένα!B$1:B$51,MATCH('2021'!G3510,Δεδομένα!A$1:A$51,0))</f>
        <v>ΘΕΣΣΑΛΙΑΣ</v>
      </c>
      <c r="I3510" s="53">
        <f>INDEX(Δεδομένα!E$1:E$13,MATCH('2021'!H3510,Δεδομένα!D$1:D$13,0))</f>
        <v>6</v>
      </c>
      <c r="J3510" s="4">
        <v>44346</v>
      </c>
      <c r="K3510" s="3" t="s">
        <v>4121</v>
      </c>
      <c r="L3510" s="17" t="str">
        <f t="shared" si="260"/>
        <v>30/05/2021 23:47</v>
      </c>
      <c r="M3510" s="4">
        <v>44347</v>
      </c>
      <c r="N3510" s="3" t="s">
        <v>3377</v>
      </c>
      <c r="O3510" s="17" t="str">
        <f t="shared" si="261"/>
        <v>31/05/2021 00:19</v>
      </c>
      <c r="P3510" s="24">
        <f t="shared" si="262"/>
        <v>2.2222222221898846E-2</v>
      </c>
      <c r="Q3510" s="28">
        <v>0</v>
      </c>
      <c r="R3510" s="27">
        <f t="shared" si="263"/>
        <v>31.999999999534339</v>
      </c>
      <c r="S3510" s="3" t="s">
        <v>4</v>
      </c>
      <c r="T3510" s="3" t="s">
        <v>4041</v>
      </c>
      <c r="U3510" s="3" t="s">
        <v>4109</v>
      </c>
      <c r="V3510" s="3" t="s">
        <v>4116</v>
      </c>
      <c r="W3510" s="5">
        <v>0</v>
      </c>
      <c r="X3510" s="5">
        <v>0</v>
      </c>
      <c r="Y3510" s="5">
        <v>0</v>
      </c>
      <c r="Z3510" s="5">
        <v>0.5</v>
      </c>
      <c r="AA3510" s="5">
        <v>0</v>
      </c>
      <c r="AB3510" s="5">
        <v>0</v>
      </c>
      <c r="AC3510" s="5">
        <v>0</v>
      </c>
      <c r="AD3510" s="5">
        <v>0</v>
      </c>
      <c r="AE3510" s="2">
        <v>2</v>
      </c>
      <c r="AF3510" s="2">
        <v>0</v>
      </c>
      <c r="AG3510" s="2">
        <v>0</v>
      </c>
      <c r="AH3510" s="2">
        <v>0</v>
      </c>
      <c r="AI3510" s="2">
        <v>0</v>
      </c>
      <c r="AJ3510" s="2">
        <v>1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 t="s">
        <v>4</v>
      </c>
      <c r="AT3510" s="2" t="s">
        <v>4</v>
      </c>
    </row>
    <row r="3511" spans="1:46" x14ac:dyDescent="0.2">
      <c r="A3511" s="2">
        <v>1667517</v>
      </c>
      <c r="B3511" s="2">
        <v>859759</v>
      </c>
      <c r="C3511" s="7">
        <v>21.7576381249226</v>
      </c>
      <c r="D3511" s="7">
        <v>39.417593675875104</v>
      </c>
      <c r="E3511" s="19" t="s">
        <v>4093</v>
      </c>
      <c r="F3511" s="46">
        <f>INDEX(Δεδομένα!$P:$P,MATCH('2021'!E3511,Δεδομένα!$O:$O,0))</f>
        <v>117</v>
      </c>
      <c r="G3511" s="49" t="s">
        <v>4040</v>
      </c>
      <c r="H3511" s="51" t="str">
        <f>INDEX(Δεδομένα!B$1:B$51,MATCH('2021'!G3511,Δεδομένα!A$1:A$51,0))</f>
        <v>ΘΕΣΣΑΛΙΑΣ</v>
      </c>
      <c r="I3511" s="53">
        <f>INDEX(Δεδομένα!E$1:E$13,MATCH('2021'!H3511,Δεδομένα!D$1:D$13,0))</f>
        <v>6</v>
      </c>
      <c r="J3511" s="4">
        <v>44354</v>
      </c>
      <c r="K3511" s="3" t="s">
        <v>1007</v>
      </c>
      <c r="L3511" s="17" t="str">
        <f t="shared" si="260"/>
        <v>07/06/2021 22:05</v>
      </c>
      <c r="M3511" s="4">
        <v>44354</v>
      </c>
      <c r="N3511" s="3" t="s">
        <v>2050</v>
      </c>
      <c r="O3511" s="17" t="str">
        <f t="shared" si="261"/>
        <v>07/06/2021 22:23</v>
      </c>
      <c r="P3511" s="24">
        <f t="shared" si="262"/>
        <v>1.2499999997089617E-2</v>
      </c>
      <c r="Q3511" s="28">
        <v>0</v>
      </c>
      <c r="R3511" s="27">
        <f t="shared" si="263"/>
        <v>17.999999995809048</v>
      </c>
      <c r="S3511" s="3" t="s">
        <v>4</v>
      </c>
      <c r="T3511" s="3" t="s">
        <v>4041</v>
      </c>
      <c r="U3511" s="3" t="s">
        <v>4107</v>
      </c>
      <c r="V3511" s="3" t="s">
        <v>4108</v>
      </c>
      <c r="W3511" s="5">
        <v>0</v>
      </c>
      <c r="X3511" s="5">
        <v>0</v>
      </c>
      <c r="Y3511" s="5">
        <v>0</v>
      </c>
      <c r="Z3511" s="5">
        <v>0.1</v>
      </c>
      <c r="AA3511" s="5">
        <v>0</v>
      </c>
      <c r="AB3511" s="5">
        <v>0</v>
      </c>
      <c r="AC3511" s="5">
        <v>0</v>
      </c>
      <c r="AD3511" s="5">
        <v>0</v>
      </c>
      <c r="AE3511" s="2">
        <v>2</v>
      </c>
      <c r="AF3511" s="2">
        <v>0</v>
      </c>
      <c r="AG3511" s="2">
        <v>0</v>
      </c>
      <c r="AH3511" s="2">
        <v>0</v>
      </c>
      <c r="AI3511" s="2">
        <v>0</v>
      </c>
      <c r="AJ3511" s="2">
        <v>1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 t="s">
        <v>4</v>
      </c>
      <c r="AT3511" s="2" t="s">
        <v>4</v>
      </c>
    </row>
    <row r="3512" spans="1:46" x14ac:dyDescent="0.2">
      <c r="A3512" s="2">
        <v>1673151</v>
      </c>
      <c r="B3512" s="2">
        <v>865094</v>
      </c>
      <c r="C3512" s="7">
        <v>21.636640191641799</v>
      </c>
      <c r="D3512" s="7">
        <v>39.380733743464504</v>
      </c>
      <c r="E3512" s="19" t="s">
        <v>4093</v>
      </c>
      <c r="F3512" s="46">
        <f>INDEX(Δεδομένα!$P:$P,MATCH('2021'!E3512,Δεδομένα!$O:$O,0))</f>
        <v>117</v>
      </c>
      <c r="G3512" s="49" t="s">
        <v>4040</v>
      </c>
      <c r="H3512" s="51" t="str">
        <f>INDEX(Δεδομένα!B$1:B$51,MATCH('2021'!G3512,Δεδομένα!A$1:A$51,0))</f>
        <v>ΘΕΣΣΑΛΙΑΣ</v>
      </c>
      <c r="I3512" s="53">
        <f>INDEX(Δεδομένα!E$1:E$13,MATCH('2021'!H3512,Δεδομένα!D$1:D$13,0))</f>
        <v>6</v>
      </c>
      <c r="J3512" s="4">
        <v>44373</v>
      </c>
      <c r="K3512" s="3" t="s">
        <v>2122</v>
      </c>
      <c r="L3512" s="17" t="str">
        <f t="shared" si="260"/>
        <v>26/06/2021 08:52</v>
      </c>
      <c r="M3512" s="4">
        <v>44373</v>
      </c>
      <c r="N3512" s="3" t="s">
        <v>160</v>
      </c>
      <c r="O3512" s="17" t="str">
        <f t="shared" si="261"/>
        <v>26/06/2021 09:38</v>
      </c>
      <c r="P3512" s="24">
        <f t="shared" si="262"/>
        <v>3.1944444446708076E-2</v>
      </c>
      <c r="Q3512" s="28">
        <v>0</v>
      </c>
      <c r="R3512" s="27">
        <f t="shared" si="263"/>
        <v>46.000000003259629</v>
      </c>
      <c r="S3512" s="3" t="s">
        <v>4</v>
      </c>
      <c r="T3512" s="3" t="s">
        <v>4041</v>
      </c>
      <c r="U3512" s="3" t="s">
        <v>4122</v>
      </c>
      <c r="V3512" s="3" t="s">
        <v>4123</v>
      </c>
      <c r="W3512" s="5">
        <v>0</v>
      </c>
      <c r="X3512" s="5">
        <v>0</v>
      </c>
      <c r="Y3512" s="5">
        <v>0</v>
      </c>
      <c r="Z3512" s="5">
        <v>0.03</v>
      </c>
      <c r="AA3512" s="5">
        <v>0</v>
      </c>
      <c r="AB3512" s="5">
        <v>0</v>
      </c>
      <c r="AC3512" s="5">
        <v>0</v>
      </c>
      <c r="AD3512" s="5">
        <v>0</v>
      </c>
      <c r="AE3512" s="2">
        <v>2</v>
      </c>
      <c r="AF3512" s="2">
        <v>0</v>
      </c>
      <c r="AG3512" s="2">
        <v>0</v>
      </c>
      <c r="AH3512" s="2">
        <v>0</v>
      </c>
      <c r="AI3512" s="2">
        <v>0</v>
      </c>
      <c r="AJ3512" s="2">
        <v>1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 t="s">
        <v>4</v>
      </c>
      <c r="AT3512" s="2" t="s">
        <v>4</v>
      </c>
    </row>
    <row r="3513" spans="1:46" x14ac:dyDescent="0.2">
      <c r="A3513" s="2">
        <v>1674205</v>
      </c>
      <c r="B3513" s="2">
        <v>866723</v>
      </c>
      <c r="C3513" s="7">
        <v>21.688055175008898</v>
      </c>
      <c r="D3513" s="7">
        <v>39.427850532765603</v>
      </c>
      <c r="E3513" s="19" t="s">
        <v>4093</v>
      </c>
      <c r="F3513" s="46">
        <f>INDEX(Δεδομένα!$P:$P,MATCH('2021'!E3513,Δεδομένα!$O:$O,0))</f>
        <v>117</v>
      </c>
      <c r="G3513" s="49" t="s">
        <v>4040</v>
      </c>
      <c r="H3513" s="51" t="str">
        <f>INDEX(Δεδομένα!B$1:B$51,MATCH('2021'!G3513,Δεδομένα!A$1:A$51,0))</f>
        <v>ΘΕΣΣΑΛΙΑΣ</v>
      </c>
      <c r="I3513" s="53">
        <f>INDEX(Δεδομένα!E$1:E$13,MATCH('2021'!H3513,Δεδομένα!D$1:D$13,0))</f>
        <v>6</v>
      </c>
      <c r="J3513" s="4">
        <v>44378</v>
      </c>
      <c r="K3513" s="3" t="s">
        <v>4124</v>
      </c>
      <c r="L3513" s="17" t="str">
        <f t="shared" si="260"/>
        <v>01/07/2021 01:57</v>
      </c>
      <c r="M3513" s="4">
        <v>44378</v>
      </c>
      <c r="N3513" s="3" t="s">
        <v>4125</v>
      </c>
      <c r="O3513" s="17" t="str">
        <f t="shared" si="261"/>
        <v>01/07/2021 02:16</v>
      </c>
      <c r="P3513" s="24">
        <f t="shared" si="262"/>
        <v>1.3194444443797693E-2</v>
      </c>
      <c r="Q3513" s="28">
        <v>0</v>
      </c>
      <c r="R3513" s="27">
        <f t="shared" si="263"/>
        <v>18.999999999068677</v>
      </c>
      <c r="S3513" s="3" t="s">
        <v>4</v>
      </c>
      <c r="T3513" s="3" t="s">
        <v>4041</v>
      </c>
      <c r="U3513" s="3" t="s">
        <v>4112</v>
      </c>
      <c r="V3513" s="3" t="s">
        <v>4126</v>
      </c>
      <c r="W3513" s="5">
        <v>0</v>
      </c>
      <c r="X3513" s="5">
        <v>0</v>
      </c>
      <c r="Y3513" s="5">
        <v>0</v>
      </c>
      <c r="Z3513" s="5">
        <v>0.05</v>
      </c>
      <c r="AA3513" s="5">
        <v>0</v>
      </c>
      <c r="AB3513" s="5">
        <v>0</v>
      </c>
      <c r="AC3513" s="5">
        <v>0</v>
      </c>
      <c r="AD3513" s="5">
        <v>0</v>
      </c>
      <c r="AE3513" s="2">
        <v>2</v>
      </c>
      <c r="AF3513" s="2">
        <v>0</v>
      </c>
      <c r="AG3513" s="2">
        <v>0</v>
      </c>
      <c r="AH3513" s="2">
        <v>0</v>
      </c>
      <c r="AI3513" s="2">
        <v>0</v>
      </c>
      <c r="AJ3513" s="2">
        <v>1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 t="s">
        <v>4</v>
      </c>
      <c r="AT3513" s="2" t="s">
        <v>4</v>
      </c>
    </row>
    <row r="3514" spans="1:46" x14ac:dyDescent="0.2">
      <c r="A3514" s="2">
        <v>1676288</v>
      </c>
      <c r="B3514" s="2">
        <v>867236</v>
      </c>
      <c r="C3514" s="7">
        <v>21.524317809186801</v>
      </c>
      <c r="D3514" s="7">
        <v>39.3149897648536</v>
      </c>
      <c r="E3514" s="19" t="s">
        <v>4093</v>
      </c>
      <c r="F3514" s="46">
        <f>INDEX(Δεδομένα!$P:$P,MATCH('2021'!E3514,Δεδομένα!$O:$O,0))</f>
        <v>117</v>
      </c>
      <c r="G3514" s="49" t="s">
        <v>4040</v>
      </c>
      <c r="H3514" s="51" t="str">
        <f>INDEX(Δεδομένα!B$1:B$51,MATCH('2021'!G3514,Δεδομένα!A$1:A$51,0))</f>
        <v>ΘΕΣΣΑΛΙΑΣ</v>
      </c>
      <c r="I3514" s="53">
        <f>INDEX(Δεδομένα!E$1:E$13,MATCH('2021'!H3514,Δεδομένα!D$1:D$13,0))</f>
        <v>6</v>
      </c>
      <c r="J3514" s="4">
        <v>44379</v>
      </c>
      <c r="K3514" s="3" t="s">
        <v>331</v>
      </c>
      <c r="L3514" s="17" t="str">
        <f t="shared" si="260"/>
        <v>02/07/2021 12:15</v>
      </c>
      <c r="M3514" s="4">
        <v>44383</v>
      </c>
      <c r="N3514" s="3" t="s">
        <v>171</v>
      </c>
      <c r="O3514" s="17" t="str">
        <f t="shared" si="261"/>
        <v>06/07/2021 11:52</v>
      </c>
      <c r="P3514" s="29">
        <f t="shared" si="262"/>
        <v>3.984027777776646</v>
      </c>
      <c r="Q3514" s="30">
        <f>3*24</f>
        <v>72</v>
      </c>
      <c r="R3514" s="27">
        <f t="shared" si="263"/>
        <v>5736.9999999983702</v>
      </c>
      <c r="S3514" s="3" t="s">
        <v>4</v>
      </c>
      <c r="T3514" s="3" t="s">
        <v>4127</v>
      </c>
      <c r="U3514" s="3" t="s">
        <v>4128</v>
      </c>
      <c r="V3514" s="3" t="s">
        <v>4129</v>
      </c>
      <c r="W3514" s="5">
        <v>80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2">
        <v>38</v>
      </c>
      <c r="AF3514" s="2">
        <v>0</v>
      </c>
      <c r="AG3514" s="2">
        <v>0</v>
      </c>
      <c r="AH3514" s="2">
        <v>0</v>
      </c>
      <c r="AI3514" s="2">
        <v>0</v>
      </c>
      <c r="AJ3514" s="2">
        <v>7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</row>
    <row r="3515" spans="1:46" x14ac:dyDescent="0.2">
      <c r="A3515" s="2">
        <v>1677442</v>
      </c>
      <c r="B3515" s="2">
        <v>868901</v>
      </c>
      <c r="C3515" s="7">
        <v>21.7069768729495</v>
      </c>
      <c r="D3515" s="7">
        <v>39.3598380219427</v>
      </c>
      <c r="E3515" s="19" t="s">
        <v>4093</v>
      </c>
      <c r="F3515" s="46">
        <f>INDEX(Δεδομένα!$P:$P,MATCH('2021'!E3515,Δεδομένα!$O:$O,0))</f>
        <v>117</v>
      </c>
      <c r="G3515" s="49" t="s">
        <v>4040</v>
      </c>
      <c r="H3515" s="51" t="str">
        <f>INDEX(Δεδομένα!B$1:B$51,MATCH('2021'!G3515,Δεδομένα!A$1:A$51,0))</f>
        <v>ΘΕΣΣΑΛΙΑΣ</v>
      </c>
      <c r="I3515" s="53">
        <f>INDEX(Δεδομένα!E$1:E$13,MATCH('2021'!H3515,Δεδομένα!D$1:D$13,0))</f>
        <v>6</v>
      </c>
      <c r="J3515" s="4">
        <v>44384</v>
      </c>
      <c r="K3515" s="3" t="s">
        <v>45</v>
      </c>
      <c r="L3515" s="17" t="str">
        <f t="shared" si="260"/>
        <v>07/07/2021 15:19</v>
      </c>
      <c r="M3515" s="4">
        <v>44387</v>
      </c>
      <c r="N3515" s="3" t="s">
        <v>1821</v>
      </c>
      <c r="O3515" s="17" t="str">
        <f t="shared" si="261"/>
        <v>10/07/2021 21:32</v>
      </c>
      <c r="P3515" s="29">
        <f t="shared" si="262"/>
        <v>3.2590277777781012</v>
      </c>
      <c r="Q3515" s="30">
        <f>3*24</f>
        <v>72</v>
      </c>
      <c r="R3515" s="27">
        <f t="shared" si="263"/>
        <v>4693.0000000004657</v>
      </c>
      <c r="S3515" s="3" t="s">
        <v>4</v>
      </c>
      <c r="T3515" s="3" t="s">
        <v>4041</v>
      </c>
      <c r="U3515" s="3" t="s">
        <v>4130</v>
      </c>
      <c r="V3515" s="3" t="s">
        <v>4131</v>
      </c>
      <c r="W3515" s="5">
        <v>10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2">
        <v>58</v>
      </c>
      <c r="AF3515" s="2">
        <v>0</v>
      </c>
      <c r="AG3515" s="2">
        <v>0</v>
      </c>
      <c r="AH3515" s="2">
        <v>0</v>
      </c>
      <c r="AI3515" s="2">
        <v>0</v>
      </c>
      <c r="AJ3515" s="2">
        <v>9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</row>
    <row r="3516" spans="1:46" x14ac:dyDescent="0.2">
      <c r="A3516" s="2">
        <v>1679186</v>
      </c>
      <c r="B3516" s="2">
        <v>872381</v>
      </c>
      <c r="C3516" s="7">
        <v>21.7564585027235</v>
      </c>
      <c r="D3516" s="7">
        <v>39.417521319305798</v>
      </c>
      <c r="E3516" s="19" t="s">
        <v>4093</v>
      </c>
      <c r="F3516" s="46">
        <f>INDEX(Δεδομένα!$P:$P,MATCH('2021'!E3516,Δεδομένα!$O:$O,0))</f>
        <v>117</v>
      </c>
      <c r="G3516" s="49" t="s">
        <v>4040</v>
      </c>
      <c r="H3516" s="51" t="str">
        <f>INDEX(Δεδομένα!B$1:B$51,MATCH('2021'!G3516,Δεδομένα!A$1:A$51,0))</f>
        <v>ΘΕΣΣΑΛΙΑΣ</v>
      </c>
      <c r="I3516" s="53">
        <f>INDEX(Δεδομένα!E$1:E$13,MATCH('2021'!H3516,Δεδομένα!D$1:D$13,0))</f>
        <v>6</v>
      </c>
      <c r="J3516" s="4">
        <v>44395</v>
      </c>
      <c r="K3516" s="3" t="s">
        <v>510</v>
      </c>
      <c r="L3516" s="17" t="str">
        <f t="shared" si="260"/>
        <v>18/07/2021 17:20</v>
      </c>
      <c r="M3516" s="4">
        <v>44395</v>
      </c>
      <c r="N3516" s="3" t="s">
        <v>245</v>
      </c>
      <c r="O3516" s="17" t="str">
        <f t="shared" si="261"/>
        <v>18/07/2021 17:33</v>
      </c>
      <c r="P3516" s="24">
        <f t="shared" si="262"/>
        <v>9.0277777781011537E-3</v>
      </c>
      <c r="Q3516" s="28">
        <v>0</v>
      </c>
      <c r="R3516" s="27">
        <f t="shared" si="263"/>
        <v>13.000000000465661</v>
      </c>
      <c r="S3516" s="3" t="s">
        <v>4</v>
      </c>
      <c r="T3516" s="3" t="s">
        <v>4041</v>
      </c>
      <c r="U3516" s="3" t="s">
        <v>4107</v>
      </c>
      <c r="V3516" s="3" t="s">
        <v>4132</v>
      </c>
      <c r="W3516" s="5">
        <v>0</v>
      </c>
      <c r="X3516" s="5">
        <v>0</v>
      </c>
      <c r="Y3516" s="5">
        <v>0</v>
      </c>
      <c r="Z3516" s="5">
        <v>0.1</v>
      </c>
      <c r="AA3516" s="5">
        <v>0</v>
      </c>
      <c r="AB3516" s="5">
        <v>0</v>
      </c>
      <c r="AC3516" s="5">
        <v>0</v>
      </c>
      <c r="AD3516" s="5">
        <v>0</v>
      </c>
      <c r="AE3516" s="2">
        <v>2</v>
      </c>
      <c r="AF3516" s="2">
        <v>0</v>
      </c>
      <c r="AG3516" s="2">
        <v>0</v>
      </c>
      <c r="AH3516" s="2">
        <v>0</v>
      </c>
      <c r="AI3516" s="2">
        <v>0</v>
      </c>
      <c r="AJ3516" s="2">
        <v>1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</row>
    <row r="3517" spans="1:46" x14ac:dyDescent="0.2">
      <c r="A3517" s="2">
        <v>1681985</v>
      </c>
      <c r="B3517" s="2">
        <v>873542</v>
      </c>
      <c r="D3517" s="2"/>
      <c r="E3517" s="19" t="s">
        <v>4093</v>
      </c>
      <c r="F3517" s="46">
        <f>INDEX(Δεδομένα!$P:$P,MATCH('2021'!E3517,Δεδομένα!$O:$O,0))</f>
        <v>117</v>
      </c>
      <c r="G3517" s="49" t="s">
        <v>4040</v>
      </c>
      <c r="H3517" s="51" t="str">
        <f>INDEX(Δεδομένα!B$1:B$51,MATCH('2021'!G3517,Δεδομένα!A$1:A$51,0))</f>
        <v>ΘΕΣΣΑΛΙΑΣ</v>
      </c>
      <c r="I3517" s="53">
        <f>INDEX(Δεδομένα!E$1:E$13,MATCH('2021'!H3517,Δεδομένα!D$1:D$13,0))</f>
        <v>6</v>
      </c>
      <c r="J3517" s="4">
        <v>44405</v>
      </c>
      <c r="K3517" s="3" t="s">
        <v>143</v>
      </c>
      <c r="L3517" s="17" t="str">
        <f t="shared" si="260"/>
        <v>28/07/2021 16:27</v>
      </c>
      <c r="M3517" s="4">
        <v>44405</v>
      </c>
      <c r="N3517" s="3" t="s">
        <v>358</v>
      </c>
      <c r="O3517" s="17" t="str">
        <f t="shared" si="261"/>
        <v>28/07/2021 18:55</v>
      </c>
      <c r="P3517" s="24">
        <f t="shared" si="262"/>
        <v>0.10277777777810115</v>
      </c>
      <c r="Q3517" s="28">
        <v>0</v>
      </c>
      <c r="R3517" s="27">
        <f t="shared" si="263"/>
        <v>148.00000000046566</v>
      </c>
      <c r="S3517" s="3" t="s">
        <v>4</v>
      </c>
      <c r="T3517" s="3" t="s">
        <v>4041</v>
      </c>
      <c r="U3517" s="3" t="s">
        <v>4104</v>
      </c>
      <c r="V3517" s="3" t="s">
        <v>4133</v>
      </c>
      <c r="W3517" s="5">
        <v>0</v>
      </c>
      <c r="X3517" s="5">
        <v>0</v>
      </c>
      <c r="Y3517" s="5">
        <v>0</v>
      </c>
      <c r="Z3517" s="5">
        <v>0</v>
      </c>
      <c r="AA3517" s="5">
        <v>1.5</v>
      </c>
      <c r="AB3517" s="5">
        <v>0</v>
      </c>
      <c r="AC3517" s="5">
        <v>0</v>
      </c>
      <c r="AD3517" s="5">
        <v>0</v>
      </c>
      <c r="AE3517" s="2">
        <v>4</v>
      </c>
      <c r="AF3517" s="2">
        <v>0</v>
      </c>
      <c r="AG3517" s="2">
        <v>0</v>
      </c>
      <c r="AH3517" s="2">
        <v>0</v>
      </c>
      <c r="AI3517" s="2">
        <v>0</v>
      </c>
      <c r="AJ3517" s="2">
        <v>2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</row>
    <row r="3518" spans="1:46" x14ac:dyDescent="0.2">
      <c r="A3518" s="2">
        <v>1682507</v>
      </c>
      <c r="B3518" s="2">
        <v>876069</v>
      </c>
      <c r="C3518" s="7">
        <v>21.6111265666996</v>
      </c>
      <c r="D3518" s="7">
        <v>39.409518035520399</v>
      </c>
      <c r="E3518" s="19" t="s">
        <v>4093</v>
      </c>
      <c r="F3518" s="46">
        <f>INDEX(Δεδομένα!$P:$P,MATCH('2021'!E3518,Δεδομένα!$O:$O,0))</f>
        <v>117</v>
      </c>
      <c r="G3518" s="49" t="s">
        <v>4040</v>
      </c>
      <c r="H3518" s="51" t="str">
        <f>INDEX(Δεδομένα!B$1:B$51,MATCH('2021'!G3518,Δεδομένα!A$1:A$51,0))</f>
        <v>ΘΕΣΣΑΛΙΑΣ</v>
      </c>
      <c r="I3518" s="53">
        <f>INDEX(Δεδομένα!E$1:E$13,MATCH('2021'!H3518,Δεδομένα!D$1:D$13,0))</f>
        <v>6</v>
      </c>
      <c r="J3518" s="4">
        <v>44407</v>
      </c>
      <c r="K3518" s="3" t="s">
        <v>424</v>
      </c>
      <c r="L3518" s="17" t="str">
        <f t="shared" si="260"/>
        <v>30/07/2021 20:10</v>
      </c>
      <c r="M3518" s="4">
        <v>44407</v>
      </c>
      <c r="N3518" s="3" t="s">
        <v>1064</v>
      </c>
      <c r="O3518" s="17" t="str">
        <f t="shared" si="261"/>
        <v>30/07/2021 21:04</v>
      </c>
      <c r="P3518" s="24">
        <f t="shared" si="262"/>
        <v>3.7499999998544808E-2</v>
      </c>
      <c r="Q3518" s="28">
        <v>0</v>
      </c>
      <c r="R3518" s="27">
        <f t="shared" si="263"/>
        <v>53.999999997904524</v>
      </c>
      <c r="S3518" s="3" t="s">
        <v>4</v>
      </c>
      <c r="T3518" s="3" t="s">
        <v>4041</v>
      </c>
      <c r="U3518" s="3" t="s">
        <v>4134</v>
      </c>
      <c r="V3518" s="3" t="s">
        <v>4135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2</v>
      </c>
      <c r="AC3518" s="5">
        <v>0</v>
      </c>
      <c r="AD3518" s="5">
        <v>0</v>
      </c>
      <c r="AE3518" s="2">
        <v>5</v>
      </c>
      <c r="AF3518" s="2">
        <v>0</v>
      </c>
      <c r="AG3518" s="2">
        <v>0</v>
      </c>
      <c r="AH3518" s="2">
        <v>0</v>
      </c>
      <c r="AI3518" s="2">
        <v>0</v>
      </c>
      <c r="AJ3518" s="2">
        <v>2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</row>
    <row r="3519" spans="1:46" x14ac:dyDescent="0.2">
      <c r="A3519" s="2">
        <v>1682586</v>
      </c>
      <c r="B3519" s="2">
        <v>876385</v>
      </c>
      <c r="C3519" s="7">
        <v>21.667820044899599</v>
      </c>
      <c r="D3519" s="7">
        <v>39.437219842252503</v>
      </c>
      <c r="E3519" s="19" t="s">
        <v>4093</v>
      </c>
      <c r="F3519" s="46">
        <f>INDEX(Δεδομένα!$P:$P,MATCH('2021'!E3519,Δεδομένα!$O:$O,0))</f>
        <v>117</v>
      </c>
      <c r="G3519" s="49" t="s">
        <v>4040</v>
      </c>
      <c r="H3519" s="51" t="str">
        <f>INDEX(Δεδομένα!B$1:B$51,MATCH('2021'!G3519,Δεδομένα!A$1:A$51,0))</f>
        <v>ΘΕΣΣΑΛΙΑΣ</v>
      </c>
      <c r="I3519" s="53">
        <f>INDEX(Δεδομένα!E$1:E$13,MATCH('2021'!H3519,Δεδομένα!D$1:D$13,0))</f>
        <v>6</v>
      </c>
      <c r="J3519" s="4">
        <v>44408</v>
      </c>
      <c r="K3519" s="3" t="s">
        <v>1435</v>
      </c>
      <c r="L3519" s="17" t="str">
        <f t="shared" si="260"/>
        <v>31/07/2021 17:41</v>
      </c>
      <c r="M3519" s="4">
        <v>44408</v>
      </c>
      <c r="N3519" s="3" t="s">
        <v>13</v>
      </c>
      <c r="O3519" s="17" t="str">
        <f t="shared" si="261"/>
        <v>31/07/2021 18:50</v>
      </c>
      <c r="P3519" s="24">
        <f t="shared" si="262"/>
        <v>4.7916666662786156E-2</v>
      </c>
      <c r="Q3519" s="28">
        <v>0</v>
      </c>
      <c r="R3519" s="27">
        <f t="shared" si="263"/>
        <v>68.999999994412065</v>
      </c>
      <c r="S3519" s="3" t="s">
        <v>4</v>
      </c>
      <c r="T3519" s="3" t="s">
        <v>4041</v>
      </c>
      <c r="U3519" s="3" t="s">
        <v>4042</v>
      </c>
      <c r="V3519" s="3" t="s">
        <v>4119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0.5</v>
      </c>
      <c r="AC3519" s="5">
        <v>0</v>
      </c>
      <c r="AD3519" s="5">
        <v>0</v>
      </c>
      <c r="AE3519" s="2">
        <v>2</v>
      </c>
      <c r="AF3519" s="2">
        <v>0</v>
      </c>
      <c r="AG3519" s="2">
        <v>0</v>
      </c>
      <c r="AH3519" s="2">
        <v>0</v>
      </c>
      <c r="AI3519" s="2">
        <v>0</v>
      </c>
      <c r="AJ3519" s="2">
        <v>1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</row>
    <row r="3520" spans="1:46" x14ac:dyDescent="0.2">
      <c r="A3520" s="2">
        <v>1685074</v>
      </c>
      <c r="B3520" s="2">
        <v>878811</v>
      </c>
      <c r="C3520" s="7">
        <v>21.741023017696602</v>
      </c>
      <c r="D3520" s="7">
        <v>39.432997212991602</v>
      </c>
      <c r="E3520" s="19" t="s">
        <v>4093</v>
      </c>
      <c r="F3520" s="46">
        <f>INDEX(Δεδομένα!$P:$P,MATCH('2021'!E3520,Δεδομένα!$O:$O,0))</f>
        <v>117</v>
      </c>
      <c r="G3520" s="49" t="s">
        <v>4040</v>
      </c>
      <c r="H3520" s="51" t="str">
        <f>INDEX(Δεδομένα!B$1:B$51,MATCH('2021'!G3520,Δεδομένα!A$1:A$51,0))</f>
        <v>ΘΕΣΣΑΛΙΑΣ</v>
      </c>
      <c r="I3520" s="53">
        <f>INDEX(Δεδομένα!E$1:E$13,MATCH('2021'!H3520,Δεδομένα!D$1:D$13,0))</f>
        <v>6</v>
      </c>
      <c r="J3520" s="4">
        <v>44413</v>
      </c>
      <c r="K3520" s="3" t="s">
        <v>2407</v>
      </c>
      <c r="L3520" s="17" t="str">
        <f t="shared" si="260"/>
        <v>05/08/2021 16:16</v>
      </c>
      <c r="M3520" s="4">
        <v>44414</v>
      </c>
      <c r="N3520" s="3" t="s">
        <v>114</v>
      </c>
      <c r="O3520" s="17" t="str">
        <f t="shared" si="261"/>
        <v>06/08/2021 12:06</v>
      </c>
      <c r="P3520" s="24">
        <f t="shared" si="262"/>
        <v>0.82638888889050577</v>
      </c>
      <c r="Q3520" s="28">
        <v>0</v>
      </c>
      <c r="R3520" s="27">
        <f t="shared" si="263"/>
        <v>1190.0000000023283</v>
      </c>
      <c r="S3520" s="3" t="s">
        <v>4</v>
      </c>
      <c r="T3520" s="3" t="s">
        <v>4041</v>
      </c>
      <c r="U3520" s="3" t="s">
        <v>4136</v>
      </c>
      <c r="V3520" s="3" t="s">
        <v>4137</v>
      </c>
      <c r="W3520" s="5">
        <v>0</v>
      </c>
      <c r="X3520" s="5">
        <v>0</v>
      </c>
      <c r="Y3520" s="5">
        <v>0</v>
      </c>
      <c r="Z3520" s="5">
        <v>0</v>
      </c>
      <c r="AA3520" s="5">
        <v>3</v>
      </c>
      <c r="AB3520" s="5">
        <v>100</v>
      </c>
      <c r="AC3520" s="5">
        <v>0</v>
      </c>
      <c r="AD3520" s="5">
        <v>0</v>
      </c>
      <c r="AE3520" s="2">
        <v>18</v>
      </c>
      <c r="AF3520" s="2">
        <v>0</v>
      </c>
      <c r="AG3520" s="2">
        <v>0</v>
      </c>
      <c r="AH3520" s="2">
        <v>0</v>
      </c>
      <c r="AI3520" s="2">
        <v>2</v>
      </c>
      <c r="AJ3520" s="2">
        <v>10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</row>
    <row r="3521" spans="1:46" x14ac:dyDescent="0.2">
      <c r="A3521" s="2">
        <v>1688500</v>
      </c>
      <c r="B3521" s="2">
        <v>882529</v>
      </c>
      <c r="C3521" s="7">
        <v>21.695562744439499</v>
      </c>
      <c r="D3521" s="7">
        <v>39.4152707669286</v>
      </c>
      <c r="E3521" s="19" t="s">
        <v>4093</v>
      </c>
      <c r="F3521" s="46">
        <f>INDEX(Δεδομένα!$P:$P,MATCH('2021'!E3521,Δεδομένα!$O:$O,0))</f>
        <v>117</v>
      </c>
      <c r="G3521" s="49" t="s">
        <v>4040</v>
      </c>
      <c r="H3521" s="51" t="str">
        <f>INDEX(Δεδομένα!B$1:B$51,MATCH('2021'!G3521,Δεδομένα!A$1:A$51,0))</f>
        <v>ΘΕΣΣΑΛΙΑΣ</v>
      </c>
      <c r="I3521" s="53">
        <f>INDEX(Δεδομένα!E$1:E$13,MATCH('2021'!H3521,Δεδομένα!D$1:D$13,0))</f>
        <v>6</v>
      </c>
      <c r="J3521" s="4">
        <v>44421</v>
      </c>
      <c r="K3521" s="3" t="s">
        <v>334</v>
      </c>
      <c r="L3521" s="17" t="str">
        <f t="shared" si="260"/>
        <v>13/08/2021 11:28</v>
      </c>
      <c r="M3521" s="4">
        <v>44422</v>
      </c>
      <c r="N3521" s="3" t="s">
        <v>273</v>
      </c>
      <c r="O3521" s="17" t="str">
        <f t="shared" si="261"/>
        <v>14/08/2021 09:50</v>
      </c>
      <c r="P3521" s="24">
        <f t="shared" si="262"/>
        <v>0.93194444444088731</v>
      </c>
      <c r="Q3521" s="28">
        <v>0</v>
      </c>
      <c r="R3521" s="27">
        <f t="shared" si="263"/>
        <v>1341.9999999948777</v>
      </c>
      <c r="S3521" s="3" t="s">
        <v>4</v>
      </c>
      <c r="T3521" s="3" t="s">
        <v>4041</v>
      </c>
      <c r="U3521" s="3" t="s">
        <v>4</v>
      </c>
      <c r="V3521" s="3" t="s">
        <v>4138</v>
      </c>
      <c r="W3521" s="5">
        <v>0.5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2">
        <v>29</v>
      </c>
      <c r="AF3521" s="2">
        <v>0</v>
      </c>
      <c r="AG3521" s="2">
        <v>0</v>
      </c>
      <c r="AH3521" s="2">
        <v>0</v>
      </c>
      <c r="AI3521" s="2">
        <v>0</v>
      </c>
      <c r="AJ3521" s="2">
        <v>13</v>
      </c>
      <c r="AK3521" s="2">
        <v>0</v>
      </c>
      <c r="AL3521" s="2">
        <v>1</v>
      </c>
      <c r="AM3521" s="2">
        <v>1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</row>
    <row r="3522" spans="1:46" x14ac:dyDescent="0.2">
      <c r="A3522" s="2">
        <v>1688503</v>
      </c>
      <c r="B3522" s="2">
        <v>883860</v>
      </c>
      <c r="C3522" s="7">
        <v>21.731112459455399</v>
      </c>
      <c r="D3522" s="7">
        <v>39.470115958425197</v>
      </c>
      <c r="E3522" s="19" t="s">
        <v>4093</v>
      </c>
      <c r="F3522" s="46">
        <f>INDEX(Δεδομένα!$P:$P,MATCH('2021'!E3522,Δεδομένα!$O:$O,0))</f>
        <v>117</v>
      </c>
      <c r="G3522" s="49" t="s">
        <v>4040</v>
      </c>
      <c r="H3522" s="51" t="str">
        <f>INDEX(Δεδομένα!B$1:B$51,MATCH('2021'!G3522,Δεδομένα!A$1:A$51,0))</f>
        <v>ΘΕΣΣΑΛΙΑΣ</v>
      </c>
      <c r="I3522" s="53">
        <f>INDEX(Δεδομένα!E$1:E$13,MATCH('2021'!H3522,Δεδομένα!D$1:D$13,0))</f>
        <v>6</v>
      </c>
      <c r="J3522" s="4">
        <v>44425</v>
      </c>
      <c r="K3522" s="3" t="s">
        <v>467</v>
      </c>
      <c r="L3522" s="17" t="str">
        <f t="shared" si="260"/>
        <v>17/08/2021 21:45</v>
      </c>
      <c r="M3522" s="4">
        <v>44425</v>
      </c>
      <c r="N3522" s="3" t="s">
        <v>2037</v>
      </c>
      <c r="O3522" s="17" t="str">
        <f t="shared" si="261"/>
        <v>17/08/2021 23:05</v>
      </c>
      <c r="P3522" s="24">
        <f t="shared" si="262"/>
        <v>5.5555555554747116E-2</v>
      </c>
      <c r="Q3522" s="28">
        <v>0</v>
      </c>
      <c r="R3522" s="27">
        <f t="shared" si="263"/>
        <v>79.999999998835847</v>
      </c>
      <c r="S3522" s="3" t="s">
        <v>4</v>
      </c>
      <c r="T3522" s="3" t="s">
        <v>4041</v>
      </c>
      <c r="U3522" s="3" t="s">
        <v>4109</v>
      </c>
      <c r="V3522" s="3" t="s">
        <v>4139</v>
      </c>
      <c r="W3522" s="5">
        <v>0</v>
      </c>
      <c r="X3522" s="5">
        <v>0</v>
      </c>
      <c r="Y3522" s="5">
        <v>0</v>
      </c>
      <c r="Z3522" s="5">
        <v>0</v>
      </c>
      <c r="AA3522" s="5">
        <v>0.2</v>
      </c>
      <c r="AB3522" s="5">
        <v>0.2</v>
      </c>
      <c r="AC3522" s="5">
        <v>0</v>
      </c>
      <c r="AD3522" s="5">
        <v>0</v>
      </c>
      <c r="AE3522" s="2">
        <v>2</v>
      </c>
      <c r="AF3522" s="2">
        <v>0</v>
      </c>
      <c r="AG3522" s="2">
        <v>0</v>
      </c>
      <c r="AH3522" s="2">
        <v>0</v>
      </c>
      <c r="AI3522" s="2">
        <v>0</v>
      </c>
      <c r="AJ3522" s="2">
        <v>1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</row>
    <row r="3523" spans="1:46" x14ac:dyDescent="0.2">
      <c r="A3523" s="2">
        <v>1689989</v>
      </c>
      <c r="B3523" s="2">
        <v>884907</v>
      </c>
      <c r="C3523" s="7">
        <v>21.5475207949805</v>
      </c>
      <c r="D3523" s="7">
        <v>39.357837045654897</v>
      </c>
      <c r="E3523" s="19" t="s">
        <v>4093</v>
      </c>
      <c r="F3523" s="46">
        <f>INDEX(Δεδομένα!$P:$P,MATCH('2021'!E3523,Δεδομένα!$O:$O,0))</f>
        <v>117</v>
      </c>
      <c r="G3523" s="49" t="s">
        <v>4040</v>
      </c>
      <c r="H3523" s="51" t="str">
        <f>INDEX(Δεδομένα!B$1:B$51,MATCH('2021'!G3523,Δεδομένα!A$1:A$51,0))</f>
        <v>ΘΕΣΣΑΛΙΑΣ</v>
      </c>
      <c r="I3523" s="53">
        <f>INDEX(Δεδομένα!E$1:E$13,MATCH('2021'!H3523,Δεδομένα!D$1:D$13,0))</f>
        <v>6</v>
      </c>
      <c r="J3523" s="4">
        <v>44429</v>
      </c>
      <c r="K3523" s="3" t="s">
        <v>36</v>
      </c>
      <c r="L3523" s="17" t="str">
        <f t="shared" si="260"/>
        <v>21/08/2021 16:20</v>
      </c>
      <c r="M3523" s="4">
        <v>44429</v>
      </c>
      <c r="N3523" s="3" t="s">
        <v>747</v>
      </c>
      <c r="O3523" s="17" t="str">
        <f t="shared" si="261"/>
        <v>21/08/2021 20:28</v>
      </c>
      <c r="P3523" s="24">
        <f t="shared" si="262"/>
        <v>0.17222222222335404</v>
      </c>
      <c r="Q3523" s="28">
        <v>0</v>
      </c>
      <c r="R3523" s="27">
        <f t="shared" si="263"/>
        <v>248.00000000162981</v>
      </c>
      <c r="S3523" s="3" t="s">
        <v>4</v>
      </c>
      <c r="T3523" s="3" t="s">
        <v>4127</v>
      </c>
      <c r="U3523" s="3" t="s">
        <v>4</v>
      </c>
      <c r="V3523" s="3" t="s">
        <v>4140</v>
      </c>
      <c r="W3523" s="5">
        <v>0</v>
      </c>
      <c r="X3523" s="5">
        <v>0.03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2">
        <v>2</v>
      </c>
      <c r="AF3523" s="2">
        <v>0</v>
      </c>
      <c r="AG3523" s="2">
        <v>0</v>
      </c>
      <c r="AH3523" s="2">
        <v>0</v>
      </c>
      <c r="AI3523" s="2">
        <v>0</v>
      </c>
      <c r="AJ3523" s="2">
        <v>1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</row>
    <row r="3524" spans="1:46" x14ac:dyDescent="0.2">
      <c r="A3524" s="2">
        <v>1640108</v>
      </c>
      <c r="B3524" s="2">
        <v>831998</v>
      </c>
      <c r="D3524" s="2"/>
      <c r="E3524" s="19" t="s">
        <v>4146</v>
      </c>
      <c r="F3524" s="46">
        <f>INDEX(Δεδομένα!$P:$P,MATCH('2021'!E3524,Δεδομένα!$O:$O,0))</f>
        <v>119</v>
      </c>
      <c r="G3524" s="49" t="s">
        <v>4147</v>
      </c>
      <c r="H3524" s="51" t="str">
        <f>INDEX(Δεδομένα!B$1:B$51,MATCH('2021'!G3524,Δεδομένα!A$1:A$51,0))</f>
        <v>ΔΥΤΙΚΗΣ ΕΛΛΑΔΟΣ</v>
      </c>
      <c r="I3524" s="53">
        <f>INDEX(Δεδομένα!E$1:E$13,MATCH('2021'!H3524,Δεδομένα!D$1:D$13,0))</f>
        <v>7</v>
      </c>
      <c r="J3524" s="4">
        <v>44250</v>
      </c>
      <c r="K3524" s="3" t="s">
        <v>1029</v>
      </c>
      <c r="L3524" s="17" t="str">
        <f t="shared" ref="L3524:L3525" si="264">_xlfn.CONCAT(TEXT(J3524,"ηη/μμ/εεε")," ",TEXT(K3524,"ωω:λλ"))</f>
        <v>23/02/2021 16:01</v>
      </c>
      <c r="M3524" s="4">
        <v>44250</v>
      </c>
      <c r="N3524" s="3" t="s">
        <v>415</v>
      </c>
      <c r="O3524" s="17" t="str">
        <f t="shared" ref="O3524:O3525" si="265">_xlfn.CONCAT(TEXT(M3524,"ηη/μμ/εεε")," ",TEXT(N3524,"ωω:λλ"))</f>
        <v>23/02/2021 16:40</v>
      </c>
      <c r="P3524" s="24">
        <f t="shared" ref="P3524:P3525" si="266">O3524-L3524</f>
        <v>2.7083333334303461E-2</v>
      </c>
      <c r="Q3524" s="28">
        <v>0</v>
      </c>
      <c r="R3524" s="27">
        <f t="shared" ref="R3524:R3525" si="267">P3524*(24*60)</f>
        <v>39.000000001396984</v>
      </c>
      <c r="S3524" s="3" t="s">
        <v>4</v>
      </c>
      <c r="T3524" s="3" t="s">
        <v>4148</v>
      </c>
      <c r="U3524" s="3" t="s">
        <v>4</v>
      </c>
      <c r="V3524" s="3" t="s">
        <v>4149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10</v>
      </c>
      <c r="AD3524" s="5">
        <v>0</v>
      </c>
      <c r="AE3524" s="2">
        <v>2</v>
      </c>
      <c r="AF3524" s="2">
        <v>0</v>
      </c>
      <c r="AG3524" s="2">
        <v>0</v>
      </c>
      <c r="AH3524" s="2">
        <v>0</v>
      </c>
      <c r="AI3524" s="2">
        <v>0</v>
      </c>
      <c r="AJ3524" s="2">
        <v>1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 t="s">
        <v>4</v>
      </c>
      <c r="AT3524" s="2" t="s">
        <v>4</v>
      </c>
    </row>
    <row r="3525" spans="1:46" x14ac:dyDescent="0.2">
      <c r="A3525" s="2">
        <v>1640714</v>
      </c>
      <c r="B3525" s="2">
        <v>832950</v>
      </c>
      <c r="C3525" s="7">
        <v>21.773941040039102</v>
      </c>
      <c r="D3525" s="7">
        <v>38.072135925292997</v>
      </c>
      <c r="E3525" s="19" t="s">
        <v>4146</v>
      </c>
      <c r="F3525" s="46">
        <f>INDEX(Δεδομένα!$P:$P,MATCH('2021'!E3525,Δεδομένα!$O:$O,0))</f>
        <v>119</v>
      </c>
      <c r="G3525" s="49" t="s">
        <v>4147</v>
      </c>
      <c r="H3525" s="51" t="str">
        <f>INDEX(Δεδομένα!B$1:B$51,MATCH('2021'!G3525,Δεδομένα!A$1:A$51,0))</f>
        <v>ΔΥΤΙΚΗΣ ΕΛΛΑΔΟΣ</v>
      </c>
      <c r="I3525" s="53">
        <f>INDEX(Δεδομένα!E$1:E$13,MATCH('2021'!H3525,Δεδομένα!D$1:D$13,0))</f>
        <v>7</v>
      </c>
      <c r="J3525" s="4">
        <v>44253</v>
      </c>
      <c r="K3525" s="3" t="s">
        <v>562</v>
      </c>
      <c r="L3525" s="17" t="str">
        <f t="shared" si="264"/>
        <v>26/02/2021 15:45</v>
      </c>
      <c r="M3525" s="4">
        <v>44253</v>
      </c>
      <c r="N3525" s="3" t="s">
        <v>146</v>
      </c>
      <c r="O3525" s="17" t="str">
        <f t="shared" si="265"/>
        <v>26/02/2021 16:30</v>
      </c>
      <c r="P3525" s="24">
        <f t="shared" si="266"/>
        <v>3.125E-2</v>
      </c>
      <c r="Q3525" s="28">
        <v>0</v>
      </c>
      <c r="R3525" s="27">
        <f t="shared" si="267"/>
        <v>45</v>
      </c>
      <c r="S3525" s="3" t="s">
        <v>4</v>
      </c>
      <c r="T3525" s="3" t="s">
        <v>4148</v>
      </c>
      <c r="U3525" s="3" t="s">
        <v>123</v>
      </c>
      <c r="V3525" s="3" t="s">
        <v>4150</v>
      </c>
      <c r="W3525" s="5">
        <v>0</v>
      </c>
      <c r="X3525" s="5">
        <v>0</v>
      </c>
      <c r="Y3525" s="5">
        <v>0</v>
      </c>
      <c r="Z3525" s="5">
        <v>0</v>
      </c>
      <c r="AA3525" s="5">
        <v>10</v>
      </c>
      <c r="AB3525" s="5">
        <v>0</v>
      </c>
      <c r="AC3525" s="5">
        <v>0</v>
      </c>
      <c r="AD3525" s="5">
        <v>0</v>
      </c>
      <c r="AE3525" s="2">
        <v>5</v>
      </c>
      <c r="AF3525" s="2">
        <v>0</v>
      </c>
      <c r="AG3525" s="2">
        <v>0</v>
      </c>
      <c r="AH3525" s="2">
        <v>0</v>
      </c>
      <c r="AI3525" s="2">
        <v>0</v>
      </c>
      <c r="AJ3525" s="2">
        <v>2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 t="s">
        <v>4</v>
      </c>
      <c r="AT3525" s="2" t="s">
        <v>4</v>
      </c>
    </row>
    <row r="3526" spans="1:46" x14ac:dyDescent="0.2">
      <c r="A3526" s="2">
        <v>1643181</v>
      </c>
      <c r="B3526" s="2">
        <v>835048</v>
      </c>
      <c r="C3526" s="7">
        <v>21.8756408691406</v>
      </c>
      <c r="D3526" s="7">
        <v>38.039939880371101</v>
      </c>
      <c r="E3526" s="19" t="s">
        <v>4146</v>
      </c>
      <c r="F3526" s="46">
        <f>INDEX(Δεδομένα!$P:$P,MATCH('2021'!E3526,Δεδομένα!$O:$O,0))</f>
        <v>119</v>
      </c>
      <c r="G3526" s="49" t="s">
        <v>4147</v>
      </c>
      <c r="H3526" s="51" t="str">
        <f>INDEX(Δεδομένα!B$1:B$51,MATCH('2021'!G3526,Δεδομένα!A$1:A$51,0))</f>
        <v>ΔΥΤΙΚΗΣ ΕΛΛΑΔΟΣ</v>
      </c>
      <c r="I3526" s="53">
        <f>INDEX(Δεδομένα!E$1:E$13,MATCH('2021'!H3526,Δεδομένα!D$1:D$13,0))</f>
        <v>7</v>
      </c>
      <c r="J3526" s="4">
        <v>44260</v>
      </c>
      <c r="K3526" s="3" t="s">
        <v>279</v>
      </c>
      <c r="L3526" s="17" t="str">
        <f t="shared" ref="L3526:L3568" si="268">_xlfn.CONCAT(TEXT(J3526,"ηη/μμ/εεε")," ",TEXT(K3526,"ωω:λλ"))</f>
        <v>05/03/2021 11:18</v>
      </c>
      <c r="M3526" s="4">
        <v>44260</v>
      </c>
      <c r="N3526" s="3" t="s">
        <v>345</v>
      </c>
      <c r="O3526" s="17" t="str">
        <f t="shared" ref="O3526:O3568" si="269">_xlfn.CONCAT(TEXT(M3526,"ηη/μμ/εεε")," ",TEXT(N3526,"ωω:λλ"))</f>
        <v>05/03/2021 12:10</v>
      </c>
      <c r="P3526" s="24">
        <f t="shared" ref="P3526:P3568" si="270">O3526-L3526</f>
        <v>3.6111111112404615E-2</v>
      </c>
      <c r="Q3526" s="28">
        <v>0</v>
      </c>
      <c r="R3526" s="27">
        <f t="shared" ref="R3526:R3568" si="271">P3526*(24*60)</f>
        <v>52.000000001862645</v>
      </c>
      <c r="S3526" s="3" t="s">
        <v>4</v>
      </c>
      <c r="T3526" s="3" t="s">
        <v>4148</v>
      </c>
      <c r="U3526" s="3" t="s">
        <v>4</v>
      </c>
      <c r="V3526" s="3" t="s">
        <v>3588</v>
      </c>
      <c r="W3526" s="5">
        <v>0</v>
      </c>
      <c r="X3526" s="5">
        <v>0.3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2">
        <v>5</v>
      </c>
      <c r="AF3526" s="2">
        <v>0</v>
      </c>
      <c r="AG3526" s="2">
        <v>0</v>
      </c>
      <c r="AH3526" s="2">
        <v>0</v>
      </c>
      <c r="AI3526" s="2">
        <v>0</v>
      </c>
      <c r="AJ3526" s="2">
        <v>3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 t="s">
        <v>4</v>
      </c>
      <c r="AT3526" s="2" t="s">
        <v>4</v>
      </c>
    </row>
    <row r="3527" spans="1:46" x14ac:dyDescent="0.2">
      <c r="A3527" s="2">
        <v>1644085</v>
      </c>
      <c r="B3527" s="2">
        <v>835856</v>
      </c>
      <c r="C3527" s="7">
        <v>21.696889587004701</v>
      </c>
      <c r="D3527" s="7">
        <v>38.0735828766867</v>
      </c>
      <c r="E3527" s="19" t="s">
        <v>4146</v>
      </c>
      <c r="F3527" s="46">
        <f>INDEX(Δεδομένα!$P:$P,MATCH('2021'!E3527,Δεδομένα!$O:$O,0))</f>
        <v>119</v>
      </c>
      <c r="G3527" s="49" t="s">
        <v>4147</v>
      </c>
      <c r="H3527" s="51" t="str">
        <f>INDEX(Δεδομένα!B$1:B$51,MATCH('2021'!G3527,Δεδομένα!A$1:A$51,0))</f>
        <v>ΔΥΤΙΚΗΣ ΕΛΛΑΔΟΣ</v>
      </c>
      <c r="I3527" s="53">
        <f>INDEX(Δεδομένα!E$1:E$13,MATCH('2021'!H3527,Δεδομένα!D$1:D$13,0))</f>
        <v>7</v>
      </c>
      <c r="J3527" s="4">
        <v>44262</v>
      </c>
      <c r="K3527" s="3" t="s">
        <v>603</v>
      </c>
      <c r="L3527" s="17" t="str">
        <f t="shared" si="268"/>
        <v>07/03/2021 17:56</v>
      </c>
      <c r="M3527" s="4">
        <v>44262</v>
      </c>
      <c r="N3527" s="3" t="s">
        <v>1488</v>
      </c>
      <c r="O3527" s="17" t="str">
        <f t="shared" si="269"/>
        <v>07/03/2021 22:15</v>
      </c>
      <c r="P3527" s="24">
        <f t="shared" si="270"/>
        <v>0.179861111115315</v>
      </c>
      <c r="Q3527" s="28">
        <v>0</v>
      </c>
      <c r="R3527" s="27">
        <f t="shared" si="271"/>
        <v>259.0000000060536</v>
      </c>
      <c r="S3527" s="3" t="s">
        <v>4</v>
      </c>
      <c r="T3527" s="3" t="s">
        <v>4148</v>
      </c>
      <c r="U3527" s="3" t="s">
        <v>4</v>
      </c>
      <c r="V3527" s="3" t="s">
        <v>4151</v>
      </c>
      <c r="W3527" s="5">
        <v>0</v>
      </c>
      <c r="X3527" s="5">
        <v>0.5</v>
      </c>
      <c r="Y3527" s="5">
        <v>0</v>
      </c>
      <c r="Z3527" s="5">
        <v>0</v>
      </c>
      <c r="AA3527" s="5">
        <v>0</v>
      </c>
      <c r="AB3527" s="5">
        <v>0.5</v>
      </c>
      <c r="AC3527" s="5">
        <v>0</v>
      </c>
      <c r="AD3527" s="5">
        <v>0</v>
      </c>
      <c r="AE3527" s="2">
        <v>6</v>
      </c>
      <c r="AF3527" s="2">
        <v>0</v>
      </c>
      <c r="AG3527" s="2">
        <v>0</v>
      </c>
      <c r="AH3527" s="2">
        <v>0</v>
      </c>
      <c r="AI3527" s="2">
        <v>0</v>
      </c>
      <c r="AJ3527" s="2">
        <v>3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 t="s">
        <v>4</v>
      </c>
      <c r="AT3527" s="2" t="s">
        <v>4</v>
      </c>
    </row>
    <row r="3528" spans="1:46" x14ac:dyDescent="0.2">
      <c r="A3528" s="2">
        <v>1650003</v>
      </c>
      <c r="B3528" s="2">
        <v>840928</v>
      </c>
      <c r="C3528" s="7">
        <v>21.755549686658298</v>
      </c>
      <c r="D3528" s="7">
        <v>37.916846483041702</v>
      </c>
      <c r="E3528" s="19" t="s">
        <v>4146</v>
      </c>
      <c r="F3528" s="46">
        <f>INDEX(Δεδομένα!$P:$P,MATCH('2021'!E3528,Δεδομένα!$O:$O,0))</f>
        <v>119</v>
      </c>
      <c r="G3528" s="49" t="s">
        <v>4147</v>
      </c>
      <c r="H3528" s="51" t="str">
        <f>INDEX(Δεδομένα!B$1:B$51,MATCH('2021'!G3528,Δεδομένα!A$1:A$51,0))</f>
        <v>ΔΥΤΙΚΗΣ ΕΛΛΑΔΟΣ</v>
      </c>
      <c r="I3528" s="53">
        <f>INDEX(Δεδομένα!E$1:E$13,MATCH('2021'!H3528,Δεδομένα!D$1:D$13,0))</f>
        <v>7</v>
      </c>
      <c r="J3528" s="4">
        <v>44283</v>
      </c>
      <c r="K3528" s="3" t="s">
        <v>625</v>
      </c>
      <c r="L3528" s="17" t="str">
        <f t="shared" si="268"/>
        <v>28/03/2021 12:19</v>
      </c>
      <c r="M3528" s="4">
        <v>44283</v>
      </c>
      <c r="N3528" s="3" t="s">
        <v>458</v>
      </c>
      <c r="O3528" s="17" t="str">
        <f t="shared" si="269"/>
        <v>28/03/2021 19:50</v>
      </c>
      <c r="P3528" s="24">
        <f t="shared" si="270"/>
        <v>0.31319444444670808</v>
      </c>
      <c r="Q3528" s="28">
        <v>0</v>
      </c>
      <c r="R3528" s="27">
        <f t="shared" si="271"/>
        <v>451.00000000325963</v>
      </c>
      <c r="S3528" s="3" t="s">
        <v>4</v>
      </c>
      <c r="T3528" s="3" t="s">
        <v>4148</v>
      </c>
      <c r="U3528" s="3" t="s">
        <v>4</v>
      </c>
      <c r="V3528" s="3" t="s">
        <v>4152</v>
      </c>
      <c r="W3528" s="5">
        <v>0</v>
      </c>
      <c r="X3528" s="5">
        <v>4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2">
        <v>10</v>
      </c>
      <c r="AF3528" s="2">
        <v>0</v>
      </c>
      <c r="AG3528" s="2">
        <v>0</v>
      </c>
      <c r="AH3528" s="2">
        <v>0</v>
      </c>
      <c r="AI3528" s="2">
        <v>0</v>
      </c>
      <c r="AJ3528" s="2">
        <v>5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 t="s">
        <v>4</v>
      </c>
      <c r="AT3528" s="2" t="s">
        <v>4</v>
      </c>
    </row>
    <row r="3529" spans="1:46" x14ac:dyDescent="0.2">
      <c r="A3529" s="2">
        <v>1651628</v>
      </c>
      <c r="B3529" s="2">
        <v>842558</v>
      </c>
      <c r="C3529" s="8"/>
      <c r="D3529" s="2"/>
      <c r="E3529" s="19" t="s">
        <v>4146</v>
      </c>
      <c r="F3529" s="46">
        <f>INDEX(Δεδομένα!$P:$P,MATCH('2021'!E3529,Δεδομένα!$O:$O,0))</f>
        <v>119</v>
      </c>
      <c r="G3529" s="49" t="s">
        <v>4147</v>
      </c>
      <c r="H3529" s="51" t="str">
        <f>INDEX(Δεδομένα!B$1:B$51,MATCH('2021'!G3529,Δεδομένα!A$1:A$51,0))</f>
        <v>ΔΥΤΙΚΗΣ ΕΛΛΑΔΟΣ</v>
      </c>
      <c r="I3529" s="53">
        <f>INDEX(Δεδομένα!E$1:E$13,MATCH('2021'!H3529,Δεδομένα!D$1:D$13,0))</f>
        <v>7</v>
      </c>
      <c r="J3529" s="4">
        <v>44289</v>
      </c>
      <c r="K3529" s="3" t="s">
        <v>498</v>
      </c>
      <c r="L3529" s="17" t="str">
        <f t="shared" si="268"/>
        <v>03/04/2021 13:35</v>
      </c>
      <c r="M3529" s="4">
        <v>44289</v>
      </c>
      <c r="N3529" s="3" t="s">
        <v>522</v>
      </c>
      <c r="O3529" s="17" t="str">
        <f t="shared" si="269"/>
        <v>03/04/2021 15:15</v>
      </c>
      <c r="P3529" s="24">
        <f t="shared" si="270"/>
        <v>6.9444444445252884E-2</v>
      </c>
      <c r="Q3529" s="28">
        <v>0</v>
      </c>
      <c r="R3529" s="27">
        <f t="shared" si="271"/>
        <v>100.00000000116415</v>
      </c>
      <c r="S3529" s="3" t="s">
        <v>4</v>
      </c>
      <c r="T3529" s="3" t="s">
        <v>4148</v>
      </c>
      <c r="U3529" s="3" t="s">
        <v>4</v>
      </c>
      <c r="V3529" s="3" t="s">
        <v>4153</v>
      </c>
      <c r="W3529" s="5">
        <v>0</v>
      </c>
      <c r="X3529" s="5">
        <v>0</v>
      </c>
      <c r="Y3529" s="5">
        <v>0</v>
      </c>
      <c r="Z3529" s="5">
        <v>0</v>
      </c>
      <c r="AA3529" s="5">
        <v>0.7</v>
      </c>
      <c r="AB3529" s="5">
        <v>0</v>
      </c>
      <c r="AC3529" s="5">
        <v>0</v>
      </c>
      <c r="AD3529" s="5">
        <v>0</v>
      </c>
      <c r="AE3529" s="2">
        <v>5</v>
      </c>
      <c r="AF3529" s="2">
        <v>0</v>
      </c>
      <c r="AG3529" s="2">
        <v>0</v>
      </c>
      <c r="AH3529" s="2">
        <v>0</v>
      </c>
      <c r="AI3529" s="2">
        <v>0</v>
      </c>
      <c r="AJ3529" s="2">
        <v>2</v>
      </c>
      <c r="AK3529" s="2">
        <v>2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 t="s">
        <v>4</v>
      </c>
      <c r="AT3529" s="2" t="s">
        <v>4</v>
      </c>
    </row>
    <row r="3530" spans="1:46" x14ac:dyDescent="0.2">
      <c r="A3530" s="2">
        <v>1655418</v>
      </c>
      <c r="B3530" s="2">
        <v>846208</v>
      </c>
      <c r="C3530" s="7">
        <v>21.746416261397101</v>
      </c>
      <c r="D3530" s="7">
        <v>38.170951194559102</v>
      </c>
      <c r="E3530" s="19" t="s">
        <v>4146</v>
      </c>
      <c r="F3530" s="46">
        <f>INDEX(Δεδομένα!$P:$P,MATCH('2021'!E3530,Δεδομένα!$O:$O,0))</f>
        <v>119</v>
      </c>
      <c r="G3530" s="49" t="s">
        <v>4147</v>
      </c>
      <c r="H3530" s="51" t="str">
        <f>INDEX(Δεδομένα!B$1:B$51,MATCH('2021'!G3530,Δεδομένα!A$1:A$51,0))</f>
        <v>ΔΥΤΙΚΗΣ ΕΛΛΑΔΟΣ</v>
      </c>
      <c r="I3530" s="53">
        <f>INDEX(Δεδομένα!E$1:E$13,MATCH('2021'!H3530,Δεδομένα!D$1:D$13,0))</f>
        <v>7</v>
      </c>
      <c r="J3530" s="4">
        <v>44302</v>
      </c>
      <c r="K3530" s="3" t="s">
        <v>1021</v>
      </c>
      <c r="L3530" s="17" t="str">
        <f t="shared" si="268"/>
        <v>16/04/2021 15:02</v>
      </c>
      <c r="M3530" s="4">
        <v>44302</v>
      </c>
      <c r="N3530" s="3" t="s">
        <v>509</v>
      </c>
      <c r="O3530" s="17" t="str">
        <f t="shared" si="269"/>
        <v>16/04/2021 15:55</v>
      </c>
      <c r="P3530" s="24">
        <f t="shared" si="270"/>
        <v>3.680555555911269E-2</v>
      </c>
      <c r="Q3530" s="28">
        <v>0</v>
      </c>
      <c r="R3530" s="27">
        <f t="shared" si="271"/>
        <v>53.000000005122274</v>
      </c>
      <c r="S3530" s="3" t="s">
        <v>4</v>
      </c>
      <c r="T3530" s="3" t="s">
        <v>4154</v>
      </c>
      <c r="U3530" s="3" t="s">
        <v>4</v>
      </c>
      <c r="V3530" s="3" t="s">
        <v>754</v>
      </c>
      <c r="W3530" s="5">
        <v>0</v>
      </c>
      <c r="X3530" s="5">
        <v>0</v>
      </c>
      <c r="Y3530" s="5">
        <v>0</v>
      </c>
      <c r="Z3530" s="5">
        <v>0.2</v>
      </c>
      <c r="AA3530" s="5">
        <v>0</v>
      </c>
      <c r="AB3530" s="5">
        <v>0</v>
      </c>
      <c r="AC3530" s="5">
        <v>0</v>
      </c>
      <c r="AD3530" s="5">
        <v>0</v>
      </c>
      <c r="AE3530" s="2">
        <v>2</v>
      </c>
      <c r="AF3530" s="2">
        <v>0</v>
      </c>
      <c r="AG3530" s="2">
        <v>0</v>
      </c>
      <c r="AH3530" s="2">
        <v>0</v>
      </c>
      <c r="AI3530" s="2">
        <v>0</v>
      </c>
      <c r="AJ3530" s="2">
        <v>1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 t="s">
        <v>4</v>
      </c>
      <c r="AT3530" s="2" t="s">
        <v>4</v>
      </c>
    </row>
    <row r="3531" spans="1:46" x14ac:dyDescent="0.2">
      <c r="A3531" s="2">
        <v>1655442</v>
      </c>
      <c r="B3531" s="2">
        <v>846382</v>
      </c>
      <c r="C3531" s="7">
        <v>21.758239691406999</v>
      </c>
      <c r="D3531" s="7">
        <v>38.1156941307501</v>
      </c>
      <c r="E3531" s="19" t="s">
        <v>4146</v>
      </c>
      <c r="F3531" s="46">
        <f>INDEX(Δεδομένα!$P:$P,MATCH('2021'!E3531,Δεδομένα!$O:$O,0))</f>
        <v>119</v>
      </c>
      <c r="G3531" s="49" t="s">
        <v>4147</v>
      </c>
      <c r="H3531" s="51" t="str">
        <f>INDEX(Δεδομένα!B$1:B$51,MATCH('2021'!G3531,Δεδομένα!A$1:A$51,0))</f>
        <v>ΔΥΤΙΚΗΣ ΕΛΛΑΔΟΣ</v>
      </c>
      <c r="I3531" s="53">
        <f>INDEX(Δεδομένα!E$1:E$13,MATCH('2021'!H3531,Δεδομένα!D$1:D$13,0))</f>
        <v>7</v>
      </c>
      <c r="J3531" s="4">
        <v>44303</v>
      </c>
      <c r="K3531" s="3" t="s">
        <v>324</v>
      </c>
      <c r="L3531" s="17" t="str">
        <f t="shared" si="268"/>
        <v>17/04/2021 10:00</v>
      </c>
      <c r="M3531" s="4">
        <v>44303</v>
      </c>
      <c r="N3531" s="3" t="s">
        <v>3694</v>
      </c>
      <c r="O3531" s="17" t="str">
        <f t="shared" si="269"/>
        <v>17/04/2021 10:23</v>
      </c>
      <c r="P3531" s="24">
        <f t="shared" si="270"/>
        <v>1.5972222223354038E-2</v>
      </c>
      <c r="Q3531" s="28">
        <v>0</v>
      </c>
      <c r="R3531" s="27">
        <f t="shared" si="271"/>
        <v>23.000000001629815</v>
      </c>
      <c r="S3531" s="3" t="s">
        <v>4</v>
      </c>
      <c r="T3531" s="3" t="s">
        <v>4148</v>
      </c>
      <c r="U3531" s="3" t="s">
        <v>4</v>
      </c>
      <c r="V3531" s="3" t="s">
        <v>4155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0.1</v>
      </c>
      <c r="AD3531" s="5">
        <v>0</v>
      </c>
      <c r="AE3531" s="2">
        <v>3</v>
      </c>
      <c r="AF3531" s="2">
        <v>0</v>
      </c>
      <c r="AG3531" s="2">
        <v>0</v>
      </c>
      <c r="AH3531" s="2">
        <v>0</v>
      </c>
      <c r="AI3531" s="2">
        <v>0</v>
      </c>
      <c r="AJ3531" s="2">
        <v>1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 t="s">
        <v>4</v>
      </c>
      <c r="AT3531" s="2" t="s">
        <v>4</v>
      </c>
    </row>
    <row r="3532" spans="1:46" x14ac:dyDescent="0.2">
      <c r="A3532" s="2">
        <v>1655504</v>
      </c>
      <c r="B3532" s="2">
        <v>846644</v>
      </c>
      <c r="C3532" s="8"/>
      <c r="D3532" s="2"/>
      <c r="E3532" s="19" t="s">
        <v>4146</v>
      </c>
      <c r="F3532" s="46">
        <f>INDEX(Δεδομένα!$P:$P,MATCH('2021'!E3532,Δεδομένα!$O:$O,0))</f>
        <v>119</v>
      </c>
      <c r="G3532" s="49" t="s">
        <v>4147</v>
      </c>
      <c r="H3532" s="51" t="str">
        <f>INDEX(Δεδομένα!B$1:B$51,MATCH('2021'!G3532,Δεδομένα!A$1:A$51,0))</f>
        <v>ΔΥΤΙΚΗΣ ΕΛΛΑΔΟΣ</v>
      </c>
      <c r="I3532" s="53">
        <f>INDEX(Δεδομένα!E$1:E$13,MATCH('2021'!H3532,Δεδομένα!D$1:D$13,0))</f>
        <v>7</v>
      </c>
      <c r="J3532" s="4">
        <v>44304</v>
      </c>
      <c r="K3532" s="3" t="s">
        <v>812</v>
      </c>
      <c r="L3532" s="17" t="str">
        <f t="shared" si="268"/>
        <v>18/04/2021 10:10</v>
      </c>
      <c r="M3532" s="4">
        <v>44304</v>
      </c>
      <c r="N3532" s="3" t="s">
        <v>527</v>
      </c>
      <c r="O3532" s="17" t="str">
        <f t="shared" si="269"/>
        <v>18/04/2021 11:20</v>
      </c>
      <c r="P3532" s="24">
        <f t="shared" si="270"/>
        <v>4.8611111109494232E-2</v>
      </c>
      <c r="Q3532" s="28">
        <v>0</v>
      </c>
      <c r="R3532" s="27">
        <f t="shared" si="271"/>
        <v>69.999999997671694</v>
      </c>
      <c r="S3532" s="3" t="s">
        <v>4</v>
      </c>
      <c r="T3532" s="3" t="s">
        <v>4148</v>
      </c>
      <c r="U3532" s="3" t="s">
        <v>4</v>
      </c>
      <c r="V3532" s="3" t="s">
        <v>4156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0.05</v>
      </c>
      <c r="AD3532" s="5">
        <v>0</v>
      </c>
      <c r="AE3532" s="2">
        <v>2</v>
      </c>
      <c r="AF3532" s="2">
        <v>0</v>
      </c>
      <c r="AG3532" s="2">
        <v>0</v>
      </c>
      <c r="AH3532" s="2">
        <v>0</v>
      </c>
      <c r="AI3532" s="2">
        <v>0</v>
      </c>
      <c r="AJ3532" s="2">
        <v>1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 t="s">
        <v>4</v>
      </c>
      <c r="AT3532" s="2" t="s">
        <v>4</v>
      </c>
    </row>
    <row r="3533" spans="1:46" x14ac:dyDescent="0.2">
      <c r="A3533" s="2">
        <v>1658225</v>
      </c>
      <c r="B3533" s="2">
        <v>850479</v>
      </c>
      <c r="C3533" s="7">
        <v>21.870587270655001</v>
      </c>
      <c r="D3533" s="7">
        <v>38.159118297543202</v>
      </c>
      <c r="E3533" s="19" t="s">
        <v>4146</v>
      </c>
      <c r="F3533" s="46">
        <f>INDEX(Δεδομένα!$P:$P,MATCH('2021'!E3533,Δεδομένα!$O:$O,0))</f>
        <v>119</v>
      </c>
      <c r="G3533" s="49" t="s">
        <v>4147</v>
      </c>
      <c r="H3533" s="51" t="str">
        <f>INDEX(Δεδομένα!B$1:B$51,MATCH('2021'!G3533,Δεδομένα!A$1:A$51,0))</f>
        <v>ΔΥΤΙΚΗΣ ΕΛΛΑΔΟΣ</v>
      </c>
      <c r="I3533" s="53">
        <f>INDEX(Δεδομένα!E$1:E$13,MATCH('2021'!H3533,Δεδομένα!D$1:D$13,0))</f>
        <v>7</v>
      </c>
      <c r="J3533" s="4">
        <v>44319</v>
      </c>
      <c r="K3533" s="3" t="s">
        <v>510</v>
      </c>
      <c r="L3533" s="17" t="str">
        <f t="shared" si="268"/>
        <v>03/05/2021 17:20</v>
      </c>
      <c r="M3533" s="4">
        <v>44319</v>
      </c>
      <c r="N3533" s="3" t="s">
        <v>1294</v>
      </c>
      <c r="O3533" s="17" t="str">
        <f t="shared" si="269"/>
        <v>03/05/2021 18:47</v>
      </c>
      <c r="P3533" s="24">
        <f t="shared" si="270"/>
        <v>6.0416666667151731E-2</v>
      </c>
      <c r="Q3533" s="28">
        <v>0</v>
      </c>
      <c r="R3533" s="27">
        <f t="shared" si="271"/>
        <v>87.000000000698492</v>
      </c>
      <c r="S3533" s="3" t="s">
        <v>4</v>
      </c>
      <c r="T3533" s="3" t="s">
        <v>4154</v>
      </c>
      <c r="U3533" s="3" t="s">
        <v>4157</v>
      </c>
      <c r="V3533" s="3" t="s">
        <v>4158</v>
      </c>
      <c r="W3533" s="5">
        <v>0.02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2">
        <v>3</v>
      </c>
      <c r="AF3533" s="2">
        <v>0</v>
      </c>
      <c r="AG3533" s="2">
        <v>0</v>
      </c>
      <c r="AH3533" s="2">
        <v>0</v>
      </c>
      <c r="AI3533" s="2">
        <v>0</v>
      </c>
      <c r="AJ3533" s="2">
        <v>1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 t="s">
        <v>4</v>
      </c>
      <c r="AT3533" s="2" t="s">
        <v>4</v>
      </c>
    </row>
    <row r="3534" spans="1:46" x14ac:dyDescent="0.2">
      <c r="A3534" s="2">
        <v>1659302</v>
      </c>
      <c r="B3534" s="2">
        <v>851222</v>
      </c>
      <c r="C3534" s="7">
        <v>21.719844835094101</v>
      </c>
      <c r="D3534" s="7">
        <v>37.951686576682597</v>
      </c>
      <c r="E3534" s="19" t="s">
        <v>4146</v>
      </c>
      <c r="F3534" s="46">
        <f>INDEX(Δεδομένα!$P:$P,MATCH('2021'!E3534,Δεδομένα!$O:$O,0))</f>
        <v>119</v>
      </c>
      <c r="G3534" s="49" t="s">
        <v>4147</v>
      </c>
      <c r="H3534" s="51" t="str">
        <f>INDEX(Δεδομένα!B$1:B$51,MATCH('2021'!G3534,Δεδομένα!A$1:A$51,0))</f>
        <v>ΔΥΤΙΚΗΣ ΕΛΛΑΔΟΣ</v>
      </c>
      <c r="I3534" s="53">
        <f>INDEX(Δεδομένα!E$1:E$13,MATCH('2021'!H3534,Δεδομένα!D$1:D$13,0))</f>
        <v>7</v>
      </c>
      <c r="J3534" s="4">
        <v>44322</v>
      </c>
      <c r="K3534" s="3" t="s">
        <v>462</v>
      </c>
      <c r="L3534" s="17" t="str">
        <f t="shared" si="268"/>
        <v>06/05/2021 17:50</v>
      </c>
      <c r="M3534" s="4">
        <v>44322</v>
      </c>
      <c r="N3534" s="3" t="s">
        <v>125</v>
      </c>
      <c r="O3534" s="17" t="str">
        <f t="shared" si="269"/>
        <v>06/05/2021 20:30</v>
      </c>
      <c r="P3534" s="24">
        <f t="shared" si="270"/>
        <v>0.11111111110949423</v>
      </c>
      <c r="Q3534" s="28">
        <v>0</v>
      </c>
      <c r="R3534" s="27">
        <f t="shared" si="271"/>
        <v>159.99999999767169</v>
      </c>
      <c r="S3534" s="3" t="s">
        <v>4</v>
      </c>
      <c r="T3534" s="3" t="s">
        <v>4148</v>
      </c>
      <c r="U3534" s="3" t="s">
        <v>280</v>
      </c>
      <c r="V3534" s="3" t="s">
        <v>4159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0.2</v>
      </c>
      <c r="AD3534" s="5">
        <v>0</v>
      </c>
      <c r="AE3534" s="2">
        <v>3</v>
      </c>
      <c r="AF3534" s="2">
        <v>0</v>
      </c>
      <c r="AG3534" s="2">
        <v>0</v>
      </c>
      <c r="AH3534" s="2">
        <v>0</v>
      </c>
      <c r="AI3534" s="2">
        <v>0</v>
      </c>
      <c r="AJ3534" s="2">
        <v>1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 t="s">
        <v>4</v>
      </c>
      <c r="AT3534" s="2" t="s">
        <v>4</v>
      </c>
    </row>
    <row r="3535" spans="1:46" x14ac:dyDescent="0.2">
      <c r="A3535" s="2">
        <v>1665613</v>
      </c>
      <c r="B3535" s="2">
        <v>857672</v>
      </c>
      <c r="C3535" s="7">
        <v>21.690454041860999</v>
      </c>
      <c r="D3535" s="7">
        <v>37.988847002881101</v>
      </c>
      <c r="E3535" s="19" t="s">
        <v>4146</v>
      </c>
      <c r="F3535" s="46">
        <f>INDEX(Δεδομένα!$P:$P,MATCH('2021'!E3535,Δεδομένα!$O:$O,0))</f>
        <v>119</v>
      </c>
      <c r="G3535" s="49" t="s">
        <v>4147</v>
      </c>
      <c r="H3535" s="51" t="str">
        <f>INDEX(Δεδομένα!B$1:B$51,MATCH('2021'!G3535,Δεδομένα!A$1:A$51,0))</f>
        <v>ΔΥΤΙΚΗΣ ΕΛΛΑΔΟΣ</v>
      </c>
      <c r="I3535" s="53">
        <f>INDEX(Δεδομένα!E$1:E$13,MATCH('2021'!H3535,Δεδομένα!D$1:D$13,0))</f>
        <v>7</v>
      </c>
      <c r="J3535" s="4">
        <v>44347</v>
      </c>
      <c r="K3535" s="3" t="s">
        <v>447</v>
      </c>
      <c r="L3535" s="17" t="str">
        <f t="shared" si="268"/>
        <v>31/05/2021 13:40</v>
      </c>
      <c r="M3535" s="4">
        <v>44347</v>
      </c>
      <c r="N3535" s="3" t="s">
        <v>2500</v>
      </c>
      <c r="O3535" s="17" t="str">
        <f t="shared" si="269"/>
        <v>31/05/2021 14:38</v>
      </c>
      <c r="P3535" s="24">
        <f t="shared" si="270"/>
        <v>4.0277777778101154E-2</v>
      </c>
      <c r="Q3535" s="28">
        <v>0</v>
      </c>
      <c r="R3535" s="27">
        <f t="shared" si="271"/>
        <v>58.000000000465661</v>
      </c>
      <c r="S3535" s="3" t="s">
        <v>4</v>
      </c>
      <c r="T3535" s="3" t="s">
        <v>4148</v>
      </c>
      <c r="U3535" s="3" t="s">
        <v>4</v>
      </c>
      <c r="V3535" s="3" t="s">
        <v>4160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0.2</v>
      </c>
      <c r="AD3535" s="5">
        <v>0</v>
      </c>
      <c r="AE3535" s="2">
        <v>8</v>
      </c>
      <c r="AF3535" s="2">
        <v>0</v>
      </c>
      <c r="AG3535" s="2">
        <v>0</v>
      </c>
      <c r="AH3535" s="2">
        <v>0</v>
      </c>
      <c r="AI3535" s="2">
        <v>0</v>
      </c>
      <c r="AJ3535" s="2">
        <v>3</v>
      </c>
      <c r="AK3535" s="2">
        <v>1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 t="s">
        <v>4</v>
      </c>
      <c r="AT3535" s="2" t="s">
        <v>4</v>
      </c>
    </row>
    <row r="3536" spans="1:46" x14ac:dyDescent="0.2">
      <c r="A3536" s="2">
        <v>1675059</v>
      </c>
      <c r="B3536" s="2">
        <v>868212</v>
      </c>
      <c r="C3536" s="7">
        <v>21.681679021607799</v>
      </c>
      <c r="D3536" s="7">
        <v>38.022862833972098</v>
      </c>
      <c r="E3536" s="19" t="s">
        <v>4146</v>
      </c>
      <c r="F3536" s="46">
        <f>INDEX(Δεδομένα!$P:$P,MATCH('2021'!E3536,Δεδομένα!$O:$O,0))</f>
        <v>119</v>
      </c>
      <c r="G3536" s="49" t="s">
        <v>4147</v>
      </c>
      <c r="H3536" s="51" t="str">
        <f>INDEX(Δεδομένα!B$1:B$51,MATCH('2021'!G3536,Δεδομένα!A$1:A$51,0))</f>
        <v>ΔΥΤΙΚΗΣ ΕΛΛΑΔΟΣ</v>
      </c>
      <c r="I3536" s="53">
        <f>INDEX(Δεδομένα!E$1:E$13,MATCH('2021'!H3536,Δεδομένα!D$1:D$13,0))</f>
        <v>7</v>
      </c>
      <c r="J3536" s="4">
        <v>44382</v>
      </c>
      <c r="K3536" s="3" t="s">
        <v>475</v>
      </c>
      <c r="L3536" s="17" t="str">
        <f t="shared" si="268"/>
        <v>05/07/2021 10:53</v>
      </c>
      <c r="M3536" s="4">
        <v>44382</v>
      </c>
      <c r="N3536" s="3" t="s">
        <v>197</v>
      </c>
      <c r="O3536" s="17" t="str">
        <f t="shared" si="269"/>
        <v>05/07/2021 15:30</v>
      </c>
      <c r="P3536" s="24">
        <f t="shared" si="270"/>
        <v>0.19236111111240461</v>
      </c>
      <c r="Q3536" s="28">
        <v>0</v>
      </c>
      <c r="R3536" s="27">
        <f t="shared" si="271"/>
        <v>277.00000000186265</v>
      </c>
      <c r="S3536" s="3" t="s">
        <v>4</v>
      </c>
      <c r="T3536" s="3" t="s">
        <v>4148</v>
      </c>
      <c r="U3536" s="3" t="s">
        <v>4</v>
      </c>
      <c r="V3536" s="3" t="s">
        <v>4161</v>
      </c>
      <c r="W3536" s="5">
        <v>1</v>
      </c>
      <c r="X3536" s="5">
        <v>1</v>
      </c>
      <c r="Y3536" s="5">
        <v>0</v>
      </c>
      <c r="Z3536" s="5">
        <v>2</v>
      </c>
      <c r="AA3536" s="5">
        <v>0</v>
      </c>
      <c r="AB3536" s="5">
        <v>1</v>
      </c>
      <c r="AC3536" s="5">
        <v>0</v>
      </c>
      <c r="AD3536" s="5">
        <v>0</v>
      </c>
      <c r="AE3536" s="2">
        <v>8</v>
      </c>
      <c r="AF3536" s="2">
        <v>0</v>
      </c>
      <c r="AG3536" s="2">
        <v>0</v>
      </c>
      <c r="AH3536" s="2">
        <v>0</v>
      </c>
      <c r="AI3536" s="2">
        <v>0</v>
      </c>
      <c r="AJ3536" s="2">
        <v>4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2</v>
      </c>
      <c r="AR3536" s="2">
        <v>0</v>
      </c>
      <c r="AS3536" s="2">
        <v>0</v>
      </c>
      <c r="AT3536" s="2">
        <v>0</v>
      </c>
    </row>
    <row r="3537" spans="1:46" x14ac:dyDescent="0.2">
      <c r="A3537" s="2">
        <v>1677573</v>
      </c>
      <c r="B3537" s="2">
        <v>870403</v>
      </c>
      <c r="C3537" s="7">
        <v>21.733020410453499</v>
      </c>
      <c r="D3537" s="7">
        <v>38.088841125329402</v>
      </c>
      <c r="E3537" s="19" t="s">
        <v>4146</v>
      </c>
      <c r="F3537" s="46">
        <f>INDEX(Δεδομένα!$P:$P,MATCH('2021'!E3537,Δεδομένα!$O:$O,0))</f>
        <v>119</v>
      </c>
      <c r="G3537" s="49" t="s">
        <v>4147</v>
      </c>
      <c r="H3537" s="51" t="str">
        <f>INDEX(Δεδομένα!B$1:B$51,MATCH('2021'!G3537,Δεδομένα!A$1:A$51,0))</f>
        <v>ΔΥΤΙΚΗΣ ΕΛΛΑΔΟΣ</v>
      </c>
      <c r="I3537" s="53">
        <f>INDEX(Δεδομένα!E$1:E$13,MATCH('2021'!H3537,Δεδομένα!D$1:D$13,0))</f>
        <v>7</v>
      </c>
      <c r="J3537" s="4">
        <v>44389</v>
      </c>
      <c r="K3537" s="3" t="s">
        <v>1567</v>
      </c>
      <c r="L3537" s="17" t="str">
        <f t="shared" si="268"/>
        <v>12/07/2021 15:28</v>
      </c>
      <c r="M3537" s="4">
        <v>44389</v>
      </c>
      <c r="N3537" s="3" t="s">
        <v>267</v>
      </c>
      <c r="O3537" s="17" t="str">
        <f t="shared" si="269"/>
        <v>12/07/2021 17:30</v>
      </c>
      <c r="P3537" s="24">
        <f t="shared" si="270"/>
        <v>8.4722222221898846E-2</v>
      </c>
      <c r="Q3537" s="28">
        <v>0</v>
      </c>
      <c r="R3537" s="27">
        <f t="shared" si="271"/>
        <v>121.99999999953434</v>
      </c>
      <c r="S3537" s="3" t="s">
        <v>4</v>
      </c>
      <c r="T3537" s="3" t="s">
        <v>4148</v>
      </c>
      <c r="U3537" s="3" t="s">
        <v>4</v>
      </c>
      <c r="V3537" s="3" t="s">
        <v>4162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2</v>
      </c>
      <c r="AC3537" s="5">
        <v>0</v>
      </c>
      <c r="AD3537" s="5">
        <v>0</v>
      </c>
      <c r="AE3537" s="2">
        <v>6</v>
      </c>
      <c r="AF3537" s="2">
        <v>0</v>
      </c>
      <c r="AG3537" s="2">
        <v>0</v>
      </c>
      <c r="AH3537" s="2">
        <v>0</v>
      </c>
      <c r="AI3537" s="2">
        <v>0</v>
      </c>
      <c r="AJ3537" s="2">
        <v>3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</row>
    <row r="3538" spans="1:46" x14ac:dyDescent="0.2">
      <c r="A3538" s="2">
        <v>1681561</v>
      </c>
      <c r="B3538" s="2">
        <v>875022</v>
      </c>
      <c r="C3538" s="7">
        <v>21.758828463860301</v>
      </c>
      <c r="D3538" s="7">
        <v>38.134586080372202</v>
      </c>
      <c r="E3538" s="19" t="s">
        <v>4146</v>
      </c>
      <c r="F3538" s="46">
        <f>INDEX(Δεδομένα!$P:$P,MATCH('2021'!E3538,Δεδομένα!$O:$O,0))</f>
        <v>119</v>
      </c>
      <c r="G3538" s="49" t="s">
        <v>4147</v>
      </c>
      <c r="H3538" s="51" t="str">
        <f>INDEX(Δεδομένα!B$1:B$51,MATCH('2021'!G3538,Δεδομένα!A$1:A$51,0))</f>
        <v>ΔΥΤΙΚΗΣ ΕΛΛΑΔΟΣ</v>
      </c>
      <c r="I3538" s="53">
        <f>INDEX(Δεδομένα!E$1:E$13,MATCH('2021'!H3538,Δεδομένα!D$1:D$13,0))</f>
        <v>7</v>
      </c>
      <c r="J3538" s="4">
        <v>44404</v>
      </c>
      <c r="K3538" s="3" t="s">
        <v>464</v>
      </c>
      <c r="L3538" s="17" t="str">
        <f t="shared" si="268"/>
        <v>27/07/2021 18:20</v>
      </c>
      <c r="M3538" s="4">
        <v>44404</v>
      </c>
      <c r="N3538" s="3" t="s">
        <v>497</v>
      </c>
      <c r="O3538" s="17" t="str">
        <f t="shared" si="269"/>
        <v>27/07/2021 21:00</v>
      </c>
      <c r="P3538" s="24">
        <f t="shared" si="270"/>
        <v>0.11111111110949423</v>
      </c>
      <c r="Q3538" s="28">
        <v>0</v>
      </c>
      <c r="R3538" s="27">
        <f t="shared" si="271"/>
        <v>159.99999999767169</v>
      </c>
      <c r="S3538" s="3" t="s">
        <v>4</v>
      </c>
      <c r="T3538" s="3" t="s">
        <v>4148</v>
      </c>
      <c r="U3538" s="3" t="s">
        <v>4</v>
      </c>
      <c r="V3538" s="3" t="s">
        <v>4163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0.25</v>
      </c>
      <c r="AC3538" s="5">
        <v>0</v>
      </c>
      <c r="AD3538" s="5">
        <v>0</v>
      </c>
      <c r="AE3538" s="2">
        <v>8</v>
      </c>
      <c r="AF3538" s="2">
        <v>0</v>
      </c>
      <c r="AG3538" s="2">
        <v>2</v>
      </c>
      <c r="AH3538" s="2">
        <v>0</v>
      </c>
      <c r="AI3538" s="2">
        <v>0</v>
      </c>
      <c r="AJ3538" s="2">
        <v>4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</row>
    <row r="3539" spans="1:46" x14ac:dyDescent="0.2">
      <c r="A3539" s="2">
        <v>1681562</v>
      </c>
      <c r="B3539" s="2">
        <v>875079</v>
      </c>
      <c r="C3539" s="7">
        <v>21.753283153358101</v>
      </c>
      <c r="D3539" s="7">
        <v>37.9259096331878</v>
      </c>
      <c r="E3539" s="19" t="s">
        <v>4146</v>
      </c>
      <c r="F3539" s="46">
        <f>INDEX(Δεδομένα!$P:$P,MATCH('2021'!E3539,Δεδομένα!$O:$O,0))</f>
        <v>119</v>
      </c>
      <c r="G3539" s="49" t="s">
        <v>4147</v>
      </c>
      <c r="H3539" s="51" t="str">
        <f>INDEX(Δεδομένα!B$1:B$51,MATCH('2021'!G3539,Δεδομένα!A$1:A$51,0))</f>
        <v>ΔΥΤΙΚΗΣ ΕΛΛΑΔΟΣ</v>
      </c>
      <c r="I3539" s="53">
        <f>INDEX(Δεδομένα!E$1:E$13,MATCH('2021'!H3539,Δεδομένα!D$1:D$13,0))</f>
        <v>7</v>
      </c>
      <c r="J3539" s="4">
        <v>44404</v>
      </c>
      <c r="K3539" s="3" t="s">
        <v>497</v>
      </c>
      <c r="L3539" s="17" t="str">
        <f t="shared" si="268"/>
        <v>27/07/2021 21:00</v>
      </c>
      <c r="M3539" s="4">
        <v>44404</v>
      </c>
      <c r="N3539" s="3" t="s">
        <v>2037</v>
      </c>
      <c r="O3539" s="17" t="str">
        <f t="shared" si="269"/>
        <v>27/07/2021 23:05</v>
      </c>
      <c r="P3539" s="24">
        <f t="shared" si="270"/>
        <v>8.6805555554747116E-2</v>
      </c>
      <c r="Q3539" s="28">
        <v>0</v>
      </c>
      <c r="R3539" s="27">
        <f t="shared" si="271"/>
        <v>124.99999999883585</v>
      </c>
      <c r="S3539" s="3" t="s">
        <v>4</v>
      </c>
      <c r="T3539" s="3" t="s">
        <v>4148</v>
      </c>
      <c r="U3539" s="3" t="s">
        <v>4</v>
      </c>
      <c r="V3539" s="3" t="s">
        <v>4152</v>
      </c>
      <c r="W3539" s="5">
        <v>0</v>
      </c>
      <c r="X3539" s="5">
        <v>0.1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2">
        <v>8</v>
      </c>
      <c r="AF3539" s="2">
        <v>0</v>
      </c>
      <c r="AG3539" s="2">
        <v>2</v>
      </c>
      <c r="AH3539" s="2">
        <v>0</v>
      </c>
      <c r="AI3539" s="2">
        <v>0</v>
      </c>
      <c r="AJ3539" s="2">
        <v>4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</row>
    <row r="3540" spans="1:46" x14ac:dyDescent="0.2">
      <c r="A3540" s="2">
        <v>1686127</v>
      </c>
      <c r="B3540" s="2">
        <v>875222</v>
      </c>
      <c r="C3540" s="7">
        <v>21.741979598998999</v>
      </c>
      <c r="D3540" s="7">
        <v>37.914249420166001</v>
      </c>
      <c r="E3540" s="19" t="s">
        <v>4146</v>
      </c>
      <c r="F3540" s="46">
        <f>INDEX(Δεδομένα!$P:$P,MATCH('2021'!E3540,Δεδομένα!$O:$O,0))</f>
        <v>119</v>
      </c>
      <c r="G3540" s="49" t="s">
        <v>4147</v>
      </c>
      <c r="H3540" s="51" t="str">
        <f>INDEX(Δεδομένα!B$1:B$51,MATCH('2021'!G3540,Δεδομένα!A$1:A$51,0))</f>
        <v>ΔΥΤΙΚΗΣ ΕΛΛΑΔΟΣ</v>
      </c>
      <c r="I3540" s="53">
        <f>INDEX(Δεδομένα!E$1:E$13,MATCH('2021'!H3540,Δεδομένα!D$1:D$13,0))</f>
        <v>7</v>
      </c>
      <c r="J3540" s="4">
        <v>44405</v>
      </c>
      <c r="K3540" s="3" t="s">
        <v>2042</v>
      </c>
      <c r="L3540" s="17" t="str">
        <f t="shared" si="268"/>
        <v>28/07/2021 11:04</v>
      </c>
      <c r="M3540" s="4">
        <v>44419</v>
      </c>
      <c r="N3540" s="3" t="s">
        <v>4164</v>
      </c>
      <c r="O3540" s="17" t="str">
        <f t="shared" si="269"/>
        <v>11/08/2021 07:12</v>
      </c>
      <c r="P3540" s="29">
        <f t="shared" si="270"/>
        <v>13.838888888894871</v>
      </c>
      <c r="Q3540" s="30">
        <f>13*24</f>
        <v>312</v>
      </c>
      <c r="R3540" s="27">
        <f t="shared" si="271"/>
        <v>19928.000000008615</v>
      </c>
      <c r="S3540" s="3" t="s">
        <v>4</v>
      </c>
      <c r="T3540" s="3" t="s">
        <v>4148</v>
      </c>
      <c r="U3540" s="3" t="s">
        <v>4</v>
      </c>
      <c r="V3540" s="3" t="s">
        <v>4152</v>
      </c>
      <c r="W3540" s="5">
        <v>0</v>
      </c>
      <c r="X3540" s="5">
        <v>2000</v>
      </c>
      <c r="Y3540" s="5">
        <v>0</v>
      </c>
      <c r="Z3540" s="5">
        <v>0</v>
      </c>
      <c r="AA3540" s="5">
        <v>0</v>
      </c>
      <c r="AB3540" s="5">
        <v>500</v>
      </c>
      <c r="AC3540" s="5">
        <v>0</v>
      </c>
      <c r="AD3540" s="5">
        <v>0</v>
      </c>
      <c r="AE3540" s="2">
        <v>81</v>
      </c>
      <c r="AF3540" s="2">
        <v>35</v>
      </c>
      <c r="AG3540" s="2">
        <v>0</v>
      </c>
      <c r="AH3540" s="2">
        <v>0</v>
      </c>
      <c r="AI3540" s="2">
        <v>0</v>
      </c>
      <c r="AJ3540" s="2">
        <v>30</v>
      </c>
      <c r="AK3540" s="2">
        <v>0</v>
      </c>
      <c r="AL3540" s="2">
        <v>2</v>
      </c>
      <c r="AM3540" s="2">
        <v>2</v>
      </c>
      <c r="AN3540" s="2">
        <v>2</v>
      </c>
      <c r="AO3540" s="2">
        <v>2</v>
      </c>
      <c r="AP3540" s="2">
        <v>2</v>
      </c>
      <c r="AQ3540" s="2">
        <v>2</v>
      </c>
      <c r="AR3540" s="2">
        <v>0</v>
      </c>
      <c r="AS3540" s="2">
        <v>1</v>
      </c>
      <c r="AT3540" s="2">
        <v>1</v>
      </c>
    </row>
    <row r="3541" spans="1:46" x14ac:dyDescent="0.2">
      <c r="A3541" s="2">
        <v>1682597</v>
      </c>
      <c r="B3541" s="2">
        <v>876991</v>
      </c>
      <c r="D3541" s="2"/>
      <c r="E3541" s="19" t="s">
        <v>4146</v>
      </c>
      <c r="F3541" s="46">
        <f>INDEX(Δεδομένα!$P:$P,MATCH('2021'!E3541,Δεδομένα!$O:$O,0))</f>
        <v>119</v>
      </c>
      <c r="G3541" s="49" t="s">
        <v>4147</v>
      </c>
      <c r="H3541" s="51" t="str">
        <f>INDEX(Δεδομένα!B$1:B$51,MATCH('2021'!G3541,Δεδομένα!A$1:A$51,0))</f>
        <v>ΔΥΤΙΚΗΣ ΕΛΛΑΔΟΣ</v>
      </c>
      <c r="I3541" s="53">
        <f>INDEX(Δεδομένα!E$1:E$13,MATCH('2021'!H3541,Δεδομένα!D$1:D$13,0))</f>
        <v>7</v>
      </c>
      <c r="J3541" s="4">
        <v>44410</v>
      </c>
      <c r="K3541" s="3" t="s">
        <v>299</v>
      </c>
      <c r="L3541" s="17" t="str">
        <f t="shared" si="268"/>
        <v>02/08/2021 13:10</v>
      </c>
      <c r="M3541" s="4">
        <v>44410</v>
      </c>
      <c r="N3541" s="3" t="s">
        <v>531</v>
      </c>
      <c r="O3541" s="17" t="str">
        <f t="shared" si="269"/>
        <v>02/08/2021 14:10</v>
      </c>
      <c r="P3541" s="24">
        <f t="shared" si="270"/>
        <v>4.1666666671517305E-2</v>
      </c>
      <c r="Q3541" s="28">
        <v>0</v>
      </c>
      <c r="R3541" s="27">
        <f t="shared" si="271"/>
        <v>60.000000006984919</v>
      </c>
      <c r="S3541" s="3" t="s">
        <v>4</v>
      </c>
      <c r="T3541" s="3" t="s">
        <v>4148</v>
      </c>
      <c r="U3541" s="3" t="s">
        <v>4</v>
      </c>
      <c r="V3541" s="3" t="s">
        <v>4165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1</v>
      </c>
      <c r="AC3541" s="5">
        <v>0</v>
      </c>
      <c r="AD3541" s="5">
        <v>0</v>
      </c>
      <c r="AE3541" s="2">
        <v>4</v>
      </c>
      <c r="AF3541" s="2">
        <v>0</v>
      </c>
      <c r="AG3541" s="2">
        <v>0</v>
      </c>
      <c r="AH3541" s="2">
        <v>0</v>
      </c>
      <c r="AI3541" s="2">
        <v>0</v>
      </c>
      <c r="AJ3541" s="2">
        <v>2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</row>
    <row r="3542" spans="1:46" x14ac:dyDescent="0.2">
      <c r="A3542" s="2">
        <v>1683748</v>
      </c>
      <c r="B3542" s="2">
        <v>878650</v>
      </c>
      <c r="C3542" s="7">
        <v>21.736220548024502</v>
      </c>
      <c r="D3542" s="7">
        <v>38.121478208459102</v>
      </c>
      <c r="E3542" s="19" t="s">
        <v>4146</v>
      </c>
      <c r="F3542" s="46">
        <f>INDEX(Δεδομένα!$P:$P,MATCH('2021'!E3542,Δεδομένα!$O:$O,0))</f>
        <v>119</v>
      </c>
      <c r="G3542" s="49" t="s">
        <v>4147</v>
      </c>
      <c r="H3542" s="51" t="str">
        <f>INDEX(Δεδομένα!B$1:B$51,MATCH('2021'!G3542,Δεδομένα!A$1:A$51,0))</f>
        <v>ΔΥΤΙΚΗΣ ΕΛΛΑΔΟΣ</v>
      </c>
      <c r="I3542" s="53">
        <f>INDEX(Δεδομένα!E$1:E$13,MATCH('2021'!H3542,Δεδομένα!D$1:D$13,0))</f>
        <v>7</v>
      </c>
      <c r="J3542" s="4">
        <v>44413</v>
      </c>
      <c r="K3542" s="3" t="s">
        <v>630</v>
      </c>
      <c r="L3542" s="17" t="str">
        <f t="shared" si="268"/>
        <v>05/08/2021 08:54</v>
      </c>
      <c r="M3542" s="4">
        <v>44413</v>
      </c>
      <c r="N3542" s="3" t="s">
        <v>535</v>
      </c>
      <c r="O3542" s="17" t="str">
        <f t="shared" si="269"/>
        <v>05/08/2021 09:30</v>
      </c>
      <c r="P3542" s="24">
        <f t="shared" si="270"/>
        <v>2.5000000001455192E-2</v>
      </c>
      <c r="Q3542" s="28">
        <v>0</v>
      </c>
      <c r="R3542" s="27">
        <f t="shared" si="271"/>
        <v>36.000000002095476</v>
      </c>
      <c r="S3542" s="3" t="s">
        <v>4</v>
      </c>
      <c r="T3542" s="3" t="s">
        <v>4148</v>
      </c>
      <c r="U3542" s="3" t="s">
        <v>4</v>
      </c>
      <c r="V3542" s="3" t="s">
        <v>4166</v>
      </c>
      <c r="W3542" s="5">
        <v>0</v>
      </c>
      <c r="X3542" s="5">
        <v>0</v>
      </c>
      <c r="Y3542" s="5">
        <v>0</v>
      </c>
      <c r="Z3542" s="5">
        <v>0.01</v>
      </c>
      <c r="AA3542" s="5">
        <v>0</v>
      </c>
      <c r="AB3542" s="5">
        <v>0</v>
      </c>
      <c r="AC3542" s="5">
        <v>0</v>
      </c>
      <c r="AD3542" s="5">
        <v>0</v>
      </c>
      <c r="AE3542" s="2">
        <v>2</v>
      </c>
      <c r="AF3542" s="2">
        <v>0</v>
      </c>
      <c r="AG3542" s="2">
        <v>0</v>
      </c>
      <c r="AH3542" s="2">
        <v>0</v>
      </c>
      <c r="AI3542" s="2">
        <v>0</v>
      </c>
      <c r="AJ3542" s="2">
        <v>1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</row>
    <row r="3543" spans="1:46" x14ac:dyDescent="0.2">
      <c r="A3543" s="2">
        <v>1687704</v>
      </c>
      <c r="B3543" s="2">
        <v>883534</v>
      </c>
      <c r="C3543" s="7">
        <v>21.672807693481399</v>
      </c>
      <c r="D3543" s="7">
        <v>38.025627136230497</v>
      </c>
      <c r="E3543" s="19" t="s">
        <v>4146</v>
      </c>
      <c r="F3543" s="46">
        <f>INDEX(Δεδομένα!$P:$P,MATCH('2021'!E3543,Δεδομένα!$O:$O,0))</f>
        <v>119</v>
      </c>
      <c r="G3543" s="49" t="s">
        <v>4147</v>
      </c>
      <c r="H3543" s="51" t="str">
        <f>INDEX(Δεδομένα!B$1:B$51,MATCH('2021'!G3543,Δεδομένα!A$1:A$51,0))</f>
        <v>ΔΥΤΙΚΗΣ ΕΛΛΑΔΟΣ</v>
      </c>
      <c r="I3543" s="53">
        <f>INDEX(Δεδομένα!E$1:E$13,MATCH('2021'!H3543,Δεδομένα!D$1:D$13,0))</f>
        <v>7</v>
      </c>
      <c r="J3543" s="4">
        <v>44424</v>
      </c>
      <c r="K3543" s="3" t="s">
        <v>968</v>
      </c>
      <c r="L3543" s="17" t="str">
        <f t="shared" si="268"/>
        <v>16/08/2021 19:14</v>
      </c>
      <c r="M3543" s="4">
        <v>44424</v>
      </c>
      <c r="N3543" s="3" t="s">
        <v>1511</v>
      </c>
      <c r="O3543" s="17" t="str">
        <f t="shared" si="269"/>
        <v>16/08/2021 21:02</v>
      </c>
      <c r="P3543" s="24">
        <f t="shared" si="270"/>
        <v>7.4999999997089617E-2</v>
      </c>
      <c r="Q3543" s="28">
        <v>0</v>
      </c>
      <c r="R3543" s="27">
        <f t="shared" si="271"/>
        <v>107.99999999580905</v>
      </c>
      <c r="S3543" s="3" t="s">
        <v>4</v>
      </c>
      <c r="T3543" s="3" t="s">
        <v>4148</v>
      </c>
      <c r="U3543" s="3" t="s">
        <v>123</v>
      </c>
      <c r="V3543" s="3" t="s">
        <v>4167</v>
      </c>
      <c r="W3543" s="5">
        <v>0</v>
      </c>
      <c r="X3543" s="5">
        <v>0.1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2">
        <v>5</v>
      </c>
      <c r="AF3543" s="2">
        <v>0</v>
      </c>
      <c r="AG3543" s="2">
        <v>0</v>
      </c>
      <c r="AH3543" s="2">
        <v>0</v>
      </c>
      <c r="AI3543" s="2">
        <v>2</v>
      </c>
      <c r="AJ3543" s="2">
        <v>2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</row>
    <row r="3544" spans="1:46" x14ac:dyDescent="0.2">
      <c r="A3544" s="2">
        <v>1694030</v>
      </c>
      <c r="B3544" s="2">
        <v>889509</v>
      </c>
      <c r="C3544" s="7">
        <v>21.668257009386501</v>
      </c>
      <c r="D3544" s="7">
        <v>37.948232902778599</v>
      </c>
      <c r="E3544" s="19" t="s">
        <v>4146</v>
      </c>
      <c r="F3544" s="46">
        <f>INDEX(Δεδομένα!$P:$P,MATCH('2021'!E3544,Δεδομένα!$O:$O,0))</f>
        <v>119</v>
      </c>
      <c r="G3544" s="49" t="s">
        <v>4147</v>
      </c>
      <c r="H3544" s="51" t="str">
        <f>INDEX(Δεδομένα!B$1:B$51,MATCH('2021'!G3544,Δεδομένα!A$1:A$51,0))</f>
        <v>ΔΥΤΙΚΗΣ ΕΛΛΑΔΟΣ</v>
      </c>
      <c r="I3544" s="53">
        <f>INDEX(Δεδομένα!E$1:E$13,MATCH('2021'!H3544,Δεδομένα!D$1:D$13,0))</f>
        <v>7</v>
      </c>
      <c r="J3544" s="4">
        <v>44446</v>
      </c>
      <c r="K3544" s="3" t="s">
        <v>720</v>
      </c>
      <c r="L3544" s="17" t="str">
        <f t="shared" si="268"/>
        <v>07/09/2021 15:29</v>
      </c>
      <c r="M3544" s="4">
        <v>44446</v>
      </c>
      <c r="N3544" s="3" t="s">
        <v>36</v>
      </c>
      <c r="O3544" s="17" t="str">
        <f t="shared" si="269"/>
        <v>07/09/2021 16:20</v>
      </c>
      <c r="P3544" s="24">
        <f t="shared" si="270"/>
        <v>3.5416666665696539E-2</v>
      </c>
      <c r="Q3544" s="28">
        <v>0</v>
      </c>
      <c r="R3544" s="27">
        <f t="shared" si="271"/>
        <v>50.999999998603016</v>
      </c>
      <c r="S3544" s="3" t="s">
        <v>4</v>
      </c>
      <c r="T3544" s="3" t="s">
        <v>4148</v>
      </c>
      <c r="U3544" s="3" t="s">
        <v>4</v>
      </c>
      <c r="V3544" s="3" t="s">
        <v>4168</v>
      </c>
      <c r="W3544" s="5">
        <v>0</v>
      </c>
      <c r="X3544" s="5">
        <v>0.5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2">
        <v>8</v>
      </c>
      <c r="AF3544" s="2">
        <v>0</v>
      </c>
      <c r="AG3544" s="2">
        <v>0</v>
      </c>
      <c r="AH3544" s="2">
        <v>0</v>
      </c>
      <c r="AI3544" s="2">
        <v>0</v>
      </c>
      <c r="AJ3544" s="2">
        <v>3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</row>
    <row r="3545" spans="1:46" x14ac:dyDescent="0.2">
      <c r="A3545" s="2">
        <v>1700024</v>
      </c>
      <c r="B3545" s="2">
        <v>895746</v>
      </c>
      <c r="C3545" s="7">
        <v>21.612194934721298</v>
      </c>
      <c r="D3545" s="7">
        <v>37.922576017270401</v>
      </c>
      <c r="E3545" s="19" t="s">
        <v>4146</v>
      </c>
      <c r="F3545" s="46">
        <f>INDEX(Δεδομένα!$P:$P,MATCH('2021'!E3545,Δεδομένα!$O:$O,0))</f>
        <v>119</v>
      </c>
      <c r="G3545" s="49" t="s">
        <v>4147</v>
      </c>
      <c r="H3545" s="51" t="str">
        <f>INDEX(Δεδομένα!B$1:B$51,MATCH('2021'!G3545,Δεδομένα!A$1:A$51,0))</f>
        <v>ΔΥΤΙΚΗΣ ΕΛΛΑΔΟΣ</v>
      </c>
      <c r="I3545" s="53">
        <f>INDEX(Δεδομένα!E$1:E$13,MATCH('2021'!H3545,Δεδομένα!D$1:D$13,0))</f>
        <v>7</v>
      </c>
      <c r="J3545" s="4">
        <v>44470</v>
      </c>
      <c r="K3545" s="3" t="s">
        <v>23</v>
      </c>
      <c r="L3545" s="17" t="str">
        <f t="shared" si="268"/>
        <v>01/10/2021 19:35</v>
      </c>
      <c r="M3545" s="4">
        <v>44470</v>
      </c>
      <c r="N3545" s="3" t="s">
        <v>1345</v>
      </c>
      <c r="O3545" s="17" t="str">
        <f t="shared" si="269"/>
        <v>01/10/2021 23:00</v>
      </c>
      <c r="P3545" s="24">
        <f t="shared" si="270"/>
        <v>0.14236111111677019</v>
      </c>
      <c r="Q3545" s="28">
        <v>0</v>
      </c>
      <c r="R3545" s="27">
        <f t="shared" si="271"/>
        <v>205.00000000814907</v>
      </c>
      <c r="S3545" s="3" t="s">
        <v>4</v>
      </c>
      <c r="T3545" s="3" t="s">
        <v>4148</v>
      </c>
      <c r="U3545" s="3" t="s">
        <v>4169</v>
      </c>
      <c r="V3545" s="3" t="s">
        <v>4170</v>
      </c>
      <c r="W3545" s="5">
        <v>0</v>
      </c>
      <c r="X3545" s="5">
        <v>2</v>
      </c>
      <c r="Y3545" s="5">
        <v>0</v>
      </c>
      <c r="Z3545" s="5">
        <v>0</v>
      </c>
      <c r="AA3545" s="5">
        <v>0</v>
      </c>
      <c r="AB3545" s="5">
        <v>0</v>
      </c>
      <c r="AC3545" s="5">
        <v>1.5</v>
      </c>
      <c r="AD3545" s="5">
        <v>0</v>
      </c>
      <c r="AE3545" s="2">
        <v>6</v>
      </c>
      <c r="AF3545" s="2">
        <v>0</v>
      </c>
      <c r="AG3545" s="2">
        <v>0</v>
      </c>
      <c r="AH3545" s="2">
        <v>0</v>
      </c>
      <c r="AI3545" s="2">
        <v>0</v>
      </c>
      <c r="AJ3545" s="2">
        <v>3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</row>
    <row r="3546" spans="1:46" x14ac:dyDescent="0.2">
      <c r="A3546" s="2">
        <v>1708598</v>
      </c>
      <c r="B3546" s="2">
        <v>905672</v>
      </c>
      <c r="C3546" s="7">
        <v>21.749451352647</v>
      </c>
      <c r="D3546" s="7">
        <v>38.1310242597933</v>
      </c>
      <c r="E3546" s="19" t="s">
        <v>4146</v>
      </c>
      <c r="F3546" s="46">
        <f>INDEX(Δεδομένα!$P:$P,MATCH('2021'!E3546,Δεδομένα!$O:$O,0))</f>
        <v>119</v>
      </c>
      <c r="G3546" s="49" t="s">
        <v>4147</v>
      </c>
      <c r="H3546" s="51" t="str">
        <f>INDEX(Δεδομένα!B$1:B$51,MATCH('2021'!G3546,Δεδομένα!A$1:A$51,0))</f>
        <v>ΔΥΤΙΚΗΣ ΕΛΛΑΔΟΣ</v>
      </c>
      <c r="I3546" s="53">
        <f>INDEX(Δεδομένα!E$1:E$13,MATCH('2021'!H3546,Δεδομένα!D$1:D$13,0))</f>
        <v>7</v>
      </c>
      <c r="J3546" s="4">
        <v>44500</v>
      </c>
      <c r="K3546" s="3" t="s">
        <v>653</v>
      </c>
      <c r="L3546" s="17" t="str">
        <f t="shared" si="268"/>
        <v>31/10/2021 15:38</v>
      </c>
      <c r="M3546" s="4">
        <v>44500</v>
      </c>
      <c r="N3546" s="3" t="s">
        <v>2171</v>
      </c>
      <c r="O3546" s="17" t="str">
        <f t="shared" si="269"/>
        <v>31/10/2021 18:01</v>
      </c>
      <c r="P3546" s="24">
        <f t="shared" si="270"/>
        <v>9.930555555911269E-2</v>
      </c>
      <c r="Q3546" s="28">
        <v>0</v>
      </c>
      <c r="R3546" s="27">
        <f t="shared" si="271"/>
        <v>143.00000000512227</v>
      </c>
      <c r="S3546" s="3" t="s">
        <v>4</v>
      </c>
      <c r="T3546" s="3" t="s">
        <v>4148</v>
      </c>
      <c r="U3546" s="3" t="s">
        <v>4</v>
      </c>
      <c r="V3546" s="3" t="s">
        <v>4171</v>
      </c>
      <c r="W3546" s="5">
        <v>0</v>
      </c>
      <c r="X3546" s="5">
        <v>0</v>
      </c>
      <c r="Y3546" s="5">
        <v>0</v>
      </c>
      <c r="Z3546" s="5">
        <v>0</v>
      </c>
      <c r="AA3546" s="5">
        <v>2</v>
      </c>
      <c r="AB3546" s="5">
        <v>0</v>
      </c>
      <c r="AC3546" s="5">
        <v>0</v>
      </c>
      <c r="AD3546" s="5">
        <v>0</v>
      </c>
      <c r="AE3546" s="2">
        <v>4</v>
      </c>
      <c r="AF3546" s="2">
        <v>0</v>
      </c>
      <c r="AG3546" s="2">
        <v>0</v>
      </c>
      <c r="AH3546" s="2">
        <v>0</v>
      </c>
      <c r="AI3546" s="2">
        <v>0</v>
      </c>
      <c r="AJ3546" s="2">
        <v>2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</row>
    <row r="3547" spans="1:46" x14ac:dyDescent="0.2">
      <c r="A3547" s="2">
        <v>1713246</v>
      </c>
      <c r="B3547" s="2">
        <v>909705</v>
      </c>
      <c r="C3547" s="7">
        <v>21.866809776759599</v>
      </c>
      <c r="D3547" s="7">
        <v>38.028964884879997</v>
      </c>
      <c r="E3547" s="19" t="s">
        <v>4146</v>
      </c>
      <c r="F3547" s="46">
        <f>INDEX(Δεδομένα!$P:$P,MATCH('2021'!E3547,Δεδομένα!$O:$O,0))</f>
        <v>119</v>
      </c>
      <c r="G3547" s="49" t="s">
        <v>4147</v>
      </c>
      <c r="H3547" s="51" t="str">
        <f>INDEX(Δεδομένα!B$1:B$51,MATCH('2021'!G3547,Δεδομένα!A$1:A$51,0))</f>
        <v>ΔΥΤΙΚΗΣ ΕΛΛΑΔΟΣ</v>
      </c>
      <c r="I3547" s="53">
        <f>INDEX(Δεδομένα!E$1:E$13,MATCH('2021'!H3547,Δεδομένα!D$1:D$13,0))</f>
        <v>7</v>
      </c>
      <c r="J3547" s="4">
        <v>44517</v>
      </c>
      <c r="K3547" s="3" t="s">
        <v>217</v>
      </c>
      <c r="L3547" s="17" t="str">
        <f t="shared" si="268"/>
        <v>17/11/2021 12:16</v>
      </c>
      <c r="M3547" s="4">
        <v>44517</v>
      </c>
      <c r="N3547" s="3" t="s">
        <v>197</v>
      </c>
      <c r="O3547" s="17" t="str">
        <f t="shared" si="269"/>
        <v>17/11/2021 15:30</v>
      </c>
      <c r="P3547" s="24">
        <f t="shared" si="270"/>
        <v>0.13472222222480923</v>
      </c>
      <c r="Q3547" s="28">
        <v>0</v>
      </c>
      <c r="R3547" s="27">
        <f t="shared" si="271"/>
        <v>194.00000000372529</v>
      </c>
      <c r="S3547" s="3" t="s">
        <v>4</v>
      </c>
      <c r="T3547" s="3" t="s">
        <v>4148</v>
      </c>
      <c r="U3547" s="3" t="s">
        <v>4</v>
      </c>
      <c r="V3547" s="3" t="s">
        <v>4172</v>
      </c>
      <c r="W3547" s="5">
        <v>0</v>
      </c>
      <c r="X3547" s="5">
        <v>0.01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2">
        <v>5</v>
      </c>
      <c r="AF3547" s="2">
        <v>0</v>
      </c>
      <c r="AG3547" s="2">
        <v>0</v>
      </c>
      <c r="AH3547" s="2">
        <v>0</v>
      </c>
      <c r="AI3547" s="2">
        <v>0</v>
      </c>
      <c r="AJ3547" s="2">
        <v>2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</row>
    <row r="3548" spans="1:46" x14ac:dyDescent="0.2">
      <c r="A3548" s="2">
        <v>1630264</v>
      </c>
      <c r="B3548" s="2">
        <v>818542</v>
      </c>
      <c r="D3548" s="2"/>
      <c r="E3548" s="19" t="s">
        <v>4173</v>
      </c>
      <c r="F3548" s="46">
        <f>INDEX(Δεδομένα!$P:$P,MATCH('2021'!E3548,Δεδομένα!$O:$O,0))</f>
        <v>121</v>
      </c>
      <c r="G3548" s="49" t="s">
        <v>4147</v>
      </c>
      <c r="H3548" s="51" t="str">
        <f>INDEX(Δεδομένα!B$1:B$51,MATCH('2021'!G3548,Δεδομένα!A$1:A$51,0))</f>
        <v>ΔΥΤΙΚΗΣ ΕΛΛΑΔΟΣ</v>
      </c>
      <c r="I3548" s="53">
        <f>INDEX(Δεδομένα!E$1:E$13,MATCH('2021'!H3548,Δεδομένα!D$1:D$13,0))</f>
        <v>7</v>
      </c>
      <c r="J3548" s="4">
        <v>44211</v>
      </c>
      <c r="K3548" s="3" t="s">
        <v>461</v>
      </c>
      <c r="L3548" s="17" t="str">
        <f t="shared" si="268"/>
        <v>15/01/2021 17:00</v>
      </c>
      <c r="M3548" s="4">
        <v>44211</v>
      </c>
      <c r="N3548" s="3" t="s">
        <v>566</v>
      </c>
      <c r="O3548" s="17" t="str">
        <f t="shared" si="269"/>
        <v>15/01/2021 18:40</v>
      </c>
      <c r="P3548" s="24">
        <f t="shared" si="270"/>
        <v>6.9444444445252884E-2</v>
      </c>
      <c r="Q3548" s="28">
        <v>0</v>
      </c>
      <c r="R3548" s="27">
        <f t="shared" si="271"/>
        <v>100.00000000116415</v>
      </c>
      <c r="S3548" s="3" t="s">
        <v>4</v>
      </c>
      <c r="T3548" s="3" t="s">
        <v>4154</v>
      </c>
      <c r="U3548" s="3" t="s">
        <v>4</v>
      </c>
      <c r="V3548" s="3" t="s">
        <v>4174</v>
      </c>
      <c r="W3548" s="5">
        <v>0</v>
      </c>
      <c r="X3548" s="5">
        <v>0.02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2">
        <v>2</v>
      </c>
      <c r="AF3548" s="2">
        <v>0</v>
      </c>
      <c r="AG3548" s="2">
        <v>0</v>
      </c>
      <c r="AH3548" s="2">
        <v>0</v>
      </c>
      <c r="AI3548" s="2">
        <v>0</v>
      </c>
      <c r="AJ3548" s="2">
        <v>1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 t="s">
        <v>4</v>
      </c>
      <c r="AT3548" s="2" t="s">
        <v>4</v>
      </c>
    </row>
    <row r="3549" spans="1:46" x14ac:dyDescent="0.2">
      <c r="A3549" s="2">
        <v>1632231</v>
      </c>
      <c r="B3549" s="2">
        <v>820254</v>
      </c>
      <c r="C3549" s="7">
        <v>21.678269526265101</v>
      </c>
      <c r="D3549" s="7">
        <v>38.156383122551297</v>
      </c>
      <c r="E3549" s="19" t="s">
        <v>4173</v>
      </c>
      <c r="F3549" s="46">
        <f>INDEX(Δεδομένα!$P:$P,MATCH('2021'!E3549,Δεδομένα!$O:$O,0))</f>
        <v>121</v>
      </c>
      <c r="G3549" s="49" t="s">
        <v>4147</v>
      </c>
      <c r="H3549" s="51" t="str">
        <f>INDEX(Δεδομένα!B$1:B$51,MATCH('2021'!G3549,Δεδομένα!A$1:A$51,0))</f>
        <v>ΔΥΤΙΚΗΣ ΕΛΛΑΔΟΣ</v>
      </c>
      <c r="I3549" s="53">
        <f>INDEX(Δεδομένα!E$1:E$13,MATCH('2021'!H3549,Δεδομένα!D$1:D$13,0))</f>
        <v>7</v>
      </c>
      <c r="J3549" s="4">
        <v>44218</v>
      </c>
      <c r="K3549" s="3" t="s">
        <v>680</v>
      </c>
      <c r="L3549" s="17" t="str">
        <f t="shared" si="268"/>
        <v>22/01/2021 18:51</v>
      </c>
      <c r="M3549" s="4">
        <v>44218</v>
      </c>
      <c r="N3549" s="3" t="s">
        <v>497</v>
      </c>
      <c r="O3549" s="17" t="str">
        <f t="shared" si="269"/>
        <v>22/01/2021 21:00</v>
      </c>
      <c r="P3549" s="24">
        <f t="shared" si="270"/>
        <v>8.9583333334303461E-2</v>
      </c>
      <c r="Q3549" s="28">
        <v>0</v>
      </c>
      <c r="R3549" s="27">
        <f t="shared" si="271"/>
        <v>129.00000000139698</v>
      </c>
      <c r="S3549" s="3" t="s">
        <v>4</v>
      </c>
      <c r="T3549" s="3" t="s">
        <v>4154</v>
      </c>
      <c r="U3549" s="3" t="s">
        <v>4</v>
      </c>
      <c r="V3549" s="3" t="s">
        <v>4175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0.05</v>
      </c>
      <c r="AD3549" s="5">
        <v>0</v>
      </c>
      <c r="AE3549" s="2">
        <v>2</v>
      </c>
      <c r="AF3549" s="2">
        <v>0</v>
      </c>
      <c r="AG3549" s="2">
        <v>0</v>
      </c>
      <c r="AH3549" s="2">
        <v>0</v>
      </c>
      <c r="AI3549" s="2">
        <v>0</v>
      </c>
      <c r="AJ3549" s="2">
        <v>1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 t="s">
        <v>4</v>
      </c>
      <c r="AT3549" s="2" t="s">
        <v>4</v>
      </c>
    </row>
    <row r="3550" spans="1:46" x14ac:dyDescent="0.2">
      <c r="A3550" s="2">
        <v>1642868</v>
      </c>
      <c r="B3550" s="2">
        <v>834371</v>
      </c>
      <c r="C3550" s="7">
        <v>21.79527660167</v>
      </c>
      <c r="D3550" s="7">
        <v>38.252630006792003</v>
      </c>
      <c r="E3550" s="19" t="s">
        <v>4173</v>
      </c>
      <c r="F3550" s="46">
        <f>INDEX(Δεδομένα!$P:$P,MATCH('2021'!E3550,Δεδομένα!$O:$O,0))</f>
        <v>121</v>
      </c>
      <c r="G3550" s="49" t="s">
        <v>4147</v>
      </c>
      <c r="H3550" s="51" t="str">
        <f>INDEX(Δεδομένα!B$1:B$51,MATCH('2021'!G3550,Δεδομένα!A$1:A$51,0))</f>
        <v>ΔΥΤΙΚΗΣ ΕΛΛΑΔΟΣ</v>
      </c>
      <c r="I3550" s="53">
        <f>INDEX(Δεδομένα!E$1:E$13,MATCH('2021'!H3550,Δεδομένα!D$1:D$13,0))</f>
        <v>7</v>
      </c>
      <c r="J3550" s="4">
        <v>44258</v>
      </c>
      <c r="K3550" s="3" t="s">
        <v>2294</v>
      </c>
      <c r="L3550" s="17" t="str">
        <f t="shared" si="268"/>
        <v>03/03/2021 13:01</v>
      </c>
      <c r="M3550" s="4">
        <v>44258</v>
      </c>
      <c r="N3550" s="3" t="s">
        <v>267</v>
      </c>
      <c r="O3550" s="17" t="str">
        <f t="shared" si="269"/>
        <v>03/03/2021 17:30</v>
      </c>
      <c r="P3550" s="24">
        <f t="shared" si="270"/>
        <v>0.18680555555329192</v>
      </c>
      <c r="Q3550" s="28">
        <v>0</v>
      </c>
      <c r="R3550" s="27">
        <f t="shared" si="271"/>
        <v>268.99999999674037</v>
      </c>
      <c r="S3550" s="3" t="s">
        <v>4</v>
      </c>
      <c r="T3550" s="3" t="s">
        <v>4154</v>
      </c>
      <c r="U3550" s="3" t="s">
        <v>4</v>
      </c>
      <c r="V3550" s="3" t="s">
        <v>4176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1.5</v>
      </c>
      <c r="AC3550" s="5">
        <v>0</v>
      </c>
      <c r="AD3550" s="5">
        <v>0</v>
      </c>
      <c r="AE3550" s="2">
        <v>6</v>
      </c>
      <c r="AF3550" s="2">
        <v>0</v>
      </c>
      <c r="AG3550" s="2">
        <v>0</v>
      </c>
      <c r="AH3550" s="2">
        <v>0</v>
      </c>
      <c r="AI3550" s="2">
        <v>0</v>
      </c>
      <c r="AJ3550" s="2">
        <v>3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 t="s">
        <v>4</v>
      </c>
      <c r="AT3550" s="2" t="s">
        <v>4</v>
      </c>
    </row>
    <row r="3551" spans="1:46" x14ac:dyDescent="0.2">
      <c r="A3551" s="2">
        <v>1645860</v>
      </c>
      <c r="B3551" s="2">
        <v>835724</v>
      </c>
      <c r="C3551" s="7">
        <v>21.806415833403801</v>
      </c>
      <c r="D3551" s="7">
        <v>38.233525189329697</v>
      </c>
      <c r="E3551" s="19" t="s">
        <v>4173</v>
      </c>
      <c r="F3551" s="46">
        <f>INDEX(Δεδομένα!$P:$P,MATCH('2021'!E3551,Δεδομένα!$O:$O,0))</f>
        <v>121</v>
      </c>
      <c r="G3551" s="49" t="s">
        <v>4147</v>
      </c>
      <c r="H3551" s="51" t="str">
        <f>INDEX(Δεδομένα!B$1:B$51,MATCH('2021'!G3551,Δεδομένα!A$1:A$51,0))</f>
        <v>ΔΥΤΙΚΗΣ ΕΛΛΑΔΟΣ</v>
      </c>
      <c r="I3551" s="53">
        <f>INDEX(Δεδομένα!E$1:E$13,MATCH('2021'!H3551,Δεδομένα!D$1:D$13,0))</f>
        <v>7</v>
      </c>
      <c r="J3551" s="4">
        <v>44262</v>
      </c>
      <c r="K3551" s="3" t="s">
        <v>324</v>
      </c>
      <c r="L3551" s="17" t="str">
        <f t="shared" si="268"/>
        <v>07/03/2021 10:00</v>
      </c>
      <c r="M3551" s="4">
        <v>44262</v>
      </c>
      <c r="N3551" s="3" t="s">
        <v>1923</v>
      </c>
      <c r="O3551" s="17" t="str">
        <f t="shared" si="269"/>
        <v>07/03/2021 10:45</v>
      </c>
      <c r="P3551" s="24">
        <f t="shared" si="270"/>
        <v>3.125E-2</v>
      </c>
      <c r="Q3551" s="28">
        <v>0</v>
      </c>
      <c r="R3551" s="27">
        <f t="shared" si="271"/>
        <v>45</v>
      </c>
      <c r="S3551" s="3" t="s">
        <v>4</v>
      </c>
      <c r="T3551" s="3" t="s">
        <v>4154</v>
      </c>
      <c r="U3551" s="3" t="s">
        <v>4</v>
      </c>
      <c r="V3551" s="3" t="s">
        <v>4177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0.05</v>
      </c>
      <c r="AD3551" s="5">
        <v>0</v>
      </c>
      <c r="AE3551" s="2">
        <v>2</v>
      </c>
      <c r="AF3551" s="2">
        <v>0</v>
      </c>
      <c r="AG3551" s="2">
        <v>0</v>
      </c>
      <c r="AH3551" s="2">
        <v>0</v>
      </c>
      <c r="AI3551" s="2">
        <v>0</v>
      </c>
      <c r="AJ3551" s="2">
        <v>1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 t="s">
        <v>4</v>
      </c>
      <c r="AT3551" s="2" t="s">
        <v>4</v>
      </c>
    </row>
    <row r="3552" spans="1:46" x14ac:dyDescent="0.2">
      <c r="A3552" s="2">
        <v>1646088</v>
      </c>
      <c r="B3552" s="2">
        <v>836277</v>
      </c>
      <c r="D3552" s="2"/>
      <c r="E3552" s="19" t="s">
        <v>4173</v>
      </c>
      <c r="F3552" s="46">
        <f>INDEX(Δεδομένα!$P:$P,MATCH('2021'!E3552,Δεδομένα!$O:$O,0))</f>
        <v>121</v>
      </c>
      <c r="G3552" s="49" t="s">
        <v>4147</v>
      </c>
      <c r="H3552" s="51" t="str">
        <f>INDEX(Δεδομένα!B$1:B$51,MATCH('2021'!G3552,Δεδομένα!A$1:A$51,0))</f>
        <v>ΔΥΤΙΚΗΣ ΕΛΛΑΔΟΣ</v>
      </c>
      <c r="I3552" s="53">
        <f>INDEX(Δεδομένα!E$1:E$13,MATCH('2021'!H3552,Δεδομένα!D$1:D$13,0))</f>
        <v>7</v>
      </c>
      <c r="J3552" s="4">
        <v>44264</v>
      </c>
      <c r="K3552" s="3" t="s">
        <v>1987</v>
      </c>
      <c r="L3552" s="17" t="str">
        <f t="shared" si="268"/>
        <v>09/03/2021 13:07</v>
      </c>
      <c r="M3552" s="4">
        <v>44264</v>
      </c>
      <c r="N3552" s="3" t="s">
        <v>385</v>
      </c>
      <c r="O3552" s="17" t="str">
        <f t="shared" si="269"/>
        <v>09/03/2021 14:00</v>
      </c>
      <c r="P3552" s="24">
        <f t="shared" si="270"/>
        <v>3.680555555911269E-2</v>
      </c>
      <c r="Q3552" s="28">
        <v>0</v>
      </c>
      <c r="R3552" s="27">
        <f t="shared" si="271"/>
        <v>53.000000005122274</v>
      </c>
      <c r="S3552" s="3" t="s">
        <v>4</v>
      </c>
      <c r="T3552" s="3" t="s">
        <v>4154</v>
      </c>
      <c r="U3552" s="3" t="s">
        <v>4</v>
      </c>
      <c r="V3552" s="3" t="s">
        <v>4178</v>
      </c>
      <c r="W3552" s="5">
        <v>0</v>
      </c>
      <c r="X3552" s="5">
        <v>0</v>
      </c>
      <c r="Y3552" s="5">
        <v>0</v>
      </c>
      <c r="Z3552" s="5">
        <v>0</v>
      </c>
      <c r="AA3552" s="5">
        <v>0.06</v>
      </c>
      <c r="AB3552" s="5">
        <v>0</v>
      </c>
      <c r="AC3552" s="5">
        <v>0</v>
      </c>
      <c r="AD3552" s="5">
        <v>0</v>
      </c>
      <c r="AE3552" s="2">
        <v>2</v>
      </c>
      <c r="AF3552" s="2">
        <v>0</v>
      </c>
      <c r="AG3552" s="2">
        <v>0</v>
      </c>
      <c r="AH3552" s="2">
        <v>0</v>
      </c>
      <c r="AI3552" s="2">
        <v>0</v>
      </c>
      <c r="AJ3552" s="2">
        <v>1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 t="s">
        <v>4</v>
      </c>
      <c r="AT3552" s="2" t="s">
        <v>4</v>
      </c>
    </row>
    <row r="3553" spans="1:46" x14ac:dyDescent="0.2">
      <c r="A3553" s="2">
        <v>1646150</v>
      </c>
      <c r="B3553" s="2">
        <v>836570</v>
      </c>
      <c r="C3553" s="7">
        <v>21.806560335794401</v>
      </c>
      <c r="D3553" s="7">
        <v>38.232367819478199</v>
      </c>
      <c r="E3553" s="19" t="s">
        <v>4173</v>
      </c>
      <c r="F3553" s="46">
        <f>INDEX(Δεδομένα!$P:$P,MATCH('2021'!E3553,Δεδομένα!$O:$O,0))</f>
        <v>121</v>
      </c>
      <c r="G3553" s="49" t="s">
        <v>4147</v>
      </c>
      <c r="H3553" s="51" t="str">
        <f>INDEX(Δεδομένα!B$1:B$51,MATCH('2021'!G3553,Δεδομένα!A$1:A$51,0))</f>
        <v>ΔΥΤΙΚΗΣ ΕΛΛΑΔΟΣ</v>
      </c>
      <c r="I3553" s="53">
        <f>INDEX(Δεδομένα!E$1:E$13,MATCH('2021'!H3553,Δεδομένα!D$1:D$13,0))</f>
        <v>7</v>
      </c>
      <c r="J3553" s="4">
        <v>44265</v>
      </c>
      <c r="K3553" s="3" t="s">
        <v>436</v>
      </c>
      <c r="L3553" s="17" t="str">
        <f t="shared" si="268"/>
        <v>10/03/2021 12:58</v>
      </c>
      <c r="M3553" s="4">
        <v>44265</v>
      </c>
      <c r="N3553" s="3" t="s">
        <v>946</v>
      </c>
      <c r="O3553" s="17" t="str">
        <f t="shared" si="269"/>
        <v>10/03/2021 13:53</v>
      </c>
      <c r="P3553" s="24">
        <f t="shared" si="270"/>
        <v>3.8194444445252884E-2</v>
      </c>
      <c r="Q3553" s="28">
        <v>0</v>
      </c>
      <c r="R3553" s="27">
        <f t="shared" si="271"/>
        <v>55.000000001164153</v>
      </c>
      <c r="S3553" s="3" t="s">
        <v>4</v>
      </c>
      <c r="T3553" s="3" t="s">
        <v>4154</v>
      </c>
      <c r="U3553" s="3" t="s">
        <v>4</v>
      </c>
      <c r="V3553" s="3" t="s">
        <v>4179</v>
      </c>
      <c r="W3553" s="5">
        <v>0</v>
      </c>
      <c r="X3553" s="5">
        <v>0</v>
      </c>
      <c r="Y3553" s="5">
        <v>0</v>
      </c>
      <c r="Z3553" s="5">
        <v>0.02</v>
      </c>
      <c r="AA3553" s="5">
        <v>0</v>
      </c>
      <c r="AB3553" s="5">
        <v>0</v>
      </c>
      <c r="AC3553" s="5">
        <v>0</v>
      </c>
      <c r="AD3553" s="5">
        <v>0</v>
      </c>
      <c r="AE3553" s="2">
        <v>2</v>
      </c>
      <c r="AF3553" s="2">
        <v>0</v>
      </c>
      <c r="AG3553" s="2">
        <v>0</v>
      </c>
      <c r="AH3553" s="2">
        <v>0</v>
      </c>
      <c r="AI3553" s="2">
        <v>0</v>
      </c>
      <c r="AJ3553" s="2">
        <v>1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 t="s">
        <v>4</v>
      </c>
      <c r="AT3553" s="2" t="s">
        <v>4</v>
      </c>
    </row>
    <row r="3554" spans="1:46" x14ac:dyDescent="0.2">
      <c r="A3554" s="2">
        <v>1646144</v>
      </c>
      <c r="B3554" s="2">
        <v>836600</v>
      </c>
      <c r="C3554" s="7">
        <v>21.819329391675399</v>
      </c>
      <c r="D3554" s="7">
        <v>38.296468881579301</v>
      </c>
      <c r="E3554" s="19" t="s">
        <v>4173</v>
      </c>
      <c r="F3554" s="46">
        <f>INDEX(Δεδομένα!$P:$P,MATCH('2021'!E3554,Δεδομένα!$O:$O,0))</f>
        <v>121</v>
      </c>
      <c r="G3554" s="49" t="s">
        <v>4147</v>
      </c>
      <c r="H3554" s="51" t="str">
        <f>INDEX(Δεδομένα!B$1:B$51,MATCH('2021'!G3554,Δεδομένα!A$1:A$51,0))</f>
        <v>ΔΥΤΙΚΗΣ ΕΛΛΑΔΟΣ</v>
      </c>
      <c r="I3554" s="53">
        <f>INDEX(Δεδομένα!E$1:E$13,MATCH('2021'!H3554,Δεδομένα!D$1:D$13,0))</f>
        <v>7</v>
      </c>
      <c r="J3554" s="4">
        <v>44265</v>
      </c>
      <c r="K3554" s="3" t="s">
        <v>2500</v>
      </c>
      <c r="L3554" s="17" t="str">
        <f t="shared" si="268"/>
        <v>10/03/2021 14:38</v>
      </c>
      <c r="M3554" s="4">
        <v>44265</v>
      </c>
      <c r="N3554" s="3" t="s">
        <v>60</v>
      </c>
      <c r="O3554" s="17" t="str">
        <f t="shared" si="269"/>
        <v>10/03/2021 16:02</v>
      </c>
      <c r="P3554" s="24">
        <f t="shared" si="270"/>
        <v>5.8333333334303461E-2</v>
      </c>
      <c r="Q3554" s="28">
        <v>0</v>
      </c>
      <c r="R3554" s="27">
        <f t="shared" si="271"/>
        <v>84.000000001396984</v>
      </c>
      <c r="S3554" s="3" t="s">
        <v>4</v>
      </c>
      <c r="T3554" s="3" t="s">
        <v>4154</v>
      </c>
      <c r="U3554" s="3" t="s">
        <v>4</v>
      </c>
      <c r="V3554" s="3" t="s">
        <v>4180</v>
      </c>
      <c r="W3554" s="5">
        <v>0</v>
      </c>
      <c r="X3554" s="5">
        <v>0</v>
      </c>
      <c r="Y3554" s="5">
        <v>0</v>
      </c>
      <c r="Z3554" s="5">
        <v>0</v>
      </c>
      <c r="AA3554" s="5">
        <v>0.01</v>
      </c>
      <c r="AB3554" s="5">
        <v>0</v>
      </c>
      <c r="AC3554" s="5">
        <v>0</v>
      </c>
      <c r="AD3554" s="5">
        <v>0</v>
      </c>
      <c r="AE3554" s="2">
        <v>4</v>
      </c>
      <c r="AF3554" s="2">
        <v>0</v>
      </c>
      <c r="AG3554" s="2">
        <v>0</v>
      </c>
      <c r="AH3554" s="2">
        <v>0</v>
      </c>
      <c r="AI3554" s="2">
        <v>0</v>
      </c>
      <c r="AJ3554" s="2">
        <v>2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 t="s">
        <v>4</v>
      </c>
      <c r="AT3554" s="2" t="s">
        <v>4</v>
      </c>
    </row>
    <row r="3555" spans="1:46" x14ac:dyDescent="0.2">
      <c r="A3555" s="2">
        <v>1647023</v>
      </c>
      <c r="B3555" s="2">
        <v>837514</v>
      </c>
      <c r="C3555" s="7">
        <v>21.824060464460299</v>
      </c>
      <c r="D3555" s="7">
        <v>38.301090942364098</v>
      </c>
      <c r="E3555" s="19" t="s">
        <v>4173</v>
      </c>
      <c r="F3555" s="46">
        <f>INDEX(Δεδομένα!$P:$P,MATCH('2021'!E3555,Δεδομένα!$O:$O,0))</f>
        <v>121</v>
      </c>
      <c r="G3555" s="49" t="s">
        <v>4147</v>
      </c>
      <c r="H3555" s="51" t="str">
        <f>INDEX(Δεδομένα!B$1:B$51,MATCH('2021'!G3555,Δεδομένα!A$1:A$51,0))</f>
        <v>ΔΥΤΙΚΗΣ ΕΛΛΑΔΟΣ</v>
      </c>
      <c r="I3555" s="53">
        <f>INDEX(Δεδομένα!E$1:E$13,MATCH('2021'!H3555,Δεδομένα!D$1:D$13,0))</f>
        <v>7</v>
      </c>
      <c r="J3555" s="4">
        <v>44269</v>
      </c>
      <c r="K3555" s="3" t="s">
        <v>1796</v>
      </c>
      <c r="L3555" s="17" t="str">
        <f t="shared" si="268"/>
        <v>14/03/2021 11:53</v>
      </c>
      <c r="M3555" s="4">
        <v>44269</v>
      </c>
      <c r="N3555" s="3" t="s">
        <v>499</v>
      </c>
      <c r="O3555" s="17" t="str">
        <f t="shared" si="269"/>
        <v>14/03/2021 15:10</v>
      </c>
      <c r="P3555" s="24">
        <f t="shared" si="270"/>
        <v>0.1368055555576575</v>
      </c>
      <c r="Q3555" s="28">
        <v>0</v>
      </c>
      <c r="R3555" s="27">
        <f t="shared" si="271"/>
        <v>197.0000000030268</v>
      </c>
      <c r="S3555" s="3" t="s">
        <v>4</v>
      </c>
      <c r="T3555" s="3" t="s">
        <v>4154</v>
      </c>
      <c r="U3555" s="3" t="s">
        <v>4</v>
      </c>
      <c r="V3555" s="3" t="s">
        <v>4180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1</v>
      </c>
      <c r="AD3555" s="5">
        <v>0</v>
      </c>
      <c r="AE3555" s="2">
        <v>6</v>
      </c>
      <c r="AF3555" s="2">
        <v>0</v>
      </c>
      <c r="AG3555" s="2">
        <v>0</v>
      </c>
      <c r="AH3555" s="2">
        <v>0</v>
      </c>
      <c r="AI3555" s="2">
        <v>0</v>
      </c>
      <c r="AJ3555" s="2">
        <v>3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 t="s">
        <v>4</v>
      </c>
      <c r="AT3555" s="2" t="s">
        <v>4</v>
      </c>
    </row>
    <row r="3556" spans="1:46" x14ac:dyDescent="0.2">
      <c r="A3556" s="2">
        <v>1650361</v>
      </c>
      <c r="B3556" s="2">
        <v>841032</v>
      </c>
      <c r="C3556" s="7">
        <v>21.821547232976499</v>
      </c>
      <c r="D3556" s="7">
        <v>38.295561899868702</v>
      </c>
      <c r="E3556" s="19" t="s">
        <v>4173</v>
      </c>
      <c r="F3556" s="46">
        <f>INDEX(Δεδομένα!$P:$P,MATCH('2021'!E3556,Δεδομένα!$O:$O,0))</f>
        <v>121</v>
      </c>
      <c r="G3556" s="49" t="s">
        <v>4147</v>
      </c>
      <c r="H3556" s="51" t="str">
        <f>INDEX(Δεδομένα!B$1:B$51,MATCH('2021'!G3556,Δεδομένα!A$1:A$51,0))</f>
        <v>ΔΥΤΙΚΗΣ ΕΛΛΑΔΟΣ</v>
      </c>
      <c r="I3556" s="53">
        <f>INDEX(Δεδομένα!E$1:E$13,MATCH('2021'!H3556,Δεδομένα!D$1:D$13,0))</f>
        <v>7</v>
      </c>
      <c r="J3556" s="4">
        <v>44283</v>
      </c>
      <c r="K3556" s="3" t="s">
        <v>965</v>
      </c>
      <c r="L3556" s="17" t="str">
        <f t="shared" si="268"/>
        <v>28/03/2021 16:04</v>
      </c>
      <c r="M3556" s="4">
        <v>44283</v>
      </c>
      <c r="N3556" s="3" t="s">
        <v>396</v>
      </c>
      <c r="O3556" s="17" t="str">
        <f t="shared" si="269"/>
        <v>28/03/2021 16:44</v>
      </c>
      <c r="P3556" s="24">
        <f t="shared" si="270"/>
        <v>2.7777777781011537E-2</v>
      </c>
      <c r="Q3556" s="28">
        <v>0</v>
      </c>
      <c r="R3556" s="27">
        <f t="shared" si="271"/>
        <v>40.000000004656613</v>
      </c>
      <c r="S3556" s="3" t="s">
        <v>4</v>
      </c>
      <c r="T3556" s="3" t="s">
        <v>4154</v>
      </c>
      <c r="U3556" s="3" t="s">
        <v>4</v>
      </c>
      <c r="V3556" s="3" t="s">
        <v>4181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0.01</v>
      </c>
      <c r="AD3556" s="5">
        <v>0</v>
      </c>
      <c r="AE3556" s="2">
        <v>2</v>
      </c>
      <c r="AF3556" s="2">
        <v>0</v>
      </c>
      <c r="AG3556" s="2">
        <v>0</v>
      </c>
      <c r="AH3556" s="2">
        <v>0</v>
      </c>
      <c r="AI3556" s="2">
        <v>0</v>
      </c>
      <c r="AJ3556" s="2">
        <v>1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 t="s">
        <v>4</v>
      </c>
      <c r="AT3556" s="2" t="s">
        <v>4</v>
      </c>
    </row>
    <row r="3557" spans="1:46" x14ac:dyDescent="0.2">
      <c r="A3557" s="2">
        <v>1651978</v>
      </c>
      <c r="B3557" s="2">
        <v>842351</v>
      </c>
      <c r="D3557" s="2"/>
      <c r="E3557" s="19" t="s">
        <v>4173</v>
      </c>
      <c r="F3557" s="46">
        <f>INDEX(Δεδομένα!$P:$P,MATCH('2021'!E3557,Δεδομένα!$O:$O,0))</f>
        <v>121</v>
      </c>
      <c r="G3557" s="49" t="s">
        <v>4147</v>
      </c>
      <c r="H3557" s="51" t="str">
        <f>INDEX(Δεδομένα!B$1:B$51,MATCH('2021'!G3557,Δεδομένα!A$1:A$51,0))</f>
        <v>ΔΥΤΙΚΗΣ ΕΛΛΑΔΟΣ</v>
      </c>
      <c r="I3557" s="53">
        <f>INDEX(Δεδομένα!E$1:E$13,MATCH('2021'!H3557,Δεδομένα!D$1:D$13,0))</f>
        <v>7</v>
      </c>
      <c r="J3557" s="4">
        <v>44288</v>
      </c>
      <c r="K3557" s="3" t="s">
        <v>17</v>
      </c>
      <c r="L3557" s="17" t="str">
        <f t="shared" si="268"/>
        <v>02/04/2021 18:00</v>
      </c>
      <c r="M3557" s="4">
        <v>44288</v>
      </c>
      <c r="N3557" s="3" t="s">
        <v>566</v>
      </c>
      <c r="O3557" s="17" t="str">
        <f t="shared" si="269"/>
        <v>02/04/2021 18:40</v>
      </c>
      <c r="P3557" s="24">
        <f t="shared" si="270"/>
        <v>2.7777777781011537E-2</v>
      </c>
      <c r="Q3557" s="28">
        <v>0</v>
      </c>
      <c r="R3557" s="27">
        <f t="shared" si="271"/>
        <v>40.000000004656613</v>
      </c>
      <c r="S3557" s="3" t="s">
        <v>4</v>
      </c>
      <c r="T3557" s="3" t="s">
        <v>4154</v>
      </c>
      <c r="U3557" s="3" t="s">
        <v>4</v>
      </c>
      <c r="V3557" s="3" t="s">
        <v>4182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0.1</v>
      </c>
      <c r="AD3557" s="5">
        <v>0</v>
      </c>
      <c r="AE3557" s="2">
        <v>2</v>
      </c>
      <c r="AF3557" s="2">
        <v>0</v>
      </c>
      <c r="AG3557" s="2">
        <v>0</v>
      </c>
      <c r="AH3557" s="2">
        <v>0</v>
      </c>
      <c r="AI3557" s="2">
        <v>0</v>
      </c>
      <c r="AJ3557" s="2">
        <v>1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 t="s">
        <v>4</v>
      </c>
      <c r="AT3557" s="2" t="s">
        <v>4</v>
      </c>
    </row>
    <row r="3558" spans="1:46" x14ac:dyDescent="0.2">
      <c r="A3558" s="2">
        <v>1653465</v>
      </c>
      <c r="B3558" s="2">
        <v>844135</v>
      </c>
      <c r="C3558" s="7">
        <v>21.864895359501901</v>
      </c>
      <c r="D3558" s="7">
        <v>38.337223763032902</v>
      </c>
      <c r="E3558" s="19" t="s">
        <v>4173</v>
      </c>
      <c r="F3558" s="46">
        <f>INDEX(Δεδομένα!$P:$P,MATCH('2021'!E3558,Δεδομένα!$O:$O,0))</f>
        <v>121</v>
      </c>
      <c r="G3558" s="49" t="s">
        <v>4147</v>
      </c>
      <c r="H3558" s="51" t="str">
        <f>INDEX(Δεδομένα!B$1:B$51,MATCH('2021'!G3558,Δεδομένα!A$1:A$51,0))</f>
        <v>ΔΥΤΙΚΗΣ ΕΛΛΑΔΟΣ</v>
      </c>
      <c r="I3558" s="53">
        <f>INDEX(Δεδομένα!E$1:E$13,MATCH('2021'!H3558,Δεδομένα!D$1:D$13,0))</f>
        <v>7</v>
      </c>
      <c r="J3558" s="4">
        <v>44295</v>
      </c>
      <c r="K3558" s="3" t="s">
        <v>19</v>
      </c>
      <c r="L3558" s="17" t="str">
        <f t="shared" si="268"/>
        <v>09/04/2021 16:23</v>
      </c>
      <c r="M3558" s="4">
        <v>44295</v>
      </c>
      <c r="N3558" s="3" t="s">
        <v>694</v>
      </c>
      <c r="O3558" s="17" t="str">
        <f t="shared" si="269"/>
        <v>09/04/2021 20:20</v>
      </c>
      <c r="P3558" s="24">
        <f t="shared" si="270"/>
        <v>0.16458333333139308</v>
      </c>
      <c r="Q3558" s="28">
        <v>0</v>
      </c>
      <c r="R3558" s="27">
        <f t="shared" si="271"/>
        <v>236.99999999720603</v>
      </c>
      <c r="S3558" s="3" t="s">
        <v>4</v>
      </c>
      <c r="T3558" s="3" t="s">
        <v>4154</v>
      </c>
      <c r="U3558" s="3" t="s">
        <v>4</v>
      </c>
      <c r="V3558" s="3" t="s">
        <v>4183</v>
      </c>
      <c r="W3558" s="5">
        <v>0</v>
      </c>
      <c r="X3558" s="5">
        <v>0</v>
      </c>
      <c r="Y3558" s="5">
        <v>0</v>
      </c>
      <c r="Z3558" s="5">
        <v>0.1</v>
      </c>
      <c r="AA3558" s="5">
        <v>0</v>
      </c>
      <c r="AB3558" s="5">
        <v>0</v>
      </c>
      <c r="AC3558" s="5">
        <v>0</v>
      </c>
      <c r="AD3558" s="5">
        <v>0</v>
      </c>
      <c r="AE3558" s="2">
        <v>2</v>
      </c>
      <c r="AF3558" s="2">
        <v>0</v>
      </c>
      <c r="AG3558" s="2">
        <v>0</v>
      </c>
      <c r="AH3558" s="2">
        <v>0</v>
      </c>
      <c r="AI3558" s="2">
        <v>0</v>
      </c>
      <c r="AJ3558" s="2">
        <v>1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 t="s">
        <v>4</v>
      </c>
      <c r="AT3558" s="2" t="s">
        <v>4</v>
      </c>
    </row>
    <row r="3559" spans="1:46" x14ac:dyDescent="0.2">
      <c r="A3559" s="2">
        <v>1654357</v>
      </c>
      <c r="B3559" s="2">
        <v>845118</v>
      </c>
      <c r="C3559" s="7">
        <v>21.715459823608299</v>
      </c>
      <c r="D3559" s="7">
        <v>38.163028717041001</v>
      </c>
      <c r="E3559" s="19" t="s">
        <v>4173</v>
      </c>
      <c r="F3559" s="46">
        <f>INDEX(Δεδομένα!$P:$P,MATCH('2021'!E3559,Δεδομένα!$O:$O,0))</f>
        <v>121</v>
      </c>
      <c r="G3559" s="49" t="s">
        <v>4147</v>
      </c>
      <c r="H3559" s="51" t="str">
        <f>INDEX(Δεδομένα!B$1:B$51,MATCH('2021'!G3559,Δεδομένα!A$1:A$51,0))</f>
        <v>ΔΥΤΙΚΗΣ ΕΛΛΑΔΟΣ</v>
      </c>
      <c r="I3559" s="53">
        <f>INDEX(Δεδομένα!E$1:E$13,MATCH('2021'!H3559,Δεδομένα!D$1:D$13,0))</f>
        <v>7</v>
      </c>
      <c r="J3559" s="4">
        <v>44298</v>
      </c>
      <c r="K3559" s="3" t="s">
        <v>143</v>
      </c>
      <c r="L3559" s="17" t="str">
        <f t="shared" si="268"/>
        <v>12/04/2021 16:27</v>
      </c>
      <c r="M3559" s="4">
        <v>44298</v>
      </c>
      <c r="N3559" s="3" t="s">
        <v>1036</v>
      </c>
      <c r="O3559" s="17" t="str">
        <f t="shared" si="269"/>
        <v>12/04/2021 20:38</v>
      </c>
      <c r="P3559" s="24">
        <f t="shared" si="270"/>
        <v>0.17430555555620231</v>
      </c>
      <c r="Q3559" s="28">
        <v>0</v>
      </c>
      <c r="R3559" s="27">
        <f t="shared" si="271"/>
        <v>251.00000000093132</v>
      </c>
      <c r="S3559" s="3" t="s">
        <v>4</v>
      </c>
      <c r="T3559" s="3" t="s">
        <v>4154</v>
      </c>
      <c r="U3559" s="3" t="s">
        <v>4</v>
      </c>
      <c r="V3559" s="3" t="s">
        <v>4184</v>
      </c>
      <c r="W3559" s="5">
        <v>0</v>
      </c>
      <c r="X3559" s="5">
        <v>0.3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0.3</v>
      </c>
      <c r="AE3559" s="2">
        <v>6</v>
      </c>
      <c r="AF3559" s="2">
        <v>0</v>
      </c>
      <c r="AG3559" s="2">
        <v>0</v>
      </c>
      <c r="AH3559" s="2">
        <v>0</v>
      </c>
      <c r="AI3559" s="2">
        <v>0</v>
      </c>
      <c r="AJ3559" s="2">
        <v>3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 t="s">
        <v>4</v>
      </c>
      <c r="AT3559" s="2" t="s">
        <v>4</v>
      </c>
    </row>
    <row r="3560" spans="1:46" x14ac:dyDescent="0.2">
      <c r="A3560" s="2">
        <v>1655816</v>
      </c>
      <c r="B3560" s="2">
        <v>846327</v>
      </c>
      <c r="D3560" s="2"/>
      <c r="E3560" s="19" t="s">
        <v>4173</v>
      </c>
      <c r="F3560" s="46">
        <f>INDEX(Δεδομένα!$P:$P,MATCH('2021'!E3560,Δεδομένα!$O:$O,0))</f>
        <v>121</v>
      </c>
      <c r="G3560" s="49" t="s">
        <v>4147</v>
      </c>
      <c r="H3560" s="51" t="str">
        <f>INDEX(Δεδομένα!B$1:B$51,MATCH('2021'!G3560,Δεδομένα!A$1:A$51,0))</f>
        <v>ΔΥΤΙΚΗΣ ΕΛΛΑΔΟΣ</v>
      </c>
      <c r="I3560" s="53">
        <f>INDEX(Δεδομένα!E$1:E$13,MATCH('2021'!H3560,Δεδομένα!D$1:D$13,0))</f>
        <v>7</v>
      </c>
      <c r="J3560" s="4">
        <v>44302</v>
      </c>
      <c r="K3560" s="3" t="s">
        <v>2166</v>
      </c>
      <c r="L3560" s="17" t="str">
        <f t="shared" si="268"/>
        <v>16/04/2021 23:20</v>
      </c>
      <c r="M3560" s="4">
        <v>44302</v>
      </c>
      <c r="N3560" s="3" t="s">
        <v>971</v>
      </c>
      <c r="O3560" s="17" t="str">
        <f t="shared" si="269"/>
        <v>16/04/2021 23:50</v>
      </c>
      <c r="P3560" s="24">
        <f t="shared" si="270"/>
        <v>2.0833333335758653E-2</v>
      </c>
      <c r="Q3560" s="28">
        <v>0</v>
      </c>
      <c r="R3560" s="27">
        <f t="shared" si="271"/>
        <v>30.00000000349246</v>
      </c>
      <c r="S3560" s="3" t="s">
        <v>4</v>
      </c>
      <c r="T3560" s="3" t="s">
        <v>4154</v>
      </c>
      <c r="U3560" s="3" t="s">
        <v>4</v>
      </c>
      <c r="V3560" s="3" t="s">
        <v>4185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2">
        <v>2</v>
      </c>
      <c r="AF3560" s="2">
        <v>0</v>
      </c>
      <c r="AG3560" s="2">
        <v>0</v>
      </c>
      <c r="AH3560" s="2">
        <v>0</v>
      </c>
      <c r="AI3560" s="2">
        <v>0</v>
      </c>
      <c r="AJ3560" s="2">
        <v>1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 t="s">
        <v>4</v>
      </c>
      <c r="AT3560" s="2" t="s">
        <v>4</v>
      </c>
    </row>
    <row r="3561" spans="1:46" x14ac:dyDescent="0.2">
      <c r="A3561" s="2">
        <v>1661617</v>
      </c>
      <c r="B3561" s="2">
        <v>852177</v>
      </c>
      <c r="C3561" s="7">
        <v>21.721457952054099</v>
      </c>
      <c r="D3561" s="7">
        <v>38.184773000648299</v>
      </c>
      <c r="E3561" s="19" t="s">
        <v>4173</v>
      </c>
      <c r="F3561" s="46">
        <f>INDEX(Δεδομένα!$P:$P,MATCH('2021'!E3561,Δεδομένα!$O:$O,0))</f>
        <v>121</v>
      </c>
      <c r="G3561" s="49" t="s">
        <v>4147</v>
      </c>
      <c r="H3561" s="51" t="str">
        <f>INDEX(Δεδομένα!B$1:B$51,MATCH('2021'!G3561,Δεδομένα!A$1:A$51,0))</f>
        <v>ΔΥΤΙΚΗΣ ΕΛΛΑΔΟΣ</v>
      </c>
      <c r="I3561" s="53">
        <f>INDEX(Δεδομένα!E$1:E$13,MATCH('2021'!H3561,Δεδομένα!D$1:D$13,0))</f>
        <v>7</v>
      </c>
      <c r="J3561" s="4">
        <v>44326</v>
      </c>
      <c r="K3561" s="3" t="s">
        <v>509</v>
      </c>
      <c r="L3561" s="17" t="str">
        <f t="shared" si="268"/>
        <v>10/05/2021 15:55</v>
      </c>
      <c r="M3561" s="4">
        <v>44326</v>
      </c>
      <c r="N3561" s="3" t="s">
        <v>411</v>
      </c>
      <c r="O3561" s="17" t="str">
        <f t="shared" si="269"/>
        <v>10/05/2021 17:10</v>
      </c>
      <c r="P3561" s="24">
        <f t="shared" si="270"/>
        <v>5.2083333335758653E-2</v>
      </c>
      <c r="Q3561" s="28">
        <v>0</v>
      </c>
      <c r="R3561" s="27">
        <f t="shared" si="271"/>
        <v>75.00000000349246</v>
      </c>
      <c r="S3561" s="3" t="s">
        <v>4</v>
      </c>
      <c r="T3561" s="3" t="s">
        <v>4154</v>
      </c>
      <c r="U3561" s="3" t="s">
        <v>4</v>
      </c>
      <c r="V3561" s="3" t="s">
        <v>4186</v>
      </c>
      <c r="W3561" s="5">
        <v>0</v>
      </c>
      <c r="X3561" s="5">
        <v>0</v>
      </c>
      <c r="Y3561" s="5">
        <v>0</v>
      </c>
      <c r="Z3561" s="5">
        <v>1</v>
      </c>
      <c r="AA3561" s="5">
        <v>0</v>
      </c>
      <c r="AB3561" s="5">
        <v>0</v>
      </c>
      <c r="AC3561" s="5">
        <v>0</v>
      </c>
      <c r="AD3561" s="5">
        <v>0</v>
      </c>
      <c r="AE3561" s="2">
        <v>4</v>
      </c>
      <c r="AF3561" s="2">
        <v>0</v>
      </c>
      <c r="AG3561" s="2">
        <v>0</v>
      </c>
      <c r="AH3561" s="2">
        <v>0</v>
      </c>
      <c r="AI3561" s="2">
        <v>0</v>
      </c>
      <c r="AJ3561" s="2">
        <v>2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 t="s">
        <v>4</v>
      </c>
      <c r="AT3561" s="2" t="s">
        <v>4</v>
      </c>
    </row>
    <row r="3562" spans="1:46" x14ac:dyDescent="0.2">
      <c r="A3562" s="2">
        <v>1664958</v>
      </c>
      <c r="B3562" s="2">
        <v>855484</v>
      </c>
      <c r="C3562" s="7">
        <v>21.752773284822101</v>
      </c>
      <c r="D3562" s="7">
        <v>38.1772387959317</v>
      </c>
      <c r="E3562" s="19" t="s">
        <v>4173</v>
      </c>
      <c r="F3562" s="46">
        <f>INDEX(Δεδομένα!$P:$P,MATCH('2021'!E3562,Δεδομένα!$O:$O,0))</f>
        <v>121</v>
      </c>
      <c r="G3562" s="49" t="s">
        <v>4147</v>
      </c>
      <c r="H3562" s="51" t="str">
        <f>INDEX(Δεδομένα!B$1:B$51,MATCH('2021'!G3562,Δεδομένα!A$1:A$51,0))</f>
        <v>ΔΥΤΙΚΗΣ ΕΛΛΑΔΟΣ</v>
      </c>
      <c r="I3562" s="53">
        <f>INDEX(Δεδομένα!E$1:E$13,MATCH('2021'!H3562,Δεδομένα!D$1:D$13,0))</f>
        <v>7</v>
      </c>
      <c r="J3562" s="4">
        <v>44339</v>
      </c>
      <c r="K3562" s="3" t="s">
        <v>252</v>
      </c>
      <c r="L3562" s="17" t="str">
        <f t="shared" si="268"/>
        <v>23/05/2021 15:08</v>
      </c>
      <c r="M3562" s="4">
        <v>44339</v>
      </c>
      <c r="N3562" s="3" t="s">
        <v>962</v>
      </c>
      <c r="O3562" s="17" t="str">
        <f t="shared" si="269"/>
        <v>23/05/2021 16:38</v>
      </c>
      <c r="P3562" s="24">
        <f t="shared" si="270"/>
        <v>6.25E-2</v>
      </c>
      <c r="Q3562" s="28">
        <v>0</v>
      </c>
      <c r="R3562" s="27">
        <f t="shared" si="271"/>
        <v>90</v>
      </c>
      <c r="S3562" s="3" t="s">
        <v>4</v>
      </c>
      <c r="T3562" s="3" t="s">
        <v>4154</v>
      </c>
      <c r="U3562" s="3" t="s">
        <v>4</v>
      </c>
      <c r="V3562" s="3" t="s">
        <v>3443</v>
      </c>
      <c r="W3562" s="5">
        <v>0</v>
      </c>
      <c r="X3562" s="5">
        <v>0</v>
      </c>
      <c r="Y3562" s="5">
        <v>0</v>
      </c>
      <c r="Z3562" s="5">
        <v>0.02</v>
      </c>
      <c r="AA3562" s="5">
        <v>0</v>
      </c>
      <c r="AB3562" s="5">
        <v>0</v>
      </c>
      <c r="AC3562" s="5">
        <v>0</v>
      </c>
      <c r="AD3562" s="5">
        <v>0</v>
      </c>
      <c r="AE3562" s="2">
        <v>2</v>
      </c>
      <c r="AF3562" s="2">
        <v>0</v>
      </c>
      <c r="AG3562" s="2">
        <v>0</v>
      </c>
      <c r="AH3562" s="2">
        <v>0</v>
      </c>
      <c r="AI3562" s="2">
        <v>0</v>
      </c>
      <c r="AJ3562" s="2">
        <v>1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 t="s">
        <v>4</v>
      </c>
      <c r="AT3562" s="2" t="s">
        <v>4</v>
      </c>
    </row>
    <row r="3563" spans="1:46" x14ac:dyDescent="0.2">
      <c r="A3563" s="2">
        <v>1664956</v>
      </c>
      <c r="B3563" s="2">
        <v>855581</v>
      </c>
      <c r="C3563" s="7">
        <v>21.717488919219601</v>
      </c>
      <c r="D3563" s="7">
        <v>38.182501050006998</v>
      </c>
      <c r="E3563" s="19" t="s">
        <v>4173</v>
      </c>
      <c r="F3563" s="46">
        <f>INDEX(Δεδομένα!$P:$P,MATCH('2021'!E3563,Δεδομένα!$O:$O,0))</f>
        <v>121</v>
      </c>
      <c r="G3563" s="49" t="s">
        <v>4147</v>
      </c>
      <c r="H3563" s="51" t="str">
        <f>INDEX(Δεδομένα!B$1:B$51,MATCH('2021'!G3563,Δεδομένα!A$1:A$51,0))</f>
        <v>ΔΥΤΙΚΗΣ ΕΛΛΑΔΟΣ</v>
      </c>
      <c r="I3563" s="53">
        <f>INDEX(Δεδομένα!E$1:E$13,MATCH('2021'!H3563,Δεδομένα!D$1:D$13,0))</f>
        <v>7</v>
      </c>
      <c r="J3563" s="4">
        <v>44339</v>
      </c>
      <c r="K3563" s="3" t="s">
        <v>139</v>
      </c>
      <c r="L3563" s="17" t="str">
        <f t="shared" si="268"/>
        <v>23/05/2021 20:32</v>
      </c>
      <c r="M3563" s="4">
        <v>44339</v>
      </c>
      <c r="N3563" s="3" t="s">
        <v>3964</v>
      </c>
      <c r="O3563" s="17" t="str">
        <f t="shared" si="269"/>
        <v>23/05/2021 22:42</v>
      </c>
      <c r="P3563" s="24">
        <f t="shared" si="270"/>
        <v>9.0277777773735579E-2</v>
      </c>
      <c r="Q3563" s="28">
        <v>0</v>
      </c>
      <c r="R3563" s="27">
        <f t="shared" si="271"/>
        <v>129.99999999417923</v>
      </c>
      <c r="S3563" s="3" t="s">
        <v>4</v>
      </c>
      <c r="T3563" s="3" t="s">
        <v>4154</v>
      </c>
      <c r="U3563" s="3" t="s">
        <v>4</v>
      </c>
      <c r="V3563" s="3" t="s">
        <v>4187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5</v>
      </c>
      <c r="AD3563" s="5">
        <v>0</v>
      </c>
      <c r="AE3563" s="2">
        <v>2</v>
      </c>
      <c r="AF3563" s="2">
        <v>0</v>
      </c>
      <c r="AG3563" s="2">
        <v>1</v>
      </c>
      <c r="AH3563" s="2">
        <v>0</v>
      </c>
      <c r="AI3563" s="2">
        <v>0</v>
      </c>
      <c r="AJ3563" s="2">
        <v>1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 t="s">
        <v>4</v>
      </c>
      <c r="AT3563" s="2" t="s">
        <v>4</v>
      </c>
    </row>
    <row r="3564" spans="1:46" x14ac:dyDescent="0.2">
      <c r="A3564" s="2">
        <v>1678191</v>
      </c>
      <c r="B3564" s="2">
        <v>870780</v>
      </c>
      <c r="C3564" s="7">
        <v>21.660854339599599</v>
      </c>
      <c r="D3564" s="7">
        <v>38.159866333007798</v>
      </c>
      <c r="E3564" s="19" t="s">
        <v>4173</v>
      </c>
      <c r="F3564" s="46">
        <f>INDEX(Δεδομένα!$P:$P,MATCH('2021'!E3564,Δεδομένα!$O:$O,0))</f>
        <v>121</v>
      </c>
      <c r="G3564" s="49" t="s">
        <v>4147</v>
      </c>
      <c r="H3564" s="51" t="str">
        <f>INDEX(Δεδομένα!B$1:B$51,MATCH('2021'!G3564,Δεδομένα!A$1:A$51,0))</f>
        <v>ΔΥΤΙΚΗΣ ΕΛΛΑΔΟΣ</v>
      </c>
      <c r="I3564" s="53">
        <f>INDEX(Δεδομένα!E$1:E$13,MATCH('2021'!H3564,Δεδομένα!D$1:D$13,0))</f>
        <v>7</v>
      </c>
      <c r="J3564" s="4">
        <v>44390</v>
      </c>
      <c r="K3564" s="3" t="s">
        <v>1650</v>
      </c>
      <c r="L3564" s="17" t="str">
        <f t="shared" si="268"/>
        <v>13/07/2021 19:12</v>
      </c>
      <c r="M3564" s="4">
        <v>44390</v>
      </c>
      <c r="N3564" s="3" t="s">
        <v>705</v>
      </c>
      <c r="O3564" s="17" t="str">
        <f t="shared" si="269"/>
        <v>13/07/2021 20:13</v>
      </c>
      <c r="P3564" s="24">
        <f t="shared" si="270"/>
        <v>4.2361111110949423E-2</v>
      </c>
      <c r="Q3564" s="28">
        <v>0</v>
      </c>
      <c r="R3564" s="27">
        <f t="shared" si="271"/>
        <v>60.999999999767169</v>
      </c>
      <c r="S3564" s="3" t="s">
        <v>4</v>
      </c>
      <c r="T3564" s="3" t="s">
        <v>4154</v>
      </c>
      <c r="U3564" s="3" t="s">
        <v>4</v>
      </c>
      <c r="V3564" s="3" t="s">
        <v>4175</v>
      </c>
      <c r="W3564" s="5">
        <v>0</v>
      </c>
      <c r="X3564" s="5">
        <v>0</v>
      </c>
      <c r="Y3564" s="5">
        <v>0</v>
      </c>
      <c r="Z3564" s="5">
        <v>0.5</v>
      </c>
      <c r="AA3564" s="5">
        <v>0</v>
      </c>
      <c r="AB3564" s="5">
        <v>0</v>
      </c>
      <c r="AC3564" s="5">
        <v>0</v>
      </c>
      <c r="AD3564" s="5">
        <v>0</v>
      </c>
      <c r="AE3564" s="2">
        <v>10</v>
      </c>
      <c r="AF3564" s="2">
        <v>0</v>
      </c>
      <c r="AG3564" s="2">
        <v>3</v>
      </c>
      <c r="AH3564" s="2">
        <v>0</v>
      </c>
      <c r="AI3564" s="2">
        <v>0</v>
      </c>
      <c r="AJ3564" s="2">
        <v>4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</row>
    <row r="3565" spans="1:46" x14ac:dyDescent="0.2">
      <c r="A3565" s="2">
        <v>1680352</v>
      </c>
      <c r="B3565" s="2">
        <v>873074</v>
      </c>
      <c r="C3565" s="7">
        <v>21.8660252391354</v>
      </c>
      <c r="D3565" s="7">
        <v>38.285046000523003</v>
      </c>
      <c r="E3565" s="19" t="s">
        <v>4173</v>
      </c>
      <c r="F3565" s="46">
        <f>INDEX(Δεδομένα!$P:$P,MATCH('2021'!E3565,Δεδομένα!$O:$O,0))</f>
        <v>121</v>
      </c>
      <c r="G3565" s="49" t="s">
        <v>4147</v>
      </c>
      <c r="H3565" s="51" t="str">
        <f>INDEX(Δεδομένα!B$1:B$51,MATCH('2021'!G3565,Δεδομένα!A$1:A$51,0))</f>
        <v>ΔΥΤΙΚΗΣ ΕΛΛΑΔΟΣ</v>
      </c>
      <c r="I3565" s="53">
        <f>INDEX(Δεδομένα!E$1:E$13,MATCH('2021'!H3565,Δεδομένα!D$1:D$13,0))</f>
        <v>7</v>
      </c>
      <c r="J3565" s="4">
        <v>44397</v>
      </c>
      <c r="K3565" s="3" t="s">
        <v>1511</v>
      </c>
      <c r="L3565" s="17" t="str">
        <f t="shared" si="268"/>
        <v>20/07/2021 21:02</v>
      </c>
      <c r="M3565" s="4">
        <v>44397</v>
      </c>
      <c r="N3565" s="3" t="s">
        <v>467</v>
      </c>
      <c r="O3565" s="17" t="str">
        <f t="shared" si="269"/>
        <v>20/07/2021 21:45</v>
      </c>
      <c r="P3565" s="24">
        <f t="shared" si="270"/>
        <v>2.9861111113859806E-2</v>
      </c>
      <c r="Q3565" s="28">
        <v>0</v>
      </c>
      <c r="R3565" s="27">
        <f t="shared" si="271"/>
        <v>43.000000003958121</v>
      </c>
      <c r="S3565" s="3" t="s">
        <v>4</v>
      </c>
      <c r="T3565" s="3" t="s">
        <v>4154</v>
      </c>
      <c r="U3565" s="3" t="s">
        <v>4</v>
      </c>
      <c r="V3565" s="3" t="s">
        <v>4188</v>
      </c>
      <c r="W3565" s="5">
        <v>0</v>
      </c>
      <c r="X3565" s="5">
        <v>0.01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2">
        <v>2</v>
      </c>
      <c r="AF3565" s="2">
        <v>0</v>
      </c>
      <c r="AG3565" s="2">
        <v>0</v>
      </c>
      <c r="AH3565" s="2">
        <v>0</v>
      </c>
      <c r="AI3565" s="2">
        <v>0</v>
      </c>
      <c r="AJ3565" s="2">
        <v>1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</row>
    <row r="3566" spans="1:46" x14ac:dyDescent="0.2">
      <c r="A3566" s="2">
        <v>1686368</v>
      </c>
      <c r="B3566" s="2">
        <v>875286</v>
      </c>
      <c r="C3566" s="7">
        <v>21.795488640465098</v>
      </c>
      <c r="D3566" s="7">
        <v>38.214063304286803</v>
      </c>
      <c r="E3566" s="19" t="s">
        <v>4173</v>
      </c>
      <c r="F3566" s="46">
        <f>INDEX(Δεδομένα!$P:$P,MATCH('2021'!E3566,Δεδομένα!$O:$O,0))</f>
        <v>121</v>
      </c>
      <c r="G3566" s="49" t="s">
        <v>4147</v>
      </c>
      <c r="H3566" s="51" t="str">
        <f>INDEX(Δεδομένα!B$1:B$51,MATCH('2021'!G3566,Δεδομένα!A$1:A$51,0))</f>
        <v>ΔΥΤΙΚΗΣ ΕΛΛΑΔΟΣ</v>
      </c>
      <c r="I3566" s="53">
        <f>INDEX(Δεδομένα!E$1:E$13,MATCH('2021'!H3566,Δεδομένα!D$1:D$13,0))</f>
        <v>7</v>
      </c>
      <c r="J3566" s="4">
        <v>44405</v>
      </c>
      <c r="K3566" s="3" t="s">
        <v>1442</v>
      </c>
      <c r="L3566" s="17" t="str">
        <f t="shared" si="268"/>
        <v>28/07/2021 14:11</v>
      </c>
      <c r="M3566" s="4">
        <v>44408</v>
      </c>
      <c r="N3566" s="3" t="s">
        <v>3015</v>
      </c>
      <c r="O3566" s="17" t="str">
        <f t="shared" si="269"/>
        <v>31/07/2021 07:00</v>
      </c>
      <c r="P3566" s="29">
        <f t="shared" si="270"/>
        <v>2.7006944444437977</v>
      </c>
      <c r="Q3566" s="30">
        <f>2*24</f>
        <v>48</v>
      </c>
      <c r="R3566" s="27">
        <f t="shared" si="271"/>
        <v>3888.9999999990687</v>
      </c>
      <c r="S3566" s="3" t="s">
        <v>4</v>
      </c>
      <c r="T3566" s="3" t="s">
        <v>4154</v>
      </c>
      <c r="U3566" s="3" t="s">
        <v>4</v>
      </c>
      <c r="V3566" s="3" t="s">
        <v>4189</v>
      </c>
      <c r="W3566" s="5">
        <v>0</v>
      </c>
      <c r="X3566" s="5">
        <v>200</v>
      </c>
      <c r="Y3566" s="5">
        <v>0</v>
      </c>
      <c r="Z3566" s="5">
        <v>400</v>
      </c>
      <c r="AA3566" s="5">
        <v>0</v>
      </c>
      <c r="AB3566" s="5">
        <v>500</v>
      </c>
      <c r="AC3566" s="5">
        <v>0</v>
      </c>
      <c r="AD3566" s="5">
        <v>0</v>
      </c>
      <c r="AE3566" s="2">
        <v>50</v>
      </c>
      <c r="AF3566" s="2">
        <v>21</v>
      </c>
      <c r="AG3566" s="2">
        <v>10</v>
      </c>
      <c r="AH3566" s="2">
        <v>0</v>
      </c>
      <c r="AI3566" s="2">
        <v>4</v>
      </c>
      <c r="AJ3566" s="2">
        <v>24</v>
      </c>
      <c r="AK3566" s="2">
        <v>0</v>
      </c>
      <c r="AL3566" s="2">
        <v>4</v>
      </c>
      <c r="AM3566" s="2">
        <v>3</v>
      </c>
      <c r="AN3566" s="2">
        <v>5</v>
      </c>
      <c r="AO3566" s="2">
        <v>4</v>
      </c>
      <c r="AP3566" s="2">
        <v>0</v>
      </c>
      <c r="AQ3566" s="2">
        <v>8</v>
      </c>
      <c r="AR3566" s="2">
        <v>0</v>
      </c>
      <c r="AS3566" s="2">
        <v>5</v>
      </c>
      <c r="AT3566" s="2">
        <v>4</v>
      </c>
    </row>
    <row r="3567" spans="1:46" x14ac:dyDescent="0.2">
      <c r="A3567" s="2">
        <v>1703508</v>
      </c>
      <c r="B3567" s="2">
        <v>896741</v>
      </c>
      <c r="C3567" s="7">
        <v>21.835661111090499</v>
      </c>
      <c r="D3567" s="7">
        <v>38.141217938325497</v>
      </c>
      <c r="E3567" s="19" t="s">
        <v>4173</v>
      </c>
      <c r="F3567" s="46">
        <f>INDEX(Δεδομένα!$P:$P,MATCH('2021'!E3567,Δεδομένα!$O:$O,0))</f>
        <v>121</v>
      </c>
      <c r="G3567" s="49" t="s">
        <v>4147</v>
      </c>
      <c r="H3567" s="51" t="str">
        <f>INDEX(Δεδομένα!B$1:B$51,MATCH('2021'!G3567,Δεδομένα!A$1:A$51,0))</f>
        <v>ΔΥΤΙΚΗΣ ΕΛΛΑΔΟΣ</v>
      </c>
      <c r="I3567" s="53">
        <f>INDEX(Δεδομένα!E$1:E$13,MATCH('2021'!H3567,Δεδομένα!D$1:D$13,0))</f>
        <v>7</v>
      </c>
      <c r="J3567" s="4">
        <v>44474</v>
      </c>
      <c r="K3567" s="3" t="s">
        <v>1894</v>
      </c>
      <c r="L3567" s="17" t="str">
        <f t="shared" si="268"/>
        <v>05/10/2021 11:47</v>
      </c>
      <c r="M3567" s="4">
        <v>44476</v>
      </c>
      <c r="N3567" s="3" t="s">
        <v>125</v>
      </c>
      <c r="O3567" s="17" t="str">
        <f t="shared" si="269"/>
        <v>07/10/2021 20:30</v>
      </c>
      <c r="P3567" s="29">
        <f t="shared" si="270"/>
        <v>2.3631944444423425</v>
      </c>
      <c r="Q3567" s="30">
        <f>2*24</f>
        <v>48</v>
      </c>
      <c r="R3567" s="27">
        <f t="shared" si="271"/>
        <v>3402.9999999969732</v>
      </c>
      <c r="S3567" s="3" t="s">
        <v>4</v>
      </c>
      <c r="T3567" s="3" t="s">
        <v>4154</v>
      </c>
      <c r="U3567" s="3" t="s">
        <v>4</v>
      </c>
      <c r="V3567" s="3" t="s">
        <v>4190</v>
      </c>
      <c r="W3567" s="5">
        <v>0</v>
      </c>
      <c r="X3567" s="5">
        <v>20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2">
        <v>34</v>
      </c>
      <c r="AF3567" s="2">
        <v>10</v>
      </c>
      <c r="AG3567" s="2">
        <v>2</v>
      </c>
      <c r="AH3567" s="2">
        <v>0</v>
      </c>
      <c r="AI3567" s="2">
        <v>6</v>
      </c>
      <c r="AJ3567" s="2">
        <v>13</v>
      </c>
      <c r="AK3567" s="2">
        <v>1</v>
      </c>
      <c r="AL3567" s="2">
        <v>1</v>
      </c>
      <c r="AM3567" s="2">
        <v>0</v>
      </c>
      <c r="AN3567" s="2">
        <v>0</v>
      </c>
      <c r="AO3567" s="2">
        <v>0</v>
      </c>
      <c r="AP3567" s="2">
        <v>0</v>
      </c>
      <c r="AQ3567" s="2">
        <v>1</v>
      </c>
      <c r="AR3567" s="2">
        <v>0</v>
      </c>
      <c r="AS3567" s="2">
        <v>0</v>
      </c>
      <c r="AT3567" s="2">
        <v>0</v>
      </c>
    </row>
    <row r="3568" spans="1:46" x14ac:dyDescent="0.2">
      <c r="A3568" s="2">
        <v>1713240</v>
      </c>
      <c r="B3568" s="2">
        <v>908386</v>
      </c>
      <c r="C3568" s="7">
        <v>21.750860856015301</v>
      </c>
      <c r="D3568" s="7">
        <v>38.277107536803904</v>
      </c>
      <c r="E3568" s="19" t="s">
        <v>4173</v>
      </c>
      <c r="F3568" s="46">
        <f>INDEX(Δεδομένα!$P:$P,MATCH('2021'!E3568,Δεδομένα!$O:$O,0))</f>
        <v>121</v>
      </c>
      <c r="G3568" s="49" t="s">
        <v>4147</v>
      </c>
      <c r="H3568" s="51" t="str">
        <f>INDEX(Δεδομένα!B$1:B$51,MATCH('2021'!G3568,Δεδομένα!A$1:A$51,0))</f>
        <v>ΔΥΤΙΚΗΣ ΕΛΛΑΔΟΣ</v>
      </c>
      <c r="I3568" s="53">
        <f>INDEX(Δεδομένα!E$1:E$13,MATCH('2021'!H3568,Δεδομένα!D$1:D$13,0))</f>
        <v>7</v>
      </c>
      <c r="J3568" s="4">
        <v>44512</v>
      </c>
      <c r="K3568" s="3" t="s">
        <v>1640</v>
      </c>
      <c r="L3568" s="17" t="str">
        <f t="shared" si="268"/>
        <v>12/11/2021 03:00</v>
      </c>
      <c r="M3568" s="4">
        <v>44512</v>
      </c>
      <c r="N3568" s="3" t="s">
        <v>4191</v>
      </c>
      <c r="O3568" s="17" t="str">
        <f t="shared" si="269"/>
        <v>12/11/2021 07:10</v>
      </c>
      <c r="P3568" s="24">
        <f t="shared" si="270"/>
        <v>0.17361111110949423</v>
      </c>
      <c r="Q3568" s="28">
        <v>0</v>
      </c>
      <c r="R3568" s="27">
        <f t="shared" si="271"/>
        <v>249.99999999767169</v>
      </c>
      <c r="S3568" s="3" t="s">
        <v>4</v>
      </c>
      <c r="T3568" s="3" t="s">
        <v>4154</v>
      </c>
      <c r="U3568" s="3" t="s">
        <v>4</v>
      </c>
      <c r="V3568" s="3" t="s">
        <v>4192</v>
      </c>
      <c r="W3568" s="5">
        <v>0</v>
      </c>
      <c r="X3568" s="5">
        <v>0</v>
      </c>
      <c r="Y3568" s="5">
        <v>0</v>
      </c>
      <c r="Z3568" s="5">
        <v>0</v>
      </c>
      <c r="AA3568" s="5">
        <v>20</v>
      </c>
      <c r="AB3568" s="5">
        <v>0</v>
      </c>
      <c r="AC3568" s="5">
        <v>0</v>
      </c>
      <c r="AD3568" s="5">
        <v>0</v>
      </c>
      <c r="AE3568" s="2">
        <v>14</v>
      </c>
      <c r="AF3568" s="2">
        <v>0</v>
      </c>
      <c r="AG3568" s="2">
        <v>0</v>
      </c>
      <c r="AH3568" s="2">
        <v>0</v>
      </c>
      <c r="AI3568" s="2">
        <v>0</v>
      </c>
      <c r="AJ3568" s="2">
        <v>7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</row>
    <row r="3569" spans="1:46" x14ac:dyDescent="0.2">
      <c r="A3569" s="2">
        <v>1653639</v>
      </c>
      <c r="B3569" s="2">
        <v>844463</v>
      </c>
      <c r="C3569" s="7">
        <v>21.5485326028248</v>
      </c>
      <c r="D3569" s="7">
        <v>38.150625588517102</v>
      </c>
      <c r="E3569" s="19" t="s">
        <v>4193</v>
      </c>
      <c r="F3569" s="46">
        <f>INDEX(Δεδομένα!$P:$P,MATCH('2021'!E3569,Δεδομένα!$O:$O,0))</f>
        <v>123</v>
      </c>
      <c r="G3569" s="49" t="s">
        <v>4147</v>
      </c>
      <c r="H3569" s="51" t="str">
        <f>INDEX(Δεδομένα!B$1:B$51,MATCH('2021'!G3569,Δεδομένα!A$1:A$51,0))</f>
        <v>ΔΥΤΙΚΗΣ ΕΛΛΑΔΟΣ</v>
      </c>
      <c r="I3569" s="53">
        <f>INDEX(Δεδομένα!E$1:E$13,MATCH('2021'!H3569,Δεδομένα!D$1:D$13,0))</f>
        <v>7</v>
      </c>
      <c r="J3569" s="4">
        <v>44296</v>
      </c>
      <c r="K3569" s="3" t="s">
        <v>2340</v>
      </c>
      <c r="L3569" s="17" t="str">
        <f t="shared" ref="L3569:L3577" si="272">_xlfn.CONCAT(TEXT(J3569,"ηη/μμ/εεε")," ",TEXT(K3569,"ωω:λλ"))</f>
        <v>10/04/2021 15:57</v>
      </c>
      <c r="M3569" s="4">
        <v>44296</v>
      </c>
      <c r="N3569" s="3" t="s">
        <v>146</v>
      </c>
      <c r="O3569" s="17" t="str">
        <f t="shared" ref="O3569:O3577" si="273">_xlfn.CONCAT(TEXT(M3569,"ηη/μμ/εεε")," ",TEXT(N3569,"ωω:λλ"))</f>
        <v>10/04/2021 16:30</v>
      </c>
      <c r="P3569" s="24">
        <f t="shared" ref="P3569:P3577" si="274">O3569-L3569</f>
        <v>2.2916666668606922E-2</v>
      </c>
      <c r="Q3569" s="28">
        <v>0</v>
      </c>
      <c r="R3569" s="27">
        <f t="shared" ref="R3569:R3577" si="275">P3569*(24*60)</f>
        <v>33.000000002793968</v>
      </c>
      <c r="S3569" s="3" t="s">
        <v>4</v>
      </c>
      <c r="T3569" s="3" t="s">
        <v>4194</v>
      </c>
      <c r="U3569" s="3" t="s">
        <v>4</v>
      </c>
      <c r="V3569" s="3" t="s">
        <v>4201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0.01</v>
      </c>
      <c r="AC3569" s="5">
        <v>0</v>
      </c>
      <c r="AD3569" s="5">
        <v>0</v>
      </c>
      <c r="AE3569" s="2">
        <v>2</v>
      </c>
      <c r="AF3569" s="2">
        <v>0</v>
      </c>
      <c r="AG3569" s="2">
        <v>0</v>
      </c>
      <c r="AH3569" s="2">
        <v>0</v>
      </c>
      <c r="AI3569" s="2">
        <v>0</v>
      </c>
      <c r="AJ3569" s="2">
        <v>1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 t="s">
        <v>4</v>
      </c>
      <c r="AT3569" s="2" t="s">
        <v>4</v>
      </c>
    </row>
    <row r="3570" spans="1:46" x14ac:dyDescent="0.2">
      <c r="A3570" s="2">
        <v>1653644</v>
      </c>
      <c r="B3570" s="2">
        <v>844510</v>
      </c>
      <c r="C3570" s="7">
        <v>21.499814927881602</v>
      </c>
      <c r="D3570" s="7">
        <v>38.064263049306199</v>
      </c>
      <c r="E3570" s="19" t="s">
        <v>4193</v>
      </c>
      <c r="F3570" s="46">
        <f>INDEX(Δεδομένα!$P:$P,MATCH('2021'!E3570,Δεδομένα!$O:$O,0))</f>
        <v>123</v>
      </c>
      <c r="G3570" s="49" t="s">
        <v>4147</v>
      </c>
      <c r="H3570" s="51" t="str">
        <f>INDEX(Δεδομένα!B$1:B$51,MATCH('2021'!G3570,Δεδομένα!A$1:A$51,0))</f>
        <v>ΔΥΤΙΚΗΣ ΕΛΛΑΔΟΣ</v>
      </c>
      <c r="I3570" s="53">
        <f>INDEX(Δεδομένα!E$1:E$13,MATCH('2021'!H3570,Δεδομένα!D$1:D$13,0))</f>
        <v>7</v>
      </c>
      <c r="J3570" s="4">
        <v>44296</v>
      </c>
      <c r="K3570" s="3" t="s">
        <v>405</v>
      </c>
      <c r="L3570" s="17" t="str">
        <f t="shared" si="272"/>
        <v>10/04/2021 18:32</v>
      </c>
      <c r="M3570" s="4">
        <v>44296</v>
      </c>
      <c r="N3570" s="3" t="s">
        <v>694</v>
      </c>
      <c r="O3570" s="17" t="str">
        <f t="shared" si="273"/>
        <v>10/04/2021 20:20</v>
      </c>
      <c r="P3570" s="24">
        <f t="shared" si="274"/>
        <v>7.4999999997089617E-2</v>
      </c>
      <c r="Q3570" s="28">
        <v>0</v>
      </c>
      <c r="R3570" s="27">
        <f t="shared" si="275"/>
        <v>107.99999999580905</v>
      </c>
      <c r="S3570" s="3" t="s">
        <v>4</v>
      </c>
      <c r="T3570" s="3" t="s">
        <v>4194</v>
      </c>
      <c r="U3570" s="3" t="s">
        <v>4</v>
      </c>
      <c r="V3570" s="3" t="s">
        <v>4202</v>
      </c>
      <c r="W3570" s="5">
        <v>0</v>
      </c>
      <c r="X3570" s="5">
        <v>0</v>
      </c>
      <c r="Y3570" s="5">
        <v>0</v>
      </c>
      <c r="Z3570" s="5">
        <v>0</v>
      </c>
      <c r="AA3570" s="5">
        <v>0.3</v>
      </c>
      <c r="AB3570" s="5">
        <v>0</v>
      </c>
      <c r="AC3570" s="5">
        <v>0.2</v>
      </c>
      <c r="AD3570" s="5">
        <v>0</v>
      </c>
      <c r="AE3570" s="2">
        <v>4</v>
      </c>
      <c r="AF3570" s="2">
        <v>0</v>
      </c>
      <c r="AG3570" s="2">
        <v>0</v>
      </c>
      <c r="AH3570" s="2">
        <v>0</v>
      </c>
      <c r="AI3570" s="2">
        <v>0</v>
      </c>
      <c r="AJ3570" s="2">
        <v>2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 t="s">
        <v>4</v>
      </c>
      <c r="AT3570" s="2" t="s">
        <v>4</v>
      </c>
    </row>
    <row r="3571" spans="1:46" x14ac:dyDescent="0.2">
      <c r="A3571" s="2">
        <v>1669103</v>
      </c>
      <c r="B3571" s="2">
        <v>859248</v>
      </c>
      <c r="C3571" s="7">
        <v>21.552736985752201</v>
      </c>
      <c r="D3571" s="7">
        <v>38.130380199028501</v>
      </c>
      <c r="E3571" s="19" t="s">
        <v>4193</v>
      </c>
      <c r="F3571" s="46">
        <f>INDEX(Δεδομένα!$P:$P,MATCH('2021'!E3571,Δεδομένα!$O:$O,0))</f>
        <v>123</v>
      </c>
      <c r="G3571" s="49" t="s">
        <v>4147</v>
      </c>
      <c r="H3571" s="51" t="str">
        <f>INDEX(Δεδομένα!B$1:B$51,MATCH('2021'!G3571,Δεδομένα!A$1:A$51,0))</f>
        <v>ΔΥΤΙΚΗΣ ΕΛΛΑΔΟΣ</v>
      </c>
      <c r="I3571" s="53">
        <f>INDEX(Δεδομένα!E$1:E$13,MATCH('2021'!H3571,Δεδομένα!D$1:D$13,0))</f>
        <v>7</v>
      </c>
      <c r="J3571" s="4">
        <v>44353</v>
      </c>
      <c r="K3571" s="3" t="s">
        <v>272</v>
      </c>
      <c r="L3571" s="17" t="str">
        <f t="shared" si="272"/>
        <v>06/06/2021 09:00</v>
      </c>
      <c r="M3571" s="4">
        <v>44353</v>
      </c>
      <c r="N3571" s="3" t="s">
        <v>4204</v>
      </c>
      <c r="O3571" s="17" t="str">
        <f t="shared" si="273"/>
        <v>06/06/2021 09:53</v>
      </c>
      <c r="P3571" s="24">
        <f t="shared" si="274"/>
        <v>3.680555555911269E-2</v>
      </c>
      <c r="Q3571" s="28">
        <v>0</v>
      </c>
      <c r="R3571" s="27">
        <f t="shared" si="275"/>
        <v>53.000000005122274</v>
      </c>
      <c r="S3571" s="3" t="s">
        <v>4</v>
      </c>
      <c r="T3571" s="3" t="s">
        <v>4194</v>
      </c>
      <c r="U3571" s="3" t="s">
        <v>4197</v>
      </c>
      <c r="V3571" s="3" t="s">
        <v>4197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0.1</v>
      </c>
      <c r="AD3571" s="5">
        <v>0</v>
      </c>
      <c r="AE3571" s="2">
        <v>2</v>
      </c>
      <c r="AF3571" s="2">
        <v>0</v>
      </c>
      <c r="AG3571" s="2">
        <v>0</v>
      </c>
      <c r="AH3571" s="2">
        <v>0</v>
      </c>
      <c r="AI3571" s="2">
        <v>0</v>
      </c>
      <c r="AJ3571" s="2">
        <v>1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 t="s">
        <v>4</v>
      </c>
      <c r="AT3571" s="2" t="s">
        <v>4</v>
      </c>
    </row>
    <row r="3572" spans="1:46" x14ac:dyDescent="0.2">
      <c r="A3572" s="2">
        <v>1669109</v>
      </c>
      <c r="B3572" s="2">
        <v>859462</v>
      </c>
      <c r="C3572" s="7">
        <v>21.467137148122301</v>
      </c>
      <c r="D3572" s="7">
        <v>38.098449907012998</v>
      </c>
      <c r="E3572" s="19" t="s">
        <v>4193</v>
      </c>
      <c r="F3572" s="46">
        <f>INDEX(Δεδομένα!$P:$P,MATCH('2021'!E3572,Δεδομένα!$O:$O,0))</f>
        <v>123</v>
      </c>
      <c r="G3572" s="49" t="s">
        <v>4147</v>
      </c>
      <c r="H3572" s="51" t="str">
        <f>INDEX(Δεδομένα!B$1:B$51,MATCH('2021'!G3572,Δεδομένα!A$1:A$51,0))</f>
        <v>ΔΥΤΙΚΗΣ ΕΛΛΑΔΟΣ</v>
      </c>
      <c r="I3572" s="53">
        <f>INDEX(Δεδομένα!E$1:E$13,MATCH('2021'!H3572,Δεδομένα!D$1:D$13,0))</f>
        <v>7</v>
      </c>
      <c r="J3572" s="4">
        <v>44353</v>
      </c>
      <c r="K3572" s="3" t="s">
        <v>1488</v>
      </c>
      <c r="L3572" s="17" t="str">
        <f t="shared" si="272"/>
        <v>06/06/2021 22:15</v>
      </c>
      <c r="M3572" s="4">
        <v>44353</v>
      </c>
      <c r="N3572" s="3" t="s">
        <v>4142</v>
      </c>
      <c r="O3572" s="17" t="str">
        <f t="shared" si="273"/>
        <v>06/06/2021 23:13</v>
      </c>
      <c r="P3572" s="24">
        <f t="shared" si="274"/>
        <v>4.0277777778101154E-2</v>
      </c>
      <c r="Q3572" s="28">
        <v>0</v>
      </c>
      <c r="R3572" s="27">
        <f t="shared" si="275"/>
        <v>58.000000000465661</v>
      </c>
      <c r="S3572" s="3" t="s">
        <v>4</v>
      </c>
      <c r="T3572" s="3" t="s">
        <v>4194</v>
      </c>
      <c r="U3572" s="3" t="s">
        <v>4</v>
      </c>
      <c r="V3572" s="3" t="s">
        <v>4205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1</v>
      </c>
      <c r="AD3572" s="5">
        <v>0</v>
      </c>
      <c r="AE3572" s="2">
        <v>2</v>
      </c>
      <c r="AF3572" s="2">
        <v>0</v>
      </c>
      <c r="AG3572" s="2">
        <v>0</v>
      </c>
      <c r="AH3572" s="2">
        <v>0</v>
      </c>
      <c r="AI3572" s="2">
        <v>0</v>
      </c>
      <c r="AJ3572" s="2">
        <v>1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 t="s">
        <v>4</v>
      </c>
      <c r="AT3572" s="2" t="s">
        <v>4</v>
      </c>
    </row>
    <row r="3573" spans="1:46" x14ac:dyDescent="0.2">
      <c r="A3573" s="2">
        <v>1669124</v>
      </c>
      <c r="B3573" s="2">
        <v>859669</v>
      </c>
      <c r="C3573" s="7">
        <v>21.585725748240101</v>
      </c>
      <c r="D3573" s="7">
        <v>37.937332418879997</v>
      </c>
      <c r="E3573" s="19" t="s">
        <v>4193</v>
      </c>
      <c r="F3573" s="46">
        <f>INDEX(Δεδομένα!$P:$P,MATCH('2021'!E3573,Δεδομένα!$O:$O,0))</f>
        <v>123</v>
      </c>
      <c r="G3573" s="49" t="s">
        <v>4147</v>
      </c>
      <c r="H3573" s="51" t="str">
        <f>INDEX(Δεδομένα!B$1:B$51,MATCH('2021'!G3573,Δεδομένα!A$1:A$51,0))</f>
        <v>ΔΥΤΙΚΗΣ ΕΛΛΑΔΟΣ</v>
      </c>
      <c r="I3573" s="53">
        <f>INDEX(Δεδομένα!E$1:E$13,MATCH('2021'!H3573,Δεδομένα!D$1:D$13,0))</f>
        <v>7</v>
      </c>
      <c r="J3573" s="4">
        <v>44354</v>
      </c>
      <c r="K3573" s="3" t="s">
        <v>181</v>
      </c>
      <c r="L3573" s="17" t="str">
        <f t="shared" si="272"/>
        <v>07/06/2021 17:37</v>
      </c>
      <c r="M3573" s="4">
        <v>44354</v>
      </c>
      <c r="N3573" s="3" t="s">
        <v>467</v>
      </c>
      <c r="O3573" s="17" t="str">
        <f t="shared" si="273"/>
        <v>07/06/2021 21:45</v>
      </c>
      <c r="P3573" s="24">
        <f t="shared" si="274"/>
        <v>0.17222222222335404</v>
      </c>
      <c r="Q3573" s="28">
        <v>0</v>
      </c>
      <c r="R3573" s="27">
        <f t="shared" si="275"/>
        <v>248.00000000162981</v>
      </c>
      <c r="S3573" s="3" t="s">
        <v>4</v>
      </c>
      <c r="T3573" s="3" t="s">
        <v>4194</v>
      </c>
      <c r="U3573" s="3" t="s">
        <v>4</v>
      </c>
      <c r="V3573" s="3" t="s">
        <v>4206</v>
      </c>
      <c r="W3573" s="5">
        <v>0</v>
      </c>
      <c r="X3573" s="5">
        <v>0.5</v>
      </c>
      <c r="Y3573" s="5">
        <v>0</v>
      </c>
      <c r="Z3573" s="5">
        <v>1</v>
      </c>
      <c r="AA3573" s="5">
        <v>0</v>
      </c>
      <c r="AB3573" s="5">
        <v>0</v>
      </c>
      <c r="AC3573" s="5">
        <v>0</v>
      </c>
      <c r="AD3573" s="5">
        <v>0</v>
      </c>
      <c r="AE3573" s="2">
        <v>10</v>
      </c>
      <c r="AF3573" s="2">
        <v>0</v>
      </c>
      <c r="AG3573" s="2">
        <v>0</v>
      </c>
      <c r="AH3573" s="2">
        <v>0</v>
      </c>
      <c r="AI3573" s="2">
        <v>0</v>
      </c>
      <c r="AJ3573" s="2">
        <v>5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 t="s">
        <v>4</v>
      </c>
      <c r="AT3573" s="2" t="s">
        <v>4</v>
      </c>
    </row>
    <row r="3574" spans="1:46" x14ac:dyDescent="0.2">
      <c r="A3574" s="2">
        <v>1673208</v>
      </c>
      <c r="B3574" s="2">
        <v>864357</v>
      </c>
      <c r="C3574" s="7">
        <v>21.410559572177899</v>
      </c>
      <c r="D3574" s="7">
        <v>38.152207866100497</v>
      </c>
      <c r="E3574" s="19" t="s">
        <v>4193</v>
      </c>
      <c r="F3574" s="46">
        <f>INDEX(Δεδομένα!$P:$P,MATCH('2021'!E3574,Δεδομένα!$O:$O,0))</f>
        <v>123</v>
      </c>
      <c r="G3574" s="49" t="s">
        <v>4147</v>
      </c>
      <c r="H3574" s="51" t="str">
        <f>INDEX(Δεδομένα!B$1:B$51,MATCH('2021'!G3574,Δεδομένα!A$1:A$51,0))</f>
        <v>ΔΥΤΙΚΗΣ ΕΛΛΑΔΟΣ</v>
      </c>
      <c r="I3574" s="53">
        <f>INDEX(Δεδομένα!E$1:E$13,MATCH('2021'!H3574,Δεδομένα!D$1:D$13,0))</f>
        <v>7</v>
      </c>
      <c r="J3574" s="4">
        <v>44370</v>
      </c>
      <c r="K3574" s="3" t="s">
        <v>427</v>
      </c>
      <c r="L3574" s="17" t="str">
        <f t="shared" si="272"/>
        <v>23/06/2021 21:20</v>
      </c>
      <c r="M3574" s="4">
        <v>44370</v>
      </c>
      <c r="N3574" s="3" t="s">
        <v>443</v>
      </c>
      <c r="O3574" s="17" t="str">
        <f t="shared" si="273"/>
        <v>23/06/2021 22:40</v>
      </c>
      <c r="P3574" s="24">
        <f t="shared" si="274"/>
        <v>5.5555555554747116E-2</v>
      </c>
      <c r="Q3574" s="28">
        <v>0</v>
      </c>
      <c r="R3574" s="27">
        <f t="shared" si="275"/>
        <v>79.999999998835847</v>
      </c>
      <c r="S3574" s="3" t="s">
        <v>4</v>
      </c>
      <c r="T3574" s="3" t="s">
        <v>4194</v>
      </c>
      <c r="U3574" s="3" t="s">
        <v>4203</v>
      </c>
      <c r="V3574" s="3" t="s">
        <v>4203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0.05</v>
      </c>
      <c r="AC3574" s="5">
        <v>0</v>
      </c>
      <c r="AD3574" s="5">
        <v>0</v>
      </c>
      <c r="AE3574" s="2">
        <v>6</v>
      </c>
      <c r="AF3574" s="2">
        <v>0</v>
      </c>
      <c r="AG3574" s="2">
        <v>0</v>
      </c>
      <c r="AH3574" s="2">
        <v>0</v>
      </c>
      <c r="AI3574" s="2">
        <v>0</v>
      </c>
      <c r="AJ3574" s="2">
        <v>3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 t="s">
        <v>4</v>
      </c>
      <c r="AT3574" s="2" t="s">
        <v>4</v>
      </c>
    </row>
    <row r="3575" spans="1:46" x14ac:dyDescent="0.2">
      <c r="A3575" s="2">
        <v>1673239</v>
      </c>
      <c r="B3575" s="2">
        <v>864475</v>
      </c>
      <c r="C3575" s="7">
        <v>21.467937177117999</v>
      </c>
      <c r="D3575" s="7">
        <v>38.112556980591201</v>
      </c>
      <c r="E3575" s="19" t="s">
        <v>4193</v>
      </c>
      <c r="F3575" s="46">
        <f>INDEX(Δεδομένα!$P:$P,MATCH('2021'!E3575,Δεδομένα!$O:$O,0))</f>
        <v>123</v>
      </c>
      <c r="G3575" s="49" t="s">
        <v>4147</v>
      </c>
      <c r="H3575" s="51" t="str">
        <f>INDEX(Δεδομένα!B$1:B$51,MATCH('2021'!G3575,Δεδομένα!A$1:A$51,0))</f>
        <v>ΔΥΤΙΚΗΣ ΕΛΛΑΔΟΣ</v>
      </c>
      <c r="I3575" s="53">
        <f>INDEX(Δεδομένα!E$1:E$13,MATCH('2021'!H3575,Δεδομένα!D$1:D$13,0))</f>
        <v>7</v>
      </c>
      <c r="J3575" s="4">
        <v>44371</v>
      </c>
      <c r="K3575" s="3" t="s">
        <v>338</v>
      </c>
      <c r="L3575" s="17" t="str">
        <f t="shared" si="272"/>
        <v>24/06/2021 11:00</v>
      </c>
      <c r="M3575" s="4">
        <v>44371</v>
      </c>
      <c r="N3575" s="3" t="s">
        <v>1300</v>
      </c>
      <c r="O3575" s="17" t="str">
        <f t="shared" si="273"/>
        <v>24/06/2021 11:45</v>
      </c>
      <c r="P3575" s="24">
        <f t="shared" si="274"/>
        <v>3.125E-2</v>
      </c>
      <c r="Q3575" s="28">
        <v>0</v>
      </c>
      <c r="R3575" s="27">
        <f t="shared" si="275"/>
        <v>45</v>
      </c>
      <c r="S3575" s="3" t="s">
        <v>4</v>
      </c>
      <c r="T3575" s="3" t="s">
        <v>4194</v>
      </c>
      <c r="U3575" s="3" t="s">
        <v>4</v>
      </c>
      <c r="V3575" s="3" t="s">
        <v>4207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1</v>
      </c>
      <c r="AC3575" s="5">
        <v>0</v>
      </c>
      <c r="AD3575" s="5">
        <v>0</v>
      </c>
      <c r="AE3575" s="2">
        <v>4</v>
      </c>
      <c r="AF3575" s="2">
        <v>0</v>
      </c>
      <c r="AG3575" s="2">
        <v>0</v>
      </c>
      <c r="AH3575" s="2">
        <v>0</v>
      </c>
      <c r="AI3575" s="2">
        <v>0</v>
      </c>
      <c r="AJ3575" s="2">
        <v>2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 t="s">
        <v>4</v>
      </c>
      <c r="AT3575" s="2" t="s">
        <v>4</v>
      </c>
    </row>
    <row r="3576" spans="1:46" x14ac:dyDescent="0.2">
      <c r="A3576" s="2">
        <v>1673242</v>
      </c>
      <c r="B3576" s="2">
        <v>864607</v>
      </c>
      <c r="C3576" s="7">
        <v>21.512082995433399</v>
      </c>
      <c r="D3576" s="7">
        <v>38.147653976970901</v>
      </c>
      <c r="E3576" s="19" t="s">
        <v>4193</v>
      </c>
      <c r="F3576" s="46">
        <f>INDEX(Δεδομένα!$P:$P,MATCH('2021'!E3576,Δεδομένα!$O:$O,0))</f>
        <v>123</v>
      </c>
      <c r="G3576" s="49" t="s">
        <v>4147</v>
      </c>
      <c r="H3576" s="51" t="str">
        <f>INDEX(Δεδομένα!B$1:B$51,MATCH('2021'!G3576,Δεδομένα!A$1:A$51,0))</f>
        <v>ΔΥΤΙΚΗΣ ΕΛΛΑΔΟΣ</v>
      </c>
      <c r="I3576" s="53">
        <f>INDEX(Δεδομένα!E$1:E$13,MATCH('2021'!H3576,Δεδομένα!D$1:D$13,0))</f>
        <v>7</v>
      </c>
      <c r="J3576" s="4">
        <v>44371</v>
      </c>
      <c r="K3576" s="3" t="s">
        <v>575</v>
      </c>
      <c r="L3576" s="17" t="str">
        <f t="shared" si="272"/>
        <v>24/06/2021 17:42</v>
      </c>
      <c r="M3576" s="4">
        <v>44371</v>
      </c>
      <c r="N3576" s="3" t="s">
        <v>2243</v>
      </c>
      <c r="O3576" s="17" t="str">
        <f t="shared" si="273"/>
        <v>24/06/2021 19:42</v>
      </c>
      <c r="P3576" s="24">
        <f t="shared" si="274"/>
        <v>8.3333333328482695E-2</v>
      </c>
      <c r="Q3576" s="28">
        <v>0</v>
      </c>
      <c r="R3576" s="27">
        <f t="shared" si="275"/>
        <v>119.99999999301508</v>
      </c>
      <c r="S3576" s="3" t="s">
        <v>4</v>
      </c>
      <c r="T3576" s="3" t="s">
        <v>4194</v>
      </c>
      <c r="U3576" s="3" t="s">
        <v>4</v>
      </c>
      <c r="V3576" s="3" t="s">
        <v>4196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2</v>
      </c>
      <c r="AD3576" s="5">
        <v>0</v>
      </c>
      <c r="AE3576" s="2">
        <v>8</v>
      </c>
      <c r="AF3576" s="2">
        <v>0</v>
      </c>
      <c r="AG3576" s="2">
        <v>5</v>
      </c>
      <c r="AH3576" s="2">
        <v>0</v>
      </c>
      <c r="AI3576" s="2">
        <v>0</v>
      </c>
      <c r="AJ3576" s="2">
        <v>8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 t="s">
        <v>4</v>
      </c>
      <c r="AT3576" s="2" t="s">
        <v>4</v>
      </c>
    </row>
    <row r="3577" spans="1:46" x14ac:dyDescent="0.2">
      <c r="A3577" s="2">
        <v>1673222</v>
      </c>
      <c r="B3577" s="2">
        <v>864894</v>
      </c>
      <c r="C3577" s="7">
        <v>21.455392088744201</v>
      </c>
      <c r="D3577" s="7">
        <v>38.059571977989499</v>
      </c>
      <c r="E3577" s="19" t="s">
        <v>4193</v>
      </c>
      <c r="F3577" s="46">
        <f>INDEX(Δεδομένα!$P:$P,MATCH('2021'!E3577,Δεδομένα!$O:$O,0))</f>
        <v>123</v>
      </c>
      <c r="G3577" s="49" t="s">
        <v>4147</v>
      </c>
      <c r="H3577" s="51" t="str">
        <f>INDEX(Δεδομένα!B$1:B$51,MATCH('2021'!G3577,Δεδομένα!A$1:A$51,0))</f>
        <v>ΔΥΤΙΚΗΣ ΕΛΛΑΔΟΣ</v>
      </c>
      <c r="I3577" s="53">
        <f>INDEX(Δεδομένα!E$1:E$13,MATCH('2021'!H3577,Δεδομένα!D$1:D$13,0))</f>
        <v>7</v>
      </c>
      <c r="J3577" s="4">
        <v>44372</v>
      </c>
      <c r="K3577" s="3" t="s">
        <v>1208</v>
      </c>
      <c r="L3577" s="17" t="str">
        <f t="shared" si="272"/>
        <v>25/06/2021 17:08</v>
      </c>
      <c r="M3577" s="4">
        <v>44372</v>
      </c>
      <c r="N3577" s="3" t="s">
        <v>147</v>
      </c>
      <c r="O3577" s="17" t="str">
        <f t="shared" si="273"/>
        <v>25/06/2021 20:00</v>
      </c>
      <c r="P3577" s="24">
        <f t="shared" si="274"/>
        <v>0.11944444444816327</v>
      </c>
      <c r="Q3577" s="28">
        <v>0</v>
      </c>
      <c r="R3577" s="27">
        <f t="shared" si="275"/>
        <v>172.0000000053551</v>
      </c>
      <c r="S3577" s="3" t="s">
        <v>4</v>
      </c>
      <c r="T3577" s="3" t="s">
        <v>4194</v>
      </c>
      <c r="U3577" s="3" t="s">
        <v>4</v>
      </c>
      <c r="V3577" s="3" t="s">
        <v>4198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7</v>
      </c>
      <c r="AC3577" s="5">
        <v>0</v>
      </c>
      <c r="AD3577" s="5">
        <v>0</v>
      </c>
      <c r="AE3577" s="2">
        <v>8</v>
      </c>
      <c r="AF3577" s="2">
        <v>0</v>
      </c>
      <c r="AG3577" s="2">
        <v>0</v>
      </c>
      <c r="AH3577" s="2">
        <v>0</v>
      </c>
      <c r="AI3577" s="2">
        <v>0</v>
      </c>
      <c r="AJ3577" s="2">
        <v>3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 t="s">
        <v>4</v>
      </c>
      <c r="AT3577" s="2" t="s">
        <v>4</v>
      </c>
    </row>
    <row r="3578" spans="1:46" x14ac:dyDescent="0.2">
      <c r="A3578" s="2">
        <v>1630396</v>
      </c>
      <c r="B3578" s="2">
        <v>819399</v>
      </c>
      <c r="D3578" s="2"/>
      <c r="E3578" s="19" t="s">
        <v>4214</v>
      </c>
      <c r="F3578" s="46">
        <f>INDEX(Δεδομένα!$P:$P,MATCH('2021'!E3578,Δεδομένα!$O:$O,0))</f>
        <v>124</v>
      </c>
      <c r="G3578" s="49" t="s">
        <v>4147</v>
      </c>
      <c r="H3578" s="51" t="str">
        <f>INDEX(Δεδομένα!B$1:B$51,MATCH('2021'!G3578,Δεδομένα!A$1:A$51,0))</f>
        <v>ΔΥΤΙΚΗΣ ΕΛΛΑΔΟΣ</v>
      </c>
      <c r="I3578" s="53">
        <f>INDEX(Δεδομένα!E$1:E$13,MATCH('2021'!H3578,Δεδομένα!D$1:D$13,0))</f>
        <v>7</v>
      </c>
      <c r="J3578" s="4">
        <v>44214</v>
      </c>
      <c r="K3578" s="3" t="s">
        <v>17</v>
      </c>
      <c r="L3578" s="17" t="str">
        <f t="shared" ref="L3578:L3600" si="276">_xlfn.CONCAT(TEXT(J3578,"ηη/μμ/εεε")," ",TEXT(K3578,"ωω:λλ"))</f>
        <v>18/01/2021 18:00</v>
      </c>
      <c r="M3578" s="4">
        <v>44214</v>
      </c>
      <c r="N3578" s="3" t="s">
        <v>102</v>
      </c>
      <c r="O3578" s="17" t="str">
        <f t="shared" ref="O3578:O3600" si="277">_xlfn.CONCAT(TEXT(M3578,"ηη/μμ/εεε")," ",TEXT(N3578,"ωω:λλ"))</f>
        <v>18/01/2021 18:35</v>
      </c>
      <c r="P3578" s="24">
        <f t="shared" ref="P3578:P3600" si="278">O3578-L3578</f>
        <v>2.4305555554747116E-2</v>
      </c>
      <c r="Q3578" s="28">
        <v>0</v>
      </c>
      <c r="R3578" s="27">
        <f t="shared" ref="R3578:R3600" si="279">P3578*(24*60)</f>
        <v>34.999999998835847</v>
      </c>
      <c r="S3578" s="3" t="s">
        <v>4</v>
      </c>
      <c r="T3578" s="3" t="s">
        <v>4215</v>
      </c>
      <c r="U3578" s="3" t="s">
        <v>4</v>
      </c>
      <c r="V3578" s="3" t="s">
        <v>4216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0.02</v>
      </c>
      <c r="AE3578" s="2">
        <v>2</v>
      </c>
      <c r="AF3578" s="2">
        <v>0</v>
      </c>
      <c r="AG3578" s="2">
        <v>0</v>
      </c>
      <c r="AH3578" s="2">
        <v>0</v>
      </c>
      <c r="AI3578" s="2">
        <v>0</v>
      </c>
      <c r="AJ3578" s="2">
        <v>1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 t="s">
        <v>4</v>
      </c>
      <c r="AT3578" s="2" t="s">
        <v>4</v>
      </c>
    </row>
    <row r="3579" spans="1:46" x14ac:dyDescent="0.2">
      <c r="A3579" s="2">
        <v>1637384</v>
      </c>
      <c r="B3579" s="2">
        <v>823707</v>
      </c>
      <c r="C3579" s="7">
        <v>22.057695388793899</v>
      </c>
      <c r="D3579" s="7">
        <v>38.179553985595703</v>
      </c>
      <c r="E3579" s="19" t="s">
        <v>4214</v>
      </c>
      <c r="F3579" s="46">
        <f>INDEX(Δεδομένα!$P:$P,MATCH('2021'!E3579,Δεδομένα!$O:$O,0))</f>
        <v>124</v>
      </c>
      <c r="G3579" s="49" t="s">
        <v>4147</v>
      </c>
      <c r="H3579" s="51" t="str">
        <f>INDEX(Δεδομένα!B$1:B$51,MATCH('2021'!G3579,Δεδομένα!A$1:A$51,0))</f>
        <v>ΔΥΤΙΚΗΣ ΕΛΛΑΔΟΣ</v>
      </c>
      <c r="I3579" s="53">
        <f>INDEX(Δεδομένα!E$1:E$13,MATCH('2021'!H3579,Δεδομένα!D$1:D$13,0))</f>
        <v>7</v>
      </c>
      <c r="J3579" s="4">
        <v>44233</v>
      </c>
      <c r="K3579" s="3" t="s">
        <v>1233</v>
      </c>
      <c r="L3579" s="17" t="str">
        <f t="shared" si="276"/>
        <v>06/02/2021 16:45</v>
      </c>
      <c r="M3579" s="4">
        <v>44233</v>
      </c>
      <c r="N3579" s="3" t="s">
        <v>1672</v>
      </c>
      <c r="O3579" s="17" t="str">
        <f t="shared" si="277"/>
        <v>06/02/2021 18:08</v>
      </c>
      <c r="P3579" s="24">
        <f t="shared" si="278"/>
        <v>5.7638888894871343E-2</v>
      </c>
      <c r="Q3579" s="28">
        <v>0</v>
      </c>
      <c r="R3579" s="27">
        <f t="shared" si="279"/>
        <v>83.000000008614734</v>
      </c>
      <c r="S3579" s="3" t="s">
        <v>4</v>
      </c>
      <c r="T3579" s="3" t="s">
        <v>4215</v>
      </c>
      <c r="U3579" s="3" t="s">
        <v>4</v>
      </c>
      <c r="V3579" s="3" t="s">
        <v>4217</v>
      </c>
      <c r="W3579" s="5">
        <v>0</v>
      </c>
      <c r="X3579" s="5">
        <v>0</v>
      </c>
      <c r="Y3579" s="5">
        <v>0</v>
      </c>
      <c r="Z3579" s="5">
        <v>0.5</v>
      </c>
      <c r="AA3579" s="5">
        <v>0</v>
      </c>
      <c r="AB3579" s="5">
        <v>0</v>
      </c>
      <c r="AC3579" s="5">
        <v>0</v>
      </c>
      <c r="AD3579" s="5">
        <v>0</v>
      </c>
      <c r="AE3579" s="2">
        <v>4</v>
      </c>
      <c r="AF3579" s="2">
        <v>0</v>
      </c>
      <c r="AG3579" s="2">
        <v>0</v>
      </c>
      <c r="AH3579" s="2">
        <v>0</v>
      </c>
      <c r="AI3579" s="2">
        <v>0</v>
      </c>
      <c r="AJ3579" s="2">
        <v>2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 t="s">
        <v>4</v>
      </c>
      <c r="AT3579" s="2" t="s">
        <v>4</v>
      </c>
    </row>
    <row r="3580" spans="1:46" x14ac:dyDescent="0.2">
      <c r="A3580" s="2">
        <v>1642835</v>
      </c>
      <c r="B3580" s="2">
        <v>823658</v>
      </c>
      <c r="C3580" s="7">
        <v>21.992796525823099</v>
      </c>
      <c r="D3580" s="7">
        <v>38.190690569784898</v>
      </c>
      <c r="E3580" s="19" t="s">
        <v>4214</v>
      </c>
      <c r="F3580" s="46">
        <f>INDEX(Δεδομένα!$P:$P,MATCH('2021'!E3580,Δεδομένα!$O:$O,0))</f>
        <v>124</v>
      </c>
      <c r="G3580" s="49" t="s">
        <v>4147</v>
      </c>
      <c r="H3580" s="51" t="str">
        <f>INDEX(Δεδομένα!B$1:B$51,MATCH('2021'!G3580,Δεδομένα!A$1:A$51,0))</f>
        <v>ΔΥΤΙΚΗΣ ΕΛΛΑΔΟΣ</v>
      </c>
      <c r="I3580" s="53">
        <f>INDEX(Δεδομένα!E$1:E$13,MATCH('2021'!H3580,Δεδομένα!D$1:D$13,0))</f>
        <v>7</v>
      </c>
      <c r="J3580" s="4">
        <v>44233</v>
      </c>
      <c r="K3580" s="3" t="s">
        <v>555</v>
      </c>
      <c r="L3580" s="17" t="str">
        <f t="shared" si="276"/>
        <v>06/02/2021 13:30</v>
      </c>
      <c r="M3580" s="4">
        <v>44233</v>
      </c>
      <c r="N3580" s="3" t="s">
        <v>462</v>
      </c>
      <c r="O3580" s="17" t="str">
        <f t="shared" si="277"/>
        <v>06/02/2021 17:50</v>
      </c>
      <c r="P3580" s="24">
        <f t="shared" si="278"/>
        <v>0.18055555555474712</v>
      </c>
      <c r="Q3580" s="28">
        <v>0</v>
      </c>
      <c r="R3580" s="27">
        <f t="shared" si="279"/>
        <v>259.99999999883585</v>
      </c>
      <c r="S3580" s="3" t="s">
        <v>4</v>
      </c>
      <c r="T3580" s="3" t="s">
        <v>4215</v>
      </c>
      <c r="U3580" s="3" t="s">
        <v>4</v>
      </c>
      <c r="V3580" s="3" t="s">
        <v>4218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1.5</v>
      </c>
      <c r="AC3580" s="5">
        <v>0</v>
      </c>
      <c r="AD3580" s="5">
        <v>0</v>
      </c>
      <c r="AE3580" s="2">
        <v>6</v>
      </c>
      <c r="AF3580" s="2">
        <v>0</v>
      </c>
      <c r="AG3580" s="2">
        <v>0</v>
      </c>
      <c r="AH3580" s="2">
        <v>0</v>
      </c>
      <c r="AI3580" s="2">
        <v>0</v>
      </c>
      <c r="AJ3580" s="2">
        <v>3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 t="s">
        <v>4</v>
      </c>
      <c r="AT3580" s="2" t="s">
        <v>4</v>
      </c>
    </row>
    <row r="3581" spans="1:46" x14ac:dyDescent="0.2">
      <c r="A3581" s="2">
        <v>1642839</v>
      </c>
      <c r="B3581" s="2">
        <v>833596</v>
      </c>
      <c r="C3581" s="7">
        <v>21.989221737887899</v>
      </c>
      <c r="D3581" s="7">
        <v>38.251041625060999</v>
      </c>
      <c r="E3581" s="19" t="s">
        <v>4214</v>
      </c>
      <c r="F3581" s="46">
        <f>INDEX(Δεδομένα!$P:$P,MATCH('2021'!E3581,Δεδομένα!$O:$O,0))</f>
        <v>124</v>
      </c>
      <c r="G3581" s="49" t="s">
        <v>4147</v>
      </c>
      <c r="H3581" s="51" t="str">
        <f>INDEX(Δεδομένα!B$1:B$51,MATCH('2021'!G3581,Δεδομένα!A$1:A$51,0))</f>
        <v>ΔΥΤΙΚΗΣ ΕΛΛΑΔΟΣ</v>
      </c>
      <c r="I3581" s="53">
        <f>INDEX(Δεδομένα!E$1:E$13,MATCH('2021'!H3581,Δεδομένα!D$1:D$13,0))</f>
        <v>7</v>
      </c>
      <c r="J3581" s="4">
        <v>44255</v>
      </c>
      <c r="K3581" s="3" t="s">
        <v>221</v>
      </c>
      <c r="L3581" s="17" t="str">
        <f t="shared" si="276"/>
        <v>28/02/2021 16:15</v>
      </c>
      <c r="M3581" s="4">
        <v>44255</v>
      </c>
      <c r="N3581" s="3" t="s">
        <v>1024</v>
      </c>
      <c r="O3581" s="17" t="str">
        <f t="shared" si="277"/>
        <v>28/02/2021 18:17</v>
      </c>
      <c r="P3581" s="24">
        <f t="shared" si="278"/>
        <v>8.4722222221898846E-2</v>
      </c>
      <c r="Q3581" s="28">
        <v>0</v>
      </c>
      <c r="R3581" s="27">
        <f t="shared" si="279"/>
        <v>121.99999999953434</v>
      </c>
      <c r="S3581" s="3" t="s">
        <v>4</v>
      </c>
      <c r="T3581" s="3" t="s">
        <v>4215</v>
      </c>
      <c r="U3581" s="3" t="s">
        <v>4</v>
      </c>
      <c r="V3581" s="3" t="s">
        <v>4221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1</v>
      </c>
      <c r="AC3581" s="5">
        <v>0</v>
      </c>
      <c r="AD3581" s="5">
        <v>0</v>
      </c>
      <c r="AE3581" s="2">
        <v>4</v>
      </c>
      <c r="AF3581" s="2">
        <v>0</v>
      </c>
      <c r="AG3581" s="2">
        <v>0</v>
      </c>
      <c r="AH3581" s="2">
        <v>0</v>
      </c>
      <c r="AI3581" s="2">
        <v>0</v>
      </c>
      <c r="AJ3581" s="2">
        <v>2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 t="s">
        <v>4</v>
      </c>
      <c r="AT3581" s="2" t="s">
        <v>4</v>
      </c>
    </row>
    <row r="3582" spans="1:46" x14ac:dyDescent="0.2">
      <c r="A3582" s="2">
        <v>1653674</v>
      </c>
      <c r="B3582" s="2">
        <v>804052</v>
      </c>
      <c r="E3582" s="19" t="s">
        <v>4214</v>
      </c>
      <c r="F3582" s="46">
        <f>INDEX(Δεδομένα!$P:$P,MATCH('2021'!E3582,Δεδομένα!$O:$O,0))</f>
        <v>124</v>
      </c>
      <c r="G3582" s="49" t="s">
        <v>4147</v>
      </c>
      <c r="H3582" s="51" t="str">
        <f>INDEX(Δεδομένα!B$1:B$51,MATCH('2021'!G3582,Δεδομένα!A$1:A$51,0))</f>
        <v>ΔΥΤΙΚΗΣ ΕΛΛΑΔΟΣ</v>
      </c>
      <c r="I3582" s="53">
        <f>INDEX(Δεδομένα!E$1:E$13,MATCH('2021'!H3582,Δεδομένα!D$1:D$13,0))</f>
        <v>7</v>
      </c>
      <c r="J3582" s="4">
        <v>44257</v>
      </c>
      <c r="K3582" s="3" t="s">
        <v>317</v>
      </c>
      <c r="L3582" s="17" t="str">
        <f t="shared" si="276"/>
        <v>02/03/2021 11:05</v>
      </c>
      <c r="M3582" s="4">
        <v>44257</v>
      </c>
      <c r="N3582" s="3" t="s">
        <v>486</v>
      </c>
      <c r="O3582" s="17" t="str">
        <f t="shared" si="277"/>
        <v>02/03/2021 13:45</v>
      </c>
      <c r="P3582" s="24">
        <f t="shared" si="278"/>
        <v>0.11111111110949423</v>
      </c>
      <c r="Q3582" s="28">
        <v>0</v>
      </c>
      <c r="R3582" s="27">
        <f t="shared" si="279"/>
        <v>159.99999999767169</v>
      </c>
      <c r="S3582" s="3" t="s">
        <v>4</v>
      </c>
      <c r="T3582" s="3" t="s">
        <v>4215</v>
      </c>
      <c r="U3582" s="3" t="s">
        <v>4</v>
      </c>
      <c r="V3582" s="3" t="s">
        <v>4222</v>
      </c>
      <c r="W3582" s="5">
        <v>0</v>
      </c>
      <c r="X3582" s="5">
        <v>1.5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2">
        <v>4</v>
      </c>
      <c r="AF3582" s="2">
        <v>0</v>
      </c>
      <c r="AG3582" s="2">
        <v>0</v>
      </c>
      <c r="AH3582" s="2">
        <v>0</v>
      </c>
      <c r="AI3582" s="2">
        <v>0</v>
      </c>
      <c r="AJ3582" s="2">
        <v>2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 t="s">
        <v>4</v>
      </c>
      <c r="AT3582" s="2" t="s">
        <v>4</v>
      </c>
    </row>
    <row r="3583" spans="1:46" x14ac:dyDescent="0.2">
      <c r="A3583" s="2">
        <v>1654403</v>
      </c>
      <c r="B3583" s="2">
        <v>835711</v>
      </c>
      <c r="C3583" s="7">
        <v>22.048374975678399</v>
      </c>
      <c r="D3583" s="7">
        <v>38.2562919792299</v>
      </c>
      <c r="E3583" s="19" t="s">
        <v>4214</v>
      </c>
      <c r="F3583" s="46">
        <f>INDEX(Δεδομένα!$P:$P,MATCH('2021'!E3583,Δεδομένα!$O:$O,0))</f>
        <v>124</v>
      </c>
      <c r="G3583" s="49" t="s">
        <v>4147</v>
      </c>
      <c r="H3583" s="51" t="str">
        <f>INDEX(Δεδομένα!B$1:B$51,MATCH('2021'!G3583,Δεδομένα!A$1:A$51,0))</f>
        <v>ΔΥΤΙΚΗΣ ΕΛΛΑΔΟΣ</v>
      </c>
      <c r="I3583" s="53">
        <f>INDEX(Δεδομένα!E$1:E$13,MATCH('2021'!H3583,Δεδομένα!D$1:D$13,0))</f>
        <v>7</v>
      </c>
      <c r="J3583" s="4">
        <v>44262</v>
      </c>
      <c r="K3583" s="3" t="s">
        <v>1898</v>
      </c>
      <c r="L3583" s="17" t="str">
        <f t="shared" si="276"/>
        <v>07/03/2021 09:13</v>
      </c>
      <c r="M3583" s="4">
        <v>44262</v>
      </c>
      <c r="N3583" s="3" t="s">
        <v>182</v>
      </c>
      <c r="O3583" s="17" t="str">
        <f t="shared" si="277"/>
        <v>07/03/2021 09:40</v>
      </c>
      <c r="P3583" s="24">
        <f t="shared" si="278"/>
        <v>1.8750000002910383E-2</v>
      </c>
      <c r="Q3583" s="28">
        <v>0</v>
      </c>
      <c r="R3583" s="27">
        <f t="shared" si="279"/>
        <v>27.000000004190952</v>
      </c>
      <c r="S3583" s="3" t="s">
        <v>4</v>
      </c>
      <c r="T3583" s="3" t="s">
        <v>4215</v>
      </c>
      <c r="U3583" s="3" t="s">
        <v>4</v>
      </c>
      <c r="V3583" s="3" t="s">
        <v>246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1</v>
      </c>
      <c r="AD3583" s="5">
        <v>0</v>
      </c>
      <c r="AE3583" s="2">
        <v>4</v>
      </c>
      <c r="AF3583" s="2">
        <v>0</v>
      </c>
      <c r="AG3583" s="2">
        <v>0</v>
      </c>
      <c r="AH3583" s="2">
        <v>0</v>
      </c>
      <c r="AI3583" s="2">
        <v>0</v>
      </c>
      <c r="AJ3583" s="2">
        <v>2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 t="s">
        <v>4</v>
      </c>
      <c r="AT3583" s="2" t="s">
        <v>4</v>
      </c>
    </row>
    <row r="3584" spans="1:46" x14ac:dyDescent="0.2">
      <c r="A3584" s="2">
        <v>1654409</v>
      </c>
      <c r="B3584" s="2">
        <v>835877</v>
      </c>
      <c r="C3584" s="7">
        <v>22.075752513258699</v>
      </c>
      <c r="D3584" s="7">
        <v>38.199631657470803</v>
      </c>
      <c r="E3584" s="19" t="s">
        <v>4214</v>
      </c>
      <c r="F3584" s="46">
        <f>INDEX(Δεδομένα!$P:$P,MATCH('2021'!E3584,Δεδομένα!$O:$O,0))</f>
        <v>124</v>
      </c>
      <c r="G3584" s="49" t="s">
        <v>4147</v>
      </c>
      <c r="H3584" s="51" t="str">
        <f>INDEX(Δεδομένα!B$1:B$51,MATCH('2021'!G3584,Δεδομένα!A$1:A$51,0))</f>
        <v>ΔΥΤΙΚΗΣ ΕΛΛΑΔΟΣ</v>
      </c>
      <c r="I3584" s="53">
        <f>INDEX(Δεδομένα!E$1:E$13,MATCH('2021'!H3584,Δεδομένα!D$1:D$13,0))</f>
        <v>7</v>
      </c>
      <c r="J3584" s="4">
        <v>44262</v>
      </c>
      <c r="K3584" s="3" t="s">
        <v>1548</v>
      </c>
      <c r="L3584" s="17" t="str">
        <f t="shared" si="276"/>
        <v>07/03/2021 19:08</v>
      </c>
      <c r="M3584" s="4">
        <v>44262</v>
      </c>
      <c r="N3584" s="3" t="s">
        <v>797</v>
      </c>
      <c r="O3584" s="17" t="str">
        <f t="shared" si="277"/>
        <v>07/03/2021 21:15</v>
      </c>
      <c r="P3584" s="24">
        <f t="shared" si="278"/>
        <v>8.819444444088731E-2</v>
      </c>
      <c r="Q3584" s="28">
        <v>0</v>
      </c>
      <c r="R3584" s="27">
        <f t="shared" si="279"/>
        <v>126.99999999487773</v>
      </c>
      <c r="S3584" s="3" t="s">
        <v>4</v>
      </c>
      <c r="T3584" s="3" t="s">
        <v>4215</v>
      </c>
      <c r="U3584" s="3" t="s">
        <v>4</v>
      </c>
      <c r="V3584" s="3" t="s">
        <v>4223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0.02</v>
      </c>
      <c r="AD3584" s="5">
        <v>0</v>
      </c>
      <c r="AE3584" s="2">
        <v>2</v>
      </c>
      <c r="AF3584" s="2">
        <v>0</v>
      </c>
      <c r="AG3584" s="2">
        <v>0</v>
      </c>
      <c r="AH3584" s="2">
        <v>0</v>
      </c>
      <c r="AI3584" s="2">
        <v>0</v>
      </c>
      <c r="AJ3584" s="2">
        <v>1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 t="s">
        <v>4</v>
      </c>
      <c r="AT3584" s="2" t="s">
        <v>4</v>
      </c>
    </row>
    <row r="3585" spans="1:46" x14ac:dyDescent="0.2">
      <c r="A3585" s="2">
        <v>1654413</v>
      </c>
      <c r="B3585" s="2">
        <v>836052</v>
      </c>
      <c r="C3585" s="7">
        <v>22.137134552001999</v>
      </c>
      <c r="D3585" s="7">
        <v>38.221462249755902</v>
      </c>
      <c r="E3585" s="19" t="s">
        <v>4214</v>
      </c>
      <c r="F3585" s="46">
        <f>INDEX(Δεδομένα!$P:$P,MATCH('2021'!E3585,Δεδομένα!$O:$O,0))</f>
        <v>124</v>
      </c>
      <c r="G3585" s="49" t="s">
        <v>4147</v>
      </c>
      <c r="H3585" s="51" t="str">
        <f>INDEX(Δεδομένα!B$1:B$51,MATCH('2021'!G3585,Δεδομένα!A$1:A$51,0))</f>
        <v>ΔΥΤΙΚΗΣ ΕΛΛΑΔΟΣ</v>
      </c>
      <c r="I3585" s="53">
        <f>INDEX(Δεδομένα!E$1:E$13,MATCH('2021'!H3585,Δεδομένα!D$1:D$13,0))</f>
        <v>7</v>
      </c>
      <c r="J3585" s="4">
        <v>44263</v>
      </c>
      <c r="K3585" s="3" t="s">
        <v>161</v>
      </c>
      <c r="L3585" s="17" t="str">
        <f t="shared" si="276"/>
        <v>08/03/2021 15:00</v>
      </c>
      <c r="M3585" s="4">
        <v>44263</v>
      </c>
      <c r="N3585" s="3" t="s">
        <v>36</v>
      </c>
      <c r="O3585" s="17" t="str">
        <f t="shared" si="277"/>
        <v>08/03/2021 16:20</v>
      </c>
      <c r="P3585" s="24">
        <f t="shared" si="278"/>
        <v>5.5555555554747116E-2</v>
      </c>
      <c r="Q3585" s="28">
        <v>0</v>
      </c>
      <c r="R3585" s="27">
        <f t="shared" si="279"/>
        <v>79.999999998835847</v>
      </c>
      <c r="S3585" s="3" t="s">
        <v>4</v>
      </c>
      <c r="T3585" s="3" t="s">
        <v>4215</v>
      </c>
      <c r="U3585" s="3" t="s">
        <v>4</v>
      </c>
      <c r="V3585" s="3" t="s">
        <v>3866</v>
      </c>
      <c r="W3585" s="5">
        <v>0</v>
      </c>
      <c r="X3585" s="5">
        <v>0</v>
      </c>
      <c r="Y3585" s="5">
        <v>0</v>
      </c>
      <c r="Z3585" s="5">
        <v>0</v>
      </c>
      <c r="AA3585" s="5">
        <v>0.06</v>
      </c>
      <c r="AB3585" s="5">
        <v>0</v>
      </c>
      <c r="AC3585" s="5">
        <v>0</v>
      </c>
      <c r="AD3585" s="5">
        <v>0</v>
      </c>
      <c r="AE3585" s="2">
        <v>4</v>
      </c>
      <c r="AF3585" s="2">
        <v>0</v>
      </c>
      <c r="AG3585" s="2">
        <v>0</v>
      </c>
      <c r="AH3585" s="2">
        <v>0</v>
      </c>
      <c r="AI3585" s="2">
        <v>0</v>
      </c>
      <c r="AJ3585" s="2">
        <v>2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 t="s">
        <v>4</v>
      </c>
      <c r="AT3585" s="2" t="s">
        <v>4</v>
      </c>
    </row>
    <row r="3586" spans="1:46" x14ac:dyDescent="0.2">
      <c r="A3586" s="2">
        <v>1654516</v>
      </c>
      <c r="B3586" s="2">
        <v>836562</v>
      </c>
      <c r="C3586" s="7">
        <v>21.985874458630299</v>
      </c>
      <c r="D3586" s="7">
        <v>38.2525778951644</v>
      </c>
      <c r="E3586" s="19" t="s">
        <v>4214</v>
      </c>
      <c r="F3586" s="46">
        <f>INDEX(Δεδομένα!$P:$P,MATCH('2021'!E3586,Δεδομένα!$O:$O,0))</f>
        <v>124</v>
      </c>
      <c r="G3586" s="49" t="s">
        <v>4147</v>
      </c>
      <c r="H3586" s="51" t="str">
        <f>INDEX(Δεδομένα!B$1:B$51,MATCH('2021'!G3586,Δεδομένα!A$1:A$51,0))</f>
        <v>ΔΥΤΙΚΗΣ ΕΛΛΑΔΟΣ</v>
      </c>
      <c r="I3586" s="53">
        <f>INDEX(Δεδομένα!E$1:E$13,MATCH('2021'!H3586,Δεδομένα!D$1:D$13,0))</f>
        <v>7</v>
      </c>
      <c r="J3586" s="4">
        <v>44265</v>
      </c>
      <c r="K3586" s="3" t="s">
        <v>237</v>
      </c>
      <c r="L3586" s="17" t="str">
        <f t="shared" si="276"/>
        <v>10/03/2021 12:30</v>
      </c>
      <c r="M3586" s="4">
        <v>44265</v>
      </c>
      <c r="N3586" s="3" t="s">
        <v>555</v>
      </c>
      <c r="O3586" s="17" t="str">
        <f t="shared" si="277"/>
        <v>10/03/2021 13:30</v>
      </c>
      <c r="P3586" s="24">
        <f t="shared" si="278"/>
        <v>4.1666666664241347E-2</v>
      </c>
      <c r="Q3586" s="28">
        <v>0</v>
      </c>
      <c r="R3586" s="27">
        <f t="shared" si="279"/>
        <v>59.99999999650754</v>
      </c>
      <c r="S3586" s="3" t="s">
        <v>4</v>
      </c>
      <c r="T3586" s="3" t="s">
        <v>4215</v>
      </c>
      <c r="U3586" s="3" t="s">
        <v>4</v>
      </c>
      <c r="V3586" s="3" t="s">
        <v>4224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0.1</v>
      </c>
      <c r="AD3586" s="5">
        <v>0</v>
      </c>
      <c r="AE3586" s="2">
        <v>2</v>
      </c>
      <c r="AF3586" s="2">
        <v>0</v>
      </c>
      <c r="AG3586" s="2">
        <v>0</v>
      </c>
      <c r="AH3586" s="2">
        <v>0</v>
      </c>
      <c r="AI3586" s="2">
        <v>0</v>
      </c>
      <c r="AJ3586" s="2">
        <v>1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 t="s">
        <v>4</v>
      </c>
      <c r="AT3586" s="2" t="s">
        <v>4</v>
      </c>
    </row>
    <row r="3587" spans="1:46" x14ac:dyDescent="0.2">
      <c r="A3587" s="2">
        <v>1654433</v>
      </c>
      <c r="B3587" s="2">
        <v>836611</v>
      </c>
      <c r="C3587" s="7">
        <v>22.063100288820799</v>
      </c>
      <c r="D3587" s="7">
        <v>38.226576507915198</v>
      </c>
      <c r="E3587" s="19" t="s">
        <v>4214</v>
      </c>
      <c r="F3587" s="46">
        <f>INDEX(Δεδομένα!$P:$P,MATCH('2021'!E3587,Δεδομένα!$O:$O,0))</f>
        <v>124</v>
      </c>
      <c r="G3587" s="49" t="s">
        <v>4147</v>
      </c>
      <c r="H3587" s="51" t="str">
        <f>INDEX(Δεδομένα!B$1:B$51,MATCH('2021'!G3587,Δεδομένα!A$1:A$51,0))</f>
        <v>ΔΥΤΙΚΗΣ ΕΛΛΑΔΟΣ</v>
      </c>
      <c r="I3587" s="53">
        <f>INDEX(Δεδομένα!E$1:E$13,MATCH('2021'!H3587,Δεδομένα!D$1:D$13,0))</f>
        <v>7</v>
      </c>
      <c r="J3587" s="4">
        <v>44265</v>
      </c>
      <c r="K3587" s="3" t="s">
        <v>614</v>
      </c>
      <c r="L3587" s="17" t="str">
        <f t="shared" si="276"/>
        <v>10/03/2021 16:17</v>
      </c>
      <c r="M3587" s="4">
        <v>44265</v>
      </c>
      <c r="N3587" s="3" t="s">
        <v>1233</v>
      </c>
      <c r="O3587" s="17" t="str">
        <f t="shared" si="277"/>
        <v>10/03/2021 16:45</v>
      </c>
      <c r="P3587" s="24">
        <f t="shared" si="278"/>
        <v>1.9444444442342501E-2</v>
      </c>
      <c r="Q3587" s="28">
        <v>0</v>
      </c>
      <c r="R3587" s="27">
        <f t="shared" si="279"/>
        <v>27.999999996973202</v>
      </c>
      <c r="S3587" s="3" t="s">
        <v>4</v>
      </c>
      <c r="T3587" s="3" t="s">
        <v>4215</v>
      </c>
      <c r="U3587" s="3" t="s">
        <v>4</v>
      </c>
      <c r="V3587" s="3" t="s">
        <v>4225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0.01</v>
      </c>
      <c r="AD3587" s="5">
        <v>0</v>
      </c>
      <c r="AE3587" s="2">
        <v>2</v>
      </c>
      <c r="AF3587" s="2">
        <v>0</v>
      </c>
      <c r="AG3587" s="2">
        <v>0</v>
      </c>
      <c r="AH3587" s="2">
        <v>0</v>
      </c>
      <c r="AI3587" s="2">
        <v>0</v>
      </c>
      <c r="AJ3587" s="2">
        <v>1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 t="s">
        <v>4</v>
      </c>
      <c r="AT3587" s="2" t="s">
        <v>4</v>
      </c>
    </row>
    <row r="3588" spans="1:46" x14ac:dyDescent="0.2">
      <c r="A3588" s="2">
        <v>1654422</v>
      </c>
      <c r="B3588" s="2">
        <v>836635</v>
      </c>
      <c r="C3588" s="7">
        <v>21.995753434199901</v>
      </c>
      <c r="D3588" s="7">
        <v>38.299165033416699</v>
      </c>
      <c r="E3588" s="19" t="s">
        <v>4214</v>
      </c>
      <c r="F3588" s="46">
        <f>INDEX(Δεδομένα!$P:$P,MATCH('2021'!E3588,Δεδομένα!$O:$O,0))</f>
        <v>124</v>
      </c>
      <c r="G3588" s="49" t="s">
        <v>4147</v>
      </c>
      <c r="H3588" s="51" t="str">
        <f>INDEX(Δεδομένα!B$1:B$51,MATCH('2021'!G3588,Δεδομένα!A$1:A$51,0))</f>
        <v>ΔΥΤΙΚΗΣ ΕΛΛΑΔΟΣ</v>
      </c>
      <c r="I3588" s="53">
        <f>INDEX(Δεδομένα!E$1:E$13,MATCH('2021'!H3588,Δεδομένα!D$1:D$13,0))</f>
        <v>7</v>
      </c>
      <c r="J3588" s="4">
        <v>44265</v>
      </c>
      <c r="K3588" s="3" t="s">
        <v>1395</v>
      </c>
      <c r="L3588" s="17" t="str">
        <f t="shared" si="276"/>
        <v>10/03/2021 17:53</v>
      </c>
      <c r="M3588" s="4">
        <v>44265</v>
      </c>
      <c r="N3588" s="3" t="s">
        <v>150</v>
      </c>
      <c r="O3588" s="17" t="str">
        <f t="shared" si="277"/>
        <v>10/03/2021 19:00</v>
      </c>
      <c r="P3588" s="24">
        <f t="shared" si="278"/>
        <v>4.6527777776645962E-2</v>
      </c>
      <c r="Q3588" s="28">
        <v>0</v>
      </c>
      <c r="R3588" s="27">
        <f t="shared" si="279"/>
        <v>66.999999998370185</v>
      </c>
      <c r="S3588" s="3" t="s">
        <v>4</v>
      </c>
      <c r="T3588" s="3" t="s">
        <v>4215</v>
      </c>
      <c r="U3588" s="3" t="s">
        <v>4226</v>
      </c>
      <c r="V3588" s="3" t="s">
        <v>4227</v>
      </c>
      <c r="W3588" s="5">
        <v>0</v>
      </c>
      <c r="X3588" s="5">
        <v>0</v>
      </c>
      <c r="Y3588" s="5">
        <v>0</v>
      </c>
      <c r="Z3588" s="5">
        <v>0.2</v>
      </c>
      <c r="AA3588" s="5">
        <v>0</v>
      </c>
      <c r="AB3588" s="5">
        <v>0</v>
      </c>
      <c r="AC3588" s="5">
        <v>0</v>
      </c>
      <c r="AD3588" s="5">
        <v>0</v>
      </c>
      <c r="AE3588" s="2">
        <v>5</v>
      </c>
      <c r="AF3588" s="2">
        <v>0</v>
      </c>
      <c r="AG3588" s="2">
        <v>0</v>
      </c>
      <c r="AH3588" s="2">
        <v>0</v>
      </c>
      <c r="AI3588" s="2">
        <v>0</v>
      </c>
      <c r="AJ3588" s="2">
        <v>2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 t="s">
        <v>4</v>
      </c>
      <c r="AT3588" s="2" t="s">
        <v>4</v>
      </c>
    </row>
    <row r="3589" spans="1:46" x14ac:dyDescent="0.2">
      <c r="A3589" s="2">
        <v>1654396</v>
      </c>
      <c r="B3589" s="2">
        <v>837113</v>
      </c>
      <c r="C3589" s="7">
        <v>21.9850693290275</v>
      </c>
      <c r="D3589" s="7">
        <v>38.305904938082399</v>
      </c>
      <c r="E3589" s="19" t="s">
        <v>4214</v>
      </c>
      <c r="F3589" s="46">
        <f>INDEX(Δεδομένα!$P:$P,MATCH('2021'!E3589,Δεδομένα!$O:$O,0))</f>
        <v>124</v>
      </c>
      <c r="G3589" s="49" t="s">
        <v>4147</v>
      </c>
      <c r="H3589" s="51" t="str">
        <f>INDEX(Δεδομένα!B$1:B$51,MATCH('2021'!G3589,Δεδομένα!A$1:A$51,0))</f>
        <v>ΔΥΤΙΚΗΣ ΕΛΛΑΔΟΣ</v>
      </c>
      <c r="I3589" s="53">
        <f>INDEX(Δεδομένα!E$1:E$13,MATCH('2021'!H3589,Δεδομένα!D$1:D$13,0))</f>
        <v>7</v>
      </c>
      <c r="J3589" s="4">
        <v>44267</v>
      </c>
      <c r="K3589" s="3" t="s">
        <v>845</v>
      </c>
      <c r="L3589" s="17" t="str">
        <f t="shared" si="276"/>
        <v>12/03/2021 17:39</v>
      </c>
      <c r="M3589" s="4">
        <v>44267</v>
      </c>
      <c r="N3589" s="3" t="s">
        <v>32</v>
      </c>
      <c r="O3589" s="17" t="str">
        <f t="shared" si="277"/>
        <v>12/03/2021 18:45</v>
      </c>
      <c r="P3589" s="24">
        <f t="shared" si="278"/>
        <v>4.5833333329937886E-2</v>
      </c>
      <c r="Q3589" s="28">
        <v>0</v>
      </c>
      <c r="R3589" s="27">
        <f t="shared" si="279"/>
        <v>65.999999995110556</v>
      </c>
      <c r="S3589" s="3" t="s">
        <v>4</v>
      </c>
      <c r="T3589" s="3" t="s">
        <v>4215</v>
      </c>
      <c r="U3589" s="3" t="s">
        <v>4</v>
      </c>
      <c r="V3589" s="3" t="s">
        <v>4228</v>
      </c>
      <c r="W3589" s="5">
        <v>0</v>
      </c>
      <c r="X3589" s="5">
        <v>0</v>
      </c>
      <c r="Y3589" s="5">
        <v>0</v>
      </c>
      <c r="Z3589" s="5">
        <v>0.05</v>
      </c>
      <c r="AA3589" s="5">
        <v>0</v>
      </c>
      <c r="AB3589" s="5">
        <v>0</v>
      </c>
      <c r="AC3589" s="5">
        <v>0</v>
      </c>
      <c r="AD3589" s="5">
        <v>0</v>
      </c>
      <c r="AE3589" s="2">
        <v>4</v>
      </c>
      <c r="AF3589" s="2">
        <v>0</v>
      </c>
      <c r="AG3589" s="2">
        <v>0</v>
      </c>
      <c r="AH3589" s="2">
        <v>0</v>
      </c>
      <c r="AI3589" s="2">
        <v>0</v>
      </c>
      <c r="AJ3589" s="2">
        <v>2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 t="s">
        <v>4</v>
      </c>
      <c r="AT3589" s="2" t="s">
        <v>4</v>
      </c>
    </row>
    <row r="3590" spans="1:46" x14ac:dyDescent="0.2">
      <c r="A3590" s="2">
        <v>1653859</v>
      </c>
      <c r="B3590" s="2">
        <v>837394</v>
      </c>
      <c r="C3590" s="7">
        <v>21.976906631886902</v>
      </c>
      <c r="D3590" s="7">
        <v>38.282623463479602</v>
      </c>
      <c r="E3590" s="19" t="s">
        <v>4214</v>
      </c>
      <c r="F3590" s="46">
        <f>INDEX(Δεδομένα!$P:$P,MATCH('2021'!E3590,Δεδομένα!$O:$O,0))</f>
        <v>124</v>
      </c>
      <c r="G3590" s="49" t="s">
        <v>4147</v>
      </c>
      <c r="H3590" s="51" t="str">
        <f>INDEX(Δεδομένα!B$1:B$51,MATCH('2021'!G3590,Δεδομένα!A$1:A$51,0))</f>
        <v>ΔΥΤΙΚΗΣ ΕΛΛΑΔΟΣ</v>
      </c>
      <c r="I3590" s="53">
        <f>INDEX(Δεδομένα!E$1:E$13,MATCH('2021'!H3590,Δεδομένα!D$1:D$13,0))</f>
        <v>7</v>
      </c>
      <c r="J3590" s="4">
        <v>44268</v>
      </c>
      <c r="K3590" s="3" t="s">
        <v>20</v>
      </c>
      <c r="L3590" s="17" t="str">
        <f t="shared" si="276"/>
        <v>13/03/2021 19:01</v>
      </c>
      <c r="M3590" s="4">
        <v>44268</v>
      </c>
      <c r="N3590" s="3" t="s">
        <v>147</v>
      </c>
      <c r="O3590" s="17" t="str">
        <f t="shared" si="277"/>
        <v>13/03/2021 20:00</v>
      </c>
      <c r="P3590" s="24">
        <f t="shared" si="278"/>
        <v>4.0972222224809229E-2</v>
      </c>
      <c r="Q3590" s="28">
        <v>0</v>
      </c>
      <c r="R3590" s="27">
        <f t="shared" si="279"/>
        <v>59.00000000372529</v>
      </c>
      <c r="S3590" s="3" t="s">
        <v>4</v>
      </c>
      <c r="T3590" s="3" t="s">
        <v>4215</v>
      </c>
      <c r="U3590" s="3" t="s">
        <v>4</v>
      </c>
      <c r="V3590" s="3" t="s">
        <v>4229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0.1</v>
      </c>
      <c r="AD3590" s="5">
        <v>0</v>
      </c>
      <c r="AE3590" s="2">
        <v>2</v>
      </c>
      <c r="AF3590" s="2">
        <v>0</v>
      </c>
      <c r="AG3590" s="2">
        <v>0</v>
      </c>
      <c r="AH3590" s="2">
        <v>0</v>
      </c>
      <c r="AI3590" s="2">
        <v>0</v>
      </c>
      <c r="AJ3590" s="2">
        <v>1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 t="s">
        <v>4</v>
      </c>
      <c r="AT3590" s="2" t="s">
        <v>4</v>
      </c>
    </row>
    <row r="3591" spans="1:46" x14ac:dyDescent="0.2">
      <c r="A3591" s="2">
        <v>1654397</v>
      </c>
      <c r="B3591" s="2">
        <v>837405</v>
      </c>
      <c r="C3591" s="7">
        <v>22.027662870048498</v>
      </c>
      <c r="D3591" s="7">
        <v>38.204062946051003</v>
      </c>
      <c r="E3591" s="19" t="s">
        <v>4214</v>
      </c>
      <c r="F3591" s="46">
        <f>INDEX(Δεδομένα!$P:$P,MATCH('2021'!E3591,Δεδομένα!$O:$O,0))</f>
        <v>124</v>
      </c>
      <c r="G3591" s="49" t="s">
        <v>4147</v>
      </c>
      <c r="H3591" s="51" t="str">
        <f>INDEX(Δεδομένα!B$1:B$51,MATCH('2021'!G3591,Δεδομένα!A$1:A$51,0))</f>
        <v>ΔΥΤΙΚΗΣ ΕΛΛΑΔΟΣ</v>
      </c>
      <c r="I3591" s="53">
        <f>INDEX(Δεδομένα!E$1:E$13,MATCH('2021'!H3591,Δεδομένα!D$1:D$13,0))</f>
        <v>7</v>
      </c>
      <c r="J3591" s="4">
        <v>44268</v>
      </c>
      <c r="K3591" s="3" t="s">
        <v>1556</v>
      </c>
      <c r="L3591" s="17" t="str">
        <f t="shared" si="276"/>
        <v>13/03/2021 19:23</v>
      </c>
      <c r="M3591" s="4">
        <v>44268</v>
      </c>
      <c r="N3591" s="3" t="s">
        <v>558</v>
      </c>
      <c r="O3591" s="17" t="str">
        <f t="shared" si="277"/>
        <v>13/03/2021 20:04</v>
      </c>
      <c r="P3591" s="24">
        <f t="shared" si="278"/>
        <v>2.8472222220443655E-2</v>
      </c>
      <c r="Q3591" s="28">
        <v>0</v>
      </c>
      <c r="R3591" s="27">
        <f t="shared" si="279"/>
        <v>40.999999997438863</v>
      </c>
      <c r="S3591" s="3" t="s">
        <v>4</v>
      </c>
      <c r="T3591" s="3" t="s">
        <v>4215</v>
      </c>
      <c r="U3591" s="3" t="s">
        <v>4</v>
      </c>
      <c r="V3591" s="3" t="s">
        <v>4230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0.01</v>
      </c>
      <c r="AC3591" s="5">
        <v>0</v>
      </c>
      <c r="AD3591" s="5">
        <v>0</v>
      </c>
      <c r="AE3591" s="2">
        <v>3</v>
      </c>
      <c r="AF3591" s="2">
        <v>0</v>
      </c>
      <c r="AG3591" s="2">
        <v>0</v>
      </c>
      <c r="AH3591" s="2">
        <v>0</v>
      </c>
      <c r="AI3591" s="2">
        <v>0</v>
      </c>
      <c r="AJ3591" s="2">
        <v>1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 t="s">
        <v>4</v>
      </c>
      <c r="AT3591" s="2" t="s">
        <v>4</v>
      </c>
    </row>
    <row r="3592" spans="1:46" x14ac:dyDescent="0.2">
      <c r="A3592" s="2">
        <v>1654783</v>
      </c>
      <c r="B3592" s="2">
        <v>838682</v>
      </c>
      <c r="D3592" s="2"/>
      <c r="E3592" s="19" t="s">
        <v>4214</v>
      </c>
      <c r="F3592" s="46">
        <f>INDEX(Δεδομένα!$P:$P,MATCH('2021'!E3592,Δεδομένα!$O:$O,0))</f>
        <v>124</v>
      </c>
      <c r="G3592" s="49" t="s">
        <v>4147</v>
      </c>
      <c r="H3592" s="51" t="str">
        <f>INDEX(Δεδομένα!B$1:B$51,MATCH('2021'!G3592,Δεδομένα!A$1:A$51,0))</f>
        <v>ΔΥΤΙΚΗΣ ΕΛΛΑΔΟΣ</v>
      </c>
      <c r="I3592" s="53">
        <f>INDEX(Δεδομένα!E$1:E$13,MATCH('2021'!H3592,Δεδομένα!D$1:D$13,0))</f>
        <v>7</v>
      </c>
      <c r="J3592" s="4">
        <v>44272</v>
      </c>
      <c r="K3592" s="3" t="s">
        <v>358</v>
      </c>
      <c r="L3592" s="17" t="str">
        <f t="shared" si="276"/>
        <v>17/03/2021 18:55</v>
      </c>
      <c r="M3592" s="4">
        <v>44272</v>
      </c>
      <c r="N3592" s="3" t="s">
        <v>705</v>
      </c>
      <c r="O3592" s="17" t="str">
        <f t="shared" si="277"/>
        <v>17/03/2021 20:13</v>
      </c>
      <c r="P3592" s="24">
        <f t="shared" si="278"/>
        <v>5.4166666668606922E-2</v>
      </c>
      <c r="Q3592" s="28">
        <v>0</v>
      </c>
      <c r="R3592" s="27">
        <f t="shared" si="279"/>
        <v>78.000000002793968</v>
      </c>
      <c r="S3592" s="3" t="s">
        <v>4</v>
      </c>
      <c r="T3592" s="3" t="s">
        <v>4215</v>
      </c>
      <c r="U3592" s="3" t="s">
        <v>4</v>
      </c>
      <c r="V3592" s="3" t="s">
        <v>4231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1</v>
      </c>
      <c r="AE3592" s="2">
        <v>2</v>
      </c>
      <c r="AF3592" s="2">
        <v>0</v>
      </c>
      <c r="AG3592" s="2">
        <v>0</v>
      </c>
      <c r="AH3592" s="2">
        <v>0</v>
      </c>
      <c r="AI3592" s="2">
        <v>0</v>
      </c>
      <c r="AJ3592" s="2">
        <v>1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 t="s">
        <v>4</v>
      </c>
      <c r="AT3592" s="2" t="s">
        <v>4</v>
      </c>
    </row>
    <row r="3593" spans="1:46" x14ac:dyDescent="0.2">
      <c r="A3593" s="2">
        <v>1654790</v>
      </c>
      <c r="B3593" s="2">
        <v>838846</v>
      </c>
      <c r="C3593" s="7">
        <v>22.131063541784801</v>
      </c>
      <c r="D3593" s="7">
        <v>38.2175685311907</v>
      </c>
      <c r="E3593" s="19" t="s">
        <v>4214</v>
      </c>
      <c r="F3593" s="46">
        <f>INDEX(Δεδομένα!$P:$P,MATCH('2021'!E3593,Δεδομένα!$O:$O,0))</f>
        <v>124</v>
      </c>
      <c r="G3593" s="49" t="s">
        <v>4147</v>
      </c>
      <c r="H3593" s="51" t="str">
        <f>INDEX(Δεδομένα!B$1:B$51,MATCH('2021'!G3593,Δεδομένα!A$1:A$51,0))</f>
        <v>ΔΥΤΙΚΗΣ ΕΛΛΑΔΟΣ</v>
      </c>
      <c r="I3593" s="53">
        <f>INDEX(Δεδομένα!E$1:E$13,MATCH('2021'!H3593,Δεδομένα!D$1:D$13,0))</f>
        <v>7</v>
      </c>
      <c r="J3593" s="4">
        <v>44273</v>
      </c>
      <c r="K3593" s="3" t="s">
        <v>1500</v>
      </c>
      <c r="L3593" s="17" t="str">
        <f t="shared" si="276"/>
        <v>18/03/2021 11:58</v>
      </c>
      <c r="M3593" s="4">
        <v>44273</v>
      </c>
      <c r="N3593" s="3" t="s">
        <v>237</v>
      </c>
      <c r="O3593" s="17" t="str">
        <f t="shared" si="277"/>
        <v>18/03/2021 12:30</v>
      </c>
      <c r="P3593" s="24">
        <f t="shared" si="278"/>
        <v>2.2222222221898846E-2</v>
      </c>
      <c r="Q3593" s="28">
        <v>0</v>
      </c>
      <c r="R3593" s="27">
        <f t="shared" si="279"/>
        <v>31.999999999534339</v>
      </c>
      <c r="S3593" s="3" t="s">
        <v>4</v>
      </c>
      <c r="T3593" s="3" t="s">
        <v>4215</v>
      </c>
      <c r="U3593" s="3" t="s">
        <v>4</v>
      </c>
      <c r="V3593" s="3" t="s">
        <v>4232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0.8</v>
      </c>
      <c r="AD3593" s="5">
        <v>0</v>
      </c>
      <c r="AE3593" s="2">
        <v>2</v>
      </c>
      <c r="AF3593" s="2">
        <v>0</v>
      </c>
      <c r="AG3593" s="2">
        <v>0</v>
      </c>
      <c r="AH3593" s="2">
        <v>0</v>
      </c>
      <c r="AI3593" s="2">
        <v>0</v>
      </c>
      <c r="AJ3593" s="2">
        <v>1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 t="s">
        <v>4</v>
      </c>
      <c r="AT3593" s="2" t="s">
        <v>4</v>
      </c>
    </row>
    <row r="3594" spans="1:46" x14ac:dyDescent="0.2">
      <c r="A3594" s="2">
        <v>1654770</v>
      </c>
      <c r="B3594" s="2">
        <v>840226</v>
      </c>
      <c r="C3594" s="7">
        <v>22.048387060629899</v>
      </c>
      <c r="D3594" s="7">
        <v>38.223857645877501</v>
      </c>
      <c r="E3594" s="19" t="s">
        <v>4214</v>
      </c>
      <c r="F3594" s="46">
        <f>INDEX(Δεδομένα!$P:$P,MATCH('2021'!E3594,Δεδομένα!$O:$O,0))</f>
        <v>124</v>
      </c>
      <c r="G3594" s="49" t="s">
        <v>4147</v>
      </c>
      <c r="H3594" s="51" t="str">
        <f>INDEX(Δεδομένα!B$1:B$51,MATCH('2021'!G3594,Δεδομένα!A$1:A$51,0))</f>
        <v>ΔΥΤΙΚΗΣ ΕΛΛΑΔΟΣ</v>
      </c>
      <c r="I3594" s="53">
        <f>INDEX(Δεδομένα!E$1:E$13,MATCH('2021'!H3594,Δεδομένα!D$1:D$13,0))</f>
        <v>7</v>
      </c>
      <c r="J3594" s="4">
        <v>44280</v>
      </c>
      <c r="K3594" s="3" t="s">
        <v>1340</v>
      </c>
      <c r="L3594" s="17" t="str">
        <f t="shared" si="276"/>
        <v>25/03/2021 12:05</v>
      </c>
      <c r="M3594" s="4">
        <v>44280</v>
      </c>
      <c r="N3594" s="3" t="s">
        <v>109</v>
      </c>
      <c r="O3594" s="17" t="str">
        <f t="shared" si="277"/>
        <v>25/03/2021 15:50</v>
      </c>
      <c r="P3594" s="24">
        <f t="shared" si="278"/>
        <v>0.15625</v>
      </c>
      <c r="Q3594" s="28">
        <v>0</v>
      </c>
      <c r="R3594" s="27">
        <f t="shared" si="279"/>
        <v>225</v>
      </c>
      <c r="S3594" s="3" t="s">
        <v>4</v>
      </c>
      <c r="T3594" s="3" t="s">
        <v>4215</v>
      </c>
      <c r="U3594" s="3" t="s">
        <v>4</v>
      </c>
      <c r="V3594" s="3" t="s">
        <v>4233</v>
      </c>
      <c r="W3594" s="5">
        <v>0</v>
      </c>
      <c r="X3594" s="5">
        <v>0</v>
      </c>
      <c r="Y3594" s="5">
        <v>0</v>
      </c>
      <c r="Z3594" s="5">
        <v>1</v>
      </c>
      <c r="AA3594" s="5">
        <v>0</v>
      </c>
      <c r="AB3594" s="5">
        <v>0</v>
      </c>
      <c r="AC3594" s="5">
        <v>0</v>
      </c>
      <c r="AD3594" s="5">
        <v>0</v>
      </c>
      <c r="AE3594" s="2">
        <v>8</v>
      </c>
      <c r="AF3594" s="2">
        <v>0</v>
      </c>
      <c r="AG3594" s="2">
        <v>0</v>
      </c>
      <c r="AH3594" s="2">
        <v>0</v>
      </c>
      <c r="AI3594" s="2">
        <v>0</v>
      </c>
      <c r="AJ3594" s="2">
        <v>4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 t="s">
        <v>4</v>
      </c>
      <c r="AT3594" s="2" t="s">
        <v>4</v>
      </c>
    </row>
    <row r="3595" spans="1:46" x14ac:dyDescent="0.2">
      <c r="A3595" s="2">
        <v>1654766</v>
      </c>
      <c r="B3595" s="2">
        <v>840487</v>
      </c>
      <c r="C3595" s="7">
        <v>22.143114774457</v>
      </c>
      <c r="D3595" s="7">
        <v>38.223994435553202</v>
      </c>
      <c r="E3595" s="19" t="s">
        <v>4214</v>
      </c>
      <c r="F3595" s="46">
        <f>INDEX(Δεδομένα!$P:$P,MATCH('2021'!E3595,Δεδομένα!$O:$O,0))</f>
        <v>124</v>
      </c>
      <c r="G3595" s="49" t="s">
        <v>4147</v>
      </c>
      <c r="H3595" s="51" t="str">
        <f>INDEX(Δεδομένα!B$1:B$51,MATCH('2021'!G3595,Δεδομένα!A$1:A$51,0))</f>
        <v>ΔΥΤΙΚΗΣ ΕΛΛΑΔΟΣ</v>
      </c>
      <c r="I3595" s="53">
        <f>INDEX(Δεδομένα!E$1:E$13,MATCH('2021'!H3595,Δεδομένα!D$1:D$13,0))</f>
        <v>7</v>
      </c>
      <c r="J3595" s="4">
        <v>44281</v>
      </c>
      <c r="K3595" s="3" t="s">
        <v>161</v>
      </c>
      <c r="L3595" s="17" t="str">
        <f t="shared" si="276"/>
        <v>26/03/2021 15:00</v>
      </c>
      <c r="M3595" s="4">
        <v>44281</v>
      </c>
      <c r="N3595" s="3" t="s">
        <v>510</v>
      </c>
      <c r="O3595" s="17" t="str">
        <f t="shared" si="277"/>
        <v>26/03/2021 17:20</v>
      </c>
      <c r="P3595" s="24">
        <f t="shared" si="278"/>
        <v>9.7222222218988463E-2</v>
      </c>
      <c r="Q3595" s="28">
        <v>0</v>
      </c>
      <c r="R3595" s="27">
        <f t="shared" si="279"/>
        <v>139.99999999534339</v>
      </c>
      <c r="S3595" s="3" t="s">
        <v>4</v>
      </c>
      <c r="T3595" s="3" t="s">
        <v>4215</v>
      </c>
      <c r="U3595" s="3" t="s">
        <v>4</v>
      </c>
      <c r="V3595" s="3" t="s">
        <v>4220</v>
      </c>
      <c r="W3595" s="5">
        <v>0</v>
      </c>
      <c r="X3595" s="5">
        <v>0</v>
      </c>
      <c r="Y3595" s="5">
        <v>0</v>
      </c>
      <c r="Z3595" s="5">
        <v>0</v>
      </c>
      <c r="AA3595" s="5">
        <v>2</v>
      </c>
      <c r="AB3595" s="5">
        <v>0</v>
      </c>
      <c r="AC3595" s="5">
        <v>0</v>
      </c>
      <c r="AD3595" s="5">
        <v>0</v>
      </c>
      <c r="AE3595" s="2">
        <v>6</v>
      </c>
      <c r="AF3595" s="2">
        <v>0</v>
      </c>
      <c r="AG3595" s="2">
        <v>0</v>
      </c>
      <c r="AH3595" s="2">
        <v>0</v>
      </c>
      <c r="AI3595" s="2">
        <v>0</v>
      </c>
      <c r="AJ3595" s="2">
        <v>3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 t="s">
        <v>4</v>
      </c>
      <c r="AT3595" s="2" t="s">
        <v>4</v>
      </c>
    </row>
    <row r="3596" spans="1:46" x14ac:dyDescent="0.2">
      <c r="A3596" s="2">
        <v>1654539</v>
      </c>
      <c r="B3596" s="2">
        <v>841608</v>
      </c>
      <c r="C3596" s="7">
        <v>22.189308684907701</v>
      </c>
      <c r="D3596" s="7">
        <v>38.202753539200899</v>
      </c>
      <c r="E3596" s="19" t="s">
        <v>4214</v>
      </c>
      <c r="F3596" s="46">
        <f>INDEX(Δεδομένα!$P:$P,MATCH('2021'!E3596,Δεδομένα!$O:$O,0))</f>
        <v>124</v>
      </c>
      <c r="G3596" s="49" t="s">
        <v>4147</v>
      </c>
      <c r="H3596" s="51" t="str">
        <f>INDEX(Δεδομένα!B$1:B$51,MATCH('2021'!G3596,Δεδομένα!A$1:A$51,0))</f>
        <v>ΔΥΤΙΚΗΣ ΕΛΛΑΔΟΣ</v>
      </c>
      <c r="I3596" s="53">
        <f>INDEX(Δεδομένα!E$1:E$13,MATCH('2021'!H3596,Δεδομένα!D$1:D$13,0))</f>
        <v>7</v>
      </c>
      <c r="J3596" s="4">
        <v>44285</v>
      </c>
      <c r="K3596" s="3" t="s">
        <v>1135</v>
      </c>
      <c r="L3596" s="17" t="str">
        <f t="shared" si="276"/>
        <v>30/03/2021 17:58</v>
      </c>
      <c r="M3596" s="4">
        <v>44285</v>
      </c>
      <c r="N3596" s="3" t="s">
        <v>1490</v>
      </c>
      <c r="O3596" s="17" t="str">
        <f t="shared" si="277"/>
        <v>30/03/2021 19:45</v>
      </c>
      <c r="P3596" s="24">
        <f t="shared" si="278"/>
        <v>7.4305555550381541E-2</v>
      </c>
      <c r="Q3596" s="28">
        <v>0</v>
      </c>
      <c r="R3596" s="27">
        <f t="shared" si="279"/>
        <v>106.99999999254942</v>
      </c>
      <c r="S3596" s="3" t="s">
        <v>4</v>
      </c>
      <c r="T3596" s="3" t="s">
        <v>4215</v>
      </c>
      <c r="U3596" s="3" t="s">
        <v>4</v>
      </c>
      <c r="V3596" s="3" t="s">
        <v>4231</v>
      </c>
      <c r="W3596" s="5">
        <v>0</v>
      </c>
      <c r="X3596" s="5">
        <v>0</v>
      </c>
      <c r="Y3596" s="5">
        <v>0</v>
      </c>
      <c r="Z3596" s="5">
        <v>0</v>
      </c>
      <c r="AA3596" s="5">
        <v>2</v>
      </c>
      <c r="AB3596" s="5">
        <v>0</v>
      </c>
      <c r="AC3596" s="5">
        <v>0</v>
      </c>
      <c r="AD3596" s="5">
        <v>0</v>
      </c>
      <c r="AE3596" s="2">
        <v>4</v>
      </c>
      <c r="AF3596" s="2">
        <v>0</v>
      </c>
      <c r="AG3596" s="2">
        <v>0</v>
      </c>
      <c r="AH3596" s="2">
        <v>0</v>
      </c>
      <c r="AI3596" s="2">
        <v>0</v>
      </c>
      <c r="AJ3596" s="2">
        <v>2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 t="s">
        <v>4</v>
      </c>
      <c r="AT3596" s="2" t="s">
        <v>4</v>
      </c>
    </row>
    <row r="3597" spans="1:46" x14ac:dyDescent="0.2">
      <c r="A3597" s="2">
        <v>1657588</v>
      </c>
      <c r="B3597" s="2">
        <v>842869</v>
      </c>
      <c r="C3597" s="7">
        <v>22.016701667903099</v>
      </c>
      <c r="D3597" s="7">
        <v>38.306622454462797</v>
      </c>
      <c r="E3597" s="19" t="s">
        <v>4214</v>
      </c>
      <c r="F3597" s="46">
        <f>INDEX(Δεδομένα!$P:$P,MATCH('2021'!E3597,Δεδομένα!$O:$O,0))</f>
        <v>124</v>
      </c>
      <c r="G3597" s="49" t="s">
        <v>4147</v>
      </c>
      <c r="H3597" s="51" t="str">
        <f>INDEX(Δεδομένα!B$1:B$51,MATCH('2021'!G3597,Δεδομένα!A$1:A$51,0))</f>
        <v>ΔΥΤΙΚΗΣ ΕΛΛΑΔΟΣ</v>
      </c>
      <c r="I3597" s="53">
        <f>INDEX(Δεδομένα!E$1:E$13,MATCH('2021'!H3597,Δεδομένα!D$1:D$13,0))</f>
        <v>7</v>
      </c>
      <c r="J3597" s="4">
        <v>44290</v>
      </c>
      <c r="K3597" s="3" t="s">
        <v>766</v>
      </c>
      <c r="L3597" s="17" t="str">
        <f t="shared" si="276"/>
        <v>04/04/2021 14:17</v>
      </c>
      <c r="M3597" s="4">
        <v>44290</v>
      </c>
      <c r="N3597" s="3" t="s">
        <v>1496</v>
      </c>
      <c r="O3597" s="17" t="str">
        <f t="shared" si="277"/>
        <v>04/04/2021 14:54</v>
      </c>
      <c r="P3597" s="24">
        <f t="shared" si="278"/>
        <v>2.5694444448163267E-2</v>
      </c>
      <c r="Q3597" s="28">
        <v>0</v>
      </c>
      <c r="R3597" s="27">
        <f t="shared" si="279"/>
        <v>37.000000005355105</v>
      </c>
      <c r="S3597" s="3" t="s">
        <v>4</v>
      </c>
      <c r="T3597" s="3" t="s">
        <v>4215</v>
      </c>
      <c r="U3597" s="3" t="s">
        <v>4</v>
      </c>
      <c r="V3597" s="3" t="s">
        <v>3937</v>
      </c>
      <c r="W3597" s="5">
        <v>0</v>
      </c>
      <c r="X3597" s="5">
        <v>0</v>
      </c>
      <c r="Y3597" s="5">
        <v>0</v>
      </c>
      <c r="Z3597" s="5">
        <v>0.1</v>
      </c>
      <c r="AA3597" s="5">
        <v>0</v>
      </c>
      <c r="AB3597" s="5">
        <v>0</v>
      </c>
      <c r="AC3597" s="5">
        <v>0</v>
      </c>
      <c r="AD3597" s="5">
        <v>0</v>
      </c>
      <c r="AE3597" s="2">
        <v>2</v>
      </c>
      <c r="AF3597" s="2">
        <v>0</v>
      </c>
      <c r="AG3597" s="2">
        <v>0</v>
      </c>
      <c r="AH3597" s="2">
        <v>0</v>
      </c>
      <c r="AI3597" s="2">
        <v>0</v>
      </c>
      <c r="AJ3597" s="2">
        <v>1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 t="s">
        <v>4</v>
      </c>
      <c r="AT3597" s="2" t="s">
        <v>4</v>
      </c>
    </row>
    <row r="3598" spans="1:46" x14ac:dyDescent="0.2">
      <c r="A3598" s="2">
        <v>1657591</v>
      </c>
      <c r="B3598" s="2">
        <v>843469</v>
      </c>
      <c r="D3598" s="2"/>
      <c r="E3598" s="19" t="s">
        <v>4214</v>
      </c>
      <c r="F3598" s="46">
        <f>INDEX(Δεδομένα!$P:$P,MATCH('2021'!E3598,Δεδομένα!$O:$O,0))</f>
        <v>124</v>
      </c>
      <c r="G3598" s="49" t="s">
        <v>4147</v>
      </c>
      <c r="H3598" s="51" t="str">
        <f>INDEX(Δεδομένα!B$1:B$51,MATCH('2021'!G3598,Δεδομένα!A$1:A$51,0))</f>
        <v>ΔΥΤΙΚΗΣ ΕΛΛΑΔΟΣ</v>
      </c>
      <c r="I3598" s="53">
        <f>INDEX(Δεδομένα!E$1:E$13,MATCH('2021'!H3598,Δεδομένα!D$1:D$13,0))</f>
        <v>7</v>
      </c>
      <c r="J3598" s="4">
        <v>44293</v>
      </c>
      <c r="K3598" s="3" t="s">
        <v>1113</v>
      </c>
      <c r="L3598" s="17" t="str">
        <f t="shared" si="276"/>
        <v>07/04/2021 07:48</v>
      </c>
      <c r="M3598" s="4">
        <v>44293</v>
      </c>
      <c r="N3598" s="3" t="s">
        <v>1845</v>
      </c>
      <c r="O3598" s="17" t="str">
        <f t="shared" si="277"/>
        <v>07/04/2021 09:15</v>
      </c>
      <c r="P3598" s="24">
        <f t="shared" si="278"/>
        <v>6.0416666667151731E-2</v>
      </c>
      <c r="Q3598" s="28">
        <v>0</v>
      </c>
      <c r="R3598" s="27">
        <f t="shared" si="279"/>
        <v>87.000000000698492</v>
      </c>
      <c r="S3598" s="3" t="s">
        <v>4</v>
      </c>
      <c r="T3598" s="3" t="s">
        <v>4215</v>
      </c>
      <c r="U3598" s="3" t="s">
        <v>4</v>
      </c>
      <c r="V3598" s="3" t="s">
        <v>4235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0.01</v>
      </c>
      <c r="AD3598" s="5">
        <v>0</v>
      </c>
      <c r="AE3598" s="2">
        <v>4</v>
      </c>
      <c r="AF3598" s="2">
        <v>0</v>
      </c>
      <c r="AG3598" s="2">
        <v>0</v>
      </c>
      <c r="AH3598" s="2">
        <v>0</v>
      </c>
      <c r="AI3598" s="2">
        <v>0</v>
      </c>
      <c r="AJ3598" s="2">
        <v>2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 t="s">
        <v>4</v>
      </c>
      <c r="AT3598" s="2" t="s">
        <v>4</v>
      </c>
    </row>
    <row r="3599" spans="1:46" x14ac:dyDescent="0.2">
      <c r="A3599" s="2">
        <v>1657595</v>
      </c>
      <c r="B3599" s="2">
        <v>843484</v>
      </c>
      <c r="C3599" s="7">
        <v>22.015811632110601</v>
      </c>
      <c r="D3599" s="7">
        <v>38.307262841251401</v>
      </c>
      <c r="E3599" s="19" t="s">
        <v>4214</v>
      </c>
      <c r="F3599" s="46">
        <f>INDEX(Δεδομένα!$P:$P,MATCH('2021'!E3599,Δεδομένα!$O:$O,0))</f>
        <v>124</v>
      </c>
      <c r="G3599" s="49" t="s">
        <v>4147</v>
      </c>
      <c r="H3599" s="51" t="str">
        <f>INDEX(Δεδομένα!B$1:B$51,MATCH('2021'!G3599,Δεδομένα!A$1:A$51,0))</f>
        <v>ΔΥΤΙΚΗΣ ΕΛΛΑΔΟΣ</v>
      </c>
      <c r="I3599" s="53">
        <f>INDEX(Δεδομένα!E$1:E$13,MATCH('2021'!H3599,Δεδομένα!D$1:D$13,0))</f>
        <v>7</v>
      </c>
      <c r="J3599" s="4">
        <v>44293</v>
      </c>
      <c r="K3599" s="3" t="s">
        <v>2122</v>
      </c>
      <c r="L3599" s="17" t="str">
        <f t="shared" si="276"/>
        <v>07/04/2021 08:52</v>
      </c>
      <c r="M3599" s="4">
        <v>44293</v>
      </c>
      <c r="N3599" s="3" t="s">
        <v>182</v>
      </c>
      <c r="O3599" s="17" t="str">
        <f t="shared" si="277"/>
        <v>07/04/2021 09:40</v>
      </c>
      <c r="P3599" s="24">
        <f t="shared" si="278"/>
        <v>3.3333333340124227E-2</v>
      </c>
      <c r="Q3599" s="28">
        <v>0</v>
      </c>
      <c r="R3599" s="27">
        <f t="shared" si="279"/>
        <v>48.000000009778887</v>
      </c>
      <c r="S3599" s="3" t="s">
        <v>4</v>
      </c>
      <c r="T3599" s="3" t="s">
        <v>4215</v>
      </c>
      <c r="U3599" s="3" t="s">
        <v>4</v>
      </c>
      <c r="V3599" s="3" t="s">
        <v>3937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0.01</v>
      </c>
      <c r="AE3599" s="2">
        <v>2</v>
      </c>
      <c r="AF3599" s="2">
        <v>0</v>
      </c>
      <c r="AG3599" s="2">
        <v>0</v>
      </c>
      <c r="AH3599" s="2">
        <v>0</v>
      </c>
      <c r="AI3599" s="2">
        <v>0</v>
      </c>
      <c r="AJ3599" s="2">
        <v>1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 t="s">
        <v>4</v>
      </c>
      <c r="AT3599" s="2" t="s">
        <v>4</v>
      </c>
    </row>
    <row r="3600" spans="1:46" x14ac:dyDescent="0.2">
      <c r="A3600" s="2">
        <v>1657462</v>
      </c>
      <c r="B3600" s="2">
        <v>845429</v>
      </c>
      <c r="D3600" s="2"/>
      <c r="E3600" s="19" t="s">
        <v>4214</v>
      </c>
      <c r="F3600" s="46">
        <f>INDEX(Δεδομένα!$P:$P,MATCH('2021'!E3600,Δεδομένα!$O:$O,0))</f>
        <v>124</v>
      </c>
      <c r="G3600" s="49" t="s">
        <v>4147</v>
      </c>
      <c r="H3600" s="51" t="str">
        <f>INDEX(Δεδομένα!B$1:B$51,MATCH('2021'!G3600,Δεδομένα!A$1:A$51,0))</f>
        <v>ΔΥΤΙΚΗΣ ΕΛΛΑΔΟΣ</v>
      </c>
      <c r="I3600" s="53">
        <f>INDEX(Δεδομένα!E$1:E$13,MATCH('2021'!H3600,Δεδομένα!D$1:D$13,0))</f>
        <v>7</v>
      </c>
      <c r="J3600" s="4">
        <v>44299</v>
      </c>
      <c r="K3600" s="3" t="s">
        <v>502</v>
      </c>
      <c r="L3600" s="17" t="str">
        <f t="shared" si="276"/>
        <v>13/04/2021 19:30</v>
      </c>
      <c r="M3600" s="4">
        <v>44299</v>
      </c>
      <c r="N3600" s="3" t="s">
        <v>427</v>
      </c>
      <c r="O3600" s="17" t="str">
        <f t="shared" si="277"/>
        <v>13/04/2021 21:20</v>
      </c>
      <c r="P3600" s="24">
        <f t="shared" si="278"/>
        <v>7.6388888890505768E-2</v>
      </c>
      <c r="Q3600" s="28">
        <v>0</v>
      </c>
      <c r="R3600" s="27">
        <f t="shared" si="279"/>
        <v>110.00000000232831</v>
      </c>
      <c r="S3600" s="3" t="s">
        <v>4</v>
      </c>
      <c r="T3600" s="3" t="s">
        <v>4215</v>
      </c>
      <c r="U3600" s="3" t="s">
        <v>4</v>
      </c>
      <c r="V3600" s="3" t="s">
        <v>4232</v>
      </c>
      <c r="W3600" s="5">
        <v>0</v>
      </c>
      <c r="X3600" s="5">
        <v>0</v>
      </c>
      <c r="Y3600" s="5">
        <v>0</v>
      </c>
      <c r="Z3600" s="5">
        <v>0</v>
      </c>
      <c r="AA3600" s="5">
        <v>2</v>
      </c>
      <c r="AB3600" s="5">
        <v>0</v>
      </c>
      <c r="AC3600" s="5">
        <v>0</v>
      </c>
      <c r="AD3600" s="5">
        <v>0</v>
      </c>
      <c r="AE3600" s="2">
        <v>4</v>
      </c>
      <c r="AF3600" s="2">
        <v>0</v>
      </c>
      <c r="AG3600" s="2">
        <v>0</v>
      </c>
      <c r="AH3600" s="2">
        <v>0</v>
      </c>
      <c r="AI3600" s="2">
        <v>0</v>
      </c>
      <c r="AJ3600" s="2">
        <v>2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 t="s">
        <v>4</v>
      </c>
      <c r="AT3600" s="2" t="s">
        <v>4</v>
      </c>
    </row>
    <row r="3601" spans="1:46" x14ac:dyDescent="0.2">
      <c r="A3601" s="2">
        <v>1665395</v>
      </c>
      <c r="B3601" s="2">
        <v>846744</v>
      </c>
      <c r="C3601" s="7">
        <v>21.910405438960499</v>
      </c>
      <c r="D3601" s="7">
        <v>38.326116497163099</v>
      </c>
      <c r="E3601" s="19" t="s">
        <v>4214</v>
      </c>
      <c r="F3601" s="46">
        <f>INDEX(Δεδομένα!$P:$P,MATCH('2021'!E3601,Δεδομένα!$O:$O,0))</f>
        <v>124</v>
      </c>
      <c r="G3601" s="49" t="s">
        <v>4147</v>
      </c>
      <c r="H3601" s="51" t="str">
        <f>INDEX(Δεδομένα!B$1:B$51,MATCH('2021'!G3601,Δεδομένα!A$1:A$51,0))</f>
        <v>ΔΥΤΙΚΗΣ ΕΛΛΑΔΟΣ</v>
      </c>
      <c r="I3601" s="53">
        <f>INDEX(Δεδομένα!E$1:E$13,MATCH('2021'!H3601,Δεδομένα!D$1:D$13,0))</f>
        <v>7</v>
      </c>
      <c r="J3601" s="4">
        <v>44304</v>
      </c>
      <c r="K3601" s="3" t="s">
        <v>676</v>
      </c>
      <c r="L3601" s="17" t="str">
        <f t="shared" ref="L3601:L3655" si="280">_xlfn.CONCAT(TEXT(J3601,"ηη/μμ/εεε")," ",TEXT(K3601,"ωω:λλ"))</f>
        <v>18/04/2021 16:47</v>
      </c>
      <c r="M3601" s="4">
        <v>44304</v>
      </c>
      <c r="N3601" s="3" t="s">
        <v>370</v>
      </c>
      <c r="O3601" s="17" t="str">
        <f t="shared" ref="O3601:O3655" si="281">_xlfn.CONCAT(TEXT(M3601,"ηη/μμ/εεε")," ",TEXT(N3601,"ωω:λλ"))</f>
        <v>18/04/2021 17:45</v>
      </c>
      <c r="P3601" s="24">
        <f t="shared" ref="P3601:P3655" si="282">O3601-L3601</f>
        <v>4.0277777778101154E-2</v>
      </c>
      <c r="Q3601" s="28">
        <v>0</v>
      </c>
      <c r="R3601" s="27">
        <f t="shared" ref="R3601:R3655" si="283">P3601*(24*60)</f>
        <v>58.000000000465661</v>
      </c>
      <c r="S3601" s="3" t="s">
        <v>4</v>
      </c>
      <c r="T3601" s="3" t="s">
        <v>4215</v>
      </c>
      <c r="U3601" s="3" t="s">
        <v>4</v>
      </c>
      <c r="V3601" s="3" t="s">
        <v>4237</v>
      </c>
      <c r="W3601" s="5">
        <v>0</v>
      </c>
      <c r="X3601" s="5">
        <v>0</v>
      </c>
      <c r="Y3601" s="5">
        <v>0</v>
      </c>
      <c r="Z3601" s="5">
        <v>0</v>
      </c>
      <c r="AA3601" s="5">
        <v>0.02</v>
      </c>
      <c r="AB3601" s="5">
        <v>0</v>
      </c>
      <c r="AC3601" s="5">
        <v>0</v>
      </c>
      <c r="AD3601" s="5">
        <v>0</v>
      </c>
      <c r="AE3601" s="2">
        <v>2</v>
      </c>
      <c r="AF3601" s="2">
        <v>0</v>
      </c>
      <c r="AG3601" s="2">
        <v>0</v>
      </c>
      <c r="AH3601" s="2">
        <v>0</v>
      </c>
      <c r="AI3601" s="2">
        <v>0</v>
      </c>
      <c r="AJ3601" s="2">
        <v>1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 t="s">
        <v>4</v>
      </c>
      <c r="AT3601" s="2" t="s">
        <v>4</v>
      </c>
    </row>
    <row r="3602" spans="1:46" x14ac:dyDescent="0.2">
      <c r="A3602" s="2">
        <v>1665392</v>
      </c>
      <c r="B3602" s="2">
        <v>846817</v>
      </c>
      <c r="C3602" s="7">
        <v>21.9108679027918</v>
      </c>
      <c r="D3602" s="7">
        <v>38.326171280520299</v>
      </c>
      <c r="E3602" s="19" t="s">
        <v>4214</v>
      </c>
      <c r="F3602" s="46">
        <f>INDEX(Δεδομένα!$P:$P,MATCH('2021'!E3602,Δεδομένα!$O:$O,0))</f>
        <v>124</v>
      </c>
      <c r="G3602" s="49" t="s">
        <v>4147</v>
      </c>
      <c r="H3602" s="51" t="str">
        <f>INDEX(Δεδομένα!B$1:B$51,MATCH('2021'!G3602,Δεδομένα!A$1:A$51,0))</f>
        <v>ΔΥΤΙΚΗΣ ΕΛΛΑΔΟΣ</v>
      </c>
      <c r="I3602" s="53">
        <f>INDEX(Δεδομένα!E$1:E$13,MATCH('2021'!H3602,Δεδομένα!D$1:D$13,0))</f>
        <v>7</v>
      </c>
      <c r="J3602" s="4">
        <v>44304</v>
      </c>
      <c r="K3602" s="3" t="s">
        <v>1015</v>
      </c>
      <c r="L3602" s="17" t="str">
        <f t="shared" si="280"/>
        <v>18/04/2021 22:45</v>
      </c>
      <c r="M3602" s="4">
        <v>44305</v>
      </c>
      <c r="N3602" s="3" t="s">
        <v>4238</v>
      </c>
      <c r="O3602" s="17" t="str">
        <f t="shared" si="281"/>
        <v>19/04/2021 00:38</v>
      </c>
      <c r="P3602" s="24">
        <f t="shared" si="282"/>
        <v>7.8472222223354038E-2</v>
      </c>
      <c r="Q3602" s="28">
        <v>0</v>
      </c>
      <c r="R3602" s="27">
        <f t="shared" si="283"/>
        <v>113.00000000162981</v>
      </c>
      <c r="S3602" s="3" t="s">
        <v>4</v>
      </c>
      <c r="T3602" s="3" t="s">
        <v>4215</v>
      </c>
      <c r="U3602" s="3" t="s">
        <v>4</v>
      </c>
      <c r="V3602" s="3" t="s">
        <v>4237</v>
      </c>
      <c r="W3602" s="5">
        <v>0</v>
      </c>
      <c r="X3602" s="5">
        <v>0</v>
      </c>
      <c r="Y3602" s="5">
        <v>0</v>
      </c>
      <c r="Z3602" s="5">
        <v>0</v>
      </c>
      <c r="AA3602" s="5">
        <v>0.2</v>
      </c>
      <c r="AB3602" s="5">
        <v>0</v>
      </c>
      <c r="AC3602" s="5">
        <v>0</v>
      </c>
      <c r="AD3602" s="5">
        <v>0</v>
      </c>
      <c r="AE3602" s="2">
        <v>4</v>
      </c>
      <c r="AF3602" s="2">
        <v>0</v>
      </c>
      <c r="AG3602" s="2">
        <v>0</v>
      </c>
      <c r="AH3602" s="2">
        <v>0</v>
      </c>
      <c r="AI3602" s="2">
        <v>0</v>
      </c>
      <c r="AJ3602" s="2">
        <v>2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 t="s">
        <v>4</v>
      </c>
      <c r="AT3602" s="2" t="s">
        <v>4</v>
      </c>
    </row>
    <row r="3603" spans="1:46" x14ac:dyDescent="0.2">
      <c r="A3603" s="2">
        <v>1665394</v>
      </c>
      <c r="B3603" s="2">
        <v>847172</v>
      </c>
      <c r="C3603" s="7">
        <v>22.001125107000099</v>
      </c>
      <c r="D3603" s="7">
        <v>38.258248994579397</v>
      </c>
      <c r="E3603" s="19" t="s">
        <v>4214</v>
      </c>
      <c r="F3603" s="46">
        <f>INDEX(Δεδομένα!$P:$P,MATCH('2021'!E3603,Δεδομένα!$O:$O,0))</f>
        <v>124</v>
      </c>
      <c r="G3603" s="49" t="s">
        <v>4147</v>
      </c>
      <c r="H3603" s="51" t="str">
        <f>INDEX(Δεδομένα!B$1:B$51,MATCH('2021'!G3603,Δεδομένα!A$1:A$51,0))</f>
        <v>ΔΥΤΙΚΗΣ ΕΛΛΑΔΟΣ</v>
      </c>
      <c r="I3603" s="53">
        <f>INDEX(Δεδομένα!E$1:E$13,MATCH('2021'!H3603,Δεδομένα!D$1:D$13,0))</f>
        <v>7</v>
      </c>
      <c r="J3603" s="4">
        <v>44306</v>
      </c>
      <c r="K3603" s="3" t="s">
        <v>1731</v>
      </c>
      <c r="L3603" s="17" t="str">
        <f t="shared" si="280"/>
        <v>20/04/2021 15:53</v>
      </c>
      <c r="M3603" s="4">
        <v>44306</v>
      </c>
      <c r="N3603" s="3" t="s">
        <v>267</v>
      </c>
      <c r="O3603" s="17" t="str">
        <f t="shared" si="281"/>
        <v>20/04/2021 17:30</v>
      </c>
      <c r="P3603" s="24">
        <f t="shared" si="282"/>
        <v>6.7361111105128657E-2</v>
      </c>
      <c r="Q3603" s="28">
        <v>0</v>
      </c>
      <c r="R3603" s="27">
        <f t="shared" si="283"/>
        <v>96.999999991385266</v>
      </c>
      <c r="S3603" s="3" t="s">
        <v>4</v>
      </c>
      <c r="T3603" s="3" t="s">
        <v>4215</v>
      </c>
      <c r="U3603" s="3" t="s">
        <v>4</v>
      </c>
      <c r="V3603" s="3" t="s">
        <v>4239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0.8</v>
      </c>
      <c r="AC3603" s="5">
        <v>0</v>
      </c>
      <c r="AD3603" s="5">
        <v>0</v>
      </c>
      <c r="AE3603" s="2">
        <v>4</v>
      </c>
      <c r="AF3603" s="2">
        <v>0</v>
      </c>
      <c r="AG3603" s="2">
        <v>0</v>
      </c>
      <c r="AH3603" s="2">
        <v>0</v>
      </c>
      <c r="AI3603" s="2">
        <v>0</v>
      </c>
      <c r="AJ3603" s="2">
        <v>2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 t="s">
        <v>4</v>
      </c>
      <c r="AT3603" s="2" t="s">
        <v>4</v>
      </c>
    </row>
    <row r="3604" spans="1:46" x14ac:dyDescent="0.2">
      <c r="A3604" s="2">
        <v>1661656</v>
      </c>
      <c r="B3604" s="2">
        <v>849583</v>
      </c>
      <c r="C3604" s="7">
        <v>22.208088725750901</v>
      </c>
      <c r="D3604" s="7">
        <v>38.1882140741588</v>
      </c>
      <c r="E3604" s="19" t="s">
        <v>4214</v>
      </c>
      <c r="F3604" s="46">
        <f>INDEX(Δεδομένα!$P:$P,MATCH('2021'!E3604,Δεδομένα!$O:$O,0))</f>
        <v>124</v>
      </c>
      <c r="G3604" s="49" t="s">
        <v>4147</v>
      </c>
      <c r="H3604" s="51" t="str">
        <f>INDEX(Δεδομένα!B$1:B$51,MATCH('2021'!G3604,Δεδομένα!A$1:A$51,0))</f>
        <v>ΔΥΤΙΚΗΣ ΕΛΛΑΔΟΣ</v>
      </c>
      <c r="I3604" s="53">
        <f>INDEX(Δεδομένα!E$1:E$13,MATCH('2021'!H3604,Δεδομένα!D$1:D$13,0))</f>
        <v>7</v>
      </c>
      <c r="J3604" s="4">
        <v>44316</v>
      </c>
      <c r="K3604" s="3" t="s">
        <v>467</v>
      </c>
      <c r="L3604" s="17" t="str">
        <f t="shared" si="280"/>
        <v>30/04/2021 21:45</v>
      </c>
      <c r="M3604" s="4">
        <v>44316</v>
      </c>
      <c r="N3604" s="3" t="s">
        <v>2375</v>
      </c>
      <c r="O3604" s="17" t="str">
        <f t="shared" si="281"/>
        <v>30/04/2021 22:39</v>
      </c>
      <c r="P3604" s="24">
        <f t="shared" si="282"/>
        <v>3.7499999998544808E-2</v>
      </c>
      <c r="Q3604" s="28">
        <v>0</v>
      </c>
      <c r="R3604" s="27">
        <f t="shared" si="283"/>
        <v>53.999999997904524</v>
      </c>
      <c r="S3604" s="3" t="s">
        <v>4</v>
      </c>
      <c r="T3604" s="3" t="s">
        <v>4215</v>
      </c>
      <c r="U3604" s="3" t="s">
        <v>4</v>
      </c>
      <c r="V3604" s="3" t="s">
        <v>4231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0.05</v>
      </c>
      <c r="AD3604" s="5">
        <v>0</v>
      </c>
      <c r="AE3604" s="2">
        <v>2</v>
      </c>
      <c r="AF3604" s="2">
        <v>0</v>
      </c>
      <c r="AG3604" s="2">
        <v>0</v>
      </c>
      <c r="AH3604" s="2">
        <v>0</v>
      </c>
      <c r="AI3604" s="2">
        <v>0</v>
      </c>
      <c r="AJ3604" s="2">
        <v>1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 t="s">
        <v>4</v>
      </c>
      <c r="AT3604" s="2" t="s">
        <v>4</v>
      </c>
    </row>
    <row r="3605" spans="1:46" x14ac:dyDescent="0.2">
      <c r="A3605" s="2">
        <v>1665633</v>
      </c>
      <c r="B3605" s="2">
        <v>854907</v>
      </c>
      <c r="C3605" s="7">
        <v>22.104790583501298</v>
      </c>
      <c r="D3605" s="7">
        <v>38.216201720237898</v>
      </c>
      <c r="E3605" s="19" t="s">
        <v>4214</v>
      </c>
      <c r="F3605" s="46">
        <f>INDEX(Δεδομένα!$P:$P,MATCH('2021'!E3605,Δεδομένα!$O:$O,0))</f>
        <v>124</v>
      </c>
      <c r="G3605" s="49" t="s">
        <v>4147</v>
      </c>
      <c r="H3605" s="51" t="str">
        <f>INDEX(Δεδομένα!B$1:B$51,MATCH('2021'!G3605,Δεδομένα!A$1:A$51,0))</f>
        <v>ΔΥΤΙΚΗΣ ΕΛΛΑΔΟΣ</v>
      </c>
      <c r="I3605" s="53">
        <f>INDEX(Δεδομένα!E$1:E$13,MATCH('2021'!H3605,Δεδομένα!D$1:D$13,0))</f>
        <v>7</v>
      </c>
      <c r="J3605" s="4">
        <v>44337</v>
      </c>
      <c r="K3605" s="3" t="s">
        <v>1310</v>
      </c>
      <c r="L3605" s="17" t="str">
        <f t="shared" si="280"/>
        <v>21/05/2021 12:45</v>
      </c>
      <c r="M3605" s="4">
        <v>44337</v>
      </c>
      <c r="N3605" s="3" t="s">
        <v>498</v>
      </c>
      <c r="O3605" s="17" t="str">
        <f t="shared" si="281"/>
        <v>21/05/2021 13:35</v>
      </c>
      <c r="P3605" s="24">
        <f t="shared" si="282"/>
        <v>3.4722222218988463E-2</v>
      </c>
      <c r="Q3605" s="28">
        <v>0</v>
      </c>
      <c r="R3605" s="27">
        <f t="shared" si="283"/>
        <v>49.999999995343387</v>
      </c>
      <c r="S3605" s="3" t="s">
        <v>4</v>
      </c>
      <c r="T3605" s="3" t="s">
        <v>4215</v>
      </c>
      <c r="U3605" s="3" t="s">
        <v>4</v>
      </c>
      <c r="V3605" s="3" t="s">
        <v>4241</v>
      </c>
      <c r="W3605" s="5">
        <v>0</v>
      </c>
      <c r="X3605" s="5">
        <v>0</v>
      </c>
      <c r="Y3605" s="5">
        <v>0</v>
      </c>
      <c r="Z3605" s="5">
        <v>1</v>
      </c>
      <c r="AA3605" s="5">
        <v>0</v>
      </c>
      <c r="AB3605" s="5">
        <v>0</v>
      </c>
      <c r="AC3605" s="5">
        <v>0</v>
      </c>
      <c r="AD3605" s="5">
        <v>0</v>
      </c>
      <c r="AE3605" s="2">
        <v>10</v>
      </c>
      <c r="AF3605" s="2">
        <v>0</v>
      </c>
      <c r="AG3605" s="2">
        <v>0</v>
      </c>
      <c r="AH3605" s="2">
        <v>0</v>
      </c>
      <c r="AI3605" s="2">
        <v>0</v>
      </c>
      <c r="AJ3605" s="2">
        <v>5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 t="s">
        <v>4</v>
      </c>
      <c r="AT3605" s="2" t="s">
        <v>4</v>
      </c>
    </row>
    <row r="3606" spans="1:46" x14ac:dyDescent="0.2">
      <c r="A3606" s="2">
        <v>1668254</v>
      </c>
      <c r="B3606" s="2">
        <v>859936</v>
      </c>
      <c r="C3606" s="7">
        <v>22.0640756999241</v>
      </c>
      <c r="D3606" s="7">
        <v>38.253803407929702</v>
      </c>
      <c r="E3606" s="19" t="s">
        <v>4214</v>
      </c>
      <c r="F3606" s="46">
        <f>INDEX(Δεδομένα!$P:$P,MATCH('2021'!E3606,Δεδομένα!$O:$O,0))</f>
        <v>124</v>
      </c>
      <c r="G3606" s="49" t="s">
        <v>4147</v>
      </c>
      <c r="H3606" s="51" t="str">
        <f>INDEX(Δεδομένα!B$1:B$51,MATCH('2021'!G3606,Δεδομένα!A$1:A$51,0))</f>
        <v>ΔΥΤΙΚΗΣ ΕΛΛΑΔΟΣ</v>
      </c>
      <c r="I3606" s="53">
        <f>INDEX(Δεδομένα!E$1:E$13,MATCH('2021'!H3606,Δεδομένα!D$1:D$13,0))</f>
        <v>7</v>
      </c>
      <c r="J3606" s="4">
        <v>44355</v>
      </c>
      <c r="K3606" s="3" t="s">
        <v>510</v>
      </c>
      <c r="L3606" s="17" t="str">
        <f t="shared" si="280"/>
        <v>08/06/2021 17:20</v>
      </c>
      <c r="M3606" s="4">
        <v>44355</v>
      </c>
      <c r="N3606" s="3" t="s">
        <v>370</v>
      </c>
      <c r="O3606" s="17" t="str">
        <f t="shared" si="281"/>
        <v>08/06/2021 17:45</v>
      </c>
      <c r="P3606" s="24">
        <f t="shared" si="282"/>
        <v>1.7361111116770189E-2</v>
      </c>
      <c r="Q3606" s="28">
        <v>0</v>
      </c>
      <c r="R3606" s="27">
        <f t="shared" si="283"/>
        <v>25.000000008149073</v>
      </c>
      <c r="S3606" s="3" t="s">
        <v>4</v>
      </c>
      <c r="T3606" s="3" t="s">
        <v>4215</v>
      </c>
      <c r="U3606" s="3" t="s">
        <v>4</v>
      </c>
      <c r="V3606" s="3" t="s">
        <v>4242</v>
      </c>
      <c r="W3606" s="5">
        <v>0</v>
      </c>
      <c r="X3606" s="5">
        <v>0</v>
      </c>
      <c r="Y3606" s="5">
        <v>0</v>
      </c>
      <c r="Z3606" s="5">
        <v>0.1</v>
      </c>
      <c r="AA3606" s="5">
        <v>0</v>
      </c>
      <c r="AB3606" s="5">
        <v>0</v>
      </c>
      <c r="AC3606" s="5">
        <v>0</v>
      </c>
      <c r="AD3606" s="5">
        <v>0</v>
      </c>
      <c r="AE3606" s="2">
        <v>4</v>
      </c>
      <c r="AF3606" s="2">
        <v>0</v>
      </c>
      <c r="AG3606" s="2">
        <v>0</v>
      </c>
      <c r="AH3606" s="2">
        <v>0</v>
      </c>
      <c r="AI3606" s="2">
        <v>0</v>
      </c>
      <c r="AJ3606" s="2">
        <v>2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 t="s">
        <v>4</v>
      </c>
      <c r="AT3606" s="2" t="s">
        <v>4</v>
      </c>
    </row>
    <row r="3607" spans="1:46" x14ac:dyDescent="0.2">
      <c r="A3607" s="2">
        <v>1704932</v>
      </c>
      <c r="B3607" s="2">
        <v>874641</v>
      </c>
      <c r="C3607" s="7">
        <v>21.971370697021499</v>
      </c>
      <c r="D3607" s="7">
        <v>38.302871704101598</v>
      </c>
      <c r="E3607" s="19" t="s">
        <v>4214</v>
      </c>
      <c r="F3607" s="46">
        <f>INDEX(Δεδομένα!$P:$P,MATCH('2021'!E3607,Δεδομένα!$O:$O,0))</f>
        <v>124</v>
      </c>
      <c r="G3607" s="49" t="s">
        <v>4147</v>
      </c>
      <c r="H3607" s="51" t="str">
        <f>INDEX(Δεδομένα!B$1:B$51,MATCH('2021'!G3607,Δεδομένα!A$1:A$51,0))</f>
        <v>ΔΥΤΙΚΗΣ ΕΛΛΑΔΟΣ</v>
      </c>
      <c r="I3607" s="53">
        <f>INDEX(Δεδομένα!E$1:E$13,MATCH('2021'!H3607,Δεδομένα!D$1:D$13,0))</f>
        <v>7</v>
      </c>
      <c r="J3607" s="4">
        <v>44403</v>
      </c>
      <c r="K3607" s="3" t="s">
        <v>1502</v>
      </c>
      <c r="L3607" s="17" t="str">
        <f t="shared" si="280"/>
        <v>26/07/2021 13:31</v>
      </c>
      <c r="M3607" s="4">
        <v>44406</v>
      </c>
      <c r="N3607" s="3" t="s">
        <v>1800</v>
      </c>
      <c r="O3607" s="17" t="str">
        <f t="shared" si="281"/>
        <v>29/07/2021 19:58</v>
      </c>
      <c r="P3607" s="29">
        <f t="shared" si="282"/>
        <v>3.2687499999956344</v>
      </c>
      <c r="Q3607" s="30">
        <f>3*24</f>
        <v>72</v>
      </c>
      <c r="R3607" s="27">
        <f t="shared" si="283"/>
        <v>4706.9999999937136</v>
      </c>
      <c r="S3607" s="3" t="s">
        <v>4</v>
      </c>
      <c r="T3607" s="3" t="s">
        <v>4215</v>
      </c>
      <c r="U3607" s="3" t="s">
        <v>4</v>
      </c>
      <c r="V3607" s="3" t="s">
        <v>4243</v>
      </c>
      <c r="W3607" s="5">
        <v>30</v>
      </c>
      <c r="X3607" s="5">
        <v>0</v>
      </c>
      <c r="Y3607" s="5">
        <v>0</v>
      </c>
      <c r="Z3607" s="5">
        <v>0</v>
      </c>
      <c r="AA3607" s="5">
        <v>0</v>
      </c>
      <c r="AB3607" s="5">
        <v>70</v>
      </c>
      <c r="AC3607" s="5">
        <v>0</v>
      </c>
      <c r="AD3607" s="5">
        <v>0</v>
      </c>
      <c r="AE3607" s="2">
        <v>30</v>
      </c>
      <c r="AF3607" s="2">
        <v>19</v>
      </c>
      <c r="AG3607" s="2">
        <v>4</v>
      </c>
      <c r="AH3607" s="2">
        <v>0</v>
      </c>
      <c r="AI3607" s="2">
        <v>3</v>
      </c>
      <c r="AJ3607" s="2">
        <v>24</v>
      </c>
      <c r="AK3607" s="2">
        <v>0</v>
      </c>
      <c r="AL3607" s="2">
        <v>3</v>
      </c>
      <c r="AM3607" s="2">
        <v>0</v>
      </c>
      <c r="AN3607" s="2">
        <v>0</v>
      </c>
      <c r="AO3607" s="2">
        <v>2</v>
      </c>
      <c r="AP3607" s="2">
        <v>2</v>
      </c>
      <c r="AQ3607" s="2">
        <v>0</v>
      </c>
      <c r="AR3607" s="2">
        <v>0</v>
      </c>
      <c r="AS3607" s="2">
        <v>1</v>
      </c>
      <c r="AT3607" s="2">
        <v>1</v>
      </c>
    </row>
    <row r="3608" spans="1:46" x14ac:dyDescent="0.2">
      <c r="A3608" s="2">
        <v>1732888</v>
      </c>
      <c r="B3608" s="2">
        <v>876284</v>
      </c>
      <c r="C3608" s="7">
        <v>21.970347582963502</v>
      </c>
      <c r="D3608" s="7">
        <v>38.3034948057146</v>
      </c>
      <c r="E3608" s="19" t="s">
        <v>4214</v>
      </c>
      <c r="F3608" s="46">
        <f>INDEX(Δεδομένα!$P:$P,MATCH('2021'!E3608,Δεδομένα!$O:$O,0))</f>
        <v>124</v>
      </c>
      <c r="G3608" s="49" t="s">
        <v>4147</v>
      </c>
      <c r="H3608" s="51" t="str">
        <f>INDEX(Δεδομένα!B$1:B$51,MATCH('2021'!G3608,Δεδομένα!A$1:A$51,0))</f>
        <v>ΔΥΤΙΚΗΣ ΕΛΛΑΔΟΣ</v>
      </c>
      <c r="I3608" s="53">
        <f>INDEX(Δεδομένα!E$1:E$13,MATCH('2021'!H3608,Δεδομένα!D$1:D$13,0))</f>
        <v>7</v>
      </c>
      <c r="J3608" s="4">
        <v>44408</v>
      </c>
      <c r="K3608" s="3" t="s">
        <v>520</v>
      </c>
      <c r="L3608" s="17" t="str">
        <f t="shared" si="280"/>
        <v>31/07/2021 12:33</v>
      </c>
      <c r="M3608" s="4">
        <v>44441</v>
      </c>
      <c r="N3608" s="3" t="s">
        <v>248</v>
      </c>
      <c r="O3608" s="17" t="str">
        <f t="shared" si="281"/>
        <v>02/09/2021 21:27</v>
      </c>
      <c r="P3608" s="29">
        <f t="shared" si="282"/>
        <v>33.370833333334303</v>
      </c>
      <c r="Q3608" s="30">
        <f>2*24</f>
        <v>48</v>
      </c>
      <c r="R3608" s="27">
        <f t="shared" si="283"/>
        <v>48054.000000001397</v>
      </c>
      <c r="S3608" s="3" t="s">
        <v>4</v>
      </c>
      <c r="T3608" s="3" t="s">
        <v>4215</v>
      </c>
      <c r="U3608" s="3" t="s">
        <v>4</v>
      </c>
      <c r="V3608" s="3" t="s">
        <v>4244</v>
      </c>
      <c r="W3608" s="5">
        <v>3000</v>
      </c>
      <c r="X3608" s="5">
        <v>0</v>
      </c>
      <c r="Y3608" s="5">
        <v>0</v>
      </c>
      <c r="Z3608" s="5">
        <v>0</v>
      </c>
      <c r="AA3608" s="5">
        <v>0</v>
      </c>
      <c r="AB3608" s="5">
        <v>1500</v>
      </c>
      <c r="AC3608" s="5">
        <v>0</v>
      </c>
      <c r="AD3608" s="5">
        <v>0</v>
      </c>
      <c r="AE3608" s="2">
        <v>115</v>
      </c>
      <c r="AF3608" s="2">
        <v>69</v>
      </c>
      <c r="AG3608" s="2">
        <v>0</v>
      </c>
      <c r="AH3608" s="2">
        <v>0</v>
      </c>
      <c r="AI3608" s="2">
        <v>7</v>
      </c>
      <c r="AJ3608" s="2">
        <v>81</v>
      </c>
      <c r="AK3608" s="2">
        <v>0</v>
      </c>
      <c r="AL3608" s="2">
        <v>5</v>
      </c>
      <c r="AM3608" s="2">
        <v>4</v>
      </c>
      <c r="AN3608" s="2">
        <v>14</v>
      </c>
      <c r="AO3608" s="2">
        <v>2</v>
      </c>
      <c r="AP3608" s="2">
        <v>7</v>
      </c>
      <c r="AQ3608" s="2">
        <v>4</v>
      </c>
      <c r="AR3608" s="2">
        <v>0</v>
      </c>
      <c r="AS3608" s="2" t="s">
        <v>4</v>
      </c>
      <c r="AT3608" s="2" t="s">
        <v>4</v>
      </c>
    </row>
    <row r="3609" spans="1:46" x14ac:dyDescent="0.2">
      <c r="A3609" s="2">
        <v>1705281</v>
      </c>
      <c r="B3609" s="2">
        <v>878363</v>
      </c>
      <c r="C3609" s="7">
        <v>22.031236413170799</v>
      </c>
      <c r="D3609" s="7">
        <v>38.246867178300903</v>
      </c>
      <c r="E3609" s="19" t="s">
        <v>4214</v>
      </c>
      <c r="F3609" s="46">
        <f>INDEX(Δεδομένα!$P:$P,MATCH('2021'!E3609,Δεδομένα!$O:$O,0))</f>
        <v>124</v>
      </c>
      <c r="G3609" s="49" t="s">
        <v>4147</v>
      </c>
      <c r="H3609" s="51" t="str">
        <f>INDEX(Δεδομένα!B$1:B$51,MATCH('2021'!G3609,Δεδομένα!A$1:A$51,0))</f>
        <v>ΔΥΤΙΚΗΣ ΕΛΛΑΔΟΣ</v>
      </c>
      <c r="I3609" s="53">
        <f>INDEX(Δεδομένα!E$1:E$13,MATCH('2021'!H3609,Δεδομένα!D$1:D$13,0))</f>
        <v>7</v>
      </c>
      <c r="J3609" s="4">
        <v>44412</v>
      </c>
      <c r="K3609" s="3" t="s">
        <v>433</v>
      </c>
      <c r="L3609" s="17" t="str">
        <f t="shared" si="280"/>
        <v>04/08/2021 17:25</v>
      </c>
      <c r="M3609" s="4">
        <v>44413</v>
      </c>
      <c r="N3609" s="3" t="s">
        <v>4245</v>
      </c>
      <c r="O3609" s="17" t="str">
        <f t="shared" si="281"/>
        <v>05/08/2021 06:23</v>
      </c>
      <c r="P3609" s="24">
        <f t="shared" si="282"/>
        <v>0.54027777777810115</v>
      </c>
      <c r="Q3609" s="28">
        <v>0</v>
      </c>
      <c r="R3609" s="27">
        <f t="shared" si="283"/>
        <v>778.00000000046566</v>
      </c>
      <c r="S3609" s="3" t="s">
        <v>4</v>
      </c>
      <c r="T3609" s="3" t="s">
        <v>4215</v>
      </c>
      <c r="U3609" s="3" t="s">
        <v>4</v>
      </c>
      <c r="V3609" s="3" t="s">
        <v>4246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4</v>
      </c>
      <c r="AC3609" s="5">
        <v>0</v>
      </c>
      <c r="AD3609" s="5">
        <v>0</v>
      </c>
      <c r="AE3609" s="2">
        <v>12</v>
      </c>
      <c r="AF3609" s="2">
        <v>0</v>
      </c>
      <c r="AG3609" s="2">
        <v>0</v>
      </c>
      <c r="AH3609" s="2">
        <v>0</v>
      </c>
      <c r="AI3609" s="2">
        <v>0</v>
      </c>
      <c r="AJ3609" s="2">
        <v>6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</row>
    <row r="3610" spans="1:46" x14ac:dyDescent="0.2">
      <c r="A3610" s="2">
        <v>1705540</v>
      </c>
      <c r="B3610" s="2">
        <v>883781</v>
      </c>
      <c r="C3610" s="7">
        <v>21.966633710407301</v>
      </c>
      <c r="D3610" s="7">
        <v>38.277062810291099</v>
      </c>
      <c r="E3610" s="19" t="s">
        <v>4214</v>
      </c>
      <c r="F3610" s="46">
        <f>INDEX(Δεδομένα!$P:$P,MATCH('2021'!E3610,Δεδομένα!$O:$O,0))</f>
        <v>124</v>
      </c>
      <c r="G3610" s="49" t="s">
        <v>4147</v>
      </c>
      <c r="H3610" s="51" t="str">
        <f>INDEX(Δεδομένα!B$1:B$51,MATCH('2021'!G3610,Δεδομένα!A$1:A$51,0))</f>
        <v>ΔΥΤΙΚΗΣ ΕΛΛΑΔΟΣ</v>
      </c>
      <c r="I3610" s="53">
        <f>INDEX(Δεδομένα!E$1:E$13,MATCH('2021'!H3610,Δεδομένα!D$1:D$13,0))</f>
        <v>7</v>
      </c>
      <c r="J3610" s="4">
        <v>44425</v>
      </c>
      <c r="K3610" s="3" t="s">
        <v>245</v>
      </c>
      <c r="L3610" s="17" t="str">
        <f t="shared" si="280"/>
        <v>17/08/2021 17:33</v>
      </c>
      <c r="M3610" s="4">
        <v>44429</v>
      </c>
      <c r="N3610" s="3" t="s">
        <v>1714</v>
      </c>
      <c r="O3610" s="17" t="str">
        <f t="shared" si="281"/>
        <v>21/08/2021 20:06</v>
      </c>
      <c r="P3610" s="29">
        <f t="shared" si="282"/>
        <v>4.1062500000043656</v>
      </c>
      <c r="Q3610" s="30">
        <f>4*24</f>
        <v>96</v>
      </c>
      <c r="R3610" s="27">
        <f t="shared" si="283"/>
        <v>5913.0000000062864</v>
      </c>
      <c r="S3610" s="3" t="s">
        <v>4</v>
      </c>
      <c r="T3610" s="3" t="s">
        <v>4215</v>
      </c>
      <c r="U3610" s="3" t="s">
        <v>4</v>
      </c>
      <c r="V3610" s="3" t="s">
        <v>4247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10</v>
      </c>
      <c r="AC3610" s="5">
        <v>0</v>
      </c>
      <c r="AD3610" s="5">
        <v>0</v>
      </c>
      <c r="AE3610" s="2">
        <v>55</v>
      </c>
      <c r="AF3610" s="2">
        <v>20</v>
      </c>
      <c r="AG3610" s="2">
        <v>0</v>
      </c>
      <c r="AH3610" s="2">
        <v>0</v>
      </c>
      <c r="AI3610" s="2">
        <v>0</v>
      </c>
      <c r="AJ3610" s="2">
        <v>20</v>
      </c>
      <c r="AK3610" s="2">
        <v>5</v>
      </c>
      <c r="AL3610" s="2">
        <v>2</v>
      </c>
      <c r="AM3610" s="2">
        <v>0</v>
      </c>
      <c r="AN3610" s="2">
        <v>3</v>
      </c>
      <c r="AO3610" s="2">
        <v>0</v>
      </c>
      <c r="AP3610" s="2">
        <v>2</v>
      </c>
      <c r="AQ3610" s="2">
        <v>2</v>
      </c>
      <c r="AR3610" s="2">
        <v>0</v>
      </c>
      <c r="AS3610" s="2">
        <v>3</v>
      </c>
      <c r="AT3610" s="2">
        <v>0</v>
      </c>
    </row>
    <row r="3611" spans="1:46" x14ac:dyDescent="0.2">
      <c r="A3611" s="2">
        <v>1705294</v>
      </c>
      <c r="B3611" s="2">
        <v>885378</v>
      </c>
      <c r="C3611" s="7">
        <v>22.0836615181389</v>
      </c>
      <c r="D3611" s="7">
        <v>38.2277608842912</v>
      </c>
      <c r="E3611" s="19" t="s">
        <v>4214</v>
      </c>
      <c r="F3611" s="46">
        <f>INDEX(Δεδομένα!$P:$P,MATCH('2021'!E3611,Δεδομένα!$O:$O,0))</f>
        <v>124</v>
      </c>
      <c r="G3611" s="49" t="s">
        <v>4147</v>
      </c>
      <c r="H3611" s="51" t="str">
        <f>INDEX(Δεδομένα!B$1:B$51,MATCH('2021'!G3611,Δεδομένα!A$1:A$51,0))</f>
        <v>ΔΥΤΙΚΗΣ ΕΛΛΑΔΟΣ</v>
      </c>
      <c r="I3611" s="53">
        <f>INDEX(Δεδομένα!E$1:E$13,MATCH('2021'!H3611,Δεδομένα!D$1:D$13,0))</f>
        <v>7</v>
      </c>
      <c r="J3611" s="4">
        <v>44431</v>
      </c>
      <c r="K3611" s="3" t="s">
        <v>490</v>
      </c>
      <c r="L3611" s="17" t="str">
        <f t="shared" si="280"/>
        <v>23/08/2021 16:00</v>
      </c>
      <c r="M3611" s="4">
        <v>44431</v>
      </c>
      <c r="N3611" s="3" t="s">
        <v>697</v>
      </c>
      <c r="O3611" s="17" t="str">
        <f t="shared" si="281"/>
        <v>23/08/2021 17:40</v>
      </c>
      <c r="P3611" s="24">
        <f t="shared" si="282"/>
        <v>6.9444444445252884E-2</v>
      </c>
      <c r="Q3611" s="28">
        <v>0</v>
      </c>
      <c r="R3611" s="27">
        <f t="shared" si="283"/>
        <v>100.00000000116415</v>
      </c>
      <c r="S3611" s="3" t="s">
        <v>4</v>
      </c>
      <c r="T3611" s="3" t="s">
        <v>4215</v>
      </c>
      <c r="U3611" s="3" t="s">
        <v>4</v>
      </c>
      <c r="V3611" s="3" t="s">
        <v>4248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0.5</v>
      </c>
      <c r="AC3611" s="5">
        <v>0</v>
      </c>
      <c r="AD3611" s="5">
        <v>0</v>
      </c>
      <c r="AE3611" s="2">
        <v>8</v>
      </c>
      <c r="AF3611" s="2">
        <v>0</v>
      </c>
      <c r="AG3611" s="2">
        <v>0</v>
      </c>
      <c r="AH3611" s="2">
        <v>0</v>
      </c>
      <c r="AI3611" s="2">
        <v>0</v>
      </c>
      <c r="AJ3611" s="2">
        <v>4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</row>
    <row r="3612" spans="1:46" x14ac:dyDescent="0.2">
      <c r="A3612" s="2">
        <v>1705729</v>
      </c>
      <c r="B3612" s="2">
        <v>888388</v>
      </c>
      <c r="C3612" s="7">
        <v>22.137045298815998</v>
      </c>
      <c r="D3612" s="7">
        <v>38.237659650603199</v>
      </c>
      <c r="E3612" s="19" t="s">
        <v>4214</v>
      </c>
      <c r="F3612" s="46">
        <f>INDEX(Δεδομένα!$P:$P,MATCH('2021'!E3612,Δεδομένα!$O:$O,0))</f>
        <v>124</v>
      </c>
      <c r="G3612" s="49" t="s">
        <v>4147</v>
      </c>
      <c r="H3612" s="51" t="str">
        <f>INDEX(Δεδομένα!B$1:B$51,MATCH('2021'!G3612,Δεδομένα!A$1:A$51,0))</f>
        <v>ΔΥΤΙΚΗΣ ΕΛΛΑΔΟΣ</v>
      </c>
      <c r="I3612" s="53">
        <f>INDEX(Δεδομένα!E$1:E$13,MATCH('2021'!H3612,Δεδομένα!D$1:D$13,0))</f>
        <v>7</v>
      </c>
      <c r="J3612" s="4">
        <v>44442</v>
      </c>
      <c r="K3612" s="3" t="s">
        <v>720</v>
      </c>
      <c r="L3612" s="17" t="str">
        <f t="shared" si="280"/>
        <v>03/09/2021 15:29</v>
      </c>
      <c r="M3612" s="4">
        <v>44443</v>
      </c>
      <c r="N3612" s="3" t="s">
        <v>385</v>
      </c>
      <c r="O3612" s="17" t="str">
        <f t="shared" si="281"/>
        <v>04/09/2021 14:00</v>
      </c>
      <c r="P3612" s="24">
        <f t="shared" si="282"/>
        <v>0.93819444444670808</v>
      </c>
      <c r="Q3612" s="28">
        <v>0</v>
      </c>
      <c r="R3612" s="27">
        <f t="shared" si="283"/>
        <v>1351.0000000032596</v>
      </c>
      <c r="S3612" s="3" t="s">
        <v>4</v>
      </c>
      <c r="T3612" s="3" t="s">
        <v>4215</v>
      </c>
      <c r="U3612" s="3" t="s">
        <v>4226</v>
      </c>
      <c r="V3612" s="3" t="s">
        <v>4234</v>
      </c>
      <c r="W3612" s="5">
        <v>0</v>
      </c>
      <c r="X3612" s="5">
        <v>0</v>
      </c>
      <c r="Y3612" s="5">
        <v>0</v>
      </c>
      <c r="Z3612" s="5">
        <v>0</v>
      </c>
      <c r="AA3612" s="5">
        <v>1</v>
      </c>
      <c r="AB3612" s="5">
        <v>0</v>
      </c>
      <c r="AC3612" s="5">
        <v>0</v>
      </c>
      <c r="AD3612" s="5">
        <v>0</v>
      </c>
      <c r="AE3612" s="2">
        <v>18</v>
      </c>
      <c r="AF3612" s="2">
        <v>6</v>
      </c>
      <c r="AG3612" s="2">
        <v>0</v>
      </c>
      <c r="AH3612" s="2">
        <v>0</v>
      </c>
      <c r="AI3612" s="2">
        <v>0</v>
      </c>
      <c r="AJ3612" s="2">
        <v>9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</row>
    <row r="3613" spans="1:46" x14ac:dyDescent="0.2">
      <c r="A3613" s="2">
        <v>1705739</v>
      </c>
      <c r="B3613" s="2">
        <v>888561</v>
      </c>
      <c r="C3613" s="7">
        <v>22.057064639736002</v>
      </c>
      <c r="D3613" s="7">
        <v>38.252364207970601</v>
      </c>
      <c r="E3613" s="19" t="s">
        <v>4214</v>
      </c>
      <c r="F3613" s="46">
        <f>INDEX(Δεδομένα!$P:$P,MATCH('2021'!E3613,Δεδομένα!$O:$O,0))</f>
        <v>124</v>
      </c>
      <c r="G3613" s="49" t="s">
        <v>4147</v>
      </c>
      <c r="H3613" s="51" t="str">
        <f>INDEX(Δεδομένα!B$1:B$51,MATCH('2021'!G3613,Δεδομένα!A$1:A$51,0))</f>
        <v>ΔΥΤΙΚΗΣ ΕΛΛΑΔΟΣ</v>
      </c>
      <c r="I3613" s="53">
        <f>INDEX(Δεδομένα!E$1:E$13,MATCH('2021'!H3613,Δεδομένα!D$1:D$13,0))</f>
        <v>7</v>
      </c>
      <c r="J3613" s="4">
        <v>44443</v>
      </c>
      <c r="K3613" s="3" t="s">
        <v>3814</v>
      </c>
      <c r="L3613" s="17" t="str">
        <f t="shared" si="280"/>
        <v>04/09/2021 08:14</v>
      </c>
      <c r="M3613" s="4">
        <v>44443</v>
      </c>
      <c r="N3613" s="3" t="s">
        <v>428</v>
      </c>
      <c r="O3613" s="17" t="str">
        <f t="shared" si="281"/>
        <v>04/09/2021 10:20</v>
      </c>
      <c r="P3613" s="24">
        <f t="shared" si="282"/>
        <v>8.7500000001455192E-2</v>
      </c>
      <c r="Q3613" s="28">
        <v>0</v>
      </c>
      <c r="R3613" s="27">
        <f t="shared" si="283"/>
        <v>126.00000000209548</v>
      </c>
      <c r="S3613" s="3" t="s">
        <v>4</v>
      </c>
      <c r="T3613" s="3" t="s">
        <v>4215</v>
      </c>
      <c r="U3613" s="3" t="s">
        <v>4</v>
      </c>
      <c r="V3613" s="3" t="s">
        <v>4249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1</v>
      </c>
      <c r="AC3613" s="5">
        <v>0</v>
      </c>
      <c r="AD3613" s="5">
        <v>0</v>
      </c>
      <c r="AE3613" s="2">
        <v>6</v>
      </c>
      <c r="AF3613" s="2">
        <v>0</v>
      </c>
      <c r="AG3613" s="2">
        <v>0</v>
      </c>
      <c r="AH3613" s="2">
        <v>0</v>
      </c>
      <c r="AI3613" s="2">
        <v>0</v>
      </c>
      <c r="AJ3613" s="2">
        <v>3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</row>
    <row r="3614" spans="1:46" x14ac:dyDescent="0.2">
      <c r="A3614" s="2">
        <v>1705709</v>
      </c>
      <c r="B3614" s="2">
        <v>889527</v>
      </c>
      <c r="C3614" s="7">
        <v>22.049344728051398</v>
      </c>
      <c r="D3614" s="7">
        <v>38.262652246285903</v>
      </c>
      <c r="E3614" s="19" t="s">
        <v>4214</v>
      </c>
      <c r="F3614" s="46">
        <f>INDEX(Δεδομένα!$P:$P,MATCH('2021'!E3614,Δεδομένα!$O:$O,0))</f>
        <v>124</v>
      </c>
      <c r="G3614" s="49" t="s">
        <v>4147</v>
      </c>
      <c r="H3614" s="51" t="str">
        <f>INDEX(Δεδομένα!B$1:B$51,MATCH('2021'!G3614,Δεδομένα!A$1:A$51,0))</f>
        <v>ΔΥΤΙΚΗΣ ΕΛΛΑΔΟΣ</v>
      </c>
      <c r="I3614" s="53">
        <f>INDEX(Δεδομένα!E$1:E$13,MATCH('2021'!H3614,Δεδομένα!D$1:D$13,0))</f>
        <v>7</v>
      </c>
      <c r="J3614" s="4">
        <v>44446</v>
      </c>
      <c r="K3614" s="3" t="s">
        <v>19</v>
      </c>
      <c r="L3614" s="17" t="str">
        <f t="shared" si="280"/>
        <v>07/09/2021 16:23</v>
      </c>
      <c r="M3614" s="4">
        <v>44447</v>
      </c>
      <c r="N3614" s="3" t="s">
        <v>1729</v>
      </c>
      <c r="O3614" s="17" t="str">
        <f t="shared" si="281"/>
        <v>08/09/2021 12:46</v>
      </c>
      <c r="P3614" s="24">
        <f t="shared" si="282"/>
        <v>0.84930555555911269</v>
      </c>
      <c r="Q3614" s="28">
        <v>0</v>
      </c>
      <c r="R3614" s="27">
        <f t="shared" si="283"/>
        <v>1223.0000000051223</v>
      </c>
      <c r="S3614" s="3" t="s">
        <v>4</v>
      </c>
      <c r="T3614" s="3" t="s">
        <v>4215</v>
      </c>
      <c r="U3614" s="3" t="s">
        <v>4</v>
      </c>
      <c r="V3614" s="3" t="s">
        <v>4240</v>
      </c>
      <c r="W3614" s="5">
        <v>0</v>
      </c>
      <c r="X3614" s="5">
        <v>0.8</v>
      </c>
      <c r="Y3614" s="5">
        <v>0</v>
      </c>
      <c r="Z3614" s="5">
        <v>0</v>
      </c>
      <c r="AA3614" s="5">
        <v>0</v>
      </c>
      <c r="AB3614" s="5">
        <v>0.01</v>
      </c>
      <c r="AC3614" s="5">
        <v>0</v>
      </c>
      <c r="AD3614" s="5">
        <v>0</v>
      </c>
      <c r="AE3614" s="2">
        <v>12</v>
      </c>
      <c r="AF3614" s="2">
        <v>0</v>
      </c>
      <c r="AG3614" s="2">
        <v>0</v>
      </c>
      <c r="AH3614" s="2">
        <v>0</v>
      </c>
      <c r="AI3614" s="2">
        <v>0</v>
      </c>
      <c r="AJ3614" s="2">
        <v>6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</row>
    <row r="3615" spans="1:46" x14ac:dyDescent="0.2">
      <c r="A3615" s="2">
        <v>1705720</v>
      </c>
      <c r="B3615" s="2">
        <v>890040</v>
      </c>
      <c r="C3615" s="7">
        <v>22.061876520501599</v>
      </c>
      <c r="D3615" s="7">
        <v>38.156083046185401</v>
      </c>
      <c r="E3615" s="19" t="s">
        <v>4214</v>
      </c>
      <c r="F3615" s="46">
        <f>INDEX(Δεδομένα!$P:$P,MATCH('2021'!E3615,Δεδομένα!$O:$O,0))</f>
        <v>124</v>
      </c>
      <c r="G3615" s="49" t="s">
        <v>4147</v>
      </c>
      <c r="H3615" s="51" t="str">
        <f>INDEX(Δεδομένα!B$1:B$51,MATCH('2021'!G3615,Δεδομένα!A$1:A$51,0))</f>
        <v>ΔΥΤΙΚΗΣ ΕΛΛΑΔΟΣ</v>
      </c>
      <c r="I3615" s="53">
        <f>INDEX(Δεδομένα!E$1:E$13,MATCH('2021'!H3615,Δεδομένα!D$1:D$13,0))</f>
        <v>7</v>
      </c>
      <c r="J3615" s="4">
        <v>44448</v>
      </c>
      <c r="K3615" s="3" t="s">
        <v>370</v>
      </c>
      <c r="L3615" s="17" t="str">
        <f t="shared" si="280"/>
        <v>09/09/2021 17:45</v>
      </c>
      <c r="M3615" s="4">
        <v>44449</v>
      </c>
      <c r="N3615" s="3" t="s">
        <v>484</v>
      </c>
      <c r="O3615" s="17" t="str">
        <f t="shared" si="281"/>
        <v>10/09/2021 12:40</v>
      </c>
      <c r="P3615" s="24">
        <f t="shared" si="282"/>
        <v>0.78819444444525288</v>
      </c>
      <c r="Q3615" s="28">
        <v>0</v>
      </c>
      <c r="R3615" s="27">
        <f t="shared" si="283"/>
        <v>1135.0000000011642</v>
      </c>
      <c r="S3615" s="3" t="s">
        <v>4</v>
      </c>
      <c r="T3615" s="3" t="s">
        <v>4215</v>
      </c>
      <c r="U3615" s="3" t="s">
        <v>4</v>
      </c>
      <c r="V3615" s="3" t="s">
        <v>4250</v>
      </c>
      <c r="W3615" s="5">
        <v>0</v>
      </c>
      <c r="X3615" s="5">
        <v>0.01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2">
        <v>16</v>
      </c>
      <c r="AF3615" s="2">
        <v>0</v>
      </c>
      <c r="AG3615" s="2">
        <v>0</v>
      </c>
      <c r="AH3615" s="2">
        <v>0</v>
      </c>
      <c r="AI3615" s="2">
        <v>0</v>
      </c>
      <c r="AJ3615" s="2">
        <v>2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</row>
    <row r="3616" spans="1:46" x14ac:dyDescent="0.2">
      <c r="A3616" s="2">
        <v>1705689</v>
      </c>
      <c r="B3616" s="2">
        <v>893029</v>
      </c>
      <c r="D3616" s="2"/>
      <c r="E3616" s="19" t="s">
        <v>4214</v>
      </c>
      <c r="F3616" s="46">
        <f>INDEX(Δεδομένα!$P:$P,MATCH('2021'!E3616,Δεδομένα!$O:$O,0))</f>
        <v>124</v>
      </c>
      <c r="G3616" s="49" t="s">
        <v>4147</v>
      </c>
      <c r="H3616" s="51" t="str">
        <f>INDEX(Δεδομένα!B$1:B$51,MATCH('2021'!G3616,Δεδομένα!A$1:A$51,0))</f>
        <v>ΔΥΤΙΚΗΣ ΕΛΛΑΔΟΣ</v>
      </c>
      <c r="I3616" s="53">
        <f>INDEX(Δεδομένα!E$1:E$13,MATCH('2021'!H3616,Δεδομένα!D$1:D$13,0))</f>
        <v>7</v>
      </c>
      <c r="J3616" s="4">
        <v>44460</v>
      </c>
      <c r="K3616" s="3" t="s">
        <v>331</v>
      </c>
      <c r="L3616" s="17" t="str">
        <f t="shared" si="280"/>
        <v>21/09/2021 12:15</v>
      </c>
      <c r="M3616" s="4">
        <v>44460</v>
      </c>
      <c r="N3616" s="3" t="s">
        <v>854</v>
      </c>
      <c r="O3616" s="17" t="str">
        <f t="shared" si="281"/>
        <v>21/09/2021 12:50</v>
      </c>
      <c r="P3616" s="24">
        <f t="shared" si="282"/>
        <v>2.4305555554747116E-2</v>
      </c>
      <c r="Q3616" s="28">
        <v>0</v>
      </c>
      <c r="R3616" s="27">
        <f t="shared" si="283"/>
        <v>34.999999998835847</v>
      </c>
      <c r="S3616" s="3" t="s">
        <v>4</v>
      </c>
      <c r="T3616" s="3" t="s">
        <v>4215</v>
      </c>
      <c r="U3616" s="3" t="s">
        <v>4</v>
      </c>
      <c r="V3616" s="3" t="s">
        <v>4251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0.01</v>
      </c>
      <c r="AC3616" s="5">
        <v>0</v>
      </c>
      <c r="AD3616" s="5">
        <v>0</v>
      </c>
      <c r="AE3616" s="2">
        <v>2</v>
      </c>
      <c r="AF3616" s="2">
        <v>0</v>
      </c>
      <c r="AG3616" s="2">
        <v>0</v>
      </c>
      <c r="AH3616" s="2">
        <v>0</v>
      </c>
      <c r="AI3616" s="2">
        <v>0</v>
      </c>
      <c r="AJ3616" s="2">
        <v>1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</row>
    <row r="3617" spans="1:46" x14ac:dyDescent="0.2">
      <c r="A3617" s="2">
        <v>1705687</v>
      </c>
      <c r="B3617" s="2">
        <v>895043</v>
      </c>
      <c r="C3617" s="7">
        <v>22.0859333775396</v>
      </c>
      <c r="D3617" s="7">
        <v>38.229601685354503</v>
      </c>
      <c r="E3617" s="19" t="s">
        <v>4214</v>
      </c>
      <c r="F3617" s="46">
        <f>INDEX(Δεδομένα!$P:$P,MATCH('2021'!E3617,Δεδομένα!$O:$O,0))</f>
        <v>124</v>
      </c>
      <c r="G3617" s="49" t="s">
        <v>4147</v>
      </c>
      <c r="H3617" s="51" t="str">
        <f>INDEX(Δεδομένα!B$1:B$51,MATCH('2021'!G3617,Δεδομένα!A$1:A$51,0))</f>
        <v>ΔΥΤΙΚΗΣ ΕΛΛΑΔΟΣ</v>
      </c>
      <c r="I3617" s="53">
        <f>INDEX(Δεδομένα!E$1:E$13,MATCH('2021'!H3617,Δεδομένα!D$1:D$13,0))</f>
        <v>7</v>
      </c>
      <c r="J3617" s="4">
        <v>44467</v>
      </c>
      <c r="K3617" s="3" t="s">
        <v>2839</v>
      </c>
      <c r="L3617" s="17" t="str">
        <f t="shared" si="280"/>
        <v>28/09/2021 19:48</v>
      </c>
      <c r="M3617" s="4">
        <v>44467</v>
      </c>
      <c r="N3617" s="3" t="s">
        <v>256</v>
      </c>
      <c r="O3617" s="17" t="str">
        <f t="shared" si="281"/>
        <v>28/09/2021 20:15</v>
      </c>
      <c r="P3617" s="24">
        <f t="shared" si="282"/>
        <v>1.8750000002910383E-2</v>
      </c>
      <c r="Q3617" s="28">
        <v>0</v>
      </c>
      <c r="R3617" s="27">
        <f t="shared" si="283"/>
        <v>27.000000004190952</v>
      </c>
      <c r="S3617" s="3" t="s">
        <v>4</v>
      </c>
      <c r="T3617" s="3" t="s">
        <v>4215</v>
      </c>
      <c r="U3617" s="3" t="s">
        <v>4</v>
      </c>
      <c r="V3617" s="3" t="s">
        <v>4236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0.02</v>
      </c>
      <c r="AC3617" s="5">
        <v>0</v>
      </c>
      <c r="AD3617" s="5">
        <v>0</v>
      </c>
      <c r="AE3617" s="2">
        <v>4</v>
      </c>
      <c r="AF3617" s="2">
        <v>0</v>
      </c>
      <c r="AG3617" s="2">
        <v>0</v>
      </c>
      <c r="AH3617" s="2">
        <v>0</v>
      </c>
      <c r="AI3617" s="2">
        <v>0</v>
      </c>
      <c r="AJ3617" s="2">
        <v>2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</row>
    <row r="3618" spans="1:46" x14ac:dyDescent="0.2">
      <c r="A3618" s="2">
        <v>1725079</v>
      </c>
      <c r="B3618" s="2">
        <v>903679</v>
      </c>
      <c r="D3618" s="2"/>
      <c r="E3618" s="19" t="s">
        <v>4214</v>
      </c>
      <c r="F3618" s="46">
        <f>INDEX(Δεδομένα!$P:$P,MATCH('2021'!E3618,Δεδομένα!$O:$O,0))</f>
        <v>124</v>
      </c>
      <c r="G3618" s="49" t="s">
        <v>4147</v>
      </c>
      <c r="H3618" s="51" t="str">
        <f>INDEX(Δεδομένα!B$1:B$51,MATCH('2021'!G3618,Δεδομένα!A$1:A$51,0))</f>
        <v>ΔΥΤΙΚΗΣ ΕΛΛΑΔΟΣ</v>
      </c>
      <c r="I3618" s="53">
        <f>INDEX(Δεδομένα!E$1:E$13,MATCH('2021'!H3618,Δεδομένα!D$1:D$13,0))</f>
        <v>7</v>
      </c>
      <c r="J3618" s="4">
        <v>44492</v>
      </c>
      <c r="K3618" s="3" t="s">
        <v>79</v>
      </c>
      <c r="L3618" s="17" t="str">
        <f t="shared" si="280"/>
        <v>23/10/2021 19:10</v>
      </c>
      <c r="M3618" s="4">
        <v>44492</v>
      </c>
      <c r="N3618" s="3" t="s">
        <v>23</v>
      </c>
      <c r="O3618" s="17" t="str">
        <f t="shared" si="281"/>
        <v>23/10/2021 19:35</v>
      </c>
      <c r="P3618" s="24">
        <f t="shared" si="282"/>
        <v>1.7361111109494232E-2</v>
      </c>
      <c r="Q3618" s="28">
        <v>0</v>
      </c>
      <c r="R3618" s="27">
        <f t="shared" si="283"/>
        <v>24.999999997671694</v>
      </c>
      <c r="S3618" s="3" t="s">
        <v>4</v>
      </c>
      <c r="T3618" s="3" t="s">
        <v>4215</v>
      </c>
      <c r="U3618" s="3" t="s">
        <v>4</v>
      </c>
      <c r="V3618" s="3" t="s">
        <v>4252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0.1</v>
      </c>
      <c r="AD3618" s="5">
        <v>0</v>
      </c>
      <c r="AE3618" s="2">
        <v>2</v>
      </c>
      <c r="AF3618" s="2">
        <v>0</v>
      </c>
      <c r="AG3618" s="2">
        <v>0</v>
      </c>
      <c r="AH3618" s="2">
        <v>0</v>
      </c>
      <c r="AI3618" s="2">
        <v>0</v>
      </c>
      <c r="AJ3618" s="2">
        <v>1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 t="s">
        <v>4</v>
      </c>
      <c r="AT3618" s="2" t="s">
        <v>4</v>
      </c>
    </row>
    <row r="3619" spans="1:46" x14ac:dyDescent="0.2">
      <c r="A3619" s="2">
        <v>1725087</v>
      </c>
      <c r="B3619" s="2">
        <v>906160</v>
      </c>
      <c r="C3619" s="7">
        <v>21.978287780396901</v>
      </c>
      <c r="D3619" s="7">
        <v>38.304202957442797</v>
      </c>
      <c r="E3619" s="19" t="s">
        <v>4214</v>
      </c>
      <c r="F3619" s="46">
        <f>INDEX(Δεδομένα!$P:$P,MATCH('2021'!E3619,Δεδομένα!$O:$O,0))</f>
        <v>124</v>
      </c>
      <c r="G3619" s="49" t="s">
        <v>4147</v>
      </c>
      <c r="H3619" s="51" t="str">
        <f>INDEX(Δεδομένα!B$1:B$51,MATCH('2021'!G3619,Δεδομένα!A$1:A$51,0))</f>
        <v>ΔΥΤΙΚΗΣ ΕΛΛΑΔΟΣ</v>
      </c>
      <c r="I3619" s="53">
        <f>INDEX(Δεδομένα!E$1:E$13,MATCH('2021'!H3619,Δεδομένα!D$1:D$13,0))</f>
        <v>7</v>
      </c>
      <c r="J3619" s="4">
        <v>44502</v>
      </c>
      <c r="K3619" s="3" t="s">
        <v>2171</v>
      </c>
      <c r="L3619" s="17" t="str">
        <f t="shared" si="280"/>
        <v>02/11/2021 18:01</v>
      </c>
      <c r="M3619" s="4">
        <v>44502</v>
      </c>
      <c r="N3619" s="3" t="s">
        <v>147</v>
      </c>
      <c r="O3619" s="17" t="str">
        <f t="shared" si="281"/>
        <v>02/11/2021 20:00</v>
      </c>
      <c r="P3619" s="24">
        <f t="shared" si="282"/>
        <v>8.2638888889050577E-2</v>
      </c>
      <c r="Q3619" s="28">
        <v>0</v>
      </c>
      <c r="R3619" s="27">
        <f t="shared" si="283"/>
        <v>119.00000000023283</v>
      </c>
      <c r="S3619" s="3" t="s">
        <v>4</v>
      </c>
      <c r="T3619" s="3" t="s">
        <v>4215</v>
      </c>
      <c r="U3619" s="3" t="s">
        <v>4</v>
      </c>
      <c r="V3619" s="3" t="s">
        <v>4253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0.1</v>
      </c>
      <c r="AC3619" s="5">
        <v>0</v>
      </c>
      <c r="AD3619" s="5">
        <v>0</v>
      </c>
      <c r="AE3619" s="2">
        <v>3</v>
      </c>
      <c r="AF3619" s="2">
        <v>0</v>
      </c>
      <c r="AG3619" s="2">
        <v>0</v>
      </c>
      <c r="AH3619" s="2">
        <v>0</v>
      </c>
      <c r="AI3619" s="2">
        <v>0</v>
      </c>
      <c r="AJ3619" s="2">
        <v>1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 t="s">
        <v>4</v>
      </c>
      <c r="AT3619" s="2" t="s">
        <v>4</v>
      </c>
    </row>
    <row r="3620" spans="1:46" x14ac:dyDescent="0.2">
      <c r="A3620" s="2">
        <v>1725107</v>
      </c>
      <c r="B3620" s="2">
        <v>907539</v>
      </c>
      <c r="C3620" s="7">
        <v>21.9859818272128</v>
      </c>
      <c r="D3620" s="7">
        <v>38.288288329704201</v>
      </c>
      <c r="E3620" s="19" t="s">
        <v>4214</v>
      </c>
      <c r="F3620" s="46">
        <f>INDEX(Δεδομένα!$P:$P,MATCH('2021'!E3620,Δεδομένα!$O:$O,0))</f>
        <v>124</v>
      </c>
      <c r="G3620" s="49" t="s">
        <v>4147</v>
      </c>
      <c r="H3620" s="51" t="str">
        <f>INDEX(Δεδομένα!B$1:B$51,MATCH('2021'!G3620,Δεδομένα!A$1:A$51,0))</f>
        <v>ΔΥΤΙΚΗΣ ΕΛΛΑΔΟΣ</v>
      </c>
      <c r="I3620" s="53">
        <f>INDEX(Δεδομένα!E$1:E$13,MATCH('2021'!H3620,Δεδομένα!D$1:D$13,0))</f>
        <v>7</v>
      </c>
      <c r="J3620" s="4">
        <v>44508</v>
      </c>
      <c r="K3620" s="3" t="s">
        <v>763</v>
      </c>
      <c r="L3620" s="17" t="str">
        <f t="shared" si="280"/>
        <v>08/11/2021 14:39</v>
      </c>
      <c r="M3620" s="4">
        <v>44508</v>
      </c>
      <c r="N3620" s="3" t="s">
        <v>36</v>
      </c>
      <c r="O3620" s="17" t="str">
        <f t="shared" si="281"/>
        <v>08/11/2021 16:20</v>
      </c>
      <c r="P3620" s="24">
        <f t="shared" si="282"/>
        <v>7.0138888884685002E-2</v>
      </c>
      <c r="Q3620" s="28">
        <v>0</v>
      </c>
      <c r="R3620" s="27">
        <f t="shared" si="283"/>
        <v>100.9999999939464</v>
      </c>
      <c r="S3620" s="3" t="s">
        <v>4</v>
      </c>
      <c r="T3620" s="3" t="s">
        <v>4215</v>
      </c>
      <c r="U3620" s="3" t="s">
        <v>4</v>
      </c>
      <c r="V3620" s="3" t="s">
        <v>4254</v>
      </c>
      <c r="W3620" s="5">
        <v>0</v>
      </c>
      <c r="X3620" s="5">
        <v>0</v>
      </c>
      <c r="Y3620" s="5">
        <v>0</v>
      </c>
      <c r="Z3620" s="5">
        <v>0</v>
      </c>
      <c r="AA3620" s="5">
        <v>2</v>
      </c>
      <c r="AB3620" s="5">
        <v>0</v>
      </c>
      <c r="AC3620" s="5">
        <v>0</v>
      </c>
      <c r="AD3620" s="5">
        <v>0</v>
      </c>
      <c r="AE3620" s="2">
        <v>6</v>
      </c>
      <c r="AF3620" s="2">
        <v>0</v>
      </c>
      <c r="AG3620" s="2">
        <v>0</v>
      </c>
      <c r="AH3620" s="2">
        <v>0</v>
      </c>
      <c r="AI3620" s="2">
        <v>0</v>
      </c>
      <c r="AJ3620" s="2">
        <v>3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 t="s">
        <v>4</v>
      </c>
      <c r="AT3620" s="2" t="s">
        <v>4</v>
      </c>
    </row>
    <row r="3621" spans="1:46" x14ac:dyDescent="0.2">
      <c r="A3621" s="2">
        <v>1727561</v>
      </c>
      <c r="B3621" s="2">
        <v>909068</v>
      </c>
      <c r="D3621" s="2"/>
      <c r="E3621" s="19" t="s">
        <v>4214</v>
      </c>
      <c r="F3621" s="46">
        <f>INDEX(Δεδομένα!$P:$P,MATCH('2021'!E3621,Δεδομένα!$O:$O,0))</f>
        <v>124</v>
      </c>
      <c r="G3621" s="49" t="s">
        <v>4147</v>
      </c>
      <c r="H3621" s="51" t="str">
        <f>INDEX(Δεδομένα!B$1:B$51,MATCH('2021'!G3621,Δεδομένα!A$1:A$51,0))</f>
        <v>ΔΥΤΙΚΗΣ ΕΛΛΑΔΟΣ</v>
      </c>
      <c r="I3621" s="53">
        <f>INDEX(Δεδομένα!E$1:E$13,MATCH('2021'!H3621,Δεδομένα!D$1:D$13,0))</f>
        <v>7</v>
      </c>
      <c r="J3621" s="4">
        <v>44514</v>
      </c>
      <c r="K3621" s="3" t="s">
        <v>267</v>
      </c>
      <c r="L3621" s="17" t="str">
        <f t="shared" si="280"/>
        <v>14/11/2021 17:30</v>
      </c>
      <c r="M3621" s="4">
        <v>44514</v>
      </c>
      <c r="N3621" s="3" t="s">
        <v>483</v>
      </c>
      <c r="O3621" s="17" t="str">
        <f t="shared" si="281"/>
        <v>14/11/2021 18:10</v>
      </c>
      <c r="P3621" s="24">
        <f t="shared" si="282"/>
        <v>2.7777777781011537E-2</v>
      </c>
      <c r="Q3621" s="28">
        <v>0</v>
      </c>
      <c r="R3621" s="27">
        <f t="shared" si="283"/>
        <v>40.000000004656613</v>
      </c>
      <c r="S3621" s="3" t="s">
        <v>4</v>
      </c>
      <c r="T3621" s="3" t="s">
        <v>4215</v>
      </c>
      <c r="U3621" s="3" t="s">
        <v>4</v>
      </c>
      <c r="V3621" s="3" t="s">
        <v>4255</v>
      </c>
      <c r="W3621" s="5">
        <v>0</v>
      </c>
      <c r="X3621" s="5">
        <v>0</v>
      </c>
      <c r="Y3621" s="5">
        <v>0</v>
      </c>
      <c r="Z3621" s="5">
        <v>0</v>
      </c>
      <c r="AA3621" s="5">
        <v>0.1</v>
      </c>
      <c r="AB3621" s="5">
        <v>0</v>
      </c>
      <c r="AC3621" s="5">
        <v>0</v>
      </c>
      <c r="AD3621" s="5">
        <v>0</v>
      </c>
      <c r="AE3621" s="2">
        <v>2</v>
      </c>
      <c r="AF3621" s="2">
        <v>0</v>
      </c>
      <c r="AG3621" s="2">
        <v>0</v>
      </c>
      <c r="AH3621" s="2">
        <v>0</v>
      </c>
      <c r="AI3621" s="2">
        <v>0</v>
      </c>
      <c r="AJ3621" s="2">
        <v>1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 t="s">
        <v>4</v>
      </c>
      <c r="AT3621" s="2" t="s">
        <v>4</v>
      </c>
    </row>
    <row r="3622" spans="1:46" x14ac:dyDescent="0.2">
      <c r="A3622" s="2">
        <v>1727564</v>
      </c>
      <c r="B3622" s="2">
        <v>909071</v>
      </c>
      <c r="C3622" s="7">
        <v>22.181434573291099</v>
      </c>
      <c r="D3622" s="7">
        <v>38.194503676362203</v>
      </c>
      <c r="E3622" s="19" t="s">
        <v>4214</v>
      </c>
      <c r="F3622" s="46">
        <f>INDEX(Δεδομένα!$P:$P,MATCH('2021'!E3622,Δεδομένα!$O:$O,0))</f>
        <v>124</v>
      </c>
      <c r="G3622" s="49" t="s">
        <v>4147</v>
      </c>
      <c r="H3622" s="51" t="str">
        <f>INDEX(Δεδομένα!B$1:B$51,MATCH('2021'!G3622,Δεδομένα!A$1:A$51,0))</f>
        <v>ΔΥΤΙΚΗΣ ΕΛΛΑΔΟΣ</v>
      </c>
      <c r="I3622" s="53">
        <f>INDEX(Δεδομένα!E$1:E$13,MATCH('2021'!H3622,Δεδομένα!D$1:D$13,0))</f>
        <v>7</v>
      </c>
      <c r="J3622" s="4">
        <v>44514</v>
      </c>
      <c r="K3622" s="3" t="s">
        <v>404</v>
      </c>
      <c r="L3622" s="17" t="str">
        <f t="shared" si="280"/>
        <v>14/11/2021 18:05</v>
      </c>
      <c r="M3622" s="4">
        <v>44514</v>
      </c>
      <c r="N3622" s="3" t="s">
        <v>32</v>
      </c>
      <c r="O3622" s="17" t="str">
        <f t="shared" si="281"/>
        <v>14/11/2021 18:45</v>
      </c>
      <c r="P3622" s="24">
        <f t="shared" si="282"/>
        <v>2.7777777781011537E-2</v>
      </c>
      <c r="Q3622" s="28">
        <v>0</v>
      </c>
      <c r="R3622" s="27">
        <f t="shared" si="283"/>
        <v>40.000000004656613</v>
      </c>
      <c r="S3622" s="3" t="s">
        <v>4</v>
      </c>
      <c r="T3622" s="3" t="s">
        <v>4215</v>
      </c>
      <c r="U3622" s="3" t="s">
        <v>4</v>
      </c>
      <c r="V3622" s="3" t="s">
        <v>4256</v>
      </c>
      <c r="W3622" s="5">
        <v>0</v>
      </c>
      <c r="X3622" s="5">
        <v>0</v>
      </c>
      <c r="Y3622" s="5">
        <v>0</v>
      </c>
      <c r="Z3622" s="5">
        <v>0</v>
      </c>
      <c r="AA3622" s="5">
        <v>0.1</v>
      </c>
      <c r="AB3622" s="5">
        <v>0</v>
      </c>
      <c r="AC3622" s="5">
        <v>0</v>
      </c>
      <c r="AD3622" s="5">
        <v>0</v>
      </c>
      <c r="AE3622" s="2">
        <v>2</v>
      </c>
      <c r="AF3622" s="2">
        <v>0</v>
      </c>
      <c r="AG3622" s="2">
        <v>0</v>
      </c>
      <c r="AH3622" s="2">
        <v>0</v>
      </c>
      <c r="AI3622" s="2">
        <v>0</v>
      </c>
      <c r="AJ3622" s="2">
        <v>1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 t="s">
        <v>4</v>
      </c>
      <c r="AT3622" s="2" t="s">
        <v>4</v>
      </c>
    </row>
    <row r="3623" spans="1:46" x14ac:dyDescent="0.2">
      <c r="A3623" s="2">
        <v>1727586</v>
      </c>
      <c r="B3623" s="2">
        <v>910666</v>
      </c>
      <c r="C3623" s="7">
        <v>22.139448907081501</v>
      </c>
      <c r="D3623" s="7">
        <v>38.224818069712597</v>
      </c>
      <c r="E3623" s="19" t="s">
        <v>4214</v>
      </c>
      <c r="F3623" s="46">
        <f>INDEX(Δεδομένα!$P:$P,MATCH('2021'!E3623,Δεδομένα!$O:$O,0))</f>
        <v>124</v>
      </c>
      <c r="G3623" s="49" t="s">
        <v>4147</v>
      </c>
      <c r="H3623" s="51" t="str">
        <f>INDEX(Δεδομένα!B$1:B$51,MATCH('2021'!G3623,Δεδομένα!A$1:A$51,0))</f>
        <v>ΔΥΤΙΚΗΣ ΕΛΛΑΔΟΣ</v>
      </c>
      <c r="I3623" s="53">
        <f>INDEX(Δεδομένα!E$1:E$13,MATCH('2021'!H3623,Δεδομένα!D$1:D$13,0))</f>
        <v>7</v>
      </c>
      <c r="J3623" s="4">
        <v>44521</v>
      </c>
      <c r="K3623" s="3" t="s">
        <v>576</v>
      </c>
      <c r="L3623" s="17" t="str">
        <f t="shared" si="280"/>
        <v>21/11/2021 18:42</v>
      </c>
      <c r="M3623" s="4">
        <v>44521</v>
      </c>
      <c r="N3623" s="3" t="s">
        <v>493</v>
      </c>
      <c r="O3623" s="17" t="str">
        <f t="shared" si="281"/>
        <v>21/11/2021 21:10</v>
      </c>
      <c r="P3623" s="24">
        <f t="shared" si="282"/>
        <v>0.10277777777810115</v>
      </c>
      <c r="Q3623" s="28">
        <v>0</v>
      </c>
      <c r="R3623" s="27">
        <f t="shared" si="283"/>
        <v>148.00000000046566</v>
      </c>
      <c r="S3623" s="3" t="s">
        <v>4</v>
      </c>
      <c r="T3623" s="3" t="s">
        <v>4215</v>
      </c>
      <c r="U3623" s="3" t="s">
        <v>3866</v>
      </c>
      <c r="V3623" s="3" t="s">
        <v>4257</v>
      </c>
      <c r="W3623" s="5">
        <v>0</v>
      </c>
      <c r="X3623" s="5">
        <v>0</v>
      </c>
      <c r="Y3623" s="5">
        <v>0</v>
      </c>
      <c r="Z3623" s="5">
        <v>0</v>
      </c>
      <c r="AA3623" s="5">
        <v>1.5</v>
      </c>
      <c r="AB3623" s="5">
        <v>0</v>
      </c>
      <c r="AC3623" s="5">
        <v>0</v>
      </c>
      <c r="AD3623" s="5">
        <v>0</v>
      </c>
      <c r="AE3623" s="2">
        <v>2</v>
      </c>
      <c r="AF3623" s="2">
        <v>0</v>
      </c>
      <c r="AG3623" s="2">
        <v>0</v>
      </c>
      <c r="AH3623" s="2">
        <v>0</v>
      </c>
      <c r="AI3623" s="2">
        <v>0</v>
      </c>
      <c r="AJ3623" s="2">
        <v>1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 t="s">
        <v>4</v>
      </c>
      <c r="AT3623" s="2" t="s">
        <v>4</v>
      </c>
    </row>
    <row r="3624" spans="1:46" x14ac:dyDescent="0.2">
      <c r="A3624" s="2">
        <v>1727587</v>
      </c>
      <c r="B3624" s="2">
        <v>911320</v>
      </c>
      <c r="C3624" s="7">
        <v>22.191225370748501</v>
      </c>
      <c r="D3624" s="7">
        <v>38.182806446541697</v>
      </c>
      <c r="E3624" s="19" t="s">
        <v>4214</v>
      </c>
      <c r="F3624" s="46">
        <f>INDEX(Δεδομένα!$P:$P,MATCH('2021'!E3624,Δεδομένα!$O:$O,0))</f>
        <v>124</v>
      </c>
      <c r="G3624" s="49" t="s">
        <v>4147</v>
      </c>
      <c r="H3624" s="51" t="str">
        <f>INDEX(Δεδομένα!B$1:B$51,MATCH('2021'!G3624,Δεδομένα!A$1:A$51,0))</f>
        <v>ΔΥΤΙΚΗΣ ΕΛΛΑΔΟΣ</v>
      </c>
      <c r="I3624" s="53">
        <f>INDEX(Δεδομένα!E$1:E$13,MATCH('2021'!H3624,Δεδομένα!D$1:D$13,0))</f>
        <v>7</v>
      </c>
      <c r="J3624" s="4">
        <v>44524</v>
      </c>
      <c r="K3624" s="3" t="s">
        <v>160</v>
      </c>
      <c r="L3624" s="17" t="str">
        <f t="shared" si="280"/>
        <v>24/11/2021 09:38</v>
      </c>
      <c r="M3624" s="4">
        <v>44524</v>
      </c>
      <c r="N3624" s="3" t="s">
        <v>39</v>
      </c>
      <c r="O3624" s="17" t="str">
        <f t="shared" si="281"/>
        <v>24/11/2021 14:40</v>
      </c>
      <c r="P3624" s="24">
        <f t="shared" si="282"/>
        <v>0.20972222222189885</v>
      </c>
      <c r="Q3624" s="28">
        <v>0</v>
      </c>
      <c r="R3624" s="27">
        <f t="shared" si="283"/>
        <v>301.99999999953434</v>
      </c>
      <c r="S3624" s="3" t="s">
        <v>4</v>
      </c>
      <c r="T3624" s="3" t="s">
        <v>4215</v>
      </c>
      <c r="U3624" s="3" t="s">
        <v>4231</v>
      </c>
      <c r="V3624" s="3" t="s">
        <v>4258</v>
      </c>
      <c r="W3624" s="5">
        <v>0</v>
      </c>
      <c r="X3624" s="5">
        <v>0</v>
      </c>
      <c r="Y3624" s="5">
        <v>0</v>
      </c>
      <c r="Z3624" s="5">
        <v>0</v>
      </c>
      <c r="AA3624" s="5">
        <v>0.03</v>
      </c>
      <c r="AB3624" s="5">
        <v>0</v>
      </c>
      <c r="AC3624" s="5">
        <v>0</v>
      </c>
      <c r="AD3624" s="5">
        <v>0</v>
      </c>
      <c r="AE3624" s="2">
        <v>6</v>
      </c>
      <c r="AF3624" s="2">
        <v>0</v>
      </c>
      <c r="AG3624" s="2">
        <v>0</v>
      </c>
      <c r="AH3624" s="2">
        <v>0</v>
      </c>
      <c r="AI3624" s="2">
        <v>0</v>
      </c>
      <c r="AJ3624" s="2">
        <v>3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 t="s">
        <v>4</v>
      </c>
      <c r="AT3624" s="2" t="s">
        <v>4</v>
      </c>
    </row>
    <row r="3625" spans="1:46" x14ac:dyDescent="0.2">
      <c r="A3625" s="2">
        <v>1629675</v>
      </c>
      <c r="B3625" s="2">
        <v>817035</v>
      </c>
      <c r="C3625" s="7">
        <v>22.290832265270801</v>
      </c>
      <c r="D3625" s="7">
        <v>38.102578117053397</v>
      </c>
      <c r="E3625" s="19" t="s">
        <v>4259</v>
      </c>
      <c r="F3625" s="46">
        <f>INDEX(Δεδομένα!$P:$P,MATCH('2021'!E3625,Δεδομένα!$O:$O,0))</f>
        <v>125</v>
      </c>
      <c r="G3625" s="49" t="s">
        <v>4147</v>
      </c>
      <c r="H3625" s="51" t="str">
        <f>INDEX(Δεδομένα!B$1:B$51,MATCH('2021'!G3625,Δεδομένα!A$1:A$51,0))</f>
        <v>ΔΥΤΙΚΗΣ ΕΛΛΑΔΟΣ</v>
      </c>
      <c r="I3625" s="53">
        <f>INDEX(Δεδομένα!E$1:E$13,MATCH('2021'!H3625,Δεδομένα!D$1:D$13,0))</f>
        <v>7</v>
      </c>
      <c r="J3625" s="4">
        <v>44204</v>
      </c>
      <c r="K3625" s="3" t="s">
        <v>17</v>
      </c>
      <c r="L3625" s="17" t="str">
        <f t="shared" si="280"/>
        <v>08/01/2021 18:00</v>
      </c>
      <c r="M3625" s="4">
        <v>44204</v>
      </c>
      <c r="N3625" s="3" t="s">
        <v>467</v>
      </c>
      <c r="O3625" s="17" t="str">
        <f t="shared" si="281"/>
        <v>08/01/2021 21:45</v>
      </c>
      <c r="P3625" s="24">
        <f t="shared" si="282"/>
        <v>0.15625</v>
      </c>
      <c r="Q3625" s="28">
        <v>0</v>
      </c>
      <c r="R3625" s="27">
        <f t="shared" si="283"/>
        <v>225</v>
      </c>
      <c r="S3625" s="3" t="s">
        <v>4</v>
      </c>
      <c r="T3625" s="3" t="s">
        <v>4215</v>
      </c>
      <c r="U3625" s="3" t="s">
        <v>4</v>
      </c>
      <c r="V3625" s="3" t="s">
        <v>4260</v>
      </c>
      <c r="W3625" s="5">
        <v>0</v>
      </c>
      <c r="X3625" s="5">
        <v>0.03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2">
        <v>2</v>
      </c>
      <c r="AF3625" s="2">
        <v>0</v>
      </c>
      <c r="AG3625" s="2">
        <v>0</v>
      </c>
      <c r="AH3625" s="2">
        <v>0</v>
      </c>
      <c r="AI3625" s="2">
        <v>0</v>
      </c>
      <c r="AJ3625" s="2">
        <v>1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 t="s">
        <v>4</v>
      </c>
      <c r="AT3625" s="2" t="s">
        <v>4</v>
      </c>
    </row>
    <row r="3626" spans="1:46" x14ac:dyDescent="0.2">
      <c r="A3626" s="2">
        <v>1629676</v>
      </c>
      <c r="B3626" s="2">
        <v>817338</v>
      </c>
      <c r="C3626" s="7">
        <v>22.333959579467798</v>
      </c>
      <c r="D3626" s="7">
        <v>38.075885772705099</v>
      </c>
      <c r="E3626" s="19" t="s">
        <v>4259</v>
      </c>
      <c r="F3626" s="46">
        <f>INDEX(Δεδομένα!$P:$P,MATCH('2021'!E3626,Δεδομένα!$O:$O,0))</f>
        <v>125</v>
      </c>
      <c r="G3626" s="49" t="s">
        <v>4147</v>
      </c>
      <c r="H3626" s="51" t="str">
        <f>INDEX(Δεδομένα!B$1:B$51,MATCH('2021'!G3626,Δεδομένα!A$1:A$51,0))</f>
        <v>ΔΥΤΙΚΗΣ ΕΛΛΑΔΟΣ</v>
      </c>
      <c r="I3626" s="53">
        <f>INDEX(Δεδομένα!E$1:E$13,MATCH('2021'!H3626,Δεδομένα!D$1:D$13,0))</f>
        <v>7</v>
      </c>
      <c r="J3626" s="4">
        <v>44206</v>
      </c>
      <c r="K3626" s="3" t="s">
        <v>1228</v>
      </c>
      <c r="L3626" s="17" t="str">
        <f t="shared" si="280"/>
        <v>10/01/2021 15:47</v>
      </c>
      <c r="M3626" s="4">
        <v>44206</v>
      </c>
      <c r="N3626" s="3" t="s">
        <v>150</v>
      </c>
      <c r="O3626" s="17" t="str">
        <f t="shared" si="281"/>
        <v>10/01/2021 19:00</v>
      </c>
      <c r="P3626" s="24">
        <f t="shared" si="282"/>
        <v>0.13402777777810115</v>
      </c>
      <c r="Q3626" s="28">
        <v>0</v>
      </c>
      <c r="R3626" s="27">
        <f t="shared" si="283"/>
        <v>193.00000000046566</v>
      </c>
      <c r="S3626" s="3" t="s">
        <v>4</v>
      </c>
      <c r="T3626" s="3" t="s">
        <v>4215</v>
      </c>
      <c r="U3626" s="3" t="s">
        <v>4</v>
      </c>
      <c r="V3626" s="3" t="s">
        <v>3759</v>
      </c>
      <c r="W3626" s="5">
        <v>0</v>
      </c>
      <c r="X3626" s="5">
        <v>0.05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2">
        <v>2</v>
      </c>
      <c r="AF3626" s="2">
        <v>0</v>
      </c>
      <c r="AG3626" s="2">
        <v>0</v>
      </c>
      <c r="AH3626" s="2">
        <v>0</v>
      </c>
      <c r="AI3626" s="2">
        <v>0</v>
      </c>
      <c r="AJ3626" s="2">
        <v>1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 t="s">
        <v>4</v>
      </c>
      <c r="AT3626" s="2" t="s">
        <v>4</v>
      </c>
    </row>
    <row r="3627" spans="1:46" x14ac:dyDescent="0.2">
      <c r="A3627" s="2">
        <v>1654398</v>
      </c>
      <c r="B3627" s="2">
        <v>834427</v>
      </c>
      <c r="C3627" s="7">
        <v>22.328038833172499</v>
      </c>
      <c r="D3627" s="7">
        <v>38.137138955295001</v>
      </c>
      <c r="E3627" s="19" t="s">
        <v>4259</v>
      </c>
      <c r="F3627" s="46">
        <f>INDEX(Δεδομένα!$P:$P,MATCH('2021'!E3627,Δεδομένα!$O:$O,0))</f>
        <v>125</v>
      </c>
      <c r="G3627" s="49" t="s">
        <v>4147</v>
      </c>
      <c r="H3627" s="51" t="str">
        <f>INDEX(Δεδομένα!B$1:B$51,MATCH('2021'!G3627,Δεδομένα!A$1:A$51,0))</f>
        <v>ΔΥΤΙΚΗΣ ΕΛΛΑΔΟΣ</v>
      </c>
      <c r="I3627" s="53">
        <f>INDEX(Δεδομένα!E$1:E$13,MATCH('2021'!H3627,Δεδομένα!D$1:D$13,0))</f>
        <v>7</v>
      </c>
      <c r="J3627" s="4">
        <v>44258</v>
      </c>
      <c r="K3627" s="3" t="s">
        <v>2</v>
      </c>
      <c r="L3627" s="17" t="str">
        <f t="shared" si="280"/>
        <v>03/03/2021 14:31</v>
      </c>
      <c r="M3627" s="4">
        <v>44258</v>
      </c>
      <c r="N3627" s="3" t="s">
        <v>17</v>
      </c>
      <c r="O3627" s="17" t="str">
        <f t="shared" si="281"/>
        <v>03/03/2021 18:00</v>
      </c>
      <c r="P3627" s="24">
        <f t="shared" si="282"/>
        <v>0.14513888888905058</v>
      </c>
      <c r="Q3627" s="28">
        <v>0</v>
      </c>
      <c r="R3627" s="27">
        <f t="shared" si="283"/>
        <v>209.00000000023283</v>
      </c>
      <c r="S3627" s="3" t="s">
        <v>4</v>
      </c>
      <c r="T3627" s="3" t="s">
        <v>4215</v>
      </c>
      <c r="U3627" s="3" t="s">
        <v>4</v>
      </c>
      <c r="V3627" s="3" t="s">
        <v>4078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0.5</v>
      </c>
      <c r="AC3627" s="5">
        <v>0</v>
      </c>
      <c r="AD3627" s="5">
        <v>0</v>
      </c>
      <c r="AE3627" s="2">
        <v>4</v>
      </c>
      <c r="AF3627" s="2">
        <v>0</v>
      </c>
      <c r="AG3627" s="2">
        <v>0</v>
      </c>
      <c r="AH3627" s="2">
        <v>0</v>
      </c>
      <c r="AI3627" s="2">
        <v>0</v>
      </c>
      <c r="AJ3627" s="2">
        <v>2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 t="s">
        <v>4</v>
      </c>
      <c r="AT3627" s="2" t="s">
        <v>4</v>
      </c>
    </row>
    <row r="3628" spans="1:46" x14ac:dyDescent="0.2">
      <c r="A3628" s="2">
        <v>1650548</v>
      </c>
      <c r="B3628" s="2">
        <v>834752</v>
      </c>
      <c r="C3628" s="7">
        <v>22.352226132374401</v>
      </c>
      <c r="D3628" s="7">
        <v>38.098180099737498</v>
      </c>
      <c r="E3628" s="19" t="s">
        <v>4259</v>
      </c>
      <c r="F3628" s="46">
        <f>INDEX(Δεδομένα!$P:$P,MATCH('2021'!E3628,Δεδομένα!$O:$O,0))</f>
        <v>125</v>
      </c>
      <c r="G3628" s="49" t="s">
        <v>4147</v>
      </c>
      <c r="H3628" s="51" t="str">
        <f>INDEX(Δεδομένα!B$1:B$51,MATCH('2021'!G3628,Δεδομένα!A$1:A$51,0))</f>
        <v>ΔΥΤΙΚΗΣ ΕΛΛΑΔΟΣ</v>
      </c>
      <c r="I3628" s="53">
        <f>INDEX(Δεδομένα!E$1:E$13,MATCH('2021'!H3628,Δεδομένα!D$1:D$13,0))</f>
        <v>7</v>
      </c>
      <c r="J3628" s="4">
        <v>44259</v>
      </c>
      <c r="K3628" s="3" t="s">
        <v>154</v>
      </c>
      <c r="L3628" s="17" t="str">
        <f t="shared" si="280"/>
        <v>04/03/2021 13:20</v>
      </c>
      <c r="M3628" s="4">
        <v>44261</v>
      </c>
      <c r="N3628" s="3" t="s">
        <v>461</v>
      </c>
      <c r="O3628" s="17" t="str">
        <f t="shared" si="281"/>
        <v>06/03/2021 17:00</v>
      </c>
      <c r="P3628" s="29">
        <f t="shared" si="282"/>
        <v>2.1527777777810115</v>
      </c>
      <c r="Q3628" s="30">
        <f>2*24</f>
        <v>48</v>
      </c>
      <c r="R3628" s="27">
        <f t="shared" si="283"/>
        <v>3100.0000000046566</v>
      </c>
      <c r="S3628" s="3" t="s">
        <v>4</v>
      </c>
      <c r="T3628" s="3" t="s">
        <v>4215</v>
      </c>
      <c r="U3628" s="3" t="s">
        <v>4</v>
      </c>
      <c r="V3628" s="3" t="s">
        <v>4261</v>
      </c>
      <c r="W3628" s="5">
        <v>0</v>
      </c>
      <c r="X3628" s="5">
        <v>40</v>
      </c>
      <c r="Y3628" s="5">
        <v>0</v>
      </c>
      <c r="Z3628" s="5">
        <v>20</v>
      </c>
      <c r="AA3628" s="5">
        <v>0</v>
      </c>
      <c r="AB3628" s="5">
        <v>0</v>
      </c>
      <c r="AC3628" s="5">
        <v>0</v>
      </c>
      <c r="AD3628" s="5">
        <v>0</v>
      </c>
      <c r="AE3628" s="2">
        <v>44</v>
      </c>
      <c r="AF3628" s="2">
        <v>5</v>
      </c>
      <c r="AG3628" s="2">
        <v>0</v>
      </c>
      <c r="AH3628" s="2">
        <v>0</v>
      </c>
      <c r="AI3628" s="2">
        <v>0</v>
      </c>
      <c r="AJ3628" s="2">
        <v>20</v>
      </c>
      <c r="AK3628" s="2">
        <v>3</v>
      </c>
      <c r="AL3628" s="2">
        <v>1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 t="s">
        <v>4</v>
      </c>
      <c r="AT3628" s="2" t="s">
        <v>4</v>
      </c>
    </row>
    <row r="3629" spans="1:46" x14ac:dyDescent="0.2">
      <c r="A3629" s="2">
        <v>1653853</v>
      </c>
      <c r="B3629" s="2">
        <v>835081</v>
      </c>
      <c r="C3629" s="7">
        <v>22.3221292419604</v>
      </c>
      <c r="D3629" s="7">
        <v>38.087153902112</v>
      </c>
      <c r="E3629" s="19" t="s">
        <v>4259</v>
      </c>
      <c r="F3629" s="46">
        <f>INDEX(Δεδομένα!$P:$P,MATCH('2021'!E3629,Δεδομένα!$O:$O,0))</f>
        <v>125</v>
      </c>
      <c r="G3629" s="49" t="s">
        <v>4147</v>
      </c>
      <c r="H3629" s="51" t="str">
        <f>INDEX(Δεδομένα!B$1:B$51,MATCH('2021'!G3629,Δεδομένα!A$1:A$51,0))</f>
        <v>ΔΥΤΙΚΗΣ ΕΛΛΑΔΟΣ</v>
      </c>
      <c r="I3629" s="53">
        <f>INDEX(Δεδομένα!E$1:E$13,MATCH('2021'!H3629,Δεδομένα!D$1:D$13,0))</f>
        <v>7</v>
      </c>
      <c r="J3629" s="4">
        <v>44260</v>
      </c>
      <c r="K3629" s="3" t="s">
        <v>290</v>
      </c>
      <c r="L3629" s="17" t="str">
        <f t="shared" si="280"/>
        <v>05/03/2021 12:24</v>
      </c>
      <c r="M3629" s="4">
        <v>44261</v>
      </c>
      <c r="N3629" s="3" t="s">
        <v>1019</v>
      </c>
      <c r="O3629" s="17" t="str">
        <f t="shared" si="281"/>
        <v>06/03/2021 11:13</v>
      </c>
      <c r="P3629" s="24">
        <f t="shared" si="282"/>
        <v>0.95069444444379769</v>
      </c>
      <c r="Q3629" s="28">
        <v>0</v>
      </c>
      <c r="R3629" s="27">
        <f t="shared" si="283"/>
        <v>1368.9999999990687</v>
      </c>
      <c r="S3629" s="3" t="s">
        <v>4</v>
      </c>
      <c r="T3629" s="3" t="s">
        <v>4215</v>
      </c>
      <c r="U3629" s="3" t="s">
        <v>4</v>
      </c>
      <c r="V3629" s="3" t="s">
        <v>4262</v>
      </c>
      <c r="W3629" s="5">
        <v>0</v>
      </c>
      <c r="X3629" s="5">
        <v>5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2">
        <v>8</v>
      </c>
      <c r="AF3629" s="2">
        <v>0</v>
      </c>
      <c r="AG3629" s="2">
        <v>0</v>
      </c>
      <c r="AH3629" s="2">
        <v>0</v>
      </c>
      <c r="AI3629" s="2">
        <v>0</v>
      </c>
      <c r="AJ3629" s="2">
        <v>4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 t="s">
        <v>4</v>
      </c>
      <c r="AT3629" s="2" t="s">
        <v>4</v>
      </c>
    </row>
    <row r="3630" spans="1:46" x14ac:dyDescent="0.2">
      <c r="A3630" s="2">
        <v>1657623</v>
      </c>
      <c r="B3630" s="2">
        <v>843791</v>
      </c>
      <c r="C3630" s="7">
        <v>22.3508491516113</v>
      </c>
      <c r="D3630" s="7">
        <v>38.075569152832003</v>
      </c>
      <c r="E3630" s="19" t="s">
        <v>4259</v>
      </c>
      <c r="F3630" s="46">
        <f>INDEX(Δεδομένα!$P:$P,MATCH('2021'!E3630,Δεδομένα!$O:$O,0))</f>
        <v>125</v>
      </c>
      <c r="G3630" s="49" t="s">
        <v>4147</v>
      </c>
      <c r="H3630" s="51" t="str">
        <f>INDEX(Δεδομένα!B$1:B$51,MATCH('2021'!G3630,Δεδομένα!A$1:A$51,0))</f>
        <v>ΔΥΤΙΚΗΣ ΕΛΛΑΔΟΣ</v>
      </c>
      <c r="I3630" s="53">
        <f>INDEX(Δεδομένα!E$1:E$13,MATCH('2021'!H3630,Δεδομένα!D$1:D$13,0))</f>
        <v>7</v>
      </c>
      <c r="J3630" s="4">
        <v>44294</v>
      </c>
      <c r="K3630" s="3" t="s">
        <v>520</v>
      </c>
      <c r="L3630" s="17" t="str">
        <f t="shared" si="280"/>
        <v>08/04/2021 12:33</v>
      </c>
      <c r="M3630" s="4">
        <v>44294</v>
      </c>
      <c r="N3630" s="3" t="s">
        <v>150</v>
      </c>
      <c r="O3630" s="17" t="str">
        <f t="shared" si="281"/>
        <v>08/04/2021 19:00</v>
      </c>
      <c r="P3630" s="24">
        <f t="shared" si="282"/>
        <v>0.26874999999563443</v>
      </c>
      <c r="Q3630" s="28">
        <v>0</v>
      </c>
      <c r="R3630" s="27">
        <f t="shared" si="283"/>
        <v>386.99999999371357</v>
      </c>
      <c r="S3630" s="3" t="s">
        <v>4</v>
      </c>
      <c r="T3630" s="3" t="s">
        <v>4215</v>
      </c>
      <c r="U3630" s="3" t="s">
        <v>4</v>
      </c>
      <c r="V3630" s="3" t="s">
        <v>4264</v>
      </c>
      <c r="W3630" s="5">
        <v>0.5</v>
      </c>
      <c r="X3630" s="5">
        <v>0</v>
      </c>
      <c r="Y3630" s="5">
        <v>0</v>
      </c>
      <c r="Z3630" s="5">
        <v>0</v>
      </c>
      <c r="AA3630" s="5">
        <v>0</v>
      </c>
      <c r="AB3630" s="5">
        <v>0.1</v>
      </c>
      <c r="AC3630" s="5">
        <v>0</v>
      </c>
      <c r="AD3630" s="5">
        <v>0</v>
      </c>
      <c r="AE3630" s="2">
        <v>8</v>
      </c>
      <c r="AF3630" s="2">
        <v>0</v>
      </c>
      <c r="AG3630" s="2">
        <v>0</v>
      </c>
      <c r="AH3630" s="2">
        <v>0</v>
      </c>
      <c r="AI3630" s="2">
        <v>0</v>
      </c>
      <c r="AJ3630" s="2">
        <v>4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 t="s">
        <v>4</v>
      </c>
      <c r="AT3630" s="2" t="s">
        <v>4</v>
      </c>
    </row>
    <row r="3631" spans="1:46" x14ac:dyDescent="0.2">
      <c r="A3631" s="2">
        <v>1671766</v>
      </c>
      <c r="B3631" s="2">
        <v>863362</v>
      </c>
      <c r="E3631" s="19" t="s">
        <v>4259</v>
      </c>
      <c r="F3631" s="46">
        <f>INDEX(Δεδομένα!$P:$P,MATCH('2021'!E3631,Δεδομένα!$O:$O,0))</f>
        <v>125</v>
      </c>
      <c r="G3631" s="49" t="s">
        <v>4147</v>
      </c>
      <c r="H3631" s="51" t="str">
        <f>INDEX(Δεδομένα!B$1:B$51,MATCH('2021'!G3631,Δεδομένα!A$1:A$51,0))</f>
        <v>ΔΥΤΙΚΗΣ ΕΛΛΑΔΟΣ</v>
      </c>
      <c r="I3631" s="53">
        <f>INDEX(Δεδομένα!E$1:E$13,MATCH('2021'!H3631,Δεδομένα!D$1:D$13,0))</f>
        <v>7</v>
      </c>
      <c r="J3631" s="4">
        <v>44367</v>
      </c>
      <c r="K3631" s="3" t="s">
        <v>146</v>
      </c>
      <c r="L3631" s="17" t="str">
        <f t="shared" si="280"/>
        <v>20/06/2021 16:30</v>
      </c>
      <c r="M3631" s="4">
        <v>44367</v>
      </c>
      <c r="N3631" s="3" t="s">
        <v>526</v>
      </c>
      <c r="O3631" s="17" t="str">
        <f t="shared" si="281"/>
        <v>20/06/2021 17:05</v>
      </c>
      <c r="P3631" s="24">
        <f t="shared" si="282"/>
        <v>2.4305555554747116E-2</v>
      </c>
      <c r="Q3631" s="28">
        <v>0</v>
      </c>
      <c r="R3631" s="27">
        <f t="shared" si="283"/>
        <v>34.999999998835847</v>
      </c>
      <c r="S3631" s="3" t="s">
        <v>4</v>
      </c>
      <c r="T3631" s="3" t="s">
        <v>4215</v>
      </c>
      <c r="U3631" s="3" t="s">
        <v>4</v>
      </c>
      <c r="V3631" s="3" t="s">
        <v>4263</v>
      </c>
      <c r="W3631" s="5">
        <v>0</v>
      </c>
      <c r="X3631" s="5">
        <v>0</v>
      </c>
      <c r="Y3631" s="5">
        <v>0</v>
      </c>
      <c r="Z3631" s="5">
        <v>0</v>
      </c>
      <c r="AA3631" s="5">
        <v>0.15</v>
      </c>
      <c r="AB3631" s="5">
        <v>0</v>
      </c>
      <c r="AC3631" s="5">
        <v>0</v>
      </c>
      <c r="AD3631" s="5">
        <v>0</v>
      </c>
      <c r="AE3631" s="2">
        <v>4</v>
      </c>
      <c r="AF3631" s="2">
        <v>0</v>
      </c>
      <c r="AG3631" s="2">
        <v>0</v>
      </c>
      <c r="AH3631" s="2">
        <v>0</v>
      </c>
      <c r="AI3631" s="2">
        <v>0</v>
      </c>
      <c r="AJ3631" s="2">
        <v>2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 t="s">
        <v>4</v>
      </c>
      <c r="AT3631" s="2" t="s">
        <v>4</v>
      </c>
    </row>
    <row r="3632" spans="1:46" x14ac:dyDescent="0.2">
      <c r="A3632" s="2">
        <v>1725097</v>
      </c>
      <c r="B3632" s="2">
        <v>906373</v>
      </c>
      <c r="C3632" s="7">
        <v>22.244602230649502</v>
      </c>
      <c r="D3632" s="7">
        <v>38.030673529241199</v>
      </c>
      <c r="E3632" s="19" t="s">
        <v>4259</v>
      </c>
      <c r="F3632" s="46">
        <f>INDEX(Δεδομένα!$P:$P,MATCH('2021'!E3632,Δεδομένα!$O:$O,0))</f>
        <v>125</v>
      </c>
      <c r="G3632" s="49" t="s">
        <v>4147</v>
      </c>
      <c r="H3632" s="51" t="str">
        <f>INDEX(Δεδομένα!B$1:B$51,MATCH('2021'!G3632,Δεδομένα!A$1:A$51,0))</f>
        <v>ΔΥΤΙΚΗΣ ΕΛΛΑΔΟΣ</v>
      </c>
      <c r="I3632" s="53">
        <f>INDEX(Δεδομένα!E$1:E$13,MATCH('2021'!H3632,Δεδομένα!D$1:D$13,0))</f>
        <v>7</v>
      </c>
      <c r="J3632" s="4">
        <v>44503</v>
      </c>
      <c r="K3632" s="3" t="s">
        <v>267</v>
      </c>
      <c r="L3632" s="17" t="str">
        <f t="shared" si="280"/>
        <v>03/11/2021 17:30</v>
      </c>
      <c r="M3632" s="4">
        <v>44504</v>
      </c>
      <c r="N3632" s="3" t="s">
        <v>2421</v>
      </c>
      <c r="O3632" s="17" t="str">
        <f t="shared" si="281"/>
        <v>04/11/2021 07:15</v>
      </c>
      <c r="P3632" s="24">
        <f t="shared" si="282"/>
        <v>0.57291666667151731</v>
      </c>
      <c r="Q3632" s="28">
        <v>0</v>
      </c>
      <c r="R3632" s="27">
        <f t="shared" si="283"/>
        <v>825.00000000698492</v>
      </c>
      <c r="S3632" s="3" t="s">
        <v>4</v>
      </c>
      <c r="T3632" s="3" t="s">
        <v>4215</v>
      </c>
      <c r="U3632" s="3" t="s">
        <v>4</v>
      </c>
      <c r="V3632" s="3" t="s">
        <v>4265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0.2</v>
      </c>
      <c r="AD3632" s="5">
        <v>0.3</v>
      </c>
      <c r="AE3632" s="2">
        <v>2</v>
      </c>
      <c r="AF3632" s="2">
        <v>0</v>
      </c>
      <c r="AG3632" s="2">
        <v>0</v>
      </c>
      <c r="AH3632" s="2">
        <v>0</v>
      </c>
      <c r="AI3632" s="2">
        <v>0</v>
      </c>
      <c r="AJ3632" s="2">
        <v>1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 t="s">
        <v>4</v>
      </c>
      <c r="AT3632" s="2" t="s">
        <v>4</v>
      </c>
    </row>
    <row r="3633" spans="1:46" x14ac:dyDescent="0.2">
      <c r="A3633" s="2">
        <v>1628551</v>
      </c>
      <c r="B3633" s="2">
        <v>817373</v>
      </c>
      <c r="C3633" s="7">
        <v>21.902435034184901</v>
      </c>
      <c r="D3633" s="7">
        <v>38.016980222775601</v>
      </c>
      <c r="E3633" s="19" t="s">
        <v>4266</v>
      </c>
      <c r="F3633" s="46">
        <f>INDEX(Δεδομένα!$P:$P,MATCH('2021'!E3633,Δεδομένα!$O:$O,0))</f>
        <v>126</v>
      </c>
      <c r="G3633" s="49" t="s">
        <v>4147</v>
      </c>
      <c r="H3633" s="51" t="str">
        <f>INDEX(Δεδομένα!B$1:B$51,MATCH('2021'!G3633,Δεδομένα!A$1:A$51,0))</f>
        <v>ΔΥΤΙΚΗΣ ΕΛΛΑΔΟΣ</v>
      </c>
      <c r="I3633" s="53">
        <f>INDEX(Δεδομένα!E$1:E$13,MATCH('2021'!H3633,Δεδομένα!D$1:D$13,0))</f>
        <v>7</v>
      </c>
      <c r="J3633" s="4">
        <v>44206</v>
      </c>
      <c r="K3633" s="3" t="s">
        <v>483</v>
      </c>
      <c r="L3633" s="17" t="str">
        <f t="shared" si="280"/>
        <v>10/01/2021 18:10</v>
      </c>
      <c r="M3633" s="4">
        <v>44206</v>
      </c>
      <c r="N3633" s="3" t="s">
        <v>425</v>
      </c>
      <c r="O3633" s="17" t="str">
        <f t="shared" si="281"/>
        <v>10/01/2021 20:58</v>
      </c>
      <c r="P3633" s="24">
        <f t="shared" si="282"/>
        <v>0.11666666666860692</v>
      </c>
      <c r="Q3633" s="28">
        <v>0</v>
      </c>
      <c r="R3633" s="27">
        <f t="shared" si="283"/>
        <v>168.00000000279397</v>
      </c>
      <c r="S3633" s="3" t="s">
        <v>4</v>
      </c>
      <c r="T3633" s="3" t="s">
        <v>4267</v>
      </c>
      <c r="U3633" s="3" t="s">
        <v>4</v>
      </c>
      <c r="V3633" s="3" t="s">
        <v>4268</v>
      </c>
      <c r="W3633" s="5">
        <v>0</v>
      </c>
      <c r="X3633" s="5">
        <v>3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2">
        <v>12</v>
      </c>
      <c r="AF3633" s="2">
        <v>0</v>
      </c>
      <c r="AG3633" s="2">
        <v>0</v>
      </c>
      <c r="AH3633" s="2">
        <v>0</v>
      </c>
      <c r="AI3633" s="2">
        <v>0</v>
      </c>
      <c r="AJ3633" s="2">
        <v>3</v>
      </c>
      <c r="AK3633" s="2">
        <v>3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 t="s">
        <v>4</v>
      </c>
      <c r="AT3633" s="2" t="s">
        <v>4</v>
      </c>
    </row>
    <row r="3634" spans="1:46" x14ac:dyDescent="0.2">
      <c r="A3634" s="2">
        <v>1641250</v>
      </c>
      <c r="B3634" s="2">
        <v>832754</v>
      </c>
      <c r="C3634" s="7">
        <v>21.902182860618801</v>
      </c>
      <c r="D3634" s="7">
        <v>38.018035298524403</v>
      </c>
      <c r="E3634" s="19" t="s">
        <v>4266</v>
      </c>
      <c r="F3634" s="46">
        <f>INDEX(Δεδομένα!$P:$P,MATCH('2021'!E3634,Δεδομένα!$O:$O,0))</f>
        <v>126</v>
      </c>
      <c r="G3634" s="49" t="s">
        <v>4147</v>
      </c>
      <c r="H3634" s="51" t="str">
        <f>INDEX(Δεδομένα!B$1:B$51,MATCH('2021'!G3634,Δεδομένα!A$1:A$51,0))</f>
        <v>ΔΥΤΙΚΗΣ ΕΛΛΑΔΟΣ</v>
      </c>
      <c r="I3634" s="53">
        <f>INDEX(Δεδομένα!E$1:E$13,MATCH('2021'!H3634,Δεδομένα!D$1:D$13,0))</f>
        <v>7</v>
      </c>
      <c r="J3634" s="4">
        <v>44252</v>
      </c>
      <c r="K3634" s="3" t="s">
        <v>634</v>
      </c>
      <c r="L3634" s="17" t="str">
        <f t="shared" si="280"/>
        <v>25/02/2021 19:05</v>
      </c>
      <c r="M3634" s="4">
        <v>44253</v>
      </c>
      <c r="N3634" s="3" t="s">
        <v>434</v>
      </c>
      <c r="O3634" s="17" t="str">
        <f t="shared" si="281"/>
        <v>26/02/2021 17:48</v>
      </c>
      <c r="P3634" s="24">
        <f t="shared" si="282"/>
        <v>0.94652777777810115</v>
      </c>
      <c r="Q3634" s="28">
        <v>0</v>
      </c>
      <c r="R3634" s="27">
        <f t="shared" si="283"/>
        <v>1363.0000000004657</v>
      </c>
      <c r="S3634" s="3" t="s">
        <v>4</v>
      </c>
      <c r="T3634" s="3" t="s">
        <v>4267</v>
      </c>
      <c r="U3634" s="3" t="s">
        <v>4</v>
      </c>
      <c r="V3634" s="3" t="s">
        <v>4269</v>
      </c>
      <c r="W3634" s="5">
        <v>0</v>
      </c>
      <c r="X3634" s="5">
        <v>4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2">
        <v>20</v>
      </c>
      <c r="AF3634" s="2">
        <v>0</v>
      </c>
      <c r="AG3634" s="2">
        <v>0</v>
      </c>
      <c r="AH3634" s="2">
        <v>0</v>
      </c>
      <c r="AI3634" s="2">
        <v>0</v>
      </c>
      <c r="AJ3634" s="2">
        <v>6</v>
      </c>
      <c r="AK3634" s="2">
        <v>2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 t="s">
        <v>4</v>
      </c>
      <c r="AT3634" s="2" t="s">
        <v>4</v>
      </c>
    </row>
    <row r="3635" spans="1:46" x14ac:dyDescent="0.2">
      <c r="A3635" s="2">
        <v>1644670</v>
      </c>
      <c r="B3635" s="2">
        <v>834451</v>
      </c>
      <c r="C3635" s="7">
        <v>22.150332122614302</v>
      </c>
      <c r="D3635" s="7">
        <v>37.8310811376315</v>
      </c>
      <c r="E3635" s="19" t="s">
        <v>4266</v>
      </c>
      <c r="F3635" s="46">
        <f>INDEX(Δεδομένα!$P:$P,MATCH('2021'!E3635,Δεδομένα!$O:$O,0))</f>
        <v>126</v>
      </c>
      <c r="G3635" s="49" t="s">
        <v>4147</v>
      </c>
      <c r="H3635" s="51" t="str">
        <f>INDEX(Δεδομένα!B$1:B$51,MATCH('2021'!G3635,Δεδομένα!A$1:A$51,0))</f>
        <v>ΔΥΤΙΚΗΣ ΕΛΛΑΔΟΣ</v>
      </c>
      <c r="I3635" s="53">
        <f>INDEX(Δεδομένα!E$1:E$13,MATCH('2021'!H3635,Δεδομένα!D$1:D$13,0))</f>
        <v>7</v>
      </c>
      <c r="J3635" s="4">
        <v>44258</v>
      </c>
      <c r="K3635" s="3" t="s">
        <v>590</v>
      </c>
      <c r="L3635" s="17" t="str">
        <f t="shared" si="280"/>
        <v>03/03/2021 15:25</v>
      </c>
      <c r="M3635" s="4">
        <v>44258</v>
      </c>
      <c r="N3635" s="3" t="s">
        <v>2416</v>
      </c>
      <c r="O3635" s="17" t="str">
        <f t="shared" si="281"/>
        <v>03/03/2021 21:39</v>
      </c>
      <c r="P3635" s="24">
        <f t="shared" si="282"/>
        <v>0.25972222222480923</v>
      </c>
      <c r="Q3635" s="28">
        <v>0</v>
      </c>
      <c r="R3635" s="27">
        <f t="shared" si="283"/>
        <v>374.00000000372529</v>
      </c>
      <c r="S3635" s="3" t="s">
        <v>4</v>
      </c>
      <c r="T3635" s="3" t="s">
        <v>4267</v>
      </c>
      <c r="U3635" s="3" t="s">
        <v>4</v>
      </c>
      <c r="V3635" s="3" t="s">
        <v>4270</v>
      </c>
      <c r="W3635" s="5">
        <v>0</v>
      </c>
      <c r="X3635" s="5">
        <v>0.1</v>
      </c>
      <c r="Y3635" s="5">
        <v>0</v>
      </c>
      <c r="Z3635" s="5">
        <v>0</v>
      </c>
      <c r="AA3635" s="5">
        <v>0</v>
      </c>
      <c r="AB3635" s="5">
        <v>2</v>
      </c>
      <c r="AC3635" s="5">
        <v>0</v>
      </c>
      <c r="AD3635" s="5">
        <v>0</v>
      </c>
      <c r="AE3635" s="2">
        <v>6</v>
      </c>
      <c r="AF3635" s="2">
        <v>0</v>
      </c>
      <c r="AG3635" s="2">
        <v>0</v>
      </c>
      <c r="AH3635" s="2">
        <v>0</v>
      </c>
      <c r="AI3635" s="2">
        <v>0</v>
      </c>
      <c r="AJ3635" s="2">
        <v>3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 t="s">
        <v>4</v>
      </c>
      <c r="AT3635" s="2" t="s">
        <v>4</v>
      </c>
    </row>
    <row r="3636" spans="1:46" x14ac:dyDescent="0.2">
      <c r="A3636" s="2">
        <v>1644754</v>
      </c>
      <c r="B3636" s="2">
        <v>835428</v>
      </c>
      <c r="D3636" s="2"/>
      <c r="E3636" s="19" t="s">
        <v>4266</v>
      </c>
      <c r="F3636" s="46">
        <f>INDEX(Δεδομένα!$P:$P,MATCH('2021'!E3636,Δεδομένα!$O:$O,0))</f>
        <v>126</v>
      </c>
      <c r="G3636" s="49" t="s">
        <v>4147</v>
      </c>
      <c r="H3636" s="51" t="str">
        <f>INDEX(Δεδομένα!B$1:B$51,MATCH('2021'!G3636,Δεδομένα!A$1:A$51,0))</f>
        <v>ΔΥΤΙΚΗΣ ΕΛΛΑΔΟΣ</v>
      </c>
      <c r="I3636" s="53">
        <f>INDEX(Δεδομένα!E$1:E$13,MATCH('2021'!H3636,Δεδομένα!D$1:D$13,0))</f>
        <v>7</v>
      </c>
      <c r="J3636" s="4">
        <v>44261</v>
      </c>
      <c r="K3636" s="3" t="s">
        <v>889</v>
      </c>
      <c r="L3636" s="17" t="str">
        <f t="shared" si="280"/>
        <v>06/03/2021 12:14</v>
      </c>
      <c r="M3636" s="4">
        <v>44261</v>
      </c>
      <c r="N3636" s="3" t="s">
        <v>835</v>
      </c>
      <c r="O3636" s="17" t="str">
        <f t="shared" si="281"/>
        <v>06/03/2021 14:37</v>
      </c>
      <c r="P3636" s="24">
        <f t="shared" si="282"/>
        <v>9.9305555551836733E-2</v>
      </c>
      <c r="Q3636" s="28">
        <v>0</v>
      </c>
      <c r="R3636" s="27">
        <f t="shared" si="283"/>
        <v>142.9999999946449</v>
      </c>
      <c r="S3636" s="3" t="s">
        <v>4</v>
      </c>
      <c r="T3636" s="3" t="s">
        <v>4267</v>
      </c>
      <c r="U3636" s="3" t="s">
        <v>4</v>
      </c>
      <c r="V3636" s="3" t="s">
        <v>4271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0.2</v>
      </c>
      <c r="AC3636" s="5">
        <v>0</v>
      </c>
      <c r="AD3636" s="5">
        <v>0</v>
      </c>
      <c r="AE3636" s="2">
        <v>2</v>
      </c>
      <c r="AF3636" s="2">
        <v>0</v>
      </c>
      <c r="AG3636" s="2">
        <v>0</v>
      </c>
      <c r="AH3636" s="2">
        <v>0</v>
      </c>
      <c r="AI3636" s="2">
        <v>4</v>
      </c>
      <c r="AJ3636" s="2">
        <v>1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 t="s">
        <v>4</v>
      </c>
      <c r="AT3636" s="2" t="s">
        <v>4</v>
      </c>
    </row>
    <row r="3637" spans="1:46" x14ac:dyDescent="0.2">
      <c r="A3637" s="2">
        <v>1644761</v>
      </c>
      <c r="B3637" s="2">
        <v>835798</v>
      </c>
      <c r="C3637" s="7">
        <v>22.148582323194901</v>
      </c>
      <c r="D3637" s="7">
        <v>37.811300256476102</v>
      </c>
      <c r="E3637" s="19" t="s">
        <v>4266</v>
      </c>
      <c r="F3637" s="46">
        <f>INDEX(Δεδομένα!$P:$P,MATCH('2021'!E3637,Δεδομένα!$O:$O,0))</f>
        <v>126</v>
      </c>
      <c r="G3637" s="49" t="s">
        <v>4147</v>
      </c>
      <c r="H3637" s="51" t="str">
        <f>INDEX(Δεδομένα!B$1:B$51,MATCH('2021'!G3637,Δεδομένα!A$1:A$51,0))</f>
        <v>ΔΥΤΙΚΗΣ ΕΛΛΑΔΟΣ</v>
      </c>
      <c r="I3637" s="53">
        <f>INDEX(Δεδομένα!E$1:E$13,MATCH('2021'!H3637,Δεδομένα!D$1:D$13,0))</f>
        <v>7</v>
      </c>
      <c r="J3637" s="4">
        <v>44262</v>
      </c>
      <c r="K3637" s="3" t="s">
        <v>266</v>
      </c>
      <c r="L3637" s="17" t="str">
        <f t="shared" si="280"/>
        <v>07/03/2021 14:24</v>
      </c>
      <c r="M3637" s="4">
        <v>44262</v>
      </c>
      <c r="N3637" s="3" t="s">
        <v>1809</v>
      </c>
      <c r="O3637" s="17" t="str">
        <f t="shared" si="281"/>
        <v>07/03/2021 16:26</v>
      </c>
      <c r="P3637" s="24">
        <f t="shared" si="282"/>
        <v>8.4722222221898846E-2</v>
      </c>
      <c r="Q3637" s="28">
        <v>0</v>
      </c>
      <c r="R3637" s="27">
        <f t="shared" si="283"/>
        <v>121.99999999953434</v>
      </c>
      <c r="S3637" s="3" t="s">
        <v>4</v>
      </c>
      <c r="T3637" s="3" t="s">
        <v>4267</v>
      </c>
      <c r="U3637" s="3" t="s">
        <v>4</v>
      </c>
      <c r="V3637" s="3" t="s">
        <v>4272</v>
      </c>
      <c r="W3637" s="5">
        <v>0</v>
      </c>
      <c r="X3637" s="5">
        <v>0</v>
      </c>
      <c r="Y3637" s="5">
        <v>0</v>
      </c>
      <c r="Z3637" s="5">
        <v>0</v>
      </c>
      <c r="AA3637" s="5">
        <v>2.5</v>
      </c>
      <c r="AB3637" s="5">
        <v>0</v>
      </c>
      <c r="AC3637" s="5">
        <v>0</v>
      </c>
      <c r="AD3637" s="5">
        <v>0</v>
      </c>
      <c r="AE3637" s="2">
        <v>6</v>
      </c>
      <c r="AF3637" s="2">
        <v>0</v>
      </c>
      <c r="AG3637" s="2">
        <v>0</v>
      </c>
      <c r="AH3637" s="2">
        <v>0</v>
      </c>
      <c r="AI3637" s="2">
        <v>0</v>
      </c>
      <c r="AJ3637" s="2">
        <v>2</v>
      </c>
      <c r="AK3637" s="2">
        <v>1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 t="s">
        <v>4</v>
      </c>
      <c r="AT3637" s="2" t="s">
        <v>4</v>
      </c>
    </row>
    <row r="3638" spans="1:46" x14ac:dyDescent="0.2">
      <c r="A3638" s="2">
        <v>1655989</v>
      </c>
      <c r="B3638" s="2">
        <v>845615</v>
      </c>
      <c r="C3638" s="7">
        <v>22.013845274944199</v>
      </c>
      <c r="D3638" s="7">
        <v>37.828724628802298</v>
      </c>
      <c r="E3638" s="19" t="s">
        <v>4266</v>
      </c>
      <c r="F3638" s="46">
        <f>INDEX(Δεδομένα!$P:$P,MATCH('2021'!E3638,Δεδομένα!$O:$O,0))</f>
        <v>126</v>
      </c>
      <c r="G3638" s="49" t="s">
        <v>4147</v>
      </c>
      <c r="H3638" s="51" t="str">
        <f>INDEX(Δεδομένα!B$1:B$51,MATCH('2021'!G3638,Δεδομένα!A$1:A$51,0))</f>
        <v>ΔΥΤΙΚΗΣ ΕΛΛΑΔΟΣ</v>
      </c>
      <c r="I3638" s="53">
        <f>INDEX(Δεδομένα!E$1:E$13,MATCH('2021'!H3638,Δεδομένα!D$1:D$13,0))</f>
        <v>7</v>
      </c>
      <c r="J3638" s="4">
        <v>44300</v>
      </c>
      <c r="K3638" s="3" t="s">
        <v>1142</v>
      </c>
      <c r="L3638" s="17" t="str">
        <f t="shared" si="280"/>
        <v>14/04/2021 14:26</v>
      </c>
      <c r="M3638" s="4">
        <v>44300</v>
      </c>
      <c r="N3638" s="3" t="s">
        <v>677</v>
      </c>
      <c r="O3638" s="17" t="str">
        <f t="shared" si="281"/>
        <v>14/04/2021 17:13</v>
      </c>
      <c r="P3638" s="24">
        <f t="shared" si="282"/>
        <v>0.11597222222189885</v>
      </c>
      <c r="Q3638" s="28">
        <v>0</v>
      </c>
      <c r="R3638" s="27">
        <f t="shared" si="283"/>
        <v>166.99999999953434</v>
      </c>
      <c r="S3638" s="3" t="s">
        <v>4</v>
      </c>
      <c r="T3638" s="3" t="s">
        <v>4267</v>
      </c>
      <c r="U3638" s="3" t="s">
        <v>4</v>
      </c>
      <c r="V3638" s="3" t="s">
        <v>4273</v>
      </c>
      <c r="W3638" s="5">
        <v>0</v>
      </c>
      <c r="X3638" s="5">
        <v>0</v>
      </c>
      <c r="Y3638" s="5">
        <v>0</v>
      </c>
      <c r="Z3638" s="5">
        <v>0.3</v>
      </c>
      <c r="AA3638" s="5">
        <v>0</v>
      </c>
      <c r="AB3638" s="5">
        <v>0</v>
      </c>
      <c r="AC3638" s="5">
        <v>0</v>
      </c>
      <c r="AD3638" s="5">
        <v>0</v>
      </c>
      <c r="AE3638" s="2">
        <v>2</v>
      </c>
      <c r="AF3638" s="2">
        <v>0</v>
      </c>
      <c r="AG3638" s="2">
        <v>0</v>
      </c>
      <c r="AH3638" s="2">
        <v>0</v>
      </c>
      <c r="AI3638" s="2">
        <v>0</v>
      </c>
      <c r="AJ3638" s="2">
        <v>1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 t="s">
        <v>4</v>
      </c>
      <c r="AT3638" s="2" t="s">
        <v>4</v>
      </c>
    </row>
    <row r="3639" spans="1:46" x14ac:dyDescent="0.2">
      <c r="A3639" s="2">
        <v>1660046</v>
      </c>
      <c r="B3639" s="2">
        <v>850130</v>
      </c>
      <c r="C3639" s="7">
        <v>22.090030298848902</v>
      </c>
      <c r="D3639" s="7">
        <v>37.820133300740999</v>
      </c>
      <c r="E3639" s="19" t="s">
        <v>4266</v>
      </c>
      <c r="F3639" s="46">
        <f>INDEX(Δεδομένα!$P:$P,MATCH('2021'!E3639,Δεδομένα!$O:$O,0))</f>
        <v>126</v>
      </c>
      <c r="G3639" s="49" t="s">
        <v>4147</v>
      </c>
      <c r="H3639" s="51" t="str">
        <f>INDEX(Δεδομένα!B$1:B$51,MATCH('2021'!G3639,Δεδομένα!A$1:A$51,0))</f>
        <v>ΔΥΤΙΚΗΣ ΕΛΛΑΔΟΣ</v>
      </c>
      <c r="I3639" s="53">
        <f>INDEX(Δεδομένα!E$1:E$13,MATCH('2021'!H3639,Δεδομένα!D$1:D$13,0))</f>
        <v>7</v>
      </c>
      <c r="J3639" s="4">
        <v>44318</v>
      </c>
      <c r="K3639" s="3" t="s">
        <v>498</v>
      </c>
      <c r="L3639" s="17" t="str">
        <f t="shared" si="280"/>
        <v>02/05/2021 13:35</v>
      </c>
      <c r="M3639" s="4">
        <v>44318</v>
      </c>
      <c r="N3639" s="3" t="s">
        <v>234</v>
      </c>
      <c r="O3639" s="17" t="str">
        <f t="shared" si="281"/>
        <v>02/05/2021 18:39</v>
      </c>
      <c r="P3639" s="24">
        <f t="shared" si="282"/>
        <v>0.211111111115315</v>
      </c>
      <c r="Q3639" s="28">
        <v>0</v>
      </c>
      <c r="R3639" s="27">
        <f t="shared" si="283"/>
        <v>304.0000000060536</v>
      </c>
      <c r="S3639" s="3" t="s">
        <v>4</v>
      </c>
      <c r="T3639" s="3" t="s">
        <v>4267</v>
      </c>
      <c r="U3639" s="3" t="s">
        <v>4</v>
      </c>
      <c r="V3639" s="3" t="s">
        <v>4274</v>
      </c>
      <c r="W3639" s="5">
        <v>0</v>
      </c>
      <c r="X3639" s="5">
        <v>0</v>
      </c>
      <c r="Y3639" s="5">
        <v>0</v>
      </c>
      <c r="Z3639" s="5">
        <v>0</v>
      </c>
      <c r="AA3639" s="5">
        <v>3</v>
      </c>
      <c r="AB3639" s="5">
        <v>0</v>
      </c>
      <c r="AC3639" s="5">
        <v>0</v>
      </c>
      <c r="AD3639" s="5">
        <v>0</v>
      </c>
      <c r="AE3639" s="2">
        <v>2</v>
      </c>
      <c r="AF3639" s="2">
        <v>0</v>
      </c>
      <c r="AG3639" s="2">
        <v>0</v>
      </c>
      <c r="AH3639" s="2">
        <v>0</v>
      </c>
      <c r="AI3639" s="2">
        <v>0</v>
      </c>
      <c r="AJ3639" s="2">
        <v>1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 t="s">
        <v>4</v>
      </c>
      <c r="AT3639" s="2" t="s">
        <v>4</v>
      </c>
    </row>
    <row r="3640" spans="1:46" x14ac:dyDescent="0.2">
      <c r="A3640" s="2">
        <v>1664172</v>
      </c>
      <c r="B3640" s="2">
        <v>852689</v>
      </c>
      <c r="C3640" s="7">
        <v>22.1282282778994</v>
      </c>
      <c r="D3640" s="7">
        <v>38.020785310398701</v>
      </c>
      <c r="E3640" s="19" t="s">
        <v>4266</v>
      </c>
      <c r="F3640" s="46">
        <f>INDEX(Δεδομένα!$P:$P,MATCH('2021'!E3640,Δεδομένα!$O:$O,0))</f>
        <v>126</v>
      </c>
      <c r="G3640" s="49" t="s">
        <v>4147</v>
      </c>
      <c r="H3640" s="51" t="str">
        <f>INDEX(Δεδομένα!B$1:B$51,MATCH('2021'!G3640,Δεδομένα!A$1:A$51,0))</f>
        <v>ΔΥΤΙΚΗΣ ΕΛΛΑΔΟΣ</v>
      </c>
      <c r="I3640" s="53">
        <f>INDEX(Δεδομένα!E$1:E$13,MATCH('2021'!H3640,Δεδομένα!D$1:D$13,0))</f>
        <v>7</v>
      </c>
      <c r="J3640" s="4">
        <v>44328</v>
      </c>
      <c r="K3640" s="3" t="s">
        <v>951</v>
      </c>
      <c r="L3640" s="17" t="str">
        <f t="shared" si="280"/>
        <v>12/05/2021 18:29</v>
      </c>
      <c r="M3640" s="4">
        <v>44328</v>
      </c>
      <c r="N3640" s="3" t="s">
        <v>166</v>
      </c>
      <c r="O3640" s="17" t="str">
        <f t="shared" si="281"/>
        <v>12/05/2021 20:25</v>
      </c>
      <c r="P3640" s="24">
        <f t="shared" si="282"/>
        <v>8.0555555556202307E-2</v>
      </c>
      <c r="Q3640" s="28">
        <v>0</v>
      </c>
      <c r="R3640" s="27">
        <f t="shared" si="283"/>
        <v>116.00000000093132</v>
      </c>
      <c r="S3640" s="3" t="s">
        <v>4</v>
      </c>
      <c r="T3640" s="3" t="s">
        <v>4267</v>
      </c>
      <c r="U3640" s="3" t="s">
        <v>4</v>
      </c>
      <c r="V3640" s="3" t="s">
        <v>4275</v>
      </c>
      <c r="W3640" s="5">
        <v>0.01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2">
        <v>3</v>
      </c>
      <c r="AF3640" s="2">
        <v>0</v>
      </c>
      <c r="AG3640" s="2">
        <v>0</v>
      </c>
      <c r="AH3640" s="2">
        <v>0</v>
      </c>
      <c r="AI3640" s="2">
        <v>0</v>
      </c>
      <c r="AJ3640" s="2">
        <v>1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 t="s">
        <v>4</v>
      </c>
      <c r="AT3640" s="2" t="s">
        <v>4</v>
      </c>
    </row>
    <row r="3641" spans="1:46" x14ac:dyDescent="0.2">
      <c r="A3641" s="2">
        <v>1672857</v>
      </c>
      <c r="B3641" s="2">
        <v>864133</v>
      </c>
      <c r="C3641" s="7">
        <v>22.0606593187198</v>
      </c>
      <c r="D3641" s="7">
        <v>38.026668099090699</v>
      </c>
      <c r="E3641" s="19" t="s">
        <v>4266</v>
      </c>
      <c r="F3641" s="46">
        <f>INDEX(Δεδομένα!$P:$P,MATCH('2021'!E3641,Δεδομένα!$O:$O,0))</f>
        <v>126</v>
      </c>
      <c r="G3641" s="49" t="s">
        <v>4147</v>
      </c>
      <c r="H3641" s="51" t="str">
        <f>INDEX(Δεδομένα!B$1:B$51,MATCH('2021'!G3641,Δεδομένα!A$1:A$51,0))</f>
        <v>ΔΥΤΙΚΗΣ ΕΛΛΑΔΟΣ</v>
      </c>
      <c r="I3641" s="53">
        <f>INDEX(Δεδομένα!E$1:E$13,MATCH('2021'!H3641,Δεδομένα!D$1:D$13,0))</f>
        <v>7</v>
      </c>
      <c r="J3641" s="4">
        <v>44370</v>
      </c>
      <c r="K3641" s="3" t="s">
        <v>4276</v>
      </c>
      <c r="L3641" s="17" t="str">
        <f t="shared" si="280"/>
        <v>23/06/2021 09:52</v>
      </c>
      <c r="M3641" s="4">
        <v>44370</v>
      </c>
      <c r="N3641" s="3" t="s">
        <v>88</v>
      </c>
      <c r="O3641" s="17" t="str">
        <f t="shared" si="281"/>
        <v>23/06/2021 10:30</v>
      </c>
      <c r="P3641" s="24">
        <f t="shared" si="282"/>
        <v>2.6388888887595385E-2</v>
      </c>
      <c r="Q3641" s="28">
        <v>0</v>
      </c>
      <c r="R3641" s="27">
        <f t="shared" si="283"/>
        <v>37.999999998137355</v>
      </c>
      <c r="S3641" s="3" t="s">
        <v>4</v>
      </c>
      <c r="T3641" s="3" t="s">
        <v>4267</v>
      </c>
      <c r="U3641" s="3" t="s">
        <v>4</v>
      </c>
      <c r="V3641" s="3" t="s">
        <v>4277</v>
      </c>
      <c r="W3641" s="5">
        <v>0</v>
      </c>
      <c r="X3641" s="5">
        <v>0</v>
      </c>
      <c r="Y3641" s="5">
        <v>0</v>
      </c>
      <c r="Z3641" s="5">
        <v>0.02</v>
      </c>
      <c r="AA3641" s="5">
        <v>0</v>
      </c>
      <c r="AB3641" s="5">
        <v>0</v>
      </c>
      <c r="AC3641" s="5">
        <v>0</v>
      </c>
      <c r="AD3641" s="5">
        <v>0</v>
      </c>
      <c r="AE3641" s="2">
        <v>4</v>
      </c>
      <c r="AF3641" s="2">
        <v>0</v>
      </c>
      <c r="AG3641" s="2">
        <v>0</v>
      </c>
      <c r="AH3641" s="2">
        <v>0</v>
      </c>
      <c r="AI3641" s="2">
        <v>0</v>
      </c>
      <c r="AJ3641" s="2">
        <v>2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 t="s">
        <v>4</v>
      </c>
      <c r="AT3641" s="2" t="s">
        <v>4</v>
      </c>
    </row>
    <row r="3642" spans="1:46" x14ac:dyDescent="0.2">
      <c r="A3642" s="2">
        <v>1678612</v>
      </c>
      <c r="B3642" s="2">
        <v>871000</v>
      </c>
      <c r="C3642" s="7">
        <v>21.930916063900501</v>
      </c>
      <c r="D3642" s="7">
        <v>38.004434497907297</v>
      </c>
      <c r="E3642" s="19" t="s">
        <v>4266</v>
      </c>
      <c r="F3642" s="46">
        <f>INDEX(Δεδομένα!$P:$P,MATCH('2021'!E3642,Δεδομένα!$O:$O,0))</f>
        <v>126</v>
      </c>
      <c r="G3642" s="49" t="s">
        <v>4147</v>
      </c>
      <c r="H3642" s="51" t="str">
        <f>INDEX(Δεδομένα!B$1:B$51,MATCH('2021'!G3642,Δεδομένα!A$1:A$51,0))</f>
        <v>ΔΥΤΙΚΗΣ ΕΛΛΑΔΟΣ</v>
      </c>
      <c r="I3642" s="53">
        <f>INDEX(Δεδομένα!E$1:E$13,MATCH('2021'!H3642,Δεδομένα!D$1:D$13,0))</f>
        <v>7</v>
      </c>
      <c r="J3642" s="4">
        <v>44391</v>
      </c>
      <c r="K3642" s="3" t="s">
        <v>365</v>
      </c>
      <c r="L3642" s="17" t="str">
        <f t="shared" si="280"/>
        <v>14/07/2021 13:50</v>
      </c>
      <c r="M3642" s="4">
        <v>44391</v>
      </c>
      <c r="N3642" s="3" t="s">
        <v>94</v>
      </c>
      <c r="O3642" s="17" t="str">
        <f t="shared" si="281"/>
        <v>14/07/2021 17:28</v>
      </c>
      <c r="P3642" s="24">
        <f t="shared" si="282"/>
        <v>0.15138888888759539</v>
      </c>
      <c r="Q3642" s="28">
        <v>0</v>
      </c>
      <c r="R3642" s="27">
        <f t="shared" si="283"/>
        <v>217.99999999813735</v>
      </c>
      <c r="S3642" s="3" t="s">
        <v>4</v>
      </c>
      <c r="T3642" s="3" t="s">
        <v>4267</v>
      </c>
      <c r="U3642" s="3" t="s">
        <v>4</v>
      </c>
      <c r="V3642" s="3" t="s">
        <v>4278</v>
      </c>
      <c r="W3642" s="5">
        <v>0.5</v>
      </c>
      <c r="X3642" s="5">
        <v>0</v>
      </c>
      <c r="Y3642" s="5">
        <v>0</v>
      </c>
      <c r="Z3642" s="5">
        <v>0.5</v>
      </c>
      <c r="AA3642" s="5">
        <v>0</v>
      </c>
      <c r="AB3642" s="5">
        <v>0</v>
      </c>
      <c r="AC3642" s="5">
        <v>0</v>
      </c>
      <c r="AD3642" s="5">
        <v>0</v>
      </c>
      <c r="AE3642" s="2">
        <v>8</v>
      </c>
      <c r="AF3642" s="2">
        <v>0</v>
      </c>
      <c r="AG3642" s="2">
        <v>0</v>
      </c>
      <c r="AH3642" s="2">
        <v>0</v>
      </c>
      <c r="AI3642" s="2">
        <v>0</v>
      </c>
      <c r="AJ3642" s="2">
        <v>4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</row>
    <row r="3643" spans="1:46" x14ac:dyDescent="0.2">
      <c r="A3643" s="2">
        <v>1680286</v>
      </c>
      <c r="B3643" s="2">
        <v>871808</v>
      </c>
      <c r="C3643" s="7">
        <v>22.0199265836604</v>
      </c>
      <c r="D3643" s="7">
        <v>37.895134970717102</v>
      </c>
      <c r="E3643" s="19" t="s">
        <v>4266</v>
      </c>
      <c r="F3643" s="46">
        <f>INDEX(Δεδομένα!$P:$P,MATCH('2021'!E3643,Δεδομένα!$O:$O,0))</f>
        <v>126</v>
      </c>
      <c r="G3643" s="49" t="s">
        <v>4147</v>
      </c>
      <c r="H3643" s="51" t="str">
        <f>INDEX(Δεδομένα!B$1:B$51,MATCH('2021'!G3643,Δεδομένα!A$1:A$51,0))</f>
        <v>ΔΥΤΙΚΗΣ ΕΛΛΑΔΟΣ</v>
      </c>
      <c r="I3643" s="53">
        <f>INDEX(Δεδομένα!E$1:E$13,MATCH('2021'!H3643,Δεδομένα!D$1:D$13,0))</f>
        <v>7</v>
      </c>
      <c r="J3643" s="4">
        <v>44393</v>
      </c>
      <c r="K3643" s="3" t="s">
        <v>450</v>
      </c>
      <c r="L3643" s="17" t="str">
        <f t="shared" si="280"/>
        <v>16/07/2021 20:50</v>
      </c>
      <c r="M3643" s="4">
        <v>44394</v>
      </c>
      <c r="N3643" s="3" t="s">
        <v>497</v>
      </c>
      <c r="O3643" s="17" t="str">
        <f t="shared" si="281"/>
        <v>17/07/2021 21:00</v>
      </c>
      <c r="P3643" s="29">
        <f t="shared" si="282"/>
        <v>1.0069444444452529</v>
      </c>
      <c r="Q3643" s="30">
        <f>1*24</f>
        <v>24</v>
      </c>
      <c r="R3643" s="27">
        <f t="shared" si="283"/>
        <v>1450.0000000011642</v>
      </c>
      <c r="S3643" s="3" t="s">
        <v>4</v>
      </c>
      <c r="T3643" s="3" t="s">
        <v>4267</v>
      </c>
      <c r="U3643" s="3" t="s">
        <v>4</v>
      </c>
      <c r="V3643" s="3" t="s">
        <v>4279</v>
      </c>
      <c r="W3643" s="5">
        <v>0.5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2">
        <v>11</v>
      </c>
      <c r="AF3643" s="2">
        <v>5</v>
      </c>
      <c r="AG3643" s="2">
        <v>0</v>
      </c>
      <c r="AH3643" s="2">
        <v>0</v>
      </c>
      <c r="AI3643" s="2">
        <v>0</v>
      </c>
      <c r="AJ3643" s="2">
        <v>6</v>
      </c>
      <c r="AK3643" s="2">
        <v>1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</row>
    <row r="3644" spans="1:46" x14ac:dyDescent="0.2">
      <c r="A3644" s="2">
        <v>1694140</v>
      </c>
      <c r="B3644" s="2">
        <v>877681</v>
      </c>
      <c r="C3644" s="7">
        <v>21.8580661094019</v>
      </c>
      <c r="D3644" s="7">
        <v>37.917960981305399</v>
      </c>
      <c r="E3644" s="19" t="s">
        <v>4266</v>
      </c>
      <c r="F3644" s="46">
        <f>INDEX(Δεδομένα!$P:$P,MATCH('2021'!E3644,Δεδομένα!$O:$O,0))</f>
        <v>126</v>
      </c>
      <c r="G3644" s="49" t="s">
        <v>4147</v>
      </c>
      <c r="H3644" s="51" t="str">
        <f>INDEX(Δεδομένα!B$1:B$51,MATCH('2021'!G3644,Δεδομένα!A$1:A$51,0))</f>
        <v>ΔΥΤΙΚΗΣ ΕΛΛΑΔΟΣ</v>
      </c>
      <c r="I3644" s="53">
        <f>INDEX(Δεδομένα!E$1:E$13,MATCH('2021'!H3644,Δεδομένα!D$1:D$13,0))</f>
        <v>7</v>
      </c>
      <c r="J3644" s="4">
        <v>44411</v>
      </c>
      <c r="K3644" s="3" t="s">
        <v>758</v>
      </c>
      <c r="L3644" s="17" t="str">
        <f t="shared" si="280"/>
        <v>03/08/2021 18:48</v>
      </c>
      <c r="M3644" s="4">
        <v>44414</v>
      </c>
      <c r="N3644" s="3" t="s">
        <v>4280</v>
      </c>
      <c r="O3644" s="17" t="str">
        <f t="shared" si="281"/>
        <v>06/08/2021 02:01</v>
      </c>
      <c r="P3644" s="29">
        <f t="shared" si="282"/>
        <v>2.3006944444423425</v>
      </c>
      <c r="Q3644" s="30">
        <f>2*24</f>
        <v>48</v>
      </c>
      <c r="R3644" s="27">
        <f t="shared" si="283"/>
        <v>3312.9999999969732</v>
      </c>
      <c r="S3644" s="3" t="s">
        <v>4</v>
      </c>
      <c r="T3644" s="3" t="s">
        <v>4267</v>
      </c>
      <c r="U3644" s="3" t="s">
        <v>4</v>
      </c>
      <c r="V3644" s="3" t="s">
        <v>4281</v>
      </c>
      <c r="W3644" s="5">
        <v>20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2">
        <v>16</v>
      </c>
      <c r="AF3644" s="2">
        <v>4</v>
      </c>
      <c r="AG3644" s="2">
        <v>0</v>
      </c>
      <c r="AH3644" s="2">
        <v>0</v>
      </c>
      <c r="AI3644" s="2">
        <v>0</v>
      </c>
      <c r="AJ3644" s="2">
        <v>8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4</v>
      </c>
      <c r="AR3644" s="2">
        <v>0</v>
      </c>
      <c r="AS3644" s="2">
        <v>0</v>
      </c>
      <c r="AT3644" s="2">
        <v>0</v>
      </c>
    </row>
    <row r="3645" spans="1:46" x14ac:dyDescent="0.2">
      <c r="A3645" s="2">
        <v>1685582</v>
      </c>
      <c r="B3645" s="2">
        <v>878991</v>
      </c>
      <c r="C3645" s="7">
        <v>21.861614205694799</v>
      </c>
      <c r="D3645" s="7">
        <v>37.916570368024601</v>
      </c>
      <c r="E3645" s="19" t="s">
        <v>4266</v>
      </c>
      <c r="F3645" s="46">
        <f>INDEX(Δεδομένα!$P:$P,MATCH('2021'!E3645,Δεδομένα!$O:$O,0))</f>
        <v>126</v>
      </c>
      <c r="G3645" s="49" t="s">
        <v>4147</v>
      </c>
      <c r="H3645" s="51" t="str">
        <f>INDEX(Δεδομένα!B$1:B$51,MATCH('2021'!G3645,Δεδομένα!A$1:A$51,0))</f>
        <v>ΔΥΤΙΚΗΣ ΕΛΛΑΔΟΣ</v>
      </c>
      <c r="I3645" s="53">
        <f>INDEX(Δεδομένα!E$1:E$13,MATCH('2021'!H3645,Δεδομένα!D$1:D$13,0))</f>
        <v>7</v>
      </c>
      <c r="J3645" s="4">
        <v>44413</v>
      </c>
      <c r="K3645" s="3" t="s">
        <v>2304</v>
      </c>
      <c r="L3645" s="17" t="str">
        <f t="shared" si="280"/>
        <v>05/08/2021 21:47</v>
      </c>
      <c r="M3645" s="4">
        <v>44414</v>
      </c>
      <c r="N3645" s="3" t="s">
        <v>4282</v>
      </c>
      <c r="O3645" s="17" t="str">
        <f t="shared" si="281"/>
        <v>06/08/2021 21:06</v>
      </c>
      <c r="P3645" s="24">
        <f t="shared" si="282"/>
        <v>0.97152777777955635</v>
      </c>
      <c r="Q3645" s="28">
        <v>0</v>
      </c>
      <c r="R3645" s="27">
        <f t="shared" si="283"/>
        <v>1399.0000000025611</v>
      </c>
      <c r="S3645" s="3" t="s">
        <v>4</v>
      </c>
      <c r="T3645" s="3" t="s">
        <v>4267</v>
      </c>
      <c r="U3645" s="3" t="s">
        <v>4</v>
      </c>
      <c r="V3645" s="3" t="s">
        <v>4283</v>
      </c>
      <c r="W3645" s="5">
        <v>0.3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2">
        <v>10</v>
      </c>
      <c r="AF3645" s="2">
        <v>0</v>
      </c>
      <c r="AG3645" s="2">
        <v>0</v>
      </c>
      <c r="AH3645" s="2">
        <v>0</v>
      </c>
      <c r="AI3645" s="2">
        <v>2</v>
      </c>
      <c r="AJ3645" s="2">
        <v>6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</row>
    <row r="3646" spans="1:46" x14ac:dyDescent="0.2">
      <c r="A3646" s="2">
        <v>1688432</v>
      </c>
      <c r="B3646" s="2">
        <v>882856</v>
      </c>
      <c r="C3646" s="7">
        <v>22.0584696536996</v>
      </c>
      <c r="D3646" s="7">
        <v>37.999885132334697</v>
      </c>
      <c r="E3646" s="19" t="s">
        <v>4266</v>
      </c>
      <c r="F3646" s="46">
        <f>INDEX(Δεδομένα!$P:$P,MATCH('2021'!E3646,Δεδομένα!$O:$O,0))</f>
        <v>126</v>
      </c>
      <c r="G3646" s="49" t="s">
        <v>4147</v>
      </c>
      <c r="H3646" s="51" t="str">
        <f>INDEX(Δεδομένα!B$1:B$51,MATCH('2021'!G3646,Δεδομένα!A$1:A$51,0))</f>
        <v>ΔΥΤΙΚΗΣ ΕΛΛΑΔΟΣ</v>
      </c>
      <c r="I3646" s="53">
        <f>INDEX(Δεδομένα!E$1:E$13,MATCH('2021'!H3646,Δεδομένα!D$1:D$13,0))</f>
        <v>7</v>
      </c>
      <c r="J3646" s="4">
        <v>44422</v>
      </c>
      <c r="K3646" s="3" t="s">
        <v>1078</v>
      </c>
      <c r="L3646" s="17" t="str">
        <f t="shared" si="280"/>
        <v>14/08/2021 11:10</v>
      </c>
      <c r="M3646" s="4">
        <v>44422</v>
      </c>
      <c r="N3646" s="3" t="s">
        <v>1310</v>
      </c>
      <c r="O3646" s="17" t="str">
        <f t="shared" si="281"/>
        <v>14/08/2021 12:45</v>
      </c>
      <c r="P3646" s="24">
        <f t="shared" si="282"/>
        <v>6.5972222218988463E-2</v>
      </c>
      <c r="Q3646" s="28">
        <v>0</v>
      </c>
      <c r="R3646" s="27">
        <f t="shared" si="283"/>
        <v>94.999999995343387</v>
      </c>
      <c r="S3646" s="3" t="s">
        <v>4</v>
      </c>
      <c r="T3646" s="3" t="s">
        <v>4267</v>
      </c>
      <c r="U3646" s="3" t="s">
        <v>4</v>
      </c>
      <c r="V3646" s="3" t="s">
        <v>4284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0.1</v>
      </c>
      <c r="AC3646" s="5">
        <v>0</v>
      </c>
      <c r="AD3646" s="5">
        <v>0</v>
      </c>
      <c r="AE3646" s="2">
        <v>4</v>
      </c>
      <c r="AF3646" s="2">
        <v>0</v>
      </c>
      <c r="AG3646" s="2">
        <v>0</v>
      </c>
      <c r="AH3646" s="2">
        <v>0</v>
      </c>
      <c r="AI3646" s="2">
        <v>0</v>
      </c>
      <c r="AJ3646" s="2">
        <v>2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</row>
    <row r="3647" spans="1:46" x14ac:dyDescent="0.2">
      <c r="A3647" s="2">
        <v>1689518</v>
      </c>
      <c r="B3647" s="2">
        <v>884344</v>
      </c>
      <c r="C3647" s="7">
        <v>22.048587639063399</v>
      </c>
      <c r="D3647" s="7">
        <v>37.956129258476899</v>
      </c>
      <c r="E3647" s="19" t="s">
        <v>4266</v>
      </c>
      <c r="F3647" s="46">
        <f>INDEX(Δεδομένα!$P:$P,MATCH('2021'!E3647,Δεδομένα!$O:$O,0))</f>
        <v>126</v>
      </c>
      <c r="G3647" s="49" t="s">
        <v>4147</v>
      </c>
      <c r="H3647" s="51" t="str">
        <f>INDEX(Δεδομένα!B$1:B$51,MATCH('2021'!G3647,Δεδομένα!A$1:A$51,0))</f>
        <v>ΔΥΤΙΚΗΣ ΕΛΛΑΔΟΣ</v>
      </c>
      <c r="I3647" s="53">
        <f>INDEX(Δεδομένα!E$1:E$13,MATCH('2021'!H3647,Δεδομένα!D$1:D$13,0))</f>
        <v>7</v>
      </c>
      <c r="J3647" s="4">
        <v>44427</v>
      </c>
      <c r="K3647" s="3" t="s">
        <v>94</v>
      </c>
      <c r="L3647" s="17" t="str">
        <f t="shared" si="280"/>
        <v>19/08/2021 17:28</v>
      </c>
      <c r="M3647" s="4">
        <v>44427</v>
      </c>
      <c r="N3647" s="3" t="s">
        <v>1261</v>
      </c>
      <c r="O3647" s="17" t="str">
        <f t="shared" si="281"/>
        <v>19/08/2021 21:07</v>
      </c>
      <c r="P3647" s="24">
        <f t="shared" si="282"/>
        <v>0.15208333333430346</v>
      </c>
      <c r="Q3647" s="28">
        <v>0</v>
      </c>
      <c r="R3647" s="27">
        <f t="shared" si="283"/>
        <v>219.00000000139698</v>
      </c>
      <c r="S3647" s="3" t="s">
        <v>4</v>
      </c>
      <c r="T3647" s="3" t="s">
        <v>4267</v>
      </c>
      <c r="U3647" s="3" t="s">
        <v>4</v>
      </c>
      <c r="V3647" s="3" t="s">
        <v>4285</v>
      </c>
      <c r="W3647" s="5">
        <v>0</v>
      </c>
      <c r="X3647" s="5">
        <v>0</v>
      </c>
      <c r="Y3647" s="5">
        <v>0</v>
      </c>
      <c r="Z3647" s="5">
        <v>0.02</v>
      </c>
      <c r="AA3647" s="5">
        <v>0</v>
      </c>
      <c r="AB3647" s="5">
        <v>0</v>
      </c>
      <c r="AC3647" s="5">
        <v>0</v>
      </c>
      <c r="AD3647" s="5">
        <v>0</v>
      </c>
      <c r="AE3647" s="2">
        <v>6</v>
      </c>
      <c r="AF3647" s="2">
        <v>0</v>
      </c>
      <c r="AG3647" s="2">
        <v>0</v>
      </c>
      <c r="AH3647" s="2">
        <v>0</v>
      </c>
      <c r="AI3647" s="2">
        <v>0</v>
      </c>
      <c r="AJ3647" s="2">
        <v>3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</row>
    <row r="3648" spans="1:46" x14ac:dyDescent="0.2">
      <c r="A3648" s="2">
        <v>1689519</v>
      </c>
      <c r="B3648" s="2">
        <v>884626</v>
      </c>
      <c r="C3648" s="7">
        <v>22.125821621824699</v>
      </c>
      <c r="D3648" s="7">
        <v>37.825236590153303</v>
      </c>
      <c r="E3648" s="19" t="s">
        <v>4266</v>
      </c>
      <c r="F3648" s="46">
        <f>INDEX(Δεδομένα!$P:$P,MATCH('2021'!E3648,Δεδομένα!$O:$O,0))</f>
        <v>126</v>
      </c>
      <c r="G3648" s="49" t="s">
        <v>4147</v>
      </c>
      <c r="H3648" s="51" t="str">
        <f>INDEX(Δεδομένα!B$1:B$51,MATCH('2021'!G3648,Δεδομένα!A$1:A$51,0))</f>
        <v>ΔΥΤΙΚΗΣ ΕΛΛΑΔΟΣ</v>
      </c>
      <c r="I3648" s="53">
        <f>INDEX(Δεδομένα!E$1:E$13,MATCH('2021'!H3648,Δεδομένα!D$1:D$13,0))</f>
        <v>7</v>
      </c>
      <c r="J3648" s="4">
        <v>44428</v>
      </c>
      <c r="K3648" s="3" t="s">
        <v>1658</v>
      </c>
      <c r="L3648" s="17" t="str">
        <f t="shared" si="280"/>
        <v>20/08/2021 16:21</v>
      </c>
      <c r="M3648" s="4">
        <v>44428</v>
      </c>
      <c r="N3648" s="3" t="s">
        <v>679</v>
      </c>
      <c r="O3648" s="17" t="str">
        <f t="shared" si="281"/>
        <v>20/08/2021 18:24</v>
      </c>
      <c r="P3648" s="24">
        <f t="shared" si="282"/>
        <v>8.5416666668606922E-2</v>
      </c>
      <c r="Q3648" s="28">
        <v>0</v>
      </c>
      <c r="R3648" s="27">
        <f t="shared" si="283"/>
        <v>123.00000000279397</v>
      </c>
      <c r="S3648" s="3" t="s">
        <v>4</v>
      </c>
      <c r="T3648" s="3" t="s">
        <v>4267</v>
      </c>
      <c r="U3648" s="3" t="s">
        <v>4</v>
      </c>
      <c r="V3648" s="3" t="s">
        <v>4286</v>
      </c>
      <c r="W3648" s="5">
        <v>0</v>
      </c>
      <c r="X3648" s="5">
        <v>0</v>
      </c>
      <c r="Y3648" s="5">
        <v>0</v>
      </c>
      <c r="Z3648" s="5">
        <v>0.01</v>
      </c>
      <c r="AA3648" s="5">
        <v>0</v>
      </c>
      <c r="AB3648" s="5">
        <v>0</v>
      </c>
      <c r="AC3648" s="5">
        <v>0</v>
      </c>
      <c r="AD3648" s="5">
        <v>0</v>
      </c>
      <c r="AE3648" s="2">
        <v>5</v>
      </c>
      <c r="AF3648" s="2">
        <v>0</v>
      </c>
      <c r="AG3648" s="2">
        <v>0</v>
      </c>
      <c r="AH3648" s="2">
        <v>0</v>
      </c>
      <c r="AI3648" s="2">
        <v>1</v>
      </c>
      <c r="AJ3648" s="2">
        <v>2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</row>
    <row r="3649" spans="1:46" x14ac:dyDescent="0.2">
      <c r="A3649" s="2">
        <v>1695874</v>
      </c>
      <c r="B3649" s="2">
        <v>891211</v>
      </c>
      <c r="C3649" s="7">
        <v>21.9052158377648</v>
      </c>
      <c r="D3649" s="7">
        <v>37.861657232609303</v>
      </c>
      <c r="E3649" s="19" t="s">
        <v>4266</v>
      </c>
      <c r="F3649" s="46">
        <f>INDEX(Δεδομένα!$P:$P,MATCH('2021'!E3649,Δεδομένα!$O:$O,0))</f>
        <v>126</v>
      </c>
      <c r="G3649" s="49" t="s">
        <v>4147</v>
      </c>
      <c r="H3649" s="51" t="str">
        <f>INDEX(Δεδομένα!B$1:B$51,MATCH('2021'!G3649,Δεδομένα!A$1:A$51,0))</f>
        <v>ΔΥΤΙΚΗΣ ΕΛΛΑΔΟΣ</v>
      </c>
      <c r="I3649" s="53">
        <f>INDEX(Δεδομένα!E$1:E$13,MATCH('2021'!H3649,Δεδομένα!D$1:D$13,0))</f>
        <v>7</v>
      </c>
      <c r="J3649" s="4">
        <v>44453</v>
      </c>
      <c r="K3649" s="3" t="s">
        <v>17</v>
      </c>
      <c r="L3649" s="17" t="str">
        <f t="shared" si="280"/>
        <v>14/09/2021 18:00</v>
      </c>
      <c r="M3649" s="4">
        <v>44453</v>
      </c>
      <c r="N3649" s="3" t="s">
        <v>998</v>
      </c>
      <c r="O3649" s="17" t="str">
        <f t="shared" si="281"/>
        <v>14/09/2021 19:28</v>
      </c>
      <c r="P3649" s="24">
        <f t="shared" si="282"/>
        <v>6.1111111113859806E-2</v>
      </c>
      <c r="Q3649" s="28">
        <v>0</v>
      </c>
      <c r="R3649" s="27">
        <f t="shared" si="283"/>
        <v>88.000000003958121</v>
      </c>
      <c r="S3649" s="3" t="s">
        <v>4</v>
      </c>
      <c r="T3649" s="3" t="s">
        <v>4267</v>
      </c>
      <c r="U3649" s="3" t="s">
        <v>4</v>
      </c>
      <c r="V3649" s="3" t="s">
        <v>4287</v>
      </c>
      <c r="W3649" s="5">
        <v>0</v>
      </c>
      <c r="X3649" s="5">
        <v>0</v>
      </c>
      <c r="Y3649" s="5">
        <v>0</v>
      </c>
      <c r="Z3649" s="5">
        <v>0.02</v>
      </c>
      <c r="AA3649" s="5">
        <v>0</v>
      </c>
      <c r="AB3649" s="5">
        <v>0</v>
      </c>
      <c r="AC3649" s="5">
        <v>0</v>
      </c>
      <c r="AD3649" s="5">
        <v>0</v>
      </c>
      <c r="AE3649" s="2">
        <v>2</v>
      </c>
      <c r="AF3649" s="2">
        <v>0</v>
      </c>
      <c r="AG3649" s="2">
        <v>0</v>
      </c>
      <c r="AH3649" s="2">
        <v>0</v>
      </c>
      <c r="AI3649" s="2">
        <v>0</v>
      </c>
      <c r="AJ3649" s="2">
        <v>1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</row>
    <row r="3650" spans="1:46" x14ac:dyDescent="0.2">
      <c r="A3650" s="2">
        <v>1699174</v>
      </c>
      <c r="B3650" s="2">
        <v>894337</v>
      </c>
      <c r="C3650" s="7">
        <v>22.143717479202198</v>
      </c>
      <c r="D3650" s="7">
        <v>37.9756644200069</v>
      </c>
      <c r="E3650" s="19" t="s">
        <v>4266</v>
      </c>
      <c r="F3650" s="46">
        <f>INDEX(Δεδομένα!$P:$P,MATCH('2021'!E3650,Δεδομένα!$O:$O,0))</f>
        <v>126</v>
      </c>
      <c r="G3650" s="49" t="s">
        <v>4147</v>
      </c>
      <c r="H3650" s="51" t="str">
        <f>INDEX(Δεδομένα!B$1:B$51,MATCH('2021'!G3650,Δεδομένα!A$1:A$51,0))</f>
        <v>ΔΥΤΙΚΗΣ ΕΛΛΑΔΟΣ</v>
      </c>
      <c r="I3650" s="53">
        <f>INDEX(Δεδομένα!E$1:E$13,MATCH('2021'!H3650,Δεδομένα!D$1:D$13,0))</f>
        <v>7</v>
      </c>
      <c r="J3650" s="4">
        <v>44465</v>
      </c>
      <c r="K3650" s="3" t="s">
        <v>4276</v>
      </c>
      <c r="L3650" s="17" t="str">
        <f t="shared" si="280"/>
        <v>26/09/2021 09:52</v>
      </c>
      <c r="M3650" s="4">
        <v>44465</v>
      </c>
      <c r="N3650" s="3" t="s">
        <v>321</v>
      </c>
      <c r="O3650" s="17" t="str">
        <f t="shared" si="281"/>
        <v>26/09/2021 10:17</v>
      </c>
      <c r="P3650" s="24">
        <f t="shared" si="282"/>
        <v>1.7361111109494232E-2</v>
      </c>
      <c r="Q3650" s="28">
        <v>0</v>
      </c>
      <c r="R3650" s="27">
        <f t="shared" si="283"/>
        <v>24.999999997671694</v>
      </c>
      <c r="S3650" s="3" t="s">
        <v>4</v>
      </c>
      <c r="T3650" s="3" t="s">
        <v>4267</v>
      </c>
      <c r="U3650" s="3" t="s">
        <v>4</v>
      </c>
      <c r="V3650" s="3" t="s">
        <v>4288</v>
      </c>
      <c r="W3650" s="5">
        <v>0</v>
      </c>
      <c r="X3650" s="5">
        <v>0.01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2">
        <v>2</v>
      </c>
      <c r="AF3650" s="2">
        <v>0</v>
      </c>
      <c r="AG3650" s="2">
        <v>0</v>
      </c>
      <c r="AH3650" s="2">
        <v>0</v>
      </c>
      <c r="AI3650" s="2">
        <v>0</v>
      </c>
      <c r="AJ3650" s="2">
        <v>1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</row>
    <row r="3651" spans="1:46" x14ac:dyDescent="0.2">
      <c r="A3651" s="2">
        <v>1703723</v>
      </c>
      <c r="B3651" s="2">
        <v>895904</v>
      </c>
      <c r="C3651" s="7">
        <v>21.912295102179598</v>
      </c>
      <c r="D3651" s="7">
        <v>37.885674460745498</v>
      </c>
      <c r="E3651" s="19" t="s">
        <v>4266</v>
      </c>
      <c r="F3651" s="46">
        <f>INDEX(Δεδομένα!$P:$P,MATCH('2021'!E3651,Δεδομένα!$O:$O,0))</f>
        <v>126</v>
      </c>
      <c r="G3651" s="49" t="s">
        <v>4147</v>
      </c>
      <c r="H3651" s="51" t="str">
        <f>INDEX(Δεδομένα!B$1:B$51,MATCH('2021'!G3651,Δεδομένα!A$1:A$51,0))</f>
        <v>ΔΥΤΙΚΗΣ ΕΛΛΑΔΟΣ</v>
      </c>
      <c r="I3651" s="53">
        <f>INDEX(Δεδομένα!E$1:E$13,MATCH('2021'!H3651,Δεδομένα!D$1:D$13,0))</f>
        <v>7</v>
      </c>
      <c r="J3651" s="4">
        <v>44471</v>
      </c>
      <c r="K3651" s="3" t="s">
        <v>101</v>
      </c>
      <c r="L3651" s="17" t="str">
        <f t="shared" si="280"/>
        <v>02/10/2021 13:28</v>
      </c>
      <c r="M3651" s="4">
        <v>44475</v>
      </c>
      <c r="N3651" s="3" t="s">
        <v>1476</v>
      </c>
      <c r="O3651" s="17" t="str">
        <f t="shared" si="281"/>
        <v>06/10/2021 08:06</v>
      </c>
      <c r="P3651" s="29">
        <f t="shared" si="282"/>
        <v>3.7763888888875954</v>
      </c>
      <c r="Q3651" s="30">
        <f>3*24</f>
        <v>72</v>
      </c>
      <c r="R3651" s="27">
        <f t="shared" si="283"/>
        <v>5437.9999999981374</v>
      </c>
      <c r="S3651" s="3" t="s">
        <v>4</v>
      </c>
      <c r="T3651" s="3" t="s">
        <v>4267</v>
      </c>
      <c r="U3651" s="3" t="s">
        <v>4</v>
      </c>
      <c r="V3651" s="3" t="s">
        <v>4289</v>
      </c>
      <c r="W3651" s="5">
        <v>20</v>
      </c>
      <c r="X3651" s="5">
        <v>0</v>
      </c>
      <c r="Y3651" s="5">
        <v>0</v>
      </c>
      <c r="Z3651" s="5">
        <v>10</v>
      </c>
      <c r="AA3651" s="5">
        <v>0</v>
      </c>
      <c r="AB3651" s="5">
        <v>0</v>
      </c>
      <c r="AC3651" s="5">
        <v>0</v>
      </c>
      <c r="AD3651" s="5">
        <v>0</v>
      </c>
      <c r="AE3651" s="2">
        <v>14</v>
      </c>
      <c r="AF3651" s="2">
        <v>10</v>
      </c>
      <c r="AG3651" s="2">
        <v>0</v>
      </c>
      <c r="AH3651" s="2">
        <v>0</v>
      </c>
      <c r="AI3651" s="2">
        <v>2</v>
      </c>
      <c r="AJ3651" s="2">
        <v>18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1</v>
      </c>
      <c r="AQ3651" s="2">
        <v>2</v>
      </c>
      <c r="AR3651" s="2">
        <v>0</v>
      </c>
      <c r="AS3651" s="2">
        <v>0</v>
      </c>
      <c r="AT3651" s="2">
        <v>0</v>
      </c>
    </row>
    <row r="3652" spans="1:46" x14ac:dyDescent="0.2">
      <c r="A3652" s="2">
        <v>1706432</v>
      </c>
      <c r="B3652" s="2">
        <v>899230</v>
      </c>
      <c r="C3652" s="7">
        <v>22.113562812317301</v>
      </c>
      <c r="D3652" s="7">
        <v>37.891722370763397</v>
      </c>
      <c r="E3652" s="19" t="s">
        <v>4266</v>
      </c>
      <c r="F3652" s="46">
        <f>INDEX(Δεδομένα!$P:$P,MATCH('2021'!E3652,Δεδομένα!$O:$O,0))</f>
        <v>126</v>
      </c>
      <c r="G3652" s="49" t="s">
        <v>4147</v>
      </c>
      <c r="H3652" s="51" t="str">
        <f>INDEX(Δεδομένα!B$1:B$51,MATCH('2021'!G3652,Δεδομένα!A$1:A$51,0))</f>
        <v>ΔΥΤΙΚΗΣ ΕΛΛΑΔΟΣ</v>
      </c>
      <c r="I3652" s="53">
        <f>INDEX(Δεδομένα!E$1:E$13,MATCH('2021'!H3652,Δεδομένα!D$1:D$13,0))</f>
        <v>7</v>
      </c>
      <c r="J3652" s="4">
        <v>44482</v>
      </c>
      <c r="K3652" s="3" t="s">
        <v>1670</v>
      </c>
      <c r="L3652" s="17" t="str">
        <f t="shared" si="280"/>
        <v>13/10/2021 12:13</v>
      </c>
      <c r="M3652" s="4">
        <v>44482</v>
      </c>
      <c r="N3652" s="3" t="s">
        <v>441</v>
      </c>
      <c r="O3652" s="17" t="str">
        <f t="shared" si="281"/>
        <v>13/10/2021 12:34</v>
      </c>
      <c r="P3652" s="24">
        <f t="shared" si="282"/>
        <v>1.4583333329937886E-2</v>
      </c>
      <c r="Q3652" s="28">
        <v>0</v>
      </c>
      <c r="R3652" s="27">
        <f t="shared" si="283"/>
        <v>20.999999995110556</v>
      </c>
      <c r="S3652" s="3" t="s">
        <v>4</v>
      </c>
      <c r="T3652" s="3" t="s">
        <v>4267</v>
      </c>
      <c r="U3652" s="3" t="s">
        <v>4</v>
      </c>
      <c r="V3652" s="3" t="s">
        <v>4290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0.04</v>
      </c>
      <c r="AD3652" s="5">
        <v>0</v>
      </c>
      <c r="AE3652" s="2">
        <v>2</v>
      </c>
      <c r="AF3652" s="2">
        <v>0</v>
      </c>
      <c r="AG3652" s="2">
        <v>0</v>
      </c>
      <c r="AH3652" s="2">
        <v>0</v>
      </c>
      <c r="AI3652" s="2">
        <v>0</v>
      </c>
      <c r="AJ3652" s="2">
        <v>1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</row>
    <row r="3653" spans="1:46" x14ac:dyDescent="0.2">
      <c r="A3653" s="2">
        <v>1712700</v>
      </c>
      <c r="B3653" s="2">
        <v>908028</v>
      </c>
      <c r="C3653" s="7">
        <v>22.156032247400301</v>
      </c>
      <c r="D3653" s="7">
        <v>37.8292743821047</v>
      </c>
      <c r="E3653" s="19" t="s">
        <v>4266</v>
      </c>
      <c r="F3653" s="46">
        <f>INDEX(Δεδομένα!$P:$P,MATCH('2021'!E3653,Δεδομένα!$O:$O,0))</f>
        <v>126</v>
      </c>
      <c r="G3653" s="49" t="s">
        <v>4147</v>
      </c>
      <c r="H3653" s="51" t="str">
        <f>INDEX(Δεδομένα!B$1:B$51,MATCH('2021'!G3653,Δεδομένα!A$1:A$51,0))</f>
        <v>ΔΥΤΙΚΗΣ ΕΛΛΑΔΟΣ</v>
      </c>
      <c r="I3653" s="53">
        <f>INDEX(Δεδομένα!E$1:E$13,MATCH('2021'!H3653,Δεδομένα!D$1:D$13,0))</f>
        <v>7</v>
      </c>
      <c r="J3653" s="4">
        <v>44510</v>
      </c>
      <c r="K3653" s="3" t="s">
        <v>431</v>
      </c>
      <c r="L3653" s="17" t="str">
        <f t="shared" si="280"/>
        <v>10/11/2021 15:33</v>
      </c>
      <c r="M3653" s="4">
        <v>44510</v>
      </c>
      <c r="N3653" s="3" t="s">
        <v>17</v>
      </c>
      <c r="O3653" s="17" t="str">
        <f t="shared" si="281"/>
        <v>10/11/2021 18:00</v>
      </c>
      <c r="P3653" s="24">
        <f t="shared" si="282"/>
        <v>0.10208333333139308</v>
      </c>
      <c r="Q3653" s="28">
        <v>0</v>
      </c>
      <c r="R3653" s="27">
        <f t="shared" si="283"/>
        <v>146.99999999720603</v>
      </c>
      <c r="S3653" s="3" t="s">
        <v>4</v>
      </c>
      <c r="T3653" s="3" t="s">
        <v>4267</v>
      </c>
      <c r="U3653" s="3" t="s">
        <v>4</v>
      </c>
      <c r="V3653" s="3" t="s">
        <v>2254</v>
      </c>
      <c r="W3653" s="5">
        <v>0</v>
      </c>
      <c r="X3653" s="5">
        <v>0</v>
      </c>
      <c r="Y3653" s="5">
        <v>0</v>
      </c>
      <c r="Z3653" s="5">
        <v>4</v>
      </c>
      <c r="AA3653" s="5">
        <v>0</v>
      </c>
      <c r="AB3653" s="5">
        <v>0</v>
      </c>
      <c r="AC3653" s="5">
        <v>0</v>
      </c>
      <c r="AD3653" s="5">
        <v>0</v>
      </c>
      <c r="AE3653" s="2">
        <v>2</v>
      </c>
      <c r="AF3653" s="2">
        <v>0</v>
      </c>
      <c r="AG3653" s="2">
        <v>0</v>
      </c>
      <c r="AH3653" s="2">
        <v>0</v>
      </c>
      <c r="AI3653" s="2">
        <v>0</v>
      </c>
      <c r="AJ3653" s="2">
        <v>1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</row>
    <row r="3654" spans="1:46" x14ac:dyDescent="0.2">
      <c r="A3654" s="2">
        <v>1632392</v>
      </c>
      <c r="B3654" s="2">
        <v>820959</v>
      </c>
      <c r="C3654" s="7">
        <v>21.344676571765302</v>
      </c>
      <c r="D3654" s="7">
        <v>38.487361631503802</v>
      </c>
      <c r="E3654" s="19" t="s">
        <v>4291</v>
      </c>
      <c r="F3654" s="46">
        <f>INDEX(Δεδομένα!$P:$P,MATCH('2021'!E3654,Δεδομένα!$O:$O,0))</f>
        <v>127</v>
      </c>
      <c r="G3654" s="49" t="s">
        <v>4292</v>
      </c>
      <c r="H3654" s="51" t="str">
        <f>INDEX(Δεδομένα!B$1:B$51,MATCH('2021'!G3654,Δεδομένα!A$1:A$51,0))</f>
        <v>ΔΥΤΙΚΗΣ ΕΛΛΑΔΟΣ</v>
      </c>
      <c r="I3654" s="53">
        <f>INDEX(Δεδομένα!E$1:E$13,MATCH('2021'!H3654,Δεδομένα!D$1:D$13,0))</f>
        <v>7</v>
      </c>
      <c r="J3654" s="4">
        <v>44222</v>
      </c>
      <c r="K3654" s="3" t="s">
        <v>1377</v>
      </c>
      <c r="L3654" s="17" t="str">
        <f t="shared" si="280"/>
        <v>26/01/2021 00:30</v>
      </c>
      <c r="M3654" s="4">
        <v>44222</v>
      </c>
      <c r="N3654" s="3" t="s">
        <v>816</v>
      </c>
      <c r="O3654" s="17" t="str">
        <f t="shared" si="281"/>
        <v>26/01/2021 01:00</v>
      </c>
      <c r="P3654" s="24">
        <f t="shared" si="282"/>
        <v>2.0833333328482695E-2</v>
      </c>
      <c r="Q3654" s="28">
        <v>0</v>
      </c>
      <c r="R3654" s="27">
        <f t="shared" si="283"/>
        <v>29.999999993015081</v>
      </c>
      <c r="S3654" s="3" t="s">
        <v>4</v>
      </c>
      <c r="T3654" s="3" t="s">
        <v>4293</v>
      </c>
      <c r="U3654" s="3" t="s">
        <v>4</v>
      </c>
      <c r="V3654" s="3" t="s">
        <v>4294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0.02</v>
      </c>
      <c r="AC3654" s="5">
        <v>0</v>
      </c>
      <c r="AD3654" s="5">
        <v>0</v>
      </c>
      <c r="AE3654" s="2">
        <v>2</v>
      </c>
      <c r="AF3654" s="2">
        <v>0</v>
      </c>
      <c r="AG3654" s="2">
        <v>0</v>
      </c>
      <c r="AH3654" s="2">
        <v>0</v>
      </c>
      <c r="AI3654" s="2">
        <v>0</v>
      </c>
      <c r="AJ3654" s="2">
        <v>1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 t="s">
        <v>4</v>
      </c>
      <c r="AT3654" s="2" t="s">
        <v>4</v>
      </c>
    </row>
    <row r="3655" spans="1:46" x14ac:dyDescent="0.2">
      <c r="A3655" s="2">
        <v>1633351</v>
      </c>
      <c r="B3655" s="2">
        <v>821653</v>
      </c>
      <c r="C3655" s="7">
        <v>21.344339614714901</v>
      </c>
      <c r="D3655" s="7">
        <v>38.487766359098998</v>
      </c>
      <c r="E3655" s="19" t="s">
        <v>4291</v>
      </c>
      <c r="F3655" s="46">
        <f>INDEX(Δεδομένα!$P:$P,MATCH('2021'!E3655,Δεδομένα!$O:$O,0))</f>
        <v>127</v>
      </c>
      <c r="G3655" s="49" t="s">
        <v>4292</v>
      </c>
      <c r="H3655" s="51" t="str">
        <f>INDEX(Δεδομένα!B$1:B$51,MATCH('2021'!G3655,Δεδομένα!A$1:A$51,0))</f>
        <v>ΔΥΤΙΚΗΣ ΕΛΛΑΔΟΣ</v>
      </c>
      <c r="I3655" s="53">
        <f>INDEX(Δεδομένα!E$1:E$13,MATCH('2021'!H3655,Δεδομένα!D$1:D$13,0))</f>
        <v>7</v>
      </c>
      <c r="J3655" s="4">
        <v>44224</v>
      </c>
      <c r="K3655" s="3" t="s">
        <v>681</v>
      </c>
      <c r="L3655" s="17" t="str">
        <f t="shared" si="280"/>
        <v>28/01/2021 11:15</v>
      </c>
      <c r="M3655" s="4">
        <v>44224</v>
      </c>
      <c r="N3655" s="3" t="s">
        <v>214</v>
      </c>
      <c r="O3655" s="17" t="str">
        <f t="shared" si="281"/>
        <v>28/01/2021 12:00</v>
      </c>
      <c r="P3655" s="24">
        <f t="shared" si="282"/>
        <v>3.125E-2</v>
      </c>
      <c r="Q3655" s="28">
        <v>0</v>
      </c>
      <c r="R3655" s="27">
        <f t="shared" si="283"/>
        <v>45</v>
      </c>
      <c r="S3655" s="3" t="s">
        <v>4</v>
      </c>
      <c r="T3655" s="3" t="s">
        <v>4293</v>
      </c>
      <c r="U3655" s="3" t="s">
        <v>4</v>
      </c>
      <c r="V3655" s="3" t="s">
        <v>4295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0.1</v>
      </c>
      <c r="AD3655" s="5">
        <v>0</v>
      </c>
      <c r="AE3655" s="2">
        <v>2</v>
      </c>
      <c r="AF3655" s="2">
        <v>0</v>
      </c>
      <c r="AG3655" s="2">
        <v>0</v>
      </c>
      <c r="AH3655" s="2">
        <v>0</v>
      </c>
      <c r="AI3655" s="2">
        <v>0</v>
      </c>
      <c r="AJ3655" s="2">
        <v>1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 t="s">
        <v>4</v>
      </c>
      <c r="AT3655" s="2" t="s">
        <v>4</v>
      </c>
    </row>
    <row r="3656" spans="1:46" x14ac:dyDescent="0.2">
      <c r="A3656" s="2">
        <v>1633357</v>
      </c>
      <c r="B3656" s="2">
        <v>821812</v>
      </c>
      <c r="C3656" s="7">
        <v>21.344700972184</v>
      </c>
      <c r="D3656" s="7">
        <v>38.487618593453703</v>
      </c>
      <c r="E3656" s="19" t="s">
        <v>4291</v>
      </c>
      <c r="F3656" s="46">
        <f>INDEX(Δεδομένα!$P:$P,MATCH('2021'!E3656,Δεδομένα!$O:$O,0))</f>
        <v>127</v>
      </c>
      <c r="G3656" s="49" t="s">
        <v>4292</v>
      </c>
      <c r="H3656" s="51" t="str">
        <f>INDEX(Δεδομένα!B$1:B$51,MATCH('2021'!G3656,Δεδομένα!A$1:A$51,0))</f>
        <v>ΔΥΤΙΚΗΣ ΕΛΛΑΔΟΣ</v>
      </c>
      <c r="I3656" s="53">
        <f>INDEX(Δεδομένα!E$1:E$13,MATCH('2021'!H3656,Δεδομένα!D$1:D$13,0))</f>
        <v>7</v>
      </c>
      <c r="J3656" s="4">
        <v>44225</v>
      </c>
      <c r="K3656" s="3" t="s">
        <v>4045</v>
      </c>
      <c r="L3656" s="17" t="str">
        <f t="shared" ref="L3656:L3718" si="284">_xlfn.CONCAT(TEXT(J3656,"ηη/μμ/εεε")," ",TEXT(K3656,"ωω:λλ"))</f>
        <v>29/01/2021 01:10</v>
      </c>
      <c r="M3656" s="4">
        <v>44225</v>
      </c>
      <c r="N3656" s="3" t="s">
        <v>4296</v>
      </c>
      <c r="O3656" s="17" t="str">
        <f t="shared" ref="O3656:O3718" si="285">_xlfn.CONCAT(TEXT(M3656,"ηη/μμ/εεε")," ",TEXT(N3656,"ωω:λλ"))</f>
        <v>29/01/2021 01:37</v>
      </c>
      <c r="P3656" s="24">
        <f t="shared" ref="P3656:P3718" si="286">O3656-L3656</f>
        <v>1.8750000002910383E-2</v>
      </c>
      <c r="Q3656" s="28">
        <v>0</v>
      </c>
      <c r="R3656" s="27">
        <f t="shared" ref="R3656:R3718" si="287">P3656*(24*60)</f>
        <v>27.000000004190952</v>
      </c>
      <c r="S3656" s="3" t="s">
        <v>4</v>
      </c>
      <c r="T3656" s="3" t="s">
        <v>4293</v>
      </c>
      <c r="U3656" s="3" t="s">
        <v>4297</v>
      </c>
      <c r="V3656" s="3" t="s">
        <v>4295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0.02</v>
      </c>
      <c r="AC3656" s="5">
        <v>0</v>
      </c>
      <c r="AD3656" s="5">
        <v>0</v>
      </c>
      <c r="AE3656" s="2">
        <v>2</v>
      </c>
      <c r="AF3656" s="2">
        <v>0</v>
      </c>
      <c r="AG3656" s="2">
        <v>0</v>
      </c>
      <c r="AH3656" s="2">
        <v>0</v>
      </c>
      <c r="AI3656" s="2">
        <v>0</v>
      </c>
      <c r="AJ3656" s="2">
        <v>1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 t="s">
        <v>4</v>
      </c>
      <c r="AT3656" s="2" t="s">
        <v>4</v>
      </c>
    </row>
    <row r="3657" spans="1:46" x14ac:dyDescent="0.2">
      <c r="A3657" s="2">
        <v>1637699</v>
      </c>
      <c r="B3657" s="2">
        <v>824017</v>
      </c>
      <c r="C3657" s="7">
        <v>21.456087717212</v>
      </c>
      <c r="D3657" s="7">
        <v>38.367549373425099</v>
      </c>
      <c r="E3657" s="19" t="s">
        <v>4291</v>
      </c>
      <c r="F3657" s="46">
        <f>INDEX(Δεδομένα!$P:$P,MATCH('2021'!E3657,Δεδομένα!$O:$O,0))</f>
        <v>127</v>
      </c>
      <c r="G3657" s="49" t="s">
        <v>4292</v>
      </c>
      <c r="H3657" s="51" t="str">
        <f>INDEX(Δεδομένα!B$1:B$51,MATCH('2021'!G3657,Δεδομένα!A$1:A$51,0))</f>
        <v>ΔΥΤΙΚΗΣ ΕΛΛΑΔΟΣ</v>
      </c>
      <c r="I3657" s="53">
        <f>INDEX(Δεδομένα!E$1:E$13,MATCH('2021'!H3657,Δεδομένα!D$1:D$13,0))</f>
        <v>7</v>
      </c>
      <c r="J3657" s="4">
        <v>44234</v>
      </c>
      <c r="K3657" s="3" t="s">
        <v>4141</v>
      </c>
      <c r="L3657" s="17" t="str">
        <f t="shared" si="284"/>
        <v>07/02/2021 21:13</v>
      </c>
      <c r="M3657" s="4">
        <v>44234</v>
      </c>
      <c r="N3657" s="3" t="s">
        <v>1581</v>
      </c>
      <c r="O3657" s="17" t="str">
        <f t="shared" si="285"/>
        <v>07/02/2021 22:20</v>
      </c>
      <c r="P3657" s="24">
        <f t="shared" si="286"/>
        <v>4.6527777776645962E-2</v>
      </c>
      <c r="Q3657" s="28">
        <v>0</v>
      </c>
      <c r="R3657" s="27">
        <f t="shared" si="287"/>
        <v>66.999999998370185</v>
      </c>
      <c r="S3657" s="3" t="s">
        <v>4</v>
      </c>
      <c r="T3657" s="3" t="s">
        <v>4293</v>
      </c>
      <c r="U3657" s="3" t="s">
        <v>4297</v>
      </c>
      <c r="V3657" s="3" t="s">
        <v>4298</v>
      </c>
      <c r="W3657" s="5">
        <v>0</v>
      </c>
      <c r="X3657" s="5">
        <v>0</v>
      </c>
      <c r="Y3657" s="5">
        <v>0</v>
      </c>
      <c r="Z3657" s="5">
        <v>0</v>
      </c>
      <c r="AA3657" s="5">
        <v>0.1</v>
      </c>
      <c r="AB3657" s="5">
        <v>0</v>
      </c>
      <c r="AC3657" s="5">
        <v>0</v>
      </c>
      <c r="AD3657" s="5">
        <v>0</v>
      </c>
      <c r="AE3657" s="2">
        <v>4</v>
      </c>
      <c r="AF3657" s="2">
        <v>0</v>
      </c>
      <c r="AG3657" s="2">
        <v>0</v>
      </c>
      <c r="AH3657" s="2">
        <v>0</v>
      </c>
      <c r="AI3657" s="2">
        <v>0</v>
      </c>
      <c r="AJ3657" s="2">
        <v>2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 t="s">
        <v>4</v>
      </c>
      <c r="AT3657" s="2" t="s">
        <v>4</v>
      </c>
    </row>
    <row r="3658" spans="1:46" x14ac:dyDescent="0.2">
      <c r="A3658" s="2">
        <v>1637719</v>
      </c>
      <c r="B3658" s="2">
        <v>825412</v>
      </c>
      <c r="D3658" s="2"/>
      <c r="E3658" s="19" t="s">
        <v>4291</v>
      </c>
      <c r="F3658" s="46">
        <f>INDEX(Δεδομένα!$P:$P,MATCH('2021'!E3658,Δεδομένα!$O:$O,0))</f>
        <v>127</v>
      </c>
      <c r="G3658" s="49" t="s">
        <v>4292</v>
      </c>
      <c r="H3658" s="51" t="str">
        <f>INDEX(Δεδομένα!B$1:B$51,MATCH('2021'!G3658,Δεδομένα!A$1:A$51,0))</f>
        <v>ΔΥΤΙΚΗΣ ΕΛΛΑΔΟΣ</v>
      </c>
      <c r="I3658" s="53">
        <f>INDEX(Δεδομένα!E$1:E$13,MATCH('2021'!H3658,Δεδομένα!D$1:D$13,0))</f>
        <v>7</v>
      </c>
      <c r="J3658" s="4">
        <v>44240</v>
      </c>
      <c r="K3658" s="3" t="s">
        <v>347</v>
      </c>
      <c r="L3658" s="17" t="str">
        <f t="shared" si="284"/>
        <v>13/02/2021 14:08</v>
      </c>
      <c r="M3658" s="4">
        <v>44240</v>
      </c>
      <c r="N3658" s="3" t="s">
        <v>967</v>
      </c>
      <c r="O3658" s="17" t="str">
        <f t="shared" si="285"/>
        <v>13/02/2021 14:32</v>
      </c>
      <c r="P3658" s="24">
        <f t="shared" si="286"/>
        <v>1.6666666670062114E-2</v>
      </c>
      <c r="Q3658" s="28">
        <v>0</v>
      </c>
      <c r="R3658" s="27">
        <f t="shared" si="287"/>
        <v>24.000000004889444</v>
      </c>
      <c r="S3658" s="3" t="s">
        <v>4</v>
      </c>
      <c r="T3658" s="3" t="s">
        <v>4293</v>
      </c>
      <c r="U3658" s="3" t="s">
        <v>4297</v>
      </c>
      <c r="V3658" s="3" t="s">
        <v>4299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0.01</v>
      </c>
      <c r="AC3658" s="5">
        <v>0</v>
      </c>
      <c r="AD3658" s="5">
        <v>0</v>
      </c>
      <c r="AE3658" s="2">
        <v>2</v>
      </c>
      <c r="AF3658" s="2">
        <v>0</v>
      </c>
      <c r="AG3658" s="2">
        <v>0</v>
      </c>
      <c r="AH3658" s="2">
        <v>0</v>
      </c>
      <c r="AI3658" s="2">
        <v>0</v>
      </c>
      <c r="AJ3658" s="2">
        <v>1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 t="s">
        <v>4</v>
      </c>
      <c r="AT3658" s="2" t="s">
        <v>4</v>
      </c>
    </row>
    <row r="3659" spans="1:46" x14ac:dyDescent="0.2">
      <c r="A3659" s="2">
        <v>1639344</v>
      </c>
      <c r="B3659" s="2">
        <v>830099</v>
      </c>
      <c r="C3659" s="7">
        <v>21.550904773836201</v>
      </c>
      <c r="D3659" s="7">
        <v>38.377854481549697</v>
      </c>
      <c r="E3659" s="19" t="s">
        <v>4291</v>
      </c>
      <c r="F3659" s="46">
        <f>INDEX(Δεδομένα!$P:$P,MATCH('2021'!E3659,Δεδομένα!$O:$O,0))</f>
        <v>127</v>
      </c>
      <c r="G3659" s="49" t="s">
        <v>4292</v>
      </c>
      <c r="H3659" s="51" t="str">
        <f>INDEX(Δεδομένα!B$1:B$51,MATCH('2021'!G3659,Δεδομένα!A$1:A$51,0))</f>
        <v>ΔΥΤΙΚΗΣ ΕΛΛΑΔΟΣ</v>
      </c>
      <c r="I3659" s="53">
        <f>INDEX(Δεδομένα!E$1:E$13,MATCH('2021'!H3659,Δεδομένα!D$1:D$13,0))</f>
        <v>7</v>
      </c>
      <c r="J3659" s="4">
        <v>44245</v>
      </c>
      <c r="K3659" s="3" t="s">
        <v>1490</v>
      </c>
      <c r="L3659" s="17" t="str">
        <f t="shared" si="284"/>
        <v>18/02/2021 19:45</v>
      </c>
      <c r="M3659" s="4">
        <v>44245</v>
      </c>
      <c r="N3659" s="3" t="s">
        <v>424</v>
      </c>
      <c r="O3659" s="17" t="str">
        <f t="shared" si="285"/>
        <v>18/02/2021 20:10</v>
      </c>
      <c r="P3659" s="24">
        <f t="shared" si="286"/>
        <v>1.7361111116770189E-2</v>
      </c>
      <c r="Q3659" s="28">
        <v>0</v>
      </c>
      <c r="R3659" s="27">
        <f t="shared" si="287"/>
        <v>25.000000008149073</v>
      </c>
      <c r="S3659" s="3" t="s">
        <v>4</v>
      </c>
      <c r="T3659" s="3" t="s">
        <v>4293</v>
      </c>
      <c r="U3659" s="3" t="s">
        <v>4300</v>
      </c>
      <c r="V3659" s="3" t="s">
        <v>4301</v>
      </c>
      <c r="W3659" s="5">
        <v>0</v>
      </c>
      <c r="X3659" s="5">
        <v>0</v>
      </c>
      <c r="Y3659" s="5">
        <v>0</v>
      </c>
      <c r="Z3659" s="5">
        <v>0</v>
      </c>
      <c r="AA3659" s="5">
        <v>0.5</v>
      </c>
      <c r="AB3659" s="5">
        <v>0</v>
      </c>
      <c r="AC3659" s="5">
        <v>0</v>
      </c>
      <c r="AD3659" s="5">
        <v>0</v>
      </c>
      <c r="AE3659" s="2">
        <v>2</v>
      </c>
      <c r="AF3659" s="2">
        <v>0</v>
      </c>
      <c r="AG3659" s="2">
        <v>0</v>
      </c>
      <c r="AH3659" s="2">
        <v>0</v>
      </c>
      <c r="AI3659" s="2">
        <v>0</v>
      </c>
      <c r="AJ3659" s="2">
        <v>1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 t="s">
        <v>4</v>
      </c>
      <c r="AT3659" s="2" t="s">
        <v>4</v>
      </c>
    </row>
    <row r="3660" spans="1:46" x14ac:dyDescent="0.2">
      <c r="A3660" s="2">
        <v>1639352</v>
      </c>
      <c r="B3660" s="2">
        <v>830596</v>
      </c>
      <c r="C3660" s="7">
        <v>21.2683918609095</v>
      </c>
      <c r="D3660" s="7">
        <v>38.411340430186797</v>
      </c>
      <c r="E3660" s="19" t="s">
        <v>4291</v>
      </c>
      <c r="F3660" s="46">
        <f>INDEX(Δεδομένα!$P:$P,MATCH('2021'!E3660,Δεδομένα!$O:$O,0))</f>
        <v>127</v>
      </c>
      <c r="G3660" s="49" t="s">
        <v>4292</v>
      </c>
      <c r="H3660" s="51" t="str">
        <f>INDEX(Δεδομένα!B$1:B$51,MATCH('2021'!G3660,Δεδομένα!A$1:A$51,0))</f>
        <v>ΔΥΤΙΚΗΣ ΕΛΛΑΔΟΣ</v>
      </c>
      <c r="I3660" s="53">
        <f>INDEX(Δεδομένα!E$1:E$13,MATCH('2021'!H3660,Δεδομένα!D$1:D$13,0))</f>
        <v>7</v>
      </c>
      <c r="J3660" s="4">
        <v>44246</v>
      </c>
      <c r="K3660" s="3" t="s">
        <v>804</v>
      </c>
      <c r="L3660" s="17" t="str">
        <f t="shared" si="284"/>
        <v>19/02/2021 19:04</v>
      </c>
      <c r="M3660" s="4">
        <v>44246</v>
      </c>
      <c r="N3660" s="3" t="s">
        <v>256</v>
      </c>
      <c r="O3660" s="17" t="str">
        <f t="shared" si="285"/>
        <v>19/02/2021 20:15</v>
      </c>
      <c r="P3660" s="24">
        <f t="shared" si="286"/>
        <v>4.9305555556202307E-2</v>
      </c>
      <c r="Q3660" s="28">
        <v>0</v>
      </c>
      <c r="R3660" s="27">
        <f t="shared" si="287"/>
        <v>71.000000000931323</v>
      </c>
      <c r="S3660" s="3" t="s">
        <v>4</v>
      </c>
      <c r="T3660" s="3" t="s">
        <v>4293</v>
      </c>
      <c r="U3660" s="3" t="s">
        <v>4</v>
      </c>
      <c r="V3660" s="3" t="s">
        <v>4302</v>
      </c>
      <c r="W3660" s="5">
        <v>0</v>
      </c>
      <c r="X3660" s="5">
        <v>0</v>
      </c>
      <c r="Y3660" s="5">
        <v>0</v>
      </c>
      <c r="Z3660" s="5">
        <v>0</v>
      </c>
      <c r="AA3660" s="5">
        <v>3</v>
      </c>
      <c r="AB3660" s="5">
        <v>0</v>
      </c>
      <c r="AC3660" s="5">
        <v>0</v>
      </c>
      <c r="AD3660" s="5">
        <v>0</v>
      </c>
      <c r="AE3660" s="2">
        <v>2</v>
      </c>
      <c r="AF3660" s="2">
        <v>0</v>
      </c>
      <c r="AG3660" s="2">
        <v>0</v>
      </c>
      <c r="AH3660" s="2">
        <v>0</v>
      </c>
      <c r="AI3660" s="2">
        <v>0</v>
      </c>
      <c r="AJ3660" s="2">
        <v>1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 t="s">
        <v>4</v>
      </c>
      <c r="AT3660" s="2" t="s">
        <v>4</v>
      </c>
    </row>
    <row r="3661" spans="1:46" x14ac:dyDescent="0.2">
      <c r="A3661" s="2">
        <v>1641280</v>
      </c>
      <c r="B3661" s="2">
        <v>831839</v>
      </c>
      <c r="C3661" s="7">
        <v>21.518792654479299</v>
      </c>
      <c r="D3661" s="7">
        <v>38.362141764995499</v>
      </c>
      <c r="E3661" s="19" t="s">
        <v>4291</v>
      </c>
      <c r="F3661" s="46">
        <f>INDEX(Δεδομένα!$P:$P,MATCH('2021'!E3661,Δεδομένα!$O:$O,0))</f>
        <v>127</v>
      </c>
      <c r="G3661" s="49" t="s">
        <v>4292</v>
      </c>
      <c r="H3661" s="51" t="str">
        <f>INDEX(Δεδομένα!B$1:B$51,MATCH('2021'!G3661,Δεδομένα!A$1:A$51,0))</f>
        <v>ΔΥΤΙΚΗΣ ΕΛΛΑΔΟΣ</v>
      </c>
      <c r="I3661" s="53">
        <f>INDEX(Δεδομένα!E$1:E$13,MATCH('2021'!H3661,Δεδομένα!D$1:D$13,0))</f>
        <v>7</v>
      </c>
      <c r="J3661" s="4">
        <v>44250</v>
      </c>
      <c r="K3661" s="3" t="s">
        <v>446</v>
      </c>
      <c r="L3661" s="17" t="str">
        <f t="shared" si="284"/>
        <v>23/02/2021 13:05</v>
      </c>
      <c r="M3661" s="4">
        <v>44250</v>
      </c>
      <c r="N3661" s="3" t="s">
        <v>555</v>
      </c>
      <c r="O3661" s="17" t="str">
        <f t="shared" si="285"/>
        <v>23/02/2021 13:30</v>
      </c>
      <c r="P3661" s="24">
        <f t="shared" si="286"/>
        <v>1.7361111109494232E-2</v>
      </c>
      <c r="Q3661" s="28">
        <v>0</v>
      </c>
      <c r="R3661" s="27">
        <f t="shared" si="287"/>
        <v>24.999999997671694</v>
      </c>
      <c r="S3661" s="3" t="s">
        <v>4</v>
      </c>
      <c r="T3661" s="3" t="s">
        <v>4293</v>
      </c>
      <c r="U3661" s="3" t="s">
        <v>123</v>
      </c>
      <c r="V3661" s="3" t="s">
        <v>4304</v>
      </c>
      <c r="W3661" s="5">
        <v>0</v>
      </c>
      <c r="X3661" s="5">
        <v>0</v>
      </c>
      <c r="Y3661" s="5">
        <v>0</v>
      </c>
      <c r="Z3661" s="5">
        <v>0</v>
      </c>
      <c r="AA3661" s="5">
        <v>0.5</v>
      </c>
      <c r="AB3661" s="5">
        <v>0</v>
      </c>
      <c r="AC3661" s="5">
        <v>0</v>
      </c>
      <c r="AD3661" s="5">
        <v>0</v>
      </c>
      <c r="AE3661" s="2">
        <v>2</v>
      </c>
      <c r="AF3661" s="2">
        <v>0</v>
      </c>
      <c r="AG3661" s="2">
        <v>0</v>
      </c>
      <c r="AH3661" s="2">
        <v>0</v>
      </c>
      <c r="AI3661" s="2">
        <v>0</v>
      </c>
      <c r="AJ3661" s="2">
        <v>1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 t="s">
        <v>4</v>
      </c>
      <c r="AT3661" s="2" t="s">
        <v>4</v>
      </c>
    </row>
    <row r="3662" spans="1:46" x14ac:dyDescent="0.2">
      <c r="A3662" s="2">
        <v>1641281</v>
      </c>
      <c r="B3662" s="2">
        <v>832616</v>
      </c>
      <c r="C3662" s="7">
        <v>21.580543308269</v>
      </c>
      <c r="D3662" s="7">
        <v>38.350895836454299</v>
      </c>
      <c r="E3662" s="19" t="s">
        <v>4291</v>
      </c>
      <c r="F3662" s="46">
        <f>INDEX(Δεδομένα!$P:$P,MATCH('2021'!E3662,Δεδομένα!$O:$O,0))</f>
        <v>127</v>
      </c>
      <c r="G3662" s="49" t="s">
        <v>4292</v>
      </c>
      <c r="H3662" s="51" t="str">
        <f>INDEX(Δεδομένα!B$1:B$51,MATCH('2021'!G3662,Δεδομένα!A$1:A$51,0))</f>
        <v>ΔΥΤΙΚΗΣ ΕΛΛΑΔΟΣ</v>
      </c>
      <c r="I3662" s="53">
        <f>INDEX(Δεδομένα!E$1:E$13,MATCH('2021'!H3662,Δεδομένα!D$1:D$13,0))</f>
        <v>7</v>
      </c>
      <c r="J3662" s="4">
        <v>44252</v>
      </c>
      <c r="K3662" s="3" t="s">
        <v>210</v>
      </c>
      <c r="L3662" s="17" t="str">
        <f t="shared" si="284"/>
        <v>25/02/2021 12:43</v>
      </c>
      <c r="M3662" s="4">
        <v>44252</v>
      </c>
      <c r="N3662" s="3" t="s">
        <v>498</v>
      </c>
      <c r="O3662" s="17" t="str">
        <f t="shared" si="285"/>
        <v>25/02/2021 13:35</v>
      </c>
      <c r="P3662" s="24">
        <f t="shared" si="286"/>
        <v>3.6111111105128657E-2</v>
      </c>
      <c r="Q3662" s="28">
        <v>0</v>
      </c>
      <c r="R3662" s="27">
        <f t="shared" si="287"/>
        <v>51.999999991385266</v>
      </c>
      <c r="S3662" s="3" t="s">
        <v>4</v>
      </c>
      <c r="T3662" s="3" t="s">
        <v>4305</v>
      </c>
      <c r="U3662" s="3" t="s">
        <v>4</v>
      </c>
      <c r="V3662" s="3" t="s">
        <v>4306</v>
      </c>
      <c r="W3662" s="5">
        <v>0</v>
      </c>
      <c r="X3662" s="5">
        <v>0</v>
      </c>
      <c r="Y3662" s="5">
        <v>0</v>
      </c>
      <c r="Z3662" s="5">
        <v>0</v>
      </c>
      <c r="AA3662" s="5">
        <v>0.1</v>
      </c>
      <c r="AB3662" s="5">
        <v>0</v>
      </c>
      <c r="AC3662" s="5">
        <v>0</v>
      </c>
      <c r="AD3662" s="5">
        <v>0</v>
      </c>
      <c r="AE3662" s="2">
        <v>2</v>
      </c>
      <c r="AF3662" s="2">
        <v>0</v>
      </c>
      <c r="AG3662" s="2">
        <v>0</v>
      </c>
      <c r="AH3662" s="2">
        <v>0</v>
      </c>
      <c r="AI3662" s="2">
        <v>0</v>
      </c>
      <c r="AJ3662" s="2">
        <v>1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 t="s">
        <v>4</v>
      </c>
      <c r="AT3662" s="2" t="s">
        <v>4</v>
      </c>
    </row>
    <row r="3663" spans="1:46" x14ac:dyDescent="0.2">
      <c r="A3663" s="2">
        <v>1641292</v>
      </c>
      <c r="B3663" s="2">
        <v>833310</v>
      </c>
      <c r="C3663" s="7">
        <v>21.2197813206683</v>
      </c>
      <c r="D3663" s="7">
        <v>38.472755908958902</v>
      </c>
      <c r="E3663" s="19" t="s">
        <v>4291</v>
      </c>
      <c r="F3663" s="46">
        <f>INDEX(Δεδομένα!$P:$P,MATCH('2021'!E3663,Δεδομένα!$O:$O,0))</f>
        <v>127</v>
      </c>
      <c r="G3663" s="49" t="s">
        <v>4292</v>
      </c>
      <c r="H3663" s="51" t="str">
        <f>INDEX(Δεδομένα!B$1:B$51,MATCH('2021'!G3663,Δεδομένα!A$1:A$51,0))</f>
        <v>ΔΥΤΙΚΗΣ ΕΛΛΑΔΟΣ</v>
      </c>
      <c r="I3663" s="53">
        <f>INDEX(Δεδομένα!E$1:E$13,MATCH('2021'!H3663,Δεδομένα!D$1:D$13,0))</f>
        <v>7</v>
      </c>
      <c r="J3663" s="4">
        <v>44254</v>
      </c>
      <c r="K3663" s="3" t="s">
        <v>267</v>
      </c>
      <c r="L3663" s="17" t="str">
        <f t="shared" si="284"/>
        <v>27/02/2021 17:30</v>
      </c>
      <c r="M3663" s="4">
        <v>44254</v>
      </c>
      <c r="N3663" s="3" t="s">
        <v>150</v>
      </c>
      <c r="O3663" s="17" t="str">
        <f t="shared" si="285"/>
        <v>27/02/2021 19:00</v>
      </c>
      <c r="P3663" s="24">
        <f t="shared" si="286"/>
        <v>6.25E-2</v>
      </c>
      <c r="Q3663" s="28">
        <v>0</v>
      </c>
      <c r="R3663" s="27">
        <f t="shared" si="287"/>
        <v>90</v>
      </c>
      <c r="S3663" s="3" t="s">
        <v>4</v>
      </c>
      <c r="T3663" s="3" t="s">
        <v>4293</v>
      </c>
      <c r="U3663" s="3" t="s">
        <v>4297</v>
      </c>
      <c r="V3663" s="3" t="s">
        <v>4307</v>
      </c>
      <c r="W3663" s="5">
        <v>0</v>
      </c>
      <c r="X3663" s="5">
        <v>0</v>
      </c>
      <c r="Y3663" s="5">
        <v>0</v>
      </c>
      <c r="Z3663" s="5">
        <v>0</v>
      </c>
      <c r="AA3663" s="5">
        <v>2</v>
      </c>
      <c r="AB3663" s="5">
        <v>0</v>
      </c>
      <c r="AC3663" s="5">
        <v>0</v>
      </c>
      <c r="AD3663" s="5">
        <v>0</v>
      </c>
      <c r="AE3663" s="2">
        <v>2</v>
      </c>
      <c r="AF3663" s="2">
        <v>0</v>
      </c>
      <c r="AG3663" s="2">
        <v>0</v>
      </c>
      <c r="AH3663" s="2">
        <v>0</v>
      </c>
      <c r="AI3663" s="2">
        <v>0</v>
      </c>
      <c r="AJ3663" s="2">
        <v>1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 t="s">
        <v>4</v>
      </c>
      <c r="AT3663" s="2" t="s">
        <v>4</v>
      </c>
    </row>
    <row r="3664" spans="1:46" x14ac:dyDescent="0.2">
      <c r="A3664" s="2">
        <v>1641293</v>
      </c>
      <c r="B3664" s="2">
        <v>833342</v>
      </c>
      <c r="C3664" s="7">
        <v>21.343840326928099</v>
      </c>
      <c r="D3664" s="7">
        <v>38.489289730584801</v>
      </c>
      <c r="E3664" s="19" t="s">
        <v>4291</v>
      </c>
      <c r="F3664" s="46">
        <f>INDEX(Δεδομένα!$P:$P,MATCH('2021'!E3664,Δεδομένα!$O:$O,0))</f>
        <v>127</v>
      </c>
      <c r="G3664" s="49" t="s">
        <v>4292</v>
      </c>
      <c r="H3664" s="51" t="str">
        <f>INDEX(Δεδομένα!B$1:B$51,MATCH('2021'!G3664,Δεδομένα!A$1:A$51,0))</f>
        <v>ΔΥΤΙΚΗΣ ΕΛΛΑΔΟΣ</v>
      </c>
      <c r="I3664" s="53">
        <f>INDEX(Δεδομένα!E$1:E$13,MATCH('2021'!H3664,Δεδομένα!D$1:D$13,0))</f>
        <v>7</v>
      </c>
      <c r="J3664" s="4">
        <v>44254</v>
      </c>
      <c r="K3664" s="3" t="s">
        <v>281</v>
      </c>
      <c r="L3664" s="17" t="str">
        <f t="shared" si="284"/>
        <v>27/02/2021 19:18</v>
      </c>
      <c r="M3664" s="4">
        <v>44254</v>
      </c>
      <c r="N3664" s="3" t="s">
        <v>694</v>
      </c>
      <c r="O3664" s="17" t="str">
        <f t="shared" si="285"/>
        <v>27/02/2021 20:20</v>
      </c>
      <c r="P3664" s="24">
        <f t="shared" si="286"/>
        <v>4.3055555550381541E-2</v>
      </c>
      <c r="Q3664" s="28">
        <v>0</v>
      </c>
      <c r="R3664" s="27">
        <f t="shared" si="287"/>
        <v>61.999999992549419</v>
      </c>
      <c r="S3664" s="3" t="s">
        <v>4</v>
      </c>
      <c r="T3664" s="3" t="s">
        <v>4293</v>
      </c>
      <c r="U3664" s="3" t="s">
        <v>4297</v>
      </c>
      <c r="V3664" s="3" t="s">
        <v>4308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0.5</v>
      </c>
      <c r="AD3664" s="5">
        <v>0</v>
      </c>
      <c r="AE3664" s="2">
        <v>2</v>
      </c>
      <c r="AF3664" s="2">
        <v>0</v>
      </c>
      <c r="AG3664" s="2">
        <v>0</v>
      </c>
      <c r="AH3664" s="2">
        <v>0</v>
      </c>
      <c r="AI3664" s="2">
        <v>0</v>
      </c>
      <c r="AJ3664" s="2">
        <v>1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 t="s">
        <v>4</v>
      </c>
      <c r="AT3664" s="2" t="s">
        <v>4</v>
      </c>
    </row>
    <row r="3665" spans="1:46" x14ac:dyDescent="0.2">
      <c r="A3665" s="2">
        <v>1641294</v>
      </c>
      <c r="B3665" s="2">
        <v>833366</v>
      </c>
      <c r="C3665" s="7">
        <v>21.176020220846802</v>
      </c>
      <c r="D3665" s="7">
        <v>38.455760902310402</v>
      </c>
      <c r="E3665" s="19" t="s">
        <v>4291</v>
      </c>
      <c r="F3665" s="46">
        <f>INDEX(Δεδομένα!$P:$P,MATCH('2021'!E3665,Δεδομένα!$O:$O,0))</f>
        <v>127</v>
      </c>
      <c r="G3665" s="49" t="s">
        <v>4292</v>
      </c>
      <c r="H3665" s="51" t="str">
        <f>INDEX(Δεδομένα!B$1:B$51,MATCH('2021'!G3665,Δεδομένα!A$1:A$51,0))</f>
        <v>ΔΥΤΙΚΗΣ ΕΛΛΑΔΟΣ</v>
      </c>
      <c r="I3665" s="53">
        <f>INDEX(Δεδομένα!E$1:E$13,MATCH('2021'!H3665,Δεδομένα!D$1:D$13,0))</f>
        <v>7</v>
      </c>
      <c r="J3665" s="4">
        <v>44254</v>
      </c>
      <c r="K3665" s="3" t="s">
        <v>502</v>
      </c>
      <c r="L3665" s="17" t="str">
        <f t="shared" si="284"/>
        <v>27/02/2021 19:30</v>
      </c>
      <c r="M3665" s="4">
        <v>44254</v>
      </c>
      <c r="N3665" s="3" t="s">
        <v>497</v>
      </c>
      <c r="O3665" s="17" t="str">
        <f t="shared" si="285"/>
        <v>27/02/2021 21:00</v>
      </c>
      <c r="P3665" s="24">
        <f t="shared" si="286"/>
        <v>6.25E-2</v>
      </c>
      <c r="Q3665" s="28">
        <v>0</v>
      </c>
      <c r="R3665" s="27">
        <f t="shared" si="287"/>
        <v>90</v>
      </c>
      <c r="S3665" s="3" t="s">
        <v>4</v>
      </c>
      <c r="T3665" s="3" t="s">
        <v>4293</v>
      </c>
      <c r="U3665" s="3" t="s">
        <v>4</v>
      </c>
      <c r="V3665" s="3" t="s">
        <v>4309</v>
      </c>
      <c r="W3665" s="5">
        <v>0</v>
      </c>
      <c r="X3665" s="5">
        <v>0</v>
      </c>
      <c r="Y3665" s="5">
        <v>0</v>
      </c>
      <c r="Z3665" s="5">
        <v>0</v>
      </c>
      <c r="AA3665" s="5">
        <v>5</v>
      </c>
      <c r="AB3665" s="5">
        <v>0</v>
      </c>
      <c r="AC3665" s="5">
        <v>0</v>
      </c>
      <c r="AD3665" s="5">
        <v>0</v>
      </c>
      <c r="AE3665" s="2">
        <v>2</v>
      </c>
      <c r="AF3665" s="2">
        <v>0</v>
      </c>
      <c r="AG3665" s="2">
        <v>0</v>
      </c>
      <c r="AH3665" s="2">
        <v>0</v>
      </c>
      <c r="AI3665" s="2">
        <v>0</v>
      </c>
      <c r="AJ3665" s="2">
        <v>1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 t="s">
        <v>4</v>
      </c>
      <c r="AT3665" s="2" t="s">
        <v>4</v>
      </c>
    </row>
    <row r="3666" spans="1:46" x14ac:dyDescent="0.2">
      <c r="A3666" s="2">
        <v>1641295</v>
      </c>
      <c r="B3666" s="2">
        <v>833361</v>
      </c>
      <c r="C3666" s="7">
        <v>21.461945462410299</v>
      </c>
      <c r="D3666" s="7">
        <v>38.382186319078698</v>
      </c>
      <c r="E3666" s="19" t="s">
        <v>4291</v>
      </c>
      <c r="F3666" s="46">
        <f>INDEX(Δεδομένα!$P:$P,MATCH('2021'!E3666,Δεδομένα!$O:$O,0))</f>
        <v>127</v>
      </c>
      <c r="G3666" s="49" t="s">
        <v>4292</v>
      </c>
      <c r="H3666" s="51" t="str">
        <f>INDEX(Δεδομένα!B$1:B$51,MATCH('2021'!G3666,Δεδομένα!A$1:A$51,0))</f>
        <v>ΔΥΤΙΚΗΣ ΕΛΛΑΔΟΣ</v>
      </c>
      <c r="I3666" s="53">
        <f>INDEX(Δεδομένα!E$1:E$13,MATCH('2021'!H3666,Δεδομένα!D$1:D$13,0))</f>
        <v>7</v>
      </c>
      <c r="J3666" s="4">
        <v>44254</v>
      </c>
      <c r="K3666" s="3" t="s">
        <v>524</v>
      </c>
      <c r="L3666" s="17" t="str">
        <f t="shared" si="284"/>
        <v>27/02/2021 20:40</v>
      </c>
      <c r="M3666" s="4">
        <v>44254</v>
      </c>
      <c r="N3666" s="3" t="s">
        <v>997</v>
      </c>
      <c r="O3666" s="17" t="str">
        <f t="shared" si="285"/>
        <v>27/02/2021 21:35</v>
      </c>
      <c r="P3666" s="24">
        <f t="shared" si="286"/>
        <v>3.8194444445252884E-2</v>
      </c>
      <c r="Q3666" s="28">
        <v>0</v>
      </c>
      <c r="R3666" s="27">
        <f t="shared" si="287"/>
        <v>55.000000001164153</v>
      </c>
      <c r="S3666" s="3" t="s">
        <v>4</v>
      </c>
      <c r="T3666" s="3" t="s">
        <v>4293</v>
      </c>
      <c r="U3666" s="3" t="s">
        <v>4297</v>
      </c>
      <c r="V3666" s="3" t="s">
        <v>4310</v>
      </c>
      <c r="W3666" s="5">
        <v>0</v>
      </c>
      <c r="X3666" s="5">
        <v>0</v>
      </c>
      <c r="Y3666" s="5">
        <v>0</v>
      </c>
      <c r="Z3666" s="5">
        <v>0</v>
      </c>
      <c r="AA3666" s="5">
        <v>2</v>
      </c>
      <c r="AB3666" s="5">
        <v>0</v>
      </c>
      <c r="AC3666" s="5">
        <v>0</v>
      </c>
      <c r="AD3666" s="5">
        <v>0</v>
      </c>
      <c r="AE3666" s="2">
        <v>2</v>
      </c>
      <c r="AF3666" s="2">
        <v>0</v>
      </c>
      <c r="AG3666" s="2">
        <v>0</v>
      </c>
      <c r="AH3666" s="2">
        <v>0</v>
      </c>
      <c r="AI3666" s="2">
        <v>0</v>
      </c>
      <c r="AJ3666" s="2">
        <v>1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 t="s">
        <v>4</v>
      </c>
      <c r="AT3666" s="2" t="s">
        <v>4</v>
      </c>
    </row>
    <row r="3667" spans="1:46" x14ac:dyDescent="0.2">
      <c r="A3667" s="2">
        <v>1641296</v>
      </c>
      <c r="B3667" s="2">
        <v>833450</v>
      </c>
      <c r="C3667" s="7">
        <v>21.473502043624901</v>
      </c>
      <c r="D3667" s="7">
        <v>38.368450967776297</v>
      </c>
      <c r="E3667" s="19" t="s">
        <v>4291</v>
      </c>
      <c r="F3667" s="46">
        <f>INDEX(Δεδομένα!$P:$P,MATCH('2021'!E3667,Δεδομένα!$O:$O,0))</f>
        <v>127</v>
      </c>
      <c r="G3667" s="49" t="s">
        <v>4292</v>
      </c>
      <c r="H3667" s="51" t="str">
        <f>INDEX(Δεδομένα!B$1:B$51,MATCH('2021'!G3667,Δεδομένα!A$1:A$51,0))</f>
        <v>ΔΥΤΙΚΗΣ ΕΛΛΑΔΟΣ</v>
      </c>
      <c r="I3667" s="53">
        <f>INDEX(Δεδομένα!E$1:E$13,MATCH('2021'!H3667,Δεδομένα!D$1:D$13,0))</f>
        <v>7</v>
      </c>
      <c r="J3667" s="4">
        <v>44255</v>
      </c>
      <c r="K3667" s="3" t="s">
        <v>4204</v>
      </c>
      <c r="L3667" s="17" t="str">
        <f t="shared" si="284"/>
        <v>28/02/2021 09:53</v>
      </c>
      <c r="M3667" s="4">
        <v>44255</v>
      </c>
      <c r="N3667" s="3" t="s">
        <v>1086</v>
      </c>
      <c r="O3667" s="17" t="str">
        <f t="shared" si="285"/>
        <v>28/02/2021 10:36</v>
      </c>
      <c r="P3667" s="24">
        <f t="shared" si="286"/>
        <v>2.9861111106583849E-2</v>
      </c>
      <c r="Q3667" s="28">
        <v>0</v>
      </c>
      <c r="R3667" s="27">
        <f t="shared" si="287"/>
        <v>42.999999993480742</v>
      </c>
      <c r="S3667" s="3" t="s">
        <v>4</v>
      </c>
      <c r="T3667" s="3" t="s">
        <v>4293</v>
      </c>
      <c r="U3667" s="3" t="s">
        <v>4297</v>
      </c>
      <c r="V3667" s="3" t="s">
        <v>4311</v>
      </c>
      <c r="W3667" s="5">
        <v>0</v>
      </c>
      <c r="X3667" s="5">
        <v>0</v>
      </c>
      <c r="Y3667" s="5">
        <v>0</v>
      </c>
      <c r="Z3667" s="5">
        <v>0</v>
      </c>
      <c r="AA3667" s="5">
        <v>0.2</v>
      </c>
      <c r="AB3667" s="5">
        <v>0</v>
      </c>
      <c r="AC3667" s="5">
        <v>0</v>
      </c>
      <c r="AD3667" s="5">
        <v>0</v>
      </c>
      <c r="AE3667" s="2">
        <v>2</v>
      </c>
      <c r="AF3667" s="2">
        <v>0</v>
      </c>
      <c r="AG3667" s="2">
        <v>0</v>
      </c>
      <c r="AH3667" s="2">
        <v>0</v>
      </c>
      <c r="AI3667" s="2">
        <v>0</v>
      </c>
      <c r="AJ3667" s="2">
        <v>1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 t="s">
        <v>4</v>
      </c>
      <c r="AT3667" s="2" t="s">
        <v>4</v>
      </c>
    </row>
    <row r="3668" spans="1:46" x14ac:dyDescent="0.2">
      <c r="A3668" s="2">
        <v>1641299</v>
      </c>
      <c r="B3668" s="2">
        <v>833545</v>
      </c>
      <c r="C3668" s="7">
        <v>21.456460238520702</v>
      </c>
      <c r="D3668" s="7">
        <v>38.317989942661796</v>
      </c>
      <c r="E3668" s="19" t="s">
        <v>4291</v>
      </c>
      <c r="F3668" s="46">
        <f>INDEX(Δεδομένα!$P:$P,MATCH('2021'!E3668,Δεδομένα!$O:$O,0))</f>
        <v>127</v>
      </c>
      <c r="G3668" s="49" t="s">
        <v>4292</v>
      </c>
      <c r="H3668" s="51" t="str">
        <f>INDEX(Δεδομένα!B$1:B$51,MATCH('2021'!G3668,Δεδομένα!A$1:A$51,0))</f>
        <v>ΔΥΤΙΚΗΣ ΕΛΛΑΔΟΣ</v>
      </c>
      <c r="I3668" s="53">
        <f>INDEX(Δεδομένα!E$1:E$13,MATCH('2021'!H3668,Δεδομένα!D$1:D$13,0))</f>
        <v>7</v>
      </c>
      <c r="J3668" s="4">
        <v>44255</v>
      </c>
      <c r="K3668" s="3" t="s">
        <v>488</v>
      </c>
      <c r="L3668" s="17" t="str">
        <f t="shared" si="284"/>
        <v>28/02/2021 13:48</v>
      </c>
      <c r="M3668" s="4">
        <v>44255</v>
      </c>
      <c r="N3668" s="3" t="s">
        <v>362</v>
      </c>
      <c r="O3668" s="17" t="str">
        <f t="shared" si="285"/>
        <v>28/02/2021 15:20</v>
      </c>
      <c r="P3668" s="24">
        <f t="shared" si="286"/>
        <v>6.3888888893416151E-2</v>
      </c>
      <c r="Q3668" s="28">
        <v>0</v>
      </c>
      <c r="R3668" s="27">
        <f t="shared" si="287"/>
        <v>92.000000006519258</v>
      </c>
      <c r="S3668" s="3" t="s">
        <v>4</v>
      </c>
      <c r="T3668" s="3" t="s">
        <v>4293</v>
      </c>
      <c r="U3668" s="3" t="s">
        <v>4297</v>
      </c>
      <c r="V3668" s="3" t="s">
        <v>4312</v>
      </c>
      <c r="W3668" s="5">
        <v>0</v>
      </c>
      <c r="X3668" s="5">
        <v>0</v>
      </c>
      <c r="Y3668" s="5">
        <v>0</v>
      </c>
      <c r="Z3668" s="5">
        <v>0</v>
      </c>
      <c r="AA3668" s="5">
        <v>0.2</v>
      </c>
      <c r="AB3668" s="5">
        <v>0</v>
      </c>
      <c r="AC3668" s="5">
        <v>0</v>
      </c>
      <c r="AD3668" s="5">
        <v>0.05</v>
      </c>
      <c r="AE3668" s="2">
        <v>2</v>
      </c>
      <c r="AF3668" s="2">
        <v>0</v>
      </c>
      <c r="AG3668" s="2">
        <v>0</v>
      </c>
      <c r="AH3668" s="2">
        <v>0</v>
      </c>
      <c r="AI3668" s="2">
        <v>0</v>
      </c>
      <c r="AJ3668" s="2">
        <v>1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 t="s">
        <v>4</v>
      </c>
      <c r="AT3668" s="2" t="s">
        <v>4</v>
      </c>
    </row>
    <row r="3669" spans="1:46" x14ac:dyDescent="0.2">
      <c r="A3669" s="2">
        <v>1642678</v>
      </c>
      <c r="B3669" s="2">
        <v>833584</v>
      </c>
      <c r="C3669" s="7">
        <v>21.587248695013098</v>
      </c>
      <c r="D3669" s="7">
        <v>38.346246492834602</v>
      </c>
      <c r="E3669" s="19" t="s">
        <v>4291</v>
      </c>
      <c r="F3669" s="46">
        <f>INDEX(Δεδομένα!$P:$P,MATCH('2021'!E3669,Δεδομένα!$O:$O,0))</f>
        <v>127</v>
      </c>
      <c r="G3669" s="49" t="s">
        <v>4292</v>
      </c>
      <c r="H3669" s="51" t="str">
        <f>INDEX(Δεδομένα!B$1:B$51,MATCH('2021'!G3669,Δεδομένα!A$1:A$51,0))</f>
        <v>ΔΥΤΙΚΗΣ ΕΛΛΑΔΟΣ</v>
      </c>
      <c r="I3669" s="53">
        <f>INDEX(Δεδομένα!E$1:E$13,MATCH('2021'!H3669,Δεδομένα!D$1:D$13,0))</f>
        <v>7</v>
      </c>
      <c r="J3669" s="4">
        <v>44255</v>
      </c>
      <c r="K3669" s="3" t="s">
        <v>407</v>
      </c>
      <c r="L3669" s="17" t="str">
        <f t="shared" si="284"/>
        <v>28/02/2021 15:40</v>
      </c>
      <c r="M3669" s="4">
        <v>44256</v>
      </c>
      <c r="N3669" s="3" t="s">
        <v>793</v>
      </c>
      <c r="O3669" s="17" t="str">
        <f t="shared" si="285"/>
        <v>01/03/2021 07:30</v>
      </c>
      <c r="P3669" s="24">
        <f t="shared" si="286"/>
        <v>0.65972222221898846</v>
      </c>
      <c r="Q3669" s="28">
        <v>0</v>
      </c>
      <c r="R3669" s="27">
        <f t="shared" si="287"/>
        <v>949.99999999534339</v>
      </c>
      <c r="S3669" s="3" t="s">
        <v>4</v>
      </c>
      <c r="T3669" s="3" t="s">
        <v>4305</v>
      </c>
      <c r="U3669" s="3" t="s">
        <v>4</v>
      </c>
      <c r="V3669" s="3" t="s">
        <v>4306</v>
      </c>
      <c r="W3669" s="5">
        <v>0</v>
      </c>
      <c r="X3669" s="5">
        <v>30</v>
      </c>
      <c r="Y3669" s="5">
        <v>20</v>
      </c>
      <c r="Z3669" s="5">
        <v>10</v>
      </c>
      <c r="AA3669" s="5">
        <v>0</v>
      </c>
      <c r="AB3669" s="5">
        <v>0</v>
      </c>
      <c r="AC3669" s="5">
        <v>0</v>
      </c>
      <c r="AD3669" s="5">
        <v>0</v>
      </c>
      <c r="AE3669" s="2">
        <v>16</v>
      </c>
      <c r="AF3669" s="2">
        <v>0</v>
      </c>
      <c r="AG3669" s="2">
        <v>0</v>
      </c>
      <c r="AH3669" s="2">
        <v>0</v>
      </c>
      <c r="AI3669" s="2">
        <v>1</v>
      </c>
      <c r="AJ3669" s="2">
        <v>8</v>
      </c>
      <c r="AK3669" s="2">
        <v>0</v>
      </c>
      <c r="AL3669" s="2">
        <v>0</v>
      </c>
      <c r="AM3669" s="2">
        <v>1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 t="s">
        <v>4</v>
      </c>
      <c r="AT3669" s="2" t="s">
        <v>4</v>
      </c>
    </row>
    <row r="3670" spans="1:46" x14ac:dyDescent="0.2">
      <c r="A3670" s="2">
        <v>1644280</v>
      </c>
      <c r="B3670" s="2">
        <v>833816</v>
      </c>
      <c r="C3670" s="7">
        <v>21.5691202389207</v>
      </c>
      <c r="D3670" s="7">
        <v>38.413594748951297</v>
      </c>
      <c r="E3670" s="19" t="s">
        <v>4291</v>
      </c>
      <c r="F3670" s="46">
        <f>INDEX(Δεδομένα!$P:$P,MATCH('2021'!E3670,Δεδομένα!$O:$O,0))</f>
        <v>127</v>
      </c>
      <c r="G3670" s="49" t="s">
        <v>4292</v>
      </c>
      <c r="H3670" s="51" t="str">
        <f>INDEX(Δεδομένα!B$1:B$51,MATCH('2021'!G3670,Δεδομένα!A$1:A$51,0))</f>
        <v>ΔΥΤΙΚΗΣ ΕΛΛΑΔΟΣ</v>
      </c>
      <c r="I3670" s="53">
        <f>INDEX(Δεδομένα!E$1:E$13,MATCH('2021'!H3670,Δεδομένα!D$1:D$13,0))</f>
        <v>7</v>
      </c>
      <c r="J3670" s="4">
        <v>44256</v>
      </c>
      <c r="K3670" s="3" t="s">
        <v>527</v>
      </c>
      <c r="L3670" s="17" t="str">
        <f t="shared" si="284"/>
        <v>01/03/2021 11:20</v>
      </c>
      <c r="M3670" s="4">
        <v>44256</v>
      </c>
      <c r="N3670" s="3" t="s">
        <v>385</v>
      </c>
      <c r="O3670" s="17" t="str">
        <f t="shared" si="285"/>
        <v>01/03/2021 14:00</v>
      </c>
      <c r="P3670" s="24">
        <f t="shared" si="286"/>
        <v>0.11111111111677019</v>
      </c>
      <c r="Q3670" s="28">
        <v>0</v>
      </c>
      <c r="R3670" s="27">
        <f t="shared" si="287"/>
        <v>160.00000000814907</v>
      </c>
      <c r="S3670" s="3" t="s">
        <v>4</v>
      </c>
      <c r="T3670" s="3" t="s">
        <v>4293</v>
      </c>
      <c r="U3670" s="3" t="s">
        <v>4300</v>
      </c>
      <c r="V3670" s="3" t="s">
        <v>4313</v>
      </c>
      <c r="W3670" s="5">
        <v>0</v>
      </c>
      <c r="X3670" s="5">
        <v>0.2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2">
        <v>2</v>
      </c>
      <c r="AF3670" s="2">
        <v>0</v>
      </c>
      <c r="AG3670" s="2">
        <v>0</v>
      </c>
      <c r="AH3670" s="2">
        <v>0</v>
      </c>
      <c r="AI3670" s="2">
        <v>0</v>
      </c>
      <c r="AJ3670" s="2">
        <v>1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 t="s">
        <v>4</v>
      </c>
      <c r="AT3670" s="2" t="s">
        <v>4</v>
      </c>
    </row>
    <row r="3671" spans="1:46" x14ac:dyDescent="0.2">
      <c r="A3671" s="2">
        <v>1644292</v>
      </c>
      <c r="B3671" s="2">
        <v>834161</v>
      </c>
      <c r="C3671" s="7">
        <v>21.322471444848698</v>
      </c>
      <c r="D3671" s="7">
        <v>38.430120924235503</v>
      </c>
      <c r="E3671" s="19" t="s">
        <v>4291</v>
      </c>
      <c r="F3671" s="46">
        <f>INDEX(Δεδομένα!$P:$P,MATCH('2021'!E3671,Δεδομένα!$O:$O,0))</f>
        <v>127</v>
      </c>
      <c r="G3671" s="49" t="s">
        <v>4292</v>
      </c>
      <c r="H3671" s="51" t="str">
        <f>INDEX(Δεδομένα!B$1:B$51,MATCH('2021'!G3671,Δεδομένα!A$1:A$51,0))</f>
        <v>ΔΥΤΙΚΗΣ ΕΛΛΑΔΟΣ</v>
      </c>
      <c r="I3671" s="53">
        <f>INDEX(Δεδομένα!E$1:E$13,MATCH('2021'!H3671,Δεδομένα!D$1:D$13,0))</f>
        <v>7</v>
      </c>
      <c r="J3671" s="4">
        <v>44257</v>
      </c>
      <c r="K3671" s="3" t="s">
        <v>545</v>
      </c>
      <c r="L3671" s="17" t="str">
        <f t="shared" si="284"/>
        <v>02/03/2021 16:10</v>
      </c>
      <c r="M3671" s="4">
        <v>44257</v>
      </c>
      <c r="N3671" s="3" t="s">
        <v>461</v>
      </c>
      <c r="O3671" s="17" t="str">
        <f t="shared" si="285"/>
        <v>02/03/2021 17:00</v>
      </c>
      <c r="P3671" s="24">
        <f t="shared" si="286"/>
        <v>3.4722222226264421E-2</v>
      </c>
      <c r="Q3671" s="28">
        <v>0</v>
      </c>
      <c r="R3671" s="27">
        <f t="shared" si="287"/>
        <v>50.000000005820766</v>
      </c>
      <c r="S3671" s="3" t="s">
        <v>4</v>
      </c>
      <c r="T3671" s="3" t="s">
        <v>4293</v>
      </c>
      <c r="U3671" s="3" t="s">
        <v>4</v>
      </c>
      <c r="V3671" s="3" t="s">
        <v>4314</v>
      </c>
      <c r="W3671" s="5">
        <v>0</v>
      </c>
      <c r="X3671" s="5">
        <v>0</v>
      </c>
      <c r="Y3671" s="5">
        <v>0</v>
      </c>
      <c r="Z3671" s="5">
        <v>0</v>
      </c>
      <c r="AA3671" s="5">
        <v>0.5</v>
      </c>
      <c r="AB3671" s="5">
        <v>0</v>
      </c>
      <c r="AC3671" s="5">
        <v>0</v>
      </c>
      <c r="AD3671" s="5">
        <v>0</v>
      </c>
      <c r="AE3671" s="2">
        <v>2</v>
      </c>
      <c r="AF3671" s="2">
        <v>0</v>
      </c>
      <c r="AG3671" s="2">
        <v>0</v>
      </c>
      <c r="AH3671" s="2">
        <v>0</v>
      </c>
      <c r="AI3671" s="2">
        <v>0</v>
      </c>
      <c r="AJ3671" s="2">
        <v>1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 t="s">
        <v>4</v>
      </c>
      <c r="AT3671" s="2" t="s">
        <v>4</v>
      </c>
    </row>
    <row r="3672" spans="1:46" x14ac:dyDescent="0.2">
      <c r="A3672" s="2">
        <v>1644308</v>
      </c>
      <c r="B3672" s="2">
        <v>834409</v>
      </c>
      <c r="C3672" s="7">
        <v>21.361649571848801</v>
      </c>
      <c r="D3672" s="7">
        <v>38.471974282002698</v>
      </c>
      <c r="E3672" s="19" t="s">
        <v>4291</v>
      </c>
      <c r="F3672" s="46">
        <f>INDEX(Δεδομένα!$P:$P,MATCH('2021'!E3672,Δεδομένα!$O:$O,0))</f>
        <v>127</v>
      </c>
      <c r="G3672" s="49" t="s">
        <v>4292</v>
      </c>
      <c r="H3672" s="51" t="str">
        <f>INDEX(Δεδομένα!B$1:B$51,MATCH('2021'!G3672,Δεδομένα!A$1:A$51,0))</f>
        <v>ΔΥΤΙΚΗΣ ΕΛΛΑΔΟΣ</v>
      </c>
      <c r="I3672" s="53">
        <f>INDEX(Δεδομένα!E$1:E$13,MATCH('2021'!H3672,Δεδομένα!D$1:D$13,0))</f>
        <v>7</v>
      </c>
      <c r="J3672" s="4">
        <v>44258</v>
      </c>
      <c r="K3672" s="3" t="s">
        <v>883</v>
      </c>
      <c r="L3672" s="17" t="str">
        <f t="shared" si="284"/>
        <v>03/03/2021 14:18</v>
      </c>
      <c r="M3672" s="4">
        <v>44258</v>
      </c>
      <c r="N3672" s="3" t="s">
        <v>197</v>
      </c>
      <c r="O3672" s="17" t="str">
        <f t="shared" si="285"/>
        <v>03/03/2021 15:30</v>
      </c>
      <c r="P3672" s="24">
        <f t="shared" si="286"/>
        <v>5.0000000002910383E-2</v>
      </c>
      <c r="Q3672" s="28">
        <v>0</v>
      </c>
      <c r="R3672" s="27">
        <f t="shared" si="287"/>
        <v>72.000000004190952</v>
      </c>
      <c r="S3672" s="3" t="s">
        <v>4</v>
      </c>
      <c r="T3672" s="3" t="s">
        <v>4293</v>
      </c>
      <c r="U3672" s="3" t="s">
        <v>4</v>
      </c>
      <c r="V3672" s="3" t="s">
        <v>4315</v>
      </c>
      <c r="W3672" s="5">
        <v>0</v>
      </c>
      <c r="X3672" s="5">
        <v>0</v>
      </c>
      <c r="Y3672" s="5">
        <v>0</v>
      </c>
      <c r="Z3672" s="5">
        <v>0</v>
      </c>
      <c r="AA3672" s="5">
        <v>0.1</v>
      </c>
      <c r="AB3672" s="5">
        <v>0</v>
      </c>
      <c r="AC3672" s="5">
        <v>0</v>
      </c>
      <c r="AD3672" s="5">
        <v>0</v>
      </c>
      <c r="AE3672" s="2">
        <v>2</v>
      </c>
      <c r="AF3672" s="2">
        <v>0</v>
      </c>
      <c r="AG3672" s="2">
        <v>0</v>
      </c>
      <c r="AH3672" s="2">
        <v>0</v>
      </c>
      <c r="AI3672" s="2">
        <v>0</v>
      </c>
      <c r="AJ3672" s="2">
        <v>1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 t="s">
        <v>4</v>
      </c>
      <c r="AT3672" s="2" t="s">
        <v>4</v>
      </c>
    </row>
    <row r="3673" spans="1:46" x14ac:dyDescent="0.2">
      <c r="A3673" s="2">
        <v>1644328</v>
      </c>
      <c r="B3673" s="2">
        <v>834578</v>
      </c>
      <c r="C3673" s="7">
        <v>21.4620157610989</v>
      </c>
      <c r="D3673" s="7">
        <v>38.383588277320598</v>
      </c>
      <c r="E3673" s="19" t="s">
        <v>4291</v>
      </c>
      <c r="F3673" s="46">
        <f>INDEX(Δεδομένα!$P:$P,MATCH('2021'!E3673,Δεδομένα!$O:$O,0))</f>
        <v>127</v>
      </c>
      <c r="G3673" s="49" t="s">
        <v>4292</v>
      </c>
      <c r="H3673" s="51" t="str">
        <f>INDEX(Δεδομένα!B$1:B$51,MATCH('2021'!G3673,Δεδομένα!A$1:A$51,0))</f>
        <v>ΔΥΤΙΚΗΣ ΕΛΛΑΔΟΣ</v>
      </c>
      <c r="I3673" s="53">
        <f>INDEX(Δεδομένα!E$1:E$13,MATCH('2021'!H3673,Δεδομένα!D$1:D$13,0))</f>
        <v>7</v>
      </c>
      <c r="J3673" s="4">
        <v>44258</v>
      </c>
      <c r="K3673" s="3" t="s">
        <v>1548</v>
      </c>
      <c r="L3673" s="17" t="str">
        <f t="shared" si="284"/>
        <v>03/03/2021 19:08</v>
      </c>
      <c r="M3673" s="4">
        <v>44258</v>
      </c>
      <c r="N3673" s="3" t="s">
        <v>694</v>
      </c>
      <c r="O3673" s="17" t="str">
        <f t="shared" si="285"/>
        <v>03/03/2021 20:20</v>
      </c>
      <c r="P3673" s="24">
        <f t="shared" si="286"/>
        <v>4.9999999995634425E-2</v>
      </c>
      <c r="Q3673" s="28">
        <v>0</v>
      </c>
      <c r="R3673" s="27">
        <f t="shared" si="287"/>
        <v>71.999999993713573</v>
      </c>
      <c r="S3673" s="3" t="s">
        <v>4</v>
      </c>
      <c r="T3673" s="3" t="s">
        <v>4293</v>
      </c>
      <c r="U3673" s="3" t="s">
        <v>4297</v>
      </c>
      <c r="V3673" s="3" t="s">
        <v>4316</v>
      </c>
      <c r="W3673" s="5">
        <v>0</v>
      </c>
      <c r="X3673" s="5">
        <v>0</v>
      </c>
      <c r="Y3673" s="5">
        <v>0</v>
      </c>
      <c r="Z3673" s="5">
        <v>0</v>
      </c>
      <c r="AA3673" s="5">
        <v>0.1</v>
      </c>
      <c r="AB3673" s="5">
        <v>0</v>
      </c>
      <c r="AC3673" s="5">
        <v>0</v>
      </c>
      <c r="AD3673" s="5">
        <v>0</v>
      </c>
      <c r="AE3673" s="2">
        <v>2</v>
      </c>
      <c r="AF3673" s="2">
        <v>0</v>
      </c>
      <c r="AG3673" s="2">
        <v>0</v>
      </c>
      <c r="AH3673" s="2">
        <v>0</v>
      </c>
      <c r="AI3673" s="2">
        <v>0</v>
      </c>
      <c r="AJ3673" s="2">
        <v>1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 t="s">
        <v>4</v>
      </c>
      <c r="AT3673" s="2" t="s">
        <v>4</v>
      </c>
    </row>
    <row r="3674" spans="1:46" x14ac:dyDescent="0.2">
      <c r="A3674" s="2">
        <v>1644341</v>
      </c>
      <c r="B3674" s="2">
        <v>834732</v>
      </c>
      <c r="C3674" s="7">
        <v>21.551027312599999</v>
      </c>
      <c r="D3674" s="7">
        <v>38.381769900698401</v>
      </c>
      <c r="E3674" s="19" t="s">
        <v>4291</v>
      </c>
      <c r="F3674" s="46">
        <f>INDEX(Δεδομένα!$P:$P,MATCH('2021'!E3674,Δεδομένα!$O:$O,0))</f>
        <v>127</v>
      </c>
      <c r="G3674" s="49" t="s">
        <v>4292</v>
      </c>
      <c r="H3674" s="51" t="str">
        <f>INDEX(Δεδομένα!B$1:B$51,MATCH('2021'!G3674,Δεδομένα!A$1:A$51,0))</f>
        <v>ΔΥΤΙΚΗΣ ΕΛΛΑΔΟΣ</v>
      </c>
      <c r="I3674" s="53">
        <f>INDEX(Δεδομένα!E$1:E$13,MATCH('2021'!H3674,Δεδομένα!D$1:D$13,0))</f>
        <v>7</v>
      </c>
      <c r="J3674" s="4">
        <v>44259</v>
      </c>
      <c r="K3674" s="3" t="s">
        <v>1310</v>
      </c>
      <c r="L3674" s="17" t="str">
        <f t="shared" si="284"/>
        <v>04/03/2021 12:45</v>
      </c>
      <c r="M3674" s="4">
        <v>44259</v>
      </c>
      <c r="N3674" s="3" t="s">
        <v>365</v>
      </c>
      <c r="O3674" s="17" t="str">
        <f t="shared" si="285"/>
        <v>04/03/2021 13:50</v>
      </c>
      <c r="P3674" s="24">
        <f t="shared" si="286"/>
        <v>4.5138888890505768E-2</v>
      </c>
      <c r="Q3674" s="28">
        <v>0</v>
      </c>
      <c r="R3674" s="27">
        <f t="shared" si="287"/>
        <v>65.000000002328306</v>
      </c>
      <c r="S3674" s="3" t="s">
        <v>4</v>
      </c>
      <c r="T3674" s="3" t="s">
        <v>4293</v>
      </c>
      <c r="U3674" s="3" t="s">
        <v>4300</v>
      </c>
      <c r="V3674" s="3" t="s">
        <v>4317</v>
      </c>
      <c r="W3674" s="5">
        <v>0</v>
      </c>
      <c r="X3674" s="5">
        <v>0</v>
      </c>
      <c r="Y3674" s="5">
        <v>0</v>
      </c>
      <c r="Z3674" s="5">
        <v>0</v>
      </c>
      <c r="AA3674" s="5">
        <v>1</v>
      </c>
      <c r="AB3674" s="5">
        <v>0</v>
      </c>
      <c r="AC3674" s="5">
        <v>0</v>
      </c>
      <c r="AD3674" s="5">
        <v>0</v>
      </c>
      <c r="AE3674" s="2">
        <v>2</v>
      </c>
      <c r="AF3674" s="2">
        <v>0</v>
      </c>
      <c r="AG3674" s="2">
        <v>0</v>
      </c>
      <c r="AH3674" s="2">
        <v>0</v>
      </c>
      <c r="AI3674" s="2">
        <v>0</v>
      </c>
      <c r="AJ3674" s="2">
        <v>1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 t="s">
        <v>4</v>
      </c>
      <c r="AT3674" s="2" t="s">
        <v>4</v>
      </c>
    </row>
    <row r="3675" spans="1:46" x14ac:dyDescent="0.2">
      <c r="A3675" s="2">
        <v>1644791</v>
      </c>
      <c r="B3675" s="2">
        <v>835441</v>
      </c>
      <c r="C3675" s="7">
        <v>21.448843957728698</v>
      </c>
      <c r="D3675" s="7">
        <v>38.389238951191601</v>
      </c>
      <c r="E3675" s="19" t="s">
        <v>4291</v>
      </c>
      <c r="F3675" s="46">
        <f>INDEX(Δεδομένα!$P:$P,MATCH('2021'!E3675,Δεδομένα!$O:$O,0))</f>
        <v>127</v>
      </c>
      <c r="G3675" s="49" t="s">
        <v>4292</v>
      </c>
      <c r="H3675" s="51" t="str">
        <f>INDEX(Δεδομένα!B$1:B$51,MATCH('2021'!G3675,Δεδομένα!A$1:A$51,0))</f>
        <v>ΔΥΤΙΚΗΣ ΕΛΛΑΔΟΣ</v>
      </c>
      <c r="I3675" s="53">
        <f>INDEX(Δεδομένα!E$1:E$13,MATCH('2021'!H3675,Δεδομένα!D$1:D$13,0))</f>
        <v>7</v>
      </c>
      <c r="J3675" s="4">
        <v>44261</v>
      </c>
      <c r="K3675" s="3" t="s">
        <v>212</v>
      </c>
      <c r="L3675" s="17" t="str">
        <f t="shared" si="284"/>
        <v>06/03/2021 12:53</v>
      </c>
      <c r="M3675" s="4">
        <v>44261</v>
      </c>
      <c r="N3675" s="3" t="s">
        <v>154</v>
      </c>
      <c r="O3675" s="17" t="str">
        <f t="shared" si="285"/>
        <v>06/03/2021 13:20</v>
      </c>
      <c r="P3675" s="24">
        <f t="shared" si="286"/>
        <v>1.8749999995634425E-2</v>
      </c>
      <c r="Q3675" s="28">
        <v>0</v>
      </c>
      <c r="R3675" s="27">
        <f t="shared" si="287"/>
        <v>26.999999993713573</v>
      </c>
      <c r="S3675" s="3" t="s">
        <v>4</v>
      </c>
      <c r="T3675" s="3" t="s">
        <v>4293</v>
      </c>
      <c r="U3675" s="3" t="s">
        <v>4297</v>
      </c>
      <c r="V3675" s="3" t="s">
        <v>4318</v>
      </c>
      <c r="W3675" s="5">
        <v>0</v>
      </c>
      <c r="X3675" s="5">
        <v>0</v>
      </c>
      <c r="Y3675" s="5">
        <v>0</v>
      </c>
      <c r="Z3675" s="5">
        <v>0</v>
      </c>
      <c r="AA3675" s="5">
        <v>0.1</v>
      </c>
      <c r="AB3675" s="5">
        <v>0</v>
      </c>
      <c r="AC3675" s="5">
        <v>0</v>
      </c>
      <c r="AD3675" s="5">
        <v>0</v>
      </c>
      <c r="AE3675" s="2">
        <v>4</v>
      </c>
      <c r="AF3675" s="2">
        <v>0</v>
      </c>
      <c r="AG3675" s="2">
        <v>0</v>
      </c>
      <c r="AH3675" s="2">
        <v>0</v>
      </c>
      <c r="AI3675" s="2">
        <v>0</v>
      </c>
      <c r="AJ3675" s="2">
        <v>2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 t="s">
        <v>4</v>
      </c>
      <c r="AT3675" s="2" t="s">
        <v>4</v>
      </c>
    </row>
    <row r="3676" spans="1:46" x14ac:dyDescent="0.2">
      <c r="A3676" s="2">
        <v>1644795</v>
      </c>
      <c r="B3676" s="2">
        <v>835623</v>
      </c>
      <c r="C3676" s="7">
        <v>21.575630449037799</v>
      </c>
      <c r="D3676" s="7">
        <v>38.3433420602354</v>
      </c>
      <c r="E3676" s="19" t="s">
        <v>4291</v>
      </c>
      <c r="F3676" s="46">
        <f>INDEX(Δεδομένα!$P:$P,MATCH('2021'!E3676,Δεδομένα!$O:$O,0))</f>
        <v>127</v>
      </c>
      <c r="G3676" s="49" t="s">
        <v>4292</v>
      </c>
      <c r="H3676" s="51" t="str">
        <f>INDEX(Δεδομένα!B$1:B$51,MATCH('2021'!G3676,Δεδομένα!A$1:A$51,0))</f>
        <v>ΔΥΤΙΚΗΣ ΕΛΛΑΔΟΣ</v>
      </c>
      <c r="I3676" s="53">
        <f>INDEX(Δεδομένα!E$1:E$13,MATCH('2021'!H3676,Δεδομένα!D$1:D$13,0))</f>
        <v>7</v>
      </c>
      <c r="J3676" s="4">
        <v>44261</v>
      </c>
      <c r="K3676" s="3" t="s">
        <v>166</v>
      </c>
      <c r="L3676" s="17" t="str">
        <f t="shared" si="284"/>
        <v>06/03/2021 20:25</v>
      </c>
      <c r="M3676" s="4">
        <v>44261</v>
      </c>
      <c r="N3676" s="3" t="s">
        <v>427</v>
      </c>
      <c r="O3676" s="17" t="str">
        <f t="shared" si="285"/>
        <v>06/03/2021 21:20</v>
      </c>
      <c r="P3676" s="24">
        <f t="shared" si="286"/>
        <v>3.8194444445252884E-2</v>
      </c>
      <c r="Q3676" s="28">
        <v>0</v>
      </c>
      <c r="R3676" s="27">
        <f t="shared" si="287"/>
        <v>55.000000001164153</v>
      </c>
      <c r="S3676" s="3" t="s">
        <v>4</v>
      </c>
      <c r="T3676" s="3" t="s">
        <v>4305</v>
      </c>
      <c r="U3676" s="3" t="s">
        <v>4</v>
      </c>
      <c r="V3676" s="3" t="s">
        <v>4319</v>
      </c>
      <c r="W3676" s="5">
        <v>0</v>
      </c>
      <c r="X3676" s="5">
        <v>0</v>
      </c>
      <c r="Y3676" s="5">
        <v>0</v>
      </c>
      <c r="Z3676" s="5">
        <v>0</v>
      </c>
      <c r="AA3676" s="5">
        <v>0.2</v>
      </c>
      <c r="AB3676" s="5">
        <v>0</v>
      </c>
      <c r="AC3676" s="5">
        <v>0</v>
      </c>
      <c r="AD3676" s="5">
        <v>0</v>
      </c>
      <c r="AE3676" s="2">
        <v>2</v>
      </c>
      <c r="AF3676" s="2">
        <v>0</v>
      </c>
      <c r="AG3676" s="2">
        <v>0</v>
      </c>
      <c r="AH3676" s="2">
        <v>0</v>
      </c>
      <c r="AI3676" s="2">
        <v>0</v>
      </c>
      <c r="AJ3676" s="2">
        <v>1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 t="s">
        <v>4</v>
      </c>
      <c r="AT3676" s="2" t="s">
        <v>4</v>
      </c>
    </row>
    <row r="3677" spans="1:46" x14ac:dyDescent="0.2">
      <c r="A3677" s="2">
        <v>1644796</v>
      </c>
      <c r="B3677" s="2">
        <v>835782</v>
      </c>
      <c r="C3677" s="7">
        <v>21.257115384690401</v>
      </c>
      <c r="D3677" s="7">
        <v>38.391161995176802</v>
      </c>
      <c r="E3677" s="19" t="s">
        <v>4291</v>
      </c>
      <c r="F3677" s="46">
        <f>INDEX(Δεδομένα!$P:$P,MATCH('2021'!E3677,Δεδομένα!$O:$O,0))</f>
        <v>127</v>
      </c>
      <c r="G3677" s="49" t="s">
        <v>4292</v>
      </c>
      <c r="H3677" s="51" t="str">
        <f>INDEX(Δεδομένα!B$1:B$51,MATCH('2021'!G3677,Δεδομένα!A$1:A$51,0))</f>
        <v>ΔΥΤΙΚΗΣ ΕΛΛΑΔΟΣ</v>
      </c>
      <c r="I3677" s="53">
        <f>INDEX(Δεδομένα!E$1:E$13,MATCH('2021'!H3677,Δεδομένα!D$1:D$13,0))</f>
        <v>7</v>
      </c>
      <c r="J3677" s="4">
        <v>44262</v>
      </c>
      <c r="K3677" s="3" t="s">
        <v>354</v>
      </c>
      <c r="L3677" s="17" t="str">
        <f t="shared" si="284"/>
        <v>07/03/2021 13:37</v>
      </c>
      <c r="M3677" s="4">
        <v>44262</v>
      </c>
      <c r="N3677" s="3" t="s">
        <v>490</v>
      </c>
      <c r="O3677" s="17" t="str">
        <f t="shared" si="285"/>
        <v>07/03/2021 16:00</v>
      </c>
      <c r="P3677" s="24">
        <f t="shared" si="286"/>
        <v>9.9305555551836733E-2</v>
      </c>
      <c r="Q3677" s="28">
        <v>0</v>
      </c>
      <c r="R3677" s="27">
        <f t="shared" si="287"/>
        <v>142.9999999946449</v>
      </c>
      <c r="S3677" s="3" t="s">
        <v>4</v>
      </c>
      <c r="T3677" s="3" t="s">
        <v>4293</v>
      </c>
      <c r="U3677" s="3" t="s">
        <v>4</v>
      </c>
      <c r="V3677" s="3" t="s">
        <v>4320</v>
      </c>
      <c r="W3677" s="5">
        <v>0</v>
      </c>
      <c r="X3677" s="5">
        <v>0</v>
      </c>
      <c r="Y3677" s="5">
        <v>0</v>
      </c>
      <c r="Z3677" s="5">
        <v>0</v>
      </c>
      <c r="AA3677" s="5">
        <v>2</v>
      </c>
      <c r="AB3677" s="5">
        <v>0</v>
      </c>
      <c r="AC3677" s="5">
        <v>2</v>
      </c>
      <c r="AD3677" s="5">
        <v>0</v>
      </c>
      <c r="AE3677" s="2">
        <v>4</v>
      </c>
      <c r="AF3677" s="2">
        <v>0</v>
      </c>
      <c r="AG3677" s="2">
        <v>0</v>
      </c>
      <c r="AH3677" s="2">
        <v>0</v>
      </c>
      <c r="AI3677" s="2">
        <v>0</v>
      </c>
      <c r="AJ3677" s="2">
        <v>2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 t="s">
        <v>4</v>
      </c>
      <c r="AT3677" s="2" t="s">
        <v>4</v>
      </c>
    </row>
    <row r="3678" spans="1:46" x14ac:dyDescent="0.2">
      <c r="A3678" s="2">
        <v>1647903</v>
      </c>
      <c r="B3678" s="2">
        <v>836245</v>
      </c>
      <c r="C3678" s="7">
        <v>21.292189533783901</v>
      </c>
      <c r="D3678" s="7">
        <v>38.530089820810801</v>
      </c>
      <c r="E3678" s="19" t="s">
        <v>4291</v>
      </c>
      <c r="F3678" s="46">
        <f>INDEX(Δεδομένα!$P:$P,MATCH('2021'!E3678,Δεδομένα!$O:$O,0))</f>
        <v>127</v>
      </c>
      <c r="G3678" s="49" t="s">
        <v>4292</v>
      </c>
      <c r="H3678" s="51" t="str">
        <f>INDEX(Δεδομένα!B$1:B$51,MATCH('2021'!G3678,Δεδομένα!A$1:A$51,0))</f>
        <v>ΔΥΤΙΚΗΣ ΕΛΛΑΔΟΣ</v>
      </c>
      <c r="I3678" s="53">
        <f>INDEX(Δεδομένα!E$1:E$13,MATCH('2021'!H3678,Δεδομένα!D$1:D$13,0))</f>
        <v>7</v>
      </c>
      <c r="J3678" s="4">
        <v>44264</v>
      </c>
      <c r="K3678" s="3" t="s">
        <v>1500</v>
      </c>
      <c r="L3678" s="17" t="str">
        <f t="shared" si="284"/>
        <v>09/03/2021 11:58</v>
      </c>
      <c r="M3678" s="4">
        <v>44264</v>
      </c>
      <c r="N3678" s="3" t="s">
        <v>157</v>
      </c>
      <c r="O3678" s="17" t="str">
        <f t="shared" si="285"/>
        <v>09/03/2021 13:55</v>
      </c>
      <c r="P3678" s="24">
        <f t="shared" si="286"/>
        <v>8.1249999995634425E-2</v>
      </c>
      <c r="Q3678" s="28">
        <v>0</v>
      </c>
      <c r="R3678" s="27">
        <f t="shared" si="287"/>
        <v>116.99999999371357</v>
      </c>
      <c r="S3678" s="3" t="s">
        <v>4</v>
      </c>
      <c r="T3678" s="3" t="s">
        <v>4293</v>
      </c>
      <c r="U3678" s="3" t="s">
        <v>4</v>
      </c>
      <c r="V3678" s="3" t="s">
        <v>4321</v>
      </c>
      <c r="W3678" s="5">
        <v>0</v>
      </c>
      <c r="X3678" s="5">
        <v>0</v>
      </c>
      <c r="Y3678" s="5">
        <v>0</v>
      </c>
      <c r="Z3678" s="5">
        <v>0</v>
      </c>
      <c r="AA3678" s="5">
        <v>0.5</v>
      </c>
      <c r="AB3678" s="5">
        <v>0</v>
      </c>
      <c r="AC3678" s="5">
        <v>0</v>
      </c>
      <c r="AD3678" s="5">
        <v>0</v>
      </c>
      <c r="AE3678" s="2">
        <v>6</v>
      </c>
      <c r="AF3678" s="2">
        <v>0</v>
      </c>
      <c r="AG3678" s="2">
        <v>0</v>
      </c>
      <c r="AH3678" s="2">
        <v>0</v>
      </c>
      <c r="AI3678" s="2">
        <v>0</v>
      </c>
      <c r="AJ3678" s="2">
        <v>3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 t="s">
        <v>4</v>
      </c>
      <c r="AT3678" s="2" t="s">
        <v>4</v>
      </c>
    </row>
    <row r="3679" spans="1:46" x14ac:dyDescent="0.2">
      <c r="A3679" s="2">
        <v>1647911</v>
      </c>
      <c r="B3679" s="2">
        <v>836340</v>
      </c>
      <c r="C3679" s="7">
        <v>21.551346800515098</v>
      </c>
      <c r="D3679" s="7">
        <v>38.376996868131897</v>
      </c>
      <c r="E3679" s="19" t="s">
        <v>4291</v>
      </c>
      <c r="F3679" s="46">
        <f>INDEX(Δεδομένα!$P:$P,MATCH('2021'!E3679,Δεδομένα!$O:$O,0))</f>
        <v>127</v>
      </c>
      <c r="G3679" s="49" t="s">
        <v>4292</v>
      </c>
      <c r="H3679" s="51" t="str">
        <f>INDEX(Δεδομένα!B$1:B$51,MATCH('2021'!G3679,Δεδομένα!A$1:A$51,0))</f>
        <v>ΔΥΤΙΚΗΣ ΕΛΛΑΔΟΣ</v>
      </c>
      <c r="I3679" s="53">
        <f>INDEX(Δεδομένα!E$1:E$13,MATCH('2021'!H3679,Δεδομένα!D$1:D$13,0))</f>
        <v>7</v>
      </c>
      <c r="J3679" s="4">
        <v>44264</v>
      </c>
      <c r="K3679" s="3" t="s">
        <v>698</v>
      </c>
      <c r="L3679" s="17" t="str">
        <f t="shared" si="284"/>
        <v>09/03/2021 16:48</v>
      </c>
      <c r="M3679" s="4">
        <v>44264</v>
      </c>
      <c r="N3679" s="3" t="s">
        <v>267</v>
      </c>
      <c r="O3679" s="17" t="str">
        <f t="shared" si="285"/>
        <v>09/03/2021 17:30</v>
      </c>
      <c r="P3679" s="24">
        <f t="shared" si="286"/>
        <v>2.9166666667151731E-2</v>
      </c>
      <c r="Q3679" s="28">
        <v>0</v>
      </c>
      <c r="R3679" s="27">
        <f t="shared" si="287"/>
        <v>42.000000000698492</v>
      </c>
      <c r="S3679" s="3" t="s">
        <v>4</v>
      </c>
      <c r="T3679" s="3" t="s">
        <v>4293</v>
      </c>
      <c r="U3679" s="3" t="s">
        <v>4300</v>
      </c>
      <c r="V3679" s="3" t="s">
        <v>4304</v>
      </c>
      <c r="W3679" s="5">
        <v>0</v>
      </c>
      <c r="X3679" s="5">
        <v>0</v>
      </c>
      <c r="Y3679" s="5">
        <v>0</v>
      </c>
      <c r="Z3679" s="5">
        <v>0</v>
      </c>
      <c r="AA3679" s="5">
        <v>0.05</v>
      </c>
      <c r="AB3679" s="5">
        <v>0</v>
      </c>
      <c r="AC3679" s="5">
        <v>0</v>
      </c>
      <c r="AD3679" s="5">
        <v>0</v>
      </c>
      <c r="AE3679" s="2">
        <v>2</v>
      </c>
      <c r="AF3679" s="2">
        <v>0</v>
      </c>
      <c r="AG3679" s="2">
        <v>0</v>
      </c>
      <c r="AH3679" s="2">
        <v>0</v>
      </c>
      <c r="AI3679" s="2">
        <v>0</v>
      </c>
      <c r="AJ3679" s="2">
        <v>1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 t="s">
        <v>4</v>
      </c>
      <c r="AT3679" s="2" t="s">
        <v>4</v>
      </c>
    </row>
    <row r="3680" spans="1:46" x14ac:dyDescent="0.2">
      <c r="A3680" s="2">
        <v>1647921</v>
      </c>
      <c r="B3680" s="2">
        <v>836357</v>
      </c>
      <c r="C3680" s="7">
        <v>21.456296837606398</v>
      </c>
      <c r="D3680" s="7">
        <v>38.368253142925397</v>
      </c>
      <c r="E3680" s="19" t="s">
        <v>4291</v>
      </c>
      <c r="F3680" s="46">
        <f>INDEX(Δεδομένα!$P:$P,MATCH('2021'!E3680,Δεδομένα!$O:$O,0))</f>
        <v>127</v>
      </c>
      <c r="G3680" s="49" t="s">
        <v>4292</v>
      </c>
      <c r="H3680" s="51" t="str">
        <f>INDEX(Δεδομένα!B$1:B$51,MATCH('2021'!G3680,Δεδομένα!A$1:A$51,0))</f>
        <v>ΔΥΤΙΚΗΣ ΕΛΛΑΔΟΣ</v>
      </c>
      <c r="I3680" s="53">
        <f>INDEX(Δεδομένα!E$1:E$13,MATCH('2021'!H3680,Δεδομένα!D$1:D$13,0))</f>
        <v>7</v>
      </c>
      <c r="J3680" s="4">
        <v>44264</v>
      </c>
      <c r="K3680" s="3" t="s">
        <v>31</v>
      </c>
      <c r="L3680" s="17" t="str">
        <f t="shared" si="284"/>
        <v>09/03/2021 17:38</v>
      </c>
      <c r="M3680" s="4">
        <v>44264</v>
      </c>
      <c r="N3680" s="3" t="s">
        <v>424</v>
      </c>
      <c r="O3680" s="17" t="str">
        <f t="shared" si="285"/>
        <v>09/03/2021 20:10</v>
      </c>
      <c r="P3680" s="24">
        <f t="shared" si="286"/>
        <v>0.1055555555576575</v>
      </c>
      <c r="Q3680" s="28">
        <v>0</v>
      </c>
      <c r="R3680" s="27">
        <f t="shared" si="287"/>
        <v>152.0000000030268</v>
      </c>
      <c r="S3680" s="3" t="s">
        <v>4</v>
      </c>
      <c r="T3680" s="3" t="s">
        <v>4293</v>
      </c>
      <c r="U3680" s="3" t="s">
        <v>4297</v>
      </c>
      <c r="V3680" s="3" t="s">
        <v>4322</v>
      </c>
      <c r="W3680" s="5">
        <v>0</v>
      </c>
      <c r="X3680" s="5">
        <v>0</v>
      </c>
      <c r="Y3680" s="5">
        <v>0</v>
      </c>
      <c r="Z3680" s="5">
        <v>0</v>
      </c>
      <c r="AA3680" s="5">
        <v>0.2</v>
      </c>
      <c r="AB3680" s="5">
        <v>0</v>
      </c>
      <c r="AC3680" s="5">
        <v>0</v>
      </c>
      <c r="AD3680" s="5">
        <v>0</v>
      </c>
      <c r="AE3680" s="2">
        <v>4</v>
      </c>
      <c r="AF3680" s="2">
        <v>0</v>
      </c>
      <c r="AG3680" s="2">
        <v>0</v>
      </c>
      <c r="AH3680" s="2">
        <v>0</v>
      </c>
      <c r="AI3680" s="2">
        <v>0</v>
      </c>
      <c r="AJ3680" s="2">
        <v>2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 t="s">
        <v>4</v>
      </c>
      <c r="AT3680" s="2" t="s">
        <v>4</v>
      </c>
    </row>
    <row r="3681" spans="1:46" x14ac:dyDescent="0.2">
      <c r="A3681" s="2">
        <v>1647950</v>
      </c>
      <c r="B3681" s="2">
        <v>836390</v>
      </c>
      <c r="D3681" s="2"/>
      <c r="E3681" s="19" t="s">
        <v>4291</v>
      </c>
      <c r="F3681" s="46">
        <f>INDEX(Δεδομένα!$P:$P,MATCH('2021'!E3681,Δεδομένα!$O:$O,0))</f>
        <v>127</v>
      </c>
      <c r="G3681" s="49" t="s">
        <v>4292</v>
      </c>
      <c r="H3681" s="51" t="str">
        <f>INDEX(Δεδομένα!B$1:B$51,MATCH('2021'!G3681,Δεδομένα!A$1:A$51,0))</f>
        <v>ΔΥΤΙΚΗΣ ΕΛΛΑΔΟΣ</v>
      </c>
      <c r="I3681" s="53">
        <f>INDEX(Δεδομένα!E$1:E$13,MATCH('2021'!H3681,Δεδομένα!D$1:D$13,0))</f>
        <v>7</v>
      </c>
      <c r="J3681" s="4">
        <v>44264</v>
      </c>
      <c r="K3681" s="3" t="s">
        <v>758</v>
      </c>
      <c r="L3681" s="17" t="str">
        <f t="shared" si="284"/>
        <v>09/03/2021 18:48</v>
      </c>
      <c r="M3681" s="4">
        <v>44264</v>
      </c>
      <c r="N3681" s="3" t="s">
        <v>1490</v>
      </c>
      <c r="O3681" s="17" t="str">
        <f t="shared" si="285"/>
        <v>09/03/2021 19:45</v>
      </c>
      <c r="P3681" s="24">
        <f t="shared" si="286"/>
        <v>3.9583333331393078E-2</v>
      </c>
      <c r="Q3681" s="28">
        <v>0</v>
      </c>
      <c r="R3681" s="27">
        <f t="shared" si="287"/>
        <v>56.999999997206032</v>
      </c>
      <c r="S3681" s="3" t="s">
        <v>4</v>
      </c>
      <c r="T3681" s="3" t="s">
        <v>4293</v>
      </c>
      <c r="U3681" s="3" t="s">
        <v>4</v>
      </c>
      <c r="V3681" s="3" t="s">
        <v>4323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0.1</v>
      </c>
      <c r="AD3681" s="5">
        <v>0</v>
      </c>
      <c r="AE3681" s="2">
        <v>2</v>
      </c>
      <c r="AF3681" s="2">
        <v>0</v>
      </c>
      <c r="AG3681" s="2">
        <v>0</v>
      </c>
      <c r="AH3681" s="2">
        <v>0</v>
      </c>
      <c r="AI3681" s="2">
        <v>0</v>
      </c>
      <c r="AJ3681" s="2">
        <v>1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 t="s">
        <v>4</v>
      </c>
      <c r="AT3681" s="2" t="s">
        <v>4</v>
      </c>
    </row>
    <row r="3682" spans="1:46" x14ac:dyDescent="0.2">
      <c r="A3682" s="2">
        <v>1647959</v>
      </c>
      <c r="B3682" s="2">
        <v>836833</v>
      </c>
      <c r="C3682" s="7">
        <v>21.212566622181502</v>
      </c>
      <c r="D3682" s="7">
        <v>38.4730180210287</v>
      </c>
      <c r="E3682" s="19" t="s">
        <v>4291</v>
      </c>
      <c r="F3682" s="46">
        <f>INDEX(Δεδομένα!$P:$P,MATCH('2021'!E3682,Δεδομένα!$O:$O,0))</f>
        <v>127</v>
      </c>
      <c r="G3682" s="49" t="s">
        <v>4292</v>
      </c>
      <c r="H3682" s="51" t="str">
        <f>INDEX(Δεδομένα!B$1:B$51,MATCH('2021'!G3682,Δεδομένα!A$1:A$51,0))</f>
        <v>ΔΥΤΙΚΗΣ ΕΛΛΑΔΟΣ</v>
      </c>
      <c r="I3682" s="53">
        <f>INDEX(Δεδομένα!E$1:E$13,MATCH('2021'!H3682,Δεδομένα!D$1:D$13,0))</f>
        <v>7</v>
      </c>
      <c r="J3682" s="4">
        <v>44266</v>
      </c>
      <c r="K3682" s="3" t="s">
        <v>904</v>
      </c>
      <c r="L3682" s="17" t="str">
        <f t="shared" si="284"/>
        <v>11/03/2021 15:39</v>
      </c>
      <c r="M3682" s="4">
        <v>44266</v>
      </c>
      <c r="N3682" s="3" t="s">
        <v>1028</v>
      </c>
      <c r="O3682" s="17" t="str">
        <f t="shared" si="285"/>
        <v>11/03/2021 16:18</v>
      </c>
      <c r="P3682" s="24">
        <f t="shared" si="286"/>
        <v>2.7083333334303461E-2</v>
      </c>
      <c r="Q3682" s="28">
        <v>0</v>
      </c>
      <c r="R3682" s="27">
        <f t="shared" si="287"/>
        <v>39.000000001396984</v>
      </c>
      <c r="S3682" s="3" t="s">
        <v>4</v>
      </c>
      <c r="T3682" s="3" t="s">
        <v>4293</v>
      </c>
      <c r="U3682" s="3" t="s">
        <v>4</v>
      </c>
      <c r="V3682" s="3" t="s">
        <v>4324</v>
      </c>
      <c r="W3682" s="5">
        <v>0</v>
      </c>
      <c r="X3682" s="5">
        <v>0</v>
      </c>
      <c r="Y3682" s="5">
        <v>0</v>
      </c>
      <c r="Z3682" s="5">
        <v>0</v>
      </c>
      <c r="AA3682" s="5">
        <v>0.1</v>
      </c>
      <c r="AB3682" s="5">
        <v>0</v>
      </c>
      <c r="AC3682" s="5">
        <v>0</v>
      </c>
      <c r="AD3682" s="5">
        <v>0</v>
      </c>
      <c r="AE3682" s="2">
        <v>2</v>
      </c>
      <c r="AF3682" s="2">
        <v>0</v>
      </c>
      <c r="AG3682" s="2">
        <v>0</v>
      </c>
      <c r="AH3682" s="2">
        <v>0</v>
      </c>
      <c r="AI3682" s="2">
        <v>0</v>
      </c>
      <c r="AJ3682" s="2">
        <v>1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 t="s">
        <v>4</v>
      </c>
      <c r="AT3682" s="2" t="s">
        <v>4</v>
      </c>
    </row>
    <row r="3683" spans="1:46" x14ac:dyDescent="0.2">
      <c r="A3683" s="2">
        <v>1647971</v>
      </c>
      <c r="B3683" s="2">
        <v>837009</v>
      </c>
      <c r="C3683" s="7">
        <v>21.286093024880799</v>
      </c>
      <c r="D3683" s="7">
        <v>38.515342894066002</v>
      </c>
      <c r="E3683" s="19" t="s">
        <v>4291</v>
      </c>
      <c r="F3683" s="46">
        <f>INDEX(Δεδομένα!$P:$P,MATCH('2021'!E3683,Δεδομένα!$O:$O,0))</f>
        <v>127</v>
      </c>
      <c r="G3683" s="49" t="s">
        <v>4292</v>
      </c>
      <c r="H3683" s="51" t="str">
        <f>INDEX(Δεδομένα!B$1:B$51,MATCH('2021'!G3683,Δεδομένα!A$1:A$51,0))</f>
        <v>ΔΥΤΙΚΗΣ ΕΛΛΑΔΟΣ</v>
      </c>
      <c r="I3683" s="53">
        <f>INDEX(Δεδομένα!E$1:E$13,MATCH('2021'!H3683,Δεδομένα!D$1:D$13,0))</f>
        <v>7</v>
      </c>
      <c r="J3683" s="4">
        <v>44267</v>
      </c>
      <c r="K3683" s="3" t="s">
        <v>1300</v>
      </c>
      <c r="L3683" s="17" t="str">
        <f t="shared" si="284"/>
        <v>12/03/2021 11:45</v>
      </c>
      <c r="M3683" s="4">
        <v>44267</v>
      </c>
      <c r="N3683" s="3" t="s">
        <v>310</v>
      </c>
      <c r="O3683" s="17" t="str">
        <f t="shared" si="285"/>
        <v>12/03/2021 15:05</v>
      </c>
      <c r="P3683" s="24">
        <f t="shared" si="286"/>
        <v>0.13888888888322981</v>
      </c>
      <c r="Q3683" s="28">
        <v>0</v>
      </c>
      <c r="R3683" s="27">
        <f t="shared" si="287"/>
        <v>199.99999999185093</v>
      </c>
      <c r="S3683" s="3" t="s">
        <v>4</v>
      </c>
      <c r="T3683" s="3" t="s">
        <v>4293</v>
      </c>
      <c r="U3683" s="3" t="s">
        <v>4297</v>
      </c>
      <c r="V3683" s="3" t="s">
        <v>4321</v>
      </c>
      <c r="W3683" s="5">
        <v>0</v>
      </c>
      <c r="X3683" s="5">
        <v>1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2">
        <v>8</v>
      </c>
      <c r="AF3683" s="2">
        <v>0</v>
      </c>
      <c r="AG3683" s="2">
        <v>0</v>
      </c>
      <c r="AH3683" s="2">
        <v>0</v>
      </c>
      <c r="AI3683" s="2">
        <v>0</v>
      </c>
      <c r="AJ3683" s="2">
        <v>4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 t="s">
        <v>4</v>
      </c>
      <c r="AT3683" s="2" t="s">
        <v>4</v>
      </c>
    </row>
    <row r="3684" spans="1:46" x14ac:dyDescent="0.2">
      <c r="A3684" s="2">
        <v>1647980</v>
      </c>
      <c r="B3684" s="2">
        <v>837157</v>
      </c>
      <c r="C3684" s="7">
        <v>21.177393529961101</v>
      </c>
      <c r="D3684" s="7">
        <v>38.455498115568602</v>
      </c>
      <c r="E3684" s="19" t="s">
        <v>4291</v>
      </c>
      <c r="F3684" s="46">
        <f>INDEX(Δεδομένα!$P:$P,MATCH('2021'!E3684,Δεδομένα!$O:$O,0))</f>
        <v>127</v>
      </c>
      <c r="G3684" s="49" t="s">
        <v>4292</v>
      </c>
      <c r="H3684" s="51" t="str">
        <f>INDEX(Δεδομένα!B$1:B$51,MATCH('2021'!G3684,Δεδομένα!A$1:A$51,0))</f>
        <v>ΔΥΤΙΚΗΣ ΕΛΛΑΔΟΣ</v>
      </c>
      <c r="I3684" s="53">
        <f>INDEX(Δεδομένα!E$1:E$13,MATCH('2021'!H3684,Δεδομένα!D$1:D$13,0))</f>
        <v>7</v>
      </c>
      <c r="J3684" s="4">
        <v>44267</v>
      </c>
      <c r="K3684" s="3" t="s">
        <v>255</v>
      </c>
      <c r="L3684" s="17" t="str">
        <f t="shared" si="284"/>
        <v>12/03/2021 19:40</v>
      </c>
      <c r="M3684" s="4">
        <v>44267</v>
      </c>
      <c r="N3684" s="3" t="s">
        <v>599</v>
      </c>
      <c r="O3684" s="17" t="str">
        <f t="shared" si="285"/>
        <v>12/03/2021 22:50</v>
      </c>
      <c r="P3684" s="24">
        <f t="shared" si="286"/>
        <v>0.13194444444525288</v>
      </c>
      <c r="Q3684" s="28">
        <v>0</v>
      </c>
      <c r="R3684" s="27">
        <f t="shared" si="287"/>
        <v>190.00000000116415</v>
      </c>
      <c r="S3684" s="3" t="s">
        <v>4</v>
      </c>
      <c r="T3684" s="3" t="s">
        <v>4293</v>
      </c>
      <c r="U3684" s="3" t="s">
        <v>4</v>
      </c>
      <c r="V3684" s="3" t="s">
        <v>4325</v>
      </c>
      <c r="W3684" s="5">
        <v>0</v>
      </c>
      <c r="X3684" s="5">
        <v>0</v>
      </c>
      <c r="Y3684" s="5">
        <v>0</v>
      </c>
      <c r="Z3684" s="5">
        <v>0</v>
      </c>
      <c r="AA3684" s="5">
        <v>20</v>
      </c>
      <c r="AB3684" s="5">
        <v>0</v>
      </c>
      <c r="AC3684" s="5">
        <v>0</v>
      </c>
      <c r="AD3684" s="5">
        <v>0</v>
      </c>
      <c r="AE3684" s="2">
        <v>2</v>
      </c>
      <c r="AF3684" s="2">
        <v>0</v>
      </c>
      <c r="AG3684" s="2">
        <v>0</v>
      </c>
      <c r="AH3684" s="2">
        <v>0</v>
      </c>
      <c r="AI3684" s="2">
        <v>0</v>
      </c>
      <c r="AJ3684" s="2">
        <v>1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 t="s">
        <v>4</v>
      </c>
      <c r="AT3684" s="2" t="s">
        <v>4</v>
      </c>
    </row>
    <row r="3685" spans="1:46" x14ac:dyDescent="0.2">
      <c r="A3685" s="2">
        <v>1647989</v>
      </c>
      <c r="B3685" s="2">
        <v>837543</v>
      </c>
      <c r="C3685" s="7">
        <v>21.138942579565398</v>
      </c>
      <c r="D3685" s="7">
        <v>38.364050541358097</v>
      </c>
      <c r="E3685" s="19" t="s">
        <v>4291</v>
      </c>
      <c r="F3685" s="46">
        <f>INDEX(Δεδομένα!$P:$P,MATCH('2021'!E3685,Δεδομένα!$O:$O,0))</f>
        <v>127</v>
      </c>
      <c r="G3685" s="49" t="s">
        <v>4292</v>
      </c>
      <c r="H3685" s="51" t="str">
        <f>INDEX(Δεδομένα!B$1:B$51,MATCH('2021'!G3685,Δεδομένα!A$1:A$51,0))</f>
        <v>ΔΥΤΙΚΗΣ ΕΛΛΑΔΟΣ</v>
      </c>
      <c r="I3685" s="53">
        <f>INDEX(Δεδομένα!E$1:E$13,MATCH('2021'!H3685,Δεδομένα!D$1:D$13,0))</f>
        <v>7</v>
      </c>
      <c r="J3685" s="4">
        <v>44269</v>
      </c>
      <c r="K3685" s="3" t="s">
        <v>354</v>
      </c>
      <c r="L3685" s="17" t="str">
        <f t="shared" si="284"/>
        <v>14/03/2021 13:37</v>
      </c>
      <c r="M3685" s="4">
        <v>44269</v>
      </c>
      <c r="N3685" s="3" t="s">
        <v>2062</v>
      </c>
      <c r="O3685" s="17" t="str">
        <f t="shared" si="285"/>
        <v>14/03/2021 15:13</v>
      </c>
      <c r="P3685" s="24">
        <f t="shared" si="286"/>
        <v>6.6666666665696539E-2</v>
      </c>
      <c r="Q3685" s="28">
        <v>0</v>
      </c>
      <c r="R3685" s="27">
        <f t="shared" si="287"/>
        <v>95.999999998603016</v>
      </c>
      <c r="S3685" s="3" t="s">
        <v>4</v>
      </c>
      <c r="T3685" s="3" t="s">
        <v>4293</v>
      </c>
      <c r="U3685" s="3" t="s">
        <v>4</v>
      </c>
      <c r="V3685" s="3" t="s">
        <v>4326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0.1</v>
      </c>
      <c r="AC3685" s="5">
        <v>0</v>
      </c>
      <c r="AD3685" s="5">
        <v>0</v>
      </c>
      <c r="AE3685" s="2">
        <v>2</v>
      </c>
      <c r="AF3685" s="2">
        <v>0</v>
      </c>
      <c r="AG3685" s="2">
        <v>0</v>
      </c>
      <c r="AH3685" s="2">
        <v>0</v>
      </c>
      <c r="AI3685" s="2">
        <v>0</v>
      </c>
      <c r="AJ3685" s="2">
        <v>1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 t="s">
        <v>4</v>
      </c>
      <c r="AT3685" s="2" t="s">
        <v>4</v>
      </c>
    </row>
    <row r="3686" spans="1:46" x14ac:dyDescent="0.2">
      <c r="A3686" s="2">
        <v>1647992</v>
      </c>
      <c r="B3686" s="2">
        <v>837573</v>
      </c>
      <c r="C3686" s="7">
        <v>21.4745311631596</v>
      </c>
      <c r="D3686" s="7">
        <v>38.3649380898106</v>
      </c>
      <c r="E3686" s="19" t="s">
        <v>4291</v>
      </c>
      <c r="F3686" s="46">
        <f>INDEX(Δεδομένα!$P:$P,MATCH('2021'!E3686,Δεδομένα!$O:$O,0))</f>
        <v>127</v>
      </c>
      <c r="G3686" s="49" t="s">
        <v>4292</v>
      </c>
      <c r="H3686" s="51" t="str">
        <f>INDEX(Δεδομένα!B$1:B$51,MATCH('2021'!G3686,Δεδομένα!A$1:A$51,0))</f>
        <v>ΔΥΤΙΚΗΣ ΕΛΛΑΔΟΣ</v>
      </c>
      <c r="I3686" s="53">
        <f>INDEX(Δεδομένα!E$1:E$13,MATCH('2021'!H3686,Δεδομένα!D$1:D$13,0))</f>
        <v>7</v>
      </c>
      <c r="J3686" s="4">
        <v>44269</v>
      </c>
      <c r="K3686" s="3" t="s">
        <v>310</v>
      </c>
      <c r="L3686" s="17" t="str">
        <f t="shared" si="284"/>
        <v>14/03/2021 15:05</v>
      </c>
      <c r="M3686" s="4">
        <v>44269</v>
      </c>
      <c r="N3686" s="3" t="s">
        <v>1889</v>
      </c>
      <c r="O3686" s="17" t="str">
        <f t="shared" si="285"/>
        <v>14/03/2021 15:34</v>
      </c>
      <c r="P3686" s="24">
        <f t="shared" si="286"/>
        <v>2.0138888889050577E-2</v>
      </c>
      <c r="Q3686" s="28">
        <v>0</v>
      </c>
      <c r="R3686" s="27">
        <f t="shared" si="287"/>
        <v>29.000000000232831</v>
      </c>
      <c r="S3686" s="3" t="s">
        <v>4</v>
      </c>
      <c r="T3686" s="3" t="s">
        <v>4293</v>
      </c>
      <c r="U3686" s="3" t="s">
        <v>4297</v>
      </c>
      <c r="V3686" s="3" t="s">
        <v>4327</v>
      </c>
      <c r="W3686" s="5">
        <v>0</v>
      </c>
      <c r="X3686" s="5">
        <v>0</v>
      </c>
      <c r="Y3686" s="5">
        <v>0</v>
      </c>
      <c r="Z3686" s="5">
        <v>0</v>
      </c>
      <c r="AA3686" s="5">
        <v>0.2</v>
      </c>
      <c r="AB3686" s="5">
        <v>0</v>
      </c>
      <c r="AC3686" s="5">
        <v>0</v>
      </c>
      <c r="AD3686" s="5">
        <v>0</v>
      </c>
      <c r="AE3686" s="2">
        <v>2</v>
      </c>
      <c r="AF3686" s="2">
        <v>0</v>
      </c>
      <c r="AG3686" s="2">
        <v>0</v>
      </c>
      <c r="AH3686" s="2">
        <v>0</v>
      </c>
      <c r="AI3686" s="2">
        <v>0</v>
      </c>
      <c r="AJ3686" s="2">
        <v>1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 t="s">
        <v>4</v>
      </c>
      <c r="AT3686" s="2" t="s">
        <v>4</v>
      </c>
    </row>
    <row r="3687" spans="1:46" x14ac:dyDescent="0.2">
      <c r="A3687" s="2">
        <v>1647995</v>
      </c>
      <c r="B3687" s="2">
        <v>837590</v>
      </c>
      <c r="C3687" s="7">
        <v>21.282716905115201</v>
      </c>
      <c r="D3687" s="7">
        <v>38.538420772885303</v>
      </c>
      <c r="E3687" s="19" t="s">
        <v>4291</v>
      </c>
      <c r="F3687" s="46">
        <f>INDEX(Δεδομένα!$P:$P,MATCH('2021'!E3687,Δεδομένα!$O:$O,0))</f>
        <v>127</v>
      </c>
      <c r="G3687" s="49" t="s">
        <v>4292</v>
      </c>
      <c r="H3687" s="51" t="str">
        <f>INDEX(Δεδομένα!B$1:B$51,MATCH('2021'!G3687,Δεδομένα!A$1:A$51,0))</f>
        <v>ΔΥΤΙΚΗΣ ΕΛΛΑΔΟΣ</v>
      </c>
      <c r="I3687" s="53">
        <f>INDEX(Δεδομένα!E$1:E$13,MATCH('2021'!H3687,Δεδομένα!D$1:D$13,0))</f>
        <v>7</v>
      </c>
      <c r="J3687" s="4">
        <v>44269</v>
      </c>
      <c r="K3687" s="3" t="s">
        <v>1648</v>
      </c>
      <c r="L3687" s="17" t="str">
        <f t="shared" si="284"/>
        <v>14/03/2021 16:08</v>
      </c>
      <c r="M3687" s="4">
        <v>44269</v>
      </c>
      <c r="N3687" s="3" t="s">
        <v>478</v>
      </c>
      <c r="O3687" s="17" t="str">
        <f t="shared" si="285"/>
        <v>14/03/2021 16:57</v>
      </c>
      <c r="P3687" s="24">
        <f t="shared" si="286"/>
        <v>3.4027777779556345E-2</v>
      </c>
      <c r="Q3687" s="28">
        <v>0</v>
      </c>
      <c r="R3687" s="27">
        <f t="shared" si="287"/>
        <v>49.000000002561137</v>
      </c>
      <c r="S3687" s="3" t="s">
        <v>4</v>
      </c>
      <c r="T3687" s="3" t="s">
        <v>4293</v>
      </c>
      <c r="U3687" s="3" t="s">
        <v>4</v>
      </c>
      <c r="V3687" s="3" t="s">
        <v>4328</v>
      </c>
      <c r="W3687" s="5">
        <v>0</v>
      </c>
      <c r="X3687" s="5">
        <v>0</v>
      </c>
      <c r="Y3687" s="5">
        <v>0</v>
      </c>
      <c r="Z3687" s="5">
        <v>0</v>
      </c>
      <c r="AA3687" s="5">
        <v>0.1</v>
      </c>
      <c r="AB3687" s="5">
        <v>0</v>
      </c>
      <c r="AC3687" s="5">
        <v>0</v>
      </c>
      <c r="AD3687" s="5">
        <v>0</v>
      </c>
      <c r="AE3687" s="2">
        <v>2</v>
      </c>
      <c r="AF3687" s="2">
        <v>0</v>
      </c>
      <c r="AG3687" s="2">
        <v>0</v>
      </c>
      <c r="AH3687" s="2">
        <v>0</v>
      </c>
      <c r="AI3687" s="2">
        <v>0</v>
      </c>
      <c r="AJ3687" s="2">
        <v>1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 t="s">
        <v>4</v>
      </c>
      <c r="AT3687" s="2" t="s">
        <v>4</v>
      </c>
    </row>
    <row r="3688" spans="1:46" x14ac:dyDescent="0.2">
      <c r="A3688" s="2">
        <v>1650334</v>
      </c>
      <c r="B3688" s="2">
        <v>840262</v>
      </c>
      <c r="C3688" s="7">
        <v>21.450298010362001</v>
      </c>
      <c r="D3688" s="7">
        <v>38.388597839349998</v>
      </c>
      <c r="E3688" s="19" t="s">
        <v>4291</v>
      </c>
      <c r="F3688" s="46">
        <f>INDEX(Δεδομένα!$P:$P,MATCH('2021'!E3688,Δεδομένα!$O:$O,0))</f>
        <v>127</v>
      </c>
      <c r="G3688" s="49" t="s">
        <v>4292</v>
      </c>
      <c r="H3688" s="51" t="str">
        <f>INDEX(Δεδομένα!B$1:B$51,MATCH('2021'!G3688,Δεδομένα!A$1:A$51,0))</f>
        <v>ΔΥΤΙΚΗΣ ΕΛΛΑΔΟΣ</v>
      </c>
      <c r="I3688" s="53">
        <f>INDEX(Δεδομένα!E$1:E$13,MATCH('2021'!H3688,Δεδομένα!D$1:D$13,0))</f>
        <v>7</v>
      </c>
      <c r="J3688" s="4">
        <v>44280</v>
      </c>
      <c r="K3688" s="3" t="s">
        <v>200</v>
      </c>
      <c r="L3688" s="17" t="str">
        <f t="shared" si="284"/>
        <v>25/03/2021 14:42</v>
      </c>
      <c r="M3688" s="4">
        <v>44280</v>
      </c>
      <c r="N3688" s="3" t="s">
        <v>197</v>
      </c>
      <c r="O3688" s="17" t="str">
        <f t="shared" si="285"/>
        <v>25/03/2021 15:30</v>
      </c>
      <c r="P3688" s="24">
        <f t="shared" si="286"/>
        <v>3.3333333332848269E-2</v>
      </c>
      <c r="Q3688" s="28">
        <v>0</v>
      </c>
      <c r="R3688" s="27">
        <f t="shared" si="287"/>
        <v>47.999999999301508</v>
      </c>
      <c r="S3688" s="3" t="s">
        <v>4</v>
      </c>
      <c r="T3688" s="3" t="s">
        <v>4293</v>
      </c>
      <c r="U3688" s="3" t="s">
        <v>4</v>
      </c>
      <c r="V3688" s="3" t="s">
        <v>4316</v>
      </c>
      <c r="W3688" s="5">
        <v>0</v>
      </c>
      <c r="X3688" s="5">
        <v>0</v>
      </c>
      <c r="Y3688" s="5">
        <v>0</v>
      </c>
      <c r="Z3688" s="5">
        <v>0</v>
      </c>
      <c r="AA3688" s="5">
        <v>2</v>
      </c>
      <c r="AB3688" s="5">
        <v>0</v>
      </c>
      <c r="AC3688" s="5">
        <v>0</v>
      </c>
      <c r="AD3688" s="5">
        <v>0</v>
      </c>
      <c r="AE3688" s="2">
        <v>2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 t="s">
        <v>4</v>
      </c>
      <c r="AT3688" s="2" t="s">
        <v>4</v>
      </c>
    </row>
    <row r="3689" spans="1:46" x14ac:dyDescent="0.2">
      <c r="A3689" s="2">
        <v>1650340</v>
      </c>
      <c r="B3689" s="2">
        <v>840962</v>
      </c>
      <c r="C3689" s="7">
        <v>21.2213522367529</v>
      </c>
      <c r="D3689" s="7">
        <v>38.509007492422903</v>
      </c>
      <c r="E3689" s="19" t="s">
        <v>4291</v>
      </c>
      <c r="F3689" s="46">
        <f>INDEX(Δεδομένα!$P:$P,MATCH('2021'!E3689,Δεδομένα!$O:$O,0))</f>
        <v>127</v>
      </c>
      <c r="G3689" s="49" t="s">
        <v>4292</v>
      </c>
      <c r="H3689" s="51" t="str">
        <f>INDEX(Δεδομένα!B$1:B$51,MATCH('2021'!G3689,Δεδομένα!A$1:A$51,0))</f>
        <v>ΔΥΤΙΚΗΣ ΕΛΛΑΔΟΣ</v>
      </c>
      <c r="I3689" s="53">
        <f>INDEX(Δεδομένα!E$1:E$13,MATCH('2021'!H3689,Δεδομένα!D$1:D$13,0))</f>
        <v>7</v>
      </c>
      <c r="J3689" s="4">
        <v>44283</v>
      </c>
      <c r="K3689" s="3" t="s">
        <v>555</v>
      </c>
      <c r="L3689" s="17" t="str">
        <f t="shared" si="284"/>
        <v>28/03/2021 13:30</v>
      </c>
      <c r="M3689" s="4">
        <v>44283</v>
      </c>
      <c r="N3689" s="3" t="s">
        <v>2212</v>
      </c>
      <c r="O3689" s="17" t="str">
        <f t="shared" si="285"/>
        <v>28/03/2021 14:53</v>
      </c>
      <c r="P3689" s="24">
        <f t="shared" si="286"/>
        <v>5.7638888887595385E-2</v>
      </c>
      <c r="Q3689" s="28">
        <v>0</v>
      </c>
      <c r="R3689" s="27">
        <f t="shared" si="287"/>
        <v>82.999999998137355</v>
      </c>
      <c r="S3689" s="3" t="s">
        <v>4</v>
      </c>
      <c r="T3689" s="3" t="s">
        <v>4329</v>
      </c>
      <c r="U3689" s="3" t="s">
        <v>4</v>
      </c>
      <c r="V3689" s="3" t="s">
        <v>4330</v>
      </c>
      <c r="W3689" s="5">
        <v>0</v>
      </c>
      <c r="X3689" s="5">
        <v>1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2">
        <v>4</v>
      </c>
      <c r="AF3689" s="2">
        <v>0</v>
      </c>
      <c r="AG3689" s="2">
        <v>0</v>
      </c>
      <c r="AH3689" s="2">
        <v>0</v>
      </c>
      <c r="AI3689" s="2">
        <v>0</v>
      </c>
      <c r="AJ3689" s="2">
        <v>2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 t="s">
        <v>4</v>
      </c>
      <c r="AT3689" s="2" t="s">
        <v>4</v>
      </c>
    </row>
    <row r="3690" spans="1:46" x14ac:dyDescent="0.2">
      <c r="A3690" s="2">
        <v>1651419</v>
      </c>
      <c r="B3690" s="2">
        <v>841301</v>
      </c>
      <c r="C3690" s="7">
        <v>21.171740221676899</v>
      </c>
      <c r="D3690" s="7">
        <v>38.466894570450002</v>
      </c>
      <c r="E3690" s="19" t="s">
        <v>4291</v>
      </c>
      <c r="F3690" s="46">
        <f>INDEX(Δεδομένα!$P:$P,MATCH('2021'!E3690,Δεδομένα!$O:$O,0))</f>
        <v>127</v>
      </c>
      <c r="G3690" s="49" t="s">
        <v>4292</v>
      </c>
      <c r="H3690" s="51" t="str">
        <f>INDEX(Δεδομένα!B$1:B$51,MATCH('2021'!G3690,Δεδομένα!A$1:A$51,0))</f>
        <v>ΔΥΤΙΚΗΣ ΕΛΛΑΔΟΣ</v>
      </c>
      <c r="I3690" s="53">
        <f>INDEX(Δεδομένα!E$1:E$13,MATCH('2021'!H3690,Δεδομένα!D$1:D$13,0))</f>
        <v>7</v>
      </c>
      <c r="J3690" s="4">
        <v>44284</v>
      </c>
      <c r="K3690" s="3" t="s">
        <v>1385</v>
      </c>
      <c r="L3690" s="17" t="str">
        <f t="shared" si="284"/>
        <v>29/03/2021 15:03</v>
      </c>
      <c r="M3690" s="4">
        <v>44284</v>
      </c>
      <c r="N3690" s="3" t="s">
        <v>563</v>
      </c>
      <c r="O3690" s="17" t="str">
        <f t="shared" si="285"/>
        <v>29/03/2021 17:15</v>
      </c>
      <c r="P3690" s="24">
        <f t="shared" si="286"/>
        <v>9.1666666667151731E-2</v>
      </c>
      <c r="Q3690" s="28">
        <v>0</v>
      </c>
      <c r="R3690" s="27">
        <f t="shared" si="287"/>
        <v>132.00000000069849</v>
      </c>
      <c r="S3690" s="3" t="s">
        <v>4</v>
      </c>
      <c r="T3690" s="3" t="s">
        <v>4293</v>
      </c>
      <c r="U3690" s="3" t="s">
        <v>4</v>
      </c>
      <c r="V3690" s="3" t="s">
        <v>4307</v>
      </c>
      <c r="W3690" s="5">
        <v>0</v>
      </c>
      <c r="X3690" s="5">
        <v>0</v>
      </c>
      <c r="Y3690" s="5">
        <v>0</v>
      </c>
      <c r="Z3690" s="5">
        <v>0</v>
      </c>
      <c r="AA3690" s="5">
        <v>2</v>
      </c>
      <c r="AB3690" s="5">
        <v>0</v>
      </c>
      <c r="AC3690" s="5">
        <v>0</v>
      </c>
      <c r="AD3690" s="5">
        <v>0</v>
      </c>
      <c r="AE3690" s="2">
        <v>2</v>
      </c>
      <c r="AF3690" s="2">
        <v>0</v>
      </c>
      <c r="AG3690" s="2">
        <v>0</v>
      </c>
      <c r="AH3690" s="2">
        <v>0</v>
      </c>
      <c r="AI3690" s="2">
        <v>0</v>
      </c>
      <c r="AJ3690" s="2">
        <v>1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 t="s">
        <v>4</v>
      </c>
      <c r="AT3690" s="2" t="s">
        <v>4</v>
      </c>
    </row>
    <row r="3691" spans="1:46" x14ac:dyDescent="0.2">
      <c r="A3691" s="2">
        <v>1651464</v>
      </c>
      <c r="B3691" s="2">
        <v>841346</v>
      </c>
      <c r="C3691" s="7">
        <v>21.3288217096874</v>
      </c>
      <c r="D3691" s="7">
        <v>38.436408690541199</v>
      </c>
      <c r="E3691" s="19" t="s">
        <v>4291</v>
      </c>
      <c r="F3691" s="46">
        <f>INDEX(Δεδομένα!$P:$P,MATCH('2021'!E3691,Δεδομένα!$O:$O,0))</f>
        <v>127</v>
      </c>
      <c r="G3691" s="49" t="s">
        <v>4292</v>
      </c>
      <c r="H3691" s="51" t="str">
        <f>INDEX(Δεδομένα!B$1:B$51,MATCH('2021'!G3691,Δεδομένα!A$1:A$51,0))</f>
        <v>ΔΥΤΙΚΗΣ ΕΛΛΑΔΟΣ</v>
      </c>
      <c r="I3691" s="53">
        <f>INDEX(Δεδομένα!E$1:E$13,MATCH('2021'!H3691,Δεδομένα!D$1:D$13,0))</f>
        <v>7</v>
      </c>
      <c r="J3691" s="4">
        <v>44284</v>
      </c>
      <c r="K3691" s="3" t="s">
        <v>510</v>
      </c>
      <c r="L3691" s="17" t="str">
        <f t="shared" si="284"/>
        <v>29/03/2021 17:20</v>
      </c>
      <c r="M3691" s="4">
        <v>44284</v>
      </c>
      <c r="N3691" s="3" t="s">
        <v>17</v>
      </c>
      <c r="O3691" s="17" t="str">
        <f t="shared" si="285"/>
        <v>29/03/2021 18:00</v>
      </c>
      <c r="P3691" s="24">
        <f t="shared" si="286"/>
        <v>2.7777777781011537E-2</v>
      </c>
      <c r="Q3691" s="28">
        <v>0</v>
      </c>
      <c r="R3691" s="27">
        <f t="shared" si="287"/>
        <v>40.000000004656613</v>
      </c>
      <c r="S3691" s="3" t="s">
        <v>4</v>
      </c>
      <c r="T3691" s="3" t="s">
        <v>4293</v>
      </c>
      <c r="U3691" s="3" t="s">
        <v>4</v>
      </c>
      <c r="V3691" s="3" t="s">
        <v>4331</v>
      </c>
      <c r="W3691" s="5">
        <v>0</v>
      </c>
      <c r="X3691" s="5">
        <v>0</v>
      </c>
      <c r="Y3691" s="5">
        <v>0</v>
      </c>
      <c r="Z3691" s="5">
        <v>0</v>
      </c>
      <c r="AA3691" s="5">
        <v>0.02</v>
      </c>
      <c r="AB3691" s="5">
        <v>0</v>
      </c>
      <c r="AC3691" s="5">
        <v>0</v>
      </c>
      <c r="AD3691" s="5">
        <v>0</v>
      </c>
      <c r="AE3691" s="2">
        <v>2</v>
      </c>
      <c r="AF3691" s="2">
        <v>0</v>
      </c>
      <c r="AG3691" s="2">
        <v>0</v>
      </c>
      <c r="AH3691" s="2">
        <v>0</v>
      </c>
      <c r="AI3691" s="2">
        <v>0</v>
      </c>
      <c r="AJ3691" s="2">
        <v>1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 t="s">
        <v>4</v>
      </c>
      <c r="AT3691" s="2" t="s">
        <v>4</v>
      </c>
    </row>
    <row r="3692" spans="1:46" x14ac:dyDescent="0.2">
      <c r="A3692" s="2">
        <v>1651483</v>
      </c>
      <c r="B3692" s="2">
        <v>841772</v>
      </c>
      <c r="C3692" s="7">
        <v>21.551415740682199</v>
      </c>
      <c r="D3692" s="7">
        <v>38.347702502513599</v>
      </c>
      <c r="E3692" s="19" t="s">
        <v>4291</v>
      </c>
      <c r="F3692" s="46">
        <f>INDEX(Δεδομένα!$P:$P,MATCH('2021'!E3692,Δεδομένα!$O:$O,0))</f>
        <v>127</v>
      </c>
      <c r="G3692" s="49" t="s">
        <v>4292</v>
      </c>
      <c r="H3692" s="51" t="str">
        <f>INDEX(Δεδομένα!B$1:B$51,MATCH('2021'!G3692,Δεδομένα!A$1:A$51,0))</f>
        <v>ΔΥΤΙΚΗΣ ΕΛΛΑΔΟΣ</v>
      </c>
      <c r="I3692" s="53">
        <f>INDEX(Δεδομένα!E$1:E$13,MATCH('2021'!H3692,Δεδομένα!D$1:D$13,0))</f>
        <v>7</v>
      </c>
      <c r="J3692" s="4">
        <v>44286</v>
      </c>
      <c r="K3692" s="3" t="s">
        <v>119</v>
      </c>
      <c r="L3692" s="17" t="str">
        <f t="shared" si="284"/>
        <v>31/03/2021 12:25</v>
      </c>
      <c r="M3692" s="4">
        <v>44286</v>
      </c>
      <c r="N3692" s="3" t="s">
        <v>51</v>
      </c>
      <c r="O3692" s="17" t="str">
        <f t="shared" si="285"/>
        <v>31/03/2021 13:22</v>
      </c>
      <c r="P3692" s="24">
        <f t="shared" si="286"/>
        <v>3.9583333331393078E-2</v>
      </c>
      <c r="Q3692" s="28">
        <v>0</v>
      </c>
      <c r="R3692" s="27">
        <f t="shared" si="287"/>
        <v>56.999999997206032</v>
      </c>
      <c r="S3692" s="3" t="s">
        <v>4</v>
      </c>
      <c r="T3692" s="3" t="s">
        <v>4305</v>
      </c>
      <c r="U3692" s="3" t="s">
        <v>4</v>
      </c>
      <c r="V3692" s="3" t="s">
        <v>4332</v>
      </c>
      <c r="W3692" s="5">
        <v>0</v>
      </c>
      <c r="X3692" s="5">
        <v>0</v>
      </c>
      <c r="Y3692" s="5">
        <v>0</v>
      </c>
      <c r="Z3692" s="5">
        <v>0</v>
      </c>
      <c r="AA3692" s="5">
        <v>0.1</v>
      </c>
      <c r="AB3692" s="5">
        <v>0</v>
      </c>
      <c r="AC3692" s="5">
        <v>0</v>
      </c>
      <c r="AD3692" s="5">
        <v>0</v>
      </c>
      <c r="AE3692" s="2">
        <v>2</v>
      </c>
      <c r="AF3692" s="2">
        <v>0</v>
      </c>
      <c r="AG3692" s="2">
        <v>0</v>
      </c>
      <c r="AH3692" s="2">
        <v>0</v>
      </c>
      <c r="AI3692" s="2">
        <v>0</v>
      </c>
      <c r="AJ3692" s="2">
        <v>1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 t="s">
        <v>4</v>
      </c>
      <c r="AT3692" s="2" t="s">
        <v>4</v>
      </c>
    </row>
    <row r="3693" spans="1:46" x14ac:dyDescent="0.2">
      <c r="A3693" s="2">
        <v>1651490</v>
      </c>
      <c r="B3693" s="2">
        <v>841798</v>
      </c>
      <c r="C3693" s="7">
        <v>21.217898355519299</v>
      </c>
      <c r="D3693" s="7">
        <v>38.558572177740501</v>
      </c>
      <c r="E3693" s="19" t="s">
        <v>4291</v>
      </c>
      <c r="F3693" s="46">
        <f>INDEX(Δεδομένα!$P:$P,MATCH('2021'!E3693,Δεδομένα!$O:$O,0))</f>
        <v>127</v>
      </c>
      <c r="G3693" s="49" t="s">
        <v>4292</v>
      </c>
      <c r="H3693" s="51" t="str">
        <f>INDEX(Δεδομένα!B$1:B$51,MATCH('2021'!G3693,Δεδομένα!A$1:A$51,0))</f>
        <v>ΔΥΤΙΚΗΣ ΕΛΛΑΔΟΣ</v>
      </c>
      <c r="I3693" s="53">
        <f>INDEX(Δεδομένα!E$1:E$13,MATCH('2021'!H3693,Δεδομένα!D$1:D$13,0))</f>
        <v>7</v>
      </c>
      <c r="J3693" s="4">
        <v>44286</v>
      </c>
      <c r="K3693" s="3" t="s">
        <v>766</v>
      </c>
      <c r="L3693" s="17" t="str">
        <f t="shared" si="284"/>
        <v>31/03/2021 14:17</v>
      </c>
      <c r="M3693" s="4">
        <v>44287</v>
      </c>
      <c r="N3693" s="3" t="s">
        <v>84</v>
      </c>
      <c r="O3693" s="17" t="str">
        <f t="shared" si="285"/>
        <v>01/04/2021 12:52</v>
      </c>
      <c r="P3693" s="24">
        <f t="shared" si="286"/>
        <v>0.94097222222626442</v>
      </c>
      <c r="Q3693" s="28">
        <v>0</v>
      </c>
      <c r="R3693" s="27">
        <f t="shared" si="287"/>
        <v>1355.0000000058208</v>
      </c>
      <c r="S3693" s="3" t="s">
        <v>4</v>
      </c>
      <c r="T3693" s="3" t="s">
        <v>4329</v>
      </c>
      <c r="U3693" s="3" t="s">
        <v>4</v>
      </c>
      <c r="V3693" s="3" t="s">
        <v>4333</v>
      </c>
      <c r="W3693" s="5">
        <v>0</v>
      </c>
      <c r="X3693" s="5">
        <v>20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2">
        <v>26</v>
      </c>
      <c r="AF3693" s="2">
        <v>4</v>
      </c>
      <c r="AG3693" s="2">
        <v>0</v>
      </c>
      <c r="AH3693" s="2">
        <v>0</v>
      </c>
      <c r="AI3693" s="2">
        <v>0</v>
      </c>
      <c r="AJ3693" s="2">
        <v>12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 t="s">
        <v>4</v>
      </c>
      <c r="AT3693" s="2" t="s">
        <v>4</v>
      </c>
    </row>
    <row r="3694" spans="1:46" x14ac:dyDescent="0.2">
      <c r="A3694" s="2">
        <v>1652536</v>
      </c>
      <c r="B3694" s="2">
        <v>842366</v>
      </c>
      <c r="C3694" s="7">
        <v>21.339649750543799</v>
      </c>
      <c r="D3694" s="7">
        <v>38.446341749127299</v>
      </c>
      <c r="E3694" s="19" t="s">
        <v>4291</v>
      </c>
      <c r="F3694" s="46">
        <f>INDEX(Δεδομένα!$P:$P,MATCH('2021'!E3694,Δεδομένα!$O:$O,0))</f>
        <v>127</v>
      </c>
      <c r="G3694" s="49" t="s">
        <v>4292</v>
      </c>
      <c r="H3694" s="51" t="str">
        <f>INDEX(Δεδομένα!B$1:B$51,MATCH('2021'!G3694,Δεδομένα!A$1:A$51,0))</f>
        <v>ΔΥΤΙΚΗΣ ΕΛΛΑΔΟΣ</v>
      </c>
      <c r="I3694" s="53">
        <f>INDEX(Δεδομένα!E$1:E$13,MATCH('2021'!H3694,Δεδομένα!D$1:D$13,0))</f>
        <v>7</v>
      </c>
      <c r="J3694" s="4">
        <v>44288</v>
      </c>
      <c r="K3694" s="3" t="s">
        <v>31</v>
      </c>
      <c r="L3694" s="17" t="str">
        <f t="shared" si="284"/>
        <v>02/04/2021 17:38</v>
      </c>
      <c r="M3694" s="4">
        <v>44288</v>
      </c>
      <c r="N3694" s="3" t="s">
        <v>951</v>
      </c>
      <c r="O3694" s="17" t="str">
        <f t="shared" si="285"/>
        <v>02/04/2021 18:29</v>
      </c>
      <c r="P3694" s="24">
        <f t="shared" si="286"/>
        <v>3.5416666665696539E-2</v>
      </c>
      <c r="Q3694" s="28">
        <v>0</v>
      </c>
      <c r="R3694" s="27">
        <f t="shared" si="287"/>
        <v>50.999999998603016</v>
      </c>
      <c r="S3694" s="3" t="s">
        <v>4</v>
      </c>
      <c r="T3694" s="3" t="s">
        <v>4293</v>
      </c>
      <c r="U3694" s="3" t="s">
        <v>4</v>
      </c>
      <c r="V3694" s="3" t="s">
        <v>4331</v>
      </c>
      <c r="W3694" s="5">
        <v>0</v>
      </c>
      <c r="X3694" s="5">
        <v>0</v>
      </c>
      <c r="Y3694" s="5">
        <v>0</v>
      </c>
      <c r="Z3694" s="5">
        <v>0</v>
      </c>
      <c r="AA3694" s="5">
        <v>0.1</v>
      </c>
      <c r="AB3694" s="5">
        <v>0</v>
      </c>
      <c r="AC3694" s="5">
        <v>0</v>
      </c>
      <c r="AD3694" s="5">
        <v>0</v>
      </c>
      <c r="AE3694" s="2">
        <v>2</v>
      </c>
      <c r="AF3694" s="2">
        <v>0</v>
      </c>
      <c r="AG3694" s="2">
        <v>0</v>
      </c>
      <c r="AH3694" s="2">
        <v>0</v>
      </c>
      <c r="AI3694" s="2">
        <v>0</v>
      </c>
      <c r="AJ3694" s="2">
        <v>1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 t="s">
        <v>4</v>
      </c>
      <c r="AT3694" s="2" t="s">
        <v>4</v>
      </c>
    </row>
    <row r="3695" spans="1:46" x14ac:dyDescent="0.2">
      <c r="A3695" s="2">
        <v>1652549</v>
      </c>
      <c r="B3695" s="2">
        <v>842371</v>
      </c>
      <c r="C3695" s="7">
        <v>21.4604940492857</v>
      </c>
      <c r="D3695" s="7">
        <v>38.315993436202398</v>
      </c>
      <c r="E3695" s="19" t="s">
        <v>4291</v>
      </c>
      <c r="F3695" s="46">
        <f>INDEX(Δεδομένα!$P:$P,MATCH('2021'!E3695,Δεδομένα!$O:$O,0))</f>
        <v>127</v>
      </c>
      <c r="G3695" s="49" t="s">
        <v>4292</v>
      </c>
      <c r="H3695" s="51" t="str">
        <f>INDEX(Δεδομένα!B$1:B$51,MATCH('2021'!G3695,Δεδομένα!A$1:A$51,0))</f>
        <v>ΔΥΤΙΚΗΣ ΕΛΛΑΔΟΣ</v>
      </c>
      <c r="I3695" s="53">
        <f>INDEX(Δεδομένα!E$1:E$13,MATCH('2021'!H3695,Δεδομένα!D$1:D$13,0))</f>
        <v>7</v>
      </c>
      <c r="J3695" s="4">
        <v>44288</v>
      </c>
      <c r="K3695" s="3" t="s">
        <v>2171</v>
      </c>
      <c r="L3695" s="17" t="str">
        <f t="shared" si="284"/>
        <v>02/04/2021 18:01</v>
      </c>
      <c r="M3695" s="4">
        <v>44288</v>
      </c>
      <c r="N3695" s="3" t="s">
        <v>234</v>
      </c>
      <c r="O3695" s="17" t="str">
        <f t="shared" si="285"/>
        <v>02/04/2021 18:39</v>
      </c>
      <c r="P3695" s="24">
        <f t="shared" si="286"/>
        <v>2.6388888887595385E-2</v>
      </c>
      <c r="Q3695" s="28">
        <v>0</v>
      </c>
      <c r="R3695" s="27">
        <f t="shared" si="287"/>
        <v>37.999999998137355</v>
      </c>
      <c r="S3695" s="3" t="s">
        <v>4</v>
      </c>
      <c r="T3695" s="3" t="s">
        <v>4293</v>
      </c>
      <c r="U3695" s="3" t="s">
        <v>4297</v>
      </c>
      <c r="V3695" s="3" t="s">
        <v>4334</v>
      </c>
      <c r="W3695" s="5">
        <v>0</v>
      </c>
      <c r="X3695" s="5">
        <v>0</v>
      </c>
      <c r="Y3695" s="5">
        <v>0</v>
      </c>
      <c r="Z3695" s="5">
        <v>0</v>
      </c>
      <c r="AA3695" s="5">
        <v>1</v>
      </c>
      <c r="AB3695" s="5">
        <v>0</v>
      </c>
      <c r="AC3695" s="5">
        <v>0</v>
      </c>
      <c r="AD3695" s="5">
        <v>0</v>
      </c>
      <c r="AE3695" s="2">
        <v>2</v>
      </c>
      <c r="AF3695" s="2">
        <v>0</v>
      </c>
      <c r="AG3695" s="2">
        <v>0</v>
      </c>
      <c r="AH3695" s="2">
        <v>0</v>
      </c>
      <c r="AI3695" s="2">
        <v>0</v>
      </c>
      <c r="AJ3695" s="2">
        <v>1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 t="s">
        <v>4</v>
      </c>
      <c r="AT3695" s="2" t="s">
        <v>4</v>
      </c>
    </row>
    <row r="3696" spans="1:46" x14ac:dyDescent="0.2">
      <c r="A3696" s="2">
        <v>1652554</v>
      </c>
      <c r="B3696" s="2">
        <v>842392</v>
      </c>
      <c r="C3696" s="7">
        <v>21.543544769287099</v>
      </c>
      <c r="D3696" s="7">
        <v>38.407447814941399</v>
      </c>
      <c r="E3696" s="19" t="s">
        <v>4291</v>
      </c>
      <c r="F3696" s="46">
        <f>INDEX(Δεδομένα!$P:$P,MATCH('2021'!E3696,Δεδομένα!$O:$O,0))</f>
        <v>127</v>
      </c>
      <c r="G3696" s="49" t="s">
        <v>4292</v>
      </c>
      <c r="H3696" s="51" t="str">
        <f>INDEX(Δεδομένα!B$1:B$51,MATCH('2021'!G3696,Δεδομένα!A$1:A$51,0))</f>
        <v>ΔΥΤΙΚΗΣ ΕΛΛΑΔΟΣ</v>
      </c>
      <c r="I3696" s="53">
        <f>INDEX(Δεδομένα!E$1:E$13,MATCH('2021'!H3696,Δεδομένα!D$1:D$13,0))</f>
        <v>7</v>
      </c>
      <c r="J3696" s="4">
        <v>44288</v>
      </c>
      <c r="K3696" s="3" t="s">
        <v>1548</v>
      </c>
      <c r="L3696" s="17" t="str">
        <f t="shared" si="284"/>
        <v>02/04/2021 19:08</v>
      </c>
      <c r="M3696" s="4">
        <v>44288</v>
      </c>
      <c r="N3696" s="3" t="s">
        <v>1490</v>
      </c>
      <c r="O3696" s="17" t="str">
        <f t="shared" si="285"/>
        <v>02/04/2021 19:45</v>
      </c>
      <c r="P3696" s="24">
        <f t="shared" si="286"/>
        <v>2.569444444088731E-2</v>
      </c>
      <c r="Q3696" s="28">
        <v>0</v>
      </c>
      <c r="R3696" s="27">
        <f t="shared" si="287"/>
        <v>36.999999994877726</v>
      </c>
      <c r="S3696" s="3" t="s">
        <v>4</v>
      </c>
      <c r="T3696" s="3" t="s">
        <v>4293</v>
      </c>
      <c r="U3696" s="3" t="s">
        <v>4297</v>
      </c>
      <c r="V3696" s="3" t="s">
        <v>2357</v>
      </c>
      <c r="W3696" s="5">
        <v>0</v>
      </c>
      <c r="X3696" s="5">
        <v>0</v>
      </c>
      <c r="Y3696" s="5">
        <v>0</v>
      </c>
      <c r="Z3696" s="5">
        <v>0</v>
      </c>
      <c r="AA3696" s="5">
        <v>0.1</v>
      </c>
      <c r="AB3696" s="5">
        <v>0</v>
      </c>
      <c r="AC3696" s="5">
        <v>0</v>
      </c>
      <c r="AD3696" s="5">
        <v>0</v>
      </c>
      <c r="AE3696" s="2">
        <v>2</v>
      </c>
      <c r="AF3696" s="2">
        <v>0</v>
      </c>
      <c r="AG3696" s="2">
        <v>0</v>
      </c>
      <c r="AH3696" s="2">
        <v>0</v>
      </c>
      <c r="AI3696" s="2">
        <v>0</v>
      </c>
      <c r="AJ3696" s="2">
        <v>1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 t="s">
        <v>4</v>
      </c>
      <c r="AT3696" s="2" t="s">
        <v>4</v>
      </c>
    </row>
    <row r="3697" spans="1:46" x14ac:dyDescent="0.2">
      <c r="A3697" s="2">
        <v>1652558</v>
      </c>
      <c r="B3697" s="2">
        <v>842416</v>
      </c>
      <c r="C3697" s="7">
        <v>21.3261748502124</v>
      </c>
      <c r="D3697" s="7">
        <v>38.3902946255971</v>
      </c>
      <c r="E3697" s="19" t="s">
        <v>4291</v>
      </c>
      <c r="F3697" s="46">
        <f>INDEX(Δεδομένα!$P:$P,MATCH('2021'!E3697,Δεδομένα!$O:$O,0))</f>
        <v>127</v>
      </c>
      <c r="G3697" s="49" t="s">
        <v>4292</v>
      </c>
      <c r="H3697" s="51" t="str">
        <f>INDEX(Δεδομένα!B$1:B$51,MATCH('2021'!G3697,Δεδομένα!A$1:A$51,0))</f>
        <v>ΔΥΤΙΚΗΣ ΕΛΛΑΔΟΣ</v>
      </c>
      <c r="I3697" s="53">
        <f>INDEX(Δεδομένα!E$1:E$13,MATCH('2021'!H3697,Δεδομένα!D$1:D$13,0))</f>
        <v>7</v>
      </c>
      <c r="J3697" s="4">
        <v>44288</v>
      </c>
      <c r="K3697" s="3" t="s">
        <v>705</v>
      </c>
      <c r="L3697" s="17" t="str">
        <f t="shared" si="284"/>
        <v>02/04/2021 20:13</v>
      </c>
      <c r="M3697" s="4">
        <v>44288</v>
      </c>
      <c r="N3697" s="3" t="s">
        <v>466</v>
      </c>
      <c r="O3697" s="17" t="str">
        <f t="shared" si="285"/>
        <v>02/04/2021 21:14</v>
      </c>
      <c r="P3697" s="24">
        <f t="shared" si="286"/>
        <v>4.2361111110949423E-2</v>
      </c>
      <c r="Q3697" s="28">
        <v>0</v>
      </c>
      <c r="R3697" s="27">
        <f t="shared" si="287"/>
        <v>60.999999999767169</v>
      </c>
      <c r="S3697" s="3" t="s">
        <v>4</v>
      </c>
      <c r="T3697" s="3" t="s">
        <v>4293</v>
      </c>
      <c r="U3697" s="3" t="s">
        <v>4</v>
      </c>
      <c r="V3697" s="3" t="s">
        <v>4335</v>
      </c>
      <c r="W3697" s="5">
        <v>0</v>
      </c>
      <c r="X3697" s="5">
        <v>0</v>
      </c>
      <c r="Y3697" s="5">
        <v>0</v>
      </c>
      <c r="Z3697" s="5">
        <v>0</v>
      </c>
      <c r="AA3697" s="5">
        <v>0.1</v>
      </c>
      <c r="AB3697" s="5">
        <v>0</v>
      </c>
      <c r="AC3697" s="5">
        <v>0</v>
      </c>
      <c r="AD3697" s="5">
        <v>0</v>
      </c>
      <c r="AE3697" s="2">
        <v>2</v>
      </c>
      <c r="AF3697" s="2">
        <v>0</v>
      </c>
      <c r="AG3697" s="2">
        <v>0</v>
      </c>
      <c r="AH3697" s="2">
        <v>0</v>
      </c>
      <c r="AI3697" s="2">
        <v>0</v>
      </c>
      <c r="AJ3697" s="2">
        <v>1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 t="s">
        <v>4</v>
      </c>
      <c r="AT3697" s="2" t="s">
        <v>4</v>
      </c>
    </row>
    <row r="3698" spans="1:46" x14ac:dyDescent="0.2">
      <c r="A3698" s="2">
        <v>1652563</v>
      </c>
      <c r="B3698" s="2">
        <v>842722</v>
      </c>
      <c r="C3698" s="7">
        <v>21.8893217001735</v>
      </c>
      <c r="D3698" s="7">
        <v>39.464064585206799</v>
      </c>
      <c r="E3698" s="19" t="s">
        <v>4291</v>
      </c>
      <c r="F3698" s="46">
        <f>INDEX(Δεδομένα!$P:$P,MATCH('2021'!E3698,Δεδομένα!$O:$O,0))</f>
        <v>127</v>
      </c>
      <c r="G3698" s="49" t="s">
        <v>4292</v>
      </c>
      <c r="H3698" s="51" t="str">
        <f>INDEX(Δεδομένα!B$1:B$51,MATCH('2021'!G3698,Δεδομένα!A$1:A$51,0))</f>
        <v>ΔΥΤΙΚΗΣ ΕΛΛΑΔΟΣ</v>
      </c>
      <c r="I3698" s="53">
        <f>INDEX(Δεδομένα!E$1:E$13,MATCH('2021'!H3698,Δεδομένα!D$1:D$13,0))</f>
        <v>7</v>
      </c>
      <c r="J3698" s="4">
        <v>44289</v>
      </c>
      <c r="K3698" s="3" t="s">
        <v>1064</v>
      </c>
      <c r="L3698" s="17" t="str">
        <f t="shared" si="284"/>
        <v>03/04/2021 21:04</v>
      </c>
      <c r="M3698" s="4">
        <v>44289</v>
      </c>
      <c r="N3698" s="3" t="s">
        <v>1344</v>
      </c>
      <c r="O3698" s="17" t="str">
        <f t="shared" si="285"/>
        <v>03/04/2021 22:25</v>
      </c>
      <c r="P3698" s="24">
        <f t="shared" si="286"/>
        <v>5.6250000001455192E-2</v>
      </c>
      <c r="Q3698" s="28">
        <v>0</v>
      </c>
      <c r="R3698" s="27">
        <f t="shared" si="287"/>
        <v>81.000000002095476</v>
      </c>
      <c r="S3698" s="3" t="s">
        <v>4</v>
      </c>
      <c r="T3698" s="3" t="s">
        <v>4293</v>
      </c>
      <c r="U3698" s="3" t="s">
        <v>4297</v>
      </c>
      <c r="V3698" s="3" t="s">
        <v>4336</v>
      </c>
      <c r="W3698" s="5">
        <v>0</v>
      </c>
      <c r="X3698" s="5">
        <v>0</v>
      </c>
      <c r="Y3698" s="5">
        <v>0</v>
      </c>
      <c r="Z3698" s="5">
        <v>0</v>
      </c>
      <c r="AA3698" s="5">
        <v>1</v>
      </c>
      <c r="AB3698" s="5">
        <v>0</v>
      </c>
      <c r="AC3698" s="5">
        <v>0</v>
      </c>
      <c r="AD3698" s="5">
        <v>0</v>
      </c>
      <c r="AE3698" s="2">
        <v>2</v>
      </c>
      <c r="AF3698" s="2">
        <v>0</v>
      </c>
      <c r="AG3698" s="2">
        <v>0</v>
      </c>
      <c r="AH3698" s="2">
        <v>0</v>
      </c>
      <c r="AI3698" s="2">
        <v>0</v>
      </c>
      <c r="AJ3698" s="2">
        <v>1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 t="s">
        <v>4</v>
      </c>
      <c r="AT3698" s="2" t="s">
        <v>4</v>
      </c>
    </row>
    <row r="3699" spans="1:46" x14ac:dyDescent="0.2">
      <c r="A3699" s="2">
        <v>1652567</v>
      </c>
      <c r="B3699" s="2">
        <v>842820</v>
      </c>
      <c r="C3699" s="7">
        <v>21.518372279302099</v>
      </c>
      <c r="D3699" s="7">
        <v>38.382635875166798</v>
      </c>
      <c r="E3699" s="19" t="s">
        <v>4291</v>
      </c>
      <c r="F3699" s="46">
        <f>INDEX(Δεδομένα!$P:$P,MATCH('2021'!E3699,Δεδομένα!$O:$O,0))</f>
        <v>127</v>
      </c>
      <c r="G3699" s="49" t="s">
        <v>4292</v>
      </c>
      <c r="H3699" s="51" t="str">
        <f>INDEX(Δεδομένα!B$1:B$51,MATCH('2021'!G3699,Δεδομένα!A$1:A$51,0))</f>
        <v>ΔΥΤΙΚΗΣ ΕΛΛΑΔΟΣ</v>
      </c>
      <c r="I3699" s="53">
        <f>INDEX(Δεδομένα!E$1:E$13,MATCH('2021'!H3699,Δεδομένα!D$1:D$13,0))</f>
        <v>7</v>
      </c>
      <c r="J3699" s="4">
        <v>44290</v>
      </c>
      <c r="K3699" s="3" t="s">
        <v>52</v>
      </c>
      <c r="L3699" s="17" t="str">
        <f t="shared" si="284"/>
        <v>04/04/2021 12:28</v>
      </c>
      <c r="M3699" s="4">
        <v>44290</v>
      </c>
      <c r="N3699" s="3" t="s">
        <v>215</v>
      </c>
      <c r="O3699" s="17" t="str">
        <f t="shared" si="285"/>
        <v>04/04/2021 13:16</v>
      </c>
      <c r="P3699" s="24">
        <f t="shared" si="286"/>
        <v>3.3333333332848269E-2</v>
      </c>
      <c r="Q3699" s="28">
        <v>0</v>
      </c>
      <c r="R3699" s="27">
        <f t="shared" si="287"/>
        <v>47.999999999301508</v>
      </c>
      <c r="S3699" s="3" t="s">
        <v>4</v>
      </c>
      <c r="T3699" s="3" t="s">
        <v>4293</v>
      </c>
      <c r="U3699" s="3" t="s">
        <v>4297</v>
      </c>
      <c r="V3699" s="3" t="s">
        <v>4337</v>
      </c>
      <c r="W3699" s="5">
        <v>0</v>
      </c>
      <c r="X3699" s="5">
        <v>2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2">
        <v>4</v>
      </c>
      <c r="AF3699" s="2">
        <v>0</v>
      </c>
      <c r="AG3699" s="2">
        <v>0</v>
      </c>
      <c r="AH3699" s="2">
        <v>0</v>
      </c>
      <c r="AI3699" s="2">
        <v>0</v>
      </c>
      <c r="AJ3699" s="2">
        <v>2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 t="s">
        <v>4</v>
      </c>
      <c r="AT3699" s="2" t="s">
        <v>4</v>
      </c>
    </row>
    <row r="3700" spans="1:46" x14ac:dyDescent="0.2">
      <c r="A3700" s="2">
        <v>1652570</v>
      </c>
      <c r="B3700" s="2">
        <v>842849</v>
      </c>
      <c r="C3700" s="7">
        <v>21.556291715650801</v>
      </c>
      <c r="D3700" s="7">
        <v>38.3388225982604</v>
      </c>
      <c r="E3700" s="19" t="s">
        <v>4291</v>
      </c>
      <c r="F3700" s="46">
        <f>INDEX(Δεδομένα!$P:$P,MATCH('2021'!E3700,Δεδομένα!$O:$O,0))</f>
        <v>127</v>
      </c>
      <c r="G3700" s="49" t="s">
        <v>4292</v>
      </c>
      <c r="H3700" s="51" t="str">
        <f>INDEX(Δεδομένα!B$1:B$51,MATCH('2021'!G3700,Δεδομένα!A$1:A$51,0))</f>
        <v>ΔΥΤΙΚΗΣ ΕΛΛΑΔΟΣ</v>
      </c>
      <c r="I3700" s="53">
        <f>INDEX(Δεδομένα!E$1:E$13,MATCH('2021'!H3700,Δεδομένα!D$1:D$13,0))</f>
        <v>7</v>
      </c>
      <c r="J3700" s="4">
        <v>44290</v>
      </c>
      <c r="K3700" s="3" t="s">
        <v>354</v>
      </c>
      <c r="L3700" s="17" t="str">
        <f t="shared" si="284"/>
        <v>04/04/2021 13:37</v>
      </c>
      <c r="M3700" s="4">
        <v>44290</v>
      </c>
      <c r="N3700" s="3" t="s">
        <v>737</v>
      </c>
      <c r="O3700" s="17" t="str">
        <f t="shared" si="285"/>
        <v>04/04/2021 14:45</v>
      </c>
      <c r="P3700" s="24">
        <f t="shared" si="286"/>
        <v>4.7222222223354038E-2</v>
      </c>
      <c r="Q3700" s="28">
        <v>0</v>
      </c>
      <c r="R3700" s="27">
        <f t="shared" si="287"/>
        <v>68.000000001629815</v>
      </c>
      <c r="S3700" s="3" t="s">
        <v>4</v>
      </c>
      <c r="T3700" s="3" t="s">
        <v>4305</v>
      </c>
      <c r="U3700" s="3" t="s">
        <v>4</v>
      </c>
      <c r="V3700" s="3" t="s">
        <v>4319</v>
      </c>
      <c r="W3700" s="5">
        <v>0</v>
      </c>
      <c r="X3700" s="5">
        <v>0</v>
      </c>
      <c r="Y3700" s="5">
        <v>0</v>
      </c>
      <c r="Z3700" s="5">
        <v>0</v>
      </c>
      <c r="AA3700" s="5">
        <v>1</v>
      </c>
      <c r="AB3700" s="5">
        <v>0</v>
      </c>
      <c r="AC3700" s="5">
        <v>0</v>
      </c>
      <c r="AD3700" s="5">
        <v>0</v>
      </c>
      <c r="AE3700" s="2">
        <v>2</v>
      </c>
      <c r="AF3700" s="2">
        <v>0</v>
      </c>
      <c r="AG3700" s="2">
        <v>0</v>
      </c>
      <c r="AH3700" s="2">
        <v>0</v>
      </c>
      <c r="AI3700" s="2">
        <v>0</v>
      </c>
      <c r="AJ3700" s="2">
        <v>1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 t="s">
        <v>4</v>
      </c>
      <c r="AT3700" s="2" t="s">
        <v>4</v>
      </c>
    </row>
    <row r="3701" spans="1:46" x14ac:dyDescent="0.2">
      <c r="A3701" s="2">
        <v>1652573</v>
      </c>
      <c r="B3701" s="2">
        <v>843124</v>
      </c>
      <c r="C3701" s="7">
        <v>21.456304751801099</v>
      </c>
      <c r="D3701" s="7">
        <v>38.367280014222402</v>
      </c>
      <c r="E3701" s="19" t="s">
        <v>4291</v>
      </c>
      <c r="F3701" s="46">
        <f>INDEX(Δεδομένα!$P:$P,MATCH('2021'!E3701,Δεδομένα!$O:$O,0))</f>
        <v>127</v>
      </c>
      <c r="G3701" s="49" t="s">
        <v>4292</v>
      </c>
      <c r="H3701" s="51" t="str">
        <f>INDEX(Δεδομένα!B$1:B$51,MATCH('2021'!G3701,Δεδομένα!A$1:A$51,0))</f>
        <v>ΔΥΤΙΚΗΣ ΕΛΛΑΔΟΣ</v>
      </c>
      <c r="I3701" s="53">
        <f>INDEX(Δεδομένα!E$1:E$13,MATCH('2021'!H3701,Δεδομένα!D$1:D$13,0))</f>
        <v>7</v>
      </c>
      <c r="J3701" s="4">
        <v>44291</v>
      </c>
      <c r="K3701" s="3" t="s">
        <v>1567</v>
      </c>
      <c r="L3701" s="17" t="str">
        <f t="shared" si="284"/>
        <v>05/04/2021 15:28</v>
      </c>
      <c r="M3701" s="4">
        <v>44291</v>
      </c>
      <c r="N3701" s="3" t="s">
        <v>3331</v>
      </c>
      <c r="O3701" s="17" t="str">
        <f t="shared" si="285"/>
        <v>05/04/2021 16:22</v>
      </c>
      <c r="P3701" s="24">
        <f t="shared" si="286"/>
        <v>3.7499999998544808E-2</v>
      </c>
      <c r="Q3701" s="28">
        <v>0</v>
      </c>
      <c r="R3701" s="27">
        <f t="shared" si="287"/>
        <v>53.999999997904524</v>
      </c>
      <c r="S3701" s="3" t="s">
        <v>4</v>
      </c>
      <c r="T3701" s="3" t="s">
        <v>4293</v>
      </c>
      <c r="U3701" s="3" t="s">
        <v>4297</v>
      </c>
      <c r="V3701" s="3" t="s">
        <v>4338</v>
      </c>
      <c r="W3701" s="5">
        <v>0</v>
      </c>
      <c r="X3701" s="5">
        <v>0</v>
      </c>
      <c r="Y3701" s="5">
        <v>0</v>
      </c>
      <c r="Z3701" s="5">
        <v>0</v>
      </c>
      <c r="AA3701" s="5">
        <v>0.05</v>
      </c>
      <c r="AB3701" s="5">
        <v>0</v>
      </c>
      <c r="AC3701" s="5">
        <v>0</v>
      </c>
      <c r="AD3701" s="5">
        <v>0</v>
      </c>
      <c r="AE3701" s="2">
        <v>2</v>
      </c>
      <c r="AF3701" s="2">
        <v>0</v>
      </c>
      <c r="AG3701" s="2">
        <v>0</v>
      </c>
      <c r="AH3701" s="2">
        <v>0</v>
      </c>
      <c r="AI3701" s="2">
        <v>0</v>
      </c>
      <c r="AJ3701" s="2">
        <v>1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 t="s">
        <v>4</v>
      </c>
      <c r="AT3701" s="2" t="s">
        <v>4</v>
      </c>
    </row>
    <row r="3702" spans="1:46" x14ac:dyDescent="0.2">
      <c r="A3702" s="2">
        <v>1655432</v>
      </c>
      <c r="B3702" s="2">
        <v>843481</v>
      </c>
      <c r="C3702" s="7">
        <v>21.539365646878199</v>
      </c>
      <c r="D3702" s="7">
        <v>38.325061853801103</v>
      </c>
      <c r="E3702" s="19" t="s">
        <v>4291</v>
      </c>
      <c r="F3702" s="46">
        <f>INDEX(Δεδομένα!$P:$P,MATCH('2021'!E3702,Δεδομένα!$O:$O,0))</f>
        <v>127</v>
      </c>
      <c r="G3702" s="49" t="s">
        <v>4292</v>
      </c>
      <c r="H3702" s="51" t="str">
        <f>INDEX(Δεδομένα!B$1:B$51,MATCH('2021'!G3702,Δεδομένα!A$1:A$51,0))</f>
        <v>ΔΥΤΙΚΗΣ ΕΛΛΑΔΟΣ</v>
      </c>
      <c r="I3702" s="53">
        <f>INDEX(Δεδομένα!E$1:E$13,MATCH('2021'!H3702,Δεδομένα!D$1:D$13,0))</f>
        <v>7</v>
      </c>
      <c r="J3702" s="4">
        <v>44293</v>
      </c>
      <c r="K3702" s="3" t="s">
        <v>1799</v>
      </c>
      <c r="L3702" s="17" t="str">
        <f t="shared" si="284"/>
        <v>07/04/2021 09:08</v>
      </c>
      <c r="M3702" s="4">
        <v>44293</v>
      </c>
      <c r="N3702" s="3" t="s">
        <v>338</v>
      </c>
      <c r="O3702" s="17" t="str">
        <f t="shared" si="285"/>
        <v>07/04/2021 11:00</v>
      </c>
      <c r="P3702" s="24">
        <f t="shared" si="286"/>
        <v>7.7777777776645962E-2</v>
      </c>
      <c r="Q3702" s="28">
        <v>0</v>
      </c>
      <c r="R3702" s="27">
        <f t="shared" si="287"/>
        <v>111.99999999837019</v>
      </c>
      <c r="S3702" s="3" t="s">
        <v>4</v>
      </c>
      <c r="T3702" s="3" t="s">
        <v>4305</v>
      </c>
      <c r="U3702" s="3" t="s">
        <v>4</v>
      </c>
      <c r="V3702" s="3" t="s">
        <v>4319</v>
      </c>
      <c r="W3702" s="5">
        <v>0</v>
      </c>
      <c r="X3702" s="5">
        <v>0</v>
      </c>
      <c r="Y3702" s="5">
        <v>0</v>
      </c>
      <c r="Z3702" s="5">
        <v>0</v>
      </c>
      <c r="AA3702" s="5">
        <v>0.1</v>
      </c>
      <c r="AB3702" s="5">
        <v>0</v>
      </c>
      <c r="AC3702" s="5">
        <v>0</v>
      </c>
      <c r="AD3702" s="5">
        <v>0</v>
      </c>
      <c r="AE3702" s="2">
        <v>4</v>
      </c>
      <c r="AF3702" s="2">
        <v>0</v>
      </c>
      <c r="AG3702" s="2">
        <v>0</v>
      </c>
      <c r="AH3702" s="2">
        <v>0</v>
      </c>
      <c r="AI3702" s="2">
        <v>0</v>
      </c>
      <c r="AJ3702" s="2">
        <v>2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 t="s">
        <v>4</v>
      </c>
      <c r="AT3702" s="2" t="s">
        <v>4</v>
      </c>
    </row>
    <row r="3703" spans="1:46" x14ac:dyDescent="0.2">
      <c r="A3703" s="2">
        <v>1655433</v>
      </c>
      <c r="B3703" s="2">
        <v>843667</v>
      </c>
      <c r="C3703" s="7">
        <v>21.186506132587301</v>
      </c>
      <c r="D3703" s="7">
        <v>38.487814678099497</v>
      </c>
      <c r="E3703" s="19" t="s">
        <v>4291</v>
      </c>
      <c r="F3703" s="46">
        <f>INDEX(Δεδομένα!$P:$P,MATCH('2021'!E3703,Δεδομένα!$O:$O,0))</f>
        <v>127</v>
      </c>
      <c r="G3703" s="49" t="s">
        <v>4292</v>
      </c>
      <c r="H3703" s="51" t="str">
        <f>INDEX(Δεδομένα!B$1:B$51,MATCH('2021'!G3703,Δεδομένα!A$1:A$51,0))</f>
        <v>ΔΥΤΙΚΗΣ ΕΛΛΑΔΟΣ</v>
      </c>
      <c r="I3703" s="53">
        <f>INDEX(Δεδομένα!E$1:E$13,MATCH('2021'!H3703,Δεδομένα!D$1:D$13,0))</f>
        <v>7</v>
      </c>
      <c r="J3703" s="4">
        <v>44293</v>
      </c>
      <c r="K3703" s="3" t="s">
        <v>450</v>
      </c>
      <c r="L3703" s="17" t="str">
        <f t="shared" si="284"/>
        <v>07/04/2021 20:50</v>
      </c>
      <c r="M3703" s="4">
        <v>44293</v>
      </c>
      <c r="N3703" s="3" t="s">
        <v>599</v>
      </c>
      <c r="O3703" s="17" t="str">
        <f t="shared" si="285"/>
        <v>07/04/2021 22:50</v>
      </c>
      <c r="P3703" s="24">
        <f t="shared" si="286"/>
        <v>8.3333333335758653E-2</v>
      </c>
      <c r="Q3703" s="28">
        <v>0</v>
      </c>
      <c r="R3703" s="27">
        <f t="shared" si="287"/>
        <v>120.00000000349246</v>
      </c>
      <c r="S3703" s="3" t="s">
        <v>4</v>
      </c>
      <c r="T3703" s="3" t="s">
        <v>4293</v>
      </c>
      <c r="U3703" s="3" t="s">
        <v>4</v>
      </c>
      <c r="V3703" s="3" t="s">
        <v>1850</v>
      </c>
      <c r="W3703" s="5">
        <v>0</v>
      </c>
      <c r="X3703" s="5">
        <v>0</v>
      </c>
      <c r="Y3703" s="5">
        <v>0</v>
      </c>
      <c r="Z3703" s="5">
        <v>0</v>
      </c>
      <c r="AA3703" s="5">
        <v>1</v>
      </c>
      <c r="AB3703" s="5">
        <v>0</v>
      </c>
      <c r="AC3703" s="5">
        <v>0</v>
      </c>
      <c r="AD3703" s="5">
        <v>0</v>
      </c>
      <c r="AE3703" s="2">
        <v>2</v>
      </c>
      <c r="AF3703" s="2">
        <v>0</v>
      </c>
      <c r="AG3703" s="2">
        <v>0</v>
      </c>
      <c r="AH3703" s="2">
        <v>0</v>
      </c>
      <c r="AI3703" s="2">
        <v>0</v>
      </c>
      <c r="AJ3703" s="2">
        <v>1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 t="s">
        <v>4</v>
      </c>
      <c r="AT3703" s="2" t="s">
        <v>4</v>
      </c>
    </row>
    <row r="3704" spans="1:46" x14ac:dyDescent="0.2">
      <c r="A3704" s="2">
        <v>1655435</v>
      </c>
      <c r="B3704" s="2">
        <v>843775</v>
      </c>
      <c r="C3704" s="7">
        <v>21.305920624130199</v>
      </c>
      <c r="D3704" s="7">
        <v>38.4279201136724</v>
      </c>
      <c r="E3704" s="19" t="s">
        <v>4291</v>
      </c>
      <c r="F3704" s="46">
        <f>INDEX(Δεδομένα!$P:$P,MATCH('2021'!E3704,Δεδομένα!$O:$O,0))</f>
        <v>127</v>
      </c>
      <c r="G3704" s="49" t="s">
        <v>4292</v>
      </c>
      <c r="H3704" s="51" t="str">
        <f>INDEX(Δεδομένα!B$1:B$51,MATCH('2021'!G3704,Δεδομένα!A$1:A$51,0))</f>
        <v>ΔΥΤΙΚΗΣ ΕΛΛΑΔΟΣ</v>
      </c>
      <c r="I3704" s="53">
        <f>INDEX(Δεδομένα!E$1:E$13,MATCH('2021'!H3704,Δεδομένα!D$1:D$13,0))</f>
        <v>7</v>
      </c>
      <c r="J3704" s="4">
        <v>44294</v>
      </c>
      <c r="K3704" s="3" t="s">
        <v>360</v>
      </c>
      <c r="L3704" s="17" t="str">
        <f t="shared" si="284"/>
        <v>08/04/2021 11:57</v>
      </c>
      <c r="M3704" s="4">
        <v>44294</v>
      </c>
      <c r="N3704" s="3" t="s">
        <v>1702</v>
      </c>
      <c r="O3704" s="17" t="str">
        <f t="shared" si="285"/>
        <v>08/04/2021 12:59</v>
      </c>
      <c r="P3704" s="24">
        <f t="shared" si="286"/>
        <v>4.3055555557657499E-2</v>
      </c>
      <c r="Q3704" s="28">
        <v>0</v>
      </c>
      <c r="R3704" s="27">
        <f t="shared" si="287"/>
        <v>62.000000003026798</v>
      </c>
      <c r="S3704" s="3" t="s">
        <v>4</v>
      </c>
      <c r="T3704" s="3" t="s">
        <v>4293</v>
      </c>
      <c r="U3704" s="3" t="s">
        <v>4</v>
      </c>
      <c r="V3704" s="3" t="s">
        <v>4339</v>
      </c>
      <c r="W3704" s="5">
        <v>0</v>
      </c>
      <c r="X3704" s="5">
        <v>0</v>
      </c>
      <c r="Y3704" s="5">
        <v>0</v>
      </c>
      <c r="Z3704" s="5">
        <v>0</v>
      </c>
      <c r="AA3704" s="5">
        <v>0.1</v>
      </c>
      <c r="AB3704" s="5">
        <v>0</v>
      </c>
      <c r="AC3704" s="5">
        <v>0</v>
      </c>
      <c r="AD3704" s="5">
        <v>0</v>
      </c>
      <c r="AE3704" s="2">
        <v>2</v>
      </c>
      <c r="AF3704" s="2">
        <v>0</v>
      </c>
      <c r="AG3704" s="2">
        <v>0</v>
      </c>
      <c r="AH3704" s="2">
        <v>0</v>
      </c>
      <c r="AI3704" s="2">
        <v>0</v>
      </c>
      <c r="AJ3704" s="2">
        <v>1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 t="s">
        <v>4</v>
      </c>
      <c r="AT3704" s="2" t="s">
        <v>4</v>
      </c>
    </row>
    <row r="3705" spans="1:46" x14ac:dyDescent="0.2">
      <c r="A3705" s="2">
        <v>1655436</v>
      </c>
      <c r="B3705" s="2">
        <v>843786</v>
      </c>
      <c r="C3705" s="7">
        <v>21.5576646905965</v>
      </c>
      <c r="D3705" s="7">
        <v>38.396816067643996</v>
      </c>
      <c r="E3705" s="19" t="s">
        <v>4291</v>
      </c>
      <c r="F3705" s="46">
        <f>INDEX(Δεδομένα!$P:$P,MATCH('2021'!E3705,Δεδομένα!$O:$O,0))</f>
        <v>127</v>
      </c>
      <c r="G3705" s="49" t="s">
        <v>4292</v>
      </c>
      <c r="H3705" s="51" t="str">
        <f>INDEX(Δεδομένα!B$1:B$51,MATCH('2021'!G3705,Δεδομένα!A$1:A$51,0))</f>
        <v>ΔΥΤΙΚΗΣ ΕΛΛΑΔΟΣ</v>
      </c>
      <c r="I3705" s="53">
        <f>INDEX(Δεδομένα!E$1:E$13,MATCH('2021'!H3705,Δεδομένα!D$1:D$13,0))</f>
        <v>7</v>
      </c>
      <c r="J3705" s="4">
        <v>44294</v>
      </c>
      <c r="K3705" s="3" t="s">
        <v>755</v>
      </c>
      <c r="L3705" s="17" t="str">
        <f t="shared" si="284"/>
        <v>08/04/2021 12:18</v>
      </c>
      <c r="M3705" s="4">
        <v>44294</v>
      </c>
      <c r="N3705" s="3" t="s">
        <v>365</v>
      </c>
      <c r="O3705" s="17" t="str">
        <f t="shared" si="285"/>
        <v>08/04/2021 13:50</v>
      </c>
      <c r="P3705" s="24">
        <f t="shared" si="286"/>
        <v>6.3888888893416151E-2</v>
      </c>
      <c r="Q3705" s="28">
        <v>0</v>
      </c>
      <c r="R3705" s="27">
        <f t="shared" si="287"/>
        <v>92.000000006519258</v>
      </c>
      <c r="S3705" s="3" t="s">
        <v>4</v>
      </c>
      <c r="T3705" s="3" t="s">
        <v>4293</v>
      </c>
      <c r="U3705" s="3" t="s">
        <v>4297</v>
      </c>
      <c r="V3705" s="3" t="s">
        <v>4340</v>
      </c>
      <c r="W3705" s="5">
        <v>0</v>
      </c>
      <c r="X3705" s="5">
        <v>0</v>
      </c>
      <c r="Y3705" s="5">
        <v>0</v>
      </c>
      <c r="Z3705" s="5">
        <v>0</v>
      </c>
      <c r="AA3705" s="5">
        <v>0.4</v>
      </c>
      <c r="AB3705" s="5">
        <v>0</v>
      </c>
      <c r="AC3705" s="5">
        <v>0</v>
      </c>
      <c r="AD3705" s="5">
        <v>0</v>
      </c>
      <c r="AE3705" s="2">
        <v>2</v>
      </c>
      <c r="AF3705" s="2">
        <v>0</v>
      </c>
      <c r="AG3705" s="2">
        <v>0</v>
      </c>
      <c r="AH3705" s="2">
        <v>0</v>
      </c>
      <c r="AI3705" s="2">
        <v>0</v>
      </c>
      <c r="AJ3705" s="2">
        <v>1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 t="s">
        <v>4</v>
      </c>
      <c r="AT3705" s="2" t="s">
        <v>4</v>
      </c>
    </row>
    <row r="3706" spans="1:46" x14ac:dyDescent="0.2">
      <c r="A3706" s="2">
        <v>1655447</v>
      </c>
      <c r="B3706" s="2">
        <v>843930</v>
      </c>
      <c r="C3706" s="7">
        <v>21.386962535950399</v>
      </c>
      <c r="D3706" s="7">
        <v>38.417775457191098</v>
      </c>
      <c r="E3706" s="19" t="s">
        <v>4291</v>
      </c>
      <c r="F3706" s="46">
        <f>INDEX(Δεδομένα!$P:$P,MATCH('2021'!E3706,Δεδομένα!$O:$O,0))</f>
        <v>127</v>
      </c>
      <c r="G3706" s="49" t="s">
        <v>4292</v>
      </c>
      <c r="H3706" s="51" t="str">
        <f>INDEX(Δεδομένα!B$1:B$51,MATCH('2021'!G3706,Δεδομένα!A$1:A$51,0))</f>
        <v>ΔΥΤΙΚΗΣ ΕΛΛΑΔΟΣ</v>
      </c>
      <c r="I3706" s="53">
        <f>INDEX(Δεδομένα!E$1:E$13,MATCH('2021'!H3706,Δεδομένα!D$1:D$13,0))</f>
        <v>7</v>
      </c>
      <c r="J3706" s="4">
        <v>44294</v>
      </c>
      <c r="K3706" s="3" t="s">
        <v>756</v>
      </c>
      <c r="L3706" s="17" t="str">
        <f t="shared" si="284"/>
        <v>08/04/2021 20:48</v>
      </c>
      <c r="M3706" s="4">
        <v>44294</v>
      </c>
      <c r="N3706" s="3" t="s">
        <v>983</v>
      </c>
      <c r="O3706" s="17" t="str">
        <f t="shared" si="285"/>
        <v>08/04/2021 21:25</v>
      </c>
      <c r="P3706" s="24">
        <f t="shared" si="286"/>
        <v>2.569444444088731E-2</v>
      </c>
      <c r="Q3706" s="28">
        <v>0</v>
      </c>
      <c r="R3706" s="27">
        <f t="shared" si="287"/>
        <v>36.999999994877726</v>
      </c>
      <c r="S3706" s="3" t="s">
        <v>4</v>
      </c>
      <c r="T3706" s="3" t="s">
        <v>4293</v>
      </c>
      <c r="U3706" s="3" t="s">
        <v>4297</v>
      </c>
      <c r="V3706" s="3" t="s">
        <v>4341</v>
      </c>
      <c r="W3706" s="5">
        <v>0</v>
      </c>
      <c r="X3706" s="5">
        <v>0</v>
      </c>
      <c r="Y3706" s="5">
        <v>0</v>
      </c>
      <c r="Z3706" s="5">
        <v>0</v>
      </c>
      <c r="AA3706" s="5">
        <v>0.04</v>
      </c>
      <c r="AB3706" s="5">
        <v>0</v>
      </c>
      <c r="AC3706" s="5">
        <v>0</v>
      </c>
      <c r="AD3706" s="5">
        <v>0</v>
      </c>
      <c r="AE3706" s="2">
        <v>2</v>
      </c>
      <c r="AF3706" s="2">
        <v>0</v>
      </c>
      <c r="AG3706" s="2">
        <v>0</v>
      </c>
      <c r="AH3706" s="2">
        <v>0</v>
      </c>
      <c r="AI3706" s="2">
        <v>0</v>
      </c>
      <c r="AJ3706" s="2">
        <v>1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 t="s">
        <v>4</v>
      </c>
      <c r="AT3706" s="2" t="s">
        <v>4</v>
      </c>
    </row>
    <row r="3707" spans="1:46" x14ac:dyDescent="0.2">
      <c r="A3707" s="2">
        <v>1655448</v>
      </c>
      <c r="B3707" s="2">
        <v>844042</v>
      </c>
      <c r="C3707" s="7">
        <v>21.2101563060207</v>
      </c>
      <c r="D3707" s="7">
        <v>38.530856795333101</v>
      </c>
      <c r="E3707" s="19" t="s">
        <v>4291</v>
      </c>
      <c r="F3707" s="46">
        <f>INDEX(Δεδομένα!$P:$P,MATCH('2021'!E3707,Δεδομένα!$O:$O,0))</f>
        <v>127</v>
      </c>
      <c r="G3707" s="49" t="s">
        <v>4292</v>
      </c>
      <c r="H3707" s="51" t="str">
        <f>INDEX(Δεδομένα!B$1:B$51,MATCH('2021'!G3707,Δεδομένα!A$1:A$51,0))</f>
        <v>ΔΥΤΙΚΗΣ ΕΛΛΑΔΟΣ</v>
      </c>
      <c r="I3707" s="53">
        <f>INDEX(Δεδομένα!E$1:E$13,MATCH('2021'!H3707,Δεδομένα!D$1:D$13,0))</f>
        <v>7</v>
      </c>
      <c r="J3707" s="4">
        <v>44295</v>
      </c>
      <c r="K3707" s="3" t="s">
        <v>214</v>
      </c>
      <c r="L3707" s="17" t="str">
        <f t="shared" si="284"/>
        <v>09/04/2021 12:00</v>
      </c>
      <c r="M3707" s="4">
        <v>44295</v>
      </c>
      <c r="N3707" s="3" t="s">
        <v>241</v>
      </c>
      <c r="O3707" s="17" t="str">
        <f t="shared" si="285"/>
        <v>09/04/2021 13:15</v>
      </c>
      <c r="P3707" s="24">
        <f t="shared" si="286"/>
        <v>5.2083333335758653E-2</v>
      </c>
      <c r="Q3707" s="28">
        <v>0</v>
      </c>
      <c r="R3707" s="27">
        <f t="shared" si="287"/>
        <v>75.00000000349246</v>
      </c>
      <c r="S3707" s="3" t="s">
        <v>4</v>
      </c>
      <c r="T3707" s="3" t="s">
        <v>4329</v>
      </c>
      <c r="U3707" s="3" t="s">
        <v>4</v>
      </c>
      <c r="V3707" s="3" t="s">
        <v>4342</v>
      </c>
      <c r="W3707" s="5">
        <v>0</v>
      </c>
      <c r="X3707" s="5">
        <v>0</v>
      </c>
      <c r="Y3707" s="5">
        <v>0</v>
      </c>
      <c r="Z3707" s="5">
        <v>0.5</v>
      </c>
      <c r="AA3707" s="5">
        <v>0</v>
      </c>
      <c r="AB3707" s="5">
        <v>0</v>
      </c>
      <c r="AC3707" s="5">
        <v>0</v>
      </c>
      <c r="AD3707" s="5">
        <v>0</v>
      </c>
      <c r="AE3707" s="2">
        <v>2</v>
      </c>
      <c r="AF3707" s="2">
        <v>0</v>
      </c>
      <c r="AG3707" s="2">
        <v>0</v>
      </c>
      <c r="AH3707" s="2">
        <v>0</v>
      </c>
      <c r="AI3707" s="2">
        <v>0</v>
      </c>
      <c r="AJ3707" s="2">
        <v>1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 t="s">
        <v>4</v>
      </c>
      <c r="AT3707" s="2" t="s">
        <v>4</v>
      </c>
    </row>
    <row r="3708" spans="1:46" x14ac:dyDescent="0.2">
      <c r="A3708" s="2">
        <v>1655449</v>
      </c>
      <c r="B3708" s="2">
        <v>844388</v>
      </c>
      <c r="C3708" s="7">
        <v>21.491346915867101</v>
      </c>
      <c r="D3708" s="7">
        <v>38.301320555704699</v>
      </c>
      <c r="E3708" s="19" t="s">
        <v>4291</v>
      </c>
      <c r="F3708" s="46">
        <f>INDEX(Δεδομένα!$P:$P,MATCH('2021'!E3708,Δεδομένα!$O:$O,0))</f>
        <v>127</v>
      </c>
      <c r="G3708" s="49" t="s">
        <v>4292</v>
      </c>
      <c r="H3708" s="51" t="str">
        <f>INDEX(Δεδομένα!B$1:B$51,MATCH('2021'!G3708,Δεδομένα!A$1:A$51,0))</f>
        <v>ΔΥΤΙΚΗΣ ΕΛΛΑΔΟΣ</v>
      </c>
      <c r="I3708" s="53">
        <f>INDEX(Δεδομένα!E$1:E$13,MATCH('2021'!H3708,Δεδομένα!D$1:D$13,0))</f>
        <v>7</v>
      </c>
      <c r="J3708" s="4">
        <v>44296</v>
      </c>
      <c r="K3708" s="3" t="s">
        <v>179</v>
      </c>
      <c r="L3708" s="17" t="str">
        <f t="shared" si="284"/>
        <v>10/04/2021 13:33</v>
      </c>
      <c r="M3708" s="4">
        <v>44296</v>
      </c>
      <c r="N3708" s="3" t="s">
        <v>1848</v>
      </c>
      <c r="O3708" s="17" t="str">
        <f t="shared" si="285"/>
        <v>10/04/2021 14:14</v>
      </c>
      <c r="P3708" s="24">
        <f t="shared" si="286"/>
        <v>2.8472222220443655E-2</v>
      </c>
      <c r="Q3708" s="28">
        <v>0</v>
      </c>
      <c r="R3708" s="27">
        <f t="shared" si="287"/>
        <v>40.999999997438863</v>
      </c>
      <c r="S3708" s="3" t="s">
        <v>4</v>
      </c>
      <c r="T3708" s="3" t="s">
        <v>4293</v>
      </c>
      <c r="U3708" s="3" t="s">
        <v>4300</v>
      </c>
      <c r="V3708" s="3" t="s">
        <v>4343</v>
      </c>
      <c r="W3708" s="5">
        <v>0</v>
      </c>
      <c r="X3708" s="5">
        <v>0</v>
      </c>
      <c r="Y3708" s="5">
        <v>0</v>
      </c>
      <c r="Z3708" s="5">
        <v>0</v>
      </c>
      <c r="AA3708" s="5">
        <v>0.1</v>
      </c>
      <c r="AB3708" s="5">
        <v>0</v>
      </c>
      <c r="AC3708" s="5">
        <v>0</v>
      </c>
      <c r="AD3708" s="5">
        <v>0</v>
      </c>
      <c r="AE3708" s="2">
        <v>2</v>
      </c>
      <c r="AF3708" s="2">
        <v>0</v>
      </c>
      <c r="AG3708" s="2">
        <v>0</v>
      </c>
      <c r="AH3708" s="2">
        <v>0</v>
      </c>
      <c r="AI3708" s="2">
        <v>0</v>
      </c>
      <c r="AJ3708" s="2">
        <v>1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 t="s">
        <v>4</v>
      </c>
      <c r="AT3708" s="2" t="s">
        <v>4</v>
      </c>
    </row>
    <row r="3709" spans="1:46" x14ac:dyDescent="0.2">
      <c r="A3709" s="2">
        <v>1655450</v>
      </c>
      <c r="B3709" s="2">
        <v>844486</v>
      </c>
      <c r="C3709" s="7">
        <v>21.551238237415198</v>
      </c>
      <c r="D3709" s="7">
        <v>38.375109260154098</v>
      </c>
      <c r="E3709" s="19" t="s">
        <v>4291</v>
      </c>
      <c r="F3709" s="46">
        <f>INDEX(Δεδομένα!$P:$P,MATCH('2021'!E3709,Δεδομένα!$O:$O,0))</f>
        <v>127</v>
      </c>
      <c r="G3709" s="49" t="s">
        <v>4292</v>
      </c>
      <c r="H3709" s="51" t="str">
        <f>INDEX(Δεδομένα!B$1:B$51,MATCH('2021'!G3709,Δεδομένα!A$1:A$51,0))</f>
        <v>ΔΥΤΙΚΗΣ ΕΛΛΑΔΟΣ</v>
      </c>
      <c r="I3709" s="53">
        <f>INDEX(Δεδομένα!E$1:E$13,MATCH('2021'!H3709,Δεδομένα!D$1:D$13,0))</f>
        <v>7</v>
      </c>
      <c r="J3709" s="4">
        <v>44296</v>
      </c>
      <c r="K3709" s="3" t="s">
        <v>698</v>
      </c>
      <c r="L3709" s="17" t="str">
        <f t="shared" si="284"/>
        <v>10/04/2021 16:48</v>
      </c>
      <c r="M3709" s="4">
        <v>44296</v>
      </c>
      <c r="N3709" s="3" t="s">
        <v>844</v>
      </c>
      <c r="O3709" s="17" t="str">
        <f t="shared" si="285"/>
        <v>10/04/2021 17:35</v>
      </c>
      <c r="P3709" s="24">
        <f t="shared" si="286"/>
        <v>3.2638888893416151E-2</v>
      </c>
      <c r="Q3709" s="28">
        <v>0</v>
      </c>
      <c r="R3709" s="27">
        <f t="shared" si="287"/>
        <v>47.000000006519258</v>
      </c>
      <c r="S3709" s="3" t="s">
        <v>4</v>
      </c>
      <c r="T3709" s="3" t="s">
        <v>4293</v>
      </c>
      <c r="U3709" s="3" t="s">
        <v>4300</v>
      </c>
      <c r="V3709" s="3" t="s">
        <v>4304</v>
      </c>
      <c r="W3709" s="5">
        <v>0</v>
      </c>
      <c r="X3709" s="5">
        <v>0</v>
      </c>
      <c r="Y3709" s="5">
        <v>0</v>
      </c>
      <c r="Z3709" s="5">
        <v>0</v>
      </c>
      <c r="AA3709" s="5">
        <v>2</v>
      </c>
      <c r="AB3709" s="5">
        <v>0</v>
      </c>
      <c r="AC3709" s="5">
        <v>0</v>
      </c>
      <c r="AD3709" s="5">
        <v>0</v>
      </c>
      <c r="AE3709" s="2">
        <v>2</v>
      </c>
      <c r="AF3709" s="2">
        <v>0</v>
      </c>
      <c r="AG3709" s="2">
        <v>0</v>
      </c>
      <c r="AH3709" s="2">
        <v>0</v>
      </c>
      <c r="AI3709" s="2">
        <v>0</v>
      </c>
      <c r="AJ3709" s="2">
        <v>1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 t="s">
        <v>4</v>
      </c>
      <c r="AT3709" s="2" t="s">
        <v>4</v>
      </c>
    </row>
    <row r="3710" spans="1:46" x14ac:dyDescent="0.2">
      <c r="A3710" s="2">
        <v>1655453</v>
      </c>
      <c r="B3710" s="2">
        <v>845658</v>
      </c>
      <c r="C3710" s="7">
        <v>21.4176902538983</v>
      </c>
      <c r="D3710" s="7">
        <v>38.358614264521201</v>
      </c>
      <c r="E3710" s="19" t="s">
        <v>4291</v>
      </c>
      <c r="F3710" s="46">
        <f>INDEX(Δεδομένα!$P:$P,MATCH('2021'!E3710,Δεδομένα!$O:$O,0))</f>
        <v>127</v>
      </c>
      <c r="G3710" s="49" t="s">
        <v>4292</v>
      </c>
      <c r="H3710" s="51" t="str">
        <f>INDEX(Δεδομένα!B$1:B$51,MATCH('2021'!G3710,Δεδομένα!A$1:A$51,0))</f>
        <v>ΔΥΤΙΚΗΣ ΕΛΛΑΔΟΣ</v>
      </c>
      <c r="I3710" s="53">
        <f>INDEX(Δεδομένα!E$1:E$13,MATCH('2021'!H3710,Δεδομένα!D$1:D$13,0))</f>
        <v>7</v>
      </c>
      <c r="J3710" s="4">
        <v>44300</v>
      </c>
      <c r="K3710" s="3" t="s">
        <v>530</v>
      </c>
      <c r="L3710" s="17" t="str">
        <f t="shared" si="284"/>
        <v>14/04/2021 16:05</v>
      </c>
      <c r="M3710" s="4">
        <v>44300</v>
      </c>
      <c r="N3710" s="3" t="s">
        <v>146</v>
      </c>
      <c r="O3710" s="17" t="str">
        <f t="shared" si="285"/>
        <v>14/04/2021 16:30</v>
      </c>
      <c r="P3710" s="24">
        <f t="shared" si="286"/>
        <v>1.7361111109494232E-2</v>
      </c>
      <c r="Q3710" s="28">
        <v>0</v>
      </c>
      <c r="R3710" s="27">
        <f t="shared" si="287"/>
        <v>24.999999997671694</v>
      </c>
      <c r="S3710" s="3" t="s">
        <v>4</v>
      </c>
      <c r="T3710" s="3" t="s">
        <v>4293</v>
      </c>
      <c r="U3710" s="3" t="s">
        <v>4297</v>
      </c>
      <c r="V3710" s="3" t="s">
        <v>4344</v>
      </c>
      <c r="W3710" s="5">
        <v>0</v>
      </c>
      <c r="X3710" s="5">
        <v>0</v>
      </c>
      <c r="Y3710" s="5">
        <v>0</v>
      </c>
      <c r="Z3710" s="5">
        <v>0</v>
      </c>
      <c r="AA3710" s="5">
        <v>0.01</v>
      </c>
      <c r="AB3710" s="5">
        <v>0</v>
      </c>
      <c r="AC3710" s="5">
        <v>0</v>
      </c>
      <c r="AD3710" s="5">
        <v>0</v>
      </c>
      <c r="AE3710" s="2">
        <v>2</v>
      </c>
      <c r="AF3710" s="2">
        <v>0</v>
      </c>
      <c r="AG3710" s="2">
        <v>0</v>
      </c>
      <c r="AH3710" s="2">
        <v>0</v>
      </c>
      <c r="AI3710" s="2">
        <v>0</v>
      </c>
      <c r="AJ3710" s="2">
        <v>1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 t="s">
        <v>4</v>
      </c>
      <c r="AT3710" s="2" t="s">
        <v>4</v>
      </c>
    </row>
    <row r="3711" spans="1:46" x14ac:dyDescent="0.2">
      <c r="A3711" s="2">
        <v>1655454</v>
      </c>
      <c r="B3711" s="2">
        <v>845743</v>
      </c>
      <c r="C3711" s="7">
        <v>21.539052475996002</v>
      </c>
      <c r="D3711" s="7">
        <v>38.398251826212103</v>
      </c>
      <c r="E3711" s="19" t="s">
        <v>4291</v>
      </c>
      <c r="F3711" s="46">
        <f>INDEX(Δεδομένα!$P:$P,MATCH('2021'!E3711,Δεδομένα!$O:$O,0))</f>
        <v>127</v>
      </c>
      <c r="G3711" s="49" t="s">
        <v>4292</v>
      </c>
      <c r="H3711" s="51" t="str">
        <f>INDEX(Δεδομένα!B$1:B$51,MATCH('2021'!G3711,Δεδομένα!A$1:A$51,0))</f>
        <v>ΔΥΤΙΚΗΣ ΕΛΛΑΔΟΣ</v>
      </c>
      <c r="I3711" s="53">
        <f>INDEX(Δεδομένα!E$1:E$13,MATCH('2021'!H3711,Δεδομένα!D$1:D$13,0))</f>
        <v>7</v>
      </c>
      <c r="J3711" s="4">
        <v>44300</v>
      </c>
      <c r="K3711" s="3" t="s">
        <v>747</v>
      </c>
      <c r="L3711" s="17" t="str">
        <f t="shared" si="284"/>
        <v>14/04/2021 20:28</v>
      </c>
      <c r="M3711" s="4">
        <v>44300</v>
      </c>
      <c r="N3711" s="3" t="s">
        <v>2380</v>
      </c>
      <c r="O3711" s="17" t="str">
        <f t="shared" si="285"/>
        <v>14/04/2021 21:24</v>
      </c>
      <c r="P3711" s="24">
        <f t="shared" si="286"/>
        <v>3.888888889196096E-2</v>
      </c>
      <c r="Q3711" s="28">
        <v>0</v>
      </c>
      <c r="R3711" s="27">
        <f t="shared" si="287"/>
        <v>56.000000004423782</v>
      </c>
      <c r="S3711" s="3" t="s">
        <v>4</v>
      </c>
      <c r="T3711" s="3" t="s">
        <v>4293</v>
      </c>
      <c r="U3711" s="3" t="s">
        <v>4300</v>
      </c>
      <c r="V3711" s="3" t="s">
        <v>2357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0.05</v>
      </c>
      <c r="AE3711" s="2">
        <v>2</v>
      </c>
      <c r="AF3711" s="2">
        <v>0</v>
      </c>
      <c r="AG3711" s="2">
        <v>0</v>
      </c>
      <c r="AH3711" s="2">
        <v>0</v>
      </c>
      <c r="AI3711" s="2">
        <v>0</v>
      </c>
      <c r="AJ3711" s="2">
        <v>1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 t="s">
        <v>4</v>
      </c>
      <c r="AT3711" s="2" t="s">
        <v>4</v>
      </c>
    </row>
    <row r="3712" spans="1:46" x14ac:dyDescent="0.2">
      <c r="A3712" s="2">
        <v>1655457</v>
      </c>
      <c r="B3712" s="2">
        <v>845860</v>
      </c>
      <c r="C3712" s="7">
        <v>21.491421693871899</v>
      </c>
      <c r="D3712" s="7">
        <v>38.374465647201198</v>
      </c>
      <c r="E3712" s="19" t="s">
        <v>4291</v>
      </c>
      <c r="F3712" s="46">
        <f>INDEX(Δεδομένα!$P:$P,MATCH('2021'!E3712,Δεδομένα!$O:$O,0))</f>
        <v>127</v>
      </c>
      <c r="G3712" s="49" t="s">
        <v>4292</v>
      </c>
      <c r="H3712" s="51" t="str">
        <f>INDEX(Δεδομένα!B$1:B$51,MATCH('2021'!G3712,Δεδομένα!A$1:A$51,0))</f>
        <v>ΔΥΤΙΚΗΣ ΕΛΛΑΔΟΣ</v>
      </c>
      <c r="I3712" s="53">
        <f>INDEX(Δεδομένα!E$1:E$13,MATCH('2021'!H3712,Δεδομένα!D$1:D$13,0))</f>
        <v>7</v>
      </c>
      <c r="J3712" s="4">
        <v>44301</v>
      </c>
      <c r="K3712" s="3" t="s">
        <v>4345</v>
      </c>
      <c r="L3712" s="17" t="str">
        <f t="shared" si="284"/>
        <v>15/04/2021 11:12</v>
      </c>
      <c r="M3712" s="4">
        <v>44301</v>
      </c>
      <c r="N3712" s="3" t="s">
        <v>186</v>
      </c>
      <c r="O3712" s="17" t="str">
        <f t="shared" si="285"/>
        <v>15/04/2021 11:42</v>
      </c>
      <c r="P3712" s="24">
        <f t="shared" si="286"/>
        <v>2.0833333335758653E-2</v>
      </c>
      <c r="Q3712" s="28">
        <v>0</v>
      </c>
      <c r="R3712" s="27">
        <f t="shared" si="287"/>
        <v>30.00000000349246</v>
      </c>
      <c r="S3712" s="3" t="s">
        <v>4</v>
      </c>
      <c r="T3712" s="3" t="s">
        <v>4293</v>
      </c>
      <c r="U3712" s="3" t="s">
        <v>4297</v>
      </c>
      <c r="V3712" s="3" t="s">
        <v>4316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0.5</v>
      </c>
      <c r="AC3712" s="5">
        <v>0</v>
      </c>
      <c r="AD3712" s="5">
        <v>0</v>
      </c>
      <c r="AE3712" s="2">
        <v>2</v>
      </c>
      <c r="AF3712" s="2">
        <v>0</v>
      </c>
      <c r="AG3712" s="2">
        <v>0</v>
      </c>
      <c r="AH3712" s="2">
        <v>0</v>
      </c>
      <c r="AI3712" s="2">
        <v>0</v>
      </c>
      <c r="AJ3712" s="2">
        <v>1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 t="s">
        <v>4</v>
      </c>
      <c r="AT3712" s="2" t="s">
        <v>4</v>
      </c>
    </row>
    <row r="3713" spans="1:46" x14ac:dyDescent="0.2">
      <c r="A3713" s="2">
        <v>1655458</v>
      </c>
      <c r="B3713" s="2">
        <v>846011</v>
      </c>
      <c r="C3713" s="7">
        <v>21.272059125255598</v>
      </c>
      <c r="D3713" s="7">
        <v>38.447764729399601</v>
      </c>
      <c r="E3713" s="19" t="s">
        <v>4291</v>
      </c>
      <c r="F3713" s="46">
        <f>INDEX(Δεδομένα!$P:$P,MATCH('2021'!E3713,Δεδομένα!$O:$O,0))</f>
        <v>127</v>
      </c>
      <c r="G3713" s="49" t="s">
        <v>4292</v>
      </c>
      <c r="H3713" s="51" t="str">
        <f>INDEX(Δεδομένα!B$1:B$51,MATCH('2021'!G3713,Δεδομένα!A$1:A$51,0))</f>
        <v>ΔΥΤΙΚΗΣ ΕΛΛΑΔΟΣ</v>
      </c>
      <c r="I3713" s="53">
        <f>INDEX(Δεδομένα!E$1:E$13,MATCH('2021'!H3713,Δεδομένα!D$1:D$13,0))</f>
        <v>7</v>
      </c>
      <c r="J3713" s="4">
        <v>44301</v>
      </c>
      <c r="K3713" s="3" t="s">
        <v>1278</v>
      </c>
      <c r="L3713" s="17" t="str">
        <f t="shared" si="284"/>
        <v>15/04/2021 18:38</v>
      </c>
      <c r="M3713" s="4">
        <v>44301</v>
      </c>
      <c r="N3713" s="3" t="s">
        <v>1490</v>
      </c>
      <c r="O3713" s="17" t="str">
        <f t="shared" si="285"/>
        <v>15/04/2021 19:45</v>
      </c>
      <c r="P3713" s="24">
        <f t="shared" si="286"/>
        <v>4.6527777776645962E-2</v>
      </c>
      <c r="Q3713" s="28">
        <v>0</v>
      </c>
      <c r="R3713" s="27">
        <f t="shared" si="287"/>
        <v>66.999999998370185</v>
      </c>
      <c r="S3713" s="3" t="s">
        <v>4</v>
      </c>
      <c r="T3713" s="3" t="s">
        <v>4293</v>
      </c>
      <c r="U3713" s="3" t="s">
        <v>4</v>
      </c>
      <c r="V3713" s="3" t="s">
        <v>4346</v>
      </c>
      <c r="W3713" s="5">
        <v>0</v>
      </c>
      <c r="X3713" s="5">
        <v>0.3</v>
      </c>
      <c r="Y3713" s="5">
        <v>0</v>
      </c>
      <c r="Z3713" s="5">
        <v>0</v>
      </c>
      <c r="AA3713" s="5">
        <v>0</v>
      </c>
      <c r="AB3713" s="5">
        <v>0</v>
      </c>
      <c r="AC3713" s="5">
        <v>0.2</v>
      </c>
      <c r="AD3713" s="5">
        <v>0</v>
      </c>
      <c r="AE3713" s="2">
        <v>2</v>
      </c>
      <c r="AF3713" s="2">
        <v>0</v>
      </c>
      <c r="AG3713" s="2">
        <v>0</v>
      </c>
      <c r="AH3713" s="2">
        <v>0</v>
      </c>
      <c r="AI3713" s="2">
        <v>0</v>
      </c>
      <c r="AJ3713" s="2">
        <v>1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 t="s">
        <v>4</v>
      </c>
      <c r="AT3713" s="2" t="s">
        <v>4</v>
      </c>
    </row>
    <row r="3714" spans="1:46" x14ac:dyDescent="0.2">
      <c r="A3714" s="2">
        <v>1656047</v>
      </c>
      <c r="B3714" s="2">
        <v>846288</v>
      </c>
      <c r="C3714" s="7">
        <v>21.343826596548102</v>
      </c>
      <c r="D3714" s="7">
        <v>38.489201520635</v>
      </c>
      <c r="E3714" s="19" t="s">
        <v>4291</v>
      </c>
      <c r="F3714" s="46">
        <f>INDEX(Δεδομένα!$P:$P,MATCH('2021'!E3714,Δεδομένα!$O:$O,0))</f>
        <v>127</v>
      </c>
      <c r="G3714" s="49" t="s">
        <v>4292</v>
      </c>
      <c r="H3714" s="51" t="str">
        <f>INDEX(Δεδομένα!B$1:B$51,MATCH('2021'!G3714,Δεδομένα!A$1:A$51,0))</f>
        <v>ΔΥΤΙΚΗΣ ΕΛΛΑΔΟΣ</v>
      </c>
      <c r="I3714" s="53">
        <f>INDEX(Δεδομένα!E$1:E$13,MATCH('2021'!H3714,Δεδομένα!D$1:D$13,0))</f>
        <v>7</v>
      </c>
      <c r="J3714" s="4">
        <v>44302</v>
      </c>
      <c r="K3714" s="3" t="s">
        <v>255</v>
      </c>
      <c r="L3714" s="17" t="str">
        <f t="shared" si="284"/>
        <v>16/04/2021 19:40</v>
      </c>
      <c r="M3714" s="4">
        <v>44302</v>
      </c>
      <c r="N3714" s="3" t="s">
        <v>694</v>
      </c>
      <c r="O3714" s="17" t="str">
        <f t="shared" si="285"/>
        <v>16/04/2021 20:20</v>
      </c>
      <c r="P3714" s="24">
        <f t="shared" si="286"/>
        <v>2.7777777773735579E-2</v>
      </c>
      <c r="Q3714" s="28">
        <v>0</v>
      </c>
      <c r="R3714" s="27">
        <f t="shared" si="287"/>
        <v>39.999999994179234</v>
      </c>
      <c r="S3714" s="3" t="s">
        <v>4</v>
      </c>
      <c r="T3714" s="3" t="s">
        <v>4293</v>
      </c>
      <c r="U3714" s="3" t="s">
        <v>4297</v>
      </c>
      <c r="V3714" s="3" t="s">
        <v>4347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0.1</v>
      </c>
      <c r="AC3714" s="5">
        <v>0</v>
      </c>
      <c r="AD3714" s="5">
        <v>0</v>
      </c>
      <c r="AE3714" s="2">
        <v>2</v>
      </c>
      <c r="AF3714" s="2">
        <v>0</v>
      </c>
      <c r="AG3714" s="2">
        <v>0</v>
      </c>
      <c r="AH3714" s="2">
        <v>0</v>
      </c>
      <c r="AI3714" s="2">
        <v>0</v>
      </c>
      <c r="AJ3714" s="2">
        <v>1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 t="s">
        <v>4</v>
      </c>
      <c r="AT3714" s="2" t="s">
        <v>4</v>
      </c>
    </row>
    <row r="3715" spans="1:46" x14ac:dyDescent="0.2">
      <c r="A3715" s="2">
        <v>1656065</v>
      </c>
      <c r="B3715" s="2">
        <v>846341</v>
      </c>
      <c r="C3715" s="7">
        <v>21.526596188525399</v>
      </c>
      <c r="D3715" s="7">
        <v>38.349230935007697</v>
      </c>
      <c r="E3715" s="19" t="s">
        <v>4291</v>
      </c>
      <c r="F3715" s="46">
        <f>INDEX(Δεδομένα!$P:$P,MATCH('2021'!E3715,Δεδομένα!$O:$O,0))</f>
        <v>127</v>
      </c>
      <c r="G3715" s="49" t="s">
        <v>4292</v>
      </c>
      <c r="H3715" s="51" t="str">
        <f>INDEX(Δεδομένα!B$1:B$51,MATCH('2021'!G3715,Δεδομένα!A$1:A$51,0))</f>
        <v>ΔΥΤΙΚΗΣ ΕΛΛΑΔΟΣ</v>
      </c>
      <c r="I3715" s="53">
        <f>INDEX(Δεδομένα!E$1:E$13,MATCH('2021'!H3715,Δεδομένα!D$1:D$13,0))</f>
        <v>7</v>
      </c>
      <c r="J3715" s="4">
        <v>44303</v>
      </c>
      <c r="K3715" s="3" t="s">
        <v>1758</v>
      </c>
      <c r="L3715" s="17" t="str">
        <f t="shared" si="284"/>
        <v>17/04/2021 02:30</v>
      </c>
      <c r="M3715" s="4">
        <v>44303</v>
      </c>
      <c r="N3715" s="3" t="s">
        <v>4348</v>
      </c>
      <c r="O3715" s="17" t="str">
        <f t="shared" si="285"/>
        <v>17/04/2021 03:30</v>
      </c>
      <c r="P3715" s="24">
        <f t="shared" si="286"/>
        <v>4.1666666671517305E-2</v>
      </c>
      <c r="Q3715" s="28">
        <v>0</v>
      </c>
      <c r="R3715" s="27">
        <f t="shared" si="287"/>
        <v>60.000000006984919</v>
      </c>
      <c r="S3715" s="3" t="s">
        <v>4</v>
      </c>
      <c r="T3715" s="3" t="s">
        <v>4293</v>
      </c>
      <c r="U3715" s="3" t="s">
        <v>4300</v>
      </c>
      <c r="V3715" s="3" t="s">
        <v>4349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0.2</v>
      </c>
      <c r="AD3715" s="5">
        <v>0</v>
      </c>
      <c r="AE3715" s="2">
        <v>2</v>
      </c>
      <c r="AF3715" s="2">
        <v>0</v>
      </c>
      <c r="AG3715" s="2">
        <v>0</v>
      </c>
      <c r="AH3715" s="2">
        <v>0</v>
      </c>
      <c r="AI3715" s="2">
        <v>0</v>
      </c>
      <c r="AJ3715" s="2">
        <v>1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 t="s">
        <v>4</v>
      </c>
      <c r="AT3715" s="2" t="s">
        <v>4</v>
      </c>
    </row>
    <row r="3716" spans="1:46" x14ac:dyDescent="0.2">
      <c r="A3716" s="2">
        <v>1656068</v>
      </c>
      <c r="B3716" s="2">
        <v>846463</v>
      </c>
      <c r="C3716" s="7">
        <v>21.5180310557895</v>
      </c>
      <c r="D3716" s="7">
        <v>38.366808295207299</v>
      </c>
      <c r="E3716" s="19" t="s">
        <v>4291</v>
      </c>
      <c r="F3716" s="46">
        <f>INDEX(Δεδομένα!$P:$P,MATCH('2021'!E3716,Δεδομένα!$O:$O,0))</f>
        <v>127</v>
      </c>
      <c r="G3716" s="49" t="s">
        <v>4292</v>
      </c>
      <c r="H3716" s="51" t="str">
        <f>INDEX(Δεδομένα!B$1:B$51,MATCH('2021'!G3716,Δεδομένα!A$1:A$51,0))</f>
        <v>ΔΥΤΙΚΗΣ ΕΛΛΑΔΟΣ</v>
      </c>
      <c r="I3716" s="53">
        <f>INDEX(Δεδομένα!E$1:E$13,MATCH('2021'!H3716,Δεδομένα!D$1:D$13,0))</f>
        <v>7</v>
      </c>
      <c r="J3716" s="4">
        <v>44303</v>
      </c>
      <c r="K3716" s="3" t="s">
        <v>385</v>
      </c>
      <c r="L3716" s="17" t="str">
        <f t="shared" si="284"/>
        <v>17/04/2021 14:00</v>
      </c>
      <c r="M3716" s="4">
        <v>44303</v>
      </c>
      <c r="N3716" s="3" t="s">
        <v>656</v>
      </c>
      <c r="O3716" s="17" t="str">
        <f t="shared" si="285"/>
        <v>17/04/2021 14:55</v>
      </c>
      <c r="P3716" s="24">
        <f t="shared" si="286"/>
        <v>3.8194444445252884E-2</v>
      </c>
      <c r="Q3716" s="28">
        <v>0</v>
      </c>
      <c r="R3716" s="27">
        <f t="shared" si="287"/>
        <v>55.000000001164153</v>
      </c>
      <c r="S3716" s="3" t="s">
        <v>4</v>
      </c>
      <c r="T3716" s="3" t="s">
        <v>4293</v>
      </c>
      <c r="U3716" s="3" t="s">
        <v>4300</v>
      </c>
      <c r="V3716" s="3" t="s">
        <v>4304</v>
      </c>
      <c r="W3716" s="5">
        <v>0</v>
      </c>
      <c r="X3716" s="5">
        <v>0</v>
      </c>
      <c r="Y3716" s="5">
        <v>0</v>
      </c>
      <c r="Z3716" s="5">
        <v>0</v>
      </c>
      <c r="AA3716" s="5">
        <v>1</v>
      </c>
      <c r="AB3716" s="5">
        <v>0</v>
      </c>
      <c r="AC3716" s="5">
        <v>0</v>
      </c>
      <c r="AD3716" s="5">
        <v>0</v>
      </c>
      <c r="AE3716" s="2">
        <v>2</v>
      </c>
      <c r="AF3716" s="2">
        <v>0</v>
      </c>
      <c r="AG3716" s="2">
        <v>0</v>
      </c>
      <c r="AH3716" s="2">
        <v>0</v>
      </c>
      <c r="AI3716" s="2">
        <v>0</v>
      </c>
      <c r="AJ3716" s="2">
        <v>1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 t="s">
        <v>4</v>
      </c>
      <c r="AT3716" s="2" t="s">
        <v>4</v>
      </c>
    </row>
    <row r="3717" spans="1:46" x14ac:dyDescent="0.2">
      <c r="A3717" s="2">
        <v>1656070</v>
      </c>
      <c r="B3717" s="2">
        <v>846558</v>
      </c>
      <c r="C3717" s="7">
        <v>21.5368067900387</v>
      </c>
      <c r="D3717" s="7">
        <v>38.3749696070469</v>
      </c>
      <c r="E3717" s="19" t="s">
        <v>4291</v>
      </c>
      <c r="F3717" s="46">
        <f>INDEX(Δεδομένα!$P:$P,MATCH('2021'!E3717,Δεδομένα!$O:$O,0))</f>
        <v>127</v>
      </c>
      <c r="G3717" s="49" t="s">
        <v>4292</v>
      </c>
      <c r="H3717" s="51" t="str">
        <f>INDEX(Δεδομένα!B$1:B$51,MATCH('2021'!G3717,Δεδομένα!A$1:A$51,0))</f>
        <v>ΔΥΤΙΚΗΣ ΕΛΛΑΔΟΣ</v>
      </c>
      <c r="I3717" s="53">
        <f>INDEX(Δεδομένα!E$1:E$13,MATCH('2021'!H3717,Δεδομένα!D$1:D$13,0))</f>
        <v>7</v>
      </c>
      <c r="J3717" s="4">
        <v>44303</v>
      </c>
      <c r="K3717" s="3" t="s">
        <v>694</v>
      </c>
      <c r="L3717" s="17" t="str">
        <f t="shared" si="284"/>
        <v>17/04/2021 20:20</v>
      </c>
      <c r="M3717" s="4">
        <v>44304</v>
      </c>
      <c r="N3717" s="3" t="s">
        <v>3356</v>
      </c>
      <c r="O3717" s="17" t="str">
        <f t="shared" si="285"/>
        <v>18/04/2021 02:10</v>
      </c>
      <c r="P3717" s="24">
        <f t="shared" si="286"/>
        <v>0.24305555556202307</v>
      </c>
      <c r="Q3717" s="28">
        <v>0</v>
      </c>
      <c r="R3717" s="27">
        <f t="shared" si="287"/>
        <v>350.00000000931323</v>
      </c>
      <c r="S3717" s="3" t="s">
        <v>4</v>
      </c>
      <c r="T3717" s="3" t="s">
        <v>4293</v>
      </c>
      <c r="U3717" s="3" t="s">
        <v>4300</v>
      </c>
      <c r="V3717" s="3" t="s">
        <v>4304</v>
      </c>
      <c r="W3717" s="5">
        <v>0</v>
      </c>
      <c r="X3717" s="5">
        <v>3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2">
        <v>4</v>
      </c>
      <c r="AF3717" s="2">
        <v>0</v>
      </c>
      <c r="AG3717" s="2">
        <v>0</v>
      </c>
      <c r="AH3717" s="2">
        <v>0</v>
      </c>
      <c r="AI3717" s="2">
        <v>0</v>
      </c>
      <c r="AJ3717" s="2">
        <v>2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 t="s">
        <v>4</v>
      </c>
      <c r="AT3717" s="2" t="s">
        <v>4</v>
      </c>
    </row>
    <row r="3718" spans="1:46" x14ac:dyDescent="0.2">
      <c r="A3718" s="2">
        <v>1656084</v>
      </c>
      <c r="B3718" s="2">
        <v>846957</v>
      </c>
      <c r="C3718" s="7">
        <v>21.0740137853901</v>
      </c>
      <c r="D3718" s="7">
        <v>38.538624964887298</v>
      </c>
      <c r="E3718" s="19" t="s">
        <v>4291</v>
      </c>
      <c r="F3718" s="46">
        <f>INDEX(Δεδομένα!$P:$P,MATCH('2021'!E3718,Δεδομένα!$O:$O,0))</f>
        <v>127</v>
      </c>
      <c r="G3718" s="49" t="s">
        <v>4292</v>
      </c>
      <c r="H3718" s="51" t="str">
        <f>INDEX(Δεδομένα!B$1:B$51,MATCH('2021'!G3718,Δεδομένα!A$1:A$51,0))</f>
        <v>ΔΥΤΙΚΗΣ ΕΛΛΑΔΟΣ</v>
      </c>
      <c r="I3718" s="53">
        <f>INDEX(Δεδομένα!E$1:E$13,MATCH('2021'!H3718,Δεδομένα!D$1:D$13,0))</f>
        <v>7</v>
      </c>
      <c r="J3718" s="4">
        <v>44305</v>
      </c>
      <c r="K3718" s="3" t="s">
        <v>2500</v>
      </c>
      <c r="L3718" s="17" t="str">
        <f t="shared" si="284"/>
        <v>19/04/2021 14:38</v>
      </c>
      <c r="M3718" s="4">
        <v>44305</v>
      </c>
      <c r="N3718" s="3" t="s">
        <v>2340</v>
      </c>
      <c r="O3718" s="17" t="str">
        <f t="shared" si="285"/>
        <v>19/04/2021 15:57</v>
      </c>
      <c r="P3718" s="24">
        <f t="shared" si="286"/>
        <v>5.486111110803904E-2</v>
      </c>
      <c r="Q3718" s="28">
        <v>0</v>
      </c>
      <c r="R3718" s="27">
        <f t="shared" si="287"/>
        <v>78.999999995576218</v>
      </c>
      <c r="S3718" s="3" t="s">
        <v>4</v>
      </c>
      <c r="T3718" s="3" t="s">
        <v>4329</v>
      </c>
      <c r="U3718" s="3" t="s">
        <v>4</v>
      </c>
      <c r="V3718" s="3" t="s">
        <v>4350</v>
      </c>
      <c r="W3718" s="5">
        <v>0</v>
      </c>
      <c r="X3718" s="5">
        <v>7.0000000000000007E-2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2">
        <v>2</v>
      </c>
      <c r="AF3718" s="2">
        <v>0</v>
      </c>
      <c r="AG3718" s="2">
        <v>0</v>
      </c>
      <c r="AH3718" s="2">
        <v>0</v>
      </c>
      <c r="AI3718" s="2">
        <v>0</v>
      </c>
      <c r="AJ3718" s="2">
        <v>1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 t="s">
        <v>4</v>
      </c>
      <c r="AT3718" s="2" t="s">
        <v>4</v>
      </c>
    </row>
    <row r="3719" spans="1:46" x14ac:dyDescent="0.2">
      <c r="A3719" s="2">
        <v>1658992</v>
      </c>
      <c r="B3719" s="2">
        <v>848936</v>
      </c>
      <c r="C3719" s="7">
        <v>21.2532796102014</v>
      </c>
      <c r="D3719" s="7">
        <v>38.4927215823053</v>
      </c>
      <c r="E3719" s="19" t="s">
        <v>4291</v>
      </c>
      <c r="F3719" s="46">
        <f>INDEX(Δεδομένα!$P:$P,MATCH('2021'!E3719,Δεδομένα!$O:$O,0))</f>
        <v>127</v>
      </c>
      <c r="G3719" s="49" t="s">
        <v>4292</v>
      </c>
      <c r="H3719" s="51" t="str">
        <f>INDEX(Δεδομένα!B$1:B$51,MATCH('2021'!G3719,Δεδομένα!A$1:A$51,0))</f>
        <v>ΔΥΤΙΚΗΣ ΕΛΛΑΔΟΣ</v>
      </c>
      <c r="I3719" s="53">
        <f>INDEX(Δεδομένα!E$1:E$13,MATCH('2021'!H3719,Δεδομένα!D$1:D$13,0))</f>
        <v>7</v>
      </c>
      <c r="J3719" s="4">
        <v>44314</v>
      </c>
      <c r="K3719" s="3" t="s">
        <v>1310</v>
      </c>
      <c r="L3719" s="17" t="str">
        <f t="shared" ref="L3719:L3780" si="288">_xlfn.CONCAT(TEXT(J3719,"ηη/μμ/εεε")," ",TEXT(K3719,"ωω:λλ"))</f>
        <v>28/04/2021 12:45</v>
      </c>
      <c r="M3719" s="4">
        <v>44314</v>
      </c>
      <c r="N3719" s="3" t="s">
        <v>856</v>
      </c>
      <c r="O3719" s="17" t="str">
        <f t="shared" ref="O3719:O3780" si="289">_xlfn.CONCAT(TEXT(M3719,"ηη/μμ/εεε")," ",TEXT(N3719,"ωω:λλ"))</f>
        <v>28/04/2021 13:59</v>
      </c>
      <c r="P3719" s="24">
        <f t="shared" ref="P3719:P3780" si="290">O3719-L3719</f>
        <v>5.1388888889050577E-2</v>
      </c>
      <c r="Q3719" s="28">
        <v>0</v>
      </c>
      <c r="R3719" s="27">
        <f t="shared" ref="R3719:R3780" si="291">P3719*(24*60)</f>
        <v>74.000000000232831</v>
      </c>
      <c r="S3719" s="3" t="s">
        <v>4</v>
      </c>
      <c r="T3719" s="3" t="s">
        <v>4293</v>
      </c>
      <c r="U3719" s="3" t="s">
        <v>4</v>
      </c>
      <c r="V3719" s="3" t="s">
        <v>4351</v>
      </c>
      <c r="W3719" s="5">
        <v>0</v>
      </c>
      <c r="X3719" s="5">
        <v>0</v>
      </c>
      <c r="Y3719" s="5">
        <v>0</v>
      </c>
      <c r="Z3719" s="5">
        <v>0</v>
      </c>
      <c r="AA3719" s="5">
        <v>0.5</v>
      </c>
      <c r="AB3719" s="5">
        <v>0</v>
      </c>
      <c r="AC3719" s="5">
        <v>0</v>
      </c>
      <c r="AD3719" s="5">
        <v>0</v>
      </c>
      <c r="AE3719" s="2">
        <v>2</v>
      </c>
      <c r="AF3719" s="2">
        <v>0</v>
      </c>
      <c r="AG3719" s="2">
        <v>0</v>
      </c>
      <c r="AH3719" s="2">
        <v>0</v>
      </c>
      <c r="AI3719" s="2">
        <v>0</v>
      </c>
      <c r="AJ3719" s="2">
        <v>1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 t="s">
        <v>4</v>
      </c>
      <c r="AT3719" s="2" t="s">
        <v>4</v>
      </c>
    </row>
    <row r="3720" spans="1:46" x14ac:dyDescent="0.2">
      <c r="A3720" s="2">
        <v>1658996</v>
      </c>
      <c r="B3720" s="2">
        <v>848953</v>
      </c>
      <c r="C3720" s="7">
        <v>21.4679992221985</v>
      </c>
      <c r="D3720" s="7">
        <v>38.392761988364597</v>
      </c>
      <c r="E3720" s="19" t="s">
        <v>4291</v>
      </c>
      <c r="F3720" s="46">
        <f>INDEX(Δεδομένα!$P:$P,MATCH('2021'!E3720,Δεδομένα!$O:$O,0))</f>
        <v>127</v>
      </c>
      <c r="G3720" s="49" t="s">
        <v>4292</v>
      </c>
      <c r="H3720" s="51" t="str">
        <f>INDEX(Δεδομένα!B$1:B$51,MATCH('2021'!G3720,Δεδομένα!A$1:A$51,0))</f>
        <v>ΔΥΤΙΚΗΣ ΕΛΛΑΔΟΣ</v>
      </c>
      <c r="I3720" s="53">
        <f>INDEX(Δεδομένα!E$1:E$13,MATCH('2021'!H3720,Δεδομένα!D$1:D$13,0))</f>
        <v>7</v>
      </c>
      <c r="J3720" s="4">
        <v>44314</v>
      </c>
      <c r="K3720" s="3" t="s">
        <v>946</v>
      </c>
      <c r="L3720" s="17" t="str">
        <f t="shared" si="288"/>
        <v>28/04/2021 13:53</v>
      </c>
      <c r="M3720" s="4">
        <v>44314</v>
      </c>
      <c r="N3720" s="3" t="s">
        <v>992</v>
      </c>
      <c r="O3720" s="17" t="str">
        <f t="shared" si="289"/>
        <v>28/04/2021 14:27</v>
      </c>
      <c r="P3720" s="24">
        <f t="shared" si="290"/>
        <v>2.361111110803904E-2</v>
      </c>
      <c r="Q3720" s="28">
        <v>0</v>
      </c>
      <c r="R3720" s="27">
        <f t="shared" si="291"/>
        <v>33.999999995576218</v>
      </c>
      <c r="S3720" s="3" t="s">
        <v>4</v>
      </c>
      <c r="T3720" s="3" t="s">
        <v>4293</v>
      </c>
      <c r="U3720" s="3" t="s">
        <v>4297</v>
      </c>
      <c r="V3720" s="3" t="s">
        <v>4316</v>
      </c>
      <c r="W3720" s="5">
        <v>0</v>
      </c>
      <c r="X3720" s="5">
        <v>0</v>
      </c>
      <c r="Y3720" s="5">
        <v>0</v>
      </c>
      <c r="Z3720" s="5">
        <v>0</v>
      </c>
      <c r="AA3720" s="5">
        <v>0.1</v>
      </c>
      <c r="AB3720" s="5">
        <v>0</v>
      </c>
      <c r="AC3720" s="5">
        <v>0</v>
      </c>
      <c r="AD3720" s="5">
        <v>0</v>
      </c>
      <c r="AE3720" s="2">
        <v>2</v>
      </c>
      <c r="AF3720" s="2">
        <v>0</v>
      </c>
      <c r="AG3720" s="2">
        <v>0</v>
      </c>
      <c r="AH3720" s="2">
        <v>0</v>
      </c>
      <c r="AI3720" s="2">
        <v>0</v>
      </c>
      <c r="AJ3720" s="2">
        <v>1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 t="s">
        <v>4</v>
      </c>
      <c r="AT3720" s="2" t="s">
        <v>4</v>
      </c>
    </row>
    <row r="3721" spans="1:46" x14ac:dyDescent="0.2">
      <c r="A3721" s="2">
        <v>1659003</v>
      </c>
      <c r="B3721" s="2">
        <v>848970</v>
      </c>
      <c r="C3721" s="7">
        <v>21.448831866567499</v>
      </c>
      <c r="D3721" s="7">
        <v>38.393722048906</v>
      </c>
      <c r="E3721" s="19" t="s">
        <v>4291</v>
      </c>
      <c r="F3721" s="46">
        <f>INDEX(Δεδομένα!$P:$P,MATCH('2021'!E3721,Δεδομένα!$O:$O,0))</f>
        <v>127</v>
      </c>
      <c r="G3721" s="49" t="s">
        <v>4292</v>
      </c>
      <c r="H3721" s="51" t="str">
        <f>INDEX(Δεδομένα!B$1:B$51,MATCH('2021'!G3721,Δεδομένα!A$1:A$51,0))</f>
        <v>ΔΥΤΙΚΗΣ ΕΛΛΑΔΟΣ</v>
      </c>
      <c r="I3721" s="53">
        <f>INDEX(Δεδομένα!E$1:E$13,MATCH('2021'!H3721,Δεδομένα!D$1:D$13,0))</f>
        <v>7</v>
      </c>
      <c r="J3721" s="4">
        <v>44314</v>
      </c>
      <c r="K3721" s="3" t="s">
        <v>1385</v>
      </c>
      <c r="L3721" s="17" t="str">
        <f t="shared" si="288"/>
        <v>28/04/2021 15:03</v>
      </c>
      <c r="M3721" s="4">
        <v>44314</v>
      </c>
      <c r="N3721" s="3" t="s">
        <v>720</v>
      </c>
      <c r="O3721" s="17" t="str">
        <f t="shared" si="289"/>
        <v>28/04/2021 15:29</v>
      </c>
      <c r="P3721" s="24">
        <f t="shared" si="290"/>
        <v>1.8055555556202307E-2</v>
      </c>
      <c r="Q3721" s="28">
        <v>0</v>
      </c>
      <c r="R3721" s="27">
        <f t="shared" si="291"/>
        <v>26.000000000931323</v>
      </c>
      <c r="S3721" s="3" t="s">
        <v>4</v>
      </c>
      <c r="T3721" s="3" t="s">
        <v>4293</v>
      </c>
      <c r="U3721" s="3" t="s">
        <v>4297</v>
      </c>
      <c r="V3721" s="3" t="s">
        <v>4352</v>
      </c>
      <c r="W3721" s="5">
        <v>0</v>
      </c>
      <c r="X3721" s="5">
        <v>0</v>
      </c>
      <c r="Y3721" s="5">
        <v>0</v>
      </c>
      <c r="Z3721" s="5">
        <v>0</v>
      </c>
      <c r="AA3721" s="5">
        <v>0.5</v>
      </c>
      <c r="AB3721" s="5">
        <v>0</v>
      </c>
      <c r="AC3721" s="5">
        <v>0</v>
      </c>
      <c r="AD3721" s="5">
        <v>0</v>
      </c>
      <c r="AE3721" s="2">
        <v>2</v>
      </c>
      <c r="AF3721" s="2">
        <v>0</v>
      </c>
      <c r="AG3721" s="2">
        <v>0</v>
      </c>
      <c r="AH3721" s="2">
        <v>0</v>
      </c>
      <c r="AI3721" s="2">
        <v>0</v>
      </c>
      <c r="AJ3721" s="2">
        <v>1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 t="s">
        <v>4</v>
      </c>
      <c r="AT3721" s="2" t="s">
        <v>4</v>
      </c>
    </row>
    <row r="3722" spans="1:46" x14ac:dyDescent="0.2">
      <c r="A3722" s="2">
        <v>1659004</v>
      </c>
      <c r="B3722" s="2">
        <v>849028</v>
      </c>
      <c r="C3722" s="7">
        <v>21.328185463772702</v>
      </c>
      <c r="D3722" s="7">
        <v>38.436697247367697</v>
      </c>
      <c r="E3722" s="19" t="s">
        <v>4291</v>
      </c>
      <c r="F3722" s="46">
        <f>INDEX(Δεδομένα!$P:$P,MATCH('2021'!E3722,Δεδομένα!$O:$O,0))</f>
        <v>127</v>
      </c>
      <c r="G3722" s="49" t="s">
        <v>4292</v>
      </c>
      <c r="H3722" s="51" t="str">
        <f>INDEX(Δεδομένα!B$1:B$51,MATCH('2021'!G3722,Δεδομένα!A$1:A$51,0))</f>
        <v>ΔΥΤΙΚΗΣ ΕΛΛΑΔΟΣ</v>
      </c>
      <c r="I3722" s="53">
        <f>INDEX(Δεδομένα!E$1:E$13,MATCH('2021'!H3722,Δεδομένα!D$1:D$13,0))</f>
        <v>7</v>
      </c>
      <c r="J3722" s="4">
        <v>44314</v>
      </c>
      <c r="K3722" s="3" t="s">
        <v>79</v>
      </c>
      <c r="L3722" s="17" t="str">
        <f t="shared" si="288"/>
        <v>28/04/2021 19:10</v>
      </c>
      <c r="M3722" s="4">
        <v>44314</v>
      </c>
      <c r="N3722" s="3" t="s">
        <v>425</v>
      </c>
      <c r="O3722" s="17" t="str">
        <f t="shared" si="289"/>
        <v>28/04/2021 20:58</v>
      </c>
      <c r="P3722" s="24">
        <f t="shared" si="290"/>
        <v>7.5000000004365575E-2</v>
      </c>
      <c r="Q3722" s="28">
        <v>0</v>
      </c>
      <c r="R3722" s="27">
        <f t="shared" si="291"/>
        <v>108.00000000628643</v>
      </c>
      <c r="S3722" s="3" t="s">
        <v>4</v>
      </c>
      <c r="T3722" s="3" t="s">
        <v>4293</v>
      </c>
      <c r="U3722" s="3" t="s">
        <v>4297</v>
      </c>
      <c r="V3722" s="3" t="s">
        <v>4353</v>
      </c>
      <c r="W3722" s="5">
        <v>0</v>
      </c>
      <c r="X3722" s="5">
        <v>0</v>
      </c>
      <c r="Y3722" s="5">
        <v>0</v>
      </c>
      <c r="Z3722" s="5">
        <v>0</v>
      </c>
      <c r="AA3722" s="5">
        <v>2</v>
      </c>
      <c r="AB3722" s="5">
        <v>1</v>
      </c>
      <c r="AC3722" s="5">
        <v>0</v>
      </c>
      <c r="AD3722" s="5">
        <v>0</v>
      </c>
      <c r="AE3722" s="2">
        <v>2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 t="s">
        <v>4</v>
      </c>
      <c r="AT3722" s="2" t="s">
        <v>4</v>
      </c>
    </row>
    <row r="3723" spans="1:46" x14ac:dyDescent="0.2">
      <c r="A3723" s="2">
        <v>1659009</v>
      </c>
      <c r="B3723" s="2">
        <v>849220</v>
      </c>
      <c r="C3723" s="7">
        <v>21.279008865356399</v>
      </c>
      <c r="D3723" s="7">
        <v>38.528076171875</v>
      </c>
      <c r="E3723" s="19" t="s">
        <v>4291</v>
      </c>
      <c r="F3723" s="46">
        <f>INDEX(Δεδομένα!$P:$P,MATCH('2021'!E3723,Δεδομένα!$O:$O,0))</f>
        <v>127</v>
      </c>
      <c r="G3723" s="49" t="s">
        <v>4292</v>
      </c>
      <c r="H3723" s="51" t="str">
        <f>INDEX(Δεδομένα!B$1:B$51,MATCH('2021'!G3723,Δεδομένα!A$1:A$51,0))</f>
        <v>ΔΥΤΙΚΗΣ ΕΛΛΑΔΟΣ</v>
      </c>
      <c r="I3723" s="53">
        <f>INDEX(Δεδομένα!E$1:E$13,MATCH('2021'!H3723,Δεδομένα!D$1:D$13,0))</f>
        <v>7</v>
      </c>
      <c r="J3723" s="4">
        <v>44315</v>
      </c>
      <c r="K3723" s="3" t="s">
        <v>221</v>
      </c>
      <c r="L3723" s="17" t="str">
        <f t="shared" si="288"/>
        <v>29/04/2021 16:15</v>
      </c>
      <c r="M3723" s="4">
        <v>44315</v>
      </c>
      <c r="N3723" s="3" t="s">
        <v>111</v>
      </c>
      <c r="O3723" s="17" t="str">
        <f t="shared" si="289"/>
        <v>29/04/2021 19:20</v>
      </c>
      <c r="P3723" s="24">
        <f t="shared" si="290"/>
        <v>0.12847222221898846</v>
      </c>
      <c r="Q3723" s="28">
        <v>0</v>
      </c>
      <c r="R3723" s="27">
        <f t="shared" si="291"/>
        <v>184.99999999534339</v>
      </c>
      <c r="S3723" s="3" t="s">
        <v>4</v>
      </c>
      <c r="T3723" s="3" t="s">
        <v>4293</v>
      </c>
      <c r="U3723" s="3" t="s">
        <v>4</v>
      </c>
      <c r="V3723" s="3" t="s">
        <v>4321</v>
      </c>
      <c r="W3723" s="5">
        <v>0</v>
      </c>
      <c r="X3723" s="5">
        <v>0.5</v>
      </c>
      <c r="Y3723" s="5">
        <v>0</v>
      </c>
      <c r="Z3723" s="5">
        <v>0</v>
      </c>
      <c r="AA3723" s="5">
        <v>0</v>
      </c>
      <c r="AB3723" s="5">
        <v>0.5</v>
      </c>
      <c r="AC3723" s="5">
        <v>0</v>
      </c>
      <c r="AD3723" s="5">
        <v>0</v>
      </c>
      <c r="AE3723" s="2">
        <v>6</v>
      </c>
      <c r="AF3723" s="2">
        <v>0</v>
      </c>
      <c r="AG3723" s="2">
        <v>0</v>
      </c>
      <c r="AH3723" s="2">
        <v>0</v>
      </c>
      <c r="AI3723" s="2">
        <v>0</v>
      </c>
      <c r="AJ3723" s="2">
        <v>3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 t="s">
        <v>4</v>
      </c>
      <c r="AT3723" s="2" t="s">
        <v>4</v>
      </c>
    </row>
    <row r="3724" spans="1:46" x14ac:dyDescent="0.2">
      <c r="A3724" s="2">
        <v>1659013</v>
      </c>
      <c r="B3724" s="2">
        <v>849378</v>
      </c>
      <c r="C3724" s="7">
        <v>21.457582717763</v>
      </c>
      <c r="D3724" s="7">
        <v>38.380972870529497</v>
      </c>
      <c r="E3724" s="19" t="s">
        <v>4291</v>
      </c>
      <c r="F3724" s="46">
        <f>INDEX(Δεδομένα!$P:$P,MATCH('2021'!E3724,Δεδομένα!$O:$O,0))</f>
        <v>127</v>
      </c>
      <c r="G3724" s="49" t="s">
        <v>4292</v>
      </c>
      <c r="H3724" s="51" t="str">
        <f>INDEX(Δεδομένα!B$1:B$51,MATCH('2021'!G3724,Δεδομένα!A$1:A$51,0))</f>
        <v>ΔΥΤΙΚΗΣ ΕΛΛΑΔΟΣ</v>
      </c>
      <c r="I3724" s="53">
        <f>INDEX(Δεδομένα!E$1:E$13,MATCH('2021'!H3724,Δεδομένα!D$1:D$13,0))</f>
        <v>7</v>
      </c>
      <c r="J3724" s="4">
        <v>44316</v>
      </c>
      <c r="K3724" s="3" t="s">
        <v>495</v>
      </c>
      <c r="L3724" s="17" t="str">
        <f t="shared" si="288"/>
        <v>30/04/2021 08:50</v>
      </c>
      <c r="M3724" s="4">
        <v>44316</v>
      </c>
      <c r="N3724" s="3" t="s">
        <v>535</v>
      </c>
      <c r="O3724" s="17" t="str">
        <f t="shared" si="289"/>
        <v>30/04/2021 09:30</v>
      </c>
      <c r="P3724" s="24">
        <f t="shared" si="290"/>
        <v>2.7777777781011537E-2</v>
      </c>
      <c r="Q3724" s="28">
        <v>0</v>
      </c>
      <c r="R3724" s="27">
        <f t="shared" si="291"/>
        <v>40.000000004656613</v>
      </c>
      <c r="S3724" s="3" t="s">
        <v>4</v>
      </c>
      <c r="T3724" s="3" t="s">
        <v>4293</v>
      </c>
      <c r="U3724" s="3" t="s">
        <v>4297</v>
      </c>
      <c r="V3724" s="3" t="s">
        <v>4354</v>
      </c>
      <c r="W3724" s="5">
        <v>0</v>
      </c>
      <c r="X3724" s="5">
        <v>0</v>
      </c>
      <c r="Y3724" s="5">
        <v>0</v>
      </c>
      <c r="Z3724" s="5">
        <v>0</v>
      </c>
      <c r="AA3724" s="5">
        <v>1</v>
      </c>
      <c r="AB3724" s="5">
        <v>0</v>
      </c>
      <c r="AC3724" s="5">
        <v>0</v>
      </c>
      <c r="AD3724" s="5">
        <v>0</v>
      </c>
      <c r="AE3724" s="2">
        <v>2</v>
      </c>
      <c r="AF3724" s="2">
        <v>0</v>
      </c>
      <c r="AG3724" s="2">
        <v>0</v>
      </c>
      <c r="AH3724" s="2">
        <v>0</v>
      </c>
      <c r="AI3724" s="2">
        <v>0</v>
      </c>
      <c r="AJ3724" s="2">
        <v>1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 t="s">
        <v>4</v>
      </c>
      <c r="AT3724" s="2" t="s">
        <v>4</v>
      </c>
    </row>
    <row r="3725" spans="1:46" x14ac:dyDescent="0.2">
      <c r="A3725" s="2">
        <v>1659020</v>
      </c>
      <c r="B3725" s="2">
        <v>850234</v>
      </c>
      <c r="C3725" s="7">
        <v>21.540178298950199</v>
      </c>
      <c r="D3725" s="7">
        <v>38.410064697265597</v>
      </c>
      <c r="E3725" s="19" t="s">
        <v>4291</v>
      </c>
      <c r="F3725" s="46">
        <f>INDEX(Δεδομένα!$P:$P,MATCH('2021'!E3725,Δεδομένα!$O:$O,0))</f>
        <v>127</v>
      </c>
      <c r="G3725" s="49" t="s">
        <v>4292</v>
      </c>
      <c r="H3725" s="51" t="str">
        <f>INDEX(Δεδομένα!B$1:B$51,MATCH('2021'!G3725,Δεδομένα!A$1:A$51,0))</f>
        <v>ΔΥΤΙΚΗΣ ΕΛΛΑΔΟΣ</v>
      </c>
      <c r="I3725" s="53">
        <f>INDEX(Δεδομένα!E$1:E$13,MATCH('2021'!H3725,Δεδομένα!D$1:D$13,0))</f>
        <v>7</v>
      </c>
      <c r="J3725" s="4">
        <v>44318</v>
      </c>
      <c r="K3725" s="3" t="s">
        <v>358</v>
      </c>
      <c r="L3725" s="17" t="str">
        <f t="shared" si="288"/>
        <v>02/05/2021 18:55</v>
      </c>
      <c r="M3725" s="4">
        <v>44318</v>
      </c>
      <c r="N3725" s="3" t="s">
        <v>43</v>
      </c>
      <c r="O3725" s="17" t="str">
        <f t="shared" si="289"/>
        <v>02/05/2021 21:30</v>
      </c>
      <c r="P3725" s="24">
        <f t="shared" si="290"/>
        <v>0.10763888889050577</v>
      </c>
      <c r="Q3725" s="28">
        <v>0</v>
      </c>
      <c r="R3725" s="27">
        <f t="shared" si="291"/>
        <v>155.00000000232831</v>
      </c>
      <c r="S3725" s="3" t="s">
        <v>4</v>
      </c>
      <c r="T3725" s="3" t="s">
        <v>4293</v>
      </c>
      <c r="U3725" s="3" t="s">
        <v>4297</v>
      </c>
      <c r="V3725" s="3" t="s">
        <v>2357</v>
      </c>
      <c r="W3725" s="5">
        <v>0</v>
      </c>
      <c r="X3725" s="5">
        <v>0.5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2">
        <v>8</v>
      </c>
      <c r="AF3725" s="2">
        <v>0</v>
      </c>
      <c r="AG3725" s="2">
        <v>0</v>
      </c>
      <c r="AH3725" s="2">
        <v>0</v>
      </c>
      <c r="AI3725" s="2">
        <v>0</v>
      </c>
      <c r="AJ3725" s="2">
        <v>4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 t="s">
        <v>4</v>
      </c>
      <c r="AT3725" s="2" t="s">
        <v>4</v>
      </c>
    </row>
    <row r="3726" spans="1:46" x14ac:dyDescent="0.2">
      <c r="A3726" s="2">
        <v>1663415</v>
      </c>
      <c r="B3726" s="2">
        <v>851872</v>
      </c>
      <c r="C3726" s="7">
        <v>21.239230619095199</v>
      </c>
      <c r="D3726" s="7">
        <v>38.461244789097798</v>
      </c>
      <c r="E3726" s="19" t="s">
        <v>4291</v>
      </c>
      <c r="F3726" s="46">
        <f>INDEX(Δεδομένα!$P:$P,MATCH('2021'!E3726,Δεδομένα!$O:$O,0))</f>
        <v>127</v>
      </c>
      <c r="G3726" s="49" t="s">
        <v>4292</v>
      </c>
      <c r="H3726" s="51" t="str">
        <f>INDEX(Δεδομένα!B$1:B$51,MATCH('2021'!G3726,Δεδομένα!A$1:A$51,0))</f>
        <v>ΔΥΤΙΚΗΣ ΕΛΛΑΔΟΣ</v>
      </c>
      <c r="I3726" s="53">
        <f>INDEX(Δεδομένα!E$1:E$13,MATCH('2021'!H3726,Δεδομένα!D$1:D$13,0))</f>
        <v>7</v>
      </c>
      <c r="J3726" s="4">
        <v>44325</v>
      </c>
      <c r="K3726" s="3" t="s">
        <v>1319</v>
      </c>
      <c r="L3726" s="17" t="str">
        <f t="shared" si="288"/>
        <v>09/05/2021 11:55</v>
      </c>
      <c r="M3726" s="4">
        <v>44325</v>
      </c>
      <c r="N3726" s="3" t="s">
        <v>237</v>
      </c>
      <c r="O3726" s="17" t="str">
        <f t="shared" si="289"/>
        <v>09/05/2021 12:30</v>
      </c>
      <c r="P3726" s="24">
        <f t="shared" si="290"/>
        <v>2.4305555554747116E-2</v>
      </c>
      <c r="Q3726" s="28">
        <v>0</v>
      </c>
      <c r="R3726" s="27">
        <f t="shared" si="291"/>
        <v>34.999999998835847</v>
      </c>
      <c r="S3726" s="3" t="s">
        <v>4</v>
      </c>
      <c r="T3726" s="3" t="s">
        <v>4305</v>
      </c>
      <c r="U3726" s="3" t="s">
        <v>4</v>
      </c>
      <c r="V3726" s="3" t="s">
        <v>4325</v>
      </c>
      <c r="W3726" s="5">
        <v>0</v>
      </c>
      <c r="X3726" s="5">
        <v>0</v>
      </c>
      <c r="Y3726" s="5">
        <v>0</v>
      </c>
      <c r="Z3726" s="5">
        <v>0</v>
      </c>
      <c r="AA3726" s="5">
        <v>1</v>
      </c>
      <c r="AB3726" s="5">
        <v>0</v>
      </c>
      <c r="AC3726" s="5">
        <v>0</v>
      </c>
      <c r="AD3726" s="5">
        <v>0</v>
      </c>
      <c r="AE3726" s="2">
        <v>2</v>
      </c>
      <c r="AF3726" s="2">
        <v>0</v>
      </c>
      <c r="AG3726" s="2">
        <v>0</v>
      </c>
      <c r="AH3726" s="2">
        <v>0</v>
      </c>
      <c r="AI3726" s="2">
        <v>0</v>
      </c>
      <c r="AJ3726" s="2">
        <v>1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 t="s">
        <v>4</v>
      </c>
      <c r="AT3726" s="2" t="s">
        <v>4</v>
      </c>
    </row>
    <row r="3727" spans="1:46" x14ac:dyDescent="0.2">
      <c r="A3727" s="2">
        <v>1663419</v>
      </c>
      <c r="B3727" s="2">
        <v>852193</v>
      </c>
      <c r="C3727" s="7">
        <v>21.385307809707701</v>
      </c>
      <c r="D3727" s="7">
        <v>38.427865948509798</v>
      </c>
      <c r="E3727" s="19" t="s">
        <v>4291</v>
      </c>
      <c r="F3727" s="46">
        <f>INDEX(Δεδομένα!$P:$P,MATCH('2021'!E3727,Δεδομένα!$O:$O,0))</f>
        <v>127</v>
      </c>
      <c r="G3727" s="49" t="s">
        <v>4292</v>
      </c>
      <c r="H3727" s="51" t="str">
        <f>INDEX(Δεδομένα!B$1:B$51,MATCH('2021'!G3727,Δεδομένα!A$1:A$51,0))</f>
        <v>ΔΥΤΙΚΗΣ ΕΛΛΑΔΟΣ</v>
      </c>
      <c r="I3727" s="53">
        <f>INDEX(Δεδομένα!E$1:E$13,MATCH('2021'!H3727,Δεδομένα!D$1:D$13,0))</f>
        <v>7</v>
      </c>
      <c r="J3727" s="4">
        <v>44326</v>
      </c>
      <c r="K3727" s="3" t="s">
        <v>1161</v>
      </c>
      <c r="L3727" s="17" t="str">
        <f t="shared" si="288"/>
        <v>10/05/2021 16:43</v>
      </c>
      <c r="M3727" s="4">
        <v>44326</v>
      </c>
      <c r="N3727" s="3" t="s">
        <v>970</v>
      </c>
      <c r="O3727" s="17" t="str">
        <f t="shared" si="289"/>
        <v>10/05/2021 17:29</v>
      </c>
      <c r="P3727" s="24">
        <f t="shared" si="290"/>
        <v>3.1944444446708076E-2</v>
      </c>
      <c r="Q3727" s="28">
        <v>0</v>
      </c>
      <c r="R3727" s="27">
        <f t="shared" si="291"/>
        <v>46.000000003259629</v>
      </c>
      <c r="S3727" s="3" t="s">
        <v>4</v>
      </c>
      <c r="T3727" s="3" t="s">
        <v>4293</v>
      </c>
      <c r="U3727" s="3" t="s">
        <v>4</v>
      </c>
      <c r="V3727" s="3" t="s">
        <v>4355</v>
      </c>
      <c r="W3727" s="5">
        <v>0</v>
      </c>
      <c r="X3727" s="5">
        <v>0</v>
      </c>
      <c r="Y3727" s="5">
        <v>0</v>
      </c>
      <c r="Z3727" s="5">
        <v>0</v>
      </c>
      <c r="AA3727" s="5">
        <v>1</v>
      </c>
      <c r="AB3727" s="5">
        <v>0</v>
      </c>
      <c r="AC3727" s="5">
        <v>0</v>
      </c>
      <c r="AD3727" s="5">
        <v>0</v>
      </c>
      <c r="AE3727" s="2">
        <v>2</v>
      </c>
      <c r="AF3727" s="2">
        <v>0</v>
      </c>
      <c r="AG3727" s="2">
        <v>0</v>
      </c>
      <c r="AH3727" s="2">
        <v>0</v>
      </c>
      <c r="AI3727" s="2">
        <v>0</v>
      </c>
      <c r="AJ3727" s="2">
        <v>1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 t="s">
        <v>4</v>
      </c>
      <c r="AT3727" s="2" t="s">
        <v>4</v>
      </c>
    </row>
    <row r="3728" spans="1:46" x14ac:dyDescent="0.2">
      <c r="A3728" s="2">
        <v>1663422</v>
      </c>
      <c r="B3728" s="2">
        <v>852442</v>
      </c>
      <c r="C3728" s="7">
        <v>21.238141336374699</v>
      </c>
      <c r="D3728" s="7">
        <v>38.459651087253199</v>
      </c>
      <c r="E3728" s="19" t="s">
        <v>4291</v>
      </c>
      <c r="F3728" s="46">
        <f>INDEX(Δεδομένα!$P:$P,MATCH('2021'!E3728,Δεδομένα!$O:$O,0))</f>
        <v>127</v>
      </c>
      <c r="G3728" s="49" t="s">
        <v>4292</v>
      </c>
      <c r="H3728" s="51" t="str">
        <f>INDEX(Δεδομένα!B$1:B$51,MATCH('2021'!G3728,Δεδομένα!A$1:A$51,0))</f>
        <v>ΔΥΤΙΚΗΣ ΕΛΛΑΔΟΣ</v>
      </c>
      <c r="I3728" s="53">
        <f>INDEX(Δεδομένα!E$1:E$13,MATCH('2021'!H3728,Δεδομένα!D$1:D$13,0))</f>
        <v>7</v>
      </c>
      <c r="J3728" s="4">
        <v>44327</v>
      </c>
      <c r="K3728" s="3" t="s">
        <v>1624</v>
      </c>
      <c r="L3728" s="17" t="str">
        <f t="shared" si="288"/>
        <v>11/05/2021 19:52</v>
      </c>
      <c r="M3728" s="4">
        <v>44327</v>
      </c>
      <c r="N3728" s="3" t="s">
        <v>139</v>
      </c>
      <c r="O3728" s="17" t="str">
        <f t="shared" si="289"/>
        <v>11/05/2021 20:32</v>
      </c>
      <c r="P3728" s="24">
        <f t="shared" si="290"/>
        <v>2.7777777781011537E-2</v>
      </c>
      <c r="Q3728" s="28">
        <v>0</v>
      </c>
      <c r="R3728" s="27">
        <f t="shared" si="291"/>
        <v>40.000000004656613</v>
      </c>
      <c r="S3728" s="3" t="s">
        <v>4</v>
      </c>
      <c r="T3728" s="3" t="s">
        <v>4293</v>
      </c>
      <c r="U3728" s="3" t="s">
        <v>4</v>
      </c>
      <c r="V3728" s="3" t="s">
        <v>4325</v>
      </c>
      <c r="W3728" s="5">
        <v>0</v>
      </c>
      <c r="X3728" s="5">
        <v>0</v>
      </c>
      <c r="Y3728" s="5">
        <v>0</v>
      </c>
      <c r="Z3728" s="5">
        <v>0</v>
      </c>
      <c r="AA3728" s="5">
        <v>0.8</v>
      </c>
      <c r="AB3728" s="5">
        <v>0</v>
      </c>
      <c r="AC3728" s="5">
        <v>0</v>
      </c>
      <c r="AD3728" s="5">
        <v>0</v>
      </c>
      <c r="AE3728" s="2">
        <v>2</v>
      </c>
      <c r="AF3728" s="2">
        <v>0</v>
      </c>
      <c r="AG3728" s="2">
        <v>0</v>
      </c>
      <c r="AH3728" s="2">
        <v>0</v>
      </c>
      <c r="AI3728" s="2">
        <v>0</v>
      </c>
      <c r="AJ3728" s="2">
        <v>1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 t="s">
        <v>4</v>
      </c>
      <c r="AT3728" s="2" t="s">
        <v>4</v>
      </c>
    </row>
    <row r="3729" spans="1:46" x14ac:dyDescent="0.2">
      <c r="A3729" s="2">
        <v>1663451</v>
      </c>
      <c r="B3729" s="2">
        <v>852857</v>
      </c>
      <c r="C3729" s="7">
        <v>21.550334852352801</v>
      </c>
      <c r="D3729" s="7">
        <v>38.3779102999437</v>
      </c>
      <c r="E3729" s="19" t="s">
        <v>4291</v>
      </c>
      <c r="F3729" s="46">
        <f>INDEX(Δεδομένα!$P:$P,MATCH('2021'!E3729,Δεδομένα!$O:$O,0))</f>
        <v>127</v>
      </c>
      <c r="G3729" s="49" t="s">
        <v>4292</v>
      </c>
      <c r="H3729" s="51" t="str">
        <f>INDEX(Δεδομένα!B$1:B$51,MATCH('2021'!G3729,Δεδομένα!A$1:A$51,0))</f>
        <v>ΔΥΤΙΚΗΣ ΕΛΛΑΔΟΣ</v>
      </c>
      <c r="I3729" s="53">
        <f>INDEX(Δεδομένα!E$1:E$13,MATCH('2021'!H3729,Δεδομένα!D$1:D$13,0))</f>
        <v>7</v>
      </c>
      <c r="J3729" s="4">
        <v>44329</v>
      </c>
      <c r="K3729" s="3" t="s">
        <v>196</v>
      </c>
      <c r="L3729" s="17" t="str">
        <f t="shared" si="288"/>
        <v>13/05/2021 14:15</v>
      </c>
      <c r="M3729" s="4">
        <v>44329</v>
      </c>
      <c r="N3729" s="3" t="s">
        <v>3716</v>
      </c>
      <c r="O3729" s="17" t="str">
        <f t="shared" si="289"/>
        <v>13/05/2021 15:56</v>
      </c>
      <c r="P3729" s="24">
        <f t="shared" si="290"/>
        <v>7.013888889196096E-2</v>
      </c>
      <c r="Q3729" s="28">
        <v>0</v>
      </c>
      <c r="R3729" s="27">
        <f t="shared" si="291"/>
        <v>101.00000000442378</v>
      </c>
      <c r="S3729" s="3" t="s">
        <v>4</v>
      </c>
      <c r="T3729" s="3" t="s">
        <v>4293</v>
      </c>
      <c r="U3729" s="3" t="s">
        <v>4297</v>
      </c>
      <c r="V3729" s="3" t="s">
        <v>4304</v>
      </c>
      <c r="W3729" s="5">
        <v>0</v>
      </c>
      <c r="X3729" s="5">
        <v>0</v>
      </c>
      <c r="Y3729" s="5">
        <v>0</v>
      </c>
      <c r="Z3729" s="5">
        <v>0</v>
      </c>
      <c r="AA3729" s="5">
        <v>2</v>
      </c>
      <c r="AB3729" s="5">
        <v>0</v>
      </c>
      <c r="AC3729" s="5">
        <v>0</v>
      </c>
      <c r="AD3729" s="5">
        <v>0</v>
      </c>
      <c r="AE3729" s="2">
        <v>4</v>
      </c>
      <c r="AF3729" s="2">
        <v>0</v>
      </c>
      <c r="AG3729" s="2">
        <v>0</v>
      </c>
      <c r="AH3729" s="2">
        <v>0</v>
      </c>
      <c r="AI3729" s="2">
        <v>0</v>
      </c>
      <c r="AJ3729" s="2">
        <v>2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 t="s">
        <v>4</v>
      </c>
      <c r="AT3729" s="2" t="s">
        <v>4</v>
      </c>
    </row>
    <row r="3730" spans="1:46" x14ac:dyDescent="0.2">
      <c r="A3730" s="2">
        <v>1663453</v>
      </c>
      <c r="B3730" s="2">
        <v>852890</v>
      </c>
      <c r="C3730" s="7">
        <v>21.185515265177798</v>
      </c>
      <c r="D3730" s="7">
        <v>38.476488750083199</v>
      </c>
      <c r="E3730" s="19" t="s">
        <v>4291</v>
      </c>
      <c r="F3730" s="46">
        <f>INDEX(Δεδομένα!$P:$P,MATCH('2021'!E3730,Δεδομένα!$O:$O,0))</f>
        <v>127</v>
      </c>
      <c r="G3730" s="49" t="s">
        <v>4292</v>
      </c>
      <c r="H3730" s="51" t="str">
        <f>INDEX(Δεδομένα!B$1:B$51,MATCH('2021'!G3730,Δεδομένα!A$1:A$51,0))</f>
        <v>ΔΥΤΙΚΗΣ ΕΛΛΑΔΟΣ</v>
      </c>
      <c r="I3730" s="53">
        <f>INDEX(Δεδομένα!E$1:E$13,MATCH('2021'!H3730,Δεδομένα!D$1:D$13,0))</f>
        <v>7</v>
      </c>
      <c r="J3730" s="4">
        <v>44329</v>
      </c>
      <c r="K3730" s="3" t="s">
        <v>510</v>
      </c>
      <c r="L3730" s="17" t="str">
        <f t="shared" si="288"/>
        <v>13/05/2021 17:20</v>
      </c>
      <c r="M3730" s="4">
        <v>44329</v>
      </c>
      <c r="N3730" s="3" t="s">
        <v>404</v>
      </c>
      <c r="O3730" s="17" t="str">
        <f t="shared" si="289"/>
        <v>13/05/2021 18:05</v>
      </c>
      <c r="P3730" s="24">
        <f t="shared" si="290"/>
        <v>3.125E-2</v>
      </c>
      <c r="Q3730" s="28">
        <v>0</v>
      </c>
      <c r="R3730" s="27">
        <f t="shared" si="291"/>
        <v>45</v>
      </c>
      <c r="S3730" s="3" t="s">
        <v>4</v>
      </c>
      <c r="T3730" s="3" t="s">
        <v>4293</v>
      </c>
      <c r="U3730" s="3" t="s">
        <v>4</v>
      </c>
      <c r="V3730" s="3" t="s">
        <v>4356</v>
      </c>
      <c r="W3730" s="5">
        <v>0</v>
      </c>
      <c r="X3730" s="5">
        <v>0</v>
      </c>
      <c r="Y3730" s="5">
        <v>0</v>
      </c>
      <c r="Z3730" s="5">
        <v>0</v>
      </c>
      <c r="AA3730" s="5">
        <v>0.2</v>
      </c>
      <c r="AB3730" s="5">
        <v>0</v>
      </c>
      <c r="AC3730" s="5">
        <v>0</v>
      </c>
      <c r="AD3730" s="5">
        <v>0</v>
      </c>
      <c r="AE3730" s="2">
        <v>2</v>
      </c>
      <c r="AF3730" s="2">
        <v>0</v>
      </c>
      <c r="AG3730" s="2">
        <v>0</v>
      </c>
      <c r="AH3730" s="2">
        <v>0</v>
      </c>
      <c r="AI3730" s="2">
        <v>0</v>
      </c>
      <c r="AJ3730" s="2">
        <v>1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 t="s">
        <v>4</v>
      </c>
      <c r="AT3730" s="2" t="s">
        <v>4</v>
      </c>
    </row>
    <row r="3731" spans="1:46" x14ac:dyDescent="0.2">
      <c r="A3731" s="2">
        <v>1663460</v>
      </c>
      <c r="B3731" s="2">
        <v>853187</v>
      </c>
      <c r="C3731" s="7">
        <v>21.275196648700302</v>
      </c>
      <c r="D3731" s="7">
        <v>38.462500339241899</v>
      </c>
      <c r="E3731" s="19" t="s">
        <v>4291</v>
      </c>
      <c r="F3731" s="46">
        <f>INDEX(Δεδομένα!$P:$P,MATCH('2021'!E3731,Δεδομένα!$O:$O,0))</f>
        <v>127</v>
      </c>
      <c r="G3731" s="49" t="s">
        <v>4292</v>
      </c>
      <c r="H3731" s="51" t="str">
        <f>INDEX(Δεδομένα!B$1:B$51,MATCH('2021'!G3731,Δεδομένα!A$1:A$51,0))</f>
        <v>ΔΥΤΙΚΗΣ ΕΛΛΑΔΟΣ</v>
      </c>
      <c r="I3731" s="53">
        <f>INDEX(Δεδομένα!E$1:E$13,MATCH('2021'!H3731,Δεδομένα!D$1:D$13,0))</f>
        <v>7</v>
      </c>
      <c r="J3731" s="4">
        <v>44330</v>
      </c>
      <c r="K3731" s="3" t="s">
        <v>797</v>
      </c>
      <c r="L3731" s="17" t="str">
        <f t="shared" si="288"/>
        <v>14/05/2021 21:15</v>
      </c>
      <c r="M3731" s="4">
        <v>44330</v>
      </c>
      <c r="N3731" s="3" t="s">
        <v>1251</v>
      </c>
      <c r="O3731" s="17" t="str">
        <f t="shared" si="289"/>
        <v>14/05/2021 23:43</v>
      </c>
      <c r="P3731" s="24">
        <f t="shared" si="290"/>
        <v>0.10277777777810115</v>
      </c>
      <c r="Q3731" s="28">
        <v>0</v>
      </c>
      <c r="R3731" s="27">
        <f t="shared" si="291"/>
        <v>148.00000000046566</v>
      </c>
      <c r="S3731" s="3" t="s">
        <v>4</v>
      </c>
      <c r="T3731" s="3" t="s">
        <v>4293</v>
      </c>
      <c r="U3731" s="3" t="s">
        <v>4</v>
      </c>
      <c r="V3731" s="3" t="s">
        <v>4357</v>
      </c>
      <c r="W3731" s="5">
        <v>0</v>
      </c>
      <c r="X3731" s="5">
        <v>0.5</v>
      </c>
      <c r="Y3731" s="5">
        <v>0</v>
      </c>
      <c r="Z3731" s="5">
        <v>0</v>
      </c>
      <c r="AA3731" s="5">
        <v>0</v>
      </c>
      <c r="AB3731" s="5">
        <v>0.5</v>
      </c>
      <c r="AC3731" s="5">
        <v>0</v>
      </c>
      <c r="AD3731" s="5">
        <v>0</v>
      </c>
      <c r="AE3731" s="2">
        <v>4</v>
      </c>
      <c r="AF3731" s="2">
        <v>0</v>
      </c>
      <c r="AG3731" s="2">
        <v>0</v>
      </c>
      <c r="AH3731" s="2">
        <v>0</v>
      </c>
      <c r="AI3731" s="2">
        <v>0</v>
      </c>
      <c r="AJ3731" s="2">
        <v>2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 t="s">
        <v>4</v>
      </c>
      <c r="AT3731" s="2" t="s">
        <v>4</v>
      </c>
    </row>
    <row r="3732" spans="1:46" x14ac:dyDescent="0.2">
      <c r="A3732" s="2">
        <v>1663482</v>
      </c>
      <c r="B3732" s="2">
        <v>853806</v>
      </c>
      <c r="C3732" s="7">
        <v>21.488776628340698</v>
      </c>
      <c r="D3732" s="7">
        <v>38.368981028085301</v>
      </c>
      <c r="E3732" s="19" t="s">
        <v>4291</v>
      </c>
      <c r="F3732" s="46">
        <f>INDEX(Δεδομένα!$P:$P,MATCH('2021'!E3732,Δεδομένα!$O:$O,0))</f>
        <v>127</v>
      </c>
      <c r="G3732" s="49" t="s">
        <v>4292</v>
      </c>
      <c r="H3732" s="51" t="str">
        <f>INDEX(Δεδομένα!B$1:B$51,MATCH('2021'!G3732,Δεδομένα!A$1:A$51,0))</f>
        <v>ΔΥΤΙΚΗΣ ΕΛΛΑΔΟΣ</v>
      </c>
      <c r="I3732" s="53">
        <f>INDEX(Δεδομένα!E$1:E$13,MATCH('2021'!H3732,Δεδομένα!D$1:D$13,0))</f>
        <v>7</v>
      </c>
      <c r="J3732" s="4">
        <v>44333</v>
      </c>
      <c r="K3732" s="3" t="s">
        <v>590</v>
      </c>
      <c r="L3732" s="17" t="str">
        <f t="shared" si="288"/>
        <v>17/05/2021 15:25</v>
      </c>
      <c r="M3732" s="4">
        <v>44333</v>
      </c>
      <c r="N3732" s="3" t="s">
        <v>1490</v>
      </c>
      <c r="O3732" s="17" t="str">
        <f t="shared" si="289"/>
        <v>17/05/2021 19:45</v>
      </c>
      <c r="P3732" s="24">
        <f t="shared" si="290"/>
        <v>0.18055555555474712</v>
      </c>
      <c r="Q3732" s="28">
        <v>0</v>
      </c>
      <c r="R3732" s="27">
        <f t="shared" si="291"/>
        <v>259.99999999883585</v>
      </c>
      <c r="S3732" s="3" t="s">
        <v>4</v>
      </c>
      <c r="T3732" s="3" t="s">
        <v>4293</v>
      </c>
      <c r="U3732" s="3" t="s">
        <v>4297</v>
      </c>
      <c r="V3732" s="3" t="s">
        <v>4327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0.5</v>
      </c>
      <c r="AC3732" s="5">
        <v>0</v>
      </c>
      <c r="AD3732" s="5">
        <v>0</v>
      </c>
      <c r="AE3732" s="2">
        <v>4</v>
      </c>
      <c r="AF3732" s="2">
        <v>0</v>
      </c>
      <c r="AG3732" s="2">
        <v>0</v>
      </c>
      <c r="AH3732" s="2">
        <v>0</v>
      </c>
      <c r="AI3732" s="2">
        <v>0</v>
      </c>
      <c r="AJ3732" s="2">
        <v>2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 t="s">
        <v>4</v>
      </c>
      <c r="AT3732" s="2" t="s">
        <v>4</v>
      </c>
    </row>
    <row r="3733" spans="1:46" x14ac:dyDescent="0.2">
      <c r="A3733" s="2">
        <v>1665196</v>
      </c>
      <c r="B3733" s="2">
        <v>854578</v>
      </c>
      <c r="C3733" s="7">
        <v>21.185854841263499</v>
      </c>
      <c r="D3733" s="7">
        <v>38.473205303618599</v>
      </c>
      <c r="E3733" s="19" t="s">
        <v>4291</v>
      </c>
      <c r="F3733" s="46">
        <f>INDEX(Δεδομένα!$P:$P,MATCH('2021'!E3733,Δεδομένα!$O:$O,0))</f>
        <v>127</v>
      </c>
      <c r="G3733" s="49" t="s">
        <v>4292</v>
      </c>
      <c r="H3733" s="51" t="str">
        <f>INDEX(Δεδομένα!B$1:B$51,MATCH('2021'!G3733,Δεδομένα!A$1:A$51,0))</f>
        <v>ΔΥΤΙΚΗΣ ΕΛΛΑΔΟΣ</v>
      </c>
      <c r="I3733" s="53">
        <f>INDEX(Δεδομένα!E$1:E$13,MATCH('2021'!H3733,Δεδομένα!D$1:D$13,0))</f>
        <v>7</v>
      </c>
      <c r="J3733" s="4">
        <v>44336</v>
      </c>
      <c r="K3733" s="3" t="s">
        <v>593</v>
      </c>
      <c r="L3733" s="17" t="str">
        <f t="shared" si="288"/>
        <v>20/05/2021 11:44</v>
      </c>
      <c r="M3733" s="4">
        <v>44336</v>
      </c>
      <c r="N3733" s="3" t="s">
        <v>101</v>
      </c>
      <c r="O3733" s="17" t="str">
        <f t="shared" si="289"/>
        <v>20/05/2021 13:28</v>
      </c>
      <c r="P3733" s="24">
        <f t="shared" si="290"/>
        <v>7.2222222224809229E-2</v>
      </c>
      <c r="Q3733" s="28">
        <v>0</v>
      </c>
      <c r="R3733" s="27">
        <f t="shared" si="291"/>
        <v>104.00000000372529</v>
      </c>
      <c r="S3733" s="3" t="s">
        <v>4</v>
      </c>
      <c r="T3733" s="3" t="s">
        <v>4293</v>
      </c>
      <c r="U3733" s="3" t="s">
        <v>4</v>
      </c>
      <c r="V3733" s="3" t="s">
        <v>4358</v>
      </c>
      <c r="W3733" s="5">
        <v>0</v>
      </c>
      <c r="X3733" s="5">
        <v>0</v>
      </c>
      <c r="Y3733" s="5">
        <v>0</v>
      </c>
      <c r="Z3733" s="5">
        <v>0</v>
      </c>
      <c r="AA3733" s="5">
        <v>0.5</v>
      </c>
      <c r="AB3733" s="5">
        <v>0</v>
      </c>
      <c r="AC3733" s="5">
        <v>0</v>
      </c>
      <c r="AD3733" s="5">
        <v>0</v>
      </c>
      <c r="AE3733" s="2">
        <v>4</v>
      </c>
      <c r="AF3733" s="2">
        <v>0</v>
      </c>
      <c r="AG3733" s="2">
        <v>0</v>
      </c>
      <c r="AH3733" s="2">
        <v>0</v>
      </c>
      <c r="AI3733" s="2">
        <v>0</v>
      </c>
      <c r="AJ3733" s="2">
        <v>2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 t="s">
        <v>4</v>
      </c>
      <c r="AT3733" s="2" t="s">
        <v>4</v>
      </c>
    </row>
    <row r="3734" spans="1:46" x14ac:dyDescent="0.2">
      <c r="A3734" s="2">
        <v>1665197</v>
      </c>
      <c r="B3734" s="2">
        <v>854638</v>
      </c>
      <c r="C3734" s="7">
        <v>21.490795077443</v>
      </c>
      <c r="D3734" s="7">
        <v>38.368957141972103</v>
      </c>
      <c r="E3734" s="19" t="s">
        <v>4291</v>
      </c>
      <c r="F3734" s="46">
        <f>INDEX(Δεδομένα!$P:$P,MATCH('2021'!E3734,Δεδομένα!$O:$O,0))</f>
        <v>127</v>
      </c>
      <c r="G3734" s="49" t="s">
        <v>4292</v>
      </c>
      <c r="H3734" s="51" t="str">
        <f>INDEX(Δεδομένα!B$1:B$51,MATCH('2021'!G3734,Δεδομένα!A$1:A$51,0))</f>
        <v>ΔΥΤΙΚΗΣ ΕΛΛΑΔΟΣ</v>
      </c>
      <c r="I3734" s="53">
        <f>INDEX(Δεδομένα!E$1:E$13,MATCH('2021'!H3734,Δεδομένα!D$1:D$13,0))</f>
        <v>7</v>
      </c>
      <c r="J3734" s="4">
        <v>44336</v>
      </c>
      <c r="K3734" s="3" t="s">
        <v>1021</v>
      </c>
      <c r="L3734" s="17" t="str">
        <f t="shared" si="288"/>
        <v>20/05/2021 15:02</v>
      </c>
      <c r="M3734" s="4">
        <v>44336</v>
      </c>
      <c r="N3734" s="3" t="s">
        <v>871</v>
      </c>
      <c r="O3734" s="17" t="str">
        <f t="shared" si="289"/>
        <v>20/05/2021 20:17</v>
      </c>
      <c r="P3734" s="24">
        <f t="shared" si="290"/>
        <v>0.21875</v>
      </c>
      <c r="Q3734" s="28">
        <v>0</v>
      </c>
      <c r="R3734" s="27">
        <f t="shared" si="291"/>
        <v>315</v>
      </c>
      <c r="S3734" s="3" t="s">
        <v>4</v>
      </c>
      <c r="T3734" s="3" t="s">
        <v>4293</v>
      </c>
      <c r="U3734" s="3" t="s">
        <v>4297</v>
      </c>
      <c r="V3734" s="3" t="s">
        <v>4327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30</v>
      </c>
      <c r="AD3734" s="5">
        <v>0</v>
      </c>
      <c r="AE3734" s="2">
        <v>2</v>
      </c>
      <c r="AF3734" s="2">
        <v>0</v>
      </c>
      <c r="AG3734" s="2">
        <v>0</v>
      </c>
      <c r="AH3734" s="2">
        <v>0</v>
      </c>
      <c r="AI3734" s="2">
        <v>0</v>
      </c>
      <c r="AJ3734" s="2">
        <v>1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 t="s">
        <v>4</v>
      </c>
      <c r="AT3734" s="2" t="s">
        <v>4</v>
      </c>
    </row>
    <row r="3735" spans="1:46" x14ac:dyDescent="0.2">
      <c r="A3735" s="2">
        <v>1665198</v>
      </c>
      <c r="B3735" s="2">
        <v>854703</v>
      </c>
      <c r="C3735" s="7">
        <v>21.545288076692799</v>
      </c>
      <c r="D3735" s="7">
        <v>38.359695557789401</v>
      </c>
      <c r="E3735" s="19" t="s">
        <v>4291</v>
      </c>
      <c r="F3735" s="46">
        <f>INDEX(Δεδομένα!$P:$P,MATCH('2021'!E3735,Δεδομένα!$O:$O,0))</f>
        <v>127</v>
      </c>
      <c r="G3735" s="49" t="s">
        <v>4292</v>
      </c>
      <c r="H3735" s="51" t="str">
        <f>INDEX(Δεδομένα!B$1:B$51,MATCH('2021'!G3735,Δεδομένα!A$1:A$51,0))</f>
        <v>ΔΥΤΙΚΗΣ ΕΛΛΑΔΟΣ</v>
      </c>
      <c r="I3735" s="53">
        <f>INDEX(Δεδομένα!E$1:E$13,MATCH('2021'!H3735,Δεδομένα!D$1:D$13,0))</f>
        <v>7</v>
      </c>
      <c r="J3735" s="4">
        <v>44336</v>
      </c>
      <c r="K3735" s="3" t="s">
        <v>712</v>
      </c>
      <c r="L3735" s="17" t="str">
        <f t="shared" si="288"/>
        <v>20/05/2021 18:30</v>
      </c>
      <c r="M3735" s="4">
        <v>44336</v>
      </c>
      <c r="N3735" s="3" t="s">
        <v>164</v>
      </c>
      <c r="O3735" s="17" t="str">
        <f t="shared" si="289"/>
        <v>20/05/2021 19:13</v>
      </c>
      <c r="P3735" s="24">
        <f t="shared" si="290"/>
        <v>2.9861111106583849E-2</v>
      </c>
      <c r="Q3735" s="28">
        <v>0</v>
      </c>
      <c r="R3735" s="27">
        <f t="shared" si="291"/>
        <v>42.999999993480742</v>
      </c>
      <c r="S3735" s="3" t="s">
        <v>4</v>
      </c>
      <c r="T3735" s="3" t="s">
        <v>4293</v>
      </c>
      <c r="U3735" s="3" t="s">
        <v>4297</v>
      </c>
      <c r="V3735" s="3" t="s">
        <v>4304</v>
      </c>
      <c r="W3735" s="5">
        <v>0</v>
      </c>
      <c r="X3735" s="5">
        <v>0</v>
      </c>
      <c r="Y3735" s="5">
        <v>0</v>
      </c>
      <c r="Z3735" s="5">
        <v>0</v>
      </c>
      <c r="AA3735" s="5">
        <v>0.02</v>
      </c>
      <c r="AB3735" s="5">
        <v>0</v>
      </c>
      <c r="AC3735" s="5">
        <v>0</v>
      </c>
      <c r="AD3735" s="5">
        <v>0</v>
      </c>
      <c r="AE3735" s="2">
        <v>2</v>
      </c>
      <c r="AF3735" s="2">
        <v>0</v>
      </c>
      <c r="AG3735" s="2">
        <v>0</v>
      </c>
      <c r="AH3735" s="2">
        <v>0</v>
      </c>
      <c r="AI3735" s="2">
        <v>0</v>
      </c>
      <c r="AJ3735" s="2">
        <v>1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 t="s">
        <v>4</v>
      </c>
      <c r="AT3735" s="2" t="s">
        <v>4</v>
      </c>
    </row>
    <row r="3736" spans="1:46" x14ac:dyDescent="0.2">
      <c r="A3736" s="2">
        <v>1665199</v>
      </c>
      <c r="B3736" s="2">
        <v>854956</v>
      </c>
      <c r="C3736" s="7">
        <v>21.447218531225499</v>
      </c>
      <c r="D3736" s="7">
        <v>38.410491559208801</v>
      </c>
      <c r="E3736" s="19" t="s">
        <v>4291</v>
      </c>
      <c r="F3736" s="46">
        <f>INDEX(Δεδομένα!$P:$P,MATCH('2021'!E3736,Δεδομένα!$O:$O,0))</f>
        <v>127</v>
      </c>
      <c r="G3736" s="49" t="s">
        <v>4292</v>
      </c>
      <c r="H3736" s="51" t="str">
        <f>INDEX(Δεδομένα!B$1:B$51,MATCH('2021'!G3736,Δεδομένα!A$1:A$51,0))</f>
        <v>ΔΥΤΙΚΗΣ ΕΛΛΑΔΟΣ</v>
      </c>
      <c r="I3736" s="53">
        <f>INDEX(Δεδομένα!E$1:E$13,MATCH('2021'!H3736,Δεδομένα!D$1:D$13,0))</f>
        <v>7</v>
      </c>
      <c r="J3736" s="4">
        <v>44337</v>
      </c>
      <c r="K3736" s="3" t="s">
        <v>531</v>
      </c>
      <c r="L3736" s="17" t="str">
        <f t="shared" si="288"/>
        <v>21/05/2021 14:10</v>
      </c>
      <c r="M3736" s="4">
        <v>44337</v>
      </c>
      <c r="N3736" s="3" t="s">
        <v>490</v>
      </c>
      <c r="O3736" s="17" t="str">
        <f t="shared" si="289"/>
        <v>21/05/2021 16:00</v>
      </c>
      <c r="P3736" s="24">
        <f t="shared" si="290"/>
        <v>7.6388888883229811E-2</v>
      </c>
      <c r="Q3736" s="28">
        <v>0</v>
      </c>
      <c r="R3736" s="27">
        <f t="shared" si="291"/>
        <v>109.99999999185093</v>
      </c>
      <c r="S3736" s="3" t="s">
        <v>4</v>
      </c>
      <c r="T3736" s="3" t="s">
        <v>4293</v>
      </c>
      <c r="U3736" s="3" t="s">
        <v>4297</v>
      </c>
      <c r="V3736" s="3" t="s">
        <v>4359</v>
      </c>
      <c r="W3736" s="5">
        <v>0</v>
      </c>
      <c r="X3736" s="5">
        <v>0</v>
      </c>
      <c r="Y3736" s="5">
        <v>0</v>
      </c>
      <c r="Z3736" s="5">
        <v>1.5</v>
      </c>
      <c r="AA3736" s="5">
        <v>0</v>
      </c>
      <c r="AB3736" s="5">
        <v>0</v>
      </c>
      <c r="AC3736" s="5">
        <v>0</v>
      </c>
      <c r="AD3736" s="5">
        <v>0</v>
      </c>
      <c r="AE3736" s="2">
        <v>4</v>
      </c>
      <c r="AF3736" s="2">
        <v>0</v>
      </c>
      <c r="AG3736" s="2">
        <v>0</v>
      </c>
      <c r="AH3736" s="2">
        <v>0</v>
      </c>
      <c r="AI3736" s="2">
        <v>0</v>
      </c>
      <c r="AJ3736" s="2">
        <v>2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 t="s">
        <v>4</v>
      </c>
      <c r="AT3736" s="2" t="s">
        <v>4</v>
      </c>
    </row>
    <row r="3737" spans="1:46" x14ac:dyDescent="0.2">
      <c r="A3737" s="2">
        <v>1665200</v>
      </c>
      <c r="B3737" s="2">
        <v>854973</v>
      </c>
      <c r="D3737" s="2"/>
      <c r="E3737" s="19" t="s">
        <v>4291</v>
      </c>
      <c r="F3737" s="46">
        <f>INDEX(Δεδομένα!$P:$P,MATCH('2021'!E3737,Δεδομένα!$O:$O,0))</f>
        <v>127</v>
      </c>
      <c r="G3737" s="49" t="s">
        <v>4292</v>
      </c>
      <c r="H3737" s="51" t="str">
        <f>INDEX(Δεδομένα!B$1:B$51,MATCH('2021'!G3737,Δεδομένα!A$1:A$51,0))</f>
        <v>ΔΥΤΙΚΗΣ ΕΛΛΑΔΟΣ</v>
      </c>
      <c r="I3737" s="53">
        <f>INDEX(Δεδομένα!E$1:E$13,MATCH('2021'!H3737,Δεδομένα!D$1:D$13,0))</f>
        <v>7</v>
      </c>
      <c r="J3737" s="4">
        <v>44337</v>
      </c>
      <c r="K3737" s="3" t="s">
        <v>641</v>
      </c>
      <c r="L3737" s="17" t="str">
        <f t="shared" si="288"/>
        <v>21/05/2021 16:25</v>
      </c>
      <c r="M3737" s="4">
        <v>44337</v>
      </c>
      <c r="N3737" s="3" t="s">
        <v>433</v>
      </c>
      <c r="O3737" s="17" t="str">
        <f t="shared" si="289"/>
        <v>21/05/2021 17:25</v>
      </c>
      <c r="P3737" s="24">
        <f t="shared" si="290"/>
        <v>4.1666666664241347E-2</v>
      </c>
      <c r="Q3737" s="28">
        <v>0</v>
      </c>
      <c r="R3737" s="27">
        <f t="shared" si="291"/>
        <v>59.99999999650754</v>
      </c>
      <c r="S3737" s="3" t="s">
        <v>4</v>
      </c>
      <c r="T3737" s="3" t="s">
        <v>4293</v>
      </c>
      <c r="U3737" s="3" t="s">
        <v>4297</v>
      </c>
      <c r="V3737" s="3" t="s">
        <v>4360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0.5</v>
      </c>
      <c r="AE3737" s="2">
        <v>2</v>
      </c>
      <c r="AF3737" s="2">
        <v>0</v>
      </c>
      <c r="AG3737" s="2">
        <v>0</v>
      </c>
      <c r="AH3737" s="2">
        <v>0</v>
      </c>
      <c r="AI3737" s="2">
        <v>0</v>
      </c>
      <c r="AJ3737" s="2">
        <v>1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 t="s">
        <v>4</v>
      </c>
      <c r="AT3737" s="2" t="s">
        <v>4</v>
      </c>
    </row>
    <row r="3738" spans="1:46" x14ac:dyDescent="0.2">
      <c r="A3738" s="2">
        <v>1665203</v>
      </c>
      <c r="B3738" s="2">
        <v>855209</v>
      </c>
      <c r="C3738" s="7">
        <v>21.1853156304064</v>
      </c>
      <c r="D3738" s="7">
        <v>38.476331892085597</v>
      </c>
      <c r="E3738" s="19" t="s">
        <v>4291</v>
      </c>
      <c r="F3738" s="46">
        <f>INDEX(Δεδομένα!$P:$P,MATCH('2021'!E3738,Δεδομένα!$O:$O,0))</f>
        <v>127</v>
      </c>
      <c r="G3738" s="49" t="s">
        <v>4292</v>
      </c>
      <c r="H3738" s="51" t="str">
        <f>INDEX(Δεδομένα!B$1:B$51,MATCH('2021'!G3738,Δεδομένα!A$1:A$51,0))</f>
        <v>ΔΥΤΙΚΗΣ ΕΛΛΑΔΟΣ</v>
      </c>
      <c r="I3738" s="53">
        <f>INDEX(Δεδομένα!E$1:E$13,MATCH('2021'!H3738,Δεδομένα!D$1:D$13,0))</f>
        <v>7</v>
      </c>
      <c r="J3738" s="4">
        <v>44338</v>
      </c>
      <c r="K3738" s="3" t="s">
        <v>3650</v>
      </c>
      <c r="L3738" s="17" t="str">
        <f t="shared" si="288"/>
        <v>22/05/2021 13:12</v>
      </c>
      <c r="M3738" s="4">
        <v>44338</v>
      </c>
      <c r="N3738" s="3" t="s">
        <v>17</v>
      </c>
      <c r="O3738" s="17" t="str">
        <f t="shared" si="289"/>
        <v>22/05/2021 18:00</v>
      </c>
      <c r="P3738" s="24">
        <f t="shared" si="290"/>
        <v>0.19999999999708962</v>
      </c>
      <c r="Q3738" s="28">
        <v>0</v>
      </c>
      <c r="R3738" s="27">
        <f t="shared" si="291"/>
        <v>287.99999999580905</v>
      </c>
      <c r="S3738" s="3" t="s">
        <v>4</v>
      </c>
      <c r="T3738" s="3" t="s">
        <v>4293</v>
      </c>
      <c r="U3738" s="3" t="s">
        <v>4</v>
      </c>
      <c r="V3738" s="3" t="s">
        <v>4361</v>
      </c>
      <c r="W3738" s="5">
        <v>0</v>
      </c>
      <c r="X3738" s="5">
        <v>0</v>
      </c>
      <c r="Y3738" s="5">
        <v>0</v>
      </c>
      <c r="Z3738" s="5">
        <v>0</v>
      </c>
      <c r="AA3738" s="5">
        <v>0.5</v>
      </c>
      <c r="AB3738" s="5">
        <v>0</v>
      </c>
      <c r="AC3738" s="5">
        <v>0</v>
      </c>
      <c r="AD3738" s="5">
        <v>0</v>
      </c>
      <c r="AE3738" s="2">
        <v>2</v>
      </c>
      <c r="AF3738" s="2">
        <v>0</v>
      </c>
      <c r="AG3738" s="2">
        <v>0</v>
      </c>
      <c r="AH3738" s="2">
        <v>0</v>
      </c>
      <c r="AI3738" s="2">
        <v>0</v>
      </c>
      <c r="AJ3738" s="2">
        <v>1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 t="s">
        <v>4</v>
      </c>
      <c r="AT3738" s="2" t="s">
        <v>4</v>
      </c>
    </row>
    <row r="3739" spans="1:46" x14ac:dyDescent="0.2">
      <c r="A3739" s="2">
        <v>1665205</v>
      </c>
      <c r="B3739" s="2">
        <v>855799</v>
      </c>
      <c r="C3739" s="7">
        <v>21.474325825039301</v>
      </c>
      <c r="D3739" s="7">
        <v>38.374536774164902</v>
      </c>
      <c r="E3739" s="19" t="s">
        <v>4291</v>
      </c>
      <c r="F3739" s="46">
        <f>INDEX(Δεδομένα!$P:$P,MATCH('2021'!E3739,Δεδομένα!$O:$O,0))</f>
        <v>127</v>
      </c>
      <c r="G3739" s="49" t="s">
        <v>4292</v>
      </c>
      <c r="H3739" s="51" t="str">
        <f>INDEX(Δεδομένα!B$1:B$51,MATCH('2021'!G3739,Δεδομένα!A$1:A$51,0))</f>
        <v>ΔΥΤΙΚΗΣ ΕΛΛΑΔΟΣ</v>
      </c>
      <c r="I3739" s="53">
        <f>INDEX(Δεδομένα!E$1:E$13,MATCH('2021'!H3739,Δεδομένα!D$1:D$13,0))</f>
        <v>7</v>
      </c>
      <c r="J3739" s="4">
        <v>44340</v>
      </c>
      <c r="K3739" s="3" t="s">
        <v>39</v>
      </c>
      <c r="L3739" s="17" t="str">
        <f t="shared" si="288"/>
        <v>24/05/2021 14:40</v>
      </c>
      <c r="M3739" s="4">
        <v>44340</v>
      </c>
      <c r="N3739" s="3" t="s">
        <v>109</v>
      </c>
      <c r="O3739" s="17" t="str">
        <f t="shared" si="289"/>
        <v>24/05/2021 15:50</v>
      </c>
      <c r="P3739" s="24">
        <f t="shared" si="290"/>
        <v>4.8611111109494232E-2</v>
      </c>
      <c r="Q3739" s="28">
        <v>0</v>
      </c>
      <c r="R3739" s="27">
        <f t="shared" si="291"/>
        <v>69.999999997671694</v>
      </c>
      <c r="S3739" s="3" t="s">
        <v>4</v>
      </c>
      <c r="T3739" s="3" t="s">
        <v>4293</v>
      </c>
      <c r="U3739" s="3" t="s">
        <v>4</v>
      </c>
      <c r="V3739" s="3" t="s">
        <v>4362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15</v>
      </c>
      <c r="AC3739" s="5">
        <v>0</v>
      </c>
      <c r="AD3739" s="5">
        <v>0</v>
      </c>
      <c r="AE3739" s="2">
        <v>7</v>
      </c>
      <c r="AF3739" s="2">
        <v>0</v>
      </c>
      <c r="AG3739" s="2">
        <v>0</v>
      </c>
      <c r="AH3739" s="2">
        <v>0</v>
      </c>
      <c r="AI3739" s="2">
        <v>0</v>
      </c>
      <c r="AJ3739" s="2">
        <v>4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 t="s">
        <v>4</v>
      </c>
      <c r="AT3739" s="2" t="s">
        <v>4</v>
      </c>
    </row>
    <row r="3740" spans="1:46" x14ac:dyDescent="0.2">
      <c r="A3740" s="2">
        <v>1665207</v>
      </c>
      <c r="B3740" s="2">
        <v>856246</v>
      </c>
      <c r="C3740" s="7">
        <v>21.488634959251801</v>
      </c>
      <c r="D3740" s="7">
        <v>38.3690005635668</v>
      </c>
      <c r="E3740" s="19" t="s">
        <v>4291</v>
      </c>
      <c r="F3740" s="46">
        <f>INDEX(Δεδομένα!$P:$P,MATCH('2021'!E3740,Δεδομένα!$O:$O,0))</f>
        <v>127</v>
      </c>
      <c r="G3740" s="49" t="s">
        <v>4292</v>
      </c>
      <c r="H3740" s="51" t="str">
        <f>INDEX(Δεδομένα!B$1:B$51,MATCH('2021'!G3740,Δεδομένα!A$1:A$51,0))</f>
        <v>ΔΥΤΙΚΗΣ ΕΛΛΑΔΟΣ</v>
      </c>
      <c r="I3740" s="53">
        <f>INDEX(Δεδομένα!E$1:E$13,MATCH('2021'!H3740,Δεδομένα!D$1:D$13,0))</f>
        <v>7</v>
      </c>
      <c r="J3740" s="4">
        <v>44342</v>
      </c>
      <c r="K3740" s="3" t="s">
        <v>850</v>
      </c>
      <c r="L3740" s="17" t="str">
        <f t="shared" si="288"/>
        <v>26/05/2021 11:19</v>
      </c>
      <c r="M3740" s="4">
        <v>44342</v>
      </c>
      <c r="N3740" s="3" t="s">
        <v>1319</v>
      </c>
      <c r="O3740" s="17" t="str">
        <f t="shared" si="289"/>
        <v>26/05/2021 11:55</v>
      </c>
      <c r="P3740" s="24">
        <f t="shared" si="290"/>
        <v>2.5000000001455192E-2</v>
      </c>
      <c r="Q3740" s="28">
        <v>0</v>
      </c>
      <c r="R3740" s="27">
        <f t="shared" si="291"/>
        <v>36.000000002095476</v>
      </c>
      <c r="S3740" s="3" t="s">
        <v>4</v>
      </c>
      <c r="T3740" s="3" t="s">
        <v>4293</v>
      </c>
      <c r="U3740" s="3" t="s">
        <v>4297</v>
      </c>
      <c r="V3740" s="3" t="s">
        <v>4360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0.4</v>
      </c>
      <c r="AD3740" s="5">
        <v>0</v>
      </c>
      <c r="AE3740" s="2">
        <v>2</v>
      </c>
      <c r="AF3740" s="2">
        <v>0</v>
      </c>
      <c r="AG3740" s="2">
        <v>0</v>
      </c>
      <c r="AH3740" s="2">
        <v>0</v>
      </c>
      <c r="AI3740" s="2">
        <v>0</v>
      </c>
      <c r="AJ3740" s="2">
        <v>1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 t="s">
        <v>4</v>
      </c>
      <c r="AT3740" s="2" t="s">
        <v>4</v>
      </c>
    </row>
    <row r="3741" spans="1:46" x14ac:dyDescent="0.2">
      <c r="A3741" s="2">
        <v>1665208</v>
      </c>
      <c r="B3741" s="2">
        <v>856347</v>
      </c>
      <c r="C3741" s="7">
        <v>21.457052969684899</v>
      </c>
      <c r="D3741" s="7">
        <v>38.369036973346503</v>
      </c>
      <c r="E3741" s="19" t="s">
        <v>4291</v>
      </c>
      <c r="F3741" s="46">
        <f>INDEX(Δεδομένα!$P:$P,MATCH('2021'!E3741,Δεδομένα!$O:$O,0))</f>
        <v>127</v>
      </c>
      <c r="G3741" s="49" t="s">
        <v>4292</v>
      </c>
      <c r="H3741" s="51" t="str">
        <f>INDEX(Δεδομένα!B$1:B$51,MATCH('2021'!G3741,Δεδομένα!A$1:A$51,0))</f>
        <v>ΔΥΤΙΚΗΣ ΕΛΛΑΔΟΣ</v>
      </c>
      <c r="I3741" s="53">
        <f>INDEX(Δεδομένα!E$1:E$13,MATCH('2021'!H3741,Δεδομένα!D$1:D$13,0))</f>
        <v>7</v>
      </c>
      <c r="J3741" s="4">
        <v>44342</v>
      </c>
      <c r="K3741" s="3" t="s">
        <v>267</v>
      </c>
      <c r="L3741" s="17" t="str">
        <f t="shared" si="288"/>
        <v>26/05/2021 17:30</v>
      </c>
      <c r="M3741" s="4">
        <v>44342</v>
      </c>
      <c r="N3741" s="3" t="s">
        <v>502</v>
      </c>
      <c r="O3741" s="17" t="str">
        <f t="shared" si="289"/>
        <v>26/05/2021 19:30</v>
      </c>
      <c r="P3741" s="24">
        <f t="shared" si="290"/>
        <v>8.3333333335758653E-2</v>
      </c>
      <c r="Q3741" s="28">
        <v>0</v>
      </c>
      <c r="R3741" s="27">
        <f t="shared" si="291"/>
        <v>120.00000000349246</v>
      </c>
      <c r="S3741" s="3" t="s">
        <v>4</v>
      </c>
      <c r="T3741" s="3" t="s">
        <v>4293</v>
      </c>
      <c r="U3741" s="3" t="s">
        <v>4297</v>
      </c>
      <c r="V3741" s="3" t="s">
        <v>4363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4</v>
      </c>
      <c r="AE3741" s="2">
        <v>4</v>
      </c>
      <c r="AF3741" s="2">
        <v>0</v>
      </c>
      <c r="AG3741" s="2">
        <v>0</v>
      </c>
      <c r="AH3741" s="2">
        <v>0</v>
      </c>
      <c r="AI3741" s="2">
        <v>0</v>
      </c>
      <c r="AJ3741" s="2">
        <v>2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 t="s">
        <v>4</v>
      </c>
      <c r="AT3741" s="2" t="s">
        <v>4</v>
      </c>
    </row>
    <row r="3742" spans="1:46" x14ac:dyDescent="0.2">
      <c r="A3742" s="2">
        <v>1665209</v>
      </c>
      <c r="B3742" s="2">
        <v>856585</v>
      </c>
      <c r="C3742" s="7">
        <v>21.199644986757299</v>
      </c>
      <c r="D3742" s="7">
        <v>38.4814647240241</v>
      </c>
      <c r="E3742" s="19" t="s">
        <v>4291</v>
      </c>
      <c r="F3742" s="46">
        <f>INDEX(Δεδομένα!$P:$P,MATCH('2021'!E3742,Δεδομένα!$O:$O,0))</f>
        <v>127</v>
      </c>
      <c r="G3742" s="49" t="s">
        <v>4292</v>
      </c>
      <c r="H3742" s="51" t="str">
        <f>INDEX(Δεδομένα!B$1:B$51,MATCH('2021'!G3742,Δεδομένα!A$1:A$51,0))</f>
        <v>ΔΥΤΙΚΗΣ ΕΛΛΑΔΟΣ</v>
      </c>
      <c r="I3742" s="53">
        <f>INDEX(Δεδομένα!E$1:E$13,MATCH('2021'!H3742,Δεδομένα!D$1:D$13,0))</f>
        <v>7</v>
      </c>
      <c r="J3742" s="4">
        <v>44343</v>
      </c>
      <c r="K3742" s="3" t="s">
        <v>1067</v>
      </c>
      <c r="L3742" s="17" t="str">
        <f t="shared" si="288"/>
        <v>27/05/2021 15:49</v>
      </c>
      <c r="M3742" s="4">
        <v>44343</v>
      </c>
      <c r="N3742" s="3" t="s">
        <v>510</v>
      </c>
      <c r="O3742" s="17" t="str">
        <f t="shared" si="289"/>
        <v>27/05/2021 17:20</v>
      </c>
      <c r="P3742" s="24">
        <f t="shared" si="290"/>
        <v>6.3194444439432118E-2</v>
      </c>
      <c r="Q3742" s="28">
        <v>0</v>
      </c>
      <c r="R3742" s="27">
        <f t="shared" si="291"/>
        <v>90.99999999278225</v>
      </c>
      <c r="S3742" s="3" t="s">
        <v>4</v>
      </c>
      <c r="T3742" s="3" t="s">
        <v>4293</v>
      </c>
      <c r="U3742" s="3" t="s">
        <v>4</v>
      </c>
      <c r="V3742" s="3" t="s">
        <v>4325</v>
      </c>
      <c r="W3742" s="5">
        <v>0</v>
      </c>
      <c r="X3742" s="5">
        <v>0</v>
      </c>
      <c r="Y3742" s="5">
        <v>0</v>
      </c>
      <c r="Z3742" s="5">
        <v>0</v>
      </c>
      <c r="AA3742" s="5">
        <v>1</v>
      </c>
      <c r="AB3742" s="5">
        <v>0</v>
      </c>
      <c r="AC3742" s="5">
        <v>0</v>
      </c>
      <c r="AD3742" s="5">
        <v>0</v>
      </c>
      <c r="AE3742" s="2">
        <v>4</v>
      </c>
      <c r="AF3742" s="2">
        <v>0</v>
      </c>
      <c r="AG3742" s="2">
        <v>0</v>
      </c>
      <c r="AH3742" s="2">
        <v>0</v>
      </c>
      <c r="AI3742" s="2">
        <v>0</v>
      </c>
      <c r="AJ3742" s="2">
        <v>2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 t="s">
        <v>4</v>
      </c>
      <c r="AT3742" s="2" t="s">
        <v>4</v>
      </c>
    </row>
    <row r="3743" spans="1:46" x14ac:dyDescent="0.2">
      <c r="A3743" s="2">
        <v>1665691</v>
      </c>
      <c r="B3743" s="2">
        <v>856818</v>
      </c>
      <c r="C3743" s="7">
        <v>21.185258522590299</v>
      </c>
      <c r="D3743" s="7">
        <v>38.4762994420539</v>
      </c>
      <c r="E3743" s="19" t="s">
        <v>4291</v>
      </c>
      <c r="F3743" s="46">
        <f>INDEX(Δεδομένα!$P:$P,MATCH('2021'!E3743,Δεδομένα!$O:$O,0))</f>
        <v>127</v>
      </c>
      <c r="G3743" s="49" t="s">
        <v>4292</v>
      </c>
      <c r="H3743" s="51" t="str">
        <f>INDEX(Δεδομένα!B$1:B$51,MATCH('2021'!G3743,Δεδομένα!A$1:A$51,0))</f>
        <v>ΔΥΤΙΚΗΣ ΕΛΛΑΔΟΣ</v>
      </c>
      <c r="I3743" s="53">
        <f>INDEX(Δεδομένα!E$1:E$13,MATCH('2021'!H3743,Δεδομένα!D$1:D$13,0))</f>
        <v>7</v>
      </c>
      <c r="J3743" s="4">
        <v>44344</v>
      </c>
      <c r="K3743" s="3" t="s">
        <v>531</v>
      </c>
      <c r="L3743" s="17" t="str">
        <f t="shared" si="288"/>
        <v>28/05/2021 14:10</v>
      </c>
      <c r="M3743" s="4">
        <v>44344</v>
      </c>
      <c r="N3743" s="3" t="s">
        <v>197</v>
      </c>
      <c r="O3743" s="17" t="str">
        <f t="shared" si="289"/>
        <v>28/05/2021 15:30</v>
      </c>
      <c r="P3743" s="24">
        <f t="shared" si="290"/>
        <v>5.5555555554747116E-2</v>
      </c>
      <c r="Q3743" s="28">
        <v>0</v>
      </c>
      <c r="R3743" s="27">
        <f t="shared" si="291"/>
        <v>79.999999998835847</v>
      </c>
      <c r="S3743" s="3" t="s">
        <v>4</v>
      </c>
      <c r="T3743" s="3" t="s">
        <v>4293</v>
      </c>
      <c r="U3743" s="3" t="s">
        <v>4</v>
      </c>
      <c r="V3743" s="3" t="s">
        <v>4364</v>
      </c>
      <c r="W3743" s="5">
        <v>0</v>
      </c>
      <c r="X3743" s="5">
        <v>0</v>
      </c>
      <c r="Y3743" s="5">
        <v>0</v>
      </c>
      <c r="Z3743" s="5">
        <v>0</v>
      </c>
      <c r="AA3743" s="5">
        <v>0.5</v>
      </c>
      <c r="AB3743" s="5">
        <v>0</v>
      </c>
      <c r="AC3743" s="5">
        <v>0</v>
      </c>
      <c r="AD3743" s="5">
        <v>0</v>
      </c>
      <c r="AE3743" s="2">
        <v>2</v>
      </c>
      <c r="AF3743" s="2">
        <v>0</v>
      </c>
      <c r="AG3743" s="2">
        <v>0</v>
      </c>
      <c r="AH3743" s="2">
        <v>0</v>
      </c>
      <c r="AI3743" s="2">
        <v>0</v>
      </c>
      <c r="AJ3743" s="2">
        <v>1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 t="s">
        <v>4</v>
      </c>
      <c r="AT3743" s="2" t="s">
        <v>4</v>
      </c>
    </row>
    <row r="3744" spans="1:46" x14ac:dyDescent="0.2">
      <c r="A3744" s="2">
        <v>1665696</v>
      </c>
      <c r="B3744" s="2">
        <v>856896</v>
      </c>
      <c r="C3744" s="7">
        <v>21.492981749762901</v>
      </c>
      <c r="D3744" s="7">
        <v>38.368956398294799</v>
      </c>
      <c r="E3744" s="19" t="s">
        <v>4291</v>
      </c>
      <c r="F3744" s="46">
        <f>INDEX(Δεδομένα!$P:$P,MATCH('2021'!E3744,Δεδομένα!$O:$O,0))</f>
        <v>127</v>
      </c>
      <c r="G3744" s="49" t="s">
        <v>4292</v>
      </c>
      <c r="H3744" s="51" t="str">
        <f>INDEX(Δεδομένα!B$1:B$51,MATCH('2021'!G3744,Δεδομένα!A$1:A$51,0))</f>
        <v>ΔΥΤΙΚΗΣ ΕΛΛΑΔΟΣ</v>
      </c>
      <c r="I3744" s="53">
        <f>INDEX(Δεδομένα!E$1:E$13,MATCH('2021'!H3744,Δεδομένα!D$1:D$13,0))</f>
        <v>7</v>
      </c>
      <c r="J3744" s="4">
        <v>44344</v>
      </c>
      <c r="K3744" s="3" t="s">
        <v>483</v>
      </c>
      <c r="L3744" s="17" t="str">
        <f t="shared" si="288"/>
        <v>28/05/2021 18:10</v>
      </c>
      <c r="M3744" s="4">
        <v>44344</v>
      </c>
      <c r="N3744" s="3" t="s">
        <v>497</v>
      </c>
      <c r="O3744" s="17" t="str">
        <f t="shared" si="289"/>
        <v>28/05/2021 21:00</v>
      </c>
      <c r="P3744" s="24">
        <f t="shared" si="290"/>
        <v>0.11805555555474712</v>
      </c>
      <c r="Q3744" s="28">
        <v>0</v>
      </c>
      <c r="R3744" s="27">
        <f t="shared" si="291"/>
        <v>169.99999999883585</v>
      </c>
      <c r="S3744" s="3" t="s">
        <v>4</v>
      </c>
      <c r="T3744" s="3" t="s">
        <v>4293</v>
      </c>
      <c r="U3744" s="3" t="s">
        <v>4</v>
      </c>
      <c r="V3744" s="3" t="s">
        <v>4297</v>
      </c>
      <c r="W3744" s="5">
        <v>0</v>
      </c>
      <c r="X3744" s="5">
        <v>0</v>
      </c>
      <c r="Y3744" s="5">
        <v>0</v>
      </c>
      <c r="Z3744" s="5">
        <v>0</v>
      </c>
      <c r="AA3744" s="5">
        <v>2</v>
      </c>
      <c r="AB3744" s="5">
        <v>34</v>
      </c>
      <c r="AC3744" s="5">
        <v>0</v>
      </c>
      <c r="AD3744" s="5">
        <v>0</v>
      </c>
      <c r="AE3744" s="2">
        <v>4</v>
      </c>
      <c r="AF3744" s="2">
        <v>0</v>
      </c>
      <c r="AG3744" s="2">
        <v>0</v>
      </c>
      <c r="AH3744" s="2">
        <v>0</v>
      </c>
      <c r="AI3744" s="2">
        <v>0</v>
      </c>
      <c r="AJ3744" s="2">
        <v>2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 t="s">
        <v>4</v>
      </c>
      <c r="AT3744" s="2" t="s">
        <v>4</v>
      </c>
    </row>
    <row r="3745" spans="1:46" x14ac:dyDescent="0.2">
      <c r="A3745" s="2">
        <v>1665705</v>
      </c>
      <c r="B3745" s="2">
        <v>857455</v>
      </c>
      <c r="C3745" s="7">
        <v>21.286113512032699</v>
      </c>
      <c r="D3745" s="7">
        <v>38.486275582262202</v>
      </c>
      <c r="E3745" s="19" t="s">
        <v>4291</v>
      </c>
      <c r="F3745" s="46">
        <f>INDEX(Δεδομένα!$P:$P,MATCH('2021'!E3745,Δεδομένα!$O:$O,0))</f>
        <v>127</v>
      </c>
      <c r="G3745" s="49" t="s">
        <v>4292</v>
      </c>
      <c r="H3745" s="51" t="str">
        <f>INDEX(Δεδομένα!B$1:B$51,MATCH('2021'!G3745,Δεδομένα!A$1:A$51,0))</f>
        <v>ΔΥΤΙΚΗΣ ΕΛΛΑΔΟΣ</v>
      </c>
      <c r="I3745" s="53">
        <f>INDEX(Δεδομένα!E$1:E$13,MATCH('2021'!H3745,Δεδομένα!D$1:D$13,0))</f>
        <v>7</v>
      </c>
      <c r="J3745" s="4">
        <v>44346</v>
      </c>
      <c r="K3745" s="3" t="s">
        <v>1233</v>
      </c>
      <c r="L3745" s="17" t="str">
        <f t="shared" si="288"/>
        <v>30/05/2021 16:45</v>
      </c>
      <c r="M3745" s="4">
        <v>44346</v>
      </c>
      <c r="N3745" s="3" t="s">
        <v>524</v>
      </c>
      <c r="O3745" s="17" t="str">
        <f t="shared" si="289"/>
        <v>30/05/2021 20:40</v>
      </c>
      <c r="P3745" s="24">
        <f t="shared" si="290"/>
        <v>0.16319444444525288</v>
      </c>
      <c r="Q3745" s="28">
        <v>0</v>
      </c>
      <c r="R3745" s="27">
        <f t="shared" si="291"/>
        <v>235.00000000116415</v>
      </c>
      <c r="S3745" s="3" t="s">
        <v>4</v>
      </c>
      <c r="T3745" s="3" t="s">
        <v>4293</v>
      </c>
      <c r="U3745" s="3" t="s">
        <v>4</v>
      </c>
      <c r="V3745" s="3" t="s">
        <v>4365</v>
      </c>
      <c r="W3745" s="5">
        <v>0</v>
      </c>
      <c r="X3745" s="5">
        <v>0</v>
      </c>
      <c r="Y3745" s="5">
        <v>0</v>
      </c>
      <c r="Z3745" s="5">
        <v>3</v>
      </c>
      <c r="AA3745" s="5">
        <v>0</v>
      </c>
      <c r="AB3745" s="5">
        <v>0</v>
      </c>
      <c r="AC3745" s="5">
        <v>0</v>
      </c>
      <c r="AD3745" s="5">
        <v>0</v>
      </c>
      <c r="AE3745" s="2">
        <v>11</v>
      </c>
      <c r="AF3745" s="2">
        <v>0</v>
      </c>
      <c r="AG3745" s="2">
        <v>0</v>
      </c>
      <c r="AH3745" s="2">
        <v>0</v>
      </c>
      <c r="AI3745" s="2">
        <v>0</v>
      </c>
      <c r="AJ3745" s="2">
        <v>5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 t="s">
        <v>4</v>
      </c>
      <c r="AT3745" s="2" t="s">
        <v>4</v>
      </c>
    </row>
    <row r="3746" spans="1:46" x14ac:dyDescent="0.2">
      <c r="A3746" s="2">
        <v>1665710</v>
      </c>
      <c r="B3746" s="2">
        <v>857736</v>
      </c>
      <c r="C3746" s="7">
        <v>21.2950540698594</v>
      </c>
      <c r="D3746" s="7">
        <v>38.5022747312359</v>
      </c>
      <c r="E3746" s="19" t="s">
        <v>4291</v>
      </c>
      <c r="F3746" s="46">
        <f>INDEX(Δεδομένα!$P:$P,MATCH('2021'!E3746,Δεδομένα!$O:$O,0))</f>
        <v>127</v>
      </c>
      <c r="G3746" s="49" t="s">
        <v>4292</v>
      </c>
      <c r="H3746" s="51" t="str">
        <f>INDEX(Δεδομένα!B$1:B$51,MATCH('2021'!G3746,Δεδομένα!A$1:A$51,0))</f>
        <v>ΔΥΤΙΚΗΣ ΕΛΛΑΔΟΣ</v>
      </c>
      <c r="I3746" s="53">
        <f>INDEX(Δεδομένα!E$1:E$13,MATCH('2021'!H3746,Δεδομένα!D$1:D$13,0))</f>
        <v>7</v>
      </c>
      <c r="J3746" s="4">
        <v>44347</v>
      </c>
      <c r="K3746" s="3" t="s">
        <v>844</v>
      </c>
      <c r="L3746" s="17" t="str">
        <f t="shared" si="288"/>
        <v>31/05/2021 17:35</v>
      </c>
      <c r="M3746" s="4">
        <v>44347</v>
      </c>
      <c r="N3746" s="3" t="s">
        <v>17</v>
      </c>
      <c r="O3746" s="17" t="str">
        <f t="shared" si="289"/>
        <v>31/05/2021 18:00</v>
      </c>
      <c r="P3746" s="24">
        <f t="shared" si="290"/>
        <v>1.7361111109494232E-2</v>
      </c>
      <c r="Q3746" s="28">
        <v>0</v>
      </c>
      <c r="R3746" s="27">
        <f t="shared" si="291"/>
        <v>24.999999997671694</v>
      </c>
      <c r="S3746" s="3" t="s">
        <v>4</v>
      </c>
      <c r="T3746" s="3" t="s">
        <v>4293</v>
      </c>
      <c r="U3746" s="3" t="s">
        <v>4</v>
      </c>
      <c r="V3746" s="3" t="s">
        <v>4321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0.15</v>
      </c>
      <c r="AC3746" s="5">
        <v>0</v>
      </c>
      <c r="AD3746" s="5">
        <v>0</v>
      </c>
      <c r="AE3746" s="2">
        <v>2</v>
      </c>
      <c r="AF3746" s="2">
        <v>0</v>
      </c>
      <c r="AG3746" s="2">
        <v>0</v>
      </c>
      <c r="AH3746" s="2">
        <v>0</v>
      </c>
      <c r="AI3746" s="2">
        <v>0</v>
      </c>
      <c r="AJ3746" s="2">
        <v>1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 t="s">
        <v>4</v>
      </c>
      <c r="AT3746" s="2" t="s">
        <v>4</v>
      </c>
    </row>
    <row r="3747" spans="1:46" x14ac:dyDescent="0.2">
      <c r="A3747" s="2">
        <v>1666616</v>
      </c>
      <c r="B3747" s="2">
        <v>857977</v>
      </c>
      <c r="C3747" s="7">
        <v>21.30033010224</v>
      </c>
      <c r="D3747" s="7">
        <v>38.461619030165799</v>
      </c>
      <c r="E3747" s="19" t="s">
        <v>4291</v>
      </c>
      <c r="F3747" s="46">
        <f>INDEX(Δεδομένα!$P:$P,MATCH('2021'!E3747,Δεδομένα!$O:$O,0))</f>
        <v>127</v>
      </c>
      <c r="G3747" s="49" t="s">
        <v>4292</v>
      </c>
      <c r="H3747" s="51" t="str">
        <f>INDEX(Δεδομένα!B$1:B$51,MATCH('2021'!G3747,Δεδομένα!A$1:A$51,0))</f>
        <v>ΔΥΤΙΚΗΣ ΕΛΛΑΔΟΣ</v>
      </c>
      <c r="I3747" s="53">
        <f>INDEX(Δεδομένα!E$1:E$13,MATCH('2021'!H3747,Δεδομένα!D$1:D$13,0))</f>
        <v>7</v>
      </c>
      <c r="J3747" s="4">
        <v>44348</v>
      </c>
      <c r="K3747" s="3" t="s">
        <v>146</v>
      </c>
      <c r="L3747" s="17" t="str">
        <f t="shared" si="288"/>
        <v>01/06/2021 16:30</v>
      </c>
      <c r="M3747" s="4">
        <v>44348</v>
      </c>
      <c r="N3747" s="3" t="s">
        <v>661</v>
      </c>
      <c r="O3747" s="17" t="str">
        <f t="shared" si="289"/>
        <v>01/06/2021 16:32</v>
      </c>
      <c r="P3747" s="24">
        <f t="shared" si="290"/>
        <v>1.3888888861401938E-3</v>
      </c>
      <c r="Q3747" s="28">
        <v>0</v>
      </c>
      <c r="R3747" s="27">
        <f t="shared" si="291"/>
        <v>1.9999999960418791</v>
      </c>
      <c r="S3747" s="3" t="s">
        <v>4</v>
      </c>
      <c r="T3747" s="3" t="s">
        <v>4293</v>
      </c>
      <c r="U3747" s="3" t="s">
        <v>4</v>
      </c>
      <c r="V3747" s="3" t="s">
        <v>4366</v>
      </c>
      <c r="W3747" s="5">
        <v>0</v>
      </c>
      <c r="X3747" s="5">
        <v>0</v>
      </c>
      <c r="Y3747" s="5">
        <v>0</v>
      </c>
      <c r="Z3747" s="5">
        <v>0</v>
      </c>
      <c r="AA3747" s="5">
        <v>0.02</v>
      </c>
      <c r="AB3747" s="5">
        <v>0</v>
      </c>
      <c r="AC3747" s="5">
        <v>0</v>
      </c>
      <c r="AD3747" s="5">
        <v>0</v>
      </c>
      <c r="AE3747" s="2">
        <v>2</v>
      </c>
      <c r="AF3747" s="2">
        <v>0</v>
      </c>
      <c r="AG3747" s="2">
        <v>0</v>
      </c>
      <c r="AH3747" s="2">
        <v>0</v>
      </c>
      <c r="AI3747" s="2">
        <v>0</v>
      </c>
      <c r="AJ3747" s="2">
        <v>1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 t="s">
        <v>4</v>
      </c>
      <c r="AT3747" s="2" t="s">
        <v>4</v>
      </c>
    </row>
    <row r="3748" spans="1:46" x14ac:dyDescent="0.2">
      <c r="A3748" s="2">
        <v>1666630</v>
      </c>
      <c r="B3748" s="2">
        <v>857990</v>
      </c>
      <c r="C3748" s="7">
        <v>21.4341112928408</v>
      </c>
      <c r="D3748" s="7">
        <v>38.3952152058108</v>
      </c>
      <c r="E3748" s="19" t="s">
        <v>4291</v>
      </c>
      <c r="F3748" s="46">
        <f>INDEX(Δεδομένα!$P:$P,MATCH('2021'!E3748,Δεδομένα!$O:$O,0))</f>
        <v>127</v>
      </c>
      <c r="G3748" s="49" t="s">
        <v>4292</v>
      </c>
      <c r="H3748" s="51" t="str">
        <f>INDEX(Δεδομένα!B$1:B$51,MATCH('2021'!G3748,Δεδομένα!A$1:A$51,0))</f>
        <v>ΔΥΤΙΚΗΣ ΕΛΛΑΔΟΣ</v>
      </c>
      <c r="I3748" s="53">
        <f>INDEX(Δεδομένα!E$1:E$13,MATCH('2021'!H3748,Δεδομένα!D$1:D$13,0))</f>
        <v>7</v>
      </c>
      <c r="J3748" s="4">
        <v>44348</v>
      </c>
      <c r="K3748" s="3" t="s">
        <v>411</v>
      </c>
      <c r="L3748" s="17" t="str">
        <f t="shared" si="288"/>
        <v>01/06/2021 17:10</v>
      </c>
      <c r="M3748" s="4">
        <v>44348</v>
      </c>
      <c r="N3748" s="3" t="s">
        <v>1278</v>
      </c>
      <c r="O3748" s="17" t="str">
        <f t="shared" si="289"/>
        <v>01/06/2021 18:38</v>
      </c>
      <c r="P3748" s="24">
        <f t="shared" si="290"/>
        <v>6.1111111106583849E-2</v>
      </c>
      <c r="Q3748" s="28">
        <v>0</v>
      </c>
      <c r="R3748" s="27">
        <f t="shared" si="291"/>
        <v>87.999999993480742</v>
      </c>
      <c r="S3748" s="3" t="s">
        <v>4</v>
      </c>
      <c r="T3748" s="3" t="s">
        <v>4293</v>
      </c>
      <c r="U3748" s="3" t="s">
        <v>4</v>
      </c>
      <c r="V3748" s="3" t="s">
        <v>4359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0.02</v>
      </c>
      <c r="AC3748" s="5">
        <v>0</v>
      </c>
      <c r="AD3748" s="5">
        <v>0</v>
      </c>
      <c r="AE3748" s="2">
        <v>2</v>
      </c>
      <c r="AF3748" s="2">
        <v>0</v>
      </c>
      <c r="AG3748" s="2">
        <v>0</v>
      </c>
      <c r="AH3748" s="2">
        <v>0</v>
      </c>
      <c r="AI3748" s="2">
        <v>0</v>
      </c>
      <c r="AJ3748" s="2">
        <v>1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 t="s">
        <v>4</v>
      </c>
      <c r="AT3748" s="2" t="s">
        <v>4</v>
      </c>
    </row>
    <row r="3749" spans="1:46" x14ac:dyDescent="0.2">
      <c r="A3749" s="2">
        <v>1667062</v>
      </c>
      <c r="B3749" s="2">
        <v>858849</v>
      </c>
      <c r="C3749" s="7">
        <v>21.456339601558799</v>
      </c>
      <c r="D3749" s="7">
        <v>38.367315966346602</v>
      </c>
      <c r="E3749" s="19" t="s">
        <v>4291</v>
      </c>
      <c r="F3749" s="46">
        <f>INDEX(Δεδομένα!$P:$P,MATCH('2021'!E3749,Δεδομένα!$O:$O,0))</f>
        <v>127</v>
      </c>
      <c r="G3749" s="49" t="s">
        <v>4292</v>
      </c>
      <c r="H3749" s="51" t="str">
        <f>INDEX(Δεδομένα!B$1:B$51,MATCH('2021'!G3749,Δεδομένα!A$1:A$51,0))</f>
        <v>ΔΥΤΙΚΗΣ ΕΛΛΑΔΟΣ</v>
      </c>
      <c r="I3749" s="53">
        <f>INDEX(Δεδομένα!E$1:E$13,MATCH('2021'!H3749,Δεδομένα!D$1:D$13,0))</f>
        <v>7</v>
      </c>
      <c r="J3749" s="4">
        <v>44351</v>
      </c>
      <c r="K3749" s="3" t="s">
        <v>131</v>
      </c>
      <c r="L3749" s="17" t="str">
        <f t="shared" si="288"/>
        <v>04/06/2021 19:15</v>
      </c>
      <c r="M3749" s="4">
        <v>44351</v>
      </c>
      <c r="N3749" s="3" t="s">
        <v>1202</v>
      </c>
      <c r="O3749" s="17" t="str">
        <f t="shared" si="289"/>
        <v>04/06/2021 19:57</v>
      </c>
      <c r="P3749" s="24">
        <f t="shared" si="290"/>
        <v>2.9166666667151731E-2</v>
      </c>
      <c r="Q3749" s="28">
        <v>0</v>
      </c>
      <c r="R3749" s="27">
        <f t="shared" si="291"/>
        <v>42.000000000698492</v>
      </c>
      <c r="S3749" s="3" t="s">
        <v>4</v>
      </c>
      <c r="T3749" s="3" t="s">
        <v>4293</v>
      </c>
      <c r="U3749" s="3" t="s">
        <v>4297</v>
      </c>
      <c r="V3749" s="3" t="s">
        <v>4367</v>
      </c>
      <c r="W3749" s="5">
        <v>0</v>
      </c>
      <c r="X3749" s="5">
        <v>0</v>
      </c>
      <c r="Y3749" s="5">
        <v>0</v>
      </c>
      <c r="Z3749" s="5">
        <v>0</v>
      </c>
      <c r="AA3749" s="5">
        <v>0.2</v>
      </c>
      <c r="AB3749" s="5">
        <v>0</v>
      </c>
      <c r="AC3749" s="5">
        <v>0.3</v>
      </c>
      <c r="AD3749" s="5">
        <v>0</v>
      </c>
      <c r="AE3749" s="2">
        <v>2</v>
      </c>
      <c r="AF3749" s="2">
        <v>0</v>
      </c>
      <c r="AG3749" s="2">
        <v>0</v>
      </c>
      <c r="AH3749" s="2">
        <v>0</v>
      </c>
      <c r="AI3749" s="2">
        <v>0</v>
      </c>
      <c r="AJ3749" s="2">
        <v>1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 t="s">
        <v>4</v>
      </c>
      <c r="AT3749" s="2" t="s">
        <v>4</v>
      </c>
    </row>
    <row r="3750" spans="1:46" x14ac:dyDescent="0.2">
      <c r="A3750" s="2">
        <v>1667144</v>
      </c>
      <c r="B3750" s="2">
        <v>859025</v>
      </c>
      <c r="C3750" s="7">
        <v>21.280036549654401</v>
      </c>
      <c r="D3750" s="7">
        <v>38.499795256346196</v>
      </c>
      <c r="E3750" s="19" t="s">
        <v>4291</v>
      </c>
      <c r="F3750" s="46">
        <f>INDEX(Δεδομένα!$P:$P,MATCH('2021'!E3750,Δεδομένα!$O:$O,0))</f>
        <v>127</v>
      </c>
      <c r="G3750" s="49" t="s">
        <v>4292</v>
      </c>
      <c r="H3750" s="51" t="str">
        <f>INDEX(Δεδομένα!B$1:B$51,MATCH('2021'!G3750,Δεδομένα!A$1:A$51,0))</f>
        <v>ΔΥΤΙΚΗΣ ΕΛΛΑΔΟΣ</v>
      </c>
      <c r="I3750" s="53">
        <f>INDEX(Δεδομένα!E$1:E$13,MATCH('2021'!H3750,Δεδομένα!D$1:D$13,0))</f>
        <v>7</v>
      </c>
      <c r="J3750" s="4">
        <v>44352</v>
      </c>
      <c r="K3750" s="3" t="s">
        <v>385</v>
      </c>
      <c r="L3750" s="17" t="str">
        <f t="shared" si="288"/>
        <v>05/06/2021 14:00</v>
      </c>
      <c r="M3750" s="4">
        <v>44352</v>
      </c>
      <c r="N3750" s="3" t="s">
        <v>545</v>
      </c>
      <c r="O3750" s="17" t="str">
        <f t="shared" si="289"/>
        <v>05/06/2021 16:10</v>
      </c>
      <c r="P3750" s="24">
        <f t="shared" si="290"/>
        <v>9.0277777773735579E-2</v>
      </c>
      <c r="Q3750" s="28">
        <v>0</v>
      </c>
      <c r="R3750" s="27">
        <f t="shared" si="291"/>
        <v>129.99999999417923</v>
      </c>
      <c r="S3750" s="3" t="s">
        <v>4</v>
      </c>
      <c r="T3750" s="3" t="s">
        <v>4293</v>
      </c>
      <c r="U3750" s="3" t="s">
        <v>4</v>
      </c>
      <c r="V3750" s="3" t="s">
        <v>4368</v>
      </c>
      <c r="W3750" s="5">
        <v>0</v>
      </c>
      <c r="X3750" s="5">
        <v>2</v>
      </c>
      <c r="Y3750" s="5">
        <v>0</v>
      </c>
      <c r="Z3750" s="5">
        <v>0</v>
      </c>
      <c r="AA3750" s="5">
        <v>0</v>
      </c>
      <c r="AB3750" s="5">
        <v>2</v>
      </c>
      <c r="AC3750" s="5">
        <v>0</v>
      </c>
      <c r="AD3750" s="5">
        <v>0</v>
      </c>
      <c r="AE3750" s="2">
        <v>6</v>
      </c>
      <c r="AF3750" s="2">
        <v>0</v>
      </c>
      <c r="AG3750" s="2">
        <v>0</v>
      </c>
      <c r="AH3750" s="2">
        <v>0</v>
      </c>
      <c r="AI3750" s="2">
        <v>0</v>
      </c>
      <c r="AJ3750" s="2">
        <v>3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 t="s">
        <v>4</v>
      </c>
      <c r="AT3750" s="2" t="s">
        <v>4</v>
      </c>
    </row>
    <row r="3751" spans="1:46" x14ac:dyDescent="0.2">
      <c r="A3751" s="2">
        <v>1667154</v>
      </c>
      <c r="B3751" s="2">
        <v>859032</v>
      </c>
      <c r="C3751" s="7">
        <v>21.4922615106005</v>
      </c>
      <c r="D3751" s="7">
        <v>38.374115360626099</v>
      </c>
      <c r="E3751" s="19" t="s">
        <v>4291</v>
      </c>
      <c r="F3751" s="46">
        <f>INDEX(Δεδομένα!$P:$P,MATCH('2021'!E3751,Δεδομένα!$O:$O,0))</f>
        <v>127</v>
      </c>
      <c r="G3751" s="49" t="s">
        <v>4292</v>
      </c>
      <c r="H3751" s="51" t="str">
        <f>INDEX(Δεδομένα!B$1:B$51,MATCH('2021'!G3751,Δεδομένα!A$1:A$51,0))</f>
        <v>ΔΥΤΙΚΗΣ ΕΛΛΑΔΟΣ</v>
      </c>
      <c r="I3751" s="53">
        <f>INDEX(Δεδομένα!E$1:E$13,MATCH('2021'!H3751,Δεδομένα!D$1:D$13,0))</f>
        <v>7</v>
      </c>
      <c r="J3751" s="4">
        <v>44352</v>
      </c>
      <c r="K3751" s="3" t="s">
        <v>1016</v>
      </c>
      <c r="L3751" s="17" t="str">
        <f t="shared" si="288"/>
        <v>05/06/2021 14:25</v>
      </c>
      <c r="M3751" s="4">
        <v>44352</v>
      </c>
      <c r="N3751" s="3" t="s">
        <v>490</v>
      </c>
      <c r="O3751" s="17" t="str">
        <f t="shared" si="289"/>
        <v>05/06/2021 16:00</v>
      </c>
      <c r="P3751" s="24">
        <f t="shared" si="290"/>
        <v>6.5972222218988463E-2</v>
      </c>
      <c r="Q3751" s="28">
        <v>0</v>
      </c>
      <c r="R3751" s="27">
        <f t="shared" si="291"/>
        <v>94.999999995343387</v>
      </c>
      <c r="S3751" s="3" t="s">
        <v>4</v>
      </c>
      <c r="T3751" s="3" t="s">
        <v>4293</v>
      </c>
      <c r="U3751" s="3" t="s">
        <v>4297</v>
      </c>
      <c r="V3751" s="3" t="s">
        <v>4369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10</v>
      </c>
      <c r="AC3751" s="5">
        <v>0</v>
      </c>
      <c r="AD3751" s="5">
        <v>0</v>
      </c>
      <c r="AE3751" s="2">
        <v>9</v>
      </c>
      <c r="AF3751" s="2">
        <v>0</v>
      </c>
      <c r="AG3751" s="2">
        <v>0</v>
      </c>
      <c r="AH3751" s="2">
        <v>0</v>
      </c>
      <c r="AI3751" s="2">
        <v>0</v>
      </c>
      <c r="AJ3751" s="2">
        <v>4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 t="s">
        <v>4</v>
      </c>
      <c r="AT3751" s="2" t="s">
        <v>4</v>
      </c>
    </row>
    <row r="3752" spans="1:46" x14ac:dyDescent="0.2">
      <c r="A3752" s="2">
        <v>1667169</v>
      </c>
      <c r="B3752" s="2">
        <v>859468</v>
      </c>
      <c r="C3752" s="7">
        <v>21.2327134361635</v>
      </c>
      <c r="D3752" s="7">
        <v>38.458245028148397</v>
      </c>
      <c r="E3752" s="19" t="s">
        <v>4291</v>
      </c>
      <c r="F3752" s="46">
        <f>INDEX(Δεδομένα!$P:$P,MATCH('2021'!E3752,Δεδομένα!$O:$O,0))</f>
        <v>127</v>
      </c>
      <c r="G3752" s="49" t="s">
        <v>4292</v>
      </c>
      <c r="H3752" s="51" t="str">
        <f>INDEX(Δεδομένα!B$1:B$51,MATCH('2021'!G3752,Δεδομένα!A$1:A$51,0))</f>
        <v>ΔΥΤΙΚΗΣ ΕΛΛΑΔΟΣ</v>
      </c>
      <c r="I3752" s="53">
        <f>INDEX(Δεδομένα!E$1:E$13,MATCH('2021'!H3752,Δεδομένα!D$1:D$13,0))</f>
        <v>7</v>
      </c>
      <c r="J3752" s="4">
        <v>44353</v>
      </c>
      <c r="K3752" s="3" t="s">
        <v>4370</v>
      </c>
      <c r="L3752" s="17" t="str">
        <f t="shared" si="288"/>
        <v>06/06/2021 22:43</v>
      </c>
      <c r="M3752" s="4">
        <v>44353</v>
      </c>
      <c r="N3752" s="3" t="s">
        <v>1118</v>
      </c>
      <c r="O3752" s="17" t="str">
        <f t="shared" si="289"/>
        <v>06/06/2021 23:10</v>
      </c>
      <c r="P3752" s="24">
        <f t="shared" si="290"/>
        <v>1.8750000002910383E-2</v>
      </c>
      <c r="Q3752" s="28">
        <v>0</v>
      </c>
      <c r="R3752" s="27">
        <f t="shared" si="291"/>
        <v>27.000000004190952</v>
      </c>
      <c r="S3752" s="3" t="s">
        <v>4</v>
      </c>
      <c r="T3752" s="3" t="s">
        <v>4293</v>
      </c>
      <c r="U3752" s="3" t="s">
        <v>4</v>
      </c>
      <c r="V3752" s="3" t="s">
        <v>4325</v>
      </c>
      <c r="W3752" s="5">
        <v>0</v>
      </c>
      <c r="X3752" s="5">
        <v>0</v>
      </c>
      <c r="Y3752" s="5">
        <v>0</v>
      </c>
      <c r="Z3752" s="5">
        <v>0</v>
      </c>
      <c r="AA3752" s="5">
        <v>0.2</v>
      </c>
      <c r="AB3752" s="5">
        <v>0</v>
      </c>
      <c r="AC3752" s="5">
        <v>0</v>
      </c>
      <c r="AD3752" s="5">
        <v>0</v>
      </c>
      <c r="AE3752" s="2">
        <v>2</v>
      </c>
      <c r="AF3752" s="2">
        <v>0</v>
      </c>
      <c r="AG3752" s="2">
        <v>0</v>
      </c>
      <c r="AH3752" s="2">
        <v>0</v>
      </c>
      <c r="AI3752" s="2">
        <v>0</v>
      </c>
      <c r="AJ3752" s="2">
        <v>1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 t="s">
        <v>4</v>
      </c>
      <c r="AT3752" s="2" t="s">
        <v>4</v>
      </c>
    </row>
    <row r="3753" spans="1:46" x14ac:dyDescent="0.2">
      <c r="A3753" s="2">
        <v>1670965</v>
      </c>
      <c r="B3753" s="2">
        <v>859561</v>
      </c>
      <c r="C3753" s="7">
        <v>21.216400557925699</v>
      </c>
      <c r="D3753" s="7">
        <v>38.5378457082344</v>
      </c>
      <c r="E3753" s="19" t="s">
        <v>4291</v>
      </c>
      <c r="F3753" s="46">
        <f>INDEX(Δεδομένα!$P:$P,MATCH('2021'!E3753,Δεδομένα!$O:$O,0))</f>
        <v>127</v>
      </c>
      <c r="G3753" s="49" t="s">
        <v>4292</v>
      </c>
      <c r="H3753" s="51" t="str">
        <f>INDEX(Δεδομένα!B$1:B$51,MATCH('2021'!G3753,Δεδομένα!A$1:A$51,0))</f>
        <v>ΔΥΤΙΚΗΣ ΕΛΛΑΔΟΣ</v>
      </c>
      <c r="I3753" s="53">
        <f>INDEX(Δεδομένα!E$1:E$13,MATCH('2021'!H3753,Δεδομένα!D$1:D$13,0))</f>
        <v>7</v>
      </c>
      <c r="J3753" s="4">
        <v>44354</v>
      </c>
      <c r="K3753" s="3" t="s">
        <v>1707</v>
      </c>
      <c r="L3753" s="17" t="str">
        <f t="shared" si="288"/>
        <v>07/06/2021 11:33</v>
      </c>
      <c r="M3753" s="4">
        <v>44354</v>
      </c>
      <c r="N3753" s="3" t="s">
        <v>237</v>
      </c>
      <c r="O3753" s="17" t="str">
        <f t="shared" si="289"/>
        <v>07/06/2021 12:30</v>
      </c>
      <c r="P3753" s="24">
        <f t="shared" si="290"/>
        <v>3.9583333338669036E-2</v>
      </c>
      <c r="Q3753" s="28">
        <v>0</v>
      </c>
      <c r="R3753" s="27">
        <f t="shared" si="291"/>
        <v>57.000000007683411</v>
      </c>
      <c r="S3753" s="3" t="s">
        <v>4</v>
      </c>
      <c r="T3753" s="3" t="s">
        <v>4329</v>
      </c>
      <c r="U3753" s="3" t="s">
        <v>4</v>
      </c>
      <c r="V3753" s="3" t="s">
        <v>4371</v>
      </c>
      <c r="W3753" s="5">
        <v>0</v>
      </c>
      <c r="X3753" s="5">
        <v>10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2">
        <v>18</v>
      </c>
      <c r="AF3753" s="2">
        <v>6</v>
      </c>
      <c r="AG3753" s="2">
        <v>0</v>
      </c>
      <c r="AH3753" s="2">
        <v>0</v>
      </c>
      <c r="AI3753" s="2">
        <v>0</v>
      </c>
      <c r="AJ3753" s="2">
        <v>8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 t="s">
        <v>4</v>
      </c>
      <c r="AT3753" s="2" t="s">
        <v>4</v>
      </c>
    </row>
    <row r="3754" spans="1:46" x14ac:dyDescent="0.2">
      <c r="A3754" s="2">
        <v>1670968</v>
      </c>
      <c r="B3754" s="2">
        <v>859763</v>
      </c>
      <c r="C3754" s="7">
        <v>21.206666561243502</v>
      </c>
      <c r="D3754" s="7">
        <v>38.479798269838902</v>
      </c>
      <c r="E3754" s="19" t="s">
        <v>4291</v>
      </c>
      <c r="F3754" s="46">
        <f>INDEX(Δεδομένα!$P:$P,MATCH('2021'!E3754,Δεδομένα!$O:$O,0))</f>
        <v>127</v>
      </c>
      <c r="G3754" s="49" t="s">
        <v>4292</v>
      </c>
      <c r="H3754" s="51" t="str">
        <f>INDEX(Δεδομένα!B$1:B$51,MATCH('2021'!G3754,Δεδομένα!A$1:A$51,0))</f>
        <v>ΔΥΤΙΚΗΣ ΕΛΛΑΔΟΣ</v>
      </c>
      <c r="I3754" s="53">
        <f>INDEX(Δεδομένα!E$1:E$13,MATCH('2021'!H3754,Δεδομένα!D$1:D$13,0))</f>
        <v>7</v>
      </c>
      <c r="J3754" s="4">
        <v>44354</v>
      </c>
      <c r="K3754" s="3" t="s">
        <v>790</v>
      </c>
      <c r="L3754" s="17" t="str">
        <f t="shared" si="288"/>
        <v>07/06/2021 22:22</v>
      </c>
      <c r="M3754" s="4">
        <v>44355</v>
      </c>
      <c r="N3754" s="3" t="s">
        <v>816</v>
      </c>
      <c r="O3754" s="17" t="str">
        <f t="shared" si="289"/>
        <v>08/06/2021 01:00</v>
      </c>
      <c r="P3754" s="24">
        <f t="shared" si="290"/>
        <v>0.10972222222335404</v>
      </c>
      <c r="Q3754" s="28">
        <v>0</v>
      </c>
      <c r="R3754" s="27">
        <f t="shared" si="291"/>
        <v>158.00000000162981</v>
      </c>
      <c r="S3754" s="3" t="s">
        <v>4</v>
      </c>
      <c r="T3754" s="3" t="s">
        <v>4293</v>
      </c>
      <c r="U3754" s="3" t="s">
        <v>4</v>
      </c>
      <c r="V3754" s="3" t="s">
        <v>4325</v>
      </c>
      <c r="W3754" s="5">
        <v>0</v>
      </c>
      <c r="X3754" s="5">
        <v>0</v>
      </c>
      <c r="Y3754" s="5">
        <v>0</v>
      </c>
      <c r="Z3754" s="5">
        <v>0</v>
      </c>
      <c r="AA3754" s="5">
        <v>0.1</v>
      </c>
      <c r="AB3754" s="5">
        <v>0</v>
      </c>
      <c r="AC3754" s="5">
        <v>0</v>
      </c>
      <c r="AD3754" s="5">
        <v>0</v>
      </c>
      <c r="AE3754" s="2">
        <v>4</v>
      </c>
      <c r="AF3754" s="2">
        <v>0</v>
      </c>
      <c r="AG3754" s="2">
        <v>0</v>
      </c>
      <c r="AH3754" s="2">
        <v>0</v>
      </c>
      <c r="AI3754" s="2">
        <v>0</v>
      </c>
      <c r="AJ3754" s="2">
        <v>2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 t="s">
        <v>4</v>
      </c>
      <c r="AT3754" s="2" t="s">
        <v>4</v>
      </c>
    </row>
    <row r="3755" spans="1:46" x14ac:dyDescent="0.2">
      <c r="A3755" s="2">
        <v>1670969</v>
      </c>
      <c r="B3755" s="2">
        <v>859906</v>
      </c>
      <c r="C3755" s="7">
        <v>21.574875362829101</v>
      </c>
      <c r="D3755" s="7">
        <v>38.344498090323199</v>
      </c>
      <c r="E3755" s="19" t="s">
        <v>4291</v>
      </c>
      <c r="F3755" s="46">
        <f>INDEX(Δεδομένα!$P:$P,MATCH('2021'!E3755,Δεδομένα!$O:$O,0))</f>
        <v>127</v>
      </c>
      <c r="G3755" s="49" t="s">
        <v>4292</v>
      </c>
      <c r="H3755" s="51" t="str">
        <f>INDEX(Δεδομένα!B$1:B$51,MATCH('2021'!G3755,Δεδομένα!A$1:A$51,0))</f>
        <v>ΔΥΤΙΚΗΣ ΕΛΛΑΔΟΣ</v>
      </c>
      <c r="I3755" s="53">
        <f>INDEX(Δεδομένα!E$1:E$13,MATCH('2021'!H3755,Δεδομένα!D$1:D$13,0))</f>
        <v>7</v>
      </c>
      <c r="J3755" s="4">
        <v>44355</v>
      </c>
      <c r="K3755" s="3" t="s">
        <v>362</v>
      </c>
      <c r="L3755" s="17" t="str">
        <f t="shared" si="288"/>
        <v>08/06/2021 15:20</v>
      </c>
      <c r="M3755" s="4">
        <v>44355</v>
      </c>
      <c r="N3755" s="3" t="s">
        <v>452</v>
      </c>
      <c r="O3755" s="17" t="str">
        <f t="shared" si="289"/>
        <v>08/06/2021 15:52</v>
      </c>
      <c r="P3755" s="24">
        <f t="shared" si="290"/>
        <v>2.2222222221898846E-2</v>
      </c>
      <c r="Q3755" s="28">
        <v>0</v>
      </c>
      <c r="R3755" s="27">
        <f t="shared" si="291"/>
        <v>31.999999999534339</v>
      </c>
      <c r="S3755" s="3" t="s">
        <v>4</v>
      </c>
      <c r="T3755" s="3" t="s">
        <v>4305</v>
      </c>
      <c r="U3755" s="3" t="s">
        <v>4</v>
      </c>
      <c r="V3755" s="3" t="s">
        <v>4306</v>
      </c>
      <c r="W3755" s="5">
        <v>0</v>
      </c>
      <c r="X3755" s="5">
        <v>0</v>
      </c>
      <c r="Y3755" s="5">
        <v>0</v>
      </c>
      <c r="Z3755" s="5">
        <v>0</v>
      </c>
      <c r="AA3755" s="5">
        <v>2</v>
      </c>
      <c r="AB3755" s="5">
        <v>0</v>
      </c>
      <c r="AC3755" s="5">
        <v>0</v>
      </c>
      <c r="AD3755" s="5">
        <v>0</v>
      </c>
      <c r="AE3755" s="2">
        <v>4</v>
      </c>
      <c r="AF3755" s="2">
        <v>0</v>
      </c>
      <c r="AG3755" s="2">
        <v>0</v>
      </c>
      <c r="AH3755" s="2">
        <v>0</v>
      </c>
      <c r="AI3755" s="2">
        <v>0</v>
      </c>
      <c r="AJ3755" s="2">
        <v>2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 t="s">
        <v>4</v>
      </c>
      <c r="AT3755" s="2" t="s">
        <v>4</v>
      </c>
    </row>
    <row r="3756" spans="1:46" x14ac:dyDescent="0.2">
      <c r="A3756" s="2">
        <v>1670967</v>
      </c>
      <c r="B3756" s="2">
        <v>859721</v>
      </c>
      <c r="C3756" s="7">
        <v>21.457528104551599</v>
      </c>
      <c r="D3756" s="7">
        <v>38.368417002447302</v>
      </c>
      <c r="E3756" s="19" t="s">
        <v>4291</v>
      </c>
      <c r="F3756" s="46">
        <f>INDEX(Δεδομένα!$P:$P,MATCH('2021'!E3756,Δεδομένα!$O:$O,0))</f>
        <v>127</v>
      </c>
      <c r="G3756" s="49" t="s">
        <v>4292</v>
      </c>
      <c r="H3756" s="51" t="str">
        <f>INDEX(Δεδομένα!B$1:B$51,MATCH('2021'!G3756,Δεδομένα!A$1:A$51,0))</f>
        <v>ΔΥΤΙΚΗΣ ΕΛΛΑΔΟΣ</v>
      </c>
      <c r="I3756" s="53">
        <f>INDEX(Δεδομένα!E$1:E$13,MATCH('2021'!H3756,Δεδομένα!D$1:D$13,0))</f>
        <v>7</v>
      </c>
      <c r="J3756" s="4">
        <v>44355</v>
      </c>
      <c r="K3756" s="3" t="s">
        <v>424</v>
      </c>
      <c r="L3756" s="17" t="str">
        <f t="shared" si="288"/>
        <v>08/06/2021 20:10</v>
      </c>
      <c r="M3756" s="4">
        <v>44356</v>
      </c>
      <c r="N3756" s="3" t="s">
        <v>4372</v>
      </c>
      <c r="O3756" s="17" t="str">
        <f t="shared" si="289"/>
        <v>09/06/2021 00:41</v>
      </c>
      <c r="P3756" s="24">
        <f t="shared" si="290"/>
        <v>0.18819444443943212</v>
      </c>
      <c r="Q3756" s="28">
        <v>0</v>
      </c>
      <c r="R3756" s="27">
        <f t="shared" si="291"/>
        <v>270.99999999278225</v>
      </c>
      <c r="S3756" s="3" t="s">
        <v>4</v>
      </c>
      <c r="T3756" s="3" t="s">
        <v>4293</v>
      </c>
      <c r="U3756" s="3" t="s">
        <v>4297</v>
      </c>
      <c r="V3756" s="3" t="s">
        <v>4373</v>
      </c>
      <c r="W3756" s="5">
        <v>0</v>
      </c>
      <c r="X3756" s="5">
        <v>0</v>
      </c>
      <c r="Y3756" s="5">
        <v>0</v>
      </c>
      <c r="Z3756" s="5">
        <v>0</v>
      </c>
      <c r="AA3756" s="5">
        <v>0.1</v>
      </c>
      <c r="AB3756" s="5">
        <v>0</v>
      </c>
      <c r="AC3756" s="5">
        <v>0</v>
      </c>
      <c r="AD3756" s="5">
        <v>0.1</v>
      </c>
      <c r="AE3756" s="2">
        <v>2</v>
      </c>
      <c r="AF3756" s="2">
        <v>0</v>
      </c>
      <c r="AG3756" s="2">
        <v>0</v>
      </c>
      <c r="AH3756" s="2">
        <v>0</v>
      </c>
      <c r="AI3756" s="2">
        <v>1</v>
      </c>
      <c r="AJ3756" s="2">
        <v>1</v>
      </c>
      <c r="AK3756" s="2">
        <v>0</v>
      </c>
      <c r="AL3756" s="2">
        <v>1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 t="s">
        <v>4</v>
      </c>
      <c r="AT3756" s="2" t="s">
        <v>4</v>
      </c>
    </row>
    <row r="3757" spans="1:46" x14ac:dyDescent="0.2">
      <c r="A3757" s="2">
        <v>1670970</v>
      </c>
      <c r="B3757" s="2">
        <v>860110</v>
      </c>
      <c r="C3757" s="7">
        <v>21.3294620697692</v>
      </c>
      <c r="D3757" s="7">
        <v>38.412222787421797</v>
      </c>
      <c r="E3757" s="19" t="s">
        <v>4291</v>
      </c>
      <c r="F3757" s="46">
        <f>INDEX(Δεδομένα!$P:$P,MATCH('2021'!E3757,Δεδομένα!$O:$O,0))</f>
        <v>127</v>
      </c>
      <c r="G3757" s="49" t="s">
        <v>4292</v>
      </c>
      <c r="H3757" s="51" t="str">
        <f>INDEX(Δεδομένα!B$1:B$51,MATCH('2021'!G3757,Δεδομένα!A$1:A$51,0))</f>
        <v>ΔΥΤΙΚΗΣ ΕΛΛΑΔΟΣ</v>
      </c>
      <c r="I3757" s="53">
        <f>INDEX(Δεδομένα!E$1:E$13,MATCH('2021'!H3757,Δεδομένα!D$1:D$13,0))</f>
        <v>7</v>
      </c>
      <c r="J3757" s="4">
        <v>44356</v>
      </c>
      <c r="K3757" s="3" t="s">
        <v>1796</v>
      </c>
      <c r="L3757" s="17" t="str">
        <f t="shared" si="288"/>
        <v>09/06/2021 11:53</v>
      </c>
      <c r="M3757" s="4">
        <v>44356</v>
      </c>
      <c r="N3757" s="3" t="s">
        <v>196</v>
      </c>
      <c r="O3757" s="17" t="str">
        <f t="shared" si="289"/>
        <v>09/06/2021 14:15</v>
      </c>
      <c r="P3757" s="24">
        <f t="shared" si="290"/>
        <v>9.8611111112404615E-2</v>
      </c>
      <c r="Q3757" s="28">
        <v>0</v>
      </c>
      <c r="R3757" s="27">
        <f t="shared" si="291"/>
        <v>142.00000000186265</v>
      </c>
      <c r="S3757" s="3" t="s">
        <v>4</v>
      </c>
      <c r="T3757" s="3" t="s">
        <v>4293</v>
      </c>
      <c r="U3757" s="3" t="s">
        <v>4</v>
      </c>
      <c r="V3757" s="3" t="s">
        <v>4374</v>
      </c>
      <c r="W3757" s="5">
        <v>0</v>
      </c>
      <c r="X3757" s="5">
        <v>0</v>
      </c>
      <c r="Y3757" s="5">
        <v>0</v>
      </c>
      <c r="Z3757" s="5">
        <v>0</v>
      </c>
      <c r="AA3757" s="5">
        <v>1</v>
      </c>
      <c r="AB3757" s="5">
        <v>0</v>
      </c>
      <c r="AC3757" s="5">
        <v>0</v>
      </c>
      <c r="AD3757" s="5">
        <v>0</v>
      </c>
      <c r="AE3757" s="2">
        <v>4</v>
      </c>
      <c r="AF3757" s="2">
        <v>0</v>
      </c>
      <c r="AG3757" s="2">
        <v>0</v>
      </c>
      <c r="AH3757" s="2">
        <v>0</v>
      </c>
      <c r="AI3757" s="2">
        <v>0</v>
      </c>
      <c r="AJ3757" s="2">
        <v>2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 t="s">
        <v>4</v>
      </c>
      <c r="AT3757" s="2" t="s">
        <v>4</v>
      </c>
    </row>
    <row r="3758" spans="1:46" x14ac:dyDescent="0.2">
      <c r="A3758" s="2">
        <v>1669048</v>
      </c>
      <c r="B3758" s="2">
        <v>860485</v>
      </c>
      <c r="C3758" s="7">
        <v>21.301574439404501</v>
      </c>
      <c r="D3758" s="7">
        <v>38.419703385091204</v>
      </c>
      <c r="E3758" s="19" t="s">
        <v>4291</v>
      </c>
      <c r="F3758" s="46">
        <f>INDEX(Δεδομένα!$P:$P,MATCH('2021'!E3758,Δεδομένα!$O:$O,0))</f>
        <v>127</v>
      </c>
      <c r="G3758" s="49" t="s">
        <v>4292</v>
      </c>
      <c r="H3758" s="51" t="str">
        <f>INDEX(Δεδομένα!B$1:B$51,MATCH('2021'!G3758,Δεδομένα!A$1:A$51,0))</f>
        <v>ΔΥΤΙΚΗΣ ΕΛΛΑΔΟΣ</v>
      </c>
      <c r="I3758" s="53">
        <f>INDEX(Δεδομένα!E$1:E$13,MATCH('2021'!H3758,Δεδομένα!D$1:D$13,0))</f>
        <v>7</v>
      </c>
      <c r="J3758" s="4">
        <v>44357</v>
      </c>
      <c r="K3758" s="3" t="s">
        <v>612</v>
      </c>
      <c r="L3758" s="17" t="str">
        <f t="shared" si="288"/>
        <v>10/06/2021 13:51</v>
      </c>
      <c r="M3758" s="4">
        <v>44357</v>
      </c>
      <c r="N3758" s="3" t="s">
        <v>673</v>
      </c>
      <c r="O3758" s="17" t="str">
        <f t="shared" si="289"/>
        <v>10/06/2021 15:59</v>
      </c>
      <c r="P3758" s="24">
        <f t="shared" si="290"/>
        <v>8.8888888894871343E-2</v>
      </c>
      <c r="Q3758" s="28">
        <v>0</v>
      </c>
      <c r="R3758" s="27">
        <f t="shared" si="291"/>
        <v>128.00000000861473</v>
      </c>
      <c r="S3758" s="3" t="s">
        <v>4</v>
      </c>
      <c r="T3758" s="3" t="s">
        <v>4293</v>
      </c>
      <c r="U3758" s="3" t="s">
        <v>4</v>
      </c>
      <c r="V3758" s="3" t="s">
        <v>4375</v>
      </c>
      <c r="W3758" s="5">
        <v>0</v>
      </c>
      <c r="X3758" s="5">
        <v>0</v>
      </c>
      <c r="Y3758" s="5">
        <v>0</v>
      </c>
      <c r="Z3758" s="5">
        <v>0</v>
      </c>
      <c r="AA3758" s="5">
        <v>2</v>
      </c>
      <c r="AB3758" s="5">
        <v>0</v>
      </c>
      <c r="AC3758" s="5">
        <v>0</v>
      </c>
      <c r="AD3758" s="5">
        <v>0</v>
      </c>
      <c r="AE3758" s="2">
        <v>8</v>
      </c>
      <c r="AF3758" s="2">
        <v>0</v>
      </c>
      <c r="AG3758" s="2">
        <v>0</v>
      </c>
      <c r="AH3758" s="2">
        <v>0</v>
      </c>
      <c r="AI3758" s="2">
        <v>0</v>
      </c>
      <c r="AJ3758" s="2">
        <v>3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 t="s">
        <v>4</v>
      </c>
      <c r="AT3758" s="2" t="s">
        <v>4</v>
      </c>
    </row>
    <row r="3759" spans="1:46" x14ac:dyDescent="0.2">
      <c r="A3759" s="2">
        <v>1669085</v>
      </c>
      <c r="B3759" s="2">
        <v>860867</v>
      </c>
      <c r="C3759" s="7">
        <v>21.575876493155501</v>
      </c>
      <c r="D3759" s="7">
        <v>38.343434696777202</v>
      </c>
      <c r="E3759" s="19" t="s">
        <v>4291</v>
      </c>
      <c r="F3759" s="46">
        <f>INDEX(Δεδομένα!$P:$P,MATCH('2021'!E3759,Δεδομένα!$O:$O,0))</f>
        <v>127</v>
      </c>
      <c r="G3759" s="49" t="s">
        <v>4292</v>
      </c>
      <c r="H3759" s="51" t="str">
        <f>INDEX(Δεδομένα!B$1:B$51,MATCH('2021'!G3759,Δεδομένα!A$1:A$51,0))</f>
        <v>ΔΥΤΙΚΗΣ ΕΛΛΑΔΟΣ</v>
      </c>
      <c r="I3759" s="53">
        <f>INDEX(Δεδομένα!E$1:E$13,MATCH('2021'!H3759,Δεδομένα!D$1:D$13,0))</f>
        <v>7</v>
      </c>
      <c r="J3759" s="4">
        <v>44358</v>
      </c>
      <c r="K3759" s="3" t="s">
        <v>1057</v>
      </c>
      <c r="L3759" s="17" t="str">
        <f t="shared" si="288"/>
        <v>11/06/2021 14:59</v>
      </c>
      <c r="M3759" s="4">
        <v>44358</v>
      </c>
      <c r="N3759" s="3" t="s">
        <v>490</v>
      </c>
      <c r="O3759" s="17" t="str">
        <f t="shared" si="289"/>
        <v>11/06/2021 16:00</v>
      </c>
      <c r="P3759" s="24">
        <f t="shared" si="290"/>
        <v>4.2361111110949423E-2</v>
      </c>
      <c r="Q3759" s="28">
        <v>0</v>
      </c>
      <c r="R3759" s="27">
        <f t="shared" si="291"/>
        <v>60.999999999767169</v>
      </c>
      <c r="S3759" s="3" t="s">
        <v>4</v>
      </c>
      <c r="T3759" s="3" t="s">
        <v>4305</v>
      </c>
      <c r="U3759" s="3" t="s">
        <v>4</v>
      </c>
      <c r="V3759" s="3" t="s">
        <v>4376</v>
      </c>
      <c r="W3759" s="5">
        <v>0</v>
      </c>
      <c r="X3759" s="5">
        <v>0</v>
      </c>
      <c r="Y3759" s="5">
        <v>0</v>
      </c>
      <c r="Z3759" s="5">
        <v>0</v>
      </c>
      <c r="AA3759" s="5">
        <v>1</v>
      </c>
      <c r="AB3759" s="5">
        <v>1</v>
      </c>
      <c r="AC3759" s="5">
        <v>0</v>
      </c>
      <c r="AD3759" s="5">
        <v>0</v>
      </c>
      <c r="AE3759" s="2">
        <v>4</v>
      </c>
      <c r="AF3759" s="2">
        <v>0</v>
      </c>
      <c r="AG3759" s="2">
        <v>0</v>
      </c>
      <c r="AH3759" s="2">
        <v>0</v>
      </c>
      <c r="AI3759" s="2">
        <v>0</v>
      </c>
      <c r="AJ3759" s="2">
        <v>2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 t="s">
        <v>4</v>
      </c>
      <c r="AT3759" s="2" t="s">
        <v>4</v>
      </c>
    </row>
    <row r="3760" spans="1:46" x14ac:dyDescent="0.2">
      <c r="A3760" s="2">
        <v>1669096</v>
      </c>
      <c r="B3760" s="2">
        <v>860967</v>
      </c>
      <c r="C3760" s="7">
        <v>21.483967191346601</v>
      </c>
      <c r="D3760" s="7">
        <v>38.3869603576237</v>
      </c>
      <c r="E3760" s="19" t="s">
        <v>4291</v>
      </c>
      <c r="F3760" s="46">
        <f>INDEX(Δεδομένα!$P:$P,MATCH('2021'!E3760,Δεδομένα!$O:$O,0))</f>
        <v>127</v>
      </c>
      <c r="G3760" s="49" t="s">
        <v>4292</v>
      </c>
      <c r="H3760" s="51" t="str">
        <f>INDEX(Δεδομένα!B$1:B$51,MATCH('2021'!G3760,Δεδομένα!A$1:A$51,0))</f>
        <v>ΔΥΤΙΚΗΣ ΕΛΛΑΔΟΣ</v>
      </c>
      <c r="I3760" s="53">
        <f>INDEX(Δεδομένα!E$1:E$13,MATCH('2021'!H3760,Δεδομένα!D$1:D$13,0))</f>
        <v>7</v>
      </c>
      <c r="J3760" s="4">
        <v>44358</v>
      </c>
      <c r="K3760" s="3" t="s">
        <v>1305</v>
      </c>
      <c r="L3760" s="17" t="str">
        <f t="shared" si="288"/>
        <v>11/06/2021 17:02</v>
      </c>
      <c r="M3760" s="4">
        <v>44358</v>
      </c>
      <c r="N3760" s="3" t="s">
        <v>842</v>
      </c>
      <c r="O3760" s="17" t="str">
        <f t="shared" si="289"/>
        <v>11/06/2021 18:44</v>
      </c>
      <c r="P3760" s="24">
        <f t="shared" si="290"/>
        <v>7.0833333331393078E-2</v>
      </c>
      <c r="Q3760" s="28">
        <v>0</v>
      </c>
      <c r="R3760" s="27">
        <f t="shared" si="291"/>
        <v>101.99999999720603</v>
      </c>
      <c r="S3760" s="3" t="s">
        <v>4</v>
      </c>
      <c r="T3760" s="3" t="s">
        <v>4293</v>
      </c>
      <c r="U3760" s="3" t="s">
        <v>4297</v>
      </c>
      <c r="V3760" s="3" t="s">
        <v>4377</v>
      </c>
      <c r="W3760" s="5">
        <v>0</v>
      </c>
      <c r="X3760" s="5">
        <v>2</v>
      </c>
      <c r="Y3760" s="5">
        <v>0</v>
      </c>
      <c r="Z3760" s="5">
        <v>0</v>
      </c>
      <c r="AA3760" s="5">
        <v>0</v>
      </c>
      <c r="AB3760" s="5">
        <v>1</v>
      </c>
      <c r="AC3760" s="5">
        <v>0</v>
      </c>
      <c r="AD3760" s="5">
        <v>0</v>
      </c>
      <c r="AE3760" s="2">
        <v>8</v>
      </c>
      <c r="AF3760" s="2">
        <v>0</v>
      </c>
      <c r="AG3760" s="2">
        <v>0</v>
      </c>
      <c r="AH3760" s="2">
        <v>0</v>
      </c>
      <c r="AI3760" s="2">
        <v>0</v>
      </c>
      <c r="AJ3760" s="2">
        <v>4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 t="s">
        <v>4</v>
      </c>
      <c r="AT3760" s="2" t="s">
        <v>4</v>
      </c>
    </row>
    <row r="3761" spans="1:46" x14ac:dyDescent="0.2">
      <c r="A3761" s="2">
        <v>1669104</v>
      </c>
      <c r="B3761" s="2">
        <v>861369</v>
      </c>
      <c r="C3761" s="7">
        <v>21.169532706528202</v>
      </c>
      <c r="D3761" s="7">
        <v>38.503142105302103</v>
      </c>
      <c r="E3761" s="19" t="s">
        <v>4291</v>
      </c>
      <c r="F3761" s="46">
        <f>INDEX(Δεδομένα!$P:$P,MATCH('2021'!E3761,Δεδομένα!$O:$O,0))</f>
        <v>127</v>
      </c>
      <c r="G3761" s="49" t="s">
        <v>4292</v>
      </c>
      <c r="H3761" s="51" t="str">
        <f>INDEX(Δεδομένα!B$1:B$51,MATCH('2021'!G3761,Δεδομένα!A$1:A$51,0))</f>
        <v>ΔΥΤΙΚΗΣ ΕΛΛΑΔΟΣ</v>
      </c>
      <c r="I3761" s="53">
        <f>INDEX(Δεδομένα!E$1:E$13,MATCH('2021'!H3761,Δεδομένα!D$1:D$13,0))</f>
        <v>7</v>
      </c>
      <c r="J3761" s="4">
        <v>44359</v>
      </c>
      <c r="K3761" s="3" t="s">
        <v>1344</v>
      </c>
      <c r="L3761" s="17" t="str">
        <f t="shared" si="288"/>
        <v>12/06/2021 22:25</v>
      </c>
      <c r="M3761" s="4">
        <v>44359</v>
      </c>
      <c r="N3761" s="3" t="s">
        <v>2472</v>
      </c>
      <c r="O3761" s="17" t="str">
        <f t="shared" si="289"/>
        <v>12/06/2021 23:40</v>
      </c>
      <c r="P3761" s="24">
        <f t="shared" si="290"/>
        <v>5.2083333328482695E-2</v>
      </c>
      <c r="Q3761" s="28">
        <v>0</v>
      </c>
      <c r="R3761" s="27">
        <f t="shared" si="291"/>
        <v>74.999999993015081</v>
      </c>
      <c r="S3761" s="3" t="s">
        <v>4</v>
      </c>
      <c r="T3761" s="3" t="s">
        <v>4293</v>
      </c>
      <c r="U3761" s="3" t="s">
        <v>4</v>
      </c>
      <c r="V3761" s="3" t="s">
        <v>4325</v>
      </c>
      <c r="W3761" s="5">
        <v>0</v>
      </c>
      <c r="X3761" s="5">
        <v>0</v>
      </c>
      <c r="Y3761" s="5">
        <v>0</v>
      </c>
      <c r="Z3761" s="5">
        <v>0</v>
      </c>
      <c r="AA3761" s="5">
        <v>2</v>
      </c>
      <c r="AB3761" s="5">
        <v>0</v>
      </c>
      <c r="AC3761" s="5">
        <v>0</v>
      </c>
      <c r="AD3761" s="5">
        <v>0</v>
      </c>
      <c r="AE3761" s="2">
        <v>2</v>
      </c>
      <c r="AF3761" s="2">
        <v>0</v>
      </c>
      <c r="AG3761" s="2">
        <v>0</v>
      </c>
      <c r="AH3761" s="2">
        <v>0</v>
      </c>
      <c r="AI3761" s="2">
        <v>0</v>
      </c>
      <c r="AJ3761" s="2">
        <v>1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 t="s">
        <v>4</v>
      </c>
      <c r="AT3761" s="2" t="s">
        <v>4</v>
      </c>
    </row>
    <row r="3762" spans="1:46" x14ac:dyDescent="0.2">
      <c r="A3762" s="2">
        <v>1670975</v>
      </c>
      <c r="B3762" s="2">
        <v>861820</v>
      </c>
      <c r="C3762" s="7">
        <v>21.456818318276099</v>
      </c>
      <c r="D3762" s="7">
        <v>38.3686403293814</v>
      </c>
      <c r="E3762" s="19" t="s">
        <v>4291</v>
      </c>
      <c r="F3762" s="46">
        <f>INDEX(Δεδομένα!$P:$P,MATCH('2021'!E3762,Δεδομένα!$O:$O,0))</f>
        <v>127</v>
      </c>
      <c r="G3762" s="49" t="s">
        <v>4292</v>
      </c>
      <c r="H3762" s="51" t="str">
        <f>INDEX(Δεδομένα!B$1:B$51,MATCH('2021'!G3762,Δεδομένα!A$1:A$51,0))</f>
        <v>ΔΥΤΙΚΗΣ ΕΛΛΑΔΟΣ</v>
      </c>
      <c r="I3762" s="53">
        <f>INDEX(Δεδομένα!E$1:E$13,MATCH('2021'!H3762,Δεδομένα!D$1:D$13,0))</f>
        <v>7</v>
      </c>
      <c r="J3762" s="4">
        <v>44361</v>
      </c>
      <c r="K3762" s="3" t="s">
        <v>634</v>
      </c>
      <c r="L3762" s="17" t="str">
        <f t="shared" si="288"/>
        <v>14/06/2021 19:05</v>
      </c>
      <c r="M3762" s="4">
        <v>44361</v>
      </c>
      <c r="N3762" s="3" t="s">
        <v>4378</v>
      </c>
      <c r="O3762" s="17" t="str">
        <f t="shared" si="289"/>
        <v>14/06/2021 23:59</v>
      </c>
      <c r="P3762" s="24">
        <f t="shared" si="290"/>
        <v>0.20416666666278616</v>
      </c>
      <c r="Q3762" s="28">
        <v>0</v>
      </c>
      <c r="R3762" s="27">
        <f t="shared" si="291"/>
        <v>293.99999999441206</v>
      </c>
      <c r="S3762" s="3" t="s">
        <v>4</v>
      </c>
      <c r="T3762" s="3" t="s">
        <v>4293</v>
      </c>
      <c r="U3762" s="3" t="s">
        <v>4297</v>
      </c>
      <c r="V3762" s="3" t="s">
        <v>4373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2</v>
      </c>
      <c r="AD3762" s="5">
        <v>0</v>
      </c>
      <c r="AE3762" s="2">
        <v>4</v>
      </c>
      <c r="AF3762" s="2">
        <v>0</v>
      </c>
      <c r="AG3762" s="2">
        <v>0</v>
      </c>
      <c r="AH3762" s="2">
        <v>0</v>
      </c>
      <c r="AI3762" s="2">
        <v>0</v>
      </c>
      <c r="AJ3762" s="2">
        <v>2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 t="s">
        <v>4</v>
      </c>
      <c r="AT3762" s="2" t="s">
        <v>4</v>
      </c>
    </row>
    <row r="3763" spans="1:46" x14ac:dyDescent="0.2">
      <c r="A3763" s="2">
        <v>1670976</v>
      </c>
      <c r="B3763" s="2">
        <v>861964</v>
      </c>
      <c r="C3763" s="7">
        <v>21.456307503906899</v>
      </c>
      <c r="D3763" s="7">
        <v>38.369278415531603</v>
      </c>
      <c r="E3763" s="19" t="s">
        <v>4291</v>
      </c>
      <c r="F3763" s="46">
        <f>INDEX(Δεδομένα!$P:$P,MATCH('2021'!E3763,Δεδομένα!$O:$O,0))</f>
        <v>127</v>
      </c>
      <c r="G3763" s="49" t="s">
        <v>4292</v>
      </c>
      <c r="H3763" s="51" t="str">
        <f>INDEX(Δεδομένα!B$1:B$51,MATCH('2021'!G3763,Δεδομένα!A$1:A$51,0))</f>
        <v>ΔΥΤΙΚΗΣ ΕΛΛΑΔΟΣ</v>
      </c>
      <c r="I3763" s="53">
        <f>INDEX(Δεδομένα!E$1:E$13,MATCH('2021'!H3763,Δεδομένα!D$1:D$13,0))</f>
        <v>7</v>
      </c>
      <c r="J3763" s="4">
        <v>44362</v>
      </c>
      <c r="K3763" s="3" t="s">
        <v>154</v>
      </c>
      <c r="L3763" s="17" t="str">
        <f t="shared" si="288"/>
        <v>15/06/2021 13:20</v>
      </c>
      <c r="M3763" s="4">
        <v>44364</v>
      </c>
      <c r="N3763" s="3" t="s">
        <v>464</v>
      </c>
      <c r="O3763" s="17" t="str">
        <f t="shared" si="289"/>
        <v>17/06/2021 18:20</v>
      </c>
      <c r="P3763" s="29">
        <f t="shared" si="290"/>
        <v>2.2083333333357587</v>
      </c>
      <c r="Q3763" s="30">
        <f>2*24</f>
        <v>48</v>
      </c>
      <c r="R3763" s="27">
        <f t="shared" si="291"/>
        <v>3180.0000000034925</v>
      </c>
      <c r="S3763" s="3" t="s">
        <v>4</v>
      </c>
      <c r="T3763" s="3" t="s">
        <v>4293</v>
      </c>
      <c r="U3763" s="3" t="s">
        <v>4297</v>
      </c>
      <c r="V3763" s="3" t="s">
        <v>4338</v>
      </c>
      <c r="W3763" s="5">
        <v>0</v>
      </c>
      <c r="X3763" s="5">
        <v>0</v>
      </c>
      <c r="Y3763" s="5">
        <v>0</v>
      </c>
      <c r="Z3763" s="5">
        <v>0</v>
      </c>
      <c r="AA3763" s="5">
        <v>20</v>
      </c>
      <c r="AB3763" s="5">
        <v>0</v>
      </c>
      <c r="AC3763" s="5">
        <v>0</v>
      </c>
      <c r="AD3763" s="5">
        <v>30</v>
      </c>
      <c r="AE3763" s="2">
        <v>14</v>
      </c>
      <c r="AF3763" s="2">
        <v>0</v>
      </c>
      <c r="AG3763" s="2">
        <v>0</v>
      </c>
      <c r="AH3763" s="2">
        <v>0</v>
      </c>
      <c r="AI3763" s="2">
        <v>0</v>
      </c>
      <c r="AJ3763" s="2">
        <v>7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 t="s">
        <v>4</v>
      </c>
      <c r="AT3763" s="2" t="s">
        <v>4</v>
      </c>
    </row>
    <row r="3764" spans="1:46" x14ac:dyDescent="0.2">
      <c r="A3764" s="2">
        <v>1670978</v>
      </c>
      <c r="B3764" s="2">
        <v>861989</v>
      </c>
      <c r="C3764" s="7">
        <v>21.4436241262263</v>
      </c>
      <c r="D3764" s="7">
        <v>38.410352983082902</v>
      </c>
      <c r="E3764" s="19" t="s">
        <v>4291</v>
      </c>
      <c r="F3764" s="46">
        <f>INDEX(Δεδομένα!$P:$P,MATCH('2021'!E3764,Δεδομένα!$O:$O,0))</f>
        <v>127</v>
      </c>
      <c r="G3764" s="49" t="s">
        <v>4292</v>
      </c>
      <c r="H3764" s="51" t="str">
        <f>INDEX(Δεδομένα!B$1:B$51,MATCH('2021'!G3764,Δεδομένα!A$1:A$51,0))</f>
        <v>ΔΥΤΙΚΗΣ ΕΛΛΑΔΟΣ</v>
      </c>
      <c r="I3764" s="53">
        <f>INDEX(Δεδομένα!E$1:E$13,MATCH('2021'!H3764,Δεδομένα!D$1:D$13,0))</f>
        <v>7</v>
      </c>
      <c r="J3764" s="4">
        <v>44362</v>
      </c>
      <c r="K3764" s="3" t="s">
        <v>1021</v>
      </c>
      <c r="L3764" s="17" t="str">
        <f t="shared" si="288"/>
        <v>15/06/2021 15:02</v>
      </c>
      <c r="M3764" s="4">
        <v>44362</v>
      </c>
      <c r="N3764" s="3" t="s">
        <v>722</v>
      </c>
      <c r="O3764" s="17" t="str">
        <f t="shared" si="289"/>
        <v>15/06/2021 17:01</v>
      </c>
      <c r="P3764" s="24">
        <f t="shared" si="290"/>
        <v>8.2638888889050577E-2</v>
      </c>
      <c r="Q3764" s="28">
        <v>0</v>
      </c>
      <c r="R3764" s="27">
        <f t="shared" si="291"/>
        <v>119.00000000023283</v>
      </c>
      <c r="S3764" s="3" t="s">
        <v>4</v>
      </c>
      <c r="T3764" s="3" t="s">
        <v>4293</v>
      </c>
      <c r="U3764" s="3" t="s">
        <v>4297</v>
      </c>
      <c r="V3764" s="3" t="s">
        <v>4359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4</v>
      </c>
      <c r="AC3764" s="5">
        <v>0</v>
      </c>
      <c r="AD3764" s="5">
        <v>0</v>
      </c>
      <c r="AE3764" s="2">
        <v>8</v>
      </c>
      <c r="AF3764" s="2">
        <v>0</v>
      </c>
      <c r="AG3764" s="2">
        <v>0</v>
      </c>
      <c r="AH3764" s="2">
        <v>0</v>
      </c>
      <c r="AI3764" s="2">
        <v>0</v>
      </c>
      <c r="AJ3764" s="2">
        <v>4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 t="s">
        <v>4</v>
      </c>
      <c r="AT3764" s="2" t="s">
        <v>4</v>
      </c>
    </row>
    <row r="3765" spans="1:46" x14ac:dyDescent="0.2">
      <c r="A3765" s="2">
        <v>1670979</v>
      </c>
      <c r="B3765" s="2">
        <v>862173</v>
      </c>
      <c r="C3765" s="7">
        <v>21.238636052245699</v>
      </c>
      <c r="D3765" s="7">
        <v>38.409640147451597</v>
      </c>
      <c r="E3765" s="19" t="s">
        <v>4291</v>
      </c>
      <c r="F3765" s="46">
        <f>INDEX(Δεδομένα!$P:$P,MATCH('2021'!E3765,Δεδομένα!$O:$O,0))</f>
        <v>127</v>
      </c>
      <c r="G3765" s="49" t="s">
        <v>4292</v>
      </c>
      <c r="H3765" s="51" t="str">
        <f>INDEX(Δεδομένα!B$1:B$51,MATCH('2021'!G3765,Δεδομένα!A$1:A$51,0))</f>
        <v>ΔΥΤΙΚΗΣ ΕΛΛΑΔΟΣ</v>
      </c>
      <c r="I3765" s="53">
        <f>INDEX(Δεδομένα!E$1:E$13,MATCH('2021'!H3765,Δεδομένα!D$1:D$13,0))</f>
        <v>7</v>
      </c>
      <c r="J3765" s="4">
        <v>44363</v>
      </c>
      <c r="K3765" s="3" t="s">
        <v>1750</v>
      </c>
      <c r="L3765" s="17" t="str">
        <f t="shared" si="288"/>
        <v>16/06/2021 09:35</v>
      </c>
      <c r="M3765" s="4">
        <v>44363</v>
      </c>
      <c r="N3765" s="3" t="s">
        <v>681</v>
      </c>
      <c r="O3765" s="17" t="str">
        <f t="shared" si="289"/>
        <v>16/06/2021 11:15</v>
      </c>
      <c r="P3765" s="24">
        <f t="shared" si="290"/>
        <v>6.9444444445252884E-2</v>
      </c>
      <c r="Q3765" s="28">
        <v>0</v>
      </c>
      <c r="R3765" s="27">
        <f t="shared" si="291"/>
        <v>100.00000000116415</v>
      </c>
      <c r="S3765" s="3" t="s">
        <v>4</v>
      </c>
      <c r="T3765" s="3" t="s">
        <v>4293</v>
      </c>
      <c r="U3765" s="3" t="s">
        <v>4</v>
      </c>
      <c r="V3765" s="3" t="s">
        <v>4379</v>
      </c>
      <c r="W3765" s="5">
        <v>0</v>
      </c>
      <c r="X3765" s="5">
        <v>0</v>
      </c>
      <c r="Y3765" s="5">
        <v>0</v>
      </c>
      <c r="Z3765" s="5">
        <v>0</v>
      </c>
      <c r="AA3765" s="5">
        <v>0.5</v>
      </c>
      <c r="AB3765" s="5">
        <v>0</v>
      </c>
      <c r="AC3765" s="5">
        <v>0</v>
      </c>
      <c r="AD3765" s="5">
        <v>0</v>
      </c>
      <c r="AE3765" s="2">
        <v>2</v>
      </c>
      <c r="AF3765" s="2">
        <v>0</v>
      </c>
      <c r="AG3765" s="2">
        <v>0</v>
      </c>
      <c r="AH3765" s="2">
        <v>0</v>
      </c>
      <c r="AI3765" s="2">
        <v>0</v>
      </c>
      <c r="AJ3765" s="2">
        <v>1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 t="s">
        <v>4</v>
      </c>
      <c r="AT3765" s="2" t="s">
        <v>4</v>
      </c>
    </row>
    <row r="3766" spans="1:46" x14ac:dyDescent="0.2">
      <c r="A3766" s="2">
        <v>1670980</v>
      </c>
      <c r="B3766" s="2">
        <v>862260</v>
      </c>
      <c r="C3766" s="7">
        <v>21.168004689443499</v>
      </c>
      <c r="D3766" s="7">
        <v>38.480336589475201</v>
      </c>
      <c r="E3766" s="19" t="s">
        <v>4291</v>
      </c>
      <c r="F3766" s="46">
        <f>INDEX(Δεδομένα!$P:$P,MATCH('2021'!E3766,Δεδομένα!$O:$O,0))</f>
        <v>127</v>
      </c>
      <c r="G3766" s="49" t="s">
        <v>4292</v>
      </c>
      <c r="H3766" s="51" t="str">
        <f>INDEX(Δεδομένα!B$1:B$51,MATCH('2021'!G3766,Δεδομένα!A$1:A$51,0))</f>
        <v>ΔΥΤΙΚΗΣ ΕΛΛΑΔΟΣ</v>
      </c>
      <c r="I3766" s="53">
        <f>INDEX(Δεδομένα!E$1:E$13,MATCH('2021'!H3766,Δεδομένα!D$1:D$13,0))</f>
        <v>7</v>
      </c>
      <c r="J3766" s="4">
        <v>44363</v>
      </c>
      <c r="K3766" s="3" t="s">
        <v>407</v>
      </c>
      <c r="L3766" s="17" t="str">
        <f t="shared" si="288"/>
        <v>16/06/2021 15:40</v>
      </c>
      <c r="M3766" s="4">
        <v>44363</v>
      </c>
      <c r="N3766" s="3" t="s">
        <v>1785</v>
      </c>
      <c r="O3766" s="17" t="str">
        <f t="shared" si="289"/>
        <v>16/06/2021 18:31</v>
      </c>
      <c r="P3766" s="24">
        <f t="shared" si="290"/>
        <v>0.11874999999417923</v>
      </c>
      <c r="Q3766" s="28">
        <v>0</v>
      </c>
      <c r="R3766" s="27">
        <f t="shared" si="291"/>
        <v>170.9999999916181</v>
      </c>
      <c r="S3766" s="3" t="s">
        <v>4</v>
      </c>
      <c r="T3766" s="3" t="s">
        <v>4329</v>
      </c>
      <c r="U3766" s="3" t="s">
        <v>4</v>
      </c>
      <c r="V3766" s="3" t="s">
        <v>4380</v>
      </c>
      <c r="W3766" s="5">
        <v>0</v>
      </c>
      <c r="X3766" s="5">
        <v>0</v>
      </c>
      <c r="Y3766" s="5">
        <v>0</v>
      </c>
      <c r="Z3766" s="5">
        <v>0</v>
      </c>
      <c r="AA3766" s="5">
        <v>10</v>
      </c>
      <c r="AB3766" s="5">
        <v>40</v>
      </c>
      <c r="AC3766" s="5">
        <v>0</v>
      </c>
      <c r="AD3766" s="5">
        <v>0</v>
      </c>
      <c r="AE3766" s="2">
        <v>4</v>
      </c>
      <c r="AF3766" s="2">
        <v>0</v>
      </c>
      <c r="AG3766" s="2">
        <v>0</v>
      </c>
      <c r="AH3766" s="2">
        <v>0</v>
      </c>
      <c r="AI3766" s="2">
        <v>0</v>
      </c>
      <c r="AJ3766" s="2">
        <v>2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 t="s">
        <v>4</v>
      </c>
      <c r="AT3766" s="2" t="s">
        <v>4</v>
      </c>
    </row>
    <row r="3767" spans="1:46" x14ac:dyDescent="0.2">
      <c r="A3767" s="2">
        <v>1672676</v>
      </c>
      <c r="B3767" s="2">
        <v>862874</v>
      </c>
      <c r="C3767" s="7">
        <v>21.542070583644001</v>
      </c>
      <c r="D3767" s="7">
        <v>38.374831350203799</v>
      </c>
      <c r="E3767" s="19" t="s">
        <v>4291</v>
      </c>
      <c r="F3767" s="46">
        <f>INDEX(Δεδομένα!$P:$P,MATCH('2021'!E3767,Δεδομένα!$O:$O,0))</f>
        <v>127</v>
      </c>
      <c r="G3767" s="49" t="s">
        <v>4292</v>
      </c>
      <c r="H3767" s="51" t="str">
        <f>INDEX(Δεδομένα!B$1:B$51,MATCH('2021'!G3767,Δεδομένα!A$1:A$51,0))</f>
        <v>ΔΥΤΙΚΗΣ ΕΛΛΑΔΟΣ</v>
      </c>
      <c r="I3767" s="53">
        <f>INDEX(Δεδομένα!E$1:E$13,MATCH('2021'!H3767,Δεδομένα!D$1:D$13,0))</f>
        <v>7</v>
      </c>
      <c r="J3767" s="4">
        <v>44365</v>
      </c>
      <c r="K3767" s="3" t="s">
        <v>502</v>
      </c>
      <c r="L3767" s="17" t="str">
        <f t="shared" si="288"/>
        <v>18/06/2021 19:30</v>
      </c>
      <c r="M3767" s="4">
        <v>44366</v>
      </c>
      <c r="N3767" s="3" t="s">
        <v>2508</v>
      </c>
      <c r="O3767" s="17" t="str">
        <f t="shared" si="289"/>
        <v>19/06/2021 10:48</v>
      </c>
      <c r="P3767" s="24">
        <f t="shared" si="290"/>
        <v>0.63749999999708962</v>
      </c>
      <c r="Q3767" s="28">
        <v>0</v>
      </c>
      <c r="R3767" s="27">
        <f t="shared" si="291"/>
        <v>917.99999999580905</v>
      </c>
      <c r="S3767" s="3" t="s">
        <v>4</v>
      </c>
      <c r="T3767" s="3" t="s">
        <v>4293</v>
      </c>
      <c r="U3767" s="3" t="s">
        <v>4</v>
      </c>
      <c r="V3767" s="3" t="s">
        <v>4381</v>
      </c>
      <c r="W3767" s="5">
        <v>0</v>
      </c>
      <c r="X3767" s="5">
        <v>3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2">
        <v>10</v>
      </c>
      <c r="AF3767" s="2">
        <v>0</v>
      </c>
      <c r="AG3767" s="2">
        <v>0</v>
      </c>
      <c r="AH3767" s="2">
        <v>0</v>
      </c>
      <c r="AI3767" s="2">
        <v>0</v>
      </c>
      <c r="AJ3767" s="2">
        <v>6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 t="s">
        <v>4</v>
      </c>
      <c r="AT3767" s="2" t="s">
        <v>4</v>
      </c>
    </row>
    <row r="3768" spans="1:46" x14ac:dyDescent="0.2">
      <c r="A3768" s="2">
        <v>1671052</v>
      </c>
      <c r="B3768" s="2">
        <v>863082</v>
      </c>
      <c r="D3768" s="2"/>
      <c r="E3768" s="19" t="s">
        <v>4291</v>
      </c>
      <c r="F3768" s="46">
        <f>INDEX(Δεδομένα!$P:$P,MATCH('2021'!E3768,Δεδομένα!$O:$O,0))</f>
        <v>127</v>
      </c>
      <c r="G3768" s="49" t="s">
        <v>4292</v>
      </c>
      <c r="H3768" s="51" t="str">
        <f>INDEX(Δεδομένα!B$1:B$51,MATCH('2021'!G3768,Δεδομένα!A$1:A$51,0))</f>
        <v>ΔΥΤΙΚΗΣ ΕΛΛΑΔΟΣ</v>
      </c>
      <c r="I3768" s="53">
        <f>INDEX(Δεδομένα!E$1:E$13,MATCH('2021'!H3768,Δεδομένα!D$1:D$13,0))</f>
        <v>7</v>
      </c>
      <c r="J3768" s="4">
        <v>44366</v>
      </c>
      <c r="K3768" s="3" t="s">
        <v>729</v>
      </c>
      <c r="L3768" s="17" t="str">
        <f t="shared" si="288"/>
        <v>19/06/2021 16:51</v>
      </c>
      <c r="M3768" s="4">
        <v>44366</v>
      </c>
      <c r="N3768" s="3" t="s">
        <v>677</v>
      </c>
      <c r="O3768" s="17" t="str">
        <f t="shared" si="289"/>
        <v>19/06/2021 17:13</v>
      </c>
      <c r="P3768" s="24">
        <f t="shared" si="290"/>
        <v>1.527777778392192E-2</v>
      </c>
      <c r="Q3768" s="28">
        <v>0</v>
      </c>
      <c r="R3768" s="27">
        <f t="shared" si="291"/>
        <v>22.000000008847564</v>
      </c>
      <c r="S3768" s="3" t="s">
        <v>4</v>
      </c>
      <c r="T3768" s="3" t="s">
        <v>4293</v>
      </c>
      <c r="U3768" s="3" t="s">
        <v>4</v>
      </c>
      <c r="V3768" s="3" t="s">
        <v>4382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5</v>
      </c>
      <c r="AC3768" s="5">
        <v>0</v>
      </c>
      <c r="AD3768" s="5">
        <v>0</v>
      </c>
      <c r="AE3768" s="2">
        <v>2</v>
      </c>
      <c r="AF3768" s="2">
        <v>0</v>
      </c>
      <c r="AG3768" s="2">
        <v>0</v>
      </c>
      <c r="AH3768" s="2">
        <v>0</v>
      </c>
      <c r="AI3768" s="2">
        <v>0</v>
      </c>
      <c r="AJ3768" s="2">
        <v>1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 t="s">
        <v>4</v>
      </c>
      <c r="AT3768" s="2" t="s">
        <v>4</v>
      </c>
    </row>
    <row r="3769" spans="1:46" x14ac:dyDescent="0.2">
      <c r="A3769" s="2">
        <v>1671068</v>
      </c>
      <c r="B3769" s="2">
        <v>863620</v>
      </c>
      <c r="C3769" s="7">
        <v>21.1874620246505</v>
      </c>
      <c r="D3769" s="7">
        <v>38.454385168555902</v>
      </c>
      <c r="E3769" s="19" t="s">
        <v>4291</v>
      </c>
      <c r="F3769" s="46">
        <f>INDEX(Δεδομένα!$P:$P,MATCH('2021'!E3769,Δεδομένα!$O:$O,0))</f>
        <v>127</v>
      </c>
      <c r="G3769" s="49" t="s">
        <v>4292</v>
      </c>
      <c r="H3769" s="51" t="str">
        <f>INDEX(Δεδομένα!B$1:B$51,MATCH('2021'!G3769,Δεδομένα!A$1:A$51,0))</f>
        <v>ΔΥΤΙΚΗΣ ΕΛΛΑΔΟΣ</v>
      </c>
      <c r="I3769" s="53">
        <f>INDEX(Δεδομένα!E$1:E$13,MATCH('2021'!H3769,Δεδομένα!D$1:D$13,0))</f>
        <v>7</v>
      </c>
      <c r="J3769" s="4">
        <v>44368</v>
      </c>
      <c r="K3769" s="3" t="s">
        <v>154</v>
      </c>
      <c r="L3769" s="17" t="str">
        <f t="shared" si="288"/>
        <v>21/06/2021 13:20</v>
      </c>
      <c r="M3769" s="4">
        <v>44368</v>
      </c>
      <c r="N3769" s="3" t="s">
        <v>531</v>
      </c>
      <c r="O3769" s="17" t="str">
        <f t="shared" si="289"/>
        <v>21/06/2021 14:10</v>
      </c>
      <c r="P3769" s="24">
        <f t="shared" si="290"/>
        <v>3.4722222226264421E-2</v>
      </c>
      <c r="Q3769" s="28">
        <v>0</v>
      </c>
      <c r="R3769" s="27">
        <f t="shared" si="291"/>
        <v>50.000000005820766</v>
      </c>
      <c r="S3769" s="3" t="s">
        <v>4</v>
      </c>
      <c r="T3769" s="3" t="s">
        <v>4293</v>
      </c>
      <c r="U3769" s="3" t="s">
        <v>4</v>
      </c>
      <c r="V3769" s="3" t="s">
        <v>4383</v>
      </c>
      <c r="W3769" s="5">
        <v>0</v>
      </c>
      <c r="X3769" s="5">
        <v>0</v>
      </c>
      <c r="Y3769" s="5">
        <v>0</v>
      </c>
      <c r="Z3769" s="5">
        <v>0</v>
      </c>
      <c r="AA3769" s="5">
        <v>1</v>
      </c>
      <c r="AB3769" s="5">
        <v>0</v>
      </c>
      <c r="AC3769" s="5">
        <v>0</v>
      </c>
      <c r="AD3769" s="5">
        <v>0</v>
      </c>
      <c r="AE3769" s="2">
        <v>4</v>
      </c>
      <c r="AF3769" s="2">
        <v>0</v>
      </c>
      <c r="AG3769" s="2">
        <v>0</v>
      </c>
      <c r="AH3769" s="2">
        <v>0</v>
      </c>
      <c r="AI3769" s="2">
        <v>0</v>
      </c>
      <c r="AJ3769" s="2">
        <v>2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 t="s">
        <v>4</v>
      </c>
      <c r="AT3769" s="2" t="s">
        <v>4</v>
      </c>
    </row>
    <row r="3770" spans="1:46" x14ac:dyDescent="0.2">
      <c r="A3770" s="2">
        <v>1671078</v>
      </c>
      <c r="B3770" s="2">
        <v>863635</v>
      </c>
      <c r="C3770" s="7">
        <v>21.576629493892099</v>
      </c>
      <c r="D3770" s="7">
        <v>38.342527994898902</v>
      </c>
      <c r="E3770" s="19" t="s">
        <v>4291</v>
      </c>
      <c r="F3770" s="46">
        <f>INDEX(Δεδομένα!$P:$P,MATCH('2021'!E3770,Δεδομένα!$O:$O,0))</f>
        <v>127</v>
      </c>
      <c r="G3770" s="49" t="s">
        <v>4292</v>
      </c>
      <c r="H3770" s="51" t="str">
        <f>INDEX(Δεδομένα!B$1:B$51,MATCH('2021'!G3770,Δεδομένα!A$1:A$51,0))</f>
        <v>ΔΥΤΙΚΗΣ ΕΛΛΑΔΟΣ</v>
      </c>
      <c r="I3770" s="53">
        <f>INDEX(Δεδομένα!E$1:E$13,MATCH('2021'!H3770,Δεδομένα!D$1:D$13,0))</f>
        <v>7</v>
      </c>
      <c r="J3770" s="4">
        <v>44368</v>
      </c>
      <c r="K3770" s="3" t="s">
        <v>1282</v>
      </c>
      <c r="L3770" s="17" t="str">
        <f t="shared" si="288"/>
        <v>21/06/2021 14:19</v>
      </c>
      <c r="M3770" s="4">
        <v>44368</v>
      </c>
      <c r="N3770" s="3" t="s">
        <v>451</v>
      </c>
      <c r="O3770" s="17" t="str">
        <f t="shared" si="289"/>
        <v>21/06/2021 14:44</v>
      </c>
      <c r="P3770" s="24">
        <f t="shared" si="290"/>
        <v>1.7361111109494232E-2</v>
      </c>
      <c r="Q3770" s="28">
        <v>0</v>
      </c>
      <c r="R3770" s="27">
        <f t="shared" si="291"/>
        <v>24.999999997671694</v>
      </c>
      <c r="S3770" s="3" t="s">
        <v>4</v>
      </c>
      <c r="T3770" s="3" t="s">
        <v>4305</v>
      </c>
      <c r="U3770" s="3" t="s">
        <v>4</v>
      </c>
      <c r="V3770" s="3" t="s">
        <v>4384</v>
      </c>
      <c r="W3770" s="5">
        <v>0</v>
      </c>
      <c r="X3770" s="5">
        <v>0</v>
      </c>
      <c r="Y3770" s="5">
        <v>0</v>
      </c>
      <c r="Z3770" s="5">
        <v>0.2</v>
      </c>
      <c r="AA3770" s="5">
        <v>0</v>
      </c>
      <c r="AB3770" s="5">
        <v>0</v>
      </c>
      <c r="AC3770" s="5">
        <v>0</v>
      </c>
      <c r="AD3770" s="5">
        <v>0</v>
      </c>
      <c r="AE3770" s="2">
        <v>2</v>
      </c>
      <c r="AF3770" s="2">
        <v>0</v>
      </c>
      <c r="AG3770" s="2">
        <v>0</v>
      </c>
      <c r="AH3770" s="2">
        <v>0</v>
      </c>
      <c r="AI3770" s="2">
        <v>0</v>
      </c>
      <c r="AJ3770" s="2">
        <v>1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 t="s">
        <v>4</v>
      </c>
      <c r="AT3770" s="2" t="s">
        <v>4</v>
      </c>
    </row>
    <row r="3771" spans="1:46" x14ac:dyDescent="0.2">
      <c r="A3771" s="2">
        <v>1672698</v>
      </c>
      <c r="B3771" s="2">
        <v>863981</v>
      </c>
      <c r="C3771" s="7">
        <v>21.447330893399901</v>
      </c>
      <c r="D3771" s="7">
        <v>38.367094969303501</v>
      </c>
      <c r="E3771" s="19" t="s">
        <v>4291</v>
      </c>
      <c r="F3771" s="46">
        <f>INDEX(Δεδομένα!$P:$P,MATCH('2021'!E3771,Δεδομένα!$O:$O,0))</f>
        <v>127</v>
      </c>
      <c r="G3771" s="49" t="s">
        <v>4292</v>
      </c>
      <c r="H3771" s="51" t="str">
        <f>INDEX(Δεδομένα!B$1:B$51,MATCH('2021'!G3771,Δεδομένα!A$1:A$51,0))</f>
        <v>ΔΥΤΙΚΗΣ ΕΛΛΑΔΟΣ</v>
      </c>
      <c r="I3771" s="53">
        <f>INDEX(Δεδομένα!E$1:E$13,MATCH('2021'!H3771,Δεδομένα!D$1:D$13,0))</f>
        <v>7</v>
      </c>
      <c r="J3771" s="4">
        <v>44369</v>
      </c>
      <c r="K3771" s="3" t="s">
        <v>1526</v>
      </c>
      <c r="L3771" s="17" t="str">
        <f t="shared" si="288"/>
        <v>22/06/2021 19:31</v>
      </c>
      <c r="M3771" s="4">
        <v>44369</v>
      </c>
      <c r="N3771" s="3" t="s">
        <v>786</v>
      </c>
      <c r="O3771" s="17" t="str">
        <f t="shared" si="289"/>
        <v>22/06/2021 19:44</v>
      </c>
      <c r="P3771" s="24">
        <f t="shared" si="290"/>
        <v>9.0277777781011537E-3</v>
      </c>
      <c r="Q3771" s="28">
        <v>0</v>
      </c>
      <c r="R3771" s="27">
        <f t="shared" si="291"/>
        <v>13.000000000465661</v>
      </c>
      <c r="S3771" s="3" t="s">
        <v>4</v>
      </c>
      <c r="T3771" s="3" t="s">
        <v>4293</v>
      </c>
      <c r="U3771" s="3" t="s">
        <v>4297</v>
      </c>
      <c r="V3771" s="3" t="s">
        <v>4338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0.1</v>
      </c>
      <c r="AE3771" s="2">
        <v>2</v>
      </c>
      <c r="AF3771" s="2">
        <v>0</v>
      </c>
      <c r="AG3771" s="2">
        <v>0</v>
      </c>
      <c r="AH3771" s="2">
        <v>0</v>
      </c>
      <c r="AI3771" s="2">
        <v>0</v>
      </c>
      <c r="AJ3771" s="2">
        <v>1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 t="s">
        <v>4</v>
      </c>
      <c r="AT3771" s="2" t="s">
        <v>4</v>
      </c>
    </row>
    <row r="3772" spans="1:46" x14ac:dyDescent="0.2">
      <c r="A3772" s="2">
        <v>1672758</v>
      </c>
      <c r="B3772" s="2">
        <v>865136</v>
      </c>
      <c r="C3772" s="7">
        <v>21.542758640197999</v>
      </c>
      <c r="D3772" s="7">
        <v>38.383521242099498</v>
      </c>
      <c r="E3772" s="19" t="s">
        <v>4291</v>
      </c>
      <c r="F3772" s="46">
        <f>INDEX(Δεδομένα!$P:$P,MATCH('2021'!E3772,Δεδομένα!$O:$O,0))</f>
        <v>127</v>
      </c>
      <c r="G3772" s="49" t="s">
        <v>4292</v>
      </c>
      <c r="H3772" s="51" t="str">
        <f>INDEX(Δεδομένα!B$1:B$51,MATCH('2021'!G3772,Δεδομένα!A$1:A$51,0))</f>
        <v>ΔΥΤΙΚΗΣ ΕΛΛΑΔΟΣ</v>
      </c>
      <c r="I3772" s="53">
        <f>INDEX(Δεδομένα!E$1:E$13,MATCH('2021'!H3772,Δεδομένα!D$1:D$13,0))</f>
        <v>7</v>
      </c>
      <c r="J3772" s="4">
        <v>44373</v>
      </c>
      <c r="K3772" s="3" t="s">
        <v>334</v>
      </c>
      <c r="L3772" s="17" t="str">
        <f t="shared" si="288"/>
        <v>26/06/2021 11:28</v>
      </c>
      <c r="M3772" s="4">
        <v>44373</v>
      </c>
      <c r="N3772" s="3" t="s">
        <v>544</v>
      </c>
      <c r="O3772" s="17" t="str">
        <f t="shared" si="289"/>
        <v>26/06/2021 11:50</v>
      </c>
      <c r="P3772" s="24">
        <f t="shared" si="290"/>
        <v>1.5277777776645962E-2</v>
      </c>
      <c r="Q3772" s="28">
        <v>0</v>
      </c>
      <c r="R3772" s="27">
        <f t="shared" si="291"/>
        <v>21.999999998370185</v>
      </c>
      <c r="S3772" s="3" t="s">
        <v>4</v>
      </c>
      <c r="T3772" s="3" t="s">
        <v>4293</v>
      </c>
      <c r="U3772" s="3" t="s">
        <v>4</v>
      </c>
      <c r="V3772" s="3" t="s">
        <v>4381</v>
      </c>
      <c r="W3772" s="5">
        <v>0</v>
      </c>
      <c r="X3772" s="5">
        <v>0</v>
      </c>
      <c r="Y3772" s="5">
        <v>0</v>
      </c>
      <c r="Z3772" s="5">
        <v>0</v>
      </c>
      <c r="AA3772" s="5">
        <v>0.1</v>
      </c>
      <c r="AB3772" s="5">
        <v>0</v>
      </c>
      <c r="AC3772" s="5">
        <v>0</v>
      </c>
      <c r="AD3772" s="5">
        <v>0</v>
      </c>
      <c r="AE3772" s="2">
        <v>2</v>
      </c>
      <c r="AF3772" s="2">
        <v>0</v>
      </c>
      <c r="AG3772" s="2">
        <v>0</v>
      </c>
      <c r="AH3772" s="2">
        <v>0</v>
      </c>
      <c r="AI3772" s="2">
        <v>0</v>
      </c>
      <c r="AJ3772" s="2">
        <v>1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 t="s">
        <v>4</v>
      </c>
      <c r="AT3772" s="2" t="s">
        <v>4</v>
      </c>
    </row>
    <row r="3773" spans="1:46" x14ac:dyDescent="0.2">
      <c r="A3773" s="2">
        <v>1674237</v>
      </c>
      <c r="B3773" s="2">
        <v>865225</v>
      </c>
      <c r="C3773" s="7">
        <v>21.290916103810201</v>
      </c>
      <c r="D3773" s="7">
        <v>38.396586398945303</v>
      </c>
      <c r="E3773" s="19" t="s">
        <v>4291</v>
      </c>
      <c r="F3773" s="46">
        <f>INDEX(Δεδομένα!$P:$P,MATCH('2021'!E3773,Δεδομένα!$O:$O,0))</f>
        <v>127</v>
      </c>
      <c r="G3773" s="49" t="s">
        <v>4292</v>
      </c>
      <c r="H3773" s="51" t="str">
        <f>INDEX(Δεδομένα!B$1:B$51,MATCH('2021'!G3773,Δεδομένα!A$1:A$51,0))</f>
        <v>ΔΥΤΙΚΗΣ ΕΛΛΑΔΟΣ</v>
      </c>
      <c r="I3773" s="53">
        <f>INDEX(Δεδομένα!E$1:E$13,MATCH('2021'!H3773,Δεδομένα!D$1:D$13,0))</f>
        <v>7</v>
      </c>
      <c r="J3773" s="4">
        <v>44373</v>
      </c>
      <c r="K3773" s="3" t="s">
        <v>197</v>
      </c>
      <c r="L3773" s="17" t="str">
        <f t="shared" si="288"/>
        <v>26/06/2021 15:30</v>
      </c>
      <c r="M3773" s="4">
        <v>44373</v>
      </c>
      <c r="N3773" s="3" t="s">
        <v>673</v>
      </c>
      <c r="O3773" s="17" t="str">
        <f t="shared" si="289"/>
        <v>26/06/2021 15:59</v>
      </c>
      <c r="P3773" s="24">
        <f t="shared" si="290"/>
        <v>2.0138888889050577E-2</v>
      </c>
      <c r="Q3773" s="28">
        <v>0</v>
      </c>
      <c r="R3773" s="27">
        <f t="shared" si="291"/>
        <v>29.000000000232831</v>
      </c>
      <c r="S3773" s="3" t="s">
        <v>4</v>
      </c>
      <c r="T3773" s="3" t="s">
        <v>4293</v>
      </c>
      <c r="U3773" s="3" t="s">
        <v>4297</v>
      </c>
      <c r="V3773" s="3" t="s">
        <v>4303</v>
      </c>
      <c r="W3773" s="5">
        <v>0</v>
      </c>
      <c r="X3773" s="5">
        <v>0</v>
      </c>
      <c r="Y3773" s="5">
        <v>0</v>
      </c>
      <c r="Z3773" s="5">
        <v>0</v>
      </c>
      <c r="AA3773" s="5">
        <v>0.5</v>
      </c>
      <c r="AB3773" s="5">
        <v>0</v>
      </c>
      <c r="AC3773" s="5">
        <v>0</v>
      </c>
      <c r="AD3773" s="5">
        <v>0</v>
      </c>
      <c r="AE3773" s="2">
        <v>2</v>
      </c>
      <c r="AF3773" s="2">
        <v>0</v>
      </c>
      <c r="AG3773" s="2">
        <v>0</v>
      </c>
      <c r="AH3773" s="2">
        <v>0</v>
      </c>
      <c r="AI3773" s="2">
        <v>0</v>
      </c>
      <c r="AJ3773" s="2">
        <v>1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 t="s">
        <v>4</v>
      </c>
      <c r="AT3773" s="2" t="s">
        <v>4</v>
      </c>
    </row>
    <row r="3774" spans="1:46" x14ac:dyDescent="0.2">
      <c r="A3774" s="2">
        <v>1672773</v>
      </c>
      <c r="B3774" s="2">
        <v>865667</v>
      </c>
      <c r="C3774" s="7">
        <v>21.1234332906375</v>
      </c>
      <c r="D3774" s="7">
        <v>38.361787363023403</v>
      </c>
      <c r="E3774" s="19" t="s">
        <v>4291</v>
      </c>
      <c r="F3774" s="46">
        <f>INDEX(Δεδομένα!$P:$P,MATCH('2021'!E3774,Δεδομένα!$O:$O,0))</f>
        <v>127</v>
      </c>
      <c r="G3774" s="49" t="s">
        <v>4292</v>
      </c>
      <c r="H3774" s="51" t="str">
        <f>INDEX(Δεδομένα!B$1:B$51,MATCH('2021'!G3774,Δεδομένα!A$1:A$51,0))</f>
        <v>ΔΥΤΙΚΗΣ ΕΛΛΑΔΟΣ</v>
      </c>
      <c r="I3774" s="53">
        <f>INDEX(Δεδομένα!E$1:E$13,MATCH('2021'!H3774,Δεδομένα!D$1:D$13,0))</f>
        <v>7</v>
      </c>
      <c r="J3774" s="4">
        <v>44374</v>
      </c>
      <c r="K3774" s="3" t="s">
        <v>458</v>
      </c>
      <c r="L3774" s="17" t="str">
        <f t="shared" si="288"/>
        <v>27/06/2021 19:50</v>
      </c>
      <c r="M3774" s="4">
        <v>44374</v>
      </c>
      <c r="N3774" s="3" t="s">
        <v>450</v>
      </c>
      <c r="O3774" s="17" t="str">
        <f t="shared" si="289"/>
        <v>27/06/2021 20:50</v>
      </c>
      <c r="P3774" s="24">
        <f t="shared" si="290"/>
        <v>4.1666666664241347E-2</v>
      </c>
      <c r="Q3774" s="28">
        <v>0</v>
      </c>
      <c r="R3774" s="27">
        <f t="shared" si="291"/>
        <v>59.99999999650754</v>
      </c>
      <c r="S3774" s="3" t="s">
        <v>4</v>
      </c>
      <c r="T3774" s="3" t="s">
        <v>4293</v>
      </c>
      <c r="U3774" s="3" t="s">
        <v>4</v>
      </c>
      <c r="V3774" s="3" t="s">
        <v>4379</v>
      </c>
      <c r="W3774" s="5">
        <v>0</v>
      </c>
      <c r="X3774" s="5">
        <v>0</v>
      </c>
      <c r="Y3774" s="5">
        <v>0</v>
      </c>
      <c r="Z3774" s="5">
        <v>0</v>
      </c>
      <c r="AA3774" s="5">
        <v>2.5</v>
      </c>
      <c r="AB3774" s="5">
        <v>0</v>
      </c>
      <c r="AC3774" s="5">
        <v>0</v>
      </c>
      <c r="AD3774" s="5">
        <v>0</v>
      </c>
      <c r="AE3774" s="2">
        <v>4</v>
      </c>
      <c r="AF3774" s="2">
        <v>0</v>
      </c>
      <c r="AG3774" s="2">
        <v>0</v>
      </c>
      <c r="AH3774" s="2">
        <v>0</v>
      </c>
      <c r="AI3774" s="2">
        <v>0</v>
      </c>
      <c r="AJ3774" s="2">
        <v>2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 t="s">
        <v>4</v>
      </c>
      <c r="AT3774" s="2" t="s">
        <v>4</v>
      </c>
    </row>
    <row r="3775" spans="1:46" x14ac:dyDescent="0.2">
      <c r="A3775" s="2">
        <v>1674241</v>
      </c>
      <c r="B3775" s="2">
        <v>865845</v>
      </c>
      <c r="C3775" s="7">
        <v>21.447876224746398</v>
      </c>
      <c r="D3775" s="7">
        <v>38.366735805608101</v>
      </c>
      <c r="E3775" s="19" t="s">
        <v>4291</v>
      </c>
      <c r="F3775" s="46">
        <f>INDEX(Δεδομένα!$P:$P,MATCH('2021'!E3775,Δεδομένα!$O:$O,0))</f>
        <v>127</v>
      </c>
      <c r="G3775" s="49" t="s">
        <v>4292</v>
      </c>
      <c r="H3775" s="51" t="str">
        <f>INDEX(Δεδομένα!B$1:B$51,MATCH('2021'!G3775,Δεδομένα!A$1:A$51,0))</f>
        <v>ΔΥΤΙΚΗΣ ΕΛΛΑΔΟΣ</v>
      </c>
      <c r="I3775" s="53">
        <f>INDEX(Δεδομένα!E$1:E$13,MATCH('2021'!H3775,Δεδομένα!D$1:D$13,0))</f>
        <v>7</v>
      </c>
      <c r="J3775" s="4">
        <v>44375</v>
      </c>
      <c r="K3775" s="3" t="s">
        <v>1264</v>
      </c>
      <c r="L3775" s="17" t="str">
        <f t="shared" si="288"/>
        <v>28/06/2021 13:43</v>
      </c>
      <c r="M3775" s="4">
        <v>44375</v>
      </c>
      <c r="N3775" s="3" t="s">
        <v>2393</v>
      </c>
      <c r="O3775" s="17" t="str">
        <f t="shared" si="289"/>
        <v>28/06/2021 14:56</v>
      </c>
      <c r="P3775" s="24">
        <f t="shared" si="290"/>
        <v>5.0694444442342501E-2</v>
      </c>
      <c r="Q3775" s="28">
        <v>0</v>
      </c>
      <c r="R3775" s="27">
        <f t="shared" si="291"/>
        <v>72.999999996973202</v>
      </c>
      <c r="S3775" s="3" t="s">
        <v>4</v>
      </c>
      <c r="T3775" s="3" t="s">
        <v>4293</v>
      </c>
      <c r="U3775" s="3" t="s">
        <v>4297</v>
      </c>
      <c r="V3775" s="3" t="s">
        <v>4338</v>
      </c>
      <c r="W3775" s="5">
        <v>0</v>
      </c>
      <c r="X3775" s="5">
        <v>0</v>
      </c>
      <c r="Y3775" s="5">
        <v>0</v>
      </c>
      <c r="Z3775" s="5">
        <v>0</v>
      </c>
      <c r="AA3775" s="5">
        <v>3</v>
      </c>
      <c r="AB3775" s="5">
        <v>0</v>
      </c>
      <c r="AC3775" s="5">
        <v>0</v>
      </c>
      <c r="AD3775" s="5">
        <v>0</v>
      </c>
      <c r="AE3775" s="2">
        <v>8</v>
      </c>
      <c r="AF3775" s="2">
        <v>0</v>
      </c>
      <c r="AG3775" s="2">
        <v>0</v>
      </c>
      <c r="AH3775" s="2">
        <v>0</v>
      </c>
      <c r="AI3775" s="2">
        <v>0</v>
      </c>
      <c r="AJ3775" s="2">
        <v>5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 t="s">
        <v>4</v>
      </c>
      <c r="AT3775" s="2" t="s">
        <v>4</v>
      </c>
    </row>
    <row r="3776" spans="1:46" x14ac:dyDescent="0.2">
      <c r="A3776" s="2">
        <v>1674245</v>
      </c>
      <c r="B3776" s="2">
        <v>866214</v>
      </c>
      <c r="C3776" s="7">
        <v>21.229526821875201</v>
      </c>
      <c r="D3776" s="7">
        <v>38.464790521360101</v>
      </c>
      <c r="E3776" s="19" t="s">
        <v>4291</v>
      </c>
      <c r="F3776" s="46">
        <f>INDEX(Δεδομένα!$P:$P,MATCH('2021'!E3776,Δεδομένα!$O:$O,0))</f>
        <v>127</v>
      </c>
      <c r="G3776" s="49" t="s">
        <v>4292</v>
      </c>
      <c r="H3776" s="51" t="str">
        <f>INDEX(Δεδομένα!B$1:B$51,MATCH('2021'!G3776,Δεδομένα!A$1:A$51,0))</f>
        <v>ΔΥΤΙΚΗΣ ΕΛΛΑΔΟΣ</v>
      </c>
      <c r="I3776" s="53">
        <f>INDEX(Δεδομένα!E$1:E$13,MATCH('2021'!H3776,Δεδομένα!D$1:D$13,0))</f>
        <v>7</v>
      </c>
      <c r="J3776" s="4">
        <v>44376</v>
      </c>
      <c r="K3776" s="3" t="s">
        <v>8</v>
      </c>
      <c r="L3776" s="17" t="str">
        <f t="shared" si="288"/>
        <v>29/06/2021 15:51</v>
      </c>
      <c r="M3776" s="4">
        <v>44376</v>
      </c>
      <c r="N3776" s="3" t="s">
        <v>962</v>
      </c>
      <c r="O3776" s="17" t="str">
        <f t="shared" si="289"/>
        <v>29/06/2021 16:38</v>
      </c>
      <c r="P3776" s="24">
        <f t="shared" si="290"/>
        <v>3.2638888893416151E-2</v>
      </c>
      <c r="Q3776" s="28">
        <v>0</v>
      </c>
      <c r="R3776" s="27">
        <f t="shared" si="291"/>
        <v>47.000000006519258</v>
      </c>
      <c r="S3776" s="3" t="s">
        <v>4</v>
      </c>
      <c r="T3776" s="3" t="s">
        <v>4293</v>
      </c>
      <c r="U3776" s="3" t="s">
        <v>4</v>
      </c>
      <c r="V3776" s="3" t="s">
        <v>4325</v>
      </c>
      <c r="W3776" s="5">
        <v>0</v>
      </c>
      <c r="X3776" s="5">
        <v>0</v>
      </c>
      <c r="Y3776" s="5">
        <v>0</v>
      </c>
      <c r="Z3776" s="5">
        <v>0</v>
      </c>
      <c r="AA3776" s="5">
        <v>0.5</v>
      </c>
      <c r="AB3776" s="5">
        <v>0</v>
      </c>
      <c r="AC3776" s="5">
        <v>0</v>
      </c>
      <c r="AD3776" s="5">
        <v>0</v>
      </c>
      <c r="AE3776" s="2">
        <v>2</v>
      </c>
      <c r="AF3776" s="2">
        <v>0</v>
      </c>
      <c r="AG3776" s="2">
        <v>0</v>
      </c>
      <c r="AH3776" s="2">
        <v>0</v>
      </c>
      <c r="AI3776" s="2">
        <v>0</v>
      </c>
      <c r="AJ3776" s="2">
        <v>1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 t="s">
        <v>4</v>
      </c>
      <c r="AT3776" s="2" t="s">
        <v>4</v>
      </c>
    </row>
    <row r="3777" spans="1:46" x14ac:dyDescent="0.2">
      <c r="A3777" s="2">
        <v>1674248</v>
      </c>
      <c r="B3777" s="2">
        <v>866542</v>
      </c>
      <c r="C3777" s="7">
        <v>21.302685138699399</v>
      </c>
      <c r="D3777" s="7">
        <v>38.409447393416301</v>
      </c>
      <c r="E3777" s="19" t="s">
        <v>4291</v>
      </c>
      <c r="F3777" s="46">
        <f>INDEX(Δεδομένα!$P:$P,MATCH('2021'!E3777,Δεδομένα!$O:$O,0))</f>
        <v>127</v>
      </c>
      <c r="G3777" s="49" t="s">
        <v>4292</v>
      </c>
      <c r="H3777" s="51" t="str">
        <f>INDEX(Δεδομένα!B$1:B$51,MATCH('2021'!G3777,Δεδομένα!A$1:A$51,0))</f>
        <v>ΔΥΤΙΚΗΣ ΕΛΛΑΔΟΣ</v>
      </c>
      <c r="I3777" s="53">
        <f>INDEX(Δεδομένα!E$1:E$13,MATCH('2021'!H3777,Δεδομένα!D$1:D$13,0))</f>
        <v>7</v>
      </c>
      <c r="J3777" s="4">
        <v>44377</v>
      </c>
      <c r="K3777" s="3" t="s">
        <v>109</v>
      </c>
      <c r="L3777" s="17" t="str">
        <f t="shared" si="288"/>
        <v>30/06/2021 15:50</v>
      </c>
      <c r="M3777" s="4">
        <v>44377</v>
      </c>
      <c r="N3777" s="3" t="s">
        <v>464</v>
      </c>
      <c r="O3777" s="17" t="str">
        <f t="shared" si="289"/>
        <v>30/06/2021 18:20</v>
      </c>
      <c r="P3777" s="24">
        <f t="shared" si="290"/>
        <v>0.10416666667151731</v>
      </c>
      <c r="Q3777" s="28">
        <v>0</v>
      </c>
      <c r="R3777" s="27">
        <f t="shared" si="291"/>
        <v>150.00000000698492</v>
      </c>
      <c r="S3777" s="3" t="s">
        <v>4</v>
      </c>
      <c r="T3777" s="3" t="s">
        <v>4293</v>
      </c>
      <c r="U3777" s="3" t="s">
        <v>4297</v>
      </c>
      <c r="V3777" s="3" t="s">
        <v>4303</v>
      </c>
      <c r="W3777" s="5">
        <v>0</v>
      </c>
      <c r="X3777" s="5">
        <v>0</v>
      </c>
      <c r="Y3777" s="5">
        <v>0</v>
      </c>
      <c r="Z3777" s="5">
        <v>0</v>
      </c>
      <c r="AA3777" s="5">
        <v>2.5</v>
      </c>
      <c r="AB3777" s="5">
        <v>0</v>
      </c>
      <c r="AC3777" s="5">
        <v>0</v>
      </c>
      <c r="AD3777" s="5">
        <v>0</v>
      </c>
      <c r="AE3777" s="2">
        <v>8</v>
      </c>
      <c r="AF3777" s="2">
        <v>0</v>
      </c>
      <c r="AG3777" s="2">
        <v>0</v>
      </c>
      <c r="AH3777" s="2">
        <v>0</v>
      </c>
      <c r="AI3777" s="2">
        <v>0</v>
      </c>
      <c r="AJ3777" s="2">
        <v>4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 t="s">
        <v>4</v>
      </c>
      <c r="AT3777" s="2" t="s">
        <v>4</v>
      </c>
    </row>
    <row r="3778" spans="1:46" x14ac:dyDescent="0.2">
      <c r="A3778" s="2">
        <v>1674809</v>
      </c>
      <c r="B3778" s="2">
        <v>867313</v>
      </c>
      <c r="C3778" s="7">
        <v>21.173899282982401</v>
      </c>
      <c r="D3778" s="7">
        <v>38.496815694121402</v>
      </c>
      <c r="E3778" s="19" t="s">
        <v>4291</v>
      </c>
      <c r="F3778" s="46">
        <f>INDEX(Δεδομένα!$P:$P,MATCH('2021'!E3778,Δεδομένα!$O:$O,0))</f>
        <v>127</v>
      </c>
      <c r="G3778" s="49" t="s">
        <v>4292</v>
      </c>
      <c r="H3778" s="51" t="str">
        <f>INDEX(Δεδομένα!B$1:B$51,MATCH('2021'!G3778,Δεδομένα!A$1:A$51,0))</f>
        <v>ΔΥΤΙΚΗΣ ΕΛΛΑΔΟΣ</v>
      </c>
      <c r="I3778" s="53">
        <f>INDEX(Δεδομένα!E$1:E$13,MATCH('2021'!H3778,Δεδομένα!D$1:D$13,0))</f>
        <v>7</v>
      </c>
      <c r="J3778" s="4">
        <v>44379</v>
      </c>
      <c r="K3778" s="3" t="s">
        <v>1375</v>
      </c>
      <c r="L3778" s="17" t="str">
        <f t="shared" si="288"/>
        <v>02/07/2021 14:48</v>
      </c>
      <c r="M3778" s="4">
        <v>44379</v>
      </c>
      <c r="N3778" s="3" t="s">
        <v>60</v>
      </c>
      <c r="O3778" s="17" t="str">
        <f t="shared" si="289"/>
        <v>02/07/2021 16:02</v>
      </c>
      <c r="P3778" s="24">
        <f t="shared" si="290"/>
        <v>5.1388888889050577E-2</v>
      </c>
      <c r="Q3778" s="28">
        <v>0</v>
      </c>
      <c r="R3778" s="27">
        <f t="shared" si="291"/>
        <v>74.000000000232831</v>
      </c>
      <c r="S3778" s="3" t="s">
        <v>4</v>
      </c>
      <c r="T3778" s="3" t="s">
        <v>4293</v>
      </c>
      <c r="U3778" s="3" t="s">
        <v>4</v>
      </c>
      <c r="V3778" s="3" t="s">
        <v>4385</v>
      </c>
      <c r="W3778" s="5">
        <v>0</v>
      </c>
      <c r="X3778" s="5">
        <v>0</v>
      </c>
      <c r="Y3778" s="5">
        <v>0</v>
      </c>
      <c r="Z3778" s="5">
        <v>0</v>
      </c>
      <c r="AA3778" s="5">
        <v>3</v>
      </c>
      <c r="AB3778" s="5">
        <v>0</v>
      </c>
      <c r="AC3778" s="5">
        <v>0</v>
      </c>
      <c r="AD3778" s="5">
        <v>0</v>
      </c>
      <c r="AE3778" s="2">
        <v>8</v>
      </c>
      <c r="AF3778" s="2">
        <v>0</v>
      </c>
      <c r="AG3778" s="2">
        <v>0</v>
      </c>
      <c r="AH3778" s="2">
        <v>0</v>
      </c>
      <c r="AI3778" s="2">
        <v>0</v>
      </c>
      <c r="AJ3778" s="2">
        <v>4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</row>
    <row r="3779" spans="1:46" x14ac:dyDescent="0.2">
      <c r="A3779" s="2">
        <v>1674814</v>
      </c>
      <c r="B3779" s="2">
        <v>867732</v>
      </c>
      <c r="C3779" s="7">
        <v>21.221145629882798</v>
      </c>
      <c r="D3779" s="7">
        <v>38.331897735595703</v>
      </c>
      <c r="E3779" s="19" t="s">
        <v>4291</v>
      </c>
      <c r="F3779" s="46">
        <f>INDEX(Δεδομένα!$P:$P,MATCH('2021'!E3779,Δεδομένα!$O:$O,0))</f>
        <v>127</v>
      </c>
      <c r="G3779" s="49" t="s">
        <v>4292</v>
      </c>
      <c r="H3779" s="51" t="str">
        <f>INDEX(Δεδομένα!B$1:B$51,MATCH('2021'!G3779,Δεδομένα!A$1:A$51,0))</f>
        <v>ΔΥΤΙΚΗΣ ΕΛΛΑΔΟΣ</v>
      </c>
      <c r="I3779" s="53">
        <f>INDEX(Δεδομένα!E$1:E$13,MATCH('2021'!H3779,Δεδομένα!D$1:D$13,0))</f>
        <v>7</v>
      </c>
      <c r="J3779" s="4">
        <v>44380</v>
      </c>
      <c r="K3779" s="3" t="s">
        <v>370</v>
      </c>
      <c r="L3779" s="17" t="str">
        <f t="shared" si="288"/>
        <v>03/07/2021 17:45</v>
      </c>
      <c r="M3779" s="4">
        <v>44380</v>
      </c>
      <c r="N3779" s="3" t="s">
        <v>418</v>
      </c>
      <c r="O3779" s="17" t="str">
        <f t="shared" si="289"/>
        <v>03/07/2021 20:34</v>
      </c>
      <c r="P3779" s="24">
        <f t="shared" si="290"/>
        <v>0.11736111110803904</v>
      </c>
      <c r="Q3779" s="28">
        <v>0</v>
      </c>
      <c r="R3779" s="27">
        <f t="shared" si="291"/>
        <v>168.99999999557622</v>
      </c>
      <c r="S3779" s="3" t="s">
        <v>4</v>
      </c>
      <c r="T3779" s="3" t="s">
        <v>4293</v>
      </c>
      <c r="U3779" s="3" t="s">
        <v>4</v>
      </c>
      <c r="V3779" s="3" t="s">
        <v>4386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0.2</v>
      </c>
      <c r="AE3779" s="2">
        <v>8</v>
      </c>
      <c r="AF3779" s="2">
        <v>0</v>
      </c>
      <c r="AG3779" s="2">
        <v>0</v>
      </c>
      <c r="AH3779" s="2">
        <v>0</v>
      </c>
      <c r="AI3779" s="2">
        <v>0</v>
      </c>
      <c r="AJ3779" s="2">
        <v>4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</row>
    <row r="3780" spans="1:46" x14ac:dyDescent="0.2">
      <c r="A3780" s="2">
        <v>1674820</v>
      </c>
      <c r="B3780" s="2">
        <v>867748</v>
      </c>
      <c r="C3780" s="7">
        <v>21.179583738126201</v>
      </c>
      <c r="D3780" s="7">
        <v>38.495377635310703</v>
      </c>
      <c r="E3780" s="19" t="s">
        <v>4291</v>
      </c>
      <c r="F3780" s="46">
        <f>INDEX(Δεδομένα!$P:$P,MATCH('2021'!E3780,Δεδομένα!$O:$O,0))</f>
        <v>127</v>
      </c>
      <c r="G3780" s="49" t="s">
        <v>4292</v>
      </c>
      <c r="H3780" s="51" t="str">
        <f>INDEX(Δεδομένα!B$1:B$51,MATCH('2021'!G3780,Δεδομένα!A$1:A$51,0))</f>
        <v>ΔΥΤΙΚΗΣ ΕΛΛΑΔΟΣ</v>
      </c>
      <c r="I3780" s="53">
        <f>INDEX(Δεδομένα!E$1:E$13,MATCH('2021'!H3780,Δεδομένα!D$1:D$13,0))</f>
        <v>7</v>
      </c>
      <c r="J3780" s="4">
        <v>44380</v>
      </c>
      <c r="K3780" s="3" t="s">
        <v>2839</v>
      </c>
      <c r="L3780" s="17" t="str">
        <f t="shared" si="288"/>
        <v>03/07/2021 19:48</v>
      </c>
      <c r="M3780" s="4">
        <v>44380</v>
      </c>
      <c r="N3780" s="3" t="s">
        <v>1118</v>
      </c>
      <c r="O3780" s="17" t="str">
        <f t="shared" si="289"/>
        <v>03/07/2021 23:10</v>
      </c>
      <c r="P3780" s="24">
        <f t="shared" si="290"/>
        <v>0.14027777778392192</v>
      </c>
      <c r="Q3780" s="28">
        <v>0</v>
      </c>
      <c r="R3780" s="27">
        <f t="shared" si="291"/>
        <v>202.00000000884756</v>
      </c>
      <c r="S3780" s="3" t="s">
        <v>4</v>
      </c>
      <c r="T3780" s="3" t="s">
        <v>4293</v>
      </c>
      <c r="U3780" s="3" t="s">
        <v>4</v>
      </c>
      <c r="V3780" s="3" t="s">
        <v>4385</v>
      </c>
      <c r="W3780" s="5">
        <v>0</v>
      </c>
      <c r="X3780" s="5">
        <v>0</v>
      </c>
      <c r="Y3780" s="5">
        <v>0</v>
      </c>
      <c r="Z3780" s="5">
        <v>0</v>
      </c>
      <c r="AA3780" s="5">
        <v>5</v>
      </c>
      <c r="AB3780" s="5">
        <v>0</v>
      </c>
      <c r="AC3780" s="5">
        <v>0</v>
      </c>
      <c r="AD3780" s="5">
        <v>0</v>
      </c>
      <c r="AE3780" s="2">
        <v>10</v>
      </c>
      <c r="AF3780" s="2">
        <v>0</v>
      </c>
      <c r="AG3780" s="2">
        <v>0</v>
      </c>
      <c r="AH3780" s="2">
        <v>0</v>
      </c>
      <c r="AI3780" s="2">
        <v>0</v>
      </c>
      <c r="AJ3780" s="2">
        <v>5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</row>
    <row r="3781" spans="1:46" x14ac:dyDescent="0.2">
      <c r="A3781" s="2">
        <v>1677035</v>
      </c>
      <c r="B3781" s="2">
        <v>868831</v>
      </c>
      <c r="C3781" s="7">
        <v>21.501067991772899</v>
      </c>
      <c r="D3781" s="7">
        <v>38.362886243741897</v>
      </c>
      <c r="E3781" s="19" t="s">
        <v>4291</v>
      </c>
      <c r="F3781" s="46">
        <f>INDEX(Δεδομένα!$P:$P,MATCH('2021'!E3781,Δεδομένα!$O:$O,0))</f>
        <v>127</v>
      </c>
      <c r="G3781" s="49" t="s">
        <v>4292</v>
      </c>
      <c r="H3781" s="51" t="str">
        <f>INDEX(Δεδομένα!B$1:B$51,MATCH('2021'!G3781,Δεδομένα!A$1:A$51,0))</f>
        <v>ΔΥΤΙΚΗΣ ΕΛΛΑΔΟΣ</v>
      </c>
      <c r="I3781" s="53">
        <f>INDEX(Δεδομένα!E$1:E$13,MATCH('2021'!H3781,Δεδομένα!D$1:D$13,0))</f>
        <v>7</v>
      </c>
      <c r="J3781" s="4">
        <v>44384</v>
      </c>
      <c r="K3781" s="3" t="s">
        <v>127</v>
      </c>
      <c r="L3781" s="17" t="str">
        <f t="shared" ref="L3781:L3842" si="292">_xlfn.CONCAT(TEXT(J3781,"ηη/μμ/εεε")," ",TEXT(K3781,"ωω:λλ"))</f>
        <v>07/07/2021 11:40</v>
      </c>
      <c r="M3781" s="4">
        <v>44384</v>
      </c>
      <c r="N3781" s="3" t="s">
        <v>994</v>
      </c>
      <c r="O3781" s="17" t="str">
        <f t="shared" ref="O3781:O3842" si="293">_xlfn.CONCAT(TEXT(M3781,"ηη/μμ/εεε")," ",TEXT(N3781,"ωω:λλ"))</f>
        <v>07/07/2021 12:02</v>
      </c>
      <c r="P3781" s="24">
        <f t="shared" ref="P3781:P3842" si="294">O3781-L3781</f>
        <v>1.5277777776645962E-2</v>
      </c>
      <c r="Q3781" s="28">
        <v>0</v>
      </c>
      <c r="R3781" s="27">
        <f t="shared" ref="R3781:R3842" si="295">P3781*(24*60)</f>
        <v>21.999999998370185</v>
      </c>
      <c r="S3781" s="3" t="s">
        <v>4</v>
      </c>
      <c r="T3781" s="3" t="s">
        <v>4293</v>
      </c>
      <c r="U3781" s="3" t="s">
        <v>4</v>
      </c>
      <c r="V3781" s="3" t="s">
        <v>4304</v>
      </c>
      <c r="W3781" s="5">
        <v>0</v>
      </c>
      <c r="X3781" s="5">
        <v>0</v>
      </c>
      <c r="Y3781" s="5">
        <v>0</v>
      </c>
      <c r="Z3781" s="5">
        <v>0</v>
      </c>
      <c r="AA3781" s="5">
        <v>0.1</v>
      </c>
      <c r="AB3781" s="5">
        <v>0</v>
      </c>
      <c r="AC3781" s="5">
        <v>0</v>
      </c>
      <c r="AD3781" s="5">
        <v>0</v>
      </c>
      <c r="AE3781" s="2">
        <v>2</v>
      </c>
      <c r="AF3781" s="2">
        <v>0</v>
      </c>
      <c r="AG3781" s="2">
        <v>0</v>
      </c>
      <c r="AH3781" s="2">
        <v>0</v>
      </c>
      <c r="AI3781" s="2">
        <v>0</v>
      </c>
      <c r="AJ3781" s="2">
        <v>1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</row>
    <row r="3782" spans="1:46" x14ac:dyDescent="0.2">
      <c r="A3782" s="2">
        <v>1677047</v>
      </c>
      <c r="B3782" s="2">
        <v>869175</v>
      </c>
      <c r="C3782" s="7">
        <v>21.180478022212299</v>
      </c>
      <c r="D3782" s="7">
        <v>38.414600820559599</v>
      </c>
      <c r="E3782" s="19" t="s">
        <v>4291</v>
      </c>
      <c r="F3782" s="46">
        <f>INDEX(Δεδομένα!$P:$P,MATCH('2021'!E3782,Δεδομένα!$O:$O,0))</f>
        <v>127</v>
      </c>
      <c r="G3782" s="49" t="s">
        <v>4292</v>
      </c>
      <c r="H3782" s="51" t="str">
        <f>INDEX(Δεδομένα!B$1:B$51,MATCH('2021'!G3782,Δεδομένα!A$1:A$51,0))</f>
        <v>ΔΥΤΙΚΗΣ ΕΛΛΑΔΟΣ</v>
      </c>
      <c r="I3782" s="53">
        <f>INDEX(Δεδομένα!E$1:E$13,MATCH('2021'!H3782,Δεδομένα!D$1:D$13,0))</f>
        <v>7</v>
      </c>
      <c r="J3782" s="4">
        <v>44385</v>
      </c>
      <c r="K3782" s="3" t="s">
        <v>1442</v>
      </c>
      <c r="L3782" s="17" t="str">
        <f t="shared" si="292"/>
        <v>08/07/2021 14:11</v>
      </c>
      <c r="M3782" s="4">
        <v>44385</v>
      </c>
      <c r="N3782" s="3" t="s">
        <v>197</v>
      </c>
      <c r="O3782" s="17" t="str">
        <f t="shared" si="293"/>
        <v>08/07/2021 15:30</v>
      </c>
      <c r="P3782" s="24">
        <f t="shared" si="294"/>
        <v>5.4861111115314998E-2</v>
      </c>
      <c r="Q3782" s="28">
        <v>0</v>
      </c>
      <c r="R3782" s="27">
        <f t="shared" si="295"/>
        <v>79.000000006053597</v>
      </c>
      <c r="S3782" s="3" t="s">
        <v>4</v>
      </c>
      <c r="T3782" s="3" t="s">
        <v>4293</v>
      </c>
      <c r="U3782" s="3" t="s">
        <v>4</v>
      </c>
      <c r="V3782" s="3" t="s">
        <v>4387</v>
      </c>
      <c r="W3782" s="5">
        <v>0</v>
      </c>
      <c r="X3782" s="5">
        <v>0</v>
      </c>
      <c r="Y3782" s="5">
        <v>0</v>
      </c>
      <c r="Z3782" s="5">
        <v>0</v>
      </c>
      <c r="AA3782" s="5">
        <v>4</v>
      </c>
      <c r="AB3782" s="5">
        <v>0</v>
      </c>
      <c r="AC3782" s="5">
        <v>0</v>
      </c>
      <c r="AD3782" s="5">
        <v>0</v>
      </c>
      <c r="AE3782" s="2">
        <v>4</v>
      </c>
      <c r="AF3782" s="2">
        <v>0</v>
      </c>
      <c r="AG3782" s="2">
        <v>0</v>
      </c>
      <c r="AH3782" s="2">
        <v>0</v>
      </c>
      <c r="AI3782" s="2">
        <v>0</v>
      </c>
      <c r="AJ3782" s="2">
        <v>2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</row>
    <row r="3783" spans="1:46" x14ac:dyDescent="0.2">
      <c r="A3783" s="2">
        <v>1677065</v>
      </c>
      <c r="B3783" s="2">
        <v>869501</v>
      </c>
      <c r="C3783" s="7">
        <v>21.243134868846202</v>
      </c>
      <c r="D3783" s="7">
        <v>38.392332600572303</v>
      </c>
      <c r="E3783" s="19" t="s">
        <v>4291</v>
      </c>
      <c r="F3783" s="46">
        <f>INDEX(Δεδομένα!$P:$P,MATCH('2021'!E3783,Δεδομένα!$O:$O,0))</f>
        <v>127</v>
      </c>
      <c r="G3783" s="49" t="s">
        <v>4292</v>
      </c>
      <c r="H3783" s="51" t="str">
        <f>INDEX(Δεδομένα!B$1:B$51,MATCH('2021'!G3783,Δεδομένα!A$1:A$51,0))</f>
        <v>ΔΥΤΙΚΗΣ ΕΛΛΑΔΟΣ</v>
      </c>
      <c r="I3783" s="53">
        <f>INDEX(Δεδομένα!E$1:E$13,MATCH('2021'!H3783,Δεδομένα!D$1:D$13,0))</f>
        <v>7</v>
      </c>
      <c r="J3783" s="4">
        <v>44386</v>
      </c>
      <c r="K3783" s="3" t="s">
        <v>60</v>
      </c>
      <c r="L3783" s="17" t="str">
        <f t="shared" si="292"/>
        <v>09/07/2021 16:02</v>
      </c>
      <c r="M3783" s="4">
        <v>44386</v>
      </c>
      <c r="N3783" s="3" t="s">
        <v>17</v>
      </c>
      <c r="O3783" s="17" t="str">
        <f t="shared" si="293"/>
        <v>09/07/2021 18:00</v>
      </c>
      <c r="P3783" s="24">
        <f t="shared" si="294"/>
        <v>8.1944444442342501E-2</v>
      </c>
      <c r="Q3783" s="28">
        <v>0</v>
      </c>
      <c r="R3783" s="27">
        <f t="shared" si="295"/>
        <v>117.9999999969732</v>
      </c>
      <c r="S3783" s="3" t="s">
        <v>4</v>
      </c>
      <c r="T3783" s="3" t="s">
        <v>4293</v>
      </c>
      <c r="U3783" s="3" t="s">
        <v>4</v>
      </c>
      <c r="V3783" s="3" t="s">
        <v>4379</v>
      </c>
      <c r="W3783" s="5">
        <v>0</v>
      </c>
      <c r="X3783" s="5">
        <v>0</v>
      </c>
      <c r="Y3783" s="5">
        <v>0</v>
      </c>
      <c r="Z3783" s="5">
        <v>0</v>
      </c>
      <c r="AA3783" s="5">
        <v>2</v>
      </c>
      <c r="AB3783" s="5">
        <v>1</v>
      </c>
      <c r="AC3783" s="5">
        <v>0</v>
      </c>
      <c r="AD3783" s="5">
        <v>0</v>
      </c>
      <c r="AE3783" s="2">
        <v>2</v>
      </c>
      <c r="AF3783" s="2">
        <v>0</v>
      </c>
      <c r="AG3783" s="2">
        <v>0</v>
      </c>
      <c r="AH3783" s="2">
        <v>0</v>
      </c>
      <c r="AI3783" s="2">
        <v>0</v>
      </c>
      <c r="AJ3783" s="2">
        <v>1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</row>
    <row r="3784" spans="1:46" x14ac:dyDescent="0.2">
      <c r="A3784" s="2">
        <v>1677074</v>
      </c>
      <c r="B3784" s="2">
        <v>869716</v>
      </c>
      <c r="C3784" s="7">
        <v>21.502165926142101</v>
      </c>
      <c r="D3784" s="7">
        <v>38.363088975245297</v>
      </c>
      <c r="E3784" s="19" t="s">
        <v>4291</v>
      </c>
      <c r="F3784" s="46">
        <f>INDEX(Δεδομένα!$P:$P,MATCH('2021'!E3784,Δεδομένα!$O:$O,0))</f>
        <v>127</v>
      </c>
      <c r="G3784" s="49" t="s">
        <v>4292</v>
      </c>
      <c r="H3784" s="51" t="str">
        <f>INDEX(Δεδομένα!B$1:B$51,MATCH('2021'!G3784,Δεδομένα!A$1:A$51,0))</f>
        <v>ΔΥΤΙΚΗΣ ΕΛΛΑΔΟΣ</v>
      </c>
      <c r="I3784" s="53">
        <f>INDEX(Δεδομένα!E$1:E$13,MATCH('2021'!H3784,Δεδομένα!D$1:D$13,0))</f>
        <v>7</v>
      </c>
      <c r="J3784" s="4">
        <v>44387</v>
      </c>
      <c r="K3784" s="3" t="s">
        <v>1319</v>
      </c>
      <c r="L3784" s="17" t="str">
        <f t="shared" si="292"/>
        <v>10/07/2021 11:55</v>
      </c>
      <c r="M3784" s="4">
        <v>44387</v>
      </c>
      <c r="N3784" s="3" t="s">
        <v>613</v>
      </c>
      <c r="O3784" s="17" t="str">
        <f t="shared" si="293"/>
        <v>10/07/2021 12:17</v>
      </c>
      <c r="P3784" s="24">
        <f t="shared" si="294"/>
        <v>1.5277777776645962E-2</v>
      </c>
      <c r="Q3784" s="28">
        <v>0</v>
      </c>
      <c r="R3784" s="27">
        <f t="shared" si="295"/>
        <v>21.999999998370185</v>
      </c>
      <c r="S3784" s="3" t="s">
        <v>4</v>
      </c>
      <c r="T3784" s="3" t="s">
        <v>4293</v>
      </c>
      <c r="U3784" s="3" t="s">
        <v>4</v>
      </c>
      <c r="V3784" s="3" t="s">
        <v>4304</v>
      </c>
      <c r="W3784" s="5">
        <v>0</v>
      </c>
      <c r="X3784" s="5">
        <v>0</v>
      </c>
      <c r="Y3784" s="5">
        <v>0</v>
      </c>
      <c r="Z3784" s="5">
        <v>0</v>
      </c>
      <c r="AA3784" s="5">
        <v>0.2</v>
      </c>
      <c r="AB3784" s="5">
        <v>0</v>
      </c>
      <c r="AC3784" s="5">
        <v>0</v>
      </c>
      <c r="AD3784" s="5">
        <v>0</v>
      </c>
      <c r="AE3784" s="2">
        <v>2</v>
      </c>
      <c r="AF3784" s="2">
        <v>0</v>
      </c>
      <c r="AG3784" s="2">
        <v>0</v>
      </c>
      <c r="AH3784" s="2">
        <v>0</v>
      </c>
      <c r="AI3784" s="2">
        <v>0</v>
      </c>
      <c r="AJ3784" s="2">
        <v>1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</row>
    <row r="3785" spans="1:46" x14ac:dyDescent="0.2">
      <c r="A3785" s="2">
        <v>1677115</v>
      </c>
      <c r="B3785" s="2">
        <v>869818</v>
      </c>
      <c r="C3785" s="7">
        <v>21.172986637019701</v>
      </c>
      <c r="D3785" s="7">
        <v>38.400670118527103</v>
      </c>
      <c r="E3785" s="19" t="s">
        <v>4291</v>
      </c>
      <c r="F3785" s="46">
        <f>INDEX(Δεδομένα!$P:$P,MATCH('2021'!E3785,Δεδομένα!$O:$O,0))</f>
        <v>127</v>
      </c>
      <c r="G3785" s="49" t="s">
        <v>4292</v>
      </c>
      <c r="H3785" s="51" t="str">
        <f>INDEX(Δεδομένα!B$1:B$51,MATCH('2021'!G3785,Δεδομένα!A$1:A$51,0))</f>
        <v>ΔΥΤΙΚΗΣ ΕΛΛΑΔΟΣ</v>
      </c>
      <c r="I3785" s="53">
        <f>INDEX(Δεδομένα!E$1:E$13,MATCH('2021'!H3785,Δεδομένα!D$1:D$13,0))</f>
        <v>7</v>
      </c>
      <c r="J3785" s="4">
        <v>44387</v>
      </c>
      <c r="K3785" s="3" t="s">
        <v>490</v>
      </c>
      <c r="L3785" s="17" t="str">
        <f t="shared" si="292"/>
        <v>10/07/2021 16:00</v>
      </c>
      <c r="M3785" s="4">
        <v>44387</v>
      </c>
      <c r="N3785" s="3" t="s">
        <v>102</v>
      </c>
      <c r="O3785" s="17" t="str">
        <f t="shared" si="293"/>
        <v>10/07/2021 18:35</v>
      </c>
      <c r="P3785" s="24">
        <f t="shared" si="294"/>
        <v>0.10763888889050577</v>
      </c>
      <c r="Q3785" s="28">
        <v>0</v>
      </c>
      <c r="R3785" s="27">
        <f t="shared" si="295"/>
        <v>155.00000000232831</v>
      </c>
      <c r="S3785" s="3" t="s">
        <v>4</v>
      </c>
      <c r="T3785" s="3" t="s">
        <v>4293</v>
      </c>
      <c r="U3785" s="3" t="s">
        <v>4</v>
      </c>
      <c r="V3785" s="3" t="s">
        <v>4388</v>
      </c>
      <c r="W3785" s="5">
        <v>0</v>
      </c>
      <c r="X3785" s="5">
        <v>0</v>
      </c>
      <c r="Y3785" s="5">
        <v>0</v>
      </c>
      <c r="Z3785" s="5">
        <v>0</v>
      </c>
      <c r="AA3785" s="5">
        <v>2</v>
      </c>
      <c r="AB3785" s="5">
        <v>0</v>
      </c>
      <c r="AC3785" s="5">
        <v>0</v>
      </c>
      <c r="AD3785" s="5">
        <v>0</v>
      </c>
      <c r="AE3785" s="2">
        <v>4</v>
      </c>
      <c r="AF3785" s="2">
        <v>0</v>
      </c>
      <c r="AG3785" s="2">
        <v>0</v>
      </c>
      <c r="AH3785" s="2">
        <v>0</v>
      </c>
      <c r="AI3785" s="2">
        <v>0</v>
      </c>
      <c r="AJ3785" s="2">
        <v>2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</row>
    <row r="3786" spans="1:46" x14ac:dyDescent="0.2">
      <c r="A3786" s="2">
        <v>1679481</v>
      </c>
      <c r="B3786" s="2">
        <v>871372</v>
      </c>
      <c r="C3786" s="7">
        <v>21.170180277101402</v>
      </c>
      <c r="D3786" s="7">
        <v>38.497020323300802</v>
      </c>
      <c r="E3786" s="19" t="s">
        <v>4291</v>
      </c>
      <c r="F3786" s="46">
        <f>INDEX(Δεδομένα!$P:$P,MATCH('2021'!E3786,Δεδομένα!$O:$O,0))</f>
        <v>127</v>
      </c>
      <c r="G3786" s="49" t="s">
        <v>4292</v>
      </c>
      <c r="H3786" s="51" t="str">
        <f>INDEX(Δεδομένα!B$1:B$51,MATCH('2021'!G3786,Δεδομένα!A$1:A$51,0))</f>
        <v>ΔΥΤΙΚΗΣ ΕΛΛΑΔΟΣ</v>
      </c>
      <c r="I3786" s="53">
        <f>INDEX(Δεδομένα!E$1:E$13,MATCH('2021'!H3786,Δεδομένα!D$1:D$13,0))</f>
        <v>7</v>
      </c>
      <c r="J3786" s="4">
        <v>44392</v>
      </c>
      <c r="K3786" s="3" t="s">
        <v>481</v>
      </c>
      <c r="L3786" s="17" t="str">
        <f t="shared" si="292"/>
        <v>15/07/2021 14:20</v>
      </c>
      <c r="M3786" s="4">
        <v>44392</v>
      </c>
      <c r="N3786" s="3" t="s">
        <v>267</v>
      </c>
      <c r="O3786" s="17" t="str">
        <f t="shared" si="293"/>
        <v>15/07/2021 17:30</v>
      </c>
      <c r="P3786" s="24">
        <f t="shared" si="294"/>
        <v>0.13194444444525288</v>
      </c>
      <c r="Q3786" s="28">
        <v>0</v>
      </c>
      <c r="R3786" s="27">
        <f t="shared" si="295"/>
        <v>190.00000000116415</v>
      </c>
      <c r="S3786" s="3" t="s">
        <v>4</v>
      </c>
      <c r="T3786" s="3" t="s">
        <v>4293</v>
      </c>
      <c r="U3786" s="3" t="s">
        <v>4</v>
      </c>
      <c r="V3786" s="3" t="s">
        <v>4385</v>
      </c>
      <c r="W3786" s="5">
        <v>0</v>
      </c>
      <c r="X3786" s="5">
        <v>0</v>
      </c>
      <c r="Y3786" s="5">
        <v>0</v>
      </c>
      <c r="Z3786" s="5">
        <v>0</v>
      </c>
      <c r="AA3786" s="5">
        <v>2</v>
      </c>
      <c r="AB3786" s="5">
        <v>3</v>
      </c>
      <c r="AC3786" s="5">
        <v>0</v>
      </c>
      <c r="AD3786" s="5">
        <v>0</v>
      </c>
      <c r="AE3786" s="2">
        <v>10</v>
      </c>
      <c r="AF3786" s="2">
        <v>0</v>
      </c>
      <c r="AG3786" s="2">
        <v>0</v>
      </c>
      <c r="AH3786" s="2">
        <v>0</v>
      </c>
      <c r="AI3786" s="2">
        <v>0</v>
      </c>
      <c r="AJ3786" s="2">
        <v>5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</row>
    <row r="3787" spans="1:46" x14ac:dyDescent="0.2">
      <c r="A3787" s="2">
        <v>1679490</v>
      </c>
      <c r="B3787" s="2">
        <v>871706</v>
      </c>
      <c r="C3787" s="7">
        <v>21.3151238578197</v>
      </c>
      <c r="D3787" s="7">
        <v>38.401050695445001</v>
      </c>
      <c r="E3787" s="19" t="s">
        <v>4291</v>
      </c>
      <c r="F3787" s="46">
        <f>INDEX(Δεδομένα!$P:$P,MATCH('2021'!E3787,Δεδομένα!$O:$O,0))</f>
        <v>127</v>
      </c>
      <c r="G3787" s="49" t="s">
        <v>4292</v>
      </c>
      <c r="H3787" s="51" t="str">
        <f>INDEX(Δεδομένα!B$1:B$51,MATCH('2021'!G3787,Δεδομένα!A$1:A$51,0))</f>
        <v>ΔΥΤΙΚΗΣ ΕΛΛΑΔΟΣ</v>
      </c>
      <c r="I3787" s="53">
        <f>INDEX(Δεδομένα!E$1:E$13,MATCH('2021'!H3787,Δεδομένα!D$1:D$13,0))</f>
        <v>7</v>
      </c>
      <c r="J3787" s="4">
        <v>44393</v>
      </c>
      <c r="K3787" s="3" t="s">
        <v>1018</v>
      </c>
      <c r="L3787" s="17" t="str">
        <f t="shared" si="292"/>
        <v>16/07/2021 15:35</v>
      </c>
      <c r="M3787" s="4">
        <v>44393</v>
      </c>
      <c r="N3787" s="3" t="s">
        <v>698</v>
      </c>
      <c r="O3787" s="17" t="str">
        <f t="shared" si="293"/>
        <v>16/07/2021 16:48</v>
      </c>
      <c r="P3787" s="24">
        <f t="shared" si="294"/>
        <v>5.0694444442342501E-2</v>
      </c>
      <c r="Q3787" s="28">
        <v>0</v>
      </c>
      <c r="R3787" s="27">
        <f t="shared" si="295"/>
        <v>72.999999996973202</v>
      </c>
      <c r="S3787" s="3" t="s">
        <v>4</v>
      </c>
      <c r="T3787" s="3" t="s">
        <v>4293</v>
      </c>
      <c r="U3787" s="3" t="s">
        <v>4</v>
      </c>
      <c r="V3787" s="3" t="s">
        <v>4303</v>
      </c>
      <c r="W3787" s="5">
        <v>0</v>
      </c>
      <c r="X3787" s="5">
        <v>0</v>
      </c>
      <c r="Y3787" s="5">
        <v>0</v>
      </c>
      <c r="Z3787" s="5">
        <v>0</v>
      </c>
      <c r="AA3787" s="5">
        <v>0.15</v>
      </c>
      <c r="AB3787" s="5">
        <v>0</v>
      </c>
      <c r="AC3787" s="5">
        <v>0</v>
      </c>
      <c r="AD3787" s="5">
        <v>0</v>
      </c>
      <c r="AE3787" s="2">
        <v>4</v>
      </c>
      <c r="AF3787" s="2">
        <v>0</v>
      </c>
      <c r="AG3787" s="2">
        <v>0</v>
      </c>
      <c r="AH3787" s="2">
        <v>0</v>
      </c>
      <c r="AI3787" s="2">
        <v>0</v>
      </c>
      <c r="AJ3787" s="2">
        <v>2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</row>
    <row r="3788" spans="1:46" x14ac:dyDescent="0.2">
      <c r="A3788" s="2">
        <v>1682294</v>
      </c>
      <c r="B3788" s="2">
        <v>872959</v>
      </c>
      <c r="C3788" s="7">
        <v>21.560042526168601</v>
      </c>
      <c r="D3788" s="7">
        <v>38.350869935744299</v>
      </c>
      <c r="E3788" s="19" t="s">
        <v>4291</v>
      </c>
      <c r="F3788" s="46">
        <f>INDEX(Δεδομένα!$P:$P,MATCH('2021'!E3788,Δεδομένα!$O:$O,0))</f>
        <v>127</v>
      </c>
      <c r="G3788" s="49" t="s">
        <v>4292</v>
      </c>
      <c r="H3788" s="51" t="str">
        <f>INDEX(Δεδομένα!B$1:B$51,MATCH('2021'!G3788,Δεδομένα!A$1:A$51,0))</f>
        <v>ΔΥΤΙΚΗΣ ΕΛΛΑΔΟΣ</v>
      </c>
      <c r="I3788" s="53">
        <f>INDEX(Δεδομένα!E$1:E$13,MATCH('2021'!H3788,Δεδομένα!D$1:D$13,0))</f>
        <v>7</v>
      </c>
      <c r="J3788" s="4">
        <v>44397</v>
      </c>
      <c r="K3788" s="3" t="s">
        <v>39</v>
      </c>
      <c r="L3788" s="17" t="str">
        <f t="shared" si="292"/>
        <v>20/07/2021 14:40</v>
      </c>
      <c r="M3788" s="4">
        <v>44397</v>
      </c>
      <c r="N3788" s="3" t="s">
        <v>497</v>
      </c>
      <c r="O3788" s="17" t="str">
        <f t="shared" si="293"/>
        <v>20/07/2021 21:00</v>
      </c>
      <c r="P3788" s="24">
        <f t="shared" si="294"/>
        <v>0.26388888889050577</v>
      </c>
      <c r="Q3788" s="28">
        <v>0</v>
      </c>
      <c r="R3788" s="27">
        <f t="shared" si="295"/>
        <v>380.00000000232831</v>
      </c>
      <c r="S3788" s="3" t="s">
        <v>4</v>
      </c>
      <c r="T3788" s="3" t="s">
        <v>4305</v>
      </c>
      <c r="U3788" s="3" t="s">
        <v>4</v>
      </c>
      <c r="V3788" s="3" t="s">
        <v>4319</v>
      </c>
      <c r="W3788" s="5">
        <v>0</v>
      </c>
      <c r="X3788" s="5">
        <v>0</v>
      </c>
      <c r="Y3788" s="5">
        <v>0</v>
      </c>
      <c r="Z3788" s="5">
        <v>0</v>
      </c>
      <c r="AA3788" s="5">
        <v>20</v>
      </c>
      <c r="AB3788" s="5">
        <v>5</v>
      </c>
      <c r="AC3788" s="5">
        <v>0</v>
      </c>
      <c r="AD3788" s="5">
        <v>0</v>
      </c>
      <c r="AE3788" s="2">
        <v>16</v>
      </c>
      <c r="AF3788" s="2">
        <v>0</v>
      </c>
      <c r="AG3788" s="2">
        <v>0</v>
      </c>
      <c r="AH3788" s="2">
        <v>0</v>
      </c>
      <c r="AI3788" s="2">
        <v>0</v>
      </c>
      <c r="AJ3788" s="2">
        <v>9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</row>
    <row r="3789" spans="1:46" x14ac:dyDescent="0.2">
      <c r="A3789" s="2">
        <v>1682295</v>
      </c>
      <c r="B3789" s="2">
        <v>873279</v>
      </c>
      <c r="C3789" s="7">
        <v>21.4648457111503</v>
      </c>
      <c r="D3789" s="7">
        <v>38.389098707278997</v>
      </c>
      <c r="E3789" s="19" t="s">
        <v>4291</v>
      </c>
      <c r="F3789" s="46">
        <f>INDEX(Δεδομένα!$P:$P,MATCH('2021'!E3789,Δεδομένα!$O:$O,0))</f>
        <v>127</v>
      </c>
      <c r="G3789" s="49" t="s">
        <v>4292</v>
      </c>
      <c r="H3789" s="51" t="str">
        <f>INDEX(Δεδομένα!B$1:B$51,MATCH('2021'!G3789,Δεδομένα!A$1:A$51,0))</f>
        <v>ΔΥΤΙΚΗΣ ΕΛΛΑΔΟΣ</v>
      </c>
      <c r="I3789" s="53">
        <f>INDEX(Δεδομένα!E$1:E$13,MATCH('2021'!H3789,Δεδομένα!D$1:D$13,0))</f>
        <v>7</v>
      </c>
      <c r="J3789" s="4">
        <v>44398</v>
      </c>
      <c r="K3789" s="3" t="s">
        <v>641</v>
      </c>
      <c r="L3789" s="17" t="str">
        <f t="shared" si="292"/>
        <v>21/07/2021 16:25</v>
      </c>
      <c r="M3789" s="4">
        <v>44398</v>
      </c>
      <c r="N3789" s="3" t="s">
        <v>1382</v>
      </c>
      <c r="O3789" s="17" t="str">
        <f t="shared" si="293"/>
        <v>21/07/2021 17:04</v>
      </c>
      <c r="P3789" s="24">
        <f t="shared" si="294"/>
        <v>2.7083333327027503E-2</v>
      </c>
      <c r="Q3789" s="28">
        <v>0</v>
      </c>
      <c r="R3789" s="27">
        <f t="shared" si="295"/>
        <v>38.999999990919605</v>
      </c>
      <c r="S3789" s="3" t="s">
        <v>4</v>
      </c>
      <c r="T3789" s="3" t="s">
        <v>4293</v>
      </c>
      <c r="U3789" s="3" t="s">
        <v>4297</v>
      </c>
      <c r="V3789" s="3" t="s">
        <v>4377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2</v>
      </c>
      <c r="AC3789" s="5">
        <v>0</v>
      </c>
      <c r="AD3789" s="5">
        <v>0</v>
      </c>
      <c r="AE3789" s="2">
        <v>6</v>
      </c>
      <c r="AF3789" s="2">
        <v>0</v>
      </c>
      <c r="AG3789" s="2">
        <v>0</v>
      </c>
      <c r="AH3789" s="2">
        <v>0</v>
      </c>
      <c r="AI3789" s="2">
        <v>0</v>
      </c>
      <c r="AJ3789" s="2">
        <v>3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</row>
    <row r="3790" spans="1:46" x14ac:dyDescent="0.2">
      <c r="A3790" s="2">
        <v>1682297</v>
      </c>
      <c r="B3790" s="2">
        <v>873825</v>
      </c>
      <c r="C3790" s="7">
        <v>21.193535596402501</v>
      </c>
      <c r="D3790" s="7">
        <v>38.476619030900601</v>
      </c>
      <c r="E3790" s="19" t="s">
        <v>4291</v>
      </c>
      <c r="F3790" s="46">
        <f>INDEX(Δεδομένα!$P:$P,MATCH('2021'!E3790,Δεδομένα!$O:$O,0))</f>
        <v>127</v>
      </c>
      <c r="G3790" s="49" t="s">
        <v>4292</v>
      </c>
      <c r="H3790" s="51" t="str">
        <f>INDEX(Δεδομένα!B$1:B$51,MATCH('2021'!G3790,Δεδομένα!A$1:A$51,0))</f>
        <v>ΔΥΤΙΚΗΣ ΕΛΛΑΔΟΣ</v>
      </c>
      <c r="I3790" s="53">
        <f>INDEX(Δεδομένα!E$1:E$13,MATCH('2021'!H3790,Δεδομένα!D$1:D$13,0))</f>
        <v>7</v>
      </c>
      <c r="J3790" s="4">
        <v>44400</v>
      </c>
      <c r="K3790" s="3" t="s">
        <v>1016</v>
      </c>
      <c r="L3790" s="17" t="str">
        <f t="shared" si="292"/>
        <v>23/07/2021 14:25</v>
      </c>
      <c r="M3790" s="4">
        <v>44400</v>
      </c>
      <c r="N3790" s="3" t="s">
        <v>1233</v>
      </c>
      <c r="O3790" s="17" t="str">
        <f t="shared" si="293"/>
        <v>23/07/2021 16:45</v>
      </c>
      <c r="P3790" s="24">
        <f t="shared" si="294"/>
        <v>9.7222222218988463E-2</v>
      </c>
      <c r="Q3790" s="28">
        <v>0</v>
      </c>
      <c r="R3790" s="27">
        <f t="shared" si="295"/>
        <v>139.99999999534339</v>
      </c>
      <c r="S3790" s="3" t="s">
        <v>4</v>
      </c>
      <c r="T3790" s="3" t="s">
        <v>4293</v>
      </c>
      <c r="U3790" s="3" t="s">
        <v>4</v>
      </c>
      <c r="V3790" s="3" t="s">
        <v>4325</v>
      </c>
      <c r="W3790" s="5">
        <v>0</v>
      </c>
      <c r="X3790" s="5">
        <v>0</v>
      </c>
      <c r="Y3790" s="5">
        <v>0</v>
      </c>
      <c r="Z3790" s="5">
        <v>0</v>
      </c>
      <c r="AA3790" s="5">
        <v>3</v>
      </c>
      <c r="AB3790" s="5">
        <v>0</v>
      </c>
      <c r="AC3790" s="5">
        <v>0</v>
      </c>
      <c r="AD3790" s="5">
        <v>0</v>
      </c>
      <c r="AE3790" s="2">
        <v>8</v>
      </c>
      <c r="AF3790" s="2">
        <v>0</v>
      </c>
      <c r="AG3790" s="2">
        <v>0</v>
      </c>
      <c r="AH3790" s="2">
        <v>0</v>
      </c>
      <c r="AI3790" s="2">
        <v>0</v>
      </c>
      <c r="AJ3790" s="2">
        <v>4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</row>
    <row r="3791" spans="1:46" x14ac:dyDescent="0.2">
      <c r="A3791" s="2">
        <v>1682311</v>
      </c>
      <c r="B3791" s="2">
        <v>873873</v>
      </c>
      <c r="C3791" s="7">
        <v>21.3000787263117</v>
      </c>
      <c r="D3791" s="7">
        <v>38.479028261818499</v>
      </c>
      <c r="E3791" s="19" t="s">
        <v>4291</v>
      </c>
      <c r="F3791" s="46">
        <f>INDEX(Δεδομένα!$P:$P,MATCH('2021'!E3791,Δεδομένα!$O:$O,0))</f>
        <v>127</v>
      </c>
      <c r="G3791" s="49" t="s">
        <v>4292</v>
      </c>
      <c r="H3791" s="51" t="str">
        <f>INDEX(Δεδομένα!B$1:B$51,MATCH('2021'!G3791,Δεδομένα!A$1:A$51,0))</f>
        <v>ΔΥΤΙΚΗΣ ΕΛΛΑΔΟΣ</v>
      </c>
      <c r="I3791" s="53">
        <f>INDEX(Δεδομένα!E$1:E$13,MATCH('2021'!H3791,Δεδομένα!D$1:D$13,0))</f>
        <v>7</v>
      </c>
      <c r="J3791" s="4">
        <v>44400</v>
      </c>
      <c r="K3791" s="3" t="s">
        <v>110</v>
      </c>
      <c r="L3791" s="17" t="str">
        <f t="shared" si="292"/>
        <v>23/07/2021 17:24</v>
      </c>
      <c r="M3791" s="4">
        <v>44400</v>
      </c>
      <c r="N3791" s="3" t="s">
        <v>43</v>
      </c>
      <c r="O3791" s="17" t="str">
        <f t="shared" si="293"/>
        <v>23/07/2021 21:30</v>
      </c>
      <c r="P3791" s="24">
        <f t="shared" si="294"/>
        <v>0.17083333333721384</v>
      </c>
      <c r="Q3791" s="28">
        <v>0</v>
      </c>
      <c r="R3791" s="27">
        <f t="shared" si="295"/>
        <v>246.00000000558794</v>
      </c>
      <c r="S3791" s="3" t="s">
        <v>4</v>
      </c>
      <c r="T3791" s="3" t="s">
        <v>4293</v>
      </c>
      <c r="U3791" s="3" t="s">
        <v>4</v>
      </c>
      <c r="V3791" s="3" t="s">
        <v>4389</v>
      </c>
      <c r="W3791" s="5">
        <v>0</v>
      </c>
      <c r="X3791" s="5">
        <v>0</v>
      </c>
      <c r="Y3791" s="5">
        <v>0</v>
      </c>
      <c r="Z3791" s="5">
        <v>0.1</v>
      </c>
      <c r="AA3791" s="5">
        <v>0</v>
      </c>
      <c r="AB3791" s="5">
        <v>0</v>
      </c>
      <c r="AC3791" s="5">
        <v>0</v>
      </c>
      <c r="AD3791" s="5">
        <v>0</v>
      </c>
      <c r="AE3791" s="2">
        <v>4</v>
      </c>
      <c r="AF3791" s="2">
        <v>0</v>
      </c>
      <c r="AG3791" s="2">
        <v>0</v>
      </c>
      <c r="AH3791" s="2">
        <v>0</v>
      </c>
      <c r="AI3791" s="2">
        <v>0</v>
      </c>
      <c r="AJ3791" s="2">
        <v>2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</row>
    <row r="3792" spans="1:46" x14ac:dyDescent="0.2">
      <c r="A3792" s="2">
        <v>1682312</v>
      </c>
      <c r="B3792" s="2">
        <v>873894</v>
      </c>
      <c r="C3792" s="7">
        <v>21.294351510610799</v>
      </c>
      <c r="D3792" s="7">
        <v>38.523643252955701</v>
      </c>
      <c r="E3792" s="19" t="s">
        <v>4291</v>
      </c>
      <c r="F3792" s="46">
        <f>INDEX(Δεδομένα!$P:$P,MATCH('2021'!E3792,Δεδομένα!$O:$O,0))</f>
        <v>127</v>
      </c>
      <c r="G3792" s="49" t="s">
        <v>4292</v>
      </c>
      <c r="H3792" s="51" t="str">
        <f>INDEX(Δεδομένα!B$1:B$51,MATCH('2021'!G3792,Δεδομένα!A$1:A$51,0))</f>
        <v>ΔΥΤΙΚΗΣ ΕΛΛΑΔΟΣ</v>
      </c>
      <c r="I3792" s="53">
        <f>INDEX(Δεδομένα!E$1:E$13,MATCH('2021'!H3792,Δεδομένα!D$1:D$13,0))</f>
        <v>7</v>
      </c>
      <c r="J3792" s="4">
        <v>44400</v>
      </c>
      <c r="K3792" s="3" t="s">
        <v>261</v>
      </c>
      <c r="L3792" s="17" t="str">
        <f t="shared" si="292"/>
        <v>23/07/2021 18:25</v>
      </c>
      <c r="M3792" s="4">
        <v>44400</v>
      </c>
      <c r="N3792" s="3" t="s">
        <v>122</v>
      </c>
      <c r="O3792" s="17" t="str">
        <f t="shared" si="293"/>
        <v>23/07/2021 19:22</v>
      </c>
      <c r="P3792" s="24">
        <f t="shared" si="294"/>
        <v>3.9583333331393078E-2</v>
      </c>
      <c r="Q3792" s="28">
        <v>0</v>
      </c>
      <c r="R3792" s="27">
        <f t="shared" si="295"/>
        <v>56.999999997206032</v>
      </c>
      <c r="S3792" s="3" t="s">
        <v>4</v>
      </c>
      <c r="T3792" s="3" t="s">
        <v>4293</v>
      </c>
      <c r="U3792" s="3" t="s">
        <v>4</v>
      </c>
      <c r="V3792" s="3" t="s">
        <v>4321</v>
      </c>
      <c r="W3792" s="5">
        <v>0</v>
      </c>
      <c r="X3792" s="5">
        <v>0</v>
      </c>
      <c r="Y3792" s="5">
        <v>0</v>
      </c>
      <c r="Z3792" s="5">
        <v>0</v>
      </c>
      <c r="AA3792" s="5">
        <v>0.1</v>
      </c>
      <c r="AB3792" s="5">
        <v>0</v>
      </c>
      <c r="AC3792" s="5">
        <v>0</v>
      </c>
      <c r="AD3792" s="5">
        <v>0</v>
      </c>
      <c r="AE3792" s="2">
        <v>4</v>
      </c>
      <c r="AF3792" s="2">
        <v>0</v>
      </c>
      <c r="AG3792" s="2">
        <v>0</v>
      </c>
      <c r="AH3792" s="2">
        <v>0</v>
      </c>
      <c r="AI3792" s="2">
        <v>0</v>
      </c>
      <c r="AJ3792" s="2">
        <v>2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</row>
    <row r="3793" spans="1:46" x14ac:dyDescent="0.2">
      <c r="A3793" s="2">
        <v>1682314</v>
      </c>
      <c r="B3793" s="2">
        <v>874832</v>
      </c>
      <c r="C3793" s="7">
        <v>21.170043435043699</v>
      </c>
      <c r="D3793" s="7">
        <v>38.496850582594099</v>
      </c>
      <c r="E3793" s="19" t="s">
        <v>4291</v>
      </c>
      <c r="F3793" s="46">
        <f>INDEX(Δεδομένα!$P:$P,MATCH('2021'!E3793,Δεδομένα!$O:$O,0))</f>
        <v>127</v>
      </c>
      <c r="G3793" s="49" t="s">
        <v>4292</v>
      </c>
      <c r="H3793" s="51" t="str">
        <f>INDEX(Δεδομένα!B$1:B$51,MATCH('2021'!G3793,Δεδομένα!A$1:A$51,0))</f>
        <v>ΔΥΤΙΚΗΣ ΕΛΛΑΔΟΣ</v>
      </c>
      <c r="I3793" s="53">
        <f>INDEX(Δεδομένα!E$1:E$13,MATCH('2021'!H3793,Δεδομένα!D$1:D$13,0))</f>
        <v>7</v>
      </c>
      <c r="J3793" s="4">
        <v>44404</v>
      </c>
      <c r="K3793" s="3" t="s">
        <v>2362</v>
      </c>
      <c r="L3793" s="17" t="str">
        <f t="shared" si="292"/>
        <v>27/07/2021 03:10</v>
      </c>
      <c r="M3793" s="4">
        <v>44404</v>
      </c>
      <c r="N3793" s="3" t="s">
        <v>2343</v>
      </c>
      <c r="O3793" s="17" t="str">
        <f t="shared" si="293"/>
        <v>27/07/2021 04:15</v>
      </c>
      <c r="P3793" s="24">
        <f t="shared" si="294"/>
        <v>4.5138888890505768E-2</v>
      </c>
      <c r="Q3793" s="28">
        <v>0</v>
      </c>
      <c r="R3793" s="27">
        <f t="shared" si="295"/>
        <v>65.000000002328306</v>
      </c>
      <c r="S3793" s="3" t="s">
        <v>4</v>
      </c>
      <c r="T3793" s="3" t="s">
        <v>4329</v>
      </c>
      <c r="U3793" s="3" t="s">
        <v>4</v>
      </c>
      <c r="V3793" s="3" t="s">
        <v>4390</v>
      </c>
      <c r="W3793" s="5">
        <v>0</v>
      </c>
      <c r="X3793" s="5">
        <v>0</v>
      </c>
      <c r="Y3793" s="5">
        <v>0</v>
      </c>
      <c r="Z3793" s="5">
        <v>0</v>
      </c>
      <c r="AA3793" s="5">
        <v>1</v>
      </c>
      <c r="AB3793" s="5">
        <v>0</v>
      </c>
      <c r="AC3793" s="5">
        <v>0</v>
      </c>
      <c r="AD3793" s="5">
        <v>0</v>
      </c>
      <c r="AE3793" s="2">
        <v>2</v>
      </c>
      <c r="AF3793" s="2">
        <v>0</v>
      </c>
      <c r="AG3793" s="2">
        <v>0</v>
      </c>
      <c r="AH3793" s="2">
        <v>0</v>
      </c>
      <c r="AI3793" s="2">
        <v>0</v>
      </c>
      <c r="AJ3793" s="2">
        <v>1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</row>
    <row r="3794" spans="1:46" x14ac:dyDescent="0.2">
      <c r="A3794" s="2">
        <v>1682315</v>
      </c>
      <c r="B3794" s="2">
        <v>875004</v>
      </c>
      <c r="D3794" s="2"/>
      <c r="E3794" s="19" t="s">
        <v>4291</v>
      </c>
      <c r="F3794" s="46">
        <f>INDEX(Δεδομένα!$P:$P,MATCH('2021'!E3794,Δεδομένα!$O:$O,0))</f>
        <v>127</v>
      </c>
      <c r="G3794" s="49" t="s">
        <v>4292</v>
      </c>
      <c r="H3794" s="51" t="str">
        <f>INDEX(Δεδομένα!B$1:B$51,MATCH('2021'!G3794,Δεδομένα!A$1:A$51,0))</f>
        <v>ΔΥΤΙΚΗΣ ΕΛΛΑΔΟΣ</v>
      </c>
      <c r="I3794" s="53">
        <f>INDEX(Δεδομένα!E$1:E$13,MATCH('2021'!H3794,Δεδομένα!D$1:D$13,0))</f>
        <v>7</v>
      </c>
      <c r="J3794" s="4">
        <v>44404</v>
      </c>
      <c r="K3794" s="3" t="s">
        <v>464</v>
      </c>
      <c r="L3794" s="17" t="str">
        <f t="shared" si="292"/>
        <v>27/07/2021 18:20</v>
      </c>
      <c r="M3794" s="4">
        <v>44404</v>
      </c>
      <c r="N3794" s="3" t="s">
        <v>79</v>
      </c>
      <c r="O3794" s="17" t="str">
        <f t="shared" si="293"/>
        <v>27/07/2021 19:10</v>
      </c>
      <c r="P3794" s="24">
        <f t="shared" si="294"/>
        <v>3.4722222218988463E-2</v>
      </c>
      <c r="Q3794" s="28">
        <v>0</v>
      </c>
      <c r="R3794" s="27">
        <f t="shared" si="295"/>
        <v>49.999999995343387</v>
      </c>
      <c r="S3794" s="3" t="s">
        <v>4</v>
      </c>
      <c r="T3794" s="3" t="s">
        <v>4293</v>
      </c>
      <c r="U3794" s="3" t="s">
        <v>4</v>
      </c>
      <c r="V3794" s="3" t="s">
        <v>4391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0.02</v>
      </c>
      <c r="AC3794" s="5">
        <v>0</v>
      </c>
      <c r="AD3794" s="5">
        <v>0</v>
      </c>
      <c r="AE3794" s="2">
        <v>2</v>
      </c>
      <c r="AF3794" s="2">
        <v>0</v>
      </c>
      <c r="AG3794" s="2">
        <v>0</v>
      </c>
      <c r="AH3794" s="2">
        <v>0</v>
      </c>
      <c r="AI3794" s="2">
        <v>0</v>
      </c>
      <c r="AJ3794" s="2">
        <v>1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</row>
    <row r="3795" spans="1:46" x14ac:dyDescent="0.2">
      <c r="A3795" s="2">
        <v>1682317</v>
      </c>
      <c r="B3795" s="2">
        <v>875183</v>
      </c>
      <c r="C3795" s="7">
        <v>21.4405566761247</v>
      </c>
      <c r="D3795" s="7">
        <v>38.390534353279499</v>
      </c>
      <c r="E3795" s="19" t="s">
        <v>4291</v>
      </c>
      <c r="F3795" s="46">
        <f>INDEX(Δεδομένα!$P:$P,MATCH('2021'!E3795,Δεδομένα!$O:$O,0))</f>
        <v>127</v>
      </c>
      <c r="G3795" s="49" t="s">
        <v>4292</v>
      </c>
      <c r="H3795" s="51" t="str">
        <f>INDEX(Δεδομένα!B$1:B$51,MATCH('2021'!G3795,Δεδομένα!A$1:A$51,0))</f>
        <v>ΔΥΤΙΚΗΣ ΕΛΛΑΔΟΣ</v>
      </c>
      <c r="I3795" s="53">
        <f>INDEX(Δεδομένα!E$1:E$13,MATCH('2021'!H3795,Δεδομένα!D$1:D$13,0))</f>
        <v>7</v>
      </c>
      <c r="J3795" s="4">
        <v>44405</v>
      </c>
      <c r="K3795" s="3" t="s">
        <v>272</v>
      </c>
      <c r="L3795" s="17" t="str">
        <f t="shared" si="292"/>
        <v>28/07/2021 09:00</v>
      </c>
      <c r="M3795" s="4">
        <v>44405</v>
      </c>
      <c r="N3795" s="3" t="s">
        <v>1856</v>
      </c>
      <c r="O3795" s="17" t="str">
        <f t="shared" si="293"/>
        <v>28/07/2021 09:25</v>
      </c>
      <c r="P3795" s="24">
        <f t="shared" si="294"/>
        <v>1.7361111109494232E-2</v>
      </c>
      <c r="Q3795" s="28">
        <v>0</v>
      </c>
      <c r="R3795" s="27">
        <f t="shared" si="295"/>
        <v>24.999999997671694</v>
      </c>
      <c r="S3795" s="3" t="s">
        <v>4</v>
      </c>
      <c r="T3795" s="3" t="s">
        <v>4293</v>
      </c>
      <c r="U3795" s="3" t="s">
        <v>4</v>
      </c>
      <c r="V3795" s="3" t="s">
        <v>4392</v>
      </c>
      <c r="W3795" s="5">
        <v>0</v>
      </c>
      <c r="X3795" s="5">
        <v>0</v>
      </c>
      <c r="Y3795" s="5">
        <v>0</v>
      </c>
      <c r="Z3795" s="5">
        <v>0</v>
      </c>
      <c r="AA3795" s="5">
        <v>0.05</v>
      </c>
      <c r="AB3795" s="5">
        <v>0</v>
      </c>
      <c r="AC3795" s="5">
        <v>0</v>
      </c>
      <c r="AD3795" s="5">
        <v>0</v>
      </c>
      <c r="AE3795" s="2">
        <v>2</v>
      </c>
      <c r="AF3795" s="2">
        <v>0</v>
      </c>
      <c r="AG3795" s="2">
        <v>0</v>
      </c>
      <c r="AH3795" s="2">
        <v>0</v>
      </c>
      <c r="AI3795" s="2">
        <v>0</v>
      </c>
      <c r="AJ3795" s="2">
        <v>1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</row>
    <row r="3796" spans="1:46" x14ac:dyDescent="0.2">
      <c r="A3796" s="2">
        <v>1682318</v>
      </c>
      <c r="B3796" s="2">
        <v>875243</v>
      </c>
      <c r="C3796" s="7">
        <v>21.221628546358598</v>
      </c>
      <c r="D3796" s="7">
        <v>38.468904492511399</v>
      </c>
      <c r="E3796" s="19" t="s">
        <v>4291</v>
      </c>
      <c r="F3796" s="46">
        <f>INDEX(Δεδομένα!$P:$P,MATCH('2021'!E3796,Δεδομένα!$O:$O,0))</f>
        <v>127</v>
      </c>
      <c r="G3796" s="49" t="s">
        <v>4292</v>
      </c>
      <c r="H3796" s="51" t="str">
        <f>INDEX(Δεδομένα!B$1:B$51,MATCH('2021'!G3796,Δεδομένα!A$1:A$51,0))</f>
        <v>ΔΥΤΙΚΗΣ ΕΛΛΑΔΟΣ</v>
      </c>
      <c r="I3796" s="53">
        <f>INDEX(Δεδομένα!E$1:E$13,MATCH('2021'!H3796,Δεδομένα!D$1:D$13,0))</f>
        <v>7</v>
      </c>
      <c r="J3796" s="4">
        <v>44405</v>
      </c>
      <c r="K3796" s="3" t="s">
        <v>331</v>
      </c>
      <c r="L3796" s="17" t="str">
        <f t="shared" si="292"/>
        <v>28/07/2021 12:15</v>
      </c>
      <c r="M3796" s="4">
        <v>44405</v>
      </c>
      <c r="N3796" s="3" t="s">
        <v>218</v>
      </c>
      <c r="O3796" s="17" t="str">
        <f t="shared" si="293"/>
        <v>28/07/2021 15:01</v>
      </c>
      <c r="P3796" s="24">
        <f t="shared" si="294"/>
        <v>0.11527777778246673</v>
      </c>
      <c r="Q3796" s="28">
        <v>0</v>
      </c>
      <c r="R3796" s="27">
        <f t="shared" si="295"/>
        <v>166.00000000675209</v>
      </c>
      <c r="S3796" s="3" t="s">
        <v>4</v>
      </c>
      <c r="T3796" s="3" t="s">
        <v>4293</v>
      </c>
      <c r="U3796" s="3" t="s">
        <v>4</v>
      </c>
      <c r="V3796" s="3" t="s">
        <v>4393</v>
      </c>
      <c r="W3796" s="5">
        <v>0</v>
      </c>
      <c r="X3796" s="5">
        <v>0</v>
      </c>
      <c r="Y3796" s="5">
        <v>0</v>
      </c>
      <c r="Z3796" s="5">
        <v>0</v>
      </c>
      <c r="AA3796" s="5">
        <v>0.1</v>
      </c>
      <c r="AB3796" s="5">
        <v>0</v>
      </c>
      <c r="AC3796" s="5">
        <v>0</v>
      </c>
      <c r="AD3796" s="5">
        <v>0</v>
      </c>
      <c r="AE3796" s="2">
        <v>4</v>
      </c>
      <c r="AF3796" s="2">
        <v>0</v>
      </c>
      <c r="AG3796" s="2">
        <v>0</v>
      </c>
      <c r="AH3796" s="2">
        <v>0</v>
      </c>
      <c r="AI3796" s="2">
        <v>0</v>
      </c>
      <c r="AJ3796" s="2">
        <v>2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</row>
    <row r="3797" spans="1:46" x14ac:dyDescent="0.2">
      <c r="A3797" s="2">
        <v>1682319</v>
      </c>
      <c r="B3797" s="2">
        <v>875458</v>
      </c>
      <c r="C3797" s="7">
        <v>21.448085420098401</v>
      </c>
      <c r="D3797" s="7">
        <v>38.3666461382752</v>
      </c>
      <c r="E3797" s="19" t="s">
        <v>4291</v>
      </c>
      <c r="F3797" s="46">
        <f>INDEX(Δεδομένα!$P:$P,MATCH('2021'!E3797,Δεδομένα!$O:$O,0))</f>
        <v>127</v>
      </c>
      <c r="G3797" s="49" t="s">
        <v>4292</v>
      </c>
      <c r="H3797" s="51" t="str">
        <f>INDEX(Δεδομένα!B$1:B$51,MATCH('2021'!G3797,Δεδομένα!A$1:A$51,0))</f>
        <v>ΔΥΤΙΚΗΣ ΕΛΛΑΔΟΣ</v>
      </c>
      <c r="I3797" s="53">
        <f>INDEX(Δεδομένα!E$1:E$13,MATCH('2021'!H3797,Δεδομένα!D$1:D$13,0))</f>
        <v>7</v>
      </c>
      <c r="J3797" s="4">
        <v>44405</v>
      </c>
      <c r="K3797" s="3" t="s">
        <v>997</v>
      </c>
      <c r="L3797" s="17" t="str">
        <f t="shared" si="292"/>
        <v>28/07/2021 21:35</v>
      </c>
      <c r="M3797" s="4">
        <v>44405</v>
      </c>
      <c r="N3797" s="3" t="s">
        <v>2237</v>
      </c>
      <c r="O3797" s="17" t="str">
        <f t="shared" si="293"/>
        <v>28/07/2021 21:52</v>
      </c>
      <c r="P3797" s="24">
        <f t="shared" si="294"/>
        <v>1.1805555557657499E-2</v>
      </c>
      <c r="Q3797" s="28">
        <v>0</v>
      </c>
      <c r="R3797" s="27">
        <f t="shared" si="295"/>
        <v>17.000000003026798</v>
      </c>
      <c r="S3797" s="3" t="s">
        <v>4</v>
      </c>
      <c r="T3797" s="3" t="s">
        <v>4293</v>
      </c>
      <c r="U3797" s="3" t="s">
        <v>4</v>
      </c>
      <c r="V3797" s="3" t="s">
        <v>4394</v>
      </c>
      <c r="W3797" s="5">
        <v>0</v>
      </c>
      <c r="X3797" s="5">
        <v>0</v>
      </c>
      <c r="Y3797" s="5">
        <v>0</v>
      </c>
      <c r="Z3797" s="5">
        <v>0</v>
      </c>
      <c r="AA3797" s="5">
        <v>0.1</v>
      </c>
      <c r="AB3797" s="5">
        <v>0</v>
      </c>
      <c r="AC3797" s="5">
        <v>0</v>
      </c>
      <c r="AD3797" s="5">
        <v>0</v>
      </c>
      <c r="AE3797" s="2">
        <v>4</v>
      </c>
      <c r="AF3797" s="2">
        <v>0</v>
      </c>
      <c r="AG3797" s="2">
        <v>0</v>
      </c>
      <c r="AH3797" s="2">
        <v>0</v>
      </c>
      <c r="AI3797" s="2">
        <v>0</v>
      </c>
      <c r="AJ3797" s="2">
        <v>2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</row>
    <row r="3798" spans="1:46" x14ac:dyDescent="0.2">
      <c r="A3798" s="2">
        <v>1682320</v>
      </c>
      <c r="B3798" s="2">
        <v>875518</v>
      </c>
      <c r="C3798" s="7">
        <v>21.223808545030099</v>
      </c>
      <c r="D3798" s="7">
        <v>38.467986333785802</v>
      </c>
      <c r="E3798" s="19" t="s">
        <v>4291</v>
      </c>
      <c r="F3798" s="46">
        <f>INDEX(Δεδομένα!$P:$P,MATCH('2021'!E3798,Δεδομένα!$O:$O,0))</f>
        <v>127</v>
      </c>
      <c r="G3798" s="49" t="s">
        <v>4292</v>
      </c>
      <c r="H3798" s="51" t="str">
        <f>INDEX(Δεδομένα!B$1:B$51,MATCH('2021'!G3798,Δεδομένα!A$1:A$51,0))</f>
        <v>ΔΥΤΙΚΗΣ ΕΛΛΑΔΟΣ</v>
      </c>
      <c r="I3798" s="53">
        <f>INDEX(Δεδομένα!E$1:E$13,MATCH('2021'!H3798,Δεδομένα!D$1:D$13,0))</f>
        <v>7</v>
      </c>
      <c r="J3798" s="4">
        <v>44406</v>
      </c>
      <c r="K3798" s="3" t="s">
        <v>554</v>
      </c>
      <c r="L3798" s="17" t="str">
        <f t="shared" si="292"/>
        <v>29/07/2021 05:30</v>
      </c>
      <c r="M3798" s="4">
        <v>44406</v>
      </c>
      <c r="N3798" s="3" t="s">
        <v>817</v>
      </c>
      <c r="O3798" s="17" t="str">
        <f t="shared" si="293"/>
        <v>29/07/2021 06:20</v>
      </c>
      <c r="P3798" s="24">
        <f t="shared" si="294"/>
        <v>3.4722222226264421E-2</v>
      </c>
      <c r="Q3798" s="28">
        <v>0</v>
      </c>
      <c r="R3798" s="27">
        <f t="shared" si="295"/>
        <v>50.000000005820766</v>
      </c>
      <c r="S3798" s="3" t="s">
        <v>4</v>
      </c>
      <c r="T3798" s="3" t="s">
        <v>4293</v>
      </c>
      <c r="U3798" s="3" t="s">
        <v>4</v>
      </c>
      <c r="V3798" s="3" t="s">
        <v>4325</v>
      </c>
      <c r="W3798" s="5">
        <v>0</v>
      </c>
      <c r="X3798" s="5">
        <v>0</v>
      </c>
      <c r="Y3798" s="5">
        <v>0</v>
      </c>
      <c r="Z3798" s="5">
        <v>0</v>
      </c>
      <c r="AA3798" s="5">
        <v>0.05</v>
      </c>
      <c r="AB3798" s="5">
        <v>0</v>
      </c>
      <c r="AC3798" s="5">
        <v>0</v>
      </c>
      <c r="AD3798" s="5">
        <v>0</v>
      </c>
      <c r="AE3798" s="2">
        <v>2</v>
      </c>
      <c r="AF3798" s="2">
        <v>0</v>
      </c>
      <c r="AG3798" s="2">
        <v>0</v>
      </c>
      <c r="AH3798" s="2">
        <v>0</v>
      </c>
      <c r="AI3798" s="2">
        <v>0</v>
      </c>
      <c r="AJ3798" s="2">
        <v>1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</row>
    <row r="3799" spans="1:46" x14ac:dyDescent="0.2">
      <c r="A3799" s="2">
        <v>1684170</v>
      </c>
      <c r="B3799" s="2">
        <v>875990</v>
      </c>
      <c r="C3799" s="7">
        <v>21.5553353162476</v>
      </c>
      <c r="D3799" s="7">
        <v>38.348927241844798</v>
      </c>
      <c r="E3799" s="19" t="s">
        <v>4291</v>
      </c>
      <c r="F3799" s="46">
        <f>INDEX(Δεδομένα!$P:$P,MATCH('2021'!E3799,Δεδομένα!$O:$O,0))</f>
        <v>127</v>
      </c>
      <c r="G3799" s="49" t="s">
        <v>4292</v>
      </c>
      <c r="H3799" s="51" t="str">
        <f>INDEX(Δεδομένα!B$1:B$51,MATCH('2021'!G3799,Δεδομένα!A$1:A$51,0))</f>
        <v>ΔΥΤΙΚΗΣ ΕΛΛΑΔΟΣ</v>
      </c>
      <c r="I3799" s="53">
        <f>INDEX(Δεδομένα!E$1:E$13,MATCH('2021'!H3799,Δεδομένα!D$1:D$13,0))</f>
        <v>7</v>
      </c>
      <c r="J3799" s="4">
        <v>44407</v>
      </c>
      <c r="K3799" s="3" t="s">
        <v>36</v>
      </c>
      <c r="L3799" s="17" t="str">
        <f t="shared" si="292"/>
        <v>30/07/2021 16:20</v>
      </c>
      <c r="M3799" s="4">
        <v>44407</v>
      </c>
      <c r="N3799" s="3" t="s">
        <v>740</v>
      </c>
      <c r="O3799" s="17" t="str">
        <f t="shared" si="293"/>
        <v>30/07/2021 16:42</v>
      </c>
      <c r="P3799" s="24">
        <f t="shared" si="294"/>
        <v>1.5277777776645962E-2</v>
      </c>
      <c r="Q3799" s="28">
        <v>0</v>
      </c>
      <c r="R3799" s="27">
        <f t="shared" si="295"/>
        <v>21.999999998370185</v>
      </c>
      <c r="S3799" s="3" t="s">
        <v>4</v>
      </c>
      <c r="T3799" s="3" t="s">
        <v>4305</v>
      </c>
      <c r="U3799" s="3" t="s">
        <v>4</v>
      </c>
      <c r="V3799" s="3" t="s">
        <v>4319</v>
      </c>
      <c r="W3799" s="5">
        <v>0</v>
      </c>
      <c r="X3799" s="5">
        <v>0</v>
      </c>
      <c r="Y3799" s="5">
        <v>0</v>
      </c>
      <c r="Z3799" s="5">
        <v>0</v>
      </c>
      <c r="AA3799" s="5">
        <v>1</v>
      </c>
      <c r="AB3799" s="5">
        <v>0</v>
      </c>
      <c r="AC3799" s="5">
        <v>0</v>
      </c>
      <c r="AD3799" s="5">
        <v>0</v>
      </c>
      <c r="AE3799" s="2">
        <v>4</v>
      </c>
      <c r="AF3799" s="2">
        <v>0</v>
      </c>
      <c r="AG3799" s="2">
        <v>0</v>
      </c>
      <c r="AH3799" s="2">
        <v>0</v>
      </c>
      <c r="AI3799" s="2">
        <v>0</v>
      </c>
      <c r="AJ3799" s="2">
        <v>2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</row>
    <row r="3800" spans="1:46" x14ac:dyDescent="0.2">
      <c r="A3800" s="2">
        <v>1684179</v>
      </c>
      <c r="B3800" s="2">
        <v>875996</v>
      </c>
      <c r="C3800" s="7">
        <v>21.115149117123199</v>
      </c>
      <c r="D3800" s="7">
        <v>38.507415008473998</v>
      </c>
      <c r="E3800" s="19" t="s">
        <v>4291</v>
      </c>
      <c r="F3800" s="46">
        <f>INDEX(Δεδομένα!$P:$P,MATCH('2021'!E3800,Δεδομένα!$O:$O,0))</f>
        <v>127</v>
      </c>
      <c r="G3800" s="49" t="s">
        <v>4292</v>
      </c>
      <c r="H3800" s="51" t="str">
        <f>INDEX(Δεδομένα!B$1:B$51,MATCH('2021'!G3800,Δεδομένα!A$1:A$51,0))</f>
        <v>ΔΥΤΙΚΗΣ ΕΛΛΑΔΟΣ</v>
      </c>
      <c r="I3800" s="53">
        <f>INDEX(Δεδομένα!E$1:E$13,MATCH('2021'!H3800,Δεδομένα!D$1:D$13,0))</f>
        <v>7</v>
      </c>
      <c r="J3800" s="4">
        <v>44407</v>
      </c>
      <c r="K3800" s="3" t="s">
        <v>46</v>
      </c>
      <c r="L3800" s="17" t="str">
        <f t="shared" si="292"/>
        <v>30/07/2021 16:55</v>
      </c>
      <c r="M3800" s="4">
        <v>44407</v>
      </c>
      <c r="N3800" s="3" t="s">
        <v>563</v>
      </c>
      <c r="O3800" s="17" t="str">
        <f t="shared" si="293"/>
        <v>30/07/2021 17:15</v>
      </c>
      <c r="P3800" s="24">
        <f t="shared" si="294"/>
        <v>1.3888888890505768E-2</v>
      </c>
      <c r="Q3800" s="28">
        <v>0</v>
      </c>
      <c r="R3800" s="27">
        <f t="shared" si="295"/>
        <v>20.000000002328306</v>
      </c>
      <c r="S3800" s="3" t="s">
        <v>4</v>
      </c>
      <c r="T3800" s="3" t="s">
        <v>4329</v>
      </c>
      <c r="U3800" s="3" t="s">
        <v>4</v>
      </c>
      <c r="V3800" s="3" t="s">
        <v>4350</v>
      </c>
      <c r="W3800" s="5">
        <v>0</v>
      </c>
      <c r="X3800" s="5">
        <v>0</v>
      </c>
      <c r="Y3800" s="5">
        <v>0</v>
      </c>
      <c r="Z3800" s="5">
        <v>0</v>
      </c>
      <c r="AA3800" s="5">
        <v>0.02</v>
      </c>
      <c r="AB3800" s="5">
        <v>0</v>
      </c>
      <c r="AC3800" s="5">
        <v>0</v>
      </c>
      <c r="AD3800" s="5">
        <v>0</v>
      </c>
      <c r="AE3800" s="2">
        <v>8</v>
      </c>
      <c r="AF3800" s="2">
        <v>0</v>
      </c>
      <c r="AG3800" s="2">
        <v>0</v>
      </c>
      <c r="AH3800" s="2">
        <v>0</v>
      </c>
      <c r="AI3800" s="2">
        <v>0</v>
      </c>
      <c r="AJ3800" s="2">
        <v>4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</row>
    <row r="3801" spans="1:46" x14ac:dyDescent="0.2">
      <c r="A3801" s="2">
        <v>1684180</v>
      </c>
      <c r="B3801" s="2">
        <v>876480</v>
      </c>
      <c r="C3801" s="7">
        <v>21.449986591598101</v>
      </c>
      <c r="D3801" s="7">
        <v>38.365252866296302</v>
      </c>
      <c r="E3801" s="19" t="s">
        <v>4291</v>
      </c>
      <c r="F3801" s="46">
        <f>INDEX(Δεδομένα!$P:$P,MATCH('2021'!E3801,Δεδομένα!$O:$O,0))</f>
        <v>127</v>
      </c>
      <c r="G3801" s="49" t="s">
        <v>4292</v>
      </c>
      <c r="H3801" s="51" t="str">
        <f>INDEX(Δεδομένα!B$1:B$51,MATCH('2021'!G3801,Δεδομένα!A$1:A$51,0))</f>
        <v>ΔΥΤΙΚΗΣ ΕΛΛΑΔΟΣ</v>
      </c>
      <c r="I3801" s="53">
        <f>INDEX(Δεδομένα!E$1:E$13,MATCH('2021'!H3801,Δεδομένα!D$1:D$13,0))</f>
        <v>7</v>
      </c>
      <c r="J3801" s="4">
        <v>44408</v>
      </c>
      <c r="K3801" s="3" t="s">
        <v>43</v>
      </c>
      <c r="L3801" s="17" t="str">
        <f t="shared" si="292"/>
        <v>31/07/2021 21:30</v>
      </c>
      <c r="M3801" s="4">
        <v>44408</v>
      </c>
      <c r="N3801" s="3" t="s">
        <v>1573</v>
      </c>
      <c r="O3801" s="17" t="str">
        <f t="shared" si="293"/>
        <v>31/07/2021 23:25</v>
      </c>
      <c r="P3801" s="24">
        <f t="shared" si="294"/>
        <v>7.9861111109494232E-2</v>
      </c>
      <c r="Q3801" s="28">
        <v>0</v>
      </c>
      <c r="R3801" s="27">
        <f t="shared" si="295"/>
        <v>114.99999999767169</v>
      </c>
      <c r="S3801" s="3" t="s">
        <v>4</v>
      </c>
      <c r="T3801" s="3" t="s">
        <v>4293</v>
      </c>
      <c r="U3801" s="3" t="s">
        <v>4297</v>
      </c>
      <c r="V3801" s="3" t="s">
        <v>4395</v>
      </c>
      <c r="W3801" s="5">
        <v>0</v>
      </c>
      <c r="X3801" s="5">
        <v>0</v>
      </c>
      <c r="Y3801" s="5">
        <v>0</v>
      </c>
      <c r="Z3801" s="5">
        <v>0</v>
      </c>
      <c r="AA3801" s="5">
        <v>1</v>
      </c>
      <c r="AB3801" s="5">
        <v>0</v>
      </c>
      <c r="AC3801" s="5">
        <v>0</v>
      </c>
      <c r="AD3801" s="5">
        <v>0</v>
      </c>
      <c r="AE3801" s="2">
        <v>10</v>
      </c>
      <c r="AF3801" s="2">
        <v>0</v>
      </c>
      <c r="AG3801" s="2">
        <v>0</v>
      </c>
      <c r="AH3801" s="2">
        <v>0</v>
      </c>
      <c r="AI3801" s="2">
        <v>0</v>
      </c>
      <c r="AJ3801" s="2">
        <v>5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</row>
    <row r="3802" spans="1:46" x14ac:dyDescent="0.2">
      <c r="A3802" s="2">
        <v>1684192</v>
      </c>
      <c r="B3802" s="2">
        <v>876728</v>
      </c>
      <c r="C3802" s="7">
        <v>21.1704157755754</v>
      </c>
      <c r="D3802" s="7">
        <v>38.403641629861603</v>
      </c>
      <c r="E3802" s="19" t="s">
        <v>4291</v>
      </c>
      <c r="F3802" s="46">
        <f>INDEX(Δεδομένα!$P:$P,MATCH('2021'!E3802,Δεδομένα!$O:$O,0))</f>
        <v>127</v>
      </c>
      <c r="G3802" s="49" t="s">
        <v>4292</v>
      </c>
      <c r="H3802" s="51" t="str">
        <f>INDEX(Δεδομένα!B$1:B$51,MATCH('2021'!G3802,Δεδομένα!A$1:A$51,0))</f>
        <v>ΔΥΤΙΚΗΣ ΕΛΛΑΔΟΣ</v>
      </c>
      <c r="I3802" s="53">
        <f>INDEX(Δεδομένα!E$1:E$13,MATCH('2021'!H3802,Δεδομένα!D$1:D$13,0))</f>
        <v>7</v>
      </c>
      <c r="J3802" s="4">
        <v>44409</v>
      </c>
      <c r="K3802" s="3" t="s">
        <v>407</v>
      </c>
      <c r="L3802" s="17" t="str">
        <f t="shared" si="292"/>
        <v>01/08/2021 15:40</v>
      </c>
      <c r="M3802" s="4">
        <v>44409</v>
      </c>
      <c r="N3802" s="3" t="s">
        <v>111</v>
      </c>
      <c r="O3802" s="17" t="str">
        <f t="shared" si="293"/>
        <v>01/08/2021 19:20</v>
      </c>
      <c r="P3802" s="24">
        <f t="shared" si="294"/>
        <v>0.15277777777373558</v>
      </c>
      <c r="Q3802" s="28">
        <v>0</v>
      </c>
      <c r="R3802" s="27">
        <f t="shared" si="295"/>
        <v>219.99999999417923</v>
      </c>
      <c r="S3802" s="3" t="s">
        <v>4</v>
      </c>
      <c r="T3802" s="3" t="s">
        <v>4293</v>
      </c>
      <c r="U3802" s="3" t="s">
        <v>4</v>
      </c>
      <c r="V3802" s="3" t="s">
        <v>4396</v>
      </c>
      <c r="W3802" s="5">
        <v>0</v>
      </c>
      <c r="X3802" s="5">
        <v>0</v>
      </c>
      <c r="Y3802" s="5">
        <v>0</v>
      </c>
      <c r="Z3802" s="5">
        <v>0</v>
      </c>
      <c r="AA3802" s="5">
        <v>2</v>
      </c>
      <c r="AB3802" s="5">
        <v>40</v>
      </c>
      <c r="AC3802" s="5">
        <v>0</v>
      </c>
      <c r="AD3802" s="5">
        <v>0</v>
      </c>
      <c r="AE3802" s="2">
        <v>8</v>
      </c>
      <c r="AF3802" s="2">
        <v>0</v>
      </c>
      <c r="AG3802" s="2">
        <v>0</v>
      </c>
      <c r="AH3802" s="2">
        <v>0</v>
      </c>
      <c r="AI3802" s="2">
        <v>0</v>
      </c>
      <c r="AJ3802" s="2">
        <v>3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</row>
    <row r="3803" spans="1:46" x14ac:dyDescent="0.2">
      <c r="A3803" s="2">
        <v>1684193</v>
      </c>
      <c r="B3803" s="2">
        <v>876794</v>
      </c>
      <c r="C3803" s="7">
        <v>21.163172323857498</v>
      </c>
      <c r="D3803" s="7">
        <v>38.4056380985269</v>
      </c>
      <c r="E3803" s="19" t="s">
        <v>4291</v>
      </c>
      <c r="F3803" s="46">
        <f>INDEX(Δεδομένα!$P:$P,MATCH('2021'!E3803,Δεδομένα!$O:$O,0))</f>
        <v>127</v>
      </c>
      <c r="G3803" s="49" t="s">
        <v>4292</v>
      </c>
      <c r="H3803" s="51" t="str">
        <f>INDEX(Δεδομένα!B$1:B$51,MATCH('2021'!G3803,Δεδομένα!A$1:A$51,0))</f>
        <v>ΔΥΤΙΚΗΣ ΕΛΛΑΔΟΣ</v>
      </c>
      <c r="I3803" s="53">
        <f>INDEX(Δεδομένα!E$1:E$13,MATCH('2021'!H3803,Δεδομένα!D$1:D$13,0))</f>
        <v>7</v>
      </c>
      <c r="J3803" s="4">
        <v>44409</v>
      </c>
      <c r="K3803" s="3" t="s">
        <v>2297</v>
      </c>
      <c r="L3803" s="17" t="str">
        <f t="shared" si="292"/>
        <v>01/08/2021 19:24</v>
      </c>
      <c r="M3803" s="4">
        <v>44409</v>
      </c>
      <c r="N3803" s="3" t="s">
        <v>2773</v>
      </c>
      <c r="O3803" s="17" t="str">
        <f t="shared" si="293"/>
        <v>01/08/2021 21:18</v>
      </c>
      <c r="P3803" s="24">
        <f t="shared" si="294"/>
        <v>7.9166666662786156E-2</v>
      </c>
      <c r="Q3803" s="28">
        <v>0</v>
      </c>
      <c r="R3803" s="27">
        <f t="shared" si="295"/>
        <v>113.99999999441206</v>
      </c>
      <c r="S3803" s="3" t="s">
        <v>4</v>
      </c>
      <c r="T3803" s="3" t="s">
        <v>4293</v>
      </c>
      <c r="U3803" s="3" t="s">
        <v>4</v>
      </c>
      <c r="V3803" s="3" t="s">
        <v>4397</v>
      </c>
      <c r="W3803" s="5">
        <v>0</v>
      </c>
      <c r="X3803" s="5">
        <v>0</v>
      </c>
      <c r="Y3803" s="5">
        <v>0</v>
      </c>
      <c r="Z3803" s="5">
        <v>0</v>
      </c>
      <c r="AA3803" s="5">
        <v>5</v>
      </c>
      <c r="AB3803" s="5">
        <v>0</v>
      </c>
      <c r="AC3803" s="5">
        <v>0</v>
      </c>
      <c r="AD3803" s="5">
        <v>0</v>
      </c>
      <c r="AE3803" s="2">
        <v>8</v>
      </c>
      <c r="AF3803" s="2">
        <v>0</v>
      </c>
      <c r="AG3803" s="2">
        <v>0</v>
      </c>
      <c r="AH3803" s="2">
        <v>0</v>
      </c>
      <c r="AI3803" s="2">
        <v>0</v>
      </c>
      <c r="AJ3803" s="2">
        <v>4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</row>
    <row r="3804" spans="1:46" x14ac:dyDescent="0.2">
      <c r="A3804" s="2">
        <v>1684196</v>
      </c>
      <c r="B3804" s="2">
        <v>877017</v>
      </c>
      <c r="C3804" s="7">
        <v>21.163389998626901</v>
      </c>
      <c r="D3804" s="7">
        <v>38.404319293507001</v>
      </c>
      <c r="E3804" s="19" t="s">
        <v>4291</v>
      </c>
      <c r="F3804" s="46">
        <f>INDEX(Δεδομένα!$P:$P,MATCH('2021'!E3804,Δεδομένα!$O:$O,0))</f>
        <v>127</v>
      </c>
      <c r="G3804" s="49" t="s">
        <v>4292</v>
      </c>
      <c r="H3804" s="51" t="str">
        <f>INDEX(Δεδομένα!B$1:B$51,MATCH('2021'!G3804,Δεδομένα!A$1:A$51,0))</f>
        <v>ΔΥΤΙΚΗΣ ΕΛΛΑΔΟΣ</v>
      </c>
      <c r="I3804" s="53">
        <f>INDEX(Δεδομένα!E$1:E$13,MATCH('2021'!H3804,Δεδομένα!D$1:D$13,0))</f>
        <v>7</v>
      </c>
      <c r="J3804" s="4">
        <v>44410</v>
      </c>
      <c r="K3804" s="3" t="s">
        <v>81</v>
      </c>
      <c r="L3804" s="17" t="str">
        <f t="shared" si="292"/>
        <v>02/08/2021 14:07</v>
      </c>
      <c r="M3804" s="4">
        <v>44410</v>
      </c>
      <c r="N3804" s="3" t="s">
        <v>221</v>
      </c>
      <c r="O3804" s="17" t="str">
        <f t="shared" si="293"/>
        <v>02/08/2021 16:15</v>
      </c>
      <c r="P3804" s="24">
        <f t="shared" si="294"/>
        <v>8.8888888894871343E-2</v>
      </c>
      <c r="Q3804" s="28">
        <v>0</v>
      </c>
      <c r="R3804" s="27">
        <f t="shared" si="295"/>
        <v>128.00000000861473</v>
      </c>
      <c r="S3804" s="3" t="s">
        <v>4</v>
      </c>
      <c r="T3804" s="3" t="s">
        <v>4293</v>
      </c>
      <c r="U3804" s="3" t="s">
        <v>4</v>
      </c>
      <c r="V3804" s="3" t="s">
        <v>4379</v>
      </c>
      <c r="W3804" s="5">
        <v>0</v>
      </c>
      <c r="X3804" s="5">
        <v>0</v>
      </c>
      <c r="Y3804" s="5">
        <v>0</v>
      </c>
      <c r="Z3804" s="5">
        <v>0</v>
      </c>
      <c r="AA3804" s="5">
        <v>5</v>
      </c>
      <c r="AB3804" s="5">
        <v>0</v>
      </c>
      <c r="AC3804" s="5">
        <v>0</v>
      </c>
      <c r="AD3804" s="5">
        <v>0</v>
      </c>
      <c r="AE3804" s="2">
        <v>6</v>
      </c>
      <c r="AF3804" s="2">
        <v>0</v>
      </c>
      <c r="AG3804" s="2">
        <v>0</v>
      </c>
      <c r="AH3804" s="2">
        <v>0</v>
      </c>
      <c r="AI3804" s="2">
        <v>0</v>
      </c>
      <c r="AJ3804" s="2">
        <v>3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</row>
    <row r="3805" spans="1:46" x14ac:dyDescent="0.2">
      <c r="A3805" s="2">
        <v>1684198</v>
      </c>
      <c r="B3805" s="2">
        <v>877056</v>
      </c>
      <c r="C3805" s="7">
        <v>21.289033937801399</v>
      </c>
      <c r="D3805" s="7">
        <v>38.4035014488759</v>
      </c>
      <c r="E3805" s="19" t="s">
        <v>4291</v>
      </c>
      <c r="F3805" s="46">
        <f>INDEX(Δεδομένα!$P:$P,MATCH('2021'!E3805,Δεδομένα!$O:$O,0))</f>
        <v>127</v>
      </c>
      <c r="G3805" s="49" t="s">
        <v>4292</v>
      </c>
      <c r="H3805" s="51" t="str">
        <f>INDEX(Δεδομένα!B$1:B$51,MATCH('2021'!G3805,Δεδομένα!A$1:A$51,0))</f>
        <v>ΔΥΤΙΚΗΣ ΕΛΛΑΔΟΣ</v>
      </c>
      <c r="I3805" s="53">
        <f>INDEX(Δεδομένα!E$1:E$13,MATCH('2021'!H3805,Δεδομένα!D$1:D$13,0))</f>
        <v>7</v>
      </c>
      <c r="J3805" s="4">
        <v>44410</v>
      </c>
      <c r="K3805" s="3" t="s">
        <v>221</v>
      </c>
      <c r="L3805" s="17" t="str">
        <f t="shared" si="292"/>
        <v>02/08/2021 16:15</v>
      </c>
      <c r="M3805" s="4">
        <v>44410</v>
      </c>
      <c r="N3805" s="3" t="s">
        <v>370</v>
      </c>
      <c r="O3805" s="17" t="str">
        <f t="shared" si="293"/>
        <v>02/08/2021 17:45</v>
      </c>
      <c r="P3805" s="24">
        <f t="shared" si="294"/>
        <v>6.25E-2</v>
      </c>
      <c r="Q3805" s="28">
        <v>0</v>
      </c>
      <c r="R3805" s="27">
        <f t="shared" si="295"/>
        <v>90</v>
      </c>
      <c r="S3805" s="3" t="s">
        <v>4</v>
      </c>
      <c r="T3805" s="3" t="s">
        <v>4293</v>
      </c>
      <c r="U3805" s="3" t="s">
        <v>4</v>
      </c>
      <c r="V3805" s="3" t="s">
        <v>4303</v>
      </c>
      <c r="W3805" s="5">
        <v>0</v>
      </c>
      <c r="X3805" s="5">
        <v>0</v>
      </c>
      <c r="Y3805" s="5">
        <v>0</v>
      </c>
      <c r="Z3805" s="5">
        <v>0</v>
      </c>
      <c r="AA3805" s="5">
        <v>0.1</v>
      </c>
      <c r="AB3805" s="5">
        <v>0</v>
      </c>
      <c r="AC3805" s="5">
        <v>0</v>
      </c>
      <c r="AD3805" s="5">
        <v>0</v>
      </c>
      <c r="AE3805" s="2">
        <v>4</v>
      </c>
      <c r="AF3805" s="2">
        <v>0</v>
      </c>
      <c r="AG3805" s="2">
        <v>0</v>
      </c>
      <c r="AH3805" s="2">
        <v>0</v>
      </c>
      <c r="AI3805" s="2">
        <v>0</v>
      </c>
      <c r="AJ3805" s="2">
        <v>2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</row>
    <row r="3806" spans="1:46" x14ac:dyDescent="0.2">
      <c r="A3806" s="2">
        <v>1684200</v>
      </c>
      <c r="B3806" s="2">
        <v>877102</v>
      </c>
      <c r="C3806" s="7">
        <v>21.460403850929499</v>
      </c>
      <c r="D3806" s="7">
        <v>38.3679380438235</v>
      </c>
      <c r="E3806" s="19" t="s">
        <v>4291</v>
      </c>
      <c r="F3806" s="46">
        <f>INDEX(Δεδομένα!$P:$P,MATCH('2021'!E3806,Δεδομένα!$O:$O,0))</f>
        <v>127</v>
      </c>
      <c r="G3806" s="49" t="s">
        <v>4292</v>
      </c>
      <c r="H3806" s="51" t="str">
        <f>INDEX(Δεδομένα!B$1:B$51,MATCH('2021'!G3806,Δεδομένα!A$1:A$51,0))</f>
        <v>ΔΥΤΙΚΗΣ ΕΛΛΑΔΟΣ</v>
      </c>
      <c r="I3806" s="53">
        <f>INDEX(Δεδομένα!E$1:E$13,MATCH('2021'!H3806,Δεδομένα!D$1:D$13,0))</f>
        <v>7</v>
      </c>
      <c r="J3806" s="4">
        <v>44410</v>
      </c>
      <c r="K3806" s="3" t="s">
        <v>261</v>
      </c>
      <c r="L3806" s="17" t="str">
        <f t="shared" si="292"/>
        <v>02/08/2021 18:25</v>
      </c>
      <c r="M3806" s="4">
        <v>44410</v>
      </c>
      <c r="N3806" s="3" t="s">
        <v>150</v>
      </c>
      <c r="O3806" s="17" t="str">
        <f t="shared" si="293"/>
        <v>02/08/2021 19:00</v>
      </c>
      <c r="P3806" s="24">
        <f t="shared" si="294"/>
        <v>2.4305555554747116E-2</v>
      </c>
      <c r="Q3806" s="28">
        <v>0</v>
      </c>
      <c r="R3806" s="27">
        <f t="shared" si="295"/>
        <v>34.999999998835847</v>
      </c>
      <c r="S3806" s="3" t="s">
        <v>4</v>
      </c>
      <c r="T3806" s="3" t="s">
        <v>4293</v>
      </c>
      <c r="U3806" s="3" t="s">
        <v>4297</v>
      </c>
      <c r="V3806" s="3" t="s">
        <v>4373</v>
      </c>
      <c r="W3806" s="5">
        <v>0</v>
      </c>
      <c r="X3806" s="5">
        <v>0</v>
      </c>
      <c r="Y3806" s="5">
        <v>0</v>
      </c>
      <c r="Z3806" s="5">
        <v>0</v>
      </c>
      <c r="AA3806" s="5">
        <v>1</v>
      </c>
      <c r="AB3806" s="5">
        <v>0</v>
      </c>
      <c r="AC3806" s="5">
        <v>0</v>
      </c>
      <c r="AD3806" s="5">
        <v>0</v>
      </c>
      <c r="AE3806" s="2">
        <v>4</v>
      </c>
      <c r="AF3806" s="2">
        <v>0</v>
      </c>
      <c r="AG3806" s="2">
        <v>0</v>
      </c>
      <c r="AH3806" s="2">
        <v>0</v>
      </c>
      <c r="AI3806" s="2">
        <v>0</v>
      </c>
      <c r="AJ3806" s="2">
        <v>2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</row>
    <row r="3807" spans="1:46" x14ac:dyDescent="0.2">
      <c r="A3807" s="2">
        <v>1684202</v>
      </c>
      <c r="B3807" s="2">
        <v>877696</v>
      </c>
      <c r="C3807" s="7">
        <v>21.1679317913473</v>
      </c>
      <c r="D3807" s="7">
        <v>38.413989025643801</v>
      </c>
      <c r="E3807" s="19" t="s">
        <v>4291</v>
      </c>
      <c r="F3807" s="46">
        <f>INDEX(Δεδομένα!$P:$P,MATCH('2021'!E3807,Δεδομένα!$O:$O,0))</f>
        <v>127</v>
      </c>
      <c r="G3807" s="49" t="s">
        <v>4292</v>
      </c>
      <c r="H3807" s="51" t="str">
        <f>INDEX(Δεδομένα!B$1:B$51,MATCH('2021'!G3807,Δεδομένα!A$1:A$51,0))</f>
        <v>ΔΥΤΙΚΗΣ ΕΛΛΑΔΟΣ</v>
      </c>
      <c r="I3807" s="53">
        <f>INDEX(Δεδομένα!E$1:E$13,MATCH('2021'!H3807,Δεδομένα!D$1:D$13,0))</f>
        <v>7</v>
      </c>
      <c r="J3807" s="4">
        <v>44411</v>
      </c>
      <c r="K3807" s="3" t="s">
        <v>358</v>
      </c>
      <c r="L3807" s="17" t="str">
        <f t="shared" si="292"/>
        <v>03/08/2021 18:55</v>
      </c>
      <c r="M3807" s="4">
        <v>44411</v>
      </c>
      <c r="N3807" s="3" t="s">
        <v>497</v>
      </c>
      <c r="O3807" s="17" t="str">
        <f t="shared" si="293"/>
        <v>03/08/2021 21:00</v>
      </c>
      <c r="P3807" s="24">
        <f t="shared" si="294"/>
        <v>8.6805555554747116E-2</v>
      </c>
      <c r="Q3807" s="28">
        <v>0</v>
      </c>
      <c r="R3807" s="27">
        <f t="shared" si="295"/>
        <v>124.99999999883585</v>
      </c>
      <c r="S3807" s="3" t="s">
        <v>4</v>
      </c>
      <c r="T3807" s="3" t="s">
        <v>4293</v>
      </c>
      <c r="U3807" s="3" t="s">
        <v>4</v>
      </c>
      <c r="V3807" s="3" t="s">
        <v>4398</v>
      </c>
      <c r="W3807" s="5">
        <v>0</v>
      </c>
      <c r="X3807" s="5">
        <v>0</v>
      </c>
      <c r="Y3807" s="5">
        <v>0</v>
      </c>
      <c r="Z3807" s="5">
        <v>0</v>
      </c>
      <c r="AA3807" s="5">
        <v>2</v>
      </c>
      <c r="AB3807" s="5">
        <v>0</v>
      </c>
      <c r="AC3807" s="5">
        <v>0</v>
      </c>
      <c r="AD3807" s="5">
        <v>0</v>
      </c>
      <c r="AE3807" s="2">
        <v>8</v>
      </c>
      <c r="AF3807" s="2">
        <v>0</v>
      </c>
      <c r="AG3807" s="2">
        <v>0</v>
      </c>
      <c r="AH3807" s="2">
        <v>0</v>
      </c>
      <c r="AI3807" s="2">
        <v>0</v>
      </c>
      <c r="AJ3807" s="2">
        <v>4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</row>
    <row r="3808" spans="1:46" x14ac:dyDescent="0.2">
      <c r="A3808" s="2">
        <v>1684204</v>
      </c>
      <c r="B3808" s="2">
        <v>878191</v>
      </c>
      <c r="C3808" s="7">
        <v>21.294119723568802</v>
      </c>
      <c r="D3808" s="7">
        <v>38.405813399198998</v>
      </c>
      <c r="E3808" s="19" t="s">
        <v>4291</v>
      </c>
      <c r="F3808" s="46">
        <f>INDEX(Δεδομένα!$P:$P,MATCH('2021'!E3808,Δεδομένα!$O:$O,0))</f>
        <v>127</v>
      </c>
      <c r="G3808" s="49" t="s">
        <v>4292</v>
      </c>
      <c r="H3808" s="51" t="str">
        <f>INDEX(Δεδομένα!B$1:B$51,MATCH('2021'!G3808,Δεδομένα!A$1:A$51,0))</f>
        <v>ΔΥΤΙΚΗΣ ΕΛΛΑΔΟΣ</v>
      </c>
      <c r="I3808" s="53">
        <f>INDEX(Δεδομένα!E$1:E$13,MATCH('2021'!H3808,Δεδομένα!D$1:D$13,0))</f>
        <v>7</v>
      </c>
      <c r="J3808" s="4">
        <v>44412</v>
      </c>
      <c r="K3808" s="3" t="s">
        <v>217</v>
      </c>
      <c r="L3808" s="17" t="str">
        <f t="shared" si="292"/>
        <v>04/08/2021 12:16</v>
      </c>
      <c r="M3808" s="4">
        <v>44412</v>
      </c>
      <c r="N3808" s="3" t="s">
        <v>101</v>
      </c>
      <c r="O3808" s="17" t="str">
        <f t="shared" si="293"/>
        <v>04/08/2021 13:28</v>
      </c>
      <c r="P3808" s="24">
        <f t="shared" si="294"/>
        <v>5.0000000002910383E-2</v>
      </c>
      <c r="Q3808" s="28">
        <v>0</v>
      </c>
      <c r="R3808" s="27">
        <f t="shared" si="295"/>
        <v>72.000000004190952</v>
      </c>
      <c r="S3808" s="3" t="s">
        <v>4</v>
      </c>
      <c r="T3808" s="3" t="s">
        <v>4293</v>
      </c>
      <c r="U3808" s="3" t="s">
        <v>4</v>
      </c>
      <c r="V3808" s="3" t="s">
        <v>4303</v>
      </c>
      <c r="W3808" s="5">
        <v>0</v>
      </c>
      <c r="X3808" s="5">
        <v>0</v>
      </c>
      <c r="Y3808" s="5">
        <v>0</v>
      </c>
      <c r="Z3808" s="5">
        <v>0</v>
      </c>
      <c r="AA3808" s="5">
        <v>3</v>
      </c>
      <c r="AB3808" s="5">
        <v>0</v>
      </c>
      <c r="AC3808" s="5">
        <v>0</v>
      </c>
      <c r="AD3808" s="5">
        <v>0</v>
      </c>
      <c r="AE3808" s="2">
        <v>8</v>
      </c>
      <c r="AF3808" s="2">
        <v>0</v>
      </c>
      <c r="AG3808" s="2">
        <v>0</v>
      </c>
      <c r="AH3808" s="2">
        <v>0</v>
      </c>
      <c r="AI3808" s="2">
        <v>0</v>
      </c>
      <c r="AJ3808" s="2">
        <v>4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</row>
    <row r="3809" spans="1:46" x14ac:dyDescent="0.2">
      <c r="A3809" s="2">
        <v>1684208</v>
      </c>
      <c r="B3809" s="2">
        <v>878296</v>
      </c>
      <c r="C3809" s="7">
        <v>21.2944729997227</v>
      </c>
      <c r="D3809" s="7">
        <v>38.405968645143602</v>
      </c>
      <c r="E3809" s="19" t="s">
        <v>4291</v>
      </c>
      <c r="F3809" s="46">
        <f>INDEX(Δεδομένα!$P:$P,MATCH('2021'!E3809,Δεδομένα!$O:$O,0))</f>
        <v>127</v>
      </c>
      <c r="G3809" s="49" t="s">
        <v>4292</v>
      </c>
      <c r="H3809" s="51" t="str">
        <f>INDEX(Δεδομένα!B$1:B$51,MATCH('2021'!G3809,Δεδομένα!A$1:A$51,0))</f>
        <v>ΔΥΤΙΚΗΣ ΕΛΛΑΔΟΣ</v>
      </c>
      <c r="I3809" s="53">
        <f>INDEX(Δεδομένα!E$1:E$13,MATCH('2021'!H3809,Δεδομένα!D$1:D$13,0))</f>
        <v>7</v>
      </c>
      <c r="J3809" s="4">
        <v>44412</v>
      </c>
      <c r="K3809" s="3" t="s">
        <v>656</v>
      </c>
      <c r="L3809" s="17" t="str">
        <f t="shared" si="292"/>
        <v>04/08/2021 14:55</v>
      </c>
      <c r="M3809" s="4">
        <v>44412</v>
      </c>
      <c r="N3809" s="3" t="s">
        <v>276</v>
      </c>
      <c r="O3809" s="17" t="str">
        <f t="shared" si="293"/>
        <v>04/08/2021 15:42</v>
      </c>
      <c r="P3809" s="24">
        <f t="shared" si="294"/>
        <v>3.2638888886140194E-2</v>
      </c>
      <c r="Q3809" s="28">
        <v>0</v>
      </c>
      <c r="R3809" s="27">
        <f t="shared" si="295"/>
        <v>46.999999996041879</v>
      </c>
      <c r="S3809" s="3" t="s">
        <v>4</v>
      </c>
      <c r="T3809" s="3" t="s">
        <v>4293</v>
      </c>
      <c r="U3809" s="3" t="s">
        <v>4</v>
      </c>
      <c r="V3809" s="3" t="s">
        <v>4303</v>
      </c>
      <c r="W3809" s="5">
        <v>0</v>
      </c>
      <c r="X3809" s="5">
        <v>0</v>
      </c>
      <c r="Y3809" s="5">
        <v>0</v>
      </c>
      <c r="Z3809" s="5">
        <v>0</v>
      </c>
      <c r="AA3809" s="5">
        <v>1</v>
      </c>
      <c r="AB3809" s="5">
        <v>0</v>
      </c>
      <c r="AC3809" s="5">
        <v>0</v>
      </c>
      <c r="AD3809" s="5">
        <v>0</v>
      </c>
      <c r="AE3809" s="2">
        <v>6</v>
      </c>
      <c r="AF3809" s="2">
        <v>0</v>
      </c>
      <c r="AG3809" s="2">
        <v>0</v>
      </c>
      <c r="AH3809" s="2">
        <v>0</v>
      </c>
      <c r="AI3809" s="2">
        <v>0</v>
      </c>
      <c r="AJ3809" s="2">
        <v>3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</row>
    <row r="3810" spans="1:46" x14ac:dyDescent="0.2">
      <c r="A3810" s="2">
        <v>1684210</v>
      </c>
      <c r="B3810" s="2">
        <v>878537</v>
      </c>
      <c r="C3810" s="7">
        <v>21.274723052978501</v>
      </c>
      <c r="D3810" s="7">
        <v>38.437469482421903</v>
      </c>
      <c r="E3810" s="19" t="s">
        <v>4291</v>
      </c>
      <c r="F3810" s="46">
        <f>INDEX(Δεδομένα!$P:$P,MATCH('2021'!E3810,Δεδομένα!$O:$O,0))</f>
        <v>127</v>
      </c>
      <c r="G3810" s="49" t="s">
        <v>4292</v>
      </c>
      <c r="H3810" s="51" t="str">
        <f>INDEX(Δεδομένα!B$1:B$51,MATCH('2021'!G3810,Δεδομένα!A$1:A$51,0))</f>
        <v>ΔΥΤΙΚΗΣ ΕΛΛΑΔΟΣ</v>
      </c>
      <c r="I3810" s="53">
        <f>INDEX(Δεδομένα!E$1:E$13,MATCH('2021'!H3810,Δεδομένα!D$1:D$13,0))</f>
        <v>7</v>
      </c>
      <c r="J3810" s="4">
        <v>44412</v>
      </c>
      <c r="K3810" s="3" t="s">
        <v>443</v>
      </c>
      <c r="L3810" s="17" t="str">
        <f t="shared" si="292"/>
        <v>04/08/2021 22:40</v>
      </c>
      <c r="M3810" s="4">
        <v>44412</v>
      </c>
      <c r="N3810" s="3" t="s">
        <v>2037</v>
      </c>
      <c r="O3810" s="17" t="str">
        <f t="shared" si="293"/>
        <v>04/08/2021 23:05</v>
      </c>
      <c r="P3810" s="24">
        <f t="shared" si="294"/>
        <v>1.7361111109494232E-2</v>
      </c>
      <c r="Q3810" s="28">
        <v>0</v>
      </c>
      <c r="R3810" s="27">
        <f t="shared" si="295"/>
        <v>24.999999997671694</v>
      </c>
      <c r="S3810" s="3" t="s">
        <v>4</v>
      </c>
      <c r="T3810" s="3" t="s">
        <v>4293</v>
      </c>
      <c r="U3810" s="3" t="s">
        <v>4</v>
      </c>
      <c r="V3810" s="3" t="s">
        <v>4346</v>
      </c>
      <c r="W3810" s="5">
        <v>0</v>
      </c>
      <c r="X3810" s="5">
        <v>0</v>
      </c>
      <c r="Y3810" s="5">
        <v>0</v>
      </c>
      <c r="Z3810" s="5">
        <v>0</v>
      </c>
      <c r="AA3810" s="5">
        <v>0.1</v>
      </c>
      <c r="AB3810" s="5">
        <v>0</v>
      </c>
      <c r="AC3810" s="5">
        <v>0</v>
      </c>
      <c r="AD3810" s="5">
        <v>0</v>
      </c>
      <c r="AE3810" s="2">
        <v>2</v>
      </c>
      <c r="AF3810" s="2">
        <v>0</v>
      </c>
      <c r="AG3810" s="2">
        <v>0</v>
      </c>
      <c r="AH3810" s="2">
        <v>0</v>
      </c>
      <c r="AI3810" s="2">
        <v>0</v>
      </c>
      <c r="AJ3810" s="2">
        <v>1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</row>
    <row r="3811" spans="1:46" x14ac:dyDescent="0.2">
      <c r="A3811" s="2">
        <v>1687593</v>
      </c>
      <c r="B3811" s="2">
        <v>879459</v>
      </c>
      <c r="C3811" s="7">
        <v>21.244538088784601</v>
      </c>
      <c r="D3811" s="7">
        <v>38.479863969806601</v>
      </c>
      <c r="E3811" s="19" t="s">
        <v>4291</v>
      </c>
      <c r="F3811" s="46">
        <f>INDEX(Δεδομένα!$P:$P,MATCH('2021'!E3811,Δεδομένα!$O:$O,0))</f>
        <v>127</v>
      </c>
      <c r="G3811" s="49" t="s">
        <v>4292</v>
      </c>
      <c r="H3811" s="51" t="str">
        <f>INDEX(Δεδομένα!B$1:B$51,MATCH('2021'!G3811,Δεδομένα!A$1:A$51,0))</f>
        <v>ΔΥΤΙΚΗΣ ΕΛΛΑΔΟΣ</v>
      </c>
      <c r="I3811" s="53">
        <f>INDEX(Δεδομένα!E$1:E$13,MATCH('2021'!H3811,Δεδομένα!D$1:D$13,0))</f>
        <v>7</v>
      </c>
      <c r="J3811" s="4">
        <v>44414</v>
      </c>
      <c r="K3811" s="3" t="s">
        <v>833</v>
      </c>
      <c r="L3811" s="17" t="str">
        <f t="shared" si="292"/>
        <v>06/08/2021 14:35</v>
      </c>
      <c r="M3811" s="4">
        <v>44414</v>
      </c>
      <c r="N3811" s="3" t="s">
        <v>23</v>
      </c>
      <c r="O3811" s="17" t="str">
        <f t="shared" si="293"/>
        <v>06/08/2021 19:35</v>
      </c>
      <c r="P3811" s="24">
        <f t="shared" si="294"/>
        <v>0.20833333332848269</v>
      </c>
      <c r="Q3811" s="28">
        <v>0</v>
      </c>
      <c r="R3811" s="27">
        <f t="shared" si="295"/>
        <v>299.99999999301508</v>
      </c>
      <c r="S3811" s="3" t="s">
        <v>4</v>
      </c>
      <c r="T3811" s="3" t="s">
        <v>4293</v>
      </c>
      <c r="U3811" s="3" t="s">
        <v>4</v>
      </c>
      <c r="V3811" s="3" t="s">
        <v>4391</v>
      </c>
      <c r="W3811" s="5">
        <v>0</v>
      </c>
      <c r="X3811" s="5">
        <v>0</v>
      </c>
      <c r="Y3811" s="5">
        <v>0</v>
      </c>
      <c r="Z3811" s="5">
        <v>0</v>
      </c>
      <c r="AA3811" s="5">
        <v>0.5</v>
      </c>
      <c r="AB3811" s="5">
        <v>0</v>
      </c>
      <c r="AC3811" s="5">
        <v>0</v>
      </c>
      <c r="AD3811" s="5">
        <v>0</v>
      </c>
      <c r="AE3811" s="2">
        <v>8</v>
      </c>
      <c r="AF3811" s="2">
        <v>0</v>
      </c>
      <c r="AG3811" s="2">
        <v>0</v>
      </c>
      <c r="AH3811" s="2">
        <v>0</v>
      </c>
      <c r="AI3811" s="2">
        <v>0</v>
      </c>
      <c r="AJ3811" s="2">
        <v>4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</row>
    <row r="3812" spans="1:46" x14ac:dyDescent="0.2">
      <c r="A3812" s="2">
        <v>1687596</v>
      </c>
      <c r="B3812" s="2">
        <v>879594</v>
      </c>
      <c r="C3812" s="7">
        <v>21.297754381802701</v>
      </c>
      <c r="D3812" s="7">
        <v>38.407364181193003</v>
      </c>
      <c r="E3812" s="19" t="s">
        <v>4291</v>
      </c>
      <c r="F3812" s="46">
        <f>INDEX(Δεδομένα!$P:$P,MATCH('2021'!E3812,Δεδομένα!$O:$O,0))</f>
        <v>127</v>
      </c>
      <c r="G3812" s="49" t="s">
        <v>4292</v>
      </c>
      <c r="H3812" s="51" t="str">
        <f>INDEX(Δεδομένα!B$1:B$51,MATCH('2021'!G3812,Δεδομένα!A$1:A$51,0))</f>
        <v>ΔΥΤΙΚΗΣ ΕΛΛΑΔΟΣ</v>
      </c>
      <c r="I3812" s="53">
        <f>INDEX(Δεδομένα!E$1:E$13,MATCH('2021'!H3812,Δεδομένα!D$1:D$13,0))</f>
        <v>7</v>
      </c>
      <c r="J3812" s="4">
        <v>44414</v>
      </c>
      <c r="K3812" s="3" t="s">
        <v>1233</v>
      </c>
      <c r="L3812" s="17" t="str">
        <f t="shared" si="292"/>
        <v>06/08/2021 16:45</v>
      </c>
      <c r="M3812" s="4">
        <v>44414</v>
      </c>
      <c r="N3812" s="3" t="s">
        <v>281</v>
      </c>
      <c r="O3812" s="17" t="str">
        <f t="shared" si="293"/>
        <v>06/08/2021 19:18</v>
      </c>
      <c r="P3812" s="24">
        <f t="shared" si="294"/>
        <v>0.10625000000436557</v>
      </c>
      <c r="Q3812" s="28">
        <v>0</v>
      </c>
      <c r="R3812" s="27">
        <f t="shared" si="295"/>
        <v>153.00000000628643</v>
      </c>
      <c r="S3812" s="3" t="s">
        <v>4</v>
      </c>
      <c r="T3812" s="3" t="s">
        <v>4293</v>
      </c>
      <c r="U3812" s="3" t="s">
        <v>4</v>
      </c>
      <c r="V3812" s="3" t="s">
        <v>4303</v>
      </c>
      <c r="W3812" s="5">
        <v>0</v>
      </c>
      <c r="X3812" s="5">
        <v>0</v>
      </c>
      <c r="Y3812" s="5">
        <v>0</v>
      </c>
      <c r="Z3812" s="5">
        <v>0</v>
      </c>
      <c r="AA3812" s="5">
        <v>2</v>
      </c>
      <c r="AB3812" s="5">
        <v>0</v>
      </c>
      <c r="AC3812" s="5">
        <v>0</v>
      </c>
      <c r="AD3812" s="5">
        <v>0</v>
      </c>
      <c r="AE3812" s="2">
        <v>8</v>
      </c>
      <c r="AF3812" s="2">
        <v>0</v>
      </c>
      <c r="AG3812" s="2">
        <v>0</v>
      </c>
      <c r="AH3812" s="2">
        <v>0</v>
      </c>
      <c r="AI3812" s="2">
        <v>0</v>
      </c>
      <c r="AJ3812" s="2">
        <v>4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</row>
    <row r="3813" spans="1:46" x14ac:dyDescent="0.2">
      <c r="A3813" s="2">
        <v>1687597</v>
      </c>
      <c r="B3813" s="2">
        <v>879719</v>
      </c>
      <c r="C3813" s="7">
        <v>21.4556682982968</v>
      </c>
      <c r="D3813" s="7">
        <v>38.362444624503297</v>
      </c>
      <c r="E3813" s="19" t="s">
        <v>4291</v>
      </c>
      <c r="F3813" s="46">
        <f>INDEX(Δεδομένα!$P:$P,MATCH('2021'!E3813,Δεδομένα!$O:$O,0))</f>
        <v>127</v>
      </c>
      <c r="G3813" s="49" t="s">
        <v>4292</v>
      </c>
      <c r="H3813" s="51" t="str">
        <f>INDEX(Δεδομένα!B$1:B$51,MATCH('2021'!G3813,Δεδομένα!A$1:A$51,0))</f>
        <v>ΔΥΤΙΚΗΣ ΕΛΛΑΔΟΣ</v>
      </c>
      <c r="I3813" s="53">
        <f>INDEX(Δεδομένα!E$1:E$13,MATCH('2021'!H3813,Δεδομένα!D$1:D$13,0))</f>
        <v>7</v>
      </c>
      <c r="J3813" s="4">
        <v>44414</v>
      </c>
      <c r="K3813" s="3" t="s">
        <v>111</v>
      </c>
      <c r="L3813" s="17" t="str">
        <f t="shared" si="292"/>
        <v>06/08/2021 19:20</v>
      </c>
      <c r="M3813" s="4">
        <v>44414</v>
      </c>
      <c r="N3813" s="3" t="s">
        <v>714</v>
      </c>
      <c r="O3813" s="17" t="str">
        <f t="shared" si="293"/>
        <v>06/08/2021 20:21</v>
      </c>
      <c r="P3813" s="24">
        <f t="shared" si="294"/>
        <v>4.2361111110949423E-2</v>
      </c>
      <c r="Q3813" s="28">
        <v>0</v>
      </c>
      <c r="R3813" s="27">
        <f t="shared" si="295"/>
        <v>60.999999999767169</v>
      </c>
      <c r="S3813" s="3" t="s">
        <v>4</v>
      </c>
      <c r="T3813" s="3" t="s">
        <v>4293</v>
      </c>
      <c r="U3813" s="3" t="s">
        <v>4297</v>
      </c>
      <c r="V3813" s="3" t="s">
        <v>4394</v>
      </c>
      <c r="W3813" s="5">
        <v>0</v>
      </c>
      <c r="X3813" s="5">
        <v>0</v>
      </c>
      <c r="Y3813" s="5">
        <v>0</v>
      </c>
      <c r="Z3813" s="5">
        <v>0</v>
      </c>
      <c r="AA3813" s="5">
        <v>0.5</v>
      </c>
      <c r="AB3813" s="5">
        <v>0</v>
      </c>
      <c r="AC3813" s="5">
        <v>0</v>
      </c>
      <c r="AD3813" s="5">
        <v>0</v>
      </c>
      <c r="AE3813" s="2">
        <v>4</v>
      </c>
      <c r="AF3813" s="2">
        <v>0</v>
      </c>
      <c r="AG3813" s="2">
        <v>0</v>
      </c>
      <c r="AH3813" s="2">
        <v>0</v>
      </c>
      <c r="AI3813" s="2">
        <v>0</v>
      </c>
      <c r="AJ3813" s="2">
        <v>2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</row>
    <row r="3814" spans="1:46" x14ac:dyDescent="0.2">
      <c r="A3814" s="2">
        <v>1687616</v>
      </c>
      <c r="B3814" s="2">
        <v>880788</v>
      </c>
      <c r="C3814" s="7">
        <v>21.284661886598901</v>
      </c>
      <c r="D3814" s="7">
        <v>38.402014066045403</v>
      </c>
      <c r="E3814" s="19" t="s">
        <v>4291</v>
      </c>
      <c r="F3814" s="46">
        <f>INDEX(Δεδομένα!$P:$P,MATCH('2021'!E3814,Δεδομένα!$O:$O,0))</f>
        <v>127</v>
      </c>
      <c r="G3814" s="49" t="s">
        <v>4292</v>
      </c>
      <c r="H3814" s="51" t="str">
        <f>INDEX(Δεδομένα!B$1:B$51,MATCH('2021'!G3814,Δεδομένα!A$1:A$51,0))</f>
        <v>ΔΥΤΙΚΗΣ ΕΛΛΑΔΟΣ</v>
      </c>
      <c r="I3814" s="53">
        <f>INDEX(Δεδομένα!E$1:E$13,MATCH('2021'!H3814,Δεδομένα!D$1:D$13,0))</f>
        <v>7</v>
      </c>
      <c r="J3814" s="4">
        <v>44416</v>
      </c>
      <c r="K3814" s="3" t="s">
        <v>1233</v>
      </c>
      <c r="L3814" s="17" t="str">
        <f t="shared" si="292"/>
        <v>08/08/2021 16:45</v>
      </c>
      <c r="M3814" s="4">
        <v>44416</v>
      </c>
      <c r="N3814" s="3" t="s">
        <v>411</v>
      </c>
      <c r="O3814" s="17" t="str">
        <f t="shared" si="293"/>
        <v>08/08/2021 17:10</v>
      </c>
      <c r="P3814" s="24">
        <f t="shared" si="294"/>
        <v>1.7361111116770189E-2</v>
      </c>
      <c r="Q3814" s="28">
        <v>0</v>
      </c>
      <c r="R3814" s="27">
        <f t="shared" si="295"/>
        <v>25.000000008149073</v>
      </c>
      <c r="S3814" s="3" t="s">
        <v>4</v>
      </c>
      <c r="T3814" s="3" t="s">
        <v>4293</v>
      </c>
      <c r="U3814" s="3" t="s">
        <v>4</v>
      </c>
      <c r="V3814" s="3" t="s">
        <v>4303</v>
      </c>
      <c r="W3814" s="5">
        <v>0</v>
      </c>
      <c r="X3814" s="5">
        <v>0</v>
      </c>
      <c r="Y3814" s="5">
        <v>0</v>
      </c>
      <c r="Z3814" s="5">
        <v>0</v>
      </c>
      <c r="AA3814" s="5">
        <v>0.1</v>
      </c>
      <c r="AB3814" s="5">
        <v>0</v>
      </c>
      <c r="AC3814" s="5">
        <v>0</v>
      </c>
      <c r="AD3814" s="5">
        <v>0</v>
      </c>
      <c r="AE3814" s="2">
        <v>2</v>
      </c>
      <c r="AF3814" s="2">
        <v>0</v>
      </c>
      <c r="AG3814" s="2">
        <v>0</v>
      </c>
      <c r="AH3814" s="2">
        <v>0</v>
      </c>
      <c r="AI3814" s="2">
        <v>0</v>
      </c>
      <c r="AJ3814" s="2">
        <v>1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</row>
    <row r="3815" spans="1:46" x14ac:dyDescent="0.2">
      <c r="A3815" s="2">
        <v>1687617</v>
      </c>
      <c r="B3815" s="2">
        <v>881047</v>
      </c>
      <c r="C3815" s="7">
        <v>21.1662892778673</v>
      </c>
      <c r="D3815" s="7">
        <v>38.414443801179097</v>
      </c>
      <c r="E3815" s="19" t="s">
        <v>4291</v>
      </c>
      <c r="F3815" s="46">
        <f>INDEX(Δεδομένα!$P:$P,MATCH('2021'!E3815,Δεδομένα!$O:$O,0))</f>
        <v>127</v>
      </c>
      <c r="G3815" s="49" t="s">
        <v>4292</v>
      </c>
      <c r="H3815" s="51" t="str">
        <f>INDEX(Δεδομένα!B$1:B$51,MATCH('2021'!G3815,Δεδομένα!A$1:A$51,0))</f>
        <v>ΔΥΤΙΚΗΣ ΕΛΛΑΔΟΣ</v>
      </c>
      <c r="I3815" s="53">
        <f>INDEX(Δεδομένα!E$1:E$13,MATCH('2021'!H3815,Δεδομένα!D$1:D$13,0))</f>
        <v>7</v>
      </c>
      <c r="J3815" s="4">
        <v>44417</v>
      </c>
      <c r="K3815" s="3" t="s">
        <v>596</v>
      </c>
      <c r="L3815" s="17" t="str">
        <f t="shared" si="292"/>
        <v>09/08/2021 15:44</v>
      </c>
      <c r="M3815" s="4">
        <v>44417</v>
      </c>
      <c r="N3815" s="3" t="s">
        <v>1162</v>
      </c>
      <c r="O3815" s="17" t="str">
        <f t="shared" si="293"/>
        <v>09/08/2021 16:29</v>
      </c>
      <c r="P3815" s="24">
        <f t="shared" si="294"/>
        <v>3.125E-2</v>
      </c>
      <c r="Q3815" s="28">
        <v>0</v>
      </c>
      <c r="R3815" s="27">
        <f t="shared" si="295"/>
        <v>45</v>
      </c>
      <c r="S3815" s="3" t="s">
        <v>4</v>
      </c>
      <c r="T3815" s="3" t="s">
        <v>4293</v>
      </c>
      <c r="U3815" s="3" t="s">
        <v>4</v>
      </c>
      <c r="V3815" s="3" t="s">
        <v>4399</v>
      </c>
      <c r="W3815" s="5">
        <v>0</v>
      </c>
      <c r="X3815" s="5">
        <v>0</v>
      </c>
      <c r="Y3815" s="5">
        <v>0</v>
      </c>
      <c r="Z3815" s="5">
        <v>0</v>
      </c>
      <c r="AA3815" s="5">
        <v>1</v>
      </c>
      <c r="AB3815" s="5">
        <v>0</v>
      </c>
      <c r="AC3815" s="5">
        <v>0</v>
      </c>
      <c r="AD3815" s="5">
        <v>0</v>
      </c>
      <c r="AE3815" s="2">
        <v>6</v>
      </c>
      <c r="AF3815" s="2">
        <v>0</v>
      </c>
      <c r="AG3815" s="2">
        <v>0</v>
      </c>
      <c r="AH3815" s="2">
        <v>0</v>
      </c>
      <c r="AI3815" s="2">
        <v>0</v>
      </c>
      <c r="AJ3815" s="2">
        <v>3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</row>
    <row r="3816" spans="1:46" x14ac:dyDescent="0.2">
      <c r="A3816" s="2">
        <v>1687654</v>
      </c>
      <c r="B3816" s="2">
        <v>881361</v>
      </c>
      <c r="C3816" s="7">
        <v>21.419641649048501</v>
      </c>
      <c r="D3816" s="7">
        <v>38.392539896934998</v>
      </c>
      <c r="E3816" s="19" t="s">
        <v>4291</v>
      </c>
      <c r="F3816" s="46">
        <f>INDEX(Δεδομένα!$P:$P,MATCH('2021'!E3816,Δεδομένα!$O:$O,0))</f>
        <v>127</v>
      </c>
      <c r="G3816" s="49" t="s">
        <v>4292</v>
      </c>
      <c r="H3816" s="51" t="str">
        <f>INDEX(Δεδομένα!B$1:B$51,MATCH('2021'!G3816,Δεδομένα!A$1:A$51,0))</f>
        <v>ΔΥΤΙΚΗΣ ΕΛΛΑΔΟΣ</v>
      </c>
      <c r="I3816" s="53">
        <f>INDEX(Δεδομένα!E$1:E$13,MATCH('2021'!H3816,Δεδομένα!D$1:D$13,0))</f>
        <v>7</v>
      </c>
      <c r="J3816" s="4">
        <v>44418</v>
      </c>
      <c r="K3816" s="3" t="s">
        <v>1067</v>
      </c>
      <c r="L3816" s="17" t="str">
        <f t="shared" si="292"/>
        <v>10/08/2021 15:49</v>
      </c>
      <c r="M3816" s="4">
        <v>44418</v>
      </c>
      <c r="N3816" s="3" t="s">
        <v>1104</v>
      </c>
      <c r="O3816" s="17" t="str">
        <f t="shared" si="293"/>
        <v>10/08/2021 16:13</v>
      </c>
      <c r="P3816" s="24">
        <f t="shared" si="294"/>
        <v>1.6666666662786156E-2</v>
      </c>
      <c r="Q3816" s="28">
        <v>0</v>
      </c>
      <c r="R3816" s="27">
        <f t="shared" si="295"/>
        <v>23.999999994412065</v>
      </c>
      <c r="S3816" s="3" t="s">
        <v>4</v>
      </c>
      <c r="T3816" s="3" t="s">
        <v>4293</v>
      </c>
      <c r="U3816" s="3" t="s">
        <v>4297</v>
      </c>
      <c r="V3816" s="3" t="s">
        <v>4400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0.1</v>
      </c>
      <c r="AD3816" s="5">
        <v>0</v>
      </c>
      <c r="AE3816" s="2">
        <v>4</v>
      </c>
      <c r="AF3816" s="2">
        <v>0</v>
      </c>
      <c r="AG3816" s="2">
        <v>0</v>
      </c>
      <c r="AH3816" s="2">
        <v>0</v>
      </c>
      <c r="AI3816" s="2">
        <v>0</v>
      </c>
      <c r="AJ3816" s="2">
        <v>2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</row>
    <row r="3817" spans="1:46" x14ac:dyDescent="0.2">
      <c r="A3817" s="2">
        <v>1689250</v>
      </c>
      <c r="B3817" s="2">
        <v>882342</v>
      </c>
      <c r="C3817" s="7">
        <v>21.467393605178099</v>
      </c>
      <c r="D3817" s="7">
        <v>38.3692228598143</v>
      </c>
      <c r="E3817" s="19" t="s">
        <v>4291</v>
      </c>
      <c r="F3817" s="46">
        <f>INDEX(Δεδομένα!$P:$P,MATCH('2021'!E3817,Δεδομένα!$O:$O,0))</f>
        <v>127</v>
      </c>
      <c r="G3817" s="49" t="s">
        <v>4292</v>
      </c>
      <c r="H3817" s="51" t="str">
        <f>INDEX(Δεδομένα!B$1:B$51,MATCH('2021'!G3817,Δεδομένα!A$1:A$51,0))</f>
        <v>ΔΥΤΙΚΗΣ ΕΛΛΑΔΟΣ</v>
      </c>
      <c r="I3817" s="53">
        <f>INDEX(Δεδομένα!E$1:E$13,MATCH('2021'!H3817,Δεδομένα!D$1:D$13,0))</f>
        <v>7</v>
      </c>
      <c r="J3817" s="4">
        <v>44420</v>
      </c>
      <c r="K3817" s="3" t="s">
        <v>712</v>
      </c>
      <c r="L3817" s="17" t="str">
        <f t="shared" si="292"/>
        <v>12/08/2021 18:30</v>
      </c>
      <c r="M3817" s="4">
        <v>44420</v>
      </c>
      <c r="N3817" s="3" t="s">
        <v>694</v>
      </c>
      <c r="O3817" s="17" t="str">
        <f t="shared" si="293"/>
        <v>12/08/2021 20:20</v>
      </c>
      <c r="P3817" s="24">
        <f t="shared" si="294"/>
        <v>7.6388888883229811E-2</v>
      </c>
      <c r="Q3817" s="28">
        <v>0</v>
      </c>
      <c r="R3817" s="27">
        <f t="shared" si="295"/>
        <v>109.99999999185093</v>
      </c>
      <c r="S3817" s="3" t="s">
        <v>4</v>
      </c>
      <c r="T3817" s="3" t="s">
        <v>4293</v>
      </c>
      <c r="U3817" s="3" t="s">
        <v>4297</v>
      </c>
      <c r="V3817" s="3" t="s">
        <v>4327</v>
      </c>
      <c r="W3817" s="5">
        <v>0</v>
      </c>
      <c r="X3817" s="5">
        <v>0</v>
      </c>
      <c r="Y3817" s="5">
        <v>0</v>
      </c>
      <c r="Z3817" s="5">
        <v>0</v>
      </c>
      <c r="AA3817" s="5">
        <v>0.5</v>
      </c>
      <c r="AB3817" s="5">
        <v>0</v>
      </c>
      <c r="AC3817" s="5">
        <v>0</v>
      </c>
      <c r="AD3817" s="5">
        <v>0</v>
      </c>
      <c r="AE3817" s="2">
        <v>10</v>
      </c>
      <c r="AF3817" s="2">
        <v>0</v>
      </c>
      <c r="AG3817" s="2">
        <v>1</v>
      </c>
      <c r="AH3817" s="2">
        <v>0</v>
      </c>
      <c r="AI3817" s="2">
        <v>0</v>
      </c>
      <c r="AJ3817" s="2">
        <v>5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</row>
    <row r="3818" spans="1:46" x14ac:dyDescent="0.2">
      <c r="A3818" s="2">
        <v>1689251</v>
      </c>
      <c r="B3818" s="2">
        <v>882373</v>
      </c>
      <c r="C3818" s="7">
        <v>21.373156708715001</v>
      </c>
      <c r="D3818" s="7">
        <v>38.433079215528899</v>
      </c>
      <c r="E3818" s="19" t="s">
        <v>4291</v>
      </c>
      <c r="F3818" s="46">
        <f>INDEX(Δεδομένα!$P:$P,MATCH('2021'!E3818,Δεδομένα!$O:$O,0))</f>
        <v>127</v>
      </c>
      <c r="G3818" s="49" t="s">
        <v>4292</v>
      </c>
      <c r="H3818" s="51" t="str">
        <f>INDEX(Δεδομένα!B$1:B$51,MATCH('2021'!G3818,Δεδομένα!A$1:A$51,0))</f>
        <v>ΔΥΤΙΚΗΣ ΕΛΛΑΔΟΣ</v>
      </c>
      <c r="I3818" s="53">
        <f>INDEX(Δεδομένα!E$1:E$13,MATCH('2021'!H3818,Δεδομένα!D$1:D$13,0))</f>
        <v>7</v>
      </c>
      <c r="J3818" s="4">
        <v>44420</v>
      </c>
      <c r="K3818" s="3" t="s">
        <v>2958</v>
      </c>
      <c r="L3818" s="17" t="str">
        <f t="shared" si="292"/>
        <v>12/08/2021 20:03</v>
      </c>
      <c r="M3818" s="4">
        <v>44420</v>
      </c>
      <c r="N3818" s="3" t="s">
        <v>1238</v>
      </c>
      <c r="O3818" s="17" t="str">
        <f t="shared" si="293"/>
        <v>12/08/2021 21:05</v>
      </c>
      <c r="P3818" s="24">
        <f t="shared" si="294"/>
        <v>4.3055555550381541E-2</v>
      </c>
      <c r="Q3818" s="28">
        <v>0</v>
      </c>
      <c r="R3818" s="27">
        <f t="shared" si="295"/>
        <v>61.999999992549419</v>
      </c>
      <c r="S3818" s="3" t="s">
        <v>4</v>
      </c>
      <c r="T3818" s="3" t="s">
        <v>4293</v>
      </c>
      <c r="U3818" s="3" t="s">
        <v>4</v>
      </c>
      <c r="V3818" s="3" t="s">
        <v>4353</v>
      </c>
      <c r="W3818" s="5">
        <v>0</v>
      </c>
      <c r="X3818" s="5">
        <v>0</v>
      </c>
      <c r="Y3818" s="5">
        <v>0</v>
      </c>
      <c r="Z3818" s="5">
        <v>0</v>
      </c>
      <c r="AA3818" s="5">
        <v>0.1</v>
      </c>
      <c r="AB3818" s="5">
        <v>0</v>
      </c>
      <c r="AC3818" s="5">
        <v>0</v>
      </c>
      <c r="AD3818" s="5">
        <v>0</v>
      </c>
      <c r="AE3818" s="2">
        <v>2</v>
      </c>
      <c r="AF3818" s="2">
        <v>0</v>
      </c>
      <c r="AG3818" s="2">
        <v>0</v>
      </c>
      <c r="AH3818" s="2">
        <v>0</v>
      </c>
      <c r="AI3818" s="2">
        <v>0</v>
      </c>
      <c r="AJ3818" s="2">
        <v>1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</row>
    <row r="3819" spans="1:46" x14ac:dyDescent="0.2">
      <c r="A3819" s="2">
        <v>1689254</v>
      </c>
      <c r="B3819" s="2">
        <v>882898</v>
      </c>
      <c r="C3819" s="7">
        <v>21.4700855651346</v>
      </c>
      <c r="D3819" s="7">
        <v>38.367876354676497</v>
      </c>
      <c r="E3819" s="19" t="s">
        <v>4291</v>
      </c>
      <c r="F3819" s="46">
        <f>INDEX(Δεδομένα!$P:$P,MATCH('2021'!E3819,Δεδομένα!$O:$O,0))</f>
        <v>127</v>
      </c>
      <c r="G3819" s="49" t="s">
        <v>4292</v>
      </c>
      <c r="H3819" s="51" t="str">
        <f>INDEX(Δεδομένα!B$1:B$51,MATCH('2021'!G3819,Δεδομένα!A$1:A$51,0))</f>
        <v>ΔΥΤΙΚΗΣ ΕΛΛΑΔΟΣ</v>
      </c>
      <c r="I3819" s="53">
        <f>INDEX(Δεδομένα!E$1:E$13,MATCH('2021'!H3819,Δεδομένα!D$1:D$13,0))</f>
        <v>7</v>
      </c>
      <c r="J3819" s="4">
        <v>44422</v>
      </c>
      <c r="K3819" s="3" t="s">
        <v>101</v>
      </c>
      <c r="L3819" s="17" t="str">
        <f t="shared" si="292"/>
        <v>14/08/2021 13:28</v>
      </c>
      <c r="M3819" s="4">
        <v>44422</v>
      </c>
      <c r="N3819" s="3" t="s">
        <v>256</v>
      </c>
      <c r="O3819" s="17" t="str">
        <f t="shared" si="293"/>
        <v>14/08/2021 20:15</v>
      </c>
      <c r="P3819" s="24">
        <f t="shared" si="294"/>
        <v>0.28263888888614019</v>
      </c>
      <c r="Q3819" s="28">
        <v>0</v>
      </c>
      <c r="R3819" s="27">
        <f t="shared" si="295"/>
        <v>406.99999999604188</v>
      </c>
      <c r="S3819" s="3" t="s">
        <v>4</v>
      </c>
      <c r="T3819" s="3" t="s">
        <v>4293</v>
      </c>
      <c r="U3819" s="3" t="s">
        <v>4297</v>
      </c>
      <c r="V3819" s="3" t="s">
        <v>4327</v>
      </c>
      <c r="W3819" s="5">
        <v>0</v>
      </c>
      <c r="X3819" s="5">
        <v>0</v>
      </c>
      <c r="Y3819" s="5">
        <v>0</v>
      </c>
      <c r="Z3819" s="5">
        <v>0</v>
      </c>
      <c r="AA3819" s="5">
        <v>200</v>
      </c>
      <c r="AB3819" s="5">
        <v>0</v>
      </c>
      <c r="AC3819" s="5">
        <v>0</v>
      </c>
      <c r="AD3819" s="5">
        <v>0</v>
      </c>
      <c r="AE3819" s="2">
        <v>17</v>
      </c>
      <c r="AF3819" s="2">
        <v>0</v>
      </c>
      <c r="AG3819" s="2">
        <v>0</v>
      </c>
      <c r="AH3819" s="2">
        <v>0</v>
      </c>
      <c r="AI3819" s="2">
        <v>0</v>
      </c>
      <c r="AJ3819" s="2">
        <v>7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</row>
    <row r="3820" spans="1:46" x14ac:dyDescent="0.2">
      <c r="A3820" s="2">
        <v>1689255</v>
      </c>
      <c r="B3820" s="2">
        <v>882945</v>
      </c>
      <c r="C3820" s="7">
        <v>21.357776308225599</v>
      </c>
      <c r="D3820" s="7">
        <v>38.479178225961</v>
      </c>
      <c r="E3820" s="19" t="s">
        <v>4291</v>
      </c>
      <c r="F3820" s="46">
        <f>INDEX(Δεδομένα!$P:$P,MATCH('2021'!E3820,Δεδομένα!$O:$O,0))</f>
        <v>127</v>
      </c>
      <c r="G3820" s="49" t="s">
        <v>4292</v>
      </c>
      <c r="H3820" s="51" t="str">
        <f>INDEX(Δεδομένα!B$1:B$51,MATCH('2021'!G3820,Δεδομένα!A$1:A$51,0))</f>
        <v>ΔΥΤΙΚΗΣ ΕΛΛΑΔΟΣ</v>
      </c>
      <c r="I3820" s="53">
        <f>INDEX(Δεδομένα!E$1:E$13,MATCH('2021'!H3820,Δεδομένα!D$1:D$13,0))</f>
        <v>7</v>
      </c>
      <c r="J3820" s="4">
        <v>44422</v>
      </c>
      <c r="K3820" s="3" t="s">
        <v>109</v>
      </c>
      <c r="L3820" s="17" t="str">
        <f t="shared" si="292"/>
        <v>14/08/2021 15:50</v>
      </c>
      <c r="M3820" s="4">
        <v>44422</v>
      </c>
      <c r="N3820" s="3" t="s">
        <v>464</v>
      </c>
      <c r="O3820" s="17" t="str">
        <f t="shared" si="293"/>
        <v>14/08/2021 18:20</v>
      </c>
      <c r="P3820" s="24">
        <f t="shared" si="294"/>
        <v>0.10416666667151731</v>
      </c>
      <c r="Q3820" s="28">
        <v>0</v>
      </c>
      <c r="R3820" s="27">
        <f t="shared" si="295"/>
        <v>150.00000000698492</v>
      </c>
      <c r="S3820" s="3" t="s">
        <v>4</v>
      </c>
      <c r="T3820" s="3" t="s">
        <v>4293</v>
      </c>
      <c r="U3820" s="3" t="s">
        <v>4</v>
      </c>
      <c r="V3820" s="3" t="s">
        <v>4401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2</v>
      </c>
      <c r="AC3820" s="5">
        <v>0</v>
      </c>
      <c r="AD3820" s="5">
        <v>0</v>
      </c>
      <c r="AE3820" s="2">
        <v>14</v>
      </c>
      <c r="AF3820" s="2">
        <v>0</v>
      </c>
      <c r="AG3820" s="2">
        <v>0</v>
      </c>
      <c r="AH3820" s="2">
        <v>0</v>
      </c>
      <c r="AI3820" s="2">
        <v>0</v>
      </c>
      <c r="AJ3820" s="2">
        <v>7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</row>
    <row r="3821" spans="1:46" x14ac:dyDescent="0.2">
      <c r="A3821" s="2">
        <v>1689260</v>
      </c>
      <c r="B3821" s="2">
        <v>883756</v>
      </c>
      <c r="C3821" s="7">
        <v>21.448169398277098</v>
      </c>
      <c r="D3821" s="7">
        <v>38.366950750410503</v>
      </c>
      <c r="E3821" s="19" t="s">
        <v>4291</v>
      </c>
      <c r="F3821" s="46">
        <f>INDEX(Δεδομένα!$P:$P,MATCH('2021'!E3821,Δεδομένα!$O:$O,0))</f>
        <v>127</v>
      </c>
      <c r="G3821" s="49" t="s">
        <v>4292</v>
      </c>
      <c r="H3821" s="51" t="str">
        <f>INDEX(Δεδομένα!B$1:B$51,MATCH('2021'!G3821,Δεδομένα!A$1:A$51,0))</f>
        <v>ΔΥΤΙΚΗΣ ΕΛΛΑΔΟΣ</v>
      </c>
      <c r="I3821" s="53">
        <f>INDEX(Δεδομένα!E$1:E$13,MATCH('2021'!H3821,Δεδομένα!D$1:D$13,0))</f>
        <v>7</v>
      </c>
      <c r="J3821" s="4">
        <v>44425</v>
      </c>
      <c r="K3821" s="3" t="s">
        <v>673</v>
      </c>
      <c r="L3821" s="17" t="str">
        <f t="shared" si="292"/>
        <v>17/08/2021 15:59</v>
      </c>
      <c r="M3821" s="4">
        <v>44425</v>
      </c>
      <c r="N3821" s="3" t="s">
        <v>698</v>
      </c>
      <c r="O3821" s="17" t="str">
        <f t="shared" si="293"/>
        <v>17/08/2021 16:48</v>
      </c>
      <c r="P3821" s="24">
        <f t="shared" si="294"/>
        <v>3.4027777772280388E-2</v>
      </c>
      <c r="Q3821" s="28">
        <v>0</v>
      </c>
      <c r="R3821" s="27">
        <f t="shared" si="295"/>
        <v>48.999999992083758</v>
      </c>
      <c r="S3821" s="3" t="s">
        <v>4</v>
      </c>
      <c r="T3821" s="3" t="s">
        <v>4293</v>
      </c>
      <c r="U3821" s="3" t="s">
        <v>4297</v>
      </c>
      <c r="V3821" s="3" t="s">
        <v>4402</v>
      </c>
      <c r="W3821" s="5">
        <v>0</v>
      </c>
      <c r="X3821" s="5">
        <v>0</v>
      </c>
      <c r="Y3821" s="5">
        <v>0</v>
      </c>
      <c r="Z3821" s="5">
        <v>0</v>
      </c>
      <c r="AA3821" s="5">
        <v>3</v>
      </c>
      <c r="AB3821" s="5">
        <v>0</v>
      </c>
      <c r="AC3821" s="5">
        <v>0</v>
      </c>
      <c r="AD3821" s="5">
        <v>0</v>
      </c>
      <c r="AE3821" s="2">
        <v>8</v>
      </c>
      <c r="AF3821" s="2">
        <v>0</v>
      </c>
      <c r="AG3821" s="2">
        <v>0</v>
      </c>
      <c r="AH3821" s="2">
        <v>0</v>
      </c>
      <c r="AI3821" s="2">
        <v>0</v>
      </c>
      <c r="AJ3821" s="2">
        <v>4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</row>
    <row r="3822" spans="1:46" x14ac:dyDescent="0.2">
      <c r="A3822" s="2">
        <v>1691444</v>
      </c>
      <c r="B3822" s="2">
        <v>883811</v>
      </c>
      <c r="C3822" s="7">
        <v>21.427125275704601</v>
      </c>
      <c r="D3822" s="7">
        <v>38.476997229405598</v>
      </c>
      <c r="E3822" s="19" t="s">
        <v>4291</v>
      </c>
      <c r="F3822" s="46">
        <f>INDEX(Δεδομένα!$P:$P,MATCH('2021'!E3822,Δεδομένα!$O:$O,0))</f>
        <v>127</v>
      </c>
      <c r="G3822" s="49" t="s">
        <v>4292</v>
      </c>
      <c r="H3822" s="51" t="str">
        <f>INDEX(Δεδομένα!B$1:B$51,MATCH('2021'!G3822,Δεδομένα!A$1:A$51,0))</f>
        <v>ΔΥΤΙΚΗΣ ΕΛΛΑΔΟΣ</v>
      </c>
      <c r="I3822" s="53">
        <f>INDEX(Δεδομένα!E$1:E$13,MATCH('2021'!H3822,Δεδομένα!D$1:D$13,0))</f>
        <v>7</v>
      </c>
      <c r="J3822" s="4">
        <v>44425</v>
      </c>
      <c r="K3822" s="3" t="s">
        <v>164</v>
      </c>
      <c r="L3822" s="17" t="str">
        <f t="shared" si="292"/>
        <v>17/08/2021 19:13</v>
      </c>
      <c r="M3822" s="4">
        <v>44425</v>
      </c>
      <c r="N3822" s="3" t="s">
        <v>524</v>
      </c>
      <c r="O3822" s="17" t="str">
        <f t="shared" si="293"/>
        <v>17/08/2021 20:40</v>
      </c>
      <c r="P3822" s="24">
        <f t="shared" si="294"/>
        <v>6.0416666667151731E-2</v>
      </c>
      <c r="Q3822" s="28">
        <v>0</v>
      </c>
      <c r="R3822" s="27">
        <f t="shared" si="295"/>
        <v>87.000000000698492</v>
      </c>
      <c r="S3822" s="3" t="s">
        <v>4</v>
      </c>
      <c r="T3822" s="3" t="s">
        <v>4293</v>
      </c>
      <c r="U3822" s="3" t="s">
        <v>4297</v>
      </c>
      <c r="V3822" s="3" t="s">
        <v>4403</v>
      </c>
      <c r="W3822" s="5">
        <v>0.2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2">
        <v>10</v>
      </c>
      <c r="AF3822" s="2">
        <v>0</v>
      </c>
      <c r="AG3822" s="2">
        <v>0</v>
      </c>
      <c r="AH3822" s="2">
        <v>0</v>
      </c>
      <c r="AI3822" s="2">
        <v>0</v>
      </c>
      <c r="AJ3822" s="2">
        <v>5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</row>
    <row r="3823" spans="1:46" x14ac:dyDescent="0.2">
      <c r="A3823" s="2">
        <v>1691452</v>
      </c>
      <c r="B3823" s="2">
        <v>885137</v>
      </c>
      <c r="C3823" s="7">
        <v>21.182274468402099</v>
      </c>
      <c r="D3823" s="7">
        <v>38.5096770773687</v>
      </c>
      <c r="E3823" s="19" t="s">
        <v>4291</v>
      </c>
      <c r="F3823" s="46">
        <f>INDEX(Δεδομένα!$P:$P,MATCH('2021'!E3823,Δεδομένα!$O:$O,0))</f>
        <v>127</v>
      </c>
      <c r="G3823" s="49" t="s">
        <v>4292</v>
      </c>
      <c r="H3823" s="51" t="str">
        <f>INDEX(Δεδομένα!B$1:B$51,MATCH('2021'!G3823,Δεδομένα!A$1:A$51,0))</f>
        <v>ΔΥΤΙΚΗΣ ΕΛΛΑΔΟΣ</v>
      </c>
      <c r="I3823" s="53">
        <f>INDEX(Δεδομένα!E$1:E$13,MATCH('2021'!H3823,Δεδομένα!D$1:D$13,0))</f>
        <v>7</v>
      </c>
      <c r="J3823" s="4">
        <v>44430</v>
      </c>
      <c r="K3823" s="3" t="s">
        <v>1018</v>
      </c>
      <c r="L3823" s="17" t="str">
        <f t="shared" si="292"/>
        <v>22/08/2021 15:35</v>
      </c>
      <c r="M3823" s="4">
        <v>44434</v>
      </c>
      <c r="N3823" s="3" t="s">
        <v>625</v>
      </c>
      <c r="O3823" s="17" t="str">
        <f t="shared" si="293"/>
        <v>26/08/2021 12:19</v>
      </c>
      <c r="P3823" s="29">
        <f t="shared" si="294"/>
        <v>3.8638888888890506</v>
      </c>
      <c r="Q3823" s="30">
        <f>3*24</f>
        <v>72</v>
      </c>
      <c r="R3823" s="27">
        <f t="shared" si="295"/>
        <v>5564.0000000002328</v>
      </c>
      <c r="S3823" s="3" t="s">
        <v>4</v>
      </c>
      <c r="T3823" s="3" t="s">
        <v>4293</v>
      </c>
      <c r="U3823" s="3" t="s">
        <v>4</v>
      </c>
      <c r="V3823" s="3" t="s">
        <v>4404</v>
      </c>
      <c r="W3823" s="5">
        <v>0</v>
      </c>
      <c r="X3823" s="5">
        <v>40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2">
        <v>30</v>
      </c>
      <c r="AF3823" s="2">
        <v>0</v>
      </c>
      <c r="AG3823" s="2">
        <v>0</v>
      </c>
      <c r="AH3823" s="2">
        <v>0</v>
      </c>
      <c r="AI3823" s="2">
        <v>0</v>
      </c>
      <c r="AJ3823" s="2">
        <v>15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2</v>
      </c>
      <c r="AR3823" s="2">
        <v>0</v>
      </c>
      <c r="AS3823" s="2">
        <v>0</v>
      </c>
      <c r="AT3823" s="2">
        <v>0</v>
      </c>
    </row>
    <row r="3824" spans="1:46" x14ac:dyDescent="0.2">
      <c r="A3824" s="2">
        <v>1693964</v>
      </c>
      <c r="B3824" s="2">
        <v>886133</v>
      </c>
      <c r="C3824" s="7">
        <v>21.164882256887399</v>
      </c>
      <c r="D3824" s="7">
        <v>38.501017363078098</v>
      </c>
      <c r="E3824" s="19" t="s">
        <v>4291</v>
      </c>
      <c r="F3824" s="46">
        <f>INDEX(Δεδομένα!$P:$P,MATCH('2021'!E3824,Δεδομένα!$O:$O,0))</f>
        <v>127</v>
      </c>
      <c r="G3824" s="49" t="s">
        <v>4292</v>
      </c>
      <c r="H3824" s="51" t="str">
        <f>INDEX(Δεδομένα!B$1:B$51,MATCH('2021'!G3824,Δεδομένα!A$1:A$51,0))</f>
        <v>ΔΥΤΙΚΗΣ ΕΛΛΑΔΟΣ</v>
      </c>
      <c r="I3824" s="53">
        <f>INDEX(Δεδομένα!E$1:E$13,MATCH('2021'!H3824,Δεδομένα!D$1:D$13,0))</f>
        <v>7</v>
      </c>
      <c r="J3824" s="4">
        <v>44434</v>
      </c>
      <c r="K3824" s="3" t="s">
        <v>1016</v>
      </c>
      <c r="L3824" s="17" t="str">
        <f t="shared" si="292"/>
        <v>26/08/2021 14:25</v>
      </c>
      <c r="M3824" s="4">
        <v>44438</v>
      </c>
      <c r="N3824" s="3" t="s">
        <v>2702</v>
      </c>
      <c r="O3824" s="17" t="str">
        <f t="shared" si="293"/>
        <v>30/08/2021 13:13</v>
      </c>
      <c r="P3824" s="29">
        <f t="shared" si="294"/>
        <v>3.9499999999970896</v>
      </c>
      <c r="Q3824" s="30">
        <f>3*24</f>
        <v>72</v>
      </c>
      <c r="R3824" s="27">
        <f t="shared" si="295"/>
        <v>5687.999999995809</v>
      </c>
      <c r="S3824" s="3" t="s">
        <v>4</v>
      </c>
      <c r="T3824" s="3" t="s">
        <v>4329</v>
      </c>
      <c r="U3824" s="3" t="s">
        <v>4</v>
      </c>
      <c r="V3824" s="3" t="s">
        <v>4390</v>
      </c>
      <c r="W3824" s="5">
        <v>0</v>
      </c>
      <c r="X3824" s="5">
        <v>60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2">
        <v>28</v>
      </c>
      <c r="AF3824" s="2">
        <v>0</v>
      </c>
      <c r="AG3824" s="2">
        <v>0</v>
      </c>
      <c r="AH3824" s="2">
        <v>0</v>
      </c>
      <c r="AI3824" s="2">
        <v>0</v>
      </c>
      <c r="AJ3824" s="2">
        <v>12</v>
      </c>
      <c r="AK3824" s="2">
        <v>0</v>
      </c>
      <c r="AL3824" s="2">
        <v>0</v>
      </c>
      <c r="AM3824" s="2">
        <v>0</v>
      </c>
      <c r="AN3824" s="2">
        <v>2</v>
      </c>
      <c r="AO3824" s="2">
        <v>0</v>
      </c>
      <c r="AP3824" s="2">
        <v>0</v>
      </c>
      <c r="AQ3824" s="2">
        <v>2</v>
      </c>
      <c r="AR3824" s="2">
        <v>0</v>
      </c>
      <c r="AS3824" s="2">
        <v>0</v>
      </c>
      <c r="AT3824" s="2">
        <v>0</v>
      </c>
    </row>
    <row r="3825" spans="1:46" x14ac:dyDescent="0.2">
      <c r="A3825" s="2">
        <v>1693965</v>
      </c>
      <c r="B3825" s="2">
        <v>887404</v>
      </c>
      <c r="C3825" s="7">
        <v>21.5030794453364</v>
      </c>
      <c r="D3825" s="7">
        <v>38.398297621039603</v>
      </c>
      <c r="E3825" s="19" t="s">
        <v>4291</v>
      </c>
      <c r="F3825" s="46">
        <f>INDEX(Δεδομένα!$P:$P,MATCH('2021'!E3825,Δεδομένα!$O:$O,0))</f>
        <v>127</v>
      </c>
      <c r="G3825" s="49" t="s">
        <v>4292</v>
      </c>
      <c r="H3825" s="51" t="str">
        <f>INDEX(Δεδομένα!B$1:B$51,MATCH('2021'!G3825,Δεδομένα!A$1:A$51,0))</f>
        <v>ΔΥΤΙΚΗΣ ΕΛΛΑΔΟΣ</v>
      </c>
      <c r="I3825" s="53">
        <f>INDEX(Δεδομένα!E$1:E$13,MATCH('2021'!H3825,Δεδομένα!D$1:D$13,0))</f>
        <v>7</v>
      </c>
      <c r="J3825" s="4">
        <v>44438</v>
      </c>
      <c r="K3825" s="3" t="s">
        <v>221</v>
      </c>
      <c r="L3825" s="17" t="str">
        <f t="shared" si="292"/>
        <v>30/08/2021 16:15</v>
      </c>
      <c r="M3825" s="4">
        <v>44443</v>
      </c>
      <c r="N3825" s="3" t="s">
        <v>4405</v>
      </c>
      <c r="O3825" s="17" t="str">
        <f t="shared" si="293"/>
        <v>04/09/2021 07:33</v>
      </c>
      <c r="P3825" s="29">
        <f t="shared" si="294"/>
        <v>4.6374999999970896</v>
      </c>
      <c r="Q3825" s="30">
        <f>4*24</f>
        <v>96</v>
      </c>
      <c r="R3825" s="27">
        <f t="shared" si="295"/>
        <v>6677.999999995809</v>
      </c>
      <c r="S3825" s="3" t="s">
        <v>4</v>
      </c>
      <c r="T3825" s="3" t="s">
        <v>4293</v>
      </c>
      <c r="U3825" s="3" t="s">
        <v>4297</v>
      </c>
      <c r="V3825" s="3" t="s">
        <v>4406</v>
      </c>
      <c r="W3825" s="5">
        <v>2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2">
        <v>26</v>
      </c>
      <c r="AF3825" s="2">
        <v>10</v>
      </c>
      <c r="AG3825" s="2">
        <v>1</v>
      </c>
      <c r="AH3825" s="2">
        <v>0</v>
      </c>
      <c r="AI3825" s="2">
        <v>0</v>
      </c>
      <c r="AJ3825" s="2">
        <v>14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2</v>
      </c>
      <c r="AQ3825" s="2">
        <v>2</v>
      </c>
      <c r="AR3825" s="2">
        <v>0</v>
      </c>
      <c r="AS3825" s="2">
        <v>0</v>
      </c>
      <c r="AT3825" s="2">
        <v>0</v>
      </c>
    </row>
    <row r="3826" spans="1:46" x14ac:dyDescent="0.2">
      <c r="A3826" s="2">
        <v>1693968</v>
      </c>
      <c r="B3826" s="2">
        <v>888126</v>
      </c>
      <c r="C3826" s="7">
        <v>21.165183113435901</v>
      </c>
      <c r="D3826" s="7">
        <v>38.519033341446999</v>
      </c>
      <c r="E3826" s="19" t="s">
        <v>4291</v>
      </c>
      <c r="F3826" s="46">
        <f>INDEX(Δεδομένα!$P:$P,MATCH('2021'!E3826,Δεδομένα!$O:$O,0))</f>
        <v>127</v>
      </c>
      <c r="G3826" s="49" t="s">
        <v>4292</v>
      </c>
      <c r="H3826" s="51" t="str">
        <f>INDEX(Δεδομένα!B$1:B$51,MATCH('2021'!G3826,Δεδομένα!A$1:A$51,0))</f>
        <v>ΔΥΤΙΚΗΣ ΕΛΛΑΔΟΣ</v>
      </c>
      <c r="I3826" s="53">
        <f>INDEX(Δεδομένα!E$1:E$13,MATCH('2021'!H3826,Δεδομένα!D$1:D$13,0))</f>
        <v>7</v>
      </c>
      <c r="J3826" s="4">
        <v>44441</v>
      </c>
      <c r="K3826" s="3" t="s">
        <v>161</v>
      </c>
      <c r="L3826" s="17" t="str">
        <f t="shared" si="292"/>
        <v>02/09/2021 15:00</v>
      </c>
      <c r="M3826" s="4">
        <v>44441</v>
      </c>
      <c r="N3826" s="3" t="s">
        <v>348</v>
      </c>
      <c r="O3826" s="17" t="str">
        <f t="shared" si="293"/>
        <v>02/09/2021 20:33</v>
      </c>
      <c r="P3826" s="24">
        <f t="shared" si="294"/>
        <v>0.23124999999708962</v>
      </c>
      <c r="Q3826" s="28">
        <v>0</v>
      </c>
      <c r="R3826" s="27">
        <f t="shared" si="295"/>
        <v>332.99999999580905</v>
      </c>
      <c r="S3826" s="3" t="s">
        <v>4</v>
      </c>
      <c r="T3826" s="3" t="s">
        <v>4329</v>
      </c>
      <c r="U3826" s="3" t="s">
        <v>4</v>
      </c>
      <c r="V3826" s="3" t="s">
        <v>4407</v>
      </c>
      <c r="W3826" s="5">
        <v>0</v>
      </c>
      <c r="X3826" s="5">
        <v>0</v>
      </c>
      <c r="Y3826" s="5">
        <v>0</v>
      </c>
      <c r="Z3826" s="5">
        <v>6</v>
      </c>
      <c r="AA3826" s="5">
        <v>4</v>
      </c>
      <c r="AB3826" s="5">
        <v>0</v>
      </c>
      <c r="AC3826" s="5">
        <v>0</v>
      </c>
      <c r="AD3826" s="5">
        <v>0</v>
      </c>
      <c r="AE3826" s="2">
        <v>12</v>
      </c>
      <c r="AF3826" s="2">
        <v>0</v>
      </c>
      <c r="AG3826" s="2">
        <v>0</v>
      </c>
      <c r="AH3826" s="2">
        <v>0</v>
      </c>
      <c r="AI3826" s="2">
        <v>0</v>
      </c>
      <c r="AJ3826" s="2">
        <v>6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</row>
    <row r="3827" spans="1:46" x14ac:dyDescent="0.2">
      <c r="A3827" s="2">
        <v>1693970</v>
      </c>
      <c r="B3827" s="2">
        <v>888485</v>
      </c>
      <c r="C3827" s="7">
        <v>21.2837456658972</v>
      </c>
      <c r="D3827" s="7">
        <v>38.3872879722121</v>
      </c>
      <c r="E3827" s="19" t="s">
        <v>4291</v>
      </c>
      <c r="F3827" s="46">
        <f>INDEX(Δεδομένα!$P:$P,MATCH('2021'!E3827,Δεδομένα!$O:$O,0))</f>
        <v>127</v>
      </c>
      <c r="G3827" s="49" t="s">
        <v>4292</v>
      </c>
      <c r="H3827" s="51" t="str">
        <f>INDEX(Δεδομένα!B$1:B$51,MATCH('2021'!G3827,Δεδομένα!A$1:A$51,0))</f>
        <v>ΔΥΤΙΚΗΣ ΕΛΛΑΔΟΣ</v>
      </c>
      <c r="I3827" s="53">
        <f>INDEX(Δεδομένα!E$1:E$13,MATCH('2021'!H3827,Δεδομένα!D$1:D$13,0))</f>
        <v>7</v>
      </c>
      <c r="J3827" s="4">
        <v>44442</v>
      </c>
      <c r="K3827" s="3" t="s">
        <v>1098</v>
      </c>
      <c r="L3827" s="17" t="str">
        <f t="shared" si="292"/>
        <v>03/09/2021 20:29</v>
      </c>
      <c r="M3827" s="4">
        <v>44442</v>
      </c>
      <c r="N3827" s="3" t="s">
        <v>797</v>
      </c>
      <c r="O3827" s="17" t="str">
        <f t="shared" si="293"/>
        <v>03/09/2021 21:15</v>
      </c>
      <c r="P3827" s="24">
        <f t="shared" si="294"/>
        <v>3.1944444439432118E-2</v>
      </c>
      <c r="Q3827" s="28">
        <v>0</v>
      </c>
      <c r="R3827" s="27">
        <f t="shared" si="295"/>
        <v>45.99999999278225</v>
      </c>
      <c r="S3827" s="3" t="s">
        <v>4</v>
      </c>
      <c r="T3827" s="3" t="s">
        <v>4293</v>
      </c>
      <c r="U3827" s="3" t="s">
        <v>4</v>
      </c>
      <c r="V3827" s="3" t="s">
        <v>4408</v>
      </c>
      <c r="W3827" s="5">
        <v>0</v>
      </c>
      <c r="X3827" s="5">
        <v>0</v>
      </c>
      <c r="Y3827" s="5">
        <v>0</v>
      </c>
      <c r="Z3827" s="5">
        <v>3</v>
      </c>
      <c r="AA3827" s="5">
        <v>0</v>
      </c>
      <c r="AB3827" s="5">
        <v>0.5</v>
      </c>
      <c r="AC3827" s="5">
        <v>0</v>
      </c>
      <c r="AD3827" s="5">
        <v>0</v>
      </c>
      <c r="AE3827" s="2">
        <v>2</v>
      </c>
      <c r="AF3827" s="2">
        <v>0</v>
      </c>
      <c r="AG3827" s="2">
        <v>0</v>
      </c>
      <c r="AH3827" s="2">
        <v>0</v>
      </c>
      <c r="AI3827" s="2">
        <v>0</v>
      </c>
      <c r="AJ3827" s="2">
        <v>1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</row>
    <row r="3828" spans="1:46" x14ac:dyDescent="0.2">
      <c r="A3828" s="2">
        <v>1696106</v>
      </c>
      <c r="B3828" s="2">
        <v>888653</v>
      </c>
      <c r="C3828" s="7">
        <v>21.299549819941902</v>
      </c>
      <c r="D3828" s="7">
        <v>38.462795880367203</v>
      </c>
      <c r="E3828" s="19" t="s">
        <v>4291</v>
      </c>
      <c r="F3828" s="46">
        <f>INDEX(Δεδομένα!$P:$P,MATCH('2021'!E3828,Δεδομένα!$O:$O,0))</f>
        <v>127</v>
      </c>
      <c r="G3828" s="49" t="s">
        <v>4292</v>
      </c>
      <c r="H3828" s="51" t="str">
        <f>INDEX(Δεδομένα!B$1:B$51,MATCH('2021'!G3828,Δεδομένα!A$1:A$51,0))</f>
        <v>ΔΥΤΙΚΗΣ ΕΛΛΑΔΟΣ</v>
      </c>
      <c r="I3828" s="53">
        <f>INDEX(Δεδομένα!E$1:E$13,MATCH('2021'!H3828,Δεδομένα!D$1:D$13,0))</f>
        <v>7</v>
      </c>
      <c r="J3828" s="4">
        <v>44443</v>
      </c>
      <c r="K3828" s="3" t="s">
        <v>161</v>
      </c>
      <c r="L3828" s="17" t="str">
        <f t="shared" si="292"/>
        <v>04/09/2021 15:00</v>
      </c>
      <c r="M3828" s="4">
        <v>44449</v>
      </c>
      <c r="N3828" s="3" t="s">
        <v>290</v>
      </c>
      <c r="O3828" s="17" t="str">
        <f t="shared" si="293"/>
        <v>10/09/2021 12:24</v>
      </c>
      <c r="P3828" s="29">
        <f t="shared" si="294"/>
        <v>5.8916666666700621</v>
      </c>
      <c r="Q3828" s="30">
        <f>5*24</f>
        <v>120</v>
      </c>
      <c r="R3828" s="27">
        <f t="shared" si="295"/>
        <v>8484.0000000048894</v>
      </c>
      <c r="S3828" s="3" t="s">
        <v>4</v>
      </c>
      <c r="T3828" s="3" t="s">
        <v>4293</v>
      </c>
      <c r="U3828" s="3" t="s">
        <v>4</v>
      </c>
      <c r="V3828" s="3" t="s">
        <v>4366</v>
      </c>
      <c r="W3828" s="5">
        <v>0</v>
      </c>
      <c r="X3828" s="5">
        <v>80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2">
        <v>30</v>
      </c>
      <c r="AF3828" s="2">
        <v>10</v>
      </c>
      <c r="AG3828" s="2">
        <v>0</v>
      </c>
      <c r="AH3828" s="2">
        <v>0</v>
      </c>
      <c r="AI3828" s="2">
        <v>0</v>
      </c>
      <c r="AJ3828" s="2">
        <v>17</v>
      </c>
      <c r="AK3828" s="2">
        <v>0</v>
      </c>
      <c r="AL3828" s="2">
        <v>2</v>
      </c>
      <c r="AM3828" s="2">
        <v>0</v>
      </c>
      <c r="AN3828" s="2">
        <v>2</v>
      </c>
      <c r="AO3828" s="2">
        <v>0</v>
      </c>
      <c r="AP3828" s="2">
        <v>0</v>
      </c>
      <c r="AQ3828" s="2">
        <v>2</v>
      </c>
      <c r="AR3828" s="2">
        <v>0</v>
      </c>
      <c r="AS3828" s="2">
        <v>0</v>
      </c>
      <c r="AT3828" s="2">
        <v>0</v>
      </c>
    </row>
    <row r="3829" spans="1:46" x14ac:dyDescent="0.2">
      <c r="A3829" s="2">
        <v>1693971</v>
      </c>
      <c r="B3829" s="2">
        <v>888713</v>
      </c>
      <c r="C3829" s="7">
        <v>21.171083292417599</v>
      </c>
      <c r="D3829" s="7">
        <v>38.395637356844098</v>
      </c>
      <c r="E3829" s="19" t="s">
        <v>4291</v>
      </c>
      <c r="F3829" s="46">
        <f>INDEX(Δεδομένα!$P:$P,MATCH('2021'!E3829,Δεδομένα!$O:$O,0))</f>
        <v>127</v>
      </c>
      <c r="G3829" s="49" t="s">
        <v>4292</v>
      </c>
      <c r="H3829" s="51" t="str">
        <f>INDEX(Δεδομένα!B$1:B$51,MATCH('2021'!G3829,Δεδομένα!A$1:A$51,0))</f>
        <v>ΔΥΤΙΚΗΣ ΕΛΛΑΔΟΣ</v>
      </c>
      <c r="I3829" s="53">
        <f>INDEX(Δεδομένα!E$1:E$13,MATCH('2021'!H3829,Δεδομένα!D$1:D$13,0))</f>
        <v>7</v>
      </c>
      <c r="J3829" s="4">
        <v>44443</v>
      </c>
      <c r="K3829" s="3" t="s">
        <v>502</v>
      </c>
      <c r="L3829" s="17" t="str">
        <f t="shared" si="292"/>
        <v>04/09/2021 19:30</v>
      </c>
      <c r="M3829" s="4">
        <v>44443</v>
      </c>
      <c r="N3829" s="3" t="s">
        <v>166</v>
      </c>
      <c r="O3829" s="17" t="str">
        <f t="shared" si="293"/>
        <v>04/09/2021 20:25</v>
      </c>
      <c r="P3829" s="24">
        <f t="shared" si="294"/>
        <v>3.8194444445252884E-2</v>
      </c>
      <c r="Q3829" s="28">
        <v>0</v>
      </c>
      <c r="R3829" s="27">
        <f t="shared" si="295"/>
        <v>55.000000001164153</v>
      </c>
      <c r="S3829" s="3" t="s">
        <v>4</v>
      </c>
      <c r="T3829" s="3" t="s">
        <v>4293</v>
      </c>
      <c r="U3829" s="3" t="s">
        <v>4</v>
      </c>
      <c r="V3829" s="3" t="s">
        <v>4409</v>
      </c>
      <c r="W3829" s="5">
        <v>0</v>
      </c>
      <c r="X3829" s="5">
        <v>0</v>
      </c>
      <c r="Y3829" s="5">
        <v>0</v>
      </c>
      <c r="Z3829" s="5">
        <v>0</v>
      </c>
      <c r="AA3829" s="5">
        <v>0.5</v>
      </c>
      <c r="AB3829" s="5">
        <v>0</v>
      </c>
      <c r="AC3829" s="5">
        <v>0</v>
      </c>
      <c r="AD3829" s="5">
        <v>0</v>
      </c>
      <c r="AE3829" s="2">
        <v>4</v>
      </c>
      <c r="AF3829" s="2">
        <v>0</v>
      </c>
      <c r="AG3829" s="2">
        <v>0</v>
      </c>
      <c r="AH3829" s="2">
        <v>0</v>
      </c>
      <c r="AI3829" s="2">
        <v>0</v>
      </c>
      <c r="AJ3829" s="2">
        <v>2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</row>
    <row r="3830" spans="1:46" x14ac:dyDescent="0.2">
      <c r="A3830" s="2">
        <v>1696107</v>
      </c>
      <c r="B3830" s="2">
        <v>889078</v>
      </c>
      <c r="C3830" s="7">
        <v>21.503059339784699</v>
      </c>
      <c r="D3830" s="7">
        <v>38.3965555031847</v>
      </c>
      <c r="E3830" s="19" t="s">
        <v>4291</v>
      </c>
      <c r="F3830" s="46">
        <f>INDEX(Δεδομένα!$P:$P,MATCH('2021'!E3830,Δεδομένα!$O:$O,0))</f>
        <v>127</v>
      </c>
      <c r="G3830" s="49" t="s">
        <v>4292</v>
      </c>
      <c r="H3830" s="51" t="str">
        <f>INDEX(Δεδομένα!B$1:B$51,MATCH('2021'!G3830,Δεδομένα!A$1:A$51,0))</f>
        <v>ΔΥΤΙΚΗΣ ΕΛΛΑΔΟΣ</v>
      </c>
      <c r="I3830" s="53">
        <f>INDEX(Δεδομένα!E$1:E$13,MATCH('2021'!H3830,Δεδομένα!D$1:D$13,0))</f>
        <v>7</v>
      </c>
      <c r="J3830" s="4">
        <v>44445</v>
      </c>
      <c r="K3830" s="3" t="s">
        <v>4410</v>
      </c>
      <c r="L3830" s="17" t="str">
        <f t="shared" si="292"/>
        <v>06/09/2021 03:09</v>
      </c>
      <c r="M3830" s="4">
        <v>44446</v>
      </c>
      <c r="N3830" s="3" t="s">
        <v>4345</v>
      </c>
      <c r="O3830" s="17" t="str">
        <f t="shared" si="293"/>
        <v>07/09/2021 11:12</v>
      </c>
      <c r="P3830" s="29">
        <f t="shared" si="294"/>
        <v>1.3354166666686069</v>
      </c>
      <c r="Q3830" s="30">
        <f>1*24</f>
        <v>24</v>
      </c>
      <c r="R3830" s="27">
        <f t="shared" si="295"/>
        <v>1923.000000002794</v>
      </c>
      <c r="S3830" s="3" t="s">
        <v>4</v>
      </c>
      <c r="T3830" s="3" t="s">
        <v>4293</v>
      </c>
      <c r="U3830" s="3" t="s">
        <v>4297</v>
      </c>
      <c r="V3830" s="3" t="s">
        <v>4406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1</v>
      </c>
      <c r="AE3830" s="2">
        <v>14</v>
      </c>
      <c r="AF3830" s="2">
        <v>0</v>
      </c>
      <c r="AG3830" s="2">
        <v>0</v>
      </c>
      <c r="AH3830" s="2">
        <v>0</v>
      </c>
      <c r="AI3830" s="2">
        <v>0</v>
      </c>
      <c r="AJ3830" s="2">
        <v>7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</row>
    <row r="3831" spans="1:46" x14ac:dyDescent="0.2">
      <c r="A3831" s="2">
        <v>1696108</v>
      </c>
      <c r="B3831" s="2">
        <v>889761</v>
      </c>
      <c r="C3831" s="7">
        <v>21.310922006127001</v>
      </c>
      <c r="D3831" s="7">
        <v>38.425882866523303</v>
      </c>
      <c r="E3831" s="19" t="s">
        <v>4291</v>
      </c>
      <c r="F3831" s="46">
        <f>INDEX(Δεδομένα!$P:$P,MATCH('2021'!E3831,Δεδομένα!$O:$O,0))</f>
        <v>127</v>
      </c>
      <c r="G3831" s="49" t="s">
        <v>4292</v>
      </c>
      <c r="H3831" s="51" t="str">
        <f>INDEX(Δεδομένα!B$1:B$51,MATCH('2021'!G3831,Δεδομένα!A$1:A$51,0))</f>
        <v>ΔΥΤΙΚΗΣ ΕΛΛΑΔΟΣ</v>
      </c>
      <c r="I3831" s="53">
        <f>INDEX(Δεδομένα!E$1:E$13,MATCH('2021'!H3831,Δεδομένα!D$1:D$13,0))</f>
        <v>7</v>
      </c>
      <c r="J3831" s="4">
        <v>44447</v>
      </c>
      <c r="K3831" s="3" t="s">
        <v>962</v>
      </c>
      <c r="L3831" s="17" t="str">
        <f t="shared" si="292"/>
        <v>08/09/2021 16:38</v>
      </c>
      <c r="M3831" s="4">
        <v>44447</v>
      </c>
      <c r="N3831" s="3" t="s">
        <v>341</v>
      </c>
      <c r="O3831" s="17" t="str">
        <f t="shared" si="293"/>
        <v>08/09/2021 17:55</v>
      </c>
      <c r="P3831" s="24">
        <f t="shared" si="294"/>
        <v>5.3472222221898846E-2</v>
      </c>
      <c r="Q3831" s="28">
        <v>0</v>
      </c>
      <c r="R3831" s="27">
        <f t="shared" si="295"/>
        <v>76.999999999534339</v>
      </c>
      <c r="S3831" s="3" t="s">
        <v>4</v>
      </c>
      <c r="T3831" s="3" t="s">
        <v>4293</v>
      </c>
      <c r="U3831" s="3" t="s">
        <v>4</v>
      </c>
      <c r="V3831" s="3" t="s">
        <v>4314</v>
      </c>
      <c r="W3831" s="5">
        <v>0</v>
      </c>
      <c r="X3831" s="5">
        <v>0</v>
      </c>
      <c r="Y3831" s="5">
        <v>0</v>
      </c>
      <c r="Z3831" s="5">
        <v>0</v>
      </c>
      <c r="AA3831" s="5">
        <v>2</v>
      </c>
      <c r="AB3831" s="5">
        <v>0</v>
      </c>
      <c r="AC3831" s="5">
        <v>0</v>
      </c>
      <c r="AD3831" s="5">
        <v>0</v>
      </c>
      <c r="AE3831" s="2">
        <v>8</v>
      </c>
      <c r="AF3831" s="2">
        <v>0</v>
      </c>
      <c r="AG3831" s="2">
        <v>0</v>
      </c>
      <c r="AH3831" s="2">
        <v>0</v>
      </c>
      <c r="AI3831" s="2">
        <v>0</v>
      </c>
      <c r="AJ3831" s="2">
        <v>4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</row>
    <row r="3832" spans="1:46" x14ac:dyDescent="0.2">
      <c r="A3832" s="2">
        <v>1696109</v>
      </c>
      <c r="B3832" s="2">
        <v>889824</v>
      </c>
      <c r="C3832" s="7">
        <v>21.457326869915899</v>
      </c>
      <c r="D3832" s="7">
        <v>38.3686328848557</v>
      </c>
      <c r="E3832" s="19" t="s">
        <v>4291</v>
      </c>
      <c r="F3832" s="46">
        <f>INDEX(Δεδομένα!$P:$P,MATCH('2021'!E3832,Δεδομένα!$O:$O,0))</f>
        <v>127</v>
      </c>
      <c r="G3832" s="49" t="s">
        <v>4292</v>
      </c>
      <c r="H3832" s="51" t="str">
        <f>INDEX(Δεδομένα!B$1:B$51,MATCH('2021'!G3832,Δεδομένα!A$1:A$51,0))</f>
        <v>ΔΥΤΙΚΗΣ ΕΛΛΑΔΟΣ</v>
      </c>
      <c r="I3832" s="53">
        <f>INDEX(Δεδομένα!E$1:E$13,MATCH('2021'!H3832,Δεδομένα!D$1:D$13,0))</f>
        <v>7</v>
      </c>
      <c r="J3832" s="4">
        <v>44447</v>
      </c>
      <c r="K3832" s="3" t="s">
        <v>125</v>
      </c>
      <c r="L3832" s="17" t="str">
        <f t="shared" si="292"/>
        <v>08/09/2021 20:30</v>
      </c>
      <c r="M3832" s="4">
        <v>44447</v>
      </c>
      <c r="N3832" s="3" t="s">
        <v>4411</v>
      </c>
      <c r="O3832" s="17" t="str">
        <f t="shared" si="293"/>
        <v>08/09/2021 21:51</v>
      </c>
      <c r="P3832" s="24">
        <f t="shared" si="294"/>
        <v>5.6250000001455192E-2</v>
      </c>
      <c r="Q3832" s="28">
        <v>0</v>
      </c>
      <c r="R3832" s="27">
        <f t="shared" si="295"/>
        <v>81.000000002095476</v>
      </c>
      <c r="S3832" s="3" t="s">
        <v>4</v>
      </c>
      <c r="T3832" s="3" t="s">
        <v>4293</v>
      </c>
      <c r="U3832" s="3" t="s">
        <v>4297</v>
      </c>
      <c r="V3832" s="3" t="s">
        <v>4412</v>
      </c>
      <c r="W3832" s="5">
        <v>0</v>
      </c>
      <c r="X3832" s="5">
        <v>0</v>
      </c>
      <c r="Y3832" s="5">
        <v>0</v>
      </c>
      <c r="Z3832" s="5">
        <v>0</v>
      </c>
      <c r="AA3832" s="5">
        <v>0.05</v>
      </c>
      <c r="AB3832" s="5">
        <v>0</v>
      </c>
      <c r="AC3832" s="5">
        <v>0</v>
      </c>
      <c r="AD3832" s="5">
        <v>0</v>
      </c>
      <c r="AE3832" s="2">
        <v>2</v>
      </c>
      <c r="AF3832" s="2">
        <v>0</v>
      </c>
      <c r="AG3832" s="2">
        <v>0</v>
      </c>
      <c r="AH3832" s="2">
        <v>0</v>
      </c>
      <c r="AI3832" s="2">
        <v>0</v>
      </c>
      <c r="AJ3832" s="2">
        <v>1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</row>
    <row r="3833" spans="1:46" x14ac:dyDescent="0.2">
      <c r="A3833" s="2">
        <v>1696110</v>
      </c>
      <c r="B3833" s="2">
        <v>889854</v>
      </c>
      <c r="C3833" s="7">
        <v>21.559954711908901</v>
      </c>
      <c r="D3833" s="7">
        <v>38.374123078165503</v>
      </c>
      <c r="E3833" s="19" t="s">
        <v>4291</v>
      </c>
      <c r="F3833" s="46">
        <f>INDEX(Δεδομένα!$P:$P,MATCH('2021'!E3833,Δεδομένα!$O:$O,0))</f>
        <v>127</v>
      </c>
      <c r="G3833" s="49" t="s">
        <v>4292</v>
      </c>
      <c r="H3833" s="51" t="str">
        <f>INDEX(Δεδομένα!B$1:B$51,MATCH('2021'!G3833,Δεδομένα!A$1:A$51,0))</f>
        <v>ΔΥΤΙΚΗΣ ΕΛΛΑΔΟΣ</v>
      </c>
      <c r="I3833" s="53">
        <f>INDEX(Δεδομένα!E$1:E$13,MATCH('2021'!H3833,Δεδομένα!D$1:D$13,0))</f>
        <v>7</v>
      </c>
      <c r="J3833" s="4">
        <v>44447</v>
      </c>
      <c r="K3833" s="3" t="s">
        <v>2166</v>
      </c>
      <c r="L3833" s="17" t="str">
        <f t="shared" si="292"/>
        <v>08/09/2021 23:20</v>
      </c>
      <c r="M3833" s="4">
        <v>44448</v>
      </c>
      <c r="N3833" s="3" t="s">
        <v>4413</v>
      </c>
      <c r="O3833" s="17" t="str">
        <f t="shared" si="293"/>
        <v>09/09/2021 01:16</v>
      </c>
      <c r="P3833" s="24">
        <f t="shared" si="294"/>
        <v>8.0555555556202307E-2</v>
      </c>
      <c r="Q3833" s="28">
        <v>0</v>
      </c>
      <c r="R3833" s="27">
        <f t="shared" si="295"/>
        <v>116.00000000093132</v>
      </c>
      <c r="S3833" s="3" t="s">
        <v>4</v>
      </c>
      <c r="T3833" s="3" t="s">
        <v>4305</v>
      </c>
      <c r="U3833" s="3" t="s">
        <v>4</v>
      </c>
      <c r="V3833" s="3" t="s">
        <v>4319</v>
      </c>
      <c r="W3833" s="5">
        <v>0</v>
      </c>
      <c r="X3833" s="5">
        <v>0</v>
      </c>
      <c r="Y3833" s="5">
        <v>0</v>
      </c>
      <c r="Z3833" s="5">
        <v>0</v>
      </c>
      <c r="AA3833" s="5">
        <v>0.12</v>
      </c>
      <c r="AB3833" s="5">
        <v>0</v>
      </c>
      <c r="AC3833" s="5">
        <v>0</v>
      </c>
      <c r="AD3833" s="5">
        <v>0</v>
      </c>
      <c r="AE3833" s="2">
        <v>2</v>
      </c>
      <c r="AF3833" s="2">
        <v>0</v>
      </c>
      <c r="AG3833" s="2">
        <v>0</v>
      </c>
      <c r="AH3833" s="2">
        <v>0</v>
      </c>
      <c r="AI3833" s="2">
        <v>0</v>
      </c>
      <c r="AJ3833" s="2">
        <v>1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</row>
    <row r="3834" spans="1:46" x14ac:dyDescent="0.2">
      <c r="A3834" s="2">
        <v>1696113</v>
      </c>
      <c r="B3834" s="2">
        <v>890726</v>
      </c>
      <c r="C3834" s="7">
        <v>21.1653022766113</v>
      </c>
      <c r="D3834" s="7">
        <v>38.492469787597699</v>
      </c>
      <c r="E3834" s="19" t="s">
        <v>4291</v>
      </c>
      <c r="F3834" s="46">
        <f>INDEX(Δεδομένα!$P:$P,MATCH('2021'!E3834,Δεδομένα!$O:$O,0))</f>
        <v>127</v>
      </c>
      <c r="G3834" s="49" t="s">
        <v>4292</v>
      </c>
      <c r="H3834" s="51" t="str">
        <f>INDEX(Δεδομένα!B$1:B$51,MATCH('2021'!G3834,Δεδομένα!A$1:A$51,0))</f>
        <v>ΔΥΤΙΚΗΣ ΕΛΛΑΔΟΣ</v>
      </c>
      <c r="I3834" s="53">
        <f>INDEX(Δεδομένα!E$1:E$13,MATCH('2021'!H3834,Δεδομένα!D$1:D$13,0))</f>
        <v>7</v>
      </c>
      <c r="J3834" s="4">
        <v>44451</v>
      </c>
      <c r="K3834" s="3" t="s">
        <v>975</v>
      </c>
      <c r="L3834" s="17" t="str">
        <f t="shared" si="292"/>
        <v>12/09/2021 16:03</v>
      </c>
      <c r="M3834" s="4">
        <v>44451</v>
      </c>
      <c r="N3834" s="3" t="s">
        <v>2380</v>
      </c>
      <c r="O3834" s="17" t="str">
        <f t="shared" si="293"/>
        <v>12/09/2021 21:24</v>
      </c>
      <c r="P3834" s="24">
        <f t="shared" si="294"/>
        <v>0.2229166666729725</v>
      </c>
      <c r="Q3834" s="28">
        <v>0</v>
      </c>
      <c r="R3834" s="27">
        <f t="shared" si="295"/>
        <v>321.0000000090804</v>
      </c>
      <c r="S3834" s="3" t="s">
        <v>4</v>
      </c>
      <c r="T3834" s="3" t="s">
        <v>4293</v>
      </c>
      <c r="U3834" s="3" t="s">
        <v>4</v>
      </c>
      <c r="V3834" s="3" t="s">
        <v>4325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1</v>
      </c>
      <c r="AD3834" s="5">
        <v>0</v>
      </c>
      <c r="AE3834" s="2">
        <v>6</v>
      </c>
      <c r="AF3834" s="2">
        <v>0</v>
      </c>
      <c r="AG3834" s="2">
        <v>0</v>
      </c>
      <c r="AH3834" s="2">
        <v>0</v>
      </c>
      <c r="AI3834" s="2">
        <v>0</v>
      </c>
      <c r="AJ3834" s="2">
        <v>3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</row>
    <row r="3835" spans="1:46" x14ac:dyDescent="0.2">
      <c r="A3835" s="2">
        <v>1699009</v>
      </c>
      <c r="B3835" s="2">
        <v>892960</v>
      </c>
      <c r="C3835" s="7">
        <v>21.168953302475</v>
      </c>
      <c r="D3835" s="7">
        <v>38.5080352438316</v>
      </c>
      <c r="E3835" s="19" t="s">
        <v>4291</v>
      </c>
      <c r="F3835" s="46">
        <f>INDEX(Δεδομένα!$P:$P,MATCH('2021'!E3835,Δεδομένα!$O:$O,0))</f>
        <v>127</v>
      </c>
      <c r="G3835" s="49" t="s">
        <v>4292</v>
      </c>
      <c r="H3835" s="51" t="str">
        <f>INDEX(Δεδομένα!B$1:B$51,MATCH('2021'!G3835,Δεδομένα!A$1:A$51,0))</f>
        <v>ΔΥΤΙΚΗΣ ΕΛΛΑΔΟΣ</v>
      </c>
      <c r="I3835" s="53">
        <f>INDEX(Δεδομένα!E$1:E$13,MATCH('2021'!H3835,Δεδομένα!D$1:D$13,0))</f>
        <v>7</v>
      </c>
      <c r="J3835" s="4">
        <v>44460</v>
      </c>
      <c r="K3835" s="3" t="s">
        <v>1758</v>
      </c>
      <c r="L3835" s="17" t="str">
        <f t="shared" si="292"/>
        <v>21/09/2021 02:30</v>
      </c>
      <c r="M3835" s="4">
        <v>44460</v>
      </c>
      <c r="N3835" s="3" t="s">
        <v>4414</v>
      </c>
      <c r="O3835" s="17" t="str">
        <f t="shared" si="293"/>
        <v>21/09/2021 03:14</v>
      </c>
      <c r="P3835" s="24">
        <f t="shared" si="294"/>
        <v>3.0555555560567882E-2</v>
      </c>
      <c r="Q3835" s="28">
        <v>0</v>
      </c>
      <c r="R3835" s="27">
        <f t="shared" si="295"/>
        <v>44.00000000721775</v>
      </c>
      <c r="S3835" s="3" t="s">
        <v>4</v>
      </c>
      <c r="T3835" s="3" t="s">
        <v>4329</v>
      </c>
      <c r="U3835" s="3" t="s">
        <v>4</v>
      </c>
      <c r="V3835" s="3" t="s">
        <v>4415</v>
      </c>
      <c r="W3835" s="5">
        <v>0</v>
      </c>
      <c r="X3835" s="5">
        <v>0</v>
      </c>
      <c r="Y3835" s="5">
        <v>0</v>
      </c>
      <c r="Z3835" s="5">
        <v>0</v>
      </c>
      <c r="AA3835" s="5">
        <v>1</v>
      </c>
      <c r="AB3835" s="5">
        <v>0</v>
      </c>
      <c r="AC3835" s="5">
        <v>0</v>
      </c>
      <c r="AD3835" s="5">
        <v>0</v>
      </c>
      <c r="AE3835" s="2">
        <v>2</v>
      </c>
      <c r="AF3835" s="2">
        <v>0</v>
      </c>
      <c r="AG3835" s="2">
        <v>0</v>
      </c>
      <c r="AH3835" s="2">
        <v>0</v>
      </c>
      <c r="AI3835" s="2">
        <v>0</v>
      </c>
      <c r="AJ3835" s="2">
        <v>1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</row>
    <row r="3836" spans="1:46" x14ac:dyDescent="0.2">
      <c r="A3836" s="2">
        <v>1699013</v>
      </c>
      <c r="B3836" s="2">
        <v>893237</v>
      </c>
      <c r="C3836" s="7">
        <v>21.502707244114099</v>
      </c>
      <c r="D3836" s="7">
        <v>38.397017389782803</v>
      </c>
      <c r="E3836" s="19" t="s">
        <v>4291</v>
      </c>
      <c r="F3836" s="46">
        <f>INDEX(Δεδομένα!$P:$P,MATCH('2021'!E3836,Δεδομένα!$O:$O,0))</f>
        <v>127</v>
      </c>
      <c r="G3836" s="49" t="s">
        <v>4292</v>
      </c>
      <c r="H3836" s="51" t="str">
        <f>INDEX(Δεδομένα!B$1:B$51,MATCH('2021'!G3836,Δεδομένα!A$1:A$51,0))</f>
        <v>ΔΥΤΙΚΗΣ ΕΛΛΑΔΟΣ</v>
      </c>
      <c r="I3836" s="53">
        <f>INDEX(Δεδομένα!E$1:E$13,MATCH('2021'!H3836,Δεδομένα!D$1:D$13,0))</f>
        <v>7</v>
      </c>
      <c r="J3836" s="4">
        <v>44461</v>
      </c>
      <c r="K3836" s="3" t="s">
        <v>905</v>
      </c>
      <c r="L3836" s="17" t="str">
        <f t="shared" si="292"/>
        <v>22/09/2021 08:55</v>
      </c>
      <c r="M3836" s="4">
        <v>44461</v>
      </c>
      <c r="N3836" s="3" t="s">
        <v>301</v>
      </c>
      <c r="O3836" s="17" t="str">
        <f t="shared" si="293"/>
        <v>22/09/2021 09:28</v>
      </c>
      <c r="P3836" s="24">
        <f t="shared" si="294"/>
        <v>2.2916666661330964E-2</v>
      </c>
      <c r="Q3836" s="28">
        <v>0</v>
      </c>
      <c r="R3836" s="27">
        <f t="shared" si="295"/>
        <v>32.999999992316589</v>
      </c>
      <c r="S3836" s="3" t="s">
        <v>4</v>
      </c>
      <c r="T3836" s="3" t="s">
        <v>4293</v>
      </c>
      <c r="U3836" s="3" t="s">
        <v>4297</v>
      </c>
      <c r="V3836" s="3" t="s">
        <v>4416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0.05</v>
      </c>
      <c r="AE3836" s="2">
        <v>4</v>
      </c>
      <c r="AF3836" s="2">
        <v>0</v>
      </c>
      <c r="AG3836" s="2">
        <v>0</v>
      </c>
      <c r="AH3836" s="2">
        <v>0</v>
      </c>
      <c r="AI3836" s="2">
        <v>0</v>
      </c>
      <c r="AJ3836" s="2">
        <v>2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</row>
    <row r="3837" spans="1:46" x14ac:dyDescent="0.2">
      <c r="A3837" s="2">
        <v>1699018</v>
      </c>
      <c r="B3837" s="2">
        <v>893799</v>
      </c>
      <c r="C3837" s="7">
        <v>21.304794311523398</v>
      </c>
      <c r="D3837" s="7">
        <v>38.498939514160199</v>
      </c>
      <c r="E3837" s="19" t="s">
        <v>4291</v>
      </c>
      <c r="F3837" s="46">
        <f>INDEX(Δεδομένα!$P:$P,MATCH('2021'!E3837,Δεδομένα!$O:$O,0))</f>
        <v>127</v>
      </c>
      <c r="G3837" s="49" t="s">
        <v>4292</v>
      </c>
      <c r="H3837" s="51" t="str">
        <f>INDEX(Δεδομένα!B$1:B$51,MATCH('2021'!G3837,Δεδομένα!A$1:A$51,0))</f>
        <v>ΔΥΤΙΚΗΣ ΕΛΛΑΔΟΣ</v>
      </c>
      <c r="I3837" s="53">
        <f>INDEX(Δεδομένα!E$1:E$13,MATCH('2021'!H3837,Δεδομένα!D$1:D$13,0))</f>
        <v>7</v>
      </c>
      <c r="J3837" s="4">
        <v>44463</v>
      </c>
      <c r="K3837" s="3" t="s">
        <v>345</v>
      </c>
      <c r="L3837" s="17" t="str">
        <f t="shared" si="292"/>
        <v>24/09/2021 12:10</v>
      </c>
      <c r="M3837" s="4">
        <v>44463</v>
      </c>
      <c r="N3837" s="3" t="s">
        <v>912</v>
      </c>
      <c r="O3837" s="17" t="str">
        <f t="shared" si="293"/>
        <v>24/09/2021 12:38</v>
      </c>
      <c r="P3837" s="24">
        <f t="shared" si="294"/>
        <v>1.9444444442342501E-2</v>
      </c>
      <c r="Q3837" s="28">
        <v>0</v>
      </c>
      <c r="R3837" s="27">
        <f t="shared" si="295"/>
        <v>27.999999996973202</v>
      </c>
      <c r="S3837" s="3" t="s">
        <v>4</v>
      </c>
      <c r="T3837" s="3" t="s">
        <v>4293</v>
      </c>
      <c r="U3837" s="3" t="s">
        <v>4</v>
      </c>
      <c r="V3837" s="3" t="s">
        <v>4417</v>
      </c>
      <c r="W3837" s="5">
        <v>0</v>
      </c>
      <c r="X3837" s="5">
        <v>0</v>
      </c>
      <c r="Y3837" s="5">
        <v>0</v>
      </c>
      <c r="Z3837" s="5">
        <v>0</v>
      </c>
      <c r="AA3837" s="5">
        <v>0.1</v>
      </c>
      <c r="AB3837" s="5">
        <v>0</v>
      </c>
      <c r="AC3837" s="5">
        <v>0</v>
      </c>
      <c r="AD3837" s="5">
        <v>0</v>
      </c>
      <c r="AE3837" s="2">
        <v>2</v>
      </c>
      <c r="AF3837" s="2">
        <v>0</v>
      </c>
      <c r="AG3837" s="2">
        <v>0</v>
      </c>
      <c r="AH3837" s="2">
        <v>0</v>
      </c>
      <c r="AI3837" s="2">
        <v>0</v>
      </c>
      <c r="AJ3837" s="2">
        <v>1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</row>
    <row r="3838" spans="1:46" x14ac:dyDescent="0.2">
      <c r="A3838" s="2">
        <v>1699020</v>
      </c>
      <c r="B3838" s="2">
        <v>894047</v>
      </c>
      <c r="C3838" s="7">
        <v>21.485230872196901</v>
      </c>
      <c r="D3838" s="7">
        <v>38.358870007609397</v>
      </c>
      <c r="E3838" s="19" t="s">
        <v>4291</v>
      </c>
      <c r="F3838" s="46">
        <f>INDEX(Δεδομένα!$P:$P,MATCH('2021'!E3838,Δεδομένα!$O:$O,0))</f>
        <v>127</v>
      </c>
      <c r="G3838" s="49" t="s">
        <v>4292</v>
      </c>
      <c r="H3838" s="51" t="str">
        <f>INDEX(Δεδομένα!B$1:B$51,MATCH('2021'!G3838,Δεδομένα!A$1:A$51,0))</f>
        <v>ΔΥΤΙΚΗΣ ΕΛΛΑΔΟΣ</v>
      </c>
      <c r="I3838" s="53">
        <f>INDEX(Δεδομένα!E$1:E$13,MATCH('2021'!H3838,Δεδομένα!D$1:D$13,0))</f>
        <v>7</v>
      </c>
      <c r="J3838" s="4">
        <v>44464</v>
      </c>
      <c r="K3838" s="3" t="s">
        <v>1012</v>
      </c>
      <c r="L3838" s="17" t="str">
        <f t="shared" si="292"/>
        <v>25/09/2021 10:55</v>
      </c>
      <c r="M3838" s="4">
        <v>44464</v>
      </c>
      <c r="N3838" s="3" t="s">
        <v>127</v>
      </c>
      <c r="O3838" s="17" t="str">
        <f t="shared" si="293"/>
        <v>25/09/2021 11:40</v>
      </c>
      <c r="P3838" s="24">
        <f t="shared" si="294"/>
        <v>3.125E-2</v>
      </c>
      <c r="Q3838" s="28">
        <v>0</v>
      </c>
      <c r="R3838" s="27">
        <f t="shared" si="295"/>
        <v>45</v>
      </c>
      <c r="S3838" s="3" t="s">
        <v>4</v>
      </c>
      <c r="T3838" s="3" t="s">
        <v>4293</v>
      </c>
      <c r="U3838" s="3" t="s">
        <v>4</v>
      </c>
      <c r="V3838" s="3" t="s">
        <v>4373</v>
      </c>
      <c r="W3838" s="5">
        <v>0</v>
      </c>
      <c r="X3838" s="5">
        <v>0</v>
      </c>
      <c r="Y3838" s="5">
        <v>0</v>
      </c>
      <c r="Z3838" s="5">
        <v>0</v>
      </c>
      <c r="AA3838" s="5">
        <v>2</v>
      </c>
      <c r="AB3838" s="5">
        <v>0</v>
      </c>
      <c r="AC3838" s="5">
        <v>0</v>
      </c>
      <c r="AD3838" s="5">
        <v>0</v>
      </c>
      <c r="AE3838" s="2">
        <v>4</v>
      </c>
      <c r="AF3838" s="2">
        <v>0</v>
      </c>
      <c r="AG3838" s="2">
        <v>0</v>
      </c>
      <c r="AH3838" s="2">
        <v>0</v>
      </c>
      <c r="AI3838" s="2">
        <v>0</v>
      </c>
      <c r="AJ3838" s="2">
        <v>2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</row>
    <row r="3839" spans="1:46" x14ac:dyDescent="0.2">
      <c r="A3839" s="2">
        <v>1699022</v>
      </c>
      <c r="B3839" s="2">
        <v>894466</v>
      </c>
      <c r="C3839" s="7">
        <v>21.2521818462785</v>
      </c>
      <c r="D3839" s="7">
        <v>38.483809014764098</v>
      </c>
      <c r="E3839" s="19" t="s">
        <v>4291</v>
      </c>
      <c r="F3839" s="46">
        <f>INDEX(Δεδομένα!$P:$P,MATCH('2021'!E3839,Δεδομένα!$O:$O,0))</f>
        <v>127</v>
      </c>
      <c r="G3839" s="49" t="s">
        <v>4292</v>
      </c>
      <c r="H3839" s="51" t="str">
        <f>INDEX(Δεδομένα!B$1:B$51,MATCH('2021'!G3839,Δεδομένα!A$1:A$51,0))</f>
        <v>ΔΥΤΙΚΗΣ ΕΛΛΑΔΟΣ</v>
      </c>
      <c r="I3839" s="53">
        <f>INDEX(Δεδομένα!E$1:E$13,MATCH('2021'!H3839,Δεδομένα!D$1:D$13,0))</f>
        <v>7</v>
      </c>
      <c r="J3839" s="4">
        <v>44465</v>
      </c>
      <c r="K3839" s="3" t="s">
        <v>267</v>
      </c>
      <c r="L3839" s="17" t="str">
        <f t="shared" si="292"/>
        <v>26/09/2021 17:30</v>
      </c>
      <c r="M3839" s="4">
        <v>44465</v>
      </c>
      <c r="N3839" s="3" t="s">
        <v>193</v>
      </c>
      <c r="O3839" s="17" t="str">
        <f t="shared" si="293"/>
        <v>26/09/2021 18:53</v>
      </c>
      <c r="P3839" s="24">
        <f t="shared" si="294"/>
        <v>5.7638888894871343E-2</v>
      </c>
      <c r="Q3839" s="28">
        <v>0</v>
      </c>
      <c r="R3839" s="27">
        <f t="shared" si="295"/>
        <v>83.000000008614734</v>
      </c>
      <c r="S3839" s="3" t="s">
        <v>4</v>
      </c>
      <c r="T3839" s="3" t="s">
        <v>4293</v>
      </c>
      <c r="U3839" s="3" t="s">
        <v>4297</v>
      </c>
      <c r="V3839" s="3" t="s">
        <v>4391</v>
      </c>
      <c r="W3839" s="5">
        <v>0</v>
      </c>
      <c r="X3839" s="5">
        <v>0</v>
      </c>
      <c r="Y3839" s="5">
        <v>0</v>
      </c>
      <c r="Z3839" s="5">
        <v>1.5</v>
      </c>
      <c r="AA3839" s="5">
        <v>0.5</v>
      </c>
      <c r="AB3839" s="5">
        <v>0</v>
      </c>
      <c r="AC3839" s="5">
        <v>0</v>
      </c>
      <c r="AD3839" s="5">
        <v>0</v>
      </c>
      <c r="AE3839" s="2">
        <v>4</v>
      </c>
      <c r="AF3839" s="2">
        <v>0</v>
      </c>
      <c r="AG3839" s="2">
        <v>0</v>
      </c>
      <c r="AH3839" s="2">
        <v>0</v>
      </c>
      <c r="AI3839" s="2">
        <v>0</v>
      </c>
      <c r="AJ3839" s="2">
        <v>2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</row>
    <row r="3840" spans="1:46" x14ac:dyDescent="0.2">
      <c r="A3840" s="2">
        <v>1702549</v>
      </c>
      <c r="B3840" s="2">
        <v>895270</v>
      </c>
      <c r="C3840" s="7">
        <v>21.277885732568699</v>
      </c>
      <c r="D3840" s="7">
        <v>38.3834082531923</v>
      </c>
      <c r="E3840" s="19" t="s">
        <v>4291</v>
      </c>
      <c r="F3840" s="46">
        <f>INDEX(Δεδομένα!$P:$P,MATCH('2021'!E3840,Δεδομένα!$O:$O,0))</f>
        <v>127</v>
      </c>
      <c r="G3840" s="49" t="s">
        <v>4292</v>
      </c>
      <c r="H3840" s="51" t="str">
        <f>INDEX(Δεδομένα!B$1:B$51,MATCH('2021'!G3840,Δεδομένα!A$1:A$51,0))</f>
        <v>ΔΥΤΙΚΗΣ ΕΛΛΑΔΟΣ</v>
      </c>
      <c r="I3840" s="53">
        <f>INDEX(Δεδομένα!E$1:E$13,MATCH('2021'!H3840,Δεδομένα!D$1:D$13,0))</f>
        <v>7</v>
      </c>
      <c r="J3840" s="4">
        <v>44468</v>
      </c>
      <c r="K3840" s="3" t="s">
        <v>2372</v>
      </c>
      <c r="L3840" s="17" t="str">
        <f t="shared" si="292"/>
        <v>29/09/2021 20:07</v>
      </c>
      <c r="M3840" s="4">
        <v>44468</v>
      </c>
      <c r="N3840" s="3" t="s">
        <v>1344</v>
      </c>
      <c r="O3840" s="17" t="str">
        <f t="shared" si="293"/>
        <v>29/09/2021 22:25</v>
      </c>
      <c r="P3840" s="24">
        <f t="shared" si="294"/>
        <v>9.5833333340124227E-2</v>
      </c>
      <c r="Q3840" s="28">
        <v>0</v>
      </c>
      <c r="R3840" s="27">
        <f t="shared" si="295"/>
        <v>138.00000000977889</v>
      </c>
      <c r="S3840" s="3" t="s">
        <v>4</v>
      </c>
      <c r="T3840" s="3" t="s">
        <v>4293</v>
      </c>
      <c r="U3840" s="3" t="s">
        <v>4</v>
      </c>
      <c r="V3840" s="3" t="s">
        <v>4418</v>
      </c>
      <c r="W3840" s="5">
        <v>0</v>
      </c>
      <c r="X3840" s="5">
        <v>0</v>
      </c>
      <c r="Y3840" s="5">
        <v>0</v>
      </c>
      <c r="Z3840" s="5">
        <v>0</v>
      </c>
      <c r="AA3840" s="5">
        <v>60</v>
      </c>
      <c r="AB3840" s="5">
        <v>0</v>
      </c>
      <c r="AC3840" s="5">
        <v>0</v>
      </c>
      <c r="AD3840" s="5">
        <v>0</v>
      </c>
      <c r="AE3840" s="2">
        <v>4</v>
      </c>
      <c r="AF3840" s="2">
        <v>0</v>
      </c>
      <c r="AG3840" s="2">
        <v>0</v>
      </c>
      <c r="AH3840" s="2">
        <v>0</v>
      </c>
      <c r="AI3840" s="2">
        <v>0</v>
      </c>
      <c r="AJ3840" s="2">
        <v>2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</row>
    <row r="3841" spans="1:46" x14ac:dyDescent="0.2">
      <c r="A3841" s="2">
        <v>1702553</v>
      </c>
      <c r="B3841" s="2">
        <v>895409</v>
      </c>
      <c r="C3841" s="7">
        <v>21.564306529482401</v>
      </c>
      <c r="D3841" s="7">
        <v>38.360560956901303</v>
      </c>
      <c r="E3841" s="19" t="s">
        <v>4291</v>
      </c>
      <c r="F3841" s="46">
        <f>INDEX(Δεδομένα!$P:$P,MATCH('2021'!E3841,Δεδομένα!$O:$O,0))</f>
        <v>127</v>
      </c>
      <c r="G3841" s="49" t="s">
        <v>4292</v>
      </c>
      <c r="H3841" s="51" t="str">
        <f>INDEX(Δεδομένα!B$1:B$51,MATCH('2021'!G3841,Δεδομένα!A$1:A$51,0))</f>
        <v>ΔΥΤΙΚΗΣ ΕΛΛΑΔΟΣ</v>
      </c>
      <c r="I3841" s="53">
        <f>INDEX(Δεδομένα!E$1:E$13,MATCH('2021'!H3841,Δεδομένα!D$1:D$13,0))</f>
        <v>7</v>
      </c>
      <c r="J3841" s="4">
        <v>44469</v>
      </c>
      <c r="K3841" s="3" t="s">
        <v>854</v>
      </c>
      <c r="L3841" s="17" t="str">
        <f t="shared" si="292"/>
        <v>30/09/2021 12:50</v>
      </c>
      <c r="M3841" s="4">
        <v>44469</v>
      </c>
      <c r="N3841" s="3" t="s">
        <v>196</v>
      </c>
      <c r="O3841" s="17" t="str">
        <f t="shared" si="293"/>
        <v>30/09/2021 14:15</v>
      </c>
      <c r="P3841" s="24">
        <f t="shared" si="294"/>
        <v>5.9027777781011537E-2</v>
      </c>
      <c r="Q3841" s="28">
        <v>0</v>
      </c>
      <c r="R3841" s="27">
        <f t="shared" si="295"/>
        <v>85.000000004656613</v>
      </c>
      <c r="S3841" s="3" t="s">
        <v>4</v>
      </c>
      <c r="T3841" s="3" t="s">
        <v>4305</v>
      </c>
      <c r="U3841" s="3" t="s">
        <v>4</v>
      </c>
      <c r="V3841" s="3" t="s">
        <v>4319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10</v>
      </c>
      <c r="AC3841" s="5">
        <v>0</v>
      </c>
      <c r="AD3841" s="5">
        <v>0</v>
      </c>
      <c r="AE3841" s="2">
        <v>12</v>
      </c>
      <c r="AF3841" s="2">
        <v>0</v>
      </c>
      <c r="AG3841" s="2">
        <v>0</v>
      </c>
      <c r="AH3841" s="2">
        <v>0</v>
      </c>
      <c r="AI3841" s="2">
        <v>0</v>
      </c>
      <c r="AJ3841" s="2">
        <v>6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</row>
    <row r="3842" spans="1:46" x14ac:dyDescent="0.2">
      <c r="A3842" s="2">
        <v>1702562</v>
      </c>
      <c r="B3842" s="2">
        <v>895945</v>
      </c>
      <c r="C3842" s="7">
        <v>21.184114292991499</v>
      </c>
      <c r="D3842" s="7">
        <v>38.490150426279001</v>
      </c>
      <c r="E3842" s="19" t="s">
        <v>4291</v>
      </c>
      <c r="F3842" s="46">
        <f>INDEX(Δεδομένα!$P:$P,MATCH('2021'!E3842,Δεδομένα!$O:$O,0))</f>
        <v>127</v>
      </c>
      <c r="G3842" s="49" t="s">
        <v>4292</v>
      </c>
      <c r="H3842" s="51" t="str">
        <f>INDEX(Δεδομένα!B$1:B$51,MATCH('2021'!G3842,Δεδομένα!A$1:A$51,0))</f>
        <v>ΔΥΤΙΚΗΣ ΕΛΛΑΔΟΣ</v>
      </c>
      <c r="I3842" s="53">
        <f>INDEX(Δεδομένα!E$1:E$13,MATCH('2021'!H3842,Δεδομένα!D$1:D$13,0))</f>
        <v>7</v>
      </c>
      <c r="J3842" s="4">
        <v>44471</v>
      </c>
      <c r="K3842" s="3" t="s">
        <v>522</v>
      </c>
      <c r="L3842" s="17" t="str">
        <f t="shared" si="292"/>
        <v>02/10/2021 15:15</v>
      </c>
      <c r="M3842" s="4">
        <v>44471</v>
      </c>
      <c r="N3842" s="3" t="s">
        <v>975</v>
      </c>
      <c r="O3842" s="17" t="str">
        <f t="shared" si="293"/>
        <v>02/10/2021 16:03</v>
      </c>
      <c r="P3842" s="24">
        <f t="shared" si="294"/>
        <v>3.3333333332848269E-2</v>
      </c>
      <c r="Q3842" s="28">
        <v>0</v>
      </c>
      <c r="R3842" s="27">
        <f t="shared" si="295"/>
        <v>47.999999999301508</v>
      </c>
      <c r="S3842" s="3" t="s">
        <v>4</v>
      </c>
      <c r="T3842" s="3" t="s">
        <v>4329</v>
      </c>
      <c r="U3842" s="3" t="s">
        <v>4</v>
      </c>
      <c r="V3842" s="3" t="s">
        <v>1850</v>
      </c>
      <c r="W3842" s="5">
        <v>0</v>
      </c>
      <c r="X3842" s="5">
        <v>0</v>
      </c>
      <c r="Y3842" s="5">
        <v>0</v>
      </c>
      <c r="Z3842" s="5">
        <v>0</v>
      </c>
      <c r="AA3842" s="5">
        <v>1</v>
      </c>
      <c r="AB3842" s="5">
        <v>0</v>
      </c>
      <c r="AC3842" s="5">
        <v>0</v>
      </c>
      <c r="AD3842" s="5">
        <v>0</v>
      </c>
      <c r="AE3842" s="2">
        <v>4</v>
      </c>
      <c r="AF3842" s="2">
        <v>0</v>
      </c>
      <c r="AG3842" s="2">
        <v>0</v>
      </c>
      <c r="AH3842" s="2">
        <v>0</v>
      </c>
      <c r="AI3842" s="2">
        <v>0</v>
      </c>
      <c r="AJ3842" s="2">
        <v>2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</row>
    <row r="3843" spans="1:46" x14ac:dyDescent="0.2">
      <c r="A3843" s="2">
        <v>1702570</v>
      </c>
      <c r="B3843" s="2">
        <v>896186</v>
      </c>
      <c r="C3843" s="7">
        <v>21.129383978840298</v>
      </c>
      <c r="D3843" s="7">
        <v>38.428964670301397</v>
      </c>
      <c r="E3843" s="19" t="s">
        <v>4291</v>
      </c>
      <c r="F3843" s="46">
        <f>INDEX(Δεδομένα!$P:$P,MATCH('2021'!E3843,Δεδομένα!$O:$O,0))</f>
        <v>127</v>
      </c>
      <c r="G3843" s="49" t="s">
        <v>4292</v>
      </c>
      <c r="H3843" s="51" t="str">
        <f>INDEX(Δεδομένα!B$1:B$51,MATCH('2021'!G3843,Δεδομένα!A$1:A$51,0))</f>
        <v>ΔΥΤΙΚΗΣ ΕΛΛΑΔΟΣ</v>
      </c>
      <c r="I3843" s="53">
        <f>INDEX(Δεδομένα!E$1:E$13,MATCH('2021'!H3843,Δεδομένα!D$1:D$13,0))</f>
        <v>7</v>
      </c>
      <c r="J3843" s="4">
        <v>44472</v>
      </c>
      <c r="K3843" s="3" t="s">
        <v>1310</v>
      </c>
      <c r="L3843" s="17" t="str">
        <f t="shared" ref="L3843:L3906" si="296">_xlfn.CONCAT(TEXT(J3843,"ηη/μμ/εεε")," ",TEXT(K3843,"ωω:λλ"))</f>
        <v>03/10/2021 12:45</v>
      </c>
      <c r="M3843" s="4">
        <v>44474</v>
      </c>
      <c r="N3843" s="3" t="s">
        <v>63</v>
      </c>
      <c r="O3843" s="17" t="str">
        <f t="shared" ref="O3843:O3906" si="297">_xlfn.CONCAT(TEXT(M3843,"ηη/μμ/εεε")," ",TEXT(N3843,"ωω:λλ"))</f>
        <v>05/10/2021 12:31</v>
      </c>
      <c r="P3843" s="29">
        <f t="shared" ref="P3843:P3906" si="298">O3843-L3843</f>
        <v>1.9902777777751908</v>
      </c>
      <c r="Q3843" s="30">
        <f>1*24</f>
        <v>24</v>
      </c>
      <c r="R3843" s="27">
        <f t="shared" ref="R3843:R3906" si="299">P3843*(24*60)</f>
        <v>2865.9999999962747</v>
      </c>
      <c r="S3843" s="3" t="s">
        <v>4</v>
      </c>
      <c r="T3843" s="3" t="s">
        <v>4293</v>
      </c>
      <c r="U3843" s="3" t="s">
        <v>4</v>
      </c>
      <c r="V3843" s="3" t="s">
        <v>4419</v>
      </c>
      <c r="W3843" s="5">
        <v>0</v>
      </c>
      <c r="X3843" s="5">
        <v>0</v>
      </c>
      <c r="Y3843" s="5">
        <v>0</v>
      </c>
      <c r="Z3843" s="5">
        <v>20</v>
      </c>
      <c r="AA3843" s="5">
        <v>30</v>
      </c>
      <c r="AB3843" s="5">
        <v>0</v>
      </c>
      <c r="AC3843" s="5">
        <v>2</v>
      </c>
      <c r="AD3843" s="5">
        <v>0</v>
      </c>
      <c r="AE3843" s="2">
        <v>19</v>
      </c>
      <c r="AF3843" s="2">
        <v>0</v>
      </c>
      <c r="AG3843" s="2">
        <v>0</v>
      </c>
      <c r="AH3843" s="2">
        <v>0</v>
      </c>
      <c r="AI3843" s="2">
        <v>0</v>
      </c>
      <c r="AJ3843" s="2">
        <v>10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2</v>
      </c>
      <c r="AQ3843" s="2">
        <v>0</v>
      </c>
      <c r="AR3843" s="2">
        <v>0</v>
      </c>
      <c r="AS3843" s="2">
        <v>0</v>
      </c>
      <c r="AT3843" s="2">
        <v>0</v>
      </c>
    </row>
    <row r="3844" spans="1:46" x14ac:dyDescent="0.2">
      <c r="A3844" s="2">
        <v>1702574</v>
      </c>
      <c r="B3844" s="2">
        <v>896553</v>
      </c>
      <c r="C3844" s="7">
        <v>21.472785350578299</v>
      </c>
      <c r="D3844" s="7">
        <v>38.373375144132503</v>
      </c>
      <c r="E3844" s="19" t="s">
        <v>4291</v>
      </c>
      <c r="F3844" s="46">
        <f>INDEX(Δεδομένα!$P:$P,MATCH('2021'!E3844,Δεδομένα!$O:$O,0))</f>
        <v>127</v>
      </c>
      <c r="G3844" s="49" t="s">
        <v>4292</v>
      </c>
      <c r="H3844" s="51" t="str">
        <f>INDEX(Δεδομένα!B$1:B$51,MATCH('2021'!G3844,Δεδομένα!A$1:A$51,0))</f>
        <v>ΔΥΤΙΚΗΣ ΕΛΛΑΔΟΣ</v>
      </c>
      <c r="I3844" s="53">
        <f>INDEX(Δεδομένα!E$1:E$13,MATCH('2021'!H3844,Δεδομένα!D$1:D$13,0))</f>
        <v>7</v>
      </c>
      <c r="J3844" s="4">
        <v>44473</v>
      </c>
      <c r="K3844" s="3" t="s">
        <v>545</v>
      </c>
      <c r="L3844" s="17" t="str">
        <f t="shared" si="296"/>
        <v>04/10/2021 16:10</v>
      </c>
      <c r="M3844" s="4">
        <v>44473</v>
      </c>
      <c r="N3844" s="3" t="s">
        <v>483</v>
      </c>
      <c r="O3844" s="17" t="str">
        <f t="shared" si="297"/>
        <v>04/10/2021 18:10</v>
      </c>
      <c r="P3844" s="24">
        <f t="shared" si="298"/>
        <v>8.3333333335758653E-2</v>
      </c>
      <c r="Q3844" s="28">
        <v>0</v>
      </c>
      <c r="R3844" s="27">
        <f t="shared" si="299"/>
        <v>120.00000000349246</v>
      </c>
      <c r="S3844" s="3" t="s">
        <v>4</v>
      </c>
      <c r="T3844" s="3" t="s">
        <v>4293</v>
      </c>
      <c r="U3844" s="3" t="s">
        <v>4297</v>
      </c>
      <c r="V3844" s="3" t="s">
        <v>4327</v>
      </c>
      <c r="W3844" s="5">
        <v>0</v>
      </c>
      <c r="X3844" s="5">
        <v>0</v>
      </c>
      <c r="Y3844" s="5">
        <v>0</v>
      </c>
      <c r="Z3844" s="5">
        <v>0</v>
      </c>
      <c r="AA3844" s="5">
        <v>1</v>
      </c>
      <c r="AB3844" s="5">
        <v>0</v>
      </c>
      <c r="AC3844" s="5">
        <v>0</v>
      </c>
      <c r="AD3844" s="5">
        <v>0</v>
      </c>
      <c r="AE3844" s="2">
        <v>2</v>
      </c>
      <c r="AF3844" s="2">
        <v>0</v>
      </c>
      <c r="AG3844" s="2">
        <v>0</v>
      </c>
      <c r="AH3844" s="2">
        <v>0</v>
      </c>
      <c r="AI3844" s="2">
        <v>0</v>
      </c>
      <c r="AJ3844" s="2">
        <v>1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</row>
    <row r="3845" spans="1:46" x14ac:dyDescent="0.2">
      <c r="A3845" s="2">
        <v>1702575</v>
      </c>
      <c r="B3845" s="2">
        <v>896601</v>
      </c>
      <c r="C3845" s="7">
        <v>21.508288678596301</v>
      </c>
      <c r="D3845" s="7">
        <v>38.363938185691097</v>
      </c>
      <c r="E3845" s="19" t="s">
        <v>4291</v>
      </c>
      <c r="F3845" s="46">
        <f>INDEX(Δεδομένα!$P:$P,MATCH('2021'!E3845,Δεδομένα!$O:$O,0))</f>
        <v>127</v>
      </c>
      <c r="G3845" s="49" t="s">
        <v>4292</v>
      </c>
      <c r="H3845" s="51" t="str">
        <f>INDEX(Δεδομένα!B$1:B$51,MATCH('2021'!G3845,Δεδομένα!A$1:A$51,0))</f>
        <v>ΔΥΤΙΚΗΣ ΕΛΛΑΔΟΣ</v>
      </c>
      <c r="I3845" s="53">
        <f>INDEX(Δεδομένα!E$1:E$13,MATCH('2021'!H3845,Δεδομένα!D$1:D$13,0))</f>
        <v>7</v>
      </c>
      <c r="J3845" s="4">
        <v>44473</v>
      </c>
      <c r="K3845" s="3" t="s">
        <v>231</v>
      </c>
      <c r="L3845" s="17" t="str">
        <f t="shared" si="296"/>
        <v>04/10/2021 18:03</v>
      </c>
      <c r="M3845" s="4">
        <v>44473</v>
      </c>
      <c r="N3845" s="3" t="s">
        <v>43</v>
      </c>
      <c r="O3845" s="17" t="str">
        <f t="shared" si="297"/>
        <v>04/10/2021 21:30</v>
      </c>
      <c r="P3845" s="24">
        <f t="shared" si="298"/>
        <v>0.14375000000291038</v>
      </c>
      <c r="Q3845" s="28">
        <v>0</v>
      </c>
      <c r="R3845" s="27">
        <f t="shared" si="299"/>
        <v>207.00000000419095</v>
      </c>
      <c r="S3845" s="3" t="s">
        <v>4</v>
      </c>
      <c r="T3845" s="3" t="s">
        <v>4293</v>
      </c>
      <c r="U3845" s="3" t="s">
        <v>4297</v>
      </c>
      <c r="V3845" s="3" t="s">
        <v>4420</v>
      </c>
      <c r="W3845" s="5">
        <v>0</v>
      </c>
      <c r="X3845" s="5">
        <v>0</v>
      </c>
      <c r="Y3845" s="5">
        <v>0</v>
      </c>
      <c r="Z3845" s="5">
        <v>0</v>
      </c>
      <c r="AA3845" s="5">
        <v>5</v>
      </c>
      <c r="AB3845" s="5">
        <v>0</v>
      </c>
      <c r="AC3845" s="5">
        <v>0</v>
      </c>
      <c r="AD3845" s="5">
        <v>0</v>
      </c>
      <c r="AE3845" s="2">
        <v>4</v>
      </c>
      <c r="AF3845" s="2">
        <v>0</v>
      </c>
      <c r="AG3845" s="2">
        <v>0</v>
      </c>
      <c r="AH3845" s="2">
        <v>0</v>
      </c>
      <c r="AI3845" s="2">
        <v>0</v>
      </c>
      <c r="AJ3845" s="2">
        <v>2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</row>
    <row r="3846" spans="1:46" x14ac:dyDescent="0.2">
      <c r="A3846" s="2">
        <v>1702581</v>
      </c>
      <c r="B3846" s="2">
        <v>896922</v>
      </c>
      <c r="C3846" s="7">
        <v>21.274334241532401</v>
      </c>
      <c r="D3846" s="7">
        <v>38.377314622783203</v>
      </c>
      <c r="E3846" s="19" t="s">
        <v>4291</v>
      </c>
      <c r="F3846" s="46">
        <f>INDEX(Δεδομένα!$P:$P,MATCH('2021'!E3846,Δεδομένα!$O:$O,0))</f>
        <v>127</v>
      </c>
      <c r="G3846" s="49" t="s">
        <v>4292</v>
      </c>
      <c r="H3846" s="51" t="str">
        <f>INDEX(Δεδομένα!B$1:B$51,MATCH('2021'!G3846,Δεδομένα!A$1:A$51,0))</f>
        <v>ΔΥΤΙΚΗΣ ΕΛΛΑΔΟΣ</v>
      </c>
      <c r="I3846" s="53">
        <f>INDEX(Δεδομένα!E$1:E$13,MATCH('2021'!H3846,Δεδομένα!D$1:D$13,0))</f>
        <v>7</v>
      </c>
      <c r="J3846" s="4">
        <v>44474</v>
      </c>
      <c r="K3846" s="3" t="s">
        <v>3480</v>
      </c>
      <c r="L3846" s="17" t="str">
        <f t="shared" si="296"/>
        <v>05/10/2021 20:26</v>
      </c>
      <c r="M3846" s="4">
        <v>44474</v>
      </c>
      <c r="N3846" s="3" t="s">
        <v>983</v>
      </c>
      <c r="O3846" s="17" t="str">
        <f t="shared" si="297"/>
        <v>05/10/2021 21:25</v>
      </c>
      <c r="P3846" s="24">
        <f t="shared" si="298"/>
        <v>4.0972222217533272E-2</v>
      </c>
      <c r="Q3846" s="28">
        <v>0</v>
      </c>
      <c r="R3846" s="27">
        <f t="shared" si="299"/>
        <v>58.999999993247911</v>
      </c>
      <c r="S3846" s="3" t="s">
        <v>4</v>
      </c>
      <c r="T3846" s="3" t="s">
        <v>4293</v>
      </c>
      <c r="U3846" s="3" t="s">
        <v>4</v>
      </c>
      <c r="V3846" s="3" t="s">
        <v>4320</v>
      </c>
      <c r="W3846" s="5">
        <v>0</v>
      </c>
      <c r="X3846" s="5">
        <v>0</v>
      </c>
      <c r="Y3846" s="5">
        <v>0</v>
      </c>
      <c r="Z3846" s="5">
        <v>0</v>
      </c>
      <c r="AA3846" s="5">
        <v>0.04</v>
      </c>
      <c r="AB3846" s="5">
        <v>0</v>
      </c>
      <c r="AC3846" s="5">
        <v>0</v>
      </c>
      <c r="AD3846" s="5">
        <v>0</v>
      </c>
      <c r="AE3846" s="2">
        <v>2</v>
      </c>
      <c r="AF3846" s="2">
        <v>0</v>
      </c>
      <c r="AG3846" s="2">
        <v>0</v>
      </c>
      <c r="AH3846" s="2">
        <v>0</v>
      </c>
      <c r="AI3846" s="2">
        <v>0</v>
      </c>
      <c r="AJ3846" s="2">
        <v>1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</row>
    <row r="3847" spans="1:46" x14ac:dyDescent="0.2">
      <c r="A3847" s="2">
        <v>1702587</v>
      </c>
      <c r="B3847" s="2">
        <v>897152</v>
      </c>
      <c r="C3847" s="7">
        <v>21.493501515089498</v>
      </c>
      <c r="D3847" s="7">
        <v>38.349036944436001</v>
      </c>
      <c r="E3847" s="19" t="s">
        <v>4291</v>
      </c>
      <c r="F3847" s="46">
        <f>INDEX(Δεδομένα!$P:$P,MATCH('2021'!E3847,Δεδομένα!$O:$O,0))</f>
        <v>127</v>
      </c>
      <c r="G3847" s="49" t="s">
        <v>4292</v>
      </c>
      <c r="H3847" s="51" t="str">
        <f>INDEX(Δεδομένα!B$1:B$51,MATCH('2021'!G3847,Δεδομένα!A$1:A$51,0))</f>
        <v>ΔΥΤΙΚΗΣ ΕΛΛΑΔΟΣ</v>
      </c>
      <c r="I3847" s="53">
        <f>INDEX(Δεδομένα!E$1:E$13,MATCH('2021'!H3847,Δεδομένα!D$1:D$13,0))</f>
        <v>7</v>
      </c>
      <c r="J3847" s="4">
        <v>44475</v>
      </c>
      <c r="K3847" s="3" t="s">
        <v>411</v>
      </c>
      <c r="L3847" s="17" t="str">
        <f t="shared" si="296"/>
        <v>06/10/2021 17:10</v>
      </c>
      <c r="M3847" s="4">
        <v>44475</v>
      </c>
      <c r="N3847" s="3" t="s">
        <v>371</v>
      </c>
      <c r="O3847" s="17" t="str">
        <f t="shared" si="297"/>
        <v>06/10/2021 18:12</v>
      </c>
      <c r="P3847" s="24">
        <f t="shared" si="298"/>
        <v>4.3055555550381541E-2</v>
      </c>
      <c r="Q3847" s="28">
        <v>0</v>
      </c>
      <c r="R3847" s="27">
        <f t="shared" si="299"/>
        <v>61.999999992549419</v>
      </c>
      <c r="S3847" s="3" t="s">
        <v>4</v>
      </c>
      <c r="T3847" s="3" t="s">
        <v>4293</v>
      </c>
      <c r="U3847" s="3" t="s">
        <v>4300</v>
      </c>
      <c r="V3847" s="3" t="s">
        <v>4304</v>
      </c>
      <c r="W3847" s="5">
        <v>0</v>
      </c>
      <c r="X3847" s="5">
        <v>0</v>
      </c>
      <c r="Y3847" s="5">
        <v>0</v>
      </c>
      <c r="Z3847" s="5">
        <v>0</v>
      </c>
      <c r="AA3847" s="5">
        <v>4</v>
      </c>
      <c r="AB3847" s="5">
        <v>0.2</v>
      </c>
      <c r="AC3847" s="5">
        <v>0</v>
      </c>
      <c r="AD3847" s="5">
        <v>0</v>
      </c>
      <c r="AE3847" s="2">
        <v>2</v>
      </c>
      <c r="AF3847" s="2">
        <v>0</v>
      </c>
      <c r="AG3847" s="2">
        <v>0</v>
      </c>
      <c r="AH3847" s="2">
        <v>0</v>
      </c>
      <c r="AI3847" s="2">
        <v>0</v>
      </c>
      <c r="AJ3847" s="2">
        <v>1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</row>
    <row r="3848" spans="1:46" x14ac:dyDescent="0.2">
      <c r="A3848" s="2">
        <v>1702588</v>
      </c>
      <c r="B3848" s="2">
        <v>897225</v>
      </c>
      <c r="D3848" s="2"/>
      <c r="E3848" s="19" t="s">
        <v>4291</v>
      </c>
      <c r="F3848" s="46">
        <f>INDEX(Δεδομένα!$P:$P,MATCH('2021'!E3848,Δεδομένα!$O:$O,0))</f>
        <v>127</v>
      </c>
      <c r="G3848" s="49" t="s">
        <v>4292</v>
      </c>
      <c r="H3848" s="51" t="str">
        <f>INDEX(Δεδομένα!B$1:B$51,MATCH('2021'!G3848,Δεδομένα!A$1:A$51,0))</f>
        <v>ΔΥΤΙΚΗΣ ΕΛΛΑΔΟΣ</v>
      </c>
      <c r="I3848" s="53">
        <f>INDEX(Δεδομένα!E$1:E$13,MATCH('2021'!H3848,Δεδομένα!D$1:D$13,0))</f>
        <v>7</v>
      </c>
      <c r="J3848" s="4">
        <v>44475</v>
      </c>
      <c r="K3848" s="3" t="s">
        <v>694</v>
      </c>
      <c r="L3848" s="17" t="str">
        <f t="shared" si="296"/>
        <v>06/10/2021 20:20</v>
      </c>
      <c r="M3848" s="4">
        <v>44476</v>
      </c>
      <c r="N3848" s="3" t="s">
        <v>1559</v>
      </c>
      <c r="O3848" s="17" t="str">
        <f t="shared" si="297"/>
        <v>07/10/2021 07:32</v>
      </c>
      <c r="P3848" s="24">
        <f t="shared" si="298"/>
        <v>0.46666666666715173</v>
      </c>
      <c r="Q3848" s="28">
        <v>0</v>
      </c>
      <c r="R3848" s="27">
        <f t="shared" si="299"/>
        <v>672.00000000069849</v>
      </c>
      <c r="S3848" s="3" t="s">
        <v>4</v>
      </c>
      <c r="T3848" s="3" t="s">
        <v>4293</v>
      </c>
      <c r="U3848" s="3" t="s">
        <v>4297</v>
      </c>
      <c r="V3848" s="3" t="s">
        <v>4367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0.5</v>
      </c>
      <c r="AE3848" s="2">
        <v>6</v>
      </c>
      <c r="AF3848" s="2">
        <v>0</v>
      </c>
      <c r="AG3848" s="2">
        <v>0</v>
      </c>
      <c r="AH3848" s="2">
        <v>0</v>
      </c>
      <c r="AI3848" s="2">
        <v>0</v>
      </c>
      <c r="AJ3848" s="2">
        <v>3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</row>
    <row r="3849" spans="1:46" x14ac:dyDescent="0.2">
      <c r="A3849" s="2">
        <v>1709144</v>
      </c>
      <c r="B3849" s="2">
        <v>905137</v>
      </c>
      <c r="C3849" s="7">
        <v>21.2471529892257</v>
      </c>
      <c r="D3849" s="7">
        <v>38.3896193783727</v>
      </c>
      <c r="E3849" s="19" t="s">
        <v>4291</v>
      </c>
      <c r="F3849" s="46">
        <f>INDEX(Δεδομένα!$P:$P,MATCH('2021'!E3849,Δεδομένα!$O:$O,0))</f>
        <v>127</v>
      </c>
      <c r="G3849" s="49" t="s">
        <v>4292</v>
      </c>
      <c r="H3849" s="51" t="str">
        <f>INDEX(Δεδομένα!B$1:B$51,MATCH('2021'!G3849,Δεδομένα!A$1:A$51,0))</f>
        <v>ΔΥΤΙΚΗΣ ΕΛΛΑΔΟΣ</v>
      </c>
      <c r="I3849" s="53">
        <f>INDEX(Δεδομένα!E$1:E$13,MATCH('2021'!H3849,Δεδομένα!D$1:D$13,0))</f>
        <v>7</v>
      </c>
      <c r="J3849" s="4">
        <v>44498</v>
      </c>
      <c r="K3849" s="3" t="s">
        <v>1897</v>
      </c>
      <c r="L3849" s="17" t="str">
        <f t="shared" si="296"/>
        <v>29/10/2021 12:41</v>
      </c>
      <c r="M3849" s="4">
        <v>44498</v>
      </c>
      <c r="N3849" s="3" t="s">
        <v>486</v>
      </c>
      <c r="O3849" s="17" t="str">
        <f t="shared" si="297"/>
        <v>29/10/2021 13:45</v>
      </c>
      <c r="P3849" s="24">
        <f t="shared" si="298"/>
        <v>4.4444444443797693E-2</v>
      </c>
      <c r="Q3849" s="28">
        <v>0</v>
      </c>
      <c r="R3849" s="27">
        <f t="shared" si="299"/>
        <v>63.999999999068677</v>
      </c>
      <c r="S3849" s="3" t="s">
        <v>4</v>
      </c>
      <c r="T3849" s="3" t="s">
        <v>4293</v>
      </c>
      <c r="U3849" s="3" t="s">
        <v>4</v>
      </c>
      <c r="V3849" s="3" t="s">
        <v>4421</v>
      </c>
      <c r="W3849" s="5">
        <v>0</v>
      </c>
      <c r="X3849" s="5">
        <v>0</v>
      </c>
      <c r="Y3849" s="5">
        <v>0</v>
      </c>
      <c r="Z3849" s="5">
        <v>0</v>
      </c>
      <c r="AA3849" s="5">
        <v>0.15</v>
      </c>
      <c r="AB3849" s="5">
        <v>0</v>
      </c>
      <c r="AC3849" s="5">
        <v>0</v>
      </c>
      <c r="AD3849" s="5">
        <v>0</v>
      </c>
      <c r="AE3849" s="2">
        <v>4</v>
      </c>
      <c r="AF3849" s="2">
        <v>0</v>
      </c>
      <c r="AG3849" s="2">
        <v>0</v>
      </c>
      <c r="AH3849" s="2">
        <v>0</v>
      </c>
      <c r="AI3849" s="2">
        <v>0</v>
      </c>
      <c r="AJ3849" s="2">
        <v>2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</row>
    <row r="3850" spans="1:46" x14ac:dyDescent="0.2">
      <c r="A3850" s="2">
        <v>1709145</v>
      </c>
      <c r="B3850" s="2">
        <v>905617</v>
      </c>
      <c r="C3850" s="7">
        <v>21.483463526428199</v>
      </c>
      <c r="D3850" s="7">
        <v>38.337475940385097</v>
      </c>
      <c r="E3850" s="19" t="s">
        <v>4291</v>
      </c>
      <c r="F3850" s="46">
        <f>INDEX(Δεδομένα!$P:$P,MATCH('2021'!E3850,Δεδομένα!$O:$O,0))</f>
        <v>127</v>
      </c>
      <c r="G3850" s="49" t="s">
        <v>4292</v>
      </c>
      <c r="H3850" s="51" t="str">
        <f>INDEX(Δεδομένα!B$1:B$51,MATCH('2021'!G3850,Δεδομένα!A$1:A$51,0))</f>
        <v>ΔΥΤΙΚΗΣ ΕΛΛΑΔΟΣ</v>
      </c>
      <c r="I3850" s="53">
        <f>INDEX(Δεδομένα!E$1:E$13,MATCH('2021'!H3850,Δεδομένα!D$1:D$13,0))</f>
        <v>7</v>
      </c>
      <c r="J3850" s="4">
        <v>44500</v>
      </c>
      <c r="K3850" s="3" t="s">
        <v>345</v>
      </c>
      <c r="L3850" s="17" t="str">
        <f t="shared" si="296"/>
        <v>31/10/2021 12:10</v>
      </c>
      <c r="M3850" s="4">
        <v>44500</v>
      </c>
      <c r="N3850" s="3" t="s">
        <v>484</v>
      </c>
      <c r="O3850" s="17" t="str">
        <f t="shared" si="297"/>
        <v>31/10/2021 12:40</v>
      </c>
      <c r="P3850" s="24">
        <f t="shared" si="298"/>
        <v>2.0833333335758653E-2</v>
      </c>
      <c r="Q3850" s="28">
        <v>0</v>
      </c>
      <c r="R3850" s="27">
        <f t="shared" si="299"/>
        <v>30.00000000349246</v>
      </c>
      <c r="S3850" s="3" t="s">
        <v>4</v>
      </c>
      <c r="T3850" s="3" t="s">
        <v>4293</v>
      </c>
      <c r="U3850" s="3" t="s">
        <v>4300</v>
      </c>
      <c r="V3850" s="3" t="s">
        <v>4422</v>
      </c>
      <c r="W3850" s="5">
        <v>0</v>
      </c>
      <c r="X3850" s="5">
        <v>0</v>
      </c>
      <c r="Y3850" s="5">
        <v>0</v>
      </c>
      <c r="Z3850" s="5">
        <v>0</v>
      </c>
      <c r="AA3850" s="5">
        <v>3</v>
      </c>
      <c r="AB3850" s="5">
        <v>0</v>
      </c>
      <c r="AC3850" s="5">
        <v>0</v>
      </c>
      <c r="AD3850" s="5">
        <v>0</v>
      </c>
      <c r="AE3850" s="2">
        <v>2</v>
      </c>
      <c r="AF3850" s="2">
        <v>0</v>
      </c>
      <c r="AG3850" s="2">
        <v>0</v>
      </c>
      <c r="AH3850" s="2">
        <v>0</v>
      </c>
      <c r="AI3850" s="2">
        <v>0</v>
      </c>
      <c r="AJ3850" s="2">
        <v>1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</row>
    <row r="3851" spans="1:46" x14ac:dyDescent="0.2">
      <c r="A3851" s="2">
        <v>1709147</v>
      </c>
      <c r="B3851" s="2">
        <v>905826</v>
      </c>
      <c r="C3851" s="7">
        <v>21.344665761455801</v>
      </c>
      <c r="D3851" s="7">
        <v>38.487129150249501</v>
      </c>
      <c r="E3851" s="19" t="s">
        <v>4291</v>
      </c>
      <c r="F3851" s="46">
        <f>INDEX(Δεδομένα!$P:$P,MATCH('2021'!E3851,Δεδομένα!$O:$O,0))</f>
        <v>127</v>
      </c>
      <c r="G3851" s="49" t="s">
        <v>4292</v>
      </c>
      <c r="H3851" s="51" t="str">
        <f>INDEX(Δεδομένα!B$1:B$51,MATCH('2021'!G3851,Δεδομένα!A$1:A$51,0))</f>
        <v>ΔΥΤΙΚΗΣ ΕΛΛΑΔΟΣ</v>
      </c>
      <c r="I3851" s="53">
        <f>INDEX(Δεδομένα!E$1:E$13,MATCH('2021'!H3851,Δεδομένα!D$1:D$13,0))</f>
        <v>7</v>
      </c>
      <c r="J3851" s="4">
        <v>44501</v>
      </c>
      <c r="K3851" s="3" t="s">
        <v>692</v>
      </c>
      <c r="L3851" s="17" t="str">
        <f t="shared" si="296"/>
        <v>01/11/2021 10:50</v>
      </c>
      <c r="M3851" s="4">
        <v>44501</v>
      </c>
      <c r="N3851" s="3" t="s">
        <v>214</v>
      </c>
      <c r="O3851" s="17" t="str">
        <f t="shared" si="297"/>
        <v>01/11/2021 12:00</v>
      </c>
      <c r="P3851" s="24">
        <f t="shared" si="298"/>
        <v>4.8611111109494232E-2</v>
      </c>
      <c r="Q3851" s="28">
        <v>0</v>
      </c>
      <c r="R3851" s="27">
        <f t="shared" si="299"/>
        <v>69.999999997671694</v>
      </c>
      <c r="S3851" s="3" t="s">
        <v>4</v>
      </c>
      <c r="T3851" s="3" t="s">
        <v>4293</v>
      </c>
      <c r="U3851" s="3" t="s">
        <v>4297</v>
      </c>
      <c r="V3851" s="3" t="s">
        <v>4423</v>
      </c>
      <c r="W3851" s="5">
        <v>0</v>
      </c>
      <c r="X3851" s="5">
        <v>0</v>
      </c>
      <c r="Y3851" s="5">
        <v>0</v>
      </c>
      <c r="Z3851" s="5">
        <v>0</v>
      </c>
      <c r="AA3851" s="5">
        <v>2</v>
      </c>
      <c r="AB3851" s="5">
        <v>0</v>
      </c>
      <c r="AC3851" s="5">
        <v>3</v>
      </c>
      <c r="AD3851" s="5">
        <v>0</v>
      </c>
      <c r="AE3851" s="2">
        <v>2</v>
      </c>
      <c r="AF3851" s="2">
        <v>0</v>
      </c>
      <c r="AG3851" s="2">
        <v>0</v>
      </c>
      <c r="AH3851" s="2">
        <v>0</v>
      </c>
      <c r="AI3851" s="2">
        <v>0</v>
      </c>
      <c r="AJ3851" s="2">
        <v>1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</row>
    <row r="3852" spans="1:46" x14ac:dyDescent="0.2">
      <c r="A3852" s="2">
        <v>1712012</v>
      </c>
      <c r="B3852" s="2">
        <v>906874</v>
      </c>
      <c r="C3852" s="2"/>
      <c r="D3852" s="2"/>
      <c r="E3852" s="19" t="s">
        <v>4291</v>
      </c>
      <c r="F3852" s="46">
        <f>INDEX(Δεδομένα!$P:$P,MATCH('2021'!E3852,Δεδομένα!$O:$O,0))</f>
        <v>127</v>
      </c>
      <c r="G3852" s="49" t="s">
        <v>4292</v>
      </c>
      <c r="H3852" s="51" t="str">
        <f>INDEX(Δεδομένα!B$1:B$51,MATCH('2021'!G3852,Δεδομένα!A$1:A$51,0))</f>
        <v>ΔΥΤΙΚΗΣ ΕΛΛΑΔΟΣ</v>
      </c>
      <c r="I3852" s="53">
        <f>INDEX(Δεδομένα!E$1:E$13,MATCH('2021'!H3852,Δεδομένα!D$1:D$13,0))</f>
        <v>7</v>
      </c>
      <c r="J3852" s="4">
        <v>44505</v>
      </c>
      <c r="K3852" s="3" t="s">
        <v>1135</v>
      </c>
      <c r="L3852" s="17" t="str">
        <f t="shared" si="296"/>
        <v>05/11/2021 17:58</v>
      </c>
      <c r="M3852" s="4">
        <v>44505</v>
      </c>
      <c r="N3852" s="3" t="s">
        <v>458</v>
      </c>
      <c r="O3852" s="17" t="str">
        <f t="shared" si="297"/>
        <v>05/11/2021 19:50</v>
      </c>
      <c r="P3852" s="24">
        <f t="shared" si="298"/>
        <v>7.7777777776645962E-2</v>
      </c>
      <c r="Q3852" s="28">
        <v>0</v>
      </c>
      <c r="R3852" s="27">
        <f t="shared" si="299"/>
        <v>111.99999999837019</v>
      </c>
      <c r="S3852" s="3" t="s">
        <v>4</v>
      </c>
      <c r="T3852" s="3" t="s">
        <v>4293</v>
      </c>
      <c r="U3852" s="3" t="s">
        <v>4297</v>
      </c>
      <c r="V3852" s="3" t="s">
        <v>4424</v>
      </c>
      <c r="W3852" s="5">
        <v>0.1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2">
        <v>2</v>
      </c>
      <c r="AF3852" s="2">
        <v>0</v>
      </c>
      <c r="AG3852" s="2">
        <v>0</v>
      </c>
      <c r="AH3852" s="2">
        <v>0</v>
      </c>
      <c r="AI3852" s="2">
        <v>0</v>
      </c>
      <c r="AJ3852" s="2">
        <v>1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</row>
    <row r="3853" spans="1:46" x14ac:dyDescent="0.2">
      <c r="A3853" s="2">
        <v>1712013</v>
      </c>
      <c r="B3853" s="2">
        <v>907055</v>
      </c>
      <c r="C3853" s="2"/>
      <c r="D3853" s="2"/>
      <c r="E3853" s="19" t="s">
        <v>4291</v>
      </c>
      <c r="F3853" s="46">
        <f>INDEX(Δεδομένα!$P:$P,MATCH('2021'!E3853,Δεδομένα!$O:$O,0))</f>
        <v>127</v>
      </c>
      <c r="G3853" s="49" t="s">
        <v>4292</v>
      </c>
      <c r="H3853" s="51" t="str">
        <f>INDEX(Δεδομένα!B$1:B$51,MATCH('2021'!G3853,Δεδομένα!A$1:A$51,0))</f>
        <v>ΔΥΤΙΚΗΣ ΕΛΛΑΔΟΣ</v>
      </c>
      <c r="I3853" s="53">
        <f>INDEX(Δεδομένα!E$1:E$13,MATCH('2021'!H3853,Δεδομένα!D$1:D$13,0))</f>
        <v>7</v>
      </c>
      <c r="J3853" s="4">
        <v>44506</v>
      </c>
      <c r="K3853" s="3" t="s">
        <v>446</v>
      </c>
      <c r="L3853" s="17" t="str">
        <f t="shared" si="296"/>
        <v>06/11/2021 13:05</v>
      </c>
      <c r="M3853" s="4">
        <v>44506</v>
      </c>
      <c r="N3853" s="3" t="s">
        <v>486</v>
      </c>
      <c r="O3853" s="17" t="str">
        <f t="shared" si="297"/>
        <v>06/11/2021 13:45</v>
      </c>
      <c r="P3853" s="24">
        <f t="shared" si="298"/>
        <v>2.7777777773735579E-2</v>
      </c>
      <c r="Q3853" s="28">
        <v>0</v>
      </c>
      <c r="R3853" s="27">
        <f t="shared" si="299"/>
        <v>39.999999994179234</v>
      </c>
      <c r="S3853" s="3" t="s">
        <v>4</v>
      </c>
      <c r="T3853" s="3" t="s">
        <v>4293</v>
      </c>
      <c r="U3853" s="3" t="s">
        <v>4300</v>
      </c>
      <c r="V3853" s="3" t="s">
        <v>4425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3</v>
      </c>
      <c r="AD3853" s="5">
        <v>0</v>
      </c>
      <c r="AE3853" s="2">
        <v>2</v>
      </c>
      <c r="AF3853" s="2">
        <v>0</v>
      </c>
      <c r="AG3853" s="2">
        <v>0</v>
      </c>
      <c r="AH3853" s="2">
        <v>0</v>
      </c>
      <c r="AI3853" s="2">
        <v>0</v>
      </c>
      <c r="AJ3853" s="2">
        <v>1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</row>
    <row r="3854" spans="1:46" x14ac:dyDescent="0.2">
      <c r="A3854" s="2">
        <v>1712016</v>
      </c>
      <c r="B3854" s="2">
        <v>907384</v>
      </c>
      <c r="C3854" s="7">
        <v>21.2412982647751</v>
      </c>
      <c r="D3854" s="7">
        <v>38.439539606283702</v>
      </c>
      <c r="E3854" s="19" t="s">
        <v>4291</v>
      </c>
      <c r="F3854" s="46">
        <f>INDEX(Δεδομένα!$P:$P,MATCH('2021'!E3854,Δεδομένα!$O:$O,0))</f>
        <v>127</v>
      </c>
      <c r="G3854" s="49" t="s">
        <v>4292</v>
      </c>
      <c r="H3854" s="51" t="str">
        <f>INDEX(Δεδομένα!B$1:B$51,MATCH('2021'!G3854,Δεδομένα!A$1:A$51,0))</f>
        <v>ΔΥΤΙΚΗΣ ΕΛΛΑΔΟΣ</v>
      </c>
      <c r="I3854" s="53">
        <f>INDEX(Δεδομένα!E$1:E$13,MATCH('2021'!H3854,Δεδομένα!D$1:D$13,0))</f>
        <v>7</v>
      </c>
      <c r="J3854" s="4">
        <v>44507</v>
      </c>
      <c r="K3854" s="3" t="s">
        <v>1672</v>
      </c>
      <c r="L3854" s="17" t="str">
        <f t="shared" si="296"/>
        <v>07/11/2021 18:08</v>
      </c>
      <c r="M3854" s="4">
        <v>44507</v>
      </c>
      <c r="N3854" s="3" t="s">
        <v>561</v>
      </c>
      <c r="O3854" s="17" t="str">
        <f t="shared" si="297"/>
        <v>07/11/2021 20:52</v>
      </c>
      <c r="P3854" s="24">
        <f t="shared" si="298"/>
        <v>0.11388888888177462</v>
      </c>
      <c r="Q3854" s="28">
        <v>0</v>
      </c>
      <c r="R3854" s="27">
        <f t="shared" si="299"/>
        <v>163.99999998975545</v>
      </c>
      <c r="S3854" s="3" t="s">
        <v>4</v>
      </c>
      <c r="T3854" s="3" t="s">
        <v>4293</v>
      </c>
      <c r="U3854" s="3" t="s">
        <v>4300</v>
      </c>
      <c r="V3854" s="3" t="s">
        <v>4425</v>
      </c>
      <c r="W3854" s="5">
        <v>0</v>
      </c>
      <c r="X3854" s="5">
        <v>0</v>
      </c>
      <c r="Y3854" s="5">
        <v>0</v>
      </c>
      <c r="Z3854" s="5">
        <v>0</v>
      </c>
      <c r="AA3854" s="5">
        <v>40</v>
      </c>
      <c r="AB3854" s="5">
        <v>0</v>
      </c>
      <c r="AC3854" s="5">
        <v>0</v>
      </c>
      <c r="AD3854" s="5">
        <v>0</v>
      </c>
      <c r="AE3854" s="2">
        <v>2</v>
      </c>
      <c r="AF3854" s="2">
        <v>0</v>
      </c>
      <c r="AG3854" s="2">
        <v>0</v>
      </c>
      <c r="AH3854" s="2">
        <v>0</v>
      </c>
      <c r="AI3854" s="2">
        <v>0</v>
      </c>
      <c r="AJ3854" s="2">
        <v>1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</row>
    <row r="3855" spans="1:46" x14ac:dyDescent="0.2">
      <c r="A3855" s="2">
        <v>1712021</v>
      </c>
      <c r="B3855" s="2">
        <v>907995</v>
      </c>
      <c r="C3855" s="7">
        <v>21.340776735194002</v>
      </c>
      <c r="D3855" s="7">
        <v>38.494428827566601</v>
      </c>
      <c r="E3855" s="19" t="s">
        <v>4291</v>
      </c>
      <c r="F3855" s="46">
        <f>INDEX(Δεδομένα!$P:$P,MATCH('2021'!E3855,Δεδομένα!$O:$O,0))</f>
        <v>127</v>
      </c>
      <c r="G3855" s="49" t="s">
        <v>4292</v>
      </c>
      <c r="H3855" s="51" t="str">
        <f>INDEX(Δεδομένα!B$1:B$51,MATCH('2021'!G3855,Δεδομένα!A$1:A$51,0))</f>
        <v>ΔΥΤΙΚΗΣ ΕΛΛΑΔΟΣ</v>
      </c>
      <c r="I3855" s="53">
        <f>INDEX(Δεδομένα!E$1:E$13,MATCH('2021'!H3855,Δεδομένα!D$1:D$13,0))</f>
        <v>7</v>
      </c>
      <c r="J3855" s="4">
        <v>44510</v>
      </c>
      <c r="K3855" s="3" t="s">
        <v>1842</v>
      </c>
      <c r="L3855" s="17" t="str">
        <f t="shared" si="296"/>
        <v>10/11/2021 13:32</v>
      </c>
      <c r="M3855" s="4">
        <v>44510</v>
      </c>
      <c r="N3855" s="3" t="s">
        <v>737</v>
      </c>
      <c r="O3855" s="17" t="str">
        <f t="shared" si="297"/>
        <v>10/11/2021 14:45</v>
      </c>
      <c r="P3855" s="24">
        <f t="shared" si="298"/>
        <v>5.0694444449618459E-2</v>
      </c>
      <c r="Q3855" s="28">
        <v>0</v>
      </c>
      <c r="R3855" s="27">
        <f t="shared" si="299"/>
        <v>73.000000007450581</v>
      </c>
      <c r="S3855" s="3" t="s">
        <v>4</v>
      </c>
      <c r="T3855" s="3" t="s">
        <v>4293</v>
      </c>
      <c r="U3855" s="3" t="s">
        <v>4</v>
      </c>
      <c r="V3855" s="3" t="s">
        <v>4315</v>
      </c>
      <c r="W3855" s="5">
        <v>0</v>
      </c>
      <c r="X3855" s="5">
        <v>0</v>
      </c>
      <c r="Y3855" s="5">
        <v>0</v>
      </c>
      <c r="Z3855" s="5">
        <v>0.1</v>
      </c>
      <c r="AA3855" s="5">
        <v>0</v>
      </c>
      <c r="AB3855" s="5">
        <v>0</v>
      </c>
      <c r="AC3855" s="5">
        <v>0</v>
      </c>
      <c r="AD3855" s="5">
        <v>0</v>
      </c>
      <c r="AE3855" s="2">
        <v>2</v>
      </c>
      <c r="AF3855" s="2">
        <v>0</v>
      </c>
      <c r="AG3855" s="2">
        <v>0</v>
      </c>
      <c r="AH3855" s="2">
        <v>0</v>
      </c>
      <c r="AI3855" s="2">
        <v>0</v>
      </c>
      <c r="AJ3855" s="2">
        <v>1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</row>
    <row r="3856" spans="1:46" x14ac:dyDescent="0.2">
      <c r="A3856" s="2">
        <v>1712022</v>
      </c>
      <c r="B3856" s="2">
        <v>908023</v>
      </c>
      <c r="C3856" s="2"/>
      <c r="D3856" s="2"/>
      <c r="E3856" s="19" t="s">
        <v>4291</v>
      </c>
      <c r="F3856" s="46">
        <f>INDEX(Δεδομένα!$P:$P,MATCH('2021'!E3856,Δεδομένα!$O:$O,0))</f>
        <v>127</v>
      </c>
      <c r="G3856" s="49" t="s">
        <v>4292</v>
      </c>
      <c r="H3856" s="51" t="str">
        <f>INDEX(Δεδομένα!B$1:B$51,MATCH('2021'!G3856,Δεδομένα!A$1:A$51,0))</f>
        <v>ΔΥΤΙΚΗΣ ΕΛΛΑΔΟΣ</v>
      </c>
      <c r="I3856" s="53">
        <f>INDEX(Δεδομένα!E$1:E$13,MATCH('2021'!H3856,Δεδομένα!D$1:D$13,0))</f>
        <v>7</v>
      </c>
      <c r="J3856" s="4">
        <v>44510</v>
      </c>
      <c r="K3856" s="3" t="s">
        <v>118</v>
      </c>
      <c r="L3856" s="17" t="str">
        <f t="shared" si="296"/>
        <v>10/11/2021 15:24</v>
      </c>
      <c r="M3856" s="4">
        <v>44510</v>
      </c>
      <c r="N3856" s="3" t="s">
        <v>109</v>
      </c>
      <c r="O3856" s="17" t="str">
        <f t="shared" si="297"/>
        <v>10/11/2021 15:50</v>
      </c>
      <c r="P3856" s="24">
        <f t="shared" si="298"/>
        <v>1.805555554892635E-2</v>
      </c>
      <c r="Q3856" s="28">
        <v>0</v>
      </c>
      <c r="R3856" s="27">
        <f t="shared" si="299"/>
        <v>25.999999990453944</v>
      </c>
      <c r="S3856" s="3" t="s">
        <v>4</v>
      </c>
      <c r="T3856" s="3" t="s">
        <v>4293</v>
      </c>
      <c r="U3856" s="3" t="s">
        <v>4297</v>
      </c>
      <c r="V3856" s="3" t="s">
        <v>4426</v>
      </c>
      <c r="W3856" s="5">
        <v>0</v>
      </c>
      <c r="X3856" s="5">
        <v>0</v>
      </c>
      <c r="Y3856" s="5">
        <v>0</v>
      </c>
      <c r="Z3856" s="5">
        <v>0.05</v>
      </c>
      <c r="AA3856" s="5">
        <v>0</v>
      </c>
      <c r="AB3856" s="5">
        <v>0</v>
      </c>
      <c r="AC3856" s="5">
        <v>0</v>
      </c>
      <c r="AD3856" s="5">
        <v>0</v>
      </c>
      <c r="AE3856" s="2">
        <v>2</v>
      </c>
      <c r="AF3856" s="2">
        <v>0</v>
      </c>
      <c r="AG3856" s="2">
        <v>0</v>
      </c>
      <c r="AH3856" s="2">
        <v>0</v>
      </c>
      <c r="AI3856" s="2">
        <v>0</v>
      </c>
      <c r="AJ3856" s="2">
        <v>1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</row>
    <row r="3857" spans="1:46" x14ac:dyDescent="0.2">
      <c r="A3857" s="2">
        <v>1712024</v>
      </c>
      <c r="B3857" s="2">
        <v>908061</v>
      </c>
      <c r="C3857" s="7">
        <v>21.461135424966201</v>
      </c>
      <c r="D3857" s="7">
        <v>38.3730393431781</v>
      </c>
      <c r="E3857" s="19" t="s">
        <v>4291</v>
      </c>
      <c r="F3857" s="46">
        <f>INDEX(Δεδομένα!$P:$P,MATCH('2021'!E3857,Δεδομένα!$O:$O,0))</f>
        <v>127</v>
      </c>
      <c r="G3857" s="49" t="s">
        <v>4292</v>
      </c>
      <c r="H3857" s="51" t="str">
        <f>INDEX(Δεδομένα!B$1:B$51,MATCH('2021'!G3857,Δεδομένα!A$1:A$51,0))</f>
        <v>ΔΥΤΙΚΗΣ ΕΛΛΑΔΟΣ</v>
      </c>
      <c r="I3857" s="53">
        <f>INDEX(Δεδομένα!E$1:E$13,MATCH('2021'!H3857,Δεδομένα!D$1:D$13,0))</f>
        <v>7</v>
      </c>
      <c r="J3857" s="4">
        <v>44510</v>
      </c>
      <c r="K3857" s="3" t="s">
        <v>717</v>
      </c>
      <c r="L3857" s="17" t="str">
        <f t="shared" si="296"/>
        <v>10/11/2021 17:46</v>
      </c>
      <c r="M3857" s="4">
        <v>44510</v>
      </c>
      <c r="N3857" s="3" t="s">
        <v>193</v>
      </c>
      <c r="O3857" s="17" t="str">
        <f t="shared" si="297"/>
        <v>10/11/2021 18:53</v>
      </c>
      <c r="P3857" s="24">
        <f t="shared" si="298"/>
        <v>4.652777778392192E-2</v>
      </c>
      <c r="Q3857" s="28">
        <v>0</v>
      </c>
      <c r="R3857" s="27">
        <f t="shared" si="299"/>
        <v>67.000000008847564</v>
      </c>
      <c r="S3857" s="3" t="s">
        <v>4</v>
      </c>
      <c r="T3857" s="3" t="s">
        <v>4293</v>
      </c>
      <c r="U3857" s="3" t="s">
        <v>4297</v>
      </c>
      <c r="V3857" s="3" t="s">
        <v>4338</v>
      </c>
      <c r="W3857" s="5">
        <v>0</v>
      </c>
      <c r="X3857" s="5">
        <v>0</v>
      </c>
      <c r="Y3857" s="5">
        <v>0</v>
      </c>
      <c r="Z3857" s="5">
        <v>0</v>
      </c>
      <c r="AA3857" s="5">
        <v>40</v>
      </c>
      <c r="AB3857" s="5">
        <v>0</v>
      </c>
      <c r="AC3857" s="5">
        <v>0</v>
      </c>
      <c r="AD3857" s="5">
        <v>0</v>
      </c>
      <c r="AE3857" s="2">
        <v>2</v>
      </c>
      <c r="AF3857" s="2">
        <v>0</v>
      </c>
      <c r="AG3857" s="2">
        <v>0</v>
      </c>
      <c r="AH3857" s="2">
        <v>0</v>
      </c>
      <c r="AI3857" s="2">
        <v>0</v>
      </c>
      <c r="AJ3857" s="2">
        <v>1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</row>
    <row r="3858" spans="1:46" x14ac:dyDescent="0.2">
      <c r="A3858" s="2">
        <v>1713732</v>
      </c>
      <c r="B3858" s="2">
        <v>908371</v>
      </c>
      <c r="C3858" s="7">
        <v>21.497708662286701</v>
      </c>
      <c r="D3858" s="7">
        <v>38.365987908211402</v>
      </c>
      <c r="E3858" s="19" t="s">
        <v>4291</v>
      </c>
      <c r="F3858" s="46">
        <f>INDEX(Δεδομένα!$P:$P,MATCH('2021'!E3858,Δεδομένα!$O:$O,0))</f>
        <v>127</v>
      </c>
      <c r="G3858" s="49" t="s">
        <v>4292</v>
      </c>
      <c r="H3858" s="51" t="str">
        <f>INDEX(Δεδομένα!B$1:B$51,MATCH('2021'!G3858,Δεδομένα!A$1:A$51,0))</f>
        <v>ΔΥΤΙΚΗΣ ΕΛΛΑΔΟΣ</v>
      </c>
      <c r="I3858" s="53">
        <f>INDEX(Δεδομένα!E$1:E$13,MATCH('2021'!H3858,Δεδομένα!D$1:D$13,0))</f>
        <v>7</v>
      </c>
      <c r="J3858" s="4">
        <v>44511</v>
      </c>
      <c r="K3858" s="3" t="s">
        <v>599</v>
      </c>
      <c r="L3858" s="17" t="str">
        <f t="shared" si="296"/>
        <v>11/11/2021 22:50</v>
      </c>
      <c r="M3858" s="4">
        <v>44512</v>
      </c>
      <c r="N3858" s="3" t="s">
        <v>2275</v>
      </c>
      <c r="O3858" s="17" t="str">
        <f t="shared" si="297"/>
        <v>12/11/2021 00:45</v>
      </c>
      <c r="P3858" s="24">
        <f t="shared" si="298"/>
        <v>7.9861111109494232E-2</v>
      </c>
      <c r="Q3858" s="28">
        <v>0</v>
      </c>
      <c r="R3858" s="27">
        <f t="shared" si="299"/>
        <v>114.99999999767169</v>
      </c>
      <c r="S3858" s="3" t="s">
        <v>4</v>
      </c>
      <c r="T3858" s="3" t="s">
        <v>4293</v>
      </c>
      <c r="U3858" s="3" t="s">
        <v>4300</v>
      </c>
      <c r="V3858" s="3" t="s">
        <v>4304</v>
      </c>
      <c r="W3858" s="5">
        <v>0</v>
      </c>
      <c r="X3858" s="5">
        <v>0</v>
      </c>
      <c r="Y3858" s="5">
        <v>0</v>
      </c>
      <c r="Z3858" s="5">
        <v>0</v>
      </c>
      <c r="AA3858" s="5">
        <v>5</v>
      </c>
      <c r="AB3858" s="5">
        <v>0</v>
      </c>
      <c r="AC3858" s="5">
        <v>0</v>
      </c>
      <c r="AD3858" s="5">
        <v>0</v>
      </c>
      <c r="AE3858" s="2">
        <v>4</v>
      </c>
      <c r="AF3858" s="2">
        <v>0</v>
      </c>
      <c r="AG3858" s="2">
        <v>0</v>
      </c>
      <c r="AH3858" s="2">
        <v>0</v>
      </c>
      <c r="AI3858" s="2">
        <v>0</v>
      </c>
      <c r="AJ3858" s="2">
        <v>2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</row>
    <row r="3859" spans="1:46" x14ac:dyDescent="0.2">
      <c r="A3859" s="2">
        <v>1716809</v>
      </c>
      <c r="B3859" s="2">
        <v>910560</v>
      </c>
      <c r="C3859" s="7">
        <v>21.3684554892777</v>
      </c>
      <c r="D3859" s="7">
        <v>38.4180793565301</v>
      </c>
      <c r="E3859" s="19" t="s">
        <v>4291</v>
      </c>
      <c r="F3859" s="46">
        <f>INDEX(Δεδομένα!$P:$P,MATCH('2021'!E3859,Δεδομένα!$O:$O,0))</f>
        <v>127</v>
      </c>
      <c r="G3859" s="49" t="s">
        <v>4292</v>
      </c>
      <c r="H3859" s="51" t="str">
        <f>INDEX(Δεδομένα!B$1:B$51,MATCH('2021'!G3859,Δεδομένα!A$1:A$51,0))</f>
        <v>ΔΥΤΙΚΗΣ ΕΛΛΑΔΟΣ</v>
      </c>
      <c r="I3859" s="53">
        <f>INDEX(Δεδομένα!E$1:E$13,MATCH('2021'!H3859,Δεδομένα!D$1:D$13,0))</f>
        <v>7</v>
      </c>
      <c r="J3859" s="4">
        <v>44521</v>
      </c>
      <c r="K3859" s="3" t="s">
        <v>153</v>
      </c>
      <c r="L3859" s="17" t="str">
        <f t="shared" si="296"/>
        <v>21/11/2021 12:32</v>
      </c>
      <c r="M3859" s="4">
        <v>44521</v>
      </c>
      <c r="N3859" s="3" t="s">
        <v>179</v>
      </c>
      <c r="O3859" s="17" t="str">
        <f t="shared" si="297"/>
        <v>21/11/2021 13:33</v>
      </c>
      <c r="P3859" s="24">
        <f t="shared" si="298"/>
        <v>4.2361111110949423E-2</v>
      </c>
      <c r="Q3859" s="28">
        <v>0</v>
      </c>
      <c r="R3859" s="27">
        <f t="shared" si="299"/>
        <v>60.999999999767169</v>
      </c>
      <c r="S3859" s="3" t="s">
        <v>4</v>
      </c>
      <c r="T3859" s="3" t="s">
        <v>4293</v>
      </c>
      <c r="U3859" s="3" t="s">
        <v>4297</v>
      </c>
      <c r="V3859" s="3" t="s">
        <v>4427</v>
      </c>
      <c r="W3859" s="5">
        <v>0</v>
      </c>
      <c r="X3859" s="5">
        <v>0</v>
      </c>
      <c r="Y3859" s="5">
        <v>0</v>
      </c>
      <c r="Z3859" s="5">
        <v>0</v>
      </c>
      <c r="AA3859" s="5">
        <v>0.2</v>
      </c>
      <c r="AB3859" s="5">
        <v>0</v>
      </c>
      <c r="AC3859" s="5">
        <v>0</v>
      </c>
      <c r="AD3859" s="5">
        <v>0</v>
      </c>
      <c r="AE3859" s="2">
        <v>2</v>
      </c>
      <c r="AF3859" s="2">
        <v>0</v>
      </c>
      <c r="AG3859" s="2">
        <v>0</v>
      </c>
      <c r="AH3859" s="2">
        <v>0</v>
      </c>
      <c r="AI3859" s="2">
        <v>0</v>
      </c>
      <c r="AJ3859" s="2">
        <v>1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</row>
    <row r="3860" spans="1:46" x14ac:dyDescent="0.2">
      <c r="A3860" s="2">
        <v>1636355</v>
      </c>
      <c r="B3860" s="2">
        <v>823701</v>
      </c>
      <c r="C3860" s="6">
        <v>21.339302084205698</v>
      </c>
      <c r="D3860" s="6">
        <v>38.761437967412697</v>
      </c>
      <c r="E3860" s="19" t="s">
        <v>4428</v>
      </c>
      <c r="F3860" s="46">
        <f>INDEX(Δεδομένα!$P:$P,MATCH('2021'!E3860,Δεδομένα!$O:$O,0))</f>
        <v>128</v>
      </c>
      <c r="G3860" s="49" t="s">
        <v>4292</v>
      </c>
      <c r="H3860" s="51" t="str">
        <f>INDEX(Δεδομένα!B$1:B$51,MATCH('2021'!G3860,Δεδομένα!A$1:A$51,0))</f>
        <v>ΔΥΤΙΚΗΣ ΕΛΛΑΔΟΣ</v>
      </c>
      <c r="I3860" s="53">
        <f>INDEX(Δεδομένα!E$1:E$13,MATCH('2021'!H3860,Δεδομένα!D$1:D$13,0))</f>
        <v>7</v>
      </c>
      <c r="J3860" s="4">
        <v>44233</v>
      </c>
      <c r="K3860" s="3" t="s">
        <v>904</v>
      </c>
      <c r="L3860" s="17" t="str">
        <f t="shared" si="296"/>
        <v>06/02/2021 15:39</v>
      </c>
      <c r="M3860" s="4">
        <v>44233</v>
      </c>
      <c r="N3860" s="3" t="s">
        <v>433</v>
      </c>
      <c r="O3860" s="17" t="str">
        <f t="shared" si="297"/>
        <v>06/02/2021 17:25</v>
      </c>
      <c r="P3860" s="24">
        <f t="shared" si="298"/>
        <v>7.3611111110949423E-2</v>
      </c>
      <c r="Q3860" s="28">
        <v>0</v>
      </c>
      <c r="R3860" s="27">
        <f t="shared" si="299"/>
        <v>105.99999999976717</v>
      </c>
      <c r="S3860" s="3" t="s">
        <v>4</v>
      </c>
      <c r="T3860" s="3" t="s">
        <v>4429</v>
      </c>
      <c r="U3860" s="3" t="s">
        <v>4430</v>
      </c>
      <c r="V3860" s="3" t="s">
        <v>4431</v>
      </c>
      <c r="W3860" s="5">
        <v>0</v>
      </c>
      <c r="X3860" s="5">
        <v>0.1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2">
        <v>2</v>
      </c>
      <c r="AF3860" s="2">
        <v>0</v>
      </c>
      <c r="AG3860" s="2">
        <v>0</v>
      </c>
      <c r="AH3860" s="2">
        <v>0</v>
      </c>
      <c r="AI3860" s="2">
        <v>0</v>
      </c>
      <c r="AJ3860" s="2">
        <v>1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 t="s">
        <v>4</v>
      </c>
      <c r="AT3860" s="2" t="s">
        <v>4</v>
      </c>
    </row>
    <row r="3861" spans="1:46" x14ac:dyDescent="0.2">
      <c r="A3861" s="2">
        <v>1644780</v>
      </c>
      <c r="B3861" s="2">
        <v>834084</v>
      </c>
      <c r="E3861" s="19" t="s">
        <v>4428</v>
      </c>
      <c r="F3861" s="46">
        <f>INDEX(Δεδομένα!$P:$P,MATCH('2021'!E3861,Δεδομένα!$O:$O,0))</f>
        <v>128</v>
      </c>
      <c r="G3861" s="49" t="s">
        <v>4292</v>
      </c>
      <c r="H3861" s="51" t="str">
        <f>INDEX(Δεδομένα!B$1:B$51,MATCH('2021'!G3861,Δεδομένα!A$1:A$51,0))</f>
        <v>ΔΥΤΙΚΗΣ ΕΛΛΑΔΟΣ</v>
      </c>
      <c r="I3861" s="53">
        <f>INDEX(Δεδομένα!E$1:E$13,MATCH('2021'!H3861,Δεδομένα!D$1:D$13,0))</f>
        <v>7</v>
      </c>
      <c r="J3861" s="4">
        <v>44257</v>
      </c>
      <c r="K3861" s="3" t="s">
        <v>119</v>
      </c>
      <c r="L3861" s="17" t="str">
        <f t="shared" si="296"/>
        <v>02/03/2021 12:25</v>
      </c>
      <c r="M3861" s="4">
        <v>44257</v>
      </c>
      <c r="N3861" s="3" t="s">
        <v>555</v>
      </c>
      <c r="O3861" s="17" t="str">
        <f t="shared" si="297"/>
        <v>02/03/2021 13:30</v>
      </c>
      <c r="P3861" s="24">
        <f t="shared" si="298"/>
        <v>4.5138888890505768E-2</v>
      </c>
      <c r="Q3861" s="28">
        <v>0</v>
      </c>
      <c r="R3861" s="27">
        <f t="shared" si="299"/>
        <v>65.000000002328306</v>
      </c>
      <c r="S3861" s="3" t="s">
        <v>4</v>
      </c>
      <c r="T3861" s="3" t="s">
        <v>4429</v>
      </c>
      <c r="U3861" s="3" t="s">
        <v>4430</v>
      </c>
      <c r="V3861" s="3" t="s">
        <v>4432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0.01</v>
      </c>
      <c r="AD3861" s="5">
        <v>0</v>
      </c>
      <c r="AE3861" s="2">
        <v>2</v>
      </c>
      <c r="AF3861" s="2">
        <v>0</v>
      </c>
      <c r="AG3861" s="2">
        <v>0</v>
      </c>
      <c r="AH3861" s="2">
        <v>0</v>
      </c>
      <c r="AI3861" s="2">
        <v>0</v>
      </c>
      <c r="AJ3861" s="2">
        <v>1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 t="s">
        <v>4</v>
      </c>
      <c r="AT3861" s="2" t="s">
        <v>4</v>
      </c>
    </row>
    <row r="3862" spans="1:46" x14ac:dyDescent="0.2">
      <c r="A3862" s="2">
        <v>1644782</v>
      </c>
      <c r="B3862" s="2">
        <v>834432</v>
      </c>
      <c r="C3862" s="6">
        <v>21.2795719630322</v>
      </c>
      <c r="D3862" s="6">
        <v>38.599099216435199</v>
      </c>
      <c r="E3862" s="19" t="s">
        <v>4428</v>
      </c>
      <c r="F3862" s="46">
        <f>INDEX(Δεδομένα!$P:$P,MATCH('2021'!E3862,Δεδομένα!$O:$O,0))</f>
        <v>128</v>
      </c>
      <c r="G3862" s="49" t="s">
        <v>4292</v>
      </c>
      <c r="H3862" s="51" t="str">
        <f>INDEX(Δεδομένα!B$1:B$51,MATCH('2021'!G3862,Δεδομένα!A$1:A$51,0))</f>
        <v>ΔΥΤΙΚΗΣ ΕΛΛΑΔΟΣ</v>
      </c>
      <c r="I3862" s="53">
        <f>INDEX(Δεδομένα!E$1:E$13,MATCH('2021'!H3862,Δεδομένα!D$1:D$13,0))</f>
        <v>7</v>
      </c>
      <c r="J3862" s="4">
        <v>44258</v>
      </c>
      <c r="K3862" s="3" t="s">
        <v>35</v>
      </c>
      <c r="L3862" s="17" t="str">
        <f t="shared" si="296"/>
        <v>03/03/2021 14:50</v>
      </c>
      <c r="M3862" s="4">
        <v>44258</v>
      </c>
      <c r="N3862" s="3" t="s">
        <v>562</v>
      </c>
      <c r="O3862" s="17" t="str">
        <f t="shared" si="297"/>
        <v>03/03/2021 15:45</v>
      </c>
      <c r="P3862" s="24">
        <f t="shared" si="298"/>
        <v>3.8194444445252884E-2</v>
      </c>
      <c r="Q3862" s="28">
        <v>0</v>
      </c>
      <c r="R3862" s="27">
        <f t="shared" si="299"/>
        <v>55.000000001164153</v>
      </c>
      <c r="S3862" s="3" t="s">
        <v>4</v>
      </c>
      <c r="T3862" s="3" t="s">
        <v>4429</v>
      </c>
      <c r="U3862" s="3" t="s">
        <v>2186</v>
      </c>
      <c r="V3862" s="3" t="s">
        <v>4433</v>
      </c>
      <c r="W3862" s="5">
        <v>0</v>
      </c>
      <c r="X3862" s="5">
        <v>0</v>
      </c>
      <c r="Y3862" s="5">
        <v>0</v>
      </c>
      <c r="Z3862" s="5">
        <v>0</v>
      </c>
      <c r="AA3862" s="5">
        <v>1</v>
      </c>
      <c r="AB3862" s="5">
        <v>0</v>
      </c>
      <c r="AC3862" s="5">
        <v>0</v>
      </c>
      <c r="AD3862" s="5">
        <v>0</v>
      </c>
      <c r="AE3862" s="2">
        <v>2</v>
      </c>
      <c r="AF3862" s="2">
        <v>0</v>
      </c>
      <c r="AG3862" s="2">
        <v>0</v>
      </c>
      <c r="AH3862" s="2">
        <v>0</v>
      </c>
      <c r="AI3862" s="2">
        <v>0</v>
      </c>
      <c r="AJ3862" s="2">
        <v>1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 t="s">
        <v>4</v>
      </c>
      <c r="AT3862" s="2" t="s">
        <v>4</v>
      </c>
    </row>
    <row r="3863" spans="1:46" x14ac:dyDescent="0.2">
      <c r="A3863" s="2">
        <v>1645596</v>
      </c>
      <c r="B3863" s="2">
        <v>834906</v>
      </c>
      <c r="C3863" s="6">
        <v>21.5041343930504</v>
      </c>
      <c r="D3863" s="6">
        <v>38.703026939144301</v>
      </c>
      <c r="E3863" s="19" t="s">
        <v>4428</v>
      </c>
      <c r="F3863" s="46">
        <f>INDEX(Δεδομένα!$P:$P,MATCH('2021'!E3863,Δεδομένα!$O:$O,0))</f>
        <v>128</v>
      </c>
      <c r="G3863" s="49" t="s">
        <v>4292</v>
      </c>
      <c r="H3863" s="51" t="str">
        <f>INDEX(Δεδομένα!B$1:B$51,MATCH('2021'!G3863,Δεδομένα!A$1:A$51,0))</f>
        <v>ΔΥΤΙΚΗΣ ΕΛΛΑΔΟΣ</v>
      </c>
      <c r="I3863" s="53">
        <f>INDEX(Δεδομένα!E$1:E$13,MATCH('2021'!H3863,Δεδομένα!D$1:D$13,0))</f>
        <v>7</v>
      </c>
      <c r="J3863" s="4">
        <v>44259</v>
      </c>
      <c r="K3863" s="3" t="s">
        <v>2206</v>
      </c>
      <c r="L3863" s="17" t="str">
        <f t="shared" si="296"/>
        <v>04/03/2021 19:16</v>
      </c>
      <c r="M3863" s="4">
        <v>44259</v>
      </c>
      <c r="N3863" s="3" t="s">
        <v>1030</v>
      </c>
      <c r="O3863" s="17" t="str">
        <f t="shared" si="297"/>
        <v>04/03/2021 20:16</v>
      </c>
      <c r="P3863" s="24">
        <f t="shared" si="298"/>
        <v>4.1666666671517305E-2</v>
      </c>
      <c r="Q3863" s="28">
        <v>0</v>
      </c>
      <c r="R3863" s="27">
        <f t="shared" si="299"/>
        <v>60.000000006984919</v>
      </c>
      <c r="S3863" s="3" t="s">
        <v>4</v>
      </c>
      <c r="T3863" s="3" t="s">
        <v>4429</v>
      </c>
      <c r="U3863" s="3" t="s">
        <v>4430</v>
      </c>
      <c r="V3863" s="3" t="s">
        <v>4434</v>
      </c>
      <c r="W3863" s="5">
        <v>0</v>
      </c>
      <c r="X3863" s="5">
        <v>0.5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2">
        <v>2</v>
      </c>
      <c r="AF3863" s="2">
        <v>0</v>
      </c>
      <c r="AG3863" s="2">
        <v>0</v>
      </c>
      <c r="AH3863" s="2">
        <v>0</v>
      </c>
      <c r="AI3863" s="2">
        <v>0</v>
      </c>
      <c r="AJ3863" s="2">
        <v>1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 t="s">
        <v>4</v>
      </c>
      <c r="AT3863" s="2" t="s">
        <v>4</v>
      </c>
    </row>
    <row r="3864" spans="1:46" x14ac:dyDescent="0.2">
      <c r="A3864" s="2">
        <v>1645605</v>
      </c>
      <c r="B3864" s="2">
        <v>835181</v>
      </c>
      <c r="C3864" s="6">
        <v>21.278980880533801</v>
      </c>
      <c r="D3864" s="6">
        <v>38.672843696986</v>
      </c>
      <c r="E3864" s="19" t="s">
        <v>4428</v>
      </c>
      <c r="F3864" s="46">
        <f>INDEX(Δεδομένα!$P:$P,MATCH('2021'!E3864,Δεδομένα!$O:$O,0))</f>
        <v>128</v>
      </c>
      <c r="G3864" s="49" t="s">
        <v>4292</v>
      </c>
      <c r="H3864" s="51" t="str">
        <f>INDEX(Δεδομένα!B$1:B$51,MATCH('2021'!G3864,Δεδομένα!A$1:A$51,0))</f>
        <v>ΔΥΤΙΚΗΣ ΕΛΛΑΔΟΣ</v>
      </c>
      <c r="I3864" s="53">
        <f>INDEX(Δεδομένα!E$1:E$13,MATCH('2021'!H3864,Δεδομένα!D$1:D$13,0))</f>
        <v>7</v>
      </c>
      <c r="J3864" s="4">
        <v>44260</v>
      </c>
      <c r="K3864" s="3" t="s">
        <v>407</v>
      </c>
      <c r="L3864" s="17" t="str">
        <f t="shared" si="296"/>
        <v>05/03/2021 15:40</v>
      </c>
      <c r="M3864" s="4">
        <v>44260</v>
      </c>
      <c r="N3864" s="3" t="s">
        <v>1233</v>
      </c>
      <c r="O3864" s="17" t="str">
        <f t="shared" si="297"/>
        <v>05/03/2021 16:45</v>
      </c>
      <c r="P3864" s="24">
        <f t="shared" si="298"/>
        <v>4.5138888883229811E-2</v>
      </c>
      <c r="Q3864" s="28">
        <v>0</v>
      </c>
      <c r="R3864" s="27">
        <f t="shared" si="299"/>
        <v>64.999999991850927</v>
      </c>
      <c r="S3864" s="3" t="s">
        <v>4</v>
      </c>
      <c r="T3864" s="3" t="s">
        <v>4429</v>
      </c>
      <c r="U3864" s="3" t="s">
        <v>4430</v>
      </c>
      <c r="V3864" s="3" t="s">
        <v>4435</v>
      </c>
      <c r="W3864" s="5">
        <v>0</v>
      </c>
      <c r="X3864" s="5">
        <v>0</v>
      </c>
      <c r="Y3864" s="5">
        <v>0</v>
      </c>
      <c r="Z3864" s="5">
        <v>0</v>
      </c>
      <c r="AA3864" s="5">
        <v>0.1</v>
      </c>
      <c r="AB3864" s="5">
        <v>0</v>
      </c>
      <c r="AC3864" s="5">
        <v>0</v>
      </c>
      <c r="AD3864" s="5">
        <v>0</v>
      </c>
      <c r="AE3864" s="2">
        <v>4</v>
      </c>
      <c r="AF3864" s="2">
        <v>0</v>
      </c>
      <c r="AG3864" s="2">
        <v>0</v>
      </c>
      <c r="AH3864" s="2">
        <v>0</v>
      </c>
      <c r="AI3864" s="2">
        <v>0</v>
      </c>
      <c r="AJ3864" s="2">
        <v>2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 t="s">
        <v>4</v>
      </c>
      <c r="AT3864" s="2" t="s">
        <v>4</v>
      </c>
    </row>
    <row r="3865" spans="1:46" x14ac:dyDescent="0.2">
      <c r="A3865" s="2">
        <v>1645673</v>
      </c>
      <c r="B3865" s="2">
        <v>835443</v>
      </c>
      <c r="C3865" s="6">
        <v>21.302623666144001</v>
      </c>
      <c r="D3865" s="6">
        <v>38.6016358125053</v>
      </c>
      <c r="E3865" s="19" t="s">
        <v>4428</v>
      </c>
      <c r="F3865" s="46">
        <f>INDEX(Δεδομένα!$P:$P,MATCH('2021'!E3865,Δεδομένα!$O:$O,0))</f>
        <v>128</v>
      </c>
      <c r="G3865" s="49" t="s">
        <v>4292</v>
      </c>
      <c r="H3865" s="51" t="str">
        <f>INDEX(Δεδομένα!B$1:B$51,MATCH('2021'!G3865,Δεδομένα!A$1:A$51,0))</f>
        <v>ΔΥΤΙΚΗΣ ΕΛΛΑΔΟΣ</v>
      </c>
      <c r="I3865" s="53">
        <f>INDEX(Δεδομένα!E$1:E$13,MATCH('2021'!H3865,Δεδομένα!D$1:D$13,0))</f>
        <v>7</v>
      </c>
      <c r="J3865" s="4">
        <v>44261</v>
      </c>
      <c r="K3865" s="3" t="s">
        <v>552</v>
      </c>
      <c r="L3865" s="17" t="str">
        <f t="shared" si="296"/>
        <v>06/03/2021 13:00</v>
      </c>
      <c r="M3865" s="4">
        <v>44261</v>
      </c>
      <c r="N3865" s="3" t="s">
        <v>529</v>
      </c>
      <c r="O3865" s="17" t="str">
        <f t="shared" si="297"/>
        <v>06/03/2021 14:05</v>
      </c>
      <c r="P3865" s="24">
        <f t="shared" si="298"/>
        <v>4.5138888890505768E-2</v>
      </c>
      <c r="Q3865" s="28">
        <v>0</v>
      </c>
      <c r="R3865" s="27">
        <f t="shared" si="299"/>
        <v>65.000000002328306</v>
      </c>
      <c r="S3865" s="3" t="s">
        <v>4</v>
      </c>
      <c r="T3865" s="3" t="s">
        <v>4429</v>
      </c>
      <c r="U3865" s="3" t="s">
        <v>2186</v>
      </c>
      <c r="V3865" s="3" t="s">
        <v>3759</v>
      </c>
      <c r="W3865" s="5">
        <v>0</v>
      </c>
      <c r="X3865" s="5">
        <v>0</v>
      </c>
      <c r="Y3865" s="5">
        <v>0</v>
      </c>
      <c r="Z3865" s="5">
        <v>0</v>
      </c>
      <c r="AA3865" s="5">
        <v>1</v>
      </c>
      <c r="AB3865" s="5">
        <v>0</v>
      </c>
      <c r="AC3865" s="5">
        <v>0</v>
      </c>
      <c r="AD3865" s="5">
        <v>0</v>
      </c>
      <c r="AE3865" s="2">
        <v>2</v>
      </c>
      <c r="AF3865" s="2">
        <v>0</v>
      </c>
      <c r="AG3865" s="2">
        <v>0</v>
      </c>
      <c r="AH3865" s="2">
        <v>0</v>
      </c>
      <c r="AI3865" s="2">
        <v>0</v>
      </c>
      <c r="AJ3865" s="2">
        <v>1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 t="s">
        <v>4</v>
      </c>
      <c r="AT3865" s="2" t="s">
        <v>4</v>
      </c>
    </row>
    <row r="3866" spans="1:46" x14ac:dyDescent="0.2">
      <c r="A3866" s="2">
        <v>1645689</v>
      </c>
      <c r="B3866" s="2">
        <v>835487</v>
      </c>
      <c r="C3866" s="6">
        <v>21.419504559917801</v>
      </c>
      <c r="D3866" s="6">
        <v>38.5601570269476</v>
      </c>
      <c r="E3866" s="19" t="s">
        <v>4428</v>
      </c>
      <c r="F3866" s="46">
        <f>INDEX(Δεδομένα!$P:$P,MATCH('2021'!E3866,Δεδομένα!$O:$O,0))</f>
        <v>128</v>
      </c>
      <c r="G3866" s="49" t="s">
        <v>4292</v>
      </c>
      <c r="H3866" s="51" t="str">
        <f>INDEX(Δεδομένα!B$1:B$51,MATCH('2021'!G3866,Δεδομένα!A$1:A$51,0))</f>
        <v>ΔΥΤΙΚΗΣ ΕΛΛΑΔΟΣ</v>
      </c>
      <c r="I3866" s="53">
        <f>INDEX(Δεδομένα!E$1:E$13,MATCH('2021'!H3866,Δεδομένα!D$1:D$13,0))</f>
        <v>7</v>
      </c>
      <c r="J3866" s="4">
        <v>44261</v>
      </c>
      <c r="K3866" s="3" t="s">
        <v>835</v>
      </c>
      <c r="L3866" s="17" t="str">
        <f t="shared" si="296"/>
        <v>06/03/2021 14:37</v>
      </c>
      <c r="M3866" s="4">
        <v>44261</v>
      </c>
      <c r="N3866" s="3" t="s">
        <v>221</v>
      </c>
      <c r="O3866" s="17" t="str">
        <f t="shared" si="297"/>
        <v>06/03/2021 16:15</v>
      </c>
      <c r="P3866" s="24">
        <f t="shared" si="298"/>
        <v>6.805555555911269E-2</v>
      </c>
      <c r="Q3866" s="28">
        <v>0</v>
      </c>
      <c r="R3866" s="27">
        <f t="shared" si="299"/>
        <v>98.000000005122274</v>
      </c>
      <c r="S3866" s="3" t="s">
        <v>4</v>
      </c>
      <c r="T3866" s="3" t="s">
        <v>4429</v>
      </c>
      <c r="U3866" s="3" t="s">
        <v>4430</v>
      </c>
      <c r="V3866" s="3" t="s">
        <v>4436</v>
      </c>
      <c r="W3866" s="5">
        <v>0</v>
      </c>
      <c r="X3866" s="5">
        <v>0</v>
      </c>
      <c r="Y3866" s="5">
        <v>0</v>
      </c>
      <c r="Z3866" s="5">
        <v>0</v>
      </c>
      <c r="AA3866" s="5">
        <v>2</v>
      </c>
      <c r="AB3866" s="5">
        <v>0</v>
      </c>
      <c r="AC3866" s="5">
        <v>0</v>
      </c>
      <c r="AD3866" s="5">
        <v>0</v>
      </c>
      <c r="AE3866" s="2">
        <v>2</v>
      </c>
      <c r="AF3866" s="2">
        <v>0</v>
      </c>
      <c r="AG3866" s="2">
        <v>0</v>
      </c>
      <c r="AH3866" s="2">
        <v>0</v>
      </c>
      <c r="AI3866" s="2">
        <v>0</v>
      </c>
      <c r="AJ3866" s="2">
        <v>1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 t="s">
        <v>4</v>
      </c>
      <c r="AT3866" s="2" t="s">
        <v>4</v>
      </c>
    </row>
    <row r="3867" spans="1:46" x14ac:dyDescent="0.2">
      <c r="A3867" s="2">
        <v>1645692</v>
      </c>
      <c r="B3867" s="2">
        <v>835493</v>
      </c>
      <c r="C3867" s="6">
        <v>21.421878461482201</v>
      </c>
      <c r="D3867" s="6">
        <v>38.5592690012232</v>
      </c>
      <c r="E3867" s="19" t="s">
        <v>4428</v>
      </c>
      <c r="F3867" s="46">
        <f>INDEX(Δεδομένα!$P:$P,MATCH('2021'!E3867,Δεδομένα!$O:$O,0))</f>
        <v>128</v>
      </c>
      <c r="G3867" s="49" t="s">
        <v>4292</v>
      </c>
      <c r="H3867" s="51" t="str">
        <f>INDEX(Δεδομένα!B$1:B$51,MATCH('2021'!G3867,Δεδομένα!A$1:A$51,0))</f>
        <v>ΔΥΤΙΚΗΣ ΕΛΛΑΔΟΣ</v>
      </c>
      <c r="I3867" s="53">
        <f>INDEX(Δεδομένα!E$1:E$13,MATCH('2021'!H3867,Δεδομένα!D$1:D$13,0))</f>
        <v>7</v>
      </c>
      <c r="J3867" s="4">
        <v>44261</v>
      </c>
      <c r="K3867" s="3" t="s">
        <v>656</v>
      </c>
      <c r="L3867" s="17" t="str">
        <f t="shared" si="296"/>
        <v>06/03/2021 14:55</v>
      </c>
      <c r="M3867" s="4">
        <v>44261</v>
      </c>
      <c r="N3867" s="3" t="s">
        <v>36</v>
      </c>
      <c r="O3867" s="17" t="str">
        <f t="shared" si="297"/>
        <v>06/03/2021 16:20</v>
      </c>
      <c r="P3867" s="24">
        <f t="shared" si="298"/>
        <v>5.9027777773735579E-2</v>
      </c>
      <c r="Q3867" s="28">
        <v>0</v>
      </c>
      <c r="R3867" s="27">
        <f t="shared" si="299"/>
        <v>84.999999994179234</v>
      </c>
      <c r="S3867" s="3" t="s">
        <v>4</v>
      </c>
      <c r="T3867" s="3" t="s">
        <v>4429</v>
      </c>
      <c r="U3867" s="3" t="s">
        <v>4430</v>
      </c>
      <c r="V3867" s="3" t="s">
        <v>4437</v>
      </c>
      <c r="W3867" s="5">
        <v>0</v>
      </c>
      <c r="X3867" s="5">
        <v>0</v>
      </c>
      <c r="Y3867" s="5">
        <v>0</v>
      </c>
      <c r="Z3867" s="5">
        <v>0</v>
      </c>
      <c r="AA3867" s="5">
        <v>2</v>
      </c>
      <c r="AB3867" s="5">
        <v>0</v>
      </c>
      <c r="AC3867" s="5">
        <v>0</v>
      </c>
      <c r="AD3867" s="5">
        <v>0</v>
      </c>
      <c r="AE3867" s="2">
        <v>2</v>
      </c>
      <c r="AF3867" s="2">
        <v>0</v>
      </c>
      <c r="AG3867" s="2">
        <v>0</v>
      </c>
      <c r="AH3867" s="2">
        <v>0</v>
      </c>
      <c r="AI3867" s="2">
        <v>0</v>
      </c>
      <c r="AJ3867" s="2">
        <v>1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 t="s">
        <v>4</v>
      </c>
      <c r="AT3867" s="2" t="s">
        <v>4</v>
      </c>
    </row>
    <row r="3868" spans="1:46" x14ac:dyDescent="0.2">
      <c r="A3868" s="2">
        <v>1645704</v>
      </c>
      <c r="B3868" s="2">
        <v>835810</v>
      </c>
      <c r="C3868" s="6">
        <v>21.3765491109537</v>
      </c>
      <c r="D3868" s="6">
        <v>38.598541918573702</v>
      </c>
      <c r="E3868" s="19" t="s">
        <v>4428</v>
      </c>
      <c r="F3868" s="46">
        <f>INDEX(Δεδομένα!$P:$P,MATCH('2021'!E3868,Δεδομένα!$O:$O,0))</f>
        <v>128</v>
      </c>
      <c r="G3868" s="49" t="s">
        <v>4292</v>
      </c>
      <c r="H3868" s="51" t="str">
        <f>INDEX(Δεδομένα!B$1:B$51,MATCH('2021'!G3868,Δεδομένα!A$1:A$51,0))</f>
        <v>ΔΥΤΙΚΗΣ ΕΛΛΑΔΟΣ</v>
      </c>
      <c r="I3868" s="53">
        <f>INDEX(Δεδομένα!E$1:E$13,MATCH('2021'!H3868,Δεδομένα!D$1:D$13,0))</f>
        <v>7</v>
      </c>
      <c r="J3868" s="4">
        <v>44262</v>
      </c>
      <c r="K3868" s="3" t="s">
        <v>656</v>
      </c>
      <c r="L3868" s="17" t="str">
        <f t="shared" si="296"/>
        <v>07/03/2021 14:55</v>
      </c>
      <c r="M3868" s="4">
        <v>44262</v>
      </c>
      <c r="N3868" s="3" t="s">
        <v>509</v>
      </c>
      <c r="O3868" s="17" t="str">
        <f t="shared" si="297"/>
        <v>07/03/2021 15:55</v>
      </c>
      <c r="P3868" s="24">
        <f t="shared" si="298"/>
        <v>4.1666666664241347E-2</v>
      </c>
      <c r="Q3868" s="28">
        <v>0</v>
      </c>
      <c r="R3868" s="27">
        <f t="shared" si="299"/>
        <v>59.99999999650754</v>
      </c>
      <c r="S3868" s="3" t="s">
        <v>4</v>
      </c>
      <c r="T3868" s="3" t="s">
        <v>4429</v>
      </c>
      <c r="U3868" s="3" t="s">
        <v>4430</v>
      </c>
      <c r="V3868" s="3" t="s">
        <v>4438</v>
      </c>
      <c r="W3868" s="5">
        <v>0</v>
      </c>
      <c r="X3868" s="5">
        <v>0</v>
      </c>
      <c r="Y3868" s="5">
        <v>0</v>
      </c>
      <c r="Z3868" s="5">
        <v>10</v>
      </c>
      <c r="AA3868" s="5">
        <v>0</v>
      </c>
      <c r="AB3868" s="5">
        <v>0</v>
      </c>
      <c r="AC3868" s="5">
        <v>0</v>
      </c>
      <c r="AD3868" s="5">
        <v>0</v>
      </c>
      <c r="AE3868" s="2">
        <v>3</v>
      </c>
      <c r="AF3868" s="2">
        <v>0</v>
      </c>
      <c r="AG3868" s="2">
        <v>0</v>
      </c>
      <c r="AH3868" s="2">
        <v>0</v>
      </c>
      <c r="AI3868" s="2">
        <v>0</v>
      </c>
      <c r="AJ3868" s="2">
        <v>1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 t="s">
        <v>4</v>
      </c>
      <c r="AT3868" s="2" t="s">
        <v>4</v>
      </c>
    </row>
    <row r="3869" spans="1:46" x14ac:dyDescent="0.2">
      <c r="A3869" s="2">
        <v>1645706</v>
      </c>
      <c r="B3869" s="2">
        <v>836355</v>
      </c>
      <c r="C3869" s="6">
        <v>21.326301652426899</v>
      </c>
      <c r="D3869" s="6">
        <v>38.618896009300499</v>
      </c>
      <c r="E3869" s="19" t="s">
        <v>4428</v>
      </c>
      <c r="F3869" s="46">
        <f>INDEX(Δεδομένα!$P:$P,MATCH('2021'!E3869,Δεδομένα!$O:$O,0))</f>
        <v>128</v>
      </c>
      <c r="G3869" s="49" t="s">
        <v>4292</v>
      </c>
      <c r="H3869" s="51" t="str">
        <f>INDEX(Δεδομένα!B$1:B$51,MATCH('2021'!G3869,Δεδομένα!A$1:A$51,0))</f>
        <v>ΔΥΤΙΚΗΣ ΕΛΛΑΔΟΣ</v>
      </c>
      <c r="I3869" s="53">
        <f>INDEX(Δεδομένα!E$1:E$13,MATCH('2021'!H3869,Δεδομένα!D$1:D$13,0))</f>
        <v>7</v>
      </c>
      <c r="J3869" s="4">
        <v>44264</v>
      </c>
      <c r="K3869" s="3" t="s">
        <v>1435</v>
      </c>
      <c r="L3869" s="17" t="str">
        <f t="shared" si="296"/>
        <v>09/03/2021 17:41</v>
      </c>
      <c r="M3869" s="4">
        <v>44264</v>
      </c>
      <c r="N3869" s="3" t="s">
        <v>464</v>
      </c>
      <c r="O3869" s="17" t="str">
        <f t="shared" si="297"/>
        <v>09/03/2021 18:20</v>
      </c>
      <c r="P3869" s="24">
        <f t="shared" si="298"/>
        <v>2.7083333334303461E-2</v>
      </c>
      <c r="Q3869" s="28">
        <v>0</v>
      </c>
      <c r="R3869" s="27">
        <f t="shared" si="299"/>
        <v>39.000000001396984</v>
      </c>
      <c r="S3869" s="3" t="s">
        <v>4</v>
      </c>
      <c r="T3869" s="3" t="s">
        <v>4429</v>
      </c>
      <c r="U3869" s="3" t="s">
        <v>2186</v>
      </c>
      <c r="V3869" s="3" t="s">
        <v>3759</v>
      </c>
      <c r="W3869" s="5">
        <v>0</v>
      </c>
      <c r="X3869" s="5">
        <v>0</v>
      </c>
      <c r="Y3869" s="5">
        <v>0</v>
      </c>
      <c r="Z3869" s="5">
        <v>0</v>
      </c>
      <c r="AA3869" s="5">
        <v>0.05</v>
      </c>
      <c r="AB3869" s="5">
        <v>0</v>
      </c>
      <c r="AC3869" s="5">
        <v>0</v>
      </c>
      <c r="AD3869" s="5">
        <v>0</v>
      </c>
      <c r="AE3869" s="2">
        <v>2</v>
      </c>
      <c r="AF3869" s="2">
        <v>0</v>
      </c>
      <c r="AG3869" s="2">
        <v>0</v>
      </c>
      <c r="AH3869" s="2">
        <v>0</v>
      </c>
      <c r="AI3869" s="2">
        <v>0</v>
      </c>
      <c r="AJ3869" s="2">
        <v>1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 t="s">
        <v>4</v>
      </c>
      <c r="AT3869" s="2" t="s">
        <v>4</v>
      </c>
    </row>
    <row r="3870" spans="1:46" x14ac:dyDescent="0.2">
      <c r="A3870" s="2">
        <v>1646349</v>
      </c>
      <c r="B3870" s="2">
        <v>836899</v>
      </c>
      <c r="C3870" s="6">
        <v>21.420042265786101</v>
      </c>
      <c r="D3870" s="6">
        <v>38.561424604745802</v>
      </c>
      <c r="E3870" s="19" t="s">
        <v>4428</v>
      </c>
      <c r="F3870" s="46">
        <f>INDEX(Δεδομένα!$P:$P,MATCH('2021'!E3870,Δεδομένα!$O:$O,0))</f>
        <v>128</v>
      </c>
      <c r="G3870" s="49" t="s">
        <v>4292</v>
      </c>
      <c r="H3870" s="51" t="str">
        <f>INDEX(Δεδομένα!B$1:B$51,MATCH('2021'!G3870,Δεδομένα!A$1:A$51,0))</f>
        <v>ΔΥΤΙΚΗΣ ΕΛΛΑΔΟΣ</v>
      </c>
      <c r="I3870" s="53">
        <f>INDEX(Δεδομένα!E$1:E$13,MATCH('2021'!H3870,Δεδομένα!D$1:D$13,0))</f>
        <v>7</v>
      </c>
      <c r="J3870" s="4">
        <v>44266</v>
      </c>
      <c r="K3870" s="3" t="s">
        <v>459</v>
      </c>
      <c r="L3870" s="17" t="str">
        <f t="shared" si="296"/>
        <v>11/03/2021 20:05</v>
      </c>
      <c r="M3870" s="4">
        <v>44266</v>
      </c>
      <c r="N3870" s="3" t="s">
        <v>450</v>
      </c>
      <c r="O3870" s="17" t="str">
        <f t="shared" si="297"/>
        <v>11/03/2021 20:50</v>
      </c>
      <c r="P3870" s="24">
        <f t="shared" si="298"/>
        <v>3.125E-2</v>
      </c>
      <c r="Q3870" s="28">
        <v>0</v>
      </c>
      <c r="R3870" s="27">
        <f t="shared" si="299"/>
        <v>45</v>
      </c>
      <c r="S3870" s="3" t="s">
        <v>4</v>
      </c>
      <c r="T3870" s="3" t="s">
        <v>4429</v>
      </c>
      <c r="U3870" s="3" t="s">
        <v>4430</v>
      </c>
      <c r="V3870" s="3" t="s">
        <v>4439</v>
      </c>
      <c r="W3870" s="5">
        <v>0</v>
      </c>
      <c r="X3870" s="5">
        <v>0</v>
      </c>
      <c r="Y3870" s="5">
        <v>0</v>
      </c>
      <c r="Z3870" s="5">
        <v>0</v>
      </c>
      <c r="AA3870" s="5">
        <v>0.5</v>
      </c>
      <c r="AB3870" s="5">
        <v>0</v>
      </c>
      <c r="AC3870" s="5">
        <v>0</v>
      </c>
      <c r="AD3870" s="5">
        <v>0</v>
      </c>
      <c r="AE3870" s="2">
        <v>4</v>
      </c>
      <c r="AF3870" s="2">
        <v>0</v>
      </c>
      <c r="AG3870" s="2">
        <v>0</v>
      </c>
      <c r="AH3870" s="2">
        <v>0</v>
      </c>
      <c r="AI3870" s="2">
        <v>0</v>
      </c>
      <c r="AJ3870" s="2">
        <v>2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 t="s">
        <v>4</v>
      </c>
      <c r="AT3870" s="2" t="s">
        <v>4</v>
      </c>
    </row>
    <row r="3871" spans="1:46" x14ac:dyDescent="0.2">
      <c r="A3871" s="2">
        <v>1648782</v>
      </c>
      <c r="B3871" s="2">
        <v>837601</v>
      </c>
      <c r="C3871" s="6">
        <v>21.329972334214201</v>
      </c>
      <c r="D3871" s="6">
        <v>38.613701623977597</v>
      </c>
      <c r="E3871" s="19" t="s">
        <v>4428</v>
      </c>
      <c r="F3871" s="46">
        <f>INDEX(Δεδομένα!$P:$P,MATCH('2021'!E3871,Δεδομένα!$O:$O,0))</f>
        <v>128</v>
      </c>
      <c r="G3871" s="49" t="s">
        <v>4292</v>
      </c>
      <c r="H3871" s="51" t="str">
        <f>INDEX(Δεδομένα!B$1:B$51,MATCH('2021'!G3871,Δεδομένα!A$1:A$51,0))</f>
        <v>ΔΥΤΙΚΗΣ ΕΛΛΑΔΟΣ</v>
      </c>
      <c r="I3871" s="53">
        <f>INDEX(Δεδομένα!E$1:E$13,MATCH('2021'!H3871,Δεδομένα!D$1:D$13,0))</f>
        <v>7</v>
      </c>
      <c r="J3871" s="4">
        <v>44269</v>
      </c>
      <c r="K3871" s="3" t="s">
        <v>1003</v>
      </c>
      <c r="L3871" s="17" t="str">
        <f t="shared" si="296"/>
        <v>14/03/2021 16:37</v>
      </c>
      <c r="M3871" s="4">
        <v>44269</v>
      </c>
      <c r="N3871" s="3" t="s">
        <v>433</v>
      </c>
      <c r="O3871" s="17" t="str">
        <f t="shared" si="297"/>
        <v>14/03/2021 17:25</v>
      </c>
      <c r="P3871" s="24">
        <f t="shared" si="298"/>
        <v>3.3333333332848269E-2</v>
      </c>
      <c r="Q3871" s="28">
        <v>0</v>
      </c>
      <c r="R3871" s="27">
        <f t="shared" si="299"/>
        <v>47.999999999301508</v>
      </c>
      <c r="S3871" s="3" t="s">
        <v>4</v>
      </c>
      <c r="T3871" s="3" t="s">
        <v>4429</v>
      </c>
      <c r="U3871" s="3" t="s">
        <v>2186</v>
      </c>
      <c r="V3871" s="3" t="s">
        <v>4440</v>
      </c>
      <c r="W3871" s="5">
        <v>0</v>
      </c>
      <c r="X3871" s="5">
        <v>0</v>
      </c>
      <c r="Y3871" s="5">
        <v>0</v>
      </c>
      <c r="Z3871" s="5">
        <v>0</v>
      </c>
      <c r="AA3871" s="5">
        <v>0.1</v>
      </c>
      <c r="AB3871" s="5">
        <v>0</v>
      </c>
      <c r="AC3871" s="5">
        <v>0</v>
      </c>
      <c r="AD3871" s="5">
        <v>0</v>
      </c>
      <c r="AE3871" s="2">
        <v>2</v>
      </c>
      <c r="AF3871" s="2">
        <v>0</v>
      </c>
      <c r="AG3871" s="2">
        <v>0</v>
      </c>
      <c r="AH3871" s="2">
        <v>0</v>
      </c>
      <c r="AI3871" s="2">
        <v>0</v>
      </c>
      <c r="AJ3871" s="2">
        <v>1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 t="s">
        <v>4</v>
      </c>
      <c r="AT3871" s="2" t="s">
        <v>4</v>
      </c>
    </row>
    <row r="3872" spans="1:46" x14ac:dyDescent="0.2">
      <c r="A3872" s="2">
        <v>1652561</v>
      </c>
      <c r="B3872" s="2">
        <v>840740</v>
      </c>
      <c r="C3872" s="6">
        <v>21.404476718276399</v>
      </c>
      <c r="D3872" s="6">
        <v>38.588894876441699</v>
      </c>
      <c r="E3872" s="19" t="s">
        <v>4428</v>
      </c>
      <c r="F3872" s="46">
        <f>INDEX(Δεδομένα!$P:$P,MATCH('2021'!E3872,Δεδομένα!$O:$O,0))</f>
        <v>128</v>
      </c>
      <c r="G3872" s="49" t="s">
        <v>4292</v>
      </c>
      <c r="H3872" s="51" t="str">
        <f>INDEX(Δεδομένα!B$1:B$51,MATCH('2021'!G3872,Δεδομένα!A$1:A$51,0))</f>
        <v>ΔΥΤΙΚΗΣ ΕΛΛΑΔΟΣ</v>
      </c>
      <c r="I3872" s="53">
        <f>INDEX(Δεδομένα!E$1:E$13,MATCH('2021'!H3872,Δεδομένα!D$1:D$13,0))</f>
        <v>7</v>
      </c>
      <c r="J3872" s="4">
        <v>44282</v>
      </c>
      <c r="K3872" s="3" t="s">
        <v>651</v>
      </c>
      <c r="L3872" s="17" t="str">
        <f t="shared" si="296"/>
        <v>27/03/2021 15:04</v>
      </c>
      <c r="M3872" s="4">
        <v>44282</v>
      </c>
      <c r="N3872" s="3" t="s">
        <v>509</v>
      </c>
      <c r="O3872" s="17" t="str">
        <f t="shared" si="297"/>
        <v>27/03/2021 15:55</v>
      </c>
      <c r="P3872" s="24">
        <f t="shared" si="298"/>
        <v>3.5416666665696539E-2</v>
      </c>
      <c r="Q3872" s="28">
        <v>0</v>
      </c>
      <c r="R3872" s="27">
        <f t="shared" si="299"/>
        <v>50.999999998603016</v>
      </c>
      <c r="S3872" s="3" t="s">
        <v>4</v>
      </c>
      <c r="T3872" s="3" t="s">
        <v>4429</v>
      </c>
      <c r="U3872" s="3" t="s">
        <v>4430</v>
      </c>
      <c r="V3872" s="3" t="s">
        <v>4441</v>
      </c>
      <c r="W3872" s="5">
        <v>0</v>
      </c>
      <c r="X3872" s="5">
        <v>0</v>
      </c>
      <c r="Y3872" s="5">
        <v>0</v>
      </c>
      <c r="Z3872" s="5">
        <v>0</v>
      </c>
      <c r="AA3872" s="5">
        <v>1</v>
      </c>
      <c r="AB3872" s="5">
        <v>0</v>
      </c>
      <c r="AC3872" s="5">
        <v>0</v>
      </c>
      <c r="AD3872" s="5">
        <v>0</v>
      </c>
      <c r="AE3872" s="2">
        <v>4</v>
      </c>
      <c r="AF3872" s="2">
        <v>0</v>
      </c>
      <c r="AG3872" s="2">
        <v>0</v>
      </c>
      <c r="AH3872" s="2">
        <v>0</v>
      </c>
      <c r="AI3872" s="2">
        <v>0</v>
      </c>
      <c r="AJ3872" s="2">
        <v>2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 t="s">
        <v>4</v>
      </c>
      <c r="AT3872" s="2" t="s">
        <v>4</v>
      </c>
    </row>
    <row r="3873" spans="1:46" x14ac:dyDescent="0.2">
      <c r="A3873" s="2">
        <v>1652569</v>
      </c>
      <c r="B3873" s="2">
        <v>841290</v>
      </c>
      <c r="C3873" s="6">
        <v>21.4263890831804</v>
      </c>
      <c r="D3873" s="6">
        <v>38.675882689953603</v>
      </c>
      <c r="E3873" s="19" t="s">
        <v>4428</v>
      </c>
      <c r="F3873" s="46">
        <f>INDEX(Δεδομένα!$P:$P,MATCH('2021'!E3873,Δεδομένα!$O:$O,0))</f>
        <v>128</v>
      </c>
      <c r="G3873" s="49" t="s">
        <v>4292</v>
      </c>
      <c r="H3873" s="51" t="str">
        <f>INDEX(Δεδομένα!B$1:B$51,MATCH('2021'!G3873,Δεδομένα!A$1:A$51,0))</f>
        <v>ΔΥΤΙΚΗΣ ΕΛΛΑΔΟΣ</v>
      </c>
      <c r="I3873" s="53">
        <f>INDEX(Δεδομένα!E$1:E$13,MATCH('2021'!H3873,Δεδομένα!D$1:D$13,0))</f>
        <v>7</v>
      </c>
      <c r="J3873" s="4">
        <v>44284</v>
      </c>
      <c r="K3873" s="3" t="s">
        <v>42</v>
      </c>
      <c r="L3873" s="17" t="str">
        <f t="shared" si="296"/>
        <v>29/03/2021 14:30</v>
      </c>
      <c r="M3873" s="4">
        <v>44284</v>
      </c>
      <c r="N3873" s="3" t="s">
        <v>563</v>
      </c>
      <c r="O3873" s="17" t="str">
        <f t="shared" si="297"/>
        <v>29/03/2021 17:15</v>
      </c>
      <c r="P3873" s="24">
        <f t="shared" si="298"/>
        <v>0.11458333333575865</v>
      </c>
      <c r="Q3873" s="28">
        <v>0</v>
      </c>
      <c r="R3873" s="27">
        <f t="shared" si="299"/>
        <v>165.00000000349246</v>
      </c>
      <c r="S3873" s="3" t="s">
        <v>4</v>
      </c>
      <c r="T3873" s="3" t="s">
        <v>4429</v>
      </c>
      <c r="U3873" s="3" t="s">
        <v>4430</v>
      </c>
      <c r="V3873" s="3" t="s">
        <v>4442</v>
      </c>
      <c r="W3873" s="5">
        <v>0</v>
      </c>
      <c r="X3873" s="5">
        <v>2</v>
      </c>
      <c r="Y3873" s="5">
        <v>0</v>
      </c>
      <c r="Z3873" s="5">
        <v>0</v>
      </c>
      <c r="AA3873" s="5">
        <v>1</v>
      </c>
      <c r="AB3873" s="5">
        <v>0</v>
      </c>
      <c r="AC3873" s="5">
        <v>0</v>
      </c>
      <c r="AD3873" s="5">
        <v>0</v>
      </c>
      <c r="AE3873" s="2">
        <v>7</v>
      </c>
      <c r="AF3873" s="2">
        <v>0</v>
      </c>
      <c r="AG3873" s="2">
        <v>0</v>
      </c>
      <c r="AH3873" s="2">
        <v>0</v>
      </c>
      <c r="AI3873" s="2">
        <v>0</v>
      </c>
      <c r="AJ3873" s="2">
        <v>3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 t="s">
        <v>4</v>
      </c>
      <c r="AT3873" s="2" t="s">
        <v>4</v>
      </c>
    </row>
    <row r="3874" spans="1:46" x14ac:dyDescent="0.2">
      <c r="A3874" s="2">
        <v>1652577</v>
      </c>
      <c r="B3874" s="2">
        <v>841780</v>
      </c>
      <c r="C3874" s="6">
        <v>21.441023088695299</v>
      </c>
      <c r="D3874" s="6">
        <v>38.635330485144202</v>
      </c>
      <c r="E3874" s="19" t="s">
        <v>4428</v>
      </c>
      <c r="F3874" s="46">
        <f>INDEX(Δεδομένα!$P:$P,MATCH('2021'!E3874,Δεδομένα!$O:$O,0))</f>
        <v>128</v>
      </c>
      <c r="G3874" s="49" t="s">
        <v>4292</v>
      </c>
      <c r="H3874" s="51" t="str">
        <f>INDEX(Δεδομένα!B$1:B$51,MATCH('2021'!G3874,Δεδομένα!A$1:A$51,0))</f>
        <v>ΔΥΤΙΚΗΣ ΕΛΛΑΔΟΣ</v>
      </c>
      <c r="I3874" s="53">
        <f>INDEX(Δεδομένα!E$1:E$13,MATCH('2021'!H3874,Δεδομένα!D$1:D$13,0))</f>
        <v>7</v>
      </c>
      <c r="J3874" s="4">
        <v>44286</v>
      </c>
      <c r="K3874" s="3" t="s">
        <v>446</v>
      </c>
      <c r="L3874" s="17" t="str">
        <f t="shared" si="296"/>
        <v>31/03/2021 13:05</v>
      </c>
      <c r="M3874" s="4">
        <v>44286</v>
      </c>
      <c r="N3874" s="3" t="s">
        <v>42</v>
      </c>
      <c r="O3874" s="17" t="str">
        <f t="shared" si="297"/>
        <v>31/03/2021 14:30</v>
      </c>
      <c r="P3874" s="24">
        <f t="shared" si="298"/>
        <v>5.9027777773735579E-2</v>
      </c>
      <c r="Q3874" s="28">
        <v>0</v>
      </c>
      <c r="R3874" s="27">
        <f t="shared" si="299"/>
        <v>84.999999994179234</v>
      </c>
      <c r="S3874" s="3" t="s">
        <v>4</v>
      </c>
      <c r="T3874" s="3" t="s">
        <v>4429</v>
      </c>
      <c r="U3874" s="3" t="s">
        <v>4443</v>
      </c>
      <c r="V3874" s="3" t="s">
        <v>4444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0.5</v>
      </c>
      <c r="AC3874" s="5">
        <v>0</v>
      </c>
      <c r="AD3874" s="5">
        <v>0</v>
      </c>
      <c r="AE3874" s="2">
        <v>4</v>
      </c>
      <c r="AF3874" s="2">
        <v>0</v>
      </c>
      <c r="AG3874" s="2">
        <v>0</v>
      </c>
      <c r="AH3874" s="2">
        <v>0</v>
      </c>
      <c r="AI3874" s="2">
        <v>0</v>
      </c>
      <c r="AJ3874" s="2">
        <v>2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 t="s">
        <v>4</v>
      </c>
      <c r="AT3874" s="2" t="s">
        <v>4</v>
      </c>
    </row>
    <row r="3875" spans="1:46" x14ac:dyDescent="0.2">
      <c r="A3875" s="2">
        <v>1652581</v>
      </c>
      <c r="B3875" s="2">
        <v>842395</v>
      </c>
      <c r="C3875" s="6">
        <v>21.241900190306101</v>
      </c>
      <c r="D3875" s="6">
        <v>38.642234348568799</v>
      </c>
      <c r="E3875" s="19" t="s">
        <v>4428</v>
      </c>
      <c r="F3875" s="46">
        <f>INDEX(Δεδομένα!$P:$P,MATCH('2021'!E3875,Δεδομένα!$O:$O,0))</f>
        <v>128</v>
      </c>
      <c r="G3875" s="49" t="s">
        <v>4292</v>
      </c>
      <c r="H3875" s="51" t="str">
        <f>INDEX(Δεδομένα!B$1:B$51,MATCH('2021'!G3875,Δεδομένα!A$1:A$51,0))</f>
        <v>ΔΥΤΙΚΗΣ ΕΛΛΑΔΟΣ</v>
      </c>
      <c r="I3875" s="53">
        <f>INDEX(Δεδομένα!E$1:E$13,MATCH('2021'!H3875,Δεδομένα!D$1:D$13,0))</f>
        <v>7</v>
      </c>
      <c r="J3875" s="4">
        <v>44288</v>
      </c>
      <c r="K3875" s="3" t="s">
        <v>111</v>
      </c>
      <c r="L3875" s="17" t="str">
        <f t="shared" si="296"/>
        <v>02/04/2021 19:20</v>
      </c>
      <c r="M3875" s="4">
        <v>44288</v>
      </c>
      <c r="N3875" s="3" t="s">
        <v>524</v>
      </c>
      <c r="O3875" s="17" t="str">
        <f t="shared" si="297"/>
        <v>02/04/2021 20:40</v>
      </c>
      <c r="P3875" s="24">
        <f t="shared" si="298"/>
        <v>5.5555555554747116E-2</v>
      </c>
      <c r="Q3875" s="28">
        <v>0</v>
      </c>
      <c r="R3875" s="27">
        <f t="shared" si="299"/>
        <v>79.999999998835847</v>
      </c>
      <c r="S3875" s="3" t="s">
        <v>4</v>
      </c>
      <c r="T3875" s="3" t="s">
        <v>4429</v>
      </c>
      <c r="U3875" s="3" t="s">
        <v>4430</v>
      </c>
      <c r="V3875" s="3" t="s">
        <v>4445</v>
      </c>
      <c r="W3875" s="5">
        <v>0</v>
      </c>
      <c r="X3875" s="5">
        <v>0</v>
      </c>
      <c r="Y3875" s="5">
        <v>0</v>
      </c>
      <c r="Z3875" s="5">
        <v>0</v>
      </c>
      <c r="AA3875" s="5">
        <v>0.5</v>
      </c>
      <c r="AB3875" s="5">
        <v>0</v>
      </c>
      <c r="AC3875" s="5">
        <v>0</v>
      </c>
      <c r="AD3875" s="5">
        <v>0</v>
      </c>
      <c r="AE3875" s="2">
        <v>2</v>
      </c>
      <c r="AF3875" s="2">
        <v>0</v>
      </c>
      <c r="AG3875" s="2">
        <v>0</v>
      </c>
      <c r="AH3875" s="2">
        <v>0</v>
      </c>
      <c r="AI3875" s="2">
        <v>0</v>
      </c>
      <c r="AJ3875" s="2">
        <v>1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 t="s">
        <v>4</v>
      </c>
      <c r="AT3875" s="2" t="s">
        <v>4</v>
      </c>
    </row>
    <row r="3876" spans="1:46" x14ac:dyDescent="0.2">
      <c r="A3876" s="2">
        <v>1652599</v>
      </c>
      <c r="B3876" s="2">
        <v>842889</v>
      </c>
      <c r="E3876" s="19" t="s">
        <v>4428</v>
      </c>
      <c r="F3876" s="46">
        <f>INDEX(Δεδομένα!$P:$P,MATCH('2021'!E3876,Δεδομένα!$O:$O,0))</f>
        <v>128</v>
      </c>
      <c r="G3876" s="49" t="s">
        <v>4292</v>
      </c>
      <c r="H3876" s="51" t="str">
        <f>INDEX(Δεδομένα!B$1:B$51,MATCH('2021'!G3876,Δεδομένα!A$1:A$51,0))</f>
        <v>ΔΥΤΙΚΗΣ ΕΛΛΑΔΟΣ</v>
      </c>
      <c r="I3876" s="53">
        <f>INDEX(Δεδομένα!E$1:E$13,MATCH('2021'!H3876,Δεδομένα!D$1:D$13,0))</f>
        <v>7</v>
      </c>
      <c r="J3876" s="4">
        <v>44290</v>
      </c>
      <c r="K3876" s="3" t="s">
        <v>641</v>
      </c>
      <c r="L3876" s="17" t="str">
        <f t="shared" si="296"/>
        <v>04/04/2021 16:25</v>
      </c>
      <c r="M3876" s="4">
        <v>44290</v>
      </c>
      <c r="N3876" s="3" t="s">
        <v>370</v>
      </c>
      <c r="O3876" s="17" t="str">
        <f t="shared" si="297"/>
        <v>04/04/2021 17:45</v>
      </c>
      <c r="P3876" s="24">
        <f t="shared" si="298"/>
        <v>5.5555555554747116E-2</v>
      </c>
      <c r="Q3876" s="28">
        <v>0</v>
      </c>
      <c r="R3876" s="27">
        <f t="shared" si="299"/>
        <v>79.999999998835847</v>
      </c>
      <c r="S3876" s="3" t="s">
        <v>4</v>
      </c>
      <c r="T3876" s="3" t="s">
        <v>4429</v>
      </c>
      <c r="U3876" s="3" t="s">
        <v>4430</v>
      </c>
      <c r="V3876" s="3" t="s">
        <v>4441</v>
      </c>
      <c r="W3876" s="5">
        <v>0</v>
      </c>
      <c r="X3876" s="5">
        <v>0</v>
      </c>
      <c r="Y3876" s="5">
        <v>0</v>
      </c>
      <c r="Z3876" s="5">
        <v>0</v>
      </c>
      <c r="AA3876" s="5">
        <v>0.2</v>
      </c>
      <c r="AB3876" s="5">
        <v>0</v>
      </c>
      <c r="AC3876" s="5">
        <v>0</v>
      </c>
      <c r="AD3876" s="5">
        <v>0</v>
      </c>
      <c r="AE3876" s="2">
        <v>2</v>
      </c>
      <c r="AF3876" s="2">
        <v>0</v>
      </c>
      <c r="AG3876" s="2">
        <v>0</v>
      </c>
      <c r="AH3876" s="2">
        <v>0</v>
      </c>
      <c r="AI3876" s="2">
        <v>0</v>
      </c>
      <c r="AJ3876" s="2">
        <v>1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 t="s">
        <v>4</v>
      </c>
      <c r="AT3876" s="2" t="s">
        <v>4</v>
      </c>
    </row>
    <row r="3877" spans="1:46" x14ac:dyDescent="0.2">
      <c r="A3877" s="2">
        <v>1652943</v>
      </c>
      <c r="B3877" s="2">
        <v>843576</v>
      </c>
      <c r="C3877" s="6">
        <v>21.278564134229999</v>
      </c>
      <c r="D3877" s="6">
        <v>38.675271779310599</v>
      </c>
      <c r="E3877" s="19" t="s">
        <v>4428</v>
      </c>
      <c r="F3877" s="46">
        <f>INDEX(Δεδομένα!$P:$P,MATCH('2021'!E3877,Δεδομένα!$O:$O,0))</f>
        <v>128</v>
      </c>
      <c r="G3877" s="49" t="s">
        <v>4292</v>
      </c>
      <c r="H3877" s="51" t="str">
        <f>INDEX(Δεδομένα!B$1:B$51,MATCH('2021'!G3877,Δεδομένα!A$1:A$51,0))</f>
        <v>ΔΥΤΙΚΗΣ ΕΛΛΑΔΟΣ</v>
      </c>
      <c r="I3877" s="53">
        <f>INDEX(Δεδομένα!E$1:E$13,MATCH('2021'!H3877,Δεδομένα!D$1:D$13,0))</f>
        <v>7</v>
      </c>
      <c r="J3877" s="4">
        <v>44293</v>
      </c>
      <c r="K3877" s="3" t="s">
        <v>545</v>
      </c>
      <c r="L3877" s="17" t="str">
        <f t="shared" si="296"/>
        <v>07/04/2021 16:10</v>
      </c>
      <c r="M3877" s="4">
        <v>44293</v>
      </c>
      <c r="N3877" s="3" t="s">
        <v>510</v>
      </c>
      <c r="O3877" s="17" t="str">
        <f t="shared" si="297"/>
        <v>07/04/2021 17:20</v>
      </c>
      <c r="P3877" s="24">
        <f t="shared" si="298"/>
        <v>4.8611111109494232E-2</v>
      </c>
      <c r="Q3877" s="28">
        <v>0</v>
      </c>
      <c r="R3877" s="27">
        <f t="shared" si="299"/>
        <v>69.999999997671694</v>
      </c>
      <c r="S3877" s="3" t="s">
        <v>4</v>
      </c>
      <c r="T3877" s="3" t="s">
        <v>4429</v>
      </c>
      <c r="U3877" s="3" t="s">
        <v>4430</v>
      </c>
      <c r="V3877" s="3" t="s">
        <v>4074</v>
      </c>
      <c r="W3877" s="5">
        <v>0</v>
      </c>
      <c r="X3877" s="5">
        <v>0</v>
      </c>
      <c r="Y3877" s="5">
        <v>0</v>
      </c>
      <c r="Z3877" s="5">
        <v>0</v>
      </c>
      <c r="AA3877" s="5">
        <v>0.2</v>
      </c>
      <c r="AB3877" s="5">
        <v>0</v>
      </c>
      <c r="AC3877" s="5">
        <v>0</v>
      </c>
      <c r="AD3877" s="5">
        <v>0</v>
      </c>
      <c r="AE3877" s="2">
        <v>2</v>
      </c>
      <c r="AF3877" s="2">
        <v>0</v>
      </c>
      <c r="AG3877" s="2">
        <v>0</v>
      </c>
      <c r="AH3877" s="2">
        <v>0</v>
      </c>
      <c r="AI3877" s="2">
        <v>0</v>
      </c>
      <c r="AJ3877" s="2">
        <v>1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 t="s">
        <v>4</v>
      </c>
      <c r="AT3877" s="2" t="s">
        <v>4</v>
      </c>
    </row>
    <row r="3878" spans="1:46" x14ac:dyDescent="0.2">
      <c r="A3878" s="2">
        <v>1652961</v>
      </c>
      <c r="B3878" s="2">
        <v>843920</v>
      </c>
      <c r="E3878" s="19" t="s">
        <v>4428</v>
      </c>
      <c r="F3878" s="46">
        <f>INDEX(Δεδομένα!$P:$P,MATCH('2021'!E3878,Δεδομένα!$O:$O,0))</f>
        <v>128</v>
      </c>
      <c r="G3878" s="49" t="s">
        <v>4292</v>
      </c>
      <c r="H3878" s="51" t="str">
        <f>INDEX(Δεδομένα!B$1:B$51,MATCH('2021'!G3878,Δεδομένα!A$1:A$51,0))</f>
        <v>ΔΥΤΙΚΗΣ ΕΛΛΑΔΟΣ</v>
      </c>
      <c r="I3878" s="53">
        <f>INDEX(Δεδομένα!E$1:E$13,MATCH('2021'!H3878,Δεδομένα!D$1:D$13,0))</f>
        <v>7</v>
      </c>
      <c r="J3878" s="4">
        <v>44294</v>
      </c>
      <c r="K3878" s="3" t="s">
        <v>424</v>
      </c>
      <c r="L3878" s="17" t="str">
        <f t="shared" si="296"/>
        <v>08/04/2021 20:10</v>
      </c>
      <c r="M3878" s="4">
        <v>44294</v>
      </c>
      <c r="N3878" s="3" t="s">
        <v>1123</v>
      </c>
      <c r="O3878" s="17" t="str">
        <f t="shared" si="297"/>
        <v>08/04/2021 20:46</v>
      </c>
      <c r="P3878" s="24">
        <f t="shared" si="298"/>
        <v>2.4999999994179234E-2</v>
      </c>
      <c r="Q3878" s="28">
        <v>0</v>
      </c>
      <c r="R3878" s="27">
        <f t="shared" si="299"/>
        <v>35.999999991618097</v>
      </c>
      <c r="S3878" s="3" t="s">
        <v>4</v>
      </c>
      <c r="T3878" s="3" t="s">
        <v>4429</v>
      </c>
      <c r="U3878" s="3" t="s">
        <v>4430</v>
      </c>
      <c r="V3878" s="3" t="s">
        <v>4446</v>
      </c>
      <c r="W3878" s="5">
        <v>0</v>
      </c>
      <c r="X3878" s="5">
        <v>0</v>
      </c>
      <c r="Y3878" s="5">
        <v>0</v>
      </c>
      <c r="Z3878" s="5">
        <v>0</v>
      </c>
      <c r="AA3878" s="5">
        <v>0.3</v>
      </c>
      <c r="AB3878" s="5">
        <v>0</v>
      </c>
      <c r="AC3878" s="5">
        <v>0</v>
      </c>
      <c r="AD3878" s="5">
        <v>0</v>
      </c>
      <c r="AE3878" s="2">
        <v>2</v>
      </c>
      <c r="AF3878" s="2">
        <v>0</v>
      </c>
      <c r="AG3878" s="2">
        <v>0</v>
      </c>
      <c r="AH3878" s="2">
        <v>0</v>
      </c>
      <c r="AI3878" s="2">
        <v>0</v>
      </c>
      <c r="AJ3878" s="2">
        <v>1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 t="s">
        <v>4</v>
      </c>
      <c r="AT3878" s="2" t="s">
        <v>4</v>
      </c>
    </row>
    <row r="3879" spans="1:46" x14ac:dyDescent="0.2">
      <c r="A3879" s="2">
        <v>1656635</v>
      </c>
      <c r="B3879" s="2">
        <v>844371</v>
      </c>
      <c r="C3879" s="6">
        <v>21.382896665121802</v>
      </c>
      <c r="D3879" s="6">
        <v>38.652421814796803</v>
      </c>
      <c r="E3879" s="19" t="s">
        <v>4428</v>
      </c>
      <c r="F3879" s="46">
        <f>INDEX(Δεδομένα!$P:$P,MATCH('2021'!E3879,Δεδομένα!$O:$O,0))</f>
        <v>128</v>
      </c>
      <c r="G3879" s="49" t="s">
        <v>4292</v>
      </c>
      <c r="H3879" s="51" t="str">
        <f>INDEX(Δεδομένα!B$1:B$51,MATCH('2021'!G3879,Δεδομένα!A$1:A$51,0))</f>
        <v>ΔΥΤΙΚΗΣ ΕΛΛΑΔΟΣ</v>
      </c>
      <c r="I3879" s="53">
        <f>INDEX(Δεδομένα!E$1:E$13,MATCH('2021'!H3879,Δεδομένα!D$1:D$13,0))</f>
        <v>7</v>
      </c>
      <c r="J3879" s="4">
        <v>44296</v>
      </c>
      <c r="K3879" s="3" t="s">
        <v>313</v>
      </c>
      <c r="L3879" s="17" t="str">
        <f t="shared" si="296"/>
        <v>10/04/2021 12:39</v>
      </c>
      <c r="M3879" s="4">
        <v>44296</v>
      </c>
      <c r="N3879" s="3" t="s">
        <v>1016</v>
      </c>
      <c r="O3879" s="17" t="str">
        <f t="shared" si="297"/>
        <v>10/04/2021 14:25</v>
      </c>
      <c r="P3879" s="24">
        <f t="shared" si="298"/>
        <v>7.3611111110949423E-2</v>
      </c>
      <c r="Q3879" s="28">
        <v>0</v>
      </c>
      <c r="R3879" s="27">
        <f t="shared" si="299"/>
        <v>105.99999999976717</v>
      </c>
      <c r="S3879" s="3" t="s">
        <v>4</v>
      </c>
      <c r="T3879" s="3" t="s">
        <v>4429</v>
      </c>
      <c r="U3879" s="3" t="s">
        <v>4430</v>
      </c>
      <c r="V3879" s="3" t="s">
        <v>4447</v>
      </c>
      <c r="W3879" s="5">
        <v>0</v>
      </c>
      <c r="X3879" s="5">
        <v>0</v>
      </c>
      <c r="Y3879" s="5">
        <v>0</v>
      </c>
      <c r="Z3879" s="5">
        <v>0</v>
      </c>
      <c r="AA3879" s="5">
        <v>5</v>
      </c>
      <c r="AB3879" s="5">
        <v>0</v>
      </c>
      <c r="AC3879" s="5">
        <v>0</v>
      </c>
      <c r="AD3879" s="5">
        <v>0</v>
      </c>
      <c r="AE3879" s="2">
        <v>7</v>
      </c>
      <c r="AF3879" s="2">
        <v>0</v>
      </c>
      <c r="AG3879" s="2">
        <v>0</v>
      </c>
      <c r="AH3879" s="2">
        <v>0</v>
      </c>
      <c r="AI3879" s="2">
        <v>0</v>
      </c>
      <c r="AJ3879" s="2">
        <v>3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 t="s">
        <v>4</v>
      </c>
      <c r="AT3879" s="2" t="s">
        <v>4</v>
      </c>
    </row>
    <row r="3880" spans="1:46" x14ac:dyDescent="0.2">
      <c r="A3880" s="2">
        <v>1656639</v>
      </c>
      <c r="B3880" s="2">
        <v>844395</v>
      </c>
      <c r="C3880" s="6">
        <v>21.336392808927599</v>
      </c>
      <c r="D3880" s="6">
        <v>38.659774893382099</v>
      </c>
      <c r="E3880" s="19" t="s">
        <v>4428</v>
      </c>
      <c r="F3880" s="46">
        <f>INDEX(Δεδομένα!$P:$P,MATCH('2021'!E3880,Δεδομένα!$O:$O,0))</f>
        <v>128</v>
      </c>
      <c r="G3880" s="49" t="s">
        <v>4292</v>
      </c>
      <c r="H3880" s="51" t="str">
        <f>INDEX(Δεδομένα!B$1:B$51,MATCH('2021'!G3880,Δεδομένα!A$1:A$51,0))</f>
        <v>ΔΥΤΙΚΗΣ ΕΛΛΑΔΟΣ</v>
      </c>
      <c r="I3880" s="53">
        <f>INDEX(Δεδομένα!E$1:E$13,MATCH('2021'!H3880,Δεδομένα!D$1:D$13,0))</f>
        <v>7</v>
      </c>
      <c r="J3880" s="4">
        <v>44296</v>
      </c>
      <c r="K3880" s="3" t="s">
        <v>1200</v>
      </c>
      <c r="L3880" s="17" t="str">
        <f t="shared" si="296"/>
        <v>10/04/2021 13:42</v>
      </c>
      <c r="M3880" s="4">
        <v>44296</v>
      </c>
      <c r="N3880" s="3" t="s">
        <v>1375</v>
      </c>
      <c r="O3880" s="17" t="str">
        <f t="shared" si="297"/>
        <v>10/04/2021 14:48</v>
      </c>
      <c r="P3880" s="24">
        <f t="shared" si="298"/>
        <v>4.5833333337213844E-2</v>
      </c>
      <c r="Q3880" s="28">
        <v>0</v>
      </c>
      <c r="R3880" s="27">
        <f t="shared" si="299"/>
        <v>66.000000005587935</v>
      </c>
      <c r="S3880" s="3" t="s">
        <v>4</v>
      </c>
      <c r="T3880" s="3" t="s">
        <v>4429</v>
      </c>
      <c r="U3880" s="3" t="s">
        <v>4430</v>
      </c>
      <c r="V3880" s="3" t="s">
        <v>4448</v>
      </c>
      <c r="W3880" s="5">
        <v>0</v>
      </c>
      <c r="X3880" s="5">
        <v>0</v>
      </c>
      <c r="Y3880" s="5">
        <v>0</v>
      </c>
      <c r="Z3880" s="5">
        <v>0</v>
      </c>
      <c r="AA3880" s="5">
        <v>0.3</v>
      </c>
      <c r="AB3880" s="5">
        <v>0</v>
      </c>
      <c r="AC3880" s="5">
        <v>0</v>
      </c>
      <c r="AD3880" s="5">
        <v>0</v>
      </c>
      <c r="AE3880" s="2">
        <v>2</v>
      </c>
      <c r="AF3880" s="2">
        <v>0</v>
      </c>
      <c r="AG3880" s="2">
        <v>0</v>
      </c>
      <c r="AH3880" s="2">
        <v>0</v>
      </c>
      <c r="AI3880" s="2">
        <v>0</v>
      </c>
      <c r="AJ3880" s="2">
        <v>1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 t="s">
        <v>4</v>
      </c>
      <c r="AT3880" s="2" t="s">
        <v>4</v>
      </c>
    </row>
    <row r="3881" spans="1:46" x14ac:dyDescent="0.2">
      <c r="A3881" s="2">
        <v>1656697</v>
      </c>
      <c r="B3881" s="2">
        <v>844457</v>
      </c>
      <c r="C3881" s="6">
        <v>21.455462317998599</v>
      </c>
      <c r="D3881" s="6">
        <v>38.611323807251203</v>
      </c>
      <c r="E3881" s="19" t="s">
        <v>4428</v>
      </c>
      <c r="F3881" s="46">
        <f>INDEX(Δεδομένα!$P:$P,MATCH('2021'!E3881,Δεδομένα!$O:$O,0))</f>
        <v>128</v>
      </c>
      <c r="G3881" s="49" t="s">
        <v>4292</v>
      </c>
      <c r="H3881" s="51" t="str">
        <f>INDEX(Δεδομένα!B$1:B$51,MATCH('2021'!G3881,Δεδομένα!A$1:A$51,0))</f>
        <v>ΔΥΤΙΚΗΣ ΕΛΛΑΔΟΣ</v>
      </c>
      <c r="I3881" s="53">
        <f>INDEX(Δεδομένα!E$1:E$13,MATCH('2021'!H3881,Δεδομένα!D$1:D$13,0))</f>
        <v>7</v>
      </c>
      <c r="J3881" s="4">
        <v>44296</v>
      </c>
      <c r="K3881" s="3" t="s">
        <v>109</v>
      </c>
      <c r="L3881" s="17" t="str">
        <f t="shared" si="296"/>
        <v>10/04/2021 15:50</v>
      </c>
      <c r="M3881" s="4">
        <v>44296</v>
      </c>
      <c r="N3881" s="3" t="s">
        <v>474</v>
      </c>
      <c r="O3881" s="17" t="str">
        <f t="shared" si="297"/>
        <v>10/04/2021 16:50</v>
      </c>
      <c r="P3881" s="24">
        <f t="shared" si="298"/>
        <v>4.1666666671517305E-2</v>
      </c>
      <c r="Q3881" s="28">
        <v>0</v>
      </c>
      <c r="R3881" s="27">
        <f t="shared" si="299"/>
        <v>60.000000006984919</v>
      </c>
      <c r="S3881" s="3" t="s">
        <v>4</v>
      </c>
      <c r="T3881" s="3" t="s">
        <v>4429</v>
      </c>
      <c r="U3881" s="3" t="s">
        <v>4430</v>
      </c>
      <c r="V3881" s="3" t="s">
        <v>4449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2</v>
      </c>
      <c r="AC3881" s="5">
        <v>0</v>
      </c>
      <c r="AD3881" s="5">
        <v>0</v>
      </c>
      <c r="AE3881" s="2">
        <v>2</v>
      </c>
      <c r="AF3881" s="2">
        <v>0</v>
      </c>
      <c r="AG3881" s="2">
        <v>0</v>
      </c>
      <c r="AH3881" s="2">
        <v>0</v>
      </c>
      <c r="AI3881" s="2">
        <v>0</v>
      </c>
      <c r="AJ3881" s="2">
        <v>1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 t="s">
        <v>4</v>
      </c>
      <c r="AT3881" s="2" t="s">
        <v>4</v>
      </c>
    </row>
    <row r="3882" spans="1:46" x14ac:dyDescent="0.2">
      <c r="A3882" s="2">
        <v>1656699</v>
      </c>
      <c r="B3882" s="2">
        <v>844476</v>
      </c>
      <c r="C3882" s="6">
        <v>21.424101824895502</v>
      </c>
      <c r="D3882" s="6">
        <v>38.654980403246199</v>
      </c>
      <c r="E3882" s="19" t="s">
        <v>4428</v>
      </c>
      <c r="F3882" s="46">
        <f>INDEX(Δεδομένα!$P:$P,MATCH('2021'!E3882,Δεδομένα!$O:$O,0))</f>
        <v>128</v>
      </c>
      <c r="G3882" s="49" t="s">
        <v>4292</v>
      </c>
      <c r="H3882" s="51" t="str">
        <f>INDEX(Δεδομένα!B$1:B$51,MATCH('2021'!G3882,Δεδομένα!A$1:A$51,0))</f>
        <v>ΔΥΤΙΚΗΣ ΕΛΛΑΔΟΣ</v>
      </c>
      <c r="I3882" s="53">
        <f>INDEX(Δεδομένα!E$1:E$13,MATCH('2021'!H3882,Δεδομένα!D$1:D$13,0))</f>
        <v>7</v>
      </c>
      <c r="J3882" s="4">
        <v>44296</v>
      </c>
      <c r="K3882" s="3" t="s">
        <v>146</v>
      </c>
      <c r="L3882" s="17" t="str">
        <f t="shared" si="296"/>
        <v>10/04/2021 16:30</v>
      </c>
      <c r="M3882" s="4">
        <v>44296</v>
      </c>
      <c r="N3882" s="3" t="s">
        <v>510</v>
      </c>
      <c r="O3882" s="17" t="str">
        <f t="shared" si="297"/>
        <v>10/04/2021 17:20</v>
      </c>
      <c r="P3882" s="24">
        <f t="shared" si="298"/>
        <v>3.4722222218988463E-2</v>
      </c>
      <c r="Q3882" s="28">
        <v>0</v>
      </c>
      <c r="R3882" s="27">
        <f t="shared" si="299"/>
        <v>49.999999995343387</v>
      </c>
      <c r="S3882" s="3" t="s">
        <v>4</v>
      </c>
      <c r="T3882" s="3" t="s">
        <v>4429</v>
      </c>
      <c r="U3882" s="3" t="s">
        <v>4430</v>
      </c>
      <c r="V3882" s="3" t="s">
        <v>4450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0.1</v>
      </c>
      <c r="AC3882" s="5">
        <v>0</v>
      </c>
      <c r="AD3882" s="5">
        <v>0</v>
      </c>
      <c r="AE3882" s="2">
        <v>2</v>
      </c>
      <c r="AF3882" s="2">
        <v>0</v>
      </c>
      <c r="AG3882" s="2">
        <v>0</v>
      </c>
      <c r="AH3882" s="2">
        <v>0</v>
      </c>
      <c r="AI3882" s="2">
        <v>0</v>
      </c>
      <c r="AJ3882" s="2">
        <v>1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 t="s">
        <v>4</v>
      </c>
      <c r="AT3882" s="2" t="s">
        <v>4</v>
      </c>
    </row>
    <row r="3883" spans="1:46" x14ac:dyDescent="0.2">
      <c r="A3883" s="2">
        <v>1656704</v>
      </c>
      <c r="B3883" s="2">
        <v>844526</v>
      </c>
      <c r="C3883" s="6">
        <v>21.4204870941828</v>
      </c>
      <c r="D3883" s="6">
        <v>38.563810466254203</v>
      </c>
      <c r="E3883" s="19" t="s">
        <v>4428</v>
      </c>
      <c r="F3883" s="46">
        <f>INDEX(Δεδομένα!$P:$P,MATCH('2021'!E3883,Δεδομένα!$O:$O,0))</f>
        <v>128</v>
      </c>
      <c r="G3883" s="49" t="s">
        <v>4292</v>
      </c>
      <c r="H3883" s="51" t="str">
        <f>INDEX(Δεδομένα!B$1:B$51,MATCH('2021'!G3883,Δεδομένα!A$1:A$51,0))</f>
        <v>ΔΥΤΙΚΗΣ ΕΛΛΑΔΟΣ</v>
      </c>
      <c r="I3883" s="53">
        <f>INDEX(Δεδομένα!E$1:E$13,MATCH('2021'!H3883,Δεδομένα!D$1:D$13,0))</f>
        <v>7</v>
      </c>
      <c r="J3883" s="4">
        <v>44296</v>
      </c>
      <c r="K3883" s="3" t="s">
        <v>902</v>
      </c>
      <c r="L3883" s="17" t="str">
        <f t="shared" si="296"/>
        <v>10/04/2021 19:25</v>
      </c>
      <c r="M3883" s="4">
        <v>44296</v>
      </c>
      <c r="N3883" s="3" t="s">
        <v>256</v>
      </c>
      <c r="O3883" s="17" t="str">
        <f t="shared" si="297"/>
        <v>10/04/2021 20:15</v>
      </c>
      <c r="P3883" s="24">
        <f t="shared" si="298"/>
        <v>3.4722222218988463E-2</v>
      </c>
      <c r="Q3883" s="28">
        <v>0</v>
      </c>
      <c r="R3883" s="27">
        <f t="shared" si="299"/>
        <v>49.999999995343387</v>
      </c>
      <c r="S3883" s="3" t="s">
        <v>4</v>
      </c>
      <c r="T3883" s="3" t="s">
        <v>4429</v>
      </c>
      <c r="U3883" s="3" t="s">
        <v>4430</v>
      </c>
      <c r="V3883" s="3" t="s">
        <v>4451</v>
      </c>
      <c r="W3883" s="5">
        <v>0</v>
      </c>
      <c r="X3883" s="5">
        <v>0</v>
      </c>
      <c r="Y3883" s="5">
        <v>0</v>
      </c>
      <c r="Z3883" s="5">
        <v>0</v>
      </c>
      <c r="AA3883" s="5">
        <v>0.1</v>
      </c>
      <c r="AB3883" s="5">
        <v>0</v>
      </c>
      <c r="AC3883" s="5">
        <v>0</v>
      </c>
      <c r="AD3883" s="5">
        <v>0</v>
      </c>
      <c r="AE3883" s="2">
        <v>4</v>
      </c>
      <c r="AF3883" s="2">
        <v>0</v>
      </c>
      <c r="AG3883" s="2">
        <v>0</v>
      </c>
      <c r="AH3883" s="2">
        <v>0</v>
      </c>
      <c r="AI3883" s="2">
        <v>0</v>
      </c>
      <c r="AJ3883" s="2">
        <v>2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 t="s">
        <v>4</v>
      </c>
      <c r="AT3883" s="2" t="s">
        <v>4</v>
      </c>
    </row>
    <row r="3884" spans="1:46" x14ac:dyDescent="0.2">
      <c r="A3884" s="2">
        <v>1656714</v>
      </c>
      <c r="B3884" s="2">
        <v>845370</v>
      </c>
      <c r="C3884" s="6">
        <v>21.4144388152259</v>
      </c>
      <c r="D3884" s="6">
        <v>38.572270355107598</v>
      </c>
      <c r="E3884" s="19" t="s">
        <v>4428</v>
      </c>
      <c r="F3884" s="46">
        <f>INDEX(Δεδομένα!$P:$P,MATCH('2021'!E3884,Δεδομένα!$O:$O,0))</f>
        <v>128</v>
      </c>
      <c r="G3884" s="49" t="s">
        <v>4292</v>
      </c>
      <c r="H3884" s="51" t="str">
        <f>INDEX(Δεδομένα!B$1:B$51,MATCH('2021'!G3884,Δεδομένα!A$1:A$51,0))</f>
        <v>ΔΥΤΙΚΗΣ ΕΛΛΑΔΟΣ</v>
      </c>
      <c r="I3884" s="53">
        <f>INDEX(Δεδομένα!E$1:E$13,MATCH('2021'!H3884,Δεδομένα!D$1:D$13,0))</f>
        <v>7</v>
      </c>
      <c r="J3884" s="4">
        <v>44299</v>
      </c>
      <c r="K3884" s="3" t="s">
        <v>407</v>
      </c>
      <c r="L3884" s="17" t="str">
        <f t="shared" si="296"/>
        <v>13/04/2021 15:40</v>
      </c>
      <c r="M3884" s="4">
        <v>44299</v>
      </c>
      <c r="N3884" s="3" t="s">
        <v>698</v>
      </c>
      <c r="O3884" s="17" t="str">
        <f t="shared" si="297"/>
        <v>13/04/2021 16:48</v>
      </c>
      <c r="P3884" s="24">
        <f t="shared" si="298"/>
        <v>4.722222221607808E-2</v>
      </c>
      <c r="Q3884" s="28">
        <v>0</v>
      </c>
      <c r="R3884" s="27">
        <f t="shared" si="299"/>
        <v>67.999999991152436</v>
      </c>
      <c r="S3884" s="3" t="s">
        <v>4</v>
      </c>
      <c r="T3884" s="3" t="s">
        <v>4429</v>
      </c>
      <c r="U3884" s="3" t="s">
        <v>4430</v>
      </c>
      <c r="V3884" s="3" t="s">
        <v>4452</v>
      </c>
      <c r="W3884" s="5">
        <v>0</v>
      </c>
      <c r="X3884" s="5">
        <v>0</v>
      </c>
      <c r="Y3884" s="5">
        <v>0</v>
      </c>
      <c r="Z3884" s="5">
        <v>0</v>
      </c>
      <c r="AA3884" s="5">
        <v>1.5</v>
      </c>
      <c r="AB3884" s="5">
        <v>1</v>
      </c>
      <c r="AC3884" s="5">
        <v>0</v>
      </c>
      <c r="AD3884" s="5">
        <v>0</v>
      </c>
      <c r="AE3884" s="2">
        <v>2</v>
      </c>
      <c r="AF3884" s="2">
        <v>0</v>
      </c>
      <c r="AG3884" s="2">
        <v>0</v>
      </c>
      <c r="AH3884" s="2">
        <v>0</v>
      </c>
      <c r="AI3884" s="2">
        <v>0</v>
      </c>
      <c r="AJ3884" s="2">
        <v>1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 t="s">
        <v>4</v>
      </c>
      <c r="AT3884" s="2" t="s">
        <v>4</v>
      </c>
    </row>
    <row r="3885" spans="1:46" x14ac:dyDescent="0.2">
      <c r="A3885" s="2">
        <v>1656750</v>
      </c>
      <c r="B3885" s="2">
        <v>845422</v>
      </c>
      <c r="C3885" s="6">
        <v>21.467632302966901</v>
      </c>
      <c r="D3885" s="6">
        <v>38.596140934737697</v>
      </c>
      <c r="E3885" s="19" t="s">
        <v>4428</v>
      </c>
      <c r="F3885" s="46">
        <f>INDEX(Δεδομένα!$P:$P,MATCH('2021'!E3885,Δεδομένα!$O:$O,0))</f>
        <v>128</v>
      </c>
      <c r="G3885" s="49" t="s">
        <v>4292</v>
      </c>
      <c r="H3885" s="51" t="str">
        <f>INDEX(Δεδομένα!B$1:B$51,MATCH('2021'!G3885,Δεδομένα!A$1:A$51,0))</f>
        <v>ΔΥΤΙΚΗΣ ΕΛΛΑΔΟΣ</v>
      </c>
      <c r="I3885" s="53">
        <f>INDEX(Δεδομένα!E$1:E$13,MATCH('2021'!H3885,Δεδομένα!D$1:D$13,0))</f>
        <v>7</v>
      </c>
      <c r="J3885" s="4">
        <v>44299</v>
      </c>
      <c r="K3885" s="3" t="s">
        <v>968</v>
      </c>
      <c r="L3885" s="17" t="str">
        <f t="shared" si="296"/>
        <v>13/04/2021 19:14</v>
      </c>
      <c r="M3885" s="4">
        <v>44299</v>
      </c>
      <c r="N3885" s="3" t="s">
        <v>742</v>
      </c>
      <c r="O3885" s="17" t="str">
        <f t="shared" si="297"/>
        <v>13/04/2021 19:55</v>
      </c>
      <c r="P3885" s="24">
        <f t="shared" si="298"/>
        <v>2.8472222220443655E-2</v>
      </c>
      <c r="Q3885" s="28">
        <v>0</v>
      </c>
      <c r="R3885" s="27">
        <f t="shared" si="299"/>
        <v>40.999999997438863</v>
      </c>
      <c r="S3885" s="3" t="s">
        <v>4</v>
      </c>
      <c r="T3885" s="3" t="s">
        <v>4429</v>
      </c>
      <c r="U3885" s="3" t="s">
        <v>4430</v>
      </c>
      <c r="V3885" s="3" t="s">
        <v>4453</v>
      </c>
      <c r="W3885" s="5">
        <v>0</v>
      </c>
      <c r="X3885" s="5">
        <v>0</v>
      </c>
      <c r="Y3885" s="5">
        <v>0</v>
      </c>
      <c r="Z3885" s="5">
        <v>0</v>
      </c>
      <c r="AA3885" s="5">
        <v>0.1</v>
      </c>
      <c r="AB3885" s="5">
        <v>0</v>
      </c>
      <c r="AC3885" s="5">
        <v>0</v>
      </c>
      <c r="AD3885" s="5">
        <v>0</v>
      </c>
      <c r="AE3885" s="2">
        <v>2</v>
      </c>
      <c r="AF3885" s="2">
        <v>0</v>
      </c>
      <c r="AG3885" s="2">
        <v>0</v>
      </c>
      <c r="AH3885" s="2">
        <v>0</v>
      </c>
      <c r="AI3885" s="2">
        <v>0</v>
      </c>
      <c r="AJ3885" s="2">
        <v>1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 t="s">
        <v>4</v>
      </c>
      <c r="AT3885" s="2" t="s">
        <v>4</v>
      </c>
    </row>
    <row r="3886" spans="1:46" x14ac:dyDescent="0.2">
      <c r="A3886" s="2">
        <v>1656755</v>
      </c>
      <c r="B3886" s="2">
        <v>845575</v>
      </c>
      <c r="C3886" s="6">
        <v>21.392709617743598</v>
      </c>
      <c r="D3886" s="6">
        <v>38.637467312109202</v>
      </c>
      <c r="E3886" s="19" t="s">
        <v>4428</v>
      </c>
      <c r="F3886" s="46">
        <f>INDEX(Δεδομένα!$P:$P,MATCH('2021'!E3886,Δεδομένα!$O:$O,0))</f>
        <v>128</v>
      </c>
      <c r="G3886" s="49" t="s">
        <v>4292</v>
      </c>
      <c r="H3886" s="51" t="str">
        <f>INDEX(Δεδομένα!B$1:B$51,MATCH('2021'!G3886,Δεδομένα!A$1:A$51,0))</f>
        <v>ΔΥΤΙΚΗΣ ΕΛΛΑΔΟΣ</v>
      </c>
      <c r="I3886" s="53">
        <f>INDEX(Δεδομένα!E$1:E$13,MATCH('2021'!H3886,Δεδομένα!D$1:D$13,0))</f>
        <v>7</v>
      </c>
      <c r="J3886" s="4">
        <v>44300</v>
      </c>
      <c r="K3886" s="3" t="s">
        <v>298</v>
      </c>
      <c r="L3886" s="17" t="str">
        <f t="shared" si="296"/>
        <v>14/04/2021 12:35</v>
      </c>
      <c r="M3886" s="4">
        <v>44300</v>
      </c>
      <c r="N3886" s="3" t="s">
        <v>552</v>
      </c>
      <c r="O3886" s="17" t="str">
        <f t="shared" si="297"/>
        <v>14/04/2021 13:00</v>
      </c>
      <c r="P3886" s="24">
        <f t="shared" si="298"/>
        <v>1.7361111109494232E-2</v>
      </c>
      <c r="Q3886" s="28">
        <v>0</v>
      </c>
      <c r="R3886" s="27">
        <f t="shared" si="299"/>
        <v>24.999999997671694</v>
      </c>
      <c r="S3886" s="3" t="s">
        <v>4</v>
      </c>
      <c r="T3886" s="3" t="s">
        <v>4429</v>
      </c>
      <c r="U3886" s="3" t="s">
        <v>246</v>
      </c>
      <c r="V3886" s="3" t="s">
        <v>4454</v>
      </c>
      <c r="W3886" s="5">
        <v>0</v>
      </c>
      <c r="X3886" s="5">
        <v>0</v>
      </c>
      <c r="Y3886" s="5">
        <v>0</v>
      </c>
      <c r="Z3886" s="5">
        <v>0</v>
      </c>
      <c r="AA3886" s="5">
        <v>0.1</v>
      </c>
      <c r="AB3886" s="5">
        <v>0</v>
      </c>
      <c r="AC3886" s="5">
        <v>0</v>
      </c>
      <c r="AD3886" s="5">
        <v>0</v>
      </c>
      <c r="AE3886" s="2">
        <v>2</v>
      </c>
      <c r="AF3886" s="2">
        <v>0</v>
      </c>
      <c r="AG3886" s="2">
        <v>0</v>
      </c>
      <c r="AH3886" s="2">
        <v>0</v>
      </c>
      <c r="AI3886" s="2">
        <v>0</v>
      </c>
      <c r="AJ3886" s="2">
        <v>1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 t="s">
        <v>4</v>
      </c>
      <c r="AT3886" s="2" t="s">
        <v>4</v>
      </c>
    </row>
    <row r="3887" spans="1:46" x14ac:dyDescent="0.2">
      <c r="A3887" s="2">
        <v>1656757</v>
      </c>
      <c r="B3887" s="2">
        <v>845607</v>
      </c>
      <c r="C3887" s="6">
        <v>21.241686500270799</v>
      </c>
      <c r="D3887" s="6">
        <v>38.644022335921903</v>
      </c>
      <c r="E3887" s="19" t="s">
        <v>4428</v>
      </c>
      <c r="F3887" s="46">
        <f>INDEX(Δεδομένα!$P:$P,MATCH('2021'!E3887,Δεδομένα!$O:$O,0))</f>
        <v>128</v>
      </c>
      <c r="G3887" s="49" t="s">
        <v>4292</v>
      </c>
      <c r="H3887" s="51" t="str">
        <f>INDEX(Δεδομένα!B$1:B$51,MATCH('2021'!G3887,Δεδομένα!A$1:A$51,0))</f>
        <v>ΔΥΤΙΚΗΣ ΕΛΛΑΔΟΣ</v>
      </c>
      <c r="I3887" s="53">
        <f>INDEX(Δεδομένα!E$1:E$13,MATCH('2021'!H3887,Δεδομένα!D$1:D$13,0))</f>
        <v>7</v>
      </c>
      <c r="J3887" s="4">
        <v>44300</v>
      </c>
      <c r="K3887" s="3" t="s">
        <v>385</v>
      </c>
      <c r="L3887" s="17" t="str">
        <f t="shared" si="296"/>
        <v>14/04/2021 14:00</v>
      </c>
      <c r="M3887" s="4">
        <v>44300</v>
      </c>
      <c r="N3887" s="3" t="s">
        <v>1233</v>
      </c>
      <c r="O3887" s="17" t="str">
        <f t="shared" si="297"/>
        <v>14/04/2021 16:45</v>
      </c>
      <c r="P3887" s="24">
        <f t="shared" si="298"/>
        <v>0.11458333332848269</v>
      </c>
      <c r="Q3887" s="28">
        <v>0</v>
      </c>
      <c r="R3887" s="27">
        <f t="shared" si="299"/>
        <v>164.99999999301508</v>
      </c>
      <c r="S3887" s="3" t="s">
        <v>4</v>
      </c>
      <c r="T3887" s="3" t="s">
        <v>4429</v>
      </c>
      <c r="U3887" s="3" t="s">
        <v>4430</v>
      </c>
      <c r="V3887" s="3" t="s">
        <v>4455</v>
      </c>
      <c r="W3887" s="5">
        <v>0</v>
      </c>
      <c r="X3887" s="5">
        <v>0</v>
      </c>
      <c r="Y3887" s="5">
        <v>0</v>
      </c>
      <c r="Z3887" s="5">
        <v>0</v>
      </c>
      <c r="AA3887" s="5">
        <v>1</v>
      </c>
      <c r="AB3887" s="5">
        <v>0</v>
      </c>
      <c r="AC3887" s="5">
        <v>0</v>
      </c>
      <c r="AD3887" s="5">
        <v>0</v>
      </c>
      <c r="AE3887" s="2">
        <v>2</v>
      </c>
      <c r="AF3887" s="2">
        <v>0</v>
      </c>
      <c r="AG3887" s="2">
        <v>0</v>
      </c>
      <c r="AH3887" s="2">
        <v>0</v>
      </c>
      <c r="AI3887" s="2">
        <v>0</v>
      </c>
      <c r="AJ3887" s="2">
        <v>1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 t="s">
        <v>4</v>
      </c>
      <c r="AT3887" s="2" t="s">
        <v>4</v>
      </c>
    </row>
    <row r="3888" spans="1:46" x14ac:dyDescent="0.2">
      <c r="A3888" s="2">
        <v>1656760</v>
      </c>
      <c r="B3888" s="2">
        <v>845630</v>
      </c>
      <c r="C3888" s="6">
        <v>21.280937972095298</v>
      </c>
      <c r="D3888" s="6">
        <v>38.571297866684802</v>
      </c>
      <c r="E3888" s="19" t="s">
        <v>4428</v>
      </c>
      <c r="F3888" s="46">
        <f>INDEX(Δεδομένα!$P:$P,MATCH('2021'!E3888,Δεδομένα!$O:$O,0))</f>
        <v>128</v>
      </c>
      <c r="G3888" s="49" t="s">
        <v>4292</v>
      </c>
      <c r="H3888" s="51" t="str">
        <f>INDEX(Δεδομένα!B$1:B$51,MATCH('2021'!G3888,Δεδομένα!A$1:A$51,0))</f>
        <v>ΔΥΤΙΚΗΣ ΕΛΛΑΔΟΣ</v>
      </c>
      <c r="I3888" s="53">
        <f>INDEX(Δεδομένα!E$1:E$13,MATCH('2021'!H3888,Δεδομένα!D$1:D$13,0))</f>
        <v>7</v>
      </c>
      <c r="J3888" s="4">
        <v>44300</v>
      </c>
      <c r="K3888" s="3" t="s">
        <v>310</v>
      </c>
      <c r="L3888" s="17" t="str">
        <f t="shared" si="296"/>
        <v>14/04/2021 15:05</v>
      </c>
      <c r="M3888" s="4">
        <v>44300</v>
      </c>
      <c r="N3888" s="3" t="s">
        <v>632</v>
      </c>
      <c r="O3888" s="17" t="str">
        <f t="shared" si="297"/>
        <v>14/04/2021 15:43</v>
      </c>
      <c r="P3888" s="24">
        <f t="shared" si="298"/>
        <v>2.6388888894871343E-2</v>
      </c>
      <c r="Q3888" s="28">
        <v>0</v>
      </c>
      <c r="R3888" s="27">
        <f t="shared" si="299"/>
        <v>38.000000008614734</v>
      </c>
      <c r="S3888" s="3" t="s">
        <v>4</v>
      </c>
      <c r="T3888" s="3" t="s">
        <v>4429</v>
      </c>
      <c r="U3888" s="3" t="s">
        <v>4430</v>
      </c>
      <c r="V3888" s="3" t="s">
        <v>4456</v>
      </c>
      <c r="W3888" s="5">
        <v>0</v>
      </c>
      <c r="X3888" s="5">
        <v>0</v>
      </c>
      <c r="Y3888" s="5">
        <v>0</v>
      </c>
      <c r="Z3888" s="5">
        <v>0</v>
      </c>
      <c r="AA3888" s="5">
        <v>0.1</v>
      </c>
      <c r="AB3888" s="5">
        <v>0</v>
      </c>
      <c r="AC3888" s="5">
        <v>0</v>
      </c>
      <c r="AD3888" s="5">
        <v>0</v>
      </c>
      <c r="AE3888" s="2">
        <v>2</v>
      </c>
      <c r="AF3888" s="2">
        <v>0</v>
      </c>
      <c r="AG3888" s="2">
        <v>0</v>
      </c>
      <c r="AH3888" s="2">
        <v>0</v>
      </c>
      <c r="AI3888" s="2">
        <v>0</v>
      </c>
      <c r="AJ3888" s="2">
        <v>1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 t="s">
        <v>4</v>
      </c>
      <c r="AT3888" s="2" t="s">
        <v>4</v>
      </c>
    </row>
    <row r="3889" spans="1:46" x14ac:dyDescent="0.2">
      <c r="A3889" s="2">
        <v>1656762</v>
      </c>
      <c r="B3889" s="2">
        <v>845702</v>
      </c>
      <c r="C3889" s="6">
        <v>21.376219703254101</v>
      </c>
      <c r="D3889" s="6">
        <v>38.586665973630197</v>
      </c>
      <c r="E3889" s="19" t="s">
        <v>4428</v>
      </c>
      <c r="F3889" s="46">
        <f>INDEX(Δεδομένα!$P:$P,MATCH('2021'!E3889,Δεδομένα!$O:$O,0))</f>
        <v>128</v>
      </c>
      <c r="G3889" s="49" t="s">
        <v>4292</v>
      </c>
      <c r="H3889" s="51" t="str">
        <f>INDEX(Δεδομένα!B$1:B$51,MATCH('2021'!G3889,Δεδομένα!A$1:A$51,0))</f>
        <v>ΔΥΤΙΚΗΣ ΕΛΛΑΔΟΣ</v>
      </c>
      <c r="I3889" s="53">
        <f>INDEX(Δεδομένα!E$1:E$13,MATCH('2021'!H3889,Δεδομένα!D$1:D$13,0))</f>
        <v>7</v>
      </c>
      <c r="J3889" s="4">
        <v>44300</v>
      </c>
      <c r="K3889" s="3" t="s">
        <v>607</v>
      </c>
      <c r="L3889" s="17" t="str">
        <f t="shared" si="296"/>
        <v>14/04/2021 18:33</v>
      </c>
      <c r="M3889" s="4">
        <v>44300</v>
      </c>
      <c r="N3889" s="3" t="s">
        <v>1041</v>
      </c>
      <c r="O3889" s="17" t="str">
        <f t="shared" si="297"/>
        <v>14/04/2021 19:17</v>
      </c>
      <c r="P3889" s="24">
        <f t="shared" si="298"/>
        <v>3.0555555553291924E-2</v>
      </c>
      <c r="Q3889" s="28">
        <v>0</v>
      </c>
      <c r="R3889" s="27">
        <f t="shared" si="299"/>
        <v>43.999999996740371</v>
      </c>
      <c r="S3889" s="3" t="s">
        <v>4</v>
      </c>
      <c r="T3889" s="3" t="s">
        <v>4429</v>
      </c>
      <c r="U3889" s="3" t="s">
        <v>4430</v>
      </c>
      <c r="V3889" s="3" t="s">
        <v>4438</v>
      </c>
      <c r="W3889" s="5">
        <v>0</v>
      </c>
      <c r="X3889" s="5">
        <v>0</v>
      </c>
      <c r="Y3889" s="5">
        <v>0</v>
      </c>
      <c r="Z3889" s="5">
        <v>0</v>
      </c>
      <c r="AA3889" s="5">
        <v>0.3</v>
      </c>
      <c r="AB3889" s="5">
        <v>0</v>
      </c>
      <c r="AC3889" s="5">
        <v>0</v>
      </c>
      <c r="AD3889" s="5">
        <v>0</v>
      </c>
      <c r="AE3889" s="2">
        <v>2</v>
      </c>
      <c r="AF3889" s="2">
        <v>0</v>
      </c>
      <c r="AG3889" s="2">
        <v>0</v>
      </c>
      <c r="AH3889" s="2">
        <v>0</v>
      </c>
      <c r="AI3889" s="2">
        <v>0</v>
      </c>
      <c r="AJ3889" s="2">
        <v>1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 t="s">
        <v>4</v>
      </c>
      <c r="AT3889" s="2" t="s">
        <v>4</v>
      </c>
    </row>
    <row r="3890" spans="1:46" x14ac:dyDescent="0.2">
      <c r="A3890" s="2">
        <v>1656810</v>
      </c>
      <c r="B3890" s="2">
        <v>845786</v>
      </c>
      <c r="C3890" s="6">
        <v>21.385792422772202</v>
      </c>
      <c r="D3890" s="6">
        <v>38.578676670329799</v>
      </c>
      <c r="E3890" s="19" t="s">
        <v>4428</v>
      </c>
      <c r="F3890" s="46">
        <f>INDEX(Δεδομένα!$P:$P,MATCH('2021'!E3890,Δεδομένα!$O:$O,0))</f>
        <v>128</v>
      </c>
      <c r="G3890" s="49" t="s">
        <v>4292</v>
      </c>
      <c r="H3890" s="51" t="str">
        <f>INDEX(Δεδομένα!B$1:B$51,MATCH('2021'!G3890,Δεδομένα!A$1:A$51,0))</f>
        <v>ΔΥΤΙΚΗΣ ΕΛΛΑΔΟΣ</v>
      </c>
      <c r="I3890" s="53">
        <f>INDEX(Δεδομένα!E$1:E$13,MATCH('2021'!H3890,Δεδομένα!D$1:D$13,0))</f>
        <v>7</v>
      </c>
      <c r="J3890" s="4">
        <v>44300</v>
      </c>
      <c r="K3890" s="3" t="s">
        <v>2730</v>
      </c>
      <c r="L3890" s="17" t="str">
        <f t="shared" si="296"/>
        <v>14/04/2021 23:03</v>
      </c>
      <c r="M3890" s="4">
        <v>44301</v>
      </c>
      <c r="N3890" s="3" t="s">
        <v>3367</v>
      </c>
      <c r="O3890" s="17" t="str">
        <f t="shared" si="297"/>
        <v>15/04/2021 00:50</v>
      </c>
      <c r="P3890" s="24">
        <f t="shared" si="298"/>
        <v>7.4305555550381541E-2</v>
      </c>
      <c r="Q3890" s="28">
        <v>0</v>
      </c>
      <c r="R3890" s="27">
        <f t="shared" si="299"/>
        <v>106.99999999254942</v>
      </c>
      <c r="S3890" s="3" t="s">
        <v>4</v>
      </c>
      <c r="T3890" s="3" t="s">
        <v>4429</v>
      </c>
      <c r="U3890" s="3" t="s">
        <v>4430</v>
      </c>
      <c r="V3890" s="3" t="s">
        <v>4457</v>
      </c>
      <c r="W3890" s="5">
        <v>0</v>
      </c>
      <c r="X3890" s="5">
        <v>0</v>
      </c>
      <c r="Y3890" s="5">
        <v>0</v>
      </c>
      <c r="Z3890" s="5">
        <v>0</v>
      </c>
      <c r="AA3890" s="5">
        <v>2</v>
      </c>
      <c r="AB3890" s="5">
        <v>0</v>
      </c>
      <c r="AC3890" s="5">
        <v>0</v>
      </c>
      <c r="AD3890" s="5">
        <v>0</v>
      </c>
      <c r="AE3890" s="2">
        <v>2</v>
      </c>
      <c r="AF3890" s="2">
        <v>0</v>
      </c>
      <c r="AG3890" s="2">
        <v>0</v>
      </c>
      <c r="AH3890" s="2">
        <v>0</v>
      </c>
      <c r="AI3890" s="2">
        <v>0</v>
      </c>
      <c r="AJ3890" s="2">
        <v>1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 t="s">
        <v>4</v>
      </c>
      <c r="AT3890" s="2" t="s">
        <v>4</v>
      </c>
    </row>
    <row r="3891" spans="1:46" x14ac:dyDescent="0.2">
      <c r="A3891" s="2">
        <v>1656817</v>
      </c>
      <c r="B3891" s="2">
        <v>845879</v>
      </c>
      <c r="C3891" s="6">
        <v>21.323095697495798</v>
      </c>
      <c r="D3891" s="6">
        <v>38.681414200328703</v>
      </c>
      <c r="E3891" s="19" t="s">
        <v>4428</v>
      </c>
      <c r="F3891" s="46">
        <f>INDEX(Δεδομένα!$P:$P,MATCH('2021'!E3891,Δεδομένα!$O:$O,0))</f>
        <v>128</v>
      </c>
      <c r="G3891" s="49" t="s">
        <v>4292</v>
      </c>
      <c r="H3891" s="51" t="str">
        <f>INDEX(Δεδομένα!B$1:B$51,MATCH('2021'!G3891,Δεδομένα!A$1:A$51,0))</f>
        <v>ΔΥΤΙΚΗΣ ΕΛΛΑΔΟΣ</v>
      </c>
      <c r="I3891" s="53">
        <f>INDEX(Δεδομένα!E$1:E$13,MATCH('2021'!H3891,Δεδομένα!D$1:D$13,0))</f>
        <v>7</v>
      </c>
      <c r="J3891" s="4">
        <v>44301</v>
      </c>
      <c r="K3891" s="3" t="s">
        <v>223</v>
      </c>
      <c r="L3891" s="17" t="str">
        <f t="shared" si="296"/>
        <v>15/04/2021 12:20</v>
      </c>
      <c r="M3891" s="4">
        <v>44301</v>
      </c>
      <c r="N3891" s="3" t="s">
        <v>447</v>
      </c>
      <c r="O3891" s="17" t="str">
        <f t="shared" si="297"/>
        <v>15/04/2021 13:40</v>
      </c>
      <c r="P3891" s="24">
        <f t="shared" si="298"/>
        <v>5.5555555554747116E-2</v>
      </c>
      <c r="Q3891" s="28">
        <v>0</v>
      </c>
      <c r="R3891" s="27">
        <f t="shared" si="299"/>
        <v>79.999999998835847</v>
      </c>
      <c r="S3891" s="3" t="s">
        <v>4</v>
      </c>
      <c r="T3891" s="3" t="s">
        <v>4429</v>
      </c>
      <c r="U3891" s="3" t="s">
        <v>4430</v>
      </c>
      <c r="V3891" s="3" t="s">
        <v>4458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0.05</v>
      </c>
      <c r="AC3891" s="5">
        <v>0</v>
      </c>
      <c r="AD3891" s="5">
        <v>0</v>
      </c>
      <c r="AE3891" s="2">
        <v>6</v>
      </c>
      <c r="AF3891" s="2">
        <v>0</v>
      </c>
      <c r="AG3891" s="2">
        <v>0</v>
      </c>
      <c r="AH3891" s="2">
        <v>0</v>
      </c>
      <c r="AI3891" s="2">
        <v>0</v>
      </c>
      <c r="AJ3891" s="2">
        <v>3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 t="s">
        <v>4</v>
      </c>
      <c r="AT3891" s="2" t="s">
        <v>4</v>
      </c>
    </row>
    <row r="3892" spans="1:46" x14ac:dyDescent="0.2">
      <c r="A3892" s="2">
        <v>1656937</v>
      </c>
      <c r="B3892" s="2">
        <v>845952</v>
      </c>
      <c r="C3892" s="6">
        <v>21.254948398949502</v>
      </c>
      <c r="D3892" s="6">
        <v>38.599521416180401</v>
      </c>
      <c r="E3892" s="19" t="s">
        <v>4428</v>
      </c>
      <c r="F3892" s="46">
        <f>INDEX(Δεδομένα!$P:$P,MATCH('2021'!E3892,Δεδομένα!$O:$O,0))</f>
        <v>128</v>
      </c>
      <c r="G3892" s="49" t="s">
        <v>4292</v>
      </c>
      <c r="H3892" s="51" t="str">
        <f>INDEX(Δεδομένα!B$1:B$51,MATCH('2021'!G3892,Δεδομένα!A$1:A$51,0))</f>
        <v>ΔΥΤΙΚΗΣ ΕΛΛΑΔΟΣ</v>
      </c>
      <c r="I3892" s="53">
        <f>INDEX(Δεδομένα!E$1:E$13,MATCH('2021'!H3892,Δεδομένα!D$1:D$13,0))</f>
        <v>7</v>
      </c>
      <c r="J3892" s="4">
        <v>44301</v>
      </c>
      <c r="K3892" s="3" t="s">
        <v>161</v>
      </c>
      <c r="L3892" s="17" t="str">
        <f t="shared" si="296"/>
        <v>15/04/2021 15:00</v>
      </c>
      <c r="M3892" s="4">
        <v>44301</v>
      </c>
      <c r="N3892" s="3" t="s">
        <v>641</v>
      </c>
      <c r="O3892" s="17" t="str">
        <f t="shared" si="297"/>
        <v>15/04/2021 16:25</v>
      </c>
      <c r="P3892" s="24">
        <f t="shared" si="298"/>
        <v>5.9027777781011537E-2</v>
      </c>
      <c r="Q3892" s="28">
        <v>0</v>
      </c>
      <c r="R3892" s="27">
        <f t="shared" si="299"/>
        <v>85.000000004656613</v>
      </c>
      <c r="S3892" s="3" t="s">
        <v>4</v>
      </c>
      <c r="T3892" s="3" t="s">
        <v>4429</v>
      </c>
      <c r="U3892" s="3" t="s">
        <v>4430</v>
      </c>
      <c r="V3892" s="3" t="s">
        <v>4459</v>
      </c>
      <c r="W3892" s="5">
        <v>0</v>
      </c>
      <c r="X3892" s="5">
        <v>0</v>
      </c>
      <c r="Y3892" s="5">
        <v>0</v>
      </c>
      <c r="Z3892" s="5">
        <v>0</v>
      </c>
      <c r="AA3892" s="5">
        <v>2</v>
      </c>
      <c r="AB3892" s="5">
        <v>0</v>
      </c>
      <c r="AC3892" s="5">
        <v>0</v>
      </c>
      <c r="AD3892" s="5">
        <v>0</v>
      </c>
      <c r="AE3892" s="2">
        <v>2</v>
      </c>
      <c r="AF3892" s="2">
        <v>0</v>
      </c>
      <c r="AG3892" s="2">
        <v>0</v>
      </c>
      <c r="AH3892" s="2">
        <v>0</v>
      </c>
      <c r="AI3892" s="2">
        <v>0</v>
      </c>
      <c r="AJ3892" s="2">
        <v>1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 t="s">
        <v>4</v>
      </c>
      <c r="AT3892" s="2" t="s">
        <v>4</v>
      </c>
    </row>
    <row r="3893" spans="1:46" x14ac:dyDescent="0.2">
      <c r="A3893" s="2">
        <v>1656942</v>
      </c>
      <c r="B3893" s="2">
        <v>846672</v>
      </c>
      <c r="C3893" s="6">
        <v>21.310976018819101</v>
      </c>
      <c r="D3893" s="6">
        <v>38.576127988368299</v>
      </c>
      <c r="E3893" s="19" t="s">
        <v>4428</v>
      </c>
      <c r="F3893" s="46">
        <f>INDEX(Δεδομένα!$P:$P,MATCH('2021'!E3893,Δεδομένα!$O:$O,0))</f>
        <v>128</v>
      </c>
      <c r="G3893" s="49" t="s">
        <v>4292</v>
      </c>
      <c r="H3893" s="51" t="str">
        <f>INDEX(Δεδομένα!B$1:B$51,MATCH('2021'!G3893,Δεδομένα!A$1:A$51,0))</f>
        <v>ΔΥΤΙΚΗΣ ΕΛΛΑΔΟΣ</v>
      </c>
      <c r="I3893" s="53">
        <f>INDEX(Δεδομένα!E$1:E$13,MATCH('2021'!H3893,Δεδομένα!D$1:D$13,0))</f>
        <v>7</v>
      </c>
      <c r="J3893" s="4">
        <v>44304</v>
      </c>
      <c r="K3893" s="3" t="s">
        <v>955</v>
      </c>
      <c r="L3893" s="17" t="str">
        <f t="shared" si="296"/>
        <v>18/04/2021 12:29</v>
      </c>
      <c r="M3893" s="4">
        <v>44304</v>
      </c>
      <c r="N3893" s="3" t="s">
        <v>101</v>
      </c>
      <c r="O3893" s="17" t="str">
        <f t="shared" si="297"/>
        <v>18/04/2021 13:28</v>
      </c>
      <c r="P3893" s="24">
        <f t="shared" si="298"/>
        <v>4.0972222224809229E-2</v>
      </c>
      <c r="Q3893" s="28">
        <v>0</v>
      </c>
      <c r="R3893" s="27">
        <f t="shared" si="299"/>
        <v>59.00000000372529</v>
      </c>
      <c r="S3893" s="3" t="s">
        <v>4</v>
      </c>
      <c r="T3893" s="3" t="s">
        <v>4429</v>
      </c>
      <c r="U3893" s="3" t="s">
        <v>4430</v>
      </c>
      <c r="V3893" s="3" t="s">
        <v>4460</v>
      </c>
      <c r="W3893" s="5">
        <v>0</v>
      </c>
      <c r="X3893" s="5">
        <v>0</v>
      </c>
      <c r="Y3893" s="5">
        <v>0</v>
      </c>
      <c r="Z3893" s="5">
        <v>0</v>
      </c>
      <c r="AA3893" s="5">
        <v>0.5</v>
      </c>
      <c r="AB3893" s="5">
        <v>0</v>
      </c>
      <c r="AC3893" s="5">
        <v>0</v>
      </c>
      <c r="AD3893" s="5">
        <v>0</v>
      </c>
      <c r="AE3893" s="2">
        <v>3</v>
      </c>
      <c r="AF3893" s="2">
        <v>0</v>
      </c>
      <c r="AG3893" s="2">
        <v>0</v>
      </c>
      <c r="AH3893" s="2">
        <v>0</v>
      </c>
      <c r="AI3893" s="2">
        <v>0</v>
      </c>
      <c r="AJ3893" s="2">
        <v>1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 t="s">
        <v>4</v>
      </c>
      <c r="AT3893" s="2" t="s">
        <v>4</v>
      </c>
    </row>
    <row r="3894" spans="1:46" x14ac:dyDescent="0.2">
      <c r="A3894" s="2">
        <v>1658357</v>
      </c>
      <c r="B3894" s="2">
        <v>847925</v>
      </c>
      <c r="C3894" s="6">
        <v>21.358550335152199</v>
      </c>
      <c r="D3894" s="6">
        <v>38.625746730082597</v>
      </c>
      <c r="E3894" s="19" t="s">
        <v>4428</v>
      </c>
      <c r="F3894" s="46">
        <f>INDEX(Δεδομένα!$P:$P,MATCH('2021'!E3894,Δεδομένα!$O:$O,0))</f>
        <v>128</v>
      </c>
      <c r="G3894" s="49" t="s">
        <v>4292</v>
      </c>
      <c r="H3894" s="51" t="str">
        <f>INDEX(Δεδομένα!B$1:B$51,MATCH('2021'!G3894,Δεδομένα!A$1:A$51,0))</f>
        <v>ΔΥΤΙΚΗΣ ΕΛΛΑΔΟΣ</v>
      </c>
      <c r="I3894" s="53">
        <f>INDEX(Δεδομένα!E$1:E$13,MATCH('2021'!H3894,Δεδομένα!D$1:D$13,0))</f>
        <v>7</v>
      </c>
      <c r="J3894" s="4">
        <v>44309</v>
      </c>
      <c r="K3894" s="3" t="s">
        <v>986</v>
      </c>
      <c r="L3894" s="17" t="str">
        <f t="shared" si="296"/>
        <v>23/04/2021 17:34</v>
      </c>
      <c r="M3894" s="4">
        <v>44309</v>
      </c>
      <c r="N3894" s="3" t="s">
        <v>371</v>
      </c>
      <c r="O3894" s="17" t="str">
        <f t="shared" si="297"/>
        <v>23/04/2021 18:12</v>
      </c>
      <c r="P3894" s="24">
        <f t="shared" si="298"/>
        <v>2.6388888887595385E-2</v>
      </c>
      <c r="Q3894" s="28">
        <v>0</v>
      </c>
      <c r="R3894" s="27">
        <f t="shared" si="299"/>
        <v>37.999999998137355</v>
      </c>
      <c r="S3894" s="3" t="s">
        <v>4</v>
      </c>
      <c r="T3894" s="3" t="s">
        <v>4429</v>
      </c>
      <c r="U3894" s="3" t="s">
        <v>4430</v>
      </c>
      <c r="V3894" s="3" t="s">
        <v>4461</v>
      </c>
      <c r="W3894" s="5">
        <v>0</v>
      </c>
      <c r="X3894" s="5">
        <v>0</v>
      </c>
      <c r="Y3894" s="5">
        <v>0</v>
      </c>
      <c r="Z3894" s="5">
        <v>0</v>
      </c>
      <c r="AA3894" s="5">
        <v>0.3</v>
      </c>
      <c r="AB3894" s="5">
        <v>0</v>
      </c>
      <c r="AC3894" s="5">
        <v>0</v>
      </c>
      <c r="AD3894" s="5">
        <v>0</v>
      </c>
      <c r="AE3894" s="2">
        <v>2</v>
      </c>
      <c r="AF3894" s="2">
        <v>0</v>
      </c>
      <c r="AG3894" s="2">
        <v>0</v>
      </c>
      <c r="AH3894" s="2">
        <v>0</v>
      </c>
      <c r="AI3894" s="2">
        <v>0</v>
      </c>
      <c r="AJ3894" s="2">
        <v>1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 t="s">
        <v>4</v>
      </c>
      <c r="AT3894" s="2" t="s">
        <v>4</v>
      </c>
    </row>
    <row r="3895" spans="1:46" x14ac:dyDescent="0.2">
      <c r="A3895" s="2">
        <v>1658373</v>
      </c>
      <c r="B3895" s="2">
        <v>848014</v>
      </c>
      <c r="C3895" s="6">
        <v>21.3595567706002</v>
      </c>
      <c r="D3895" s="6">
        <v>38.5910302314714</v>
      </c>
      <c r="E3895" s="19" t="s">
        <v>4428</v>
      </c>
      <c r="F3895" s="46">
        <f>INDEX(Δεδομένα!$P:$P,MATCH('2021'!E3895,Δεδομένα!$O:$O,0))</f>
        <v>128</v>
      </c>
      <c r="G3895" s="49" t="s">
        <v>4292</v>
      </c>
      <c r="H3895" s="51" t="str">
        <f>INDEX(Δεδομένα!B$1:B$51,MATCH('2021'!G3895,Δεδομένα!A$1:A$51,0))</f>
        <v>ΔΥΤΙΚΗΣ ΕΛΛΑΔΟΣ</v>
      </c>
      <c r="I3895" s="53">
        <f>INDEX(Δεδομένα!E$1:E$13,MATCH('2021'!H3895,Δεδομένα!D$1:D$13,0))</f>
        <v>7</v>
      </c>
      <c r="J3895" s="4">
        <v>44310</v>
      </c>
      <c r="K3895" s="3" t="s">
        <v>824</v>
      </c>
      <c r="L3895" s="17" t="str">
        <f t="shared" si="296"/>
        <v>24/04/2021 06:00</v>
      </c>
      <c r="M3895" s="4">
        <v>44310</v>
      </c>
      <c r="N3895" s="3" t="s">
        <v>2421</v>
      </c>
      <c r="O3895" s="17" t="str">
        <f t="shared" si="297"/>
        <v>24/04/2021 07:15</v>
      </c>
      <c r="P3895" s="24">
        <f t="shared" si="298"/>
        <v>5.2083333335758653E-2</v>
      </c>
      <c r="Q3895" s="28">
        <v>0</v>
      </c>
      <c r="R3895" s="27">
        <f t="shared" si="299"/>
        <v>75.00000000349246</v>
      </c>
      <c r="S3895" s="3" t="s">
        <v>4</v>
      </c>
      <c r="T3895" s="3" t="s">
        <v>4429</v>
      </c>
      <c r="U3895" s="3" t="s">
        <v>4462</v>
      </c>
      <c r="V3895" s="3" t="s">
        <v>4463</v>
      </c>
      <c r="W3895" s="5">
        <v>0</v>
      </c>
      <c r="X3895" s="5">
        <v>0</v>
      </c>
      <c r="Y3895" s="5">
        <v>0</v>
      </c>
      <c r="Z3895" s="5">
        <v>0</v>
      </c>
      <c r="AA3895" s="5">
        <v>0.5</v>
      </c>
      <c r="AB3895" s="5">
        <v>0</v>
      </c>
      <c r="AC3895" s="5">
        <v>0</v>
      </c>
      <c r="AD3895" s="5">
        <v>0</v>
      </c>
      <c r="AE3895" s="2">
        <v>2</v>
      </c>
      <c r="AF3895" s="2">
        <v>0</v>
      </c>
      <c r="AG3895" s="2">
        <v>0</v>
      </c>
      <c r="AH3895" s="2">
        <v>0</v>
      </c>
      <c r="AI3895" s="2">
        <v>0</v>
      </c>
      <c r="AJ3895" s="2">
        <v>1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 t="s">
        <v>4</v>
      </c>
      <c r="AT3895" s="2" t="s">
        <v>4</v>
      </c>
    </row>
    <row r="3896" spans="1:46" x14ac:dyDescent="0.2">
      <c r="A3896" s="2">
        <v>1658380</v>
      </c>
      <c r="B3896" s="2">
        <v>848363</v>
      </c>
      <c r="C3896" s="6">
        <v>21.259586460804599</v>
      </c>
      <c r="D3896" s="6">
        <v>38.637618841424</v>
      </c>
      <c r="E3896" s="19" t="s">
        <v>4428</v>
      </c>
      <c r="F3896" s="46">
        <f>INDEX(Δεδομένα!$P:$P,MATCH('2021'!E3896,Δεδομένα!$O:$O,0))</f>
        <v>128</v>
      </c>
      <c r="G3896" s="49" t="s">
        <v>4292</v>
      </c>
      <c r="H3896" s="51" t="str">
        <f>INDEX(Δεδομένα!B$1:B$51,MATCH('2021'!G3896,Δεδομένα!A$1:A$51,0))</f>
        <v>ΔΥΤΙΚΗΣ ΕΛΛΑΔΟΣ</v>
      </c>
      <c r="I3896" s="53">
        <f>INDEX(Δεδομένα!E$1:E$13,MATCH('2021'!H3896,Δεδομένα!D$1:D$13,0))</f>
        <v>7</v>
      </c>
      <c r="J3896" s="4">
        <v>44311</v>
      </c>
      <c r="K3896" s="3" t="s">
        <v>96</v>
      </c>
      <c r="L3896" s="17" t="str">
        <f t="shared" si="296"/>
        <v>25/04/2021 20:55</v>
      </c>
      <c r="M3896" s="4">
        <v>44311</v>
      </c>
      <c r="N3896" s="3" t="s">
        <v>1581</v>
      </c>
      <c r="O3896" s="17" t="str">
        <f t="shared" si="297"/>
        <v>25/04/2021 22:20</v>
      </c>
      <c r="P3896" s="24">
        <f t="shared" si="298"/>
        <v>5.9027777773735579E-2</v>
      </c>
      <c r="Q3896" s="28">
        <v>0</v>
      </c>
      <c r="R3896" s="27">
        <f t="shared" si="299"/>
        <v>84.999999994179234</v>
      </c>
      <c r="S3896" s="3" t="s">
        <v>4</v>
      </c>
      <c r="T3896" s="3" t="s">
        <v>4429</v>
      </c>
      <c r="U3896" s="3" t="s">
        <v>2186</v>
      </c>
      <c r="V3896" s="3" t="s">
        <v>4464</v>
      </c>
      <c r="W3896" s="5">
        <v>0</v>
      </c>
      <c r="X3896" s="5">
        <v>0</v>
      </c>
      <c r="Y3896" s="5">
        <v>0</v>
      </c>
      <c r="Z3896" s="5">
        <v>0</v>
      </c>
      <c r="AA3896" s="5">
        <v>1</v>
      </c>
      <c r="AB3896" s="5">
        <v>0</v>
      </c>
      <c r="AC3896" s="5">
        <v>0</v>
      </c>
      <c r="AD3896" s="5">
        <v>0</v>
      </c>
      <c r="AE3896" s="2">
        <v>2</v>
      </c>
      <c r="AF3896" s="2">
        <v>0</v>
      </c>
      <c r="AG3896" s="2">
        <v>0</v>
      </c>
      <c r="AH3896" s="2">
        <v>0</v>
      </c>
      <c r="AI3896" s="2">
        <v>0</v>
      </c>
      <c r="AJ3896" s="2">
        <v>1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 t="s">
        <v>4</v>
      </c>
      <c r="AT3896" s="2" t="s">
        <v>4</v>
      </c>
    </row>
    <row r="3897" spans="1:46" x14ac:dyDescent="0.2">
      <c r="A3897" s="2">
        <v>1658422</v>
      </c>
      <c r="B3897" s="2">
        <v>848466</v>
      </c>
      <c r="C3897" s="6">
        <v>21.284118822087901</v>
      </c>
      <c r="D3897" s="6">
        <v>38.572248399079399</v>
      </c>
      <c r="E3897" s="19" t="s">
        <v>4428</v>
      </c>
      <c r="F3897" s="46">
        <f>INDEX(Δεδομένα!$P:$P,MATCH('2021'!E3897,Δεδομένα!$O:$O,0))</f>
        <v>128</v>
      </c>
      <c r="G3897" s="49" t="s">
        <v>4292</v>
      </c>
      <c r="H3897" s="51" t="str">
        <f>INDEX(Δεδομένα!B$1:B$51,MATCH('2021'!G3897,Δεδομένα!A$1:A$51,0))</f>
        <v>ΔΥΤΙΚΗΣ ΕΛΛΑΔΟΣ</v>
      </c>
      <c r="I3897" s="53">
        <f>INDEX(Δεδομένα!E$1:E$13,MATCH('2021'!H3897,Δεδομένα!D$1:D$13,0))</f>
        <v>7</v>
      </c>
      <c r="J3897" s="4">
        <v>44312</v>
      </c>
      <c r="K3897" s="3" t="s">
        <v>154</v>
      </c>
      <c r="L3897" s="17" t="str">
        <f t="shared" si="296"/>
        <v>26/04/2021 13:20</v>
      </c>
      <c r="M3897" s="4">
        <v>44312</v>
      </c>
      <c r="N3897" s="3" t="s">
        <v>737</v>
      </c>
      <c r="O3897" s="17" t="str">
        <f t="shared" si="297"/>
        <v>26/04/2021 14:45</v>
      </c>
      <c r="P3897" s="24">
        <f t="shared" si="298"/>
        <v>5.9027777781011537E-2</v>
      </c>
      <c r="Q3897" s="28">
        <v>0</v>
      </c>
      <c r="R3897" s="27">
        <f t="shared" si="299"/>
        <v>85.000000004656613</v>
      </c>
      <c r="S3897" s="3" t="s">
        <v>4</v>
      </c>
      <c r="T3897" s="3" t="s">
        <v>4429</v>
      </c>
      <c r="U3897" s="3" t="s">
        <v>4430</v>
      </c>
      <c r="V3897" s="3" t="s">
        <v>4465</v>
      </c>
      <c r="W3897" s="5">
        <v>0</v>
      </c>
      <c r="X3897" s="5">
        <v>0</v>
      </c>
      <c r="Y3897" s="5">
        <v>0</v>
      </c>
      <c r="Z3897" s="5">
        <v>0</v>
      </c>
      <c r="AA3897" s="5">
        <v>0.5</v>
      </c>
      <c r="AB3897" s="5">
        <v>0</v>
      </c>
      <c r="AC3897" s="5">
        <v>0</v>
      </c>
      <c r="AD3897" s="5">
        <v>0</v>
      </c>
      <c r="AE3897" s="2">
        <v>3</v>
      </c>
      <c r="AF3897" s="2">
        <v>0</v>
      </c>
      <c r="AG3897" s="2">
        <v>0</v>
      </c>
      <c r="AH3897" s="2">
        <v>0</v>
      </c>
      <c r="AI3897" s="2">
        <v>0</v>
      </c>
      <c r="AJ3897" s="2">
        <v>1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 t="s">
        <v>4</v>
      </c>
      <c r="AT3897" s="2" t="s">
        <v>4</v>
      </c>
    </row>
    <row r="3898" spans="1:46" x14ac:dyDescent="0.2">
      <c r="A3898" s="2">
        <v>1658429</v>
      </c>
      <c r="B3898" s="2">
        <v>848494</v>
      </c>
      <c r="C3898" s="6">
        <v>21.302153834380601</v>
      </c>
      <c r="D3898" s="6">
        <v>38.637517164085303</v>
      </c>
      <c r="E3898" s="19" t="s">
        <v>4428</v>
      </c>
      <c r="F3898" s="46">
        <f>INDEX(Δεδομένα!$P:$P,MATCH('2021'!E3898,Δεδομένα!$O:$O,0))</f>
        <v>128</v>
      </c>
      <c r="G3898" s="49" t="s">
        <v>4292</v>
      </c>
      <c r="H3898" s="51" t="str">
        <f>INDEX(Δεδομένα!B$1:B$51,MATCH('2021'!G3898,Δεδομένα!A$1:A$51,0))</f>
        <v>ΔΥΤΙΚΗΣ ΕΛΛΑΔΟΣ</v>
      </c>
      <c r="I3898" s="53">
        <f>INDEX(Δεδομένα!E$1:E$13,MATCH('2021'!H3898,Δεδομένα!D$1:D$13,0))</f>
        <v>7</v>
      </c>
      <c r="J3898" s="4">
        <v>44312</v>
      </c>
      <c r="K3898" s="3" t="s">
        <v>590</v>
      </c>
      <c r="L3898" s="17" t="str">
        <f t="shared" si="296"/>
        <v>26/04/2021 15:25</v>
      </c>
      <c r="M3898" s="4">
        <v>44312</v>
      </c>
      <c r="N3898" s="3" t="s">
        <v>563</v>
      </c>
      <c r="O3898" s="17" t="str">
        <f t="shared" si="297"/>
        <v>26/04/2021 17:15</v>
      </c>
      <c r="P3898" s="24">
        <f t="shared" si="298"/>
        <v>7.6388888890505768E-2</v>
      </c>
      <c r="Q3898" s="28">
        <v>0</v>
      </c>
      <c r="R3898" s="27">
        <f t="shared" si="299"/>
        <v>110.00000000232831</v>
      </c>
      <c r="S3898" s="3" t="s">
        <v>4</v>
      </c>
      <c r="T3898" s="3" t="s">
        <v>4429</v>
      </c>
      <c r="U3898" s="3" t="s">
        <v>2186</v>
      </c>
      <c r="V3898" s="3" t="s">
        <v>2186</v>
      </c>
      <c r="W3898" s="5">
        <v>0</v>
      </c>
      <c r="X3898" s="5">
        <v>0</v>
      </c>
      <c r="Y3898" s="5">
        <v>0</v>
      </c>
      <c r="Z3898" s="5">
        <v>0</v>
      </c>
      <c r="AA3898" s="5">
        <v>1</v>
      </c>
      <c r="AB3898" s="5">
        <v>0</v>
      </c>
      <c r="AC3898" s="5">
        <v>0</v>
      </c>
      <c r="AD3898" s="5">
        <v>0</v>
      </c>
      <c r="AE3898" s="2">
        <v>5</v>
      </c>
      <c r="AF3898" s="2">
        <v>0</v>
      </c>
      <c r="AG3898" s="2">
        <v>0</v>
      </c>
      <c r="AH3898" s="2">
        <v>0</v>
      </c>
      <c r="AI3898" s="2">
        <v>0</v>
      </c>
      <c r="AJ3898" s="2">
        <v>2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 t="s">
        <v>4</v>
      </c>
      <c r="AT3898" s="2" t="s">
        <v>4</v>
      </c>
    </row>
    <row r="3899" spans="1:46" x14ac:dyDescent="0.2">
      <c r="A3899" s="2">
        <v>1658436</v>
      </c>
      <c r="B3899" s="2">
        <v>848534</v>
      </c>
      <c r="C3899" s="6">
        <v>21.3561465300983</v>
      </c>
      <c r="D3899" s="6">
        <v>38.600430952579202</v>
      </c>
      <c r="E3899" s="19" t="s">
        <v>4428</v>
      </c>
      <c r="F3899" s="46">
        <f>INDEX(Δεδομένα!$P:$P,MATCH('2021'!E3899,Δεδομένα!$O:$O,0))</f>
        <v>128</v>
      </c>
      <c r="G3899" s="49" t="s">
        <v>4292</v>
      </c>
      <c r="H3899" s="51" t="str">
        <f>INDEX(Δεδομένα!B$1:B$51,MATCH('2021'!G3899,Δεδομένα!A$1:A$51,0))</f>
        <v>ΔΥΤΙΚΗΣ ΕΛΛΑΔΟΣ</v>
      </c>
      <c r="I3899" s="53">
        <f>INDEX(Δεδομένα!E$1:E$13,MATCH('2021'!H3899,Δεδομένα!D$1:D$13,0))</f>
        <v>7</v>
      </c>
      <c r="J3899" s="4">
        <v>44312</v>
      </c>
      <c r="K3899" s="3" t="s">
        <v>13</v>
      </c>
      <c r="L3899" s="17" t="str">
        <f t="shared" si="296"/>
        <v>26/04/2021 18:50</v>
      </c>
      <c r="M3899" s="4">
        <v>44312</v>
      </c>
      <c r="N3899" s="3" t="s">
        <v>502</v>
      </c>
      <c r="O3899" s="17" t="str">
        <f t="shared" si="297"/>
        <v>26/04/2021 19:30</v>
      </c>
      <c r="P3899" s="24">
        <f t="shared" si="298"/>
        <v>2.7777777781011537E-2</v>
      </c>
      <c r="Q3899" s="28">
        <v>0</v>
      </c>
      <c r="R3899" s="27">
        <f t="shared" si="299"/>
        <v>40.000000004656613</v>
      </c>
      <c r="S3899" s="3" t="s">
        <v>4</v>
      </c>
      <c r="T3899" s="3" t="s">
        <v>4429</v>
      </c>
      <c r="U3899" s="3" t="s">
        <v>4462</v>
      </c>
      <c r="V3899" s="3" t="s">
        <v>4466</v>
      </c>
      <c r="W3899" s="5">
        <v>0</v>
      </c>
      <c r="X3899" s="5">
        <v>0</v>
      </c>
      <c r="Y3899" s="5">
        <v>0</v>
      </c>
      <c r="Z3899" s="5">
        <v>0</v>
      </c>
      <c r="AA3899" s="5">
        <v>0.5</v>
      </c>
      <c r="AB3899" s="5">
        <v>0</v>
      </c>
      <c r="AC3899" s="5">
        <v>0</v>
      </c>
      <c r="AD3899" s="5">
        <v>0</v>
      </c>
      <c r="AE3899" s="2">
        <v>3</v>
      </c>
      <c r="AF3899" s="2">
        <v>0</v>
      </c>
      <c r="AG3899" s="2">
        <v>0</v>
      </c>
      <c r="AH3899" s="2">
        <v>0</v>
      </c>
      <c r="AI3899" s="2">
        <v>0</v>
      </c>
      <c r="AJ3899" s="2">
        <v>1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 t="s">
        <v>4</v>
      </c>
      <c r="AT3899" s="2" t="s">
        <v>4</v>
      </c>
    </row>
    <row r="3900" spans="1:46" x14ac:dyDescent="0.2">
      <c r="A3900" s="2">
        <v>1658817</v>
      </c>
      <c r="B3900" s="2">
        <v>850648</v>
      </c>
      <c r="C3900" s="6">
        <v>21.284364210475101</v>
      </c>
      <c r="D3900" s="6">
        <v>38.599311629174203</v>
      </c>
      <c r="E3900" s="19" t="s">
        <v>4428</v>
      </c>
      <c r="F3900" s="46">
        <f>INDEX(Δεδομένα!$P:$P,MATCH('2021'!E3900,Δεδομένα!$O:$O,0))</f>
        <v>128</v>
      </c>
      <c r="G3900" s="49" t="s">
        <v>4292</v>
      </c>
      <c r="H3900" s="51" t="str">
        <f>INDEX(Δεδομένα!B$1:B$51,MATCH('2021'!G3900,Δεδομένα!A$1:A$51,0))</f>
        <v>ΔΥΤΙΚΗΣ ΕΛΛΑΔΟΣ</v>
      </c>
      <c r="I3900" s="53">
        <f>INDEX(Δεδομένα!E$1:E$13,MATCH('2021'!H3900,Δεδομένα!D$1:D$13,0))</f>
        <v>7</v>
      </c>
      <c r="J3900" s="4">
        <v>44320</v>
      </c>
      <c r="K3900" s="3" t="s">
        <v>345</v>
      </c>
      <c r="L3900" s="17" t="str">
        <f t="shared" si="296"/>
        <v>04/05/2021 12:10</v>
      </c>
      <c r="M3900" s="4">
        <v>44320</v>
      </c>
      <c r="N3900" s="3" t="s">
        <v>241</v>
      </c>
      <c r="O3900" s="17" t="str">
        <f t="shared" si="297"/>
        <v>04/05/2021 13:15</v>
      </c>
      <c r="P3900" s="24">
        <f t="shared" si="298"/>
        <v>4.5138888890505768E-2</v>
      </c>
      <c r="Q3900" s="28">
        <v>0</v>
      </c>
      <c r="R3900" s="27">
        <f t="shared" si="299"/>
        <v>65.000000002328306</v>
      </c>
      <c r="S3900" s="3" t="s">
        <v>4</v>
      </c>
      <c r="T3900" s="3" t="s">
        <v>4429</v>
      </c>
      <c r="U3900" s="3" t="s">
        <v>2186</v>
      </c>
      <c r="V3900" s="3" t="s">
        <v>4467</v>
      </c>
      <c r="W3900" s="5">
        <v>0</v>
      </c>
      <c r="X3900" s="5">
        <v>0</v>
      </c>
      <c r="Y3900" s="5">
        <v>0</v>
      </c>
      <c r="Z3900" s="5">
        <v>0</v>
      </c>
      <c r="AA3900" s="5">
        <v>1</v>
      </c>
      <c r="AB3900" s="5">
        <v>0</v>
      </c>
      <c r="AC3900" s="5">
        <v>0</v>
      </c>
      <c r="AD3900" s="5">
        <v>0</v>
      </c>
      <c r="AE3900" s="2">
        <v>2</v>
      </c>
      <c r="AF3900" s="2">
        <v>0</v>
      </c>
      <c r="AG3900" s="2">
        <v>0</v>
      </c>
      <c r="AH3900" s="2">
        <v>0</v>
      </c>
      <c r="AI3900" s="2">
        <v>0</v>
      </c>
      <c r="AJ3900" s="2">
        <v>1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 t="s">
        <v>4</v>
      </c>
      <c r="AT3900" s="2" t="s">
        <v>4</v>
      </c>
    </row>
    <row r="3901" spans="1:46" x14ac:dyDescent="0.2">
      <c r="A3901" s="2">
        <v>1658838</v>
      </c>
      <c r="B3901" s="2">
        <v>850715</v>
      </c>
      <c r="C3901" s="6">
        <v>21.357449498531299</v>
      </c>
      <c r="D3901" s="6">
        <v>38.624464651021597</v>
      </c>
      <c r="E3901" s="19" t="s">
        <v>4428</v>
      </c>
      <c r="F3901" s="46">
        <f>INDEX(Δεδομένα!$P:$P,MATCH('2021'!E3901,Δεδομένα!$O:$O,0))</f>
        <v>128</v>
      </c>
      <c r="G3901" s="49" t="s">
        <v>4292</v>
      </c>
      <c r="H3901" s="51" t="str">
        <f>INDEX(Δεδομένα!B$1:B$51,MATCH('2021'!G3901,Δεδομένα!A$1:A$51,0))</f>
        <v>ΔΥΤΙΚΗΣ ΕΛΛΑΔΟΣ</v>
      </c>
      <c r="I3901" s="53">
        <f>INDEX(Δεδομένα!E$1:E$13,MATCH('2021'!H3901,Δεδομένα!D$1:D$13,0))</f>
        <v>7</v>
      </c>
      <c r="J3901" s="4">
        <v>44320</v>
      </c>
      <c r="K3901" s="3" t="s">
        <v>1233</v>
      </c>
      <c r="L3901" s="17" t="str">
        <f t="shared" si="296"/>
        <v>04/05/2021 16:45</v>
      </c>
      <c r="M3901" s="4">
        <v>44320</v>
      </c>
      <c r="N3901" s="3" t="s">
        <v>697</v>
      </c>
      <c r="O3901" s="17" t="str">
        <f t="shared" si="297"/>
        <v>04/05/2021 17:40</v>
      </c>
      <c r="P3901" s="24">
        <f t="shared" si="298"/>
        <v>3.8194444445252884E-2</v>
      </c>
      <c r="Q3901" s="28">
        <v>0</v>
      </c>
      <c r="R3901" s="27">
        <f t="shared" si="299"/>
        <v>55.000000001164153</v>
      </c>
      <c r="S3901" s="3" t="s">
        <v>4</v>
      </c>
      <c r="T3901" s="3" t="s">
        <v>4429</v>
      </c>
      <c r="U3901" s="3" t="s">
        <v>4430</v>
      </c>
      <c r="V3901" s="3" t="s">
        <v>4468</v>
      </c>
      <c r="W3901" s="5">
        <v>0</v>
      </c>
      <c r="X3901" s="5">
        <v>0</v>
      </c>
      <c r="Y3901" s="5">
        <v>0</v>
      </c>
      <c r="Z3901" s="5">
        <v>0</v>
      </c>
      <c r="AA3901" s="5">
        <v>0.2</v>
      </c>
      <c r="AB3901" s="5">
        <v>0</v>
      </c>
      <c r="AC3901" s="5">
        <v>0</v>
      </c>
      <c r="AD3901" s="5">
        <v>0</v>
      </c>
      <c r="AE3901" s="2">
        <v>2</v>
      </c>
      <c r="AF3901" s="2">
        <v>0</v>
      </c>
      <c r="AG3901" s="2">
        <v>0</v>
      </c>
      <c r="AH3901" s="2">
        <v>0</v>
      </c>
      <c r="AI3901" s="2">
        <v>0</v>
      </c>
      <c r="AJ3901" s="2">
        <v>1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 t="s">
        <v>4</v>
      </c>
      <c r="AT3901" s="2" t="s">
        <v>4</v>
      </c>
    </row>
    <row r="3902" spans="1:46" x14ac:dyDescent="0.2">
      <c r="A3902" s="2">
        <v>1658846</v>
      </c>
      <c r="B3902" s="2">
        <v>850726</v>
      </c>
      <c r="C3902" s="6">
        <v>21.3102576985406</v>
      </c>
      <c r="D3902" s="6">
        <v>38.656868697714202</v>
      </c>
      <c r="E3902" s="19" t="s">
        <v>4428</v>
      </c>
      <c r="F3902" s="46">
        <f>INDEX(Δεδομένα!$P:$P,MATCH('2021'!E3902,Δεδομένα!$O:$O,0))</f>
        <v>128</v>
      </c>
      <c r="G3902" s="49" t="s">
        <v>4292</v>
      </c>
      <c r="H3902" s="51" t="str">
        <f>INDEX(Δεδομένα!B$1:B$51,MATCH('2021'!G3902,Δεδομένα!A$1:A$51,0))</f>
        <v>ΔΥΤΙΚΗΣ ΕΛΛΑΔΟΣ</v>
      </c>
      <c r="I3902" s="53">
        <f>INDEX(Δεδομένα!E$1:E$13,MATCH('2021'!H3902,Δεδομένα!D$1:D$13,0))</f>
        <v>7</v>
      </c>
      <c r="J3902" s="4">
        <v>44320</v>
      </c>
      <c r="K3902" s="3" t="s">
        <v>462</v>
      </c>
      <c r="L3902" s="17" t="str">
        <f t="shared" si="296"/>
        <v>04/05/2021 17:50</v>
      </c>
      <c r="M3902" s="4">
        <v>44320</v>
      </c>
      <c r="N3902" s="3" t="s">
        <v>79</v>
      </c>
      <c r="O3902" s="17" t="str">
        <f t="shared" si="297"/>
        <v>04/05/2021 19:10</v>
      </c>
      <c r="P3902" s="24">
        <f t="shared" si="298"/>
        <v>5.5555555554747116E-2</v>
      </c>
      <c r="Q3902" s="28">
        <v>0</v>
      </c>
      <c r="R3902" s="27">
        <f t="shared" si="299"/>
        <v>79.999999998835847</v>
      </c>
      <c r="S3902" s="3" t="s">
        <v>4</v>
      </c>
      <c r="T3902" s="3" t="s">
        <v>4429</v>
      </c>
      <c r="U3902" s="3" t="s">
        <v>4430</v>
      </c>
      <c r="V3902" s="3" t="s">
        <v>4469</v>
      </c>
      <c r="W3902" s="5">
        <v>0</v>
      </c>
      <c r="X3902" s="5">
        <v>0</v>
      </c>
      <c r="Y3902" s="5">
        <v>0</v>
      </c>
      <c r="Z3902" s="5">
        <v>1</v>
      </c>
      <c r="AA3902" s="5">
        <v>0</v>
      </c>
      <c r="AB3902" s="5">
        <v>0</v>
      </c>
      <c r="AC3902" s="5">
        <v>0</v>
      </c>
      <c r="AD3902" s="5">
        <v>0</v>
      </c>
      <c r="AE3902" s="2">
        <v>3</v>
      </c>
      <c r="AF3902" s="2">
        <v>0</v>
      </c>
      <c r="AG3902" s="2">
        <v>0</v>
      </c>
      <c r="AH3902" s="2">
        <v>0</v>
      </c>
      <c r="AI3902" s="2">
        <v>0</v>
      </c>
      <c r="AJ3902" s="2">
        <v>1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 t="s">
        <v>4</v>
      </c>
      <c r="AT3902" s="2" t="s">
        <v>4</v>
      </c>
    </row>
    <row r="3903" spans="1:46" x14ac:dyDescent="0.2">
      <c r="A3903" s="2">
        <v>1661000</v>
      </c>
      <c r="B3903" s="2">
        <v>851379</v>
      </c>
      <c r="C3903" s="6">
        <v>21.4040122455696</v>
      </c>
      <c r="D3903" s="6">
        <v>38.592344264859101</v>
      </c>
      <c r="E3903" s="19" t="s">
        <v>4428</v>
      </c>
      <c r="F3903" s="46">
        <f>INDEX(Δεδομένα!$P:$P,MATCH('2021'!E3903,Δεδομένα!$O:$O,0))</f>
        <v>128</v>
      </c>
      <c r="G3903" s="49" t="s">
        <v>4292</v>
      </c>
      <c r="H3903" s="51" t="str">
        <f>INDEX(Δεδομένα!B$1:B$51,MATCH('2021'!G3903,Δεδομένα!A$1:A$51,0))</f>
        <v>ΔΥΤΙΚΗΣ ΕΛΛΑΔΟΣ</v>
      </c>
      <c r="I3903" s="53">
        <f>INDEX(Δεδομένα!E$1:E$13,MATCH('2021'!H3903,Δεδομένα!D$1:D$13,0))</f>
        <v>7</v>
      </c>
      <c r="J3903" s="4">
        <v>44323</v>
      </c>
      <c r="K3903" s="3" t="s">
        <v>345</v>
      </c>
      <c r="L3903" s="17" t="str">
        <f t="shared" si="296"/>
        <v>07/05/2021 12:10</v>
      </c>
      <c r="M3903" s="4">
        <v>44323</v>
      </c>
      <c r="N3903" s="3" t="s">
        <v>486</v>
      </c>
      <c r="O3903" s="17" t="str">
        <f t="shared" si="297"/>
        <v>07/05/2021 13:45</v>
      </c>
      <c r="P3903" s="24">
        <f t="shared" si="298"/>
        <v>6.5972222218988463E-2</v>
      </c>
      <c r="Q3903" s="28">
        <v>0</v>
      </c>
      <c r="R3903" s="27">
        <f t="shared" si="299"/>
        <v>94.999999995343387</v>
      </c>
      <c r="S3903" s="3" t="s">
        <v>4</v>
      </c>
      <c r="T3903" s="3" t="s">
        <v>4429</v>
      </c>
      <c r="U3903" s="3" t="s">
        <v>4430</v>
      </c>
      <c r="V3903" s="3" t="s">
        <v>4438</v>
      </c>
      <c r="W3903" s="5">
        <v>0</v>
      </c>
      <c r="X3903" s="5">
        <v>0</v>
      </c>
      <c r="Y3903" s="5">
        <v>0</v>
      </c>
      <c r="Z3903" s="5">
        <v>0</v>
      </c>
      <c r="AA3903" s="5">
        <v>1</v>
      </c>
      <c r="AB3903" s="5">
        <v>0</v>
      </c>
      <c r="AC3903" s="5">
        <v>0</v>
      </c>
      <c r="AD3903" s="5">
        <v>0</v>
      </c>
      <c r="AE3903" s="2">
        <v>2</v>
      </c>
      <c r="AF3903" s="2">
        <v>0</v>
      </c>
      <c r="AG3903" s="2">
        <v>0</v>
      </c>
      <c r="AH3903" s="2">
        <v>0</v>
      </c>
      <c r="AI3903" s="2">
        <v>0</v>
      </c>
      <c r="AJ3903" s="2">
        <v>1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 t="s">
        <v>4</v>
      </c>
      <c r="AT3903" s="2" t="s">
        <v>4</v>
      </c>
    </row>
    <row r="3904" spans="1:46" x14ac:dyDescent="0.2">
      <c r="A3904" s="2">
        <v>1661004</v>
      </c>
      <c r="B3904" s="2">
        <v>851402</v>
      </c>
      <c r="C3904" s="6">
        <v>21.359017422659001</v>
      </c>
      <c r="D3904" s="6">
        <v>38.6125683533648</v>
      </c>
      <c r="E3904" s="19" t="s">
        <v>4428</v>
      </c>
      <c r="F3904" s="46">
        <f>INDEX(Δεδομένα!$P:$P,MATCH('2021'!E3904,Δεδομένα!$O:$O,0))</f>
        <v>128</v>
      </c>
      <c r="G3904" s="49" t="s">
        <v>4292</v>
      </c>
      <c r="H3904" s="51" t="str">
        <f>INDEX(Δεδομένα!B$1:B$51,MATCH('2021'!G3904,Δεδομένα!A$1:A$51,0))</f>
        <v>ΔΥΤΙΚΗΣ ΕΛΛΑΔΟΣ</v>
      </c>
      <c r="I3904" s="53">
        <f>INDEX(Δεδομένα!E$1:E$13,MATCH('2021'!H3904,Δεδομένα!D$1:D$13,0))</f>
        <v>7</v>
      </c>
      <c r="J3904" s="4">
        <v>44323</v>
      </c>
      <c r="K3904" s="3" t="s">
        <v>498</v>
      </c>
      <c r="L3904" s="17" t="str">
        <f t="shared" si="296"/>
        <v>07/05/2021 13:35</v>
      </c>
      <c r="M3904" s="4">
        <v>44323</v>
      </c>
      <c r="N3904" s="3" t="s">
        <v>737</v>
      </c>
      <c r="O3904" s="17" t="str">
        <f t="shared" si="297"/>
        <v>07/05/2021 14:45</v>
      </c>
      <c r="P3904" s="24">
        <f t="shared" si="298"/>
        <v>4.8611111116770189E-2</v>
      </c>
      <c r="Q3904" s="28">
        <v>0</v>
      </c>
      <c r="R3904" s="27">
        <f t="shared" si="299"/>
        <v>70.000000008149073</v>
      </c>
      <c r="S3904" s="3" t="s">
        <v>4</v>
      </c>
      <c r="T3904" s="3" t="s">
        <v>4429</v>
      </c>
      <c r="U3904" s="3" t="s">
        <v>2186</v>
      </c>
      <c r="V3904" s="3" t="s">
        <v>3759</v>
      </c>
      <c r="W3904" s="5">
        <v>0</v>
      </c>
      <c r="X3904" s="5">
        <v>0</v>
      </c>
      <c r="Y3904" s="5">
        <v>0</v>
      </c>
      <c r="Z3904" s="5">
        <v>3</v>
      </c>
      <c r="AA3904" s="5">
        <v>1</v>
      </c>
      <c r="AB3904" s="5">
        <v>0</v>
      </c>
      <c r="AC3904" s="5">
        <v>0</v>
      </c>
      <c r="AD3904" s="5">
        <v>0</v>
      </c>
      <c r="AE3904" s="2">
        <v>2</v>
      </c>
      <c r="AF3904" s="2">
        <v>0</v>
      </c>
      <c r="AG3904" s="2">
        <v>0</v>
      </c>
      <c r="AH3904" s="2">
        <v>0</v>
      </c>
      <c r="AI3904" s="2">
        <v>0</v>
      </c>
      <c r="AJ3904" s="2">
        <v>1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 t="s">
        <v>4</v>
      </c>
      <c r="AT3904" s="2" t="s">
        <v>4</v>
      </c>
    </row>
    <row r="3905" spans="1:46" x14ac:dyDescent="0.2">
      <c r="A3905" s="2">
        <v>1661011</v>
      </c>
      <c r="B3905" s="2">
        <v>851415</v>
      </c>
      <c r="C3905" s="6">
        <v>21.316499066772302</v>
      </c>
      <c r="D3905" s="6">
        <v>38.616832703658197</v>
      </c>
      <c r="E3905" s="19" t="s">
        <v>4428</v>
      </c>
      <c r="F3905" s="46">
        <f>INDEX(Δεδομένα!$P:$P,MATCH('2021'!E3905,Δεδομένα!$O:$O,0))</f>
        <v>128</v>
      </c>
      <c r="G3905" s="49" t="s">
        <v>4292</v>
      </c>
      <c r="H3905" s="51" t="str">
        <f>INDEX(Δεδομένα!B$1:B$51,MATCH('2021'!G3905,Δεδομένα!A$1:A$51,0))</f>
        <v>ΔΥΤΙΚΗΣ ΕΛΛΑΔΟΣ</v>
      </c>
      <c r="I3905" s="53">
        <f>INDEX(Δεδομένα!E$1:E$13,MATCH('2021'!H3905,Δεδομένα!D$1:D$13,0))</f>
        <v>7</v>
      </c>
      <c r="J3905" s="4">
        <v>44323</v>
      </c>
      <c r="K3905" s="3" t="s">
        <v>531</v>
      </c>
      <c r="L3905" s="17" t="str">
        <f t="shared" si="296"/>
        <v>07/05/2021 14:10</v>
      </c>
      <c r="M3905" s="4">
        <v>44323</v>
      </c>
      <c r="N3905" s="3" t="s">
        <v>590</v>
      </c>
      <c r="O3905" s="17" t="str">
        <f t="shared" si="297"/>
        <v>07/05/2021 15:25</v>
      </c>
      <c r="P3905" s="24">
        <f t="shared" si="298"/>
        <v>5.2083333328482695E-2</v>
      </c>
      <c r="Q3905" s="28">
        <v>0</v>
      </c>
      <c r="R3905" s="27">
        <f t="shared" si="299"/>
        <v>74.999999993015081</v>
      </c>
      <c r="S3905" s="3" t="s">
        <v>4</v>
      </c>
      <c r="T3905" s="3" t="s">
        <v>4429</v>
      </c>
      <c r="U3905" s="3" t="s">
        <v>2186</v>
      </c>
      <c r="V3905" s="3" t="s">
        <v>3759</v>
      </c>
      <c r="W3905" s="5">
        <v>0</v>
      </c>
      <c r="X3905" s="5">
        <v>0</v>
      </c>
      <c r="Y3905" s="5">
        <v>0</v>
      </c>
      <c r="Z3905" s="5">
        <v>0.3</v>
      </c>
      <c r="AA3905" s="5">
        <v>1</v>
      </c>
      <c r="AB3905" s="5">
        <v>0</v>
      </c>
      <c r="AC3905" s="5">
        <v>0</v>
      </c>
      <c r="AD3905" s="5">
        <v>0</v>
      </c>
      <c r="AE3905" s="2">
        <v>2</v>
      </c>
      <c r="AF3905" s="2">
        <v>0</v>
      </c>
      <c r="AG3905" s="2">
        <v>0</v>
      </c>
      <c r="AH3905" s="2">
        <v>0</v>
      </c>
      <c r="AI3905" s="2">
        <v>0</v>
      </c>
      <c r="AJ3905" s="2">
        <v>1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 t="s">
        <v>4</v>
      </c>
      <c r="AT3905" s="2" t="s">
        <v>4</v>
      </c>
    </row>
    <row r="3906" spans="1:46" x14ac:dyDescent="0.2">
      <c r="A3906" s="2">
        <v>1661071</v>
      </c>
      <c r="B3906" s="2">
        <v>851442</v>
      </c>
      <c r="C3906" s="6">
        <v>21.310172586845301</v>
      </c>
      <c r="D3906" s="6">
        <v>38.605037527951502</v>
      </c>
      <c r="E3906" s="19" t="s">
        <v>4428</v>
      </c>
      <c r="F3906" s="46">
        <f>INDEX(Δεδομένα!$P:$P,MATCH('2021'!E3906,Δεδομένα!$O:$O,0))</f>
        <v>128</v>
      </c>
      <c r="G3906" s="49" t="s">
        <v>4292</v>
      </c>
      <c r="H3906" s="51" t="str">
        <f>INDEX(Δεδομένα!B$1:B$51,MATCH('2021'!G3906,Δεδομένα!A$1:A$51,0))</f>
        <v>ΔΥΤΙΚΗΣ ΕΛΛΑΔΟΣ</v>
      </c>
      <c r="I3906" s="53">
        <f>INDEX(Δεδομένα!E$1:E$13,MATCH('2021'!H3906,Δεδομένα!D$1:D$13,0))</f>
        <v>7</v>
      </c>
      <c r="J3906" s="4">
        <v>44323</v>
      </c>
      <c r="K3906" s="3" t="s">
        <v>509</v>
      </c>
      <c r="L3906" s="17" t="str">
        <f t="shared" si="296"/>
        <v>07/05/2021 15:55</v>
      </c>
      <c r="M3906" s="4">
        <v>44323</v>
      </c>
      <c r="N3906" s="3" t="s">
        <v>510</v>
      </c>
      <c r="O3906" s="17" t="str">
        <f t="shared" si="297"/>
        <v>07/05/2021 17:20</v>
      </c>
      <c r="P3906" s="24">
        <f t="shared" si="298"/>
        <v>5.9027777773735579E-2</v>
      </c>
      <c r="Q3906" s="28">
        <v>0</v>
      </c>
      <c r="R3906" s="27">
        <f t="shared" si="299"/>
        <v>84.999999994179234</v>
      </c>
      <c r="S3906" s="3" t="s">
        <v>4</v>
      </c>
      <c r="T3906" s="3" t="s">
        <v>4429</v>
      </c>
      <c r="U3906" s="3" t="s">
        <v>2186</v>
      </c>
      <c r="V3906" s="3" t="s">
        <v>4470</v>
      </c>
      <c r="W3906" s="5">
        <v>0</v>
      </c>
      <c r="X3906" s="5">
        <v>0</v>
      </c>
      <c r="Y3906" s="5">
        <v>0</v>
      </c>
      <c r="Z3906" s="5">
        <v>0.2</v>
      </c>
      <c r="AA3906" s="5">
        <v>1</v>
      </c>
      <c r="AB3906" s="5">
        <v>0</v>
      </c>
      <c r="AC3906" s="5">
        <v>0</v>
      </c>
      <c r="AD3906" s="5">
        <v>0</v>
      </c>
      <c r="AE3906" s="2">
        <v>2</v>
      </c>
      <c r="AF3906" s="2">
        <v>0</v>
      </c>
      <c r="AG3906" s="2">
        <v>0</v>
      </c>
      <c r="AH3906" s="2">
        <v>0</v>
      </c>
      <c r="AI3906" s="2">
        <v>0</v>
      </c>
      <c r="AJ3906" s="2">
        <v>1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 t="s">
        <v>4</v>
      </c>
      <c r="AT3906" s="2" t="s">
        <v>4</v>
      </c>
    </row>
    <row r="3907" spans="1:46" x14ac:dyDescent="0.2">
      <c r="A3907" s="2">
        <v>1661076</v>
      </c>
      <c r="B3907" s="2">
        <v>851746</v>
      </c>
      <c r="C3907" s="6">
        <v>21.275186813764702</v>
      </c>
      <c r="D3907" s="6">
        <v>38.6847678159791</v>
      </c>
      <c r="E3907" s="19" t="s">
        <v>4428</v>
      </c>
      <c r="F3907" s="46">
        <f>INDEX(Δεδομένα!$P:$P,MATCH('2021'!E3907,Δεδομένα!$O:$O,0))</f>
        <v>128</v>
      </c>
      <c r="G3907" s="49" t="s">
        <v>4292</v>
      </c>
      <c r="H3907" s="51" t="str">
        <f>INDEX(Δεδομένα!B$1:B$51,MATCH('2021'!G3907,Δεδομένα!A$1:A$51,0))</f>
        <v>ΔΥΤΙΚΗΣ ΕΛΛΑΔΟΣ</v>
      </c>
      <c r="I3907" s="53">
        <f>INDEX(Δεδομένα!E$1:E$13,MATCH('2021'!H3907,Δεδομένα!D$1:D$13,0))</f>
        <v>7</v>
      </c>
      <c r="J3907" s="4">
        <v>44324</v>
      </c>
      <c r="K3907" s="3" t="s">
        <v>694</v>
      </c>
      <c r="L3907" s="17" t="str">
        <f t="shared" ref="L3907:L3970" si="300">_xlfn.CONCAT(TEXT(J3907,"ηη/μμ/εεε")," ",TEXT(K3907,"ωω:λλ"))</f>
        <v>08/05/2021 20:20</v>
      </c>
      <c r="M3907" s="4">
        <v>44324</v>
      </c>
      <c r="N3907" s="3" t="s">
        <v>989</v>
      </c>
      <c r="O3907" s="17" t="str">
        <f t="shared" ref="O3907:O3970" si="301">_xlfn.CONCAT(TEXT(M3907,"ηη/μμ/εεε")," ",TEXT(N3907,"ωω:λλ"))</f>
        <v>08/05/2021 21:40</v>
      </c>
      <c r="P3907" s="24">
        <f t="shared" ref="P3907:P3970" si="302">O3907-L3907</f>
        <v>5.5555555562023073E-2</v>
      </c>
      <c r="Q3907" s="28">
        <v>0</v>
      </c>
      <c r="R3907" s="27">
        <f t="shared" ref="R3907:R3970" si="303">P3907*(24*60)</f>
        <v>80.000000009313226</v>
      </c>
      <c r="S3907" s="3" t="s">
        <v>4</v>
      </c>
      <c r="T3907" s="3" t="s">
        <v>4429</v>
      </c>
      <c r="U3907" s="3" t="s">
        <v>4430</v>
      </c>
      <c r="V3907" s="3" t="s">
        <v>4471</v>
      </c>
      <c r="W3907" s="5">
        <v>0</v>
      </c>
      <c r="X3907" s="5">
        <v>0</v>
      </c>
      <c r="Y3907" s="5">
        <v>0</v>
      </c>
      <c r="Z3907" s="5">
        <v>0</v>
      </c>
      <c r="AA3907" s="5">
        <v>0.1</v>
      </c>
      <c r="AB3907" s="5">
        <v>0.2</v>
      </c>
      <c r="AC3907" s="5">
        <v>0</v>
      </c>
      <c r="AD3907" s="5">
        <v>0</v>
      </c>
      <c r="AE3907" s="2">
        <v>4</v>
      </c>
      <c r="AF3907" s="2">
        <v>0</v>
      </c>
      <c r="AG3907" s="2">
        <v>0</v>
      </c>
      <c r="AH3907" s="2">
        <v>0</v>
      </c>
      <c r="AI3907" s="2">
        <v>0</v>
      </c>
      <c r="AJ3907" s="2">
        <v>2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 t="s">
        <v>4</v>
      </c>
      <c r="AT3907" s="2" t="s">
        <v>4</v>
      </c>
    </row>
    <row r="3908" spans="1:46" x14ac:dyDescent="0.2">
      <c r="A3908" s="2">
        <v>1661127</v>
      </c>
      <c r="B3908" s="2">
        <v>852337</v>
      </c>
      <c r="C3908" s="6">
        <v>21.3778246859282</v>
      </c>
      <c r="D3908" s="6">
        <v>38.602918793592998</v>
      </c>
      <c r="E3908" s="19" t="s">
        <v>4428</v>
      </c>
      <c r="F3908" s="46">
        <f>INDEX(Δεδομένα!$P:$P,MATCH('2021'!E3908,Δεδομένα!$O:$O,0))</f>
        <v>128</v>
      </c>
      <c r="G3908" s="49" t="s">
        <v>4292</v>
      </c>
      <c r="H3908" s="51" t="str">
        <f>INDEX(Δεδομένα!B$1:B$51,MATCH('2021'!G3908,Δεδομένα!A$1:A$51,0))</f>
        <v>ΔΥΤΙΚΗΣ ΕΛΛΑΔΟΣ</v>
      </c>
      <c r="I3908" s="53">
        <f>INDEX(Δεδομένα!E$1:E$13,MATCH('2021'!H3908,Δεδομένα!D$1:D$13,0))</f>
        <v>7</v>
      </c>
      <c r="J3908" s="4">
        <v>44327</v>
      </c>
      <c r="K3908" s="3" t="s">
        <v>351</v>
      </c>
      <c r="L3908" s="17" t="str">
        <f t="shared" si="300"/>
        <v>11/05/2021 13:25</v>
      </c>
      <c r="M3908" s="4">
        <v>44327</v>
      </c>
      <c r="N3908" s="3" t="s">
        <v>365</v>
      </c>
      <c r="O3908" s="17" t="str">
        <f t="shared" si="301"/>
        <v>11/05/2021 13:50</v>
      </c>
      <c r="P3908" s="24">
        <f t="shared" si="302"/>
        <v>1.7361111109494232E-2</v>
      </c>
      <c r="Q3908" s="28">
        <v>0</v>
      </c>
      <c r="R3908" s="27">
        <f t="shared" si="303"/>
        <v>24.999999997671694</v>
      </c>
      <c r="S3908" s="3" t="s">
        <v>4</v>
      </c>
      <c r="T3908" s="3" t="s">
        <v>4429</v>
      </c>
      <c r="U3908" s="3" t="s">
        <v>4430</v>
      </c>
      <c r="V3908" s="3" t="s">
        <v>4438</v>
      </c>
      <c r="W3908" s="5">
        <v>0</v>
      </c>
      <c r="X3908" s="5">
        <v>0</v>
      </c>
      <c r="Y3908" s="5">
        <v>0</v>
      </c>
      <c r="Z3908" s="5">
        <v>0</v>
      </c>
      <c r="AA3908" s="5">
        <v>0.1</v>
      </c>
      <c r="AB3908" s="5">
        <v>0</v>
      </c>
      <c r="AC3908" s="5">
        <v>0</v>
      </c>
      <c r="AD3908" s="5">
        <v>0</v>
      </c>
      <c r="AE3908" s="2">
        <v>2</v>
      </c>
      <c r="AF3908" s="2">
        <v>0</v>
      </c>
      <c r="AG3908" s="2">
        <v>0</v>
      </c>
      <c r="AH3908" s="2">
        <v>0</v>
      </c>
      <c r="AI3908" s="2">
        <v>0</v>
      </c>
      <c r="AJ3908" s="2">
        <v>1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 t="s">
        <v>4</v>
      </c>
      <c r="AT3908" s="2" t="s">
        <v>4</v>
      </c>
    </row>
    <row r="3909" spans="1:46" x14ac:dyDescent="0.2">
      <c r="A3909" s="2">
        <v>1661131</v>
      </c>
      <c r="B3909" s="2">
        <v>852401</v>
      </c>
      <c r="C3909" s="6">
        <v>21.378530090035301</v>
      </c>
      <c r="D3909" s="6">
        <v>38.627264075643197</v>
      </c>
      <c r="E3909" s="19" t="s">
        <v>4428</v>
      </c>
      <c r="F3909" s="46">
        <f>INDEX(Δεδομένα!$P:$P,MATCH('2021'!E3909,Δεδομένα!$O:$O,0))</f>
        <v>128</v>
      </c>
      <c r="G3909" s="49" t="s">
        <v>4292</v>
      </c>
      <c r="H3909" s="51" t="str">
        <f>INDEX(Δεδομένα!B$1:B$51,MATCH('2021'!G3909,Δεδομένα!A$1:A$51,0))</f>
        <v>ΔΥΤΙΚΗΣ ΕΛΛΑΔΟΣ</v>
      </c>
      <c r="I3909" s="53">
        <f>INDEX(Δεδομένα!E$1:E$13,MATCH('2021'!H3909,Δεδομένα!D$1:D$13,0))</f>
        <v>7</v>
      </c>
      <c r="J3909" s="4">
        <v>44327</v>
      </c>
      <c r="K3909" s="3" t="s">
        <v>461</v>
      </c>
      <c r="L3909" s="17" t="str">
        <f t="shared" si="300"/>
        <v>11/05/2021 17:00</v>
      </c>
      <c r="M3909" s="4">
        <v>44327</v>
      </c>
      <c r="N3909" s="3" t="s">
        <v>603</v>
      </c>
      <c r="O3909" s="17" t="str">
        <f t="shared" si="301"/>
        <v>11/05/2021 17:56</v>
      </c>
      <c r="P3909" s="24">
        <f t="shared" si="302"/>
        <v>3.8888888884685002E-2</v>
      </c>
      <c r="Q3909" s="28">
        <v>0</v>
      </c>
      <c r="R3909" s="27">
        <f t="shared" si="303"/>
        <v>55.999999993946403</v>
      </c>
      <c r="S3909" s="3" t="s">
        <v>4</v>
      </c>
      <c r="T3909" s="3" t="s">
        <v>4429</v>
      </c>
      <c r="U3909" s="3" t="s">
        <v>4430</v>
      </c>
      <c r="V3909" s="3" t="s">
        <v>4472</v>
      </c>
      <c r="W3909" s="5">
        <v>0</v>
      </c>
      <c r="X3909" s="5">
        <v>0</v>
      </c>
      <c r="Y3909" s="5">
        <v>0</v>
      </c>
      <c r="Z3909" s="5">
        <v>0</v>
      </c>
      <c r="AA3909" s="5">
        <v>0.3</v>
      </c>
      <c r="AB3909" s="5">
        <v>0</v>
      </c>
      <c r="AC3909" s="5">
        <v>0</v>
      </c>
      <c r="AD3909" s="5">
        <v>0</v>
      </c>
      <c r="AE3909" s="2">
        <v>2</v>
      </c>
      <c r="AF3909" s="2">
        <v>0</v>
      </c>
      <c r="AG3909" s="2">
        <v>0</v>
      </c>
      <c r="AH3909" s="2">
        <v>0</v>
      </c>
      <c r="AI3909" s="2">
        <v>0</v>
      </c>
      <c r="AJ3909" s="2">
        <v>1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 t="s">
        <v>4</v>
      </c>
      <c r="AT3909" s="2" t="s">
        <v>4</v>
      </c>
    </row>
    <row r="3910" spans="1:46" x14ac:dyDescent="0.2">
      <c r="A3910" s="2">
        <v>1661986</v>
      </c>
      <c r="B3910" s="2">
        <v>852853</v>
      </c>
      <c r="C3910" s="6">
        <v>21.4181106917232</v>
      </c>
      <c r="D3910" s="6">
        <v>38.550434675578302</v>
      </c>
      <c r="E3910" s="19" t="s">
        <v>4428</v>
      </c>
      <c r="F3910" s="46">
        <f>INDEX(Δεδομένα!$P:$P,MATCH('2021'!E3910,Δεδομένα!$O:$O,0))</f>
        <v>128</v>
      </c>
      <c r="G3910" s="49" t="s">
        <v>4292</v>
      </c>
      <c r="H3910" s="51" t="str">
        <f>INDEX(Δεδομένα!B$1:B$51,MATCH('2021'!G3910,Δεδομένα!A$1:A$51,0))</f>
        <v>ΔΥΤΙΚΗΣ ΕΛΛΑΔΟΣ</v>
      </c>
      <c r="I3910" s="53">
        <f>INDEX(Δεδομένα!E$1:E$13,MATCH('2021'!H3910,Δεδομένα!D$1:D$13,0))</f>
        <v>7</v>
      </c>
      <c r="J3910" s="4">
        <v>44329</v>
      </c>
      <c r="K3910" s="3" t="s">
        <v>529</v>
      </c>
      <c r="L3910" s="17" t="str">
        <f t="shared" si="300"/>
        <v>13/05/2021 14:05</v>
      </c>
      <c r="M3910" s="4">
        <v>44329</v>
      </c>
      <c r="N3910" s="3" t="s">
        <v>197</v>
      </c>
      <c r="O3910" s="17" t="str">
        <f t="shared" si="301"/>
        <v>13/05/2021 15:30</v>
      </c>
      <c r="P3910" s="24">
        <f t="shared" si="302"/>
        <v>5.9027777781011537E-2</v>
      </c>
      <c r="Q3910" s="28">
        <v>0</v>
      </c>
      <c r="R3910" s="27">
        <f t="shared" si="303"/>
        <v>85.000000004656613</v>
      </c>
      <c r="S3910" s="3" t="s">
        <v>4</v>
      </c>
      <c r="T3910" s="3" t="s">
        <v>4429</v>
      </c>
      <c r="U3910" s="3" t="s">
        <v>4430</v>
      </c>
      <c r="V3910" s="3" t="s">
        <v>4439</v>
      </c>
      <c r="W3910" s="5">
        <v>0</v>
      </c>
      <c r="X3910" s="5">
        <v>0</v>
      </c>
      <c r="Y3910" s="5">
        <v>0</v>
      </c>
      <c r="Z3910" s="5">
        <v>2</v>
      </c>
      <c r="AA3910" s="5">
        <v>0</v>
      </c>
      <c r="AB3910" s="5">
        <v>0</v>
      </c>
      <c r="AC3910" s="5">
        <v>0</v>
      </c>
      <c r="AD3910" s="5">
        <v>0</v>
      </c>
      <c r="AE3910" s="2">
        <v>5</v>
      </c>
      <c r="AF3910" s="2">
        <v>0</v>
      </c>
      <c r="AG3910" s="2">
        <v>0</v>
      </c>
      <c r="AH3910" s="2">
        <v>0</v>
      </c>
      <c r="AI3910" s="2">
        <v>0</v>
      </c>
      <c r="AJ3910" s="2">
        <v>2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 t="s">
        <v>4</v>
      </c>
      <c r="AT3910" s="2" t="s">
        <v>4</v>
      </c>
    </row>
    <row r="3911" spans="1:46" x14ac:dyDescent="0.2">
      <c r="A3911" s="2">
        <v>1663046</v>
      </c>
      <c r="B3911" s="2">
        <v>853651</v>
      </c>
      <c r="C3911" s="6">
        <v>21.467585408359799</v>
      </c>
      <c r="D3911" s="6">
        <v>38.598616681785302</v>
      </c>
      <c r="E3911" s="19" t="s">
        <v>4428</v>
      </c>
      <c r="F3911" s="46">
        <f>INDEX(Δεδομένα!$P:$P,MATCH('2021'!E3911,Δεδομένα!$O:$O,0))</f>
        <v>128</v>
      </c>
      <c r="G3911" s="49" t="s">
        <v>4292</v>
      </c>
      <c r="H3911" s="51" t="str">
        <f>INDEX(Δεδομένα!B$1:B$51,MATCH('2021'!G3911,Δεδομένα!A$1:A$51,0))</f>
        <v>ΔΥΤΙΚΗΣ ΕΛΛΑΔΟΣ</v>
      </c>
      <c r="I3911" s="53">
        <f>INDEX(Δεδομένα!E$1:E$13,MATCH('2021'!H3911,Δεδομένα!D$1:D$13,0))</f>
        <v>7</v>
      </c>
      <c r="J3911" s="4">
        <v>44332</v>
      </c>
      <c r="K3911" s="3" t="s">
        <v>256</v>
      </c>
      <c r="L3911" s="17" t="str">
        <f t="shared" si="300"/>
        <v>16/05/2021 20:15</v>
      </c>
      <c r="M3911" s="4">
        <v>44332</v>
      </c>
      <c r="N3911" s="3" t="s">
        <v>43</v>
      </c>
      <c r="O3911" s="17" t="str">
        <f t="shared" si="301"/>
        <v>16/05/2021 21:30</v>
      </c>
      <c r="P3911" s="24">
        <f t="shared" si="302"/>
        <v>5.2083333335758653E-2</v>
      </c>
      <c r="Q3911" s="28">
        <v>0</v>
      </c>
      <c r="R3911" s="27">
        <f t="shared" si="303"/>
        <v>75.00000000349246</v>
      </c>
      <c r="S3911" s="3" t="s">
        <v>4</v>
      </c>
      <c r="T3911" s="3" t="s">
        <v>4429</v>
      </c>
      <c r="U3911" s="3" t="s">
        <v>4430</v>
      </c>
      <c r="V3911" s="3" t="s">
        <v>4473</v>
      </c>
      <c r="W3911" s="5">
        <v>0</v>
      </c>
      <c r="X3911" s="5">
        <v>0</v>
      </c>
      <c r="Y3911" s="5">
        <v>0</v>
      </c>
      <c r="Z3911" s="5">
        <v>0</v>
      </c>
      <c r="AA3911" s="5">
        <v>0.1</v>
      </c>
      <c r="AB3911" s="5">
        <v>0</v>
      </c>
      <c r="AC3911" s="5">
        <v>0</v>
      </c>
      <c r="AD3911" s="5">
        <v>0</v>
      </c>
      <c r="AE3911" s="2">
        <v>3</v>
      </c>
      <c r="AF3911" s="2">
        <v>0</v>
      </c>
      <c r="AG3911" s="2">
        <v>0</v>
      </c>
      <c r="AH3911" s="2">
        <v>0</v>
      </c>
      <c r="AI3911" s="2">
        <v>0</v>
      </c>
      <c r="AJ3911" s="2">
        <v>1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 t="s">
        <v>4</v>
      </c>
      <c r="AT3911" s="2" t="s">
        <v>4</v>
      </c>
    </row>
    <row r="3912" spans="1:46" x14ac:dyDescent="0.2">
      <c r="A3912" s="2">
        <v>1666713</v>
      </c>
      <c r="B3912" s="2">
        <v>854579</v>
      </c>
      <c r="C3912" s="6">
        <v>21.2700447413396</v>
      </c>
      <c r="D3912" s="6">
        <v>38.679795589593901</v>
      </c>
      <c r="E3912" s="19" t="s">
        <v>4428</v>
      </c>
      <c r="F3912" s="46">
        <f>INDEX(Δεδομένα!$P:$P,MATCH('2021'!E3912,Δεδομένα!$O:$O,0))</f>
        <v>128</v>
      </c>
      <c r="G3912" s="49" t="s">
        <v>4292</v>
      </c>
      <c r="H3912" s="51" t="str">
        <f>INDEX(Δεδομένα!B$1:B$51,MATCH('2021'!G3912,Δεδομένα!A$1:A$51,0))</f>
        <v>ΔΥΤΙΚΗΣ ΕΛΛΑΔΟΣ</v>
      </c>
      <c r="I3912" s="53">
        <f>INDEX(Δεδομένα!E$1:E$13,MATCH('2021'!H3912,Δεδομένα!D$1:D$13,0))</f>
        <v>7</v>
      </c>
      <c r="J3912" s="4">
        <v>44336</v>
      </c>
      <c r="K3912" s="3" t="s">
        <v>1310</v>
      </c>
      <c r="L3912" s="17" t="str">
        <f t="shared" si="300"/>
        <v>20/05/2021 12:45</v>
      </c>
      <c r="M3912" s="4">
        <v>44336</v>
      </c>
      <c r="N3912" s="3" t="s">
        <v>42</v>
      </c>
      <c r="O3912" s="17" t="str">
        <f t="shared" si="301"/>
        <v>20/05/2021 14:30</v>
      </c>
      <c r="P3912" s="24">
        <f t="shared" si="302"/>
        <v>7.2916666664241347E-2</v>
      </c>
      <c r="Q3912" s="28">
        <v>0</v>
      </c>
      <c r="R3912" s="27">
        <f t="shared" si="303"/>
        <v>104.99999999650754</v>
      </c>
      <c r="S3912" s="3" t="s">
        <v>4</v>
      </c>
      <c r="T3912" s="3" t="s">
        <v>4429</v>
      </c>
      <c r="U3912" s="3" t="s">
        <v>4430</v>
      </c>
      <c r="V3912" s="3" t="s">
        <v>4074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30</v>
      </c>
      <c r="AD3912" s="5">
        <v>0</v>
      </c>
      <c r="AE3912" s="2">
        <v>2</v>
      </c>
      <c r="AF3912" s="2">
        <v>0</v>
      </c>
      <c r="AG3912" s="2">
        <v>0</v>
      </c>
      <c r="AH3912" s="2">
        <v>0</v>
      </c>
      <c r="AI3912" s="2">
        <v>0</v>
      </c>
      <c r="AJ3912" s="2">
        <v>1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 t="s">
        <v>4</v>
      </c>
      <c r="AT3912" s="2" t="s">
        <v>4</v>
      </c>
    </row>
    <row r="3913" spans="1:46" x14ac:dyDescent="0.2">
      <c r="A3913" s="2">
        <v>1666715</v>
      </c>
      <c r="B3913" s="2">
        <v>854684</v>
      </c>
      <c r="C3913" s="6">
        <v>21.378179504421301</v>
      </c>
      <c r="D3913" s="6">
        <v>38.627903467173098</v>
      </c>
      <c r="E3913" s="19" t="s">
        <v>4428</v>
      </c>
      <c r="F3913" s="46">
        <f>INDEX(Δεδομένα!$P:$P,MATCH('2021'!E3913,Δεδομένα!$O:$O,0))</f>
        <v>128</v>
      </c>
      <c r="G3913" s="49" t="s">
        <v>4292</v>
      </c>
      <c r="H3913" s="51" t="str">
        <f>INDEX(Δεδομένα!B$1:B$51,MATCH('2021'!G3913,Δεδομένα!A$1:A$51,0))</f>
        <v>ΔΥΤΙΚΗΣ ΕΛΛΑΔΟΣ</v>
      </c>
      <c r="I3913" s="53">
        <f>INDEX(Δεδομένα!E$1:E$13,MATCH('2021'!H3913,Δεδομένα!D$1:D$13,0))</f>
        <v>7</v>
      </c>
      <c r="J3913" s="4">
        <v>44336</v>
      </c>
      <c r="K3913" s="3" t="s">
        <v>370</v>
      </c>
      <c r="L3913" s="17" t="str">
        <f t="shared" si="300"/>
        <v>20/05/2021 17:45</v>
      </c>
      <c r="M3913" s="4">
        <v>44336</v>
      </c>
      <c r="N3913" s="3" t="s">
        <v>2239</v>
      </c>
      <c r="O3913" s="17" t="str">
        <f t="shared" si="301"/>
        <v>20/05/2021 18:16</v>
      </c>
      <c r="P3913" s="24">
        <f t="shared" si="302"/>
        <v>2.1527777775190771E-2</v>
      </c>
      <c r="Q3913" s="28">
        <v>0</v>
      </c>
      <c r="R3913" s="27">
        <f t="shared" si="303"/>
        <v>30.99999999627471</v>
      </c>
      <c r="S3913" s="3" t="s">
        <v>4</v>
      </c>
      <c r="T3913" s="3" t="s">
        <v>4429</v>
      </c>
      <c r="U3913" s="3" t="s">
        <v>4462</v>
      </c>
      <c r="V3913" s="3" t="s">
        <v>4463</v>
      </c>
      <c r="W3913" s="5">
        <v>0</v>
      </c>
      <c r="X3913" s="5">
        <v>0</v>
      </c>
      <c r="Y3913" s="5">
        <v>0</v>
      </c>
      <c r="Z3913" s="5">
        <v>0</v>
      </c>
      <c r="AA3913" s="5">
        <v>0.2</v>
      </c>
      <c r="AB3913" s="5">
        <v>0</v>
      </c>
      <c r="AC3913" s="5">
        <v>0</v>
      </c>
      <c r="AD3913" s="5">
        <v>0</v>
      </c>
      <c r="AE3913" s="2">
        <v>2</v>
      </c>
      <c r="AF3913" s="2">
        <v>0</v>
      </c>
      <c r="AG3913" s="2">
        <v>0</v>
      </c>
      <c r="AH3913" s="2">
        <v>0</v>
      </c>
      <c r="AI3913" s="2">
        <v>0</v>
      </c>
      <c r="AJ3913" s="2">
        <v>1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 t="s">
        <v>4</v>
      </c>
      <c r="AT3913" s="2" t="s">
        <v>4</v>
      </c>
    </row>
    <row r="3914" spans="1:46" x14ac:dyDescent="0.2">
      <c r="A3914" s="2">
        <v>1666717</v>
      </c>
      <c r="B3914" s="2">
        <v>854708</v>
      </c>
      <c r="C3914" s="6">
        <v>21.250830300437801</v>
      </c>
      <c r="D3914" s="6">
        <v>38.574029784495202</v>
      </c>
      <c r="E3914" s="19" t="s">
        <v>4428</v>
      </c>
      <c r="F3914" s="46">
        <f>INDEX(Δεδομένα!$P:$P,MATCH('2021'!E3914,Δεδομένα!$O:$O,0))</f>
        <v>128</v>
      </c>
      <c r="G3914" s="49" t="s">
        <v>4292</v>
      </c>
      <c r="H3914" s="51" t="str">
        <f>INDEX(Δεδομένα!B$1:B$51,MATCH('2021'!G3914,Δεδομένα!A$1:A$51,0))</f>
        <v>ΔΥΤΙΚΗΣ ΕΛΛΑΔΟΣ</v>
      </c>
      <c r="I3914" s="53">
        <f>INDEX(Δεδομένα!E$1:E$13,MATCH('2021'!H3914,Δεδομένα!D$1:D$13,0))</f>
        <v>7</v>
      </c>
      <c r="J3914" s="4">
        <v>44336</v>
      </c>
      <c r="K3914" s="3" t="s">
        <v>79</v>
      </c>
      <c r="L3914" s="17" t="str">
        <f t="shared" si="300"/>
        <v>20/05/2021 19:10</v>
      </c>
      <c r="M3914" s="4">
        <v>44336</v>
      </c>
      <c r="N3914" s="3" t="s">
        <v>113</v>
      </c>
      <c r="O3914" s="17" t="str">
        <f t="shared" si="301"/>
        <v>20/05/2021 21:17</v>
      </c>
      <c r="P3914" s="24">
        <f t="shared" si="302"/>
        <v>8.8194444448163267E-2</v>
      </c>
      <c r="Q3914" s="28">
        <v>0</v>
      </c>
      <c r="R3914" s="27">
        <f t="shared" si="303"/>
        <v>127.0000000053551</v>
      </c>
      <c r="S3914" s="3" t="s">
        <v>4</v>
      </c>
      <c r="T3914" s="3" t="s">
        <v>4429</v>
      </c>
      <c r="U3914" s="3" t="s">
        <v>4430</v>
      </c>
      <c r="V3914" s="3" t="s">
        <v>4474</v>
      </c>
      <c r="W3914" s="5">
        <v>0</v>
      </c>
      <c r="X3914" s="5">
        <v>0</v>
      </c>
      <c r="Y3914" s="5">
        <v>0</v>
      </c>
      <c r="Z3914" s="5">
        <v>0</v>
      </c>
      <c r="AA3914" s="5">
        <v>2</v>
      </c>
      <c r="AB3914" s="5">
        <v>0</v>
      </c>
      <c r="AC3914" s="5">
        <v>0</v>
      </c>
      <c r="AD3914" s="5">
        <v>0</v>
      </c>
      <c r="AE3914" s="2">
        <v>2</v>
      </c>
      <c r="AF3914" s="2">
        <v>0</v>
      </c>
      <c r="AG3914" s="2">
        <v>0</v>
      </c>
      <c r="AH3914" s="2">
        <v>0</v>
      </c>
      <c r="AI3914" s="2">
        <v>0</v>
      </c>
      <c r="AJ3914" s="2">
        <v>1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 t="s">
        <v>4</v>
      </c>
      <c r="AT3914" s="2" t="s">
        <v>4</v>
      </c>
    </row>
    <row r="3915" spans="1:46" x14ac:dyDescent="0.2">
      <c r="A3915" s="2">
        <v>1666719</v>
      </c>
      <c r="B3915" s="2">
        <v>854923</v>
      </c>
      <c r="C3915" s="6">
        <v>21.248993424780799</v>
      </c>
      <c r="D3915" s="6">
        <v>38.571912386075503</v>
      </c>
      <c r="E3915" s="19" t="s">
        <v>4428</v>
      </c>
      <c r="F3915" s="46">
        <f>INDEX(Δεδομένα!$P:$P,MATCH('2021'!E3915,Δεδομένα!$O:$O,0))</f>
        <v>128</v>
      </c>
      <c r="G3915" s="49" t="s">
        <v>4292</v>
      </c>
      <c r="H3915" s="51" t="str">
        <f>INDEX(Δεδομένα!B$1:B$51,MATCH('2021'!G3915,Δεδομένα!A$1:A$51,0))</f>
        <v>ΔΥΤΙΚΗΣ ΕΛΛΑΔΟΣ</v>
      </c>
      <c r="I3915" s="53">
        <f>INDEX(Δεδομένα!E$1:E$13,MATCH('2021'!H3915,Δεδομένα!D$1:D$13,0))</f>
        <v>7</v>
      </c>
      <c r="J3915" s="4">
        <v>44337</v>
      </c>
      <c r="K3915" s="3" t="s">
        <v>161</v>
      </c>
      <c r="L3915" s="17" t="str">
        <f t="shared" si="300"/>
        <v>21/05/2021 15:00</v>
      </c>
      <c r="M3915" s="4">
        <v>44337</v>
      </c>
      <c r="N3915" s="3" t="s">
        <v>526</v>
      </c>
      <c r="O3915" s="17" t="str">
        <f t="shared" si="301"/>
        <v>21/05/2021 17:05</v>
      </c>
      <c r="P3915" s="24">
        <f t="shared" si="302"/>
        <v>8.6805555554747116E-2</v>
      </c>
      <c r="Q3915" s="28">
        <v>0</v>
      </c>
      <c r="R3915" s="27">
        <f t="shared" si="303"/>
        <v>124.99999999883585</v>
      </c>
      <c r="S3915" s="3" t="s">
        <v>4</v>
      </c>
      <c r="T3915" s="3" t="s">
        <v>4429</v>
      </c>
      <c r="U3915" s="3" t="s">
        <v>4430</v>
      </c>
      <c r="V3915" s="3" t="s">
        <v>4475</v>
      </c>
      <c r="W3915" s="5">
        <v>0</v>
      </c>
      <c r="X3915" s="5">
        <v>0</v>
      </c>
      <c r="Y3915" s="5">
        <v>0</v>
      </c>
      <c r="Z3915" s="5">
        <v>0</v>
      </c>
      <c r="AA3915" s="5">
        <v>1</v>
      </c>
      <c r="AB3915" s="5">
        <v>0</v>
      </c>
      <c r="AC3915" s="5">
        <v>0</v>
      </c>
      <c r="AD3915" s="5">
        <v>0</v>
      </c>
      <c r="AE3915" s="2">
        <v>4</v>
      </c>
      <c r="AF3915" s="2">
        <v>0</v>
      </c>
      <c r="AG3915" s="2">
        <v>0</v>
      </c>
      <c r="AH3915" s="2">
        <v>0</v>
      </c>
      <c r="AI3915" s="2">
        <v>0</v>
      </c>
      <c r="AJ3915" s="2">
        <v>2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 t="s">
        <v>4</v>
      </c>
      <c r="AT3915" s="2" t="s">
        <v>4</v>
      </c>
    </row>
    <row r="3916" spans="1:46" x14ac:dyDescent="0.2">
      <c r="A3916" s="2">
        <v>1666723</v>
      </c>
      <c r="B3916" s="2">
        <v>854957</v>
      </c>
      <c r="C3916" s="6">
        <v>21.380077676782001</v>
      </c>
      <c r="D3916" s="6">
        <v>38.618595867887002</v>
      </c>
      <c r="E3916" s="19" t="s">
        <v>4428</v>
      </c>
      <c r="F3916" s="46">
        <f>INDEX(Δεδομένα!$P:$P,MATCH('2021'!E3916,Δεδομένα!$O:$O,0))</f>
        <v>128</v>
      </c>
      <c r="G3916" s="49" t="s">
        <v>4292</v>
      </c>
      <c r="H3916" s="51" t="str">
        <f>INDEX(Δεδομένα!B$1:B$51,MATCH('2021'!G3916,Δεδομένα!A$1:A$51,0))</f>
        <v>ΔΥΤΙΚΗΣ ΕΛΛΑΔΟΣ</v>
      </c>
      <c r="I3916" s="53">
        <f>INDEX(Δεδομένα!E$1:E$13,MATCH('2021'!H3916,Δεδομένα!D$1:D$13,0))</f>
        <v>7</v>
      </c>
      <c r="J3916" s="4">
        <v>44337</v>
      </c>
      <c r="K3916" s="3" t="s">
        <v>590</v>
      </c>
      <c r="L3916" s="17" t="str">
        <f t="shared" si="300"/>
        <v>21/05/2021 15:25</v>
      </c>
      <c r="M3916" s="4">
        <v>44337</v>
      </c>
      <c r="N3916" s="3" t="s">
        <v>526</v>
      </c>
      <c r="O3916" s="17" t="str">
        <f t="shared" si="301"/>
        <v>21/05/2021 17:05</v>
      </c>
      <c r="P3916" s="24">
        <f t="shared" si="302"/>
        <v>6.9444444445252884E-2</v>
      </c>
      <c r="Q3916" s="28">
        <v>0</v>
      </c>
      <c r="R3916" s="27">
        <f t="shared" si="303"/>
        <v>100.00000000116415</v>
      </c>
      <c r="S3916" s="3" t="s">
        <v>4</v>
      </c>
      <c r="T3916" s="3" t="s">
        <v>4429</v>
      </c>
      <c r="U3916" s="3" t="s">
        <v>4462</v>
      </c>
      <c r="V3916" s="3" t="s">
        <v>4476</v>
      </c>
      <c r="W3916" s="5">
        <v>0</v>
      </c>
      <c r="X3916" s="5">
        <v>0</v>
      </c>
      <c r="Y3916" s="5">
        <v>0</v>
      </c>
      <c r="Z3916" s="5">
        <v>0</v>
      </c>
      <c r="AA3916" s="5">
        <v>0.5</v>
      </c>
      <c r="AB3916" s="5">
        <v>2.5</v>
      </c>
      <c r="AC3916" s="5">
        <v>0</v>
      </c>
      <c r="AD3916" s="5">
        <v>0</v>
      </c>
      <c r="AE3916" s="2">
        <v>6</v>
      </c>
      <c r="AF3916" s="2">
        <v>0</v>
      </c>
      <c r="AG3916" s="2">
        <v>0</v>
      </c>
      <c r="AH3916" s="2">
        <v>0</v>
      </c>
      <c r="AI3916" s="2">
        <v>0</v>
      </c>
      <c r="AJ3916" s="2">
        <v>3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 t="s">
        <v>4</v>
      </c>
      <c r="AT3916" s="2" t="s">
        <v>4</v>
      </c>
    </row>
    <row r="3917" spans="1:46" x14ac:dyDescent="0.2">
      <c r="A3917" s="2">
        <v>1666737</v>
      </c>
      <c r="B3917" s="2">
        <v>855512</v>
      </c>
      <c r="C3917" s="6">
        <v>21.255460446484101</v>
      </c>
      <c r="D3917" s="6">
        <v>38.678015215017098</v>
      </c>
      <c r="E3917" s="19" t="s">
        <v>4428</v>
      </c>
      <c r="F3917" s="46">
        <f>INDEX(Δεδομένα!$P:$P,MATCH('2021'!E3917,Δεδομένα!$O:$O,0))</f>
        <v>128</v>
      </c>
      <c r="G3917" s="49" t="s">
        <v>4292</v>
      </c>
      <c r="H3917" s="51" t="str">
        <f>INDEX(Δεδομένα!B$1:B$51,MATCH('2021'!G3917,Δεδομένα!A$1:A$51,0))</f>
        <v>ΔΥΤΙΚΗΣ ΕΛΛΑΔΟΣ</v>
      </c>
      <c r="I3917" s="53">
        <f>INDEX(Δεδομένα!E$1:E$13,MATCH('2021'!H3917,Δεδομένα!D$1:D$13,0))</f>
        <v>7</v>
      </c>
      <c r="J3917" s="4">
        <v>44339</v>
      </c>
      <c r="K3917" s="3" t="s">
        <v>676</v>
      </c>
      <c r="L3917" s="17" t="str">
        <f t="shared" si="300"/>
        <v>23/05/2021 16:47</v>
      </c>
      <c r="M3917" s="4">
        <v>44339</v>
      </c>
      <c r="N3917" s="3" t="s">
        <v>370</v>
      </c>
      <c r="O3917" s="17" t="str">
        <f t="shared" si="301"/>
        <v>23/05/2021 17:45</v>
      </c>
      <c r="P3917" s="24">
        <f t="shared" si="302"/>
        <v>4.0277777778101154E-2</v>
      </c>
      <c r="Q3917" s="28">
        <v>0</v>
      </c>
      <c r="R3917" s="27">
        <f t="shared" si="303"/>
        <v>58.000000000465661</v>
      </c>
      <c r="S3917" s="3" t="s">
        <v>4</v>
      </c>
      <c r="T3917" s="3" t="s">
        <v>4429</v>
      </c>
      <c r="U3917" s="3" t="s">
        <v>4430</v>
      </c>
      <c r="V3917" s="3" t="s">
        <v>4074</v>
      </c>
      <c r="W3917" s="5">
        <v>0</v>
      </c>
      <c r="X3917" s="5">
        <v>0</v>
      </c>
      <c r="Y3917" s="5">
        <v>0</v>
      </c>
      <c r="Z3917" s="5">
        <v>0</v>
      </c>
      <c r="AA3917" s="5">
        <v>0.5</v>
      </c>
      <c r="AB3917" s="5">
        <v>0</v>
      </c>
      <c r="AC3917" s="5">
        <v>0</v>
      </c>
      <c r="AD3917" s="5">
        <v>0</v>
      </c>
      <c r="AE3917" s="2">
        <v>2</v>
      </c>
      <c r="AF3917" s="2">
        <v>0</v>
      </c>
      <c r="AG3917" s="2">
        <v>0</v>
      </c>
      <c r="AH3917" s="2">
        <v>0</v>
      </c>
      <c r="AI3917" s="2">
        <v>0</v>
      </c>
      <c r="AJ3917" s="2">
        <v>1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 t="s">
        <v>4</v>
      </c>
      <c r="AT3917" s="2" t="s">
        <v>4</v>
      </c>
    </row>
    <row r="3918" spans="1:46" x14ac:dyDescent="0.2">
      <c r="A3918" s="2">
        <v>1666740</v>
      </c>
      <c r="B3918" s="2">
        <v>855544</v>
      </c>
      <c r="C3918" s="6">
        <v>21.348177306576201</v>
      </c>
      <c r="D3918" s="6">
        <v>38.613210219181198</v>
      </c>
      <c r="E3918" s="19" t="s">
        <v>4428</v>
      </c>
      <c r="F3918" s="46">
        <f>INDEX(Δεδομένα!$P:$P,MATCH('2021'!E3918,Δεδομένα!$O:$O,0))</f>
        <v>128</v>
      </c>
      <c r="G3918" s="49" t="s">
        <v>4292</v>
      </c>
      <c r="H3918" s="51" t="str">
        <f>INDEX(Δεδομένα!B$1:B$51,MATCH('2021'!G3918,Δεδομένα!A$1:A$51,0))</f>
        <v>ΔΥΤΙΚΗΣ ΕΛΛΑΔΟΣ</v>
      </c>
      <c r="I3918" s="53">
        <f>INDEX(Δεδομένα!E$1:E$13,MATCH('2021'!H3918,Δεδομένα!D$1:D$13,0))</f>
        <v>7</v>
      </c>
      <c r="J3918" s="4">
        <v>44339</v>
      </c>
      <c r="K3918" s="3" t="s">
        <v>804</v>
      </c>
      <c r="L3918" s="17" t="str">
        <f t="shared" si="300"/>
        <v>23/05/2021 19:04</v>
      </c>
      <c r="M3918" s="4">
        <v>44339</v>
      </c>
      <c r="N3918" s="3" t="s">
        <v>147</v>
      </c>
      <c r="O3918" s="17" t="str">
        <f t="shared" si="301"/>
        <v>23/05/2021 20:00</v>
      </c>
      <c r="P3918" s="24">
        <f t="shared" si="302"/>
        <v>3.888888889196096E-2</v>
      </c>
      <c r="Q3918" s="28">
        <v>0</v>
      </c>
      <c r="R3918" s="27">
        <f t="shared" si="303"/>
        <v>56.000000004423782</v>
      </c>
      <c r="S3918" s="3" t="s">
        <v>4</v>
      </c>
      <c r="T3918" s="3" t="s">
        <v>4429</v>
      </c>
      <c r="U3918" s="3" t="s">
        <v>4430</v>
      </c>
      <c r="V3918" s="3" t="s">
        <v>3759</v>
      </c>
      <c r="W3918" s="5">
        <v>0</v>
      </c>
      <c r="X3918" s="5">
        <v>0</v>
      </c>
      <c r="Y3918" s="5">
        <v>0</v>
      </c>
      <c r="Z3918" s="5">
        <v>0</v>
      </c>
      <c r="AA3918" s="5">
        <v>0.5</v>
      </c>
      <c r="AB3918" s="5">
        <v>0</v>
      </c>
      <c r="AC3918" s="5">
        <v>0</v>
      </c>
      <c r="AD3918" s="5">
        <v>0</v>
      </c>
      <c r="AE3918" s="2">
        <v>2</v>
      </c>
      <c r="AF3918" s="2">
        <v>0</v>
      </c>
      <c r="AG3918" s="2">
        <v>0</v>
      </c>
      <c r="AH3918" s="2">
        <v>0</v>
      </c>
      <c r="AI3918" s="2">
        <v>0</v>
      </c>
      <c r="AJ3918" s="2">
        <v>1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 t="s">
        <v>4</v>
      </c>
      <c r="AT3918" s="2" t="s">
        <v>4</v>
      </c>
    </row>
    <row r="3919" spans="1:46" x14ac:dyDescent="0.2">
      <c r="A3919" s="2">
        <v>1666743</v>
      </c>
      <c r="B3919" s="2">
        <v>855623</v>
      </c>
      <c r="C3919" s="6">
        <v>21.380314899201299</v>
      </c>
      <c r="D3919" s="6">
        <v>38.624209782953201</v>
      </c>
      <c r="E3919" s="19" t="s">
        <v>4428</v>
      </c>
      <c r="F3919" s="46">
        <f>INDEX(Δεδομένα!$P:$P,MATCH('2021'!E3919,Δεδομένα!$O:$O,0))</f>
        <v>128</v>
      </c>
      <c r="G3919" s="49" t="s">
        <v>4292</v>
      </c>
      <c r="H3919" s="51" t="str">
        <f>INDEX(Δεδομένα!B$1:B$51,MATCH('2021'!G3919,Δεδομένα!A$1:A$51,0))</f>
        <v>ΔΥΤΙΚΗΣ ΕΛΛΑΔΟΣ</v>
      </c>
      <c r="I3919" s="53">
        <f>INDEX(Δεδομένα!E$1:E$13,MATCH('2021'!H3919,Δεδομένα!D$1:D$13,0))</f>
        <v>7</v>
      </c>
      <c r="J3919" s="4">
        <v>44339</v>
      </c>
      <c r="K3919" s="3" t="s">
        <v>4477</v>
      </c>
      <c r="L3919" s="17" t="str">
        <f t="shared" si="300"/>
        <v>23/05/2021 22:12</v>
      </c>
      <c r="M3919" s="4">
        <v>44339</v>
      </c>
      <c r="N3919" s="3" t="s">
        <v>2351</v>
      </c>
      <c r="O3919" s="17" t="str">
        <f t="shared" si="301"/>
        <v>23/05/2021 23:02</v>
      </c>
      <c r="P3919" s="24">
        <f t="shared" si="302"/>
        <v>3.4722222218988463E-2</v>
      </c>
      <c r="Q3919" s="28">
        <v>0</v>
      </c>
      <c r="R3919" s="27">
        <f t="shared" si="303"/>
        <v>49.999999995343387</v>
      </c>
      <c r="S3919" s="3" t="s">
        <v>4</v>
      </c>
      <c r="T3919" s="3" t="s">
        <v>4429</v>
      </c>
      <c r="U3919" s="3" t="s">
        <v>4462</v>
      </c>
      <c r="V3919" s="3" t="s">
        <v>4463</v>
      </c>
      <c r="W3919" s="5">
        <v>0</v>
      </c>
      <c r="X3919" s="5">
        <v>0</v>
      </c>
      <c r="Y3919" s="5">
        <v>0</v>
      </c>
      <c r="Z3919" s="5">
        <v>0</v>
      </c>
      <c r="AA3919" s="5">
        <v>2</v>
      </c>
      <c r="AB3919" s="5">
        <v>0</v>
      </c>
      <c r="AC3919" s="5">
        <v>0</v>
      </c>
      <c r="AD3919" s="5">
        <v>0</v>
      </c>
      <c r="AE3919" s="2">
        <v>5</v>
      </c>
      <c r="AF3919" s="2">
        <v>0</v>
      </c>
      <c r="AG3919" s="2">
        <v>0</v>
      </c>
      <c r="AH3919" s="2">
        <v>0</v>
      </c>
      <c r="AI3919" s="2">
        <v>0</v>
      </c>
      <c r="AJ3919" s="2">
        <v>2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 t="s">
        <v>4</v>
      </c>
      <c r="AT3919" s="2" t="s">
        <v>4</v>
      </c>
    </row>
    <row r="3920" spans="1:46" x14ac:dyDescent="0.2">
      <c r="A3920" s="2">
        <v>1666747</v>
      </c>
      <c r="B3920" s="2">
        <v>856004</v>
      </c>
      <c r="C3920" s="6">
        <v>21.382359060571101</v>
      </c>
      <c r="D3920" s="6">
        <v>38.605716368140499</v>
      </c>
      <c r="E3920" s="19" t="s">
        <v>4428</v>
      </c>
      <c r="F3920" s="46">
        <f>INDEX(Δεδομένα!$P:$P,MATCH('2021'!E3920,Δεδομένα!$O:$O,0))</f>
        <v>128</v>
      </c>
      <c r="G3920" s="49" t="s">
        <v>4292</v>
      </c>
      <c r="H3920" s="51" t="str">
        <f>INDEX(Δεδομένα!B$1:B$51,MATCH('2021'!G3920,Δεδομένα!A$1:A$51,0))</f>
        <v>ΔΥΤΙΚΗΣ ΕΛΛΑΔΟΣ</v>
      </c>
      <c r="I3920" s="53">
        <f>INDEX(Δεδομένα!E$1:E$13,MATCH('2021'!H3920,Δεδομένα!D$1:D$13,0))</f>
        <v>7</v>
      </c>
      <c r="J3920" s="4">
        <v>44341</v>
      </c>
      <c r="K3920" s="3" t="s">
        <v>317</v>
      </c>
      <c r="L3920" s="17" t="str">
        <f t="shared" si="300"/>
        <v>25/05/2021 11:05</v>
      </c>
      <c r="M3920" s="4">
        <v>44341</v>
      </c>
      <c r="N3920" s="3" t="s">
        <v>331</v>
      </c>
      <c r="O3920" s="17" t="str">
        <f t="shared" si="301"/>
        <v>25/05/2021 12:15</v>
      </c>
      <c r="P3920" s="24">
        <f t="shared" si="302"/>
        <v>4.8611111109494232E-2</v>
      </c>
      <c r="Q3920" s="28">
        <v>0</v>
      </c>
      <c r="R3920" s="27">
        <f t="shared" si="303"/>
        <v>69.999999997671694</v>
      </c>
      <c r="S3920" s="3" t="s">
        <v>4</v>
      </c>
      <c r="T3920" s="3" t="s">
        <v>4429</v>
      </c>
      <c r="U3920" s="3" t="s">
        <v>4462</v>
      </c>
      <c r="V3920" s="3" t="s">
        <v>4478</v>
      </c>
      <c r="W3920" s="5">
        <v>0</v>
      </c>
      <c r="X3920" s="5">
        <v>0</v>
      </c>
      <c r="Y3920" s="5">
        <v>0</v>
      </c>
      <c r="Z3920" s="5">
        <v>0</v>
      </c>
      <c r="AA3920" s="5">
        <v>0.1</v>
      </c>
      <c r="AB3920" s="5">
        <v>0.5</v>
      </c>
      <c r="AC3920" s="5">
        <v>0</v>
      </c>
      <c r="AD3920" s="5">
        <v>0</v>
      </c>
      <c r="AE3920" s="2">
        <v>2</v>
      </c>
      <c r="AF3920" s="2">
        <v>0</v>
      </c>
      <c r="AG3920" s="2">
        <v>0</v>
      </c>
      <c r="AH3920" s="2">
        <v>0</v>
      </c>
      <c r="AI3920" s="2">
        <v>0</v>
      </c>
      <c r="AJ3920" s="2">
        <v>1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 t="s">
        <v>4</v>
      </c>
      <c r="AT3920" s="2" t="s">
        <v>4</v>
      </c>
    </row>
    <row r="3921" spans="1:46" x14ac:dyDescent="0.2">
      <c r="A3921" s="2">
        <v>1667960</v>
      </c>
      <c r="B3921" s="2">
        <v>858662</v>
      </c>
      <c r="C3921" s="6">
        <v>21.410859023461299</v>
      </c>
      <c r="D3921" s="6">
        <v>38.5591585643106</v>
      </c>
      <c r="E3921" s="19" t="s">
        <v>4428</v>
      </c>
      <c r="F3921" s="46">
        <f>INDEX(Δεδομένα!$P:$P,MATCH('2021'!E3921,Δεδομένα!$O:$O,0))</f>
        <v>128</v>
      </c>
      <c r="G3921" s="49" t="s">
        <v>4292</v>
      </c>
      <c r="H3921" s="51" t="str">
        <f>INDEX(Δεδομένα!B$1:B$51,MATCH('2021'!G3921,Δεδομένα!A$1:A$51,0))</f>
        <v>ΔΥΤΙΚΗΣ ΕΛΛΑΔΟΣ</v>
      </c>
      <c r="I3921" s="53">
        <f>INDEX(Δεδομένα!E$1:E$13,MATCH('2021'!H3921,Δεδομένα!D$1:D$13,0))</f>
        <v>7</v>
      </c>
      <c r="J3921" s="4">
        <v>44351</v>
      </c>
      <c r="K3921" s="3" t="s">
        <v>4063</v>
      </c>
      <c r="L3921" s="17" t="str">
        <f t="shared" si="300"/>
        <v>04/06/2021 08:45</v>
      </c>
      <c r="M3921" s="4">
        <v>44351</v>
      </c>
      <c r="N3921" s="3" t="s">
        <v>1856</v>
      </c>
      <c r="O3921" s="17" t="str">
        <f t="shared" si="301"/>
        <v>04/06/2021 09:25</v>
      </c>
      <c r="P3921" s="24">
        <f t="shared" si="302"/>
        <v>2.7777777773735579E-2</v>
      </c>
      <c r="Q3921" s="28">
        <v>0</v>
      </c>
      <c r="R3921" s="27">
        <f t="shared" si="303"/>
        <v>39.999999994179234</v>
      </c>
      <c r="S3921" s="3" t="s">
        <v>4</v>
      </c>
      <c r="T3921" s="3" t="s">
        <v>4429</v>
      </c>
      <c r="U3921" s="3" t="s">
        <v>4430</v>
      </c>
      <c r="V3921" s="3" t="s">
        <v>4479</v>
      </c>
      <c r="W3921" s="5">
        <v>0</v>
      </c>
      <c r="X3921" s="5">
        <v>0</v>
      </c>
      <c r="Y3921" s="5">
        <v>0</v>
      </c>
      <c r="Z3921" s="5">
        <v>0</v>
      </c>
      <c r="AA3921" s="5">
        <v>0.1</v>
      </c>
      <c r="AB3921" s="5">
        <v>0</v>
      </c>
      <c r="AC3921" s="5">
        <v>0</v>
      </c>
      <c r="AD3921" s="5">
        <v>0</v>
      </c>
      <c r="AE3921" s="2">
        <v>3</v>
      </c>
      <c r="AF3921" s="2">
        <v>0</v>
      </c>
      <c r="AG3921" s="2">
        <v>0</v>
      </c>
      <c r="AH3921" s="2">
        <v>0</v>
      </c>
      <c r="AI3921" s="2">
        <v>0</v>
      </c>
      <c r="AJ3921" s="2">
        <v>1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 t="s">
        <v>4</v>
      </c>
      <c r="AT3921" s="2" t="s">
        <v>4</v>
      </c>
    </row>
    <row r="3922" spans="1:46" x14ac:dyDescent="0.2">
      <c r="A3922" s="2">
        <v>1667965</v>
      </c>
      <c r="B3922" s="2">
        <v>858683</v>
      </c>
      <c r="C3922" s="6">
        <v>21.472241883758802</v>
      </c>
      <c r="D3922" s="6">
        <v>38.6830032754401</v>
      </c>
      <c r="E3922" s="19" t="s">
        <v>4428</v>
      </c>
      <c r="F3922" s="46">
        <f>INDEX(Δεδομένα!$P:$P,MATCH('2021'!E3922,Δεδομένα!$O:$O,0))</f>
        <v>128</v>
      </c>
      <c r="G3922" s="49" t="s">
        <v>4292</v>
      </c>
      <c r="H3922" s="51" t="str">
        <f>INDEX(Δεδομένα!B$1:B$51,MATCH('2021'!G3922,Δεδομένα!A$1:A$51,0))</f>
        <v>ΔΥΤΙΚΗΣ ΕΛΛΑΔΟΣ</v>
      </c>
      <c r="I3922" s="53">
        <f>INDEX(Δεδομένα!E$1:E$13,MATCH('2021'!H3922,Δεδομένα!D$1:D$13,0))</f>
        <v>7</v>
      </c>
      <c r="J3922" s="4">
        <v>44351</v>
      </c>
      <c r="K3922" s="3" t="s">
        <v>3612</v>
      </c>
      <c r="L3922" s="17" t="str">
        <f t="shared" si="300"/>
        <v>04/06/2021 10:24</v>
      </c>
      <c r="M3922" s="4">
        <v>44351</v>
      </c>
      <c r="N3922" s="3" t="s">
        <v>692</v>
      </c>
      <c r="O3922" s="17" t="str">
        <f t="shared" si="301"/>
        <v>04/06/2021 10:50</v>
      </c>
      <c r="P3922" s="24">
        <f t="shared" si="302"/>
        <v>1.8055555556202307E-2</v>
      </c>
      <c r="Q3922" s="28">
        <v>0</v>
      </c>
      <c r="R3922" s="27">
        <f t="shared" si="303"/>
        <v>26.000000000931323</v>
      </c>
      <c r="S3922" s="3" t="s">
        <v>4</v>
      </c>
      <c r="T3922" s="3" t="s">
        <v>4429</v>
      </c>
      <c r="U3922" s="3" t="s">
        <v>4430</v>
      </c>
      <c r="V3922" s="3" t="s">
        <v>4434</v>
      </c>
      <c r="W3922" s="5">
        <v>0</v>
      </c>
      <c r="X3922" s="5">
        <v>0</v>
      </c>
      <c r="Y3922" s="5">
        <v>0</v>
      </c>
      <c r="Z3922" s="5">
        <v>0</v>
      </c>
      <c r="AA3922" s="5">
        <v>0.5</v>
      </c>
      <c r="AB3922" s="5">
        <v>0</v>
      </c>
      <c r="AC3922" s="5">
        <v>0</v>
      </c>
      <c r="AD3922" s="5">
        <v>0</v>
      </c>
      <c r="AE3922" s="2">
        <v>5</v>
      </c>
      <c r="AF3922" s="2">
        <v>0</v>
      </c>
      <c r="AG3922" s="2">
        <v>0</v>
      </c>
      <c r="AH3922" s="2">
        <v>0</v>
      </c>
      <c r="AI3922" s="2">
        <v>0</v>
      </c>
      <c r="AJ3922" s="2">
        <v>2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 t="s">
        <v>4</v>
      </c>
      <c r="AT3922" s="2" t="s">
        <v>4</v>
      </c>
    </row>
    <row r="3923" spans="1:46" x14ac:dyDescent="0.2">
      <c r="A3923" s="2">
        <v>1667978</v>
      </c>
      <c r="B3923" s="2">
        <v>858736</v>
      </c>
      <c r="C3923" s="6">
        <v>21.2696839703849</v>
      </c>
      <c r="D3923" s="6">
        <v>38.679326511511199</v>
      </c>
      <c r="E3923" s="19" t="s">
        <v>4428</v>
      </c>
      <c r="F3923" s="46">
        <f>INDEX(Δεδομένα!$P:$P,MATCH('2021'!E3923,Δεδομένα!$O:$O,0))</f>
        <v>128</v>
      </c>
      <c r="G3923" s="49" t="s">
        <v>4292</v>
      </c>
      <c r="H3923" s="51" t="str">
        <f>INDEX(Δεδομένα!B$1:B$51,MATCH('2021'!G3923,Δεδομένα!A$1:A$51,0))</f>
        <v>ΔΥΤΙΚΗΣ ΕΛΛΑΔΟΣ</v>
      </c>
      <c r="I3923" s="53">
        <f>INDEX(Δεδομένα!E$1:E$13,MATCH('2021'!H3923,Δεδομένα!D$1:D$13,0))</f>
        <v>7</v>
      </c>
      <c r="J3923" s="4">
        <v>44351</v>
      </c>
      <c r="K3923" s="3" t="s">
        <v>241</v>
      </c>
      <c r="L3923" s="17" t="str">
        <f t="shared" si="300"/>
        <v>04/06/2021 13:15</v>
      </c>
      <c r="M3923" s="4">
        <v>44351</v>
      </c>
      <c r="N3923" s="3" t="s">
        <v>473</v>
      </c>
      <c r="O3923" s="17" t="str">
        <f t="shared" si="301"/>
        <v>04/06/2021 14:52</v>
      </c>
      <c r="P3923" s="24">
        <f t="shared" si="302"/>
        <v>6.7361111105128657E-2</v>
      </c>
      <c r="Q3923" s="28">
        <v>0</v>
      </c>
      <c r="R3923" s="27">
        <f t="shared" si="303"/>
        <v>96.999999991385266</v>
      </c>
      <c r="S3923" s="3" t="s">
        <v>4</v>
      </c>
      <c r="T3923" s="3" t="s">
        <v>4429</v>
      </c>
      <c r="U3923" s="3" t="s">
        <v>4430</v>
      </c>
      <c r="V3923" s="3" t="s">
        <v>4074</v>
      </c>
      <c r="W3923" s="5">
        <v>0</v>
      </c>
      <c r="X3923" s="5">
        <v>0</v>
      </c>
      <c r="Y3923" s="5">
        <v>0</v>
      </c>
      <c r="Z3923" s="5">
        <v>0</v>
      </c>
      <c r="AA3923" s="5">
        <v>1</v>
      </c>
      <c r="AB3923" s="5">
        <v>0</v>
      </c>
      <c r="AC3923" s="5">
        <v>0</v>
      </c>
      <c r="AD3923" s="5">
        <v>0</v>
      </c>
      <c r="AE3923" s="2">
        <v>2</v>
      </c>
      <c r="AF3923" s="2">
        <v>0</v>
      </c>
      <c r="AG3923" s="2">
        <v>0</v>
      </c>
      <c r="AH3923" s="2">
        <v>0</v>
      </c>
      <c r="AI3923" s="2">
        <v>0</v>
      </c>
      <c r="AJ3923" s="2">
        <v>1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 t="s">
        <v>4</v>
      </c>
      <c r="AT3923" s="2" t="s">
        <v>4</v>
      </c>
    </row>
    <row r="3924" spans="1:46" x14ac:dyDescent="0.2">
      <c r="A3924" s="2">
        <v>1668265</v>
      </c>
      <c r="B3924" s="2">
        <v>858818</v>
      </c>
      <c r="C3924" s="6">
        <v>21.2633834393285</v>
      </c>
      <c r="D3924" s="6">
        <v>38.596768511175398</v>
      </c>
      <c r="E3924" s="19" t="s">
        <v>4428</v>
      </c>
      <c r="F3924" s="46">
        <f>INDEX(Δεδομένα!$P:$P,MATCH('2021'!E3924,Δεδομένα!$O:$O,0))</f>
        <v>128</v>
      </c>
      <c r="G3924" s="49" t="s">
        <v>4292</v>
      </c>
      <c r="H3924" s="51" t="str">
        <f>INDEX(Δεδομένα!B$1:B$51,MATCH('2021'!G3924,Δεδομένα!A$1:A$51,0))</f>
        <v>ΔΥΤΙΚΗΣ ΕΛΛΑΔΟΣ</v>
      </c>
      <c r="I3924" s="53">
        <f>INDEX(Δεδομένα!E$1:E$13,MATCH('2021'!H3924,Δεδομένα!D$1:D$13,0))</f>
        <v>7</v>
      </c>
      <c r="J3924" s="4">
        <v>44351</v>
      </c>
      <c r="K3924" s="3" t="s">
        <v>411</v>
      </c>
      <c r="L3924" s="17" t="str">
        <f t="shared" si="300"/>
        <v>04/06/2021 17:10</v>
      </c>
      <c r="M3924" s="4">
        <v>44351</v>
      </c>
      <c r="N3924" s="3" t="s">
        <v>648</v>
      </c>
      <c r="O3924" s="17" t="str">
        <f t="shared" si="301"/>
        <v>04/06/2021 18:26</v>
      </c>
      <c r="P3924" s="24">
        <f t="shared" si="302"/>
        <v>5.2777777775190771E-2</v>
      </c>
      <c r="Q3924" s="28">
        <v>0</v>
      </c>
      <c r="R3924" s="27">
        <f t="shared" si="303"/>
        <v>75.99999999627471</v>
      </c>
      <c r="S3924" s="3" t="s">
        <v>4</v>
      </c>
      <c r="T3924" s="3" t="s">
        <v>4429</v>
      </c>
      <c r="U3924" s="3" t="s">
        <v>4430</v>
      </c>
      <c r="V3924" s="3" t="s">
        <v>4480</v>
      </c>
      <c r="W3924" s="5">
        <v>0</v>
      </c>
      <c r="X3924" s="5">
        <v>0</v>
      </c>
      <c r="Y3924" s="5">
        <v>0</v>
      </c>
      <c r="Z3924" s="5">
        <v>0</v>
      </c>
      <c r="AA3924" s="5">
        <v>5</v>
      </c>
      <c r="AB3924" s="5">
        <v>0</v>
      </c>
      <c r="AC3924" s="5">
        <v>0</v>
      </c>
      <c r="AD3924" s="5">
        <v>0</v>
      </c>
      <c r="AE3924" s="2">
        <v>2</v>
      </c>
      <c r="AF3924" s="2">
        <v>0</v>
      </c>
      <c r="AG3924" s="2">
        <v>0</v>
      </c>
      <c r="AH3924" s="2">
        <v>0</v>
      </c>
      <c r="AI3924" s="2">
        <v>0</v>
      </c>
      <c r="AJ3924" s="2">
        <v>1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 t="s">
        <v>4</v>
      </c>
      <c r="AT3924" s="2" t="s">
        <v>4</v>
      </c>
    </row>
    <row r="3925" spans="1:46" x14ac:dyDescent="0.2">
      <c r="A3925" s="2">
        <v>1668269</v>
      </c>
      <c r="B3925" s="2">
        <v>859287</v>
      </c>
      <c r="C3925" s="6">
        <v>21.4366749418365</v>
      </c>
      <c r="D3925" s="6">
        <v>38.557097085091797</v>
      </c>
      <c r="E3925" s="19" t="s">
        <v>4428</v>
      </c>
      <c r="F3925" s="46">
        <f>INDEX(Δεδομένα!$P:$P,MATCH('2021'!E3925,Δεδομένα!$O:$O,0))</f>
        <v>128</v>
      </c>
      <c r="G3925" s="49" t="s">
        <v>4292</v>
      </c>
      <c r="H3925" s="51" t="str">
        <f>INDEX(Δεδομένα!B$1:B$51,MATCH('2021'!G3925,Δεδομένα!A$1:A$51,0))</f>
        <v>ΔΥΤΙΚΗΣ ΕΛΛΑΔΟΣ</v>
      </c>
      <c r="I3925" s="53">
        <f>INDEX(Δεδομένα!E$1:E$13,MATCH('2021'!H3925,Δεδομένα!D$1:D$13,0))</f>
        <v>7</v>
      </c>
      <c r="J3925" s="4">
        <v>44353</v>
      </c>
      <c r="K3925" s="3" t="s">
        <v>3360</v>
      </c>
      <c r="L3925" s="17" t="str">
        <f t="shared" si="300"/>
        <v>06/06/2021 12:08</v>
      </c>
      <c r="M3925" s="4">
        <v>44353</v>
      </c>
      <c r="N3925" s="3" t="s">
        <v>451</v>
      </c>
      <c r="O3925" s="17" t="str">
        <f t="shared" si="301"/>
        <v>06/06/2021 14:44</v>
      </c>
      <c r="P3925" s="24">
        <f t="shared" si="302"/>
        <v>0.10833333332993789</v>
      </c>
      <c r="Q3925" s="28">
        <v>0</v>
      </c>
      <c r="R3925" s="27">
        <f t="shared" si="303"/>
        <v>155.99999999511056</v>
      </c>
      <c r="S3925" s="3" t="s">
        <v>4</v>
      </c>
      <c r="T3925" s="3" t="s">
        <v>4429</v>
      </c>
      <c r="U3925" s="3" t="s">
        <v>4430</v>
      </c>
      <c r="V3925" s="3" t="s">
        <v>4481</v>
      </c>
      <c r="W3925" s="5">
        <v>0</v>
      </c>
      <c r="X3925" s="5">
        <v>0</v>
      </c>
      <c r="Y3925" s="5">
        <v>0</v>
      </c>
      <c r="Z3925" s="5">
        <v>0.1</v>
      </c>
      <c r="AA3925" s="5">
        <v>0.1</v>
      </c>
      <c r="AB3925" s="5">
        <v>0</v>
      </c>
      <c r="AC3925" s="5">
        <v>0</v>
      </c>
      <c r="AD3925" s="5">
        <v>0.05</v>
      </c>
      <c r="AE3925" s="2">
        <v>2</v>
      </c>
      <c r="AF3925" s="2">
        <v>0</v>
      </c>
      <c r="AG3925" s="2">
        <v>0</v>
      </c>
      <c r="AH3925" s="2">
        <v>0</v>
      </c>
      <c r="AI3925" s="2">
        <v>0</v>
      </c>
      <c r="AJ3925" s="2">
        <v>1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 t="s">
        <v>4</v>
      </c>
      <c r="AT3925" s="2" t="s">
        <v>4</v>
      </c>
    </row>
    <row r="3926" spans="1:46" x14ac:dyDescent="0.2">
      <c r="A3926" s="2">
        <v>1668323</v>
      </c>
      <c r="B3926" s="2">
        <v>860103</v>
      </c>
      <c r="C3926" s="6">
        <v>21.4274948147442</v>
      </c>
      <c r="D3926" s="6">
        <v>38.574056386581098</v>
      </c>
      <c r="E3926" s="19" t="s">
        <v>4428</v>
      </c>
      <c r="F3926" s="46">
        <f>INDEX(Δεδομένα!$P:$P,MATCH('2021'!E3926,Δεδομένα!$O:$O,0))</f>
        <v>128</v>
      </c>
      <c r="G3926" s="49" t="s">
        <v>4292</v>
      </c>
      <c r="H3926" s="51" t="str">
        <f>INDEX(Δεδομένα!B$1:B$51,MATCH('2021'!G3926,Δεδομένα!A$1:A$51,0))</f>
        <v>ΔΥΤΙΚΗΣ ΕΛΛΑΔΟΣ</v>
      </c>
      <c r="I3926" s="53">
        <f>INDEX(Δεδομένα!E$1:E$13,MATCH('2021'!H3926,Δεδομένα!D$1:D$13,0))</f>
        <v>7</v>
      </c>
      <c r="J3926" s="4">
        <v>44356</v>
      </c>
      <c r="K3926" s="3" t="s">
        <v>544</v>
      </c>
      <c r="L3926" s="17" t="str">
        <f t="shared" si="300"/>
        <v>09/06/2021 11:50</v>
      </c>
      <c r="M3926" s="4">
        <v>44356</v>
      </c>
      <c r="N3926" s="3" t="s">
        <v>854</v>
      </c>
      <c r="O3926" s="17" t="str">
        <f t="shared" si="301"/>
        <v>09/06/2021 12:50</v>
      </c>
      <c r="P3926" s="24">
        <f t="shared" si="302"/>
        <v>4.1666666664241347E-2</v>
      </c>
      <c r="Q3926" s="28">
        <v>0</v>
      </c>
      <c r="R3926" s="27">
        <f t="shared" si="303"/>
        <v>59.99999999650754</v>
      </c>
      <c r="S3926" s="3" t="s">
        <v>4</v>
      </c>
      <c r="T3926" s="3" t="s">
        <v>4429</v>
      </c>
      <c r="U3926" s="3" t="s">
        <v>4430</v>
      </c>
      <c r="V3926" s="3" t="s">
        <v>4482</v>
      </c>
      <c r="W3926" s="5">
        <v>0</v>
      </c>
      <c r="X3926" s="5">
        <v>0</v>
      </c>
      <c r="Y3926" s="5">
        <v>0</v>
      </c>
      <c r="Z3926" s="5">
        <v>0</v>
      </c>
      <c r="AA3926" s="5">
        <v>1</v>
      </c>
      <c r="AB3926" s="5">
        <v>1</v>
      </c>
      <c r="AC3926" s="5">
        <v>0</v>
      </c>
      <c r="AD3926" s="5">
        <v>0</v>
      </c>
      <c r="AE3926" s="2">
        <v>4</v>
      </c>
      <c r="AF3926" s="2">
        <v>0</v>
      </c>
      <c r="AG3926" s="2">
        <v>0</v>
      </c>
      <c r="AH3926" s="2">
        <v>0</v>
      </c>
      <c r="AI3926" s="2">
        <v>0</v>
      </c>
      <c r="AJ3926" s="2">
        <v>2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 t="s">
        <v>4</v>
      </c>
      <c r="AT3926" s="2" t="s">
        <v>4</v>
      </c>
    </row>
    <row r="3927" spans="1:46" x14ac:dyDescent="0.2">
      <c r="A3927" s="2">
        <v>1673521</v>
      </c>
      <c r="B3927" s="2">
        <v>862310</v>
      </c>
      <c r="C3927" s="6">
        <v>21.343108656562901</v>
      </c>
      <c r="D3927" s="6">
        <v>38.593773497154899</v>
      </c>
      <c r="E3927" s="19" t="s">
        <v>4428</v>
      </c>
      <c r="F3927" s="46">
        <f>INDEX(Δεδομένα!$P:$P,MATCH('2021'!E3927,Δεδομένα!$O:$O,0))</f>
        <v>128</v>
      </c>
      <c r="G3927" s="49" t="s">
        <v>4292</v>
      </c>
      <c r="H3927" s="51" t="str">
        <f>INDEX(Δεδομένα!B$1:B$51,MATCH('2021'!G3927,Δεδομένα!A$1:A$51,0))</f>
        <v>ΔΥΤΙΚΗΣ ΕΛΛΑΔΟΣ</v>
      </c>
      <c r="I3927" s="53">
        <f>INDEX(Δεδομένα!E$1:E$13,MATCH('2021'!H3927,Δεδομένα!D$1:D$13,0))</f>
        <v>7</v>
      </c>
      <c r="J3927" s="4">
        <v>44363</v>
      </c>
      <c r="K3927" s="3" t="s">
        <v>502</v>
      </c>
      <c r="L3927" s="17" t="str">
        <f t="shared" si="300"/>
        <v>16/06/2021 19:30</v>
      </c>
      <c r="M3927" s="4">
        <v>44363</v>
      </c>
      <c r="N3927" s="3" t="s">
        <v>125</v>
      </c>
      <c r="O3927" s="17" t="str">
        <f t="shared" si="301"/>
        <v>16/06/2021 20:30</v>
      </c>
      <c r="P3927" s="24">
        <f t="shared" si="302"/>
        <v>4.1666666664241347E-2</v>
      </c>
      <c r="Q3927" s="28">
        <v>0</v>
      </c>
      <c r="R3927" s="27">
        <f t="shared" si="303"/>
        <v>59.99999999650754</v>
      </c>
      <c r="S3927" s="3" t="s">
        <v>4</v>
      </c>
      <c r="T3927" s="3" t="s">
        <v>4429</v>
      </c>
      <c r="U3927" s="3" t="s">
        <v>4430</v>
      </c>
      <c r="V3927" s="3" t="s">
        <v>4483</v>
      </c>
      <c r="W3927" s="5">
        <v>0</v>
      </c>
      <c r="X3927" s="5">
        <v>0</v>
      </c>
      <c r="Y3927" s="5">
        <v>0</v>
      </c>
      <c r="Z3927" s="5">
        <v>0</v>
      </c>
      <c r="AA3927" s="5">
        <v>0.3</v>
      </c>
      <c r="AB3927" s="5">
        <v>0</v>
      </c>
      <c r="AC3927" s="5">
        <v>0</v>
      </c>
      <c r="AD3927" s="5">
        <v>0</v>
      </c>
      <c r="AE3927" s="2">
        <v>3</v>
      </c>
      <c r="AF3927" s="2">
        <v>0</v>
      </c>
      <c r="AG3927" s="2">
        <v>0</v>
      </c>
      <c r="AH3927" s="2">
        <v>0</v>
      </c>
      <c r="AI3927" s="2">
        <v>0</v>
      </c>
      <c r="AJ3927" s="2">
        <v>1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 t="s">
        <v>4</v>
      </c>
      <c r="AT3927" s="2" t="s">
        <v>4</v>
      </c>
    </row>
    <row r="3928" spans="1:46" x14ac:dyDescent="0.2">
      <c r="A3928" s="2">
        <v>1675780</v>
      </c>
      <c r="B3928" s="2">
        <v>862867</v>
      </c>
      <c r="C3928" s="6">
        <v>21.510874370094001</v>
      </c>
      <c r="D3928" s="6">
        <v>38.606934200888404</v>
      </c>
      <c r="E3928" s="19" t="s">
        <v>4428</v>
      </c>
      <c r="F3928" s="46">
        <f>INDEX(Δεδομένα!$P:$P,MATCH('2021'!E3928,Δεδομένα!$O:$O,0))</f>
        <v>128</v>
      </c>
      <c r="G3928" s="49" t="s">
        <v>4292</v>
      </c>
      <c r="H3928" s="51" t="str">
        <f>INDEX(Δεδομένα!B$1:B$51,MATCH('2021'!G3928,Δεδομένα!A$1:A$51,0))</f>
        <v>ΔΥΤΙΚΗΣ ΕΛΛΑΔΟΣ</v>
      </c>
      <c r="I3928" s="53">
        <f>INDEX(Δεδομένα!E$1:E$13,MATCH('2021'!H3928,Δεδομένα!D$1:D$13,0))</f>
        <v>7</v>
      </c>
      <c r="J3928" s="4">
        <v>44365</v>
      </c>
      <c r="K3928" s="3" t="s">
        <v>150</v>
      </c>
      <c r="L3928" s="17" t="str">
        <f t="shared" si="300"/>
        <v>18/06/2021 19:00</v>
      </c>
      <c r="M3928" s="4">
        <v>44365</v>
      </c>
      <c r="N3928" s="3" t="s">
        <v>458</v>
      </c>
      <c r="O3928" s="17" t="str">
        <f t="shared" si="301"/>
        <v>18/06/2021 19:50</v>
      </c>
      <c r="P3928" s="24">
        <f t="shared" si="302"/>
        <v>3.4722222226264421E-2</v>
      </c>
      <c r="Q3928" s="28">
        <v>0</v>
      </c>
      <c r="R3928" s="27">
        <f t="shared" si="303"/>
        <v>50.000000005820766</v>
      </c>
      <c r="S3928" s="3" t="s">
        <v>4</v>
      </c>
      <c r="T3928" s="3" t="s">
        <v>4429</v>
      </c>
      <c r="U3928" s="3" t="s">
        <v>4430</v>
      </c>
      <c r="V3928" s="3" t="s">
        <v>4484</v>
      </c>
      <c r="W3928" s="5">
        <v>0</v>
      </c>
      <c r="X3928" s="5">
        <v>0</v>
      </c>
      <c r="Y3928" s="5">
        <v>0</v>
      </c>
      <c r="Z3928" s="5">
        <v>0</v>
      </c>
      <c r="AA3928" s="5">
        <v>0.2</v>
      </c>
      <c r="AB3928" s="5">
        <v>0.6</v>
      </c>
      <c r="AC3928" s="5">
        <v>0</v>
      </c>
      <c r="AD3928" s="5">
        <v>0</v>
      </c>
      <c r="AE3928" s="2">
        <v>4</v>
      </c>
      <c r="AF3928" s="2">
        <v>0</v>
      </c>
      <c r="AG3928" s="2">
        <v>1</v>
      </c>
      <c r="AH3928" s="2">
        <v>0</v>
      </c>
      <c r="AI3928" s="2">
        <v>0</v>
      </c>
      <c r="AJ3928" s="2">
        <v>2</v>
      </c>
      <c r="AK3928" s="2">
        <v>0</v>
      </c>
      <c r="AL3928" s="2">
        <v>2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</row>
    <row r="3929" spans="1:46" x14ac:dyDescent="0.2">
      <c r="A3929" s="2">
        <v>1673525</v>
      </c>
      <c r="B3929" s="2">
        <v>862963</v>
      </c>
      <c r="C3929" s="6">
        <v>21.5367005017876</v>
      </c>
      <c r="D3929" s="6">
        <v>38.757707741990799</v>
      </c>
      <c r="E3929" s="19" t="s">
        <v>4428</v>
      </c>
      <c r="F3929" s="46">
        <f>INDEX(Δεδομένα!$P:$P,MATCH('2021'!E3929,Δεδομένα!$O:$O,0))</f>
        <v>128</v>
      </c>
      <c r="G3929" s="49" t="s">
        <v>4292</v>
      </c>
      <c r="H3929" s="51" t="str">
        <f>INDEX(Δεδομένα!B$1:B$51,MATCH('2021'!G3929,Δεδομένα!A$1:A$51,0))</f>
        <v>ΔΥΤΙΚΗΣ ΕΛΛΑΔΟΣ</v>
      </c>
      <c r="I3929" s="53">
        <f>INDEX(Δεδομένα!E$1:E$13,MATCH('2021'!H3929,Δεδομένα!D$1:D$13,0))</f>
        <v>7</v>
      </c>
      <c r="J3929" s="4">
        <v>44366</v>
      </c>
      <c r="K3929" s="3" t="s">
        <v>1696</v>
      </c>
      <c r="L3929" s="17" t="str">
        <f t="shared" si="300"/>
        <v>19/06/2021 09:20</v>
      </c>
      <c r="M3929" s="4">
        <v>44366</v>
      </c>
      <c r="N3929" s="3" t="s">
        <v>429</v>
      </c>
      <c r="O3929" s="17" t="str">
        <f t="shared" si="301"/>
        <v>19/06/2021 10:43</v>
      </c>
      <c r="P3929" s="24">
        <f t="shared" si="302"/>
        <v>5.7638888887595385E-2</v>
      </c>
      <c r="Q3929" s="28">
        <v>0</v>
      </c>
      <c r="R3929" s="27">
        <f t="shared" si="303"/>
        <v>82.999999998137355</v>
      </c>
      <c r="S3929" s="3" t="s">
        <v>4</v>
      </c>
      <c r="T3929" s="3" t="s">
        <v>4429</v>
      </c>
      <c r="U3929" s="3" t="s">
        <v>4430</v>
      </c>
      <c r="V3929" s="3" t="s">
        <v>4485</v>
      </c>
      <c r="W3929" s="5">
        <v>0</v>
      </c>
      <c r="X3929" s="5">
        <v>0.15</v>
      </c>
      <c r="Y3929" s="5">
        <v>0</v>
      </c>
      <c r="Z3929" s="5">
        <v>0</v>
      </c>
      <c r="AA3929" s="5">
        <v>0.03</v>
      </c>
      <c r="AB3929" s="5">
        <v>0</v>
      </c>
      <c r="AC3929" s="5">
        <v>0</v>
      </c>
      <c r="AD3929" s="5">
        <v>0</v>
      </c>
      <c r="AE3929" s="2">
        <v>5</v>
      </c>
      <c r="AF3929" s="2">
        <v>0</v>
      </c>
      <c r="AG3929" s="2">
        <v>0</v>
      </c>
      <c r="AH3929" s="2">
        <v>0</v>
      </c>
      <c r="AI3929" s="2">
        <v>0</v>
      </c>
      <c r="AJ3929" s="2">
        <v>2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 t="s">
        <v>4</v>
      </c>
      <c r="AT3929" s="2" t="s">
        <v>4</v>
      </c>
    </row>
    <row r="3930" spans="1:46" x14ac:dyDescent="0.2">
      <c r="A3930" s="2">
        <v>1673556</v>
      </c>
      <c r="B3930" s="2">
        <v>863012</v>
      </c>
      <c r="C3930" s="6">
        <v>21.381906460702201</v>
      </c>
      <c r="D3930" s="6">
        <v>38.6024341817647</v>
      </c>
      <c r="E3930" s="19" t="s">
        <v>4428</v>
      </c>
      <c r="F3930" s="46">
        <f>INDEX(Δεδομένα!$P:$P,MATCH('2021'!E3930,Δεδομένα!$O:$O,0))</f>
        <v>128</v>
      </c>
      <c r="G3930" s="49" t="s">
        <v>4292</v>
      </c>
      <c r="H3930" s="51" t="str">
        <f>INDEX(Δεδομένα!B$1:B$51,MATCH('2021'!G3930,Δεδομένα!A$1:A$51,0))</f>
        <v>ΔΥΤΙΚΗΣ ΕΛΛΑΔΟΣ</v>
      </c>
      <c r="I3930" s="53">
        <f>INDEX(Δεδομένα!E$1:E$13,MATCH('2021'!H3930,Δεδομένα!D$1:D$13,0))</f>
        <v>7</v>
      </c>
      <c r="J3930" s="4">
        <v>44366</v>
      </c>
      <c r="K3930" s="3" t="s">
        <v>552</v>
      </c>
      <c r="L3930" s="17" t="str">
        <f t="shared" si="300"/>
        <v>19/06/2021 13:00</v>
      </c>
      <c r="M3930" s="4">
        <v>44366</v>
      </c>
      <c r="N3930" s="3" t="s">
        <v>59</v>
      </c>
      <c r="O3930" s="17" t="str">
        <f t="shared" si="301"/>
        <v>19/06/2021 13:34</v>
      </c>
      <c r="P3930" s="24">
        <f t="shared" si="302"/>
        <v>2.3611111115314998E-2</v>
      </c>
      <c r="Q3930" s="28">
        <v>0</v>
      </c>
      <c r="R3930" s="27">
        <f t="shared" si="303"/>
        <v>34.000000006053597</v>
      </c>
      <c r="S3930" s="3" t="s">
        <v>4</v>
      </c>
      <c r="T3930" s="3" t="s">
        <v>4429</v>
      </c>
      <c r="U3930" s="3" t="s">
        <v>4430</v>
      </c>
      <c r="V3930" s="3" t="s">
        <v>4486</v>
      </c>
      <c r="W3930" s="5">
        <v>0</v>
      </c>
      <c r="X3930" s="5">
        <v>0</v>
      </c>
      <c r="Y3930" s="5">
        <v>0</v>
      </c>
      <c r="Z3930" s="5">
        <v>0</v>
      </c>
      <c r="AA3930" s="5">
        <v>0.2</v>
      </c>
      <c r="AB3930" s="5">
        <v>0</v>
      </c>
      <c r="AC3930" s="5">
        <v>0</v>
      </c>
      <c r="AD3930" s="5">
        <v>0</v>
      </c>
      <c r="AE3930" s="2">
        <v>2</v>
      </c>
      <c r="AF3930" s="2">
        <v>0</v>
      </c>
      <c r="AG3930" s="2">
        <v>0</v>
      </c>
      <c r="AH3930" s="2">
        <v>0</v>
      </c>
      <c r="AI3930" s="2">
        <v>0</v>
      </c>
      <c r="AJ3930" s="2">
        <v>1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 t="s">
        <v>4</v>
      </c>
      <c r="AT3930" s="2" t="s">
        <v>4</v>
      </c>
    </row>
    <row r="3931" spans="1:46" x14ac:dyDescent="0.2">
      <c r="A3931" s="2">
        <v>1673923</v>
      </c>
      <c r="B3931" s="2">
        <v>863650</v>
      </c>
      <c r="C3931" s="6">
        <v>21.363633250586702</v>
      </c>
      <c r="D3931" s="6">
        <v>38.6008451835038</v>
      </c>
      <c r="E3931" s="19" t="s">
        <v>4428</v>
      </c>
      <c r="F3931" s="46">
        <f>INDEX(Δεδομένα!$P:$P,MATCH('2021'!E3931,Δεδομένα!$O:$O,0))</f>
        <v>128</v>
      </c>
      <c r="G3931" s="49" t="s">
        <v>4292</v>
      </c>
      <c r="H3931" s="51" t="str">
        <f>INDEX(Δεδομένα!B$1:B$51,MATCH('2021'!G3931,Δεδομένα!A$1:A$51,0))</f>
        <v>ΔΥΤΙΚΗΣ ΕΛΛΑΔΟΣ</v>
      </c>
      <c r="I3931" s="53">
        <f>INDEX(Δεδομένα!E$1:E$13,MATCH('2021'!H3931,Δεδομένα!D$1:D$13,0))</f>
        <v>7</v>
      </c>
      <c r="J3931" s="4">
        <v>44368</v>
      </c>
      <c r="K3931" s="3" t="s">
        <v>530</v>
      </c>
      <c r="L3931" s="17" t="str">
        <f t="shared" si="300"/>
        <v>21/06/2021 16:05</v>
      </c>
      <c r="M3931" s="4">
        <v>44368</v>
      </c>
      <c r="N3931" s="3" t="s">
        <v>341</v>
      </c>
      <c r="O3931" s="17" t="str">
        <f t="shared" si="301"/>
        <v>21/06/2021 17:55</v>
      </c>
      <c r="P3931" s="24">
        <f t="shared" si="302"/>
        <v>7.6388888890505768E-2</v>
      </c>
      <c r="Q3931" s="28">
        <v>0</v>
      </c>
      <c r="R3931" s="27">
        <f t="shared" si="303"/>
        <v>110.00000000232831</v>
      </c>
      <c r="S3931" s="3" t="s">
        <v>4</v>
      </c>
      <c r="T3931" s="3" t="s">
        <v>4429</v>
      </c>
      <c r="U3931" s="3" t="s">
        <v>4430</v>
      </c>
      <c r="V3931" s="3" t="s">
        <v>4487</v>
      </c>
      <c r="W3931" s="5">
        <v>0</v>
      </c>
      <c r="X3931" s="5">
        <v>0</v>
      </c>
      <c r="Y3931" s="5">
        <v>0</v>
      </c>
      <c r="Z3931" s="5">
        <v>0</v>
      </c>
      <c r="AA3931" s="5">
        <v>2</v>
      </c>
      <c r="AB3931" s="5">
        <v>0</v>
      </c>
      <c r="AC3931" s="5">
        <v>0</v>
      </c>
      <c r="AD3931" s="5">
        <v>0</v>
      </c>
      <c r="AE3931" s="2">
        <v>6</v>
      </c>
      <c r="AF3931" s="2">
        <v>0</v>
      </c>
      <c r="AG3931" s="2">
        <v>0</v>
      </c>
      <c r="AH3931" s="2">
        <v>0</v>
      </c>
      <c r="AI3931" s="2">
        <v>0</v>
      </c>
      <c r="AJ3931" s="2">
        <v>3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 t="s">
        <v>4</v>
      </c>
      <c r="AT3931" s="2" t="s">
        <v>4</v>
      </c>
    </row>
    <row r="3932" spans="1:46" x14ac:dyDescent="0.2">
      <c r="A3932" s="2">
        <v>1673929</v>
      </c>
      <c r="B3932" s="2">
        <v>863925</v>
      </c>
      <c r="C3932" s="6">
        <v>21.290149276974201</v>
      </c>
      <c r="D3932" s="6">
        <v>38.614007021877697</v>
      </c>
      <c r="E3932" s="19" t="s">
        <v>4428</v>
      </c>
      <c r="F3932" s="46">
        <f>INDEX(Δεδομένα!$P:$P,MATCH('2021'!E3932,Δεδομένα!$O:$O,0))</f>
        <v>128</v>
      </c>
      <c r="G3932" s="49" t="s">
        <v>4292</v>
      </c>
      <c r="H3932" s="51" t="str">
        <f>INDEX(Δεδομένα!B$1:B$51,MATCH('2021'!G3932,Δεδομένα!A$1:A$51,0))</f>
        <v>ΔΥΤΙΚΗΣ ΕΛΛΑΔΟΣ</v>
      </c>
      <c r="I3932" s="53">
        <f>INDEX(Δεδομένα!E$1:E$13,MATCH('2021'!H3932,Δεδομένα!D$1:D$13,0))</f>
        <v>7</v>
      </c>
      <c r="J3932" s="4">
        <v>44369</v>
      </c>
      <c r="K3932" s="3" t="s">
        <v>509</v>
      </c>
      <c r="L3932" s="17" t="str">
        <f t="shared" si="300"/>
        <v>22/06/2021 15:55</v>
      </c>
      <c r="M3932" s="4">
        <v>44369</v>
      </c>
      <c r="N3932" s="3" t="s">
        <v>146</v>
      </c>
      <c r="O3932" s="17" t="str">
        <f t="shared" si="301"/>
        <v>22/06/2021 16:30</v>
      </c>
      <c r="P3932" s="24">
        <f t="shared" si="302"/>
        <v>2.4305555554747116E-2</v>
      </c>
      <c r="Q3932" s="28">
        <v>0</v>
      </c>
      <c r="R3932" s="27">
        <f t="shared" si="303"/>
        <v>34.999999998835847</v>
      </c>
      <c r="S3932" s="3" t="s">
        <v>4</v>
      </c>
      <c r="T3932" s="3" t="s">
        <v>4429</v>
      </c>
      <c r="U3932" s="3" t="s">
        <v>2186</v>
      </c>
      <c r="V3932" s="3" t="s">
        <v>2186</v>
      </c>
      <c r="W3932" s="5">
        <v>0</v>
      </c>
      <c r="X3932" s="5">
        <v>0</v>
      </c>
      <c r="Y3932" s="5">
        <v>0</v>
      </c>
      <c r="Z3932" s="5">
        <v>0.04</v>
      </c>
      <c r="AA3932" s="5">
        <v>0</v>
      </c>
      <c r="AB3932" s="5">
        <v>0</v>
      </c>
      <c r="AC3932" s="5">
        <v>0</v>
      </c>
      <c r="AD3932" s="5">
        <v>0</v>
      </c>
      <c r="AE3932" s="2">
        <v>4</v>
      </c>
      <c r="AF3932" s="2">
        <v>0</v>
      </c>
      <c r="AG3932" s="2">
        <v>0</v>
      </c>
      <c r="AH3932" s="2">
        <v>0</v>
      </c>
      <c r="AI3932" s="2">
        <v>0</v>
      </c>
      <c r="AJ3932" s="2">
        <v>2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 t="s">
        <v>4</v>
      </c>
      <c r="AT3932" s="2" t="s">
        <v>4</v>
      </c>
    </row>
    <row r="3933" spans="1:46" x14ac:dyDescent="0.2">
      <c r="A3933" s="2">
        <v>1674055</v>
      </c>
      <c r="B3933" s="2">
        <v>864640</v>
      </c>
      <c r="C3933" s="6">
        <v>21.344197018670201</v>
      </c>
      <c r="D3933" s="6">
        <v>38.581228971837099</v>
      </c>
      <c r="E3933" s="19" t="s">
        <v>4428</v>
      </c>
      <c r="F3933" s="46">
        <f>INDEX(Δεδομένα!$P:$P,MATCH('2021'!E3933,Δεδομένα!$O:$O,0))</f>
        <v>128</v>
      </c>
      <c r="G3933" s="49" t="s">
        <v>4292</v>
      </c>
      <c r="H3933" s="51" t="str">
        <f>INDEX(Δεδομένα!B$1:B$51,MATCH('2021'!G3933,Δεδομένα!A$1:A$51,0))</f>
        <v>ΔΥΤΙΚΗΣ ΕΛΛΑΔΟΣ</v>
      </c>
      <c r="I3933" s="53">
        <f>INDEX(Δεδομένα!E$1:E$13,MATCH('2021'!H3933,Δεδομένα!D$1:D$13,0))</f>
        <v>7</v>
      </c>
      <c r="J3933" s="4">
        <v>44371</v>
      </c>
      <c r="K3933" s="3" t="s">
        <v>13</v>
      </c>
      <c r="L3933" s="17" t="str">
        <f t="shared" si="300"/>
        <v>24/06/2021 18:50</v>
      </c>
      <c r="M3933" s="4">
        <v>44371</v>
      </c>
      <c r="N3933" s="3" t="s">
        <v>694</v>
      </c>
      <c r="O3933" s="17" t="str">
        <f t="shared" si="301"/>
        <v>24/06/2021 20:20</v>
      </c>
      <c r="P3933" s="24">
        <f t="shared" si="302"/>
        <v>6.25E-2</v>
      </c>
      <c r="Q3933" s="28">
        <v>0</v>
      </c>
      <c r="R3933" s="27">
        <f t="shared" si="303"/>
        <v>90</v>
      </c>
      <c r="S3933" s="3" t="s">
        <v>4</v>
      </c>
      <c r="T3933" s="3" t="s">
        <v>4429</v>
      </c>
      <c r="U3933" s="3" t="s">
        <v>4430</v>
      </c>
      <c r="V3933" s="3" t="s">
        <v>4483</v>
      </c>
      <c r="W3933" s="5">
        <v>0</v>
      </c>
      <c r="X3933" s="5">
        <v>0</v>
      </c>
      <c r="Y3933" s="5">
        <v>0</v>
      </c>
      <c r="Z3933" s="5">
        <v>0</v>
      </c>
      <c r="AA3933" s="5">
        <v>0.5</v>
      </c>
      <c r="AB3933" s="5">
        <v>0</v>
      </c>
      <c r="AC3933" s="5">
        <v>0</v>
      </c>
      <c r="AD3933" s="5">
        <v>0</v>
      </c>
      <c r="AE3933" s="2">
        <v>2</v>
      </c>
      <c r="AF3933" s="2">
        <v>0</v>
      </c>
      <c r="AG3933" s="2">
        <v>0</v>
      </c>
      <c r="AH3933" s="2">
        <v>0</v>
      </c>
      <c r="AI3933" s="2">
        <v>0</v>
      </c>
      <c r="AJ3933" s="2">
        <v>1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 t="s">
        <v>4</v>
      </c>
      <c r="AT3933" s="2" t="s">
        <v>4</v>
      </c>
    </row>
    <row r="3934" spans="1:46" x14ac:dyDescent="0.2">
      <c r="A3934" s="2">
        <v>1674063</v>
      </c>
      <c r="B3934" s="2">
        <v>864930</v>
      </c>
      <c r="C3934" s="6">
        <v>21.3597513640402</v>
      </c>
      <c r="D3934" s="6">
        <v>38.627072524312702</v>
      </c>
      <c r="E3934" s="19" t="s">
        <v>4428</v>
      </c>
      <c r="F3934" s="46">
        <f>INDEX(Δεδομένα!$P:$P,MATCH('2021'!E3934,Δεδομένα!$O:$O,0))</f>
        <v>128</v>
      </c>
      <c r="G3934" s="49" t="s">
        <v>4292</v>
      </c>
      <c r="H3934" s="51" t="str">
        <f>INDEX(Δεδομένα!B$1:B$51,MATCH('2021'!G3934,Δεδομένα!A$1:A$51,0))</f>
        <v>ΔΥΤΙΚΗΣ ΕΛΛΑΔΟΣ</v>
      </c>
      <c r="I3934" s="53">
        <f>INDEX(Δεδομένα!E$1:E$13,MATCH('2021'!H3934,Δεδομένα!D$1:D$13,0))</f>
        <v>7</v>
      </c>
      <c r="J3934" s="4">
        <v>44372</v>
      </c>
      <c r="K3934" s="3" t="s">
        <v>712</v>
      </c>
      <c r="L3934" s="17" t="str">
        <f t="shared" si="300"/>
        <v>25/06/2021 18:30</v>
      </c>
      <c r="M3934" s="4">
        <v>44372</v>
      </c>
      <c r="N3934" s="3" t="s">
        <v>228</v>
      </c>
      <c r="O3934" s="17" t="str">
        <f t="shared" si="301"/>
        <v>25/06/2021 18:58</v>
      </c>
      <c r="P3934" s="24">
        <f t="shared" si="302"/>
        <v>1.9444444442342501E-2</v>
      </c>
      <c r="Q3934" s="28">
        <v>0</v>
      </c>
      <c r="R3934" s="27">
        <f t="shared" si="303"/>
        <v>27.999999996973202</v>
      </c>
      <c r="S3934" s="3" t="s">
        <v>4</v>
      </c>
      <c r="T3934" s="3" t="s">
        <v>4429</v>
      </c>
      <c r="U3934" s="3" t="s">
        <v>4430</v>
      </c>
      <c r="V3934" s="3" t="s">
        <v>4488</v>
      </c>
      <c r="W3934" s="5">
        <v>0</v>
      </c>
      <c r="X3934" s="5">
        <v>0</v>
      </c>
      <c r="Y3934" s="5">
        <v>0</v>
      </c>
      <c r="Z3934" s="5">
        <v>0</v>
      </c>
      <c r="AA3934" s="5">
        <v>0.2</v>
      </c>
      <c r="AB3934" s="5">
        <v>0</v>
      </c>
      <c r="AC3934" s="5">
        <v>0</v>
      </c>
      <c r="AD3934" s="5">
        <v>0</v>
      </c>
      <c r="AE3934" s="2">
        <v>3</v>
      </c>
      <c r="AF3934" s="2">
        <v>0</v>
      </c>
      <c r="AG3934" s="2">
        <v>0</v>
      </c>
      <c r="AH3934" s="2">
        <v>0</v>
      </c>
      <c r="AI3934" s="2">
        <v>0</v>
      </c>
      <c r="AJ3934" s="2">
        <v>1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 t="s">
        <v>4</v>
      </c>
      <c r="AT3934" s="2" t="s">
        <v>4</v>
      </c>
    </row>
    <row r="3935" spans="1:46" x14ac:dyDescent="0.2">
      <c r="A3935" s="2">
        <v>1674067</v>
      </c>
      <c r="B3935" s="2">
        <v>865139</v>
      </c>
      <c r="C3935" s="6">
        <v>21.278664122129602</v>
      </c>
      <c r="D3935" s="6">
        <v>38.646257541543498</v>
      </c>
      <c r="E3935" s="19" t="s">
        <v>4428</v>
      </c>
      <c r="F3935" s="46">
        <f>INDEX(Δεδομένα!$P:$P,MATCH('2021'!E3935,Δεδομένα!$O:$O,0))</f>
        <v>128</v>
      </c>
      <c r="G3935" s="49" t="s">
        <v>4292</v>
      </c>
      <c r="H3935" s="51" t="str">
        <f>INDEX(Δεδομένα!B$1:B$51,MATCH('2021'!G3935,Δεδομένα!A$1:A$51,0))</f>
        <v>ΔΥΤΙΚΗΣ ΕΛΛΑΔΟΣ</v>
      </c>
      <c r="I3935" s="53">
        <f>INDEX(Δεδομένα!E$1:E$13,MATCH('2021'!H3935,Δεδομένα!D$1:D$13,0))</f>
        <v>7</v>
      </c>
      <c r="J3935" s="4">
        <v>44373</v>
      </c>
      <c r="K3935" s="3" t="s">
        <v>471</v>
      </c>
      <c r="L3935" s="17" t="str">
        <f t="shared" si="300"/>
        <v>26/06/2021 11:37</v>
      </c>
      <c r="M3935" s="4">
        <v>44373</v>
      </c>
      <c r="N3935" s="3" t="s">
        <v>290</v>
      </c>
      <c r="O3935" s="17" t="str">
        <f t="shared" si="301"/>
        <v>26/06/2021 12:24</v>
      </c>
      <c r="P3935" s="24">
        <f t="shared" si="302"/>
        <v>3.2638888893416151E-2</v>
      </c>
      <c r="Q3935" s="28">
        <v>0</v>
      </c>
      <c r="R3935" s="27">
        <f t="shared" si="303"/>
        <v>47.000000006519258</v>
      </c>
      <c r="S3935" s="3" t="s">
        <v>4</v>
      </c>
      <c r="T3935" s="3" t="s">
        <v>4429</v>
      </c>
      <c r="U3935" s="3" t="s">
        <v>4430</v>
      </c>
      <c r="V3935" s="3" t="s">
        <v>4489</v>
      </c>
      <c r="W3935" s="5">
        <v>0</v>
      </c>
      <c r="X3935" s="5">
        <v>0</v>
      </c>
      <c r="Y3935" s="5">
        <v>0</v>
      </c>
      <c r="Z3935" s="5">
        <v>0</v>
      </c>
      <c r="AA3935" s="5">
        <v>0.5</v>
      </c>
      <c r="AB3935" s="5">
        <v>0</v>
      </c>
      <c r="AC3935" s="5">
        <v>0</v>
      </c>
      <c r="AD3935" s="5">
        <v>0</v>
      </c>
      <c r="AE3935" s="2">
        <v>2</v>
      </c>
      <c r="AF3935" s="2">
        <v>0</v>
      </c>
      <c r="AG3935" s="2">
        <v>0</v>
      </c>
      <c r="AH3935" s="2">
        <v>0</v>
      </c>
      <c r="AI3935" s="2">
        <v>0</v>
      </c>
      <c r="AJ3935" s="2">
        <v>1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 t="s">
        <v>4</v>
      </c>
      <c r="AT3935" s="2" t="s">
        <v>4</v>
      </c>
    </row>
    <row r="3936" spans="1:46" x14ac:dyDescent="0.2">
      <c r="A3936" s="2">
        <v>1674086</v>
      </c>
      <c r="B3936" s="2">
        <v>865290</v>
      </c>
      <c r="C3936" s="6">
        <v>21.459594197285199</v>
      </c>
      <c r="D3936" s="6">
        <v>38.603780938238998</v>
      </c>
      <c r="E3936" s="19" t="s">
        <v>4428</v>
      </c>
      <c r="F3936" s="46">
        <f>INDEX(Δεδομένα!$P:$P,MATCH('2021'!E3936,Δεδομένα!$O:$O,0))</f>
        <v>128</v>
      </c>
      <c r="G3936" s="49" t="s">
        <v>4292</v>
      </c>
      <c r="H3936" s="51" t="str">
        <f>INDEX(Δεδομένα!B$1:B$51,MATCH('2021'!G3936,Δεδομένα!A$1:A$51,0))</f>
        <v>ΔΥΤΙΚΗΣ ΕΛΛΑΔΟΣ</v>
      </c>
      <c r="I3936" s="53">
        <f>INDEX(Δεδομένα!E$1:E$13,MATCH('2021'!H3936,Δεδομένα!D$1:D$13,0))</f>
        <v>7</v>
      </c>
      <c r="J3936" s="4">
        <v>44373</v>
      </c>
      <c r="K3936" s="3" t="s">
        <v>13</v>
      </c>
      <c r="L3936" s="17" t="str">
        <f t="shared" si="300"/>
        <v>26/06/2021 18:50</v>
      </c>
      <c r="M3936" s="4">
        <v>44375</v>
      </c>
      <c r="N3936" s="3" t="s">
        <v>1652</v>
      </c>
      <c r="O3936" s="17" t="str">
        <f t="shared" si="301"/>
        <v>28/06/2021 20:14</v>
      </c>
      <c r="P3936" s="29">
        <f t="shared" si="302"/>
        <v>2.0583333333343035</v>
      </c>
      <c r="Q3936" s="30">
        <f>2*24</f>
        <v>48</v>
      </c>
      <c r="R3936" s="27">
        <f t="shared" si="303"/>
        <v>2964.000000001397</v>
      </c>
      <c r="S3936" s="3" t="s">
        <v>4</v>
      </c>
      <c r="T3936" s="3" t="s">
        <v>4429</v>
      </c>
      <c r="U3936" s="3" t="s">
        <v>4430</v>
      </c>
      <c r="V3936" s="3" t="s">
        <v>4490</v>
      </c>
      <c r="W3936" s="5">
        <v>0</v>
      </c>
      <c r="X3936" s="5">
        <v>1</v>
      </c>
      <c r="Y3936" s="5">
        <v>0</v>
      </c>
      <c r="Z3936" s="5">
        <v>0</v>
      </c>
      <c r="AA3936" s="5">
        <v>0</v>
      </c>
      <c r="AB3936" s="5">
        <v>69</v>
      </c>
      <c r="AC3936" s="5">
        <v>0</v>
      </c>
      <c r="AD3936" s="5">
        <v>0</v>
      </c>
      <c r="AE3936" s="2">
        <v>62</v>
      </c>
      <c r="AF3936" s="2">
        <v>30</v>
      </c>
      <c r="AG3936" s="2">
        <v>10</v>
      </c>
      <c r="AH3936" s="2">
        <v>0</v>
      </c>
      <c r="AI3936" s="2">
        <v>8</v>
      </c>
      <c r="AJ3936" s="2">
        <v>10</v>
      </c>
      <c r="AK3936" s="2">
        <v>9</v>
      </c>
      <c r="AL3936" s="2">
        <v>2</v>
      </c>
      <c r="AM3936" s="2">
        <v>1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 t="s">
        <v>4</v>
      </c>
      <c r="AT3936" s="2" t="s">
        <v>4</v>
      </c>
    </row>
    <row r="3937" spans="1:46" x14ac:dyDescent="0.2">
      <c r="A3937" s="2">
        <v>1674189</v>
      </c>
      <c r="B3937" s="2">
        <v>865948</v>
      </c>
      <c r="C3937" s="6">
        <v>21.294401236635501</v>
      </c>
      <c r="D3937" s="6">
        <v>38.658453648569598</v>
      </c>
      <c r="E3937" s="19" t="s">
        <v>4428</v>
      </c>
      <c r="F3937" s="46">
        <f>INDEX(Δεδομένα!$P:$P,MATCH('2021'!E3937,Δεδομένα!$O:$O,0))</f>
        <v>128</v>
      </c>
      <c r="G3937" s="49" t="s">
        <v>4292</v>
      </c>
      <c r="H3937" s="51" t="str">
        <f>INDEX(Δεδομένα!B$1:B$51,MATCH('2021'!G3937,Δεδομένα!A$1:A$51,0))</f>
        <v>ΔΥΤΙΚΗΣ ΕΛΛΑΔΟΣ</v>
      </c>
      <c r="I3937" s="53">
        <f>INDEX(Δεδομένα!E$1:E$13,MATCH('2021'!H3937,Δεδομένα!D$1:D$13,0))</f>
        <v>7</v>
      </c>
      <c r="J3937" s="4">
        <v>44375</v>
      </c>
      <c r="K3937" s="3" t="s">
        <v>566</v>
      </c>
      <c r="L3937" s="17" t="str">
        <f t="shared" si="300"/>
        <v>28/06/2021 18:40</v>
      </c>
      <c r="M3937" s="4">
        <v>44375</v>
      </c>
      <c r="N3937" s="3" t="s">
        <v>998</v>
      </c>
      <c r="O3937" s="17" t="str">
        <f t="shared" si="301"/>
        <v>28/06/2021 19:28</v>
      </c>
      <c r="P3937" s="24">
        <f t="shared" si="302"/>
        <v>3.3333333332848269E-2</v>
      </c>
      <c r="Q3937" s="28">
        <v>0</v>
      </c>
      <c r="R3937" s="27">
        <f t="shared" si="303"/>
        <v>47.999999999301508</v>
      </c>
      <c r="S3937" s="3" t="s">
        <v>4</v>
      </c>
      <c r="T3937" s="3" t="s">
        <v>4429</v>
      </c>
      <c r="U3937" s="3" t="s">
        <v>4430</v>
      </c>
      <c r="V3937" s="3" t="s">
        <v>4491</v>
      </c>
      <c r="W3937" s="5">
        <v>0</v>
      </c>
      <c r="X3937" s="5">
        <v>0</v>
      </c>
      <c r="Y3937" s="5">
        <v>0</v>
      </c>
      <c r="Z3937" s="5">
        <v>0</v>
      </c>
      <c r="AA3937" s="5">
        <v>0.2</v>
      </c>
      <c r="AB3937" s="5">
        <v>0</v>
      </c>
      <c r="AC3937" s="5">
        <v>0</v>
      </c>
      <c r="AD3937" s="5">
        <v>0</v>
      </c>
      <c r="AE3937" s="2">
        <v>3</v>
      </c>
      <c r="AF3937" s="2">
        <v>0</v>
      </c>
      <c r="AG3937" s="2">
        <v>0</v>
      </c>
      <c r="AH3937" s="2">
        <v>0</v>
      </c>
      <c r="AI3937" s="2">
        <v>0</v>
      </c>
      <c r="AJ3937" s="2">
        <v>1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 t="s">
        <v>4</v>
      </c>
      <c r="AT3937" s="2" t="s">
        <v>4</v>
      </c>
    </row>
    <row r="3938" spans="1:46" x14ac:dyDescent="0.2">
      <c r="A3938" s="2">
        <v>1675363</v>
      </c>
      <c r="B3938" s="2">
        <v>866824</v>
      </c>
      <c r="C3938" s="6">
        <v>21.382020450502502</v>
      </c>
      <c r="D3938" s="6">
        <v>38.602755704254903</v>
      </c>
      <c r="E3938" s="19" t="s">
        <v>4428</v>
      </c>
      <c r="F3938" s="46">
        <f>INDEX(Δεδομένα!$P:$P,MATCH('2021'!E3938,Δεδομένα!$O:$O,0))</f>
        <v>128</v>
      </c>
      <c r="G3938" s="49" t="s">
        <v>4292</v>
      </c>
      <c r="H3938" s="51" t="str">
        <f>INDEX(Δεδομένα!B$1:B$51,MATCH('2021'!G3938,Δεδομένα!A$1:A$51,0))</f>
        <v>ΔΥΤΙΚΗΣ ΕΛΛΑΔΟΣ</v>
      </c>
      <c r="I3938" s="53">
        <f>INDEX(Δεδομένα!E$1:E$13,MATCH('2021'!H3938,Δεδομένα!D$1:D$13,0))</f>
        <v>7</v>
      </c>
      <c r="J3938" s="4">
        <v>44378</v>
      </c>
      <c r="K3938" s="3" t="s">
        <v>214</v>
      </c>
      <c r="L3938" s="17" t="str">
        <f t="shared" si="300"/>
        <v>01/07/2021 12:00</v>
      </c>
      <c r="M3938" s="4">
        <v>44378</v>
      </c>
      <c r="N3938" s="3" t="s">
        <v>298</v>
      </c>
      <c r="O3938" s="17" t="str">
        <f t="shared" si="301"/>
        <v>01/07/2021 12:35</v>
      </c>
      <c r="P3938" s="24">
        <f t="shared" si="302"/>
        <v>2.4305555554747116E-2</v>
      </c>
      <c r="Q3938" s="28">
        <v>0</v>
      </c>
      <c r="R3938" s="27">
        <f t="shared" si="303"/>
        <v>34.999999998835847</v>
      </c>
      <c r="S3938" s="3" t="s">
        <v>4</v>
      </c>
      <c r="T3938" s="3" t="s">
        <v>4429</v>
      </c>
      <c r="U3938" s="3" t="s">
        <v>4430</v>
      </c>
      <c r="V3938" s="3" t="s">
        <v>4492</v>
      </c>
      <c r="W3938" s="5">
        <v>0</v>
      </c>
      <c r="X3938" s="5">
        <v>0</v>
      </c>
      <c r="Y3938" s="5">
        <v>0</v>
      </c>
      <c r="Z3938" s="5">
        <v>0</v>
      </c>
      <c r="AA3938" s="5">
        <v>0.1</v>
      </c>
      <c r="AB3938" s="5">
        <v>0</v>
      </c>
      <c r="AC3938" s="5">
        <v>0</v>
      </c>
      <c r="AD3938" s="5">
        <v>0</v>
      </c>
      <c r="AE3938" s="2">
        <v>3</v>
      </c>
      <c r="AF3938" s="2">
        <v>0</v>
      </c>
      <c r="AG3938" s="2">
        <v>0</v>
      </c>
      <c r="AH3938" s="2">
        <v>0</v>
      </c>
      <c r="AI3938" s="2">
        <v>0</v>
      </c>
      <c r="AJ3938" s="2">
        <v>1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</row>
    <row r="3939" spans="1:46" x14ac:dyDescent="0.2">
      <c r="A3939" s="2">
        <v>1675377</v>
      </c>
      <c r="B3939" s="2">
        <v>867002</v>
      </c>
      <c r="C3939" s="6">
        <v>21.394563313113899</v>
      </c>
      <c r="D3939" s="6">
        <v>38.621845960486603</v>
      </c>
      <c r="E3939" s="19" t="s">
        <v>4428</v>
      </c>
      <c r="F3939" s="46">
        <f>INDEX(Δεδομένα!$P:$P,MATCH('2021'!E3939,Δεδομένα!$O:$O,0))</f>
        <v>128</v>
      </c>
      <c r="G3939" s="49" t="s">
        <v>4292</v>
      </c>
      <c r="H3939" s="51" t="str">
        <f>INDEX(Δεδομένα!B$1:B$51,MATCH('2021'!G3939,Δεδομένα!A$1:A$51,0))</f>
        <v>ΔΥΤΙΚΗΣ ΕΛΛΑΔΟΣ</v>
      </c>
      <c r="I3939" s="53">
        <f>INDEX(Δεδομένα!E$1:E$13,MATCH('2021'!H3939,Δεδομένα!D$1:D$13,0))</f>
        <v>7</v>
      </c>
      <c r="J3939" s="4">
        <v>44378</v>
      </c>
      <c r="K3939" s="3" t="s">
        <v>502</v>
      </c>
      <c r="L3939" s="17" t="str">
        <f t="shared" si="300"/>
        <v>01/07/2021 19:30</v>
      </c>
      <c r="M3939" s="4">
        <v>44378</v>
      </c>
      <c r="N3939" s="3" t="s">
        <v>2372</v>
      </c>
      <c r="O3939" s="17" t="str">
        <f t="shared" si="301"/>
        <v>01/07/2021 20:07</v>
      </c>
      <c r="P3939" s="24">
        <f t="shared" si="302"/>
        <v>2.569444444088731E-2</v>
      </c>
      <c r="Q3939" s="28">
        <v>0</v>
      </c>
      <c r="R3939" s="27">
        <f t="shared" si="303"/>
        <v>36.999999994877726</v>
      </c>
      <c r="S3939" s="3" t="s">
        <v>4</v>
      </c>
      <c r="T3939" s="3" t="s">
        <v>4429</v>
      </c>
      <c r="U3939" s="3" t="s">
        <v>4462</v>
      </c>
      <c r="V3939" s="3" t="s">
        <v>4463</v>
      </c>
      <c r="W3939" s="5">
        <v>0</v>
      </c>
      <c r="X3939" s="5">
        <v>0</v>
      </c>
      <c r="Y3939" s="5">
        <v>0</v>
      </c>
      <c r="Z3939" s="5">
        <v>0</v>
      </c>
      <c r="AA3939" s="5">
        <v>0.5</v>
      </c>
      <c r="AB3939" s="5">
        <v>0</v>
      </c>
      <c r="AC3939" s="5">
        <v>0</v>
      </c>
      <c r="AD3939" s="5">
        <v>0</v>
      </c>
      <c r="AE3939" s="2">
        <v>2</v>
      </c>
      <c r="AF3939" s="2">
        <v>0</v>
      </c>
      <c r="AG3939" s="2">
        <v>0</v>
      </c>
      <c r="AH3939" s="2">
        <v>0</v>
      </c>
      <c r="AI3939" s="2">
        <v>0</v>
      </c>
      <c r="AJ3939" s="2">
        <v>1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</row>
    <row r="3940" spans="1:46" x14ac:dyDescent="0.2">
      <c r="A3940" s="2">
        <v>1675764</v>
      </c>
      <c r="B3940" s="2">
        <v>867635</v>
      </c>
      <c r="C3940" s="6">
        <v>21.280382760243501</v>
      </c>
      <c r="D3940" s="6">
        <v>38.677093539165803</v>
      </c>
      <c r="E3940" s="19" t="s">
        <v>4428</v>
      </c>
      <c r="F3940" s="46">
        <f>INDEX(Δεδομένα!$P:$P,MATCH('2021'!E3940,Δεδομένα!$O:$O,0))</f>
        <v>128</v>
      </c>
      <c r="G3940" s="49" t="s">
        <v>4292</v>
      </c>
      <c r="H3940" s="51" t="str">
        <f>INDEX(Δεδομένα!B$1:B$51,MATCH('2021'!G3940,Δεδομένα!A$1:A$51,0))</f>
        <v>ΔΥΤΙΚΗΣ ΕΛΛΑΔΟΣ</v>
      </c>
      <c r="I3940" s="53">
        <f>INDEX(Δεδομένα!E$1:E$13,MATCH('2021'!H3940,Δεδομένα!D$1:D$13,0))</f>
        <v>7</v>
      </c>
      <c r="J3940" s="4">
        <v>44380</v>
      </c>
      <c r="K3940" s="3" t="s">
        <v>298</v>
      </c>
      <c r="L3940" s="17" t="str">
        <f t="shared" si="300"/>
        <v>03/07/2021 12:35</v>
      </c>
      <c r="M3940" s="4">
        <v>44380</v>
      </c>
      <c r="N3940" s="3" t="s">
        <v>310</v>
      </c>
      <c r="O3940" s="17" t="str">
        <f t="shared" si="301"/>
        <v>03/07/2021 15:05</v>
      </c>
      <c r="P3940" s="24">
        <f t="shared" si="302"/>
        <v>0.10416666666424135</v>
      </c>
      <c r="Q3940" s="28">
        <v>0</v>
      </c>
      <c r="R3940" s="27">
        <f t="shared" si="303"/>
        <v>149.99999999650754</v>
      </c>
      <c r="S3940" s="3" t="s">
        <v>4</v>
      </c>
      <c r="T3940" s="3" t="s">
        <v>4429</v>
      </c>
      <c r="U3940" s="3" t="s">
        <v>4430</v>
      </c>
      <c r="V3940" s="3" t="s">
        <v>4493</v>
      </c>
      <c r="W3940" s="5">
        <v>0</v>
      </c>
      <c r="X3940" s="5">
        <v>0</v>
      </c>
      <c r="Y3940" s="5">
        <v>0</v>
      </c>
      <c r="Z3940" s="5">
        <v>0</v>
      </c>
      <c r="AA3940" s="5">
        <v>2</v>
      </c>
      <c r="AB3940" s="5">
        <v>0</v>
      </c>
      <c r="AC3940" s="5">
        <v>0</v>
      </c>
      <c r="AD3940" s="5">
        <v>0</v>
      </c>
      <c r="AE3940" s="2">
        <v>6</v>
      </c>
      <c r="AF3940" s="2">
        <v>0</v>
      </c>
      <c r="AG3940" s="2">
        <v>0</v>
      </c>
      <c r="AH3940" s="2">
        <v>0</v>
      </c>
      <c r="AI3940" s="2">
        <v>0</v>
      </c>
      <c r="AJ3940" s="2">
        <v>3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</row>
    <row r="3941" spans="1:46" x14ac:dyDescent="0.2">
      <c r="A3941" s="2">
        <v>1676193</v>
      </c>
      <c r="B3941" s="2">
        <v>868669</v>
      </c>
      <c r="C3941" s="6">
        <v>21.365828261114</v>
      </c>
      <c r="D3941" s="6">
        <v>38.685029359746899</v>
      </c>
      <c r="E3941" s="19" t="s">
        <v>4428</v>
      </c>
      <c r="F3941" s="46">
        <f>INDEX(Δεδομένα!$P:$P,MATCH('2021'!E3941,Δεδομένα!$O:$O,0))</f>
        <v>128</v>
      </c>
      <c r="G3941" s="49" t="s">
        <v>4292</v>
      </c>
      <c r="H3941" s="51" t="str">
        <f>INDEX(Δεδομένα!B$1:B$51,MATCH('2021'!G3941,Δεδομένα!A$1:A$51,0))</f>
        <v>ΔΥΤΙΚΗΣ ΕΛΛΑΔΟΣ</v>
      </c>
      <c r="I3941" s="53">
        <f>INDEX(Δεδομένα!E$1:E$13,MATCH('2021'!H3941,Δεδομένα!D$1:D$13,0))</f>
        <v>7</v>
      </c>
      <c r="J3941" s="4">
        <v>44383</v>
      </c>
      <c r="K3941" s="3" t="s">
        <v>166</v>
      </c>
      <c r="L3941" s="17" t="str">
        <f t="shared" si="300"/>
        <v>06/07/2021 20:25</v>
      </c>
      <c r="M3941" s="4">
        <v>44383</v>
      </c>
      <c r="N3941" s="3" t="s">
        <v>493</v>
      </c>
      <c r="O3941" s="17" t="str">
        <f t="shared" si="301"/>
        <v>06/07/2021 21:10</v>
      </c>
      <c r="P3941" s="24">
        <f t="shared" si="302"/>
        <v>3.125E-2</v>
      </c>
      <c r="Q3941" s="28">
        <v>0</v>
      </c>
      <c r="R3941" s="27">
        <f t="shared" si="303"/>
        <v>45</v>
      </c>
      <c r="S3941" s="3" t="s">
        <v>4</v>
      </c>
      <c r="T3941" s="3" t="s">
        <v>4429</v>
      </c>
      <c r="U3941" s="3" t="s">
        <v>4430</v>
      </c>
      <c r="V3941" s="3" t="s">
        <v>4494</v>
      </c>
      <c r="W3941" s="5">
        <v>0</v>
      </c>
      <c r="X3941" s="5">
        <v>0.03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2">
        <v>7</v>
      </c>
      <c r="AF3941" s="2">
        <v>0</v>
      </c>
      <c r="AG3941" s="2">
        <v>0</v>
      </c>
      <c r="AH3941" s="2">
        <v>0</v>
      </c>
      <c r="AI3941" s="2">
        <v>0</v>
      </c>
      <c r="AJ3941" s="2">
        <v>3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</row>
    <row r="3942" spans="1:46" x14ac:dyDescent="0.2">
      <c r="A3942" s="2">
        <v>1679675</v>
      </c>
      <c r="B3942" s="2">
        <v>868810</v>
      </c>
      <c r="C3942" s="6">
        <v>21.405180937920601</v>
      </c>
      <c r="D3942" s="6">
        <v>38.5731568594084</v>
      </c>
      <c r="E3942" s="19" t="s">
        <v>4428</v>
      </c>
      <c r="F3942" s="46">
        <f>INDEX(Δεδομένα!$P:$P,MATCH('2021'!E3942,Δεδομένα!$O:$O,0))</f>
        <v>128</v>
      </c>
      <c r="G3942" s="49" t="s">
        <v>4292</v>
      </c>
      <c r="H3942" s="51" t="str">
        <f>INDEX(Δεδομένα!B$1:B$51,MATCH('2021'!G3942,Δεδομένα!A$1:A$51,0))</f>
        <v>ΔΥΤΙΚΗΣ ΕΛΛΑΔΟΣ</v>
      </c>
      <c r="I3942" s="53">
        <f>INDEX(Δεδομένα!E$1:E$13,MATCH('2021'!H3942,Δεδομένα!D$1:D$13,0))</f>
        <v>7</v>
      </c>
      <c r="J3942" s="4">
        <v>44384</v>
      </c>
      <c r="K3942" s="3" t="s">
        <v>327</v>
      </c>
      <c r="L3942" s="17" t="str">
        <f t="shared" si="300"/>
        <v>07/07/2021 10:59</v>
      </c>
      <c r="M3942" s="4">
        <v>44384</v>
      </c>
      <c r="N3942" s="3" t="s">
        <v>4345</v>
      </c>
      <c r="O3942" s="17" t="str">
        <f t="shared" si="301"/>
        <v>07/07/2021 11:12</v>
      </c>
      <c r="P3942" s="24">
        <f t="shared" si="302"/>
        <v>9.0277777781011537E-3</v>
      </c>
      <c r="Q3942" s="28">
        <v>0</v>
      </c>
      <c r="R3942" s="27">
        <f t="shared" si="303"/>
        <v>13.000000000465661</v>
      </c>
      <c r="S3942" s="3" t="s">
        <v>4</v>
      </c>
      <c r="T3942" s="3" t="s">
        <v>4429</v>
      </c>
      <c r="U3942" s="3" t="s">
        <v>4430</v>
      </c>
      <c r="V3942" s="3" t="s">
        <v>4452</v>
      </c>
      <c r="W3942" s="5">
        <v>0</v>
      </c>
      <c r="X3942" s="5">
        <v>0</v>
      </c>
      <c r="Y3942" s="5">
        <v>0</v>
      </c>
      <c r="Z3942" s="5">
        <v>0</v>
      </c>
      <c r="AA3942" s="5">
        <v>0.2</v>
      </c>
      <c r="AB3942" s="5">
        <v>0</v>
      </c>
      <c r="AC3942" s="5">
        <v>0</v>
      </c>
      <c r="AD3942" s="5">
        <v>0</v>
      </c>
      <c r="AE3942" s="2">
        <v>3</v>
      </c>
      <c r="AF3942" s="2">
        <v>0</v>
      </c>
      <c r="AG3942" s="2">
        <v>0</v>
      </c>
      <c r="AH3942" s="2">
        <v>0</v>
      </c>
      <c r="AI3942" s="2">
        <v>0</v>
      </c>
      <c r="AJ3942" s="2">
        <v>1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</row>
    <row r="3943" spans="1:46" x14ac:dyDescent="0.2">
      <c r="A3943" s="2">
        <v>1679678</v>
      </c>
      <c r="B3943" s="2">
        <v>868987</v>
      </c>
      <c r="C3943" s="6">
        <v>21.3896818341704</v>
      </c>
      <c r="D3943" s="6">
        <v>38.6280330611457</v>
      </c>
      <c r="E3943" s="19" t="s">
        <v>4428</v>
      </c>
      <c r="F3943" s="46">
        <f>INDEX(Δεδομένα!$P:$P,MATCH('2021'!E3943,Δεδομένα!$O:$O,0))</f>
        <v>128</v>
      </c>
      <c r="G3943" s="49" t="s">
        <v>4292</v>
      </c>
      <c r="H3943" s="51" t="str">
        <f>INDEX(Δεδομένα!B$1:B$51,MATCH('2021'!G3943,Δεδομένα!A$1:A$51,0))</f>
        <v>ΔΥΤΙΚΗΣ ΕΛΛΑΔΟΣ</v>
      </c>
      <c r="I3943" s="53">
        <f>INDEX(Δεδομένα!E$1:E$13,MATCH('2021'!H3943,Δεδομένα!D$1:D$13,0))</f>
        <v>7</v>
      </c>
      <c r="J3943" s="4">
        <v>44384</v>
      </c>
      <c r="K3943" s="3" t="s">
        <v>1202</v>
      </c>
      <c r="L3943" s="17" t="str">
        <f t="shared" si="300"/>
        <v>07/07/2021 19:57</v>
      </c>
      <c r="M3943" s="4">
        <v>44384</v>
      </c>
      <c r="N3943" s="3" t="s">
        <v>694</v>
      </c>
      <c r="O3943" s="17" t="str">
        <f t="shared" si="301"/>
        <v>07/07/2021 20:20</v>
      </c>
      <c r="P3943" s="24">
        <f t="shared" si="302"/>
        <v>1.597222221607808E-2</v>
      </c>
      <c r="Q3943" s="28">
        <v>0</v>
      </c>
      <c r="R3943" s="27">
        <f t="shared" si="303"/>
        <v>22.999999991152436</v>
      </c>
      <c r="S3943" s="3" t="s">
        <v>4</v>
      </c>
      <c r="T3943" s="3" t="s">
        <v>4429</v>
      </c>
      <c r="U3943" s="3" t="s">
        <v>4430</v>
      </c>
      <c r="V3943" s="3" t="s">
        <v>4495</v>
      </c>
      <c r="W3943" s="5">
        <v>0</v>
      </c>
      <c r="X3943" s="5">
        <v>0</v>
      </c>
      <c r="Y3943" s="5">
        <v>0</v>
      </c>
      <c r="Z3943" s="5">
        <v>0.05</v>
      </c>
      <c r="AA3943" s="5">
        <v>0</v>
      </c>
      <c r="AB3943" s="5">
        <v>0</v>
      </c>
      <c r="AC3943" s="5">
        <v>0</v>
      </c>
      <c r="AD3943" s="5">
        <v>0</v>
      </c>
      <c r="AE3943" s="2">
        <v>3</v>
      </c>
      <c r="AF3943" s="2">
        <v>0</v>
      </c>
      <c r="AG3943" s="2">
        <v>0</v>
      </c>
      <c r="AH3943" s="2">
        <v>0</v>
      </c>
      <c r="AI3943" s="2">
        <v>0</v>
      </c>
      <c r="AJ3943" s="2">
        <v>1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</row>
    <row r="3944" spans="1:46" x14ac:dyDescent="0.2">
      <c r="A3944" s="2">
        <v>1679691</v>
      </c>
      <c r="B3944" s="2">
        <v>868970</v>
      </c>
      <c r="C3944" s="6">
        <v>21.3830966085787</v>
      </c>
      <c r="D3944" s="6">
        <v>38.623074581937402</v>
      </c>
      <c r="E3944" s="19" t="s">
        <v>4428</v>
      </c>
      <c r="F3944" s="46">
        <f>INDEX(Δεδομένα!$P:$P,MATCH('2021'!E3944,Δεδομένα!$O:$O,0))</f>
        <v>128</v>
      </c>
      <c r="G3944" s="49" t="s">
        <v>4292</v>
      </c>
      <c r="H3944" s="51" t="str">
        <f>INDEX(Δεδομένα!B$1:B$51,MATCH('2021'!G3944,Δεδομένα!A$1:A$51,0))</f>
        <v>ΔΥΤΙΚΗΣ ΕΛΛΑΔΟΣ</v>
      </c>
      <c r="I3944" s="53">
        <f>INDEX(Δεδομένα!E$1:E$13,MATCH('2021'!H3944,Δεδομένα!D$1:D$13,0))</f>
        <v>7</v>
      </c>
      <c r="J3944" s="4">
        <v>44384</v>
      </c>
      <c r="K3944" s="3" t="s">
        <v>694</v>
      </c>
      <c r="L3944" s="17" t="str">
        <f t="shared" si="300"/>
        <v>07/07/2021 20:20</v>
      </c>
      <c r="M3944" s="4">
        <v>44384</v>
      </c>
      <c r="N3944" s="3" t="s">
        <v>497</v>
      </c>
      <c r="O3944" s="17" t="str">
        <f t="shared" si="301"/>
        <v>07/07/2021 21:00</v>
      </c>
      <c r="P3944" s="24">
        <f t="shared" si="302"/>
        <v>2.7777777781011537E-2</v>
      </c>
      <c r="Q3944" s="28">
        <v>0</v>
      </c>
      <c r="R3944" s="27">
        <f t="shared" si="303"/>
        <v>40.000000004656613</v>
      </c>
      <c r="S3944" s="3" t="s">
        <v>4</v>
      </c>
      <c r="T3944" s="3" t="s">
        <v>4429</v>
      </c>
      <c r="U3944" s="3" t="s">
        <v>4462</v>
      </c>
      <c r="V3944" s="3" t="s">
        <v>4463</v>
      </c>
      <c r="W3944" s="5">
        <v>0</v>
      </c>
      <c r="X3944" s="5">
        <v>0</v>
      </c>
      <c r="Y3944" s="5">
        <v>0</v>
      </c>
      <c r="Z3944" s="5">
        <v>0.3</v>
      </c>
      <c r="AA3944" s="5">
        <v>0</v>
      </c>
      <c r="AB3944" s="5">
        <v>0</v>
      </c>
      <c r="AC3944" s="5">
        <v>0</v>
      </c>
      <c r="AD3944" s="5">
        <v>0</v>
      </c>
      <c r="AE3944" s="2">
        <v>3</v>
      </c>
      <c r="AF3944" s="2">
        <v>0</v>
      </c>
      <c r="AG3944" s="2">
        <v>0</v>
      </c>
      <c r="AH3944" s="2">
        <v>0</v>
      </c>
      <c r="AI3944" s="2">
        <v>0</v>
      </c>
      <c r="AJ3944" s="2">
        <v>1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</row>
    <row r="3945" spans="1:46" x14ac:dyDescent="0.2">
      <c r="A3945" s="2">
        <v>1679698</v>
      </c>
      <c r="B3945" s="2">
        <v>869059</v>
      </c>
      <c r="C3945" s="6">
        <v>21.41456505519</v>
      </c>
      <c r="D3945" s="6">
        <v>38.554836110416304</v>
      </c>
      <c r="E3945" s="19" t="s">
        <v>4428</v>
      </c>
      <c r="F3945" s="46">
        <f>INDEX(Δεδομένα!$P:$P,MATCH('2021'!E3945,Δεδομένα!$O:$O,0))</f>
        <v>128</v>
      </c>
      <c r="G3945" s="49" t="s">
        <v>4292</v>
      </c>
      <c r="H3945" s="51" t="str">
        <f>INDEX(Δεδομένα!B$1:B$51,MATCH('2021'!G3945,Δεδομένα!A$1:A$51,0))</f>
        <v>ΔΥΤΙΚΗΣ ΕΛΛΑΔΟΣ</v>
      </c>
      <c r="I3945" s="53">
        <f>INDEX(Δεδομένα!E$1:E$13,MATCH('2021'!H3945,Δεδομένα!D$1:D$13,0))</f>
        <v>7</v>
      </c>
      <c r="J3945" s="4">
        <v>44385</v>
      </c>
      <c r="K3945" s="3" t="s">
        <v>1758</v>
      </c>
      <c r="L3945" s="17" t="str">
        <f t="shared" si="300"/>
        <v>08/07/2021 02:30</v>
      </c>
      <c r="M3945" s="4">
        <v>44385</v>
      </c>
      <c r="N3945" s="3" t="s">
        <v>4496</v>
      </c>
      <c r="O3945" s="17" t="str">
        <f t="shared" si="301"/>
        <v>08/07/2021 04:27</v>
      </c>
      <c r="P3945" s="24">
        <f t="shared" si="302"/>
        <v>8.1250000002910383E-2</v>
      </c>
      <c r="Q3945" s="28">
        <v>0</v>
      </c>
      <c r="R3945" s="27">
        <f t="shared" si="303"/>
        <v>117.00000000419095</v>
      </c>
      <c r="S3945" s="3" t="s">
        <v>4</v>
      </c>
      <c r="T3945" s="3" t="s">
        <v>4429</v>
      </c>
      <c r="U3945" s="3" t="s">
        <v>4430</v>
      </c>
      <c r="V3945" s="3" t="s">
        <v>4497</v>
      </c>
      <c r="W3945" s="5">
        <v>0</v>
      </c>
      <c r="X3945" s="5">
        <v>0</v>
      </c>
      <c r="Y3945" s="5">
        <v>0</v>
      </c>
      <c r="Z3945" s="5">
        <v>0</v>
      </c>
      <c r="AA3945" s="5">
        <v>1</v>
      </c>
      <c r="AB3945" s="5">
        <v>0</v>
      </c>
      <c r="AC3945" s="5">
        <v>0</v>
      </c>
      <c r="AD3945" s="5">
        <v>0</v>
      </c>
      <c r="AE3945" s="2">
        <v>4</v>
      </c>
      <c r="AF3945" s="2">
        <v>0</v>
      </c>
      <c r="AG3945" s="2">
        <v>0</v>
      </c>
      <c r="AH3945" s="2">
        <v>0</v>
      </c>
      <c r="AI3945" s="2">
        <v>0</v>
      </c>
      <c r="AJ3945" s="2">
        <v>2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</row>
    <row r="3946" spans="1:46" x14ac:dyDescent="0.2">
      <c r="A3946" s="2">
        <v>1679711</v>
      </c>
      <c r="B3946" s="2">
        <v>869391</v>
      </c>
      <c r="C3946" s="6">
        <v>21.463071698803901</v>
      </c>
      <c r="D3946" s="6">
        <v>38.6197589134336</v>
      </c>
      <c r="E3946" s="19" t="s">
        <v>4428</v>
      </c>
      <c r="F3946" s="46">
        <f>INDEX(Δεδομένα!$P:$P,MATCH('2021'!E3946,Δεδομένα!$O:$O,0))</f>
        <v>128</v>
      </c>
      <c r="G3946" s="49" t="s">
        <v>4292</v>
      </c>
      <c r="H3946" s="51" t="str">
        <f>INDEX(Δεδομένα!B$1:B$51,MATCH('2021'!G3946,Δεδομένα!A$1:A$51,0))</f>
        <v>ΔΥΤΙΚΗΣ ΕΛΛΑΔΟΣ</v>
      </c>
      <c r="I3946" s="53">
        <f>INDEX(Δεδομένα!E$1:E$13,MATCH('2021'!H3946,Δεδομένα!D$1:D$13,0))</f>
        <v>7</v>
      </c>
      <c r="J3946" s="4">
        <v>44386</v>
      </c>
      <c r="K3946" s="3" t="s">
        <v>1696</v>
      </c>
      <c r="L3946" s="17" t="str">
        <f t="shared" si="300"/>
        <v>09/07/2021 09:20</v>
      </c>
      <c r="M3946" s="4">
        <v>44386</v>
      </c>
      <c r="N3946" s="3" t="s">
        <v>428</v>
      </c>
      <c r="O3946" s="17" t="str">
        <f t="shared" si="301"/>
        <v>09/07/2021 10:20</v>
      </c>
      <c r="P3946" s="24">
        <f t="shared" si="302"/>
        <v>4.1666666664241347E-2</v>
      </c>
      <c r="Q3946" s="28">
        <v>0</v>
      </c>
      <c r="R3946" s="27">
        <f t="shared" si="303"/>
        <v>59.99999999650754</v>
      </c>
      <c r="S3946" s="3" t="s">
        <v>4</v>
      </c>
      <c r="T3946" s="3" t="s">
        <v>4429</v>
      </c>
      <c r="U3946" s="3" t="s">
        <v>4430</v>
      </c>
      <c r="V3946" s="3" t="s">
        <v>4498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1</v>
      </c>
      <c r="AC3946" s="5">
        <v>0</v>
      </c>
      <c r="AD3946" s="5">
        <v>0</v>
      </c>
      <c r="AE3946" s="2">
        <v>8</v>
      </c>
      <c r="AF3946" s="2">
        <v>0</v>
      </c>
      <c r="AG3946" s="2">
        <v>0</v>
      </c>
      <c r="AH3946" s="2">
        <v>0</v>
      </c>
      <c r="AI3946" s="2">
        <v>0</v>
      </c>
      <c r="AJ3946" s="2">
        <v>3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</row>
    <row r="3947" spans="1:46" x14ac:dyDescent="0.2">
      <c r="A3947" s="2">
        <v>1680012</v>
      </c>
      <c r="B3947" s="2">
        <v>869635</v>
      </c>
      <c r="C3947" s="6">
        <v>21.443375283339101</v>
      </c>
      <c r="D3947" s="6">
        <v>38.613942332821402</v>
      </c>
      <c r="E3947" s="19" t="s">
        <v>4428</v>
      </c>
      <c r="F3947" s="46">
        <f>INDEX(Δεδομένα!$P:$P,MATCH('2021'!E3947,Δεδομένα!$O:$O,0))</f>
        <v>128</v>
      </c>
      <c r="G3947" s="49" t="s">
        <v>4292</v>
      </c>
      <c r="H3947" s="51" t="str">
        <f>INDEX(Δεδομένα!B$1:B$51,MATCH('2021'!G3947,Δεδομένα!A$1:A$51,0))</f>
        <v>ΔΥΤΙΚΗΣ ΕΛΛΑΔΟΣ</v>
      </c>
      <c r="I3947" s="53">
        <f>INDEX(Δεδομένα!E$1:E$13,MATCH('2021'!H3947,Δεδομένα!D$1:D$13,0))</f>
        <v>7</v>
      </c>
      <c r="J3947" s="4">
        <v>44387</v>
      </c>
      <c r="K3947" s="3" t="s">
        <v>3468</v>
      </c>
      <c r="L3947" s="17" t="str">
        <f t="shared" si="300"/>
        <v>10/07/2021 02:25</v>
      </c>
      <c r="M3947" s="4">
        <v>44387</v>
      </c>
      <c r="N3947" s="3" t="s">
        <v>1640</v>
      </c>
      <c r="O3947" s="17" t="str">
        <f t="shared" si="301"/>
        <v>10/07/2021 03:00</v>
      </c>
      <c r="P3947" s="24">
        <f t="shared" si="302"/>
        <v>2.4305555554747116E-2</v>
      </c>
      <c r="Q3947" s="28">
        <v>0</v>
      </c>
      <c r="R3947" s="27">
        <f t="shared" si="303"/>
        <v>34.999999998835847</v>
      </c>
      <c r="S3947" s="3" t="s">
        <v>4</v>
      </c>
      <c r="T3947" s="3" t="s">
        <v>4429</v>
      </c>
      <c r="U3947" s="3" t="s">
        <v>4430</v>
      </c>
      <c r="V3947" s="3" t="s">
        <v>4499</v>
      </c>
      <c r="W3947" s="5">
        <v>0</v>
      </c>
      <c r="X3947" s="5">
        <v>0</v>
      </c>
      <c r="Y3947" s="5">
        <v>0</v>
      </c>
      <c r="Z3947" s="5">
        <v>0.1</v>
      </c>
      <c r="AA3947" s="5">
        <v>0</v>
      </c>
      <c r="AB3947" s="5">
        <v>0</v>
      </c>
      <c r="AC3947" s="5">
        <v>0</v>
      </c>
      <c r="AD3947" s="5">
        <v>0</v>
      </c>
      <c r="AE3947" s="2">
        <v>5</v>
      </c>
      <c r="AF3947" s="2">
        <v>0</v>
      </c>
      <c r="AG3947" s="2">
        <v>0</v>
      </c>
      <c r="AH3947" s="2">
        <v>0</v>
      </c>
      <c r="AI3947" s="2">
        <v>0</v>
      </c>
      <c r="AJ3947" s="2">
        <v>2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</row>
    <row r="3948" spans="1:46" x14ac:dyDescent="0.2">
      <c r="A3948" s="2">
        <v>1680014</v>
      </c>
      <c r="B3948" s="2">
        <v>869859</v>
      </c>
      <c r="C3948" s="6">
        <v>21.411507949893199</v>
      </c>
      <c r="D3948" s="6">
        <v>38.542821680787597</v>
      </c>
      <c r="E3948" s="19" t="s">
        <v>4428</v>
      </c>
      <c r="F3948" s="46">
        <f>INDEX(Δεδομένα!$P:$P,MATCH('2021'!E3948,Δεδομένα!$O:$O,0))</f>
        <v>128</v>
      </c>
      <c r="G3948" s="49" t="s">
        <v>4292</v>
      </c>
      <c r="H3948" s="51" t="str">
        <f>INDEX(Δεδομένα!B$1:B$51,MATCH('2021'!G3948,Δεδομένα!A$1:A$51,0))</f>
        <v>ΔΥΤΙΚΗΣ ΕΛΛΑΔΟΣ</v>
      </c>
      <c r="I3948" s="53">
        <f>INDEX(Δεδομένα!E$1:E$13,MATCH('2021'!H3948,Δεδομένα!D$1:D$13,0))</f>
        <v>7</v>
      </c>
      <c r="J3948" s="4">
        <v>44387</v>
      </c>
      <c r="K3948" s="3" t="s">
        <v>17</v>
      </c>
      <c r="L3948" s="17" t="str">
        <f t="shared" si="300"/>
        <v>10/07/2021 18:00</v>
      </c>
      <c r="M3948" s="4">
        <v>44387</v>
      </c>
      <c r="N3948" s="3" t="s">
        <v>949</v>
      </c>
      <c r="O3948" s="17" t="str">
        <f t="shared" si="301"/>
        <v>10/07/2021 18:21</v>
      </c>
      <c r="P3948" s="24">
        <f t="shared" si="302"/>
        <v>1.4583333329937886E-2</v>
      </c>
      <c r="Q3948" s="28">
        <v>0</v>
      </c>
      <c r="R3948" s="27">
        <f t="shared" si="303"/>
        <v>20.999999995110556</v>
      </c>
      <c r="S3948" s="3" t="s">
        <v>4</v>
      </c>
      <c r="T3948" s="3" t="s">
        <v>4429</v>
      </c>
      <c r="U3948" s="3" t="s">
        <v>4430</v>
      </c>
      <c r="V3948" s="3" t="s">
        <v>4500</v>
      </c>
      <c r="W3948" s="5">
        <v>0</v>
      </c>
      <c r="X3948" s="5">
        <v>0</v>
      </c>
      <c r="Y3948" s="5">
        <v>0</v>
      </c>
      <c r="Z3948" s="5">
        <v>0</v>
      </c>
      <c r="AA3948" s="5">
        <v>0.05</v>
      </c>
      <c r="AB3948" s="5">
        <v>0</v>
      </c>
      <c r="AC3948" s="5">
        <v>0</v>
      </c>
      <c r="AD3948" s="5">
        <v>0</v>
      </c>
      <c r="AE3948" s="2">
        <v>2</v>
      </c>
      <c r="AF3948" s="2">
        <v>0</v>
      </c>
      <c r="AG3948" s="2">
        <v>0</v>
      </c>
      <c r="AH3948" s="2">
        <v>0</v>
      </c>
      <c r="AI3948" s="2">
        <v>0</v>
      </c>
      <c r="AJ3948" s="2">
        <v>1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</row>
    <row r="3949" spans="1:46" x14ac:dyDescent="0.2">
      <c r="A3949" s="2">
        <v>1680017</v>
      </c>
      <c r="B3949" s="2">
        <v>869946</v>
      </c>
      <c r="C3949" s="6">
        <v>21.537160118665</v>
      </c>
      <c r="D3949" s="6">
        <v>38.839946157424798</v>
      </c>
      <c r="E3949" s="19" t="s">
        <v>4428</v>
      </c>
      <c r="F3949" s="46">
        <f>INDEX(Δεδομένα!$P:$P,MATCH('2021'!E3949,Δεδομένα!$O:$O,0))</f>
        <v>128</v>
      </c>
      <c r="G3949" s="49" t="s">
        <v>4292</v>
      </c>
      <c r="H3949" s="51" t="str">
        <f>INDEX(Δεδομένα!B$1:B$51,MATCH('2021'!G3949,Δεδομένα!A$1:A$51,0))</f>
        <v>ΔΥΤΙΚΗΣ ΕΛΛΑΔΟΣ</v>
      </c>
      <c r="I3949" s="53">
        <f>INDEX(Δεδομένα!E$1:E$13,MATCH('2021'!H3949,Δεδομένα!D$1:D$13,0))</f>
        <v>7</v>
      </c>
      <c r="J3949" s="4">
        <v>44387</v>
      </c>
      <c r="K3949" s="3" t="s">
        <v>1488</v>
      </c>
      <c r="L3949" s="17" t="str">
        <f t="shared" si="300"/>
        <v>10/07/2021 22:15</v>
      </c>
      <c r="M3949" s="4">
        <v>44388</v>
      </c>
      <c r="N3949" s="3" t="s">
        <v>4045</v>
      </c>
      <c r="O3949" s="17" t="str">
        <f t="shared" si="301"/>
        <v>11/07/2021 01:10</v>
      </c>
      <c r="P3949" s="24">
        <f t="shared" si="302"/>
        <v>0.12152777777373558</v>
      </c>
      <c r="Q3949" s="28">
        <v>0</v>
      </c>
      <c r="R3949" s="27">
        <f t="shared" si="303"/>
        <v>174.99999999417923</v>
      </c>
      <c r="S3949" s="3" t="s">
        <v>4</v>
      </c>
      <c r="T3949" s="3" t="s">
        <v>4429</v>
      </c>
      <c r="U3949" s="3" t="s">
        <v>4430</v>
      </c>
      <c r="V3949" s="3" t="s">
        <v>4501</v>
      </c>
      <c r="W3949" s="5">
        <v>0</v>
      </c>
      <c r="X3949" s="5">
        <v>0.05</v>
      </c>
      <c r="Y3949" s="5">
        <v>0</v>
      </c>
      <c r="Z3949" s="5">
        <v>0.2</v>
      </c>
      <c r="AA3949" s="5">
        <v>0</v>
      </c>
      <c r="AB3949" s="5">
        <v>0</v>
      </c>
      <c r="AC3949" s="5">
        <v>0</v>
      </c>
      <c r="AD3949" s="5">
        <v>0</v>
      </c>
      <c r="AE3949" s="2">
        <v>4</v>
      </c>
      <c r="AF3949" s="2">
        <v>0</v>
      </c>
      <c r="AG3949" s="2">
        <v>0</v>
      </c>
      <c r="AH3949" s="2">
        <v>0</v>
      </c>
      <c r="AI3949" s="2">
        <v>0</v>
      </c>
      <c r="AJ3949" s="2">
        <v>2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</row>
    <row r="3950" spans="1:46" x14ac:dyDescent="0.2">
      <c r="A3950" s="2">
        <v>1680569</v>
      </c>
      <c r="B3950" s="2">
        <v>870166</v>
      </c>
      <c r="C3950" s="6">
        <v>21.3585604574121</v>
      </c>
      <c r="D3950" s="6">
        <v>38.657857127835499</v>
      </c>
      <c r="E3950" s="19" t="s">
        <v>4428</v>
      </c>
      <c r="F3950" s="46">
        <f>INDEX(Δεδομένα!$P:$P,MATCH('2021'!E3950,Δεδομένα!$O:$O,0))</f>
        <v>128</v>
      </c>
      <c r="G3950" s="49" t="s">
        <v>4292</v>
      </c>
      <c r="H3950" s="51" t="str">
        <f>INDEX(Δεδομένα!B$1:B$51,MATCH('2021'!G3950,Δεδομένα!A$1:A$51,0))</f>
        <v>ΔΥΤΙΚΗΣ ΕΛΛΑΔΟΣ</v>
      </c>
      <c r="I3950" s="53">
        <f>INDEX(Δεδομένα!E$1:E$13,MATCH('2021'!H3950,Δεδομένα!D$1:D$13,0))</f>
        <v>7</v>
      </c>
      <c r="J3950" s="4">
        <v>44388</v>
      </c>
      <c r="K3950" s="3" t="s">
        <v>267</v>
      </c>
      <c r="L3950" s="17" t="str">
        <f t="shared" si="300"/>
        <v>11/07/2021 17:30</v>
      </c>
      <c r="M3950" s="4">
        <v>44389</v>
      </c>
      <c r="N3950" s="3" t="s">
        <v>4191</v>
      </c>
      <c r="O3950" s="17" t="str">
        <f t="shared" si="301"/>
        <v>12/07/2021 07:10</v>
      </c>
      <c r="P3950" s="24">
        <f t="shared" si="302"/>
        <v>0.56944444444525288</v>
      </c>
      <c r="Q3950" s="28">
        <v>0</v>
      </c>
      <c r="R3950" s="27">
        <f t="shared" si="303"/>
        <v>820.00000000116415</v>
      </c>
      <c r="S3950" s="3" t="s">
        <v>4</v>
      </c>
      <c r="T3950" s="3" t="s">
        <v>4429</v>
      </c>
      <c r="U3950" s="3" t="s">
        <v>4430</v>
      </c>
      <c r="V3950" s="3" t="s">
        <v>4502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10</v>
      </c>
      <c r="AC3950" s="5">
        <v>0</v>
      </c>
      <c r="AD3950" s="5">
        <v>0</v>
      </c>
      <c r="AE3950" s="2">
        <v>16</v>
      </c>
      <c r="AF3950" s="2">
        <v>0</v>
      </c>
      <c r="AG3950" s="2">
        <v>0</v>
      </c>
      <c r="AH3950" s="2">
        <v>0</v>
      </c>
      <c r="AI3950" s="2">
        <v>0</v>
      </c>
      <c r="AJ3950" s="2">
        <v>8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</row>
    <row r="3951" spans="1:46" x14ac:dyDescent="0.2">
      <c r="A3951" s="2">
        <v>1681657</v>
      </c>
      <c r="B3951" s="2">
        <v>870417</v>
      </c>
      <c r="C3951" s="6">
        <v>21.382440747871399</v>
      </c>
      <c r="D3951" s="6">
        <v>38.601867448576897</v>
      </c>
      <c r="E3951" s="19" t="s">
        <v>4428</v>
      </c>
      <c r="F3951" s="46">
        <f>INDEX(Δεδομένα!$P:$P,MATCH('2021'!E3951,Δεδομένα!$O:$O,0))</f>
        <v>128</v>
      </c>
      <c r="G3951" s="49" t="s">
        <v>4292</v>
      </c>
      <c r="H3951" s="51" t="str">
        <f>INDEX(Δεδομένα!B$1:B$51,MATCH('2021'!G3951,Δεδομένα!A$1:A$51,0))</f>
        <v>ΔΥΤΙΚΗΣ ΕΛΛΑΔΟΣ</v>
      </c>
      <c r="I3951" s="53">
        <f>INDEX(Δεδομένα!E$1:E$13,MATCH('2021'!H3951,Δεδομένα!D$1:D$13,0))</f>
        <v>7</v>
      </c>
      <c r="J3951" s="4">
        <v>44389</v>
      </c>
      <c r="K3951" s="3" t="s">
        <v>1085</v>
      </c>
      <c r="L3951" s="17" t="str">
        <f t="shared" si="300"/>
        <v>12/07/2021 16:34</v>
      </c>
      <c r="M3951" s="4">
        <v>44389</v>
      </c>
      <c r="N3951" s="3" t="s">
        <v>699</v>
      </c>
      <c r="O3951" s="17" t="str">
        <f t="shared" si="301"/>
        <v>12/07/2021 17:23</v>
      </c>
      <c r="P3951" s="24">
        <f t="shared" si="302"/>
        <v>3.4027777779556345E-2</v>
      </c>
      <c r="Q3951" s="28">
        <v>0</v>
      </c>
      <c r="R3951" s="27">
        <f t="shared" si="303"/>
        <v>49.000000002561137</v>
      </c>
      <c r="S3951" s="3" t="s">
        <v>4</v>
      </c>
      <c r="T3951" s="3" t="s">
        <v>4429</v>
      </c>
      <c r="U3951" s="3" t="s">
        <v>4430</v>
      </c>
      <c r="V3951" s="3" t="s">
        <v>4486</v>
      </c>
      <c r="W3951" s="5">
        <v>0</v>
      </c>
      <c r="X3951" s="5">
        <v>0</v>
      </c>
      <c r="Y3951" s="5">
        <v>0</v>
      </c>
      <c r="Z3951" s="5">
        <v>0</v>
      </c>
      <c r="AA3951" s="5">
        <v>0.5</v>
      </c>
      <c r="AB3951" s="5">
        <v>0</v>
      </c>
      <c r="AC3951" s="5">
        <v>0</v>
      </c>
      <c r="AD3951" s="5">
        <v>0</v>
      </c>
      <c r="AE3951" s="2">
        <v>3</v>
      </c>
      <c r="AF3951" s="2">
        <v>0</v>
      </c>
      <c r="AG3951" s="2">
        <v>0</v>
      </c>
      <c r="AH3951" s="2">
        <v>0</v>
      </c>
      <c r="AI3951" s="2">
        <v>0</v>
      </c>
      <c r="AJ3951" s="2">
        <v>1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</row>
    <row r="3952" spans="1:46" x14ac:dyDescent="0.2">
      <c r="A3952" s="2">
        <v>1681659</v>
      </c>
      <c r="B3952" s="2">
        <v>870448</v>
      </c>
      <c r="C3952" s="6">
        <v>21.4468705631629</v>
      </c>
      <c r="D3952" s="6">
        <v>38.5685365081982</v>
      </c>
      <c r="E3952" s="19" t="s">
        <v>4428</v>
      </c>
      <c r="F3952" s="46">
        <f>INDEX(Δεδομένα!$P:$P,MATCH('2021'!E3952,Δεδομένα!$O:$O,0))</f>
        <v>128</v>
      </c>
      <c r="G3952" s="49" t="s">
        <v>4292</v>
      </c>
      <c r="H3952" s="51" t="str">
        <f>INDEX(Δεδομένα!B$1:B$51,MATCH('2021'!G3952,Δεδομένα!A$1:A$51,0))</f>
        <v>ΔΥΤΙΚΗΣ ΕΛΛΑΔΟΣ</v>
      </c>
      <c r="I3952" s="53">
        <f>INDEX(Δεδομένα!E$1:E$13,MATCH('2021'!H3952,Δεδομένα!D$1:D$13,0))</f>
        <v>7</v>
      </c>
      <c r="J3952" s="4">
        <v>44389</v>
      </c>
      <c r="K3952" s="3" t="s">
        <v>566</v>
      </c>
      <c r="L3952" s="17" t="str">
        <f t="shared" si="300"/>
        <v>12/07/2021 18:40</v>
      </c>
      <c r="M3952" s="4">
        <v>44389</v>
      </c>
      <c r="N3952" s="3" t="s">
        <v>342</v>
      </c>
      <c r="O3952" s="17" t="str">
        <f t="shared" si="301"/>
        <v>12/07/2021 19:07</v>
      </c>
      <c r="P3952" s="24">
        <f t="shared" si="302"/>
        <v>1.8749999995634425E-2</v>
      </c>
      <c r="Q3952" s="28">
        <v>0</v>
      </c>
      <c r="R3952" s="27">
        <f t="shared" si="303"/>
        <v>26.999999993713573</v>
      </c>
      <c r="S3952" s="3" t="s">
        <v>4</v>
      </c>
      <c r="T3952" s="3" t="s">
        <v>4429</v>
      </c>
      <c r="U3952" s="3" t="s">
        <v>4430</v>
      </c>
      <c r="V3952" s="3" t="s">
        <v>4503</v>
      </c>
      <c r="W3952" s="5">
        <v>0</v>
      </c>
      <c r="X3952" s="5">
        <v>0</v>
      </c>
      <c r="Y3952" s="5">
        <v>0</v>
      </c>
      <c r="Z3952" s="5">
        <v>0</v>
      </c>
      <c r="AA3952" s="5">
        <v>0.2</v>
      </c>
      <c r="AB3952" s="5">
        <v>0</v>
      </c>
      <c r="AC3952" s="5">
        <v>0</v>
      </c>
      <c r="AD3952" s="5">
        <v>0</v>
      </c>
      <c r="AE3952" s="2">
        <v>3</v>
      </c>
      <c r="AF3952" s="2">
        <v>0</v>
      </c>
      <c r="AG3952" s="2">
        <v>0</v>
      </c>
      <c r="AH3952" s="2">
        <v>0</v>
      </c>
      <c r="AI3952" s="2">
        <v>0</v>
      </c>
      <c r="AJ3952" s="2">
        <v>1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</row>
    <row r="3953" spans="1:46" x14ac:dyDescent="0.2">
      <c r="A3953" s="2">
        <v>1681661</v>
      </c>
      <c r="B3953" s="2">
        <v>870597</v>
      </c>
      <c r="C3953" s="6">
        <v>21.449609424811001</v>
      </c>
      <c r="D3953" s="6">
        <v>38.578604366409799</v>
      </c>
      <c r="E3953" s="19" t="s">
        <v>4428</v>
      </c>
      <c r="F3953" s="46">
        <f>INDEX(Δεδομένα!$P:$P,MATCH('2021'!E3953,Δεδομένα!$O:$O,0))</f>
        <v>128</v>
      </c>
      <c r="G3953" s="49" t="s">
        <v>4292</v>
      </c>
      <c r="H3953" s="51" t="str">
        <f>INDEX(Δεδομένα!B$1:B$51,MATCH('2021'!G3953,Δεδομένα!A$1:A$51,0))</f>
        <v>ΔΥΤΙΚΗΣ ΕΛΛΑΔΟΣ</v>
      </c>
      <c r="I3953" s="53">
        <f>INDEX(Δεδομένα!E$1:E$13,MATCH('2021'!H3953,Δεδομένα!D$1:D$13,0))</f>
        <v>7</v>
      </c>
      <c r="J3953" s="4">
        <v>44390</v>
      </c>
      <c r="K3953" s="3" t="s">
        <v>2346</v>
      </c>
      <c r="L3953" s="17" t="str">
        <f t="shared" si="300"/>
        <v>13/07/2021 10:11</v>
      </c>
      <c r="M3953" s="4">
        <v>44390</v>
      </c>
      <c r="N3953" s="3" t="s">
        <v>1012</v>
      </c>
      <c r="O3953" s="17" t="str">
        <f t="shared" si="301"/>
        <v>13/07/2021 10:55</v>
      </c>
      <c r="P3953" s="24">
        <f t="shared" si="302"/>
        <v>3.0555555553291924E-2</v>
      </c>
      <c r="Q3953" s="28">
        <v>0</v>
      </c>
      <c r="R3953" s="27">
        <f t="shared" si="303"/>
        <v>43.999999996740371</v>
      </c>
      <c r="S3953" s="3" t="s">
        <v>4</v>
      </c>
      <c r="T3953" s="3" t="s">
        <v>4429</v>
      </c>
      <c r="U3953" s="3" t="s">
        <v>4430</v>
      </c>
      <c r="V3953" s="3" t="s">
        <v>4473</v>
      </c>
      <c r="W3953" s="5">
        <v>0</v>
      </c>
      <c r="X3953" s="5">
        <v>0</v>
      </c>
      <c r="Y3953" s="5">
        <v>0</v>
      </c>
      <c r="Z3953" s="5">
        <v>0</v>
      </c>
      <c r="AA3953" s="5">
        <v>0.5</v>
      </c>
      <c r="AB3953" s="5">
        <v>0</v>
      </c>
      <c r="AC3953" s="5">
        <v>0</v>
      </c>
      <c r="AD3953" s="5">
        <v>0</v>
      </c>
      <c r="AE3953" s="2">
        <v>2</v>
      </c>
      <c r="AF3953" s="2">
        <v>0</v>
      </c>
      <c r="AG3953" s="2">
        <v>0</v>
      </c>
      <c r="AH3953" s="2">
        <v>0</v>
      </c>
      <c r="AI3953" s="2">
        <v>0</v>
      </c>
      <c r="AJ3953" s="2">
        <v>1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</row>
    <row r="3954" spans="1:46" x14ac:dyDescent="0.2">
      <c r="A3954" s="2">
        <v>1681722</v>
      </c>
      <c r="B3954" s="2">
        <v>870605</v>
      </c>
      <c r="C3954" s="6">
        <v>21.4058000605493</v>
      </c>
      <c r="D3954" s="6">
        <v>38.615002997565298</v>
      </c>
      <c r="E3954" s="19" t="s">
        <v>4428</v>
      </c>
      <c r="F3954" s="46">
        <f>INDEX(Δεδομένα!$P:$P,MATCH('2021'!E3954,Δεδομένα!$O:$O,0))</f>
        <v>128</v>
      </c>
      <c r="G3954" s="49" t="s">
        <v>4292</v>
      </c>
      <c r="H3954" s="51" t="str">
        <f>INDEX(Δεδομένα!B$1:B$51,MATCH('2021'!G3954,Δεδομένα!A$1:A$51,0))</f>
        <v>ΔΥΤΙΚΗΣ ΕΛΛΑΔΟΣ</v>
      </c>
      <c r="I3954" s="53">
        <f>INDEX(Δεδομένα!E$1:E$13,MATCH('2021'!H3954,Δεδομένα!D$1:D$13,0))</f>
        <v>7</v>
      </c>
      <c r="J3954" s="4">
        <v>44390</v>
      </c>
      <c r="K3954" s="3" t="s">
        <v>167</v>
      </c>
      <c r="L3954" s="17" t="str">
        <f t="shared" si="300"/>
        <v>13/07/2021 10:35</v>
      </c>
      <c r="M3954" s="4">
        <v>44390</v>
      </c>
      <c r="N3954" s="3" t="s">
        <v>681</v>
      </c>
      <c r="O3954" s="17" t="str">
        <f t="shared" si="301"/>
        <v>13/07/2021 11:15</v>
      </c>
      <c r="P3954" s="24">
        <f t="shared" si="302"/>
        <v>2.7777777781011537E-2</v>
      </c>
      <c r="Q3954" s="28">
        <v>0</v>
      </c>
      <c r="R3954" s="27">
        <f t="shared" si="303"/>
        <v>40.000000004656613</v>
      </c>
      <c r="S3954" s="3" t="s">
        <v>4</v>
      </c>
      <c r="T3954" s="3" t="s">
        <v>4429</v>
      </c>
      <c r="U3954" s="3" t="s">
        <v>4430</v>
      </c>
      <c r="V3954" s="3" t="s">
        <v>4504</v>
      </c>
      <c r="W3954" s="5">
        <v>0</v>
      </c>
      <c r="X3954" s="5">
        <v>0</v>
      </c>
      <c r="Y3954" s="5">
        <v>0</v>
      </c>
      <c r="Z3954" s="5">
        <v>0</v>
      </c>
      <c r="AA3954" s="5">
        <v>0.1</v>
      </c>
      <c r="AB3954" s="5">
        <v>0</v>
      </c>
      <c r="AC3954" s="5">
        <v>0</v>
      </c>
      <c r="AD3954" s="5">
        <v>0</v>
      </c>
      <c r="AE3954" s="2">
        <v>3</v>
      </c>
      <c r="AF3954" s="2">
        <v>0</v>
      </c>
      <c r="AG3954" s="2">
        <v>1</v>
      </c>
      <c r="AH3954" s="2">
        <v>0</v>
      </c>
      <c r="AI3954" s="2">
        <v>0</v>
      </c>
      <c r="AJ3954" s="2">
        <v>2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</row>
    <row r="3955" spans="1:46" x14ac:dyDescent="0.2">
      <c r="A3955" s="2">
        <v>1681724</v>
      </c>
      <c r="B3955" s="2">
        <v>870649</v>
      </c>
      <c r="C3955" s="6">
        <v>21.381659643008</v>
      </c>
      <c r="D3955" s="6">
        <v>38.622229201004401</v>
      </c>
      <c r="E3955" s="19" t="s">
        <v>4428</v>
      </c>
      <c r="F3955" s="46">
        <f>INDEX(Δεδομένα!$P:$P,MATCH('2021'!E3955,Δεδομένα!$O:$O,0))</f>
        <v>128</v>
      </c>
      <c r="G3955" s="49" t="s">
        <v>4292</v>
      </c>
      <c r="H3955" s="51" t="str">
        <f>INDEX(Δεδομένα!B$1:B$51,MATCH('2021'!G3955,Δεδομένα!A$1:A$51,0))</f>
        <v>ΔΥΤΙΚΗΣ ΕΛΛΑΔΟΣ</v>
      </c>
      <c r="I3955" s="53">
        <f>INDEX(Δεδομένα!E$1:E$13,MATCH('2021'!H3955,Δεδομένα!D$1:D$13,0))</f>
        <v>7</v>
      </c>
      <c r="J3955" s="4">
        <v>44390</v>
      </c>
      <c r="K3955" s="3" t="s">
        <v>63</v>
      </c>
      <c r="L3955" s="17" t="str">
        <f t="shared" si="300"/>
        <v>13/07/2021 12:31</v>
      </c>
      <c r="M3955" s="4">
        <v>44390</v>
      </c>
      <c r="N3955" s="3" t="s">
        <v>241</v>
      </c>
      <c r="O3955" s="17" t="str">
        <f t="shared" si="301"/>
        <v>13/07/2021 13:15</v>
      </c>
      <c r="P3955" s="24">
        <f t="shared" si="302"/>
        <v>3.0555555560567882E-2</v>
      </c>
      <c r="Q3955" s="28">
        <v>0</v>
      </c>
      <c r="R3955" s="27">
        <f t="shared" si="303"/>
        <v>44.00000000721775</v>
      </c>
      <c r="S3955" s="3" t="s">
        <v>4</v>
      </c>
      <c r="T3955" s="3" t="s">
        <v>4429</v>
      </c>
      <c r="U3955" s="3" t="s">
        <v>4462</v>
      </c>
      <c r="V3955" s="3" t="s">
        <v>4463</v>
      </c>
      <c r="W3955" s="5">
        <v>0</v>
      </c>
      <c r="X3955" s="5">
        <v>0</v>
      </c>
      <c r="Y3955" s="5">
        <v>0</v>
      </c>
      <c r="Z3955" s="5">
        <v>0</v>
      </c>
      <c r="AA3955" s="5">
        <v>0.1</v>
      </c>
      <c r="AB3955" s="5">
        <v>0</v>
      </c>
      <c r="AC3955" s="5">
        <v>0</v>
      </c>
      <c r="AD3955" s="5">
        <v>0</v>
      </c>
      <c r="AE3955" s="2">
        <v>2</v>
      </c>
      <c r="AF3955" s="2">
        <v>0</v>
      </c>
      <c r="AG3955" s="2">
        <v>0</v>
      </c>
      <c r="AH3955" s="2">
        <v>0</v>
      </c>
      <c r="AI3955" s="2">
        <v>0</v>
      </c>
      <c r="AJ3955" s="2">
        <v>1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</row>
    <row r="3956" spans="1:46" x14ac:dyDescent="0.2">
      <c r="A3956" s="2">
        <v>1681916</v>
      </c>
      <c r="B3956" s="2">
        <v>872086</v>
      </c>
      <c r="C3956" s="6">
        <v>21.411261308314199</v>
      </c>
      <c r="D3956" s="6">
        <v>38.601145448422898</v>
      </c>
      <c r="E3956" s="19" t="s">
        <v>4428</v>
      </c>
      <c r="F3956" s="46">
        <f>INDEX(Δεδομένα!$P:$P,MATCH('2021'!E3956,Δεδομένα!$O:$O,0))</f>
        <v>128</v>
      </c>
      <c r="G3956" s="49" t="s">
        <v>4292</v>
      </c>
      <c r="H3956" s="51" t="str">
        <f>INDEX(Δεδομένα!B$1:B$51,MATCH('2021'!G3956,Δεδομένα!A$1:A$51,0))</f>
        <v>ΔΥΤΙΚΗΣ ΕΛΛΑΔΟΣ</v>
      </c>
      <c r="I3956" s="53">
        <f>INDEX(Δεδομένα!E$1:E$13,MATCH('2021'!H3956,Δεδομένα!D$1:D$13,0))</f>
        <v>7</v>
      </c>
      <c r="J3956" s="4">
        <v>44394</v>
      </c>
      <c r="K3956" s="3" t="s">
        <v>986</v>
      </c>
      <c r="L3956" s="17" t="str">
        <f t="shared" si="300"/>
        <v>17/07/2021 17:34</v>
      </c>
      <c r="M3956" s="4">
        <v>44394</v>
      </c>
      <c r="N3956" s="3" t="s">
        <v>17</v>
      </c>
      <c r="O3956" s="17" t="str">
        <f t="shared" si="301"/>
        <v>17/07/2021 18:00</v>
      </c>
      <c r="P3956" s="24">
        <f t="shared" si="302"/>
        <v>1.8055555556202307E-2</v>
      </c>
      <c r="Q3956" s="28">
        <v>0</v>
      </c>
      <c r="R3956" s="27">
        <f t="shared" si="303"/>
        <v>26.000000000931323</v>
      </c>
      <c r="S3956" s="3" t="s">
        <v>4</v>
      </c>
      <c r="T3956" s="3" t="s">
        <v>4429</v>
      </c>
      <c r="U3956" s="3" t="s">
        <v>4430</v>
      </c>
      <c r="V3956" s="3" t="s">
        <v>4441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0.5</v>
      </c>
      <c r="AC3956" s="5">
        <v>0</v>
      </c>
      <c r="AD3956" s="5">
        <v>0</v>
      </c>
      <c r="AE3956" s="2">
        <v>4</v>
      </c>
      <c r="AF3956" s="2">
        <v>0</v>
      </c>
      <c r="AG3956" s="2">
        <v>0</v>
      </c>
      <c r="AH3956" s="2">
        <v>0</v>
      </c>
      <c r="AI3956" s="2">
        <v>0</v>
      </c>
      <c r="AJ3956" s="2">
        <v>2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</row>
    <row r="3957" spans="1:46" x14ac:dyDescent="0.2">
      <c r="A3957" s="2">
        <v>1681920</v>
      </c>
      <c r="B3957" s="2">
        <v>872649</v>
      </c>
      <c r="C3957" s="6">
        <v>21.421836643157398</v>
      </c>
      <c r="D3957" s="6">
        <v>38.5809814239445</v>
      </c>
      <c r="E3957" s="19" t="s">
        <v>4428</v>
      </c>
      <c r="F3957" s="46">
        <f>INDEX(Δεδομένα!$P:$P,MATCH('2021'!E3957,Δεδομένα!$O:$O,0))</f>
        <v>128</v>
      </c>
      <c r="G3957" s="49" t="s">
        <v>4292</v>
      </c>
      <c r="H3957" s="51" t="str">
        <f>INDEX(Δεδομένα!B$1:B$51,MATCH('2021'!G3957,Δεδομένα!A$1:A$51,0))</f>
        <v>ΔΥΤΙΚΗΣ ΕΛΛΑΔΟΣ</v>
      </c>
      <c r="I3957" s="53">
        <f>INDEX(Δεδομένα!E$1:E$13,MATCH('2021'!H3957,Δεδομένα!D$1:D$13,0))</f>
        <v>7</v>
      </c>
      <c r="J3957" s="4">
        <v>44396</v>
      </c>
      <c r="K3957" s="3" t="s">
        <v>1310</v>
      </c>
      <c r="L3957" s="17" t="str">
        <f t="shared" si="300"/>
        <v>19/07/2021 12:45</v>
      </c>
      <c r="M3957" s="4">
        <v>44396</v>
      </c>
      <c r="N3957" s="3" t="s">
        <v>481</v>
      </c>
      <c r="O3957" s="17" t="str">
        <f t="shared" si="301"/>
        <v>19/07/2021 14:20</v>
      </c>
      <c r="P3957" s="24">
        <f t="shared" si="302"/>
        <v>6.5972222218988463E-2</v>
      </c>
      <c r="Q3957" s="28">
        <v>0</v>
      </c>
      <c r="R3957" s="27">
        <f t="shared" si="303"/>
        <v>94.999999995343387</v>
      </c>
      <c r="S3957" s="3" t="s">
        <v>4</v>
      </c>
      <c r="T3957" s="3" t="s">
        <v>4429</v>
      </c>
      <c r="U3957" s="3" t="s">
        <v>4430</v>
      </c>
      <c r="V3957" s="3" t="s">
        <v>4452</v>
      </c>
      <c r="W3957" s="5">
        <v>0</v>
      </c>
      <c r="X3957" s="5">
        <v>0</v>
      </c>
      <c r="Y3957" s="5">
        <v>0</v>
      </c>
      <c r="Z3957" s="5">
        <v>0</v>
      </c>
      <c r="AA3957" s="5">
        <v>0.3</v>
      </c>
      <c r="AB3957" s="5">
        <v>0.2</v>
      </c>
      <c r="AC3957" s="5">
        <v>0</v>
      </c>
      <c r="AD3957" s="5">
        <v>0</v>
      </c>
      <c r="AE3957" s="2">
        <v>6</v>
      </c>
      <c r="AF3957" s="2">
        <v>0</v>
      </c>
      <c r="AG3957" s="2">
        <v>0</v>
      </c>
      <c r="AH3957" s="2">
        <v>0</v>
      </c>
      <c r="AI3957" s="2">
        <v>0</v>
      </c>
      <c r="AJ3957" s="2">
        <v>3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</row>
    <row r="3958" spans="1:46" x14ac:dyDescent="0.2">
      <c r="A3958" s="2">
        <v>1681987</v>
      </c>
      <c r="B3958" s="2">
        <v>874474</v>
      </c>
      <c r="C3958" s="6">
        <v>21.372113470384701</v>
      </c>
      <c r="D3958" s="6">
        <v>38.599776263321303</v>
      </c>
      <c r="E3958" s="19" t="s">
        <v>4428</v>
      </c>
      <c r="F3958" s="46">
        <f>INDEX(Δεδομένα!$P:$P,MATCH('2021'!E3958,Δεδομένα!$O:$O,0))</f>
        <v>128</v>
      </c>
      <c r="G3958" s="49" t="s">
        <v>4292</v>
      </c>
      <c r="H3958" s="51" t="str">
        <f>INDEX(Δεδομένα!B$1:B$51,MATCH('2021'!G3958,Δεδομένα!A$1:A$51,0))</f>
        <v>ΔΥΤΙΚΗΣ ΕΛΛΑΔΟΣ</v>
      </c>
      <c r="I3958" s="53">
        <f>INDEX(Δεδομένα!E$1:E$13,MATCH('2021'!H3958,Δεδομένα!D$1:D$13,0))</f>
        <v>7</v>
      </c>
      <c r="J3958" s="4">
        <v>44402</v>
      </c>
      <c r="K3958" s="3" t="s">
        <v>694</v>
      </c>
      <c r="L3958" s="17" t="str">
        <f t="shared" si="300"/>
        <v>25/07/2021 20:20</v>
      </c>
      <c r="M3958" s="4">
        <v>44402</v>
      </c>
      <c r="N3958" s="3" t="s">
        <v>797</v>
      </c>
      <c r="O3958" s="17" t="str">
        <f t="shared" si="301"/>
        <v>25/07/2021 21:15</v>
      </c>
      <c r="P3958" s="24">
        <f t="shared" si="302"/>
        <v>3.8194444445252884E-2</v>
      </c>
      <c r="Q3958" s="28">
        <v>0</v>
      </c>
      <c r="R3958" s="27">
        <f t="shared" si="303"/>
        <v>55.000000001164153</v>
      </c>
      <c r="S3958" s="3" t="s">
        <v>4</v>
      </c>
      <c r="T3958" s="3" t="s">
        <v>4429</v>
      </c>
      <c r="U3958" s="3" t="s">
        <v>4462</v>
      </c>
      <c r="V3958" s="3" t="s">
        <v>4505</v>
      </c>
      <c r="W3958" s="5">
        <v>0</v>
      </c>
      <c r="X3958" s="5">
        <v>0</v>
      </c>
      <c r="Y3958" s="5">
        <v>0</v>
      </c>
      <c r="Z3958" s="5">
        <v>0</v>
      </c>
      <c r="AA3958" s="5">
        <v>0.2</v>
      </c>
      <c r="AB3958" s="5">
        <v>0</v>
      </c>
      <c r="AC3958" s="5">
        <v>0</v>
      </c>
      <c r="AD3958" s="5">
        <v>0</v>
      </c>
      <c r="AE3958" s="2">
        <v>2</v>
      </c>
      <c r="AF3958" s="2">
        <v>0</v>
      </c>
      <c r="AG3958" s="2">
        <v>0</v>
      </c>
      <c r="AH3958" s="2">
        <v>0</v>
      </c>
      <c r="AI3958" s="2">
        <v>0</v>
      </c>
      <c r="AJ3958" s="2">
        <v>1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</row>
    <row r="3959" spans="1:46" x14ac:dyDescent="0.2">
      <c r="A3959" s="2">
        <v>1682099</v>
      </c>
      <c r="B3959" s="2">
        <v>874963</v>
      </c>
      <c r="C3959" s="6">
        <v>21.262040795664699</v>
      </c>
      <c r="D3959" s="6">
        <v>38.6353747119594</v>
      </c>
      <c r="E3959" s="19" t="s">
        <v>4428</v>
      </c>
      <c r="F3959" s="46">
        <f>INDEX(Δεδομένα!$P:$P,MATCH('2021'!E3959,Δεδομένα!$O:$O,0))</f>
        <v>128</v>
      </c>
      <c r="G3959" s="49" t="s">
        <v>4292</v>
      </c>
      <c r="H3959" s="51" t="str">
        <f>INDEX(Δεδομένα!B$1:B$51,MATCH('2021'!G3959,Δεδομένα!A$1:A$51,0))</f>
        <v>ΔΥΤΙΚΗΣ ΕΛΛΑΔΟΣ</v>
      </c>
      <c r="I3959" s="53">
        <f>INDEX(Δεδομένα!E$1:E$13,MATCH('2021'!H3959,Δεδομένα!D$1:D$13,0))</f>
        <v>7</v>
      </c>
      <c r="J3959" s="4">
        <v>44404</v>
      </c>
      <c r="K3959" s="3" t="s">
        <v>601</v>
      </c>
      <c r="L3959" s="17" t="str">
        <f t="shared" si="300"/>
        <v>27/07/2021 14:58</v>
      </c>
      <c r="M3959" s="4">
        <v>44404</v>
      </c>
      <c r="N3959" s="3" t="s">
        <v>36</v>
      </c>
      <c r="O3959" s="17" t="str">
        <f t="shared" si="301"/>
        <v>27/07/2021 16:20</v>
      </c>
      <c r="P3959" s="24">
        <f t="shared" si="302"/>
        <v>5.694444444088731E-2</v>
      </c>
      <c r="Q3959" s="28">
        <v>0</v>
      </c>
      <c r="R3959" s="27">
        <f t="shared" si="303"/>
        <v>81.999999994877726</v>
      </c>
      <c r="S3959" s="3" t="s">
        <v>4</v>
      </c>
      <c r="T3959" s="3" t="s">
        <v>4429</v>
      </c>
      <c r="U3959" s="3" t="s">
        <v>2186</v>
      </c>
      <c r="V3959" s="3" t="s">
        <v>4506</v>
      </c>
      <c r="W3959" s="5">
        <v>0</v>
      </c>
      <c r="X3959" s="5">
        <v>0</v>
      </c>
      <c r="Y3959" s="5">
        <v>0</v>
      </c>
      <c r="Z3959" s="5">
        <v>2</v>
      </c>
      <c r="AA3959" s="5">
        <v>0</v>
      </c>
      <c r="AB3959" s="5">
        <v>0</v>
      </c>
      <c r="AC3959" s="5">
        <v>0</v>
      </c>
      <c r="AD3959" s="5">
        <v>0</v>
      </c>
      <c r="AE3959" s="2">
        <v>6</v>
      </c>
      <c r="AF3959" s="2">
        <v>0</v>
      </c>
      <c r="AG3959" s="2">
        <v>0</v>
      </c>
      <c r="AH3959" s="2">
        <v>0</v>
      </c>
      <c r="AI3959" s="2">
        <v>0</v>
      </c>
      <c r="AJ3959" s="2">
        <v>3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</row>
    <row r="3960" spans="1:46" x14ac:dyDescent="0.2">
      <c r="A3960" s="2">
        <v>1682100</v>
      </c>
      <c r="B3960" s="2">
        <v>875086</v>
      </c>
      <c r="C3960" s="6">
        <v>21.387087189724198</v>
      </c>
      <c r="D3960" s="6">
        <v>38.628697957260698</v>
      </c>
      <c r="E3960" s="19" t="s">
        <v>4428</v>
      </c>
      <c r="F3960" s="46">
        <f>INDEX(Δεδομένα!$P:$P,MATCH('2021'!E3960,Δεδομένα!$O:$O,0))</f>
        <v>128</v>
      </c>
      <c r="G3960" s="49" t="s">
        <v>4292</v>
      </c>
      <c r="H3960" s="51" t="str">
        <f>INDEX(Δεδομένα!B$1:B$51,MATCH('2021'!G3960,Δεδομένα!A$1:A$51,0))</f>
        <v>ΔΥΤΙΚΗΣ ΕΛΛΑΔΟΣ</v>
      </c>
      <c r="I3960" s="53">
        <f>INDEX(Δεδομένα!E$1:E$13,MATCH('2021'!H3960,Δεδομένα!D$1:D$13,0))</f>
        <v>7</v>
      </c>
      <c r="J3960" s="4">
        <v>44404</v>
      </c>
      <c r="K3960" s="3" t="s">
        <v>1095</v>
      </c>
      <c r="L3960" s="17" t="str">
        <f t="shared" si="300"/>
        <v>27/07/2021 21:12</v>
      </c>
      <c r="M3960" s="4">
        <v>44404</v>
      </c>
      <c r="N3960" s="3" t="s">
        <v>989</v>
      </c>
      <c r="O3960" s="17" t="str">
        <f t="shared" si="301"/>
        <v>27/07/2021 21:40</v>
      </c>
      <c r="P3960" s="24">
        <f t="shared" si="302"/>
        <v>1.9444444449618459E-2</v>
      </c>
      <c r="Q3960" s="28">
        <v>0</v>
      </c>
      <c r="R3960" s="27">
        <f t="shared" si="303"/>
        <v>28.000000007450581</v>
      </c>
      <c r="S3960" s="3" t="s">
        <v>4</v>
      </c>
      <c r="T3960" s="3" t="s">
        <v>4429</v>
      </c>
      <c r="U3960" s="3" t="s">
        <v>4430</v>
      </c>
      <c r="V3960" s="3" t="s">
        <v>4507</v>
      </c>
      <c r="W3960" s="5">
        <v>0</v>
      </c>
      <c r="X3960" s="5">
        <v>0</v>
      </c>
      <c r="Y3960" s="5">
        <v>0</v>
      </c>
      <c r="Z3960" s="5">
        <v>0</v>
      </c>
      <c r="AA3960" s="5">
        <v>0.2</v>
      </c>
      <c r="AB3960" s="5">
        <v>0</v>
      </c>
      <c r="AC3960" s="5">
        <v>0</v>
      </c>
      <c r="AD3960" s="5">
        <v>0</v>
      </c>
      <c r="AE3960" s="2">
        <v>2</v>
      </c>
      <c r="AF3960" s="2">
        <v>0</v>
      </c>
      <c r="AG3960" s="2">
        <v>0</v>
      </c>
      <c r="AH3960" s="2">
        <v>0</v>
      </c>
      <c r="AI3960" s="2">
        <v>0</v>
      </c>
      <c r="AJ3960" s="2">
        <v>1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</row>
    <row r="3961" spans="1:46" x14ac:dyDescent="0.2">
      <c r="A3961" s="2">
        <v>1683822</v>
      </c>
      <c r="B3961" s="2">
        <v>875350</v>
      </c>
      <c r="C3961" s="6">
        <v>21.410510005594201</v>
      </c>
      <c r="D3961" s="6">
        <v>38.601106780697698</v>
      </c>
      <c r="E3961" s="19" t="s">
        <v>4428</v>
      </c>
      <c r="F3961" s="46">
        <f>INDEX(Δεδομένα!$P:$P,MATCH('2021'!E3961,Δεδομένα!$O:$O,0))</f>
        <v>128</v>
      </c>
      <c r="G3961" s="49" t="s">
        <v>4292</v>
      </c>
      <c r="H3961" s="51" t="str">
        <f>INDEX(Δεδομένα!B$1:B$51,MATCH('2021'!G3961,Δεδομένα!A$1:A$51,0))</f>
        <v>ΔΥΤΙΚΗΣ ΕΛΛΑΔΟΣ</v>
      </c>
      <c r="I3961" s="53">
        <f>INDEX(Δεδομένα!E$1:E$13,MATCH('2021'!H3961,Δεδομένα!D$1:D$13,0))</f>
        <v>7</v>
      </c>
      <c r="J3961" s="4">
        <v>44405</v>
      </c>
      <c r="K3961" s="3" t="s">
        <v>16</v>
      </c>
      <c r="L3961" s="17" t="str">
        <f t="shared" si="300"/>
        <v>28/07/2021 16:39</v>
      </c>
      <c r="M3961" s="4">
        <v>44405</v>
      </c>
      <c r="N3961" s="3" t="s">
        <v>1208</v>
      </c>
      <c r="O3961" s="17" t="str">
        <f t="shared" si="301"/>
        <v>28/07/2021 17:08</v>
      </c>
      <c r="P3961" s="24">
        <f t="shared" si="302"/>
        <v>2.0138888889050577E-2</v>
      </c>
      <c r="Q3961" s="28">
        <v>0</v>
      </c>
      <c r="R3961" s="27">
        <f t="shared" si="303"/>
        <v>29.000000000232831</v>
      </c>
      <c r="S3961" s="3" t="s">
        <v>4</v>
      </c>
      <c r="T3961" s="3" t="s">
        <v>4429</v>
      </c>
      <c r="U3961" s="3" t="s">
        <v>4430</v>
      </c>
      <c r="V3961" s="3" t="s">
        <v>4441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0.5</v>
      </c>
      <c r="AC3961" s="5">
        <v>0</v>
      </c>
      <c r="AD3961" s="5">
        <v>0</v>
      </c>
      <c r="AE3961" s="2">
        <v>2</v>
      </c>
      <c r="AF3961" s="2">
        <v>0</v>
      </c>
      <c r="AG3961" s="2">
        <v>0</v>
      </c>
      <c r="AH3961" s="2">
        <v>0</v>
      </c>
      <c r="AI3961" s="2">
        <v>0</v>
      </c>
      <c r="AJ3961" s="2">
        <v>1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</row>
    <row r="3962" spans="1:46" x14ac:dyDescent="0.2">
      <c r="A3962" s="2">
        <v>1683824</v>
      </c>
      <c r="B3962" s="2">
        <v>875406</v>
      </c>
      <c r="C3962" s="6">
        <v>21.3825618491474</v>
      </c>
      <c r="D3962" s="6">
        <v>38.590052801249101</v>
      </c>
      <c r="E3962" s="19" t="s">
        <v>4428</v>
      </c>
      <c r="F3962" s="46">
        <f>INDEX(Δεδομένα!$P:$P,MATCH('2021'!E3962,Δεδομένα!$O:$O,0))</f>
        <v>128</v>
      </c>
      <c r="G3962" s="49" t="s">
        <v>4292</v>
      </c>
      <c r="H3962" s="51" t="str">
        <f>INDEX(Δεδομένα!B$1:B$51,MATCH('2021'!G3962,Δεδομένα!A$1:A$51,0))</f>
        <v>ΔΥΤΙΚΗΣ ΕΛΛΑΔΟΣ</v>
      </c>
      <c r="I3962" s="53">
        <f>INDEX(Δεδομένα!E$1:E$13,MATCH('2021'!H3962,Δεδομένα!D$1:D$13,0))</f>
        <v>7</v>
      </c>
      <c r="J3962" s="4">
        <v>44405</v>
      </c>
      <c r="K3962" s="3" t="s">
        <v>79</v>
      </c>
      <c r="L3962" s="17" t="str">
        <f t="shared" si="300"/>
        <v>28/07/2021 19:10</v>
      </c>
      <c r="M3962" s="4">
        <v>44405</v>
      </c>
      <c r="N3962" s="3" t="s">
        <v>1960</v>
      </c>
      <c r="O3962" s="17" t="str">
        <f t="shared" si="301"/>
        <v>28/07/2021 20:27</v>
      </c>
      <c r="P3962" s="24">
        <f t="shared" si="302"/>
        <v>5.3472222221898846E-2</v>
      </c>
      <c r="Q3962" s="28">
        <v>0</v>
      </c>
      <c r="R3962" s="27">
        <f t="shared" si="303"/>
        <v>76.999999999534339</v>
      </c>
      <c r="S3962" s="3" t="s">
        <v>4</v>
      </c>
      <c r="T3962" s="3" t="s">
        <v>4429</v>
      </c>
      <c r="U3962" s="3" t="s">
        <v>4430</v>
      </c>
      <c r="V3962" s="3" t="s">
        <v>4438</v>
      </c>
      <c r="W3962" s="5">
        <v>0</v>
      </c>
      <c r="X3962" s="5">
        <v>0</v>
      </c>
      <c r="Y3962" s="5">
        <v>0</v>
      </c>
      <c r="Z3962" s="5">
        <v>0</v>
      </c>
      <c r="AA3962" s="5">
        <v>0.5</v>
      </c>
      <c r="AB3962" s="5">
        <v>0</v>
      </c>
      <c r="AC3962" s="5">
        <v>0</v>
      </c>
      <c r="AD3962" s="5">
        <v>0</v>
      </c>
      <c r="AE3962" s="2">
        <v>5</v>
      </c>
      <c r="AF3962" s="2">
        <v>0</v>
      </c>
      <c r="AG3962" s="2">
        <v>0</v>
      </c>
      <c r="AH3962" s="2">
        <v>0</v>
      </c>
      <c r="AI3962" s="2">
        <v>0</v>
      </c>
      <c r="AJ3962" s="2">
        <v>2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</row>
    <row r="3963" spans="1:46" x14ac:dyDescent="0.2">
      <c r="A3963" s="2">
        <v>1683837</v>
      </c>
      <c r="B3963" s="2">
        <v>875806</v>
      </c>
      <c r="C3963" s="6">
        <v>21.427611228600199</v>
      </c>
      <c r="D3963" s="6">
        <v>38.549924913631102</v>
      </c>
      <c r="E3963" s="19" t="s">
        <v>4428</v>
      </c>
      <c r="F3963" s="46">
        <f>INDEX(Δεδομένα!$P:$P,MATCH('2021'!E3963,Δεδομένα!$O:$O,0))</f>
        <v>128</v>
      </c>
      <c r="G3963" s="49" t="s">
        <v>4292</v>
      </c>
      <c r="H3963" s="51" t="str">
        <f>INDEX(Δεδομένα!B$1:B$51,MATCH('2021'!G3963,Δεδομένα!A$1:A$51,0))</f>
        <v>ΔΥΤΙΚΗΣ ΕΛΛΑΔΟΣ</v>
      </c>
      <c r="I3963" s="53">
        <f>INDEX(Δεδομένα!E$1:E$13,MATCH('2021'!H3963,Δεδομένα!D$1:D$13,0))</f>
        <v>7</v>
      </c>
      <c r="J3963" s="4">
        <v>44407</v>
      </c>
      <c r="K3963" s="3" t="s">
        <v>1758</v>
      </c>
      <c r="L3963" s="17" t="str">
        <f t="shared" si="300"/>
        <v>30/07/2021 02:30</v>
      </c>
      <c r="M3963" s="4">
        <v>44407</v>
      </c>
      <c r="N3963" s="3" t="s">
        <v>541</v>
      </c>
      <c r="O3963" s="17" t="str">
        <f t="shared" si="301"/>
        <v>30/07/2021 03:20</v>
      </c>
      <c r="P3963" s="24">
        <f t="shared" si="302"/>
        <v>3.4722222226264421E-2</v>
      </c>
      <c r="Q3963" s="28">
        <v>0</v>
      </c>
      <c r="R3963" s="27">
        <f t="shared" si="303"/>
        <v>50.000000005820766</v>
      </c>
      <c r="S3963" s="3" t="s">
        <v>4</v>
      </c>
      <c r="T3963" s="3" t="s">
        <v>4429</v>
      </c>
      <c r="U3963" s="3" t="s">
        <v>4430</v>
      </c>
      <c r="V3963" s="3" t="s">
        <v>4508</v>
      </c>
      <c r="W3963" s="5">
        <v>0</v>
      </c>
      <c r="X3963" s="5">
        <v>0</v>
      </c>
      <c r="Y3963" s="5">
        <v>0</v>
      </c>
      <c r="Z3963" s="5">
        <v>0</v>
      </c>
      <c r="AA3963" s="5">
        <v>1</v>
      </c>
      <c r="AB3963" s="5">
        <v>0</v>
      </c>
      <c r="AC3963" s="5">
        <v>0</v>
      </c>
      <c r="AD3963" s="5">
        <v>0</v>
      </c>
      <c r="AE3963" s="2">
        <v>2</v>
      </c>
      <c r="AF3963" s="2">
        <v>0</v>
      </c>
      <c r="AG3963" s="2">
        <v>0</v>
      </c>
      <c r="AH3963" s="2">
        <v>0</v>
      </c>
      <c r="AI3963" s="2">
        <v>0</v>
      </c>
      <c r="AJ3963" s="2">
        <v>1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</row>
    <row r="3964" spans="1:46" x14ac:dyDescent="0.2">
      <c r="A3964" s="2">
        <v>1683170</v>
      </c>
      <c r="B3964" s="2">
        <v>876597</v>
      </c>
      <c r="C3964" s="6">
        <v>21.243357266142699</v>
      </c>
      <c r="D3964" s="6">
        <v>38.574747258761597</v>
      </c>
      <c r="E3964" s="19" t="s">
        <v>4428</v>
      </c>
      <c r="F3964" s="46">
        <f>INDEX(Δεδομένα!$P:$P,MATCH('2021'!E3964,Δεδομένα!$O:$O,0))</f>
        <v>128</v>
      </c>
      <c r="G3964" s="49" t="s">
        <v>4292</v>
      </c>
      <c r="H3964" s="51" t="str">
        <f>INDEX(Δεδομένα!B$1:B$51,MATCH('2021'!G3964,Δεδομένα!A$1:A$51,0))</f>
        <v>ΔΥΤΙΚΗΣ ΕΛΛΑΔΟΣ</v>
      </c>
      <c r="I3964" s="53">
        <f>INDEX(Δεδομένα!E$1:E$13,MATCH('2021'!H3964,Δεδομένα!D$1:D$13,0))</f>
        <v>7</v>
      </c>
      <c r="J3964" s="4">
        <v>44409</v>
      </c>
      <c r="K3964" s="3" t="s">
        <v>905</v>
      </c>
      <c r="L3964" s="17" t="str">
        <f t="shared" si="300"/>
        <v>01/08/2021 08:55</v>
      </c>
      <c r="M3964" s="4">
        <v>44409</v>
      </c>
      <c r="N3964" s="3" t="s">
        <v>324</v>
      </c>
      <c r="O3964" s="17" t="str">
        <f t="shared" si="301"/>
        <v>01/08/2021 10:00</v>
      </c>
      <c r="P3964" s="24">
        <f t="shared" si="302"/>
        <v>4.5138888883229811E-2</v>
      </c>
      <c r="Q3964" s="28">
        <v>0</v>
      </c>
      <c r="R3964" s="27">
        <f t="shared" si="303"/>
        <v>64.999999991850927</v>
      </c>
      <c r="S3964" s="3" t="s">
        <v>4</v>
      </c>
      <c r="T3964" s="3" t="s">
        <v>4429</v>
      </c>
      <c r="U3964" s="3" t="s">
        <v>4430</v>
      </c>
      <c r="V3964" s="3" t="s">
        <v>4474</v>
      </c>
      <c r="W3964" s="5">
        <v>0</v>
      </c>
      <c r="X3964" s="5">
        <v>0</v>
      </c>
      <c r="Y3964" s="5">
        <v>0</v>
      </c>
      <c r="Z3964" s="5">
        <v>0</v>
      </c>
      <c r="AA3964" s="5">
        <v>0.5</v>
      </c>
      <c r="AB3964" s="5">
        <v>0</v>
      </c>
      <c r="AC3964" s="5">
        <v>0</v>
      </c>
      <c r="AD3964" s="5">
        <v>0</v>
      </c>
      <c r="AE3964" s="2">
        <v>2</v>
      </c>
      <c r="AF3964" s="2">
        <v>0</v>
      </c>
      <c r="AG3964" s="2">
        <v>0</v>
      </c>
      <c r="AH3964" s="2">
        <v>0</v>
      </c>
      <c r="AI3964" s="2">
        <v>0</v>
      </c>
      <c r="AJ3964" s="2">
        <v>1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</row>
    <row r="3965" spans="1:46" x14ac:dyDescent="0.2">
      <c r="A3965" s="2">
        <v>1683843</v>
      </c>
      <c r="B3965" s="2">
        <v>878465</v>
      </c>
      <c r="C3965" s="6">
        <v>21.406513688624599</v>
      </c>
      <c r="D3965" s="6">
        <v>38.5956609436778</v>
      </c>
      <c r="E3965" s="19" t="s">
        <v>4428</v>
      </c>
      <c r="F3965" s="46">
        <f>INDEX(Δεδομένα!$P:$P,MATCH('2021'!E3965,Δεδομένα!$O:$O,0))</f>
        <v>128</v>
      </c>
      <c r="G3965" s="49" t="s">
        <v>4292</v>
      </c>
      <c r="H3965" s="51" t="str">
        <f>INDEX(Δεδομένα!B$1:B$51,MATCH('2021'!G3965,Δεδομένα!A$1:A$51,0))</f>
        <v>ΔΥΤΙΚΗΣ ΕΛΛΑΔΟΣ</v>
      </c>
      <c r="I3965" s="53">
        <f>INDEX(Δεδομένα!E$1:E$13,MATCH('2021'!H3965,Δεδομένα!D$1:D$13,0))</f>
        <v>7</v>
      </c>
      <c r="J3965" s="4">
        <v>44412</v>
      </c>
      <c r="K3965" s="3" t="s">
        <v>166</v>
      </c>
      <c r="L3965" s="17" t="str">
        <f t="shared" si="300"/>
        <v>04/08/2021 20:25</v>
      </c>
      <c r="M3965" s="4">
        <v>44412</v>
      </c>
      <c r="N3965" s="3" t="s">
        <v>450</v>
      </c>
      <c r="O3965" s="17" t="str">
        <f t="shared" si="301"/>
        <v>04/08/2021 20:50</v>
      </c>
      <c r="P3965" s="24">
        <f t="shared" si="302"/>
        <v>1.7361111109494232E-2</v>
      </c>
      <c r="Q3965" s="28">
        <v>0</v>
      </c>
      <c r="R3965" s="27">
        <f t="shared" si="303"/>
        <v>24.999999997671694</v>
      </c>
      <c r="S3965" s="3" t="s">
        <v>4</v>
      </c>
      <c r="T3965" s="3" t="s">
        <v>4429</v>
      </c>
      <c r="U3965" s="3" t="s">
        <v>4430</v>
      </c>
      <c r="V3965" s="3" t="s">
        <v>4441</v>
      </c>
      <c r="W3965" s="5">
        <v>0</v>
      </c>
      <c r="X3965" s="5">
        <v>0</v>
      </c>
      <c r="Y3965" s="5">
        <v>0</v>
      </c>
      <c r="Z3965" s="5">
        <v>0</v>
      </c>
      <c r="AA3965" s="5">
        <v>0.05</v>
      </c>
      <c r="AB3965" s="5">
        <v>0</v>
      </c>
      <c r="AC3965" s="5">
        <v>0</v>
      </c>
      <c r="AD3965" s="5">
        <v>0</v>
      </c>
      <c r="AE3965" s="2">
        <v>3</v>
      </c>
      <c r="AF3965" s="2">
        <v>0</v>
      </c>
      <c r="AG3965" s="2">
        <v>0</v>
      </c>
      <c r="AH3965" s="2">
        <v>0</v>
      </c>
      <c r="AI3965" s="2">
        <v>0</v>
      </c>
      <c r="AJ3965" s="2">
        <v>1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</row>
    <row r="3966" spans="1:46" x14ac:dyDescent="0.2">
      <c r="A3966" s="2">
        <v>1685399</v>
      </c>
      <c r="B3966" s="2">
        <v>879806</v>
      </c>
      <c r="C3966" s="6">
        <v>21.428287990122001</v>
      </c>
      <c r="D3966" s="6">
        <v>38.590242543163001</v>
      </c>
      <c r="E3966" s="19" t="s">
        <v>4428</v>
      </c>
      <c r="F3966" s="46">
        <f>INDEX(Δεδομένα!$P:$P,MATCH('2021'!E3966,Δεδομένα!$O:$O,0))</f>
        <v>128</v>
      </c>
      <c r="G3966" s="49" t="s">
        <v>4292</v>
      </c>
      <c r="H3966" s="51" t="str">
        <f>INDEX(Δεδομένα!B$1:B$51,MATCH('2021'!G3966,Δεδομένα!A$1:A$51,0))</f>
        <v>ΔΥΤΙΚΗΣ ΕΛΛΑΔΟΣ</v>
      </c>
      <c r="I3966" s="53">
        <f>INDEX(Δεδομένα!E$1:E$13,MATCH('2021'!H3966,Δεδομένα!D$1:D$13,0))</f>
        <v>7</v>
      </c>
      <c r="J3966" s="4">
        <v>44414</v>
      </c>
      <c r="K3966" s="3" t="s">
        <v>742</v>
      </c>
      <c r="L3966" s="17" t="str">
        <f t="shared" si="300"/>
        <v>06/08/2021 19:55</v>
      </c>
      <c r="M3966" s="4">
        <v>44414</v>
      </c>
      <c r="N3966" s="3" t="s">
        <v>166</v>
      </c>
      <c r="O3966" s="17" t="str">
        <f t="shared" si="301"/>
        <v>06/08/2021 20:25</v>
      </c>
      <c r="P3966" s="24">
        <f t="shared" si="302"/>
        <v>2.0833333335758653E-2</v>
      </c>
      <c r="Q3966" s="28">
        <v>0</v>
      </c>
      <c r="R3966" s="27">
        <f t="shared" si="303"/>
        <v>30.00000000349246</v>
      </c>
      <c r="S3966" s="3" t="s">
        <v>4</v>
      </c>
      <c r="T3966" s="3" t="s">
        <v>4429</v>
      </c>
      <c r="U3966" s="3" t="s">
        <v>4430</v>
      </c>
      <c r="V3966" s="3" t="s">
        <v>4509</v>
      </c>
      <c r="W3966" s="5">
        <v>0</v>
      </c>
      <c r="X3966" s="5">
        <v>0</v>
      </c>
      <c r="Y3966" s="5">
        <v>0</v>
      </c>
      <c r="Z3966" s="5">
        <v>0.2</v>
      </c>
      <c r="AA3966" s="5">
        <v>0</v>
      </c>
      <c r="AB3966" s="5">
        <v>0</v>
      </c>
      <c r="AC3966" s="5">
        <v>0</v>
      </c>
      <c r="AD3966" s="5">
        <v>0</v>
      </c>
      <c r="AE3966" s="2">
        <v>6</v>
      </c>
      <c r="AF3966" s="2">
        <v>0</v>
      </c>
      <c r="AG3966" s="2">
        <v>0</v>
      </c>
      <c r="AH3966" s="2">
        <v>0</v>
      </c>
      <c r="AI3966" s="2">
        <v>0</v>
      </c>
      <c r="AJ3966" s="2">
        <v>3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</row>
    <row r="3967" spans="1:46" x14ac:dyDescent="0.2">
      <c r="A3967" s="2">
        <v>1685405</v>
      </c>
      <c r="B3967" s="2">
        <v>880238</v>
      </c>
      <c r="C3967" s="6">
        <v>21.337375672546401</v>
      </c>
      <c r="D3967" s="6">
        <v>38.590609455289901</v>
      </c>
      <c r="E3967" s="19" t="s">
        <v>4428</v>
      </c>
      <c r="F3967" s="46">
        <f>INDEX(Δεδομένα!$P:$P,MATCH('2021'!E3967,Δεδομένα!$O:$O,0))</f>
        <v>128</v>
      </c>
      <c r="G3967" s="49" t="s">
        <v>4292</v>
      </c>
      <c r="H3967" s="51" t="str">
        <f>INDEX(Δεδομένα!B$1:B$51,MATCH('2021'!G3967,Δεδομένα!A$1:A$51,0))</f>
        <v>ΔΥΤΙΚΗΣ ΕΛΛΑΔΟΣ</v>
      </c>
      <c r="I3967" s="53">
        <f>INDEX(Δεδομένα!E$1:E$13,MATCH('2021'!H3967,Δεδομένα!D$1:D$13,0))</f>
        <v>7</v>
      </c>
      <c r="J3967" s="4">
        <v>44415</v>
      </c>
      <c r="K3967" s="3" t="s">
        <v>140</v>
      </c>
      <c r="L3967" s="17" t="str">
        <f t="shared" si="300"/>
        <v>07/08/2021 12:21</v>
      </c>
      <c r="M3967" s="4">
        <v>44415</v>
      </c>
      <c r="N3967" s="3" t="s">
        <v>737</v>
      </c>
      <c r="O3967" s="17" t="str">
        <f t="shared" si="301"/>
        <v>07/08/2021 14:45</v>
      </c>
      <c r="P3967" s="24">
        <f t="shared" si="302"/>
        <v>0.10000000000582077</v>
      </c>
      <c r="Q3967" s="28">
        <v>0</v>
      </c>
      <c r="R3967" s="27">
        <f t="shared" si="303"/>
        <v>144.0000000083819</v>
      </c>
      <c r="S3967" s="3" t="s">
        <v>4</v>
      </c>
      <c r="T3967" s="3" t="s">
        <v>4429</v>
      </c>
      <c r="U3967" s="3" t="s">
        <v>4430</v>
      </c>
      <c r="V3967" s="3" t="s">
        <v>4510</v>
      </c>
      <c r="W3967" s="5">
        <v>0</v>
      </c>
      <c r="X3967" s="5">
        <v>0</v>
      </c>
      <c r="Y3967" s="5">
        <v>0</v>
      </c>
      <c r="Z3967" s="5">
        <v>0</v>
      </c>
      <c r="AA3967" s="5">
        <v>0.5</v>
      </c>
      <c r="AB3967" s="5">
        <v>2.5</v>
      </c>
      <c r="AC3967" s="5">
        <v>0</v>
      </c>
      <c r="AD3967" s="5">
        <v>0</v>
      </c>
      <c r="AE3967" s="2">
        <v>5</v>
      </c>
      <c r="AF3967" s="2">
        <v>0</v>
      </c>
      <c r="AG3967" s="2">
        <v>0</v>
      </c>
      <c r="AH3967" s="2">
        <v>0</v>
      </c>
      <c r="AI3967" s="2">
        <v>0</v>
      </c>
      <c r="AJ3967" s="2">
        <v>2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</row>
    <row r="3968" spans="1:46" x14ac:dyDescent="0.2">
      <c r="A3968" s="2">
        <v>1685412</v>
      </c>
      <c r="B3968" s="2">
        <v>881183</v>
      </c>
      <c r="E3968" s="19" t="s">
        <v>4428</v>
      </c>
      <c r="F3968" s="46">
        <f>INDEX(Δεδομένα!$P:$P,MATCH('2021'!E3968,Δεδομένα!$O:$O,0))</f>
        <v>128</v>
      </c>
      <c r="G3968" s="49" t="s">
        <v>4292</v>
      </c>
      <c r="H3968" s="51" t="str">
        <f>INDEX(Δεδομένα!B$1:B$51,MATCH('2021'!G3968,Δεδομένα!A$1:A$51,0))</f>
        <v>ΔΥΤΙΚΗΣ ΕΛΛΑΔΟΣ</v>
      </c>
      <c r="I3968" s="53">
        <f>INDEX(Δεδομένα!E$1:E$13,MATCH('2021'!H3968,Δεδομένα!D$1:D$13,0))</f>
        <v>7</v>
      </c>
      <c r="J3968" s="4">
        <v>44417</v>
      </c>
      <c r="K3968" s="3" t="s">
        <v>1118</v>
      </c>
      <c r="L3968" s="17" t="str">
        <f t="shared" si="300"/>
        <v>09/08/2021 23:10</v>
      </c>
      <c r="M3968" s="4">
        <v>44417</v>
      </c>
      <c r="N3968" s="3" t="s">
        <v>2260</v>
      </c>
      <c r="O3968" s="17" t="str">
        <f t="shared" si="301"/>
        <v>09/08/2021 23:58</v>
      </c>
      <c r="P3968" s="24">
        <f t="shared" si="302"/>
        <v>3.3333333332848269E-2</v>
      </c>
      <c r="Q3968" s="28">
        <v>0</v>
      </c>
      <c r="R3968" s="27">
        <f t="shared" si="303"/>
        <v>47.999999999301508</v>
      </c>
      <c r="S3968" s="3" t="s">
        <v>4</v>
      </c>
      <c r="T3968" s="3" t="s">
        <v>4429</v>
      </c>
      <c r="U3968" s="3" t="s">
        <v>4462</v>
      </c>
      <c r="V3968" s="3" t="s">
        <v>4463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0.5</v>
      </c>
      <c r="AC3968" s="5">
        <v>0</v>
      </c>
      <c r="AD3968" s="5">
        <v>0</v>
      </c>
      <c r="AE3968" s="2">
        <v>5</v>
      </c>
      <c r="AF3968" s="2">
        <v>0</v>
      </c>
      <c r="AG3968" s="2">
        <v>0</v>
      </c>
      <c r="AH3968" s="2">
        <v>0</v>
      </c>
      <c r="AI3968" s="2">
        <v>0</v>
      </c>
      <c r="AJ3968" s="2">
        <v>2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</row>
    <row r="3969" spans="1:46" x14ac:dyDescent="0.2">
      <c r="A3969" s="2">
        <v>1685705</v>
      </c>
      <c r="B3969" s="2">
        <v>881491</v>
      </c>
      <c r="C3969" s="6">
        <v>21.421791899457599</v>
      </c>
      <c r="D3969" s="6">
        <v>38.566536940441999</v>
      </c>
      <c r="E3969" s="19" t="s">
        <v>4428</v>
      </c>
      <c r="F3969" s="46">
        <f>INDEX(Δεδομένα!$P:$P,MATCH('2021'!E3969,Δεδομένα!$O:$O,0))</f>
        <v>128</v>
      </c>
      <c r="G3969" s="49" t="s">
        <v>4292</v>
      </c>
      <c r="H3969" s="51" t="str">
        <f>INDEX(Δεδομένα!B$1:B$51,MATCH('2021'!G3969,Δεδομένα!A$1:A$51,0))</f>
        <v>ΔΥΤΙΚΗΣ ΕΛΛΑΔΟΣ</v>
      </c>
      <c r="I3969" s="53">
        <f>INDEX(Δεδομένα!E$1:E$13,MATCH('2021'!H3969,Δεδομένα!D$1:D$13,0))</f>
        <v>7</v>
      </c>
      <c r="J3969" s="4">
        <v>44418</v>
      </c>
      <c r="K3969" s="3" t="s">
        <v>467</v>
      </c>
      <c r="L3969" s="17" t="str">
        <f t="shared" si="300"/>
        <v>10/08/2021 21:45</v>
      </c>
      <c r="M3969" s="4">
        <v>44418</v>
      </c>
      <c r="N3969" s="3" t="s">
        <v>1488</v>
      </c>
      <c r="O3969" s="17" t="str">
        <f t="shared" si="301"/>
        <v>10/08/2021 22:15</v>
      </c>
      <c r="P3969" s="24">
        <f t="shared" si="302"/>
        <v>2.0833333335758653E-2</v>
      </c>
      <c r="Q3969" s="28">
        <v>0</v>
      </c>
      <c r="R3969" s="27">
        <f t="shared" si="303"/>
        <v>30.00000000349246</v>
      </c>
      <c r="S3969" s="3" t="s">
        <v>4</v>
      </c>
      <c r="T3969" s="3" t="s">
        <v>4429</v>
      </c>
      <c r="U3969" s="3" t="s">
        <v>4430</v>
      </c>
      <c r="V3969" s="3" t="s">
        <v>1912</v>
      </c>
      <c r="W3969" s="5">
        <v>0</v>
      </c>
      <c r="X3969" s="5">
        <v>0</v>
      </c>
      <c r="Y3969" s="5">
        <v>0</v>
      </c>
      <c r="Z3969" s="5">
        <v>0.01</v>
      </c>
      <c r="AA3969" s="5">
        <v>0</v>
      </c>
      <c r="AB3969" s="5">
        <v>0</v>
      </c>
      <c r="AC3969" s="5">
        <v>0</v>
      </c>
      <c r="AD3969" s="5">
        <v>0</v>
      </c>
      <c r="AE3969" s="2">
        <v>2</v>
      </c>
      <c r="AF3969" s="2">
        <v>0</v>
      </c>
      <c r="AG3969" s="2">
        <v>0</v>
      </c>
      <c r="AH3969" s="2">
        <v>0</v>
      </c>
      <c r="AI3969" s="2">
        <v>0</v>
      </c>
      <c r="AJ3969" s="2">
        <v>1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</row>
    <row r="3970" spans="1:46" x14ac:dyDescent="0.2">
      <c r="A3970" s="2">
        <v>1686356</v>
      </c>
      <c r="B3970" s="2">
        <v>881681</v>
      </c>
      <c r="C3970" s="6">
        <v>21.405463385489401</v>
      </c>
      <c r="D3970" s="6">
        <v>38.572340550204999</v>
      </c>
      <c r="E3970" s="19" t="s">
        <v>4428</v>
      </c>
      <c r="F3970" s="46">
        <f>INDEX(Δεδομένα!$P:$P,MATCH('2021'!E3970,Δεδομένα!$O:$O,0))</f>
        <v>128</v>
      </c>
      <c r="G3970" s="49" t="s">
        <v>4292</v>
      </c>
      <c r="H3970" s="51" t="str">
        <f>INDEX(Δεδομένα!B$1:B$51,MATCH('2021'!G3970,Δεδομένα!A$1:A$51,0))</f>
        <v>ΔΥΤΙΚΗΣ ΕΛΛΑΔΟΣ</v>
      </c>
      <c r="I3970" s="53">
        <f>INDEX(Δεδομένα!E$1:E$13,MATCH('2021'!H3970,Δεδομένα!D$1:D$13,0))</f>
        <v>7</v>
      </c>
      <c r="J3970" s="4">
        <v>44419</v>
      </c>
      <c r="K3970" s="3" t="s">
        <v>35</v>
      </c>
      <c r="L3970" s="17" t="str">
        <f t="shared" si="300"/>
        <v>11/08/2021 14:50</v>
      </c>
      <c r="M3970" s="4">
        <v>44419</v>
      </c>
      <c r="N3970" s="3" t="s">
        <v>407</v>
      </c>
      <c r="O3970" s="17" t="str">
        <f t="shared" si="301"/>
        <v>11/08/2021 15:40</v>
      </c>
      <c r="P3970" s="24">
        <f t="shared" si="302"/>
        <v>3.4722222226264421E-2</v>
      </c>
      <c r="Q3970" s="28">
        <v>0</v>
      </c>
      <c r="R3970" s="27">
        <f t="shared" si="303"/>
        <v>50.000000005820766</v>
      </c>
      <c r="S3970" s="3" t="s">
        <v>4</v>
      </c>
      <c r="T3970" s="3" t="s">
        <v>4429</v>
      </c>
      <c r="U3970" s="3" t="s">
        <v>4430</v>
      </c>
      <c r="V3970" s="3" t="s">
        <v>4511</v>
      </c>
      <c r="W3970" s="5">
        <v>0</v>
      </c>
      <c r="X3970" s="5">
        <v>0</v>
      </c>
      <c r="Y3970" s="5">
        <v>0</v>
      </c>
      <c r="Z3970" s="5">
        <v>0</v>
      </c>
      <c r="AA3970" s="5">
        <v>0.05</v>
      </c>
      <c r="AB3970" s="5">
        <v>0</v>
      </c>
      <c r="AC3970" s="5">
        <v>0</v>
      </c>
      <c r="AD3970" s="5">
        <v>0</v>
      </c>
      <c r="AE3970" s="2">
        <v>4</v>
      </c>
      <c r="AF3970" s="2">
        <v>0</v>
      </c>
      <c r="AG3970" s="2">
        <v>0</v>
      </c>
      <c r="AH3970" s="2">
        <v>0</v>
      </c>
      <c r="AI3970" s="2">
        <v>0</v>
      </c>
      <c r="AJ3970" s="2">
        <v>2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</row>
    <row r="3971" spans="1:46" x14ac:dyDescent="0.2">
      <c r="A3971" s="2">
        <v>1687727</v>
      </c>
      <c r="B3971" s="2">
        <v>882656</v>
      </c>
      <c r="C3971" s="6">
        <v>21.379412665616801</v>
      </c>
      <c r="D3971" s="6">
        <v>38.606486614541801</v>
      </c>
      <c r="E3971" s="19" t="s">
        <v>4428</v>
      </c>
      <c r="F3971" s="46">
        <f>INDEX(Δεδομένα!$P:$P,MATCH('2021'!E3971,Δεδομένα!$O:$O,0))</f>
        <v>128</v>
      </c>
      <c r="G3971" s="49" t="s">
        <v>4292</v>
      </c>
      <c r="H3971" s="51" t="str">
        <f>INDEX(Δεδομένα!B$1:B$51,MATCH('2021'!G3971,Δεδομένα!A$1:A$51,0))</f>
        <v>ΔΥΤΙΚΗΣ ΕΛΛΑΔΟΣ</v>
      </c>
      <c r="I3971" s="53">
        <f>INDEX(Δεδομένα!E$1:E$13,MATCH('2021'!H3971,Δεδομένα!D$1:D$13,0))</f>
        <v>7</v>
      </c>
      <c r="J3971" s="4">
        <v>44421</v>
      </c>
      <c r="K3971" s="3" t="s">
        <v>434</v>
      </c>
      <c r="L3971" s="17" t="str">
        <f t="shared" ref="L3971:L4034" si="304">_xlfn.CONCAT(TEXT(J3971,"ηη/μμ/εεε")," ",TEXT(K3971,"ωω:λλ"))</f>
        <v>13/08/2021 17:48</v>
      </c>
      <c r="M3971" s="4">
        <v>44421</v>
      </c>
      <c r="N3971" s="3" t="s">
        <v>712</v>
      </c>
      <c r="O3971" s="17" t="str">
        <f t="shared" ref="O3971:O4034" si="305">_xlfn.CONCAT(TEXT(M3971,"ηη/μμ/εεε")," ",TEXT(N3971,"ωω:λλ"))</f>
        <v>13/08/2021 18:30</v>
      </c>
      <c r="P3971" s="24">
        <f t="shared" ref="P3971:P4034" si="306">O3971-L3971</f>
        <v>2.9166666667151731E-2</v>
      </c>
      <c r="Q3971" s="28">
        <v>0</v>
      </c>
      <c r="R3971" s="27">
        <f t="shared" ref="R3971:R4034" si="307">P3971*(24*60)</f>
        <v>42.000000000698492</v>
      </c>
      <c r="S3971" s="3" t="s">
        <v>4</v>
      </c>
      <c r="T3971" s="3" t="s">
        <v>4429</v>
      </c>
      <c r="U3971" s="3" t="s">
        <v>4462</v>
      </c>
      <c r="V3971" s="3" t="s">
        <v>4463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0.2</v>
      </c>
      <c r="AC3971" s="5">
        <v>0</v>
      </c>
      <c r="AD3971" s="5">
        <v>0</v>
      </c>
      <c r="AE3971" s="2">
        <v>4</v>
      </c>
      <c r="AF3971" s="2">
        <v>0</v>
      </c>
      <c r="AG3971" s="2">
        <v>0</v>
      </c>
      <c r="AH3971" s="2">
        <v>0</v>
      </c>
      <c r="AI3971" s="2">
        <v>0</v>
      </c>
      <c r="AJ3971" s="2">
        <v>2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</row>
    <row r="3972" spans="1:46" x14ac:dyDescent="0.2">
      <c r="A3972" s="2">
        <v>1687731</v>
      </c>
      <c r="B3972" s="2">
        <v>883059</v>
      </c>
      <c r="C3972" s="6">
        <v>21.210948338724801</v>
      </c>
      <c r="D3972" s="6">
        <v>38.6091091942993</v>
      </c>
      <c r="E3972" s="19" t="s">
        <v>4428</v>
      </c>
      <c r="F3972" s="46">
        <f>INDEX(Δεδομένα!$P:$P,MATCH('2021'!E3972,Δεδομένα!$O:$O,0))</f>
        <v>128</v>
      </c>
      <c r="G3972" s="49" t="s">
        <v>4292</v>
      </c>
      <c r="H3972" s="51" t="str">
        <f>INDEX(Δεδομένα!B$1:B$51,MATCH('2021'!G3972,Δεδομένα!A$1:A$51,0))</f>
        <v>ΔΥΤΙΚΗΣ ΕΛΛΑΔΟΣ</v>
      </c>
      <c r="I3972" s="53">
        <f>INDEX(Δεδομένα!E$1:E$13,MATCH('2021'!H3972,Δεδομένα!D$1:D$13,0))</f>
        <v>7</v>
      </c>
      <c r="J3972" s="4">
        <v>44422</v>
      </c>
      <c r="K3972" s="3" t="s">
        <v>971</v>
      </c>
      <c r="L3972" s="17" t="str">
        <f t="shared" si="304"/>
        <v>14/08/2021 23:50</v>
      </c>
      <c r="M3972" s="4">
        <v>44423</v>
      </c>
      <c r="N3972" s="3" t="s">
        <v>685</v>
      </c>
      <c r="O3972" s="17" t="str">
        <f t="shared" si="305"/>
        <v>15/08/2021 01:40</v>
      </c>
      <c r="P3972" s="24">
        <f t="shared" si="306"/>
        <v>7.6388888890505768E-2</v>
      </c>
      <c r="Q3972" s="28">
        <v>0</v>
      </c>
      <c r="R3972" s="27">
        <f t="shared" si="307"/>
        <v>110.00000000232831</v>
      </c>
      <c r="S3972" s="3" t="s">
        <v>4</v>
      </c>
      <c r="T3972" s="3" t="s">
        <v>4429</v>
      </c>
      <c r="U3972" s="3" t="s">
        <v>4430</v>
      </c>
      <c r="V3972" s="3" t="s">
        <v>4512</v>
      </c>
      <c r="W3972" s="5">
        <v>0</v>
      </c>
      <c r="X3972" s="5">
        <v>0.04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2">
        <v>2</v>
      </c>
      <c r="AF3972" s="2">
        <v>0</v>
      </c>
      <c r="AG3972" s="2">
        <v>0</v>
      </c>
      <c r="AH3972" s="2">
        <v>0</v>
      </c>
      <c r="AI3972" s="2">
        <v>0</v>
      </c>
      <c r="AJ3972" s="2">
        <v>1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</row>
    <row r="3973" spans="1:46" x14ac:dyDescent="0.2">
      <c r="A3973" s="2">
        <v>1688624</v>
      </c>
      <c r="B3973" s="2">
        <v>883788</v>
      </c>
      <c r="C3973" s="6">
        <v>21.3825732358872</v>
      </c>
      <c r="D3973" s="6">
        <v>38.628472942090397</v>
      </c>
      <c r="E3973" s="19" t="s">
        <v>4428</v>
      </c>
      <c r="F3973" s="46">
        <f>INDEX(Δεδομένα!$P:$P,MATCH('2021'!E3973,Δεδομένα!$O:$O,0))</f>
        <v>128</v>
      </c>
      <c r="G3973" s="49" t="s">
        <v>4292</v>
      </c>
      <c r="H3973" s="51" t="str">
        <f>INDEX(Δεδομένα!B$1:B$51,MATCH('2021'!G3973,Δεδομένα!A$1:A$51,0))</f>
        <v>ΔΥΤΙΚΗΣ ΕΛΛΑΔΟΣ</v>
      </c>
      <c r="I3973" s="53">
        <f>INDEX(Δεδομένα!E$1:E$13,MATCH('2021'!H3973,Δεδομένα!D$1:D$13,0))</f>
        <v>7</v>
      </c>
      <c r="J3973" s="4">
        <v>44425</v>
      </c>
      <c r="K3973" s="3" t="s">
        <v>227</v>
      </c>
      <c r="L3973" s="17" t="str">
        <f t="shared" si="304"/>
        <v>17/08/2021 17:54</v>
      </c>
      <c r="M3973" s="4">
        <v>44425</v>
      </c>
      <c r="N3973" s="3" t="s">
        <v>261</v>
      </c>
      <c r="O3973" s="17" t="str">
        <f t="shared" si="305"/>
        <v>17/08/2021 18:25</v>
      </c>
      <c r="P3973" s="24">
        <f t="shared" si="306"/>
        <v>2.1527777775190771E-2</v>
      </c>
      <c r="Q3973" s="28">
        <v>0</v>
      </c>
      <c r="R3973" s="27">
        <f t="shared" si="307"/>
        <v>30.99999999627471</v>
      </c>
      <c r="S3973" s="3" t="s">
        <v>4</v>
      </c>
      <c r="T3973" s="3" t="s">
        <v>4429</v>
      </c>
      <c r="U3973" s="3" t="s">
        <v>4430</v>
      </c>
      <c r="V3973" s="3" t="s">
        <v>4513</v>
      </c>
      <c r="W3973" s="5">
        <v>0</v>
      </c>
      <c r="X3973" s="5">
        <v>0</v>
      </c>
      <c r="Y3973" s="5">
        <v>0</v>
      </c>
      <c r="Z3973" s="5">
        <v>0</v>
      </c>
      <c r="AA3973" s="5">
        <v>0.1</v>
      </c>
      <c r="AB3973" s="5">
        <v>0.2</v>
      </c>
      <c r="AC3973" s="5">
        <v>0</v>
      </c>
      <c r="AD3973" s="5">
        <v>0</v>
      </c>
      <c r="AE3973" s="2">
        <v>4</v>
      </c>
      <c r="AF3973" s="2">
        <v>0</v>
      </c>
      <c r="AG3973" s="2">
        <v>0</v>
      </c>
      <c r="AH3973" s="2">
        <v>0</v>
      </c>
      <c r="AI3973" s="2">
        <v>0</v>
      </c>
      <c r="AJ3973" s="2">
        <v>2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</row>
    <row r="3974" spans="1:46" x14ac:dyDescent="0.2">
      <c r="A3974" s="2">
        <v>1691512</v>
      </c>
      <c r="B3974" s="2">
        <v>885096</v>
      </c>
      <c r="C3974" s="6">
        <v>21.337501135316</v>
      </c>
      <c r="D3974" s="6">
        <v>38.590662644722997</v>
      </c>
      <c r="E3974" s="19" t="s">
        <v>4428</v>
      </c>
      <c r="F3974" s="46">
        <f>INDEX(Δεδομένα!$P:$P,MATCH('2021'!E3974,Δεδομένα!$O:$O,0))</f>
        <v>128</v>
      </c>
      <c r="G3974" s="49" t="s">
        <v>4292</v>
      </c>
      <c r="H3974" s="51" t="str">
        <f>INDEX(Δεδομένα!B$1:B$51,MATCH('2021'!G3974,Δεδομένα!A$1:A$51,0))</f>
        <v>ΔΥΤΙΚΗΣ ΕΛΛΑΔΟΣ</v>
      </c>
      <c r="I3974" s="53">
        <f>INDEX(Δεδομένα!E$1:E$13,MATCH('2021'!H3974,Δεδομένα!D$1:D$13,0))</f>
        <v>7</v>
      </c>
      <c r="J3974" s="4">
        <v>44430</v>
      </c>
      <c r="K3974" s="3" t="s">
        <v>223</v>
      </c>
      <c r="L3974" s="17" t="str">
        <f t="shared" si="304"/>
        <v>22/08/2021 12:20</v>
      </c>
      <c r="M3974" s="4">
        <v>44430</v>
      </c>
      <c r="N3974" s="3" t="s">
        <v>241</v>
      </c>
      <c r="O3974" s="17" t="str">
        <f t="shared" si="305"/>
        <v>22/08/2021 13:15</v>
      </c>
      <c r="P3974" s="24">
        <f t="shared" si="306"/>
        <v>3.8194444445252884E-2</v>
      </c>
      <c r="Q3974" s="28">
        <v>0</v>
      </c>
      <c r="R3974" s="27">
        <f t="shared" si="307"/>
        <v>55.000000001164153</v>
      </c>
      <c r="S3974" s="3" t="s">
        <v>4</v>
      </c>
      <c r="T3974" s="3" t="s">
        <v>4429</v>
      </c>
      <c r="U3974" s="3" t="s">
        <v>4430</v>
      </c>
      <c r="V3974" s="3" t="s">
        <v>4514</v>
      </c>
      <c r="W3974" s="5">
        <v>0</v>
      </c>
      <c r="X3974" s="5">
        <v>0</v>
      </c>
      <c r="Y3974" s="5">
        <v>0</v>
      </c>
      <c r="Z3974" s="5">
        <v>0.01</v>
      </c>
      <c r="AA3974" s="5">
        <v>0</v>
      </c>
      <c r="AB3974" s="5">
        <v>0</v>
      </c>
      <c r="AC3974" s="5">
        <v>0</v>
      </c>
      <c r="AD3974" s="5">
        <v>0</v>
      </c>
      <c r="AE3974" s="2">
        <v>3</v>
      </c>
      <c r="AF3974" s="2">
        <v>0</v>
      </c>
      <c r="AG3974" s="2">
        <v>0</v>
      </c>
      <c r="AH3974" s="2">
        <v>0</v>
      </c>
      <c r="AI3974" s="2">
        <v>0</v>
      </c>
      <c r="AJ3974" s="2">
        <v>1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</row>
    <row r="3975" spans="1:46" x14ac:dyDescent="0.2">
      <c r="A3975" s="2">
        <v>1691515</v>
      </c>
      <c r="B3975" s="2">
        <v>885700</v>
      </c>
      <c r="C3975" s="6">
        <v>21.382304304067699</v>
      </c>
      <c r="D3975" s="6">
        <v>38.623485673206801</v>
      </c>
      <c r="E3975" s="19" t="s">
        <v>4428</v>
      </c>
      <c r="F3975" s="46">
        <f>INDEX(Δεδομένα!$P:$P,MATCH('2021'!E3975,Δεδομένα!$O:$O,0))</f>
        <v>128</v>
      </c>
      <c r="G3975" s="49" t="s">
        <v>4292</v>
      </c>
      <c r="H3975" s="51" t="str">
        <f>INDEX(Δεδομένα!B$1:B$51,MATCH('2021'!G3975,Δεδομένα!A$1:A$51,0))</f>
        <v>ΔΥΤΙΚΗΣ ΕΛΛΑΔΟΣ</v>
      </c>
      <c r="I3975" s="53">
        <f>INDEX(Δεδομένα!E$1:E$13,MATCH('2021'!H3975,Δεδομένα!D$1:D$13,0))</f>
        <v>7</v>
      </c>
      <c r="J3975" s="4">
        <v>44432</v>
      </c>
      <c r="K3975" s="3" t="s">
        <v>1601</v>
      </c>
      <c r="L3975" s="17" t="str">
        <f t="shared" si="304"/>
        <v>24/08/2021 20:35</v>
      </c>
      <c r="M3975" s="4">
        <v>44432</v>
      </c>
      <c r="N3975" s="3" t="s">
        <v>797</v>
      </c>
      <c r="O3975" s="17" t="str">
        <f t="shared" si="305"/>
        <v>24/08/2021 21:15</v>
      </c>
      <c r="P3975" s="24">
        <f t="shared" si="306"/>
        <v>2.7777777773735579E-2</v>
      </c>
      <c r="Q3975" s="28">
        <v>0</v>
      </c>
      <c r="R3975" s="27">
        <f t="shared" si="307"/>
        <v>39.999999994179234</v>
      </c>
      <c r="S3975" s="3" t="s">
        <v>4</v>
      </c>
      <c r="T3975" s="3" t="s">
        <v>4429</v>
      </c>
      <c r="U3975" s="3" t="s">
        <v>4462</v>
      </c>
      <c r="V3975" s="3" t="s">
        <v>4515</v>
      </c>
      <c r="W3975" s="5">
        <v>0</v>
      </c>
      <c r="X3975" s="5">
        <v>0</v>
      </c>
      <c r="Y3975" s="5">
        <v>0</v>
      </c>
      <c r="Z3975" s="5">
        <v>0.2</v>
      </c>
      <c r="AA3975" s="5">
        <v>0</v>
      </c>
      <c r="AB3975" s="5">
        <v>0</v>
      </c>
      <c r="AC3975" s="5">
        <v>0</v>
      </c>
      <c r="AD3975" s="5">
        <v>0</v>
      </c>
      <c r="AE3975" s="2">
        <v>3</v>
      </c>
      <c r="AF3975" s="2">
        <v>0</v>
      </c>
      <c r="AG3975" s="2">
        <v>0</v>
      </c>
      <c r="AH3975" s="2">
        <v>0</v>
      </c>
      <c r="AI3975" s="2">
        <v>0</v>
      </c>
      <c r="AJ3975" s="2">
        <v>1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</row>
    <row r="3976" spans="1:46" x14ac:dyDescent="0.2">
      <c r="A3976" s="2">
        <v>1691526</v>
      </c>
      <c r="B3976" s="2">
        <v>885924</v>
      </c>
      <c r="C3976" s="6">
        <v>21.396462488583701</v>
      </c>
      <c r="D3976" s="6">
        <v>38.605102564970203</v>
      </c>
      <c r="E3976" s="19" t="s">
        <v>4428</v>
      </c>
      <c r="F3976" s="46">
        <f>INDEX(Δεδομένα!$P:$P,MATCH('2021'!E3976,Δεδομένα!$O:$O,0))</f>
        <v>128</v>
      </c>
      <c r="G3976" s="49" t="s">
        <v>4292</v>
      </c>
      <c r="H3976" s="51" t="str">
        <f>INDEX(Δεδομένα!B$1:B$51,MATCH('2021'!G3976,Δεδομένα!A$1:A$51,0))</f>
        <v>ΔΥΤΙΚΗΣ ΕΛΛΑΔΟΣ</v>
      </c>
      <c r="I3976" s="53">
        <f>INDEX(Δεδομένα!E$1:E$13,MATCH('2021'!H3976,Δεδομένα!D$1:D$13,0))</f>
        <v>7</v>
      </c>
      <c r="J3976" s="4">
        <v>44433</v>
      </c>
      <c r="K3976" s="3" t="s">
        <v>415</v>
      </c>
      <c r="L3976" s="17" t="str">
        <f t="shared" si="304"/>
        <v>25/08/2021 16:40</v>
      </c>
      <c r="M3976" s="4">
        <v>44433</v>
      </c>
      <c r="N3976" s="3" t="s">
        <v>267</v>
      </c>
      <c r="O3976" s="17" t="str">
        <f t="shared" si="305"/>
        <v>25/08/2021 17:30</v>
      </c>
      <c r="P3976" s="24">
        <f t="shared" si="306"/>
        <v>3.4722222218988463E-2</v>
      </c>
      <c r="Q3976" s="28">
        <v>0</v>
      </c>
      <c r="R3976" s="27">
        <f t="shared" si="307"/>
        <v>49.999999995343387</v>
      </c>
      <c r="S3976" s="3" t="s">
        <v>4</v>
      </c>
      <c r="T3976" s="3" t="s">
        <v>4429</v>
      </c>
      <c r="U3976" s="3" t="s">
        <v>4430</v>
      </c>
      <c r="V3976" s="3" t="s">
        <v>4492</v>
      </c>
      <c r="W3976" s="5">
        <v>0</v>
      </c>
      <c r="X3976" s="5">
        <v>0</v>
      </c>
      <c r="Y3976" s="5">
        <v>0</v>
      </c>
      <c r="Z3976" s="5">
        <v>2</v>
      </c>
      <c r="AA3976" s="5">
        <v>0</v>
      </c>
      <c r="AB3976" s="5">
        <v>0</v>
      </c>
      <c r="AC3976" s="5">
        <v>0</v>
      </c>
      <c r="AD3976" s="5">
        <v>0</v>
      </c>
      <c r="AE3976" s="2">
        <v>4</v>
      </c>
      <c r="AF3976" s="2">
        <v>0</v>
      </c>
      <c r="AG3976" s="2">
        <v>0</v>
      </c>
      <c r="AH3976" s="2">
        <v>0</v>
      </c>
      <c r="AI3976" s="2">
        <v>0</v>
      </c>
      <c r="AJ3976" s="2">
        <v>2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</row>
    <row r="3977" spans="1:46" x14ac:dyDescent="0.2">
      <c r="A3977" s="2">
        <v>1691727</v>
      </c>
      <c r="B3977" s="2">
        <v>885938</v>
      </c>
      <c r="C3977" s="6">
        <v>21.406154726208001</v>
      </c>
      <c r="D3977" s="6">
        <v>38.545584836714198</v>
      </c>
      <c r="E3977" s="19" t="s">
        <v>4428</v>
      </c>
      <c r="F3977" s="46">
        <f>INDEX(Δεδομένα!$P:$P,MATCH('2021'!E3977,Δεδομένα!$O:$O,0))</f>
        <v>128</v>
      </c>
      <c r="G3977" s="49" t="s">
        <v>4292</v>
      </c>
      <c r="H3977" s="51" t="str">
        <f>INDEX(Δεδομένα!B$1:B$51,MATCH('2021'!G3977,Δεδομένα!A$1:A$51,0))</f>
        <v>ΔΥΤΙΚΗΣ ΕΛΛΑΔΟΣ</v>
      </c>
      <c r="I3977" s="53">
        <f>INDEX(Δεδομένα!E$1:E$13,MATCH('2021'!H3977,Δεδομένα!D$1:D$13,0))</f>
        <v>7</v>
      </c>
      <c r="J3977" s="4">
        <v>44433</v>
      </c>
      <c r="K3977" s="3" t="s">
        <v>844</v>
      </c>
      <c r="L3977" s="17" t="str">
        <f t="shared" si="304"/>
        <v>25/08/2021 17:35</v>
      </c>
      <c r="M3977" s="4">
        <v>44434</v>
      </c>
      <c r="N3977" s="3" t="s">
        <v>2368</v>
      </c>
      <c r="O3977" s="17" t="str">
        <f t="shared" si="305"/>
        <v>26/08/2021 21:09</v>
      </c>
      <c r="P3977" s="29">
        <f t="shared" si="306"/>
        <v>1.148611111108039</v>
      </c>
      <c r="Q3977" s="30">
        <f>1*24</f>
        <v>24</v>
      </c>
      <c r="R3977" s="27">
        <f t="shared" si="307"/>
        <v>1653.9999999955762</v>
      </c>
      <c r="S3977" s="3" t="s">
        <v>4</v>
      </c>
      <c r="T3977" s="3" t="s">
        <v>4429</v>
      </c>
      <c r="U3977" s="3" t="s">
        <v>4430</v>
      </c>
      <c r="V3977" s="3" t="s">
        <v>4516</v>
      </c>
      <c r="W3977" s="5">
        <v>0</v>
      </c>
      <c r="X3977" s="5">
        <v>0</v>
      </c>
      <c r="Y3977" s="5">
        <v>0</v>
      </c>
      <c r="Z3977" s="5">
        <v>0</v>
      </c>
      <c r="AA3977" s="5">
        <v>30</v>
      </c>
      <c r="AB3977" s="5">
        <v>0</v>
      </c>
      <c r="AC3977" s="5">
        <v>0</v>
      </c>
      <c r="AD3977" s="5">
        <v>0</v>
      </c>
      <c r="AE3977" s="2">
        <v>12</v>
      </c>
      <c r="AF3977" s="2">
        <v>0</v>
      </c>
      <c r="AG3977" s="2">
        <v>0</v>
      </c>
      <c r="AH3977" s="2">
        <v>0</v>
      </c>
      <c r="AI3977" s="2">
        <v>0</v>
      </c>
      <c r="AJ3977" s="2">
        <v>6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</row>
    <row r="3978" spans="1:46" x14ac:dyDescent="0.2">
      <c r="A3978" s="2">
        <v>1692936</v>
      </c>
      <c r="B3978" s="2">
        <v>887663</v>
      </c>
      <c r="C3978" s="6">
        <v>21.3361791449246</v>
      </c>
      <c r="D3978" s="6">
        <v>38.612407548700901</v>
      </c>
      <c r="E3978" s="19" t="s">
        <v>4428</v>
      </c>
      <c r="F3978" s="46">
        <f>INDEX(Δεδομένα!$P:$P,MATCH('2021'!E3978,Δεδομένα!$O:$O,0))</f>
        <v>128</v>
      </c>
      <c r="G3978" s="49" t="s">
        <v>4292</v>
      </c>
      <c r="H3978" s="51" t="str">
        <f>INDEX(Δεδομένα!B$1:B$51,MATCH('2021'!G3978,Δεδομένα!A$1:A$51,0))</f>
        <v>ΔΥΤΙΚΗΣ ΕΛΛΑΔΟΣ</v>
      </c>
      <c r="I3978" s="53">
        <f>INDEX(Δεδομένα!E$1:E$13,MATCH('2021'!H3978,Δεδομένα!D$1:D$13,0))</f>
        <v>7</v>
      </c>
      <c r="J3978" s="4">
        <v>44439</v>
      </c>
      <c r="K3978" s="3" t="s">
        <v>411</v>
      </c>
      <c r="L3978" s="17" t="str">
        <f t="shared" si="304"/>
        <v>31/08/2021 17:10</v>
      </c>
      <c r="M3978" s="4">
        <v>44439</v>
      </c>
      <c r="N3978" s="3" t="s">
        <v>267</v>
      </c>
      <c r="O3978" s="17" t="str">
        <f t="shared" si="305"/>
        <v>31/08/2021 17:30</v>
      </c>
      <c r="P3978" s="24">
        <f t="shared" si="306"/>
        <v>1.3888888883229811E-2</v>
      </c>
      <c r="Q3978" s="28">
        <v>0</v>
      </c>
      <c r="R3978" s="27">
        <f t="shared" si="307"/>
        <v>19.999999991850927</v>
      </c>
      <c r="S3978" s="3" t="s">
        <v>4</v>
      </c>
      <c r="T3978" s="3" t="s">
        <v>4429</v>
      </c>
      <c r="U3978" s="3" t="s">
        <v>4462</v>
      </c>
      <c r="V3978" s="3" t="s">
        <v>4517</v>
      </c>
      <c r="W3978" s="5">
        <v>0</v>
      </c>
      <c r="X3978" s="5">
        <v>0</v>
      </c>
      <c r="Y3978" s="5">
        <v>0</v>
      </c>
      <c r="Z3978" s="5">
        <v>0.1</v>
      </c>
      <c r="AA3978" s="5">
        <v>0</v>
      </c>
      <c r="AB3978" s="5">
        <v>0</v>
      </c>
      <c r="AC3978" s="5">
        <v>0</v>
      </c>
      <c r="AD3978" s="5">
        <v>0</v>
      </c>
      <c r="AE3978" s="2">
        <v>2</v>
      </c>
      <c r="AF3978" s="2">
        <v>0</v>
      </c>
      <c r="AG3978" s="2">
        <v>0</v>
      </c>
      <c r="AH3978" s="2">
        <v>0</v>
      </c>
      <c r="AI3978" s="2">
        <v>0</v>
      </c>
      <c r="AJ3978" s="2">
        <v>1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</row>
    <row r="3979" spans="1:46" x14ac:dyDescent="0.2">
      <c r="A3979" s="2">
        <v>1693306</v>
      </c>
      <c r="B3979" s="2">
        <v>887870</v>
      </c>
      <c r="C3979" s="6">
        <v>21.2984682778952</v>
      </c>
      <c r="D3979" s="6">
        <v>38.631770307416701</v>
      </c>
      <c r="E3979" s="19" t="s">
        <v>4428</v>
      </c>
      <c r="F3979" s="46">
        <f>INDEX(Δεδομένα!$P:$P,MATCH('2021'!E3979,Δεδομένα!$O:$O,0))</f>
        <v>128</v>
      </c>
      <c r="G3979" s="49" t="s">
        <v>4292</v>
      </c>
      <c r="H3979" s="51" t="str">
        <f>INDEX(Δεδομένα!B$1:B$51,MATCH('2021'!G3979,Δεδομένα!A$1:A$51,0))</f>
        <v>ΔΥΤΙΚΗΣ ΕΛΛΑΔΟΣ</v>
      </c>
      <c r="I3979" s="53">
        <f>INDEX(Δεδομένα!E$1:E$13,MATCH('2021'!H3979,Δεδομένα!D$1:D$13,0))</f>
        <v>7</v>
      </c>
      <c r="J3979" s="4">
        <v>44440</v>
      </c>
      <c r="K3979" s="3" t="s">
        <v>42</v>
      </c>
      <c r="L3979" s="17" t="str">
        <f t="shared" si="304"/>
        <v>01/09/2021 14:30</v>
      </c>
      <c r="M3979" s="4">
        <v>44440</v>
      </c>
      <c r="N3979" s="3" t="s">
        <v>510</v>
      </c>
      <c r="O3979" s="17" t="str">
        <f t="shared" si="305"/>
        <v>01/09/2021 17:20</v>
      </c>
      <c r="P3979" s="24">
        <f t="shared" si="306"/>
        <v>0.11805555555474712</v>
      </c>
      <c r="Q3979" s="28">
        <v>0</v>
      </c>
      <c r="R3979" s="27">
        <f t="shared" si="307"/>
        <v>169.99999999883585</v>
      </c>
      <c r="S3979" s="3" t="s">
        <v>4</v>
      </c>
      <c r="T3979" s="3" t="s">
        <v>4429</v>
      </c>
      <c r="U3979" s="3" t="s">
        <v>2186</v>
      </c>
      <c r="V3979" s="3" t="s">
        <v>4518</v>
      </c>
      <c r="W3979" s="5">
        <v>0</v>
      </c>
      <c r="X3979" s="5">
        <v>0</v>
      </c>
      <c r="Y3979" s="5">
        <v>0</v>
      </c>
      <c r="Z3979" s="5">
        <v>0</v>
      </c>
      <c r="AA3979" s="5">
        <v>0.5</v>
      </c>
      <c r="AB3979" s="5">
        <v>0</v>
      </c>
      <c r="AC3979" s="5">
        <v>0</v>
      </c>
      <c r="AD3979" s="5">
        <v>0</v>
      </c>
      <c r="AE3979" s="2">
        <v>5</v>
      </c>
      <c r="AF3979" s="2">
        <v>0</v>
      </c>
      <c r="AG3979" s="2">
        <v>0</v>
      </c>
      <c r="AH3979" s="2">
        <v>0</v>
      </c>
      <c r="AI3979" s="2">
        <v>0</v>
      </c>
      <c r="AJ3979" s="2">
        <v>2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</row>
    <row r="3980" spans="1:46" x14ac:dyDescent="0.2">
      <c r="A3980" s="2">
        <v>1693311</v>
      </c>
      <c r="B3980" s="2">
        <v>887912</v>
      </c>
      <c r="C3980" s="6">
        <v>21.397035088861202</v>
      </c>
      <c r="D3980" s="6">
        <v>38.605197894919698</v>
      </c>
      <c r="E3980" s="19" t="s">
        <v>4428</v>
      </c>
      <c r="F3980" s="46">
        <f>INDEX(Δεδομένα!$P:$P,MATCH('2021'!E3980,Δεδομένα!$O:$O,0))</f>
        <v>128</v>
      </c>
      <c r="G3980" s="49" t="s">
        <v>4292</v>
      </c>
      <c r="H3980" s="51" t="str">
        <f>INDEX(Δεδομένα!B$1:B$51,MATCH('2021'!G3980,Δεδομένα!A$1:A$51,0))</f>
        <v>ΔΥΤΙΚΗΣ ΕΛΛΑΔΟΣ</v>
      </c>
      <c r="I3980" s="53">
        <f>INDEX(Δεδομένα!E$1:E$13,MATCH('2021'!H3980,Δεδομένα!D$1:D$13,0))</f>
        <v>7</v>
      </c>
      <c r="J3980" s="4">
        <v>44440</v>
      </c>
      <c r="K3980" s="3" t="s">
        <v>1208</v>
      </c>
      <c r="L3980" s="17" t="str">
        <f t="shared" si="304"/>
        <v>01/09/2021 17:08</v>
      </c>
      <c r="M3980" s="4">
        <v>44440</v>
      </c>
      <c r="N3980" s="3" t="s">
        <v>267</v>
      </c>
      <c r="O3980" s="17" t="str">
        <f t="shared" si="305"/>
        <v>01/09/2021 17:30</v>
      </c>
      <c r="P3980" s="24">
        <f t="shared" si="306"/>
        <v>1.5277777776645962E-2</v>
      </c>
      <c r="Q3980" s="28">
        <v>0</v>
      </c>
      <c r="R3980" s="27">
        <f t="shared" si="307"/>
        <v>21.999999998370185</v>
      </c>
      <c r="S3980" s="3" t="s">
        <v>4</v>
      </c>
      <c r="T3980" s="3" t="s">
        <v>4429</v>
      </c>
      <c r="U3980" s="3" t="s">
        <v>4430</v>
      </c>
      <c r="V3980" s="3" t="s">
        <v>4492</v>
      </c>
      <c r="W3980" s="5">
        <v>0</v>
      </c>
      <c r="X3980" s="5">
        <v>0</v>
      </c>
      <c r="Y3980" s="5">
        <v>0</v>
      </c>
      <c r="Z3980" s="5">
        <v>0.3</v>
      </c>
      <c r="AA3980" s="5">
        <v>0</v>
      </c>
      <c r="AB3980" s="5">
        <v>0</v>
      </c>
      <c r="AC3980" s="5">
        <v>0</v>
      </c>
      <c r="AD3980" s="5">
        <v>0</v>
      </c>
      <c r="AE3980" s="2">
        <v>6</v>
      </c>
      <c r="AF3980" s="2">
        <v>0</v>
      </c>
      <c r="AG3980" s="2">
        <v>0</v>
      </c>
      <c r="AH3980" s="2">
        <v>0</v>
      </c>
      <c r="AI3980" s="2">
        <v>0</v>
      </c>
      <c r="AJ3980" s="2">
        <v>2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</row>
    <row r="3981" spans="1:46" x14ac:dyDescent="0.2">
      <c r="A3981" s="2">
        <v>1693315</v>
      </c>
      <c r="B3981" s="2">
        <v>887995</v>
      </c>
      <c r="C3981" s="6">
        <v>21.452875338383901</v>
      </c>
      <c r="D3981" s="6">
        <v>38.581759224533201</v>
      </c>
      <c r="E3981" s="19" t="s">
        <v>4428</v>
      </c>
      <c r="F3981" s="46">
        <f>INDEX(Δεδομένα!$P:$P,MATCH('2021'!E3981,Δεδομένα!$O:$O,0))</f>
        <v>128</v>
      </c>
      <c r="G3981" s="49" t="s">
        <v>4292</v>
      </c>
      <c r="H3981" s="51" t="str">
        <f>INDEX(Δεδομένα!B$1:B$51,MATCH('2021'!G3981,Δεδομένα!A$1:A$51,0))</f>
        <v>ΔΥΤΙΚΗΣ ΕΛΛΑΔΟΣ</v>
      </c>
      <c r="I3981" s="53">
        <f>INDEX(Δεδομένα!E$1:E$13,MATCH('2021'!H3981,Δεδομένα!D$1:D$13,0))</f>
        <v>7</v>
      </c>
      <c r="J3981" s="4">
        <v>44440</v>
      </c>
      <c r="K3981" s="3" t="s">
        <v>702</v>
      </c>
      <c r="L3981" s="17" t="str">
        <f t="shared" si="304"/>
        <v>01/09/2021 23:45</v>
      </c>
      <c r="M3981" s="4">
        <v>44441</v>
      </c>
      <c r="N3981" s="3" t="s">
        <v>3367</v>
      </c>
      <c r="O3981" s="17" t="str">
        <f t="shared" si="305"/>
        <v>02/09/2021 00:50</v>
      </c>
      <c r="P3981" s="24">
        <f t="shared" si="306"/>
        <v>4.5138888883229811E-2</v>
      </c>
      <c r="Q3981" s="28">
        <v>0</v>
      </c>
      <c r="R3981" s="27">
        <f t="shared" si="307"/>
        <v>64.999999991850927</v>
      </c>
      <c r="S3981" s="3" t="s">
        <v>4</v>
      </c>
      <c r="T3981" s="3" t="s">
        <v>4429</v>
      </c>
      <c r="U3981" s="3" t="s">
        <v>4430</v>
      </c>
      <c r="V3981" s="3" t="s">
        <v>4473</v>
      </c>
      <c r="W3981" s="5">
        <v>0</v>
      </c>
      <c r="X3981" s="5">
        <v>0</v>
      </c>
      <c r="Y3981" s="5">
        <v>0</v>
      </c>
      <c r="Z3981" s="5">
        <v>0</v>
      </c>
      <c r="AA3981" s="5">
        <v>0.02</v>
      </c>
      <c r="AB3981" s="5">
        <v>0</v>
      </c>
      <c r="AC3981" s="5">
        <v>0</v>
      </c>
      <c r="AD3981" s="5">
        <v>0</v>
      </c>
      <c r="AE3981" s="2">
        <v>2</v>
      </c>
      <c r="AF3981" s="2">
        <v>0</v>
      </c>
      <c r="AG3981" s="2">
        <v>0</v>
      </c>
      <c r="AH3981" s="2">
        <v>0</v>
      </c>
      <c r="AI3981" s="2">
        <v>0</v>
      </c>
      <c r="AJ3981" s="2">
        <v>1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</row>
    <row r="3982" spans="1:46" x14ac:dyDescent="0.2">
      <c r="A3982" s="2">
        <v>1693577</v>
      </c>
      <c r="B3982" s="2">
        <v>888349</v>
      </c>
      <c r="C3982" s="6">
        <v>21.442121236308399</v>
      </c>
      <c r="D3982" s="6">
        <v>38.554601439155697</v>
      </c>
      <c r="E3982" s="19" t="s">
        <v>4428</v>
      </c>
      <c r="F3982" s="46">
        <f>INDEX(Δεδομένα!$P:$P,MATCH('2021'!E3982,Δεδομένα!$O:$O,0))</f>
        <v>128</v>
      </c>
      <c r="G3982" s="49" t="s">
        <v>4292</v>
      </c>
      <c r="H3982" s="51" t="str">
        <f>INDEX(Δεδομένα!B$1:B$51,MATCH('2021'!G3982,Δεδομένα!A$1:A$51,0))</f>
        <v>ΔΥΤΙΚΗΣ ΕΛΛΑΔΟΣ</v>
      </c>
      <c r="I3982" s="53">
        <f>INDEX(Δεδομένα!E$1:E$13,MATCH('2021'!H3982,Δεδομένα!D$1:D$13,0))</f>
        <v>7</v>
      </c>
      <c r="J3982" s="4">
        <v>44442</v>
      </c>
      <c r="K3982" s="3" t="s">
        <v>26</v>
      </c>
      <c r="L3982" s="17" t="str">
        <f t="shared" si="304"/>
        <v>03/09/2021 13:09</v>
      </c>
      <c r="M3982" s="4">
        <v>44442</v>
      </c>
      <c r="N3982" s="3" t="s">
        <v>362</v>
      </c>
      <c r="O3982" s="17" t="str">
        <f t="shared" si="305"/>
        <v>03/09/2021 15:20</v>
      </c>
      <c r="P3982" s="24">
        <f t="shared" si="306"/>
        <v>9.0972222220443655E-2</v>
      </c>
      <c r="Q3982" s="28">
        <v>0</v>
      </c>
      <c r="R3982" s="27">
        <f t="shared" si="307"/>
        <v>130.99999999743886</v>
      </c>
      <c r="S3982" s="3" t="s">
        <v>4</v>
      </c>
      <c r="T3982" s="3" t="s">
        <v>4429</v>
      </c>
      <c r="U3982" s="3" t="s">
        <v>4430</v>
      </c>
      <c r="V3982" s="3" t="s">
        <v>4481</v>
      </c>
      <c r="W3982" s="5">
        <v>0</v>
      </c>
      <c r="X3982" s="5">
        <v>0</v>
      </c>
      <c r="Y3982" s="5">
        <v>0</v>
      </c>
      <c r="Z3982" s="5">
        <v>0</v>
      </c>
      <c r="AA3982" s="5">
        <v>0.1</v>
      </c>
      <c r="AB3982" s="5">
        <v>0</v>
      </c>
      <c r="AC3982" s="5">
        <v>0</v>
      </c>
      <c r="AD3982" s="5">
        <v>0</v>
      </c>
      <c r="AE3982" s="2">
        <v>4</v>
      </c>
      <c r="AF3982" s="2">
        <v>0</v>
      </c>
      <c r="AG3982" s="2">
        <v>0</v>
      </c>
      <c r="AH3982" s="2">
        <v>0</v>
      </c>
      <c r="AI3982" s="2">
        <v>0</v>
      </c>
      <c r="AJ3982" s="2">
        <v>2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</row>
    <row r="3983" spans="1:46" x14ac:dyDescent="0.2">
      <c r="A3983" s="2">
        <v>1694433</v>
      </c>
      <c r="B3983" s="2">
        <v>889496</v>
      </c>
      <c r="C3983" s="6">
        <v>21.407900140777802</v>
      </c>
      <c r="D3983" s="6">
        <v>38.569267108987901</v>
      </c>
      <c r="E3983" s="19" t="s">
        <v>4428</v>
      </c>
      <c r="F3983" s="46">
        <f>INDEX(Δεδομένα!$P:$P,MATCH('2021'!E3983,Δεδομένα!$O:$O,0))</f>
        <v>128</v>
      </c>
      <c r="G3983" s="49" t="s">
        <v>4292</v>
      </c>
      <c r="H3983" s="51" t="str">
        <f>INDEX(Δεδομένα!B$1:B$51,MATCH('2021'!G3983,Δεδομένα!A$1:A$51,0))</f>
        <v>ΔΥΤΙΚΗΣ ΕΛΛΑΔΟΣ</v>
      </c>
      <c r="I3983" s="53">
        <f>INDEX(Δεδομένα!E$1:E$13,MATCH('2021'!H3983,Δεδομένα!D$1:D$13,0))</f>
        <v>7</v>
      </c>
      <c r="J3983" s="4">
        <v>44446</v>
      </c>
      <c r="K3983" s="3" t="s">
        <v>767</v>
      </c>
      <c r="L3983" s="17" t="str">
        <f t="shared" si="304"/>
        <v>07/09/2021 14:28</v>
      </c>
      <c r="M3983" s="4">
        <v>44446</v>
      </c>
      <c r="N3983" s="3" t="s">
        <v>407</v>
      </c>
      <c r="O3983" s="17" t="str">
        <f t="shared" si="305"/>
        <v>07/09/2021 15:40</v>
      </c>
      <c r="P3983" s="24">
        <f t="shared" si="306"/>
        <v>5.0000000002910383E-2</v>
      </c>
      <c r="Q3983" s="28">
        <v>0</v>
      </c>
      <c r="R3983" s="27">
        <f t="shared" si="307"/>
        <v>72.000000004190952</v>
      </c>
      <c r="S3983" s="3" t="s">
        <v>4</v>
      </c>
      <c r="T3983" s="3" t="s">
        <v>4429</v>
      </c>
      <c r="U3983" s="3" t="s">
        <v>4430</v>
      </c>
      <c r="V3983" s="3" t="s">
        <v>4519</v>
      </c>
      <c r="W3983" s="5">
        <v>0</v>
      </c>
      <c r="X3983" s="5">
        <v>0</v>
      </c>
      <c r="Y3983" s="5">
        <v>0</v>
      </c>
      <c r="Z3983" s="5">
        <v>0</v>
      </c>
      <c r="AA3983" s="5">
        <v>0.2</v>
      </c>
      <c r="AB3983" s="5">
        <v>0</v>
      </c>
      <c r="AC3983" s="5">
        <v>0</v>
      </c>
      <c r="AD3983" s="5">
        <v>0</v>
      </c>
      <c r="AE3983" s="2">
        <v>7</v>
      </c>
      <c r="AF3983" s="2">
        <v>0</v>
      </c>
      <c r="AG3983" s="2">
        <v>0</v>
      </c>
      <c r="AH3983" s="2">
        <v>0</v>
      </c>
      <c r="AI3983" s="2">
        <v>0</v>
      </c>
      <c r="AJ3983" s="2">
        <v>3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</row>
    <row r="3984" spans="1:46" x14ac:dyDescent="0.2">
      <c r="A3984" s="2">
        <v>1694456</v>
      </c>
      <c r="B3984" s="2">
        <v>889786</v>
      </c>
      <c r="C3984" s="6">
        <v>21.376293199944399</v>
      </c>
      <c r="D3984" s="6">
        <v>38.622825853597398</v>
      </c>
      <c r="E3984" s="19" t="s">
        <v>4428</v>
      </c>
      <c r="F3984" s="46">
        <f>INDEX(Δεδομένα!$P:$P,MATCH('2021'!E3984,Δεδομένα!$O:$O,0))</f>
        <v>128</v>
      </c>
      <c r="G3984" s="49" t="s">
        <v>4292</v>
      </c>
      <c r="H3984" s="51" t="str">
        <f>INDEX(Δεδομένα!B$1:B$51,MATCH('2021'!G3984,Δεδομένα!A$1:A$51,0))</f>
        <v>ΔΥΤΙΚΗΣ ΕΛΛΑΔΟΣ</v>
      </c>
      <c r="I3984" s="53">
        <f>INDEX(Δεδομένα!E$1:E$13,MATCH('2021'!H3984,Δεδομένα!D$1:D$13,0))</f>
        <v>7</v>
      </c>
      <c r="J3984" s="4">
        <v>44447</v>
      </c>
      <c r="K3984" s="3" t="s">
        <v>17</v>
      </c>
      <c r="L3984" s="17" t="str">
        <f t="shared" si="304"/>
        <v>08/09/2021 18:00</v>
      </c>
      <c r="M3984" s="4">
        <v>44447</v>
      </c>
      <c r="N3984" s="3" t="s">
        <v>648</v>
      </c>
      <c r="O3984" s="17" t="str">
        <f t="shared" si="305"/>
        <v>08/09/2021 18:26</v>
      </c>
      <c r="P3984" s="24">
        <f t="shared" si="306"/>
        <v>1.8055555556202307E-2</v>
      </c>
      <c r="Q3984" s="28">
        <v>0</v>
      </c>
      <c r="R3984" s="27">
        <f t="shared" si="307"/>
        <v>26.000000000931323</v>
      </c>
      <c r="S3984" s="3" t="s">
        <v>4</v>
      </c>
      <c r="T3984" s="3" t="s">
        <v>4429</v>
      </c>
      <c r="U3984" s="3" t="s">
        <v>4462</v>
      </c>
      <c r="V3984" s="3" t="s">
        <v>4463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0.01</v>
      </c>
      <c r="AC3984" s="5">
        <v>0</v>
      </c>
      <c r="AD3984" s="5">
        <v>0</v>
      </c>
      <c r="AE3984" s="2">
        <v>3</v>
      </c>
      <c r="AF3984" s="2">
        <v>0</v>
      </c>
      <c r="AG3984" s="2">
        <v>0</v>
      </c>
      <c r="AH3984" s="2">
        <v>0</v>
      </c>
      <c r="AI3984" s="2">
        <v>0</v>
      </c>
      <c r="AJ3984" s="2">
        <v>2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</row>
    <row r="3985" spans="1:46" x14ac:dyDescent="0.2">
      <c r="A3985" s="2">
        <v>1696147</v>
      </c>
      <c r="B3985" s="2">
        <v>890924</v>
      </c>
      <c r="C3985" s="6">
        <v>21.268495686914498</v>
      </c>
      <c r="D3985" s="6">
        <v>38.686204239697403</v>
      </c>
      <c r="E3985" s="19" t="s">
        <v>4428</v>
      </c>
      <c r="F3985" s="46">
        <f>INDEX(Δεδομένα!$P:$P,MATCH('2021'!E3985,Δεδομένα!$O:$O,0))</f>
        <v>128</v>
      </c>
      <c r="G3985" s="49" t="s">
        <v>4292</v>
      </c>
      <c r="H3985" s="51" t="str">
        <f>INDEX(Δεδομένα!B$1:B$51,MATCH('2021'!G3985,Δεδομένα!A$1:A$51,0))</f>
        <v>ΔΥΤΙΚΗΣ ΕΛΛΑΔΟΣ</v>
      </c>
      <c r="I3985" s="53">
        <f>INDEX(Δεδομένα!E$1:E$13,MATCH('2021'!H3985,Δεδομένα!D$1:D$13,0))</f>
        <v>7</v>
      </c>
      <c r="J3985" s="4">
        <v>44452</v>
      </c>
      <c r="K3985" s="3" t="s">
        <v>481</v>
      </c>
      <c r="L3985" s="17" t="str">
        <f t="shared" si="304"/>
        <v>13/09/2021 14:20</v>
      </c>
      <c r="M3985" s="4">
        <v>44452</v>
      </c>
      <c r="N3985" s="3" t="s">
        <v>36</v>
      </c>
      <c r="O3985" s="17" t="str">
        <f t="shared" si="305"/>
        <v>13/09/2021 16:20</v>
      </c>
      <c r="P3985" s="24">
        <f t="shared" si="306"/>
        <v>8.3333333335758653E-2</v>
      </c>
      <c r="Q3985" s="28">
        <v>0</v>
      </c>
      <c r="R3985" s="27">
        <f t="shared" si="307"/>
        <v>120.00000000349246</v>
      </c>
      <c r="S3985" s="3" t="s">
        <v>4</v>
      </c>
      <c r="T3985" s="3" t="s">
        <v>4429</v>
      </c>
      <c r="U3985" s="3" t="s">
        <v>4430</v>
      </c>
      <c r="V3985" s="3" t="s">
        <v>4520</v>
      </c>
      <c r="W3985" s="5">
        <v>0</v>
      </c>
      <c r="X3985" s="5">
        <v>0</v>
      </c>
      <c r="Y3985" s="5">
        <v>0</v>
      </c>
      <c r="Z3985" s="5">
        <v>0.5</v>
      </c>
      <c r="AA3985" s="5">
        <v>0</v>
      </c>
      <c r="AB3985" s="5">
        <v>2</v>
      </c>
      <c r="AC3985" s="5">
        <v>0</v>
      </c>
      <c r="AD3985" s="5">
        <v>0</v>
      </c>
      <c r="AE3985" s="2">
        <v>6</v>
      </c>
      <c r="AF3985" s="2">
        <v>0</v>
      </c>
      <c r="AG3985" s="2">
        <v>0</v>
      </c>
      <c r="AH3985" s="2">
        <v>0</v>
      </c>
      <c r="AI3985" s="2">
        <v>0</v>
      </c>
      <c r="AJ3985" s="2">
        <v>3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</row>
    <row r="3986" spans="1:46" x14ac:dyDescent="0.2">
      <c r="A3986" s="2">
        <v>1696149</v>
      </c>
      <c r="B3986" s="2">
        <v>891174</v>
      </c>
      <c r="C3986" s="6">
        <v>21.429805582754401</v>
      </c>
      <c r="D3986" s="6">
        <v>38.549171164066102</v>
      </c>
      <c r="E3986" s="19" t="s">
        <v>4428</v>
      </c>
      <c r="F3986" s="46">
        <f>INDEX(Δεδομένα!$P:$P,MATCH('2021'!E3986,Δεδομένα!$O:$O,0))</f>
        <v>128</v>
      </c>
      <c r="G3986" s="49" t="s">
        <v>4292</v>
      </c>
      <c r="H3986" s="51" t="str">
        <f>INDEX(Δεδομένα!B$1:B$51,MATCH('2021'!G3986,Δεδομένα!A$1:A$51,0))</f>
        <v>ΔΥΤΙΚΗΣ ΕΛΛΑΔΟΣ</v>
      </c>
      <c r="I3986" s="53">
        <f>INDEX(Δεδομένα!E$1:E$13,MATCH('2021'!H3986,Δεδομένα!D$1:D$13,0))</f>
        <v>7</v>
      </c>
      <c r="J3986" s="4">
        <v>44453</v>
      </c>
      <c r="K3986" s="3" t="s">
        <v>656</v>
      </c>
      <c r="L3986" s="17" t="str">
        <f t="shared" si="304"/>
        <v>14/09/2021 14:55</v>
      </c>
      <c r="M3986" s="4">
        <v>44453</v>
      </c>
      <c r="N3986" s="3" t="s">
        <v>579</v>
      </c>
      <c r="O3986" s="17" t="str">
        <f t="shared" si="305"/>
        <v>14/09/2021 15:54</v>
      </c>
      <c r="P3986" s="24">
        <f t="shared" si="306"/>
        <v>4.0972222217533272E-2</v>
      </c>
      <c r="Q3986" s="28">
        <v>0</v>
      </c>
      <c r="R3986" s="27">
        <f t="shared" si="307"/>
        <v>58.999999993247911</v>
      </c>
      <c r="S3986" s="3" t="s">
        <v>4</v>
      </c>
      <c r="T3986" s="3" t="s">
        <v>4429</v>
      </c>
      <c r="U3986" s="3" t="s">
        <v>4430</v>
      </c>
      <c r="V3986" s="3" t="s">
        <v>4521</v>
      </c>
      <c r="W3986" s="5">
        <v>0</v>
      </c>
      <c r="X3986" s="5">
        <v>0</v>
      </c>
      <c r="Y3986" s="5">
        <v>0</v>
      </c>
      <c r="Z3986" s="5">
        <v>0</v>
      </c>
      <c r="AA3986" s="5">
        <v>2</v>
      </c>
      <c r="AB3986" s="5">
        <v>0</v>
      </c>
      <c r="AC3986" s="5">
        <v>0</v>
      </c>
      <c r="AD3986" s="5">
        <v>0</v>
      </c>
      <c r="AE3986" s="2">
        <v>4</v>
      </c>
      <c r="AF3986" s="2">
        <v>0</v>
      </c>
      <c r="AG3986" s="2">
        <v>0</v>
      </c>
      <c r="AH3986" s="2">
        <v>0</v>
      </c>
      <c r="AI3986" s="2">
        <v>0</v>
      </c>
      <c r="AJ3986" s="2">
        <v>2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</row>
    <row r="3987" spans="1:46" x14ac:dyDescent="0.2">
      <c r="A3987" s="2">
        <v>1697372</v>
      </c>
      <c r="B3987" s="2">
        <v>892552</v>
      </c>
      <c r="C3987" s="6">
        <v>21.287501013911999</v>
      </c>
      <c r="D3987" s="6">
        <v>38.698886852428203</v>
      </c>
      <c r="E3987" s="19" t="s">
        <v>4428</v>
      </c>
      <c r="F3987" s="46">
        <f>INDEX(Δεδομένα!$P:$P,MATCH('2021'!E3987,Δεδομένα!$O:$O,0))</f>
        <v>128</v>
      </c>
      <c r="G3987" s="49" t="s">
        <v>4292</v>
      </c>
      <c r="H3987" s="51" t="str">
        <f>INDEX(Δεδομένα!B$1:B$51,MATCH('2021'!G3987,Δεδομένα!A$1:A$51,0))</f>
        <v>ΔΥΤΙΚΗΣ ΕΛΛΑΔΟΣ</v>
      </c>
      <c r="I3987" s="53">
        <f>INDEX(Δεδομένα!E$1:E$13,MATCH('2021'!H3987,Δεδομένα!D$1:D$13,0))</f>
        <v>7</v>
      </c>
      <c r="J3987" s="4">
        <v>44458</v>
      </c>
      <c r="K3987" s="3" t="s">
        <v>221</v>
      </c>
      <c r="L3987" s="17" t="str">
        <f t="shared" si="304"/>
        <v>19/09/2021 16:15</v>
      </c>
      <c r="M3987" s="4">
        <v>44458</v>
      </c>
      <c r="N3987" s="3" t="s">
        <v>46</v>
      </c>
      <c r="O3987" s="17" t="str">
        <f t="shared" si="305"/>
        <v>19/09/2021 16:55</v>
      </c>
      <c r="P3987" s="24">
        <f t="shared" si="306"/>
        <v>2.7777777773735579E-2</v>
      </c>
      <c r="Q3987" s="28">
        <v>0</v>
      </c>
      <c r="R3987" s="27">
        <f t="shared" si="307"/>
        <v>39.999999994179234</v>
      </c>
      <c r="S3987" s="3" t="s">
        <v>4</v>
      </c>
      <c r="T3987" s="3" t="s">
        <v>4429</v>
      </c>
      <c r="U3987" s="3" t="s">
        <v>4430</v>
      </c>
      <c r="V3987" s="3" t="s">
        <v>4522</v>
      </c>
      <c r="W3987" s="5">
        <v>0</v>
      </c>
      <c r="X3987" s="5">
        <v>0</v>
      </c>
      <c r="Y3987" s="5">
        <v>0</v>
      </c>
      <c r="Z3987" s="5">
        <v>0.1</v>
      </c>
      <c r="AA3987" s="5">
        <v>0</v>
      </c>
      <c r="AB3987" s="5">
        <v>0</v>
      </c>
      <c r="AC3987" s="5">
        <v>0</v>
      </c>
      <c r="AD3987" s="5">
        <v>0</v>
      </c>
      <c r="AE3987" s="2">
        <v>4</v>
      </c>
      <c r="AF3987" s="2">
        <v>0</v>
      </c>
      <c r="AG3987" s="2">
        <v>0</v>
      </c>
      <c r="AH3987" s="2">
        <v>0</v>
      </c>
      <c r="AI3987" s="2">
        <v>0</v>
      </c>
      <c r="AJ3987" s="2">
        <v>2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</row>
    <row r="3988" spans="1:46" x14ac:dyDescent="0.2">
      <c r="A3988" s="2">
        <v>1697517</v>
      </c>
      <c r="B3988" s="2">
        <v>893129</v>
      </c>
      <c r="C3988" s="6">
        <v>21.350299609537</v>
      </c>
      <c r="D3988" s="6">
        <v>38.659240850286402</v>
      </c>
      <c r="E3988" s="19" t="s">
        <v>4428</v>
      </c>
      <c r="F3988" s="46">
        <f>INDEX(Δεδομένα!$P:$P,MATCH('2021'!E3988,Δεδομένα!$O:$O,0))</f>
        <v>128</v>
      </c>
      <c r="G3988" s="49" t="s">
        <v>4292</v>
      </c>
      <c r="H3988" s="51" t="str">
        <f>INDEX(Δεδομένα!B$1:B$51,MATCH('2021'!G3988,Δεδομένα!A$1:A$51,0))</f>
        <v>ΔΥΤΙΚΗΣ ΕΛΛΑΔΟΣ</v>
      </c>
      <c r="I3988" s="53">
        <f>INDEX(Δεδομένα!E$1:E$13,MATCH('2021'!H3988,Δεδομένα!D$1:D$13,0))</f>
        <v>7</v>
      </c>
      <c r="J3988" s="4">
        <v>44460</v>
      </c>
      <c r="K3988" s="3" t="s">
        <v>13</v>
      </c>
      <c r="L3988" s="17" t="str">
        <f t="shared" si="304"/>
        <v>21/09/2021 18:50</v>
      </c>
      <c r="M3988" s="4">
        <v>44460</v>
      </c>
      <c r="N3988" s="3" t="s">
        <v>131</v>
      </c>
      <c r="O3988" s="17" t="str">
        <f t="shared" si="305"/>
        <v>21/09/2021 19:15</v>
      </c>
      <c r="P3988" s="24">
        <f t="shared" si="306"/>
        <v>1.7361111116770189E-2</v>
      </c>
      <c r="Q3988" s="28">
        <v>0</v>
      </c>
      <c r="R3988" s="27">
        <f t="shared" si="307"/>
        <v>25.000000008149073</v>
      </c>
      <c r="S3988" s="3" t="s">
        <v>4</v>
      </c>
      <c r="T3988" s="3" t="s">
        <v>4429</v>
      </c>
      <c r="U3988" s="3" t="s">
        <v>4430</v>
      </c>
      <c r="V3988" s="3" t="s">
        <v>4523</v>
      </c>
      <c r="W3988" s="5">
        <v>0</v>
      </c>
      <c r="X3988" s="5">
        <v>0</v>
      </c>
      <c r="Y3988" s="5">
        <v>0</v>
      </c>
      <c r="Z3988" s="5">
        <v>0</v>
      </c>
      <c r="AA3988" s="5">
        <v>0.1</v>
      </c>
      <c r="AB3988" s="5">
        <v>0</v>
      </c>
      <c r="AC3988" s="5">
        <v>0</v>
      </c>
      <c r="AD3988" s="5">
        <v>0</v>
      </c>
      <c r="AE3988" s="2">
        <v>2</v>
      </c>
      <c r="AF3988" s="2">
        <v>0</v>
      </c>
      <c r="AG3988" s="2">
        <v>0</v>
      </c>
      <c r="AH3988" s="2">
        <v>0</v>
      </c>
      <c r="AI3988" s="2">
        <v>0</v>
      </c>
      <c r="AJ3988" s="2">
        <v>1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</row>
    <row r="3989" spans="1:46" x14ac:dyDescent="0.2">
      <c r="A3989" s="2">
        <v>1697817</v>
      </c>
      <c r="B3989" s="2">
        <v>893354</v>
      </c>
      <c r="C3989" s="6">
        <v>21.410053176201401</v>
      </c>
      <c r="D3989" s="6">
        <v>38.554441056219602</v>
      </c>
      <c r="E3989" s="19" t="s">
        <v>4428</v>
      </c>
      <c r="F3989" s="46">
        <f>INDEX(Δεδομένα!$P:$P,MATCH('2021'!E3989,Δεδομένα!$O:$O,0))</f>
        <v>128</v>
      </c>
      <c r="G3989" s="49" t="s">
        <v>4292</v>
      </c>
      <c r="H3989" s="51" t="str">
        <f>INDEX(Δεδομένα!B$1:B$51,MATCH('2021'!G3989,Δεδομένα!A$1:A$51,0))</f>
        <v>ΔΥΤΙΚΗΣ ΕΛΛΑΔΟΣ</v>
      </c>
      <c r="I3989" s="53">
        <f>INDEX(Δεδομένα!E$1:E$13,MATCH('2021'!H3989,Δεδομένα!D$1:D$13,0))</f>
        <v>7</v>
      </c>
      <c r="J3989" s="4">
        <v>44461</v>
      </c>
      <c r="K3989" s="3" t="s">
        <v>267</v>
      </c>
      <c r="L3989" s="17" t="str">
        <f t="shared" si="304"/>
        <v>22/09/2021 17:30</v>
      </c>
      <c r="M3989" s="4">
        <v>44461</v>
      </c>
      <c r="N3989" s="3" t="s">
        <v>483</v>
      </c>
      <c r="O3989" s="17" t="str">
        <f t="shared" si="305"/>
        <v>22/09/2021 18:10</v>
      </c>
      <c r="P3989" s="24">
        <f t="shared" si="306"/>
        <v>2.7777777781011537E-2</v>
      </c>
      <c r="Q3989" s="28">
        <v>0</v>
      </c>
      <c r="R3989" s="27">
        <f t="shared" si="307"/>
        <v>40.000000004656613</v>
      </c>
      <c r="S3989" s="3" t="s">
        <v>4</v>
      </c>
      <c r="T3989" s="3" t="s">
        <v>4429</v>
      </c>
      <c r="U3989" s="3" t="s">
        <v>4430</v>
      </c>
      <c r="V3989" s="3" t="s">
        <v>4524</v>
      </c>
      <c r="W3989" s="5">
        <v>0</v>
      </c>
      <c r="X3989" s="5">
        <v>0</v>
      </c>
      <c r="Y3989" s="5">
        <v>0</v>
      </c>
      <c r="Z3989" s="5">
        <v>0</v>
      </c>
      <c r="AA3989" s="5">
        <v>0.1</v>
      </c>
      <c r="AB3989" s="5">
        <v>0</v>
      </c>
      <c r="AC3989" s="5">
        <v>0</v>
      </c>
      <c r="AD3989" s="5">
        <v>0</v>
      </c>
      <c r="AE3989" s="2">
        <v>2</v>
      </c>
      <c r="AF3989" s="2">
        <v>0</v>
      </c>
      <c r="AG3989" s="2">
        <v>0</v>
      </c>
      <c r="AH3989" s="2">
        <v>0</v>
      </c>
      <c r="AI3989" s="2">
        <v>0</v>
      </c>
      <c r="AJ3989" s="2">
        <v>1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</row>
    <row r="3990" spans="1:46" x14ac:dyDescent="0.2">
      <c r="A3990" s="2">
        <v>1698858</v>
      </c>
      <c r="B3990" s="2">
        <v>894489</v>
      </c>
      <c r="C3990" s="6">
        <v>21.3687582800675</v>
      </c>
      <c r="D3990" s="6">
        <v>38.612399011038697</v>
      </c>
      <c r="E3990" s="19" t="s">
        <v>4428</v>
      </c>
      <c r="F3990" s="46">
        <f>INDEX(Δεδομένα!$P:$P,MATCH('2021'!E3990,Δεδομένα!$O:$O,0))</f>
        <v>128</v>
      </c>
      <c r="G3990" s="49" t="s">
        <v>4292</v>
      </c>
      <c r="H3990" s="51" t="str">
        <f>INDEX(Δεδομένα!B$1:B$51,MATCH('2021'!G3990,Δεδομένα!A$1:A$51,0))</f>
        <v>ΔΥΤΙΚΗΣ ΕΛΛΑΔΟΣ</v>
      </c>
      <c r="I3990" s="53">
        <f>INDEX(Δεδομένα!E$1:E$13,MATCH('2021'!H3990,Δεδομένα!D$1:D$13,0))</f>
        <v>7</v>
      </c>
      <c r="J3990" s="4">
        <v>44465</v>
      </c>
      <c r="K3990" s="3" t="s">
        <v>79</v>
      </c>
      <c r="L3990" s="17" t="str">
        <f t="shared" si="304"/>
        <v>26/09/2021 19:10</v>
      </c>
      <c r="M3990" s="4">
        <v>44465</v>
      </c>
      <c r="N3990" s="3" t="s">
        <v>147</v>
      </c>
      <c r="O3990" s="17" t="str">
        <f t="shared" si="305"/>
        <v>26/09/2021 20:00</v>
      </c>
      <c r="P3990" s="24">
        <f t="shared" si="306"/>
        <v>3.4722222226264421E-2</v>
      </c>
      <c r="Q3990" s="28">
        <v>0</v>
      </c>
      <c r="R3990" s="27">
        <f t="shared" si="307"/>
        <v>50.000000005820766</v>
      </c>
      <c r="S3990" s="3" t="s">
        <v>4</v>
      </c>
      <c r="T3990" s="3" t="s">
        <v>4429</v>
      </c>
      <c r="U3990" s="3" t="s">
        <v>4462</v>
      </c>
      <c r="V3990" s="3" t="s">
        <v>4463</v>
      </c>
      <c r="W3990" s="5">
        <v>0</v>
      </c>
      <c r="X3990" s="5">
        <v>0</v>
      </c>
      <c r="Y3990" s="5">
        <v>0</v>
      </c>
      <c r="Z3990" s="5">
        <v>0</v>
      </c>
      <c r="AA3990" s="5">
        <v>0.3</v>
      </c>
      <c r="AB3990" s="5">
        <v>0</v>
      </c>
      <c r="AC3990" s="5">
        <v>0</v>
      </c>
      <c r="AD3990" s="5">
        <v>0</v>
      </c>
      <c r="AE3990" s="2">
        <v>2</v>
      </c>
      <c r="AF3990" s="2">
        <v>0</v>
      </c>
      <c r="AG3990" s="2">
        <v>0</v>
      </c>
      <c r="AH3990" s="2">
        <v>0</v>
      </c>
      <c r="AI3990" s="2">
        <v>0</v>
      </c>
      <c r="AJ3990" s="2">
        <v>1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</row>
    <row r="3991" spans="1:46" x14ac:dyDescent="0.2">
      <c r="A3991" s="2">
        <v>1698866</v>
      </c>
      <c r="B3991" s="2">
        <v>894820</v>
      </c>
      <c r="C3991" s="6">
        <v>21.436085577779</v>
      </c>
      <c r="D3991" s="6">
        <v>38.551328536088398</v>
      </c>
      <c r="E3991" s="19" t="s">
        <v>4428</v>
      </c>
      <c r="F3991" s="46">
        <f>INDEX(Δεδομένα!$P:$P,MATCH('2021'!E3991,Δεδομένα!$O:$O,0))</f>
        <v>128</v>
      </c>
      <c r="G3991" s="49" t="s">
        <v>4292</v>
      </c>
      <c r="H3991" s="51" t="str">
        <f>INDEX(Δεδομένα!B$1:B$51,MATCH('2021'!G3991,Δεδομένα!A$1:A$51,0))</f>
        <v>ΔΥΤΙΚΗΣ ΕΛΛΑΔΟΣ</v>
      </c>
      <c r="I3991" s="53">
        <f>INDEX(Δεδομένα!E$1:E$13,MATCH('2021'!H3991,Δεδομένα!D$1:D$13,0))</f>
        <v>7</v>
      </c>
      <c r="J3991" s="4">
        <v>44466</v>
      </c>
      <c r="K3991" s="3" t="s">
        <v>1601</v>
      </c>
      <c r="L3991" s="17" t="str">
        <f t="shared" si="304"/>
        <v>27/09/2021 20:35</v>
      </c>
      <c r="M3991" s="4">
        <v>44466</v>
      </c>
      <c r="N3991" s="3" t="s">
        <v>989</v>
      </c>
      <c r="O3991" s="17" t="str">
        <f t="shared" si="305"/>
        <v>27/09/2021 21:40</v>
      </c>
      <c r="P3991" s="24">
        <f t="shared" si="306"/>
        <v>4.5138888890505768E-2</v>
      </c>
      <c r="Q3991" s="28">
        <v>0</v>
      </c>
      <c r="R3991" s="27">
        <f t="shared" si="307"/>
        <v>65.000000002328306</v>
      </c>
      <c r="S3991" s="3" t="s">
        <v>4</v>
      </c>
      <c r="T3991" s="3" t="s">
        <v>4429</v>
      </c>
      <c r="U3991" s="3" t="s">
        <v>4430</v>
      </c>
      <c r="V3991" s="3" t="s">
        <v>4525</v>
      </c>
      <c r="W3991" s="5">
        <v>0</v>
      </c>
      <c r="X3991" s="5">
        <v>0</v>
      </c>
      <c r="Y3991" s="5">
        <v>0</v>
      </c>
      <c r="Z3991" s="5">
        <v>0</v>
      </c>
      <c r="AA3991" s="5">
        <v>0.5</v>
      </c>
      <c r="AB3991" s="5">
        <v>0</v>
      </c>
      <c r="AC3991" s="5">
        <v>0</v>
      </c>
      <c r="AD3991" s="5">
        <v>0</v>
      </c>
      <c r="AE3991" s="2">
        <v>5</v>
      </c>
      <c r="AF3991" s="2">
        <v>0</v>
      </c>
      <c r="AG3991" s="2">
        <v>1</v>
      </c>
      <c r="AH3991" s="2">
        <v>0</v>
      </c>
      <c r="AI3991" s="2">
        <v>0</v>
      </c>
      <c r="AJ3991" s="2">
        <v>3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</row>
    <row r="3992" spans="1:46" x14ac:dyDescent="0.2">
      <c r="A3992" s="2">
        <v>1699544</v>
      </c>
      <c r="B3992" s="2">
        <v>894961</v>
      </c>
      <c r="C3992" s="6">
        <v>21.405853283141202</v>
      </c>
      <c r="D3992" s="6">
        <v>38.5416074260337</v>
      </c>
      <c r="E3992" s="19" t="s">
        <v>4428</v>
      </c>
      <c r="F3992" s="46">
        <f>INDEX(Δεδομένα!$P:$P,MATCH('2021'!E3992,Δεδομένα!$O:$O,0))</f>
        <v>128</v>
      </c>
      <c r="G3992" s="49" t="s">
        <v>4292</v>
      </c>
      <c r="H3992" s="51" t="str">
        <f>INDEX(Δεδομένα!B$1:B$51,MATCH('2021'!G3992,Δεδομένα!A$1:A$51,0))</f>
        <v>ΔΥΤΙΚΗΣ ΕΛΛΑΔΟΣ</v>
      </c>
      <c r="I3992" s="53">
        <f>INDEX(Δεδομένα!E$1:E$13,MATCH('2021'!H3992,Δεδομένα!D$1:D$13,0))</f>
        <v>7</v>
      </c>
      <c r="J3992" s="4">
        <v>44467</v>
      </c>
      <c r="K3992" s="3" t="s">
        <v>488</v>
      </c>
      <c r="L3992" s="17" t="str">
        <f t="shared" si="304"/>
        <v>28/09/2021 13:48</v>
      </c>
      <c r="M3992" s="4">
        <v>44467</v>
      </c>
      <c r="N3992" s="3" t="s">
        <v>481</v>
      </c>
      <c r="O3992" s="17" t="str">
        <f t="shared" si="305"/>
        <v>28/09/2021 14:20</v>
      </c>
      <c r="P3992" s="24">
        <f t="shared" si="306"/>
        <v>2.2222222221898846E-2</v>
      </c>
      <c r="Q3992" s="28">
        <v>0</v>
      </c>
      <c r="R3992" s="27">
        <f t="shared" si="307"/>
        <v>31.999999999534339</v>
      </c>
      <c r="S3992" s="3" t="s">
        <v>4</v>
      </c>
      <c r="T3992" s="3" t="s">
        <v>4429</v>
      </c>
      <c r="U3992" s="3" t="s">
        <v>4430</v>
      </c>
      <c r="V3992" s="3" t="s">
        <v>4526</v>
      </c>
      <c r="W3992" s="5">
        <v>0</v>
      </c>
      <c r="X3992" s="5">
        <v>0</v>
      </c>
      <c r="Y3992" s="5">
        <v>0</v>
      </c>
      <c r="Z3992" s="5">
        <v>0</v>
      </c>
      <c r="AA3992" s="5">
        <v>0.5</v>
      </c>
      <c r="AB3992" s="5">
        <v>0</v>
      </c>
      <c r="AC3992" s="5">
        <v>0</v>
      </c>
      <c r="AD3992" s="5">
        <v>0</v>
      </c>
      <c r="AE3992" s="2">
        <v>2</v>
      </c>
      <c r="AF3992" s="2">
        <v>0</v>
      </c>
      <c r="AG3992" s="2">
        <v>0</v>
      </c>
      <c r="AH3992" s="2">
        <v>0</v>
      </c>
      <c r="AI3992" s="2">
        <v>0</v>
      </c>
      <c r="AJ3992" s="2">
        <v>1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</row>
    <row r="3993" spans="1:46" x14ac:dyDescent="0.2">
      <c r="A3993" s="2">
        <v>1699547</v>
      </c>
      <c r="B3993" s="2">
        <v>895019</v>
      </c>
      <c r="E3993" s="19" t="s">
        <v>4428</v>
      </c>
      <c r="F3993" s="46">
        <f>INDEX(Δεδομένα!$P:$P,MATCH('2021'!E3993,Δεδομένα!$O:$O,0))</f>
        <v>128</v>
      </c>
      <c r="G3993" s="49" t="s">
        <v>4292</v>
      </c>
      <c r="H3993" s="51" t="str">
        <f>INDEX(Δεδομένα!B$1:B$51,MATCH('2021'!G3993,Δεδομένα!A$1:A$51,0))</f>
        <v>ΔΥΤΙΚΗΣ ΕΛΛΑΔΟΣ</v>
      </c>
      <c r="I3993" s="53">
        <f>INDEX(Δεδομένα!E$1:E$13,MATCH('2021'!H3993,Δεδομένα!D$1:D$13,0))</f>
        <v>7</v>
      </c>
      <c r="J3993" s="4">
        <v>44467</v>
      </c>
      <c r="K3993" s="3" t="s">
        <v>267</v>
      </c>
      <c r="L3993" s="17" t="str">
        <f t="shared" si="304"/>
        <v>28/09/2021 17:30</v>
      </c>
      <c r="M3993" s="4">
        <v>44467</v>
      </c>
      <c r="N3993" s="3" t="s">
        <v>434</v>
      </c>
      <c r="O3993" s="17" t="str">
        <f t="shared" si="305"/>
        <v>28/09/2021 17:48</v>
      </c>
      <c r="P3993" s="24">
        <f t="shared" si="306"/>
        <v>1.2500000004365575E-2</v>
      </c>
      <c r="Q3993" s="28">
        <v>0</v>
      </c>
      <c r="R3993" s="27">
        <f t="shared" si="307"/>
        <v>18.000000006286427</v>
      </c>
      <c r="S3993" s="3" t="s">
        <v>4</v>
      </c>
      <c r="T3993" s="3" t="s">
        <v>4429</v>
      </c>
      <c r="U3993" s="3" t="s">
        <v>2186</v>
      </c>
      <c r="V3993" s="3" t="s">
        <v>4440</v>
      </c>
      <c r="W3993" s="5">
        <v>0</v>
      </c>
      <c r="X3993" s="5">
        <v>0</v>
      </c>
      <c r="Y3993" s="5">
        <v>0</v>
      </c>
      <c r="Z3993" s="5">
        <v>0.1</v>
      </c>
      <c r="AA3993" s="5">
        <v>0</v>
      </c>
      <c r="AB3993" s="5">
        <v>0</v>
      </c>
      <c r="AC3993" s="5">
        <v>0</v>
      </c>
      <c r="AD3993" s="5">
        <v>0</v>
      </c>
      <c r="AE3993" s="2">
        <v>4</v>
      </c>
      <c r="AF3993" s="2">
        <v>0</v>
      </c>
      <c r="AG3993" s="2">
        <v>0</v>
      </c>
      <c r="AH3993" s="2">
        <v>0</v>
      </c>
      <c r="AI3993" s="2">
        <v>0</v>
      </c>
      <c r="AJ3993" s="2">
        <v>2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</row>
    <row r="3994" spans="1:46" x14ac:dyDescent="0.2">
      <c r="A3994" s="2">
        <v>1699693</v>
      </c>
      <c r="B3994" s="2">
        <v>895252</v>
      </c>
      <c r="C3994" s="6">
        <v>21.431010640122899</v>
      </c>
      <c r="D3994" s="6">
        <v>38.5505856432423</v>
      </c>
      <c r="E3994" s="19" t="s">
        <v>4428</v>
      </c>
      <c r="F3994" s="46">
        <f>INDEX(Δεδομένα!$P:$P,MATCH('2021'!E3994,Δεδομένα!$O:$O,0))</f>
        <v>128</v>
      </c>
      <c r="G3994" s="49" t="s">
        <v>4292</v>
      </c>
      <c r="H3994" s="51" t="str">
        <f>INDEX(Δεδομένα!B$1:B$51,MATCH('2021'!G3994,Δεδομένα!A$1:A$51,0))</f>
        <v>ΔΥΤΙΚΗΣ ΕΛΛΑΔΟΣ</v>
      </c>
      <c r="I3994" s="53">
        <f>INDEX(Δεδομένα!E$1:E$13,MATCH('2021'!H3994,Δεδομένα!D$1:D$13,0))</f>
        <v>7</v>
      </c>
      <c r="J3994" s="4">
        <v>44468</v>
      </c>
      <c r="K3994" s="3" t="s">
        <v>566</v>
      </c>
      <c r="L3994" s="17" t="str">
        <f t="shared" si="304"/>
        <v>29/09/2021 18:40</v>
      </c>
      <c r="M3994" s="4">
        <v>44468</v>
      </c>
      <c r="N3994" s="3" t="s">
        <v>1145</v>
      </c>
      <c r="O3994" s="17" t="str">
        <f t="shared" si="305"/>
        <v>29/09/2021 19:29</v>
      </c>
      <c r="P3994" s="24">
        <f t="shared" si="306"/>
        <v>3.4027777772280388E-2</v>
      </c>
      <c r="Q3994" s="28">
        <v>0</v>
      </c>
      <c r="R3994" s="27">
        <f t="shared" si="307"/>
        <v>48.999999992083758</v>
      </c>
      <c r="S3994" s="3" t="s">
        <v>4</v>
      </c>
      <c r="T3994" s="3" t="s">
        <v>4429</v>
      </c>
      <c r="U3994" s="3" t="s">
        <v>4430</v>
      </c>
      <c r="V3994" s="3" t="s">
        <v>4525</v>
      </c>
      <c r="W3994" s="5">
        <v>0</v>
      </c>
      <c r="X3994" s="5">
        <v>0</v>
      </c>
      <c r="Y3994" s="5">
        <v>0</v>
      </c>
      <c r="Z3994" s="5">
        <v>0</v>
      </c>
      <c r="AA3994" s="5">
        <v>1</v>
      </c>
      <c r="AB3994" s="5">
        <v>0</v>
      </c>
      <c r="AC3994" s="5">
        <v>0</v>
      </c>
      <c r="AD3994" s="5">
        <v>0</v>
      </c>
      <c r="AE3994" s="2">
        <v>2</v>
      </c>
      <c r="AF3994" s="2">
        <v>0</v>
      </c>
      <c r="AG3994" s="2">
        <v>0</v>
      </c>
      <c r="AH3994" s="2">
        <v>0</v>
      </c>
      <c r="AI3994" s="2">
        <v>0</v>
      </c>
      <c r="AJ3994" s="2">
        <v>1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</row>
    <row r="3995" spans="1:46" x14ac:dyDescent="0.2">
      <c r="A3995" s="2">
        <v>1701018</v>
      </c>
      <c r="B3995" s="2">
        <v>895442</v>
      </c>
      <c r="C3995" s="6">
        <v>21.405384861435799</v>
      </c>
      <c r="D3995" s="6">
        <v>38.5727932476115</v>
      </c>
      <c r="E3995" s="19" t="s">
        <v>4428</v>
      </c>
      <c r="F3995" s="46">
        <f>INDEX(Δεδομένα!$P:$P,MATCH('2021'!E3995,Δεδομένα!$O:$O,0))</f>
        <v>128</v>
      </c>
      <c r="G3995" s="49" t="s">
        <v>4292</v>
      </c>
      <c r="H3995" s="51" t="str">
        <f>INDEX(Δεδομένα!B$1:B$51,MATCH('2021'!G3995,Δεδομένα!A$1:A$51,0))</f>
        <v>ΔΥΤΙΚΗΣ ΕΛΛΑΔΟΣ</v>
      </c>
      <c r="I3995" s="53">
        <f>INDEX(Δεδομένα!E$1:E$13,MATCH('2021'!H3995,Δεδομένα!D$1:D$13,0))</f>
        <v>7</v>
      </c>
      <c r="J3995" s="4">
        <v>44469</v>
      </c>
      <c r="K3995" s="3" t="s">
        <v>763</v>
      </c>
      <c r="L3995" s="17" t="str">
        <f t="shared" si="304"/>
        <v>30/09/2021 14:39</v>
      </c>
      <c r="M3995" s="4">
        <v>44469</v>
      </c>
      <c r="N3995" s="3" t="s">
        <v>161</v>
      </c>
      <c r="O3995" s="17" t="str">
        <f t="shared" si="305"/>
        <v>30/09/2021 15:00</v>
      </c>
      <c r="P3995" s="24">
        <f t="shared" si="306"/>
        <v>1.4583333329937886E-2</v>
      </c>
      <c r="Q3995" s="28">
        <v>0</v>
      </c>
      <c r="R3995" s="27">
        <f t="shared" si="307"/>
        <v>20.999999995110556</v>
      </c>
      <c r="S3995" s="3" t="s">
        <v>4</v>
      </c>
      <c r="T3995" s="3" t="s">
        <v>4429</v>
      </c>
      <c r="U3995" s="3" t="s">
        <v>4430</v>
      </c>
      <c r="V3995" s="3" t="s">
        <v>4527</v>
      </c>
      <c r="W3995" s="5">
        <v>0</v>
      </c>
      <c r="X3995" s="5">
        <v>0</v>
      </c>
      <c r="Y3995" s="5">
        <v>0</v>
      </c>
      <c r="Z3995" s="5">
        <v>0</v>
      </c>
      <c r="AA3995" s="5">
        <v>0.02</v>
      </c>
      <c r="AB3995" s="5">
        <v>0</v>
      </c>
      <c r="AC3995" s="5">
        <v>0</v>
      </c>
      <c r="AD3995" s="5">
        <v>0</v>
      </c>
      <c r="AE3995" s="2">
        <v>2</v>
      </c>
      <c r="AF3995" s="2">
        <v>0</v>
      </c>
      <c r="AG3995" s="2">
        <v>0</v>
      </c>
      <c r="AH3995" s="2">
        <v>0</v>
      </c>
      <c r="AI3995" s="2">
        <v>0</v>
      </c>
      <c r="AJ3995" s="2">
        <v>1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</row>
    <row r="3996" spans="1:46" x14ac:dyDescent="0.2">
      <c r="A3996" s="2">
        <v>1701027</v>
      </c>
      <c r="B3996" s="2">
        <v>895483</v>
      </c>
      <c r="C3996" s="6">
        <v>21.375196246274001</v>
      </c>
      <c r="D3996" s="6">
        <v>38.594023510320397</v>
      </c>
      <c r="E3996" s="19" t="s">
        <v>4428</v>
      </c>
      <c r="F3996" s="46">
        <f>INDEX(Δεδομένα!$P:$P,MATCH('2021'!E3996,Δεδομένα!$O:$O,0))</f>
        <v>128</v>
      </c>
      <c r="G3996" s="49" t="s">
        <v>4292</v>
      </c>
      <c r="H3996" s="51" t="str">
        <f>INDEX(Δεδομένα!B$1:B$51,MATCH('2021'!G3996,Δεδομένα!A$1:A$51,0))</f>
        <v>ΔΥΤΙΚΗΣ ΕΛΛΑΔΟΣ</v>
      </c>
      <c r="I3996" s="53">
        <f>INDEX(Δεδομένα!E$1:E$13,MATCH('2021'!H3996,Δεδομένα!D$1:D$13,0))</f>
        <v>7</v>
      </c>
      <c r="J3996" s="4">
        <v>44469</v>
      </c>
      <c r="K3996" s="3" t="s">
        <v>1259</v>
      </c>
      <c r="L3996" s="17" t="str">
        <f t="shared" si="304"/>
        <v>30/09/2021 17:44</v>
      </c>
      <c r="M3996" s="4">
        <v>44469</v>
      </c>
      <c r="N3996" s="3" t="s">
        <v>102</v>
      </c>
      <c r="O3996" s="17" t="str">
        <f t="shared" si="305"/>
        <v>30/09/2021 18:35</v>
      </c>
      <c r="P3996" s="24">
        <f t="shared" si="306"/>
        <v>3.5416666665696539E-2</v>
      </c>
      <c r="Q3996" s="28">
        <v>0</v>
      </c>
      <c r="R3996" s="27">
        <f t="shared" si="307"/>
        <v>50.999999998603016</v>
      </c>
      <c r="S3996" s="3" t="s">
        <v>4</v>
      </c>
      <c r="T3996" s="3" t="s">
        <v>4429</v>
      </c>
      <c r="U3996" s="3" t="s">
        <v>4430</v>
      </c>
      <c r="V3996" s="3" t="s">
        <v>4528</v>
      </c>
      <c r="W3996" s="5">
        <v>0</v>
      </c>
      <c r="X3996" s="5">
        <v>0</v>
      </c>
      <c r="Y3996" s="5">
        <v>0</v>
      </c>
      <c r="Z3996" s="5">
        <v>0</v>
      </c>
      <c r="AA3996" s="5">
        <v>0.03</v>
      </c>
      <c r="AB3996" s="5">
        <v>0</v>
      </c>
      <c r="AC3996" s="5">
        <v>0</v>
      </c>
      <c r="AD3996" s="5">
        <v>0</v>
      </c>
      <c r="AE3996" s="2">
        <v>2</v>
      </c>
      <c r="AF3996" s="2">
        <v>0</v>
      </c>
      <c r="AG3996" s="2">
        <v>0</v>
      </c>
      <c r="AH3996" s="2">
        <v>0</v>
      </c>
      <c r="AI3996" s="2">
        <v>0</v>
      </c>
      <c r="AJ3996" s="2">
        <v>1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</row>
    <row r="3997" spans="1:46" x14ac:dyDescent="0.2">
      <c r="A3997" s="2">
        <v>1701095</v>
      </c>
      <c r="B3997" s="2">
        <v>895487</v>
      </c>
      <c r="C3997" s="6">
        <v>21.454876458455701</v>
      </c>
      <c r="D3997" s="6">
        <v>38.589712501050101</v>
      </c>
      <c r="E3997" s="19" t="s">
        <v>4428</v>
      </c>
      <c r="F3997" s="46">
        <f>INDEX(Δεδομένα!$P:$P,MATCH('2021'!E3997,Δεδομένα!$O:$O,0))</f>
        <v>128</v>
      </c>
      <c r="G3997" s="49" t="s">
        <v>4292</v>
      </c>
      <c r="H3997" s="51" t="str">
        <f>INDEX(Δεδομένα!B$1:B$51,MATCH('2021'!G3997,Δεδομένα!A$1:A$51,0))</f>
        <v>ΔΥΤΙΚΗΣ ΕΛΛΑΔΟΣ</v>
      </c>
      <c r="I3997" s="53">
        <f>INDEX(Δεδομένα!E$1:E$13,MATCH('2021'!H3997,Δεδομένα!D$1:D$13,0))</f>
        <v>7</v>
      </c>
      <c r="J3997" s="4">
        <v>44469</v>
      </c>
      <c r="K3997" s="3" t="s">
        <v>462</v>
      </c>
      <c r="L3997" s="17" t="str">
        <f t="shared" si="304"/>
        <v>30/09/2021 17:50</v>
      </c>
      <c r="M3997" s="4">
        <v>44469</v>
      </c>
      <c r="N3997" s="3" t="s">
        <v>712</v>
      </c>
      <c r="O3997" s="17" t="str">
        <f t="shared" si="305"/>
        <v>30/09/2021 18:30</v>
      </c>
      <c r="P3997" s="24">
        <f t="shared" si="306"/>
        <v>2.7777777781011537E-2</v>
      </c>
      <c r="Q3997" s="28">
        <v>0</v>
      </c>
      <c r="R3997" s="27">
        <f t="shared" si="307"/>
        <v>40.000000004656613</v>
      </c>
      <c r="S3997" s="3" t="s">
        <v>4</v>
      </c>
      <c r="T3997" s="3" t="s">
        <v>4429</v>
      </c>
      <c r="U3997" s="3" t="s">
        <v>4430</v>
      </c>
      <c r="V3997" s="3" t="s">
        <v>4529</v>
      </c>
      <c r="W3997" s="5">
        <v>0</v>
      </c>
      <c r="X3997" s="5">
        <v>0</v>
      </c>
      <c r="Y3997" s="5">
        <v>0</v>
      </c>
      <c r="Z3997" s="5">
        <v>0</v>
      </c>
      <c r="AA3997" s="5">
        <v>0.02</v>
      </c>
      <c r="AB3997" s="5">
        <v>0.02</v>
      </c>
      <c r="AC3997" s="5">
        <v>0</v>
      </c>
      <c r="AD3997" s="5">
        <v>0</v>
      </c>
      <c r="AE3997" s="2">
        <v>4</v>
      </c>
      <c r="AF3997" s="2">
        <v>0</v>
      </c>
      <c r="AG3997" s="2">
        <v>0</v>
      </c>
      <c r="AH3997" s="2">
        <v>0</v>
      </c>
      <c r="AI3997" s="2">
        <v>0</v>
      </c>
      <c r="AJ3997" s="2">
        <v>2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</row>
    <row r="3998" spans="1:46" x14ac:dyDescent="0.2">
      <c r="A3998" s="2">
        <v>1701102</v>
      </c>
      <c r="B3998" s="2">
        <v>895521</v>
      </c>
      <c r="C3998" s="6">
        <v>21.405675177408401</v>
      </c>
      <c r="D3998" s="6">
        <v>38.541286211295301</v>
      </c>
      <c r="E3998" s="19" t="s">
        <v>4428</v>
      </c>
      <c r="F3998" s="46">
        <f>INDEX(Δεδομένα!$P:$P,MATCH('2021'!E3998,Δεδομένα!$O:$O,0))</f>
        <v>128</v>
      </c>
      <c r="G3998" s="49" t="s">
        <v>4292</v>
      </c>
      <c r="H3998" s="51" t="str">
        <f>INDEX(Δεδομένα!B$1:B$51,MATCH('2021'!G3998,Δεδομένα!A$1:A$51,0))</f>
        <v>ΔΥΤΙΚΗΣ ΕΛΛΑΔΟΣ</v>
      </c>
      <c r="I3998" s="53">
        <f>INDEX(Δεδομένα!E$1:E$13,MATCH('2021'!H3998,Δεδομένα!D$1:D$13,0))</f>
        <v>7</v>
      </c>
      <c r="J3998" s="4">
        <v>44469</v>
      </c>
      <c r="K3998" s="3" t="s">
        <v>524</v>
      </c>
      <c r="L3998" s="17" t="str">
        <f t="shared" si="304"/>
        <v>30/09/2021 20:40</v>
      </c>
      <c r="M3998" s="4">
        <v>44469</v>
      </c>
      <c r="N3998" s="3" t="s">
        <v>521</v>
      </c>
      <c r="O3998" s="17" t="str">
        <f t="shared" si="305"/>
        <v>30/09/2021 22:00</v>
      </c>
      <c r="P3998" s="24">
        <f t="shared" si="306"/>
        <v>5.5555555554747116E-2</v>
      </c>
      <c r="Q3998" s="28">
        <v>0</v>
      </c>
      <c r="R3998" s="27">
        <f t="shared" si="307"/>
        <v>79.999999998835847</v>
      </c>
      <c r="S3998" s="3" t="s">
        <v>4</v>
      </c>
      <c r="T3998" s="3" t="s">
        <v>4429</v>
      </c>
      <c r="U3998" s="3" t="s">
        <v>4430</v>
      </c>
      <c r="V3998" s="3" t="s">
        <v>1904</v>
      </c>
      <c r="W3998" s="5">
        <v>0</v>
      </c>
      <c r="X3998" s="5">
        <v>0</v>
      </c>
      <c r="Y3998" s="5">
        <v>0</v>
      </c>
      <c r="Z3998" s="5">
        <v>0</v>
      </c>
      <c r="AA3998" s="5">
        <v>2</v>
      </c>
      <c r="AB3998" s="5">
        <v>0</v>
      </c>
      <c r="AC3998" s="5">
        <v>0</v>
      </c>
      <c r="AD3998" s="5">
        <v>0</v>
      </c>
      <c r="AE3998" s="2">
        <v>4</v>
      </c>
      <c r="AF3998" s="2">
        <v>0</v>
      </c>
      <c r="AG3998" s="2">
        <v>0</v>
      </c>
      <c r="AH3998" s="2">
        <v>0</v>
      </c>
      <c r="AI3998" s="2">
        <v>0</v>
      </c>
      <c r="AJ3998" s="2">
        <v>2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</row>
    <row r="3999" spans="1:46" x14ac:dyDescent="0.2">
      <c r="A3999" s="2">
        <v>1701138</v>
      </c>
      <c r="B3999" s="2">
        <v>895633</v>
      </c>
      <c r="C3999" s="6">
        <v>21.405940759057099</v>
      </c>
      <c r="D3999" s="6">
        <v>38.5428070367945</v>
      </c>
      <c r="E3999" s="19" t="s">
        <v>4428</v>
      </c>
      <c r="F3999" s="46">
        <f>INDEX(Δεδομένα!$P:$P,MATCH('2021'!E3999,Δεδομένα!$O:$O,0))</f>
        <v>128</v>
      </c>
      <c r="G3999" s="49" t="s">
        <v>4292</v>
      </c>
      <c r="H3999" s="51" t="str">
        <f>INDEX(Δεδομένα!B$1:B$51,MATCH('2021'!G3999,Δεδομένα!A$1:A$51,0))</f>
        <v>ΔΥΤΙΚΗΣ ΕΛΛΑΔΟΣ</v>
      </c>
      <c r="I3999" s="53">
        <f>INDEX(Δεδομένα!E$1:E$13,MATCH('2021'!H3999,Δεδομένα!D$1:D$13,0))</f>
        <v>7</v>
      </c>
      <c r="J3999" s="4">
        <v>44470</v>
      </c>
      <c r="K3999" s="3" t="s">
        <v>1270</v>
      </c>
      <c r="L3999" s="17" t="str">
        <f t="shared" si="304"/>
        <v>01/10/2021 12:04</v>
      </c>
      <c r="M3999" s="4">
        <v>44470</v>
      </c>
      <c r="N3999" s="3" t="s">
        <v>297</v>
      </c>
      <c r="O3999" s="17" t="str">
        <f t="shared" si="305"/>
        <v>01/10/2021 12:55</v>
      </c>
      <c r="P3999" s="24">
        <f t="shared" si="306"/>
        <v>3.5416666665696539E-2</v>
      </c>
      <c r="Q3999" s="28">
        <v>0</v>
      </c>
      <c r="R3999" s="27">
        <f t="shared" si="307"/>
        <v>50.999999998603016</v>
      </c>
      <c r="S3999" s="3" t="s">
        <v>4</v>
      </c>
      <c r="T3999" s="3" t="s">
        <v>4429</v>
      </c>
      <c r="U3999" s="3" t="s">
        <v>4430</v>
      </c>
      <c r="V3999" s="3" t="s">
        <v>4530</v>
      </c>
      <c r="W3999" s="5">
        <v>0</v>
      </c>
      <c r="X3999" s="5">
        <v>0</v>
      </c>
      <c r="Y3999" s="5">
        <v>0</v>
      </c>
      <c r="Z3999" s="5">
        <v>0</v>
      </c>
      <c r="AA3999" s="5">
        <v>0.8</v>
      </c>
      <c r="AB3999" s="5">
        <v>0</v>
      </c>
      <c r="AC3999" s="5">
        <v>0</v>
      </c>
      <c r="AD3999" s="5">
        <v>0</v>
      </c>
      <c r="AE3999" s="2">
        <v>4</v>
      </c>
      <c r="AF3999" s="2">
        <v>0</v>
      </c>
      <c r="AG3999" s="2">
        <v>0</v>
      </c>
      <c r="AH3999" s="2">
        <v>0</v>
      </c>
      <c r="AI3999" s="2">
        <v>0</v>
      </c>
      <c r="AJ3999" s="2">
        <v>2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</row>
    <row r="4000" spans="1:46" x14ac:dyDescent="0.2">
      <c r="A4000" s="2">
        <v>1701152</v>
      </c>
      <c r="B4000" s="2">
        <v>895674</v>
      </c>
      <c r="C4000" s="6">
        <v>21.419809228165001</v>
      </c>
      <c r="D4000" s="6">
        <v>38.545625396058902</v>
      </c>
      <c r="E4000" s="19" t="s">
        <v>4428</v>
      </c>
      <c r="F4000" s="46">
        <f>INDEX(Δεδομένα!$P:$P,MATCH('2021'!E4000,Δεδομένα!$O:$O,0))</f>
        <v>128</v>
      </c>
      <c r="G4000" s="49" t="s">
        <v>4292</v>
      </c>
      <c r="H4000" s="51" t="str">
        <f>INDEX(Δεδομένα!B$1:B$51,MATCH('2021'!G4000,Δεδομένα!A$1:A$51,0))</f>
        <v>ΔΥΤΙΚΗΣ ΕΛΛΑΔΟΣ</v>
      </c>
      <c r="I4000" s="53">
        <f>INDEX(Δεδομένα!E$1:E$13,MATCH('2021'!H4000,Δεδομένα!D$1:D$13,0))</f>
        <v>7</v>
      </c>
      <c r="J4000" s="4">
        <v>44470</v>
      </c>
      <c r="K4000" s="3" t="s">
        <v>499</v>
      </c>
      <c r="L4000" s="17" t="str">
        <f t="shared" si="304"/>
        <v>01/10/2021 15:10</v>
      </c>
      <c r="M4000" s="4">
        <v>44470</v>
      </c>
      <c r="N4000" s="3" t="s">
        <v>146</v>
      </c>
      <c r="O4000" s="17" t="str">
        <f t="shared" si="305"/>
        <v>01/10/2021 16:30</v>
      </c>
      <c r="P4000" s="24">
        <f t="shared" si="306"/>
        <v>5.5555555554747116E-2</v>
      </c>
      <c r="Q4000" s="28">
        <v>0</v>
      </c>
      <c r="R4000" s="27">
        <f t="shared" si="307"/>
        <v>79.999999998835847</v>
      </c>
      <c r="S4000" s="3" t="s">
        <v>4</v>
      </c>
      <c r="T4000" s="3" t="s">
        <v>4429</v>
      </c>
      <c r="U4000" s="3" t="s">
        <v>4430</v>
      </c>
      <c r="V4000" s="3" t="s">
        <v>4525</v>
      </c>
      <c r="W4000" s="5">
        <v>0</v>
      </c>
      <c r="X4000" s="5">
        <v>0</v>
      </c>
      <c r="Y4000" s="5">
        <v>0</v>
      </c>
      <c r="Z4000" s="5">
        <v>0</v>
      </c>
      <c r="AA4000" s="5">
        <v>0.5</v>
      </c>
      <c r="AB4000" s="5">
        <v>0</v>
      </c>
      <c r="AC4000" s="5">
        <v>0</v>
      </c>
      <c r="AD4000" s="5">
        <v>0</v>
      </c>
      <c r="AE4000" s="2">
        <v>6</v>
      </c>
      <c r="AF4000" s="2">
        <v>0</v>
      </c>
      <c r="AG4000" s="2">
        <v>0</v>
      </c>
      <c r="AH4000" s="2">
        <v>0</v>
      </c>
      <c r="AI4000" s="2">
        <v>0</v>
      </c>
      <c r="AJ4000" s="2">
        <v>3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</row>
    <row r="4001" spans="1:46" x14ac:dyDescent="0.2">
      <c r="A4001" s="2">
        <v>1701170</v>
      </c>
      <c r="B4001" s="2">
        <v>895695</v>
      </c>
      <c r="C4001" s="6">
        <v>21.432916899705099</v>
      </c>
      <c r="D4001" s="6">
        <v>38.548208939132998</v>
      </c>
      <c r="E4001" s="19" t="s">
        <v>4428</v>
      </c>
      <c r="F4001" s="46">
        <f>INDEX(Δεδομένα!$P:$P,MATCH('2021'!E4001,Δεδομένα!$O:$O,0))</f>
        <v>128</v>
      </c>
      <c r="G4001" s="49" t="s">
        <v>4292</v>
      </c>
      <c r="H4001" s="51" t="str">
        <f>INDEX(Δεδομένα!B$1:B$51,MATCH('2021'!G4001,Δεδομένα!A$1:A$51,0))</f>
        <v>ΔΥΤΙΚΗΣ ΕΛΛΑΔΟΣ</v>
      </c>
      <c r="I4001" s="53">
        <f>INDEX(Δεδομένα!E$1:E$13,MATCH('2021'!H4001,Δεδομένα!D$1:D$13,0))</f>
        <v>7</v>
      </c>
      <c r="J4001" s="4">
        <v>44470</v>
      </c>
      <c r="K4001" s="3" t="s">
        <v>474</v>
      </c>
      <c r="L4001" s="17" t="str">
        <f t="shared" si="304"/>
        <v>01/10/2021 16:50</v>
      </c>
      <c r="M4001" s="4">
        <v>44470</v>
      </c>
      <c r="N4001" s="3" t="s">
        <v>462</v>
      </c>
      <c r="O4001" s="17" t="str">
        <f t="shared" si="305"/>
        <v>01/10/2021 17:50</v>
      </c>
      <c r="P4001" s="24">
        <f t="shared" si="306"/>
        <v>4.1666666664241347E-2</v>
      </c>
      <c r="Q4001" s="28">
        <v>0</v>
      </c>
      <c r="R4001" s="27">
        <f t="shared" si="307"/>
        <v>59.99999999650754</v>
      </c>
      <c r="S4001" s="3" t="s">
        <v>4</v>
      </c>
      <c r="T4001" s="3" t="s">
        <v>4429</v>
      </c>
      <c r="U4001" s="3" t="s">
        <v>4430</v>
      </c>
      <c r="V4001" s="3" t="s">
        <v>4531</v>
      </c>
      <c r="W4001" s="5">
        <v>0</v>
      </c>
      <c r="X4001" s="5">
        <v>0</v>
      </c>
      <c r="Y4001" s="5">
        <v>0</v>
      </c>
      <c r="Z4001" s="5">
        <v>0</v>
      </c>
      <c r="AA4001" s="5">
        <v>1</v>
      </c>
      <c r="AB4001" s="5">
        <v>0</v>
      </c>
      <c r="AC4001" s="5">
        <v>0</v>
      </c>
      <c r="AD4001" s="5">
        <v>0</v>
      </c>
      <c r="AE4001" s="2">
        <v>6</v>
      </c>
      <c r="AF4001" s="2">
        <v>0</v>
      </c>
      <c r="AG4001" s="2">
        <v>0</v>
      </c>
      <c r="AH4001" s="2">
        <v>0</v>
      </c>
      <c r="AI4001" s="2">
        <v>0</v>
      </c>
      <c r="AJ4001" s="2">
        <v>3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</row>
    <row r="4002" spans="1:46" x14ac:dyDescent="0.2">
      <c r="A4002" s="2">
        <v>1701118</v>
      </c>
      <c r="B4002" s="2">
        <v>895708</v>
      </c>
      <c r="E4002" s="19" t="s">
        <v>4428</v>
      </c>
      <c r="F4002" s="46">
        <f>INDEX(Δεδομένα!$P:$P,MATCH('2021'!E4002,Δεδομένα!$O:$O,0))</f>
        <v>128</v>
      </c>
      <c r="G4002" s="49" t="s">
        <v>4292</v>
      </c>
      <c r="H4002" s="51" t="str">
        <f>INDEX(Δεδομένα!B$1:B$51,MATCH('2021'!G4002,Δεδομένα!A$1:A$51,0))</f>
        <v>ΔΥΤΙΚΗΣ ΕΛΛΑΔΟΣ</v>
      </c>
      <c r="I4002" s="53">
        <f>INDEX(Δεδομένα!E$1:E$13,MATCH('2021'!H4002,Δεδομένα!D$1:D$13,0))</f>
        <v>7</v>
      </c>
      <c r="J4002" s="4">
        <v>44470</v>
      </c>
      <c r="K4002" s="3" t="s">
        <v>267</v>
      </c>
      <c r="L4002" s="17" t="str">
        <f t="shared" si="304"/>
        <v>01/10/2021 17:30</v>
      </c>
      <c r="M4002" s="4">
        <v>44470</v>
      </c>
      <c r="N4002" s="3" t="s">
        <v>1294</v>
      </c>
      <c r="O4002" s="17" t="str">
        <f t="shared" si="305"/>
        <v>01/10/2021 18:47</v>
      </c>
      <c r="P4002" s="24">
        <f t="shared" si="306"/>
        <v>5.3472222221898846E-2</v>
      </c>
      <c r="Q4002" s="28">
        <v>0</v>
      </c>
      <c r="R4002" s="27">
        <f t="shared" si="307"/>
        <v>76.999999999534339</v>
      </c>
      <c r="S4002" s="3" t="s">
        <v>4</v>
      </c>
      <c r="T4002" s="3" t="s">
        <v>4429</v>
      </c>
      <c r="U4002" s="3" t="s">
        <v>4430</v>
      </c>
      <c r="V4002" s="3" t="s">
        <v>4468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0.8</v>
      </c>
      <c r="AC4002" s="5">
        <v>0</v>
      </c>
      <c r="AD4002" s="5">
        <v>0</v>
      </c>
      <c r="AE4002" s="2">
        <v>2</v>
      </c>
      <c r="AF4002" s="2">
        <v>0</v>
      </c>
      <c r="AG4002" s="2">
        <v>0</v>
      </c>
      <c r="AH4002" s="2">
        <v>0</v>
      </c>
      <c r="AI4002" s="2">
        <v>0</v>
      </c>
      <c r="AJ4002" s="2">
        <v>1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</row>
    <row r="4003" spans="1:46" x14ac:dyDescent="0.2">
      <c r="A4003" s="2">
        <v>1701182</v>
      </c>
      <c r="B4003" s="2">
        <v>895714</v>
      </c>
      <c r="C4003" s="6">
        <v>21.2936939554736</v>
      </c>
      <c r="D4003" s="6">
        <v>38.599131268785598</v>
      </c>
      <c r="E4003" s="19" t="s">
        <v>4428</v>
      </c>
      <c r="F4003" s="46">
        <f>INDEX(Δεδομένα!$P:$P,MATCH('2021'!E4003,Δεδομένα!$O:$O,0))</f>
        <v>128</v>
      </c>
      <c r="G4003" s="49" t="s">
        <v>4292</v>
      </c>
      <c r="H4003" s="51" t="str">
        <f>INDEX(Δεδομένα!B$1:B$51,MATCH('2021'!G4003,Δεδομένα!A$1:A$51,0))</f>
        <v>ΔΥΤΙΚΗΣ ΕΛΛΑΔΟΣ</v>
      </c>
      <c r="I4003" s="53">
        <f>INDEX(Δεδομένα!E$1:E$13,MATCH('2021'!H4003,Δεδομένα!D$1:D$13,0))</f>
        <v>7</v>
      </c>
      <c r="J4003" s="4">
        <v>44470</v>
      </c>
      <c r="K4003" s="3" t="s">
        <v>341</v>
      </c>
      <c r="L4003" s="17" t="str">
        <f t="shared" si="304"/>
        <v>01/10/2021 17:55</v>
      </c>
      <c r="M4003" s="4">
        <v>44470</v>
      </c>
      <c r="N4003" s="3" t="s">
        <v>1490</v>
      </c>
      <c r="O4003" s="17" t="str">
        <f t="shared" si="305"/>
        <v>01/10/2021 19:45</v>
      </c>
      <c r="P4003" s="24">
        <f t="shared" si="306"/>
        <v>7.6388888883229811E-2</v>
      </c>
      <c r="Q4003" s="28">
        <v>0</v>
      </c>
      <c r="R4003" s="27">
        <f t="shared" si="307"/>
        <v>109.99999999185093</v>
      </c>
      <c r="S4003" s="3" t="s">
        <v>4</v>
      </c>
      <c r="T4003" s="3" t="s">
        <v>4429</v>
      </c>
      <c r="U4003" s="3" t="s">
        <v>2186</v>
      </c>
      <c r="V4003" s="3" t="s">
        <v>2186</v>
      </c>
      <c r="W4003" s="5">
        <v>0</v>
      </c>
      <c r="X4003" s="5">
        <v>0</v>
      </c>
      <c r="Y4003" s="5">
        <v>0</v>
      </c>
      <c r="Z4003" s="5">
        <v>0</v>
      </c>
      <c r="AA4003" s="5">
        <v>0.02</v>
      </c>
      <c r="AB4003" s="5">
        <v>2</v>
      </c>
      <c r="AC4003" s="5">
        <v>0</v>
      </c>
      <c r="AD4003" s="5">
        <v>0</v>
      </c>
      <c r="AE4003" s="2">
        <v>4</v>
      </c>
      <c r="AF4003" s="2">
        <v>0</v>
      </c>
      <c r="AG4003" s="2">
        <v>0</v>
      </c>
      <c r="AH4003" s="2">
        <v>0</v>
      </c>
      <c r="AI4003" s="2">
        <v>0</v>
      </c>
      <c r="AJ4003" s="2">
        <v>2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</row>
    <row r="4004" spans="1:46" x14ac:dyDescent="0.2">
      <c r="A4004" s="2">
        <v>1701193</v>
      </c>
      <c r="B4004" s="2">
        <v>895718</v>
      </c>
      <c r="E4004" s="19" t="s">
        <v>4428</v>
      </c>
      <c r="F4004" s="46">
        <f>INDEX(Δεδομένα!$P:$P,MATCH('2021'!E4004,Δεδομένα!$O:$O,0))</f>
        <v>128</v>
      </c>
      <c r="G4004" s="49" t="s">
        <v>4292</v>
      </c>
      <c r="H4004" s="51" t="str">
        <f>INDEX(Δεδομένα!B$1:B$51,MATCH('2021'!G4004,Δεδομένα!A$1:A$51,0))</f>
        <v>ΔΥΤΙΚΗΣ ΕΛΛΑΔΟΣ</v>
      </c>
      <c r="I4004" s="53">
        <f>INDEX(Δεδομένα!E$1:E$13,MATCH('2021'!H4004,Δεδομένα!D$1:D$13,0))</f>
        <v>7</v>
      </c>
      <c r="J4004" s="4">
        <v>44470</v>
      </c>
      <c r="K4004" s="3" t="s">
        <v>9</v>
      </c>
      <c r="L4004" s="17" t="str">
        <f t="shared" si="304"/>
        <v>01/10/2021 18:15</v>
      </c>
      <c r="M4004" s="4">
        <v>44470</v>
      </c>
      <c r="N4004" s="3" t="s">
        <v>193</v>
      </c>
      <c r="O4004" s="17" t="str">
        <f t="shared" si="305"/>
        <v>01/10/2021 18:53</v>
      </c>
      <c r="P4004" s="24">
        <f t="shared" si="306"/>
        <v>2.6388888894871343E-2</v>
      </c>
      <c r="Q4004" s="28">
        <v>0</v>
      </c>
      <c r="R4004" s="27">
        <f t="shared" si="307"/>
        <v>38.000000008614734</v>
      </c>
      <c r="S4004" s="3" t="s">
        <v>4</v>
      </c>
      <c r="T4004" s="3" t="s">
        <v>4429</v>
      </c>
      <c r="U4004" s="3" t="s">
        <v>4430</v>
      </c>
      <c r="V4004" s="3" t="s">
        <v>4452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0.08</v>
      </c>
      <c r="AC4004" s="5">
        <v>0</v>
      </c>
      <c r="AD4004" s="5">
        <v>0</v>
      </c>
      <c r="AE4004" s="2">
        <v>2</v>
      </c>
      <c r="AF4004" s="2">
        <v>0</v>
      </c>
      <c r="AG4004" s="2">
        <v>0</v>
      </c>
      <c r="AH4004" s="2">
        <v>0</v>
      </c>
      <c r="AI4004" s="2">
        <v>0</v>
      </c>
      <c r="AJ4004" s="2">
        <v>1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</row>
    <row r="4005" spans="1:46" x14ac:dyDescent="0.2">
      <c r="A4005" s="2">
        <v>1701267</v>
      </c>
      <c r="B4005" s="2">
        <v>895917</v>
      </c>
      <c r="C4005" s="6">
        <v>21.288070797723101</v>
      </c>
      <c r="D4005" s="6">
        <v>38.6311276089248</v>
      </c>
      <c r="E4005" s="19" t="s">
        <v>4428</v>
      </c>
      <c r="F4005" s="46">
        <f>INDEX(Δεδομένα!$P:$P,MATCH('2021'!E4005,Δεδομένα!$O:$O,0))</f>
        <v>128</v>
      </c>
      <c r="G4005" s="49" t="s">
        <v>4292</v>
      </c>
      <c r="H4005" s="51" t="str">
        <f>INDEX(Δεδομένα!B$1:B$51,MATCH('2021'!G4005,Δεδομένα!A$1:A$51,0))</f>
        <v>ΔΥΤΙΚΗΣ ΕΛΛΑΔΟΣ</v>
      </c>
      <c r="I4005" s="53">
        <f>INDEX(Δεδομένα!E$1:E$13,MATCH('2021'!H4005,Δεδομένα!D$1:D$13,0))</f>
        <v>7</v>
      </c>
      <c r="J4005" s="4">
        <v>44471</v>
      </c>
      <c r="K4005" s="3" t="s">
        <v>537</v>
      </c>
      <c r="L4005" s="17" t="str">
        <f t="shared" si="304"/>
        <v>02/10/2021 14:02</v>
      </c>
      <c r="M4005" s="4">
        <v>44471</v>
      </c>
      <c r="N4005" s="3" t="s">
        <v>980</v>
      </c>
      <c r="O4005" s="17" t="str">
        <f t="shared" si="305"/>
        <v>02/10/2021 17:17</v>
      </c>
      <c r="P4005" s="24">
        <f t="shared" si="306"/>
        <v>0.13541666666424135</v>
      </c>
      <c r="Q4005" s="28">
        <v>0</v>
      </c>
      <c r="R4005" s="27">
        <f t="shared" si="307"/>
        <v>194.99999999650754</v>
      </c>
      <c r="S4005" s="3" t="s">
        <v>4</v>
      </c>
      <c r="T4005" s="3" t="s">
        <v>4429</v>
      </c>
      <c r="U4005" s="3" t="s">
        <v>2186</v>
      </c>
      <c r="V4005" s="3" t="s">
        <v>4532</v>
      </c>
      <c r="W4005" s="5">
        <v>0</v>
      </c>
      <c r="X4005" s="5">
        <v>0.05</v>
      </c>
      <c r="Y4005" s="5">
        <v>0</v>
      </c>
      <c r="Z4005" s="5">
        <v>0.05</v>
      </c>
      <c r="AA4005" s="5">
        <v>0.1</v>
      </c>
      <c r="AB4005" s="5">
        <v>0.01</v>
      </c>
      <c r="AC4005" s="5">
        <v>0</v>
      </c>
      <c r="AD4005" s="5">
        <v>0</v>
      </c>
      <c r="AE4005" s="2">
        <v>6</v>
      </c>
      <c r="AF4005" s="2">
        <v>0</v>
      </c>
      <c r="AG4005" s="2">
        <v>0</v>
      </c>
      <c r="AH4005" s="2">
        <v>0</v>
      </c>
      <c r="AI4005" s="2">
        <v>0</v>
      </c>
      <c r="AJ4005" s="2">
        <v>3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</row>
    <row r="4006" spans="1:46" x14ac:dyDescent="0.2">
      <c r="A4006" s="2">
        <v>1701273</v>
      </c>
      <c r="B4006" s="2">
        <v>895971</v>
      </c>
      <c r="C4006" s="6">
        <v>21.3118692823532</v>
      </c>
      <c r="D4006" s="6">
        <v>38.587524164297399</v>
      </c>
      <c r="E4006" s="19" t="s">
        <v>4428</v>
      </c>
      <c r="F4006" s="46">
        <f>INDEX(Δεδομένα!$P:$P,MATCH('2021'!E4006,Δεδομένα!$O:$O,0))</f>
        <v>128</v>
      </c>
      <c r="G4006" s="49" t="s">
        <v>4292</v>
      </c>
      <c r="H4006" s="51" t="str">
        <f>INDEX(Δεδομένα!B$1:B$51,MATCH('2021'!G4006,Δεδομένα!A$1:A$51,0))</f>
        <v>ΔΥΤΙΚΗΣ ΕΛΛΑΔΟΣ</v>
      </c>
      <c r="I4006" s="53">
        <f>INDEX(Δεδομένα!E$1:E$13,MATCH('2021'!H4006,Δεδομένα!D$1:D$13,0))</f>
        <v>7</v>
      </c>
      <c r="J4006" s="4">
        <v>44471</v>
      </c>
      <c r="K4006" s="3" t="s">
        <v>433</v>
      </c>
      <c r="L4006" s="17" t="str">
        <f t="shared" si="304"/>
        <v>02/10/2021 17:25</v>
      </c>
      <c r="M4006" s="4">
        <v>44471</v>
      </c>
      <c r="N4006" s="3" t="s">
        <v>231</v>
      </c>
      <c r="O4006" s="17" t="str">
        <f t="shared" si="305"/>
        <v>02/10/2021 18:03</v>
      </c>
      <c r="P4006" s="24">
        <f t="shared" si="306"/>
        <v>2.6388888887595385E-2</v>
      </c>
      <c r="Q4006" s="28">
        <v>0</v>
      </c>
      <c r="R4006" s="27">
        <f t="shared" si="307"/>
        <v>37.999999998137355</v>
      </c>
      <c r="S4006" s="3" t="s">
        <v>4</v>
      </c>
      <c r="T4006" s="3" t="s">
        <v>4429</v>
      </c>
      <c r="U4006" s="3" t="s">
        <v>4430</v>
      </c>
      <c r="V4006" s="3" t="s">
        <v>4533</v>
      </c>
      <c r="W4006" s="5">
        <v>0</v>
      </c>
      <c r="X4006" s="5">
        <v>0</v>
      </c>
      <c r="Y4006" s="5">
        <v>0</v>
      </c>
      <c r="Z4006" s="5">
        <v>0</v>
      </c>
      <c r="AA4006" s="5">
        <v>2</v>
      </c>
      <c r="AB4006" s="5">
        <v>0</v>
      </c>
      <c r="AC4006" s="5">
        <v>0</v>
      </c>
      <c r="AD4006" s="5">
        <v>0</v>
      </c>
      <c r="AE4006" s="2">
        <v>4</v>
      </c>
      <c r="AF4006" s="2">
        <v>0</v>
      </c>
      <c r="AG4006" s="2">
        <v>0</v>
      </c>
      <c r="AH4006" s="2">
        <v>0</v>
      </c>
      <c r="AI4006" s="2">
        <v>0</v>
      </c>
      <c r="AJ4006" s="2">
        <v>2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</row>
    <row r="4007" spans="1:46" x14ac:dyDescent="0.2">
      <c r="A4007" s="2">
        <v>1701520</v>
      </c>
      <c r="B4007" s="2">
        <v>896003</v>
      </c>
      <c r="C4007" s="6">
        <v>21.432124419106</v>
      </c>
      <c r="D4007" s="6">
        <v>38.565492097580503</v>
      </c>
      <c r="E4007" s="19" t="s">
        <v>4428</v>
      </c>
      <c r="F4007" s="46">
        <f>INDEX(Δεδομένα!$P:$P,MATCH('2021'!E4007,Δεδομένα!$O:$O,0))</f>
        <v>128</v>
      </c>
      <c r="G4007" s="49" t="s">
        <v>4292</v>
      </c>
      <c r="H4007" s="51" t="str">
        <f>INDEX(Δεδομένα!B$1:B$51,MATCH('2021'!G4007,Δεδομένα!A$1:A$51,0))</f>
        <v>ΔΥΤΙΚΗΣ ΕΛΛΑΔΟΣ</v>
      </c>
      <c r="I4007" s="53">
        <f>INDEX(Δεδομένα!E$1:E$13,MATCH('2021'!H4007,Δεδομένα!D$1:D$13,0))</f>
        <v>7</v>
      </c>
      <c r="J4007" s="4">
        <v>44471</v>
      </c>
      <c r="K4007" s="3" t="s">
        <v>32</v>
      </c>
      <c r="L4007" s="17" t="str">
        <f t="shared" si="304"/>
        <v>02/10/2021 18:45</v>
      </c>
      <c r="M4007" s="4">
        <v>44471</v>
      </c>
      <c r="N4007" s="3" t="s">
        <v>502</v>
      </c>
      <c r="O4007" s="17" t="str">
        <f t="shared" si="305"/>
        <v>02/10/2021 19:30</v>
      </c>
      <c r="P4007" s="24">
        <f t="shared" si="306"/>
        <v>3.125E-2</v>
      </c>
      <c r="Q4007" s="28">
        <v>0</v>
      </c>
      <c r="R4007" s="27">
        <f t="shared" si="307"/>
        <v>45</v>
      </c>
      <c r="S4007" s="3" t="s">
        <v>4</v>
      </c>
      <c r="T4007" s="3" t="s">
        <v>4429</v>
      </c>
      <c r="U4007" s="3" t="s">
        <v>4430</v>
      </c>
      <c r="V4007" s="3" t="s">
        <v>4534</v>
      </c>
      <c r="W4007" s="5">
        <v>0</v>
      </c>
      <c r="X4007" s="5">
        <v>0</v>
      </c>
      <c r="Y4007" s="5">
        <v>0</v>
      </c>
      <c r="Z4007" s="5">
        <v>0</v>
      </c>
      <c r="AA4007" s="5">
        <v>0.5</v>
      </c>
      <c r="AB4007" s="5">
        <v>0</v>
      </c>
      <c r="AC4007" s="5">
        <v>0</v>
      </c>
      <c r="AD4007" s="5">
        <v>0</v>
      </c>
      <c r="AE4007" s="2">
        <v>2</v>
      </c>
      <c r="AF4007" s="2">
        <v>0</v>
      </c>
      <c r="AG4007" s="2">
        <v>0</v>
      </c>
      <c r="AH4007" s="2">
        <v>0</v>
      </c>
      <c r="AI4007" s="2">
        <v>0</v>
      </c>
      <c r="AJ4007" s="2">
        <v>1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</row>
    <row r="4008" spans="1:46" x14ac:dyDescent="0.2">
      <c r="A4008" s="2">
        <v>1701535</v>
      </c>
      <c r="B4008" s="2">
        <v>896047</v>
      </c>
      <c r="C4008" s="6">
        <v>21.440363752527901</v>
      </c>
      <c r="D4008" s="6">
        <v>38.594651203620302</v>
      </c>
      <c r="E4008" s="19" t="s">
        <v>4428</v>
      </c>
      <c r="F4008" s="46">
        <f>INDEX(Δεδομένα!$P:$P,MATCH('2021'!E4008,Δεδομένα!$O:$O,0))</f>
        <v>128</v>
      </c>
      <c r="G4008" s="49" t="s">
        <v>4292</v>
      </c>
      <c r="H4008" s="51" t="str">
        <f>INDEX(Δεδομένα!B$1:B$51,MATCH('2021'!G4008,Δεδομένα!A$1:A$51,0))</f>
        <v>ΔΥΤΙΚΗΣ ΕΛΛΑΔΟΣ</v>
      </c>
      <c r="I4008" s="53">
        <f>INDEX(Δεδομένα!E$1:E$13,MATCH('2021'!H4008,Δεδομένα!D$1:D$13,0))</f>
        <v>7</v>
      </c>
      <c r="J4008" s="4">
        <v>44471</v>
      </c>
      <c r="K4008" s="3" t="s">
        <v>989</v>
      </c>
      <c r="L4008" s="17" t="str">
        <f t="shared" si="304"/>
        <v>02/10/2021 21:40</v>
      </c>
      <c r="M4008" s="4">
        <v>44471</v>
      </c>
      <c r="N4008" s="3" t="s">
        <v>1015</v>
      </c>
      <c r="O4008" s="17" t="str">
        <f t="shared" si="305"/>
        <v>02/10/2021 22:45</v>
      </c>
      <c r="P4008" s="24">
        <f t="shared" si="306"/>
        <v>4.5138888883229811E-2</v>
      </c>
      <c r="Q4008" s="28">
        <v>0</v>
      </c>
      <c r="R4008" s="27">
        <f t="shared" si="307"/>
        <v>64.999999991850927</v>
      </c>
      <c r="S4008" s="3" t="s">
        <v>4</v>
      </c>
      <c r="T4008" s="3" t="s">
        <v>4429</v>
      </c>
      <c r="U4008" s="3" t="s">
        <v>4430</v>
      </c>
      <c r="V4008" s="3" t="s">
        <v>4535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0.5</v>
      </c>
      <c r="AC4008" s="5">
        <v>0</v>
      </c>
      <c r="AD4008" s="5">
        <v>0</v>
      </c>
      <c r="AE4008" s="2">
        <v>4</v>
      </c>
      <c r="AF4008" s="2">
        <v>0</v>
      </c>
      <c r="AG4008" s="2">
        <v>0</v>
      </c>
      <c r="AH4008" s="2">
        <v>0</v>
      </c>
      <c r="AI4008" s="2">
        <v>0</v>
      </c>
      <c r="AJ4008" s="2">
        <v>2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</row>
    <row r="4009" spans="1:46" x14ac:dyDescent="0.2">
      <c r="A4009" s="2">
        <v>1701541</v>
      </c>
      <c r="B4009" s="2">
        <v>896294</v>
      </c>
      <c r="C4009" s="6">
        <v>21.411070027498901</v>
      </c>
      <c r="D4009" s="6">
        <v>38.570763645709697</v>
      </c>
      <c r="E4009" s="19" t="s">
        <v>4428</v>
      </c>
      <c r="F4009" s="46">
        <f>INDEX(Δεδομένα!$P:$P,MATCH('2021'!E4009,Δεδομένα!$O:$O,0))</f>
        <v>128</v>
      </c>
      <c r="G4009" s="49" t="s">
        <v>4292</v>
      </c>
      <c r="H4009" s="51" t="str">
        <f>INDEX(Δεδομένα!B$1:B$51,MATCH('2021'!G4009,Δεδομένα!A$1:A$51,0))</f>
        <v>ΔΥΤΙΚΗΣ ΕΛΛΑΔΟΣ</v>
      </c>
      <c r="I4009" s="53">
        <f>INDEX(Δεδομένα!E$1:E$13,MATCH('2021'!H4009,Δεδομένα!D$1:D$13,0))</f>
        <v>7</v>
      </c>
      <c r="J4009" s="4">
        <v>44472</v>
      </c>
      <c r="K4009" s="3" t="s">
        <v>1284</v>
      </c>
      <c r="L4009" s="17" t="str">
        <f t="shared" si="304"/>
        <v>03/10/2021 17:57</v>
      </c>
      <c r="M4009" s="4">
        <v>44472</v>
      </c>
      <c r="N4009" s="3" t="s">
        <v>193</v>
      </c>
      <c r="O4009" s="17" t="str">
        <f t="shared" si="305"/>
        <v>03/10/2021 18:53</v>
      </c>
      <c r="P4009" s="24">
        <f t="shared" si="306"/>
        <v>3.888888889196096E-2</v>
      </c>
      <c r="Q4009" s="28">
        <v>0</v>
      </c>
      <c r="R4009" s="27">
        <f t="shared" si="307"/>
        <v>56.000000004423782</v>
      </c>
      <c r="S4009" s="3" t="s">
        <v>4</v>
      </c>
      <c r="T4009" s="3" t="s">
        <v>4429</v>
      </c>
      <c r="U4009" s="3" t="s">
        <v>4430</v>
      </c>
      <c r="V4009" s="3" t="s">
        <v>4536</v>
      </c>
      <c r="W4009" s="5">
        <v>0</v>
      </c>
      <c r="X4009" s="5">
        <v>0</v>
      </c>
      <c r="Y4009" s="5">
        <v>0</v>
      </c>
      <c r="Z4009" s="5">
        <v>0</v>
      </c>
      <c r="AA4009" s="5">
        <v>0.5</v>
      </c>
      <c r="AB4009" s="5">
        <v>0</v>
      </c>
      <c r="AC4009" s="5">
        <v>0</v>
      </c>
      <c r="AD4009" s="5">
        <v>0</v>
      </c>
      <c r="AE4009" s="2">
        <v>2</v>
      </c>
      <c r="AF4009" s="2">
        <v>0</v>
      </c>
      <c r="AG4009" s="2">
        <v>0</v>
      </c>
      <c r="AH4009" s="2">
        <v>0</v>
      </c>
      <c r="AI4009" s="2">
        <v>0</v>
      </c>
      <c r="AJ4009" s="2">
        <v>1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</row>
    <row r="4010" spans="1:46" x14ac:dyDescent="0.2">
      <c r="A4010" s="2">
        <v>1701545</v>
      </c>
      <c r="B4010" s="2">
        <v>896331</v>
      </c>
      <c r="C4010" s="6">
        <v>21.411547132264602</v>
      </c>
      <c r="D4010" s="6">
        <v>38.571924731539198</v>
      </c>
      <c r="E4010" s="19" t="s">
        <v>4428</v>
      </c>
      <c r="F4010" s="46">
        <f>INDEX(Δεδομένα!$P:$P,MATCH('2021'!E4010,Δεδομένα!$O:$O,0))</f>
        <v>128</v>
      </c>
      <c r="G4010" s="49" t="s">
        <v>4292</v>
      </c>
      <c r="H4010" s="51" t="str">
        <f>INDEX(Δεδομένα!B$1:B$51,MATCH('2021'!G4010,Δεδομένα!A$1:A$51,0))</f>
        <v>ΔΥΤΙΚΗΣ ΕΛΛΑΔΟΣ</v>
      </c>
      <c r="I4010" s="53">
        <f>INDEX(Δεδομένα!E$1:E$13,MATCH('2021'!H4010,Δεδομένα!D$1:D$13,0))</f>
        <v>7</v>
      </c>
      <c r="J4010" s="4">
        <v>44472</v>
      </c>
      <c r="K4010" s="3" t="s">
        <v>255</v>
      </c>
      <c r="L4010" s="17" t="str">
        <f t="shared" si="304"/>
        <v>03/10/2021 19:40</v>
      </c>
      <c r="M4010" s="4">
        <v>44472</v>
      </c>
      <c r="N4010" s="3" t="s">
        <v>524</v>
      </c>
      <c r="O4010" s="17" t="str">
        <f t="shared" si="305"/>
        <v>03/10/2021 20:40</v>
      </c>
      <c r="P4010" s="24">
        <f t="shared" si="306"/>
        <v>4.1666666664241347E-2</v>
      </c>
      <c r="Q4010" s="28">
        <v>0</v>
      </c>
      <c r="R4010" s="27">
        <f t="shared" si="307"/>
        <v>59.99999999650754</v>
      </c>
      <c r="S4010" s="3" t="s">
        <v>4</v>
      </c>
      <c r="T4010" s="3" t="s">
        <v>4429</v>
      </c>
      <c r="U4010" s="3" t="s">
        <v>4430</v>
      </c>
      <c r="V4010" s="3" t="s">
        <v>4536</v>
      </c>
      <c r="W4010" s="5">
        <v>0</v>
      </c>
      <c r="X4010" s="5">
        <v>0</v>
      </c>
      <c r="Y4010" s="5">
        <v>0</v>
      </c>
      <c r="Z4010" s="5">
        <v>0</v>
      </c>
      <c r="AA4010" s="5">
        <v>0.2</v>
      </c>
      <c r="AB4010" s="5">
        <v>0</v>
      </c>
      <c r="AC4010" s="5">
        <v>0</v>
      </c>
      <c r="AD4010" s="5">
        <v>0</v>
      </c>
      <c r="AE4010" s="2">
        <v>4</v>
      </c>
      <c r="AF4010" s="2">
        <v>0</v>
      </c>
      <c r="AG4010" s="2">
        <v>0</v>
      </c>
      <c r="AH4010" s="2">
        <v>0</v>
      </c>
      <c r="AI4010" s="2">
        <v>0</v>
      </c>
      <c r="AJ4010" s="2">
        <v>2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</row>
    <row r="4011" spans="1:46" x14ac:dyDescent="0.2">
      <c r="A4011" s="2">
        <v>1701552</v>
      </c>
      <c r="B4011" s="2">
        <v>896541</v>
      </c>
      <c r="C4011" s="6">
        <v>21.371517978148301</v>
      </c>
      <c r="D4011" s="6">
        <v>38.6087698748671</v>
      </c>
      <c r="E4011" s="19" t="s">
        <v>4428</v>
      </c>
      <c r="F4011" s="46">
        <f>INDEX(Δεδομένα!$P:$P,MATCH('2021'!E4011,Δεδομένα!$O:$O,0))</f>
        <v>128</v>
      </c>
      <c r="G4011" s="49" t="s">
        <v>4292</v>
      </c>
      <c r="H4011" s="51" t="str">
        <f>INDEX(Δεδομένα!B$1:B$51,MATCH('2021'!G4011,Δεδομένα!A$1:A$51,0))</f>
        <v>ΔΥΤΙΚΗΣ ΕΛΛΑΔΟΣ</v>
      </c>
      <c r="I4011" s="53">
        <f>INDEX(Δεδομένα!E$1:E$13,MATCH('2021'!H4011,Δεδομένα!D$1:D$13,0))</f>
        <v>7</v>
      </c>
      <c r="J4011" s="4">
        <v>44473</v>
      </c>
      <c r="K4011" s="3" t="s">
        <v>737</v>
      </c>
      <c r="L4011" s="17" t="str">
        <f t="shared" si="304"/>
        <v>04/10/2021 14:45</v>
      </c>
      <c r="M4011" s="4">
        <v>44473</v>
      </c>
      <c r="N4011" s="3" t="s">
        <v>526</v>
      </c>
      <c r="O4011" s="17" t="str">
        <f t="shared" si="305"/>
        <v>04/10/2021 17:05</v>
      </c>
      <c r="P4011" s="24">
        <f t="shared" si="306"/>
        <v>9.7222222218988463E-2</v>
      </c>
      <c r="Q4011" s="28">
        <v>0</v>
      </c>
      <c r="R4011" s="27">
        <f t="shared" si="307"/>
        <v>139.99999999534339</v>
      </c>
      <c r="S4011" s="3" t="s">
        <v>4</v>
      </c>
      <c r="T4011" s="3" t="s">
        <v>4429</v>
      </c>
      <c r="U4011" s="3" t="s">
        <v>4462</v>
      </c>
      <c r="V4011" s="3" t="s">
        <v>4463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2</v>
      </c>
      <c r="AD4011" s="5">
        <v>0</v>
      </c>
      <c r="AE4011" s="2">
        <v>4</v>
      </c>
      <c r="AF4011" s="2">
        <v>0</v>
      </c>
      <c r="AG4011" s="2">
        <v>0</v>
      </c>
      <c r="AH4011" s="2">
        <v>0</v>
      </c>
      <c r="AI4011" s="2">
        <v>0</v>
      </c>
      <c r="AJ4011" s="2">
        <v>2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</row>
    <row r="4012" spans="1:46" x14ac:dyDescent="0.2">
      <c r="A4012" s="2">
        <v>1701557</v>
      </c>
      <c r="B4012" s="2">
        <v>896554</v>
      </c>
      <c r="E4012" s="19" t="s">
        <v>4428</v>
      </c>
      <c r="F4012" s="46">
        <f>INDEX(Δεδομένα!$P:$P,MATCH('2021'!E4012,Δεδομένα!$O:$O,0))</f>
        <v>128</v>
      </c>
      <c r="G4012" s="49" t="s">
        <v>4292</v>
      </c>
      <c r="H4012" s="51" t="str">
        <f>INDEX(Δεδομένα!B$1:B$51,MATCH('2021'!G4012,Δεδομένα!A$1:A$51,0))</f>
        <v>ΔΥΤΙΚΗΣ ΕΛΛΑΔΟΣ</v>
      </c>
      <c r="I4012" s="53">
        <f>INDEX(Δεδομένα!E$1:E$13,MATCH('2021'!H4012,Δεδομένα!D$1:D$13,0))</f>
        <v>7</v>
      </c>
      <c r="J4012" s="4">
        <v>44473</v>
      </c>
      <c r="K4012" s="3" t="s">
        <v>252</v>
      </c>
      <c r="L4012" s="17" t="str">
        <f t="shared" si="304"/>
        <v>04/10/2021 15:08</v>
      </c>
      <c r="M4012" s="4">
        <v>44473</v>
      </c>
      <c r="N4012" s="3" t="s">
        <v>1648</v>
      </c>
      <c r="O4012" s="17" t="str">
        <f t="shared" si="305"/>
        <v>04/10/2021 16:08</v>
      </c>
      <c r="P4012" s="24">
        <f t="shared" si="306"/>
        <v>4.1666666664241347E-2</v>
      </c>
      <c r="Q4012" s="28">
        <v>0</v>
      </c>
      <c r="R4012" s="27">
        <f t="shared" si="307"/>
        <v>59.99999999650754</v>
      </c>
      <c r="S4012" s="3" t="s">
        <v>4</v>
      </c>
      <c r="T4012" s="3" t="s">
        <v>4429</v>
      </c>
      <c r="U4012" s="3" t="s">
        <v>4430</v>
      </c>
      <c r="V4012" s="3" t="s">
        <v>4537</v>
      </c>
      <c r="W4012" s="5">
        <v>0</v>
      </c>
      <c r="X4012" s="5">
        <v>0</v>
      </c>
      <c r="Y4012" s="5">
        <v>0</v>
      </c>
      <c r="Z4012" s="5">
        <v>0</v>
      </c>
      <c r="AA4012" s="5">
        <v>0.1</v>
      </c>
      <c r="AB4012" s="5">
        <v>0</v>
      </c>
      <c r="AC4012" s="5">
        <v>0</v>
      </c>
      <c r="AD4012" s="5">
        <v>0</v>
      </c>
      <c r="AE4012" s="2">
        <v>2</v>
      </c>
      <c r="AF4012" s="2">
        <v>0</v>
      </c>
      <c r="AG4012" s="2">
        <v>0</v>
      </c>
      <c r="AH4012" s="2">
        <v>0</v>
      </c>
      <c r="AI4012" s="2">
        <v>0</v>
      </c>
      <c r="AJ4012" s="2">
        <v>1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</row>
    <row r="4013" spans="1:46" x14ac:dyDescent="0.2">
      <c r="A4013" s="2">
        <v>1701573</v>
      </c>
      <c r="B4013" s="2">
        <v>896569</v>
      </c>
      <c r="C4013" s="6">
        <v>21.253530500288001</v>
      </c>
      <c r="D4013" s="6">
        <v>38.575700725041003</v>
      </c>
      <c r="E4013" s="19" t="s">
        <v>4428</v>
      </c>
      <c r="F4013" s="46">
        <f>INDEX(Δεδομένα!$P:$P,MATCH('2021'!E4013,Δεδομένα!$O:$O,0))</f>
        <v>128</v>
      </c>
      <c r="G4013" s="49" t="s">
        <v>4292</v>
      </c>
      <c r="H4013" s="51" t="str">
        <f>INDEX(Δεδομένα!B$1:B$51,MATCH('2021'!G4013,Δεδομένα!A$1:A$51,0))</f>
        <v>ΔΥΤΙΚΗΣ ΕΛΛΑΔΟΣ</v>
      </c>
      <c r="I4013" s="53">
        <f>INDEX(Δεδομένα!E$1:E$13,MATCH('2021'!H4013,Δεδομένα!D$1:D$13,0))</f>
        <v>7</v>
      </c>
      <c r="J4013" s="4">
        <v>44473</v>
      </c>
      <c r="K4013" s="3" t="s">
        <v>499</v>
      </c>
      <c r="L4013" s="17" t="str">
        <f t="shared" si="304"/>
        <v>04/10/2021 15:10</v>
      </c>
      <c r="M4013" s="4">
        <v>44473</v>
      </c>
      <c r="N4013" s="3" t="s">
        <v>510</v>
      </c>
      <c r="O4013" s="17" t="str">
        <f t="shared" si="305"/>
        <v>04/10/2021 17:20</v>
      </c>
      <c r="P4013" s="24">
        <f t="shared" si="306"/>
        <v>9.0277777773735579E-2</v>
      </c>
      <c r="Q4013" s="28">
        <v>0</v>
      </c>
      <c r="R4013" s="27">
        <f t="shared" si="307"/>
        <v>129.99999999417923</v>
      </c>
      <c r="S4013" s="3" t="s">
        <v>4</v>
      </c>
      <c r="T4013" s="3" t="s">
        <v>4429</v>
      </c>
      <c r="U4013" s="3" t="s">
        <v>4430</v>
      </c>
      <c r="V4013" s="3" t="s">
        <v>4474</v>
      </c>
      <c r="W4013" s="5">
        <v>0</v>
      </c>
      <c r="X4013" s="5">
        <v>0</v>
      </c>
      <c r="Y4013" s="5">
        <v>0</v>
      </c>
      <c r="Z4013" s="5">
        <v>0</v>
      </c>
      <c r="AA4013" s="5">
        <v>0.2</v>
      </c>
      <c r="AB4013" s="5">
        <v>0</v>
      </c>
      <c r="AC4013" s="5">
        <v>0</v>
      </c>
      <c r="AD4013" s="5">
        <v>0</v>
      </c>
      <c r="AE4013" s="2">
        <v>2</v>
      </c>
      <c r="AF4013" s="2">
        <v>0</v>
      </c>
      <c r="AG4013" s="2">
        <v>0</v>
      </c>
      <c r="AH4013" s="2">
        <v>0</v>
      </c>
      <c r="AI4013" s="2">
        <v>0</v>
      </c>
      <c r="AJ4013" s="2">
        <v>1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</row>
    <row r="4014" spans="1:46" x14ac:dyDescent="0.2">
      <c r="A4014" s="2">
        <v>1701577</v>
      </c>
      <c r="B4014" s="2">
        <v>896622</v>
      </c>
      <c r="C4014" s="6">
        <v>21.3487237729478</v>
      </c>
      <c r="D4014" s="6">
        <v>38.613042268976798</v>
      </c>
      <c r="E4014" s="19" t="s">
        <v>4428</v>
      </c>
      <c r="F4014" s="46">
        <f>INDEX(Δεδομένα!$P:$P,MATCH('2021'!E4014,Δεδομένα!$O:$O,0))</f>
        <v>128</v>
      </c>
      <c r="G4014" s="49" t="s">
        <v>4292</v>
      </c>
      <c r="H4014" s="51" t="str">
        <f>INDEX(Δεδομένα!B$1:B$51,MATCH('2021'!G4014,Δεδομένα!A$1:A$51,0))</f>
        <v>ΔΥΤΙΚΗΣ ΕΛΛΑΔΟΣ</v>
      </c>
      <c r="I4014" s="53">
        <f>INDEX(Δεδομένα!E$1:E$13,MATCH('2021'!H4014,Δεδομένα!D$1:D$13,0))</f>
        <v>7</v>
      </c>
      <c r="J4014" s="4">
        <v>44473</v>
      </c>
      <c r="K4014" s="3" t="s">
        <v>458</v>
      </c>
      <c r="L4014" s="17" t="str">
        <f t="shared" si="304"/>
        <v>04/10/2021 19:50</v>
      </c>
      <c r="M4014" s="4">
        <v>44473</v>
      </c>
      <c r="N4014" s="3" t="s">
        <v>1601</v>
      </c>
      <c r="O4014" s="17" t="str">
        <f t="shared" si="305"/>
        <v>04/10/2021 20:35</v>
      </c>
      <c r="P4014" s="24">
        <f t="shared" si="306"/>
        <v>3.125E-2</v>
      </c>
      <c r="Q4014" s="28">
        <v>0</v>
      </c>
      <c r="R4014" s="27">
        <f t="shared" si="307"/>
        <v>45</v>
      </c>
      <c r="S4014" s="3" t="s">
        <v>4</v>
      </c>
      <c r="T4014" s="3" t="s">
        <v>4429</v>
      </c>
      <c r="U4014" s="3" t="s">
        <v>4462</v>
      </c>
      <c r="V4014" s="3" t="s">
        <v>4538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1</v>
      </c>
      <c r="AD4014" s="5">
        <v>0</v>
      </c>
      <c r="AE4014" s="2">
        <v>2</v>
      </c>
      <c r="AF4014" s="2">
        <v>0</v>
      </c>
      <c r="AG4014" s="2">
        <v>0</v>
      </c>
      <c r="AH4014" s="2">
        <v>0</v>
      </c>
      <c r="AI4014" s="2">
        <v>0</v>
      </c>
      <c r="AJ4014" s="2">
        <v>1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</row>
    <row r="4015" spans="1:46" x14ac:dyDescent="0.2">
      <c r="A4015" s="2">
        <v>1701579</v>
      </c>
      <c r="B4015" s="2">
        <v>896634</v>
      </c>
      <c r="C4015" s="6">
        <v>21.332875244719599</v>
      </c>
      <c r="D4015" s="6">
        <v>38.620993507494198</v>
      </c>
      <c r="E4015" s="19" t="s">
        <v>4428</v>
      </c>
      <c r="F4015" s="46">
        <f>INDEX(Δεδομένα!$P:$P,MATCH('2021'!E4015,Δεδομένα!$O:$O,0))</f>
        <v>128</v>
      </c>
      <c r="G4015" s="49" t="s">
        <v>4292</v>
      </c>
      <c r="H4015" s="51" t="str">
        <f>INDEX(Δεδομένα!B$1:B$51,MATCH('2021'!G4015,Δεδομένα!A$1:A$51,0))</f>
        <v>ΔΥΤΙΚΗΣ ΕΛΛΑΔΟΣ</v>
      </c>
      <c r="I4015" s="53">
        <f>INDEX(Δεδομένα!E$1:E$13,MATCH('2021'!H4015,Δεδομένα!D$1:D$13,0))</f>
        <v>7</v>
      </c>
      <c r="J4015" s="4">
        <v>44473</v>
      </c>
      <c r="K4015" s="3" t="s">
        <v>459</v>
      </c>
      <c r="L4015" s="17" t="str">
        <f t="shared" si="304"/>
        <v>04/10/2021 20:05</v>
      </c>
      <c r="M4015" s="4">
        <v>44473</v>
      </c>
      <c r="N4015" s="3" t="s">
        <v>534</v>
      </c>
      <c r="O4015" s="17" t="str">
        <f t="shared" si="305"/>
        <v>04/10/2021 20:45</v>
      </c>
      <c r="P4015" s="24">
        <f t="shared" si="306"/>
        <v>2.7777777781011537E-2</v>
      </c>
      <c r="Q4015" s="28">
        <v>0</v>
      </c>
      <c r="R4015" s="27">
        <f t="shared" si="307"/>
        <v>40.000000004656613</v>
      </c>
      <c r="S4015" s="3" t="s">
        <v>4</v>
      </c>
      <c r="T4015" s="3" t="s">
        <v>4429</v>
      </c>
      <c r="U4015" s="3" t="s">
        <v>4462</v>
      </c>
      <c r="V4015" s="3" t="s">
        <v>4463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1</v>
      </c>
      <c r="AD4015" s="5">
        <v>0</v>
      </c>
      <c r="AE4015" s="2">
        <v>2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</row>
    <row r="4016" spans="1:46" x14ac:dyDescent="0.2">
      <c r="A4016" s="2">
        <v>1701631</v>
      </c>
      <c r="B4016" s="2">
        <v>896839</v>
      </c>
      <c r="C4016" s="6">
        <v>21.4130126620956</v>
      </c>
      <c r="D4016" s="6">
        <v>38.563656542431502</v>
      </c>
      <c r="E4016" s="19" t="s">
        <v>4428</v>
      </c>
      <c r="F4016" s="46">
        <f>INDEX(Δεδομένα!$P:$P,MATCH('2021'!E4016,Δεδομένα!$O:$O,0))</f>
        <v>128</v>
      </c>
      <c r="G4016" s="49" t="s">
        <v>4292</v>
      </c>
      <c r="H4016" s="51" t="str">
        <f>INDEX(Δεδομένα!B$1:B$51,MATCH('2021'!G4016,Δεδομένα!A$1:A$51,0))</f>
        <v>ΔΥΤΙΚΗΣ ΕΛΛΑΔΟΣ</v>
      </c>
      <c r="I4016" s="53">
        <f>INDEX(Δεδομένα!E$1:E$13,MATCH('2021'!H4016,Δεδομένα!D$1:D$13,0))</f>
        <v>7</v>
      </c>
      <c r="J4016" s="4">
        <v>44474</v>
      </c>
      <c r="K4016" s="3" t="s">
        <v>1233</v>
      </c>
      <c r="L4016" s="17" t="str">
        <f t="shared" si="304"/>
        <v>05/10/2021 16:45</v>
      </c>
      <c r="M4016" s="4">
        <v>44474</v>
      </c>
      <c r="N4016" s="3" t="s">
        <v>150</v>
      </c>
      <c r="O4016" s="17" t="str">
        <f t="shared" si="305"/>
        <v>05/10/2021 19:00</v>
      </c>
      <c r="P4016" s="24">
        <f t="shared" si="306"/>
        <v>9.375E-2</v>
      </c>
      <c r="Q4016" s="28">
        <v>0</v>
      </c>
      <c r="R4016" s="27">
        <f t="shared" si="307"/>
        <v>135</v>
      </c>
      <c r="S4016" s="3" t="s">
        <v>4</v>
      </c>
      <c r="T4016" s="3" t="s">
        <v>4429</v>
      </c>
      <c r="U4016" s="3" t="s">
        <v>4430</v>
      </c>
      <c r="V4016" s="3" t="s">
        <v>4452</v>
      </c>
      <c r="W4016" s="5">
        <v>0</v>
      </c>
      <c r="X4016" s="5">
        <v>0</v>
      </c>
      <c r="Y4016" s="5">
        <v>0</v>
      </c>
      <c r="Z4016" s="5">
        <v>0</v>
      </c>
      <c r="AA4016" s="5">
        <v>0.5</v>
      </c>
      <c r="AB4016" s="5">
        <v>0</v>
      </c>
      <c r="AC4016" s="5">
        <v>0</v>
      </c>
      <c r="AD4016" s="5">
        <v>0</v>
      </c>
      <c r="AE4016" s="2">
        <v>2</v>
      </c>
      <c r="AF4016" s="2">
        <v>0</v>
      </c>
      <c r="AG4016" s="2">
        <v>0</v>
      </c>
      <c r="AH4016" s="2">
        <v>0</v>
      </c>
      <c r="AI4016" s="2">
        <v>0</v>
      </c>
      <c r="AJ4016" s="2">
        <v>1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</row>
    <row r="4017" spans="1:46" x14ac:dyDescent="0.2">
      <c r="A4017" s="2">
        <v>1702302</v>
      </c>
      <c r="B4017" s="2">
        <v>896867</v>
      </c>
      <c r="C4017" s="6">
        <v>21.431926708209399</v>
      </c>
      <c r="D4017" s="6">
        <v>38.552288085970197</v>
      </c>
      <c r="E4017" s="19" t="s">
        <v>4428</v>
      </c>
      <c r="F4017" s="46">
        <f>INDEX(Δεδομένα!$P:$P,MATCH('2021'!E4017,Δεδομένα!$O:$O,0))</f>
        <v>128</v>
      </c>
      <c r="G4017" s="49" t="s">
        <v>4292</v>
      </c>
      <c r="H4017" s="51" t="str">
        <f>INDEX(Δεδομένα!B$1:B$51,MATCH('2021'!G4017,Δεδομένα!A$1:A$51,0))</f>
        <v>ΔΥΤΙΚΗΣ ΕΛΛΑΔΟΣ</v>
      </c>
      <c r="I4017" s="53">
        <f>INDEX(Δεδομένα!E$1:E$13,MATCH('2021'!H4017,Δεδομένα!D$1:D$13,0))</f>
        <v>7</v>
      </c>
      <c r="J4017" s="4">
        <v>44474</v>
      </c>
      <c r="K4017" s="3" t="s">
        <v>844</v>
      </c>
      <c r="L4017" s="17" t="str">
        <f t="shared" si="304"/>
        <v>05/10/2021 17:35</v>
      </c>
      <c r="M4017" s="4">
        <v>44474</v>
      </c>
      <c r="N4017" s="3" t="s">
        <v>111</v>
      </c>
      <c r="O4017" s="17" t="str">
        <f t="shared" si="305"/>
        <v>05/10/2021 19:20</v>
      </c>
      <c r="P4017" s="24">
        <f t="shared" si="306"/>
        <v>7.2916666664241347E-2</v>
      </c>
      <c r="Q4017" s="28">
        <v>0</v>
      </c>
      <c r="R4017" s="27">
        <f t="shared" si="307"/>
        <v>104.99999999650754</v>
      </c>
      <c r="S4017" s="3" t="s">
        <v>4</v>
      </c>
      <c r="T4017" s="3" t="s">
        <v>4429</v>
      </c>
      <c r="U4017" s="3" t="s">
        <v>4430</v>
      </c>
      <c r="V4017" s="3" t="s">
        <v>4439</v>
      </c>
      <c r="W4017" s="5">
        <v>0</v>
      </c>
      <c r="X4017" s="5">
        <v>0</v>
      </c>
      <c r="Y4017" s="5">
        <v>0</v>
      </c>
      <c r="Z4017" s="5">
        <v>0</v>
      </c>
      <c r="AA4017" s="5">
        <v>15</v>
      </c>
      <c r="AB4017" s="5">
        <v>0</v>
      </c>
      <c r="AC4017" s="5">
        <v>0</v>
      </c>
      <c r="AD4017" s="5">
        <v>0</v>
      </c>
      <c r="AE4017" s="2">
        <v>2</v>
      </c>
      <c r="AF4017" s="2">
        <v>0</v>
      </c>
      <c r="AG4017" s="2">
        <v>0</v>
      </c>
      <c r="AH4017" s="2">
        <v>0</v>
      </c>
      <c r="AI4017" s="2">
        <v>0</v>
      </c>
      <c r="AJ4017" s="2">
        <v>1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</row>
    <row r="4018" spans="1:46" x14ac:dyDescent="0.2">
      <c r="A4018" s="2">
        <v>1702310</v>
      </c>
      <c r="B4018" s="2">
        <v>896924</v>
      </c>
      <c r="C4018" s="6">
        <v>21.4415494843524</v>
      </c>
      <c r="D4018" s="6">
        <v>38.559942084709697</v>
      </c>
      <c r="E4018" s="19" t="s">
        <v>4428</v>
      </c>
      <c r="F4018" s="46">
        <f>INDEX(Δεδομένα!$P:$P,MATCH('2021'!E4018,Δεδομένα!$O:$O,0))</f>
        <v>128</v>
      </c>
      <c r="G4018" s="49" t="s">
        <v>4292</v>
      </c>
      <c r="H4018" s="51" t="str">
        <f>INDEX(Δεδομένα!B$1:B$51,MATCH('2021'!G4018,Δεδομένα!A$1:A$51,0))</f>
        <v>ΔΥΤΙΚΗΣ ΕΛΛΑΔΟΣ</v>
      </c>
      <c r="I4018" s="53">
        <f>INDEX(Δεδομένα!E$1:E$13,MATCH('2021'!H4018,Δεδομένα!D$1:D$13,0))</f>
        <v>7</v>
      </c>
      <c r="J4018" s="4">
        <v>44474</v>
      </c>
      <c r="K4018" s="3" t="s">
        <v>1601</v>
      </c>
      <c r="L4018" s="17" t="str">
        <f t="shared" si="304"/>
        <v>05/10/2021 20:35</v>
      </c>
      <c r="M4018" s="4">
        <v>44474</v>
      </c>
      <c r="N4018" s="3" t="s">
        <v>534</v>
      </c>
      <c r="O4018" s="17" t="str">
        <f t="shared" si="305"/>
        <v>05/10/2021 20:45</v>
      </c>
      <c r="P4018" s="24">
        <f t="shared" si="306"/>
        <v>6.9444444452528842E-3</v>
      </c>
      <c r="Q4018" s="28">
        <v>0</v>
      </c>
      <c r="R4018" s="27">
        <f t="shared" si="307"/>
        <v>10.000000001164153</v>
      </c>
      <c r="S4018" s="3" t="s">
        <v>4</v>
      </c>
      <c r="T4018" s="3" t="s">
        <v>4429</v>
      </c>
      <c r="U4018" s="3" t="s">
        <v>4430</v>
      </c>
      <c r="V4018" s="3" t="s">
        <v>4539</v>
      </c>
      <c r="W4018" s="5">
        <v>0</v>
      </c>
      <c r="X4018" s="5">
        <v>0</v>
      </c>
      <c r="Y4018" s="5">
        <v>0</v>
      </c>
      <c r="Z4018" s="5">
        <v>0</v>
      </c>
      <c r="AA4018" s="5">
        <v>0.5</v>
      </c>
      <c r="AB4018" s="5">
        <v>0</v>
      </c>
      <c r="AC4018" s="5">
        <v>0</v>
      </c>
      <c r="AD4018" s="5">
        <v>0</v>
      </c>
      <c r="AE4018" s="2">
        <v>2</v>
      </c>
      <c r="AF4018" s="2">
        <v>0</v>
      </c>
      <c r="AG4018" s="2">
        <v>0</v>
      </c>
      <c r="AH4018" s="2">
        <v>0</v>
      </c>
      <c r="AI4018" s="2">
        <v>0</v>
      </c>
      <c r="AJ4018" s="2">
        <v>1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</row>
    <row r="4019" spans="1:46" x14ac:dyDescent="0.2">
      <c r="A4019" s="2">
        <v>1702317</v>
      </c>
      <c r="B4019" s="2">
        <v>897050</v>
      </c>
      <c r="C4019" s="6">
        <v>21.3765555783494</v>
      </c>
      <c r="D4019" s="6">
        <v>38.598273522859799</v>
      </c>
      <c r="E4019" s="19" t="s">
        <v>4428</v>
      </c>
      <c r="F4019" s="46">
        <f>INDEX(Δεδομένα!$P:$P,MATCH('2021'!E4019,Δεδομένα!$O:$O,0))</f>
        <v>128</v>
      </c>
      <c r="G4019" s="49" t="s">
        <v>4292</v>
      </c>
      <c r="H4019" s="51" t="str">
        <f>INDEX(Δεδομένα!B$1:B$51,MATCH('2021'!G4019,Δεδομένα!A$1:A$51,0))</f>
        <v>ΔΥΤΙΚΗΣ ΕΛΛΑΔΟΣ</v>
      </c>
      <c r="I4019" s="53">
        <f>INDEX(Δεδομένα!E$1:E$13,MATCH('2021'!H4019,Δεδομένα!D$1:D$13,0))</f>
        <v>7</v>
      </c>
      <c r="J4019" s="4">
        <v>44475</v>
      </c>
      <c r="K4019" s="3" t="s">
        <v>1500</v>
      </c>
      <c r="L4019" s="17" t="str">
        <f t="shared" si="304"/>
        <v>06/10/2021 11:58</v>
      </c>
      <c r="M4019" s="4">
        <v>44475</v>
      </c>
      <c r="N4019" s="3" t="s">
        <v>447</v>
      </c>
      <c r="O4019" s="17" t="str">
        <f t="shared" si="305"/>
        <v>06/10/2021 13:40</v>
      </c>
      <c r="P4019" s="24">
        <f t="shared" si="306"/>
        <v>7.0833333331393078E-2</v>
      </c>
      <c r="Q4019" s="28">
        <v>0</v>
      </c>
      <c r="R4019" s="27">
        <f t="shared" si="307"/>
        <v>101.99999999720603</v>
      </c>
      <c r="S4019" s="3" t="s">
        <v>4</v>
      </c>
      <c r="T4019" s="3" t="s">
        <v>4429</v>
      </c>
      <c r="U4019" s="3" t="s">
        <v>4430</v>
      </c>
      <c r="V4019" s="3" t="s">
        <v>4438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1.5</v>
      </c>
      <c r="AD4019" s="5">
        <v>0</v>
      </c>
      <c r="AE4019" s="2">
        <v>4</v>
      </c>
      <c r="AF4019" s="2">
        <v>0</v>
      </c>
      <c r="AG4019" s="2">
        <v>0</v>
      </c>
      <c r="AH4019" s="2">
        <v>0</v>
      </c>
      <c r="AI4019" s="2">
        <v>0</v>
      </c>
      <c r="AJ4019" s="2">
        <v>2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</row>
    <row r="4020" spans="1:46" x14ac:dyDescent="0.2">
      <c r="A4020" s="2">
        <v>1702342</v>
      </c>
      <c r="B4020" s="2">
        <v>897155</v>
      </c>
      <c r="C4020" s="6">
        <v>21.242454638313699</v>
      </c>
      <c r="D4020" s="6">
        <v>38.661714873127998</v>
      </c>
      <c r="E4020" s="19" t="s">
        <v>4428</v>
      </c>
      <c r="F4020" s="46">
        <f>INDEX(Δεδομένα!$P:$P,MATCH('2021'!E4020,Δεδομένα!$O:$O,0))</f>
        <v>128</v>
      </c>
      <c r="G4020" s="49" t="s">
        <v>4292</v>
      </c>
      <c r="H4020" s="51" t="str">
        <f>INDEX(Δεδομένα!B$1:B$51,MATCH('2021'!G4020,Δεδομένα!A$1:A$51,0))</f>
        <v>ΔΥΤΙΚΗΣ ΕΛΛΑΔΟΣ</v>
      </c>
      <c r="I4020" s="53">
        <f>INDEX(Δεδομένα!E$1:E$13,MATCH('2021'!H4020,Δεδομένα!D$1:D$13,0))</f>
        <v>7</v>
      </c>
      <c r="J4020" s="4">
        <v>44475</v>
      </c>
      <c r="K4020" s="3" t="s">
        <v>510</v>
      </c>
      <c r="L4020" s="17" t="str">
        <f t="shared" si="304"/>
        <v>06/10/2021 17:20</v>
      </c>
      <c r="M4020" s="4">
        <v>44475</v>
      </c>
      <c r="N4020" s="3" t="s">
        <v>255</v>
      </c>
      <c r="O4020" s="17" t="str">
        <f t="shared" si="305"/>
        <v>06/10/2021 19:40</v>
      </c>
      <c r="P4020" s="24">
        <f t="shared" si="306"/>
        <v>9.7222222226264421E-2</v>
      </c>
      <c r="Q4020" s="28">
        <v>0</v>
      </c>
      <c r="R4020" s="27">
        <f t="shared" si="307"/>
        <v>140.00000000582077</v>
      </c>
      <c r="S4020" s="3" t="s">
        <v>4</v>
      </c>
      <c r="T4020" s="3" t="s">
        <v>4429</v>
      </c>
      <c r="U4020" s="3" t="s">
        <v>4430</v>
      </c>
      <c r="V4020" s="3" t="s">
        <v>4540</v>
      </c>
      <c r="W4020" s="5">
        <v>0</v>
      </c>
      <c r="X4020" s="5">
        <v>0</v>
      </c>
      <c r="Y4020" s="5">
        <v>0</v>
      </c>
      <c r="Z4020" s="5">
        <v>0</v>
      </c>
      <c r="AA4020" s="5">
        <v>1</v>
      </c>
      <c r="AB4020" s="5">
        <v>0</v>
      </c>
      <c r="AC4020" s="5">
        <v>2</v>
      </c>
      <c r="AD4020" s="5">
        <v>0</v>
      </c>
      <c r="AE4020" s="2">
        <v>2</v>
      </c>
      <c r="AF4020" s="2">
        <v>0</v>
      </c>
      <c r="AG4020" s="2">
        <v>0</v>
      </c>
      <c r="AH4020" s="2">
        <v>0</v>
      </c>
      <c r="AI4020" s="2">
        <v>0</v>
      </c>
      <c r="AJ4020" s="2">
        <v>1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</row>
    <row r="4021" spans="1:46" x14ac:dyDescent="0.2">
      <c r="A4021" s="2">
        <v>1702346</v>
      </c>
      <c r="B4021" s="2">
        <v>897177</v>
      </c>
      <c r="C4021" s="6">
        <v>21.3932116252066</v>
      </c>
      <c r="D4021" s="6">
        <v>38.607184864737597</v>
      </c>
      <c r="E4021" s="19" t="s">
        <v>4428</v>
      </c>
      <c r="F4021" s="46">
        <f>INDEX(Δεδομένα!$P:$P,MATCH('2021'!E4021,Δεδομένα!$O:$O,0))</f>
        <v>128</v>
      </c>
      <c r="G4021" s="49" t="s">
        <v>4292</v>
      </c>
      <c r="H4021" s="51" t="str">
        <f>INDEX(Δεδομένα!B$1:B$51,MATCH('2021'!G4021,Δεδομένα!A$1:A$51,0))</f>
        <v>ΔΥΤΙΚΗΣ ΕΛΛΑΔΟΣ</v>
      </c>
      <c r="I4021" s="53">
        <f>INDEX(Δεδομένα!E$1:E$13,MATCH('2021'!H4021,Δεδομένα!D$1:D$13,0))</f>
        <v>7</v>
      </c>
      <c r="J4021" s="4">
        <v>44475</v>
      </c>
      <c r="K4021" s="3" t="s">
        <v>951</v>
      </c>
      <c r="L4021" s="17" t="str">
        <f t="shared" si="304"/>
        <v>06/10/2021 18:29</v>
      </c>
      <c r="M4021" s="4">
        <v>44475</v>
      </c>
      <c r="N4021" s="3" t="s">
        <v>147</v>
      </c>
      <c r="O4021" s="17" t="str">
        <f t="shared" si="305"/>
        <v>06/10/2021 20:00</v>
      </c>
      <c r="P4021" s="24">
        <f t="shared" si="306"/>
        <v>6.3194444446708076E-2</v>
      </c>
      <c r="Q4021" s="28">
        <v>0</v>
      </c>
      <c r="R4021" s="27">
        <f t="shared" si="307"/>
        <v>91.000000003259629</v>
      </c>
      <c r="S4021" s="3" t="s">
        <v>4</v>
      </c>
      <c r="T4021" s="3" t="s">
        <v>4429</v>
      </c>
      <c r="U4021" s="3" t="s">
        <v>4430</v>
      </c>
      <c r="V4021" s="3" t="s">
        <v>4492</v>
      </c>
      <c r="W4021" s="5">
        <v>0</v>
      </c>
      <c r="X4021" s="5">
        <v>0</v>
      </c>
      <c r="Y4021" s="5">
        <v>0</v>
      </c>
      <c r="Z4021" s="5">
        <v>0</v>
      </c>
      <c r="AA4021" s="5">
        <v>0.2</v>
      </c>
      <c r="AB4021" s="5">
        <v>3</v>
      </c>
      <c r="AC4021" s="5">
        <v>0</v>
      </c>
      <c r="AD4021" s="5">
        <v>0</v>
      </c>
      <c r="AE4021" s="2">
        <v>2</v>
      </c>
      <c r="AF4021" s="2">
        <v>0</v>
      </c>
      <c r="AG4021" s="2">
        <v>0</v>
      </c>
      <c r="AH4021" s="2">
        <v>0</v>
      </c>
      <c r="AI4021" s="2">
        <v>0</v>
      </c>
      <c r="AJ4021" s="2">
        <v>1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</row>
    <row r="4022" spans="1:46" x14ac:dyDescent="0.2">
      <c r="A4022" s="2">
        <v>1702362</v>
      </c>
      <c r="B4022" s="2">
        <v>897216</v>
      </c>
      <c r="C4022" s="6">
        <v>21.365609449057299</v>
      </c>
      <c r="D4022" s="6">
        <v>38.608519085848897</v>
      </c>
      <c r="E4022" s="19" t="s">
        <v>4428</v>
      </c>
      <c r="F4022" s="46">
        <f>INDEX(Δεδομένα!$P:$P,MATCH('2021'!E4022,Δεδομένα!$O:$O,0))</f>
        <v>128</v>
      </c>
      <c r="G4022" s="49" t="s">
        <v>4292</v>
      </c>
      <c r="H4022" s="51" t="str">
        <f>INDEX(Δεδομένα!B$1:B$51,MATCH('2021'!G4022,Δεδομένα!A$1:A$51,0))</f>
        <v>ΔΥΤΙΚΗΣ ΕΛΛΑΔΟΣ</v>
      </c>
      <c r="I4022" s="53">
        <f>INDEX(Δεδομένα!E$1:E$13,MATCH('2021'!H4022,Δεδομένα!D$1:D$13,0))</f>
        <v>7</v>
      </c>
      <c r="J4022" s="4">
        <v>44475</v>
      </c>
      <c r="K4022" s="3" t="s">
        <v>503</v>
      </c>
      <c r="L4022" s="17" t="str">
        <f t="shared" si="304"/>
        <v>06/10/2021 20:18</v>
      </c>
      <c r="M4022" s="4">
        <v>44475</v>
      </c>
      <c r="N4022" s="3" t="s">
        <v>427</v>
      </c>
      <c r="O4022" s="17" t="str">
        <f t="shared" si="305"/>
        <v>06/10/2021 21:20</v>
      </c>
      <c r="P4022" s="24">
        <f t="shared" si="306"/>
        <v>4.3055555557657499E-2</v>
      </c>
      <c r="Q4022" s="28">
        <v>0</v>
      </c>
      <c r="R4022" s="27">
        <f t="shared" si="307"/>
        <v>62.000000003026798</v>
      </c>
      <c r="S4022" s="3" t="s">
        <v>4</v>
      </c>
      <c r="T4022" s="3" t="s">
        <v>4429</v>
      </c>
      <c r="U4022" s="3" t="s">
        <v>4462</v>
      </c>
      <c r="V4022" s="3" t="s">
        <v>4541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2</v>
      </c>
      <c r="AC4022" s="5">
        <v>0</v>
      </c>
      <c r="AD4022" s="5">
        <v>0</v>
      </c>
      <c r="AE4022" s="2">
        <v>6</v>
      </c>
      <c r="AF4022" s="2">
        <v>0</v>
      </c>
      <c r="AG4022" s="2">
        <v>0</v>
      </c>
      <c r="AH4022" s="2">
        <v>0</v>
      </c>
      <c r="AI4022" s="2">
        <v>0</v>
      </c>
      <c r="AJ4022" s="2">
        <v>3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</row>
    <row r="4023" spans="1:46" x14ac:dyDescent="0.2">
      <c r="A4023" s="2">
        <v>1702368</v>
      </c>
      <c r="B4023" s="2">
        <v>897254</v>
      </c>
      <c r="C4023" s="6">
        <v>21.440464106149602</v>
      </c>
      <c r="D4023" s="6">
        <v>38.59431703544</v>
      </c>
      <c r="E4023" s="19" t="s">
        <v>4428</v>
      </c>
      <c r="F4023" s="46">
        <f>INDEX(Δεδομένα!$P:$P,MATCH('2021'!E4023,Δεδομένα!$O:$O,0))</f>
        <v>128</v>
      </c>
      <c r="G4023" s="49" t="s">
        <v>4292</v>
      </c>
      <c r="H4023" s="51" t="str">
        <f>INDEX(Δεδομένα!B$1:B$51,MATCH('2021'!G4023,Δεδομένα!A$1:A$51,0))</f>
        <v>ΔΥΤΙΚΗΣ ΕΛΛΑΔΟΣ</v>
      </c>
      <c r="I4023" s="53">
        <f>INDEX(Δεδομένα!E$1:E$13,MATCH('2021'!H4023,Δεδομένα!D$1:D$13,0))</f>
        <v>7</v>
      </c>
      <c r="J4023" s="4">
        <v>44475</v>
      </c>
      <c r="K4023" s="3" t="s">
        <v>989</v>
      </c>
      <c r="L4023" s="17" t="str">
        <f t="shared" si="304"/>
        <v>06/10/2021 21:40</v>
      </c>
      <c r="M4023" s="4">
        <v>44475</v>
      </c>
      <c r="N4023" s="3" t="s">
        <v>97</v>
      </c>
      <c r="O4023" s="17" t="str">
        <f t="shared" si="305"/>
        <v>06/10/2021 22:30</v>
      </c>
      <c r="P4023" s="24">
        <f t="shared" si="306"/>
        <v>3.4722222218988463E-2</v>
      </c>
      <c r="Q4023" s="28">
        <v>0</v>
      </c>
      <c r="R4023" s="27">
        <f t="shared" si="307"/>
        <v>49.999999995343387</v>
      </c>
      <c r="S4023" s="3" t="s">
        <v>4</v>
      </c>
      <c r="T4023" s="3" t="s">
        <v>4429</v>
      </c>
      <c r="U4023" s="3" t="s">
        <v>4430</v>
      </c>
      <c r="V4023" s="3" t="s">
        <v>4542</v>
      </c>
      <c r="W4023" s="5">
        <v>0</v>
      </c>
      <c r="X4023" s="5">
        <v>0</v>
      </c>
      <c r="Y4023" s="5">
        <v>0</v>
      </c>
      <c r="Z4023" s="5">
        <v>0</v>
      </c>
      <c r="AA4023" s="5">
        <v>0.1</v>
      </c>
      <c r="AB4023" s="5">
        <v>0.5</v>
      </c>
      <c r="AC4023" s="5">
        <v>0</v>
      </c>
      <c r="AD4023" s="5">
        <v>0</v>
      </c>
      <c r="AE4023" s="2">
        <v>2</v>
      </c>
      <c r="AF4023" s="2">
        <v>0</v>
      </c>
      <c r="AG4023" s="2">
        <v>0</v>
      </c>
      <c r="AH4023" s="2">
        <v>0</v>
      </c>
      <c r="AI4023" s="2">
        <v>0</v>
      </c>
      <c r="AJ4023" s="2">
        <v>1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</row>
    <row r="4024" spans="1:46" x14ac:dyDescent="0.2">
      <c r="A4024" s="2">
        <v>1707813</v>
      </c>
      <c r="B4024" s="2">
        <v>904389</v>
      </c>
      <c r="C4024" s="6">
        <v>21.398135623394801</v>
      </c>
      <c r="D4024" s="6">
        <v>38.592393670945299</v>
      </c>
      <c r="E4024" s="19" t="s">
        <v>4428</v>
      </c>
      <c r="F4024" s="46">
        <f>INDEX(Δεδομένα!$P:$P,MATCH('2021'!E4024,Δεδομένα!$O:$O,0))</f>
        <v>128</v>
      </c>
      <c r="G4024" s="49" t="s">
        <v>4292</v>
      </c>
      <c r="H4024" s="51" t="str">
        <f>INDEX(Δεδομένα!B$1:B$51,MATCH('2021'!G4024,Δεδομένα!A$1:A$51,0))</f>
        <v>ΔΥΤΙΚΗΣ ΕΛΛΑΔΟΣ</v>
      </c>
      <c r="I4024" s="53">
        <f>INDEX(Δεδομένα!E$1:E$13,MATCH('2021'!H4024,Δεδομένα!D$1:D$13,0))</f>
        <v>7</v>
      </c>
      <c r="J4024" s="4">
        <v>44495</v>
      </c>
      <c r="K4024" s="3" t="s">
        <v>552</v>
      </c>
      <c r="L4024" s="17" t="str">
        <f t="shared" si="304"/>
        <v>26/10/2021 13:00</v>
      </c>
      <c r="M4024" s="4">
        <v>44495</v>
      </c>
      <c r="N4024" s="3" t="s">
        <v>365</v>
      </c>
      <c r="O4024" s="17" t="str">
        <f t="shared" si="305"/>
        <v>26/10/2021 13:50</v>
      </c>
      <c r="P4024" s="24">
        <f t="shared" si="306"/>
        <v>3.4722222226264421E-2</v>
      </c>
      <c r="Q4024" s="28">
        <v>0</v>
      </c>
      <c r="R4024" s="27">
        <f t="shared" si="307"/>
        <v>50.000000005820766</v>
      </c>
      <c r="S4024" s="3" t="s">
        <v>4</v>
      </c>
      <c r="T4024" s="3" t="s">
        <v>4429</v>
      </c>
      <c r="U4024" s="3" t="s">
        <v>4430</v>
      </c>
      <c r="V4024" s="3" t="s">
        <v>4543</v>
      </c>
      <c r="W4024" s="5">
        <v>0</v>
      </c>
      <c r="X4024" s="5">
        <v>0</v>
      </c>
      <c r="Y4024" s="5">
        <v>0</v>
      </c>
      <c r="Z4024" s="5">
        <v>0</v>
      </c>
      <c r="AA4024" s="5">
        <v>0.5</v>
      </c>
      <c r="AB4024" s="5">
        <v>0</v>
      </c>
      <c r="AC4024" s="5">
        <v>0</v>
      </c>
      <c r="AD4024" s="5">
        <v>0</v>
      </c>
      <c r="AE4024" s="2">
        <v>2</v>
      </c>
      <c r="AF4024" s="2">
        <v>0</v>
      </c>
      <c r="AG4024" s="2">
        <v>0</v>
      </c>
      <c r="AH4024" s="2">
        <v>0</v>
      </c>
      <c r="AI4024" s="2">
        <v>0</v>
      </c>
      <c r="AJ4024" s="2">
        <v>1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</row>
    <row r="4025" spans="1:46" x14ac:dyDescent="0.2">
      <c r="A4025" s="2">
        <v>1715312</v>
      </c>
      <c r="B4025" s="2">
        <v>905245</v>
      </c>
      <c r="C4025" s="6">
        <v>21.4239814215534</v>
      </c>
      <c r="D4025" s="6">
        <v>38.585285855751501</v>
      </c>
      <c r="E4025" s="19" t="s">
        <v>4428</v>
      </c>
      <c r="F4025" s="46">
        <f>INDEX(Δεδομένα!$P:$P,MATCH('2021'!E4025,Δεδομένα!$O:$O,0))</f>
        <v>128</v>
      </c>
      <c r="G4025" s="49" t="s">
        <v>4292</v>
      </c>
      <c r="H4025" s="51" t="str">
        <f>INDEX(Δεδομένα!B$1:B$51,MATCH('2021'!G4025,Δεδομένα!A$1:A$51,0))</f>
        <v>ΔΥΤΙΚΗΣ ΕΛΛΑΔΟΣ</v>
      </c>
      <c r="I4025" s="53">
        <f>INDEX(Δεδομένα!E$1:E$13,MATCH('2021'!H4025,Δεδομένα!D$1:D$13,0))</f>
        <v>7</v>
      </c>
      <c r="J4025" s="4">
        <v>44498</v>
      </c>
      <c r="K4025" s="3" t="s">
        <v>2206</v>
      </c>
      <c r="L4025" s="17" t="str">
        <f t="shared" si="304"/>
        <v>29/10/2021 19:16</v>
      </c>
      <c r="M4025" s="4">
        <v>44498</v>
      </c>
      <c r="N4025" s="3" t="s">
        <v>2681</v>
      </c>
      <c r="O4025" s="17" t="str">
        <f t="shared" si="305"/>
        <v>29/10/2021 19:51</v>
      </c>
      <c r="P4025" s="24">
        <f t="shared" si="306"/>
        <v>2.4305555554747116E-2</v>
      </c>
      <c r="Q4025" s="28">
        <v>0</v>
      </c>
      <c r="R4025" s="27">
        <f t="shared" si="307"/>
        <v>34.999999998835847</v>
      </c>
      <c r="S4025" s="3" t="s">
        <v>4</v>
      </c>
      <c r="T4025" s="3" t="s">
        <v>4429</v>
      </c>
      <c r="U4025" s="3" t="s">
        <v>4430</v>
      </c>
      <c r="V4025" s="3" t="s">
        <v>4511</v>
      </c>
      <c r="W4025" s="5">
        <v>0</v>
      </c>
      <c r="X4025" s="5">
        <v>0</v>
      </c>
      <c r="Y4025" s="5">
        <v>0</v>
      </c>
      <c r="Z4025" s="5">
        <v>0</v>
      </c>
      <c r="AA4025" s="5">
        <v>1</v>
      </c>
      <c r="AB4025" s="5">
        <v>0</v>
      </c>
      <c r="AC4025" s="5">
        <v>0</v>
      </c>
      <c r="AD4025" s="5">
        <v>0</v>
      </c>
      <c r="AE4025" s="2">
        <v>2</v>
      </c>
      <c r="AF4025" s="2">
        <v>0</v>
      </c>
      <c r="AG4025" s="2">
        <v>0</v>
      </c>
      <c r="AH4025" s="2">
        <v>0</v>
      </c>
      <c r="AI4025" s="2">
        <v>0</v>
      </c>
      <c r="AJ4025" s="2">
        <v>1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</row>
    <row r="4026" spans="1:46" x14ac:dyDescent="0.2">
      <c r="A4026" s="2">
        <v>1715325</v>
      </c>
      <c r="B4026" s="2">
        <v>905265</v>
      </c>
      <c r="C4026" s="6">
        <v>21.416168685148801</v>
      </c>
      <c r="D4026" s="6">
        <v>38.562980158141301</v>
      </c>
      <c r="E4026" s="19" t="s">
        <v>4428</v>
      </c>
      <c r="F4026" s="46">
        <f>INDEX(Δεδομένα!$P:$P,MATCH('2021'!E4026,Δεδομένα!$O:$O,0))</f>
        <v>128</v>
      </c>
      <c r="G4026" s="49" t="s">
        <v>4292</v>
      </c>
      <c r="H4026" s="51" t="str">
        <f>INDEX(Δεδομένα!B$1:B$51,MATCH('2021'!G4026,Δεδομένα!A$1:A$51,0))</f>
        <v>ΔΥΤΙΚΗΣ ΕΛΛΑΔΟΣ</v>
      </c>
      <c r="I4026" s="53">
        <f>INDEX(Δεδομένα!E$1:E$13,MATCH('2021'!H4026,Δεδομένα!D$1:D$13,0))</f>
        <v>7</v>
      </c>
      <c r="J4026" s="4">
        <v>44498</v>
      </c>
      <c r="K4026" s="3" t="s">
        <v>694</v>
      </c>
      <c r="L4026" s="17" t="str">
        <f t="shared" si="304"/>
        <v>29/10/2021 20:20</v>
      </c>
      <c r="M4026" s="4">
        <v>44498</v>
      </c>
      <c r="N4026" s="3" t="s">
        <v>1238</v>
      </c>
      <c r="O4026" s="17" t="str">
        <f t="shared" si="305"/>
        <v>29/10/2021 21:05</v>
      </c>
      <c r="P4026" s="24">
        <f t="shared" si="306"/>
        <v>3.125E-2</v>
      </c>
      <c r="Q4026" s="28">
        <v>0</v>
      </c>
      <c r="R4026" s="27">
        <f t="shared" si="307"/>
        <v>45</v>
      </c>
      <c r="S4026" s="3" t="s">
        <v>4</v>
      </c>
      <c r="T4026" s="3" t="s">
        <v>4429</v>
      </c>
      <c r="U4026" s="3" t="s">
        <v>4430</v>
      </c>
      <c r="V4026" s="3" t="s">
        <v>4544</v>
      </c>
      <c r="W4026" s="5">
        <v>0</v>
      </c>
      <c r="X4026" s="5">
        <v>0</v>
      </c>
      <c r="Y4026" s="5">
        <v>0</v>
      </c>
      <c r="Z4026" s="5">
        <v>0</v>
      </c>
      <c r="AA4026" s="5">
        <v>0.5</v>
      </c>
      <c r="AB4026" s="5">
        <v>0</v>
      </c>
      <c r="AC4026" s="5">
        <v>0</v>
      </c>
      <c r="AD4026" s="5">
        <v>0</v>
      </c>
      <c r="AE4026" s="2">
        <v>4</v>
      </c>
      <c r="AF4026" s="2">
        <v>0</v>
      </c>
      <c r="AG4026" s="2">
        <v>0</v>
      </c>
      <c r="AH4026" s="2">
        <v>0</v>
      </c>
      <c r="AI4026" s="2">
        <v>0</v>
      </c>
      <c r="AJ4026" s="2">
        <v>2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</row>
    <row r="4027" spans="1:46" x14ac:dyDescent="0.2">
      <c r="A4027" s="2">
        <v>1715329</v>
      </c>
      <c r="B4027" s="2">
        <v>905391</v>
      </c>
      <c r="C4027" s="6">
        <v>21.323362330617201</v>
      </c>
      <c r="D4027" s="6">
        <v>38.667973374869703</v>
      </c>
      <c r="E4027" s="19" t="s">
        <v>4428</v>
      </c>
      <c r="F4027" s="46">
        <f>INDEX(Δεδομένα!$P:$P,MATCH('2021'!E4027,Δεδομένα!$O:$O,0))</f>
        <v>128</v>
      </c>
      <c r="G4027" s="49" t="s">
        <v>4292</v>
      </c>
      <c r="H4027" s="51" t="str">
        <f>INDEX(Δεδομένα!B$1:B$51,MATCH('2021'!G4027,Δεδομένα!A$1:A$51,0))</f>
        <v>ΔΥΤΙΚΗΣ ΕΛΛΑΔΟΣ</v>
      </c>
      <c r="I4027" s="53">
        <f>INDEX(Δεδομένα!E$1:E$13,MATCH('2021'!H4027,Δεδομένα!D$1:D$13,0))</f>
        <v>7</v>
      </c>
      <c r="J4027" s="4">
        <v>44499</v>
      </c>
      <c r="K4027" s="3" t="s">
        <v>351</v>
      </c>
      <c r="L4027" s="17" t="str">
        <f t="shared" si="304"/>
        <v>30/10/2021 13:25</v>
      </c>
      <c r="M4027" s="4">
        <v>44499</v>
      </c>
      <c r="N4027" s="3" t="s">
        <v>486</v>
      </c>
      <c r="O4027" s="17" t="str">
        <f t="shared" si="305"/>
        <v>30/10/2021 13:45</v>
      </c>
      <c r="P4027" s="24">
        <f t="shared" si="306"/>
        <v>1.3888888883229811E-2</v>
      </c>
      <c r="Q4027" s="28">
        <v>0</v>
      </c>
      <c r="R4027" s="27">
        <f t="shared" si="307"/>
        <v>19.999999991850927</v>
      </c>
      <c r="S4027" s="3" t="s">
        <v>4</v>
      </c>
      <c r="T4027" s="3" t="s">
        <v>4429</v>
      </c>
      <c r="U4027" s="3" t="s">
        <v>4430</v>
      </c>
      <c r="V4027" s="3" t="s">
        <v>4458</v>
      </c>
      <c r="W4027" s="5">
        <v>0</v>
      </c>
      <c r="X4027" s="5">
        <v>0</v>
      </c>
      <c r="Y4027" s="5">
        <v>0</v>
      </c>
      <c r="Z4027" s="5">
        <v>0</v>
      </c>
      <c r="AA4027" s="5">
        <v>0.05</v>
      </c>
      <c r="AB4027" s="5">
        <v>0</v>
      </c>
      <c r="AC4027" s="5">
        <v>0</v>
      </c>
      <c r="AD4027" s="5">
        <v>0</v>
      </c>
      <c r="AE4027" s="2">
        <v>2</v>
      </c>
      <c r="AF4027" s="2">
        <v>0</v>
      </c>
      <c r="AG4027" s="2">
        <v>0</v>
      </c>
      <c r="AH4027" s="2">
        <v>0</v>
      </c>
      <c r="AI4027" s="2">
        <v>0</v>
      </c>
      <c r="AJ4027" s="2">
        <v>1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</row>
    <row r="4028" spans="1:46" x14ac:dyDescent="0.2">
      <c r="A4028" s="2">
        <v>1715344</v>
      </c>
      <c r="B4028" s="2">
        <v>907277</v>
      </c>
      <c r="C4028" s="6">
        <v>21.276116800112799</v>
      </c>
      <c r="D4028" s="6">
        <v>38.646471320207802</v>
      </c>
      <c r="E4028" s="19" t="s">
        <v>4428</v>
      </c>
      <c r="F4028" s="46">
        <f>INDEX(Δεδομένα!$P:$P,MATCH('2021'!E4028,Δεδομένα!$O:$O,0))</f>
        <v>128</v>
      </c>
      <c r="G4028" s="49" t="s">
        <v>4292</v>
      </c>
      <c r="H4028" s="51" t="str">
        <f>INDEX(Δεδομένα!B$1:B$51,MATCH('2021'!G4028,Δεδομένα!A$1:A$51,0))</f>
        <v>ΔΥΤΙΚΗΣ ΕΛΛΑΔΟΣ</v>
      </c>
      <c r="I4028" s="53">
        <f>INDEX(Δεδομένα!E$1:E$13,MATCH('2021'!H4028,Δεδομένα!D$1:D$13,0))</f>
        <v>7</v>
      </c>
      <c r="J4028" s="4">
        <v>44507</v>
      </c>
      <c r="K4028" s="3" t="s">
        <v>889</v>
      </c>
      <c r="L4028" s="17" t="str">
        <f t="shared" si="304"/>
        <v>07/11/2021 12:14</v>
      </c>
      <c r="M4028" s="4">
        <v>44507</v>
      </c>
      <c r="N4028" s="3" t="s">
        <v>555</v>
      </c>
      <c r="O4028" s="17" t="str">
        <f t="shared" si="305"/>
        <v>07/11/2021 13:30</v>
      </c>
      <c r="P4028" s="24">
        <f t="shared" si="306"/>
        <v>5.2777777775190771E-2</v>
      </c>
      <c r="Q4028" s="28">
        <v>0</v>
      </c>
      <c r="R4028" s="27">
        <f t="shared" si="307"/>
        <v>75.99999999627471</v>
      </c>
      <c r="S4028" s="3" t="s">
        <v>4</v>
      </c>
      <c r="T4028" s="3" t="s">
        <v>4429</v>
      </c>
      <c r="U4028" s="3" t="s">
        <v>4430</v>
      </c>
      <c r="V4028" s="3" t="s">
        <v>4491</v>
      </c>
      <c r="W4028" s="5">
        <v>0</v>
      </c>
      <c r="X4028" s="5">
        <v>0</v>
      </c>
      <c r="Y4028" s="5">
        <v>0</v>
      </c>
      <c r="Z4028" s="5">
        <v>0</v>
      </c>
      <c r="AA4028" s="5">
        <v>0.1</v>
      </c>
      <c r="AB4028" s="5">
        <v>0</v>
      </c>
      <c r="AC4028" s="5">
        <v>0</v>
      </c>
      <c r="AD4028" s="5">
        <v>0</v>
      </c>
      <c r="AE4028" s="2">
        <v>2</v>
      </c>
      <c r="AF4028" s="2">
        <v>0</v>
      </c>
      <c r="AG4028" s="2">
        <v>0</v>
      </c>
      <c r="AH4028" s="2">
        <v>0</v>
      </c>
      <c r="AI4028" s="2">
        <v>0</v>
      </c>
      <c r="AJ4028" s="2">
        <v>1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</row>
    <row r="4029" spans="1:46" x14ac:dyDescent="0.2">
      <c r="A4029" s="2">
        <v>1715358</v>
      </c>
      <c r="B4029" s="2">
        <v>907981</v>
      </c>
      <c r="C4029" s="6">
        <v>21.329861468698802</v>
      </c>
      <c r="D4029" s="6">
        <v>38.6087218464681</v>
      </c>
      <c r="E4029" s="19" t="s">
        <v>4428</v>
      </c>
      <c r="F4029" s="46">
        <f>INDEX(Δεδομένα!$P:$P,MATCH('2021'!E4029,Δεδομένα!$O:$O,0))</f>
        <v>128</v>
      </c>
      <c r="G4029" s="49" t="s">
        <v>4292</v>
      </c>
      <c r="H4029" s="51" t="str">
        <f>INDEX(Δεδομένα!B$1:B$51,MATCH('2021'!G4029,Δεδομένα!A$1:A$51,0))</f>
        <v>ΔΥΤΙΚΗΣ ΕΛΛΑΔΟΣ</v>
      </c>
      <c r="I4029" s="53">
        <f>INDEX(Δεδομένα!E$1:E$13,MATCH('2021'!H4029,Δεδομένα!D$1:D$13,0))</f>
        <v>7</v>
      </c>
      <c r="J4029" s="4">
        <v>44510</v>
      </c>
      <c r="K4029" s="3" t="s">
        <v>67</v>
      </c>
      <c r="L4029" s="17" t="str">
        <f t="shared" si="304"/>
        <v>10/11/2021 13:04</v>
      </c>
      <c r="M4029" s="4">
        <v>44510</v>
      </c>
      <c r="N4029" s="3" t="s">
        <v>1687</v>
      </c>
      <c r="O4029" s="17" t="str">
        <f t="shared" si="305"/>
        <v>10/11/2021 14:03</v>
      </c>
      <c r="P4029" s="24">
        <f t="shared" si="306"/>
        <v>4.0972222224809229E-2</v>
      </c>
      <c r="Q4029" s="28">
        <v>0</v>
      </c>
      <c r="R4029" s="27">
        <f t="shared" si="307"/>
        <v>59.00000000372529</v>
      </c>
      <c r="S4029" s="3" t="s">
        <v>4</v>
      </c>
      <c r="T4029" s="3" t="s">
        <v>4429</v>
      </c>
      <c r="U4029" s="3" t="s">
        <v>4430</v>
      </c>
      <c r="V4029" s="3" t="s">
        <v>3759</v>
      </c>
      <c r="W4029" s="5">
        <v>0</v>
      </c>
      <c r="X4029" s="5">
        <v>0</v>
      </c>
      <c r="Y4029" s="5">
        <v>0</v>
      </c>
      <c r="Z4029" s="5">
        <v>0</v>
      </c>
      <c r="AA4029" s="5">
        <v>0.5</v>
      </c>
      <c r="AB4029" s="5">
        <v>0</v>
      </c>
      <c r="AC4029" s="5">
        <v>0</v>
      </c>
      <c r="AD4029" s="5">
        <v>0</v>
      </c>
      <c r="AE4029" s="2">
        <v>2</v>
      </c>
      <c r="AF4029" s="2">
        <v>0</v>
      </c>
      <c r="AG4029" s="2">
        <v>0</v>
      </c>
      <c r="AH4029" s="2">
        <v>0</v>
      </c>
      <c r="AI4029" s="2">
        <v>0</v>
      </c>
      <c r="AJ4029" s="2">
        <v>1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</row>
    <row r="4030" spans="1:46" x14ac:dyDescent="0.2">
      <c r="A4030" s="2">
        <v>1640280</v>
      </c>
      <c r="B4030" s="2">
        <v>831307</v>
      </c>
      <c r="C4030" s="6">
        <v>21.611373296073801</v>
      </c>
      <c r="D4030" s="6">
        <v>38.457428316002002</v>
      </c>
      <c r="E4030" s="19" t="s">
        <v>4545</v>
      </c>
      <c r="F4030" s="46">
        <f>INDEX(Δεδομένα!$P:$P,MATCH('2021'!E4030,Δεδομένα!$O:$O,0))</f>
        <v>129</v>
      </c>
      <c r="G4030" s="49" t="s">
        <v>4292</v>
      </c>
      <c r="H4030" s="51" t="str">
        <f>INDEX(Δεδομένα!B$1:B$51,MATCH('2021'!G4030,Δεδομένα!A$1:A$51,0))</f>
        <v>ΔΥΤΙΚΗΣ ΕΛΛΑΔΟΣ</v>
      </c>
      <c r="I4030" s="53">
        <f>INDEX(Δεδομένα!E$1:E$13,MATCH('2021'!H4030,Δεδομένα!D$1:D$13,0))</f>
        <v>7</v>
      </c>
      <c r="J4030" s="4">
        <v>44249</v>
      </c>
      <c r="K4030" s="3" t="s">
        <v>154</v>
      </c>
      <c r="L4030" s="17" t="str">
        <f t="shared" si="304"/>
        <v>22/02/2021 13:20</v>
      </c>
      <c r="M4030" s="4">
        <v>44249</v>
      </c>
      <c r="N4030" s="3" t="s">
        <v>1361</v>
      </c>
      <c r="O4030" s="17" t="str">
        <f t="shared" si="305"/>
        <v>22/02/2021 22:24</v>
      </c>
      <c r="P4030" s="24">
        <f t="shared" si="306"/>
        <v>0.37777777777955635</v>
      </c>
      <c r="Q4030" s="28">
        <v>0</v>
      </c>
      <c r="R4030" s="27">
        <f t="shared" si="307"/>
        <v>544.00000000256114</v>
      </c>
      <c r="S4030" s="3" t="s">
        <v>4</v>
      </c>
      <c r="T4030" s="3" t="s">
        <v>4429</v>
      </c>
      <c r="U4030" s="3" t="s">
        <v>4430</v>
      </c>
      <c r="V4030" s="3" t="s">
        <v>4546</v>
      </c>
      <c r="W4030" s="5">
        <v>40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2">
        <v>16</v>
      </c>
      <c r="AF4030" s="2">
        <v>5</v>
      </c>
      <c r="AG4030" s="2">
        <v>2</v>
      </c>
      <c r="AH4030" s="2">
        <v>0</v>
      </c>
      <c r="AI4030" s="2">
        <v>0</v>
      </c>
      <c r="AJ4030" s="2">
        <v>9</v>
      </c>
      <c r="AK4030" s="2">
        <v>1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 t="s">
        <v>4</v>
      </c>
      <c r="AT4030" s="2" t="s">
        <v>4</v>
      </c>
    </row>
    <row r="4031" spans="1:46" x14ac:dyDescent="0.2">
      <c r="A4031" s="2">
        <v>1645709</v>
      </c>
      <c r="B4031" s="2">
        <v>832571</v>
      </c>
      <c r="D4031" s="2"/>
      <c r="E4031" s="19" t="s">
        <v>4545</v>
      </c>
      <c r="F4031" s="46">
        <f>INDEX(Δεδομένα!$P:$P,MATCH('2021'!E4031,Δεδομένα!$O:$O,0))</f>
        <v>129</v>
      </c>
      <c r="G4031" s="49" t="s">
        <v>4292</v>
      </c>
      <c r="H4031" s="51" t="str">
        <f>INDEX(Δεδομένα!B$1:B$51,MATCH('2021'!G4031,Δεδομένα!A$1:A$51,0))</f>
        <v>ΔΥΤΙΚΗΣ ΕΛΛΑΔΟΣ</v>
      </c>
      <c r="I4031" s="53">
        <f>INDEX(Δεδομένα!E$1:E$13,MATCH('2021'!H4031,Δεδομένα!D$1:D$13,0))</f>
        <v>7</v>
      </c>
      <c r="J4031" s="4">
        <v>44252</v>
      </c>
      <c r="K4031" s="3" t="s">
        <v>692</v>
      </c>
      <c r="L4031" s="17" t="str">
        <f t="shared" si="304"/>
        <v>25/02/2021 10:50</v>
      </c>
      <c r="M4031" s="4">
        <v>44252</v>
      </c>
      <c r="N4031" s="3" t="s">
        <v>1310</v>
      </c>
      <c r="O4031" s="17" t="str">
        <f t="shared" si="305"/>
        <v>25/02/2021 12:45</v>
      </c>
      <c r="P4031" s="24">
        <f t="shared" si="306"/>
        <v>7.9861111109494232E-2</v>
      </c>
      <c r="Q4031" s="28">
        <v>0</v>
      </c>
      <c r="R4031" s="27">
        <f t="shared" si="307"/>
        <v>114.99999999767169</v>
      </c>
      <c r="S4031" s="3" t="s">
        <v>4</v>
      </c>
      <c r="T4031" s="3" t="s">
        <v>4429</v>
      </c>
      <c r="U4031" s="3" t="s">
        <v>4430</v>
      </c>
      <c r="V4031" s="3" t="s">
        <v>4547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1</v>
      </c>
      <c r="AD4031" s="5">
        <v>0</v>
      </c>
      <c r="AE4031" s="2">
        <v>2</v>
      </c>
      <c r="AF4031" s="2">
        <v>0</v>
      </c>
      <c r="AG4031" s="2">
        <v>2</v>
      </c>
      <c r="AH4031" s="2">
        <v>0</v>
      </c>
      <c r="AI4031" s="2">
        <v>0</v>
      </c>
      <c r="AJ4031" s="2">
        <v>2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 t="s">
        <v>4</v>
      </c>
      <c r="AT4031" s="2" t="s">
        <v>4</v>
      </c>
    </row>
    <row r="4032" spans="1:46" x14ac:dyDescent="0.2">
      <c r="A4032" s="2">
        <v>1645713</v>
      </c>
      <c r="B4032" s="2">
        <v>832618</v>
      </c>
      <c r="C4032" s="6">
        <v>21.649392690505898</v>
      </c>
      <c r="D4032" s="6">
        <v>38.604682681871402</v>
      </c>
      <c r="E4032" s="19" t="s">
        <v>4545</v>
      </c>
      <c r="F4032" s="46">
        <f>INDEX(Δεδομένα!$P:$P,MATCH('2021'!E4032,Δεδομένα!$O:$O,0))</f>
        <v>129</v>
      </c>
      <c r="G4032" s="49" t="s">
        <v>4292</v>
      </c>
      <c r="H4032" s="51" t="str">
        <f>INDEX(Δεδομένα!B$1:B$51,MATCH('2021'!G4032,Δεδομένα!A$1:A$51,0))</f>
        <v>ΔΥΤΙΚΗΣ ΕΛΛΑΔΟΣ</v>
      </c>
      <c r="I4032" s="53">
        <f>INDEX(Δεδομένα!E$1:E$13,MATCH('2021'!H4032,Δεδομένα!D$1:D$13,0))</f>
        <v>7</v>
      </c>
      <c r="J4032" s="4">
        <v>44252</v>
      </c>
      <c r="K4032" s="3" t="s">
        <v>1310</v>
      </c>
      <c r="L4032" s="17" t="str">
        <f t="shared" si="304"/>
        <v>25/02/2021 12:45</v>
      </c>
      <c r="M4032" s="4">
        <v>44252</v>
      </c>
      <c r="N4032" s="3" t="s">
        <v>299</v>
      </c>
      <c r="O4032" s="17" t="str">
        <f t="shared" si="305"/>
        <v>25/02/2021 13:10</v>
      </c>
      <c r="P4032" s="24">
        <f t="shared" si="306"/>
        <v>1.7361111109494232E-2</v>
      </c>
      <c r="Q4032" s="28">
        <v>0</v>
      </c>
      <c r="R4032" s="27">
        <f t="shared" si="307"/>
        <v>24.999999997671694</v>
      </c>
      <c r="S4032" s="3" t="s">
        <v>4</v>
      </c>
      <c r="T4032" s="3" t="s">
        <v>4548</v>
      </c>
      <c r="U4032" s="3" t="s">
        <v>4549</v>
      </c>
      <c r="V4032" s="3" t="s">
        <v>4550</v>
      </c>
      <c r="W4032" s="5">
        <v>0</v>
      </c>
      <c r="X4032" s="5">
        <v>0.03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2">
        <v>2</v>
      </c>
      <c r="AF4032" s="2">
        <v>0</v>
      </c>
      <c r="AG4032" s="2">
        <v>0</v>
      </c>
      <c r="AH4032" s="2">
        <v>0</v>
      </c>
      <c r="AI4032" s="2">
        <v>0</v>
      </c>
      <c r="AJ4032" s="2">
        <v>1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 t="s">
        <v>4</v>
      </c>
      <c r="AT4032" s="2" t="s">
        <v>4</v>
      </c>
    </row>
    <row r="4033" spans="1:46" x14ac:dyDescent="0.2">
      <c r="A4033" s="2">
        <v>1645724</v>
      </c>
      <c r="B4033" s="2">
        <v>832922</v>
      </c>
      <c r="C4033" s="6">
        <v>21.679912376795201</v>
      </c>
      <c r="D4033" s="6">
        <v>38.614248238932198</v>
      </c>
      <c r="E4033" s="19" t="s">
        <v>4545</v>
      </c>
      <c r="F4033" s="46">
        <f>INDEX(Δεδομένα!$P:$P,MATCH('2021'!E4033,Δεδομένα!$O:$O,0))</f>
        <v>129</v>
      </c>
      <c r="G4033" s="49" t="s">
        <v>4292</v>
      </c>
      <c r="H4033" s="51" t="str">
        <f>INDEX(Δεδομένα!B$1:B$51,MATCH('2021'!G4033,Δεδομένα!A$1:A$51,0))</f>
        <v>ΔΥΤΙΚΗΣ ΕΛΛΑΔΟΣ</v>
      </c>
      <c r="I4033" s="53">
        <f>INDEX(Δεδομένα!E$1:E$13,MATCH('2021'!H4033,Δεδομένα!D$1:D$13,0))</f>
        <v>7</v>
      </c>
      <c r="J4033" s="4">
        <v>44253</v>
      </c>
      <c r="K4033" s="3" t="s">
        <v>914</v>
      </c>
      <c r="L4033" s="17" t="str">
        <f t="shared" si="304"/>
        <v>26/02/2021 13:44</v>
      </c>
      <c r="M4033" s="4">
        <v>44253</v>
      </c>
      <c r="N4033" s="3" t="s">
        <v>342</v>
      </c>
      <c r="O4033" s="17" t="str">
        <f t="shared" si="305"/>
        <v>26/02/2021 19:07</v>
      </c>
      <c r="P4033" s="24">
        <f t="shared" si="306"/>
        <v>0.22430555555183673</v>
      </c>
      <c r="Q4033" s="28">
        <v>0</v>
      </c>
      <c r="R4033" s="27">
        <f t="shared" si="307"/>
        <v>322.9999999946449</v>
      </c>
      <c r="S4033" s="3" t="s">
        <v>4</v>
      </c>
      <c r="T4033" s="3" t="s">
        <v>4548</v>
      </c>
      <c r="U4033" s="3" t="s">
        <v>4551</v>
      </c>
      <c r="V4033" s="3" t="s">
        <v>4552</v>
      </c>
      <c r="W4033" s="5">
        <v>0</v>
      </c>
      <c r="X4033" s="5">
        <v>3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2">
        <v>12</v>
      </c>
      <c r="AF4033" s="2">
        <v>0</v>
      </c>
      <c r="AG4033" s="2">
        <v>1</v>
      </c>
      <c r="AH4033" s="2">
        <v>0</v>
      </c>
      <c r="AI4033" s="2">
        <v>0</v>
      </c>
      <c r="AJ4033" s="2">
        <v>6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 t="s">
        <v>4</v>
      </c>
      <c r="AT4033" s="2" t="s">
        <v>4</v>
      </c>
    </row>
    <row r="4034" spans="1:46" x14ac:dyDescent="0.2">
      <c r="A4034" s="2">
        <v>1645826</v>
      </c>
      <c r="B4034" s="2">
        <v>833919</v>
      </c>
      <c r="C4034" s="6">
        <v>21.485560308207798</v>
      </c>
      <c r="D4034" s="6">
        <v>38.644827573281603</v>
      </c>
      <c r="E4034" s="19" t="s">
        <v>4545</v>
      </c>
      <c r="F4034" s="46">
        <f>INDEX(Δεδομένα!$P:$P,MATCH('2021'!E4034,Δεδομένα!$O:$O,0))</f>
        <v>129</v>
      </c>
      <c r="G4034" s="49" t="s">
        <v>4292</v>
      </c>
      <c r="H4034" s="51" t="str">
        <f>INDEX(Δεδομένα!B$1:B$51,MATCH('2021'!G4034,Δεδομένα!A$1:A$51,0))</f>
        <v>ΔΥΤΙΚΗΣ ΕΛΛΑΔΟΣ</v>
      </c>
      <c r="I4034" s="53">
        <f>INDEX(Δεδομένα!E$1:E$13,MATCH('2021'!H4034,Δεδομένα!D$1:D$13,0))</f>
        <v>7</v>
      </c>
      <c r="J4034" s="4">
        <v>44256</v>
      </c>
      <c r="K4034" s="3" t="s">
        <v>607</v>
      </c>
      <c r="L4034" s="17" t="str">
        <f t="shared" si="304"/>
        <v>01/03/2021 18:33</v>
      </c>
      <c r="M4034" s="4">
        <v>44256</v>
      </c>
      <c r="N4034" s="3" t="s">
        <v>1292</v>
      </c>
      <c r="O4034" s="17" t="str">
        <f t="shared" si="305"/>
        <v>01/03/2021 20:01</v>
      </c>
      <c r="P4034" s="24">
        <f t="shared" si="306"/>
        <v>6.1111111106583849E-2</v>
      </c>
      <c r="Q4034" s="28">
        <v>0</v>
      </c>
      <c r="R4034" s="27">
        <f t="shared" si="307"/>
        <v>87.999999993480742</v>
      </c>
      <c r="S4034" s="3" t="s">
        <v>4</v>
      </c>
      <c r="T4034" s="3" t="s">
        <v>4429</v>
      </c>
      <c r="U4034" s="3" t="s">
        <v>4430</v>
      </c>
      <c r="V4034" s="3" t="s">
        <v>4553</v>
      </c>
      <c r="W4034" s="5">
        <v>0</v>
      </c>
      <c r="X4034" s="5">
        <v>0.5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2">
        <v>5</v>
      </c>
      <c r="AF4034" s="2">
        <v>0</v>
      </c>
      <c r="AG4034" s="2">
        <v>1</v>
      </c>
      <c r="AH4034" s="2">
        <v>0</v>
      </c>
      <c r="AI4034" s="2">
        <v>0</v>
      </c>
      <c r="AJ4034" s="2">
        <v>3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 t="s">
        <v>4</v>
      </c>
      <c r="AT4034" s="2" t="s">
        <v>4</v>
      </c>
    </row>
    <row r="4035" spans="1:46" x14ac:dyDescent="0.2">
      <c r="A4035" s="2">
        <v>1645946</v>
      </c>
      <c r="B4035" s="2">
        <v>835901</v>
      </c>
      <c r="C4035" s="6">
        <v>21.635917663574201</v>
      </c>
      <c r="D4035" s="6">
        <v>38.457180023193402</v>
      </c>
      <c r="E4035" s="19" t="s">
        <v>4545</v>
      </c>
      <c r="F4035" s="46">
        <f>INDEX(Δεδομένα!$P:$P,MATCH('2021'!E4035,Δεδομένα!$O:$O,0))</f>
        <v>129</v>
      </c>
      <c r="G4035" s="49" t="s">
        <v>4292</v>
      </c>
      <c r="H4035" s="51" t="str">
        <f>INDEX(Δεδομένα!B$1:B$51,MATCH('2021'!G4035,Δεδομένα!A$1:A$51,0))</f>
        <v>ΔΥΤΙΚΗΣ ΕΛΛΑΔΟΣ</v>
      </c>
      <c r="I4035" s="53">
        <f>INDEX(Δεδομένα!E$1:E$13,MATCH('2021'!H4035,Δεδομένα!D$1:D$13,0))</f>
        <v>7</v>
      </c>
      <c r="J4035" s="4">
        <v>44262</v>
      </c>
      <c r="K4035" s="3" t="s">
        <v>255</v>
      </c>
      <c r="L4035" s="17" t="str">
        <f t="shared" ref="L4035:L4063" si="308">_xlfn.CONCAT(TEXT(J4035,"ηη/μμ/εεε")," ",TEXT(K4035,"ωω:λλ"))</f>
        <v>07/03/2021 19:40</v>
      </c>
      <c r="M4035" s="4">
        <v>44263</v>
      </c>
      <c r="N4035" s="3" t="s">
        <v>267</v>
      </c>
      <c r="O4035" s="17" t="str">
        <f t="shared" ref="O4035:O4063" si="309">_xlfn.CONCAT(TEXT(M4035,"ηη/μμ/εεε")," ",TEXT(N4035,"ωω:λλ"))</f>
        <v>08/03/2021 17:30</v>
      </c>
      <c r="P4035" s="24">
        <f t="shared" ref="P4035:P4063" si="310">O4035-L4035</f>
        <v>0.90972222221898846</v>
      </c>
      <c r="Q4035" s="28">
        <v>0</v>
      </c>
      <c r="R4035" s="27">
        <f t="shared" ref="R4035:R4063" si="311">P4035*(24*60)</f>
        <v>1309.9999999953434</v>
      </c>
      <c r="S4035" s="3" t="s">
        <v>4</v>
      </c>
      <c r="T4035" s="3" t="s">
        <v>4429</v>
      </c>
      <c r="U4035" s="3" t="s">
        <v>4430</v>
      </c>
      <c r="V4035" s="3" t="s">
        <v>4554</v>
      </c>
      <c r="W4035" s="5">
        <v>5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2">
        <v>16</v>
      </c>
      <c r="AF4035" s="2">
        <v>0</v>
      </c>
      <c r="AG4035" s="2">
        <v>3</v>
      </c>
      <c r="AH4035" s="2">
        <v>0</v>
      </c>
      <c r="AI4035" s="2">
        <v>0</v>
      </c>
      <c r="AJ4035" s="2">
        <v>9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 t="s">
        <v>4</v>
      </c>
      <c r="AT4035" s="2" t="s">
        <v>4</v>
      </c>
    </row>
    <row r="4036" spans="1:46" x14ac:dyDescent="0.2">
      <c r="A4036" s="2">
        <v>1666430</v>
      </c>
      <c r="B4036" s="2">
        <v>856054</v>
      </c>
      <c r="D4036" s="2"/>
      <c r="E4036" s="19" t="s">
        <v>4545</v>
      </c>
      <c r="F4036" s="46">
        <f>INDEX(Δεδομένα!$P:$P,MATCH('2021'!E4036,Δεδομένα!$O:$O,0))</f>
        <v>129</v>
      </c>
      <c r="G4036" s="49" t="s">
        <v>4292</v>
      </c>
      <c r="H4036" s="51" t="str">
        <f>INDEX(Δεδομένα!B$1:B$51,MATCH('2021'!G4036,Δεδομένα!A$1:A$51,0))</f>
        <v>ΔΥΤΙΚΗΣ ΕΛΛΑΔΟΣ</v>
      </c>
      <c r="I4036" s="53">
        <f>INDEX(Δεδομένα!E$1:E$13,MATCH('2021'!H4036,Δεδομένα!D$1:D$13,0))</f>
        <v>7</v>
      </c>
      <c r="J4036" s="4">
        <v>44341</v>
      </c>
      <c r="K4036" s="3" t="s">
        <v>297</v>
      </c>
      <c r="L4036" s="17" t="str">
        <f t="shared" si="308"/>
        <v>25/05/2021 12:55</v>
      </c>
      <c r="M4036" s="4">
        <v>44341</v>
      </c>
      <c r="N4036" s="3" t="s">
        <v>42</v>
      </c>
      <c r="O4036" s="17" t="str">
        <f t="shared" si="309"/>
        <v>25/05/2021 14:30</v>
      </c>
      <c r="P4036" s="24">
        <f t="shared" si="310"/>
        <v>6.5972222218988463E-2</v>
      </c>
      <c r="Q4036" s="28">
        <v>0</v>
      </c>
      <c r="R4036" s="27">
        <f t="shared" si="311"/>
        <v>94.999999995343387</v>
      </c>
      <c r="S4036" s="3" t="s">
        <v>4</v>
      </c>
      <c r="T4036" s="3" t="s">
        <v>4548</v>
      </c>
      <c r="U4036" s="3" t="s">
        <v>4549</v>
      </c>
      <c r="V4036" s="3" t="s">
        <v>4555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0.5</v>
      </c>
      <c r="AD4036" s="5">
        <v>0</v>
      </c>
      <c r="AE4036" s="2">
        <v>4</v>
      </c>
      <c r="AF4036" s="2">
        <v>0</v>
      </c>
      <c r="AG4036" s="2">
        <v>0</v>
      </c>
      <c r="AH4036" s="2">
        <v>0</v>
      </c>
      <c r="AI4036" s="2">
        <v>0</v>
      </c>
      <c r="AJ4036" s="2">
        <v>2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 t="s">
        <v>4</v>
      </c>
      <c r="AT4036" s="2" t="s">
        <v>4</v>
      </c>
    </row>
    <row r="4037" spans="1:46" x14ac:dyDescent="0.2">
      <c r="A4037" s="2">
        <v>1667886</v>
      </c>
      <c r="B4037" s="2">
        <v>859991</v>
      </c>
      <c r="C4037" s="6">
        <v>21.634592655788801</v>
      </c>
      <c r="D4037" s="6">
        <v>38.489079876449601</v>
      </c>
      <c r="E4037" s="19" t="s">
        <v>4545</v>
      </c>
      <c r="F4037" s="46">
        <f>INDEX(Δεδομένα!$P:$P,MATCH('2021'!E4037,Δεδομένα!$O:$O,0))</f>
        <v>129</v>
      </c>
      <c r="G4037" s="49" t="s">
        <v>4292</v>
      </c>
      <c r="H4037" s="51" t="str">
        <f>INDEX(Δεδομένα!B$1:B$51,MATCH('2021'!G4037,Δεδομένα!A$1:A$51,0))</f>
        <v>ΔΥΤΙΚΗΣ ΕΛΛΑΔΟΣ</v>
      </c>
      <c r="I4037" s="53">
        <f>INDEX(Δεδομένα!E$1:E$13,MATCH('2021'!H4037,Δεδομένα!D$1:D$13,0))</f>
        <v>7</v>
      </c>
      <c r="J4037" s="4">
        <v>44355</v>
      </c>
      <c r="K4037" s="3" t="s">
        <v>1601</v>
      </c>
      <c r="L4037" s="17" t="str">
        <f t="shared" si="308"/>
        <v>08/06/2021 20:35</v>
      </c>
      <c r="M4037" s="4">
        <v>44355</v>
      </c>
      <c r="N4037" s="3" t="s">
        <v>599</v>
      </c>
      <c r="O4037" s="17" t="str">
        <f t="shared" si="309"/>
        <v>08/06/2021 22:50</v>
      </c>
      <c r="P4037" s="24">
        <f t="shared" si="310"/>
        <v>9.375E-2</v>
      </c>
      <c r="Q4037" s="28">
        <v>0</v>
      </c>
      <c r="R4037" s="27">
        <f t="shared" si="311"/>
        <v>135</v>
      </c>
      <c r="S4037" s="3" t="s">
        <v>4</v>
      </c>
      <c r="T4037" s="3" t="s">
        <v>4429</v>
      </c>
      <c r="U4037" s="3" t="s">
        <v>4430</v>
      </c>
      <c r="V4037" s="3" t="s">
        <v>4556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1</v>
      </c>
      <c r="AC4037" s="5">
        <v>0</v>
      </c>
      <c r="AD4037" s="5">
        <v>0</v>
      </c>
      <c r="AE4037" s="2">
        <v>2</v>
      </c>
      <c r="AF4037" s="2">
        <v>0</v>
      </c>
      <c r="AG4037" s="2">
        <v>0</v>
      </c>
      <c r="AH4037" s="2">
        <v>0</v>
      </c>
      <c r="AI4037" s="2">
        <v>0</v>
      </c>
      <c r="AJ4037" s="2">
        <v>1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 t="s">
        <v>4</v>
      </c>
      <c r="AT4037" s="2" t="s">
        <v>4</v>
      </c>
    </row>
    <row r="4038" spans="1:46" x14ac:dyDescent="0.2">
      <c r="A4038" s="2">
        <v>1679540</v>
      </c>
      <c r="B4038" s="2">
        <v>869910</v>
      </c>
      <c r="C4038" s="6">
        <v>21.665780797242402</v>
      </c>
      <c r="D4038" s="6">
        <v>38.637033338545898</v>
      </c>
      <c r="E4038" s="19" t="s">
        <v>4545</v>
      </c>
      <c r="F4038" s="46">
        <f>INDEX(Δεδομένα!$P:$P,MATCH('2021'!E4038,Δεδομένα!$O:$O,0))</f>
        <v>129</v>
      </c>
      <c r="G4038" s="49" t="s">
        <v>4292</v>
      </c>
      <c r="H4038" s="51" t="str">
        <f>INDEX(Δεδομένα!B$1:B$51,MATCH('2021'!G4038,Δεδομένα!A$1:A$51,0))</f>
        <v>ΔΥΤΙΚΗΣ ΕΛΛΑΔΟΣ</v>
      </c>
      <c r="I4038" s="53">
        <f>INDEX(Δεδομένα!E$1:E$13,MATCH('2021'!H4038,Δεδομένα!D$1:D$13,0))</f>
        <v>7</v>
      </c>
      <c r="J4038" s="4">
        <v>44387</v>
      </c>
      <c r="K4038" s="3" t="s">
        <v>2008</v>
      </c>
      <c r="L4038" s="17" t="str">
        <f t="shared" si="308"/>
        <v>10/07/2021 20:54</v>
      </c>
      <c r="M4038" s="4">
        <v>44388</v>
      </c>
      <c r="N4038" s="3" t="s">
        <v>921</v>
      </c>
      <c r="O4038" s="17" t="str">
        <f t="shared" si="309"/>
        <v>11/07/2021 00:05</v>
      </c>
      <c r="P4038" s="24">
        <f t="shared" si="310"/>
        <v>0.132638888884685</v>
      </c>
      <c r="Q4038" s="28">
        <v>0</v>
      </c>
      <c r="R4038" s="27">
        <f t="shared" si="311"/>
        <v>190.9999999939464</v>
      </c>
      <c r="S4038" s="3" t="s">
        <v>4</v>
      </c>
      <c r="T4038" s="3" t="s">
        <v>4548</v>
      </c>
      <c r="U4038" s="3" t="s">
        <v>3761</v>
      </c>
      <c r="V4038" s="3" t="s">
        <v>3761</v>
      </c>
      <c r="W4038" s="5">
        <v>0</v>
      </c>
      <c r="X4038" s="5">
        <v>0.02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2">
        <v>2</v>
      </c>
      <c r="AF4038" s="2">
        <v>0</v>
      </c>
      <c r="AG4038" s="2">
        <v>0</v>
      </c>
      <c r="AH4038" s="2">
        <v>0</v>
      </c>
      <c r="AI4038" s="2">
        <v>0</v>
      </c>
      <c r="AJ4038" s="2">
        <v>1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</row>
    <row r="4039" spans="1:46" x14ac:dyDescent="0.2">
      <c r="A4039" s="2">
        <v>1681986</v>
      </c>
      <c r="B4039" s="2">
        <v>872696</v>
      </c>
      <c r="C4039" s="6">
        <v>21.389496442918801</v>
      </c>
      <c r="D4039" s="6">
        <v>38.609766770396</v>
      </c>
      <c r="E4039" s="19" t="s">
        <v>4545</v>
      </c>
      <c r="F4039" s="46">
        <f>INDEX(Δεδομένα!$P:$P,MATCH('2021'!E4039,Δεδομένα!$O:$O,0))</f>
        <v>129</v>
      </c>
      <c r="G4039" s="49" t="s">
        <v>4292</v>
      </c>
      <c r="H4039" s="51" t="str">
        <f>INDEX(Δεδομένα!B$1:B$51,MATCH('2021'!G4039,Δεδομένα!A$1:A$51,0))</f>
        <v>ΔΥΤΙΚΗΣ ΕΛΛΑΔΟΣ</v>
      </c>
      <c r="I4039" s="53">
        <f>INDEX(Δεδομένα!E$1:E$13,MATCH('2021'!H4039,Δεδομένα!D$1:D$13,0))</f>
        <v>7</v>
      </c>
      <c r="J4039" s="4">
        <v>44396</v>
      </c>
      <c r="K4039" s="3" t="s">
        <v>109</v>
      </c>
      <c r="L4039" s="17" t="str">
        <f t="shared" si="308"/>
        <v>19/07/2021 15:50</v>
      </c>
      <c r="M4039" s="4">
        <v>44396</v>
      </c>
      <c r="N4039" s="3" t="s">
        <v>31</v>
      </c>
      <c r="O4039" s="17" t="str">
        <f t="shared" si="309"/>
        <v>19/07/2021 17:38</v>
      </c>
      <c r="P4039" s="24">
        <f t="shared" si="310"/>
        <v>7.5000000004365575E-2</v>
      </c>
      <c r="Q4039" s="28">
        <v>0</v>
      </c>
      <c r="R4039" s="27">
        <f t="shared" si="311"/>
        <v>108.00000000628643</v>
      </c>
      <c r="S4039" s="3" t="s">
        <v>4</v>
      </c>
      <c r="T4039" s="3" t="s">
        <v>4429</v>
      </c>
      <c r="U4039" s="3" t="s">
        <v>4430</v>
      </c>
      <c r="V4039" s="3" t="s">
        <v>4492</v>
      </c>
      <c r="W4039" s="5">
        <v>0</v>
      </c>
      <c r="X4039" s="5">
        <v>0</v>
      </c>
      <c r="Y4039" s="5">
        <v>0</v>
      </c>
      <c r="Z4039" s="5">
        <v>0</v>
      </c>
      <c r="AA4039" s="5">
        <v>0.5</v>
      </c>
      <c r="AB4039" s="5">
        <v>4.5</v>
      </c>
      <c r="AC4039" s="5">
        <v>0</v>
      </c>
      <c r="AD4039" s="5">
        <v>0</v>
      </c>
      <c r="AE4039" s="2">
        <v>10</v>
      </c>
      <c r="AF4039" s="2">
        <v>0</v>
      </c>
      <c r="AG4039" s="2">
        <v>0</v>
      </c>
      <c r="AH4039" s="2">
        <v>0</v>
      </c>
      <c r="AI4039" s="2">
        <v>0</v>
      </c>
      <c r="AJ4039" s="2">
        <v>5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</row>
    <row r="4040" spans="1:46" x14ac:dyDescent="0.2">
      <c r="A4040" s="2">
        <v>1681307</v>
      </c>
      <c r="B4040" s="2">
        <v>872974</v>
      </c>
      <c r="C4040" s="6">
        <v>21.6707033530149</v>
      </c>
      <c r="D4040" s="6">
        <v>38.639548142569801</v>
      </c>
      <c r="E4040" s="19" t="s">
        <v>4545</v>
      </c>
      <c r="F4040" s="46">
        <f>INDEX(Δεδομένα!$P:$P,MATCH('2021'!E4040,Δεδομένα!$O:$O,0))</f>
        <v>129</v>
      </c>
      <c r="G4040" s="49" t="s">
        <v>4292</v>
      </c>
      <c r="H4040" s="51" t="str">
        <f>INDEX(Δεδομένα!B$1:B$51,MATCH('2021'!G4040,Δεδομένα!A$1:A$51,0))</f>
        <v>ΔΥΤΙΚΗΣ ΕΛΛΑΔΟΣ</v>
      </c>
      <c r="I4040" s="53">
        <f>INDEX(Δεδομένα!E$1:E$13,MATCH('2021'!H4040,Δεδομένα!D$1:D$13,0))</f>
        <v>7</v>
      </c>
      <c r="J4040" s="4">
        <v>44397</v>
      </c>
      <c r="K4040" s="3" t="s">
        <v>673</v>
      </c>
      <c r="L4040" s="17" t="str">
        <f t="shared" si="308"/>
        <v>20/07/2021 15:59</v>
      </c>
      <c r="M4040" s="4">
        <v>44398</v>
      </c>
      <c r="N4040" s="3" t="s">
        <v>214</v>
      </c>
      <c r="O4040" s="17" t="str">
        <f t="shared" si="309"/>
        <v>21/07/2021 12:00</v>
      </c>
      <c r="P4040" s="24">
        <f t="shared" si="310"/>
        <v>0.83402777777519077</v>
      </c>
      <c r="Q4040" s="28">
        <v>0</v>
      </c>
      <c r="R4040" s="27">
        <f t="shared" si="311"/>
        <v>1200.9999999962747</v>
      </c>
      <c r="S4040" s="3" t="s">
        <v>4</v>
      </c>
      <c r="T4040" s="3" t="s">
        <v>4548</v>
      </c>
      <c r="U4040" s="3" t="s">
        <v>3761</v>
      </c>
      <c r="V4040" s="3" t="s">
        <v>4557</v>
      </c>
      <c r="W4040" s="5">
        <v>0</v>
      </c>
      <c r="X4040" s="5">
        <v>2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2">
        <v>5</v>
      </c>
      <c r="AF4040" s="2">
        <v>0</v>
      </c>
      <c r="AG4040" s="2">
        <v>0</v>
      </c>
      <c r="AH4040" s="2">
        <v>0</v>
      </c>
      <c r="AI4040" s="2">
        <v>0</v>
      </c>
      <c r="AJ4040" s="2">
        <v>3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</row>
    <row r="4041" spans="1:46" x14ac:dyDescent="0.2">
      <c r="A4041" s="2">
        <v>1682479</v>
      </c>
      <c r="B4041" s="2">
        <v>875308</v>
      </c>
      <c r="C4041" s="6">
        <v>21.708954008431402</v>
      </c>
      <c r="D4041" s="6">
        <v>38.546926580377097</v>
      </c>
      <c r="E4041" s="19" t="s">
        <v>4545</v>
      </c>
      <c r="F4041" s="46">
        <f>INDEX(Δεδομένα!$P:$P,MATCH('2021'!E4041,Δεδομένα!$O:$O,0))</f>
        <v>129</v>
      </c>
      <c r="G4041" s="49" t="s">
        <v>4292</v>
      </c>
      <c r="H4041" s="51" t="str">
        <f>INDEX(Δεδομένα!B$1:B$51,MATCH('2021'!G4041,Δεδομένα!A$1:A$51,0))</f>
        <v>ΔΥΤΙΚΗΣ ΕΛΛΑΔΟΣ</v>
      </c>
      <c r="I4041" s="53">
        <f>INDEX(Δεδομένα!E$1:E$13,MATCH('2021'!H4041,Δεδομένα!D$1:D$13,0))</f>
        <v>7</v>
      </c>
      <c r="J4041" s="4">
        <v>44405</v>
      </c>
      <c r="K4041" s="3" t="s">
        <v>2062</v>
      </c>
      <c r="L4041" s="17" t="str">
        <f t="shared" si="308"/>
        <v>28/07/2021 15:13</v>
      </c>
      <c r="M4041" s="4">
        <v>44406</v>
      </c>
      <c r="N4041" s="3" t="s">
        <v>125</v>
      </c>
      <c r="O4041" s="17" t="str">
        <f t="shared" si="309"/>
        <v>29/07/2021 20:30</v>
      </c>
      <c r="P4041" s="29">
        <f t="shared" si="310"/>
        <v>1.2201388888861402</v>
      </c>
      <c r="Q4041" s="30">
        <f>1*24</f>
        <v>24</v>
      </c>
      <c r="R4041" s="27">
        <f t="shared" si="311"/>
        <v>1756.9999999960419</v>
      </c>
      <c r="S4041" s="3" t="s">
        <v>4</v>
      </c>
      <c r="T4041" s="3" t="s">
        <v>4548</v>
      </c>
      <c r="U4041" s="3" t="s">
        <v>4558</v>
      </c>
      <c r="V4041" s="3" t="s">
        <v>4559</v>
      </c>
      <c r="W4041" s="5">
        <v>0</v>
      </c>
      <c r="X4041" s="5">
        <v>5</v>
      </c>
      <c r="Y4041" s="5">
        <v>0</v>
      </c>
      <c r="Z4041" s="5">
        <v>0</v>
      </c>
      <c r="AA4041" s="5">
        <v>0</v>
      </c>
      <c r="AB4041" s="5">
        <v>2</v>
      </c>
      <c r="AC4041" s="5">
        <v>0</v>
      </c>
      <c r="AD4041" s="5">
        <v>0</v>
      </c>
      <c r="AE4041" s="2">
        <v>13</v>
      </c>
      <c r="AF4041" s="2">
        <v>0</v>
      </c>
      <c r="AG4041" s="2">
        <v>1</v>
      </c>
      <c r="AH4041" s="2">
        <v>0</v>
      </c>
      <c r="AI4041" s="2">
        <v>0</v>
      </c>
      <c r="AJ4041" s="2">
        <v>7</v>
      </c>
      <c r="AK4041" s="2">
        <v>0</v>
      </c>
      <c r="AL4041" s="2">
        <v>2</v>
      </c>
      <c r="AM4041" s="2">
        <v>2</v>
      </c>
      <c r="AN4041" s="2">
        <v>0</v>
      </c>
      <c r="AO4041" s="2">
        <v>0</v>
      </c>
      <c r="AP4041" s="2">
        <v>0</v>
      </c>
      <c r="AQ4041" s="2">
        <v>1</v>
      </c>
      <c r="AR4041" s="2">
        <v>0</v>
      </c>
      <c r="AS4041" s="2">
        <v>0</v>
      </c>
      <c r="AT4041" s="2">
        <v>0</v>
      </c>
    </row>
    <row r="4042" spans="1:46" x14ac:dyDescent="0.2">
      <c r="A4042" s="2">
        <v>1693295</v>
      </c>
      <c r="B4042" s="2">
        <v>876725</v>
      </c>
      <c r="C4042" s="6">
        <v>21.621629645815698</v>
      </c>
      <c r="D4042" s="6">
        <v>38.425812650106998</v>
      </c>
      <c r="E4042" s="19" t="s">
        <v>4545</v>
      </c>
      <c r="F4042" s="46">
        <f>INDEX(Δεδομένα!$P:$P,MATCH('2021'!E4042,Δεδομένα!$O:$O,0))</f>
        <v>129</v>
      </c>
      <c r="G4042" s="49" t="s">
        <v>4292</v>
      </c>
      <c r="H4042" s="51" t="str">
        <f>INDEX(Δεδομένα!B$1:B$51,MATCH('2021'!G4042,Δεδομένα!A$1:A$51,0))</f>
        <v>ΔΥΤΙΚΗΣ ΕΛΛΑΔΟΣ</v>
      </c>
      <c r="I4042" s="53">
        <f>INDEX(Δεδομένα!E$1:E$13,MATCH('2021'!H4042,Δεδομένα!D$1:D$13,0))</f>
        <v>7</v>
      </c>
      <c r="J4042" s="4">
        <v>44409</v>
      </c>
      <c r="K4042" s="3" t="s">
        <v>1889</v>
      </c>
      <c r="L4042" s="17" t="str">
        <f t="shared" si="308"/>
        <v>01/08/2021 15:34</v>
      </c>
      <c r="M4042" s="4">
        <v>44422</v>
      </c>
      <c r="N4042" s="3" t="s">
        <v>902</v>
      </c>
      <c r="O4042" s="17" t="str">
        <f t="shared" si="309"/>
        <v>14/08/2021 19:25</v>
      </c>
      <c r="P4042" s="29">
        <f t="shared" si="310"/>
        <v>13.160416666672972</v>
      </c>
      <c r="Q4042" s="30">
        <f>13*24</f>
        <v>312</v>
      </c>
      <c r="R4042" s="27">
        <f t="shared" si="311"/>
        <v>18951.00000000908</v>
      </c>
      <c r="S4042" s="3" t="s">
        <v>4</v>
      </c>
      <c r="T4042" s="3" t="s">
        <v>4429</v>
      </c>
      <c r="U4042" s="3" t="s">
        <v>4430</v>
      </c>
      <c r="V4042" s="3" t="s">
        <v>4560</v>
      </c>
      <c r="W4042" s="5">
        <v>300</v>
      </c>
      <c r="X4042" s="5">
        <v>0</v>
      </c>
      <c r="Y4042" s="5">
        <v>0</v>
      </c>
      <c r="Z4042" s="5">
        <v>0</v>
      </c>
      <c r="AA4042" s="5">
        <v>0</v>
      </c>
      <c r="AB4042" s="5">
        <v>3</v>
      </c>
      <c r="AC4042" s="5">
        <v>0</v>
      </c>
      <c r="AD4042" s="5">
        <v>0</v>
      </c>
      <c r="AE4042" s="2">
        <v>140</v>
      </c>
      <c r="AF4042" s="2">
        <v>100</v>
      </c>
      <c r="AG4042" s="2">
        <v>34</v>
      </c>
      <c r="AH4042" s="2">
        <v>0</v>
      </c>
      <c r="AI4042" s="2">
        <v>30</v>
      </c>
      <c r="AJ4042" s="2">
        <v>9</v>
      </c>
      <c r="AK4042" s="2">
        <v>24</v>
      </c>
      <c r="AL4042" s="2">
        <v>5</v>
      </c>
      <c r="AM4042" s="2">
        <v>4</v>
      </c>
      <c r="AN4042" s="2">
        <v>5</v>
      </c>
      <c r="AO4042" s="2">
        <v>0</v>
      </c>
      <c r="AP4042" s="2">
        <v>2</v>
      </c>
      <c r="AQ4042" s="2">
        <v>4</v>
      </c>
      <c r="AR4042" s="2">
        <v>0</v>
      </c>
      <c r="AS4042" s="2">
        <v>0</v>
      </c>
      <c r="AT4042" s="2">
        <v>2</v>
      </c>
    </row>
    <row r="4043" spans="1:46" x14ac:dyDescent="0.2">
      <c r="A4043" s="2">
        <v>1688244</v>
      </c>
      <c r="B4043" s="2">
        <v>883392</v>
      </c>
      <c r="C4043" s="6">
        <v>21.6160266530126</v>
      </c>
      <c r="D4043" s="6">
        <v>38.576178305440699</v>
      </c>
      <c r="E4043" s="19" t="s">
        <v>4545</v>
      </c>
      <c r="F4043" s="46">
        <f>INDEX(Δεδομένα!$P:$P,MATCH('2021'!E4043,Δεδομένα!$O:$O,0))</f>
        <v>129</v>
      </c>
      <c r="G4043" s="49" t="s">
        <v>4292</v>
      </c>
      <c r="H4043" s="51" t="str">
        <f>INDEX(Δεδομένα!B$1:B$51,MATCH('2021'!G4043,Δεδομένα!A$1:A$51,0))</f>
        <v>ΔΥΤΙΚΗΣ ΕΛΛΑΔΟΣ</v>
      </c>
      <c r="I4043" s="53">
        <f>INDEX(Δεδομένα!E$1:E$13,MATCH('2021'!H4043,Δεδομένα!D$1:D$13,0))</f>
        <v>7</v>
      </c>
      <c r="J4043" s="4">
        <v>44424</v>
      </c>
      <c r="K4043" s="3" t="s">
        <v>586</v>
      </c>
      <c r="L4043" s="17" t="str">
        <f t="shared" si="308"/>
        <v>16/08/2021 09:02</v>
      </c>
      <c r="M4043" s="4">
        <v>44424</v>
      </c>
      <c r="N4043" s="3" t="s">
        <v>510</v>
      </c>
      <c r="O4043" s="17" t="str">
        <f t="shared" si="309"/>
        <v>16/08/2021 17:20</v>
      </c>
      <c r="P4043" s="24">
        <f t="shared" si="310"/>
        <v>0.34583333333284827</v>
      </c>
      <c r="Q4043" s="28">
        <v>0</v>
      </c>
      <c r="R4043" s="27">
        <f t="shared" si="311"/>
        <v>497.99999999930151</v>
      </c>
      <c r="S4043" s="3" t="s">
        <v>4</v>
      </c>
      <c r="T4043" s="3" t="s">
        <v>4548</v>
      </c>
      <c r="U4043" s="3" t="s">
        <v>4549</v>
      </c>
      <c r="V4043" s="3" t="s">
        <v>4561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1</v>
      </c>
      <c r="AC4043" s="5">
        <v>0</v>
      </c>
      <c r="AD4043" s="5">
        <v>0</v>
      </c>
      <c r="AE4043" s="2">
        <v>14</v>
      </c>
      <c r="AF4043" s="2">
        <v>0</v>
      </c>
      <c r="AG4043" s="2">
        <v>1</v>
      </c>
      <c r="AH4043" s="2">
        <v>0</v>
      </c>
      <c r="AI4043" s="2">
        <v>0</v>
      </c>
      <c r="AJ4043" s="2">
        <v>8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</row>
    <row r="4044" spans="1:46" x14ac:dyDescent="0.2">
      <c r="A4044" s="2">
        <v>1691545</v>
      </c>
      <c r="B4044" s="2">
        <v>884909</v>
      </c>
      <c r="C4044" s="6">
        <v>21.6208031160667</v>
      </c>
      <c r="D4044" s="6">
        <v>38.459898373621499</v>
      </c>
      <c r="E4044" s="19" t="s">
        <v>4545</v>
      </c>
      <c r="F4044" s="46">
        <f>INDEX(Δεδομένα!$P:$P,MATCH('2021'!E4044,Δεδομένα!$O:$O,0))</f>
        <v>129</v>
      </c>
      <c r="G4044" s="49" t="s">
        <v>4292</v>
      </c>
      <c r="H4044" s="51" t="str">
        <f>INDEX(Δεδομένα!B$1:B$51,MATCH('2021'!G4044,Δεδομένα!A$1:A$51,0))</f>
        <v>ΔΥΤΙΚΗΣ ΕΛΛΑΔΟΣ</v>
      </c>
      <c r="I4044" s="53">
        <f>INDEX(Δεδομένα!E$1:E$13,MATCH('2021'!H4044,Δεδομένα!D$1:D$13,0))</f>
        <v>7</v>
      </c>
      <c r="J4044" s="4">
        <v>44429</v>
      </c>
      <c r="K4044" s="3" t="s">
        <v>461</v>
      </c>
      <c r="L4044" s="17" t="str">
        <f t="shared" si="308"/>
        <v>21/08/2021 17:00</v>
      </c>
      <c r="M4044" s="4">
        <v>44429</v>
      </c>
      <c r="N4044" s="3" t="s">
        <v>969</v>
      </c>
      <c r="O4044" s="17" t="str">
        <f t="shared" si="309"/>
        <v>21/08/2021 19:37</v>
      </c>
      <c r="P4044" s="24">
        <f t="shared" si="310"/>
        <v>0.10902777777664596</v>
      </c>
      <c r="Q4044" s="28">
        <v>0</v>
      </c>
      <c r="R4044" s="27">
        <f t="shared" si="311"/>
        <v>156.99999999837019</v>
      </c>
      <c r="S4044" s="3" t="s">
        <v>4</v>
      </c>
      <c r="T4044" s="3" t="s">
        <v>4429</v>
      </c>
      <c r="U4044" s="3" t="s">
        <v>4430</v>
      </c>
      <c r="V4044" s="3" t="s">
        <v>4562</v>
      </c>
      <c r="W4044" s="5">
        <v>0</v>
      </c>
      <c r="X4044" s="5">
        <v>0.1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2">
        <v>3</v>
      </c>
      <c r="AF4044" s="2">
        <v>0</v>
      </c>
      <c r="AG4044" s="2">
        <v>0</v>
      </c>
      <c r="AH4044" s="2">
        <v>0</v>
      </c>
      <c r="AI4044" s="2">
        <v>0</v>
      </c>
      <c r="AJ4044" s="2">
        <v>2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</row>
    <row r="4045" spans="1:46" x14ac:dyDescent="0.2">
      <c r="A4045" s="2">
        <v>1692137</v>
      </c>
      <c r="B4045" s="2">
        <v>886602</v>
      </c>
      <c r="C4045" s="6">
        <v>21.872141960322601</v>
      </c>
      <c r="D4045" s="6">
        <v>38.683493024806701</v>
      </c>
      <c r="E4045" s="19" t="s">
        <v>4545</v>
      </c>
      <c r="F4045" s="46">
        <f>INDEX(Δεδομένα!$P:$P,MATCH('2021'!E4045,Δεδομένα!$O:$O,0))</f>
        <v>129</v>
      </c>
      <c r="G4045" s="49" t="s">
        <v>4292</v>
      </c>
      <c r="H4045" s="51" t="str">
        <f>INDEX(Δεδομένα!B$1:B$51,MATCH('2021'!G4045,Δεδομένα!A$1:A$51,0))</f>
        <v>ΔΥΤΙΚΗΣ ΕΛΛΑΔΟΣ</v>
      </c>
      <c r="I4045" s="53">
        <f>INDEX(Δεδομένα!E$1:E$13,MATCH('2021'!H4045,Δεδομένα!D$1:D$13,0))</f>
        <v>7</v>
      </c>
      <c r="J4045" s="4">
        <v>44435</v>
      </c>
      <c r="K4045" s="3" t="s">
        <v>447</v>
      </c>
      <c r="L4045" s="17" t="str">
        <f t="shared" si="308"/>
        <v>27/08/2021 13:40</v>
      </c>
      <c r="M4045" s="4">
        <v>44435</v>
      </c>
      <c r="N4045" s="3" t="s">
        <v>483</v>
      </c>
      <c r="O4045" s="17" t="str">
        <f t="shared" si="309"/>
        <v>27/08/2021 18:10</v>
      </c>
      <c r="P4045" s="24">
        <f t="shared" si="310"/>
        <v>0.1875</v>
      </c>
      <c r="Q4045" s="28">
        <v>0</v>
      </c>
      <c r="R4045" s="27">
        <f t="shared" si="311"/>
        <v>270</v>
      </c>
      <c r="S4045" s="3" t="s">
        <v>4</v>
      </c>
      <c r="T4045" s="3" t="s">
        <v>4305</v>
      </c>
      <c r="U4045" s="3" t="s">
        <v>123</v>
      </c>
      <c r="V4045" s="3" t="s">
        <v>4563</v>
      </c>
      <c r="W4045" s="5">
        <v>0</v>
      </c>
      <c r="X4045" s="5">
        <v>0.01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2">
        <v>2</v>
      </c>
      <c r="AF4045" s="2">
        <v>0</v>
      </c>
      <c r="AG4045" s="2">
        <v>0</v>
      </c>
      <c r="AH4045" s="2">
        <v>0</v>
      </c>
      <c r="AI4045" s="2">
        <v>0</v>
      </c>
      <c r="AJ4045" s="2">
        <v>1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</row>
    <row r="4046" spans="1:46" x14ac:dyDescent="0.2">
      <c r="A4046" s="2">
        <v>1715657</v>
      </c>
      <c r="B4046" s="2">
        <v>905938</v>
      </c>
      <c r="C4046" s="6">
        <v>21.6491089267227</v>
      </c>
      <c r="D4046" s="6">
        <v>38.5732826665731</v>
      </c>
      <c r="E4046" s="19" t="s">
        <v>4545</v>
      </c>
      <c r="F4046" s="46">
        <f>INDEX(Δεδομένα!$P:$P,MATCH('2021'!E4046,Δεδομένα!$O:$O,0))</f>
        <v>129</v>
      </c>
      <c r="G4046" s="49" t="s">
        <v>4292</v>
      </c>
      <c r="H4046" s="51" t="str">
        <f>INDEX(Δεδομένα!B$1:B$51,MATCH('2021'!G4046,Δεδομένα!A$1:A$51,0))</f>
        <v>ΔΥΤΙΚΗΣ ΕΛΛΑΔΟΣ</v>
      </c>
      <c r="I4046" s="53">
        <f>INDEX(Δεδομένα!E$1:E$13,MATCH('2021'!H4046,Δεδομένα!D$1:D$13,0))</f>
        <v>7</v>
      </c>
      <c r="J4046" s="4">
        <v>44501</v>
      </c>
      <c r="K4046" s="3" t="s">
        <v>1234</v>
      </c>
      <c r="L4046" s="17" t="str">
        <f t="shared" si="308"/>
        <v>01/11/2021 17:43</v>
      </c>
      <c r="M4046" s="4">
        <v>44501</v>
      </c>
      <c r="N4046" s="3" t="s">
        <v>405</v>
      </c>
      <c r="O4046" s="17" t="str">
        <f t="shared" si="309"/>
        <v>01/11/2021 18:32</v>
      </c>
      <c r="P4046" s="24">
        <f t="shared" si="310"/>
        <v>3.4027777779556345E-2</v>
      </c>
      <c r="Q4046" s="28">
        <v>0</v>
      </c>
      <c r="R4046" s="27">
        <f t="shared" si="311"/>
        <v>49.000000002561137</v>
      </c>
      <c r="S4046" s="3" t="s">
        <v>4</v>
      </c>
      <c r="T4046" s="3" t="s">
        <v>4548</v>
      </c>
      <c r="U4046" s="3" t="s">
        <v>3604</v>
      </c>
      <c r="V4046" s="3" t="s">
        <v>4564</v>
      </c>
      <c r="W4046" s="5">
        <v>0</v>
      </c>
      <c r="X4046" s="5">
        <v>0.05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2">
        <v>3</v>
      </c>
      <c r="AF4046" s="2">
        <v>0</v>
      </c>
      <c r="AG4046" s="2">
        <v>0</v>
      </c>
      <c r="AH4046" s="2">
        <v>0</v>
      </c>
      <c r="AI4046" s="2">
        <v>0</v>
      </c>
      <c r="AJ4046" s="2">
        <v>1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</row>
    <row r="4047" spans="1:46" x14ac:dyDescent="0.2">
      <c r="A4047" s="2">
        <v>1645820</v>
      </c>
      <c r="B4047" s="2">
        <v>832842</v>
      </c>
      <c r="C4047" s="6">
        <v>21.531036886430499</v>
      </c>
      <c r="D4047" s="6">
        <v>38.6214253572698</v>
      </c>
      <c r="E4047" s="19" t="s">
        <v>4565</v>
      </c>
      <c r="F4047" s="46">
        <f>INDEX(Δεδομένα!$P:$P,MATCH('2021'!E4047,Δεδομένα!$O:$O,0))</f>
        <v>244</v>
      </c>
      <c r="G4047" s="49" t="s">
        <v>4292</v>
      </c>
      <c r="H4047" s="51" t="str">
        <f>INDEX(Δεδομένα!B$1:B$51,MATCH('2021'!G4047,Δεδομένα!A$1:A$51,0))</f>
        <v>ΔΥΤΙΚΗΣ ΕΛΛΑΔΟΣ</v>
      </c>
      <c r="I4047" s="53">
        <f>INDEX(Δεδομένα!E$1:E$13,MATCH('2021'!H4047,Δεδομένα!D$1:D$13,0))</f>
        <v>7</v>
      </c>
      <c r="J4047" s="4">
        <v>44253</v>
      </c>
      <c r="K4047" s="3" t="s">
        <v>324</v>
      </c>
      <c r="L4047" s="17" t="str">
        <f t="shared" si="308"/>
        <v>26/02/2021 10:00</v>
      </c>
      <c r="M4047" s="4">
        <v>44253</v>
      </c>
      <c r="N4047" s="3" t="s">
        <v>464</v>
      </c>
      <c r="O4047" s="17" t="str">
        <f t="shared" si="309"/>
        <v>26/02/2021 18:20</v>
      </c>
      <c r="P4047" s="24">
        <f t="shared" si="310"/>
        <v>0.34722222222626442</v>
      </c>
      <c r="Q4047" s="28">
        <v>0</v>
      </c>
      <c r="R4047" s="27">
        <f t="shared" si="311"/>
        <v>500.00000000582077</v>
      </c>
      <c r="S4047" s="3" t="s">
        <v>4</v>
      </c>
      <c r="T4047" s="3" t="s">
        <v>4429</v>
      </c>
      <c r="U4047" s="3" t="s">
        <v>4430</v>
      </c>
      <c r="V4047" s="3" t="s">
        <v>4566</v>
      </c>
      <c r="W4047" s="5">
        <v>0</v>
      </c>
      <c r="X4047" s="5">
        <v>3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2">
        <v>11</v>
      </c>
      <c r="AF4047" s="2">
        <v>0</v>
      </c>
      <c r="AG4047" s="2">
        <v>4</v>
      </c>
      <c r="AH4047" s="2">
        <v>0</v>
      </c>
      <c r="AI4047" s="2">
        <v>0</v>
      </c>
      <c r="AJ4047" s="2">
        <v>7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 t="s">
        <v>4</v>
      </c>
      <c r="AT4047" s="2" t="s">
        <v>4</v>
      </c>
    </row>
    <row r="4048" spans="1:46" x14ac:dyDescent="0.2">
      <c r="A4048" s="2">
        <v>1645842</v>
      </c>
      <c r="B4048" s="2">
        <v>834736</v>
      </c>
      <c r="C4048" s="6">
        <v>21.567487716674801</v>
      </c>
      <c r="D4048" s="6">
        <v>38.620140075683601</v>
      </c>
      <c r="E4048" s="19" t="s">
        <v>4565</v>
      </c>
      <c r="F4048" s="46">
        <f>INDEX(Δεδομένα!$P:$P,MATCH('2021'!E4048,Δεδομένα!$O:$O,0))</f>
        <v>244</v>
      </c>
      <c r="G4048" s="49" t="s">
        <v>4292</v>
      </c>
      <c r="H4048" s="51" t="str">
        <f>INDEX(Δεδομένα!B$1:B$51,MATCH('2021'!G4048,Δεδομένα!A$1:A$51,0))</f>
        <v>ΔΥΤΙΚΗΣ ΕΛΛΑΔΟΣ</v>
      </c>
      <c r="I4048" s="53">
        <f>INDEX(Δεδομένα!E$1:E$13,MATCH('2021'!H4048,Δεδομένα!D$1:D$13,0))</f>
        <v>7</v>
      </c>
      <c r="J4048" s="4">
        <v>44259</v>
      </c>
      <c r="K4048" s="3" t="s">
        <v>552</v>
      </c>
      <c r="L4048" s="17" t="str">
        <f t="shared" si="308"/>
        <v>04/03/2021 13:00</v>
      </c>
      <c r="M4048" s="4">
        <v>44259</v>
      </c>
      <c r="N4048" s="3" t="s">
        <v>766</v>
      </c>
      <c r="O4048" s="17" t="str">
        <f t="shared" si="309"/>
        <v>04/03/2021 14:17</v>
      </c>
      <c r="P4048" s="24">
        <f t="shared" si="310"/>
        <v>5.3472222221898846E-2</v>
      </c>
      <c r="Q4048" s="28">
        <v>0</v>
      </c>
      <c r="R4048" s="27">
        <f t="shared" si="311"/>
        <v>76.999999999534339</v>
      </c>
      <c r="S4048" s="3" t="s">
        <v>4</v>
      </c>
      <c r="T4048" s="3" t="s">
        <v>4429</v>
      </c>
      <c r="U4048" s="3" t="s">
        <v>4430</v>
      </c>
      <c r="V4048" s="3" t="s">
        <v>4567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1</v>
      </c>
      <c r="AC4048" s="5">
        <v>0</v>
      </c>
      <c r="AD4048" s="5">
        <v>0</v>
      </c>
      <c r="AE4048" s="2">
        <v>4</v>
      </c>
      <c r="AF4048" s="2">
        <v>0</v>
      </c>
      <c r="AG4048" s="2">
        <v>0</v>
      </c>
      <c r="AH4048" s="2">
        <v>0</v>
      </c>
      <c r="AI4048" s="2">
        <v>0</v>
      </c>
      <c r="AJ4048" s="2">
        <v>2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 t="s">
        <v>4</v>
      </c>
      <c r="AT4048" s="2" t="s">
        <v>4</v>
      </c>
    </row>
    <row r="4049" spans="1:46" x14ac:dyDescent="0.2">
      <c r="A4049" s="2">
        <v>1667900</v>
      </c>
      <c r="B4049" s="2">
        <v>858775</v>
      </c>
      <c r="C4049" s="6">
        <v>21.4813615290991</v>
      </c>
      <c r="D4049" s="6">
        <v>38.596231548750403</v>
      </c>
      <c r="E4049" s="19" t="s">
        <v>4565</v>
      </c>
      <c r="F4049" s="46">
        <f>INDEX(Δεδομένα!$P:$P,MATCH('2021'!E4049,Δεδομένα!$O:$O,0))</f>
        <v>244</v>
      </c>
      <c r="G4049" s="49" t="s">
        <v>4292</v>
      </c>
      <c r="H4049" s="51" t="str">
        <f>INDEX(Δεδομένα!B$1:B$51,MATCH('2021'!G4049,Δεδομένα!A$1:A$51,0))</f>
        <v>ΔΥΤΙΚΗΣ ΕΛΛΑΔΟΣ</v>
      </c>
      <c r="I4049" s="53">
        <f>INDEX(Δεδομένα!E$1:E$13,MATCH('2021'!H4049,Δεδομένα!D$1:D$13,0))</f>
        <v>7</v>
      </c>
      <c r="J4049" s="4">
        <v>44351</v>
      </c>
      <c r="K4049" s="3" t="s">
        <v>161</v>
      </c>
      <c r="L4049" s="17" t="str">
        <f t="shared" si="308"/>
        <v>04/06/2021 15:00</v>
      </c>
      <c r="M4049" s="4">
        <v>44351</v>
      </c>
      <c r="N4049" s="3" t="s">
        <v>147</v>
      </c>
      <c r="O4049" s="17" t="str">
        <f t="shared" si="309"/>
        <v>04/06/2021 20:00</v>
      </c>
      <c r="P4049" s="24">
        <f t="shared" si="310"/>
        <v>0.20833333333575865</v>
      </c>
      <c r="Q4049" s="28">
        <v>0</v>
      </c>
      <c r="R4049" s="27">
        <f t="shared" si="311"/>
        <v>300.00000000349246</v>
      </c>
      <c r="S4049" s="3" t="s">
        <v>4</v>
      </c>
      <c r="T4049" s="3" t="s">
        <v>4429</v>
      </c>
      <c r="U4049" s="3" t="s">
        <v>4430</v>
      </c>
      <c r="V4049" s="3" t="s">
        <v>4568</v>
      </c>
      <c r="W4049" s="5">
        <v>0</v>
      </c>
      <c r="X4049" s="5">
        <v>0</v>
      </c>
      <c r="Y4049" s="5">
        <v>0</v>
      </c>
      <c r="Z4049" s="5">
        <v>0</v>
      </c>
      <c r="AA4049" s="5">
        <v>1</v>
      </c>
      <c r="AB4049" s="5">
        <v>6</v>
      </c>
      <c r="AC4049" s="5">
        <v>0</v>
      </c>
      <c r="AD4049" s="5">
        <v>0</v>
      </c>
      <c r="AE4049" s="2">
        <v>14</v>
      </c>
      <c r="AF4049" s="2">
        <v>0</v>
      </c>
      <c r="AG4049" s="2">
        <v>2</v>
      </c>
      <c r="AH4049" s="2">
        <v>0</v>
      </c>
      <c r="AI4049" s="2">
        <v>0</v>
      </c>
      <c r="AJ4049" s="2">
        <v>7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 t="s">
        <v>4</v>
      </c>
      <c r="AT4049" s="2" t="s">
        <v>4</v>
      </c>
    </row>
    <row r="4050" spans="1:46" x14ac:dyDescent="0.2">
      <c r="A4050" s="2">
        <v>1687744</v>
      </c>
      <c r="B4050" s="2">
        <v>883065</v>
      </c>
      <c r="C4050" s="6">
        <v>21.5150241851807</v>
      </c>
      <c r="D4050" s="6">
        <v>38.611293792724602</v>
      </c>
      <c r="E4050" s="19" t="s">
        <v>4565</v>
      </c>
      <c r="F4050" s="46">
        <f>INDEX(Δεδομένα!$P:$P,MATCH('2021'!E4050,Δεδομένα!$O:$O,0))</f>
        <v>244</v>
      </c>
      <c r="G4050" s="49" t="s">
        <v>4292</v>
      </c>
      <c r="H4050" s="51" t="str">
        <f>INDEX(Δεδομένα!B$1:B$51,MATCH('2021'!G4050,Δεδομένα!A$1:A$51,0))</f>
        <v>ΔΥΤΙΚΗΣ ΕΛΛΑΔΟΣ</v>
      </c>
      <c r="I4050" s="53">
        <f>INDEX(Δεδομένα!E$1:E$13,MATCH('2021'!H4050,Δεδομένα!D$1:D$13,0))</f>
        <v>7</v>
      </c>
      <c r="J4050" s="4">
        <v>44423</v>
      </c>
      <c r="K4050" s="3" t="s">
        <v>1377</v>
      </c>
      <c r="L4050" s="17" t="str">
        <f t="shared" si="308"/>
        <v>15/08/2021 00:30</v>
      </c>
      <c r="M4050" s="4">
        <v>44423</v>
      </c>
      <c r="N4050" s="3" t="s">
        <v>1803</v>
      </c>
      <c r="O4050" s="17" t="str">
        <f t="shared" si="309"/>
        <v>15/08/2021 01:25</v>
      </c>
      <c r="P4050" s="24">
        <f t="shared" si="310"/>
        <v>3.8194444445252884E-2</v>
      </c>
      <c r="Q4050" s="28">
        <v>0</v>
      </c>
      <c r="R4050" s="27">
        <f t="shared" si="311"/>
        <v>55.000000001164153</v>
      </c>
      <c r="S4050" s="3" t="s">
        <v>4</v>
      </c>
      <c r="T4050" s="3" t="s">
        <v>4429</v>
      </c>
      <c r="U4050" s="3" t="s">
        <v>4430</v>
      </c>
      <c r="V4050" s="3" t="s">
        <v>4569</v>
      </c>
      <c r="W4050" s="5">
        <v>0</v>
      </c>
      <c r="X4050" s="5">
        <v>0</v>
      </c>
      <c r="Y4050" s="5">
        <v>0</v>
      </c>
      <c r="Z4050" s="5">
        <v>1</v>
      </c>
      <c r="AA4050" s="5">
        <v>0</v>
      </c>
      <c r="AB4050" s="5">
        <v>0</v>
      </c>
      <c r="AC4050" s="5">
        <v>0</v>
      </c>
      <c r="AD4050" s="5">
        <v>0</v>
      </c>
      <c r="AE4050" s="2">
        <v>5</v>
      </c>
      <c r="AF4050" s="2">
        <v>0</v>
      </c>
      <c r="AG4050" s="2">
        <v>0</v>
      </c>
      <c r="AH4050" s="2">
        <v>0</v>
      </c>
      <c r="AI4050" s="2">
        <v>0</v>
      </c>
      <c r="AJ4050" s="2">
        <v>3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</row>
    <row r="4051" spans="1:46" x14ac:dyDescent="0.2">
      <c r="A4051" s="2">
        <v>1715928</v>
      </c>
      <c r="B4051" s="2">
        <v>908058</v>
      </c>
      <c r="C4051" s="6">
        <v>21.4880605116164</v>
      </c>
      <c r="D4051" s="6">
        <v>38.5953923192519</v>
      </c>
      <c r="E4051" s="19" t="s">
        <v>4565</v>
      </c>
      <c r="F4051" s="46">
        <f>INDEX(Δεδομένα!$P:$P,MATCH('2021'!E4051,Δεδομένα!$O:$O,0))</f>
        <v>244</v>
      </c>
      <c r="G4051" s="49" t="s">
        <v>4292</v>
      </c>
      <c r="H4051" s="51" t="str">
        <f>INDEX(Δεδομένα!B$1:B$51,MATCH('2021'!G4051,Δεδομένα!A$1:A$51,0))</f>
        <v>ΔΥΤΙΚΗΣ ΕΛΛΑΔΟΣ</v>
      </c>
      <c r="I4051" s="53">
        <f>INDEX(Δεδομένα!E$1:E$13,MATCH('2021'!H4051,Δεδομένα!D$1:D$13,0))</f>
        <v>7</v>
      </c>
      <c r="J4051" s="4">
        <v>44510</v>
      </c>
      <c r="K4051" s="3" t="s">
        <v>370</v>
      </c>
      <c r="L4051" s="17" t="str">
        <f t="shared" si="308"/>
        <v>10/11/2021 17:45</v>
      </c>
      <c r="M4051" s="4">
        <v>44510</v>
      </c>
      <c r="N4051" s="3" t="s">
        <v>269</v>
      </c>
      <c r="O4051" s="17" t="str">
        <f t="shared" si="309"/>
        <v>10/11/2021 18:19</v>
      </c>
      <c r="P4051" s="24">
        <f t="shared" si="310"/>
        <v>2.361111110803904E-2</v>
      </c>
      <c r="Q4051" s="28">
        <v>0</v>
      </c>
      <c r="R4051" s="27">
        <f t="shared" si="311"/>
        <v>33.999999995576218</v>
      </c>
      <c r="S4051" s="3" t="s">
        <v>4</v>
      </c>
      <c r="T4051" s="3" t="s">
        <v>4429</v>
      </c>
      <c r="U4051" s="3" t="s">
        <v>4430</v>
      </c>
      <c r="V4051" s="3" t="s">
        <v>4570</v>
      </c>
      <c r="W4051" s="5">
        <v>0</v>
      </c>
      <c r="X4051" s="5">
        <v>0</v>
      </c>
      <c r="Y4051" s="5">
        <v>0</v>
      </c>
      <c r="Z4051" s="5">
        <v>0</v>
      </c>
      <c r="AA4051" s="5">
        <v>0.04</v>
      </c>
      <c r="AB4051" s="5">
        <v>0</v>
      </c>
      <c r="AC4051" s="5">
        <v>0</v>
      </c>
      <c r="AD4051" s="5">
        <v>0</v>
      </c>
      <c r="AE4051" s="2">
        <v>2</v>
      </c>
      <c r="AF4051" s="2">
        <v>0</v>
      </c>
      <c r="AG4051" s="2">
        <v>0</v>
      </c>
      <c r="AH4051" s="2">
        <v>0</v>
      </c>
      <c r="AI4051" s="2">
        <v>0</v>
      </c>
      <c r="AJ4051" s="2">
        <v>1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</row>
    <row r="4052" spans="1:46" x14ac:dyDescent="0.2">
      <c r="A4052" s="2">
        <v>1640517</v>
      </c>
      <c r="B4052" s="2">
        <v>832280</v>
      </c>
      <c r="C4052" s="6">
        <v>21.417967133698699</v>
      </c>
      <c r="D4052" s="6">
        <v>38.5326836787834</v>
      </c>
      <c r="E4052" s="19" t="s">
        <v>4571</v>
      </c>
      <c r="F4052" s="46">
        <f>INDEX(Δεδομένα!$P:$P,MATCH('2021'!E4052,Δεδομένα!$O:$O,0))</f>
        <v>245</v>
      </c>
      <c r="G4052" s="49" t="s">
        <v>4292</v>
      </c>
      <c r="H4052" s="51" t="str">
        <f>INDEX(Δεδομένα!B$1:B$51,MATCH('2021'!G4052,Δεδομένα!A$1:A$51,0))</f>
        <v>ΔΥΤΙΚΗΣ ΕΛΛΑΔΟΣ</v>
      </c>
      <c r="I4052" s="53">
        <f>INDEX(Δεδομένα!E$1:E$13,MATCH('2021'!H4052,Δεδομένα!D$1:D$13,0))</f>
        <v>7</v>
      </c>
      <c r="J4052" s="4">
        <v>44251</v>
      </c>
      <c r="K4052" s="3" t="s">
        <v>891</v>
      </c>
      <c r="L4052" s="17" t="str">
        <f t="shared" si="308"/>
        <v>24/02/2021 11:24</v>
      </c>
      <c r="M4052" s="4">
        <v>44251</v>
      </c>
      <c r="N4052" s="3" t="s">
        <v>331</v>
      </c>
      <c r="O4052" s="17" t="str">
        <f t="shared" si="309"/>
        <v>24/02/2021 12:15</v>
      </c>
      <c r="P4052" s="24">
        <f t="shared" si="310"/>
        <v>3.5416666665696539E-2</v>
      </c>
      <c r="Q4052" s="28">
        <v>0</v>
      </c>
      <c r="R4052" s="27">
        <f t="shared" si="311"/>
        <v>50.999999998603016</v>
      </c>
      <c r="S4052" s="3" t="s">
        <v>4</v>
      </c>
      <c r="T4052" s="3" t="s">
        <v>4429</v>
      </c>
      <c r="U4052" s="3" t="s">
        <v>4430</v>
      </c>
      <c r="V4052" s="3" t="s">
        <v>4572</v>
      </c>
      <c r="W4052" s="5">
        <v>0</v>
      </c>
      <c r="X4052" s="5">
        <v>0.2</v>
      </c>
      <c r="Y4052" s="5">
        <v>0</v>
      </c>
      <c r="Z4052" s="5">
        <v>0</v>
      </c>
      <c r="AA4052" s="5">
        <v>0.1</v>
      </c>
      <c r="AB4052" s="5">
        <v>0</v>
      </c>
      <c r="AC4052" s="5">
        <v>0</v>
      </c>
      <c r="AD4052" s="5">
        <v>0</v>
      </c>
      <c r="AE4052" s="2">
        <v>2</v>
      </c>
      <c r="AF4052" s="2">
        <v>0</v>
      </c>
      <c r="AG4052" s="2">
        <v>2</v>
      </c>
      <c r="AH4052" s="2">
        <v>0</v>
      </c>
      <c r="AI4052" s="2">
        <v>0</v>
      </c>
      <c r="AJ4052" s="2">
        <v>2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 t="s">
        <v>4</v>
      </c>
      <c r="AT4052" s="2" t="s">
        <v>4</v>
      </c>
    </row>
    <row r="4053" spans="1:46" x14ac:dyDescent="0.2">
      <c r="A4053" s="2">
        <v>1645952</v>
      </c>
      <c r="B4053" s="2">
        <v>833657</v>
      </c>
      <c r="C4053" s="6">
        <v>21.4133605957031</v>
      </c>
      <c r="D4053" s="6">
        <v>38.5430297851563</v>
      </c>
      <c r="E4053" s="19" t="s">
        <v>4571</v>
      </c>
      <c r="F4053" s="46">
        <f>INDEX(Δεδομένα!$P:$P,MATCH('2021'!E4053,Δεδομένα!$O:$O,0))</f>
        <v>245</v>
      </c>
      <c r="G4053" s="49" t="s">
        <v>4292</v>
      </c>
      <c r="H4053" s="51" t="str">
        <f>INDEX(Δεδομένα!B$1:B$51,MATCH('2021'!G4053,Δεδομένα!A$1:A$51,0))</f>
        <v>ΔΥΤΙΚΗΣ ΕΛΛΑΔΟΣ</v>
      </c>
      <c r="I4053" s="53">
        <f>INDEX(Δεδομένα!E$1:E$13,MATCH('2021'!H4053,Δεδομένα!D$1:D$13,0))</f>
        <v>7</v>
      </c>
      <c r="J4053" s="4">
        <v>44255</v>
      </c>
      <c r="K4053" s="3" t="s">
        <v>1278</v>
      </c>
      <c r="L4053" s="17" t="str">
        <f t="shared" si="308"/>
        <v>28/02/2021 18:38</v>
      </c>
      <c r="M4053" s="4">
        <v>44255</v>
      </c>
      <c r="N4053" s="3" t="s">
        <v>111</v>
      </c>
      <c r="O4053" s="17" t="str">
        <f t="shared" si="309"/>
        <v>28/02/2021 19:20</v>
      </c>
      <c r="P4053" s="24">
        <f t="shared" si="310"/>
        <v>2.9166666667151731E-2</v>
      </c>
      <c r="Q4053" s="28">
        <v>0</v>
      </c>
      <c r="R4053" s="27">
        <f t="shared" si="311"/>
        <v>42.000000000698492</v>
      </c>
      <c r="S4053" s="3" t="s">
        <v>4</v>
      </c>
      <c r="T4053" s="3" t="s">
        <v>4429</v>
      </c>
      <c r="U4053" s="3" t="s">
        <v>4430</v>
      </c>
      <c r="V4053" s="3" t="s">
        <v>4573</v>
      </c>
      <c r="W4053" s="5">
        <v>0</v>
      </c>
      <c r="X4053" s="5">
        <v>0</v>
      </c>
      <c r="Y4053" s="5">
        <v>0</v>
      </c>
      <c r="Z4053" s="5">
        <v>2</v>
      </c>
      <c r="AA4053" s="5">
        <v>0</v>
      </c>
      <c r="AB4053" s="5">
        <v>0</v>
      </c>
      <c r="AC4053" s="5">
        <v>0</v>
      </c>
      <c r="AD4053" s="5">
        <v>0</v>
      </c>
      <c r="AE4053" s="2">
        <v>3</v>
      </c>
      <c r="AF4053" s="2">
        <v>0</v>
      </c>
      <c r="AG4053" s="2">
        <v>1</v>
      </c>
      <c r="AH4053" s="2">
        <v>0</v>
      </c>
      <c r="AI4053" s="2">
        <v>0</v>
      </c>
      <c r="AJ4053" s="2">
        <v>3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 t="s">
        <v>4</v>
      </c>
      <c r="AT4053" s="2" t="s">
        <v>4</v>
      </c>
    </row>
    <row r="4054" spans="1:46" x14ac:dyDescent="0.2">
      <c r="A4054" s="2">
        <v>1645962</v>
      </c>
      <c r="B4054" s="2">
        <v>833836</v>
      </c>
      <c r="C4054" s="6">
        <v>21.4323446695137</v>
      </c>
      <c r="D4054" s="6">
        <v>38.526691973248198</v>
      </c>
      <c r="E4054" s="19" t="s">
        <v>4571</v>
      </c>
      <c r="F4054" s="46">
        <f>INDEX(Δεδομένα!$P:$P,MATCH('2021'!E4054,Δεδομένα!$O:$O,0))</f>
        <v>245</v>
      </c>
      <c r="G4054" s="49" t="s">
        <v>4292</v>
      </c>
      <c r="H4054" s="51" t="str">
        <f>INDEX(Δεδομένα!B$1:B$51,MATCH('2021'!G4054,Δεδομένα!A$1:A$51,0))</f>
        <v>ΔΥΤΙΚΗΣ ΕΛΛΑΔΟΣ</v>
      </c>
      <c r="I4054" s="53">
        <f>INDEX(Δεδομένα!E$1:E$13,MATCH('2021'!H4054,Δεδομένα!D$1:D$13,0))</f>
        <v>7</v>
      </c>
      <c r="J4054" s="4">
        <v>44256</v>
      </c>
      <c r="K4054" s="3" t="s">
        <v>241</v>
      </c>
      <c r="L4054" s="17" t="str">
        <f t="shared" si="308"/>
        <v>01/03/2021 13:15</v>
      </c>
      <c r="M4054" s="4">
        <v>44256</v>
      </c>
      <c r="N4054" s="3" t="s">
        <v>833</v>
      </c>
      <c r="O4054" s="17" t="str">
        <f t="shared" si="309"/>
        <v>01/03/2021 14:35</v>
      </c>
      <c r="P4054" s="24">
        <f t="shared" si="310"/>
        <v>5.5555555554747116E-2</v>
      </c>
      <c r="Q4054" s="28">
        <v>0</v>
      </c>
      <c r="R4054" s="27">
        <f t="shared" si="311"/>
        <v>79.999999998835847</v>
      </c>
      <c r="S4054" s="3" t="s">
        <v>4</v>
      </c>
      <c r="T4054" s="3" t="s">
        <v>4429</v>
      </c>
      <c r="U4054" s="3" t="s">
        <v>4430</v>
      </c>
      <c r="V4054" s="3" t="s">
        <v>4574</v>
      </c>
      <c r="W4054" s="5">
        <v>0</v>
      </c>
      <c r="X4054" s="5">
        <v>0.2</v>
      </c>
      <c r="Y4054" s="5">
        <v>0</v>
      </c>
      <c r="Z4054" s="5">
        <v>0</v>
      </c>
      <c r="AA4054" s="5">
        <v>0.1</v>
      </c>
      <c r="AB4054" s="5">
        <v>0</v>
      </c>
      <c r="AC4054" s="5">
        <v>0</v>
      </c>
      <c r="AD4054" s="5">
        <v>0</v>
      </c>
      <c r="AE4054" s="2">
        <v>1</v>
      </c>
      <c r="AF4054" s="2">
        <v>0</v>
      </c>
      <c r="AG4054" s="2">
        <v>1</v>
      </c>
      <c r="AH4054" s="2">
        <v>0</v>
      </c>
      <c r="AI4054" s="2">
        <v>0</v>
      </c>
      <c r="AJ4054" s="2">
        <v>1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 t="s">
        <v>4</v>
      </c>
      <c r="AT4054" s="2" t="s">
        <v>4</v>
      </c>
    </row>
    <row r="4055" spans="1:46" x14ac:dyDescent="0.2">
      <c r="A4055" s="2">
        <v>1646391</v>
      </c>
      <c r="B4055" s="2">
        <v>835308</v>
      </c>
      <c r="D4055" s="2"/>
      <c r="E4055" s="19" t="s">
        <v>4571</v>
      </c>
      <c r="F4055" s="46">
        <f>INDEX(Δεδομένα!$P:$P,MATCH('2021'!E4055,Δεδομένα!$O:$O,0))</f>
        <v>245</v>
      </c>
      <c r="G4055" s="49" t="s">
        <v>4292</v>
      </c>
      <c r="H4055" s="51" t="str">
        <f>INDEX(Δεδομένα!B$1:B$51,MATCH('2021'!G4055,Δεδομένα!A$1:A$51,0))</f>
        <v>ΔΥΤΙΚΗΣ ΕΛΛΑΔΟΣ</v>
      </c>
      <c r="I4055" s="53">
        <f>INDEX(Δεδομένα!E$1:E$13,MATCH('2021'!H4055,Δεδομένα!D$1:D$13,0))</f>
        <v>7</v>
      </c>
      <c r="J4055" s="4">
        <v>44260</v>
      </c>
      <c r="K4055" s="3" t="s">
        <v>358</v>
      </c>
      <c r="L4055" s="17" t="str">
        <f t="shared" si="308"/>
        <v>05/03/2021 18:55</v>
      </c>
      <c r="M4055" s="4">
        <v>44260</v>
      </c>
      <c r="N4055" s="3" t="s">
        <v>255</v>
      </c>
      <c r="O4055" s="17" t="str">
        <f t="shared" si="309"/>
        <v>05/03/2021 19:40</v>
      </c>
      <c r="P4055" s="24">
        <f t="shared" si="310"/>
        <v>3.125E-2</v>
      </c>
      <c r="Q4055" s="28">
        <v>0</v>
      </c>
      <c r="R4055" s="27">
        <f t="shared" si="311"/>
        <v>45</v>
      </c>
      <c r="S4055" s="3" t="s">
        <v>4</v>
      </c>
      <c r="T4055" s="3" t="s">
        <v>4429</v>
      </c>
      <c r="U4055" s="3" t="s">
        <v>4430</v>
      </c>
      <c r="V4055" s="3" t="s">
        <v>4575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0.2</v>
      </c>
      <c r="AD4055" s="5">
        <v>0</v>
      </c>
      <c r="AE4055" s="2">
        <v>2</v>
      </c>
      <c r="AF4055" s="2">
        <v>0</v>
      </c>
      <c r="AG4055" s="2">
        <v>0</v>
      </c>
      <c r="AH4055" s="2">
        <v>0</v>
      </c>
      <c r="AI4055" s="2">
        <v>0</v>
      </c>
      <c r="AJ4055" s="2">
        <v>1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 t="s">
        <v>4</v>
      </c>
      <c r="AT4055" s="2" t="s">
        <v>4</v>
      </c>
    </row>
    <row r="4056" spans="1:46" x14ac:dyDescent="0.2">
      <c r="A4056" s="2">
        <v>1649725</v>
      </c>
      <c r="B4056" s="2">
        <v>840148</v>
      </c>
      <c r="C4056" s="6">
        <v>21.569925086711599</v>
      </c>
      <c r="D4056" s="6">
        <v>38.532533916827298</v>
      </c>
      <c r="E4056" s="19" t="s">
        <v>4571</v>
      </c>
      <c r="F4056" s="46">
        <f>INDEX(Δεδομένα!$P:$P,MATCH('2021'!E4056,Δεδομένα!$O:$O,0))</f>
        <v>245</v>
      </c>
      <c r="G4056" s="49" t="s">
        <v>4292</v>
      </c>
      <c r="H4056" s="51" t="str">
        <f>INDEX(Δεδομένα!B$1:B$51,MATCH('2021'!G4056,Δεδομένα!A$1:A$51,0))</f>
        <v>ΔΥΤΙΚΗΣ ΕΛΛΑΔΟΣ</v>
      </c>
      <c r="I4056" s="53">
        <f>INDEX(Δεδομένα!E$1:E$13,MATCH('2021'!H4056,Δεδομένα!D$1:D$13,0))</f>
        <v>7</v>
      </c>
      <c r="J4056" s="4">
        <v>44279</v>
      </c>
      <c r="K4056" s="3" t="s">
        <v>1485</v>
      </c>
      <c r="L4056" s="17" t="str">
        <f t="shared" si="308"/>
        <v>24/03/2021 20:44</v>
      </c>
      <c r="M4056" s="4">
        <v>44279</v>
      </c>
      <c r="N4056" s="3" t="s">
        <v>493</v>
      </c>
      <c r="O4056" s="17" t="str">
        <f t="shared" si="309"/>
        <v>24/03/2021 21:10</v>
      </c>
      <c r="P4056" s="24">
        <f t="shared" si="310"/>
        <v>1.8055555556202307E-2</v>
      </c>
      <c r="Q4056" s="28">
        <v>0</v>
      </c>
      <c r="R4056" s="27">
        <f t="shared" si="311"/>
        <v>26.000000000931323</v>
      </c>
      <c r="S4056" s="3" t="s">
        <v>4</v>
      </c>
      <c r="T4056" s="3" t="s">
        <v>4429</v>
      </c>
      <c r="U4056" s="3" t="s">
        <v>4430</v>
      </c>
      <c r="V4056" s="3" t="s">
        <v>4576</v>
      </c>
      <c r="W4056" s="5">
        <v>0</v>
      </c>
      <c r="X4056" s="5">
        <v>0</v>
      </c>
      <c r="Y4056" s="5">
        <v>0</v>
      </c>
      <c r="Z4056" s="5">
        <v>0</v>
      </c>
      <c r="AA4056" s="5">
        <v>0.1</v>
      </c>
      <c r="AB4056" s="5">
        <v>0</v>
      </c>
      <c r="AC4056" s="5">
        <v>0</v>
      </c>
      <c r="AD4056" s="5">
        <v>0</v>
      </c>
      <c r="AE4056" s="2">
        <v>2</v>
      </c>
      <c r="AF4056" s="2">
        <v>0</v>
      </c>
      <c r="AG4056" s="2">
        <v>0</v>
      </c>
      <c r="AH4056" s="2">
        <v>0</v>
      </c>
      <c r="AI4056" s="2">
        <v>0</v>
      </c>
      <c r="AJ4056" s="2">
        <v>1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 t="s">
        <v>4</v>
      </c>
      <c r="AT4056" s="2" t="s">
        <v>4</v>
      </c>
    </row>
    <row r="4057" spans="1:46" x14ac:dyDescent="0.2">
      <c r="A4057" s="2">
        <v>1652464</v>
      </c>
      <c r="B4057" s="2">
        <v>842165</v>
      </c>
      <c r="C4057" s="6">
        <v>21.4682001751172</v>
      </c>
      <c r="D4057" s="6">
        <v>38.5314769118309</v>
      </c>
      <c r="E4057" s="19" t="s">
        <v>4571</v>
      </c>
      <c r="F4057" s="46">
        <f>INDEX(Δεδομένα!$P:$P,MATCH('2021'!E4057,Δεδομένα!$O:$O,0))</f>
        <v>245</v>
      </c>
      <c r="G4057" s="49" t="s">
        <v>4292</v>
      </c>
      <c r="H4057" s="51" t="str">
        <f>INDEX(Δεδομένα!B$1:B$51,MATCH('2021'!G4057,Δεδομένα!A$1:A$51,0))</f>
        <v>ΔΥΤΙΚΗΣ ΕΛΛΑΔΟΣ</v>
      </c>
      <c r="I4057" s="53">
        <f>INDEX(Δεδομένα!E$1:E$13,MATCH('2021'!H4057,Δεδομένα!D$1:D$13,0))</f>
        <v>7</v>
      </c>
      <c r="J4057" s="4">
        <v>44287</v>
      </c>
      <c r="K4057" s="3" t="s">
        <v>23</v>
      </c>
      <c r="L4057" s="17" t="str">
        <f t="shared" si="308"/>
        <v>01/04/2021 19:35</v>
      </c>
      <c r="M4057" s="4">
        <v>44287</v>
      </c>
      <c r="N4057" s="3" t="s">
        <v>458</v>
      </c>
      <c r="O4057" s="17" t="str">
        <f t="shared" si="309"/>
        <v>01/04/2021 19:50</v>
      </c>
      <c r="P4057" s="24">
        <f t="shared" si="310"/>
        <v>1.0416666671517305E-2</v>
      </c>
      <c r="Q4057" s="28">
        <v>0</v>
      </c>
      <c r="R4057" s="27">
        <f t="shared" si="311"/>
        <v>15.000000006984919</v>
      </c>
      <c r="S4057" s="3" t="s">
        <v>4</v>
      </c>
      <c r="T4057" s="3" t="s">
        <v>4429</v>
      </c>
      <c r="U4057" s="3" t="s">
        <v>4430</v>
      </c>
      <c r="V4057" s="3" t="s">
        <v>4087</v>
      </c>
      <c r="W4057" s="5">
        <v>0</v>
      </c>
      <c r="X4057" s="5">
        <v>0</v>
      </c>
      <c r="Y4057" s="5">
        <v>0</v>
      </c>
      <c r="Z4057" s="5">
        <v>0</v>
      </c>
      <c r="AA4057" s="5">
        <v>0.1</v>
      </c>
      <c r="AB4057" s="5">
        <v>0</v>
      </c>
      <c r="AC4057" s="5">
        <v>0</v>
      </c>
      <c r="AD4057" s="5">
        <v>0</v>
      </c>
      <c r="AE4057" s="2">
        <v>2</v>
      </c>
      <c r="AF4057" s="2">
        <v>0</v>
      </c>
      <c r="AG4057" s="2">
        <v>0</v>
      </c>
      <c r="AH4057" s="2">
        <v>0</v>
      </c>
      <c r="AI4057" s="2">
        <v>0</v>
      </c>
      <c r="AJ4057" s="2">
        <v>1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 t="s">
        <v>4</v>
      </c>
      <c r="AT4057" s="2" t="s">
        <v>4</v>
      </c>
    </row>
    <row r="4058" spans="1:46" x14ac:dyDescent="0.2">
      <c r="A4058" s="2">
        <v>1656216</v>
      </c>
      <c r="B4058" s="2">
        <v>844101</v>
      </c>
      <c r="C4058" s="6">
        <v>21.438854796852201</v>
      </c>
      <c r="D4058" s="6">
        <v>38.488737371875203</v>
      </c>
      <c r="E4058" s="19" t="s">
        <v>4571</v>
      </c>
      <c r="F4058" s="46">
        <f>INDEX(Δεδομένα!$P:$P,MATCH('2021'!E4058,Δεδομένα!$O:$O,0))</f>
        <v>245</v>
      </c>
      <c r="G4058" s="49" t="s">
        <v>4292</v>
      </c>
      <c r="H4058" s="51" t="str">
        <f>INDEX(Δεδομένα!B$1:B$51,MATCH('2021'!G4058,Δεδομένα!A$1:A$51,0))</f>
        <v>ΔΥΤΙΚΗΣ ΕΛΛΑΔΟΣ</v>
      </c>
      <c r="I4058" s="53">
        <f>INDEX(Δεδομένα!E$1:E$13,MATCH('2021'!H4058,Δεδομένα!D$1:D$13,0))</f>
        <v>7</v>
      </c>
      <c r="J4058" s="4">
        <v>44295</v>
      </c>
      <c r="K4058" s="3" t="s">
        <v>2393</v>
      </c>
      <c r="L4058" s="17" t="str">
        <f t="shared" si="308"/>
        <v>09/04/2021 14:56</v>
      </c>
      <c r="M4058" s="4">
        <v>44295</v>
      </c>
      <c r="N4058" s="3" t="s">
        <v>1069</v>
      </c>
      <c r="O4058" s="17" t="str">
        <f t="shared" si="309"/>
        <v>09/04/2021 22:06</v>
      </c>
      <c r="P4058" s="24">
        <f t="shared" si="310"/>
        <v>0.29861111110949423</v>
      </c>
      <c r="Q4058" s="28">
        <v>0</v>
      </c>
      <c r="R4058" s="27">
        <f t="shared" si="311"/>
        <v>429.99999999767169</v>
      </c>
      <c r="S4058" s="3" t="s">
        <v>4</v>
      </c>
      <c r="T4058" s="3" t="s">
        <v>4429</v>
      </c>
      <c r="U4058" s="3" t="s">
        <v>4430</v>
      </c>
      <c r="V4058" s="3" t="s">
        <v>4577</v>
      </c>
      <c r="W4058" s="5">
        <v>0</v>
      </c>
      <c r="X4058" s="5">
        <v>29</v>
      </c>
      <c r="Y4058" s="5">
        <v>0</v>
      </c>
      <c r="Z4058" s="5">
        <v>0</v>
      </c>
      <c r="AA4058" s="5">
        <v>1</v>
      </c>
      <c r="AB4058" s="5">
        <v>0</v>
      </c>
      <c r="AC4058" s="5">
        <v>0</v>
      </c>
      <c r="AD4058" s="5">
        <v>0</v>
      </c>
      <c r="AE4058" s="2">
        <v>7</v>
      </c>
      <c r="AF4058" s="2">
        <v>4</v>
      </c>
      <c r="AG4058" s="2">
        <v>2</v>
      </c>
      <c r="AH4058" s="2">
        <v>0</v>
      </c>
      <c r="AI4058" s="2">
        <v>0</v>
      </c>
      <c r="AJ4058" s="2">
        <v>5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 t="s">
        <v>4</v>
      </c>
      <c r="AT4058" s="2" t="s">
        <v>4</v>
      </c>
    </row>
    <row r="4059" spans="1:46" x14ac:dyDescent="0.2">
      <c r="A4059" s="2">
        <v>1656222</v>
      </c>
      <c r="B4059" s="2">
        <v>846460</v>
      </c>
      <c r="C4059" s="6">
        <v>21.465490341186499</v>
      </c>
      <c r="D4059" s="6">
        <v>38.521438598632798</v>
      </c>
      <c r="E4059" s="19" t="s">
        <v>4571</v>
      </c>
      <c r="F4059" s="46">
        <f>INDEX(Δεδομένα!$P:$P,MATCH('2021'!E4059,Δεδομένα!$O:$O,0))</f>
        <v>245</v>
      </c>
      <c r="G4059" s="49" t="s">
        <v>4292</v>
      </c>
      <c r="H4059" s="51" t="str">
        <f>INDEX(Δεδομένα!B$1:B$51,MATCH('2021'!G4059,Δεδομένα!A$1:A$51,0))</f>
        <v>ΔΥΤΙΚΗΣ ΕΛΛΑΔΟΣ</v>
      </c>
      <c r="I4059" s="53">
        <f>INDEX(Δεδομένα!E$1:E$13,MATCH('2021'!H4059,Δεδομένα!D$1:D$13,0))</f>
        <v>7</v>
      </c>
      <c r="J4059" s="4">
        <v>44303</v>
      </c>
      <c r="K4059" s="3" t="s">
        <v>365</v>
      </c>
      <c r="L4059" s="17" t="str">
        <f t="shared" si="308"/>
        <v>17/04/2021 13:50</v>
      </c>
      <c r="M4059" s="4">
        <v>44303</v>
      </c>
      <c r="N4059" s="3" t="s">
        <v>221</v>
      </c>
      <c r="O4059" s="17" t="str">
        <f t="shared" si="309"/>
        <v>17/04/2021 16:15</v>
      </c>
      <c r="P4059" s="24">
        <f t="shared" si="310"/>
        <v>0.10069444444525288</v>
      </c>
      <c r="Q4059" s="28">
        <v>0</v>
      </c>
      <c r="R4059" s="27">
        <f t="shared" si="311"/>
        <v>145.00000000116415</v>
      </c>
      <c r="S4059" s="3" t="s">
        <v>4</v>
      </c>
      <c r="T4059" s="3" t="s">
        <v>4429</v>
      </c>
      <c r="U4059" s="3" t="s">
        <v>4430</v>
      </c>
      <c r="V4059" s="3" t="s">
        <v>4087</v>
      </c>
      <c r="W4059" s="5">
        <v>0</v>
      </c>
      <c r="X4059" s="5">
        <v>0</v>
      </c>
      <c r="Y4059" s="5">
        <v>0</v>
      </c>
      <c r="Z4059" s="5">
        <v>0</v>
      </c>
      <c r="AA4059" s="5">
        <v>0.3</v>
      </c>
      <c r="AB4059" s="5">
        <v>0</v>
      </c>
      <c r="AC4059" s="5">
        <v>0</v>
      </c>
      <c r="AD4059" s="5">
        <v>0</v>
      </c>
      <c r="AE4059" s="2">
        <v>3</v>
      </c>
      <c r="AF4059" s="2">
        <v>0</v>
      </c>
      <c r="AG4059" s="2">
        <v>1</v>
      </c>
      <c r="AH4059" s="2">
        <v>0</v>
      </c>
      <c r="AI4059" s="2">
        <v>0</v>
      </c>
      <c r="AJ4059" s="2">
        <v>2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 t="s">
        <v>4</v>
      </c>
      <c r="AT4059" s="2" t="s">
        <v>4</v>
      </c>
    </row>
    <row r="4060" spans="1:46" x14ac:dyDescent="0.2">
      <c r="A4060" s="2">
        <v>1679550</v>
      </c>
      <c r="B4060" s="2">
        <v>872394</v>
      </c>
      <c r="C4060" s="6">
        <v>21.564275554573499</v>
      </c>
      <c r="D4060" s="6">
        <v>38.534243195764098</v>
      </c>
      <c r="E4060" s="19" t="s">
        <v>4571</v>
      </c>
      <c r="F4060" s="46">
        <f>INDEX(Δεδομένα!$P:$P,MATCH('2021'!E4060,Δεδομένα!$O:$O,0))</f>
        <v>245</v>
      </c>
      <c r="G4060" s="49" t="s">
        <v>4292</v>
      </c>
      <c r="H4060" s="51" t="str">
        <f>INDEX(Δεδομένα!B$1:B$51,MATCH('2021'!G4060,Δεδομένα!A$1:A$51,0))</f>
        <v>ΔΥΤΙΚΗΣ ΕΛΛΑΔΟΣ</v>
      </c>
      <c r="I4060" s="53">
        <f>INDEX(Δεδομένα!E$1:E$13,MATCH('2021'!H4060,Δεδομένα!D$1:D$13,0))</f>
        <v>7</v>
      </c>
      <c r="J4060" s="4">
        <v>44395</v>
      </c>
      <c r="K4060" s="3" t="s">
        <v>462</v>
      </c>
      <c r="L4060" s="17" t="str">
        <f t="shared" si="308"/>
        <v>18/07/2021 17:50</v>
      </c>
      <c r="M4060" s="4">
        <v>44395</v>
      </c>
      <c r="N4060" s="3" t="s">
        <v>1548</v>
      </c>
      <c r="O4060" s="17" t="str">
        <f t="shared" si="309"/>
        <v>18/07/2021 19:08</v>
      </c>
      <c r="P4060" s="24">
        <f t="shared" si="310"/>
        <v>5.4166666668606922E-2</v>
      </c>
      <c r="Q4060" s="28">
        <v>0</v>
      </c>
      <c r="R4060" s="27">
        <f t="shared" si="311"/>
        <v>78.000000002793968</v>
      </c>
      <c r="S4060" s="3" t="s">
        <v>4</v>
      </c>
      <c r="T4060" s="3" t="s">
        <v>4429</v>
      </c>
      <c r="U4060" s="3" t="s">
        <v>4430</v>
      </c>
      <c r="V4060" s="3" t="s">
        <v>4576</v>
      </c>
      <c r="W4060" s="5">
        <v>0</v>
      </c>
      <c r="X4060" s="5">
        <v>0</v>
      </c>
      <c r="Y4060" s="5">
        <v>0</v>
      </c>
      <c r="Z4060" s="5">
        <v>0</v>
      </c>
      <c r="AA4060" s="5">
        <v>0.2</v>
      </c>
      <c r="AB4060" s="5">
        <v>0.8</v>
      </c>
      <c r="AC4060" s="5">
        <v>0</v>
      </c>
      <c r="AD4060" s="5">
        <v>0</v>
      </c>
      <c r="AE4060" s="2">
        <v>7</v>
      </c>
      <c r="AF4060" s="2">
        <v>0</v>
      </c>
      <c r="AG4060" s="2">
        <v>1</v>
      </c>
      <c r="AH4060" s="2">
        <v>0</v>
      </c>
      <c r="AI4060" s="2">
        <v>0</v>
      </c>
      <c r="AJ4060" s="2">
        <v>4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</row>
    <row r="4061" spans="1:46" x14ac:dyDescent="0.2">
      <c r="A4061" s="2">
        <v>1702931</v>
      </c>
      <c r="B4061" s="2">
        <v>895513</v>
      </c>
      <c r="C4061" s="6">
        <v>21.536382466185</v>
      </c>
      <c r="D4061" s="6">
        <v>38.550051206906097</v>
      </c>
      <c r="E4061" s="19" t="s">
        <v>4571</v>
      </c>
      <c r="F4061" s="46">
        <f>INDEX(Δεδομένα!$P:$P,MATCH('2021'!E4061,Δεδομένα!$O:$O,0))</f>
        <v>245</v>
      </c>
      <c r="G4061" s="49" t="s">
        <v>4292</v>
      </c>
      <c r="H4061" s="51" t="str">
        <f>INDEX(Δεδομένα!B$1:B$51,MATCH('2021'!G4061,Δεδομένα!A$1:A$51,0))</f>
        <v>ΔΥΤΙΚΗΣ ΕΛΛΑΔΟΣ</v>
      </c>
      <c r="I4061" s="53">
        <f>INDEX(Δεδομένα!E$1:E$13,MATCH('2021'!H4061,Δεδομένα!D$1:D$13,0))</f>
        <v>7</v>
      </c>
      <c r="J4061" s="4">
        <v>44469</v>
      </c>
      <c r="K4061" s="3" t="s">
        <v>267</v>
      </c>
      <c r="L4061" s="17" t="str">
        <f t="shared" si="308"/>
        <v>30/09/2021 17:30</v>
      </c>
      <c r="M4061" s="4">
        <v>44469</v>
      </c>
      <c r="N4061" s="3" t="s">
        <v>150</v>
      </c>
      <c r="O4061" s="17" t="str">
        <f t="shared" si="309"/>
        <v>30/09/2021 19:00</v>
      </c>
      <c r="P4061" s="24">
        <f t="shared" si="310"/>
        <v>6.25E-2</v>
      </c>
      <c r="Q4061" s="28">
        <v>0</v>
      </c>
      <c r="R4061" s="27">
        <f t="shared" si="311"/>
        <v>90</v>
      </c>
      <c r="S4061" s="3" t="s">
        <v>4</v>
      </c>
      <c r="T4061" s="3" t="s">
        <v>4429</v>
      </c>
      <c r="U4061" s="3" t="s">
        <v>4430</v>
      </c>
      <c r="V4061" s="3" t="s">
        <v>4578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0.2</v>
      </c>
      <c r="AC4061" s="5">
        <v>0</v>
      </c>
      <c r="AD4061" s="5">
        <v>0</v>
      </c>
      <c r="AE4061" s="2">
        <v>4</v>
      </c>
      <c r="AF4061" s="2">
        <v>0</v>
      </c>
      <c r="AG4061" s="2">
        <v>0</v>
      </c>
      <c r="AH4061" s="2">
        <v>0</v>
      </c>
      <c r="AI4061" s="2">
        <v>0</v>
      </c>
      <c r="AJ4061" s="2">
        <v>2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</row>
    <row r="4062" spans="1:46" x14ac:dyDescent="0.2">
      <c r="A4062" s="2">
        <v>1702935</v>
      </c>
      <c r="B4062" s="2">
        <v>896275</v>
      </c>
      <c r="C4062" s="2"/>
      <c r="D4062" s="2"/>
      <c r="E4062" s="19" t="s">
        <v>4571</v>
      </c>
      <c r="F4062" s="46">
        <f>INDEX(Δεδομένα!$P:$P,MATCH('2021'!E4062,Δεδομένα!$O:$O,0))</f>
        <v>245</v>
      </c>
      <c r="G4062" s="49" t="s">
        <v>4292</v>
      </c>
      <c r="H4062" s="51" t="str">
        <f>INDEX(Δεδομένα!B$1:B$51,MATCH('2021'!G4062,Δεδομένα!A$1:A$51,0))</f>
        <v>ΔΥΤΙΚΗΣ ΕΛΛΑΔΟΣ</v>
      </c>
      <c r="I4062" s="53">
        <f>INDEX(Δεδομένα!E$1:E$13,MATCH('2021'!H4062,Δεδομένα!D$1:D$13,0))</f>
        <v>7</v>
      </c>
      <c r="J4062" s="4">
        <v>44472</v>
      </c>
      <c r="K4062" s="3" t="s">
        <v>146</v>
      </c>
      <c r="L4062" s="17" t="str">
        <f t="shared" si="308"/>
        <v>03/10/2021 16:30</v>
      </c>
      <c r="M4062" s="4">
        <v>44472</v>
      </c>
      <c r="N4062" s="3" t="s">
        <v>844</v>
      </c>
      <c r="O4062" s="17" t="str">
        <f t="shared" si="309"/>
        <v>03/10/2021 17:35</v>
      </c>
      <c r="P4062" s="24">
        <f t="shared" si="310"/>
        <v>4.5138888890505768E-2</v>
      </c>
      <c r="Q4062" s="28">
        <v>0</v>
      </c>
      <c r="R4062" s="27">
        <f t="shared" si="311"/>
        <v>65.000000002328306</v>
      </c>
      <c r="S4062" s="3" t="s">
        <v>4</v>
      </c>
      <c r="T4062" s="3" t="s">
        <v>4429</v>
      </c>
      <c r="U4062" s="3" t="s">
        <v>4430</v>
      </c>
      <c r="V4062" s="3" t="s">
        <v>4525</v>
      </c>
      <c r="W4062" s="5">
        <v>0</v>
      </c>
      <c r="X4062" s="5">
        <v>0</v>
      </c>
      <c r="Y4062" s="5">
        <v>0</v>
      </c>
      <c r="Z4062" s="5">
        <v>0</v>
      </c>
      <c r="AA4062" s="5">
        <v>0.3</v>
      </c>
      <c r="AB4062" s="5">
        <v>0</v>
      </c>
      <c r="AC4062" s="5">
        <v>0</v>
      </c>
      <c r="AD4062" s="5">
        <v>0</v>
      </c>
      <c r="AE4062" s="2">
        <v>2</v>
      </c>
      <c r="AF4062" s="2">
        <v>0</v>
      </c>
      <c r="AG4062" s="2">
        <v>0</v>
      </c>
      <c r="AH4062" s="2">
        <v>0</v>
      </c>
      <c r="AI4062" s="2">
        <v>0</v>
      </c>
      <c r="AJ4062" s="2">
        <v>1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</row>
    <row r="4063" spans="1:46" x14ac:dyDescent="0.2">
      <c r="A4063" s="2">
        <v>1675386</v>
      </c>
      <c r="B4063" s="2">
        <v>856615</v>
      </c>
      <c r="C4063" s="6">
        <v>21.6301439750074</v>
      </c>
      <c r="D4063" s="6">
        <v>38.408575093948997</v>
      </c>
      <c r="E4063" s="19" t="s">
        <v>4579</v>
      </c>
      <c r="F4063" s="46">
        <f>INDEX(Δεδομένα!$P:$P,MATCH('2021'!E4063,Δεδομένα!$O:$O,0))</f>
        <v>130</v>
      </c>
      <c r="G4063" s="49" t="s">
        <v>4292</v>
      </c>
      <c r="H4063" s="51" t="str">
        <f>INDEX(Δεδομένα!B$1:B$51,MATCH('2021'!G4063,Δεδομένα!A$1:A$51,0))</f>
        <v>ΔΥΤΙΚΗΣ ΕΛΛΑΔΟΣ</v>
      </c>
      <c r="I4063" s="53">
        <f>INDEX(Δεδομένα!E$1:E$13,MATCH('2021'!H4063,Δεδομένα!D$1:D$13,0))</f>
        <v>7</v>
      </c>
      <c r="J4063" s="4">
        <v>44343</v>
      </c>
      <c r="K4063" s="3" t="s">
        <v>1234</v>
      </c>
      <c r="L4063" s="17" t="str">
        <f t="shared" si="308"/>
        <v>27/05/2021 17:43</v>
      </c>
      <c r="M4063" s="4">
        <v>44344</v>
      </c>
      <c r="N4063" s="3" t="s">
        <v>1499</v>
      </c>
      <c r="O4063" s="17" t="str">
        <f t="shared" si="309"/>
        <v>28/05/2021 08:00</v>
      </c>
      <c r="P4063" s="24">
        <f t="shared" si="310"/>
        <v>0.59513888889341615</v>
      </c>
      <c r="Q4063" s="28">
        <v>0</v>
      </c>
      <c r="R4063" s="27">
        <f t="shared" si="311"/>
        <v>857.00000000651926</v>
      </c>
      <c r="S4063" s="3" t="s">
        <v>4</v>
      </c>
      <c r="T4063" s="3" t="s">
        <v>4305</v>
      </c>
      <c r="U4063" s="3" t="s">
        <v>4</v>
      </c>
      <c r="V4063" s="3" t="s">
        <v>4581</v>
      </c>
      <c r="W4063" s="5">
        <v>0</v>
      </c>
      <c r="X4063" s="5">
        <v>0.3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2">
        <v>8</v>
      </c>
      <c r="AF4063" s="2">
        <v>0</v>
      </c>
      <c r="AG4063" s="2">
        <v>0</v>
      </c>
      <c r="AH4063" s="2">
        <v>0</v>
      </c>
      <c r="AI4063" s="2">
        <v>0</v>
      </c>
      <c r="AJ4063" s="2">
        <v>3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</row>
    <row r="4064" spans="1:46" x14ac:dyDescent="0.2">
      <c r="A4064" s="2">
        <v>1641581</v>
      </c>
      <c r="B4064" s="2">
        <v>833814</v>
      </c>
      <c r="C4064" s="6">
        <v>21.1571733566166</v>
      </c>
      <c r="D4064" s="6">
        <v>38.850492547113603</v>
      </c>
      <c r="E4064" s="19" t="s">
        <v>4583</v>
      </c>
      <c r="F4064" s="46">
        <f>INDEX(Δεδομένα!$P:$P,MATCH('2021'!E4064,Δεδομένα!$O:$O,0))</f>
        <v>131</v>
      </c>
      <c r="G4064" s="49" t="s">
        <v>4292</v>
      </c>
      <c r="H4064" s="51" t="str">
        <f>INDEX(Δεδομένα!B$1:B$51,MATCH('2021'!G4064,Δεδομένα!A$1:A$51,0))</f>
        <v>ΔΥΤΙΚΗΣ ΕΛΛΑΔΟΣ</v>
      </c>
      <c r="I4064" s="53">
        <f>INDEX(Δεδομένα!E$1:E$13,MATCH('2021'!H4064,Δεδομένα!D$1:D$13,0))</f>
        <v>7</v>
      </c>
      <c r="J4064" s="4">
        <v>44256</v>
      </c>
      <c r="K4064" s="3" t="s">
        <v>544</v>
      </c>
      <c r="L4064" s="17" t="str">
        <f t="shared" ref="L4064:L4090" si="312">_xlfn.CONCAT(TEXT(J4064,"ηη/μμ/εεε")," ",TEXT(K4064,"ωω:λλ"))</f>
        <v>01/03/2021 11:50</v>
      </c>
      <c r="M4064" s="4">
        <v>44256</v>
      </c>
      <c r="N4064" s="3" t="s">
        <v>154</v>
      </c>
      <c r="O4064" s="17" t="str">
        <f t="shared" ref="O4064:O4090" si="313">_xlfn.CONCAT(TEXT(M4064,"ηη/μμ/εεε")," ",TEXT(N4064,"ωω:λλ"))</f>
        <v>01/03/2021 13:20</v>
      </c>
      <c r="P4064" s="24">
        <f t="shared" ref="P4064:P4090" si="314">O4064-L4064</f>
        <v>6.25E-2</v>
      </c>
      <c r="Q4064" s="28">
        <v>0</v>
      </c>
      <c r="R4064" s="27">
        <f t="shared" ref="R4064:R4090" si="315">P4064*(24*60)</f>
        <v>90</v>
      </c>
      <c r="S4064" s="3" t="s">
        <v>4</v>
      </c>
      <c r="T4064" s="3" t="s">
        <v>4584</v>
      </c>
      <c r="U4064" s="3" t="s">
        <v>4</v>
      </c>
      <c r="V4064" s="3" t="s">
        <v>4585</v>
      </c>
      <c r="W4064" s="5">
        <v>0</v>
      </c>
      <c r="X4064" s="5">
        <v>0.05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2">
        <v>2</v>
      </c>
      <c r="AF4064" s="2">
        <v>0</v>
      </c>
      <c r="AG4064" s="2">
        <v>0</v>
      </c>
      <c r="AH4064" s="2">
        <v>0</v>
      </c>
      <c r="AI4064" s="2">
        <v>0</v>
      </c>
      <c r="AJ4064" s="2">
        <v>1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 t="s">
        <v>4</v>
      </c>
      <c r="AT4064" s="2" t="s">
        <v>4</v>
      </c>
    </row>
    <row r="4065" spans="1:46" x14ac:dyDescent="0.2">
      <c r="A4065" s="2">
        <v>1643168</v>
      </c>
      <c r="B4065" s="2">
        <v>834854</v>
      </c>
      <c r="D4065" s="2"/>
      <c r="E4065" s="19" t="s">
        <v>4583</v>
      </c>
      <c r="F4065" s="46">
        <f>INDEX(Δεδομένα!$P:$P,MATCH('2021'!E4065,Δεδομένα!$O:$O,0))</f>
        <v>131</v>
      </c>
      <c r="G4065" s="49" t="s">
        <v>4292</v>
      </c>
      <c r="H4065" s="51" t="str">
        <f>INDEX(Δεδομένα!B$1:B$51,MATCH('2021'!G4065,Δεδομένα!A$1:A$51,0))</f>
        <v>ΔΥΤΙΚΗΣ ΕΛΛΑΔΟΣ</v>
      </c>
      <c r="I4065" s="53">
        <f>INDEX(Δεδομένα!E$1:E$13,MATCH('2021'!H4065,Δεδομένα!D$1:D$13,0))</f>
        <v>7</v>
      </c>
      <c r="J4065" s="4">
        <v>44259</v>
      </c>
      <c r="K4065" s="3" t="s">
        <v>1436</v>
      </c>
      <c r="L4065" s="17" t="str">
        <f t="shared" si="312"/>
        <v>04/03/2021 17:14</v>
      </c>
      <c r="M4065" s="4">
        <v>44259</v>
      </c>
      <c r="N4065" s="3" t="s">
        <v>102</v>
      </c>
      <c r="O4065" s="17" t="str">
        <f t="shared" si="313"/>
        <v>04/03/2021 18:35</v>
      </c>
      <c r="P4065" s="24">
        <f t="shared" si="314"/>
        <v>5.6250000001455192E-2</v>
      </c>
      <c r="Q4065" s="28">
        <v>0</v>
      </c>
      <c r="R4065" s="27">
        <f t="shared" si="315"/>
        <v>81.000000002095476</v>
      </c>
      <c r="S4065" s="3" t="s">
        <v>4</v>
      </c>
      <c r="T4065" s="3" t="s">
        <v>4584</v>
      </c>
      <c r="U4065" s="3" t="s">
        <v>4</v>
      </c>
      <c r="V4065" s="3" t="s">
        <v>4586</v>
      </c>
      <c r="W4065" s="5">
        <v>0</v>
      </c>
      <c r="X4065" s="5">
        <v>0</v>
      </c>
      <c r="Y4065" s="5">
        <v>0</v>
      </c>
      <c r="Z4065" s="5">
        <v>0</v>
      </c>
      <c r="AA4065" s="5">
        <v>0.5</v>
      </c>
      <c r="AB4065" s="5">
        <v>0</v>
      </c>
      <c r="AC4065" s="5">
        <v>0</v>
      </c>
      <c r="AD4065" s="5">
        <v>0</v>
      </c>
      <c r="AE4065" s="2">
        <v>4</v>
      </c>
      <c r="AF4065" s="2">
        <v>0</v>
      </c>
      <c r="AG4065" s="2">
        <v>0</v>
      </c>
      <c r="AH4065" s="2">
        <v>0</v>
      </c>
      <c r="AI4065" s="2">
        <v>0</v>
      </c>
      <c r="AJ4065" s="2">
        <v>2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 t="s">
        <v>4</v>
      </c>
      <c r="AT4065" s="2" t="s">
        <v>4</v>
      </c>
    </row>
    <row r="4066" spans="1:46" x14ac:dyDescent="0.2">
      <c r="A4066" s="2">
        <v>1648351</v>
      </c>
      <c r="B4066" s="2">
        <v>836381</v>
      </c>
      <c r="C4066" s="6">
        <v>21.1881254478496</v>
      </c>
      <c r="D4066" s="6">
        <v>38.886181110756603</v>
      </c>
      <c r="E4066" s="19" t="s">
        <v>4583</v>
      </c>
      <c r="F4066" s="46">
        <f>INDEX(Δεδομένα!$P:$P,MATCH('2021'!E4066,Δεδομένα!$O:$O,0))</f>
        <v>131</v>
      </c>
      <c r="G4066" s="49" t="s">
        <v>4292</v>
      </c>
      <c r="H4066" s="51" t="str">
        <f>INDEX(Δεδομένα!B$1:B$51,MATCH('2021'!G4066,Δεδομένα!A$1:A$51,0))</f>
        <v>ΔΥΤΙΚΗΣ ΕΛΛΑΔΟΣ</v>
      </c>
      <c r="I4066" s="53">
        <f>INDEX(Δεδομένα!E$1:E$13,MATCH('2021'!H4066,Δεδομένα!D$1:D$13,0))</f>
        <v>7</v>
      </c>
      <c r="J4066" s="4">
        <v>44264</v>
      </c>
      <c r="K4066" s="3" t="s">
        <v>17</v>
      </c>
      <c r="L4066" s="17" t="str">
        <f t="shared" si="312"/>
        <v>09/03/2021 18:00</v>
      </c>
      <c r="M4066" s="4">
        <v>44264</v>
      </c>
      <c r="N4066" s="3" t="s">
        <v>261</v>
      </c>
      <c r="O4066" s="17" t="str">
        <f t="shared" si="313"/>
        <v>09/03/2021 18:25</v>
      </c>
      <c r="P4066" s="24">
        <f t="shared" si="314"/>
        <v>1.7361111109494232E-2</v>
      </c>
      <c r="Q4066" s="28">
        <v>0</v>
      </c>
      <c r="R4066" s="27">
        <f t="shared" si="315"/>
        <v>24.999999997671694</v>
      </c>
      <c r="S4066" s="3" t="s">
        <v>4</v>
      </c>
      <c r="T4066" s="3" t="s">
        <v>4584</v>
      </c>
      <c r="U4066" s="3" t="s">
        <v>4</v>
      </c>
      <c r="V4066" s="3" t="s">
        <v>4587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0.01</v>
      </c>
      <c r="AD4066" s="5">
        <v>0</v>
      </c>
      <c r="AE4066" s="2">
        <v>3</v>
      </c>
      <c r="AF4066" s="2">
        <v>0</v>
      </c>
      <c r="AG4066" s="2">
        <v>0</v>
      </c>
      <c r="AH4066" s="2">
        <v>0</v>
      </c>
      <c r="AI4066" s="2">
        <v>0</v>
      </c>
      <c r="AJ4066" s="2">
        <v>1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 t="s">
        <v>4</v>
      </c>
      <c r="AT4066" s="2" t="s">
        <v>4</v>
      </c>
    </row>
    <row r="4067" spans="1:46" x14ac:dyDescent="0.2">
      <c r="A4067" s="2">
        <v>1648517</v>
      </c>
      <c r="B4067" s="2">
        <v>837013</v>
      </c>
      <c r="C4067" s="6">
        <v>21.010383295979398</v>
      </c>
      <c r="D4067" s="6">
        <v>38.897688301591501</v>
      </c>
      <c r="E4067" s="19" t="s">
        <v>4583</v>
      </c>
      <c r="F4067" s="46">
        <f>INDEX(Δεδομένα!$P:$P,MATCH('2021'!E4067,Δεδομένα!$O:$O,0))</f>
        <v>131</v>
      </c>
      <c r="G4067" s="49" t="s">
        <v>4292</v>
      </c>
      <c r="H4067" s="51" t="str">
        <f>INDEX(Δεδομένα!B$1:B$51,MATCH('2021'!G4067,Δεδομένα!A$1:A$51,0))</f>
        <v>ΔΥΤΙΚΗΣ ΕΛΛΑΔΟΣ</v>
      </c>
      <c r="I4067" s="53">
        <f>INDEX(Δεδομένα!E$1:E$13,MATCH('2021'!H4067,Δεδομένα!D$1:D$13,0))</f>
        <v>7</v>
      </c>
      <c r="J4067" s="4">
        <v>44267</v>
      </c>
      <c r="K4067" s="3" t="s">
        <v>544</v>
      </c>
      <c r="L4067" s="17" t="str">
        <f t="shared" si="312"/>
        <v>12/03/2021 11:50</v>
      </c>
      <c r="M4067" s="4">
        <v>44267</v>
      </c>
      <c r="N4067" s="3" t="s">
        <v>365</v>
      </c>
      <c r="O4067" s="17" t="str">
        <f t="shared" si="313"/>
        <v>12/03/2021 13:50</v>
      </c>
      <c r="P4067" s="24">
        <f t="shared" si="314"/>
        <v>8.3333333335758653E-2</v>
      </c>
      <c r="Q4067" s="28">
        <v>0</v>
      </c>
      <c r="R4067" s="27">
        <f t="shared" si="315"/>
        <v>120.00000000349246</v>
      </c>
      <c r="S4067" s="3" t="s">
        <v>4</v>
      </c>
      <c r="T4067" s="3" t="s">
        <v>4588</v>
      </c>
      <c r="U4067" s="3" t="s">
        <v>4</v>
      </c>
      <c r="V4067" s="3" t="s">
        <v>4589</v>
      </c>
      <c r="W4067" s="5">
        <v>0</v>
      </c>
      <c r="X4067" s="5">
        <v>0</v>
      </c>
      <c r="Y4067" s="5">
        <v>0</v>
      </c>
      <c r="Z4067" s="5">
        <v>0</v>
      </c>
      <c r="AA4067" s="5">
        <v>0.01</v>
      </c>
      <c r="AB4067" s="5">
        <v>0</v>
      </c>
      <c r="AC4067" s="5">
        <v>0</v>
      </c>
      <c r="AD4067" s="5">
        <v>0</v>
      </c>
      <c r="AE4067" s="2">
        <v>2</v>
      </c>
      <c r="AF4067" s="2">
        <v>0</v>
      </c>
      <c r="AG4067" s="2">
        <v>0</v>
      </c>
      <c r="AH4067" s="2">
        <v>0</v>
      </c>
      <c r="AI4067" s="2">
        <v>0</v>
      </c>
      <c r="AJ4067" s="2">
        <v>1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 t="s">
        <v>4</v>
      </c>
      <c r="AT4067" s="2" t="s">
        <v>4</v>
      </c>
    </row>
    <row r="4068" spans="1:46" x14ac:dyDescent="0.2">
      <c r="A4068" s="2">
        <v>1652901</v>
      </c>
      <c r="B4068" s="2">
        <v>841572</v>
      </c>
      <c r="C4068" s="6">
        <v>21.027325853986099</v>
      </c>
      <c r="D4068" s="6">
        <v>38.873344696496702</v>
      </c>
      <c r="E4068" s="19" t="s">
        <v>4583</v>
      </c>
      <c r="F4068" s="46">
        <f>INDEX(Δεδομένα!$P:$P,MATCH('2021'!E4068,Δεδομένα!$O:$O,0))</f>
        <v>131</v>
      </c>
      <c r="G4068" s="49" t="s">
        <v>4292</v>
      </c>
      <c r="H4068" s="51" t="str">
        <f>INDEX(Δεδομένα!B$1:B$51,MATCH('2021'!G4068,Δεδομένα!A$1:A$51,0))</f>
        <v>ΔΥΤΙΚΗΣ ΕΛΛΑΔΟΣ</v>
      </c>
      <c r="I4068" s="53">
        <f>INDEX(Δεδομένα!E$1:E$13,MATCH('2021'!H4068,Δεδομένα!D$1:D$13,0))</f>
        <v>7</v>
      </c>
      <c r="J4068" s="4">
        <v>44285</v>
      </c>
      <c r="K4068" s="3" t="s">
        <v>1809</v>
      </c>
      <c r="L4068" s="17" t="str">
        <f t="shared" si="312"/>
        <v>30/03/2021 16:26</v>
      </c>
      <c r="M4068" s="4">
        <v>44285</v>
      </c>
      <c r="N4068" s="3" t="s">
        <v>483</v>
      </c>
      <c r="O4068" s="17" t="str">
        <f t="shared" si="313"/>
        <v>30/03/2021 18:10</v>
      </c>
      <c r="P4068" s="24">
        <f t="shared" si="314"/>
        <v>7.2222222224809229E-2</v>
      </c>
      <c r="Q4068" s="28">
        <v>0</v>
      </c>
      <c r="R4068" s="27">
        <f t="shared" si="315"/>
        <v>104.00000000372529</v>
      </c>
      <c r="S4068" s="3" t="s">
        <v>4</v>
      </c>
      <c r="T4068" s="3" t="s">
        <v>4588</v>
      </c>
      <c r="U4068" s="3" t="s">
        <v>4</v>
      </c>
      <c r="V4068" s="3" t="s">
        <v>4590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0.4</v>
      </c>
      <c r="AD4068" s="5">
        <v>0</v>
      </c>
      <c r="AE4068" s="2">
        <v>3</v>
      </c>
      <c r="AF4068" s="2">
        <v>0</v>
      </c>
      <c r="AG4068" s="2">
        <v>0</v>
      </c>
      <c r="AH4068" s="2">
        <v>0</v>
      </c>
      <c r="AI4068" s="2">
        <v>0</v>
      </c>
      <c r="AJ4068" s="2">
        <v>1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 t="s">
        <v>4</v>
      </c>
      <c r="AT4068" s="2" t="s">
        <v>4</v>
      </c>
    </row>
    <row r="4069" spans="1:46" x14ac:dyDescent="0.2">
      <c r="A4069" s="2">
        <v>1652903</v>
      </c>
      <c r="B4069" s="2">
        <v>841624</v>
      </c>
      <c r="C4069" s="6">
        <v>21.145440969000202</v>
      </c>
      <c r="D4069" s="6">
        <v>38.938755979506901</v>
      </c>
      <c r="E4069" s="19" t="s">
        <v>4583</v>
      </c>
      <c r="F4069" s="46">
        <f>INDEX(Δεδομένα!$P:$P,MATCH('2021'!E4069,Δεδομένα!$O:$O,0))</f>
        <v>131</v>
      </c>
      <c r="G4069" s="49" t="s">
        <v>4292</v>
      </c>
      <c r="H4069" s="51" t="str">
        <f>INDEX(Δεδομένα!B$1:B$51,MATCH('2021'!G4069,Δεδομένα!A$1:A$51,0))</f>
        <v>ΔΥΤΙΚΗΣ ΕΛΛΑΔΟΣ</v>
      </c>
      <c r="I4069" s="53">
        <f>INDEX(Δεδομένα!E$1:E$13,MATCH('2021'!H4069,Δεδομένα!D$1:D$13,0))</f>
        <v>7</v>
      </c>
      <c r="J4069" s="4">
        <v>44285</v>
      </c>
      <c r="K4069" s="3" t="s">
        <v>358</v>
      </c>
      <c r="L4069" s="17" t="str">
        <f t="shared" si="312"/>
        <v>30/03/2021 18:55</v>
      </c>
      <c r="M4069" s="4">
        <v>44285</v>
      </c>
      <c r="N4069" s="3" t="s">
        <v>1146</v>
      </c>
      <c r="O4069" s="17" t="str">
        <f t="shared" si="313"/>
        <v>30/03/2021 20:02</v>
      </c>
      <c r="P4069" s="24">
        <f t="shared" si="314"/>
        <v>4.6527777776645962E-2</v>
      </c>
      <c r="Q4069" s="28">
        <v>0</v>
      </c>
      <c r="R4069" s="27">
        <f t="shared" si="315"/>
        <v>66.999999998370185</v>
      </c>
      <c r="S4069" s="3" t="s">
        <v>4</v>
      </c>
      <c r="T4069" s="3" t="s">
        <v>4584</v>
      </c>
      <c r="U4069" s="3" t="s">
        <v>4</v>
      </c>
      <c r="V4069" s="3" t="s">
        <v>4591</v>
      </c>
      <c r="W4069" s="5">
        <v>0</v>
      </c>
      <c r="X4069" s="5">
        <v>0</v>
      </c>
      <c r="Y4069" s="5">
        <v>0</v>
      </c>
      <c r="Z4069" s="5">
        <v>0</v>
      </c>
      <c r="AA4069" s="5">
        <v>0.7</v>
      </c>
      <c r="AB4069" s="5">
        <v>0</v>
      </c>
      <c r="AC4069" s="5">
        <v>0</v>
      </c>
      <c r="AD4069" s="5">
        <v>0</v>
      </c>
      <c r="AE4069" s="2">
        <v>2</v>
      </c>
      <c r="AF4069" s="2">
        <v>0</v>
      </c>
      <c r="AG4069" s="2">
        <v>0</v>
      </c>
      <c r="AH4069" s="2">
        <v>0</v>
      </c>
      <c r="AI4069" s="2">
        <v>0</v>
      </c>
      <c r="AJ4069" s="2">
        <v>1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 t="s">
        <v>4</v>
      </c>
      <c r="AT4069" s="2" t="s">
        <v>4</v>
      </c>
    </row>
    <row r="4070" spans="1:46" x14ac:dyDescent="0.2">
      <c r="A4070" s="2">
        <v>1652906</v>
      </c>
      <c r="B4070" s="2">
        <v>843643</v>
      </c>
      <c r="C4070" s="6">
        <v>21.195202945969601</v>
      </c>
      <c r="D4070" s="6">
        <v>38.702875516678702</v>
      </c>
      <c r="E4070" s="19" t="s">
        <v>4583</v>
      </c>
      <c r="F4070" s="46">
        <f>INDEX(Δεδομένα!$P:$P,MATCH('2021'!E4070,Δεδομένα!$O:$O,0))</f>
        <v>131</v>
      </c>
      <c r="G4070" s="49" t="s">
        <v>4292</v>
      </c>
      <c r="H4070" s="51" t="str">
        <f>INDEX(Δεδομένα!B$1:B$51,MATCH('2021'!G4070,Δεδομένα!A$1:A$51,0))</f>
        <v>ΔΥΤΙΚΗΣ ΕΛΛΑΔΟΣ</v>
      </c>
      <c r="I4070" s="53">
        <f>INDEX(Δεδομένα!E$1:E$13,MATCH('2021'!H4070,Δεδομένα!D$1:D$13,0))</f>
        <v>7</v>
      </c>
      <c r="J4070" s="4">
        <v>44293</v>
      </c>
      <c r="K4070" s="3" t="s">
        <v>694</v>
      </c>
      <c r="L4070" s="17" t="str">
        <f t="shared" si="312"/>
        <v>07/04/2021 20:20</v>
      </c>
      <c r="M4070" s="4">
        <v>44293</v>
      </c>
      <c r="N4070" s="3" t="s">
        <v>43</v>
      </c>
      <c r="O4070" s="17" t="str">
        <f t="shared" si="313"/>
        <v>07/04/2021 21:30</v>
      </c>
      <c r="P4070" s="24">
        <f t="shared" si="314"/>
        <v>4.8611111116770189E-2</v>
      </c>
      <c r="Q4070" s="28">
        <v>0</v>
      </c>
      <c r="R4070" s="27">
        <f t="shared" si="315"/>
        <v>70.000000008149073</v>
      </c>
      <c r="S4070" s="3" t="s">
        <v>4</v>
      </c>
      <c r="T4070" s="3" t="s">
        <v>4329</v>
      </c>
      <c r="U4070" s="3" t="s">
        <v>4</v>
      </c>
      <c r="V4070" s="3" t="s">
        <v>4592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0.04</v>
      </c>
      <c r="AD4070" s="5">
        <v>0</v>
      </c>
      <c r="AE4070" s="2">
        <v>2</v>
      </c>
      <c r="AF4070" s="2">
        <v>0</v>
      </c>
      <c r="AG4070" s="2">
        <v>0</v>
      </c>
      <c r="AH4070" s="2">
        <v>0</v>
      </c>
      <c r="AI4070" s="2">
        <v>0</v>
      </c>
      <c r="AJ4070" s="2">
        <v>1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 t="s">
        <v>4</v>
      </c>
      <c r="AT4070" s="2" t="s">
        <v>4</v>
      </c>
    </row>
    <row r="4071" spans="1:46" x14ac:dyDescent="0.2">
      <c r="A4071" s="2">
        <v>1655809</v>
      </c>
      <c r="B4071" s="2">
        <v>843802</v>
      </c>
      <c r="C4071" s="6">
        <v>21.202048380114402</v>
      </c>
      <c r="D4071" s="6">
        <v>38.957650739782203</v>
      </c>
      <c r="E4071" s="19" t="s">
        <v>4583</v>
      </c>
      <c r="F4071" s="46">
        <f>INDEX(Δεδομένα!$P:$P,MATCH('2021'!E4071,Δεδομένα!$O:$O,0))</f>
        <v>131</v>
      </c>
      <c r="G4071" s="49" t="s">
        <v>4292</v>
      </c>
      <c r="H4071" s="51" t="str">
        <f>INDEX(Δεδομένα!B$1:B$51,MATCH('2021'!G4071,Δεδομένα!A$1:A$51,0))</f>
        <v>ΔΥΤΙΚΗΣ ΕΛΛΑΔΟΣ</v>
      </c>
      <c r="I4071" s="53">
        <f>INDEX(Δεδομένα!E$1:E$13,MATCH('2021'!H4071,Δεδομένα!D$1:D$13,0))</f>
        <v>7</v>
      </c>
      <c r="J4071" s="4">
        <v>44294</v>
      </c>
      <c r="K4071" s="3" t="s">
        <v>298</v>
      </c>
      <c r="L4071" s="17" t="str">
        <f t="shared" si="312"/>
        <v>08/04/2021 12:35</v>
      </c>
      <c r="M4071" s="4">
        <v>44294</v>
      </c>
      <c r="N4071" s="3" t="s">
        <v>385</v>
      </c>
      <c r="O4071" s="17" t="str">
        <f t="shared" si="313"/>
        <v>08/04/2021 14:00</v>
      </c>
      <c r="P4071" s="24">
        <f t="shared" si="314"/>
        <v>5.9027777781011537E-2</v>
      </c>
      <c r="Q4071" s="28">
        <v>0</v>
      </c>
      <c r="R4071" s="27">
        <f t="shared" si="315"/>
        <v>85.000000004656613</v>
      </c>
      <c r="S4071" s="3" t="s">
        <v>4</v>
      </c>
      <c r="T4071" s="3" t="s">
        <v>4584</v>
      </c>
      <c r="U4071" s="3" t="s">
        <v>4</v>
      </c>
      <c r="V4071" s="3" t="s">
        <v>4593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0.05</v>
      </c>
      <c r="AD4071" s="5">
        <v>0</v>
      </c>
      <c r="AE4071" s="2">
        <v>6</v>
      </c>
      <c r="AF4071" s="2">
        <v>0</v>
      </c>
      <c r="AG4071" s="2">
        <v>0</v>
      </c>
      <c r="AH4071" s="2">
        <v>0</v>
      </c>
      <c r="AI4071" s="2">
        <v>0</v>
      </c>
      <c r="AJ4071" s="2">
        <v>3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 t="s">
        <v>4</v>
      </c>
      <c r="AT4071" s="2" t="s">
        <v>4</v>
      </c>
    </row>
    <row r="4072" spans="1:46" x14ac:dyDescent="0.2">
      <c r="A4072" s="2">
        <v>1655909</v>
      </c>
      <c r="B4072" s="2">
        <v>844750</v>
      </c>
      <c r="D4072" s="2"/>
      <c r="E4072" s="19" t="s">
        <v>4583</v>
      </c>
      <c r="F4072" s="46">
        <f>INDEX(Δεδομένα!$P:$P,MATCH('2021'!E4072,Δεδομένα!$O:$O,0))</f>
        <v>131</v>
      </c>
      <c r="G4072" s="49" t="s">
        <v>4292</v>
      </c>
      <c r="H4072" s="51" t="str">
        <f>INDEX(Δεδομένα!B$1:B$51,MATCH('2021'!G4072,Δεδομένα!A$1:A$51,0))</f>
        <v>ΔΥΤΙΚΗΣ ΕΛΛΑΔΟΣ</v>
      </c>
      <c r="I4072" s="53">
        <f>INDEX(Δεδομένα!E$1:E$13,MATCH('2021'!H4072,Δεδομένα!D$1:D$13,0))</f>
        <v>7</v>
      </c>
      <c r="J4072" s="4">
        <v>44297</v>
      </c>
      <c r="K4072" s="3" t="s">
        <v>796</v>
      </c>
      <c r="L4072" s="17" t="str">
        <f t="shared" si="312"/>
        <v>11/04/2021 14:09</v>
      </c>
      <c r="M4072" s="4">
        <v>44297</v>
      </c>
      <c r="N4072" s="3" t="s">
        <v>641</v>
      </c>
      <c r="O4072" s="17" t="str">
        <f t="shared" si="313"/>
        <v>11/04/2021 16:25</v>
      </c>
      <c r="P4072" s="24">
        <f t="shared" si="314"/>
        <v>9.4444444446708076E-2</v>
      </c>
      <c r="Q4072" s="28">
        <v>0</v>
      </c>
      <c r="R4072" s="27">
        <f t="shared" si="315"/>
        <v>136.00000000325963</v>
      </c>
      <c r="S4072" s="3" t="s">
        <v>4</v>
      </c>
      <c r="T4072" s="3" t="s">
        <v>4588</v>
      </c>
      <c r="U4072" s="3" t="s">
        <v>4</v>
      </c>
      <c r="V4072" s="3" t="s">
        <v>4594</v>
      </c>
      <c r="W4072" s="5">
        <v>0</v>
      </c>
      <c r="X4072" s="5">
        <v>0</v>
      </c>
      <c r="Y4072" s="5">
        <v>0</v>
      </c>
      <c r="Z4072" s="5">
        <v>0.05</v>
      </c>
      <c r="AA4072" s="5">
        <v>0</v>
      </c>
      <c r="AB4072" s="5">
        <v>0</v>
      </c>
      <c r="AC4072" s="5">
        <v>0</v>
      </c>
      <c r="AD4072" s="5">
        <v>0</v>
      </c>
      <c r="AE4072" s="2">
        <v>2</v>
      </c>
      <c r="AF4072" s="2">
        <v>0</v>
      </c>
      <c r="AG4072" s="2">
        <v>0</v>
      </c>
      <c r="AH4072" s="2">
        <v>0</v>
      </c>
      <c r="AI4072" s="2">
        <v>0</v>
      </c>
      <c r="AJ4072" s="2">
        <v>1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 t="s">
        <v>4</v>
      </c>
      <c r="AT4072" s="2" t="s">
        <v>4</v>
      </c>
    </row>
    <row r="4073" spans="1:46" x14ac:dyDescent="0.2">
      <c r="A4073" s="2">
        <v>1655911</v>
      </c>
      <c r="B4073" s="2">
        <v>845689</v>
      </c>
      <c r="C4073" s="6">
        <v>21.021482164359799</v>
      </c>
      <c r="D4073" s="6">
        <v>38.8599274055221</v>
      </c>
      <c r="E4073" s="19" t="s">
        <v>4583</v>
      </c>
      <c r="F4073" s="46">
        <f>INDEX(Δεδομένα!$P:$P,MATCH('2021'!E4073,Δεδομένα!$O:$O,0))</f>
        <v>131</v>
      </c>
      <c r="G4073" s="49" t="s">
        <v>4292</v>
      </c>
      <c r="H4073" s="51" t="str">
        <f>INDEX(Δεδομένα!B$1:B$51,MATCH('2021'!G4073,Δεδομένα!A$1:A$51,0))</f>
        <v>ΔΥΤΙΚΗΣ ΕΛΛΑΔΟΣ</v>
      </c>
      <c r="I4073" s="53">
        <f>INDEX(Δεδομένα!E$1:E$13,MATCH('2021'!H4073,Δεδομένα!D$1:D$13,0))</f>
        <v>7</v>
      </c>
      <c r="J4073" s="4">
        <v>44300</v>
      </c>
      <c r="K4073" s="3" t="s">
        <v>563</v>
      </c>
      <c r="L4073" s="17" t="str">
        <f t="shared" si="312"/>
        <v>14/04/2021 17:15</v>
      </c>
      <c r="M4073" s="4">
        <v>44301</v>
      </c>
      <c r="N4073" s="3" t="s">
        <v>3181</v>
      </c>
      <c r="O4073" s="17" t="str">
        <f t="shared" si="313"/>
        <v>15/04/2021 00:15</v>
      </c>
      <c r="P4073" s="24">
        <f t="shared" si="314"/>
        <v>0.29166666666424135</v>
      </c>
      <c r="Q4073" s="28">
        <v>0</v>
      </c>
      <c r="R4073" s="27">
        <f t="shared" si="315"/>
        <v>419.99999999650754</v>
      </c>
      <c r="S4073" s="3" t="s">
        <v>4</v>
      </c>
      <c r="T4073" s="3" t="s">
        <v>4588</v>
      </c>
      <c r="U4073" s="3" t="s">
        <v>4</v>
      </c>
      <c r="V4073" s="3" t="s">
        <v>4595</v>
      </c>
      <c r="W4073" s="5">
        <v>0</v>
      </c>
      <c r="X4073" s="5">
        <v>1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2">
        <v>4</v>
      </c>
      <c r="AF4073" s="2">
        <v>0</v>
      </c>
      <c r="AG4073" s="2">
        <v>0</v>
      </c>
      <c r="AH4073" s="2">
        <v>0</v>
      </c>
      <c r="AI4073" s="2">
        <v>0</v>
      </c>
      <c r="AJ4073" s="2">
        <v>2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 t="s">
        <v>4</v>
      </c>
      <c r="AT4073" s="2" t="s">
        <v>4</v>
      </c>
    </row>
    <row r="4074" spans="1:46" x14ac:dyDescent="0.2">
      <c r="A4074" s="2">
        <v>1655915</v>
      </c>
      <c r="B4074" s="2">
        <v>846375</v>
      </c>
      <c r="C4074" s="6">
        <v>21.189577084831299</v>
      </c>
      <c r="D4074" s="6">
        <v>38.687091870678103</v>
      </c>
      <c r="E4074" s="19" t="s">
        <v>4583</v>
      </c>
      <c r="F4074" s="46">
        <f>INDEX(Δεδομένα!$P:$P,MATCH('2021'!E4074,Δεδομένα!$O:$O,0))</f>
        <v>131</v>
      </c>
      <c r="G4074" s="49" t="s">
        <v>4292</v>
      </c>
      <c r="H4074" s="51" t="str">
        <f>INDEX(Δεδομένα!B$1:B$51,MATCH('2021'!G4074,Δεδομένα!A$1:A$51,0))</f>
        <v>ΔΥΤΙΚΗΣ ΕΛΛΑΔΟΣ</v>
      </c>
      <c r="I4074" s="53">
        <f>INDEX(Δεδομένα!E$1:E$13,MATCH('2021'!H4074,Δεδομένα!D$1:D$13,0))</f>
        <v>7</v>
      </c>
      <c r="J4074" s="4">
        <v>44303</v>
      </c>
      <c r="K4074" s="3" t="s">
        <v>536</v>
      </c>
      <c r="L4074" s="17" t="str">
        <f t="shared" si="312"/>
        <v>17/04/2021 09:47</v>
      </c>
      <c r="M4074" s="4">
        <v>44303</v>
      </c>
      <c r="N4074" s="3" t="s">
        <v>327</v>
      </c>
      <c r="O4074" s="17" t="str">
        <f t="shared" si="313"/>
        <v>17/04/2021 10:59</v>
      </c>
      <c r="P4074" s="24">
        <f t="shared" si="314"/>
        <v>5.0000000002910383E-2</v>
      </c>
      <c r="Q4074" s="28">
        <v>0</v>
      </c>
      <c r="R4074" s="27">
        <f t="shared" si="315"/>
        <v>72.000000004190952</v>
      </c>
      <c r="S4074" s="3" t="s">
        <v>4</v>
      </c>
      <c r="T4074" s="3" t="s">
        <v>4329</v>
      </c>
      <c r="U4074" s="3" t="s">
        <v>4</v>
      </c>
      <c r="V4074" s="3" t="s">
        <v>4596</v>
      </c>
      <c r="W4074" s="5">
        <v>0</v>
      </c>
      <c r="X4074" s="5">
        <v>0.2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2">
        <v>2</v>
      </c>
      <c r="AF4074" s="2">
        <v>0</v>
      </c>
      <c r="AG4074" s="2">
        <v>0</v>
      </c>
      <c r="AH4074" s="2">
        <v>0</v>
      </c>
      <c r="AI4074" s="2">
        <v>0</v>
      </c>
      <c r="AJ4074" s="2">
        <v>1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 t="s">
        <v>4</v>
      </c>
      <c r="AT4074" s="2" t="s">
        <v>4</v>
      </c>
    </row>
    <row r="4075" spans="1:46" x14ac:dyDescent="0.2">
      <c r="A4075" s="2">
        <v>1658582</v>
      </c>
      <c r="B4075" s="2">
        <v>850079</v>
      </c>
      <c r="C4075" s="6">
        <v>21.152177160500599</v>
      </c>
      <c r="D4075" s="6">
        <v>38.747201946281599</v>
      </c>
      <c r="E4075" s="19" t="s">
        <v>4583</v>
      </c>
      <c r="F4075" s="46">
        <f>INDEX(Δεδομένα!$P:$P,MATCH('2021'!E4075,Δεδομένα!$O:$O,0))</f>
        <v>131</v>
      </c>
      <c r="G4075" s="49" t="s">
        <v>4292</v>
      </c>
      <c r="H4075" s="51" t="str">
        <f>INDEX(Δεδομένα!B$1:B$51,MATCH('2021'!G4075,Δεδομένα!A$1:A$51,0))</f>
        <v>ΔΥΤΙΚΗΣ ΕΛΛΑΔΟΣ</v>
      </c>
      <c r="I4075" s="53">
        <f>INDEX(Δεδομένα!E$1:E$13,MATCH('2021'!H4075,Δεδομένα!D$1:D$13,0))</f>
        <v>7</v>
      </c>
      <c r="J4075" s="4">
        <v>44318</v>
      </c>
      <c r="K4075" s="3" t="s">
        <v>1078</v>
      </c>
      <c r="L4075" s="17" t="str">
        <f t="shared" si="312"/>
        <v>02/05/2021 11:10</v>
      </c>
      <c r="M4075" s="4">
        <v>44318</v>
      </c>
      <c r="N4075" s="3" t="s">
        <v>484</v>
      </c>
      <c r="O4075" s="17" t="str">
        <f t="shared" si="313"/>
        <v>02/05/2021 12:40</v>
      </c>
      <c r="P4075" s="24">
        <f t="shared" si="314"/>
        <v>6.25E-2</v>
      </c>
      <c r="Q4075" s="28">
        <v>0</v>
      </c>
      <c r="R4075" s="27">
        <f t="shared" si="315"/>
        <v>90</v>
      </c>
      <c r="S4075" s="3" t="s">
        <v>4</v>
      </c>
      <c r="T4075" s="3" t="s">
        <v>4588</v>
      </c>
      <c r="U4075" s="3" t="s">
        <v>4</v>
      </c>
      <c r="V4075" s="3" t="s">
        <v>4597</v>
      </c>
      <c r="W4075" s="5">
        <v>0</v>
      </c>
      <c r="X4075" s="5">
        <v>0.05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2">
        <v>2</v>
      </c>
      <c r="AF4075" s="2">
        <v>0</v>
      </c>
      <c r="AG4075" s="2">
        <v>0</v>
      </c>
      <c r="AH4075" s="2">
        <v>0</v>
      </c>
      <c r="AI4075" s="2">
        <v>0</v>
      </c>
      <c r="AJ4075" s="2">
        <v>1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 t="s">
        <v>4</v>
      </c>
      <c r="AT4075" s="2" t="s">
        <v>4</v>
      </c>
    </row>
    <row r="4076" spans="1:46" x14ac:dyDescent="0.2">
      <c r="A4076" s="2">
        <v>1664600</v>
      </c>
      <c r="B4076" s="2">
        <v>854432</v>
      </c>
      <c r="C4076" s="6">
        <v>20.9882874188682</v>
      </c>
      <c r="D4076" s="6">
        <v>38.868282383676799</v>
      </c>
      <c r="E4076" s="19" t="s">
        <v>4583</v>
      </c>
      <c r="F4076" s="46">
        <f>INDEX(Δεδομένα!$P:$P,MATCH('2021'!E4076,Δεδομένα!$O:$O,0))</f>
        <v>131</v>
      </c>
      <c r="G4076" s="49" t="s">
        <v>4292</v>
      </c>
      <c r="H4076" s="51" t="str">
        <f>INDEX(Δεδομένα!B$1:B$51,MATCH('2021'!G4076,Δεδομένα!A$1:A$51,0))</f>
        <v>ΔΥΤΙΚΗΣ ΕΛΛΑΔΟΣ</v>
      </c>
      <c r="I4076" s="53">
        <f>INDEX(Δεδομένα!E$1:E$13,MATCH('2021'!H4076,Δεδομένα!D$1:D$13,0))</f>
        <v>7</v>
      </c>
      <c r="J4076" s="4">
        <v>44335</v>
      </c>
      <c r="K4076" s="3" t="s">
        <v>497</v>
      </c>
      <c r="L4076" s="17" t="str">
        <f t="shared" si="312"/>
        <v>19/05/2021 21:00</v>
      </c>
      <c r="M4076" s="4">
        <v>44335</v>
      </c>
      <c r="N4076" s="3" t="s">
        <v>323</v>
      </c>
      <c r="O4076" s="17" t="str">
        <f t="shared" si="313"/>
        <v>19/05/2021 22:35</v>
      </c>
      <c r="P4076" s="24">
        <f t="shared" si="314"/>
        <v>6.5972222218988463E-2</v>
      </c>
      <c r="Q4076" s="28">
        <v>0</v>
      </c>
      <c r="R4076" s="27">
        <f t="shared" si="315"/>
        <v>94.999999995343387</v>
      </c>
      <c r="S4076" s="3" t="s">
        <v>4</v>
      </c>
      <c r="T4076" s="3" t="s">
        <v>4588</v>
      </c>
      <c r="U4076" s="3" t="s">
        <v>4</v>
      </c>
      <c r="V4076" s="3" t="s">
        <v>4594</v>
      </c>
      <c r="W4076" s="5">
        <v>0</v>
      </c>
      <c r="X4076" s="5">
        <v>0.5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2">
        <v>3</v>
      </c>
      <c r="AF4076" s="2">
        <v>0</v>
      </c>
      <c r="AG4076" s="2">
        <v>0</v>
      </c>
      <c r="AH4076" s="2">
        <v>0</v>
      </c>
      <c r="AI4076" s="2">
        <v>0</v>
      </c>
      <c r="AJ4076" s="2">
        <v>1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 t="s">
        <v>4</v>
      </c>
      <c r="AT4076" s="2" t="s">
        <v>4</v>
      </c>
    </row>
    <row r="4077" spans="1:46" x14ac:dyDescent="0.2">
      <c r="A4077" s="2">
        <v>1668899</v>
      </c>
      <c r="B4077" s="2">
        <v>858487</v>
      </c>
      <c r="C4077" s="6">
        <v>21.1724120898762</v>
      </c>
      <c r="D4077" s="6">
        <v>38.799533984857398</v>
      </c>
      <c r="E4077" s="19" t="s">
        <v>4583</v>
      </c>
      <c r="F4077" s="46">
        <f>INDEX(Δεδομένα!$P:$P,MATCH('2021'!E4077,Δεδομένα!$O:$O,0))</f>
        <v>131</v>
      </c>
      <c r="G4077" s="49" t="s">
        <v>4292</v>
      </c>
      <c r="H4077" s="51" t="str">
        <f>INDEX(Δεδομένα!B$1:B$51,MATCH('2021'!G4077,Δεδομένα!A$1:A$51,0))</f>
        <v>ΔΥΤΙΚΗΣ ΕΛΛΑΔΟΣ</v>
      </c>
      <c r="I4077" s="53">
        <f>INDEX(Δεδομένα!E$1:E$13,MATCH('2021'!H4077,Δεδομένα!D$1:D$13,0))</f>
        <v>7</v>
      </c>
      <c r="J4077" s="4">
        <v>44350</v>
      </c>
      <c r="K4077" s="3" t="s">
        <v>196</v>
      </c>
      <c r="L4077" s="17" t="str">
        <f t="shared" si="312"/>
        <v>03/06/2021 14:15</v>
      </c>
      <c r="M4077" s="4">
        <v>44350</v>
      </c>
      <c r="N4077" s="3" t="s">
        <v>459</v>
      </c>
      <c r="O4077" s="17" t="str">
        <f t="shared" si="313"/>
        <v>03/06/2021 20:05</v>
      </c>
      <c r="P4077" s="24">
        <f t="shared" si="314"/>
        <v>0.24305555555474712</v>
      </c>
      <c r="Q4077" s="28">
        <v>0</v>
      </c>
      <c r="R4077" s="27">
        <f t="shared" si="315"/>
        <v>349.99999999883585</v>
      </c>
      <c r="S4077" s="3" t="s">
        <v>4</v>
      </c>
      <c r="T4077" s="3" t="s">
        <v>4584</v>
      </c>
      <c r="U4077" s="3" t="s">
        <v>4</v>
      </c>
      <c r="V4077" s="3" t="s">
        <v>1945</v>
      </c>
      <c r="W4077" s="5">
        <v>0</v>
      </c>
      <c r="X4077" s="5">
        <v>1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2">
        <v>11</v>
      </c>
      <c r="AF4077" s="2">
        <v>0</v>
      </c>
      <c r="AG4077" s="2">
        <v>0</v>
      </c>
      <c r="AH4077" s="2">
        <v>0</v>
      </c>
      <c r="AI4077" s="2">
        <v>0</v>
      </c>
      <c r="AJ4077" s="2">
        <v>5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 t="s">
        <v>4</v>
      </c>
      <c r="AT4077" s="2" t="s">
        <v>4</v>
      </c>
    </row>
    <row r="4078" spans="1:46" x14ac:dyDescent="0.2">
      <c r="A4078" s="2">
        <v>1668900</v>
      </c>
      <c r="B4078" s="2">
        <v>858507</v>
      </c>
      <c r="C4078" s="6">
        <v>21.162895539069901</v>
      </c>
      <c r="D4078" s="6">
        <v>38.965085107784397</v>
      </c>
      <c r="E4078" s="19" t="s">
        <v>4583</v>
      </c>
      <c r="F4078" s="46">
        <f>INDEX(Δεδομένα!$P:$P,MATCH('2021'!E4078,Δεδομένα!$O:$O,0))</f>
        <v>131</v>
      </c>
      <c r="G4078" s="49" t="s">
        <v>4292</v>
      </c>
      <c r="H4078" s="51" t="str">
        <f>INDEX(Δεδομένα!B$1:B$51,MATCH('2021'!G4078,Δεδομένα!A$1:A$51,0))</f>
        <v>ΔΥΤΙΚΗΣ ΕΛΛΑΔΟΣ</v>
      </c>
      <c r="I4078" s="53">
        <f>INDEX(Δεδομένα!E$1:E$13,MATCH('2021'!H4078,Δεδομένα!D$1:D$13,0))</f>
        <v>7</v>
      </c>
      <c r="J4078" s="4">
        <v>44350</v>
      </c>
      <c r="K4078" s="3" t="s">
        <v>1067</v>
      </c>
      <c r="L4078" s="17" t="str">
        <f t="shared" si="312"/>
        <v>03/06/2021 15:49</v>
      </c>
      <c r="M4078" s="4">
        <v>44350</v>
      </c>
      <c r="N4078" s="3" t="s">
        <v>31</v>
      </c>
      <c r="O4078" s="17" t="str">
        <f t="shared" si="313"/>
        <v>03/06/2021 17:38</v>
      </c>
      <c r="P4078" s="24">
        <f t="shared" si="314"/>
        <v>7.5694444443797693E-2</v>
      </c>
      <c r="Q4078" s="28">
        <v>0</v>
      </c>
      <c r="R4078" s="27">
        <f t="shared" si="315"/>
        <v>108.99999999906868</v>
      </c>
      <c r="S4078" s="3" t="s">
        <v>4</v>
      </c>
      <c r="T4078" s="3" t="s">
        <v>4584</v>
      </c>
      <c r="U4078" s="3" t="s">
        <v>4</v>
      </c>
      <c r="V4078" s="3" t="s">
        <v>4598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2</v>
      </c>
      <c r="AC4078" s="5">
        <v>0</v>
      </c>
      <c r="AD4078" s="5">
        <v>0</v>
      </c>
      <c r="AE4078" s="2">
        <v>7</v>
      </c>
      <c r="AF4078" s="2">
        <v>0</v>
      </c>
      <c r="AG4078" s="2">
        <v>0</v>
      </c>
      <c r="AH4078" s="2">
        <v>0</v>
      </c>
      <c r="AI4078" s="2">
        <v>0</v>
      </c>
      <c r="AJ4078" s="2">
        <v>3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 t="s">
        <v>4</v>
      </c>
      <c r="AT4078" s="2" t="s">
        <v>4</v>
      </c>
    </row>
    <row r="4079" spans="1:46" x14ac:dyDescent="0.2">
      <c r="A4079" s="2">
        <v>1672427</v>
      </c>
      <c r="B4079" s="2">
        <v>862574</v>
      </c>
      <c r="C4079" s="6">
        <v>21.1515922546387</v>
      </c>
      <c r="D4079" s="6">
        <v>38.630977630615199</v>
      </c>
      <c r="E4079" s="19" t="s">
        <v>4583</v>
      </c>
      <c r="F4079" s="46">
        <f>INDEX(Δεδομένα!$P:$P,MATCH('2021'!E4079,Δεδομένα!$O:$O,0))</f>
        <v>131</v>
      </c>
      <c r="G4079" s="49" t="s">
        <v>4292</v>
      </c>
      <c r="H4079" s="51" t="str">
        <f>INDEX(Δεδομένα!B$1:B$51,MATCH('2021'!G4079,Δεδομένα!A$1:A$51,0))</f>
        <v>ΔΥΤΙΚΗΣ ΕΛΛΑΔΟΣ</v>
      </c>
      <c r="I4079" s="53">
        <f>INDEX(Δεδομένα!E$1:E$13,MATCH('2021'!H4079,Δεδομένα!D$1:D$13,0))</f>
        <v>7</v>
      </c>
      <c r="J4079" s="4">
        <v>44364</v>
      </c>
      <c r="K4079" s="3" t="s">
        <v>962</v>
      </c>
      <c r="L4079" s="17" t="str">
        <f t="shared" si="312"/>
        <v>17/06/2021 16:38</v>
      </c>
      <c r="M4079" s="4">
        <v>44364</v>
      </c>
      <c r="N4079" s="3" t="s">
        <v>358</v>
      </c>
      <c r="O4079" s="17" t="str">
        <f t="shared" si="313"/>
        <v>17/06/2021 18:55</v>
      </c>
      <c r="P4079" s="24">
        <f t="shared" si="314"/>
        <v>9.5138888886140194E-2</v>
      </c>
      <c r="Q4079" s="28">
        <v>0</v>
      </c>
      <c r="R4079" s="27">
        <f t="shared" si="315"/>
        <v>136.99999999604188</v>
      </c>
      <c r="S4079" s="3" t="s">
        <v>4</v>
      </c>
      <c r="T4079" s="3" t="s">
        <v>4329</v>
      </c>
      <c r="U4079" s="3" t="s">
        <v>4</v>
      </c>
      <c r="V4079" s="3" t="s">
        <v>4600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11</v>
      </c>
      <c r="AC4079" s="5">
        <v>0</v>
      </c>
      <c r="AD4079" s="5">
        <v>0</v>
      </c>
      <c r="AE4079" s="2">
        <v>5</v>
      </c>
      <c r="AF4079" s="2">
        <v>0</v>
      </c>
      <c r="AG4079" s="2">
        <v>0</v>
      </c>
      <c r="AH4079" s="2">
        <v>0</v>
      </c>
      <c r="AI4079" s="2">
        <v>0</v>
      </c>
      <c r="AJ4079" s="2">
        <v>2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 t="s">
        <v>4</v>
      </c>
      <c r="AT4079" s="2" t="s">
        <v>4</v>
      </c>
    </row>
    <row r="4080" spans="1:46" x14ac:dyDescent="0.2">
      <c r="A4080" s="2">
        <v>1672455</v>
      </c>
      <c r="B4080" s="2">
        <v>864247</v>
      </c>
      <c r="C4080" s="6">
        <v>21.211417929626698</v>
      </c>
      <c r="D4080" s="6">
        <v>38.710907328075699</v>
      </c>
      <c r="E4080" s="19" t="s">
        <v>4583</v>
      </c>
      <c r="F4080" s="46">
        <f>INDEX(Δεδομένα!$P:$P,MATCH('2021'!E4080,Δεδομένα!$O:$O,0))</f>
        <v>131</v>
      </c>
      <c r="G4080" s="49" t="s">
        <v>4292</v>
      </c>
      <c r="H4080" s="51" t="str">
        <f>INDEX(Δεδομένα!B$1:B$51,MATCH('2021'!G4080,Δεδομένα!A$1:A$51,0))</f>
        <v>ΔΥΤΙΚΗΣ ΕΛΛΑΔΟΣ</v>
      </c>
      <c r="I4080" s="53">
        <f>INDEX(Δεδομένα!E$1:E$13,MATCH('2021'!H4080,Δεδομένα!D$1:D$13,0))</f>
        <v>7</v>
      </c>
      <c r="J4080" s="4">
        <v>44372</v>
      </c>
      <c r="K4080" s="3" t="s">
        <v>1382</v>
      </c>
      <c r="L4080" s="17" t="str">
        <f t="shared" si="312"/>
        <v>25/06/2021 17:04</v>
      </c>
      <c r="M4080" s="4">
        <v>44372</v>
      </c>
      <c r="N4080" s="3" t="s">
        <v>1396</v>
      </c>
      <c r="O4080" s="17" t="str">
        <f t="shared" si="313"/>
        <v>25/06/2021 21:50</v>
      </c>
      <c r="P4080" s="24">
        <f t="shared" si="314"/>
        <v>0.19861111111094942</v>
      </c>
      <c r="Q4080" s="28">
        <v>0</v>
      </c>
      <c r="R4080" s="27">
        <f t="shared" si="315"/>
        <v>285.99999999976717</v>
      </c>
      <c r="S4080" s="3" t="s">
        <v>4</v>
      </c>
      <c r="T4080" s="3" t="s">
        <v>4329</v>
      </c>
      <c r="U4080" s="3" t="s">
        <v>4</v>
      </c>
      <c r="V4080" s="3" t="s">
        <v>4601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20</v>
      </c>
      <c r="AC4080" s="5">
        <v>0</v>
      </c>
      <c r="AD4080" s="5">
        <v>0</v>
      </c>
      <c r="AE4080" s="2">
        <v>20</v>
      </c>
      <c r="AF4080" s="2">
        <v>0</v>
      </c>
      <c r="AG4080" s="2">
        <v>0</v>
      </c>
      <c r="AH4080" s="2">
        <v>0</v>
      </c>
      <c r="AI4080" s="2">
        <v>0</v>
      </c>
      <c r="AJ4080" s="2">
        <v>10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 t="s">
        <v>4</v>
      </c>
      <c r="AT4080" s="2" t="s">
        <v>4</v>
      </c>
    </row>
    <row r="4081" spans="1:46" x14ac:dyDescent="0.2">
      <c r="A4081" s="2">
        <v>1673520</v>
      </c>
      <c r="B4081" s="2">
        <v>865586</v>
      </c>
      <c r="C4081" s="6">
        <v>21.168711204177502</v>
      </c>
      <c r="D4081" s="6">
        <v>38.9877818477405</v>
      </c>
      <c r="E4081" s="19" t="s">
        <v>4583</v>
      </c>
      <c r="F4081" s="46">
        <f>INDEX(Δεδομένα!$P:$P,MATCH('2021'!E4081,Δεδομένα!$O:$O,0))</f>
        <v>131</v>
      </c>
      <c r="G4081" s="49" t="s">
        <v>4292</v>
      </c>
      <c r="H4081" s="51" t="str">
        <f>INDEX(Δεδομένα!B$1:B$51,MATCH('2021'!G4081,Δεδομένα!A$1:A$51,0))</f>
        <v>ΔΥΤΙΚΗΣ ΕΛΛΑΔΟΣ</v>
      </c>
      <c r="I4081" s="53">
        <f>INDEX(Δεδομένα!E$1:E$13,MATCH('2021'!H4081,Δεδομένα!D$1:D$13,0))</f>
        <v>7</v>
      </c>
      <c r="J4081" s="4">
        <v>44374</v>
      </c>
      <c r="K4081" s="3" t="s">
        <v>1314</v>
      </c>
      <c r="L4081" s="17" t="str">
        <f t="shared" si="312"/>
        <v>27/06/2021 15:32</v>
      </c>
      <c r="M4081" s="4">
        <v>44374</v>
      </c>
      <c r="N4081" s="3" t="s">
        <v>497</v>
      </c>
      <c r="O4081" s="17" t="str">
        <f t="shared" si="313"/>
        <v>27/06/2021 21:00</v>
      </c>
      <c r="P4081" s="24">
        <f t="shared" si="314"/>
        <v>0.22777777777810115</v>
      </c>
      <c r="Q4081" s="28">
        <v>0</v>
      </c>
      <c r="R4081" s="27">
        <f t="shared" si="315"/>
        <v>328.00000000046566</v>
      </c>
      <c r="S4081" s="3" t="s">
        <v>4</v>
      </c>
      <c r="T4081" s="3" t="s">
        <v>4584</v>
      </c>
      <c r="U4081" s="3" t="s">
        <v>4</v>
      </c>
      <c r="V4081" s="3" t="s">
        <v>4598</v>
      </c>
      <c r="W4081" s="5">
        <v>0</v>
      </c>
      <c r="X4081" s="5">
        <v>0.5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2">
        <v>13</v>
      </c>
      <c r="AF4081" s="2">
        <v>0</v>
      </c>
      <c r="AG4081" s="2">
        <v>0</v>
      </c>
      <c r="AH4081" s="2">
        <v>0</v>
      </c>
      <c r="AI4081" s="2">
        <v>0</v>
      </c>
      <c r="AJ4081" s="2">
        <v>6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 t="s">
        <v>4</v>
      </c>
      <c r="AT4081" s="2" t="s">
        <v>4</v>
      </c>
    </row>
    <row r="4082" spans="1:46" x14ac:dyDescent="0.2">
      <c r="A4082" s="2">
        <v>1673977</v>
      </c>
      <c r="B4082" s="2">
        <v>865907</v>
      </c>
      <c r="C4082" s="6">
        <v>21.168556066562299</v>
      </c>
      <c r="D4082" s="6">
        <v>38.990144495386197</v>
      </c>
      <c r="E4082" s="19" t="s">
        <v>4583</v>
      </c>
      <c r="F4082" s="46">
        <f>INDEX(Δεδομένα!$P:$P,MATCH('2021'!E4082,Δεδομένα!$O:$O,0))</f>
        <v>131</v>
      </c>
      <c r="G4082" s="49" t="s">
        <v>4292</v>
      </c>
      <c r="H4082" s="51" t="str">
        <f>INDEX(Δεδομένα!B$1:B$51,MATCH('2021'!G4082,Δεδομένα!A$1:A$51,0))</f>
        <v>ΔΥΤΙΚΗΣ ΕΛΛΑΔΟΣ</v>
      </c>
      <c r="I4082" s="53">
        <f>INDEX(Δεδομένα!E$1:E$13,MATCH('2021'!H4082,Δεδομένα!D$1:D$13,0))</f>
        <v>7</v>
      </c>
      <c r="J4082" s="4">
        <v>44375</v>
      </c>
      <c r="K4082" s="3" t="s">
        <v>36</v>
      </c>
      <c r="L4082" s="17" t="str">
        <f t="shared" si="312"/>
        <v>28/06/2021 16:20</v>
      </c>
      <c r="M4082" s="4">
        <v>44376</v>
      </c>
      <c r="N4082" s="3" t="s">
        <v>43</v>
      </c>
      <c r="O4082" s="17" t="str">
        <f t="shared" si="313"/>
        <v>29/06/2021 21:30</v>
      </c>
      <c r="P4082" s="29">
        <f t="shared" si="314"/>
        <v>1.2152777777810115</v>
      </c>
      <c r="Q4082" s="30">
        <f>1*24</f>
        <v>24</v>
      </c>
      <c r="R4082" s="27">
        <f t="shared" si="315"/>
        <v>1750.0000000046566</v>
      </c>
      <c r="S4082" s="3" t="s">
        <v>4</v>
      </c>
      <c r="T4082" s="3" t="s">
        <v>4584</v>
      </c>
      <c r="U4082" s="3" t="s">
        <v>4</v>
      </c>
      <c r="V4082" s="3" t="s">
        <v>4602</v>
      </c>
      <c r="W4082" s="5">
        <v>0</v>
      </c>
      <c r="X4082" s="5">
        <v>3</v>
      </c>
      <c r="Y4082" s="5">
        <v>0</v>
      </c>
      <c r="Z4082" s="5">
        <v>0</v>
      </c>
      <c r="AA4082" s="5">
        <v>0</v>
      </c>
      <c r="AB4082" s="5">
        <v>17</v>
      </c>
      <c r="AC4082" s="5">
        <v>0</v>
      </c>
      <c r="AD4082" s="5">
        <v>0</v>
      </c>
      <c r="AE4082" s="2">
        <v>22</v>
      </c>
      <c r="AF4082" s="2">
        <v>8</v>
      </c>
      <c r="AG4082" s="2">
        <v>0</v>
      </c>
      <c r="AH4082" s="2">
        <v>0</v>
      </c>
      <c r="AI4082" s="2">
        <v>0</v>
      </c>
      <c r="AJ4082" s="2">
        <v>11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 t="s">
        <v>4</v>
      </c>
      <c r="AT4082" s="2" t="s">
        <v>4</v>
      </c>
    </row>
    <row r="4083" spans="1:46" x14ac:dyDescent="0.2">
      <c r="A4083" s="2">
        <v>1676540</v>
      </c>
      <c r="B4083" s="2">
        <v>866832</v>
      </c>
      <c r="C4083" s="6">
        <v>21.171667372101499</v>
      </c>
      <c r="D4083" s="6">
        <v>38.900921826521397</v>
      </c>
      <c r="E4083" s="19" t="s">
        <v>4583</v>
      </c>
      <c r="F4083" s="46">
        <f>INDEX(Δεδομένα!$P:$P,MATCH('2021'!E4083,Δεδομένα!$O:$O,0))</f>
        <v>131</v>
      </c>
      <c r="G4083" s="49" t="s">
        <v>4292</v>
      </c>
      <c r="H4083" s="51" t="str">
        <f>INDEX(Δεδομένα!B$1:B$51,MATCH('2021'!G4083,Δεδομένα!A$1:A$51,0))</f>
        <v>ΔΥΤΙΚΗΣ ΕΛΛΑΔΟΣ</v>
      </c>
      <c r="I4083" s="53">
        <f>INDEX(Δεδομένα!E$1:E$13,MATCH('2021'!H4083,Δεδομένα!D$1:D$13,0))</f>
        <v>7</v>
      </c>
      <c r="J4083" s="4">
        <v>44378</v>
      </c>
      <c r="K4083" s="3" t="s">
        <v>3360</v>
      </c>
      <c r="L4083" s="17" t="str">
        <f t="shared" si="312"/>
        <v>01/07/2021 12:08</v>
      </c>
      <c r="M4083" s="4">
        <v>44378</v>
      </c>
      <c r="N4083" s="3" t="s">
        <v>658</v>
      </c>
      <c r="O4083" s="17" t="str">
        <f t="shared" si="313"/>
        <v>01/07/2021 12:49</v>
      </c>
      <c r="P4083" s="24">
        <f t="shared" si="314"/>
        <v>2.8472222220443655E-2</v>
      </c>
      <c r="Q4083" s="28">
        <v>0</v>
      </c>
      <c r="R4083" s="27">
        <f t="shared" si="315"/>
        <v>40.999999997438863</v>
      </c>
      <c r="S4083" s="3" t="s">
        <v>4</v>
      </c>
      <c r="T4083" s="3" t="s">
        <v>4584</v>
      </c>
      <c r="U4083" s="3" t="s">
        <v>4</v>
      </c>
      <c r="V4083" s="3" t="s">
        <v>4603</v>
      </c>
      <c r="W4083" s="5">
        <v>0</v>
      </c>
      <c r="X4083" s="5">
        <v>0.2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2">
        <v>10</v>
      </c>
      <c r="AF4083" s="2">
        <v>0</v>
      </c>
      <c r="AG4083" s="2">
        <v>0</v>
      </c>
      <c r="AH4083" s="2">
        <v>0</v>
      </c>
      <c r="AI4083" s="2">
        <v>0</v>
      </c>
      <c r="AJ4083" s="2">
        <v>4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</row>
    <row r="4084" spans="1:46" x14ac:dyDescent="0.2">
      <c r="A4084" s="2">
        <v>1678991</v>
      </c>
      <c r="B4084" s="2">
        <v>868540</v>
      </c>
      <c r="C4084" s="6">
        <v>21.203671078691698</v>
      </c>
      <c r="D4084" s="6">
        <v>38.721628120449502</v>
      </c>
      <c r="E4084" s="19" t="s">
        <v>4583</v>
      </c>
      <c r="F4084" s="46">
        <f>INDEX(Δεδομένα!$P:$P,MATCH('2021'!E4084,Δεδομένα!$O:$O,0))</f>
        <v>131</v>
      </c>
      <c r="G4084" s="49" t="s">
        <v>4292</v>
      </c>
      <c r="H4084" s="51" t="str">
        <f>INDEX(Δεδομένα!B$1:B$51,MATCH('2021'!G4084,Δεδομένα!A$1:A$51,0))</f>
        <v>ΔΥΤΙΚΗΣ ΕΛΛΑΔΟΣ</v>
      </c>
      <c r="I4084" s="53">
        <f>INDEX(Δεδομένα!E$1:E$13,MATCH('2021'!H4084,Δεδομένα!D$1:D$13,0))</f>
        <v>7</v>
      </c>
      <c r="J4084" s="4">
        <v>44383</v>
      </c>
      <c r="K4084" s="3" t="s">
        <v>1702</v>
      </c>
      <c r="L4084" s="17" t="str">
        <f t="shared" si="312"/>
        <v>06/07/2021 12:59</v>
      </c>
      <c r="M4084" s="4">
        <v>44383</v>
      </c>
      <c r="N4084" s="3" t="s">
        <v>447</v>
      </c>
      <c r="O4084" s="17" t="str">
        <f t="shared" si="313"/>
        <v>06/07/2021 13:40</v>
      </c>
      <c r="P4084" s="24">
        <f t="shared" si="314"/>
        <v>2.8472222220443655E-2</v>
      </c>
      <c r="Q4084" s="28">
        <v>0</v>
      </c>
      <c r="R4084" s="27">
        <f t="shared" si="315"/>
        <v>40.999999997438863</v>
      </c>
      <c r="S4084" s="3" t="s">
        <v>4</v>
      </c>
      <c r="T4084" s="3" t="s">
        <v>4329</v>
      </c>
      <c r="U4084" s="3" t="s">
        <v>4</v>
      </c>
      <c r="V4084" s="3" t="s">
        <v>4604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1</v>
      </c>
      <c r="AC4084" s="5">
        <v>0</v>
      </c>
      <c r="AD4084" s="5">
        <v>0</v>
      </c>
      <c r="AE4084" s="2">
        <v>11</v>
      </c>
      <c r="AF4084" s="2">
        <v>0</v>
      </c>
      <c r="AG4084" s="2">
        <v>0</v>
      </c>
      <c r="AH4084" s="2">
        <v>0</v>
      </c>
      <c r="AI4084" s="2">
        <v>0</v>
      </c>
      <c r="AJ4084" s="2">
        <v>5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</row>
    <row r="4085" spans="1:46" x14ac:dyDescent="0.2">
      <c r="A4085" s="2">
        <v>1678996</v>
      </c>
      <c r="B4085" s="2">
        <v>871129</v>
      </c>
      <c r="C4085" s="6">
        <v>21.164147000490601</v>
      </c>
      <c r="D4085" s="6">
        <v>38.943818995327099</v>
      </c>
      <c r="E4085" s="19" t="s">
        <v>4583</v>
      </c>
      <c r="F4085" s="46">
        <f>INDEX(Δεδομένα!$P:$P,MATCH('2021'!E4085,Δεδομένα!$O:$O,0))</f>
        <v>131</v>
      </c>
      <c r="G4085" s="49" t="s">
        <v>4292</v>
      </c>
      <c r="H4085" s="51" t="str">
        <f>INDEX(Δεδομένα!B$1:B$51,MATCH('2021'!G4085,Δεδομένα!A$1:A$51,0))</f>
        <v>ΔΥΤΙΚΗΣ ΕΛΛΑΔΟΣ</v>
      </c>
      <c r="I4085" s="53">
        <f>INDEX(Δεδομένα!E$1:E$13,MATCH('2021'!H4085,Δεδομένα!D$1:D$13,0))</f>
        <v>7</v>
      </c>
      <c r="J4085" s="4">
        <v>44391</v>
      </c>
      <c r="K4085" s="3" t="s">
        <v>976</v>
      </c>
      <c r="L4085" s="17" t="str">
        <f t="shared" si="312"/>
        <v>14/07/2021 19:53</v>
      </c>
      <c r="M4085" s="4">
        <v>44391</v>
      </c>
      <c r="N4085" s="3" t="s">
        <v>1485</v>
      </c>
      <c r="O4085" s="17" t="str">
        <f t="shared" si="313"/>
        <v>14/07/2021 20:44</v>
      </c>
      <c r="P4085" s="24">
        <f t="shared" si="314"/>
        <v>3.5416666665696539E-2</v>
      </c>
      <c r="Q4085" s="28">
        <v>0</v>
      </c>
      <c r="R4085" s="27">
        <f t="shared" si="315"/>
        <v>50.999999998603016</v>
      </c>
      <c r="S4085" s="3" t="s">
        <v>4</v>
      </c>
      <c r="T4085" s="3" t="s">
        <v>4584</v>
      </c>
      <c r="U4085" s="3" t="s">
        <v>4</v>
      </c>
      <c r="V4085" s="3" t="s">
        <v>4605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0.3</v>
      </c>
      <c r="AC4085" s="5">
        <v>0</v>
      </c>
      <c r="AD4085" s="5">
        <v>0</v>
      </c>
      <c r="AE4085" s="2">
        <v>10</v>
      </c>
      <c r="AF4085" s="2">
        <v>0</v>
      </c>
      <c r="AG4085" s="2">
        <v>0</v>
      </c>
      <c r="AH4085" s="2">
        <v>0</v>
      </c>
      <c r="AI4085" s="2">
        <v>0</v>
      </c>
      <c r="AJ4085" s="2">
        <v>5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</row>
    <row r="4086" spans="1:46" x14ac:dyDescent="0.2">
      <c r="A4086" s="2">
        <v>1679000</v>
      </c>
      <c r="B4086" s="2">
        <v>871369</v>
      </c>
      <c r="C4086" s="6">
        <v>21.115946282180499</v>
      </c>
      <c r="D4086" s="6">
        <v>38.823099862259198</v>
      </c>
      <c r="E4086" s="19" t="s">
        <v>4583</v>
      </c>
      <c r="F4086" s="46">
        <f>INDEX(Δεδομένα!$P:$P,MATCH('2021'!E4086,Δεδομένα!$O:$O,0))</f>
        <v>131</v>
      </c>
      <c r="G4086" s="49" t="s">
        <v>4292</v>
      </c>
      <c r="H4086" s="51" t="str">
        <f>INDEX(Δεδομένα!B$1:B$51,MATCH('2021'!G4086,Δεδομένα!A$1:A$51,0))</f>
        <v>ΔΥΤΙΚΗΣ ΕΛΛΑΔΟΣ</v>
      </c>
      <c r="I4086" s="53">
        <f>INDEX(Δεδομένα!E$1:E$13,MATCH('2021'!H4086,Δεδομένα!D$1:D$13,0))</f>
        <v>7</v>
      </c>
      <c r="J4086" s="4">
        <v>44392</v>
      </c>
      <c r="K4086" s="3" t="s">
        <v>810</v>
      </c>
      <c r="L4086" s="17" t="str">
        <f t="shared" si="312"/>
        <v>15/07/2021 14:23</v>
      </c>
      <c r="M4086" s="4">
        <v>44392</v>
      </c>
      <c r="N4086" s="3" t="s">
        <v>43</v>
      </c>
      <c r="O4086" s="17" t="str">
        <f t="shared" si="313"/>
        <v>15/07/2021 21:30</v>
      </c>
      <c r="P4086" s="24">
        <f t="shared" si="314"/>
        <v>0.29652777777664596</v>
      </c>
      <c r="Q4086" s="28">
        <v>0</v>
      </c>
      <c r="R4086" s="27">
        <f t="shared" si="315"/>
        <v>426.99999999837019</v>
      </c>
      <c r="S4086" s="3" t="s">
        <v>4</v>
      </c>
      <c r="T4086" s="3" t="s">
        <v>4588</v>
      </c>
      <c r="U4086" s="3" t="s">
        <v>4</v>
      </c>
      <c r="V4086" s="3" t="s">
        <v>4606</v>
      </c>
      <c r="W4086" s="5">
        <v>0</v>
      </c>
      <c r="X4086" s="5">
        <v>0.5</v>
      </c>
      <c r="Y4086" s="5">
        <v>0</v>
      </c>
      <c r="Z4086" s="5">
        <v>5</v>
      </c>
      <c r="AA4086" s="5">
        <v>0</v>
      </c>
      <c r="AB4086" s="5">
        <v>0</v>
      </c>
      <c r="AC4086" s="5">
        <v>0</v>
      </c>
      <c r="AD4086" s="5">
        <v>0</v>
      </c>
      <c r="AE4086" s="2">
        <v>13</v>
      </c>
      <c r="AF4086" s="2">
        <v>0</v>
      </c>
      <c r="AG4086" s="2">
        <v>0</v>
      </c>
      <c r="AH4086" s="2">
        <v>0</v>
      </c>
      <c r="AI4086" s="2">
        <v>0</v>
      </c>
      <c r="AJ4086" s="2">
        <v>6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</row>
    <row r="4087" spans="1:46" x14ac:dyDescent="0.2">
      <c r="A4087" s="2">
        <v>1679998</v>
      </c>
      <c r="B4087" s="2">
        <v>872762</v>
      </c>
      <c r="C4087" s="6">
        <v>21.015380762771098</v>
      </c>
      <c r="D4087" s="6">
        <v>38.904718775765701</v>
      </c>
      <c r="E4087" s="19" t="s">
        <v>4583</v>
      </c>
      <c r="F4087" s="46">
        <f>INDEX(Δεδομένα!$P:$P,MATCH('2021'!E4087,Δεδομένα!$O:$O,0))</f>
        <v>131</v>
      </c>
      <c r="G4087" s="49" t="s">
        <v>4292</v>
      </c>
      <c r="H4087" s="51" t="str">
        <f>INDEX(Δεδομένα!B$1:B$51,MATCH('2021'!G4087,Δεδομένα!A$1:A$51,0))</f>
        <v>ΔΥΤΙΚΗΣ ΕΛΛΑΔΟΣ</v>
      </c>
      <c r="I4087" s="53">
        <f>INDEX(Δεδομένα!E$1:E$13,MATCH('2021'!H4087,Δεδομένα!D$1:D$13,0))</f>
        <v>7</v>
      </c>
      <c r="J4087" s="4">
        <v>44396</v>
      </c>
      <c r="K4087" s="3" t="s">
        <v>23</v>
      </c>
      <c r="L4087" s="17" t="str">
        <f t="shared" si="312"/>
        <v>19/07/2021 19:35</v>
      </c>
      <c r="M4087" s="4">
        <v>44397</v>
      </c>
      <c r="N4087" s="3" t="s">
        <v>3015</v>
      </c>
      <c r="O4087" s="17" t="str">
        <f t="shared" si="313"/>
        <v>20/07/2021 07:00</v>
      </c>
      <c r="P4087" s="24">
        <f t="shared" si="314"/>
        <v>0.47569444444525288</v>
      </c>
      <c r="Q4087" s="28">
        <v>0</v>
      </c>
      <c r="R4087" s="27">
        <f t="shared" si="315"/>
        <v>685.00000000116415</v>
      </c>
      <c r="S4087" s="3" t="s">
        <v>4</v>
      </c>
      <c r="T4087" s="3" t="s">
        <v>4588</v>
      </c>
      <c r="U4087" s="3" t="s">
        <v>4</v>
      </c>
      <c r="V4087" s="3" t="s">
        <v>4607</v>
      </c>
      <c r="W4087" s="5">
        <v>0</v>
      </c>
      <c r="X4087" s="5">
        <v>0</v>
      </c>
      <c r="Y4087" s="5">
        <v>0</v>
      </c>
      <c r="Z4087" s="5">
        <v>7</v>
      </c>
      <c r="AA4087" s="5">
        <v>0</v>
      </c>
      <c r="AB4087" s="5">
        <v>0</v>
      </c>
      <c r="AC4087" s="5">
        <v>0</v>
      </c>
      <c r="AD4087" s="5">
        <v>0</v>
      </c>
      <c r="AE4087" s="2">
        <v>10</v>
      </c>
      <c r="AF4087" s="2">
        <v>0</v>
      </c>
      <c r="AG4087" s="2">
        <v>0</v>
      </c>
      <c r="AH4087" s="2">
        <v>0</v>
      </c>
      <c r="AI4087" s="2">
        <v>0</v>
      </c>
      <c r="AJ4087" s="2">
        <v>5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</row>
    <row r="4088" spans="1:46" x14ac:dyDescent="0.2">
      <c r="A4088" s="2">
        <v>1681471</v>
      </c>
      <c r="B4088" s="2">
        <v>873567</v>
      </c>
      <c r="C4088" s="6">
        <v>21.351966158864599</v>
      </c>
      <c r="D4088" s="6">
        <v>38.879741868238099</v>
      </c>
      <c r="E4088" s="19" t="s">
        <v>4583</v>
      </c>
      <c r="F4088" s="46">
        <f>INDEX(Δεδομένα!$P:$P,MATCH('2021'!E4088,Δεδομένα!$O:$O,0))</f>
        <v>131</v>
      </c>
      <c r="G4088" s="49" t="s">
        <v>4292</v>
      </c>
      <c r="H4088" s="51" t="str">
        <f>INDEX(Δεδομένα!B$1:B$51,MATCH('2021'!G4088,Δεδομένα!A$1:A$51,0))</f>
        <v>ΔΥΤΙΚΗΣ ΕΛΛΑΔΟΣ</v>
      </c>
      <c r="I4088" s="53">
        <f>INDEX(Δεδομένα!E$1:E$13,MATCH('2021'!H4088,Δεδομένα!D$1:D$13,0))</f>
        <v>7</v>
      </c>
      <c r="J4088" s="4">
        <v>44399</v>
      </c>
      <c r="K4088" s="3" t="s">
        <v>745</v>
      </c>
      <c r="L4088" s="17" t="str">
        <f t="shared" si="312"/>
        <v>22/07/2021 16:35</v>
      </c>
      <c r="M4088" s="4">
        <v>44400</v>
      </c>
      <c r="N4088" s="3" t="s">
        <v>3367</v>
      </c>
      <c r="O4088" s="17" t="str">
        <f t="shared" si="313"/>
        <v>23/07/2021 00:50</v>
      </c>
      <c r="P4088" s="24">
        <f t="shared" si="314"/>
        <v>0.34375</v>
      </c>
      <c r="Q4088" s="28">
        <v>0</v>
      </c>
      <c r="R4088" s="27">
        <f t="shared" si="315"/>
        <v>495</v>
      </c>
      <c r="S4088" s="3" t="s">
        <v>4</v>
      </c>
      <c r="T4088" s="3" t="s">
        <v>4584</v>
      </c>
      <c r="U4088" s="3" t="s">
        <v>4</v>
      </c>
      <c r="V4088" s="3" t="s">
        <v>4608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2</v>
      </c>
      <c r="AC4088" s="5">
        <v>0</v>
      </c>
      <c r="AD4088" s="5">
        <v>0</v>
      </c>
      <c r="AE4088" s="2">
        <v>6</v>
      </c>
      <c r="AF4088" s="2">
        <v>0</v>
      </c>
      <c r="AG4088" s="2">
        <v>0</v>
      </c>
      <c r="AH4088" s="2">
        <v>0</v>
      </c>
      <c r="AI4088" s="2">
        <v>0</v>
      </c>
      <c r="AJ4088" s="2">
        <v>3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</row>
    <row r="4089" spans="1:46" x14ac:dyDescent="0.2">
      <c r="A4089" s="2">
        <v>1681477</v>
      </c>
      <c r="B4089" s="2">
        <v>874313</v>
      </c>
      <c r="C4089" s="6">
        <v>21.108316691203498</v>
      </c>
      <c r="D4089" s="6">
        <v>38.909525636451903</v>
      </c>
      <c r="E4089" s="19" t="s">
        <v>4583</v>
      </c>
      <c r="F4089" s="46">
        <f>INDEX(Δεδομένα!$P:$P,MATCH('2021'!E4089,Δεδομένα!$O:$O,0))</f>
        <v>131</v>
      </c>
      <c r="G4089" s="49" t="s">
        <v>4292</v>
      </c>
      <c r="H4089" s="51" t="str">
        <f>INDEX(Δεδομένα!B$1:B$51,MATCH('2021'!G4089,Δεδομένα!A$1:A$51,0))</f>
        <v>ΔΥΤΙΚΗΣ ΕΛΛΑΔΟΣ</v>
      </c>
      <c r="I4089" s="53">
        <f>INDEX(Δεδομένα!E$1:E$13,MATCH('2021'!H4089,Δεδομένα!D$1:D$13,0))</f>
        <v>7</v>
      </c>
      <c r="J4089" s="4">
        <v>44402</v>
      </c>
      <c r="K4089" s="3" t="s">
        <v>338</v>
      </c>
      <c r="L4089" s="17" t="str">
        <f t="shared" si="312"/>
        <v>25/07/2021 11:00</v>
      </c>
      <c r="M4089" s="4">
        <v>44402</v>
      </c>
      <c r="N4089" s="3" t="s">
        <v>345</v>
      </c>
      <c r="O4089" s="17" t="str">
        <f t="shared" si="313"/>
        <v>25/07/2021 12:10</v>
      </c>
      <c r="P4089" s="24">
        <f t="shared" si="314"/>
        <v>4.8611111109494232E-2</v>
      </c>
      <c r="Q4089" s="28">
        <v>0</v>
      </c>
      <c r="R4089" s="27">
        <f t="shared" si="315"/>
        <v>69.999999997671694</v>
      </c>
      <c r="S4089" s="3" t="s">
        <v>4</v>
      </c>
      <c r="T4089" s="3" t="s">
        <v>4584</v>
      </c>
      <c r="U4089" s="3" t="s">
        <v>4</v>
      </c>
      <c r="V4089" s="3" t="s">
        <v>4609</v>
      </c>
      <c r="W4089" s="5">
        <v>0</v>
      </c>
      <c r="X4089" s="5">
        <v>0</v>
      </c>
      <c r="Y4089" s="5">
        <v>0</v>
      </c>
      <c r="Z4089" s="5">
        <v>1</v>
      </c>
      <c r="AA4089" s="5">
        <v>0</v>
      </c>
      <c r="AB4089" s="5">
        <v>0</v>
      </c>
      <c r="AC4089" s="5">
        <v>0</v>
      </c>
      <c r="AD4089" s="5">
        <v>0</v>
      </c>
      <c r="AE4089" s="2">
        <v>7</v>
      </c>
      <c r="AF4089" s="2">
        <v>0</v>
      </c>
      <c r="AG4089" s="2">
        <v>0</v>
      </c>
      <c r="AH4089" s="2">
        <v>0</v>
      </c>
      <c r="AI4089" s="2">
        <v>0</v>
      </c>
      <c r="AJ4089" s="2">
        <v>3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</row>
    <row r="4090" spans="1:46" x14ac:dyDescent="0.2">
      <c r="A4090" s="2">
        <v>1687113</v>
      </c>
      <c r="B4090" s="2">
        <v>875967</v>
      </c>
      <c r="C4090" s="6">
        <v>20.9934679906649</v>
      </c>
      <c r="D4090" s="6">
        <v>38.864161328682897</v>
      </c>
      <c r="E4090" s="19" t="s">
        <v>4583</v>
      </c>
      <c r="F4090" s="46">
        <f>INDEX(Δεδομένα!$P:$P,MATCH('2021'!E4090,Δεδομένα!$O:$O,0))</f>
        <v>131</v>
      </c>
      <c r="G4090" s="49" t="s">
        <v>4292</v>
      </c>
      <c r="H4090" s="51" t="str">
        <f>INDEX(Δεδομένα!B$1:B$51,MATCH('2021'!G4090,Δεδομένα!A$1:A$51,0))</f>
        <v>ΔΥΤΙΚΗΣ ΕΛΛΑΔΟΣ</v>
      </c>
      <c r="I4090" s="53">
        <f>INDEX(Δεδομένα!E$1:E$13,MATCH('2021'!H4090,Δεδομένα!D$1:D$13,0))</f>
        <v>7</v>
      </c>
      <c r="J4090" s="4">
        <v>44407</v>
      </c>
      <c r="K4090" s="3" t="s">
        <v>499</v>
      </c>
      <c r="L4090" s="17" t="str">
        <f t="shared" si="312"/>
        <v>30/07/2021 15:10</v>
      </c>
      <c r="M4090" s="4">
        <v>44422</v>
      </c>
      <c r="N4090" s="3" t="s">
        <v>502</v>
      </c>
      <c r="O4090" s="17" t="str">
        <f t="shared" si="313"/>
        <v>14/08/2021 19:30</v>
      </c>
      <c r="P4090" s="29">
        <f t="shared" si="314"/>
        <v>15.180555555554747</v>
      </c>
      <c r="Q4090" s="30">
        <f>15*24</f>
        <v>360</v>
      </c>
      <c r="R4090" s="27">
        <f t="shared" si="315"/>
        <v>21859.999999998836</v>
      </c>
      <c r="S4090" s="3" t="s">
        <v>4</v>
      </c>
      <c r="T4090" s="3" t="s">
        <v>4588</v>
      </c>
      <c r="U4090" s="3" t="s">
        <v>4</v>
      </c>
      <c r="V4090" s="3" t="s">
        <v>4594</v>
      </c>
      <c r="W4090" s="5">
        <v>0</v>
      </c>
      <c r="X4090" s="5">
        <v>800</v>
      </c>
      <c r="Y4090" s="5">
        <v>0</v>
      </c>
      <c r="Z4090" s="5">
        <v>0</v>
      </c>
      <c r="AA4090" s="5">
        <v>0</v>
      </c>
      <c r="AB4090" s="5">
        <v>300</v>
      </c>
      <c r="AC4090" s="5">
        <v>0</v>
      </c>
      <c r="AD4090" s="5">
        <v>0</v>
      </c>
      <c r="AE4090" s="2">
        <v>250</v>
      </c>
      <c r="AF4090" s="2">
        <v>50</v>
      </c>
      <c r="AG4090" s="2">
        <v>0</v>
      </c>
      <c r="AH4090" s="2">
        <v>0</v>
      </c>
      <c r="AI4090" s="2">
        <v>51</v>
      </c>
      <c r="AJ4090" s="2">
        <v>30</v>
      </c>
      <c r="AK4090" s="2">
        <v>0</v>
      </c>
      <c r="AL4090" s="2">
        <v>4</v>
      </c>
      <c r="AM4090" s="2">
        <v>3</v>
      </c>
      <c r="AN4090" s="2">
        <v>0</v>
      </c>
      <c r="AO4090" s="2">
        <v>0</v>
      </c>
      <c r="AP4090" s="2">
        <v>2</v>
      </c>
      <c r="AQ4090" s="2">
        <v>2</v>
      </c>
      <c r="AR4090" s="2">
        <v>0</v>
      </c>
      <c r="AS4090" s="2">
        <v>0</v>
      </c>
      <c r="AT4090" s="2">
        <v>3</v>
      </c>
    </row>
    <row r="4091" spans="1:46" x14ac:dyDescent="0.2">
      <c r="A4091" s="2">
        <v>1688484</v>
      </c>
      <c r="B4091" s="2">
        <v>876039</v>
      </c>
      <c r="C4091" s="6">
        <v>21.175445691024901</v>
      </c>
      <c r="D4091" s="6">
        <v>38.651498652323603</v>
      </c>
      <c r="E4091" s="19" t="s">
        <v>4583</v>
      </c>
      <c r="F4091" s="46">
        <f>INDEX(Δεδομένα!$P:$P,MATCH('2021'!E4091,Δεδομένα!$O:$O,0))</f>
        <v>131</v>
      </c>
      <c r="G4091" s="49" t="s">
        <v>4292</v>
      </c>
      <c r="H4091" s="51" t="str">
        <f>INDEX(Δεδομένα!B$1:B$51,MATCH('2021'!G4091,Δεδομένα!A$1:A$51,0))</f>
        <v>ΔΥΤΙΚΗΣ ΕΛΛΑΔΟΣ</v>
      </c>
      <c r="I4091" s="53">
        <f>INDEX(Δεδομένα!E$1:E$13,MATCH('2021'!H4091,Δεδομένα!D$1:D$13,0))</f>
        <v>7</v>
      </c>
      <c r="J4091" s="4">
        <v>44407</v>
      </c>
      <c r="K4091" s="3" t="s">
        <v>1650</v>
      </c>
      <c r="L4091" s="17" t="str">
        <f t="shared" ref="L4091:L4100" si="316">_xlfn.CONCAT(TEXT(J4091,"ηη/μμ/εεε")," ",TEXT(K4091,"ωω:λλ"))</f>
        <v>30/07/2021 19:12</v>
      </c>
      <c r="M4091" s="4">
        <v>44408</v>
      </c>
      <c r="N4091" s="3" t="s">
        <v>793</v>
      </c>
      <c r="O4091" s="17" t="str">
        <f t="shared" ref="O4091:O4100" si="317">_xlfn.CONCAT(TEXT(M4091,"ηη/μμ/εεε")," ",TEXT(N4091,"ωω:λλ"))</f>
        <v>31/07/2021 07:30</v>
      </c>
      <c r="P4091" s="24">
        <f t="shared" ref="P4091:P4100" si="318">O4091-L4091</f>
        <v>0.51249999999708962</v>
      </c>
      <c r="Q4091" s="28">
        <v>0</v>
      </c>
      <c r="R4091" s="27">
        <f t="shared" ref="R4091:R4100" si="319">P4091*(24*60)</f>
        <v>737.99999999580905</v>
      </c>
      <c r="S4091" s="3" t="s">
        <v>4</v>
      </c>
      <c r="T4091" s="3" t="s">
        <v>4329</v>
      </c>
      <c r="U4091" s="3" t="s">
        <v>4</v>
      </c>
      <c r="V4091" s="3" t="s">
        <v>4610</v>
      </c>
      <c r="W4091" s="5">
        <v>0</v>
      </c>
      <c r="X4091" s="5">
        <v>0.15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2">
        <v>6</v>
      </c>
      <c r="AF4091" s="2">
        <v>0</v>
      </c>
      <c r="AG4091" s="2">
        <v>0</v>
      </c>
      <c r="AH4091" s="2">
        <v>0</v>
      </c>
      <c r="AI4091" s="2">
        <v>0</v>
      </c>
      <c r="AJ4091" s="2">
        <v>3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</row>
    <row r="4092" spans="1:46" x14ac:dyDescent="0.2">
      <c r="A4092" s="2">
        <v>1688498</v>
      </c>
      <c r="B4092" s="2">
        <v>876712</v>
      </c>
      <c r="C4092" s="6">
        <v>21.182064695707801</v>
      </c>
      <c r="D4092" s="6">
        <v>38.8051653359841</v>
      </c>
      <c r="E4092" s="19" t="s">
        <v>4583</v>
      </c>
      <c r="F4092" s="46">
        <f>INDEX(Δεδομένα!$P:$P,MATCH('2021'!E4092,Δεδομένα!$O:$O,0))</f>
        <v>131</v>
      </c>
      <c r="G4092" s="49" t="s">
        <v>4292</v>
      </c>
      <c r="H4092" s="51" t="str">
        <f>INDEX(Δεδομένα!B$1:B$51,MATCH('2021'!G4092,Δεδομένα!A$1:A$51,0))</f>
        <v>ΔΥΤΙΚΗΣ ΕΛΛΑΔΟΣ</v>
      </c>
      <c r="I4092" s="53">
        <f>INDEX(Δεδομένα!E$1:E$13,MATCH('2021'!H4092,Δεδομένα!D$1:D$13,0))</f>
        <v>7</v>
      </c>
      <c r="J4092" s="4">
        <v>44409</v>
      </c>
      <c r="K4092" s="3" t="s">
        <v>451</v>
      </c>
      <c r="L4092" s="17" t="str">
        <f t="shared" si="316"/>
        <v>01/08/2021 14:44</v>
      </c>
      <c r="M4092" s="4">
        <v>44409</v>
      </c>
      <c r="N4092" s="3" t="s">
        <v>17</v>
      </c>
      <c r="O4092" s="17" t="str">
        <f t="shared" si="317"/>
        <v>01/08/2021 18:00</v>
      </c>
      <c r="P4092" s="24">
        <f t="shared" si="318"/>
        <v>0.13611111111094942</v>
      </c>
      <c r="Q4092" s="28">
        <v>0</v>
      </c>
      <c r="R4092" s="27">
        <f t="shared" si="319"/>
        <v>195.99999999976717</v>
      </c>
      <c r="S4092" s="3" t="s">
        <v>4</v>
      </c>
      <c r="T4092" s="3" t="s">
        <v>4584</v>
      </c>
      <c r="U4092" s="3" t="s">
        <v>4</v>
      </c>
      <c r="V4092" s="3" t="s">
        <v>4611</v>
      </c>
      <c r="W4092" s="5">
        <v>0</v>
      </c>
      <c r="X4092" s="5">
        <v>0</v>
      </c>
      <c r="Y4092" s="5">
        <v>0</v>
      </c>
      <c r="Z4092" s="5">
        <v>3</v>
      </c>
      <c r="AA4092" s="5">
        <v>0</v>
      </c>
      <c r="AB4092" s="5">
        <v>2</v>
      </c>
      <c r="AC4092" s="5">
        <v>0</v>
      </c>
      <c r="AD4092" s="5">
        <v>0</v>
      </c>
      <c r="AE4092" s="2">
        <v>6</v>
      </c>
      <c r="AF4092" s="2">
        <v>0</v>
      </c>
      <c r="AG4092" s="2">
        <v>0</v>
      </c>
      <c r="AH4092" s="2">
        <v>0</v>
      </c>
      <c r="AI4092" s="2">
        <v>0</v>
      </c>
      <c r="AJ4092" s="2">
        <v>3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</row>
    <row r="4093" spans="1:46" x14ac:dyDescent="0.2">
      <c r="A4093" s="2">
        <v>1688514</v>
      </c>
      <c r="B4093" s="2">
        <v>882335</v>
      </c>
      <c r="C4093" s="6">
        <v>21.155049543831801</v>
      </c>
      <c r="D4093" s="6">
        <v>38.933501661081998</v>
      </c>
      <c r="E4093" s="19" t="s">
        <v>4583</v>
      </c>
      <c r="F4093" s="46">
        <f>INDEX(Δεδομένα!$P:$P,MATCH('2021'!E4093,Δεδομένα!$O:$O,0))</f>
        <v>131</v>
      </c>
      <c r="G4093" s="49" t="s">
        <v>4292</v>
      </c>
      <c r="H4093" s="51" t="str">
        <f>INDEX(Δεδομένα!B$1:B$51,MATCH('2021'!G4093,Δεδομένα!A$1:A$51,0))</f>
        <v>ΔΥΤΙΚΗΣ ΕΛΛΑΔΟΣ</v>
      </c>
      <c r="I4093" s="53">
        <f>INDEX(Δεδομένα!E$1:E$13,MATCH('2021'!H4093,Δεδομένα!D$1:D$13,0))</f>
        <v>7</v>
      </c>
      <c r="J4093" s="4">
        <v>44420</v>
      </c>
      <c r="K4093" s="3" t="s">
        <v>17</v>
      </c>
      <c r="L4093" s="17" t="str">
        <f t="shared" si="316"/>
        <v>12/08/2021 18:00</v>
      </c>
      <c r="M4093" s="4">
        <v>44420</v>
      </c>
      <c r="N4093" s="3" t="s">
        <v>868</v>
      </c>
      <c r="O4093" s="17" t="str">
        <f t="shared" si="317"/>
        <v>12/08/2021 19:49</v>
      </c>
      <c r="P4093" s="24">
        <f t="shared" si="318"/>
        <v>7.5694444443797693E-2</v>
      </c>
      <c r="Q4093" s="28">
        <v>0</v>
      </c>
      <c r="R4093" s="27">
        <f t="shared" si="319"/>
        <v>108.99999999906868</v>
      </c>
      <c r="S4093" s="3" t="s">
        <v>4</v>
      </c>
      <c r="T4093" s="3" t="s">
        <v>4584</v>
      </c>
      <c r="U4093" s="3" t="s">
        <v>4</v>
      </c>
      <c r="V4093" s="3" t="s">
        <v>4612</v>
      </c>
      <c r="W4093" s="5">
        <v>0</v>
      </c>
      <c r="X4093" s="5">
        <v>0</v>
      </c>
      <c r="Y4093" s="5">
        <v>0</v>
      </c>
      <c r="Z4093" s="5">
        <v>1</v>
      </c>
      <c r="AA4093" s="5">
        <v>0</v>
      </c>
      <c r="AB4093" s="5">
        <v>0</v>
      </c>
      <c r="AC4093" s="5">
        <v>0</v>
      </c>
      <c r="AD4093" s="5">
        <v>0</v>
      </c>
      <c r="AE4093" s="2">
        <v>11</v>
      </c>
      <c r="AF4093" s="2">
        <v>0</v>
      </c>
      <c r="AG4093" s="2">
        <v>0</v>
      </c>
      <c r="AH4093" s="2">
        <v>0</v>
      </c>
      <c r="AI4093" s="2">
        <v>0</v>
      </c>
      <c r="AJ4093" s="2">
        <v>5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</row>
    <row r="4094" spans="1:46" x14ac:dyDescent="0.2">
      <c r="A4094" s="2">
        <v>1688521</v>
      </c>
      <c r="B4094" s="2">
        <v>883719</v>
      </c>
      <c r="C4094" s="6">
        <v>21.311084105148598</v>
      </c>
      <c r="D4094" s="6">
        <v>39.040408375676201</v>
      </c>
      <c r="E4094" s="19" t="s">
        <v>4583</v>
      </c>
      <c r="F4094" s="46">
        <f>INDEX(Δεδομένα!$P:$P,MATCH('2021'!E4094,Δεδομένα!$O:$O,0))</f>
        <v>131</v>
      </c>
      <c r="G4094" s="49" t="s">
        <v>4292</v>
      </c>
      <c r="H4094" s="51" t="str">
        <f>INDEX(Δεδομένα!B$1:B$51,MATCH('2021'!G4094,Δεδομένα!A$1:A$51,0))</f>
        <v>ΔΥΤΙΚΗΣ ΕΛΛΑΔΟΣ</v>
      </c>
      <c r="I4094" s="53">
        <f>INDEX(Δεδομένα!E$1:E$13,MATCH('2021'!H4094,Δεδομένα!D$1:D$13,0))</f>
        <v>7</v>
      </c>
      <c r="J4094" s="4">
        <v>44425</v>
      </c>
      <c r="K4094" s="3" t="s">
        <v>447</v>
      </c>
      <c r="L4094" s="17" t="str">
        <f t="shared" si="316"/>
        <v>17/08/2021 13:40</v>
      </c>
      <c r="M4094" s="4">
        <v>44425</v>
      </c>
      <c r="N4094" s="3" t="s">
        <v>427</v>
      </c>
      <c r="O4094" s="17" t="str">
        <f t="shared" si="317"/>
        <v>17/08/2021 21:20</v>
      </c>
      <c r="P4094" s="24">
        <f t="shared" si="318"/>
        <v>0.31944444444525288</v>
      </c>
      <c r="Q4094" s="28">
        <v>0</v>
      </c>
      <c r="R4094" s="27">
        <f t="shared" si="319"/>
        <v>460.00000000116415</v>
      </c>
      <c r="S4094" s="3" t="s">
        <v>4</v>
      </c>
      <c r="T4094" s="3" t="s">
        <v>4584</v>
      </c>
      <c r="U4094" s="3" t="s">
        <v>4</v>
      </c>
      <c r="V4094" s="3" t="s">
        <v>4613</v>
      </c>
      <c r="W4094" s="5">
        <v>0</v>
      </c>
      <c r="X4094" s="5">
        <v>1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2">
        <v>5</v>
      </c>
      <c r="AF4094" s="2">
        <v>0</v>
      </c>
      <c r="AG4094" s="2">
        <v>0</v>
      </c>
      <c r="AH4094" s="2">
        <v>0</v>
      </c>
      <c r="AI4094" s="2">
        <v>0</v>
      </c>
      <c r="AJ4094" s="2">
        <v>2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</row>
    <row r="4095" spans="1:46" x14ac:dyDescent="0.2">
      <c r="A4095" s="2">
        <v>1693579</v>
      </c>
      <c r="B4095" s="2">
        <v>887753</v>
      </c>
      <c r="C4095" s="6">
        <v>20.992972972834298</v>
      </c>
      <c r="D4095" s="6">
        <v>38.864328616038797</v>
      </c>
      <c r="E4095" s="19" t="s">
        <v>4583</v>
      </c>
      <c r="F4095" s="46">
        <f>INDEX(Δεδομένα!$P:$P,MATCH('2021'!E4095,Δεδομένα!$O:$O,0))</f>
        <v>131</v>
      </c>
      <c r="G4095" s="49" t="s">
        <v>4292</v>
      </c>
      <c r="H4095" s="51" t="str">
        <f>INDEX(Δεδομένα!B$1:B$51,MATCH('2021'!G4095,Δεδομένα!A$1:A$51,0))</f>
        <v>ΔΥΤΙΚΗΣ ΕΛΛΑΔΟΣ</v>
      </c>
      <c r="I4095" s="53">
        <f>INDEX(Δεδομένα!E$1:E$13,MATCH('2021'!H4095,Δεδομένα!D$1:D$13,0))</f>
        <v>7</v>
      </c>
      <c r="J4095" s="4">
        <v>44439</v>
      </c>
      <c r="K4095" s="3" t="s">
        <v>617</v>
      </c>
      <c r="L4095" s="17" t="str">
        <f t="shared" si="316"/>
        <v>31/08/2021 23:24</v>
      </c>
      <c r="M4095" s="4">
        <v>44440</v>
      </c>
      <c r="N4095" s="3" t="s">
        <v>4614</v>
      </c>
      <c r="O4095" s="17" t="str">
        <f t="shared" si="317"/>
        <v>01/09/2021 07:07</v>
      </c>
      <c r="P4095" s="24">
        <f t="shared" si="318"/>
        <v>0.32152777777810115</v>
      </c>
      <c r="Q4095" s="28">
        <v>0</v>
      </c>
      <c r="R4095" s="27">
        <f t="shared" si="319"/>
        <v>463.00000000046566</v>
      </c>
      <c r="S4095" s="3" t="s">
        <v>4</v>
      </c>
      <c r="T4095" s="3" t="s">
        <v>4588</v>
      </c>
      <c r="U4095" s="3" t="s">
        <v>4</v>
      </c>
      <c r="V4095" s="3" t="s">
        <v>4594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0.02</v>
      </c>
      <c r="AD4095" s="5">
        <v>0</v>
      </c>
      <c r="AE4095" s="2">
        <v>3</v>
      </c>
      <c r="AF4095" s="2">
        <v>0</v>
      </c>
      <c r="AG4095" s="2">
        <v>0</v>
      </c>
      <c r="AH4095" s="2">
        <v>0</v>
      </c>
      <c r="AI4095" s="2">
        <v>0</v>
      </c>
      <c r="AJ4095" s="2">
        <v>1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</row>
    <row r="4096" spans="1:46" x14ac:dyDescent="0.2">
      <c r="A4096" s="2">
        <v>1697449</v>
      </c>
      <c r="B4096" s="2">
        <v>890087</v>
      </c>
      <c r="C4096" s="6">
        <v>21.155938294263901</v>
      </c>
      <c r="D4096" s="6">
        <v>38.880475539860697</v>
      </c>
      <c r="E4096" s="19" t="s">
        <v>4583</v>
      </c>
      <c r="F4096" s="46">
        <f>INDEX(Δεδομένα!$P:$P,MATCH('2021'!E4096,Δεδομένα!$O:$O,0))</f>
        <v>131</v>
      </c>
      <c r="G4096" s="49" t="s">
        <v>4292</v>
      </c>
      <c r="H4096" s="51" t="str">
        <f>INDEX(Δεδομένα!B$1:B$51,MATCH('2021'!G4096,Δεδομένα!A$1:A$51,0))</f>
        <v>ΔΥΤΙΚΗΣ ΕΛΛΑΔΟΣ</v>
      </c>
      <c r="I4096" s="53">
        <f>INDEX(Δεδομένα!E$1:E$13,MATCH('2021'!H4096,Δεδομένα!D$1:D$13,0))</f>
        <v>7</v>
      </c>
      <c r="J4096" s="4">
        <v>44448</v>
      </c>
      <c r="K4096" s="3" t="s">
        <v>43</v>
      </c>
      <c r="L4096" s="17" t="str">
        <f t="shared" si="316"/>
        <v>09/09/2021 21:30</v>
      </c>
      <c r="M4096" s="4">
        <v>44449</v>
      </c>
      <c r="N4096" s="3" t="s">
        <v>3181</v>
      </c>
      <c r="O4096" s="17" t="str">
        <f t="shared" si="317"/>
        <v>10/09/2021 00:15</v>
      </c>
      <c r="P4096" s="24">
        <f t="shared" si="318"/>
        <v>0.11458333332848269</v>
      </c>
      <c r="Q4096" s="28">
        <v>0</v>
      </c>
      <c r="R4096" s="27">
        <f t="shared" si="319"/>
        <v>164.99999999301508</v>
      </c>
      <c r="S4096" s="3" t="s">
        <v>4</v>
      </c>
      <c r="T4096" s="3" t="s">
        <v>4584</v>
      </c>
      <c r="U4096" s="3" t="s">
        <v>4</v>
      </c>
      <c r="V4096" s="3" t="s">
        <v>4615</v>
      </c>
      <c r="W4096" s="5">
        <v>0</v>
      </c>
      <c r="X4096" s="5">
        <v>0.2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2">
        <v>6</v>
      </c>
      <c r="AF4096" s="2">
        <v>0</v>
      </c>
      <c r="AG4096" s="2">
        <v>0</v>
      </c>
      <c r="AH4096" s="2">
        <v>0</v>
      </c>
      <c r="AI4096" s="2">
        <v>0</v>
      </c>
      <c r="AJ4096" s="2">
        <v>2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</row>
    <row r="4097" spans="1:46" x14ac:dyDescent="0.2">
      <c r="A4097" s="2">
        <v>1705315</v>
      </c>
      <c r="B4097" s="2">
        <v>897145</v>
      </c>
      <c r="C4097" s="6">
        <v>21.1563004945634</v>
      </c>
      <c r="D4097" s="6">
        <v>38.684576263907502</v>
      </c>
      <c r="E4097" s="19" t="s">
        <v>4583</v>
      </c>
      <c r="F4097" s="46">
        <f>INDEX(Δεδομένα!$P:$P,MATCH('2021'!E4097,Δεδομένα!$O:$O,0))</f>
        <v>131</v>
      </c>
      <c r="G4097" s="49" t="s">
        <v>4292</v>
      </c>
      <c r="H4097" s="51" t="str">
        <f>INDEX(Δεδομένα!B$1:B$51,MATCH('2021'!G4097,Δεδομένα!A$1:A$51,0))</f>
        <v>ΔΥΤΙΚΗΣ ΕΛΛΑΔΟΣ</v>
      </c>
      <c r="I4097" s="53">
        <f>INDEX(Δεδομένα!E$1:E$13,MATCH('2021'!H4097,Δεδομένα!D$1:D$13,0))</f>
        <v>7</v>
      </c>
      <c r="J4097" s="4">
        <v>44475</v>
      </c>
      <c r="K4097" s="3" t="s">
        <v>474</v>
      </c>
      <c r="L4097" s="17" t="str">
        <f t="shared" si="316"/>
        <v>06/10/2021 16:50</v>
      </c>
      <c r="M4097" s="4">
        <v>44475</v>
      </c>
      <c r="N4097" s="3" t="s">
        <v>79</v>
      </c>
      <c r="O4097" s="17" t="str">
        <f t="shared" si="317"/>
        <v>06/10/2021 19:10</v>
      </c>
      <c r="P4097" s="24">
        <f t="shared" si="318"/>
        <v>9.7222222218988463E-2</v>
      </c>
      <c r="Q4097" s="28">
        <v>0</v>
      </c>
      <c r="R4097" s="27">
        <f t="shared" si="319"/>
        <v>139.99999999534339</v>
      </c>
      <c r="S4097" s="3" t="s">
        <v>4</v>
      </c>
      <c r="T4097" s="3" t="s">
        <v>4329</v>
      </c>
      <c r="U4097" s="3" t="s">
        <v>4</v>
      </c>
      <c r="V4097" s="3" t="s">
        <v>4616</v>
      </c>
      <c r="W4097" s="5">
        <v>0</v>
      </c>
      <c r="X4097" s="5">
        <v>0.1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2">
        <v>5</v>
      </c>
      <c r="AF4097" s="2">
        <v>0</v>
      </c>
      <c r="AG4097" s="2">
        <v>0</v>
      </c>
      <c r="AH4097" s="2">
        <v>0</v>
      </c>
      <c r="AI4097" s="2">
        <v>0</v>
      </c>
      <c r="AJ4097" s="2">
        <v>2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</row>
    <row r="4098" spans="1:46" x14ac:dyDescent="0.2">
      <c r="A4098" s="2">
        <v>1713184</v>
      </c>
      <c r="B4098" s="2">
        <v>906411</v>
      </c>
      <c r="C4098" s="6">
        <v>21.197212219238299</v>
      </c>
      <c r="D4098" s="6">
        <v>38.879817962646499</v>
      </c>
      <c r="E4098" s="19" t="s">
        <v>4583</v>
      </c>
      <c r="F4098" s="46">
        <f>INDEX(Δεδομένα!$P:$P,MATCH('2021'!E4098,Δεδομένα!$O:$O,0))</f>
        <v>131</v>
      </c>
      <c r="G4098" s="49" t="s">
        <v>4292</v>
      </c>
      <c r="H4098" s="51" t="str">
        <f>INDEX(Δεδομένα!B$1:B$51,MATCH('2021'!G4098,Δεδομένα!A$1:A$51,0))</f>
        <v>ΔΥΤΙΚΗΣ ΕΛΛΑΔΟΣ</v>
      </c>
      <c r="I4098" s="53">
        <f>INDEX(Δεδομένα!E$1:E$13,MATCH('2021'!H4098,Δεδομένα!D$1:D$13,0))</f>
        <v>7</v>
      </c>
      <c r="J4098" s="4">
        <v>44503</v>
      </c>
      <c r="K4098" s="3" t="s">
        <v>147</v>
      </c>
      <c r="L4098" s="17" t="str">
        <f t="shared" si="316"/>
        <v>03/11/2021 20:00</v>
      </c>
      <c r="M4098" s="4">
        <v>44503</v>
      </c>
      <c r="N4098" s="3" t="s">
        <v>1601</v>
      </c>
      <c r="O4098" s="17" t="str">
        <f t="shared" si="317"/>
        <v>03/11/2021 20:35</v>
      </c>
      <c r="P4098" s="24">
        <f t="shared" si="318"/>
        <v>2.4305555554747116E-2</v>
      </c>
      <c r="Q4098" s="28">
        <v>0</v>
      </c>
      <c r="R4098" s="27">
        <f t="shared" si="319"/>
        <v>34.999999998835847</v>
      </c>
      <c r="S4098" s="3" t="s">
        <v>4</v>
      </c>
      <c r="T4098" s="3" t="s">
        <v>4584</v>
      </c>
      <c r="U4098" s="3" t="s">
        <v>4</v>
      </c>
      <c r="V4098" s="3" t="s">
        <v>4617</v>
      </c>
      <c r="W4098" s="5">
        <v>0</v>
      </c>
      <c r="X4098" s="5">
        <v>0.1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2">
        <v>2</v>
      </c>
      <c r="AF4098" s="2">
        <v>0</v>
      </c>
      <c r="AG4098" s="2">
        <v>0</v>
      </c>
      <c r="AH4098" s="2">
        <v>0</v>
      </c>
      <c r="AI4098" s="2">
        <v>0</v>
      </c>
      <c r="AJ4098" s="2">
        <v>1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</row>
    <row r="4099" spans="1:46" x14ac:dyDescent="0.2">
      <c r="A4099" s="2">
        <v>1713235</v>
      </c>
      <c r="B4099" s="2">
        <v>907820</v>
      </c>
      <c r="C4099" s="6">
        <v>21.197255758878299</v>
      </c>
      <c r="D4099" s="6">
        <v>38.879846988808303</v>
      </c>
      <c r="E4099" s="19" t="s">
        <v>4583</v>
      </c>
      <c r="F4099" s="46">
        <f>INDEX(Δεδομένα!$P:$P,MATCH('2021'!E4099,Δεδομένα!$O:$O,0))</f>
        <v>131</v>
      </c>
      <c r="G4099" s="49" t="s">
        <v>4292</v>
      </c>
      <c r="H4099" s="51" t="str">
        <f>INDEX(Δεδομένα!B$1:B$51,MATCH('2021'!G4099,Δεδομένα!A$1:A$51,0))</f>
        <v>ΔΥΤΙΚΗΣ ΕΛΛΑΔΟΣ</v>
      </c>
      <c r="I4099" s="53">
        <f>INDEX(Δεδομένα!E$1:E$13,MATCH('2021'!H4099,Δεδομένα!D$1:D$13,0))</f>
        <v>7</v>
      </c>
      <c r="J4099" s="4">
        <v>44509</v>
      </c>
      <c r="K4099" s="3" t="s">
        <v>2391</v>
      </c>
      <c r="L4099" s="17" t="str">
        <f t="shared" si="316"/>
        <v>09/11/2021 19:54</v>
      </c>
      <c r="M4099" s="4">
        <v>44509</v>
      </c>
      <c r="N4099" s="3" t="s">
        <v>125</v>
      </c>
      <c r="O4099" s="17" t="str">
        <f t="shared" si="317"/>
        <v>09/11/2021 20:30</v>
      </c>
      <c r="P4099" s="24">
        <f t="shared" si="318"/>
        <v>2.4999999994179234E-2</v>
      </c>
      <c r="Q4099" s="28">
        <v>0</v>
      </c>
      <c r="R4099" s="27">
        <f t="shared" si="319"/>
        <v>35.999999991618097</v>
      </c>
      <c r="S4099" s="3" t="s">
        <v>4</v>
      </c>
      <c r="T4099" s="3" t="s">
        <v>4584</v>
      </c>
      <c r="U4099" s="3" t="s">
        <v>4</v>
      </c>
      <c r="V4099" s="3" t="s">
        <v>4586</v>
      </c>
      <c r="W4099" s="5">
        <v>0</v>
      </c>
      <c r="X4099" s="5">
        <v>0.1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2">
        <v>2</v>
      </c>
      <c r="AF4099" s="2">
        <v>0</v>
      </c>
      <c r="AG4099" s="2">
        <v>0</v>
      </c>
      <c r="AH4099" s="2">
        <v>0</v>
      </c>
      <c r="AI4099" s="2">
        <v>0</v>
      </c>
      <c r="AJ4099" s="2">
        <v>1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</row>
    <row r="4100" spans="1:46" x14ac:dyDescent="0.2">
      <c r="A4100" s="2">
        <v>1713241</v>
      </c>
      <c r="B4100" s="2">
        <v>908447</v>
      </c>
      <c r="C4100" s="6">
        <v>21.20960787728</v>
      </c>
      <c r="D4100" s="6">
        <v>38.907086377703699</v>
      </c>
      <c r="E4100" s="19" t="s">
        <v>4583</v>
      </c>
      <c r="F4100" s="46">
        <f>INDEX(Δεδομένα!$P:$P,MATCH('2021'!E4100,Δεδομένα!$O:$O,0))</f>
        <v>131</v>
      </c>
      <c r="G4100" s="49" t="s">
        <v>4292</v>
      </c>
      <c r="H4100" s="51" t="str">
        <f>INDEX(Δεδομένα!B$1:B$51,MATCH('2021'!G4100,Δεδομένα!A$1:A$51,0))</f>
        <v>ΔΥΤΙΚΗΣ ΕΛΛΑΔΟΣ</v>
      </c>
      <c r="I4100" s="53">
        <f>INDEX(Δεδομένα!E$1:E$13,MATCH('2021'!H4100,Δεδομένα!D$1:D$13,0))</f>
        <v>7</v>
      </c>
      <c r="J4100" s="4">
        <v>44512</v>
      </c>
      <c r="K4100" s="3" t="s">
        <v>338</v>
      </c>
      <c r="L4100" s="17" t="str">
        <f t="shared" si="316"/>
        <v>12/11/2021 11:00</v>
      </c>
      <c r="M4100" s="4">
        <v>44512</v>
      </c>
      <c r="N4100" s="3" t="s">
        <v>214</v>
      </c>
      <c r="O4100" s="17" t="str">
        <f t="shared" si="317"/>
        <v>12/11/2021 12:00</v>
      </c>
      <c r="P4100" s="24">
        <f t="shared" si="318"/>
        <v>4.1666666664241347E-2</v>
      </c>
      <c r="Q4100" s="28">
        <v>0</v>
      </c>
      <c r="R4100" s="27">
        <f t="shared" si="319"/>
        <v>59.99999999650754</v>
      </c>
      <c r="S4100" s="3" t="s">
        <v>4</v>
      </c>
      <c r="T4100" s="3" t="s">
        <v>4584</v>
      </c>
      <c r="U4100" s="3" t="s">
        <v>4</v>
      </c>
      <c r="V4100" s="3" t="s">
        <v>4618</v>
      </c>
      <c r="W4100" s="5">
        <v>0</v>
      </c>
      <c r="X4100" s="5">
        <v>0.05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2">
        <v>2</v>
      </c>
      <c r="AF4100" s="2">
        <v>0</v>
      </c>
      <c r="AG4100" s="2">
        <v>0</v>
      </c>
      <c r="AH4100" s="2">
        <v>0</v>
      </c>
      <c r="AI4100" s="2">
        <v>0</v>
      </c>
      <c r="AJ4100" s="2">
        <v>1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</row>
    <row r="4101" spans="1:46" x14ac:dyDescent="0.2">
      <c r="A4101" s="2">
        <v>1663080</v>
      </c>
      <c r="B4101" s="2">
        <v>846000</v>
      </c>
      <c r="C4101" s="6">
        <v>21.584310308912599</v>
      </c>
      <c r="D4101" s="6">
        <v>37.770134106773902</v>
      </c>
      <c r="E4101" s="19" t="s">
        <v>4619</v>
      </c>
      <c r="F4101" s="46">
        <f>INDEX(Δεδομένα!$P:$P,MATCH('2021'!E4101,Δεδομένα!$O:$O,0))</f>
        <v>132</v>
      </c>
      <c r="G4101" s="49" t="s">
        <v>4620</v>
      </c>
      <c r="H4101" s="51" t="str">
        <f>INDEX(Δεδομένα!B$1:B$51,MATCH('2021'!G4101,Δεδομένα!A$1:A$51,0))</f>
        <v>ΔΥΤΙΚΗΣ ΕΛΛΑΔΟΣ</v>
      </c>
      <c r="I4101" s="53">
        <f>INDEX(Δεδομένα!E$1:E$13,MATCH('2021'!H4101,Δεδομένα!D$1:D$13,0))</f>
        <v>7</v>
      </c>
      <c r="J4101" s="4">
        <v>44301</v>
      </c>
      <c r="K4101" s="3" t="s">
        <v>17</v>
      </c>
      <c r="L4101" s="17" t="str">
        <f t="shared" ref="L4101:L4105" si="320">_xlfn.CONCAT(TEXT(J4101,"ηη/μμ/εεε")," ",TEXT(K4101,"ωω:λλ"))</f>
        <v>15/04/2021 18:00</v>
      </c>
      <c r="M4101" s="4">
        <v>44304</v>
      </c>
      <c r="N4101" s="3" t="s">
        <v>450</v>
      </c>
      <c r="O4101" s="17" t="str">
        <f t="shared" ref="O4101:O4105" si="321">_xlfn.CONCAT(TEXT(M4101,"ηη/μμ/εεε")," ",TEXT(N4101,"ωω:λλ"))</f>
        <v>18/04/2021 20:50</v>
      </c>
      <c r="P4101" s="29">
        <f t="shared" ref="P4101:P4105" si="322">O4101-L4101</f>
        <v>3.1180555555547471</v>
      </c>
      <c r="Q4101" s="30">
        <f>3*24</f>
        <v>72</v>
      </c>
      <c r="R4101" s="27">
        <f t="shared" ref="R4101:R4105" si="323">P4101*(24*60)</f>
        <v>4489.9999999988358</v>
      </c>
      <c r="S4101" s="3" t="s">
        <v>4</v>
      </c>
      <c r="T4101" s="3" t="s">
        <v>4621</v>
      </c>
      <c r="U4101" s="3" t="s">
        <v>4</v>
      </c>
      <c r="V4101" s="3" t="s">
        <v>4627</v>
      </c>
      <c r="W4101" s="5">
        <v>0</v>
      </c>
      <c r="X4101" s="5">
        <v>60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2">
        <v>60</v>
      </c>
      <c r="AF4101" s="2">
        <v>10</v>
      </c>
      <c r="AG4101" s="2">
        <v>0</v>
      </c>
      <c r="AH4101" s="2">
        <v>0</v>
      </c>
      <c r="AI4101" s="2">
        <v>10</v>
      </c>
      <c r="AJ4101" s="2">
        <v>28</v>
      </c>
      <c r="AK4101" s="2">
        <v>2</v>
      </c>
      <c r="AL4101" s="2">
        <v>1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 t="s">
        <v>4</v>
      </c>
      <c r="AT4101" s="2" t="s">
        <v>4</v>
      </c>
    </row>
    <row r="4102" spans="1:46" x14ac:dyDescent="0.2">
      <c r="A4102" s="2">
        <v>1661512</v>
      </c>
      <c r="B4102" s="2">
        <v>846160</v>
      </c>
      <c r="C4102" s="6">
        <v>21.447276154868401</v>
      </c>
      <c r="D4102" s="6">
        <v>37.682435559548502</v>
      </c>
      <c r="E4102" s="19" t="s">
        <v>4619</v>
      </c>
      <c r="F4102" s="46">
        <f>INDEX(Δεδομένα!$P:$P,MATCH('2021'!E4102,Δεδομένα!$O:$O,0))</f>
        <v>132</v>
      </c>
      <c r="G4102" s="49" t="s">
        <v>4620</v>
      </c>
      <c r="H4102" s="51" t="str">
        <f>INDEX(Δεδομένα!B$1:B$51,MATCH('2021'!G4102,Δεδομένα!A$1:A$51,0))</f>
        <v>ΔΥΤΙΚΗΣ ΕΛΛΑΔΟΣ</v>
      </c>
      <c r="I4102" s="53">
        <f>INDEX(Δεδομένα!E$1:E$13,MATCH('2021'!H4102,Δεδομένα!D$1:D$13,0))</f>
        <v>7</v>
      </c>
      <c r="J4102" s="4">
        <v>44302</v>
      </c>
      <c r="K4102" s="3" t="s">
        <v>290</v>
      </c>
      <c r="L4102" s="17" t="str">
        <f t="shared" si="320"/>
        <v>16/04/2021 12:24</v>
      </c>
      <c r="M4102" s="4">
        <v>44302</v>
      </c>
      <c r="N4102" s="3" t="s">
        <v>1310</v>
      </c>
      <c r="O4102" s="17" t="str">
        <f t="shared" si="321"/>
        <v>16/04/2021 12:45</v>
      </c>
      <c r="P4102" s="24">
        <f t="shared" si="322"/>
        <v>1.4583333329937886E-2</v>
      </c>
      <c r="Q4102" s="28">
        <v>0</v>
      </c>
      <c r="R4102" s="27">
        <f t="shared" si="323"/>
        <v>20.999999995110556</v>
      </c>
      <c r="S4102" s="3" t="s">
        <v>4</v>
      </c>
      <c r="T4102" s="3" t="s">
        <v>4621</v>
      </c>
      <c r="U4102" s="3" t="s">
        <v>4</v>
      </c>
      <c r="V4102" s="3" t="s">
        <v>4622</v>
      </c>
      <c r="W4102" s="5">
        <v>0</v>
      </c>
      <c r="X4102" s="5">
        <v>0</v>
      </c>
      <c r="Y4102" s="5">
        <v>0</v>
      </c>
      <c r="Z4102" s="5">
        <v>0</v>
      </c>
      <c r="AA4102" s="5">
        <v>0.1</v>
      </c>
      <c r="AB4102" s="5">
        <v>0</v>
      </c>
      <c r="AC4102" s="5">
        <v>0</v>
      </c>
      <c r="AD4102" s="5">
        <v>0</v>
      </c>
      <c r="AE4102" s="2">
        <v>2</v>
      </c>
      <c r="AF4102" s="2">
        <v>0</v>
      </c>
      <c r="AG4102" s="2">
        <v>0</v>
      </c>
      <c r="AH4102" s="2">
        <v>0</v>
      </c>
      <c r="AI4102" s="2">
        <v>0</v>
      </c>
      <c r="AJ4102" s="2">
        <v>1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 t="s">
        <v>4</v>
      </c>
      <c r="AT4102" s="2" t="s">
        <v>4</v>
      </c>
    </row>
    <row r="4103" spans="1:46" x14ac:dyDescent="0.2">
      <c r="A4103" s="2">
        <v>1661602</v>
      </c>
      <c r="B4103" s="2">
        <v>846937</v>
      </c>
      <c r="C4103" s="6">
        <v>21.386035246823699</v>
      </c>
      <c r="D4103" s="6">
        <v>37.7091625716468</v>
      </c>
      <c r="E4103" s="19" t="s">
        <v>4619</v>
      </c>
      <c r="F4103" s="46">
        <f>INDEX(Δεδομένα!$P:$P,MATCH('2021'!E4103,Δεδομένα!$O:$O,0))</f>
        <v>132</v>
      </c>
      <c r="G4103" s="49" t="s">
        <v>4620</v>
      </c>
      <c r="H4103" s="51" t="str">
        <f>INDEX(Δεδομένα!B$1:B$51,MATCH('2021'!G4103,Δεδομένα!A$1:A$51,0))</f>
        <v>ΔΥΤΙΚΗΣ ΕΛΛΑΔΟΣ</v>
      </c>
      <c r="I4103" s="53">
        <f>INDEX(Δεδομένα!E$1:E$13,MATCH('2021'!H4103,Δεδομένα!D$1:D$13,0))</f>
        <v>7</v>
      </c>
      <c r="J4103" s="4">
        <v>44305</v>
      </c>
      <c r="K4103" s="3" t="s">
        <v>241</v>
      </c>
      <c r="L4103" s="17" t="str">
        <f t="shared" si="320"/>
        <v>19/04/2021 13:15</v>
      </c>
      <c r="M4103" s="4">
        <v>44305</v>
      </c>
      <c r="N4103" s="3" t="s">
        <v>833</v>
      </c>
      <c r="O4103" s="17" t="str">
        <f t="shared" si="321"/>
        <v>19/04/2021 14:35</v>
      </c>
      <c r="P4103" s="24">
        <f t="shared" si="322"/>
        <v>5.5555555554747116E-2</v>
      </c>
      <c r="Q4103" s="28">
        <v>0</v>
      </c>
      <c r="R4103" s="27">
        <f t="shared" si="323"/>
        <v>79.999999998835847</v>
      </c>
      <c r="S4103" s="3" t="s">
        <v>4</v>
      </c>
      <c r="T4103" s="3" t="s">
        <v>4621</v>
      </c>
      <c r="U4103" s="3" t="s">
        <v>4</v>
      </c>
      <c r="V4103" s="3" t="s">
        <v>4628</v>
      </c>
      <c r="W4103" s="5">
        <v>0</v>
      </c>
      <c r="X4103" s="5">
        <v>0</v>
      </c>
      <c r="Y4103" s="5">
        <v>0</v>
      </c>
      <c r="Z4103" s="5">
        <v>0</v>
      </c>
      <c r="AA4103" s="5">
        <v>2</v>
      </c>
      <c r="AB4103" s="5">
        <v>3</v>
      </c>
      <c r="AC4103" s="5">
        <v>0</v>
      </c>
      <c r="AD4103" s="5">
        <v>0</v>
      </c>
      <c r="AE4103" s="2">
        <v>13</v>
      </c>
      <c r="AF4103" s="2">
        <v>0</v>
      </c>
      <c r="AG4103" s="2">
        <v>0</v>
      </c>
      <c r="AH4103" s="2">
        <v>0</v>
      </c>
      <c r="AI4103" s="2">
        <v>0</v>
      </c>
      <c r="AJ4103" s="2">
        <v>6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 t="s">
        <v>4</v>
      </c>
      <c r="AT4103" s="2" t="s">
        <v>4</v>
      </c>
    </row>
    <row r="4104" spans="1:46" x14ac:dyDescent="0.2">
      <c r="A4104" s="2">
        <v>1663090</v>
      </c>
      <c r="B4104" s="2">
        <v>847889</v>
      </c>
      <c r="C4104" s="6">
        <v>21.459077241138701</v>
      </c>
      <c r="D4104" s="6">
        <v>37.7066794606285</v>
      </c>
      <c r="E4104" s="19" t="s">
        <v>4619</v>
      </c>
      <c r="F4104" s="46">
        <f>INDEX(Δεδομένα!$P:$P,MATCH('2021'!E4104,Δεδομένα!$O:$O,0))</f>
        <v>132</v>
      </c>
      <c r="G4104" s="49" t="s">
        <v>4620</v>
      </c>
      <c r="H4104" s="51" t="str">
        <f>INDEX(Δεδομένα!B$1:B$51,MATCH('2021'!G4104,Δεδομένα!A$1:A$51,0))</f>
        <v>ΔΥΤΙΚΗΣ ΕΛΛΑΔΟΣ</v>
      </c>
      <c r="I4104" s="53">
        <f>INDEX(Δεδομένα!E$1:E$13,MATCH('2021'!H4104,Δεδομένα!D$1:D$13,0))</f>
        <v>7</v>
      </c>
      <c r="J4104" s="4">
        <v>44309</v>
      </c>
      <c r="K4104" s="3" t="s">
        <v>522</v>
      </c>
      <c r="L4104" s="17" t="str">
        <f t="shared" si="320"/>
        <v>23/04/2021 15:15</v>
      </c>
      <c r="M4104" s="4">
        <v>44309</v>
      </c>
      <c r="N4104" s="3" t="s">
        <v>150</v>
      </c>
      <c r="O4104" s="17" t="str">
        <f t="shared" si="321"/>
        <v>23/04/2021 19:00</v>
      </c>
      <c r="P4104" s="24">
        <f t="shared" si="322"/>
        <v>0.15625</v>
      </c>
      <c r="Q4104" s="28">
        <v>0</v>
      </c>
      <c r="R4104" s="27">
        <f t="shared" si="323"/>
        <v>225</v>
      </c>
      <c r="S4104" s="3" t="s">
        <v>4</v>
      </c>
      <c r="T4104" s="3" t="s">
        <v>4621</v>
      </c>
      <c r="U4104" s="3" t="s">
        <v>4</v>
      </c>
      <c r="V4104" s="3" t="s">
        <v>4622</v>
      </c>
      <c r="W4104" s="5">
        <v>0</v>
      </c>
      <c r="X4104" s="5">
        <v>1.5</v>
      </c>
      <c r="Y4104" s="5">
        <v>0</v>
      </c>
      <c r="Z4104" s="5">
        <v>0</v>
      </c>
      <c r="AA4104" s="5">
        <v>0</v>
      </c>
      <c r="AB4104" s="5">
        <v>2.5</v>
      </c>
      <c r="AC4104" s="5">
        <v>0</v>
      </c>
      <c r="AD4104" s="5">
        <v>0</v>
      </c>
      <c r="AE4104" s="2">
        <v>12</v>
      </c>
      <c r="AF4104" s="2">
        <v>0</v>
      </c>
      <c r="AG4104" s="2">
        <v>0</v>
      </c>
      <c r="AH4104" s="2">
        <v>0</v>
      </c>
      <c r="AI4104" s="2">
        <v>2</v>
      </c>
      <c r="AJ4104" s="2">
        <v>6</v>
      </c>
      <c r="AK4104" s="2">
        <v>1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 t="s">
        <v>4</v>
      </c>
      <c r="AT4104" s="2" t="s">
        <v>4</v>
      </c>
    </row>
    <row r="4105" spans="1:46" x14ac:dyDescent="0.2">
      <c r="A4105" s="2">
        <v>1663165</v>
      </c>
      <c r="B4105" s="2">
        <v>849004</v>
      </c>
      <c r="C4105" s="6">
        <v>21.5164412278912</v>
      </c>
      <c r="D4105" s="6">
        <v>37.626667481837899</v>
      </c>
      <c r="E4105" s="19" t="s">
        <v>4619</v>
      </c>
      <c r="F4105" s="46">
        <f>INDEX(Δεδομένα!$P:$P,MATCH('2021'!E4105,Δεδομένα!$O:$O,0))</f>
        <v>132</v>
      </c>
      <c r="G4105" s="49" t="s">
        <v>4620</v>
      </c>
      <c r="H4105" s="51" t="str">
        <f>INDEX(Δεδομένα!B$1:B$51,MATCH('2021'!G4105,Δεδομένα!A$1:A$51,0))</f>
        <v>ΔΥΤΙΚΗΣ ΕΛΛΑΔΟΣ</v>
      </c>
      <c r="I4105" s="53">
        <f>INDEX(Δεδομένα!E$1:E$13,MATCH('2021'!H4105,Δεδομένα!D$1:D$13,0))</f>
        <v>7</v>
      </c>
      <c r="J4105" s="4">
        <v>44314</v>
      </c>
      <c r="K4105" s="3" t="s">
        <v>370</v>
      </c>
      <c r="L4105" s="17" t="str">
        <f t="shared" si="320"/>
        <v>28/04/2021 17:45</v>
      </c>
      <c r="M4105" s="4">
        <v>44314</v>
      </c>
      <c r="N4105" s="3" t="s">
        <v>1601</v>
      </c>
      <c r="O4105" s="17" t="str">
        <f t="shared" si="321"/>
        <v>28/04/2021 20:35</v>
      </c>
      <c r="P4105" s="24">
        <f t="shared" si="322"/>
        <v>0.11805555555474712</v>
      </c>
      <c r="Q4105" s="28">
        <v>0</v>
      </c>
      <c r="R4105" s="27">
        <f t="shared" si="323"/>
        <v>169.99999999883585</v>
      </c>
      <c r="S4105" s="3" t="s">
        <v>4</v>
      </c>
      <c r="T4105" s="3" t="s">
        <v>4621</v>
      </c>
      <c r="U4105" s="3" t="s">
        <v>4</v>
      </c>
      <c r="V4105" s="3" t="s">
        <v>4624</v>
      </c>
      <c r="W4105" s="5">
        <v>0</v>
      </c>
      <c r="X4105" s="5">
        <v>2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2">
        <v>10</v>
      </c>
      <c r="AF4105" s="2">
        <v>0</v>
      </c>
      <c r="AG4105" s="2">
        <v>0</v>
      </c>
      <c r="AH4105" s="2">
        <v>0</v>
      </c>
      <c r="AI4105" s="2">
        <v>0</v>
      </c>
      <c r="AJ4105" s="2">
        <v>5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 t="s">
        <v>4</v>
      </c>
      <c r="AT4105" s="2" t="s">
        <v>4</v>
      </c>
    </row>
    <row r="4106" spans="1:46" x14ac:dyDescent="0.2">
      <c r="A4106" s="2">
        <v>1664825</v>
      </c>
      <c r="B4106" s="2">
        <v>855144</v>
      </c>
      <c r="C4106" s="6">
        <v>21.450042085996401</v>
      </c>
      <c r="D4106" s="6">
        <v>37.753302025240103</v>
      </c>
      <c r="E4106" s="19" t="s">
        <v>4619</v>
      </c>
      <c r="F4106" s="46">
        <f>INDEX(Δεδομένα!$P:$P,MATCH('2021'!E4106,Δεδομένα!$O:$O,0))</f>
        <v>132</v>
      </c>
      <c r="G4106" s="49" t="s">
        <v>4620</v>
      </c>
      <c r="H4106" s="51" t="str">
        <f>INDEX(Δεδομένα!B$1:B$51,MATCH('2021'!G4106,Δεδομένα!A$1:A$51,0))</f>
        <v>ΔΥΤΙΚΗΣ ΕΛΛΑΔΟΣ</v>
      </c>
      <c r="I4106" s="53">
        <f>INDEX(Δεδομένα!E$1:E$13,MATCH('2021'!H4106,Δεδομένα!D$1:D$13,0))</f>
        <v>7</v>
      </c>
      <c r="J4106" s="4">
        <v>44338</v>
      </c>
      <c r="K4106" s="3" t="s">
        <v>4006</v>
      </c>
      <c r="L4106" s="17" t="str">
        <f t="shared" ref="L4106:L4110" si="324">_xlfn.CONCAT(TEXT(J4106,"ηη/μμ/εεε")," ",TEXT(K4106,"ωω:λλ"))</f>
        <v>22/05/2021 11:38</v>
      </c>
      <c r="M4106" s="4">
        <v>44340</v>
      </c>
      <c r="N4106" s="3" t="s">
        <v>694</v>
      </c>
      <c r="O4106" s="17" t="str">
        <f t="shared" ref="O4106:O4110" si="325">_xlfn.CONCAT(TEXT(M4106,"ηη/μμ/εεε")," ",TEXT(N4106,"ωω:λλ"))</f>
        <v>24/05/2021 20:20</v>
      </c>
      <c r="P4106" s="29">
        <f t="shared" ref="P4106:P4110" si="326">O4106-L4106</f>
        <v>2.3624999999956344</v>
      </c>
      <c r="Q4106" s="30">
        <f>2*24</f>
        <v>48</v>
      </c>
      <c r="R4106" s="27">
        <f t="shared" ref="R4106:R4110" si="327">P4106*(24*60)</f>
        <v>3401.9999999937136</v>
      </c>
      <c r="S4106" s="3" t="s">
        <v>4</v>
      </c>
      <c r="T4106" s="3" t="s">
        <v>4621</v>
      </c>
      <c r="U4106" s="3" t="s">
        <v>4</v>
      </c>
      <c r="V4106" s="3" t="s">
        <v>4629</v>
      </c>
      <c r="W4106" s="5">
        <v>0</v>
      </c>
      <c r="X4106" s="5">
        <v>5.5</v>
      </c>
      <c r="Y4106" s="5">
        <v>0</v>
      </c>
      <c r="Z4106" s="5">
        <v>0</v>
      </c>
      <c r="AA4106" s="5">
        <v>0</v>
      </c>
      <c r="AB4106" s="5">
        <v>0.5</v>
      </c>
      <c r="AC4106" s="5">
        <v>0</v>
      </c>
      <c r="AD4106" s="5">
        <v>0</v>
      </c>
      <c r="AE4106" s="2">
        <v>30</v>
      </c>
      <c r="AF4106" s="2">
        <v>11</v>
      </c>
      <c r="AG4106" s="2">
        <v>0</v>
      </c>
      <c r="AH4106" s="2">
        <v>0</v>
      </c>
      <c r="AI4106" s="2">
        <v>8</v>
      </c>
      <c r="AJ4106" s="2">
        <v>12</v>
      </c>
      <c r="AK4106" s="2">
        <v>4</v>
      </c>
      <c r="AL4106" s="2">
        <v>1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 t="s">
        <v>4</v>
      </c>
      <c r="AT4106" s="2" t="s">
        <v>4</v>
      </c>
    </row>
    <row r="4107" spans="1:46" x14ac:dyDescent="0.2">
      <c r="A4107" s="2">
        <v>1672046</v>
      </c>
      <c r="B4107" s="2">
        <v>862234</v>
      </c>
      <c r="C4107" s="6">
        <v>21.4247690757845</v>
      </c>
      <c r="D4107" s="6">
        <v>37.691371571810699</v>
      </c>
      <c r="E4107" s="19" t="s">
        <v>4619</v>
      </c>
      <c r="F4107" s="46">
        <f>INDEX(Δεδομένα!$P:$P,MATCH('2021'!E4107,Δεδομένα!$O:$O,0))</f>
        <v>132</v>
      </c>
      <c r="G4107" s="49" t="s">
        <v>4620</v>
      </c>
      <c r="H4107" s="51" t="str">
        <f>INDEX(Δεδομένα!B$1:B$51,MATCH('2021'!G4107,Δεδομένα!A$1:A$51,0))</f>
        <v>ΔΥΤΙΚΗΣ ΕΛΛΑΔΟΣ</v>
      </c>
      <c r="I4107" s="53">
        <f>INDEX(Δεδομένα!E$1:E$13,MATCH('2021'!H4107,Δεδομένα!D$1:D$13,0))</f>
        <v>7</v>
      </c>
      <c r="J4107" s="4">
        <v>44363</v>
      </c>
      <c r="K4107" s="3" t="s">
        <v>537</v>
      </c>
      <c r="L4107" s="17" t="str">
        <f t="shared" si="324"/>
        <v>16/06/2021 14:02</v>
      </c>
      <c r="M4107" s="4">
        <v>44363</v>
      </c>
      <c r="N4107" s="3" t="s">
        <v>42</v>
      </c>
      <c r="O4107" s="17" t="str">
        <f t="shared" si="325"/>
        <v>16/06/2021 14:30</v>
      </c>
      <c r="P4107" s="24">
        <f t="shared" si="326"/>
        <v>1.9444444442342501E-2</v>
      </c>
      <c r="Q4107" s="28">
        <v>0</v>
      </c>
      <c r="R4107" s="27">
        <f t="shared" si="327"/>
        <v>27.999999996973202</v>
      </c>
      <c r="S4107" s="3" t="s">
        <v>4</v>
      </c>
      <c r="T4107" s="3" t="s">
        <v>4621</v>
      </c>
      <c r="U4107" s="3" t="s">
        <v>4</v>
      </c>
      <c r="V4107" s="3" t="s">
        <v>4633</v>
      </c>
      <c r="W4107" s="5">
        <v>0</v>
      </c>
      <c r="X4107" s="5">
        <v>0</v>
      </c>
      <c r="Y4107" s="5">
        <v>0</v>
      </c>
      <c r="Z4107" s="5">
        <v>0</v>
      </c>
      <c r="AA4107" s="5">
        <v>0.7</v>
      </c>
      <c r="AB4107" s="5">
        <v>0</v>
      </c>
      <c r="AC4107" s="5">
        <v>0</v>
      </c>
      <c r="AD4107" s="5">
        <v>0</v>
      </c>
      <c r="AE4107" s="2">
        <v>4</v>
      </c>
      <c r="AF4107" s="2">
        <v>0</v>
      </c>
      <c r="AG4107" s="2">
        <v>0</v>
      </c>
      <c r="AH4107" s="2">
        <v>0</v>
      </c>
      <c r="AI4107" s="2">
        <v>0</v>
      </c>
      <c r="AJ4107" s="2">
        <v>2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 t="s">
        <v>4</v>
      </c>
      <c r="AT4107" s="2" t="s">
        <v>4</v>
      </c>
    </row>
    <row r="4108" spans="1:46" x14ac:dyDescent="0.2">
      <c r="A4108" s="2">
        <v>1697602</v>
      </c>
      <c r="B4108" s="2">
        <v>874802</v>
      </c>
      <c r="C4108" s="6">
        <v>21.424146652221701</v>
      </c>
      <c r="D4108" s="6">
        <v>37.757583618164098</v>
      </c>
      <c r="E4108" s="19" t="s">
        <v>4619</v>
      </c>
      <c r="F4108" s="46">
        <f>INDEX(Δεδομένα!$P:$P,MATCH('2021'!E4108,Δεδομένα!$O:$O,0))</f>
        <v>132</v>
      </c>
      <c r="G4108" s="49" t="s">
        <v>4620</v>
      </c>
      <c r="H4108" s="51" t="str">
        <f>INDEX(Δεδομένα!B$1:B$51,MATCH('2021'!G4108,Δεδομένα!A$1:A$51,0))</f>
        <v>ΔΥΤΙΚΗΣ ΕΛΛΑΔΟΣ</v>
      </c>
      <c r="I4108" s="53">
        <f>INDEX(Δεδομένα!E$1:E$13,MATCH('2021'!H4108,Δεδομένα!D$1:D$13,0))</f>
        <v>7</v>
      </c>
      <c r="J4108" s="4">
        <v>44403</v>
      </c>
      <c r="K4108" s="3" t="s">
        <v>886</v>
      </c>
      <c r="L4108" s="17" t="str">
        <f t="shared" si="324"/>
        <v>26/07/2021 23:35</v>
      </c>
      <c r="M4108" s="4">
        <v>44412</v>
      </c>
      <c r="N4108" s="3" t="s">
        <v>438</v>
      </c>
      <c r="O4108" s="17" t="str">
        <f t="shared" si="325"/>
        <v>04/08/2021 09:59</v>
      </c>
      <c r="P4108" s="29">
        <f t="shared" si="326"/>
        <v>8.4333333333343035</v>
      </c>
      <c r="Q4108" s="30">
        <f>8*24</f>
        <v>192</v>
      </c>
      <c r="R4108" s="27">
        <f t="shared" si="327"/>
        <v>12144.000000001397</v>
      </c>
      <c r="S4108" s="3" t="s">
        <v>4</v>
      </c>
      <c r="T4108" s="3" t="s">
        <v>4621</v>
      </c>
      <c r="U4108" s="3" t="s">
        <v>4</v>
      </c>
      <c r="V4108" s="3" t="s">
        <v>4634</v>
      </c>
      <c r="W4108" s="5">
        <v>100</v>
      </c>
      <c r="X4108" s="5">
        <v>0</v>
      </c>
      <c r="Y4108" s="5">
        <v>0</v>
      </c>
      <c r="Z4108" s="5">
        <v>0</v>
      </c>
      <c r="AA4108" s="5">
        <v>0</v>
      </c>
      <c r="AB4108" s="5">
        <v>10</v>
      </c>
      <c r="AC4108" s="5">
        <v>0</v>
      </c>
      <c r="AD4108" s="5">
        <v>0</v>
      </c>
      <c r="AE4108" s="2">
        <v>48</v>
      </c>
      <c r="AF4108" s="2">
        <v>12</v>
      </c>
      <c r="AG4108" s="2">
        <v>0</v>
      </c>
      <c r="AH4108" s="2">
        <v>0</v>
      </c>
      <c r="AI4108" s="2">
        <v>4</v>
      </c>
      <c r="AJ4108" s="2">
        <v>26</v>
      </c>
      <c r="AK4108" s="2">
        <v>0</v>
      </c>
      <c r="AL4108" s="2">
        <v>2</v>
      </c>
      <c r="AM4108" s="2">
        <v>2</v>
      </c>
      <c r="AN4108" s="2">
        <v>2</v>
      </c>
      <c r="AO4108" s="2">
        <v>0</v>
      </c>
      <c r="AP4108" s="2">
        <v>2</v>
      </c>
      <c r="AQ4108" s="2">
        <v>0</v>
      </c>
      <c r="AR4108" s="2">
        <v>0</v>
      </c>
      <c r="AS4108" s="2">
        <v>0</v>
      </c>
      <c r="AT4108" s="2">
        <v>0</v>
      </c>
    </row>
    <row r="4109" spans="1:46" x14ac:dyDescent="0.2">
      <c r="A4109" s="2">
        <v>1703870</v>
      </c>
      <c r="B4109" s="2">
        <v>878786</v>
      </c>
      <c r="C4109" s="6">
        <v>21.469931454807899</v>
      </c>
      <c r="D4109" s="6">
        <v>37.698065299296999</v>
      </c>
      <c r="E4109" s="19" t="s">
        <v>4619</v>
      </c>
      <c r="F4109" s="46">
        <f>INDEX(Δεδομένα!$P:$P,MATCH('2021'!E4109,Δεδομένα!$O:$O,0))</f>
        <v>132</v>
      </c>
      <c r="G4109" s="49" t="s">
        <v>4620</v>
      </c>
      <c r="H4109" s="51" t="str">
        <f>INDEX(Δεδομένα!B$1:B$51,MATCH('2021'!G4109,Δεδομένα!A$1:A$51,0))</f>
        <v>ΔΥΤΙΚΗΣ ΕΛΛΑΔΟΣ</v>
      </c>
      <c r="I4109" s="53">
        <f>INDEX(Δεδομένα!E$1:E$13,MATCH('2021'!H4109,Δεδομένα!D$1:D$13,0))</f>
        <v>7</v>
      </c>
      <c r="J4109" s="4">
        <v>44413</v>
      </c>
      <c r="K4109" s="3" t="s">
        <v>1385</v>
      </c>
      <c r="L4109" s="17" t="str">
        <f t="shared" si="324"/>
        <v>05/08/2021 15:03</v>
      </c>
      <c r="M4109" s="4">
        <v>44437</v>
      </c>
      <c r="N4109" s="3" t="s">
        <v>2350</v>
      </c>
      <c r="O4109" s="17" t="str">
        <f t="shared" si="325"/>
        <v>29/08/2021 21:21</v>
      </c>
      <c r="P4109" s="29">
        <f t="shared" si="326"/>
        <v>24.26249999999709</v>
      </c>
      <c r="Q4109" s="30">
        <f>24*24</f>
        <v>576</v>
      </c>
      <c r="R4109" s="27">
        <f t="shared" si="327"/>
        <v>34937.999999995809</v>
      </c>
      <c r="S4109" s="3" t="s">
        <v>4</v>
      </c>
      <c r="T4109" s="3" t="s">
        <v>4621</v>
      </c>
      <c r="U4109" s="3" t="s">
        <v>4</v>
      </c>
      <c r="V4109" s="3" t="s">
        <v>4622</v>
      </c>
      <c r="W4109" s="5">
        <v>0</v>
      </c>
      <c r="X4109" s="5">
        <v>2000</v>
      </c>
      <c r="Y4109" s="5">
        <v>0</v>
      </c>
      <c r="Z4109" s="5">
        <v>0</v>
      </c>
      <c r="AA4109" s="5">
        <v>0</v>
      </c>
      <c r="AB4109" s="5">
        <v>2000</v>
      </c>
      <c r="AC4109" s="5">
        <v>0</v>
      </c>
      <c r="AD4109" s="5">
        <v>0</v>
      </c>
      <c r="AE4109" s="2">
        <v>46</v>
      </c>
      <c r="AF4109" s="2">
        <v>0</v>
      </c>
      <c r="AG4109" s="2">
        <v>1</v>
      </c>
      <c r="AH4109" s="2">
        <v>0</v>
      </c>
      <c r="AI4109" s="2">
        <v>9</v>
      </c>
      <c r="AJ4109" s="2">
        <v>18</v>
      </c>
      <c r="AK4109" s="2">
        <v>0</v>
      </c>
      <c r="AL4109" s="2">
        <v>2</v>
      </c>
      <c r="AM4109" s="2">
        <v>1</v>
      </c>
      <c r="AN4109" s="2">
        <v>0</v>
      </c>
      <c r="AO4109" s="2">
        <v>0</v>
      </c>
      <c r="AP4109" s="2">
        <v>1</v>
      </c>
      <c r="AQ4109" s="2">
        <v>2</v>
      </c>
      <c r="AR4109" s="2">
        <v>0</v>
      </c>
      <c r="AS4109" s="2">
        <v>2</v>
      </c>
      <c r="AT4109" s="2">
        <v>1</v>
      </c>
    </row>
    <row r="4110" spans="1:46" x14ac:dyDescent="0.2">
      <c r="A4110" s="2">
        <v>1706342</v>
      </c>
      <c r="B4110" s="2">
        <v>886954</v>
      </c>
      <c r="C4110" s="6">
        <v>21.431109382377802</v>
      </c>
      <c r="D4110" s="6">
        <v>37.758645778182299</v>
      </c>
      <c r="E4110" s="19" t="s">
        <v>4619</v>
      </c>
      <c r="F4110" s="46">
        <f>INDEX(Δεδομένα!$P:$P,MATCH('2021'!E4110,Δεδομένα!$O:$O,0))</f>
        <v>132</v>
      </c>
      <c r="G4110" s="49" t="s">
        <v>4620</v>
      </c>
      <c r="H4110" s="51" t="str">
        <f>INDEX(Δεδομένα!B$1:B$51,MATCH('2021'!G4110,Δεδομένα!A$1:A$51,0))</f>
        <v>ΔΥΤΙΚΗΣ ΕΛΛΑΔΟΣ</v>
      </c>
      <c r="I4110" s="53">
        <f>INDEX(Δεδομένα!E$1:E$13,MATCH('2021'!H4110,Δεδομένα!D$1:D$13,0))</f>
        <v>7</v>
      </c>
      <c r="J4110" s="4">
        <v>44436</v>
      </c>
      <c r="K4110" s="3" t="s">
        <v>1146</v>
      </c>
      <c r="L4110" s="17" t="str">
        <f t="shared" si="324"/>
        <v>28/08/2021 20:02</v>
      </c>
      <c r="M4110" s="4">
        <v>44445</v>
      </c>
      <c r="N4110" s="3" t="s">
        <v>748</v>
      </c>
      <c r="O4110" s="17" t="str">
        <f t="shared" si="325"/>
        <v>06/09/2021 21:28</v>
      </c>
      <c r="P4110" s="29">
        <f t="shared" si="326"/>
        <v>9.0597222222204437</v>
      </c>
      <c r="Q4110" s="30">
        <f>9*24</f>
        <v>216</v>
      </c>
      <c r="R4110" s="27">
        <f t="shared" si="327"/>
        <v>13045.999999997439</v>
      </c>
      <c r="S4110" s="3" t="s">
        <v>4</v>
      </c>
      <c r="T4110" s="3" t="s">
        <v>4621</v>
      </c>
      <c r="U4110" s="3" t="s">
        <v>4</v>
      </c>
      <c r="V4110" s="3" t="s">
        <v>4634</v>
      </c>
      <c r="W4110" s="5">
        <v>65</v>
      </c>
      <c r="X4110" s="5">
        <v>0</v>
      </c>
      <c r="Y4110" s="5">
        <v>0</v>
      </c>
      <c r="Z4110" s="5">
        <v>0</v>
      </c>
      <c r="AA4110" s="5">
        <v>0</v>
      </c>
      <c r="AB4110" s="5">
        <v>5</v>
      </c>
      <c r="AC4110" s="5">
        <v>0</v>
      </c>
      <c r="AD4110" s="5">
        <v>0</v>
      </c>
      <c r="AE4110" s="2">
        <v>46</v>
      </c>
      <c r="AF4110" s="2">
        <v>22</v>
      </c>
      <c r="AG4110" s="2">
        <v>0</v>
      </c>
      <c r="AH4110" s="2">
        <v>0</v>
      </c>
      <c r="AI4110" s="2">
        <v>4</v>
      </c>
      <c r="AJ4110" s="2">
        <v>31</v>
      </c>
      <c r="AK4110" s="2">
        <v>3</v>
      </c>
      <c r="AL4110" s="2">
        <v>2</v>
      </c>
      <c r="AM4110" s="2">
        <v>1</v>
      </c>
      <c r="AN4110" s="2">
        <v>1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</row>
    <row r="4111" spans="1:46" x14ac:dyDescent="0.2">
      <c r="A4111" s="2">
        <v>1664381</v>
      </c>
      <c r="B4111" s="2">
        <v>849294</v>
      </c>
      <c r="C4111" s="6">
        <v>21.788205386010699</v>
      </c>
      <c r="D4111" s="6">
        <v>37.723263472180903</v>
      </c>
      <c r="E4111" s="19" t="s">
        <v>4639</v>
      </c>
      <c r="F4111" s="46">
        <f>INDEX(Δεδομένα!$P:$P,MATCH('2021'!E4111,Δεδομένα!$O:$O,0))</f>
        <v>133</v>
      </c>
      <c r="G4111" s="49" t="s">
        <v>4620</v>
      </c>
      <c r="H4111" s="51" t="str">
        <f>INDEX(Δεδομένα!B$1:B$51,MATCH('2021'!G4111,Δεδομένα!A$1:A$51,0))</f>
        <v>ΔΥΤΙΚΗΣ ΕΛΛΑΔΟΣ</v>
      </c>
      <c r="I4111" s="53">
        <f>INDEX(Δεδομένα!E$1:E$13,MATCH('2021'!H4111,Δεδομένα!D$1:D$13,0))</f>
        <v>7</v>
      </c>
      <c r="J4111" s="4">
        <v>44315</v>
      </c>
      <c r="K4111" s="3" t="s">
        <v>497</v>
      </c>
      <c r="L4111" s="17" t="str">
        <f t="shared" ref="L4111:L4115" si="328">_xlfn.CONCAT(TEXT(J4111,"ηη/μμ/εεε")," ",TEXT(K4111,"ωω:λλ"))</f>
        <v>29/04/2021 21:00</v>
      </c>
      <c r="M4111" s="4">
        <v>44316</v>
      </c>
      <c r="N4111" s="3" t="s">
        <v>1377</v>
      </c>
      <c r="O4111" s="17" t="str">
        <f t="shared" ref="O4111:O4115" si="329">_xlfn.CONCAT(TEXT(M4111,"ηη/μμ/εεε")," ",TEXT(N4111,"ωω:λλ"))</f>
        <v>30/04/2021 00:30</v>
      </c>
      <c r="P4111" s="24">
        <f t="shared" ref="P4111:P4115" si="330">O4111-L4111</f>
        <v>0.14583333333575865</v>
      </c>
      <c r="Q4111" s="28">
        <v>0</v>
      </c>
      <c r="R4111" s="27">
        <f t="shared" ref="R4111:R4115" si="331">P4111*(24*60)</f>
        <v>210.00000000349246</v>
      </c>
      <c r="S4111" s="3" t="s">
        <v>4</v>
      </c>
      <c r="T4111" s="3" t="s">
        <v>4626</v>
      </c>
      <c r="U4111" s="3" t="s">
        <v>4</v>
      </c>
      <c r="V4111" s="3" t="s">
        <v>4641</v>
      </c>
      <c r="W4111" s="5">
        <v>0</v>
      </c>
      <c r="X4111" s="5">
        <v>1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2">
        <v>12</v>
      </c>
      <c r="AF4111" s="2">
        <v>0</v>
      </c>
      <c r="AG4111" s="2">
        <v>0</v>
      </c>
      <c r="AH4111" s="2">
        <v>0</v>
      </c>
      <c r="AI4111" s="2">
        <v>0</v>
      </c>
      <c r="AJ4111" s="2">
        <v>6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 t="s">
        <v>4</v>
      </c>
      <c r="AT4111" s="2" t="s">
        <v>4</v>
      </c>
    </row>
    <row r="4112" spans="1:46" x14ac:dyDescent="0.2">
      <c r="A4112" s="2">
        <v>1664851</v>
      </c>
      <c r="B4112" s="2">
        <v>851480</v>
      </c>
      <c r="C4112" s="6">
        <v>21.704376554101302</v>
      </c>
      <c r="D4112" s="6">
        <v>37.834098910856</v>
      </c>
      <c r="E4112" s="19" t="s">
        <v>4639</v>
      </c>
      <c r="F4112" s="46">
        <f>INDEX(Δεδομένα!$P:$P,MATCH('2021'!E4112,Δεδομένα!$O:$O,0))</f>
        <v>133</v>
      </c>
      <c r="G4112" s="49" t="s">
        <v>4620</v>
      </c>
      <c r="H4112" s="51" t="str">
        <f>INDEX(Δεδομένα!B$1:B$51,MATCH('2021'!G4112,Δεδομένα!A$1:A$51,0))</f>
        <v>ΔΥΤΙΚΗΣ ΕΛΛΑΔΟΣ</v>
      </c>
      <c r="I4112" s="53">
        <f>INDEX(Δεδομένα!E$1:E$13,MATCH('2021'!H4112,Δεδομένα!D$1:D$13,0))</f>
        <v>7</v>
      </c>
      <c r="J4112" s="4">
        <v>44323</v>
      </c>
      <c r="K4112" s="3" t="s">
        <v>55</v>
      </c>
      <c r="L4112" s="17" t="str">
        <f t="shared" si="328"/>
        <v>07/05/2021 18:28</v>
      </c>
      <c r="M4112" s="4">
        <v>44323</v>
      </c>
      <c r="N4112" s="3" t="s">
        <v>997</v>
      </c>
      <c r="O4112" s="17" t="str">
        <f t="shared" si="329"/>
        <v>07/05/2021 21:35</v>
      </c>
      <c r="P4112" s="24">
        <f t="shared" si="330"/>
        <v>0.12986111111240461</v>
      </c>
      <c r="Q4112" s="28">
        <v>0</v>
      </c>
      <c r="R4112" s="27">
        <f t="shared" si="331"/>
        <v>187.00000000186265</v>
      </c>
      <c r="S4112" s="3" t="s">
        <v>4</v>
      </c>
      <c r="T4112" s="3" t="s">
        <v>4626</v>
      </c>
      <c r="U4112" s="3" t="s">
        <v>4</v>
      </c>
      <c r="V4112" s="3" t="s">
        <v>4643</v>
      </c>
      <c r="W4112" s="5">
        <v>0</v>
      </c>
      <c r="X4112" s="5">
        <v>1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2">
        <v>6</v>
      </c>
      <c r="AF4112" s="2">
        <v>0</v>
      </c>
      <c r="AG4112" s="2">
        <v>0</v>
      </c>
      <c r="AH4112" s="2">
        <v>0</v>
      </c>
      <c r="AI4112" s="2">
        <v>0</v>
      </c>
      <c r="AJ4112" s="2">
        <v>3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 t="s">
        <v>4</v>
      </c>
      <c r="AT4112" s="2" t="s">
        <v>4</v>
      </c>
    </row>
    <row r="4113" spans="1:46" x14ac:dyDescent="0.2">
      <c r="A4113" s="2">
        <v>1699355</v>
      </c>
      <c r="B4113" s="2">
        <v>878225</v>
      </c>
      <c r="C4113" s="6">
        <v>21.574729885193399</v>
      </c>
      <c r="D4113" s="6">
        <v>37.701654740588701</v>
      </c>
      <c r="E4113" s="19" t="s">
        <v>4639</v>
      </c>
      <c r="F4113" s="46">
        <f>INDEX(Δεδομένα!$P:$P,MATCH('2021'!E4113,Δεδομένα!$O:$O,0))</f>
        <v>133</v>
      </c>
      <c r="G4113" s="49" t="s">
        <v>4620</v>
      </c>
      <c r="H4113" s="51" t="str">
        <f>INDEX(Δεδομένα!B$1:B$51,MATCH('2021'!G4113,Δεδομένα!A$1:A$51,0))</f>
        <v>ΔΥΤΙΚΗΣ ΕΛΛΑΔΟΣ</v>
      </c>
      <c r="I4113" s="53">
        <f>INDEX(Δεδομένα!E$1:E$13,MATCH('2021'!H4113,Δεδομένα!D$1:D$13,0))</f>
        <v>7</v>
      </c>
      <c r="J4113" s="4">
        <v>44412</v>
      </c>
      <c r="K4113" s="3" t="s">
        <v>1699</v>
      </c>
      <c r="L4113" s="17" t="str">
        <f t="shared" si="328"/>
        <v>04/08/2021 13:03</v>
      </c>
      <c r="M4113" s="4">
        <v>44451</v>
      </c>
      <c r="N4113" s="3" t="s">
        <v>208</v>
      </c>
      <c r="O4113" s="17" t="str">
        <f t="shared" si="329"/>
        <v>12/09/2021 21:16</v>
      </c>
      <c r="P4113" s="29">
        <f t="shared" si="330"/>
        <v>39.34236111111386</v>
      </c>
      <c r="Q4113" s="30">
        <f>8*24</f>
        <v>192</v>
      </c>
      <c r="R4113" s="27">
        <f t="shared" si="331"/>
        <v>56653.000000003958</v>
      </c>
      <c r="S4113" s="3" t="s">
        <v>4</v>
      </c>
      <c r="T4113" s="3" t="s">
        <v>4626</v>
      </c>
      <c r="U4113" s="3" t="s">
        <v>4</v>
      </c>
      <c r="V4113" s="3" t="s">
        <v>1855</v>
      </c>
      <c r="W4113" s="5">
        <v>71000</v>
      </c>
      <c r="X4113" s="5">
        <v>0</v>
      </c>
      <c r="Y4113" s="5">
        <v>0</v>
      </c>
      <c r="Z4113" s="5">
        <v>0</v>
      </c>
      <c r="AA4113" s="5">
        <v>0</v>
      </c>
      <c r="AB4113" s="5">
        <v>50000</v>
      </c>
      <c r="AC4113" s="5">
        <v>0</v>
      </c>
      <c r="AD4113" s="5">
        <v>0</v>
      </c>
      <c r="AE4113" s="2">
        <v>104</v>
      </c>
      <c r="AF4113" s="2">
        <v>85</v>
      </c>
      <c r="AG4113" s="2">
        <v>0</v>
      </c>
      <c r="AH4113" s="2">
        <v>0</v>
      </c>
      <c r="AI4113" s="2">
        <v>14</v>
      </c>
      <c r="AJ4113" s="2">
        <v>98</v>
      </c>
      <c r="AK4113" s="2">
        <v>10</v>
      </c>
      <c r="AL4113" s="2">
        <v>15</v>
      </c>
      <c r="AM4113" s="2">
        <v>10</v>
      </c>
      <c r="AN4113" s="2">
        <v>12</v>
      </c>
      <c r="AO4113" s="2">
        <v>14</v>
      </c>
      <c r="AP4113" s="2">
        <v>8</v>
      </c>
      <c r="AQ4113" s="2">
        <v>2</v>
      </c>
      <c r="AR4113" s="2">
        <v>0</v>
      </c>
      <c r="AS4113" s="2">
        <v>0</v>
      </c>
      <c r="AT4113" s="2">
        <v>0</v>
      </c>
    </row>
    <row r="4114" spans="1:46" x14ac:dyDescent="0.2">
      <c r="A4114" s="2">
        <v>1703106</v>
      </c>
      <c r="B4114" s="2">
        <v>891821</v>
      </c>
      <c r="C4114" s="6">
        <v>21.791059377568299</v>
      </c>
      <c r="D4114" s="6">
        <v>37.914077325360701</v>
      </c>
      <c r="E4114" s="19" t="s">
        <v>4639</v>
      </c>
      <c r="F4114" s="46">
        <f>INDEX(Δεδομένα!$P:$P,MATCH('2021'!E4114,Δεδομένα!$O:$O,0))</f>
        <v>133</v>
      </c>
      <c r="G4114" s="49" t="s">
        <v>4620</v>
      </c>
      <c r="H4114" s="51" t="str">
        <f>INDEX(Δεδομένα!B$1:B$51,MATCH('2021'!G4114,Δεδομένα!A$1:A$51,0))</f>
        <v>ΔΥΤΙΚΗΣ ΕΛΛΑΔΟΣ</v>
      </c>
      <c r="I4114" s="53">
        <f>INDEX(Δεδομένα!E$1:E$13,MATCH('2021'!H4114,Δεδομένα!D$1:D$13,0))</f>
        <v>7</v>
      </c>
      <c r="J4114" s="4">
        <v>44456</v>
      </c>
      <c r="K4114" s="3" t="s">
        <v>701</v>
      </c>
      <c r="L4114" s="17" t="str">
        <f t="shared" si="328"/>
        <v>17/09/2021 00:02</v>
      </c>
      <c r="M4114" s="4">
        <v>44456</v>
      </c>
      <c r="N4114" s="3" t="s">
        <v>707</v>
      </c>
      <c r="O4114" s="17" t="str">
        <f t="shared" si="329"/>
        <v>17/09/2021 06:40</v>
      </c>
      <c r="P4114" s="24">
        <f t="shared" si="330"/>
        <v>0.27638888889487134</v>
      </c>
      <c r="Q4114" s="28">
        <v>0</v>
      </c>
      <c r="R4114" s="27">
        <f t="shared" si="331"/>
        <v>398.00000000861473</v>
      </c>
      <c r="S4114" s="3" t="s">
        <v>4</v>
      </c>
      <c r="T4114" s="3" t="s">
        <v>4626</v>
      </c>
      <c r="U4114" s="3" t="s">
        <v>4</v>
      </c>
      <c r="V4114" s="3" t="s">
        <v>4640</v>
      </c>
      <c r="W4114" s="5">
        <v>0</v>
      </c>
      <c r="X4114" s="5">
        <v>2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2">
        <v>6</v>
      </c>
      <c r="AF4114" s="2">
        <v>0</v>
      </c>
      <c r="AG4114" s="2">
        <v>0</v>
      </c>
      <c r="AH4114" s="2">
        <v>0</v>
      </c>
      <c r="AI4114" s="2">
        <v>0</v>
      </c>
      <c r="AJ4114" s="2">
        <v>3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</row>
    <row r="4115" spans="1:46" x14ac:dyDescent="0.2">
      <c r="A4115" s="2">
        <v>1703107</v>
      </c>
      <c r="B4115" s="2">
        <v>893459</v>
      </c>
      <c r="C4115" s="6">
        <v>21.627606761862001</v>
      </c>
      <c r="D4115" s="6">
        <v>37.797663251996198</v>
      </c>
      <c r="E4115" s="19" t="s">
        <v>4639</v>
      </c>
      <c r="F4115" s="46">
        <f>INDEX(Δεδομένα!$P:$P,MATCH('2021'!E4115,Δεδομένα!$O:$O,0))</f>
        <v>133</v>
      </c>
      <c r="G4115" s="49" t="s">
        <v>4620</v>
      </c>
      <c r="H4115" s="51" t="str">
        <f>INDEX(Δεδομένα!B$1:B$51,MATCH('2021'!G4115,Δεδομένα!A$1:A$51,0))</f>
        <v>ΔΥΤΙΚΗΣ ΕΛΛΑΔΟΣ</v>
      </c>
      <c r="I4115" s="53">
        <f>INDEX(Δεδομένα!E$1:E$13,MATCH('2021'!H4115,Δεδομένα!D$1:D$13,0))</f>
        <v>7</v>
      </c>
      <c r="J4115" s="4">
        <v>44462</v>
      </c>
      <c r="K4115" s="3" t="s">
        <v>3468</v>
      </c>
      <c r="L4115" s="17" t="str">
        <f t="shared" si="328"/>
        <v>23/09/2021 02:25</v>
      </c>
      <c r="M4115" s="4">
        <v>44467</v>
      </c>
      <c r="N4115" s="3" t="s">
        <v>147</v>
      </c>
      <c r="O4115" s="17" t="str">
        <f t="shared" si="329"/>
        <v>28/09/2021 20:00</v>
      </c>
      <c r="P4115" s="29">
        <f t="shared" si="330"/>
        <v>5.7326388888905058</v>
      </c>
      <c r="Q4115" s="30">
        <f>5*24</f>
        <v>120</v>
      </c>
      <c r="R4115" s="27">
        <f t="shared" si="331"/>
        <v>8255.0000000023283</v>
      </c>
      <c r="S4115" s="3" t="s">
        <v>4</v>
      </c>
      <c r="T4115" s="3" t="s">
        <v>4626</v>
      </c>
      <c r="U4115" s="3" t="s">
        <v>4</v>
      </c>
      <c r="V4115" s="3" t="s">
        <v>4647</v>
      </c>
      <c r="W4115" s="5">
        <v>0</v>
      </c>
      <c r="X4115" s="5">
        <v>20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2">
        <v>67</v>
      </c>
      <c r="AF4115" s="2">
        <v>0</v>
      </c>
      <c r="AG4115" s="2">
        <v>2</v>
      </c>
      <c r="AH4115" s="2">
        <v>0</v>
      </c>
      <c r="AI4115" s="2">
        <v>4</v>
      </c>
      <c r="AJ4115" s="2">
        <v>18</v>
      </c>
      <c r="AK4115" s="2">
        <v>0</v>
      </c>
      <c r="AL4115" s="2">
        <v>1</v>
      </c>
      <c r="AM4115" s="2">
        <v>0</v>
      </c>
      <c r="AN4115" s="2">
        <v>1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</row>
    <row r="4116" spans="1:46" x14ac:dyDescent="0.2">
      <c r="A4116" s="2">
        <v>1663087</v>
      </c>
      <c r="B4116" s="2">
        <v>845043</v>
      </c>
      <c r="C4116" s="6">
        <v>21.698696710642999</v>
      </c>
      <c r="D4116" s="6">
        <v>37.4963579747388</v>
      </c>
      <c r="E4116" s="19" t="s">
        <v>4648</v>
      </c>
      <c r="F4116" s="46">
        <f>INDEX(Δεδομένα!$P:$P,MATCH('2021'!E4116,Δεδομένα!$O:$O,0))</f>
        <v>134</v>
      </c>
      <c r="G4116" s="49" t="s">
        <v>4620</v>
      </c>
      <c r="H4116" s="51" t="str">
        <f>INDEX(Δεδομένα!B$1:B$51,MATCH('2021'!G4116,Δεδομένα!A$1:A$51,0))</f>
        <v>ΔΥΤΙΚΗΣ ΕΛΛΑΔΟΣ</v>
      </c>
      <c r="I4116" s="53">
        <f>INDEX(Δεδομένα!E$1:E$13,MATCH('2021'!H4116,Δεδομένα!D$1:D$13,0))</f>
        <v>7</v>
      </c>
      <c r="J4116" s="4">
        <v>44298</v>
      </c>
      <c r="K4116" s="3" t="s">
        <v>484</v>
      </c>
      <c r="L4116" s="17" t="str">
        <f t="shared" ref="L4116:L4125" si="332">_xlfn.CONCAT(TEXT(J4116,"ηη/μμ/εεε")," ",TEXT(K4116,"ωω:λλ"))</f>
        <v>12/04/2021 12:40</v>
      </c>
      <c r="M4116" s="4">
        <v>44298</v>
      </c>
      <c r="N4116" s="3" t="s">
        <v>461</v>
      </c>
      <c r="O4116" s="17" t="str">
        <f t="shared" ref="O4116:O4125" si="333">_xlfn.CONCAT(TEXT(M4116,"ηη/μμ/εεε")," ",TEXT(N4116,"ωω:λλ"))</f>
        <v>12/04/2021 17:00</v>
      </c>
      <c r="P4116" s="24">
        <f t="shared" ref="P4116:P4125" si="334">O4116-L4116</f>
        <v>0.18055555555474712</v>
      </c>
      <c r="Q4116" s="28">
        <v>0</v>
      </c>
      <c r="R4116" s="27">
        <f t="shared" ref="R4116:R4125" si="335">P4116*(24*60)</f>
        <v>259.99999999883585</v>
      </c>
      <c r="S4116" s="3" t="s">
        <v>4</v>
      </c>
      <c r="T4116" s="3" t="s">
        <v>4649</v>
      </c>
      <c r="U4116" s="3" t="s">
        <v>4</v>
      </c>
      <c r="V4116" s="3" t="s">
        <v>4652</v>
      </c>
      <c r="W4116" s="5">
        <v>0</v>
      </c>
      <c r="X4116" s="5">
        <v>1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2">
        <v>14</v>
      </c>
      <c r="AF4116" s="2">
        <v>0</v>
      </c>
      <c r="AG4116" s="2">
        <v>0</v>
      </c>
      <c r="AH4116" s="2">
        <v>0</v>
      </c>
      <c r="AI4116" s="2">
        <v>0</v>
      </c>
      <c r="AJ4116" s="2">
        <v>7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 t="s">
        <v>4</v>
      </c>
      <c r="AT4116" s="2" t="s">
        <v>4</v>
      </c>
    </row>
    <row r="4117" spans="1:46" x14ac:dyDescent="0.2">
      <c r="A4117" s="2">
        <v>1664529</v>
      </c>
      <c r="B4117" s="2">
        <v>845672</v>
      </c>
      <c r="C4117" s="6">
        <v>21.597167082226701</v>
      </c>
      <c r="D4117" s="6">
        <v>37.576824171279902</v>
      </c>
      <c r="E4117" s="19" t="s">
        <v>4648</v>
      </c>
      <c r="F4117" s="46">
        <f>INDEX(Δεδομένα!$P:$P,MATCH('2021'!E4117,Δεδομένα!$O:$O,0))</f>
        <v>134</v>
      </c>
      <c r="G4117" s="49" t="s">
        <v>4620</v>
      </c>
      <c r="H4117" s="51" t="str">
        <f>INDEX(Δεδομένα!B$1:B$51,MATCH('2021'!G4117,Δεδομένα!A$1:A$51,0))</f>
        <v>ΔΥΤΙΚΗΣ ΕΛΛΑΔΟΣ</v>
      </c>
      <c r="I4117" s="53">
        <f>INDEX(Δεδομένα!E$1:E$13,MATCH('2021'!H4117,Δεδομένα!D$1:D$13,0))</f>
        <v>7</v>
      </c>
      <c r="J4117" s="4">
        <v>44300</v>
      </c>
      <c r="K4117" s="3" t="s">
        <v>1161</v>
      </c>
      <c r="L4117" s="17" t="str">
        <f t="shared" si="332"/>
        <v>14/04/2021 16:43</v>
      </c>
      <c r="M4117" s="4">
        <v>44300</v>
      </c>
      <c r="N4117" s="3" t="s">
        <v>256</v>
      </c>
      <c r="O4117" s="17" t="str">
        <f t="shared" si="333"/>
        <v>14/04/2021 20:15</v>
      </c>
      <c r="P4117" s="24">
        <f t="shared" si="334"/>
        <v>0.14722222222189885</v>
      </c>
      <c r="Q4117" s="28">
        <v>0</v>
      </c>
      <c r="R4117" s="27">
        <f t="shared" si="335"/>
        <v>211.99999999953434</v>
      </c>
      <c r="S4117" s="3" t="s">
        <v>4</v>
      </c>
      <c r="T4117" s="3" t="s">
        <v>4637</v>
      </c>
      <c r="U4117" s="3" t="s">
        <v>4</v>
      </c>
      <c r="V4117" s="3" t="s">
        <v>4654</v>
      </c>
      <c r="W4117" s="5">
        <v>0</v>
      </c>
      <c r="X4117" s="5">
        <v>0.5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2">
        <v>8</v>
      </c>
      <c r="AF4117" s="2">
        <v>0</v>
      </c>
      <c r="AG4117" s="2">
        <v>0</v>
      </c>
      <c r="AH4117" s="2">
        <v>0</v>
      </c>
      <c r="AI4117" s="2">
        <v>0</v>
      </c>
      <c r="AJ4117" s="2">
        <v>4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 t="s">
        <v>4</v>
      </c>
      <c r="AT4117" s="2" t="s">
        <v>4</v>
      </c>
    </row>
    <row r="4118" spans="1:46" x14ac:dyDescent="0.2">
      <c r="A4118" s="2">
        <v>1663082</v>
      </c>
      <c r="B4118" s="2">
        <v>846023</v>
      </c>
      <c r="C4118" s="6">
        <v>21.684117565796701</v>
      </c>
      <c r="D4118" s="6">
        <v>37.488517566165498</v>
      </c>
      <c r="E4118" s="19" t="s">
        <v>4648</v>
      </c>
      <c r="F4118" s="46">
        <f>INDEX(Δεδομένα!$P:$P,MATCH('2021'!E4118,Δεδομένα!$O:$O,0))</f>
        <v>134</v>
      </c>
      <c r="G4118" s="49" t="s">
        <v>4620</v>
      </c>
      <c r="H4118" s="51" t="str">
        <f>INDEX(Δεδομένα!B$1:B$51,MATCH('2021'!G4118,Δεδομένα!A$1:A$51,0))</f>
        <v>ΔΥΤΙΚΗΣ ΕΛΛΑΔΟΣ</v>
      </c>
      <c r="I4118" s="53">
        <f>INDEX(Δεδομένα!E$1:E$13,MATCH('2021'!H4118,Δεδομένα!D$1:D$13,0))</f>
        <v>7</v>
      </c>
      <c r="J4118" s="4">
        <v>44301</v>
      </c>
      <c r="K4118" s="3" t="s">
        <v>150</v>
      </c>
      <c r="L4118" s="17" t="str">
        <f t="shared" si="332"/>
        <v>15/04/2021 19:00</v>
      </c>
      <c r="M4118" s="4">
        <v>44302</v>
      </c>
      <c r="N4118" s="3" t="s">
        <v>816</v>
      </c>
      <c r="O4118" s="17" t="str">
        <f t="shared" si="333"/>
        <v>16/04/2021 01:00</v>
      </c>
      <c r="P4118" s="24">
        <f t="shared" si="334"/>
        <v>0.25</v>
      </c>
      <c r="Q4118" s="28">
        <v>0</v>
      </c>
      <c r="R4118" s="27">
        <f t="shared" si="335"/>
        <v>360</v>
      </c>
      <c r="S4118" s="3" t="s">
        <v>4</v>
      </c>
      <c r="T4118" s="3" t="s">
        <v>4649</v>
      </c>
      <c r="U4118" s="3" t="s">
        <v>4</v>
      </c>
      <c r="V4118" s="3" t="s">
        <v>4655</v>
      </c>
      <c r="W4118" s="5">
        <v>0</v>
      </c>
      <c r="X4118" s="5">
        <v>2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2">
        <v>9</v>
      </c>
      <c r="AF4118" s="2">
        <v>0</v>
      </c>
      <c r="AG4118" s="2">
        <v>0</v>
      </c>
      <c r="AH4118" s="2">
        <v>0</v>
      </c>
      <c r="AI4118" s="2">
        <v>0</v>
      </c>
      <c r="AJ4118" s="2">
        <v>5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 t="s">
        <v>4</v>
      </c>
      <c r="AT4118" s="2" t="s">
        <v>4</v>
      </c>
    </row>
    <row r="4119" spans="1:46" x14ac:dyDescent="0.2">
      <c r="A4119" s="2">
        <v>1664551</v>
      </c>
      <c r="B4119" s="2">
        <v>846646</v>
      </c>
      <c r="C4119" s="6">
        <v>21.7273211282787</v>
      </c>
      <c r="D4119" s="6">
        <v>37.590044895018501</v>
      </c>
      <c r="E4119" s="19" t="s">
        <v>4648</v>
      </c>
      <c r="F4119" s="46">
        <f>INDEX(Δεδομένα!$P:$P,MATCH('2021'!E4119,Δεδομένα!$O:$O,0))</f>
        <v>134</v>
      </c>
      <c r="G4119" s="49" t="s">
        <v>4620</v>
      </c>
      <c r="H4119" s="51" t="str">
        <f>INDEX(Δεδομένα!B$1:B$51,MATCH('2021'!G4119,Δεδομένα!A$1:A$51,0))</f>
        <v>ΔΥΤΙΚΗΣ ΕΛΛΑΔΟΣ</v>
      </c>
      <c r="I4119" s="53">
        <f>INDEX(Δεδομένα!E$1:E$13,MATCH('2021'!H4119,Δεδομένα!D$1:D$13,0))</f>
        <v>7</v>
      </c>
      <c r="J4119" s="4">
        <v>44304</v>
      </c>
      <c r="K4119" s="3" t="s">
        <v>2271</v>
      </c>
      <c r="L4119" s="17" t="str">
        <f t="shared" si="332"/>
        <v>18/04/2021 09:45</v>
      </c>
      <c r="M4119" s="4">
        <v>44304</v>
      </c>
      <c r="N4119" s="3" t="s">
        <v>544</v>
      </c>
      <c r="O4119" s="17" t="str">
        <f t="shared" si="333"/>
        <v>18/04/2021 11:50</v>
      </c>
      <c r="P4119" s="24">
        <f t="shared" si="334"/>
        <v>8.6805555554747116E-2</v>
      </c>
      <c r="Q4119" s="28">
        <v>0</v>
      </c>
      <c r="R4119" s="27">
        <f t="shared" si="335"/>
        <v>124.99999999883585</v>
      </c>
      <c r="S4119" s="3" t="s">
        <v>4</v>
      </c>
      <c r="T4119" s="3" t="s">
        <v>4637</v>
      </c>
      <c r="U4119" s="3" t="s">
        <v>4</v>
      </c>
      <c r="V4119" s="3" t="s">
        <v>4653</v>
      </c>
      <c r="W4119" s="5">
        <v>0</v>
      </c>
      <c r="X4119" s="5">
        <v>0.05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2">
        <v>2</v>
      </c>
      <c r="AF4119" s="2">
        <v>0</v>
      </c>
      <c r="AG4119" s="2">
        <v>0</v>
      </c>
      <c r="AH4119" s="2">
        <v>0</v>
      </c>
      <c r="AI4119" s="2">
        <v>0</v>
      </c>
      <c r="AJ4119" s="2">
        <v>1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 t="s">
        <v>4</v>
      </c>
      <c r="AT4119" s="2" t="s">
        <v>4</v>
      </c>
    </row>
    <row r="4120" spans="1:46" x14ac:dyDescent="0.2">
      <c r="A4120" s="2">
        <v>1664587</v>
      </c>
      <c r="B4120" s="2">
        <v>848069</v>
      </c>
      <c r="C4120" s="6">
        <v>21.710923726809799</v>
      </c>
      <c r="D4120" s="6">
        <v>37.444531209591197</v>
      </c>
      <c r="E4120" s="19" t="s">
        <v>4648</v>
      </c>
      <c r="F4120" s="46">
        <f>INDEX(Δεδομένα!$P:$P,MATCH('2021'!E4120,Δεδομένα!$O:$O,0))</f>
        <v>134</v>
      </c>
      <c r="G4120" s="49" t="s">
        <v>4620</v>
      </c>
      <c r="H4120" s="51" t="str">
        <f>INDEX(Δεδομένα!B$1:B$51,MATCH('2021'!G4120,Δεδομένα!A$1:A$51,0))</f>
        <v>ΔΥΤΙΚΗΣ ΕΛΛΑΔΟΣ</v>
      </c>
      <c r="I4120" s="53">
        <f>INDEX(Δεδομένα!E$1:E$13,MATCH('2021'!H4120,Δεδομένα!D$1:D$13,0))</f>
        <v>7</v>
      </c>
      <c r="J4120" s="4">
        <v>44310</v>
      </c>
      <c r="K4120" s="3" t="s">
        <v>912</v>
      </c>
      <c r="L4120" s="17" t="str">
        <f t="shared" si="332"/>
        <v>24/04/2021 12:38</v>
      </c>
      <c r="M4120" s="4">
        <v>44311</v>
      </c>
      <c r="N4120" s="3" t="s">
        <v>1581</v>
      </c>
      <c r="O4120" s="17" t="str">
        <f t="shared" si="333"/>
        <v>25/04/2021 22:20</v>
      </c>
      <c r="P4120" s="24">
        <f t="shared" si="334"/>
        <v>1.4041666666671517</v>
      </c>
      <c r="Q4120" s="28">
        <v>0</v>
      </c>
      <c r="R4120" s="27">
        <f t="shared" si="335"/>
        <v>2022.0000000006985</v>
      </c>
      <c r="S4120" s="3" t="s">
        <v>4</v>
      </c>
      <c r="T4120" s="3" t="s">
        <v>4649</v>
      </c>
      <c r="U4120" s="3" t="s">
        <v>4</v>
      </c>
      <c r="V4120" s="3" t="s">
        <v>3894</v>
      </c>
      <c r="W4120" s="5">
        <v>0</v>
      </c>
      <c r="X4120" s="5">
        <v>3</v>
      </c>
      <c r="Y4120" s="5">
        <v>0</v>
      </c>
      <c r="Z4120" s="5">
        <v>0</v>
      </c>
      <c r="AA4120" s="5">
        <v>0</v>
      </c>
      <c r="AB4120" s="5">
        <v>3</v>
      </c>
      <c r="AC4120" s="5">
        <v>0</v>
      </c>
      <c r="AD4120" s="5">
        <v>0</v>
      </c>
      <c r="AE4120" s="2">
        <v>20</v>
      </c>
      <c r="AF4120" s="2">
        <v>0</v>
      </c>
      <c r="AG4120" s="2">
        <v>0</v>
      </c>
      <c r="AH4120" s="2">
        <v>0</v>
      </c>
      <c r="AI4120" s="2">
        <v>0</v>
      </c>
      <c r="AJ4120" s="2">
        <v>10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 t="s">
        <v>4</v>
      </c>
      <c r="AT4120" s="2" t="s">
        <v>4</v>
      </c>
    </row>
    <row r="4121" spans="1:46" x14ac:dyDescent="0.2">
      <c r="A4121" s="2">
        <v>1664606</v>
      </c>
      <c r="B4121" s="2">
        <v>848823</v>
      </c>
      <c r="C4121" s="6">
        <v>21.851950796251501</v>
      </c>
      <c r="D4121" s="6">
        <v>37.496307150488697</v>
      </c>
      <c r="E4121" s="19" t="s">
        <v>4648</v>
      </c>
      <c r="F4121" s="46">
        <f>INDEX(Δεδομένα!$P:$P,MATCH('2021'!E4121,Δεδομένα!$O:$O,0))</f>
        <v>134</v>
      </c>
      <c r="G4121" s="49" t="s">
        <v>4620</v>
      </c>
      <c r="H4121" s="51" t="str">
        <f>INDEX(Δεδομένα!B$1:B$51,MATCH('2021'!G4121,Δεδομένα!A$1:A$51,0))</f>
        <v>ΔΥΤΙΚΗΣ ΕΛΛΑΔΟΣ</v>
      </c>
      <c r="I4121" s="53">
        <f>INDEX(Δεδομένα!E$1:E$13,MATCH('2021'!H4121,Δεδομένα!D$1:D$13,0))</f>
        <v>7</v>
      </c>
      <c r="J4121" s="4">
        <v>44314</v>
      </c>
      <c r="K4121" s="3" t="s">
        <v>1377</v>
      </c>
      <c r="L4121" s="17" t="str">
        <f t="shared" si="332"/>
        <v>28/04/2021 00:30</v>
      </c>
      <c r="M4121" s="4">
        <v>44314</v>
      </c>
      <c r="N4121" s="3" t="s">
        <v>552</v>
      </c>
      <c r="O4121" s="17" t="str">
        <f t="shared" si="333"/>
        <v>28/04/2021 13:00</v>
      </c>
      <c r="P4121" s="24">
        <f t="shared" si="334"/>
        <v>0.52083333332848269</v>
      </c>
      <c r="Q4121" s="28">
        <v>0</v>
      </c>
      <c r="R4121" s="27">
        <f t="shared" si="335"/>
        <v>749.99999999301508</v>
      </c>
      <c r="S4121" s="3" t="s">
        <v>4</v>
      </c>
      <c r="T4121" s="3" t="s">
        <v>4637</v>
      </c>
      <c r="U4121" s="3" t="s">
        <v>4</v>
      </c>
      <c r="V4121" s="3" t="s">
        <v>4656</v>
      </c>
      <c r="W4121" s="5">
        <v>0</v>
      </c>
      <c r="X4121" s="5">
        <v>2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2">
        <v>6</v>
      </c>
      <c r="AF4121" s="2">
        <v>0</v>
      </c>
      <c r="AG4121" s="2">
        <v>0</v>
      </c>
      <c r="AH4121" s="2">
        <v>0</v>
      </c>
      <c r="AI4121" s="2">
        <v>0</v>
      </c>
      <c r="AJ4121" s="2">
        <v>3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 t="s">
        <v>4</v>
      </c>
      <c r="AT4121" s="2" t="s">
        <v>4</v>
      </c>
    </row>
    <row r="4122" spans="1:46" x14ac:dyDescent="0.2">
      <c r="A4122" s="2">
        <v>1664860</v>
      </c>
      <c r="B4122" s="2">
        <v>849908</v>
      </c>
      <c r="C4122" s="6">
        <v>21.671667790372801</v>
      </c>
      <c r="D4122" s="6">
        <v>37.550821342527101</v>
      </c>
      <c r="E4122" s="19" t="s">
        <v>4648</v>
      </c>
      <c r="F4122" s="46">
        <f>INDEX(Δεδομένα!$P:$P,MATCH('2021'!E4122,Δεδομένα!$O:$O,0))</f>
        <v>134</v>
      </c>
      <c r="G4122" s="49" t="s">
        <v>4620</v>
      </c>
      <c r="H4122" s="51" t="str">
        <f>INDEX(Δεδομένα!B$1:B$51,MATCH('2021'!G4122,Δεδομένα!A$1:A$51,0))</f>
        <v>ΔΥΤΙΚΗΣ ΕΛΛΑΔΟΣ</v>
      </c>
      <c r="I4122" s="53">
        <f>INDEX(Δεδομένα!E$1:E$13,MATCH('2021'!H4122,Δεδομένα!D$1:D$13,0))</f>
        <v>7</v>
      </c>
      <c r="J4122" s="4">
        <v>44317</v>
      </c>
      <c r="K4122" s="3" t="s">
        <v>2063</v>
      </c>
      <c r="L4122" s="17" t="str">
        <f t="shared" si="332"/>
        <v>01/05/2021 21:56</v>
      </c>
      <c r="M4122" s="4">
        <v>44322</v>
      </c>
      <c r="N4122" s="3" t="s">
        <v>147</v>
      </c>
      <c r="O4122" s="17" t="str">
        <f t="shared" si="333"/>
        <v>06/05/2021 20:00</v>
      </c>
      <c r="P4122" s="29">
        <f t="shared" si="334"/>
        <v>4.9194444444437977</v>
      </c>
      <c r="Q4122" s="30">
        <f>4*24</f>
        <v>96</v>
      </c>
      <c r="R4122" s="27">
        <f t="shared" si="335"/>
        <v>7083.9999999990687</v>
      </c>
      <c r="S4122" s="3" t="s">
        <v>4</v>
      </c>
      <c r="T4122" s="3" t="s">
        <v>4649</v>
      </c>
      <c r="U4122" s="3" t="s">
        <v>4</v>
      </c>
      <c r="V4122" s="3" t="s">
        <v>4657</v>
      </c>
      <c r="W4122" s="5">
        <v>0</v>
      </c>
      <c r="X4122" s="5">
        <v>100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2">
        <v>41</v>
      </c>
      <c r="AF4122" s="2">
        <v>0</v>
      </c>
      <c r="AG4122" s="2">
        <v>0</v>
      </c>
      <c r="AH4122" s="2">
        <v>0</v>
      </c>
      <c r="AI4122" s="2">
        <v>2</v>
      </c>
      <c r="AJ4122" s="2">
        <v>22</v>
      </c>
      <c r="AK4122" s="2">
        <v>0</v>
      </c>
      <c r="AL4122" s="2">
        <v>0</v>
      </c>
      <c r="AM4122" s="2">
        <v>3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 t="s">
        <v>4</v>
      </c>
      <c r="AT4122" s="2" t="s">
        <v>4</v>
      </c>
    </row>
    <row r="4123" spans="1:46" x14ac:dyDescent="0.2">
      <c r="A4123" s="2">
        <v>1668751</v>
      </c>
      <c r="B4123" s="2">
        <v>860285</v>
      </c>
      <c r="C4123" s="6">
        <v>21.6671490656374</v>
      </c>
      <c r="D4123" s="6">
        <v>37.626498359766998</v>
      </c>
      <c r="E4123" s="19" t="s">
        <v>4648</v>
      </c>
      <c r="F4123" s="46">
        <f>INDEX(Δεδομένα!$P:$P,MATCH('2021'!E4123,Δεδομένα!$O:$O,0))</f>
        <v>134</v>
      </c>
      <c r="G4123" s="49" t="s">
        <v>4620</v>
      </c>
      <c r="H4123" s="51" t="str">
        <f>INDEX(Δεδομένα!B$1:B$51,MATCH('2021'!G4123,Δεδομένα!A$1:A$51,0))</f>
        <v>ΔΥΤΙΚΗΣ ΕΛΛΑΔΟΣ</v>
      </c>
      <c r="I4123" s="53">
        <f>INDEX(Δεδομένα!E$1:E$13,MATCH('2021'!H4123,Δεδομένα!D$1:D$13,0))</f>
        <v>7</v>
      </c>
      <c r="J4123" s="4">
        <v>44356</v>
      </c>
      <c r="K4123" s="3" t="s">
        <v>1490</v>
      </c>
      <c r="L4123" s="17" t="str">
        <f t="shared" si="332"/>
        <v>09/06/2021 19:45</v>
      </c>
      <c r="M4123" s="4">
        <v>44356</v>
      </c>
      <c r="N4123" s="3" t="s">
        <v>96</v>
      </c>
      <c r="O4123" s="17" t="str">
        <f t="shared" si="333"/>
        <v>09/06/2021 20:55</v>
      </c>
      <c r="P4123" s="24">
        <f t="shared" si="334"/>
        <v>4.8611111116770189E-2</v>
      </c>
      <c r="Q4123" s="28">
        <v>0</v>
      </c>
      <c r="R4123" s="27">
        <f t="shared" si="335"/>
        <v>70.000000008149073</v>
      </c>
      <c r="S4123" s="3" t="s">
        <v>4</v>
      </c>
      <c r="T4123" s="3" t="s">
        <v>4637</v>
      </c>
      <c r="U4123" s="3" t="s">
        <v>4</v>
      </c>
      <c r="V4123" s="3" t="s">
        <v>4650</v>
      </c>
      <c r="W4123" s="5">
        <v>0</v>
      </c>
      <c r="X4123" s="5">
        <v>0.03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2">
        <v>7</v>
      </c>
      <c r="AF4123" s="2">
        <v>0</v>
      </c>
      <c r="AG4123" s="2">
        <v>0</v>
      </c>
      <c r="AH4123" s="2">
        <v>0</v>
      </c>
      <c r="AI4123" s="2">
        <v>0</v>
      </c>
      <c r="AJ4123" s="2">
        <v>3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 t="s">
        <v>4</v>
      </c>
      <c r="AT4123" s="2" t="s">
        <v>4</v>
      </c>
    </row>
    <row r="4124" spans="1:46" x14ac:dyDescent="0.2">
      <c r="A4124" s="2">
        <v>1668752</v>
      </c>
      <c r="B4124" s="2">
        <v>860301</v>
      </c>
      <c r="C4124" s="6">
        <v>21.715784808126699</v>
      </c>
      <c r="D4124" s="6">
        <v>37.592551050339999</v>
      </c>
      <c r="E4124" s="19" t="s">
        <v>4648</v>
      </c>
      <c r="F4124" s="46">
        <f>INDEX(Δεδομένα!$P:$P,MATCH('2021'!E4124,Δεδομένα!$O:$O,0))</f>
        <v>134</v>
      </c>
      <c r="G4124" s="49" t="s">
        <v>4620</v>
      </c>
      <c r="H4124" s="51" t="str">
        <f>INDEX(Δεδομένα!B$1:B$51,MATCH('2021'!G4124,Δεδομένα!A$1:A$51,0))</f>
        <v>ΔΥΤΙΚΗΣ ΕΛΛΑΔΟΣ</v>
      </c>
      <c r="I4124" s="53">
        <f>INDEX(Δεδομένα!E$1:E$13,MATCH('2021'!H4124,Δεδομένα!D$1:D$13,0))</f>
        <v>7</v>
      </c>
      <c r="J4124" s="4">
        <v>44356</v>
      </c>
      <c r="K4124" s="3" t="s">
        <v>534</v>
      </c>
      <c r="L4124" s="17" t="str">
        <f t="shared" si="332"/>
        <v>09/06/2021 20:45</v>
      </c>
      <c r="M4124" s="4">
        <v>44356</v>
      </c>
      <c r="N4124" s="3" t="s">
        <v>493</v>
      </c>
      <c r="O4124" s="17" t="str">
        <f t="shared" si="333"/>
        <v>09/06/2021 21:10</v>
      </c>
      <c r="P4124" s="24">
        <f t="shared" si="334"/>
        <v>1.7361111109494232E-2</v>
      </c>
      <c r="Q4124" s="28">
        <v>0</v>
      </c>
      <c r="R4124" s="27">
        <f t="shared" si="335"/>
        <v>24.999999997671694</v>
      </c>
      <c r="S4124" s="3" t="s">
        <v>4</v>
      </c>
      <c r="T4124" s="3" t="s">
        <v>4637</v>
      </c>
      <c r="U4124" s="3" t="s">
        <v>4</v>
      </c>
      <c r="V4124" s="3" t="s">
        <v>4653</v>
      </c>
      <c r="W4124" s="5">
        <v>0</v>
      </c>
      <c r="X4124" s="5">
        <v>0.01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2">
        <v>2</v>
      </c>
      <c r="AF4124" s="2">
        <v>0</v>
      </c>
      <c r="AG4124" s="2">
        <v>0</v>
      </c>
      <c r="AH4124" s="2">
        <v>0</v>
      </c>
      <c r="AI4124" s="2">
        <v>0</v>
      </c>
      <c r="AJ4124" s="2">
        <v>1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 t="s">
        <v>4</v>
      </c>
      <c r="AT4124" s="2" t="s">
        <v>4</v>
      </c>
    </row>
    <row r="4125" spans="1:46" x14ac:dyDescent="0.2">
      <c r="A4125" s="2">
        <v>1716423</v>
      </c>
      <c r="B4125" s="2">
        <v>908974</v>
      </c>
      <c r="C4125" s="6">
        <v>21.667584176892799</v>
      </c>
      <c r="D4125" s="6">
        <v>37.409727787406098</v>
      </c>
      <c r="E4125" s="19" t="s">
        <v>4648</v>
      </c>
      <c r="F4125" s="46">
        <f>INDEX(Δεδομένα!$P:$P,MATCH('2021'!E4125,Δεδομένα!$O:$O,0))</f>
        <v>134</v>
      </c>
      <c r="G4125" s="49" t="s">
        <v>4620</v>
      </c>
      <c r="H4125" s="51" t="str">
        <f>INDEX(Δεδομένα!B$1:B$51,MATCH('2021'!G4125,Δεδομένα!A$1:A$51,0))</f>
        <v>ΔΥΤΙΚΗΣ ΕΛΛΑΔΟΣ</v>
      </c>
      <c r="I4125" s="53">
        <f>INDEX(Δεδομένα!E$1:E$13,MATCH('2021'!H4125,Δεδομένα!D$1:D$13,0))</f>
        <v>7</v>
      </c>
      <c r="J4125" s="4">
        <v>44514</v>
      </c>
      <c r="K4125" s="3" t="s">
        <v>3360</v>
      </c>
      <c r="L4125" s="17" t="str">
        <f t="shared" si="332"/>
        <v>14/11/2021 12:08</v>
      </c>
      <c r="M4125" s="4">
        <v>44514</v>
      </c>
      <c r="N4125" s="3" t="s">
        <v>42</v>
      </c>
      <c r="O4125" s="17" t="str">
        <f t="shared" si="333"/>
        <v>14/11/2021 14:30</v>
      </c>
      <c r="P4125" s="24">
        <f t="shared" si="334"/>
        <v>9.8611111105128657E-2</v>
      </c>
      <c r="Q4125" s="28">
        <v>0</v>
      </c>
      <c r="R4125" s="27">
        <f t="shared" si="335"/>
        <v>141.99999999138527</v>
      </c>
      <c r="S4125" s="3" t="s">
        <v>4</v>
      </c>
      <c r="T4125" s="3" t="s">
        <v>4649</v>
      </c>
      <c r="U4125" s="3" t="s">
        <v>4</v>
      </c>
      <c r="V4125" s="3" t="s">
        <v>4658</v>
      </c>
      <c r="W4125" s="5">
        <v>0</v>
      </c>
      <c r="X4125" s="5">
        <v>1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2">
        <v>3</v>
      </c>
      <c r="AF4125" s="2">
        <v>0</v>
      </c>
      <c r="AG4125" s="2">
        <v>0</v>
      </c>
      <c r="AH4125" s="2">
        <v>0</v>
      </c>
      <c r="AI4125" s="2">
        <v>0</v>
      </c>
      <c r="AJ4125" s="2">
        <v>1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</row>
    <row r="4126" spans="1:46" x14ac:dyDescent="0.2">
      <c r="A4126" s="2">
        <v>1651987</v>
      </c>
      <c r="B4126" s="2">
        <v>832709</v>
      </c>
      <c r="C4126" s="6">
        <v>21.460510433504599</v>
      </c>
      <c r="D4126" s="6">
        <v>37.8283749252384</v>
      </c>
      <c r="E4126" s="19" t="s">
        <v>4659</v>
      </c>
      <c r="F4126" s="46">
        <f>INDEX(Δεδομένα!$P:$P,MATCH('2021'!E4126,Δεδομένα!$O:$O,0))</f>
        <v>135</v>
      </c>
      <c r="G4126" s="49" t="s">
        <v>4620</v>
      </c>
      <c r="H4126" s="51" t="str">
        <f>INDEX(Δεδομένα!B$1:B$51,MATCH('2021'!G4126,Δεδομένα!A$1:A$51,0))</f>
        <v>ΔΥΤΙΚΗΣ ΕΛΛΑΔΟΣ</v>
      </c>
      <c r="I4126" s="53">
        <f>INDEX(Δεδομένα!E$1:E$13,MATCH('2021'!H4126,Δεδομένα!D$1:D$13,0))</f>
        <v>7</v>
      </c>
      <c r="J4126" s="4">
        <v>44252</v>
      </c>
      <c r="K4126" s="3" t="s">
        <v>46</v>
      </c>
      <c r="L4126" s="17" t="str">
        <f t="shared" ref="L4126:L4127" si="336">_xlfn.CONCAT(TEXT(J4126,"ηη/μμ/εεε")," ",TEXT(K4126,"ωω:λλ"))</f>
        <v>25/02/2021 16:55</v>
      </c>
      <c r="M4126" s="4">
        <v>44253</v>
      </c>
      <c r="N4126" s="3" t="s">
        <v>656</v>
      </c>
      <c r="O4126" s="17" t="str">
        <f t="shared" ref="O4126:O4127" si="337">_xlfn.CONCAT(TEXT(M4126,"ηη/μμ/εεε")," ",TEXT(N4126,"ωω:λλ"))</f>
        <v>26/02/2021 14:55</v>
      </c>
      <c r="P4126" s="24">
        <f t="shared" ref="P4126:P4127" si="338">O4126-L4126</f>
        <v>0.91666666667151731</v>
      </c>
      <c r="Q4126" s="28">
        <v>0</v>
      </c>
      <c r="R4126" s="27">
        <f t="shared" ref="R4126:R4127" si="339">P4126*(24*60)</f>
        <v>1320.0000000069849</v>
      </c>
      <c r="S4126" s="3" t="s">
        <v>4</v>
      </c>
      <c r="T4126" s="3" t="s">
        <v>4660</v>
      </c>
      <c r="U4126" s="3" t="s">
        <v>4</v>
      </c>
      <c r="V4126" s="3" t="s">
        <v>4661</v>
      </c>
      <c r="W4126" s="5">
        <v>0</v>
      </c>
      <c r="X4126" s="5">
        <v>4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2">
        <v>14</v>
      </c>
      <c r="AF4126" s="2">
        <v>0</v>
      </c>
      <c r="AG4126" s="2">
        <v>0</v>
      </c>
      <c r="AH4126" s="2">
        <v>0</v>
      </c>
      <c r="AI4126" s="2">
        <v>0</v>
      </c>
      <c r="AJ4126" s="2">
        <v>7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 t="s">
        <v>4</v>
      </c>
      <c r="AT4126" s="2" t="s">
        <v>4</v>
      </c>
    </row>
    <row r="4127" spans="1:46" x14ac:dyDescent="0.2">
      <c r="A4127" s="2">
        <v>1663489</v>
      </c>
      <c r="B4127" s="2">
        <v>853886</v>
      </c>
      <c r="C4127" s="6">
        <v>21.652425284266901</v>
      </c>
      <c r="D4127" s="6">
        <v>37.851663578164199</v>
      </c>
      <c r="E4127" s="19" t="s">
        <v>4659</v>
      </c>
      <c r="F4127" s="46">
        <f>INDEX(Δεδομένα!$P:$P,MATCH('2021'!E4127,Δεδομένα!$O:$O,0))</f>
        <v>135</v>
      </c>
      <c r="G4127" s="49" t="s">
        <v>4620</v>
      </c>
      <c r="H4127" s="51" t="str">
        <f>INDEX(Δεδομένα!B$1:B$51,MATCH('2021'!G4127,Δεδομένα!A$1:A$51,0))</f>
        <v>ΔΥΤΙΚΗΣ ΕΛΛΑΔΟΣ</v>
      </c>
      <c r="I4127" s="53">
        <f>INDEX(Δεδομένα!E$1:E$13,MATCH('2021'!H4127,Δεδομένα!D$1:D$13,0))</f>
        <v>7</v>
      </c>
      <c r="J4127" s="4">
        <v>44333</v>
      </c>
      <c r="K4127" s="3" t="s">
        <v>1344</v>
      </c>
      <c r="L4127" s="17" t="str">
        <f t="shared" si="336"/>
        <v>17/05/2021 22:25</v>
      </c>
      <c r="M4127" s="4">
        <v>44334</v>
      </c>
      <c r="N4127" s="3" t="s">
        <v>685</v>
      </c>
      <c r="O4127" s="17" t="str">
        <f t="shared" si="337"/>
        <v>18/05/2021 01:40</v>
      </c>
      <c r="P4127" s="24">
        <f t="shared" si="338"/>
        <v>0.13541666666424135</v>
      </c>
      <c r="Q4127" s="28">
        <v>0</v>
      </c>
      <c r="R4127" s="27">
        <f t="shared" si="339"/>
        <v>194.99999999650754</v>
      </c>
      <c r="S4127" s="3" t="s">
        <v>4</v>
      </c>
      <c r="T4127" s="3" t="s">
        <v>4626</v>
      </c>
      <c r="U4127" s="3" t="s">
        <v>4</v>
      </c>
      <c r="V4127" s="3" t="s">
        <v>4664</v>
      </c>
      <c r="W4127" s="5">
        <v>0</v>
      </c>
      <c r="X4127" s="5">
        <v>1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2">
        <v>7</v>
      </c>
      <c r="AF4127" s="2">
        <v>0</v>
      </c>
      <c r="AG4127" s="2">
        <v>0</v>
      </c>
      <c r="AH4127" s="2">
        <v>0</v>
      </c>
      <c r="AI4127" s="2">
        <v>0</v>
      </c>
      <c r="AJ4127" s="2">
        <v>3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 t="s">
        <v>4</v>
      </c>
      <c r="AT4127" s="2" t="s">
        <v>4</v>
      </c>
    </row>
    <row r="4128" spans="1:46" x14ac:dyDescent="0.2">
      <c r="A4128" s="2">
        <v>1737439</v>
      </c>
      <c r="B4128" s="2">
        <v>893982</v>
      </c>
      <c r="C4128" s="6">
        <v>21.608738479295202</v>
      </c>
      <c r="D4128" s="6">
        <v>37.828829047717797</v>
      </c>
      <c r="E4128" s="19" t="s">
        <v>4659</v>
      </c>
      <c r="F4128" s="46">
        <f>INDEX(Δεδομένα!$P:$P,MATCH('2021'!E4128,Δεδομένα!$O:$O,0))</f>
        <v>135</v>
      </c>
      <c r="G4128" s="49" t="s">
        <v>4620</v>
      </c>
      <c r="H4128" s="51" t="str">
        <f>INDEX(Δεδομένα!B$1:B$51,MATCH('2021'!G4128,Δεδομένα!A$1:A$51,0))</f>
        <v>ΔΥΤΙΚΗΣ ΕΛΛΑΔΟΣ</v>
      </c>
      <c r="I4128" s="53">
        <f>INDEX(Δεδομένα!E$1:E$13,MATCH('2021'!H4128,Δεδομένα!D$1:D$13,0))</f>
        <v>7</v>
      </c>
      <c r="J4128" s="4">
        <v>44463</v>
      </c>
      <c r="K4128" s="3" t="s">
        <v>1488</v>
      </c>
      <c r="L4128" s="17" t="str">
        <f t="shared" ref="L4128:L4159" si="340">_xlfn.CONCAT(TEXT(J4128,"ηη/μμ/εεε")," ",TEXT(K4128,"ωω:λλ"))</f>
        <v>24/09/2021 22:15</v>
      </c>
      <c r="M4128" s="4">
        <v>44470</v>
      </c>
      <c r="N4128" s="3" t="s">
        <v>4</v>
      </c>
      <c r="O4128" s="17" t="str">
        <f t="shared" ref="O4128:O4159" si="341">_xlfn.CONCAT(TEXT(M4128,"ηη/μμ/εεε")," ",TEXT(N4128,"ωω:λλ"))</f>
        <v xml:space="preserve">01/10/2021 </v>
      </c>
      <c r="P4128" s="29">
        <f t="shared" ref="P4128:P4159" si="342">O4128-L4128</f>
        <v>6.0729166666642413</v>
      </c>
      <c r="Q4128" s="30">
        <f>6*24</f>
        <v>144</v>
      </c>
      <c r="R4128" s="27">
        <f t="shared" ref="R4128:R4159" si="343">P4128*(24*60)</f>
        <v>8744.9999999965075</v>
      </c>
      <c r="S4128" s="3" t="s">
        <v>4</v>
      </c>
      <c r="T4128" s="3" t="s">
        <v>4660</v>
      </c>
      <c r="U4128" s="3" t="s">
        <v>4</v>
      </c>
      <c r="V4128" s="3" t="s">
        <v>4665</v>
      </c>
      <c r="W4128" s="5">
        <v>0</v>
      </c>
      <c r="X4128" s="5">
        <v>150</v>
      </c>
      <c r="Y4128" s="5">
        <v>0</v>
      </c>
      <c r="Z4128" s="5">
        <v>100</v>
      </c>
      <c r="AA4128" s="5">
        <v>0</v>
      </c>
      <c r="AB4128" s="5">
        <v>0</v>
      </c>
      <c r="AC4128" s="5">
        <v>0</v>
      </c>
      <c r="AD4128" s="5">
        <v>0</v>
      </c>
      <c r="AE4128" s="2">
        <v>49</v>
      </c>
      <c r="AF4128" s="2">
        <v>8</v>
      </c>
      <c r="AG4128" s="2">
        <v>2</v>
      </c>
      <c r="AH4128" s="2">
        <v>0</v>
      </c>
      <c r="AI4128" s="2">
        <v>0</v>
      </c>
      <c r="AJ4128" s="2">
        <v>23</v>
      </c>
      <c r="AK4128" s="2">
        <v>0</v>
      </c>
      <c r="AL4128" s="2">
        <v>2</v>
      </c>
      <c r="AM4128" s="2">
        <v>2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 t="s">
        <v>4</v>
      </c>
      <c r="AT4128" s="2" t="s">
        <v>4</v>
      </c>
    </row>
    <row r="4129" spans="1:46" x14ac:dyDescent="0.2">
      <c r="A4129" s="2">
        <v>1737424</v>
      </c>
      <c r="B4129" s="2">
        <v>894834</v>
      </c>
      <c r="C4129" s="6">
        <v>21.6257471044316</v>
      </c>
      <c r="D4129" s="6">
        <v>37.816087666081302</v>
      </c>
      <c r="E4129" s="19" t="s">
        <v>4659</v>
      </c>
      <c r="F4129" s="46">
        <f>INDEX(Δεδομένα!$P:$P,MATCH('2021'!E4129,Δεδομένα!$O:$O,0))</f>
        <v>135</v>
      </c>
      <c r="G4129" s="49" t="s">
        <v>4620</v>
      </c>
      <c r="H4129" s="51" t="str">
        <f>INDEX(Δεδομένα!B$1:B$51,MATCH('2021'!G4129,Δεδομένα!A$1:A$51,0))</f>
        <v>ΔΥΤΙΚΗΣ ΕΛΛΑΔΟΣ</v>
      </c>
      <c r="I4129" s="53">
        <f>INDEX(Δεδομένα!E$1:E$13,MATCH('2021'!H4129,Δεδομένα!D$1:D$13,0))</f>
        <v>7</v>
      </c>
      <c r="J4129" s="4">
        <v>44466</v>
      </c>
      <c r="K4129" s="3" t="s">
        <v>521</v>
      </c>
      <c r="L4129" s="17" t="str">
        <f t="shared" si="340"/>
        <v>27/09/2021 22:00</v>
      </c>
      <c r="M4129" s="4">
        <v>44473</v>
      </c>
      <c r="N4129" s="3" t="s">
        <v>578</v>
      </c>
      <c r="O4129" s="17" t="str">
        <f t="shared" si="341"/>
        <v>04/10/2021 11:07</v>
      </c>
      <c r="P4129" s="29">
        <f t="shared" si="342"/>
        <v>6.546527777776646</v>
      </c>
      <c r="Q4129" s="30">
        <f>6*24</f>
        <v>144</v>
      </c>
      <c r="R4129" s="27">
        <f t="shared" si="343"/>
        <v>9426.9999999983702</v>
      </c>
      <c r="S4129" s="3" t="s">
        <v>4</v>
      </c>
      <c r="T4129" s="3" t="s">
        <v>4660</v>
      </c>
      <c r="U4129" s="3" t="s">
        <v>4</v>
      </c>
      <c r="V4129" s="3" t="s">
        <v>4666</v>
      </c>
      <c r="W4129" s="5">
        <v>0</v>
      </c>
      <c r="X4129" s="5">
        <v>150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2">
        <v>50</v>
      </c>
      <c r="AF4129" s="2">
        <v>0</v>
      </c>
      <c r="AG4129" s="2">
        <v>2</v>
      </c>
      <c r="AH4129" s="2">
        <v>0</v>
      </c>
      <c r="AI4129" s="2">
        <v>2</v>
      </c>
      <c r="AJ4129" s="2">
        <v>17</v>
      </c>
      <c r="AK4129" s="2">
        <v>0</v>
      </c>
      <c r="AL4129" s="2">
        <v>2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 t="s">
        <v>4</v>
      </c>
      <c r="AT4129" s="2" t="s">
        <v>4</v>
      </c>
    </row>
    <row r="4130" spans="1:46" x14ac:dyDescent="0.2">
      <c r="A4130" s="2">
        <v>1703619</v>
      </c>
      <c r="B4130" s="2">
        <v>897111</v>
      </c>
      <c r="C4130" s="6">
        <v>21.460588950101599</v>
      </c>
      <c r="D4130" s="6">
        <v>37.799520837236898</v>
      </c>
      <c r="E4130" s="19" t="s">
        <v>4659</v>
      </c>
      <c r="F4130" s="46">
        <f>INDEX(Δεδομένα!$P:$P,MATCH('2021'!E4130,Δεδομένα!$O:$O,0))</f>
        <v>135</v>
      </c>
      <c r="G4130" s="49" t="s">
        <v>4620</v>
      </c>
      <c r="H4130" s="51" t="str">
        <f>INDEX(Δεδομένα!B$1:B$51,MATCH('2021'!G4130,Δεδομένα!A$1:A$51,0))</f>
        <v>ΔΥΤΙΚΗΣ ΕΛΛΑΔΟΣ</v>
      </c>
      <c r="I4130" s="53">
        <f>INDEX(Δεδομένα!E$1:E$13,MATCH('2021'!H4130,Δεδομένα!D$1:D$13,0))</f>
        <v>7</v>
      </c>
      <c r="J4130" s="4">
        <v>44475</v>
      </c>
      <c r="K4130" s="3" t="s">
        <v>1018</v>
      </c>
      <c r="L4130" s="17" t="str">
        <f t="shared" si="340"/>
        <v>06/10/2021 15:35</v>
      </c>
      <c r="M4130" s="4">
        <v>44478</v>
      </c>
      <c r="N4130" s="3" t="s">
        <v>4</v>
      </c>
      <c r="O4130" s="17" t="str">
        <f t="shared" si="341"/>
        <v xml:space="preserve">09/10/2021 </v>
      </c>
      <c r="P4130" s="29">
        <f t="shared" si="342"/>
        <v>2.3506944444452529</v>
      </c>
      <c r="Q4130" s="30">
        <f>2*24</f>
        <v>48</v>
      </c>
      <c r="R4130" s="27">
        <f t="shared" si="343"/>
        <v>3385.0000000011642</v>
      </c>
      <c r="S4130" s="3" t="s">
        <v>4</v>
      </c>
      <c r="T4130" s="3" t="s">
        <v>4660</v>
      </c>
      <c r="U4130" s="3" t="s">
        <v>4</v>
      </c>
      <c r="V4130" s="3" t="s">
        <v>4667</v>
      </c>
      <c r="W4130" s="5">
        <v>0</v>
      </c>
      <c r="X4130" s="5">
        <v>35</v>
      </c>
      <c r="Y4130" s="5">
        <v>0</v>
      </c>
      <c r="Z4130" s="5">
        <v>25</v>
      </c>
      <c r="AA4130" s="5">
        <v>0</v>
      </c>
      <c r="AB4130" s="5">
        <v>0</v>
      </c>
      <c r="AC4130" s="5">
        <v>0</v>
      </c>
      <c r="AD4130" s="5">
        <v>0</v>
      </c>
      <c r="AE4130" s="2">
        <v>20</v>
      </c>
      <c r="AF4130" s="2">
        <v>6</v>
      </c>
      <c r="AG4130" s="2">
        <v>2</v>
      </c>
      <c r="AH4130" s="2">
        <v>0</v>
      </c>
      <c r="AI4130" s="2">
        <v>4</v>
      </c>
      <c r="AJ4130" s="2">
        <v>14</v>
      </c>
      <c r="AK4130" s="2">
        <v>0</v>
      </c>
      <c r="AL4130" s="2">
        <v>2</v>
      </c>
      <c r="AM4130" s="2">
        <v>3</v>
      </c>
      <c r="AN4130" s="2">
        <v>0</v>
      </c>
      <c r="AO4130" s="2">
        <v>0</v>
      </c>
      <c r="AP4130" s="2">
        <v>2</v>
      </c>
      <c r="AQ4130" s="2">
        <v>2</v>
      </c>
      <c r="AR4130" s="2">
        <v>0</v>
      </c>
      <c r="AS4130" s="2">
        <v>0</v>
      </c>
      <c r="AT4130" s="2">
        <v>0</v>
      </c>
    </row>
    <row r="4131" spans="1:46" x14ac:dyDescent="0.2">
      <c r="A4131" s="2">
        <v>1631817</v>
      </c>
      <c r="B4131" s="2">
        <v>817475</v>
      </c>
      <c r="C4131" s="6">
        <v>21.363575611801899</v>
      </c>
      <c r="D4131" s="6">
        <v>38.080135095618097</v>
      </c>
      <c r="E4131" s="19" t="s">
        <v>4668</v>
      </c>
      <c r="F4131" s="46">
        <f>INDEX(Δεδομένα!$P:$P,MATCH('2021'!E4131,Δεδομένα!$O:$O,0))</f>
        <v>136</v>
      </c>
      <c r="G4131" s="49" t="s">
        <v>4147</v>
      </c>
      <c r="H4131" s="51" t="str">
        <f>INDEX(Δεδομένα!B$1:B$51,MATCH('2021'!G4131,Δεδομένα!A$1:A$51,0))</f>
        <v>ΔΥΤΙΚΗΣ ΕΛΛΑΔΟΣ</v>
      </c>
      <c r="I4131" s="53">
        <f>INDEX(Δεδομένα!E$1:E$13,MATCH('2021'!H4131,Δεδομένα!D$1:D$13,0))</f>
        <v>7</v>
      </c>
      <c r="J4131" s="4">
        <v>44207</v>
      </c>
      <c r="K4131" s="3" t="s">
        <v>1078</v>
      </c>
      <c r="L4131" s="17" t="str">
        <f t="shared" si="340"/>
        <v>11/01/2021 11:10</v>
      </c>
      <c r="M4131" s="4">
        <v>44207</v>
      </c>
      <c r="N4131" s="3" t="s">
        <v>146</v>
      </c>
      <c r="O4131" s="17" t="str">
        <f t="shared" si="341"/>
        <v>11/01/2021 16:30</v>
      </c>
      <c r="P4131" s="24">
        <f t="shared" si="342"/>
        <v>0.22222222221898846</v>
      </c>
      <c r="Q4131" s="28">
        <v>0</v>
      </c>
      <c r="R4131" s="27">
        <f t="shared" si="343"/>
        <v>319.99999999534339</v>
      </c>
      <c r="S4131" s="3" t="s">
        <v>4</v>
      </c>
      <c r="T4131" s="3" t="s">
        <v>4194</v>
      </c>
      <c r="U4131" s="3" t="s">
        <v>4205</v>
      </c>
      <c r="V4131" s="3" t="s">
        <v>4669</v>
      </c>
      <c r="W4131" s="5">
        <v>0</v>
      </c>
      <c r="X4131" s="5">
        <v>0</v>
      </c>
      <c r="Y4131" s="5">
        <v>0</v>
      </c>
      <c r="Z4131" s="5">
        <v>0</v>
      </c>
      <c r="AA4131" s="5">
        <v>90</v>
      </c>
      <c r="AB4131" s="5">
        <v>0</v>
      </c>
      <c r="AC4131" s="5">
        <v>0</v>
      </c>
      <c r="AD4131" s="5">
        <v>0</v>
      </c>
      <c r="AE4131" s="2">
        <v>20</v>
      </c>
      <c r="AF4131" s="2">
        <v>0</v>
      </c>
      <c r="AG4131" s="2">
        <v>0</v>
      </c>
      <c r="AH4131" s="2">
        <v>0</v>
      </c>
      <c r="AI4131" s="2">
        <v>0</v>
      </c>
      <c r="AJ4131" s="2">
        <v>10</v>
      </c>
      <c r="AK4131" s="2">
        <v>6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 t="s">
        <v>4</v>
      </c>
      <c r="AT4131" s="2" t="s">
        <v>4</v>
      </c>
    </row>
    <row r="4132" spans="1:46" x14ac:dyDescent="0.2">
      <c r="A4132" s="2">
        <v>1638025</v>
      </c>
      <c r="B4132" s="2">
        <v>824265</v>
      </c>
      <c r="D4132" s="2"/>
      <c r="E4132" s="19" t="s">
        <v>4668</v>
      </c>
      <c r="F4132" s="46">
        <f>INDEX(Δεδομένα!$P:$P,MATCH('2021'!E4132,Δεδομένα!$O:$O,0))</f>
        <v>136</v>
      </c>
      <c r="G4132" s="49" t="s">
        <v>4620</v>
      </c>
      <c r="H4132" s="51" t="str">
        <f>INDEX(Δεδομένα!B$1:B$51,MATCH('2021'!G4132,Δεδομένα!A$1:A$51,0))</f>
        <v>ΔΥΤΙΚΗΣ ΕΛΛΑΔΟΣ</v>
      </c>
      <c r="I4132" s="53">
        <f>INDEX(Δεδομένα!E$1:E$13,MATCH('2021'!H4132,Δεδομένα!D$1:D$13,0))</f>
        <v>7</v>
      </c>
      <c r="J4132" s="4">
        <v>44235</v>
      </c>
      <c r="K4132" s="3" t="s">
        <v>722</v>
      </c>
      <c r="L4132" s="17" t="str">
        <f t="shared" si="340"/>
        <v>08/02/2021 17:01</v>
      </c>
      <c r="M4132" s="4">
        <v>44236</v>
      </c>
      <c r="N4132" s="3" t="s">
        <v>1252</v>
      </c>
      <c r="O4132" s="17" t="str">
        <f t="shared" si="341"/>
        <v>09/02/2021 00:25</v>
      </c>
      <c r="P4132" s="24">
        <f t="shared" si="342"/>
        <v>0.30833333333430346</v>
      </c>
      <c r="Q4132" s="28">
        <v>0</v>
      </c>
      <c r="R4132" s="27">
        <f t="shared" si="343"/>
        <v>444.00000000139698</v>
      </c>
      <c r="S4132" s="3" t="s">
        <v>4</v>
      </c>
      <c r="T4132" s="3" t="s">
        <v>4670</v>
      </c>
      <c r="U4132" s="3" t="s">
        <v>4671</v>
      </c>
      <c r="V4132" s="3" t="s">
        <v>4672</v>
      </c>
      <c r="W4132" s="5">
        <v>0</v>
      </c>
      <c r="X4132" s="5">
        <v>0</v>
      </c>
      <c r="Y4132" s="5">
        <v>0</v>
      </c>
      <c r="Z4132" s="5">
        <v>0</v>
      </c>
      <c r="AA4132" s="5">
        <v>30</v>
      </c>
      <c r="AB4132" s="5">
        <v>0</v>
      </c>
      <c r="AC4132" s="5">
        <v>0</v>
      </c>
      <c r="AD4132" s="5">
        <v>0</v>
      </c>
      <c r="AE4132" s="2">
        <v>9</v>
      </c>
      <c r="AF4132" s="2">
        <v>0</v>
      </c>
      <c r="AG4132" s="2">
        <v>0</v>
      </c>
      <c r="AH4132" s="2">
        <v>0</v>
      </c>
      <c r="AI4132" s="2">
        <v>0</v>
      </c>
      <c r="AJ4132" s="2">
        <v>2</v>
      </c>
      <c r="AK4132" s="2">
        <v>2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 t="s">
        <v>4</v>
      </c>
      <c r="AT4132" s="2" t="s">
        <v>4</v>
      </c>
    </row>
    <row r="4133" spans="1:46" x14ac:dyDescent="0.2">
      <c r="A4133" s="2">
        <v>1638048</v>
      </c>
      <c r="B4133" s="2">
        <v>829175</v>
      </c>
      <c r="C4133" s="6">
        <v>21.4597071443843</v>
      </c>
      <c r="D4133" s="6">
        <v>38.012087662130099</v>
      </c>
      <c r="E4133" s="19" t="s">
        <v>4668</v>
      </c>
      <c r="F4133" s="46">
        <f>INDEX(Δεδομένα!$P:$P,MATCH('2021'!E4133,Δεδομένα!$O:$O,0))</f>
        <v>136</v>
      </c>
      <c r="G4133" s="49" t="s">
        <v>4147</v>
      </c>
      <c r="H4133" s="51" t="str">
        <f>INDEX(Δεδομένα!B$1:B$51,MATCH('2021'!G4133,Δεδομένα!A$1:A$51,0))</f>
        <v>ΔΥΤΙΚΗΣ ΕΛΛΑΔΟΣ</v>
      </c>
      <c r="I4133" s="53">
        <f>INDEX(Δεδομένα!E$1:E$13,MATCH('2021'!H4133,Δεδομένα!D$1:D$13,0))</f>
        <v>7</v>
      </c>
      <c r="J4133" s="4">
        <v>44244</v>
      </c>
      <c r="K4133" s="3" t="s">
        <v>486</v>
      </c>
      <c r="L4133" s="17" t="str">
        <f t="shared" si="340"/>
        <v>17/02/2021 13:45</v>
      </c>
      <c r="M4133" s="4">
        <v>44244</v>
      </c>
      <c r="N4133" s="3" t="s">
        <v>1018</v>
      </c>
      <c r="O4133" s="17" t="str">
        <f t="shared" si="341"/>
        <v>17/02/2021 15:35</v>
      </c>
      <c r="P4133" s="24">
        <f t="shared" si="342"/>
        <v>7.6388888890505768E-2</v>
      </c>
      <c r="Q4133" s="28">
        <v>0</v>
      </c>
      <c r="R4133" s="27">
        <f t="shared" si="343"/>
        <v>110.00000000232831</v>
      </c>
      <c r="S4133" s="3" t="s">
        <v>4</v>
      </c>
      <c r="T4133" s="3" t="s">
        <v>4194</v>
      </c>
      <c r="U4133" s="3" t="s">
        <v>4087</v>
      </c>
      <c r="V4133" s="3" t="s">
        <v>4087</v>
      </c>
      <c r="W4133" s="5">
        <v>0</v>
      </c>
      <c r="X4133" s="5">
        <v>0</v>
      </c>
      <c r="Y4133" s="5">
        <v>0</v>
      </c>
      <c r="Z4133" s="5">
        <v>0</v>
      </c>
      <c r="AA4133" s="5">
        <v>1</v>
      </c>
      <c r="AB4133" s="5">
        <v>0</v>
      </c>
      <c r="AC4133" s="5">
        <v>0</v>
      </c>
      <c r="AD4133" s="5">
        <v>0</v>
      </c>
      <c r="AE4133" s="2">
        <v>2</v>
      </c>
      <c r="AF4133" s="2">
        <v>0</v>
      </c>
      <c r="AG4133" s="2">
        <v>0</v>
      </c>
      <c r="AH4133" s="2">
        <v>0</v>
      </c>
      <c r="AI4133" s="2">
        <v>0</v>
      </c>
      <c r="AJ4133" s="2">
        <v>1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 t="s">
        <v>4</v>
      </c>
      <c r="AT4133" s="2" t="s">
        <v>4</v>
      </c>
    </row>
    <row r="4134" spans="1:46" x14ac:dyDescent="0.2">
      <c r="A4134" s="2">
        <v>1640929</v>
      </c>
      <c r="B4134" s="2">
        <v>830546</v>
      </c>
      <c r="C4134" s="6">
        <v>21.397601099199001</v>
      </c>
      <c r="D4134" s="6">
        <v>37.911432344497399</v>
      </c>
      <c r="E4134" s="19" t="s">
        <v>4668</v>
      </c>
      <c r="F4134" s="46">
        <f>INDEX(Δεδομένα!$P:$P,MATCH('2021'!E4134,Δεδομένα!$O:$O,0))</f>
        <v>136</v>
      </c>
      <c r="G4134" s="49" t="s">
        <v>4620</v>
      </c>
      <c r="H4134" s="51" t="str">
        <f>INDEX(Δεδομένα!B$1:B$51,MATCH('2021'!G4134,Δεδομένα!A$1:A$51,0))</f>
        <v>ΔΥΤΙΚΗΣ ΕΛΛΑΔΟΣ</v>
      </c>
      <c r="I4134" s="53">
        <f>INDEX(Δεδομένα!E$1:E$13,MATCH('2021'!H4134,Δεδομένα!D$1:D$13,0))</f>
        <v>7</v>
      </c>
      <c r="J4134" s="4">
        <v>44246</v>
      </c>
      <c r="K4134" s="3" t="s">
        <v>370</v>
      </c>
      <c r="L4134" s="17" t="str">
        <f t="shared" si="340"/>
        <v>19/02/2021 17:45</v>
      </c>
      <c r="M4134" s="4">
        <v>44246</v>
      </c>
      <c r="N4134" s="3" t="s">
        <v>449</v>
      </c>
      <c r="O4134" s="17" t="str">
        <f t="shared" si="341"/>
        <v>19/02/2021 19:38</v>
      </c>
      <c r="P4134" s="24">
        <f t="shared" si="342"/>
        <v>7.8472222223354038E-2</v>
      </c>
      <c r="Q4134" s="28">
        <v>0</v>
      </c>
      <c r="R4134" s="27">
        <f t="shared" si="343"/>
        <v>113.00000000162981</v>
      </c>
      <c r="S4134" s="3" t="s">
        <v>4</v>
      </c>
      <c r="T4134" s="3" t="s">
        <v>4632</v>
      </c>
      <c r="U4134" s="3" t="s">
        <v>4625</v>
      </c>
      <c r="V4134" s="3" t="s">
        <v>4673</v>
      </c>
      <c r="W4134" s="5">
        <v>0</v>
      </c>
      <c r="X4134" s="5">
        <v>2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2">
        <v>2</v>
      </c>
      <c r="AF4134" s="2">
        <v>0</v>
      </c>
      <c r="AG4134" s="2">
        <v>0</v>
      </c>
      <c r="AH4134" s="2">
        <v>0</v>
      </c>
      <c r="AI4134" s="2">
        <v>0</v>
      </c>
      <c r="AJ4134" s="2">
        <v>1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 t="s">
        <v>4</v>
      </c>
      <c r="AT4134" s="2" t="s">
        <v>4</v>
      </c>
    </row>
    <row r="4135" spans="1:46" x14ac:dyDescent="0.2">
      <c r="A4135" s="2">
        <v>1640942</v>
      </c>
      <c r="B4135" s="2">
        <v>831262</v>
      </c>
      <c r="C4135" s="6">
        <v>21.153931478868198</v>
      </c>
      <c r="D4135" s="6">
        <v>37.855545644252899</v>
      </c>
      <c r="E4135" s="19" t="s">
        <v>4668</v>
      </c>
      <c r="F4135" s="46">
        <f>INDEX(Δεδομένα!$P:$P,MATCH('2021'!E4135,Δεδομένα!$O:$O,0))</f>
        <v>136</v>
      </c>
      <c r="G4135" s="49" t="s">
        <v>4620</v>
      </c>
      <c r="H4135" s="51" t="str">
        <f>INDEX(Δεδομένα!B$1:B$51,MATCH('2021'!G4135,Δεδομένα!A$1:A$51,0))</f>
        <v>ΔΥΤΙΚΗΣ ΕΛΛΑΔΟΣ</v>
      </c>
      <c r="I4135" s="53">
        <f>INDEX(Δεδομένα!E$1:E$13,MATCH('2021'!H4135,Δεδομένα!D$1:D$13,0))</f>
        <v>7</v>
      </c>
      <c r="J4135" s="4">
        <v>44249</v>
      </c>
      <c r="K4135" s="3" t="s">
        <v>344</v>
      </c>
      <c r="L4135" s="17" t="str">
        <f t="shared" si="340"/>
        <v>22/02/2021 11:06</v>
      </c>
      <c r="M4135" s="4">
        <v>44249</v>
      </c>
      <c r="N4135" s="3" t="s">
        <v>171</v>
      </c>
      <c r="O4135" s="17" t="str">
        <f t="shared" si="341"/>
        <v>22/02/2021 11:52</v>
      </c>
      <c r="P4135" s="24">
        <f t="shared" si="342"/>
        <v>3.1944444439432118E-2</v>
      </c>
      <c r="Q4135" s="28">
        <v>0</v>
      </c>
      <c r="R4135" s="27">
        <f t="shared" si="343"/>
        <v>45.99999999278225</v>
      </c>
      <c r="S4135" s="3" t="s">
        <v>4</v>
      </c>
      <c r="T4135" s="3" t="s">
        <v>4632</v>
      </c>
      <c r="U4135" s="3" t="s">
        <v>4674</v>
      </c>
      <c r="V4135" s="3" t="s">
        <v>4675</v>
      </c>
      <c r="W4135" s="5">
        <v>0</v>
      </c>
      <c r="X4135" s="5">
        <v>0</v>
      </c>
      <c r="Y4135" s="5">
        <v>0</v>
      </c>
      <c r="Z4135" s="5">
        <v>1</v>
      </c>
      <c r="AA4135" s="5">
        <v>0</v>
      </c>
      <c r="AB4135" s="5">
        <v>0</v>
      </c>
      <c r="AC4135" s="5">
        <v>0</v>
      </c>
      <c r="AD4135" s="5">
        <v>0</v>
      </c>
      <c r="AE4135" s="2">
        <v>2</v>
      </c>
      <c r="AF4135" s="2">
        <v>0</v>
      </c>
      <c r="AG4135" s="2">
        <v>0</v>
      </c>
      <c r="AH4135" s="2">
        <v>0</v>
      </c>
      <c r="AI4135" s="2">
        <v>0</v>
      </c>
      <c r="AJ4135" s="2">
        <v>1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 t="s">
        <v>4</v>
      </c>
      <c r="AT4135" s="2" t="s">
        <v>4</v>
      </c>
    </row>
    <row r="4136" spans="1:46" x14ac:dyDescent="0.2">
      <c r="A4136" s="2">
        <v>1640953</v>
      </c>
      <c r="B4136" s="2">
        <v>831361</v>
      </c>
      <c r="C4136" s="6">
        <v>21.394496954240001</v>
      </c>
      <c r="D4136" s="6">
        <v>38.124276223871497</v>
      </c>
      <c r="E4136" s="19" t="s">
        <v>4668</v>
      </c>
      <c r="F4136" s="46">
        <f>INDEX(Δεδομένα!$P:$P,MATCH('2021'!E4136,Δεδομένα!$O:$O,0))</f>
        <v>136</v>
      </c>
      <c r="G4136" s="49" t="s">
        <v>4147</v>
      </c>
      <c r="H4136" s="51" t="str">
        <f>INDEX(Δεδομένα!B$1:B$51,MATCH('2021'!G4136,Δεδομένα!A$1:A$51,0))</f>
        <v>ΔΥΤΙΚΗΣ ΕΛΛΑΔΟΣ</v>
      </c>
      <c r="I4136" s="53">
        <f>INDEX(Δεδομένα!E$1:E$13,MATCH('2021'!H4136,Δεδομένα!D$1:D$13,0))</f>
        <v>7</v>
      </c>
      <c r="J4136" s="4">
        <v>44249</v>
      </c>
      <c r="K4136" s="3" t="s">
        <v>362</v>
      </c>
      <c r="L4136" s="17" t="str">
        <f t="shared" si="340"/>
        <v>22/02/2021 15:20</v>
      </c>
      <c r="M4136" s="4">
        <v>44249</v>
      </c>
      <c r="N4136" s="3" t="s">
        <v>526</v>
      </c>
      <c r="O4136" s="17" t="str">
        <f t="shared" si="341"/>
        <v>22/02/2021 17:05</v>
      </c>
      <c r="P4136" s="24">
        <f t="shared" si="342"/>
        <v>7.2916666664241347E-2</v>
      </c>
      <c r="Q4136" s="28">
        <v>0</v>
      </c>
      <c r="R4136" s="27">
        <f t="shared" si="343"/>
        <v>104.99999999650754</v>
      </c>
      <c r="S4136" s="3" t="s">
        <v>4</v>
      </c>
      <c r="T4136" s="3" t="s">
        <v>4194</v>
      </c>
      <c r="U4136" s="3" t="s">
        <v>4676</v>
      </c>
      <c r="V4136" s="3" t="s">
        <v>4677</v>
      </c>
      <c r="W4136" s="5">
        <v>0</v>
      </c>
      <c r="X4136" s="5">
        <v>0</v>
      </c>
      <c r="Y4136" s="5">
        <v>0</v>
      </c>
      <c r="Z4136" s="5">
        <v>1</v>
      </c>
      <c r="AA4136" s="5">
        <v>0</v>
      </c>
      <c r="AB4136" s="5">
        <v>0</v>
      </c>
      <c r="AC4136" s="5">
        <v>0</v>
      </c>
      <c r="AD4136" s="5">
        <v>0</v>
      </c>
      <c r="AE4136" s="2">
        <v>2</v>
      </c>
      <c r="AF4136" s="2">
        <v>0</v>
      </c>
      <c r="AG4136" s="2">
        <v>0</v>
      </c>
      <c r="AH4136" s="2">
        <v>0</v>
      </c>
      <c r="AI4136" s="2">
        <v>0</v>
      </c>
      <c r="AJ4136" s="2">
        <v>1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 t="s">
        <v>4</v>
      </c>
      <c r="AT4136" s="2" t="s">
        <v>4</v>
      </c>
    </row>
    <row r="4137" spans="1:46" x14ac:dyDescent="0.2">
      <c r="A4137" s="2">
        <v>1640962</v>
      </c>
      <c r="B4137" s="2">
        <v>832140</v>
      </c>
      <c r="C4137" s="6">
        <v>21.352357908516598</v>
      </c>
      <c r="D4137" s="6">
        <v>38.061014548879797</v>
      </c>
      <c r="E4137" s="19" t="s">
        <v>4668</v>
      </c>
      <c r="F4137" s="46">
        <f>INDEX(Δεδομένα!$P:$P,MATCH('2021'!E4137,Δεδομένα!$O:$O,0))</f>
        <v>136</v>
      </c>
      <c r="G4137" s="49" t="s">
        <v>4620</v>
      </c>
      <c r="H4137" s="51" t="str">
        <f>INDEX(Δεδομένα!B$1:B$51,MATCH('2021'!G4137,Δεδομένα!A$1:A$51,0))</f>
        <v>ΔΥΤΙΚΗΣ ΕΛΛΑΔΟΣ</v>
      </c>
      <c r="I4137" s="53">
        <f>INDEX(Δεδομένα!E$1:E$13,MATCH('2021'!H4137,Δεδομένα!D$1:D$13,0))</f>
        <v>7</v>
      </c>
      <c r="J4137" s="4">
        <v>44250</v>
      </c>
      <c r="K4137" s="3" t="s">
        <v>566</v>
      </c>
      <c r="L4137" s="17" t="str">
        <f t="shared" si="340"/>
        <v>23/02/2021 18:40</v>
      </c>
      <c r="M4137" s="4">
        <v>44250</v>
      </c>
      <c r="N4137" s="3" t="s">
        <v>1800</v>
      </c>
      <c r="O4137" s="17" t="str">
        <f t="shared" si="341"/>
        <v>23/02/2021 19:58</v>
      </c>
      <c r="P4137" s="24">
        <f t="shared" si="342"/>
        <v>5.4166666661330964E-2</v>
      </c>
      <c r="Q4137" s="28">
        <v>0</v>
      </c>
      <c r="R4137" s="27">
        <f t="shared" si="343"/>
        <v>77.999999992316589</v>
      </c>
      <c r="S4137" s="3" t="s">
        <v>4</v>
      </c>
      <c r="T4137" s="3" t="s">
        <v>4670</v>
      </c>
      <c r="U4137" s="3" t="s">
        <v>4678</v>
      </c>
      <c r="V4137" s="3" t="s">
        <v>4678</v>
      </c>
      <c r="W4137" s="5">
        <v>0</v>
      </c>
      <c r="X4137" s="5">
        <v>0</v>
      </c>
      <c r="Y4137" s="5">
        <v>0</v>
      </c>
      <c r="Z4137" s="5">
        <v>1</v>
      </c>
      <c r="AA4137" s="5">
        <v>0</v>
      </c>
      <c r="AB4137" s="5">
        <v>0</v>
      </c>
      <c r="AC4137" s="5">
        <v>0</v>
      </c>
      <c r="AD4137" s="5">
        <v>0</v>
      </c>
      <c r="AE4137" s="2">
        <v>2</v>
      </c>
      <c r="AF4137" s="2">
        <v>0</v>
      </c>
      <c r="AG4137" s="2">
        <v>0</v>
      </c>
      <c r="AH4137" s="2">
        <v>0</v>
      </c>
      <c r="AI4137" s="2">
        <v>0</v>
      </c>
      <c r="AJ4137" s="2">
        <v>1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 t="s">
        <v>4</v>
      </c>
      <c r="AT4137" s="2" t="s">
        <v>4</v>
      </c>
    </row>
    <row r="4138" spans="1:46" x14ac:dyDescent="0.2">
      <c r="A4138" s="2">
        <v>1640983</v>
      </c>
      <c r="B4138" s="2">
        <v>832394</v>
      </c>
      <c r="C4138" s="6">
        <v>21.328137975203401</v>
      </c>
      <c r="D4138" s="6">
        <v>37.914467154289802</v>
      </c>
      <c r="E4138" s="19" t="s">
        <v>4668</v>
      </c>
      <c r="F4138" s="46">
        <f>INDEX(Δεδομένα!$P:$P,MATCH('2021'!E4138,Δεδομένα!$O:$O,0))</f>
        <v>136</v>
      </c>
      <c r="G4138" s="49" t="s">
        <v>4620</v>
      </c>
      <c r="H4138" s="51" t="str">
        <f>INDEX(Δεδομένα!B$1:B$51,MATCH('2021'!G4138,Δεδομένα!A$1:A$51,0))</f>
        <v>ΔΥΤΙΚΗΣ ΕΛΛΑΔΟΣ</v>
      </c>
      <c r="I4138" s="53">
        <f>INDEX(Δεδομένα!E$1:E$13,MATCH('2021'!H4138,Δεδομένα!D$1:D$13,0))</f>
        <v>7</v>
      </c>
      <c r="J4138" s="4">
        <v>44251</v>
      </c>
      <c r="K4138" s="3" t="s">
        <v>16</v>
      </c>
      <c r="L4138" s="17" t="str">
        <f t="shared" si="340"/>
        <v>24/02/2021 16:39</v>
      </c>
      <c r="M4138" s="4">
        <v>44251</v>
      </c>
      <c r="N4138" s="3" t="s">
        <v>227</v>
      </c>
      <c r="O4138" s="17" t="str">
        <f t="shared" si="341"/>
        <v>24/02/2021 17:54</v>
      </c>
      <c r="P4138" s="24">
        <f t="shared" si="342"/>
        <v>5.2083333335758653E-2</v>
      </c>
      <c r="Q4138" s="28">
        <v>0</v>
      </c>
      <c r="R4138" s="27">
        <f t="shared" si="343"/>
        <v>75.00000000349246</v>
      </c>
      <c r="S4138" s="3" t="s">
        <v>4</v>
      </c>
      <c r="T4138" s="3" t="s">
        <v>4632</v>
      </c>
      <c r="U4138" s="3" t="s">
        <v>4625</v>
      </c>
      <c r="V4138" s="3" t="s">
        <v>4625</v>
      </c>
      <c r="W4138" s="5">
        <v>0</v>
      </c>
      <c r="X4138" s="5">
        <v>0</v>
      </c>
      <c r="Y4138" s="5">
        <v>0</v>
      </c>
      <c r="Z4138" s="5">
        <v>0</v>
      </c>
      <c r="AA4138" s="5">
        <v>3</v>
      </c>
      <c r="AB4138" s="5">
        <v>0</v>
      </c>
      <c r="AC4138" s="5">
        <v>0</v>
      </c>
      <c r="AD4138" s="5">
        <v>0</v>
      </c>
      <c r="AE4138" s="2">
        <v>2</v>
      </c>
      <c r="AF4138" s="2">
        <v>0</v>
      </c>
      <c r="AG4138" s="2">
        <v>0</v>
      </c>
      <c r="AH4138" s="2">
        <v>0</v>
      </c>
      <c r="AI4138" s="2">
        <v>0</v>
      </c>
      <c r="AJ4138" s="2">
        <v>1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 t="s">
        <v>4</v>
      </c>
      <c r="AT4138" s="2" t="s">
        <v>4</v>
      </c>
    </row>
    <row r="4139" spans="1:46" x14ac:dyDescent="0.2">
      <c r="A4139" s="2">
        <v>1640993</v>
      </c>
      <c r="B4139" s="2">
        <v>832403</v>
      </c>
      <c r="C4139" s="6">
        <v>21.194970964769499</v>
      </c>
      <c r="D4139" s="6">
        <v>37.8420672627933</v>
      </c>
      <c r="E4139" s="19" t="s">
        <v>4668</v>
      </c>
      <c r="F4139" s="46">
        <f>INDEX(Δεδομένα!$P:$P,MATCH('2021'!E4139,Δεδομένα!$O:$O,0))</f>
        <v>136</v>
      </c>
      <c r="G4139" s="49" t="s">
        <v>4620</v>
      </c>
      <c r="H4139" s="51" t="str">
        <f>INDEX(Δεδομένα!B$1:B$51,MATCH('2021'!G4139,Δεδομένα!A$1:A$51,0))</f>
        <v>ΔΥΤΙΚΗΣ ΕΛΛΑΔΟΣ</v>
      </c>
      <c r="I4139" s="53">
        <f>INDEX(Δεδομένα!E$1:E$13,MATCH('2021'!H4139,Δεδομένα!D$1:D$13,0))</f>
        <v>7</v>
      </c>
      <c r="J4139" s="4">
        <v>44251</v>
      </c>
      <c r="K4139" s="3" t="s">
        <v>415</v>
      </c>
      <c r="L4139" s="17" t="str">
        <f t="shared" si="340"/>
        <v>24/02/2021 16:40</v>
      </c>
      <c r="M4139" s="4">
        <v>44251</v>
      </c>
      <c r="N4139" s="3" t="s">
        <v>147</v>
      </c>
      <c r="O4139" s="17" t="str">
        <f t="shared" si="341"/>
        <v>24/02/2021 20:00</v>
      </c>
      <c r="P4139" s="24">
        <f t="shared" si="342"/>
        <v>0.13888888889050577</v>
      </c>
      <c r="Q4139" s="28">
        <v>0</v>
      </c>
      <c r="R4139" s="27">
        <f t="shared" si="343"/>
        <v>200.00000000232831</v>
      </c>
      <c r="S4139" s="3" t="s">
        <v>4</v>
      </c>
      <c r="T4139" s="3" t="s">
        <v>4632</v>
      </c>
      <c r="U4139" s="3" t="s">
        <v>4662</v>
      </c>
      <c r="V4139" s="3" t="s">
        <v>4662</v>
      </c>
      <c r="W4139" s="5">
        <v>0</v>
      </c>
      <c r="X4139" s="5">
        <v>1</v>
      </c>
      <c r="Y4139" s="5">
        <v>0</v>
      </c>
      <c r="Z4139" s="5">
        <v>0</v>
      </c>
      <c r="AA4139" s="5">
        <v>1</v>
      </c>
      <c r="AB4139" s="5">
        <v>0</v>
      </c>
      <c r="AC4139" s="5">
        <v>0</v>
      </c>
      <c r="AD4139" s="5">
        <v>0</v>
      </c>
      <c r="AE4139" s="2">
        <v>6</v>
      </c>
      <c r="AF4139" s="2">
        <v>0</v>
      </c>
      <c r="AG4139" s="2">
        <v>0</v>
      </c>
      <c r="AH4139" s="2">
        <v>0</v>
      </c>
      <c r="AI4139" s="2">
        <v>0</v>
      </c>
      <c r="AJ4139" s="2">
        <v>2</v>
      </c>
      <c r="AK4139" s="2">
        <v>1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 t="s">
        <v>4</v>
      </c>
      <c r="AT4139" s="2" t="s">
        <v>4</v>
      </c>
    </row>
    <row r="4140" spans="1:46" x14ac:dyDescent="0.2">
      <c r="A4140" s="2">
        <v>1641001</v>
      </c>
      <c r="B4140" s="2">
        <v>832556</v>
      </c>
      <c r="C4140" s="6">
        <v>21.233477544368501</v>
      </c>
      <c r="D4140" s="6">
        <v>37.8742078294487</v>
      </c>
      <c r="E4140" s="19" t="s">
        <v>4668</v>
      </c>
      <c r="F4140" s="46">
        <f>INDEX(Δεδομένα!$P:$P,MATCH('2021'!E4140,Δεδομένα!$O:$O,0))</f>
        <v>136</v>
      </c>
      <c r="G4140" s="49" t="s">
        <v>4620</v>
      </c>
      <c r="H4140" s="51" t="str">
        <f>INDEX(Δεδομένα!B$1:B$51,MATCH('2021'!G4140,Δεδομένα!A$1:A$51,0))</f>
        <v>ΔΥΤΙΚΗΣ ΕΛΛΑΔΟΣ</v>
      </c>
      <c r="I4140" s="53">
        <f>INDEX(Δεδομένα!E$1:E$13,MATCH('2021'!H4140,Δεδομένα!D$1:D$13,0))</f>
        <v>7</v>
      </c>
      <c r="J4140" s="4">
        <v>44252</v>
      </c>
      <c r="K4140" s="3" t="s">
        <v>4580</v>
      </c>
      <c r="L4140" s="17" t="str">
        <f t="shared" si="340"/>
        <v>25/02/2021 10:14</v>
      </c>
      <c r="M4140" s="4">
        <v>44252</v>
      </c>
      <c r="N4140" s="3" t="s">
        <v>850</v>
      </c>
      <c r="O4140" s="17" t="str">
        <f t="shared" si="341"/>
        <v>25/02/2021 11:19</v>
      </c>
      <c r="P4140" s="24">
        <f t="shared" si="342"/>
        <v>4.5138888890505768E-2</v>
      </c>
      <c r="Q4140" s="28">
        <v>0</v>
      </c>
      <c r="R4140" s="27">
        <f t="shared" si="343"/>
        <v>65.000000002328306</v>
      </c>
      <c r="S4140" s="3" t="s">
        <v>4</v>
      </c>
      <c r="T4140" s="3" t="s">
        <v>4632</v>
      </c>
      <c r="U4140" s="3" t="s">
        <v>4662</v>
      </c>
      <c r="V4140" s="3" t="s">
        <v>4679</v>
      </c>
      <c r="W4140" s="5">
        <v>0</v>
      </c>
      <c r="X4140" s="5">
        <v>0</v>
      </c>
      <c r="Y4140" s="5">
        <v>0</v>
      </c>
      <c r="Z4140" s="5">
        <v>0</v>
      </c>
      <c r="AA4140" s="5">
        <v>1</v>
      </c>
      <c r="AB4140" s="5">
        <v>0</v>
      </c>
      <c r="AC4140" s="5">
        <v>0</v>
      </c>
      <c r="AD4140" s="5">
        <v>0</v>
      </c>
      <c r="AE4140" s="2">
        <v>2</v>
      </c>
      <c r="AF4140" s="2">
        <v>0</v>
      </c>
      <c r="AG4140" s="2">
        <v>0</v>
      </c>
      <c r="AH4140" s="2">
        <v>0</v>
      </c>
      <c r="AI4140" s="2">
        <v>0</v>
      </c>
      <c r="AJ4140" s="2">
        <v>1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 t="s">
        <v>4</v>
      </c>
      <c r="AT4140" s="2" t="s">
        <v>4</v>
      </c>
    </row>
    <row r="4141" spans="1:46" x14ac:dyDescent="0.2">
      <c r="A4141" s="2">
        <v>1641010</v>
      </c>
      <c r="B4141" s="2">
        <v>832749</v>
      </c>
      <c r="D4141" s="2"/>
      <c r="E4141" s="19" t="s">
        <v>4668</v>
      </c>
      <c r="F4141" s="46">
        <f>INDEX(Δεδομένα!$P:$P,MATCH('2021'!E4141,Δεδομένα!$O:$O,0))</f>
        <v>136</v>
      </c>
      <c r="G4141" s="49" t="s">
        <v>4620</v>
      </c>
      <c r="H4141" s="51" t="str">
        <f>INDEX(Δεδομένα!B$1:B$51,MATCH('2021'!G4141,Δεδομένα!A$1:A$51,0))</f>
        <v>ΔΥΤΙΚΗΣ ΕΛΛΑΔΟΣ</v>
      </c>
      <c r="I4141" s="53">
        <f>INDEX(Δεδομένα!E$1:E$13,MATCH('2021'!H4141,Δεδομένα!D$1:D$13,0))</f>
        <v>7</v>
      </c>
      <c r="J4141" s="4">
        <v>44252</v>
      </c>
      <c r="K4141" s="3" t="s">
        <v>32</v>
      </c>
      <c r="L4141" s="17" t="str">
        <f t="shared" si="340"/>
        <v>25/02/2021 18:45</v>
      </c>
      <c r="M4141" s="4">
        <v>44252</v>
      </c>
      <c r="N4141" s="3" t="s">
        <v>111</v>
      </c>
      <c r="O4141" s="17" t="str">
        <f t="shared" si="341"/>
        <v>25/02/2021 19:20</v>
      </c>
      <c r="P4141" s="24">
        <f t="shared" si="342"/>
        <v>2.4305555554747116E-2</v>
      </c>
      <c r="Q4141" s="28">
        <v>0</v>
      </c>
      <c r="R4141" s="27">
        <f t="shared" si="343"/>
        <v>34.999999998835847</v>
      </c>
      <c r="S4141" s="3" t="s">
        <v>4</v>
      </c>
      <c r="T4141" s="3" t="s">
        <v>4632</v>
      </c>
      <c r="U4141" s="3" t="s">
        <v>4680</v>
      </c>
      <c r="V4141" s="3" t="s">
        <v>4680</v>
      </c>
      <c r="W4141" s="5">
        <v>0</v>
      </c>
      <c r="X4141" s="5">
        <v>0</v>
      </c>
      <c r="Y4141" s="5">
        <v>0</v>
      </c>
      <c r="Z4141" s="5">
        <v>0</v>
      </c>
      <c r="AA4141" s="5">
        <v>3</v>
      </c>
      <c r="AB4141" s="5">
        <v>0</v>
      </c>
      <c r="AC4141" s="5">
        <v>0</v>
      </c>
      <c r="AD4141" s="5">
        <v>0</v>
      </c>
      <c r="AE4141" s="2">
        <v>2</v>
      </c>
      <c r="AF4141" s="2">
        <v>0</v>
      </c>
      <c r="AG4141" s="2">
        <v>0</v>
      </c>
      <c r="AH4141" s="2">
        <v>0</v>
      </c>
      <c r="AI4141" s="2">
        <v>0</v>
      </c>
      <c r="AJ4141" s="2">
        <v>1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 t="s">
        <v>4</v>
      </c>
      <c r="AT4141" s="2" t="s">
        <v>4</v>
      </c>
    </row>
    <row r="4142" spans="1:46" x14ac:dyDescent="0.2">
      <c r="A4142" s="2">
        <v>1641072</v>
      </c>
      <c r="B4142" s="2">
        <v>832919</v>
      </c>
      <c r="C4142" s="6">
        <v>21.267775897763901</v>
      </c>
      <c r="D4142" s="6">
        <v>37.8829807415378</v>
      </c>
      <c r="E4142" s="19" t="s">
        <v>4668</v>
      </c>
      <c r="F4142" s="46">
        <f>INDEX(Δεδομένα!$P:$P,MATCH('2021'!E4142,Δεδομένα!$O:$O,0))</f>
        <v>136</v>
      </c>
      <c r="G4142" s="49" t="s">
        <v>4620</v>
      </c>
      <c r="H4142" s="51" t="str">
        <f>INDEX(Δεδομένα!B$1:B$51,MATCH('2021'!G4142,Δεδομένα!A$1:A$51,0))</f>
        <v>ΔΥΤΙΚΗΣ ΕΛΛΑΔΟΣ</v>
      </c>
      <c r="I4142" s="53">
        <f>INDEX(Δεδομένα!E$1:E$13,MATCH('2021'!H4142,Δεδομένα!D$1:D$13,0))</f>
        <v>7</v>
      </c>
      <c r="J4142" s="4">
        <v>44253</v>
      </c>
      <c r="K4142" s="3" t="s">
        <v>498</v>
      </c>
      <c r="L4142" s="17" t="str">
        <f t="shared" si="340"/>
        <v>26/02/2021 13:35</v>
      </c>
      <c r="M4142" s="4">
        <v>44253</v>
      </c>
      <c r="N4142" s="3" t="s">
        <v>590</v>
      </c>
      <c r="O4142" s="17" t="str">
        <f t="shared" si="341"/>
        <v>26/02/2021 15:25</v>
      </c>
      <c r="P4142" s="24">
        <f t="shared" si="342"/>
        <v>7.6388888890505768E-2</v>
      </c>
      <c r="Q4142" s="28">
        <v>0</v>
      </c>
      <c r="R4142" s="27">
        <f t="shared" si="343"/>
        <v>110.00000000232831</v>
      </c>
      <c r="S4142" s="3" t="s">
        <v>4</v>
      </c>
      <c r="T4142" s="3" t="s">
        <v>4632</v>
      </c>
      <c r="U4142" s="3" t="s">
        <v>4681</v>
      </c>
      <c r="V4142" s="3" t="s">
        <v>4682</v>
      </c>
      <c r="W4142" s="5">
        <v>0</v>
      </c>
      <c r="X4142" s="5">
        <v>0</v>
      </c>
      <c r="Y4142" s="5">
        <v>0</v>
      </c>
      <c r="Z4142" s="5">
        <v>0</v>
      </c>
      <c r="AA4142" s="5">
        <v>1</v>
      </c>
      <c r="AB4142" s="5">
        <v>0</v>
      </c>
      <c r="AC4142" s="5">
        <v>0</v>
      </c>
      <c r="AD4142" s="5">
        <v>0</v>
      </c>
      <c r="AE4142" s="2">
        <v>2</v>
      </c>
      <c r="AF4142" s="2">
        <v>0</v>
      </c>
      <c r="AG4142" s="2">
        <v>0</v>
      </c>
      <c r="AH4142" s="2">
        <v>0</v>
      </c>
      <c r="AI4142" s="2">
        <v>0</v>
      </c>
      <c r="AJ4142" s="2">
        <v>1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 t="s">
        <v>4</v>
      </c>
      <c r="AT4142" s="2" t="s">
        <v>4</v>
      </c>
    </row>
    <row r="4143" spans="1:46" x14ac:dyDescent="0.2">
      <c r="A4143" s="2">
        <v>1641083</v>
      </c>
      <c r="B4143" s="2">
        <v>833344</v>
      </c>
      <c r="C4143" s="6">
        <v>21.130903611572599</v>
      </c>
      <c r="D4143" s="6">
        <v>37.836341892828003</v>
      </c>
      <c r="E4143" s="19" t="s">
        <v>4668</v>
      </c>
      <c r="F4143" s="46">
        <f>INDEX(Δεδομένα!$P:$P,MATCH('2021'!E4143,Δεδομένα!$O:$O,0))</f>
        <v>136</v>
      </c>
      <c r="G4143" s="49" t="s">
        <v>4620</v>
      </c>
      <c r="H4143" s="51" t="str">
        <f>INDEX(Δεδομένα!B$1:B$51,MATCH('2021'!G4143,Δεδομένα!A$1:A$51,0))</f>
        <v>ΔΥΤΙΚΗΣ ΕΛΛΑΔΟΣ</v>
      </c>
      <c r="I4143" s="53">
        <f>INDEX(Δεδομένα!E$1:E$13,MATCH('2021'!H4143,Δεδομένα!D$1:D$13,0))</f>
        <v>7</v>
      </c>
      <c r="J4143" s="4">
        <v>44254</v>
      </c>
      <c r="K4143" s="3" t="s">
        <v>23</v>
      </c>
      <c r="L4143" s="17" t="str">
        <f t="shared" si="340"/>
        <v>27/02/2021 19:35</v>
      </c>
      <c r="M4143" s="4">
        <v>44254</v>
      </c>
      <c r="N4143" s="3" t="s">
        <v>493</v>
      </c>
      <c r="O4143" s="17" t="str">
        <f t="shared" si="341"/>
        <v>27/02/2021 21:10</v>
      </c>
      <c r="P4143" s="24">
        <f t="shared" si="342"/>
        <v>6.5972222226264421E-2</v>
      </c>
      <c r="Q4143" s="28">
        <v>0</v>
      </c>
      <c r="R4143" s="27">
        <f t="shared" si="343"/>
        <v>95.000000005820766</v>
      </c>
      <c r="S4143" s="3" t="s">
        <v>4</v>
      </c>
      <c r="T4143" s="3" t="s">
        <v>4632</v>
      </c>
      <c r="U4143" s="3" t="s">
        <v>4674</v>
      </c>
      <c r="V4143" s="3" t="s">
        <v>4683</v>
      </c>
      <c r="W4143" s="5">
        <v>0</v>
      </c>
      <c r="X4143" s="5">
        <v>0</v>
      </c>
      <c r="Y4143" s="5">
        <v>0</v>
      </c>
      <c r="Z4143" s="5">
        <v>0</v>
      </c>
      <c r="AA4143" s="5">
        <v>3</v>
      </c>
      <c r="AB4143" s="5">
        <v>0</v>
      </c>
      <c r="AC4143" s="5">
        <v>0</v>
      </c>
      <c r="AD4143" s="5">
        <v>0</v>
      </c>
      <c r="AE4143" s="2">
        <v>2</v>
      </c>
      <c r="AF4143" s="2">
        <v>0</v>
      </c>
      <c r="AG4143" s="2">
        <v>0</v>
      </c>
      <c r="AH4143" s="2">
        <v>0</v>
      </c>
      <c r="AI4143" s="2">
        <v>0</v>
      </c>
      <c r="AJ4143" s="2">
        <v>1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 t="s">
        <v>4</v>
      </c>
      <c r="AT4143" s="2" t="s">
        <v>4</v>
      </c>
    </row>
    <row r="4144" spans="1:46" x14ac:dyDescent="0.2">
      <c r="A4144" s="2">
        <v>1649538</v>
      </c>
      <c r="B4144" s="2">
        <v>833918</v>
      </c>
      <c r="C4144" s="6">
        <v>21.337666409369302</v>
      </c>
      <c r="D4144" s="6">
        <v>38.012764928183998</v>
      </c>
      <c r="E4144" s="19" t="s">
        <v>4668</v>
      </c>
      <c r="F4144" s="46">
        <f>INDEX(Δεδομένα!$P:$P,MATCH('2021'!E4144,Δεδομένα!$O:$O,0))</f>
        <v>136</v>
      </c>
      <c r="G4144" s="49" t="s">
        <v>4620</v>
      </c>
      <c r="H4144" s="51" t="str">
        <f>INDEX(Δεδομένα!B$1:B$51,MATCH('2021'!G4144,Δεδομένα!A$1:A$51,0))</f>
        <v>ΔΥΤΙΚΗΣ ΕΛΛΑΔΟΣ</v>
      </c>
      <c r="I4144" s="53">
        <f>INDEX(Δεδομένα!E$1:E$13,MATCH('2021'!H4144,Δεδομένα!D$1:D$13,0))</f>
        <v>7</v>
      </c>
      <c r="J4144" s="4">
        <v>44256</v>
      </c>
      <c r="K4144" s="3" t="s">
        <v>269</v>
      </c>
      <c r="L4144" s="17" t="str">
        <f t="shared" si="340"/>
        <v>01/03/2021 18:19</v>
      </c>
      <c r="M4144" s="4">
        <v>44256</v>
      </c>
      <c r="N4144" s="3" t="s">
        <v>56</v>
      </c>
      <c r="O4144" s="17" t="str">
        <f t="shared" si="341"/>
        <v>01/03/2021 19:56</v>
      </c>
      <c r="P4144" s="24">
        <f t="shared" si="342"/>
        <v>6.7361111112404615E-2</v>
      </c>
      <c r="Q4144" s="28">
        <v>0</v>
      </c>
      <c r="R4144" s="27">
        <f t="shared" si="343"/>
        <v>97.000000001862645</v>
      </c>
      <c r="S4144" s="3" t="s">
        <v>4</v>
      </c>
      <c r="T4144" s="3" t="s">
        <v>4670</v>
      </c>
      <c r="U4144" s="3" t="s">
        <v>4684</v>
      </c>
      <c r="V4144" s="3" t="s">
        <v>4685</v>
      </c>
      <c r="W4144" s="5">
        <v>0</v>
      </c>
      <c r="X4144" s="5">
        <v>0</v>
      </c>
      <c r="Y4144" s="5">
        <v>0</v>
      </c>
      <c r="Z4144" s="5">
        <v>0</v>
      </c>
      <c r="AA4144" s="5">
        <v>2</v>
      </c>
      <c r="AB4144" s="5">
        <v>0</v>
      </c>
      <c r="AC4144" s="5">
        <v>0</v>
      </c>
      <c r="AD4144" s="5">
        <v>0</v>
      </c>
      <c r="AE4144" s="2">
        <v>2</v>
      </c>
      <c r="AF4144" s="2">
        <v>0</v>
      </c>
      <c r="AG4144" s="2">
        <v>0</v>
      </c>
      <c r="AH4144" s="2">
        <v>0</v>
      </c>
      <c r="AI4144" s="2">
        <v>0</v>
      </c>
      <c r="AJ4144" s="2">
        <v>1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 t="s">
        <v>4</v>
      </c>
      <c r="AT4144" s="2" t="s">
        <v>4</v>
      </c>
    </row>
    <row r="4145" spans="1:46" x14ac:dyDescent="0.2">
      <c r="A4145" s="2">
        <v>1649548</v>
      </c>
      <c r="B4145" s="2">
        <v>834181</v>
      </c>
      <c r="C4145" s="6">
        <v>21.2106593475586</v>
      </c>
      <c r="D4145" s="6">
        <v>37.900454547050103</v>
      </c>
      <c r="E4145" s="19" t="s">
        <v>4668</v>
      </c>
      <c r="F4145" s="46">
        <f>INDEX(Δεδομένα!$P:$P,MATCH('2021'!E4145,Δεδομένα!$O:$O,0))</f>
        <v>136</v>
      </c>
      <c r="G4145" s="49" t="s">
        <v>4620</v>
      </c>
      <c r="H4145" s="51" t="str">
        <f>INDEX(Δεδομένα!B$1:B$51,MATCH('2021'!G4145,Δεδομένα!A$1:A$51,0))</f>
        <v>ΔΥΤΙΚΗΣ ΕΛΛΑΔΟΣ</v>
      </c>
      <c r="I4145" s="53">
        <f>INDEX(Δεδομένα!E$1:E$13,MATCH('2021'!H4145,Δεδομένα!D$1:D$13,0))</f>
        <v>7</v>
      </c>
      <c r="J4145" s="4">
        <v>44257</v>
      </c>
      <c r="K4145" s="3" t="s">
        <v>526</v>
      </c>
      <c r="L4145" s="17" t="str">
        <f t="shared" si="340"/>
        <v>02/03/2021 17:05</v>
      </c>
      <c r="M4145" s="4">
        <v>44257</v>
      </c>
      <c r="N4145" s="3" t="s">
        <v>566</v>
      </c>
      <c r="O4145" s="17" t="str">
        <f t="shared" si="341"/>
        <v>02/03/2021 18:40</v>
      </c>
      <c r="P4145" s="24">
        <f t="shared" si="342"/>
        <v>6.5972222226264421E-2</v>
      </c>
      <c r="Q4145" s="28">
        <v>0</v>
      </c>
      <c r="R4145" s="27">
        <f t="shared" si="343"/>
        <v>95.000000005820766</v>
      </c>
      <c r="S4145" s="3" t="s">
        <v>4</v>
      </c>
      <c r="T4145" s="3" t="s">
        <v>4670</v>
      </c>
      <c r="U4145" s="3" t="s">
        <v>1841</v>
      </c>
      <c r="V4145" s="3" t="s">
        <v>1841</v>
      </c>
      <c r="W4145" s="5">
        <v>0</v>
      </c>
      <c r="X4145" s="5">
        <v>0</v>
      </c>
      <c r="Y4145" s="5">
        <v>0</v>
      </c>
      <c r="Z4145" s="5">
        <v>0</v>
      </c>
      <c r="AA4145" s="5">
        <v>2</v>
      </c>
      <c r="AB4145" s="5">
        <v>0</v>
      </c>
      <c r="AC4145" s="5">
        <v>0</v>
      </c>
      <c r="AD4145" s="5">
        <v>0</v>
      </c>
      <c r="AE4145" s="2">
        <v>2</v>
      </c>
      <c r="AF4145" s="2">
        <v>0</v>
      </c>
      <c r="AG4145" s="2">
        <v>0</v>
      </c>
      <c r="AH4145" s="2">
        <v>0</v>
      </c>
      <c r="AI4145" s="2">
        <v>0</v>
      </c>
      <c r="AJ4145" s="2">
        <v>1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 t="s">
        <v>4</v>
      </c>
      <c r="AT4145" s="2" t="s">
        <v>4</v>
      </c>
    </row>
    <row r="4146" spans="1:46" x14ac:dyDescent="0.2">
      <c r="A4146" s="2">
        <v>1649555</v>
      </c>
      <c r="B4146" s="2">
        <v>834226</v>
      </c>
      <c r="C4146" s="6">
        <v>21.328985524560402</v>
      </c>
      <c r="D4146" s="6">
        <v>37.908852842353603</v>
      </c>
      <c r="E4146" s="19" t="s">
        <v>4668</v>
      </c>
      <c r="F4146" s="46">
        <f>INDEX(Δεδομένα!$P:$P,MATCH('2021'!E4146,Δεδομένα!$O:$O,0))</f>
        <v>136</v>
      </c>
      <c r="G4146" s="49" t="s">
        <v>4620</v>
      </c>
      <c r="H4146" s="51" t="str">
        <f>INDEX(Δεδομένα!B$1:B$51,MATCH('2021'!G4146,Δεδομένα!A$1:A$51,0))</f>
        <v>ΔΥΤΙΚΗΣ ΕΛΛΑΔΟΣ</v>
      </c>
      <c r="I4146" s="53">
        <f>INDEX(Δεδομένα!E$1:E$13,MATCH('2021'!H4146,Δεδομένα!D$1:D$13,0))</f>
        <v>7</v>
      </c>
      <c r="J4146" s="4">
        <v>44257</v>
      </c>
      <c r="K4146" s="3" t="s">
        <v>111</v>
      </c>
      <c r="L4146" s="17" t="str">
        <f t="shared" si="340"/>
        <v>02/03/2021 19:20</v>
      </c>
      <c r="M4146" s="4">
        <v>44257</v>
      </c>
      <c r="N4146" s="3" t="s">
        <v>694</v>
      </c>
      <c r="O4146" s="17" t="str">
        <f t="shared" si="341"/>
        <v>02/03/2021 20:20</v>
      </c>
      <c r="P4146" s="24">
        <f t="shared" si="342"/>
        <v>4.1666666664241347E-2</v>
      </c>
      <c r="Q4146" s="28">
        <v>0</v>
      </c>
      <c r="R4146" s="27">
        <f t="shared" si="343"/>
        <v>59.99999999650754</v>
      </c>
      <c r="S4146" s="3" t="s">
        <v>4</v>
      </c>
      <c r="T4146" s="3" t="s">
        <v>4632</v>
      </c>
      <c r="U4146" s="3" t="s">
        <v>4625</v>
      </c>
      <c r="V4146" s="3" t="s">
        <v>4625</v>
      </c>
      <c r="W4146" s="5">
        <v>0</v>
      </c>
      <c r="X4146" s="5">
        <v>0</v>
      </c>
      <c r="Y4146" s="5">
        <v>0</v>
      </c>
      <c r="Z4146" s="5">
        <v>0</v>
      </c>
      <c r="AA4146" s="5">
        <v>2</v>
      </c>
      <c r="AB4146" s="5">
        <v>0</v>
      </c>
      <c r="AC4146" s="5">
        <v>0</v>
      </c>
      <c r="AD4146" s="5">
        <v>0</v>
      </c>
      <c r="AE4146" s="2">
        <v>2</v>
      </c>
      <c r="AF4146" s="2">
        <v>0</v>
      </c>
      <c r="AG4146" s="2">
        <v>0</v>
      </c>
      <c r="AH4146" s="2">
        <v>0</v>
      </c>
      <c r="AI4146" s="2">
        <v>0</v>
      </c>
      <c r="AJ4146" s="2">
        <v>1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 t="s">
        <v>4</v>
      </c>
      <c r="AT4146" s="2" t="s">
        <v>4</v>
      </c>
    </row>
    <row r="4147" spans="1:46" x14ac:dyDescent="0.2">
      <c r="A4147" s="2">
        <v>1649560</v>
      </c>
      <c r="B4147" s="2">
        <v>834436</v>
      </c>
      <c r="C4147" s="6">
        <v>21.235724340993801</v>
      </c>
      <c r="D4147" s="6">
        <v>37.915926562550297</v>
      </c>
      <c r="E4147" s="19" t="s">
        <v>4668</v>
      </c>
      <c r="F4147" s="46">
        <f>INDEX(Δεδομένα!$P:$P,MATCH('2021'!E4147,Δεδομένα!$O:$O,0))</f>
        <v>136</v>
      </c>
      <c r="G4147" s="49" t="s">
        <v>4620</v>
      </c>
      <c r="H4147" s="51" t="str">
        <f>INDEX(Δεδομένα!B$1:B$51,MATCH('2021'!G4147,Δεδομένα!A$1:A$51,0))</f>
        <v>ΔΥΤΙΚΗΣ ΕΛΛΑΔΟΣ</v>
      </c>
      <c r="I4147" s="53">
        <f>INDEX(Δεδομένα!E$1:E$13,MATCH('2021'!H4147,Δεδομένα!D$1:D$13,0))</f>
        <v>7</v>
      </c>
      <c r="J4147" s="4">
        <v>44258</v>
      </c>
      <c r="K4147" s="3" t="s">
        <v>737</v>
      </c>
      <c r="L4147" s="17" t="str">
        <f t="shared" si="340"/>
        <v>03/03/2021 14:45</v>
      </c>
      <c r="M4147" s="4">
        <v>44258</v>
      </c>
      <c r="N4147" s="3" t="s">
        <v>562</v>
      </c>
      <c r="O4147" s="17" t="str">
        <f t="shared" si="341"/>
        <v>03/03/2021 15:45</v>
      </c>
      <c r="P4147" s="24">
        <f t="shared" si="342"/>
        <v>4.1666666664241347E-2</v>
      </c>
      <c r="Q4147" s="28">
        <v>0</v>
      </c>
      <c r="R4147" s="27">
        <f t="shared" si="343"/>
        <v>59.99999999650754</v>
      </c>
      <c r="S4147" s="3" t="s">
        <v>4</v>
      </c>
      <c r="T4147" s="3" t="s">
        <v>4670</v>
      </c>
      <c r="U4147" s="3" t="s">
        <v>4686</v>
      </c>
      <c r="V4147" s="3" t="s">
        <v>4687</v>
      </c>
      <c r="W4147" s="5">
        <v>0</v>
      </c>
      <c r="X4147" s="5">
        <v>0</v>
      </c>
      <c r="Y4147" s="5">
        <v>0</v>
      </c>
      <c r="Z4147" s="5">
        <v>0</v>
      </c>
      <c r="AA4147" s="5">
        <v>3</v>
      </c>
      <c r="AB4147" s="5">
        <v>0</v>
      </c>
      <c r="AC4147" s="5">
        <v>0</v>
      </c>
      <c r="AD4147" s="5">
        <v>0</v>
      </c>
      <c r="AE4147" s="2">
        <v>2</v>
      </c>
      <c r="AF4147" s="2">
        <v>0</v>
      </c>
      <c r="AG4147" s="2">
        <v>0</v>
      </c>
      <c r="AH4147" s="2">
        <v>0</v>
      </c>
      <c r="AI4147" s="2">
        <v>0</v>
      </c>
      <c r="AJ4147" s="2">
        <v>1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 t="s">
        <v>4</v>
      </c>
      <c r="AT4147" s="2" t="s">
        <v>4</v>
      </c>
    </row>
    <row r="4148" spans="1:46" x14ac:dyDescent="0.2">
      <c r="A4148" s="2">
        <v>1649561</v>
      </c>
      <c r="B4148" s="2">
        <v>834466</v>
      </c>
      <c r="C4148" s="6">
        <v>21.391542907648301</v>
      </c>
      <c r="D4148" s="6">
        <v>38.045299332430801</v>
      </c>
      <c r="E4148" s="19" t="s">
        <v>4668</v>
      </c>
      <c r="F4148" s="46">
        <f>INDEX(Δεδομένα!$P:$P,MATCH('2021'!E4148,Δεδομένα!$O:$O,0))</f>
        <v>136</v>
      </c>
      <c r="G4148" s="49" t="s">
        <v>4620</v>
      </c>
      <c r="H4148" s="51" t="str">
        <f>INDEX(Δεδομένα!B$1:B$51,MATCH('2021'!G4148,Δεδομένα!A$1:A$51,0))</f>
        <v>ΔΥΤΙΚΗΣ ΕΛΛΑΔΟΣ</v>
      </c>
      <c r="I4148" s="53">
        <f>INDEX(Δεδομένα!E$1:E$13,MATCH('2021'!H4148,Δεδομένα!D$1:D$13,0))</f>
        <v>7</v>
      </c>
      <c r="J4148" s="4">
        <v>44258</v>
      </c>
      <c r="K4148" s="3" t="s">
        <v>562</v>
      </c>
      <c r="L4148" s="17" t="str">
        <f t="shared" si="340"/>
        <v>03/03/2021 15:45</v>
      </c>
      <c r="M4148" s="4">
        <v>44258</v>
      </c>
      <c r="N4148" s="3" t="s">
        <v>2401</v>
      </c>
      <c r="O4148" s="17" t="str">
        <f t="shared" si="341"/>
        <v>03/03/2021 17:11</v>
      </c>
      <c r="P4148" s="24">
        <f t="shared" si="342"/>
        <v>5.9722222220443655E-2</v>
      </c>
      <c r="Q4148" s="28">
        <v>0</v>
      </c>
      <c r="R4148" s="27">
        <f t="shared" si="343"/>
        <v>85.999999997438863</v>
      </c>
      <c r="S4148" s="3" t="s">
        <v>4</v>
      </c>
      <c r="T4148" s="3" t="s">
        <v>4670</v>
      </c>
      <c r="U4148" s="3" t="s">
        <v>4671</v>
      </c>
      <c r="V4148" s="3" t="s">
        <v>4671</v>
      </c>
      <c r="W4148" s="5">
        <v>0</v>
      </c>
      <c r="X4148" s="5">
        <v>0</v>
      </c>
      <c r="Y4148" s="5">
        <v>0</v>
      </c>
      <c r="Z4148" s="5">
        <v>0</v>
      </c>
      <c r="AA4148" s="5">
        <v>3</v>
      </c>
      <c r="AB4148" s="5">
        <v>0</v>
      </c>
      <c r="AC4148" s="5">
        <v>0</v>
      </c>
      <c r="AD4148" s="5">
        <v>0</v>
      </c>
      <c r="AE4148" s="2">
        <v>2</v>
      </c>
      <c r="AF4148" s="2">
        <v>0</v>
      </c>
      <c r="AG4148" s="2">
        <v>0</v>
      </c>
      <c r="AH4148" s="2">
        <v>0</v>
      </c>
      <c r="AI4148" s="2">
        <v>0</v>
      </c>
      <c r="AJ4148" s="2">
        <v>1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 t="s">
        <v>4</v>
      </c>
      <c r="AT4148" s="2" t="s">
        <v>4</v>
      </c>
    </row>
    <row r="4149" spans="1:46" x14ac:dyDescent="0.2">
      <c r="A4149" s="2">
        <v>1649562</v>
      </c>
      <c r="B4149" s="2">
        <v>834744</v>
      </c>
      <c r="C4149" s="6">
        <v>21.293183563681399</v>
      </c>
      <c r="D4149" s="6">
        <v>37.952548654872501</v>
      </c>
      <c r="E4149" s="19" t="s">
        <v>4668</v>
      </c>
      <c r="F4149" s="46">
        <f>INDEX(Δεδομένα!$P:$P,MATCH('2021'!E4149,Δεδομένα!$O:$O,0))</f>
        <v>136</v>
      </c>
      <c r="G4149" s="49" t="s">
        <v>4620</v>
      </c>
      <c r="H4149" s="51" t="str">
        <f>INDEX(Δεδομένα!B$1:B$51,MATCH('2021'!G4149,Δεδομένα!A$1:A$51,0))</f>
        <v>ΔΥΤΙΚΗΣ ΕΛΛΑΔΟΣ</v>
      </c>
      <c r="I4149" s="53">
        <f>INDEX(Δεδομένα!E$1:E$13,MATCH('2021'!H4149,Δεδομένα!D$1:D$13,0))</f>
        <v>7</v>
      </c>
      <c r="J4149" s="4">
        <v>44259</v>
      </c>
      <c r="K4149" s="3" t="s">
        <v>2754</v>
      </c>
      <c r="L4149" s="17" t="str">
        <f t="shared" si="340"/>
        <v>04/03/2021 13:11</v>
      </c>
      <c r="M4149" s="4">
        <v>44259</v>
      </c>
      <c r="N4149" s="3" t="s">
        <v>46</v>
      </c>
      <c r="O4149" s="17" t="str">
        <f t="shared" si="341"/>
        <v>04/03/2021 16:55</v>
      </c>
      <c r="P4149" s="24">
        <f t="shared" si="342"/>
        <v>0.15555555555329192</v>
      </c>
      <c r="Q4149" s="28">
        <v>0</v>
      </c>
      <c r="R4149" s="27">
        <f t="shared" si="343"/>
        <v>223.99999999674037</v>
      </c>
      <c r="S4149" s="3" t="s">
        <v>4</v>
      </c>
      <c r="T4149" s="3" t="s">
        <v>4670</v>
      </c>
      <c r="U4149" s="3" t="s">
        <v>4688</v>
      </c>
      <c r="V4149" s="3" t="s">
        <v>4689</v>
      </c>
      <c r="W4149" s="5">
        <v>0</v>
      </c>
      <c r="X4149" s="5">
        <v>0</v>
      </c>
      <c r="Y4149" s="5">
        <v>0</v>
      </c>
      <c r="Z4149" s="5">
        <v>7</v>
      </c>
      <c r="AA4149" s="5">
        <v>3</v>
      </c>
      <c r="AB4149" s="5">
        <v>0</v>
      </c>
      <c r="AC4149" s="5">
        <v>0</v>
      </c>
      <c r="AD4149" s="5">
        <v>0</v>
      </c>
      <c r="AE4149" s="2">
        <v>7</v>
      </c>
      <c r="AF4149" s="2">
        <v>0</v>
      </c>
      <c r="AG4149" s="2">
        <v>0</v>
      </c>
      <c r="AH4149" s="2">
        <v>0</v>
      </c>
      <c r="AI4149" s="2">
        <v>1</v>
      </c>
      <c r="AJ4149" s="2">
        <v>3</v>
      </c>
      <c r="AK4149" s="2">
        <v>1</v>
      </c>
      <c r="AL4149" s="2">
        <v>0</v>
      </c>
      <c r="AM4149" s="2">
        <v>1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 t="s">
        <v>4</v>
      </c>
      <c r="AT4149" s="2" t="s">
        <v>4</v>
      </c>
    </row>
    <row r="4150" spans="1:46" x14ac:dyDescent="0.2">
      <c r="A4150" s="2">
        <v>1649563</v>
      </c>
      <c r="B4150" s="2">
        <v>834759</v>
      </c>
      <c r="C4150" s="6">
        <v>21.3915646413963</v>
      </c>
      <c r="D4150" s="6">
        <v>38.045749333717502</v>
      </c>
      <c r="E4150" s="19" t="s">
        <v>4668</v>
      </c>
      <c r="F4150" s="46">
        <f>INDEX(Δεδομένα!$P:$P,MATCH('2021'!E4150,Δεδομένα!$O:$O,0))</f>
        <v>136</v>
      </c>
      <c r="G4150" s="49" t="s">
        <v>4620</v>
      </c>
      <c r="H4150" s="51" t="str">
        <f>INDEX(Δεδομένα!B$1:B$51,MATCH('2021'!G4150,Δεδομένα!A$1:A$51,0))</f>
        <v>ΔΥΤΙΚΗΣ ΕΛΛΑΔΟΣ</v>
      </c>
      <c r="I4150" s="53">
        <f>INDEX(Δεδομένα!E$1:E$13,MATCH('2021'!H4150,Δεδομένα!D$1:D$13,0))</f>
        <v>7</v>
      </c>
      <c r="J4150" s="4">
        <v>44259</v>
      </c>
      <c r="K4150" s="3" t="s">
        <v>354</v>
      </c>
      <c r="L4150" s="17" t="str">
        <f t="shared" si="340"/>
        <v>04/03/2021 13:37</v>
      </c>
      <c r="M4150" s="4">
        <v>44259</v>
      </c>
      <c r="N4150" s="3" t="s">
        <v>931</v>
      </c>
      <c r="O4150" s="17" t="str">
        <f t="shared" si="341"/>
        <v>04/03/2021 15:09</v>
      </c>
      <c r="P4150" s="24">
        <f t="shared" si="342"/>
        <v>6.3888888886140194E-2</v>
      </c>
      <c r="Q4150" s="28">
        <v>0</v>
      </c>
      <c r="R4150" s="27">
        <f t="shared" si="343"/>
        <v>91.999999996041879</v>
      </c>
      <c r="S4150" s="3" t="s">
        <v>4</v>
      </c>
      <c r="T4150" s="3" t="s">
        <v>4670</v>
      </c>
      <c r="U4150" s="3" t="s">
        <v>4684</v>
      </c>
      <c r="V4150" s="3" t="s">
        <v>4690</v>
      </c>
      <c r="W4150" s="5">
        <v>0</v>
      </c>
      <c r="X4150" s="5">
        <v>0</v>
      </c>
      <c r="Y4150" s="5">
        <v>0</v>
      </c>
      <c r="Z4150" s="5">
        <v>0</v>
      </c>
      <c r="AA4150" s="5">
        <v>1</v>
      </c>
      <c r="AB4150" s="5">
        <v>0</v>
      </c>
      <c r="AC4150" s="5">
        <v>0</v>
      </c>
      <c r="AD4150" s="5">
        <v>0</v>
      </c>
      <c r="AE4150" s="2">
        <v>2</v>
      </c>
      <c r="AF4150" s="2">
        <v>0</v>
      </c>
      <c r="AG4150" s="2">
        <v>0</v>
      </c>
      <c r="AH4150" s="2">
        <v>0</v>
      </c>
      <c r="AI4150" s="2">
        <v>0</v>
      </c>
      <c r="AJ4150" s="2">
        <v>1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 t="s">
        <v>4</v>
      </c>
      <c r="AT4150" s="2" t="s">
        <v>4</v>
      </c>
    </row>
    <row r="4151" spans="1:46" x14ac:dyDescent="0.2">
      <c r="A4151" s="2">
        <v>1649568</v>
      </c>
      <c r="B4151" s="2">
        <v>835236</v>
      </c>
      <c r="C4151" s="6">
        <v>21.115967967069199</v>
      </c>
      <c r="D4151" s="6">
        <v>37.8497971775436</v>
      </c>
      <c r="E4151" s="19" t="s">
        <v>4668</v>
      </c>
      <c r="F4151" s="46">
        <f>INDEX(Δεδομένα!$P:$P,MATCH('2021'!E4151,Δεδομένα!$O:$O,0))</f>
        <v>136</v>
      </c>
      <c r="G4151" s="49" t="s">
        <v>4620</v>
      </c>
      <c r="H4151" s="51" t="str">
        <f>INDEX(Δεδομένα!B$1:B$51,MATCH('2021'!G4151,Δεδομένα!A$1:A$51,0))</f>
        <v>ΔΥΤΙΚΗΣ ΕΛΛΑΔΟΣ</v>
      </c>
      <c r="I4151" s="53">
        <f>INDEX(Δεδομένα!E$1:E$13,MATCH('2021'!H4151,Δεδομένα!D$1:D$13,0))</f>
        <v>7</v>
      </c>
      <c r="J4151" s="4">
        <v>44260</v>
      </c>
      <c r="K4151" s="3" t="s">
        <v>17</v>
      </c>
      <c r="L4151" s="17" t="str">
        <f t="shared" si="340"/>
        <v>05/03/2021 18:00</v>
      </c>
      <c r="M4151" s="4">
        <v>44260</v>
      </c>
      <c r="N4151" s="3" t="s">
        <v>458</v>
      </c>
      <c r="O4151" s="17" t="str">
        <f t="shared" si="341"/>
        <v>05/03/2021 19:50</v>
      </c>
      <c r="P4151" s="24">
        <f t="shared" si="342"/>
        <v>7.6388888890505768E-2</v>
      </c>
      <c r="Q4151" s="28">
        <v>0</v>
      </c>
      <c r="R4151" s="27">
        <f t="shared" si="343"/>
        <v>110.00000000232831</v>
      </c>
      <c r="S4151" s="3" t="s">
        <v>4</v>
      </c>
      <c r="T4151" s="3" t="s">
        <v>4632</v>
      </c>
      <c r="U4151" s="3" t="s">
        <v>4674</v>
      </c>
      <c r="V4151" s="3" t="s">
        <v>4691</v>
      </c>
      <c r="W4151" s="5">
        <v>0</v>
      </c>
      <c r="X4151" s="5">
        <v>0</v>
      </c>
      <c r="Y4151" s="5">
        <v>0</v>
      </c>
      <c r="Z4151" s="5">
        <v>0</v>
      </c>
      <c r="AA4151" s="5">
        <v>1</v>
      </c>
      <c r="AB4151" s="5">
        <v>0</v>
      </c>
      <c r="AC4151" s="5">
        <v>0</v>
      </c>
      <c r="AD4151" s="5">
        <v>0</v>
      </c>
      <c r="AE4151" s="2">
        <v>2</v>
      </c>
      <c r="AF4151" s="2">
        <v>0</v>
      </c>
      <c r="AG4151" s="2">
        <v>0</v>
      </c>
      <c r="AH4151" s="2">
        <v>0</v>
      </c>
      <c r="AI4151" s="2">
        <v>0</v>
      </c>
      <c r="AJ4151" s="2">
        <v>1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 t="s">
        <v>4</v>
      </c>
      <c r="AT4151" s="2" t="s">
        <v>4</v>
      </c>
    </row>
    <row r="4152" spans="1:46" x14ac:dyDescent="0.2">
      <c r="A4152" s="2">
        <v>1649575</v>
      </c>
      <c r="B4152" s="2">
        <v>835407</v>
      </c>
      <c r="C4152" s="6">
        <v>21.159246715231902</v>
      </c>
      <c r="D4152" s="6">
        <v>37.865342354646202</v>
      </c>
      <c r="E4152" s="19" t="s">
        <v>4668</v>
      </c>
      <c r="F4152" s="46">
        <f>INDEX(Δεδομένα!$P:$P,MATCH('2021'!E4152,Δεδομένα!$O:$O,0))</f>
        <v>136</v>
      </c>
      <c r="G4152" s="49" t="s">
        <v>4620</v>
      </c>
      <c r="H4152" s="51" t="str">
        <f>INDEX(Δεδομένα!B$1:B$51,MATCH('2021'!G4152,Δεδομένα!A$1:A$51,0))</f>
        <v>ΔΥΤΙΚΗΣ ΕΛΛΑΔΟΣ</v>
      </c>
      <c r="I4152" s="53">
        <f>INDEX(Δεδομένα!E$1:E$13,MATCH('2021'!H4152,Δεδομένα!D$1:D$13,0))</f>
        <v>7</v>
      </c>
      <c r="J4152" s="4">
        <v>44261</v>
      </c>
      <c r="K4152" s="3" t="s">
        <v>846</v>
      </c>
      <c r="L4152" s="17" t="str">
        <f t="shared" si="340"/>
        <v>06/03/2021 11:35</v>
      </c>
      <c r="M4152" s="4">
        <v>44261</v>
      </c>
      <c r="N4152" s="3" t="s">
        <v>446</v>
      </c>
      <c r="O4152" s="17" t="str">
        <f t="shared" si="341"/>
        <v>06/03/2021 13:05</v>
      </c>
      <c r="P4152" s="24">
        <f t="shared" si="342"/>
        <v>6.25E-2</v>
      </c>
      <c r="Q4152" s="28">
        <v>0</v>
      </c>
      <c r="R4152" s="27">
        <f t="shared" si="343"/>
        <v>90</v>
      </c>
      <c r="S4152" s="3" t="s">
        <v>4</v>
      </c>
      <c r="T4152" s="3" t="s">
        <v>4632</v>
      </c>
      <c r="U4152" s="3" t="s">
        <v>4674</v>
      </c>
      <c r="V4152" s="3" t="s">
        <v>4692</v>
      </c>
      <c r="W4152" s="5">
        <v>0</v>
      </c>
      <c r="X4152" s="5">
        <v>0</v>
      </c>
      <c r="Y4152" s="5">
        <v>0</v>
      </c>
      <c r="Z4152" s="5">
        <v>0</v>
      </c>
      <c r="AA4152" s="5">
        <v>1</v>
      </c>
      <c r="AB4152" s="5">
        <v>0</v>
      </c>
      <c r="AC4152" s="5">
        <v>0</v>
      </c>
      <c r="AD4152" s="5">
        <v>0</v>
      </c>
      <c r="AE4152" s="2">
        <v>2</v>
      </c>
      <c r="AF4152" s="2">
        <v>0</v>
      </c>
      <c r="AG4152" s="2">
        <v>0</v>
      </c>
      <c r="AH4152" s="2">
        <v>0</v>
      </c>
      <c r="AI4152" s="2">
        <v>0</v>
      </c>
      <c r="AJ4152" s="2">
        <v>1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 t="s">
        <v>4</v>
      </c>
      <c r="AT4152" s="2" t="s">
        <v>4</v>
      </c>
    </row>
    <row r="4153" spans="1:46" x14ac:dyDescent="0.2">
      <c r="A4153" s="2">
        <v>1649581</v>
      </c>
      <c r="B4153" s="2">
        <v>835550</v>
      </c>
      <c r="C4153" s="6">
        <v>21.2709870000457</v>
      </c>
      <c r="D4153" s="6">
        <v>37.898014351552</v>
      </c>
      <c r="E4153" s="19" t="s">
        <v>4668</v>
      </c>
      <c r="F4153" s="46">
        <f>INDEX(Δεδομένα!$P:$P,MATCH('2021'!E4153,Δεδομένα!$O:$O,0))</f>
        <v>136</v>
      </c>
      <c r="G4153" s="49" t="s">
        <v>4620</v>
      </c>
      <c r="H4153" s="51" t="str">
        <f>INDEX(Δεδομένα!B$1:B$51,MATCH('2021'!G4153,Δεδομένα!A$1:A$51,0))</f>
        <v>ΔΥΤΙΚΗΣ ΕΛΛΑΔΟΣ</v>
      </c>
      <c r="I4153" s="53">
        <f>INDEX(Δεδομένα!E$1:E$13,MATCH('2021'!H4153,Δεδομένα!D$1:D$13,0))</f>
        <v>7</v>
      </c>
      <c r="J4153" s="4">
        <v>44261</v>
      </c>
      <c r="K4153" s="3" t="s">
        <v>267</v>
      </c>
      <c r="L4153" s="17" t="str">
        <f t="shared" si="340"/>
        <v>06/03/2021 17:30</v>
      </c>
      <c r="M4153" s="4">
        <v>44261</v>
      </c>
      <c r="N4153" s="3" t="s">
        <v>150</v>
      </c>
      <c r="O4153" s="17" t="str">
        <f t="shared" si="341"/>
        <v>06/03/2021 19:00</v>
      </c>
      <c r="P4153" s="24">
        <f t="shared" si="342"/>
        <v>6.25E-2</v>
      </c>
      <c r="Q4153" s="28">
        <v>0</v>
      </c>
      <c r="R4153" s="27">
        <f t="shared" si="343"/>
        <v>90</v>
      </c>
      <c r="S4153" s="3" t="s">
        <v>4</v>
      </c>
      <c r="T4153" s="3" t="s">
        <v>4670</v>
      </c>
      <c r="U4153" s="3" t="s">
        <v>4693</v>
      </c>
      <c r="V4153" s="3" t="s">
        <v>4693</v>
      </c>
      <c r="W4153" s="5">
        <v>0</v>
      </c>
      <c r="X4153" s="5">
        <v>0</v>
      </c>
      <c r="Y4153" s="5">
        <v>0</v>
      </c>
      <c r="Z4153" s="5">
        <v>0</v>
      </c>
      <c r="AA4153" s="5">
        <v>4</v>
      </c>
      <c r="AB4153" s="5">
        <v>0</v>
      </c>
      <c r="AC4153" s="5">
        <v>4</v>
      </c>
      <c r="AD4153" s="5">
        <v>0</v>
      </c>
      <c r="AE4153" s="2">
        <v>4</v>
      </c>
      <c r="AF4153" s="2">
        <v>0</v>
      </c>
      <c r="AG4153" s="2">
        <v>0</v>
      </c>
      <c r="AH4153" s="2">
        <v>0</v>
      </c>
      <c r="AI4153" s="2">
        <v>0</v>
      </c>
      <c r="AJ4153" s="2">
        <v>2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 t="s">
        <v>4</v>
      </c>
      <c r="AT4153" s="2" t="s">
        <v>4</v>
      </c>
    </row>
    <row r="4154" spans="1:46" x14ac:dyDescent="0.2">
      <c r="A4154" s="2">
        <v>1649584</v>
      </c>
      <c r="B4154" s="2">
        <v>835612</v>
      </c>
      <c r="C4154" s="6">
        <v>21.303542549486799</v>
      </c>
      <c r="D4154" s="6">
        <v>37.973543161683097</v>
      </c>
      <c r="E4154" s="19" t="s">
        <v>4668</v>
      </c>
      <c r="F4154" s="46">
        <f>INDEX(Δεδομένα!$P:$P,MATCH('2021'!E4154,Δεδομένα!$O:$O,0))</f>
        <v>136</v>
      </c>
      <c r="G4154" s="49" t="s">
        <v>4620</v>
      </c>
      <c r="H4154" s="51" t="str">
        <f>INDEX(Δεδομένα!B$1:B$51,MATCH('2021'!G4154,Δεδομένα!A$1:A$51,0))</f>
        <v>ΔΥΤΙΚΗΣ ΕΛΛΑΔΟΣ</v>
      </c>
      <c r="I4154" s="53">
        <f>INDEX(Δεδομένα!E$1:E$13,MATCH('2021'!H4154,Δεδομένα!D$1:D$13,0))</f>
        <v>7</v>
      </c>
      <c r="J4154" s="4">
        <v>44261</v>
      </c>
      <c r="K4154" s="3" t="s">
        <v>1490</v>
      </c>
      <c r="L4154" s="17" t="str">
        <f t="shared" si="340"/>
        <v>06/03/2021 19:45</v>
      </c>
      <c r="M4154" s="4">
        <v>44261</v>
      </c>
      <c r="N4154" s="3" t="s">
        <v>1030</v>
      </c>
      <c r="O4154" s="17" t="str">
        <f t="shared" si="341"/>
        <v>06/03/2021 20:16</v>
      </c>
      <c r="P4154" s="24">
        <f t="shared" si="342"/>
        <v>2.1527777782466728E-2</v>
      </c>
      <c r="Q4154" s="28">
        <v>0</v>
      </c>
      <c r="R4154" s="27">
        <f t="shared" si="343"/>
        <v>31.000000006752089</v>
      </c>
      <c r="S4154" s="3" t="s">
        <v>4</v>
      </c>
      <c r="T4154" s="3" t="s">
        <v>4670</v>
      </c>
      <c r="U4154" s="3" t="s">
        <v>4694</v>
      </c>
      <c r="V4154" s="3" t="s">
        <v>4694</v>
      </c>
      <c r="W4154" s="5">
        <v>0</v>
      </c>
      <c r="X4154" s="5">
        <v>0</v>
      </c>
      <c r="Y4154" s="5">
        <v>0</v>
      </c>
      <c r="Z4154" s="5">
        <v>0</v>
      </c>
      <c r="AA4154" s="5">
        <v>1</v>
      </c>
      <c r="AB4154" s="5">
        <v>0</v>
      </c>
      <c r="AC4154" s="5">
        <v>0</v>
      </c>
      <c r="AD4154" s="5">
        <v>0</v>
      </c>
      <c r="AE4154" s="2">
        <v>2</v>
      </c>
      <c r="AF4154" s="2">
        <v>0</v>
      </c>
      <c r="AG4154" s="2">
        <v>0</v>
      </c>
      <c r="AH4154" s="2">
        <v>0</v>
      </c>
      <c r="AI4154" s="2">
        <v>0</v>
      </c>
      <c r="AJ4154" s="2">
        <v>1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 t="s">
        <v>4</v>
      </c>
      <c r="AT4154" s="2" t="s">
        <v>4</v>
      </c>
    </row>
    <row r="4155" spans="1:46" x14ac:dyDescent="0.2">
      <c r="A4155" s="2">
        <v>1649590</v>
      </c>
      <c r="B4155" s="2">
        <v>835730</v>
      </c>
      <c r="C4155" s="6">
        <v>21.177490398030599</v>
      </c>
      <c r="D4155" s="6">
        <v>37.8651394837959</v>
      </c>
      <c r="E4155" s="19" t="s">
        <v>4668</v>
      </c>
      <c r="F4155" s="46">
        <f>INDEX(Δεδομένα!$P:$P,MATCH('2021'!E4155,Δεδομένα!$O:$O,0))</f>
        <v>136</v>
      </c>
      <c r="G4155" s="49" t="s">
        <v>4620</v>
      </c>
      <c r="H4155" s="51" t="str">
        <f>INDEX(Δεδομένα!B$1:B$51,MATCH('2021'!G4155,Δεδομένα!A$1:A$51,0))</f>
        <v>ΔΥΤΙΚΗΣ ΕΛΛΑΔΟΣ</v>
      </c>
      <c r="I4155" s="53">
        <f>INDEX(Δεδομένα!E$1:E$13,MATCH('2021'!H4155,Δεδομένα!D$1:D$13,0))</f>
        <v>7</v>
      </c>
      <c r="J4155" s="4">
        <v>44262</v>
      </c>
      <c r="K4155" s="3" t="s">
        <v>718</v>
      </c>
      <c r="L4155" s="17" t="str">
        <f t="shared" si="340"/>
        <v>07/03/2021 10:49</v>
      </c>
      <c r="M4155" s="4">
        <v>44262</v>
      </c>
      <c r="N4155" s="3" t="s">
        <v>1340</v>
      </c>
      <c r="O4155" s="17" t="str">
        <f t="shared" si="341"/>
        <v>07/03/2021 12:05</v>
      </c>
      <c r="P4155" s="24">
        <f t="shared" si="342"/>
        <v>5.2777777775190771E-2</v>
      </c>
      <c r="Q4155" s="28">
        <v>0</v>
      </c>
      <c r="R4155" s="27">
        <f t="shared" si="343"/>
        <v>75.99999999627471</v>
      </c>
      <c r="S4155" s="3" t="s">
        <v>4</v>
      </c>
      <c r="T4155" s="3" t="s">
        <v>4632</v>
      </c>
      <c r="U4155" s="3" t="s">
        <v>4662</v>
      </c>
      <c r="V4155" s="3" t="s">
        <v>4695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1</v>
      </c>
      <c r="AD4155" s="5">
        <v>0</v>
      </c>
      <c r="AE4155" s="2">
        <v>2</v>
      </c>
      <c r="AF4155" s="2">
        <v>0</v>
      </c>
      <c r="AG4155" s="2">
        <v>0</v>
      </c>
      <c r="AH4155" s="2">
        <v>0</v>
      </c>
      <c r="AI4155" s="2">
        <v>0</v>
      </c>
      <c r="AJ4155" s="2">
        <v>1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 t="s">
        <v>4</v>
      </c>
      <c r="AT4155" s="2" t="s">
        <v>4</v>
      </c>
    </row>
    <row r="4156" spans="1:46" x14ac:dyDescent="0.2">
      <c r="A4156" s="2">
        <v>1649592</v>
      </c>
      <c r="B4156" s="2">
        <v>835738</v>
      </c>
      <c r="C4156" s="6">
        <v>21.112387463703399</v>
      </c>
      <c r="D4156" s="6">
        <v>37.889728163364701</v>
      </c>
      <c r="E4156" s="19" t="s">
        <v>4668</v>
      </c>
      <c r="F4156" s="46">
        <f>INDEX(Δεδομένα!$P:$P,MATCH('2021'!E4156,Δεδομένα!$O:$O,0))</f>
        <v>136</v>
      </c>
      <c r="G4156" s="49" t="s">
        <v>4620</v>
      </c>
      <c r="H4156" s="51" t="str">
        <f>INDEX(Δεδομένα!B$1:B$51,MATCH('2021'!G4156,Δεδομένα!A$1:A$51,0))</f>
        <v>ΔΥΤΙΚΗΣ ΕΛΛΑΔΟΣ</v>
      </c>
      <c r="I4156" s="53">
        <f>INDEX(Δεδομένα!E$1:E$13,MATCH('2021'!H4156,Δεδομένα!D$1:D$13,0))</f>
        <v>7</v>
      </c>
      <c r="J4156" s="4">
        <v>44262</v>
      </c>
      <c r="K4156" s="3" t="s">
        <v>891</v>
      </c>
      <c r="L4156" s="17" t="str">
        <f t="shared" si="340"/>
        <v>07/03/2021 11:24</v>
      </c>
      <c r="M4156" s="4">
        <v>44262</v>
      </c>
      <c r="N4156" s="3" t="s">
        <v>593</v>
      </c>
      <c r="O4156" s="17" t="str">
        <f t="shared" si="341"/>
        <v>07/03/2021 11:44</v>
      </c>
      <c r="P4156" s="24">
        <f t="shared" si="342"/>
        <v>1.3888888890505768E-2</v>
      </c>
      <c r="Q4156" s="28">
        <v>0</v>
      </c>
      <c r="R4156" s="27">
        <f t="shared" si="343"/>
        <v>20.000000002328306</v>
      </c>
      <c r="S4156" s="3" t="s">
        <v>4</v>
      </c>
      <c r="T4156" s="3" t="s">
        <v>4670</v>
      </c>
      <c r="U4156" s="3" t="s">
        <v>4696</v>
      </c>
      <c r="V4156" s="3" t="s">
        <v>4697</v>
      </c>
      <c r="W4156" s="5">
        <v>0</v>
      </c>
      <c r="X4156" s="5">
        <v>0</v>
      </c>
      <c r="Y4156" s="5">
        <v>0</v>
      </c>
      <c r="Z4156" s="5">
        <v>0</v>
      </c>
      <c r="AA4156" s="5">
        <v>1</v>
      </c>
      <c r="AB4156" s="5">
        <v>0</v>
      </c>
      <c r="AC4156" s="5">
        <v>0</v>
      </c>
      <c r="AD4156" s="5">
        <v>0</v>
      </c>
      <c r="AE4156" s="2">
        <v>2</v>
      </c>
      <c r="AF4156" s="2">
        <v>0</v>
      </c>
      <c r="AG4156" s="2">
        <v>0</v>
      </c>
      <c r="AH4156" s="2">
        <v>0</v>
      </c>
      <c r="AI4156" s="2">
        <v>0</v>
      </c>
      <c r="AJ4156" s="2">
        <v>1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 t="s">
        <v>4</v>
      </c>
      <c r="AT4156" s="2" t="s">
        <v>4</v>
      </c>
    </row>
    <row r="4157" spans="1:46" x14ac:dyDescent="0.2">
      <c r="A4157" s="2">
        <v>1652047</v>
      </c>
      <c r="B4157" s="2">
        <v>835806</v>
      </c>
      <c r="C4157" s="6">
        <v>21.288936680551</v>
      </c>
      <c r="D4157" s="6">
        <v>37.957473453039597</v>
      </c>
      <c r="E4157" s="19" t="s">
        <v>4668</v>
      </c>
      <c r="F4157" s="46">
        <f>INDEX(Δεδομένα!$P:$P,MATCH('2021'!E4157,Δεδομένα!$O:$O,0))</f>
        <v>136</v>
      </c>
      <c r="G4157" s="49" t="s">
        <v>4620</v>
      </c>
      <c r="H4157" s="51" t="str">
        <f>INDEX(Δεδομένα!B$1:B$51,MATCH('2021'!G4157,Δεδομένα!A$1:A$51,0))</f>
        <v>ΔΥΤΙΚΗΣ ΕΛΛΑΔΟΣ</v>
      </c>
      <c r="I4157" s="53">
        <f>INDEX(Δεδομένα!E$1:E$13,MATCH('2021'!H4157,Δεδομένα!D$1:D$13,0))</f>
        <v>7</v>
      </c>
      <c r="J4157" s="4">
        <v>44262</v>
      </c>
      <c r="K4157" s="3" t="s">
        <v>727</v>
      </c>
      <c r="L4157" s="17" t="str">
        <f t="shared" si="340"/>
        <v>07/03/2021 14:33</v>
      </c>
      <c r="M4157" s="4">
        <v>44262</v>
      </c>
      <c r="N4157" s="3" t="s">
        <v>109</v>
      </c>
      <c r="O4157" s="17" t="str">
        <f t="shared" si="341"/>
        <v>07/03/2021 15:50</v>
      </c>
      <c r="P4157" s="24">
        <f t="shared" si="342"/>
        <v>5.3472222221898846E-2</v>
      </c>
      <c r="Q4157" s="28">
        <v>0</v>
      </c>
      <c r="R4157" s="27">
        <f t="shared" si="343"/>
        <v>76.999999999534339</v>
      </c>
      <c r="S4157" s="3" t="s">
        <v>4</v>
      </c>
      <c r="T4157" s="3" t="s">
        <v>4670</v>
      </c>
      <c r="U4157" s="3" t="s">
        <v>4694</v>
      </c>
      <c r="V4157" s="3" t="s">
        <v>4694</v>
      </c>
      <c r="W4157" s="5">
        <v>0</v>
      </c>
      <c r="X4157" s="5">
        <v>0</v>
      </c>
      <c r="Y4157" s="5">
        <v>0</v>
      </c>
      <c r="Z4157" s="5">
        <v>0</v>
      </c>
      <c r="AA4157" s="5">
        <v>3</v>
      </c>
      <c r="AB4157" s="5">
        <v>0</v>
      </c>
      <c r="AC4157" s="5">
        <v>0</v>
      </c>
      <c r="AD4157" s="5">
        <v>0</v>
      </c>
      <c r="AE4157" s="2">
        <v>2</v>
      </c>
      <c r="AF4157" s="2">
        <v>0</v>
      </c>
      <c r="AG4157" s="2">
        <v>0</v>
      </c>
      <c r="AH4157" s="2">
        <v>0</v>
      </c>
      <c r="AI4157" s="2">
        <v>0</v>
      </c>
      <c r="AJ4157" s="2">
        <v>1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 t="s">
        <v>4</v>
      </c>
      <c r="AT4157" s="2" t="s">
        <v>4</v>
      </c>
    </row>
    <row r="4158" spans="1:46" x14ac:dyDescent="0.2">
      <c r="A4158" s="2">
        <v>1652055</v>
      </c>
      <c r="B4158" s="2">
        <v>835968</v>
      </c>
      <c r="C4158" s="6">
        <v>21.3227575079156</v>
      </c>
      <c r="D4158" s="6">
        <v>37.890363772827399</v>
      </c>
      <c r="E4158" s="19" t="s">
        <v>4668</v>
      </c>
      <c r="F4158" s="46">
        <f>INDEX(Δεδομένα!$P:$P,MATCH('2021'!E4158,Δεδομένα!$O:$O,0))</f>
        <v>136</v>
      </c>
      <c r="G4158" s="49" t="s">
        <v>4620</v>
      </c>
      <c r="H4158" s="51" t="str">
        <f>INDEX(Δεδομένα!B$1:B$51,MATCH('2021'!G4158,Δεδομένα!A$1:A$51,0))</f>
        <v>ΔΥΤΙΚΗΣ ΕΛΛΑΔΟΣ</v>
      </c>
      <c r="I4158" s="53">
        <f>INDEX(Δεδομένα!E$1:E$13,MATCH('2021'!H4158,Δεδομένα!D$1:D$13,0))</f>
        <v>7</v>
      </c>
      <c r="J4158" s="4">
        <v>44263</v>
      </c>
      <c r="K4158" s="3" t="s">
        <v>1856</v>
      </c>
      <c r="L4158" s="17" t="str">
        <f t="shared" si="340"/>
        <v>08/03/2021 09:25</v>
      </c>
      <c r="M4158" s="4">
        <v>44263</v>
      </c>
      <c r="N4158" s="3" t="s">
        <v>428</v>
      </c>
      <c r="O4158" s="17" t="str">
        <f t="shared" si="341"/>
        <v>08/03/2021 10:20</v>
      </c>
      <c r="P4158" s="24">
        <f t="shared" si="342"/>
        <v>3.8194444445252884E-2</v>
      </c>
      <c r="Q4158" s="28">
        <v>0</v>
      </c>
      <c r="R4158" s="27">
        <f t="shared" si="343"/>
        <v>55.000000001164153</v>
      </c>
      <c r="S4158" s="3" t="s">
        <v>4</v>
      </c>
      <c r="T4158" s="3" t="s">
        <v>4632</v>
      </c>
      <c r="U4158" s="3" t="s">
        <v>4625</v>
      </c>
      <c r="V4158" s="3" t="s">
        <v>4625</v>
      </c>
      <c r="W4158" s="5">
        <v>0</v>
      </c>
      <c r="X4158" s="5">
        <v>0</v>
      </c>
      <c r="Y4158" s="5">
        <v>0</v>
      </c>
      <c r="Z4158" s="5">
        <v>0</v>
      </c>
      <c r="AA4158" s="5">
        <v>1</v>
      </c>
      <c r="AB4158" s="5">
        <v>0</v>
      </c>
      <c r="AC4158" s="5">
        <v>0</v>
      </c>
      <c r="AD4158" s="5">
        <v>0</v>
      </c>
      <c r="AE4158" s="2">
        <v>2</v>
      </c>
      <c r="AF4158" s="2">
        <v>0</v>
      </c>
      <c r="AG4158" s="2">
        <v>0</v>
      </c>
      <c r="AH4158" s="2">
        <v>0</v>
      </c>
      <c r="AI4158" s="2">
        <v>0</v>
      </c>
      <c r="AJ4158" s="2">
        <v>1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 t="s">
        <v>4</v>
      </c>
      <c r="AT4158" s="2" t="s">
        <v>4</v>
      </c>
    </row>
    <row r="4159" spans="1:46" x14ac:dyDescent="0.2">
      <c r="A4159" s="2">
        <v>1652059</v>
      </c>
      <c r="B4159" s="2">
        <v>836375</v>
      </c>
      <c r="C4159" s="6">
        <v>21.389971067450499</v>
      </c>
      <c r="D4159" s="6">
        <v>38.058636698295899</v>
      </c>
      <c r="E4159" s="19" t="s">
        <v>4668</v>
      </c>
      <c r="F4159" s="46">
        <f>INDEX(Δεδομένα!$P:$P,MATCH('2021'!E4159,Δεδομένα!$O:$O,0))</f>
        <v>136</v>
      </c>
      <c r="G4159" s="49" t="s">
        <v>4620</v>
      </c>
      <c r="H4159" s="51" t="str">
        <f>INDEX(Δεδομένα!B$1:B$51,MATCH('2021'!G4159,Δεδομένα!A$1:A$51,0))</f>
        <v>ΔΥΤΙΚΗΣ ΕΛΛΑΔΟΣ</v>
      </c>
      <c r="I4159" s="53">
        <f>INDEX(Δεδομένα!E$1:E$13,MATCH('2021'!H4159,Δεδομένα!D$1:D$13,0))</f>
        <v>7</v>
      </c>
      <c r="J4159" s="4">
        <v>44264</v>
      </c>
      <c r="K4159" s="3" t="s">
        <v>102</v>
      </c>
      <c r="L4159" s="17" t="str">
        <f t="shared" si="340"/>
        <v>09/03/2021 18:35</v>
      </c>
      <c r="M4159" s="4">
        <v>44264</v>
      </c>
      <c r="N4159" s="3" t="s">
        <v>2391</v>
      </c>
      <c r="O4159" s="17" t="str">
        <f t="shared" si="341"/>
        <v>09/03/2021 19:54</v>
      </c>
      <c r="P4159" s="24">
        <f t="shared" si="342"/>
        <v>5.4861111115314998E-2</v>
      </c>
      <c r="Q4159" s="28">
        <v>0</v>
      </c>
      <c r="R4159" s="27">
        <f t="shared" si="343"/>
        <v>79.000000006053597</v>
      </c>
      <c r="S4159" s="3" t="s">
        <v>4</v>
      </c>
      <c r="T4159" s="3" t="s">
        <v>4670</v>
      </c>
      <c r="U4159" s="3" t="s">
        <v>4671</v>
      </c>
      <c r="V4159" s="3" t="s">
        <v>4671</v>
      </c>
      <c r="W4159" s="5">
        <v>0</v>
      </c>
      <c r="X4159" s="5">
        <v>0</v>
      </c>
      <c r="Y4159" s="5">
        <v>0</v>
      </c>
      <c r="Z4159" s="5">
        <v>0</v>
      </c>
      <c r="AA4159" s="5">
        <v>1</v>
      </c>
      <c r="AB4159" s="5">
        <v>0</v>
      </c>
      <c r="AC4159" s="5">
        <v>0</v>
      </c>
      <c r="AD4159" s="5">
        <v>0</v>
      </c>
      <c r="AE4159" s="2">
        <v>2</v>
      </c>
      <c r="AF4159" s="2">
        <v>0</v>
      </c>
      <c r="AG4159" s="2">
        <v>0</v>
      </c>
      <c r="AH4159" s="2">
        <v>0</v>
      </c>
      <c r="AI4159" s="2">
        <v>0</v>
      </c>
      <c r="AJ4159" s="2">
        <v>1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 t="s">
        <v>4</v>
      </c>
      <c r="AT4159" s="2" t="s">
        <v>4</v>
      </c>
    </row>
    <row r="4160" spans="1:46" x14ac:dyDescent="0.2">
      <c r="A4160" s="2">
        <v>1652070</v>
      </c>
      <c r="B4160" s="2">
        <v>837261</v>
      </c>
      <c r="D4160" s="2"/>
      <c r="E4160" s="19" t="s">
        <v>4668</v>
      </c>
      <c r="F4160" s="46">
        <f>INDEX(Δεδομένα!$P:$P,MATCH('2021'!E4160,Δεδομένα!$O:$O,0))</f>
        <v>136</v>
      </c>
      <c r="G4160" s="49" t="s">
        <v>4620</v>
      </c>
      <c r="H4160" s="51" t="str">
        <f>INDEX(Δεδομένα!B$1:B$51,MATCH('2021'!G4160,Δεδομένα!A$1:A$51,0))</f>
        <v>ΔΥΤΙΚΗΣ ΕΛΛΑΔΟΣ</v>
      </c>
      <c r="I4160" s="53">
        <f>INDEX(Δεδομένα!E$1:E$13,MATCH('2021'!H4160,Δεδομένα!D$1:D$13,0))</f>
        <v>7</v>
      </c>
      <c r="J4160" s="4">
        <v>44268</v>
      </c>
      <c r="K4160" s="3" t="s">
        <v>171</v>
      </c>
      <c r="L4160" s="17" t="str">
        <f t="shared" ref="L4160:L4223" si="344">_xlfn.CONCAT(TEXT(J4160,"ηη/μμ/εεε")," ",TEXT(K4160,"ωω:λλ"))</f>
        <v>13/03/2021 11:52</v>
      </c>
      <c r="M4160" s="4">
        <v>44268</v>
      </c>
      <c r="N4160" s="3" t="s">
        <v>237</v>
      </c>
      <c r="O4160" s="17" t="str">
        <f t="shared" ref="O4160:O4223" si="345">_xlfn.CONCAT(TEXT(M4160,"ηη/μμ/εεε")," ",TEXT(N4160,"ωω:λλ"))</f>
        <v>13/03/2021 12:30</v>
      </c>
      <c r="P4160" s="24">
        <f t="shared" ref="P4160:P4223" si="346">O4160-L4160</f>
        <v>2.6388888894871343E-2</v>
      </c>
      <c r="Q4160" s="28">
        <v>0</v>
      </c>
      <c r="R4160" s="27">
        <f t="shared" ref="R4160:R4223" si="347">P4160*(24*60)</f>
        <v>38.000000008614734</v>
      </c>
      <c r="S4160" s="3" t="s">
        <v>4</v>
      </c>
      <c r="T4160" s="3" t="s">
        <v>4670</v>
      </c>
      <c r="U4160" s="3" t="s">
        <v>4698</v>
      </c>
      <c r="V4160" s="3" t="s">
        <v>4699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1</v>
      </c>
      <c r="AD4160" s="5">
        <v>0</v>
      </c>
      <c r="AE4160" s="2">
        <v>2</v>
      </c>
      <c r="AF4160" s="2">
        <v>0</v>
      </c>
      <c r="AG4160" s="2">
        <v>0</v>
      </c>
      <c r="AH4160" s="2">
        <v>0</v>
      </c>
      <c r="AI4160" s="2">
        <v>0</v>
      </c>
      <c r="AJ4160" s="2">
        <v>1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 t="s">
        <v>4</v>
      </c>
      <c r="AT4160" s="2" t="s">
        <v>4</v>
      </c>
    </row>
    <row r="4161" spans="1:46" x14ac:dyDescent="0.2">
      <c r="A4161" s="2">
        <v>1652104</v>
      </c>
      <c r="B4161" s="2">
        <v>837507</v>
      </c>
      <c r="C4161" s="6">
        <v>21.272910179039901</v>
      </c>
      <c r="D4161" s="6">
        <v>37.942478703575802</v>
      </c>
      <c r="E4161" s="19" t="s">
        <v>4668</v>
      </c>
      <c r="F4161" s="46">
        <f>INDEX(Δεδομένα!$P:$P,MATCH('2021'!E4161,Δεδομένα!$O:$O,0))</f>
        <v>136</v>
      </c>
      <c r="G4161" s="49" t="s">
        <v>4620</v>
      </c>
      <c r="H4161" s="51" t="str">
        <f>INDEX(Δεδομένα!B$1:B$51,MATCH('2021'!G4161,Δεδομένα!A$1:A$51,0))</f>
        <v>ΔΥΤΙΚΗΣ ΕΛΛΑΔΟΣ</v>
      </c>
      <c r="I4161" s="53">
        <f>INDEX(Δεδομένα!E$1:E$13,MATCH('2021'!H4161,Δεδομένα!D$1:D$13,0))</f>
        <v>7</v>
      </c>
      <c r="J4161" s="4">
        <v>44269</v>
      </c>
      <c r="K4161" s="3" t="s">
        <v>850</v>
      </c>
      <c r="L4161" s="17" t="str">
        <f t="shared" si="344"/>
        <v>14/03/2021 11:19</v>
      </c>
      <c r="M4161" s="4">
        <v>44269</v>
      </c>
      <c r="N4161" s="3" t="s">
        <v>846</v>
      </c>
      <c r="O4161" s="17" t="str">
        <f t="shared" si="345"/>
        <v>14/03/2021 11:35</v>
      </c>
      <c r="P4161" s="24">
        <f t="shared" si="346"/>
        <v>1.1111111110949423E-2</v>
      </c>
      <c r="Q4161" s="28">
        <v>0</v>
      </c>
      <c r="R4161" s="27">
        <f t="shared" si="347"/>
        <v>15.999999999767169</v>
      </c>
      <c r="S4161" s="3" t="s">
        <v>4</v>
      </c>
      <c r="T4161" s="3" t="s">
        <v>4670</v>
      </c>
      <c r="U4161" s="3" t="s">
        <v>4688</v>
      </c>
      <c r="V4161" s="3" t="s">
        <v>4688</v>
      </c>
      <c r="W4161" s="5">
        <v>0</v>
      </c>
      <c r="X4161" s="5">
        <v>0</v>
      </c>
      <c r="Y4161" s="5">
        <v>0</v>
      </c>
      <c r="Z4161" s="5">
        <v>0</v>
      </c>
      <c r="AA4161" s="5">
        <v>1</v>
      </c>
      <c r="AB4161" s="5">
        <v>0</v>
      </c>
      <c r="AC4161" s="5">
        <v>0</v>
      </c>
      <c r="AD4161" s="5">
        <v>0</v>
      </c>
      <c r="AE4161" s="2">
        <v>2</v>
      </c>
      <c r="AF4161" s="2">
        <v>0</v>
      </c>
      <c r="AG4161" s="2">
        <v>0</v>
      </c>
      <c r="AH4161" s="2">
        <v>0</v>
      </c>
      <c r="AI4161" s="2">
        <v>0</v>
      </c>
      <c r="AJ4161" s="2">
        <v>1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 t="s">
        <v>4</v>
      </c>
      <c r="AT4161" s="2" t="s">
        <v>4</v>
      </c>
    </row>
    <row r="4162" spans="1:46" x14ac:dyDescent="0.2">
      <c r="A4162" s="2">
        <v>1652128</v>
      </c>
      <c r="B4162" s="2">
        <v>838106</v>
      </c>
      <c r="C4162" s="6">
        <v>21.1533901656518</v>
      </c>
      <c r="D4162" s="6">
        <v>37.872748433926198</v>
      </c>
      <c r="E4162" s="19" t="s">
        <v>4668</v>
      </c>
      <c r="F4162" s="46">
        <f>INDEX(Δεδομένα!$P:$P,MATCH('2021'!E4162,Δεδομένα!$O:$O,0))</f>
        <v>136</v>
      </c>
      <c r="G4162" s="49" t="s">
        <v>4620</v>
      </c>
      <c r="H4162" s="51" t="str">
        <f>INDEX(Δεδομένα!B$1:B$51,MATCH('2021'!G4162,Δεδομένα!A$1:A$51,0))</f>
        <v>ΔΥΤΙΚΗΣ ΕΛΛΑΔΟΣ</v>
      </c>
      <c r="I4162" s="53">
        <f>INDEX(Δεδομένα!E$1:E$13,MATCH('2021'!H4162,Δεδομένα!D$1:D$13,0))</f>
        <v>7</v>
      </c>
      <c r="J4162" s="4">
        <v>44271</v>
      </c>
      <c r="K4162" s="3" t="s">
        <v>2270</v>
      </c>
      <c r="L4162" s="17" t="str">
        <f t="shared" si="344"/>
        <v>16/03/2021 11:56</v>
      </c>
      <c r="M4162" s="4">
        <v>44271</v>
      </c>
      <c r="N4162" s="3" t="s">
        <v>499</v>
      </c>
      <c r="O4162" s="17" t="str">
        <f t="shared" si="345"/>
        <v>16/03/2021 15:10</v>
      </c>
      <c r="P4162" s="24">
        <f t="shared" si="346"/>
        <v>0.13472222222480923</v>
      </c>
      <c r="Q4162" s="28">
        <v>0</v>
      </c>
      <c r="R4162" s="27">
        <f t="shared" si="347"/>
        <v>194.00000000372529</v>
      </c>
      <c r="S4162" s="3" t="s">
        <v>4</v>
      </c>
      <c r="T4162" s="3" t="s">
        <v>4632</v>
      </c>
      <c r="U4162" s="3" t="s">
        <v>4674</v>
      </c>
      <c r="V4162" s="3" t="s">
        <v>4692</v>
      </c>
      <c r="W4162" s="5">
        <v>0</v>
      </c>
      <c r="X4162" s="5">
        <v>3</v>
      </c>
      <c r="Y4162" s="5">
        <v>0</v>
      </c>
      <c r="Z4162" s="5">
        <v>0</v>
      </c>
      <c r="AA4162" s="5">
        <v>1</v>
      </c>
      <c r="AB4162" s="5">
        <v>0</v>
      </c>
      <c r="AC4162" s="5">
        <v>1</v>
      </c>
      <c r="AD4162" s="5">
        <v>0</v>
      </c>
      <c r="AE4162" s="2">
        <v>4</v>
      </c>
      <c r="AF4162" s="2">
        <v>0</v>
      </c>
      <c r="AG4162" s="2">
        <v>0</v>
      </c>
      <c r="AH4162" s="2">
        <v>0</v>
      </c>
      <c r="AI4162" s="2">
        <v>0</v>
      </c>
      <c r="AJ4162" s="2">
        <v>1</v>
      </c>
      <c r="AK4162" s="2">
        <v>1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 t="s">
        <v>4</v>
      </c>
      <c r="AT4162" s="2" t="s">
        <v>4</v>
      </c>
    </row>
    <row r="4163" spans="1:46" x14ac:dyDescent="0.2">
      <c r="A4163" s="2">
        <v>1652523</v>
      </c>
      <c r="B4163" s="2">
        <v>838199</v>
      </c>
      <c r="C4163" s="6">
        <v>21.1528407498961</v>
      </c>
      <c r="D4163" s="6">
        <v>37.885974955793401</v>
      </c>
      <c r="E4163" s="19" t="s">
        <v>4668</v>
      </c>
      <c r="F4163" s="46">
        <f>INDEX(Δεδομένα!$P:$P,MATCH('2021'!E4163,Δεδομένα!$O:$O,0))</f>
        <v>136</v>
      </c>
      <c r="G4163" s="49" t="s">
        <v>4620</v>
      </c>
      <c r="H4163" s="51" t="str">
        <f>INDEX(Δεδομένα!B$1:B$51,MATCH('2021'!G4163,Δεδομένα!A$1:A$51,0))</f>
        <v>ΔΥΤΙΚΗΣ ΕΛΛΑΔΟΣ</v>
      </c>
      <c r="I4163" s="53">
        <f>INDEX(Δεδομένα!E$1:E$13,MATCH('2021'!H4163,Δεδομένα!D$1:D$13,0))</f>
        <v>7</v>
      </c>
      <c r="J4163" s="4">
        <v>44271</v>
      </c>
      <c r="K4163" s="3" t="s">
        <v>1761</v>
      </c>
      <c r="L4163" s="17" t="str">
        <f t="shared" si="344"/>
        <v>16/03/2021 12:23</v>
      </c>
      <c r="M4163" s="4">
        <v>44271</v>
      </c>
      <c r="N4163" s="3" t="s">
        <v>481</v>
      </c>
      <c r="O4163" s="17" t="str">
        <f t="shared" si="345"/>
        <v>16/03/2021 14:20</v>
      </c>
      <c r="P4163" s="24">
        <f t="shared" si="346"/>
        <v>8.1249999995634425E-2</v>
      </c>
      <c r="Q4163" s="28">
        <v>0</v>
      </c>
      <c r="R4163" s="27">
        <f t="shared" si="347"/>
        <v>116.99999999371357</v>
      </c>
      <c r="S4163" s="3" t="s">
        <v>4</v>
      </c>
      <c r="T4163" s="3" t="s">
        <v>4670</v>
      </c>
      <c r="U4163" s="3" t="s">
        <v>4696</v>
      </c>
      <c r="V4163" s="3" t="s">
        <v>4696</v>
      </c>
      <c r="W4163" s="5">
        <v>0</v>
      </c>
      <c r="X4163" s="5">
        <v>1</v>
      </c>
      <c r="Y4163" s="5">
        <v>0</v>
      </c>
      <c r="Z4163" s="5">
        <v>0</v>
      </c>
      <c r="AA4163" s="5">
        <v>0</v>
      </c>
      <c r="AB4163" s="5">
        <v>0</v>
      </c>
      <c r="AC4163" s="5">
        <v>1</v>
      </c>
      <c r="AD4163" s="5">
        <v>0</v>
      </c>
      <c r="AE4163" s="2">
        <v>4</v>
      </c>
      <c r="AF4163" s="2">
        <v>0</v>
      </c>
      <c r="AG4163" s="2">
        <v>0</v>
      </c>
      <c r="AH4163" s="2">
        <v>0</v>
      </c>
      <c r="AI4163" s="2">
        <v>0</v>
      </c>
      <c r="AJ4163" s="2">
        <v>1</v>
      </c>
      <c r="AK4163" s="2">
        <v>1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 t="s">
        <v>4</v>
      </c>
      <c r="AT4163" s="2" t="s">
        <v>4</v>
      </c>
    </row>
    <row r="4164" spans="1:46" x14ac:dyDescent="0.2">
      <c r="A4164" s="2">
        <v>1652532</v>
      </c>
      <c r="B4164" s="2">
        <v>840243</v>
      </c>
      <c r="C4164" s="6">
        <v>21.356993159126901</v>
      </c>
      <c r="D4164" s="6">
        <v>37.894702511162102</v>
      </c>
      <c r="E4164" s="19" t="s">
        <v>4668</v>
      </c>
      <c r="F4164" s="46">
        <f>INDEX(Δεδομένα!$P:$P,MATCH('2021'!E4164,Δεδομένα!$O:$O,0))</f>
        <v>136</v>
      </c>
      <c r="G4164" s="49" t="s">
        <v>4620</v>
      </c>
      <c r="H4164" s="51" t="str">
        <f>INDEX(Δεδομένα!B$1:B$51,MATCH('2021'!G4164,Δεδομένα!A$1:A$51,0))</f>
        <v>ΔΥΤΙΚΗΣ ΕΛΛΑΔΟΣ</v>
      </c>
      <c r="I4164" s="53">
        <f>INDEX(Δεδομένα!E$1:E$13,MATCH('2021'!H4164,Δεδομένα!D$1:D$13,0))</f>
        <v>7</v>
      </c>
      <c r="J4164" s="4">
        <v>44280</v>
      </c>
      <c r="K4164" s="3" t="s">
        <v>552</v>
      </c>
      <c r="L4164" s="17" t="str">
        <f t="shared" si="344"/>
        <v>25/03/2021 13:00</v>
      </c>
      <c r="M4164" s="4">
        <v>44280</v>
      </c>
      <c r="N4164" s="3" t="s">
        <v>197</v>
      </c>
      <c r="O4164" s="17" t="str">
        <f t="shared" si="345"/>
        <v>25/03/2021 15:30</v>
      </c>
      <c r="P4164" s="24">
        <f t="shared" si="346"/>
        <v>0.10416666667151731</v>
      </c>
      <c r="Q4164" s="28">
        <v>0</v>
      </c>
      <c r="R4164" s="27">
        <f t="shared" si="347"/>
        <v>150.00000000698492</v>
      </c>
      <c r="S4164" s="3" t="s">
        <v>4</v>
      </c>
      <c r="T4164" s="3" t="s">
        <v>4632</v>
      </c>
      <c r="U4164" s="3" t="s">
        <v>4625</v>
      </c>
      <c r="V4164" s="3" t="s">
        <v>4700</v>
      </c>
      <c r="W4164" s="5">
        <v>0</v>
      </c>
      <c r="X4164" s="5">
        <v>0</v>
      </c>
      <c r="Y4164" s="5">
        <v>0</v>
      </c>
      <c r="Z4164" s="5">
        <v>0</v>
      </c>
      <c r="AA4164" s="5">
        <v>5</v>
      </c>
      <c r="AB4164" s="5">
        <v>0</v>
      </c>
      <c r="AC4164" s="5">
        <v>0</v>
      </c>
      <c r="AD4164" s="5">
        <v>0</v>
      </c>
      <c r="AE4164" s="2">
        <v>2</v>
      </c>
      <c r="AF4164" s="2">
        <v>0</v>
      </c>
      <c r="AG4164" s="2">
        <v>0</v>
      </c>
      <c r="AH4164" s="2">
        <v>0</v>
      </c>
      <c r="AI4164" s="2">
        <v>0</v>
      </c>
      <c r="AJ4164" s="2">
        <v>1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 t="s">
        <v>4</v>
      </c>
      <c r="AT4164" s="2" t="s">
        <v>4</v>
      </c>
    </row>
    <row r="4165" spans="1:46" x14ac:dyDescent="0.2">
      <c r="A4165" s="2">
        <v>1652542</v>
      </c>
      <c r="B4165" s="2">
        <v>840250</v>
      </c>
      <c r="C4165" s="6">
        <v>21.395949092626001</v>
      </c>
      <c r="D4165" s="6">
        <v>38.042067944191899</v>
      </c>
      <c r="E4165" s="19" t="s">
        <v>4668</v>
      </c>
      <c r="F4165" s="46">
        <f>INDEX(Δεδομένα!$P:$P,MATCH('2021'!E4165,Δεδομένα!$O:$O,0))</f>
        <v>136</v>
      </c>
      <c r="G4165" s="49" t="s">
        <v>4620</v>
      </c>
      <c r="H4165" s="51" t="str">
        <f>INDEX(Δεδομένα!B$1:B$51,MATCH('2021'!G4165,Δεδομένα!A$1:A$51,0))</f>
        <v>ΔΥΤΙΚΗΣ ΕΛΛΑΔΟΣ</v>
      </c>
      <c r="I4165" s="53">
        <f>INDEX(Δεδομένα!E$1:E$13,MATCH('2021'!H4165,Δεδομένα!D$1:D$13,0))</f>
        <v>7</v>
      </c>
      <c r="J4165" s="4">
        <v>44280</v>
      </c>
      <c r="K4165" s="3" t="s">
        <v>498</v>
      </c>
      <c r="L4165" s="17" t="str">
        <f t="shared" si="344"/>
        <v>25/03/2021 13:35</v>
      </c>
      <c r="M4165" s="4">
        <v>44280</v>
      </c>
      <c r="N4165" s="3" t="s">
        <v>39</v>
      </c>
      <c r="O4165" s="17" t="str">
        <f t="shared" si="345"/>
        <v>25/03/2021 14:40</v>
      </c>
      <c r="P4165" s="24">
        <f t="shared" si="346"/>
        <v>4.5138888890505768E-2</v>
      </c>
      <c r="Q4165" s="28">
        <v>0</v>
      </c>
      <c r="R4165" s="27">
        <f t="shared" si="347"/>
        <v>65.000000002328306</v>
      </c>
      <c r="S4165" s="3" t="s">
        <v>4</v>
      </c>
      <c r="T4165" s="3" t="s">
        <v>4670</v>
      </c>
      <c r="U4165" s="3" t="s">
        <v>4671</v>
      </c>
      <c r="V4165" s="3" t="s">
        <v>4701</v>
      </c>
      <c r="W4165" s="5">
        <v>0</v>
      </c>
      <c r="X4165" s="5">
        <v>0</v>
      </c>
      <c r="Y4165" s="5">
        <v>0</v>
      </c>
      <c r="Z4165" s="5">
        <v>0</v>
      </c>
      <c r="AA4165" s="5">
        <v>1</v>
      </c>
      <c r="AB4165" s="5">
        <v>0</v>
      </c>
      <c r="AC4165" s="5">
        <v>0</v>
      </c>
      <c r="AD4165" s="5">
        <v>0</v>
      </c>
      <c r="AE4165" s="2">
        <v>4</v>
      </c>
      <c r="AF4165" s="2">
        <v>0</v>
      </c>
      <c r="AG4165" s="2">
        <v>0</v>
      </c>
      <c r="AH4165" s="2">
        <v>0</v>
      </c>
      <c r="AI4165" s="2">
        <v>0</v>
      </c>
      <c r="AJ4165" s="2">
        <v>2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 t="s">
        <v>4</v>
      </c>
      <c r="AT4165" s="2" t="s">
        <v>4</v>
      </c>
    </row>
    <row r="4166" spans="1:46" x14ac:dyDescent="0.2">
      <c r="A4166" s="2">
        <v>1652553</v>
      </c>
      <c r="B4166" s="2">
        <v>840270</v>
      </c>
      <c r="C4166" s="6">
        <v>21.286930902141201</v>
      </c>
      <c r="D4166" s="6">
        <v>37.893685811807302</v>
      </c>
      <c r="E4166" s="19" t="s">
        <v>4668</v>
      </c>
      <c r="F4166" s="46">
        <f>INDEX(Δεδομένα!$P:$P,MATCH('2021'!E4166,Δεδομένα!$O:$O,0))</f>
        <v>136</v>
      </c>
      <c r="G4166" s="49" t="s">
        <v>4620</v>
      </c>
      <c r="H4166" s="51" t="str">
        <f>INDEX(Δεδομένα!B$1:B$51,MATCH('2021'!G4166,Δεδομένα!A$1:A$51,0))</f>
        <v>ΔΥΤΙΚΗΣ ΕΛΛΑΔΟΣ</v>
      </c>
      <c r="I4166" s="53">
        <f>INDEX(Δεδομένα!E$1:E$13,MATCH('2021'!H4166,Δεδομένα!D$1:D$13,0))</f>
        <v>7</v>
      </c>
      <c r="J4166" s="4">
        <v>44280</v>
      </c>
      <c r="K4166" s="3" t="s">
        <v>562</v>
      </c>
      <c r="L4166" s="17" t="str">
        <f t="shared" si="344"/>
        <v>25/03/2021 15:45</v>
      </c>
      <c r="M4166" s="4">
        <v>44280</v>
      </c>
      <c r="N4166" s="3" t="s">
        <v>433</v>
      </c>
      <c r="O4166" s="17" t="str">
        <f t="shared" si="345"/>
        <v>25/03/2021 17:25</v>
      </c>
      <c r="P4166" s="24">
        <f t="shared" si="346"/>
        <v>6.9444444445252884E-2</v>
      </c>
      <c r="Q4166" s="28">
        <v>0</v>
      </c>
      <c r="R4166" s="27">
        <f t="shared" si="347"/>
        <v>100.00000000116415</v>
      </c>
      <c r="S4166" s="3" t="s">
        <v>4</v>
      </c>
      <c r="T4166" s="3" t="s">
        <v>4632</v>
      </c>
      <c r="U4166" s="3" t="s">
        <v>4625</v>
      </c>
      <c r="V4166" s="3" t="s">
        <v>4702</v>
      </c>
      <c r="W4166" s="5">
        <v>0</v>
      </c>
      <c r="X4166" s="5">
        <v>0</v>
      </c>
      <c r="Y4166" s="5">
        <v>0</v>
      </c>
      <c r="Z4166" s="5">
        <v>0</v>
      </c>
      <c r="AA4166" s="5">
        <v>4</v>
      </c>
      <c r="AB4166" s="5">
        <v>0</v>
      </c>
      <c r="AC4166" s="5">
        <v>0</v>
      </c>
      <c r="AD4166" s="5">
        <v>0</v>
      </c>
      <c r="AE4166" s="2">
        <v>2</v>
      </c>
      <c r="AF4166" s="2">
        <v>0</v>
      </c>
      <c r="AG4166" s="2">
        <v>0</v>
      </c>
      <c r="AH4166" s="2">
        <v>0</v>
      </c>
      <c r="AI4166" s="2">
        <v>0</v>
      </c>
      <c r="AJ4166" s="2">
        <v>1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 t="s">
        <v>4</v>
      </c>
      <c r="AT4166" s="2" t="s">
        <v>4</v>
      </c>
    </row>
    <row r="4167" spans="1:46" x14ac:dyDescent="0.2">
      <c r="A4167" s="2">
        <v>1652559</v>
      </c>
      <c r="B4167" s="2">
        <v>840476</v>
      </c>
      <c r="C4167" s="6">
        <v>21.141842632414601</v>
      </c>
      <c r="D4167" s="6">
        <v>37.928026047794901</v>
      </c>
      <c r="E4167" s="19" t="s">
        <v>4668</v>
      </c>
      <c r="F4167" s="46">
        <f>INDEX(Δεδομένα!$P:$P,MATCH('2021'!E4167,Δεδομένα!$O:$O,0))</f>
        <v>136</v>
      </c>
      <c r="G4167" s="49" t="s">
        <v>4620</v>
      </c>
      <c r="H4167" s="51" t="str">
        <f>INDEX(Δεδομένα!B$1:B$51,MATCH('2021'!G4167,Δεδομένα!A$1:A$51,0))</f>
        <v>ΔΥΤΙΚΗΣ ΕΛΛΑΔΟΣ</v>
      </c>
      <c r="I4167" s="53">
        <f>INDEX(Δεδομένα!E$1:E$13,MATCH('2021'!H4167,Δεδομένα!D$1:D$13,0))</f>
        <v>7</v>
      </c>
      <c r="J4167" s="4">
        <v>44281</v>
      </c>
      <c r="K4167" s="3" t="s">
        <v>796</v>
      </c>
      <c r="L4167" s="17" t="str">
        <f t="shared" si="344"/>
        <v>26/03/2021 14:09</v>
      </c>
      <c r="M4167" s="4">
        <v>44281</v>
      </c>
      <c r="N4167" s="3" t="s">
        <v>1288</v>
      </c>
      <c r="O4167" s="17" t="str">
        <f t="shared" si="345"/>
        <v>26/03/2021 16:09</v>
      </c>
      <c r="P4167" s="24">
        <f t="shared" si="346"/>
        <v>8.3333333335758653E-2</v>
      </c>
      <c r="Q4167" s="28">
        <v>0</v>
      </c>
      <c r="R4167" s="27">
        <f t="shared" si="347"/>
        <v>120.00000000349246</v>
      </c>
      <c r="S4167" s="3" t="s">
        <v>4</v>
      </c>
      <c r="T4167" s="3" t="s">
        <v>4670</v>
      </c>
      <c r="U4167" s="3" t="s">
        <v>4698</v>
      </c>
      <c r="V4167" s="3" t="s">
        <v>4699</v>
      </c>
      <c r="W4167" s="5">
        <v>0</v>
      </c>
      <c r="X4167" s="5">
        <v>0</v>
      </c>
      <c r="Y4167" s="5">
        <v>0</v>
      </c>
      <c r="Z4167" s="5">
        <v>0</v>
      </c>
      <c r="AA4167" s="5">
        <v>3</v>
      </c>
      <c r="AB4167" s="5">
        <v>0</v>
      </c>
      <c r="AC4167" s="5">
        <v>0</v>
      </c>
      <c r="AD4167" s="5">
        <v>0</v>
      </c>
      <c r="AE4167" s="2">
        <v>2</v>
      </c>
      <c r="AF4167" s="2">
        <v>0</v>
      </c>
      <c r="AG4167" s="2">
        <v>0</v>
      </c>
      <c r="AH4167" s="2">
        <v>0</v>
      </c>
      <c r="AI4167" s="2">
        <v>0</v>
      </c>
      <c r="AJ4167" s="2">
        <v>1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 t="s">
        <v>4</v>
      </c>
      <c r="AT4167" s="2" t="s">
        <v>4</v>
      </c>
    </row>
    <row r="4168" spans="1:46" x14ac:dyDescent="0.2">
      <c r="A4168" s="2">
        <v>1652619</v>
      </c>
      <c r="B4168" s="2">
        <v>840724</v>
      </c>
      <c r="C4168" s="6">
        <v>21.3887192187801</v>
      </c>
      <c r="D4168" s="6">
        <v>38.075735928827797</v>
      </c>
      <c r="E4168" s="19" t="s">
        <v>4668</v>
      </c>
      <c r="F4168" s="46">
        <f>INDEX(Δεδομένα!$P:$P,MATCH('2021'!E4168,Δεδομένα!$O:$O,0))</f>
        <v>136</v>
      </c>
      <c r="G4168" s="49" t="s">
        <v>4147</v>
      </c>
      <c r="H4168" s="51" t="str">
        <f>INDEX(Δεδομένα!B$1:B$51,MATCH('2021'!G4168,Δεδομένα!A$1:A$51,0))</f>
        <v>ΔΥΤΙΚΗΣ ΕΛΛΑΔΟΣ</v>
      </c>
      <c r="I4168" s="53">
        <f>INDEX(Δεδομένα!E$1:E$13,MATCH('2021'!H4168,Δεδομένα!D$1:D$13,0))</f>
        <v>7</v>
      </c>
      <c r="J4168" s="4">
        <v>44282</v>
      </c>
      <c r="K4168" s="3" t="s">
        <v>385</v>
      </c>
      <c r="L4168" s="17" t="str">
        <f t="shared" si="344"/>
        <v>27/03/2021 14:00</v>
      </c>
      <c r="M4168" s="4">
        <v>44282</v>
      </c>
      <c r="N4168" s="3" t="s">
        <v>499</v>
      </c>
      <c r="O4168" s="17" t="str">
        <f t="shared" si="345"/>
        <v>27/03/2021 15:10</v>
      </c>
      <c r="P4168" s="24">
        <f t="shared" si="346"/>
        <v>4.8611111109494232E-2</v>
      </c>
      <c r="Q4168" s="28">
        <v>0</v>
      </c>
      <c r="R4168" s="27">
        <f t="shared" si="347"/>
        <v>69.999999997671694</v>
      </c>
      <c r="S4168" s="3" t="s">
        <v>4</v>
      </c>
      <c r="T4168" s="3" t="s">
        <v>4194</v>
      </c>
      <c r="U4168" s="3" t="s">
        <v>4676</v>
      </c>
      <c r="V4168" s="3" t="s">
        <v>4677</v>
      </c>
      <c r="W4168" s="5">
        <v>0</v>
      </c>
      <c r="X4168" s="5">
        <v>0</v>
      </c>
      <c r="Y4168" s="5">
        <v>0</v>
      </c>
      <c r="Z4168" s="5">
        <v>0</v>
      </c>
      <c r="AA4168" s="5">
        <v>1</v>
      </c>
      <c r="AB4168" s="5">
        <v>0</v>
      </c>
      <c r="AC4168" s="5">
        <v>0</v>
      </c>
      <c r="AD4168" s="5">
        <v>0</v>
      </c>
      <c r="AE4168" s="2">
        <v>2</v>
      </c>
      <c r="AF4168" s="2">
        <v>0</v>
      </c>
      <c r="AG4168" s="2">
        <v>0</v>
      </c>
      <c r="AH4168" s="2">
        <v>0</v>
      </c>
      <c r="AI4168" s="2">
        <v>0</v>
      </c>
      <c r="AJ4168" s="2">
        <v>1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 t="s">
        <v>4</v>
      </c>
      <c r="AT4168" s="2" t="s">
        <v>4</v>
      </c>
    </row>
    <row r="4169" spans="1:46" x14ac:dyDescent="0.2">
      <c r="A4169" s="2">
        <v>1652628</v>
      </c>
      <c r="B4169" s="2">
        <v>841118</v>
      </c>
      <c r="C4169" s="6">
        <v>21.356105137275598</v>
      </c>
      <c r="D4169" s="6">
        <v>38.011994670831903</v>
      </c>
      <c r="E4169" s="19" t="s">
        <v>4668</v>
      </c>
      <c r="F4169" s="46">
        <f>INDEX(Δεδομένα!$P:$P,MATCH('2021'!E4169,Δεδομένα!$O:$O,0))</f>
        <v>136</v>
      </c>
      <c r="G4169" s="49" t="s">
        <v>4620</v>
      </c>
      <c r="H4169" s="51" t="str">
        <f>INDEX(Δεδομένα!B$1:B$51,MATCH('2021'!G4169,Δεδομένα!A$1:A$51,0))</f>
        <v>ΔΥΤΙΚΗΣ ΕΛΛΑΔΟΣ</v>
      </c>
      <c r="I4169" s="53">
        <f>INDEX(Δεδομένα!E$1:E$13,MATCH('2021'!H4169,Δεδομένα!D$1:D$13,0))</f>
        <v>7</v>
      </c>
      <c r="J4169" s="4">
        <v>44283</v>
      </c>
      <c r="K4169" s="3" t="s">
        <v>255</v>
      </c>
      <c r="L4169" s="17" t="str">
        <f t="shared" si="344"/>
        <v>28/03/2021 19:40</v>
      </c>
      <c r="M4169" s="4">
        <v>44283</v>
      </c>
      <c r="N4169" s="3" t="s">
        <v>1154</v>
      </c>
      <c r="O4169" s="17" t="str">
        <f t="shared" si="345"/>
        <v>28/03/2021 20:59</v>
      </c>
      <c r="P4169" s="24">
        <f t="shared" si="346"/>
        <v>5.486111110803904E-2</v>
      </c>
      <c r="Q4169" s="28">
        <v>0</v>
      </c>
      <c r="R4169" s="27">
        <f t="shared" si="347"/>
        <v>78.999999995576218</v>
      </c>
      <c r="S4169" s="3" t="s">
        <v>4</v>
      </c>
      <c r="T4169" s="3" t="s">
        <v>4670</v>
      </c>
      <c r="U4169" s="3" t="s">
        <v>4703</v>
      </c>
      <c r="V4169" s="3" t="s">
        <v>4703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1</v>
      </c>
      <c r="AE4169" s="2">
        <v>2</v>
      </c>
      <c r="AF4169" s="2">
        <v>0</v>
      </c>
      <c r="AG4169" s="2">
        <v>0</v>
      </c>
      <c r="AH4169" s="2">
        <v>0</v>
      </c>
      <c r="AI4169" s="2">
        <v>0</v>
      </c>
      <c r="AJ4169" s="2">
        <v>1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 t="s">
        <v>4</v>
      </c>
      <c r="AT4169" s="2" t="s">
        <v>4</v>
      </c>
    </row>
    <row r="4170" spans="1:46" x14ac:dyDescent="0.2">
      <c r="A4170" s="2">
        <v>1652632</v>
      </c>
      <c r="B4170" s="2">
        <v>841345</v>
      </c>
      <c r="C4170" s="6">
        <v>21.250967518512699</v>
      </c>
      <c r="D4170" s="6">
        <v>37.9524857738107</v>
      </c>
      <c r="E4170" s="19" t="s">
        <v>4668</v>
      </c>
      <c r="F4170" s="46">
        <f>INDEX(Δεδομένα!$P:$P,MATCH('2021'!E4170,Δεδομένα!$O:$O,0))</f>
        <v>136</v>
      </c>
      <c r="G4170" s="49" t="s">
        <v>4620</v>
      </c>
      <c r="H4170" s="51" t="str">
        <f>INDEX(Δεδομένα!B$1:B$51,MATCH('2021'!G4170,Δεδομένα!A$1:A$51,0))</f>
        <v>ΔΥΤΙΚΗΣ ΕΛΛΑΔΟΣ</v>
      </c>
      <c r="I4170" s="53">
        <f>INDEX(Δεδομένα!E$1:E$13,MATCH('2021'!H4170,Δεδομένα!D$1:D$13,0))</f>
        <v>7</v>
      </c>
      <c r="J4170" s="4">
        <v>44284</v>
      </c>
      <c r="K4170" s="3" t="s">
        <v>46</v>
      </c>
      <c r="L4170" s="17" t="str">
        <f t="shared" si="344"/>
        <v>29/03/2021 16:55</v>
      </c>
      <c r="M4170" s="4">
        <v>44284</v>
      </c>
      <c r="N4170" s="3" t="s">
        <v>575</v>
      </c>
      <c r="O4170" s="17" t="str">
        <f t="shared" si="345"/>
        <v>29/03/2021 17:42</v>
      </c>
      <c r="P4170" s="24">
        <f t="shared" si="346"/>
        <v>3.2638888893416151E-2</v>
      </c>
      <c r="Q4170" s="28">
        <v>0</v>
      </c>
      <c r="R4170" s="27">
        <f t="shared" si="347"/>
        <v>47.000000006519258</v>
      </c>
      <c r="S4170" s="3" t="s">
        <v>4</v>
      </c>
      <c r="T4170" s="3" t="s">
        <v>4670</v>
      </c>
      <c r="U4170" s="3" t="s">
        <v>4688</v>
      </c>
      <c r="V4170" s="3" t="s">
        <v>4688</v>
      </c>
      <c r="W4170" s="5">
        <v>0</v>
      </c>
      <c r="X4170" s="5">
        <v>0</v>
      </c>
      <c r="Y4170" s="5">
        <v>0</v>
      </c>
      <c r="Z4170" s="5">
        <v>0</v>
      </c>
      <c r="AA4170" s="5">
        <v>1</v>
      </c>
      <c r="AB4170" s="5">
        <v>0</v>
      </c>
      <c r="AC4170" s="5">
        <v>0</v>
      </c>
      <c r="AD4170" s="5">
        <v>0</v>
      </c>
      <c r="AE4170" s="2">
        <v>2</v>
      </c>
      <c r="AF4170" s="2">
        <v>0</v>
      </c>
      <c r="AG4170" s="2">
        <v>0</v>
      </c>
      <c r="AH4170" s="2">
        <v>0</v>
      </c>
      <c r="AI4170" s="2">
        <v>0</v>
      </c>
      <c r="AJ4170" s="2">
        <v>1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 t="s">
        <v>4</v>
      </c>
      <c r="AT4170" s="2" t="s">
        <v>4</v>
      </c>
    </row>
    <row r="4171" spans="1:46" x14ac:dyDescent="0.2">
      <c r="A4171" s="2">
        <v>1652635</v>
      </c>
      <c r="B4171" s="2">
        <v>841368</v>
      </c>
      <c r="C4171" s="6">
        <v>21.3208225460161</v>
      </c>
      <c r="D4171" s="6">
        <v>37.900541430014101</v>
      </c>
      <c r="E4171" s="19" t="s">
        <v>4668</v>
      </c>
      <c r="F4171" s="46">
        <f>INDEX(Δεδομένα!$P:$P,MATCH('2021'!E4171,Δεδομένα!$O:$O,0))</f>
        <v>136</v>
      </c>
      <c r="G4171" s="49" t="s">
        <v>4620</v>
      </c>
      <c r="H4171" s="51" t="str">
        <f>INDEX(Δεδομένα!B$1:B$51,MATCH('2021'!G4171,Δεδομένα!A$1:A$51,0))</f>
        <v>ΔΥΤΙΚΗΣ ΕΛΛΑΔΟΣ</v>
      </c>
      <c r="I4171" s="53">
        <f>INDEX(Δεδομένα!E$1:E$13,MATCH('2021'!H4171,Δεδομένα!D$1:D$13,0))</f>
        <v>7</v>
      </c>
      <c r="J4171" s="4">
        <v>44284</v>
      </c>
      <c r="K4171" s="3" t="s">
        <v>404</v>
      </c>
      <c r="L4171" s="17" t="str">
        <f t="shared" si="344"/>
        <v>29/03/2021 18:05</v>
      </c>
      <c r="M4171" s="4">
        <v>44284</v>
      </c>
      <c r="N4171" s="3" t="s">
        <v>607</v>
      </c>
      <c r="O4171" s="17" t="str">
        <f t="shared" si="345"/>
        <v>29/03/2021 18:33</v>
      </c>
      <c r="P4171" s="24">
        <f t="shared" si="346"/>
        <v>1.9444444449618459E-2</v>
      </c>
      <c r="Q4171" s="28">
        <v>0</v>
      </c>
      <c r="R4171" s="27">
        <f t="shared" si="347"/>
        <v>28.000000007450581</v>
      </c>
      <c r="S4171" s="3" t="s">
        <v>4</v>
      </c>
      <c r="T4171" s="3" t="s">
        <v>4632</v>
      </c>
      <c r="U4171" s="3" t="s">
        <v>4625</v>
      </c>
      <c r="V4171" s="3" t="s">
        <v>4625</v>
      </c>
      <c r="W4171" s="5">
        <v>0</v>
      </c>
      <c r="X4171" s="5">
        <v>0</v>
      </c>
      <c r="Y4171" s="5">
        <v>0</v>
      </c>
      <c r="Z4171" s="5">
        <v>0</v>
      </c>
      <c r="AA4171" s="5">
        <v>1</v>
      </c>
      <c r="AB4171" s="5">
        <v>0</v>
      </c>
      <c r="AC4171" s="5">
        <v>0</v>
      </c>
      <c r="AD4171" s="5">
        <v>0</v>
      </c>
      <c r="AE4171" s="2">
        <v>2</v>
      </c>
      <c r="AF4171" s="2">
        <v>0</v>
      </c>
      <c r="AG4171" s="2">
        <v>0</v>
      </c>
      <c r="AH4171" s="2">
        <v>0</v>
      </c>
      <c r="AI4171" s="2">
        <v>0</v>
      </c>
      <c r="AJ4171" s="2">
        <v>1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 t="s">
        <v>4</v>
      </c>
      <c r="AT4171" s="2" t="s">
        <v>4</v>
      </c>
    </row>
    <row r="4172" spans="1:46" x14ac:dyDescent="0.2">
      <c r="A4172" s="2">
        <v>1652638</v>
      </c>
      <c r="B4172" s="2">
        <v>841370</v>
      </c>
      <c r="C4172" s="6">
        <v>21.305376355981199</v>
      </c>
      <c r="D4172" s="6">
        <v>37.911117724003297</v>
      </c>
      <c r="E4172" s="19" t="s">
        <v>4668</v>
      </c>
      <c r="F4172" s="46">
        <f>INDEX(Δεδομένα!$P:$P,MATCH('2021'!E4172,Δεδομένα!$O:$O,0))</f>
        <v>136</v>
      </c>
      <c r="G4172" s="49" t="s">
        <v>4620</v>
      </c>
      <c r="H4172" s="51" t="str">
        <f>INDEX(Δεδομένα!B$1:B$51,MATCH('2021'!G4172,Δεδομένα!A$1:A$51,0))</f>
        <v>ΔΥΤΙΚΗΣ ΕΛΛΑΔΟΣ</v>
      </c>
      <c r="I4172" s="53">
        <f>INDEX(Δεδομένα!E$1:E$13,MATCH('2021'!H4172,Δεδομένα!D$1:D$13,0))</f>
        <v>7</v>
      </c>
      <c r="J4172" s="4">
        <v>44284</v>
      </c>
      <c r="K4172" s="3" t="s">
        <v>566</v>
      </c>
      <c r="L4172" s="17" t="str">
        <f t="shared" si="344"/>
        <v>29/03/2021 18:40</v>
      </c>
      <c r="M4172" s="4">
        <v>44284</v>
      </c>
      <c r="N4172" s="3" t="s">
        <v>1652</v>
      </c>
      <c r="O4172" s="17" t="str">
        <f t="shared" si="345"/>
        <v>29/03/2021 20:14</v>
      </c>
      <c r="P4172" s="24">
        <f t="shared" si="346"/>
        <v>6.5277777772280388E-2</v>
      </c>
      <c r="Q4172" s="28">
        <v>0</v>
      </c>
      <c r="R4172" s="27">
        <f t="shared" si="347"/>
        <v>93.999999992083758</v>
      </c>
      <c r="S4172" s="3" t="s">
        <v>4</v>
      </c>
      <c r="T4172" s="3" t="s">
        <v>4632</v>
      </c>
      <c r="U4172" s="3" t="s">
        <v>4625</v>
      </c>
      <c r="V4172" s="3" t="s">
        <v>4625</v>
      </c>
      <c r="W4172" s="5">
        <v>0</v>
      </c>
      <c r="X4172" s="5">
        <v>0</v>
      </c>
      <c r="Y4172" s="5">
        <v>0</v>
      </c>
      <c r="Z4172" s="5">
        <v>0</v>
      </c>
      <c r="AA4172" s="5">
        <v>2</v>
      </c>
      <c r="AB4172" s="5">
        <v>0</v>
      </c>
      <c r="AC4172" s="5">
        <v>0</v>
      </c>
      <c r="AD4172" s="5">
        <v>0</v>
      </c>
      <c r="AE4172" s="2">
        <v>4</v>
      </c>
      <c r="AF4172" s="2">
        <v>0</v>
      </c>
      <c r="AG4172" s="2">
        <v>0</v>
      </c>
      <c r="AH4172" s="2">
        <v>0</v>
      </c>
      <c r="AI4172" s="2">
        <v>0</v>
      </c>
      <c r="AJ4172" s="2">
        <v>2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 t="s">
        <v>4</v>
      </c>
      <c r="AT4172" s="2" t="s">
        <v>4</v>
      </c>
    </row>
    <row r="4173" spans="1:46" x14ac:dyDescent="0.2">
      <c r="A4173" s="2">
        <v>1652642</v>
      </c>
      <c r="B4173" s="2">
        <v>841603</v>
      </c>
      <c r="C4173" s="6">
        <v>21.149394033278401</v>
      </c>
      <c r="D4173" s="6">
        <v>37.866984505968297</v>
      </c>
      <c r="E4173" s="19" t="s">
        <v>4668</v>
      </c>
      <c r="F4173" s="46">
        <f>INDEX(Δεδομένα!$P:$P,MATCH('2021'!E4173,Δεδομένα!$O:$O,0))</f>
        <v>136</v>
      </c>
      <c r="G4173" s="49" t="s">
        <v>4620</v>
      </c>
      <c r="H4173" s="51" t="str">
        <f>INDEX(Δεδομένα!B$1:B$51,MATCH('2021'!G4173,Δεδομένα!A$1:A$51,0))</f>
        <v>ΔΥΤΙΚΗΣ ΕΛΛΑΔΟΣ</v>
      </c>
      <c r="I4173" s="53">
        <f>INDEX(Δεδομένα!E$1:E$13,MATCH('2021'!H4173,Δεδομένα!D$1:D$13,0))</f>
        <v>7</v>
      </c>
      <c r="J4173" s="4">
        <v>44285</v>
      </c>
      <c r="K4173" s="3" t="s">
        <v>17</v>
      </c>
      <c r="L4173" s="17" t="str">
        <f t="shared" si="344"/>
        <v>30/03/2021 18:00</v>
      </c>
      <c r="M4173" s="4">
        <v>44285</v>
      </c>
      <c r="N4173" s="3" t="s">
        <v>1224</v>
      </c>
      <c r="O4173" s="17" t="str">
        <f t="shared" si="345"/>
        <v>30/03/2021 18:57</v>
      </c>
      <c r="P4173" s="24">
        <f t="shared" si="346"/>
        <v>3.9583333331393078E-2</v>
      </c>
      <c r="Q4173" s="28">
        <v>0</v>
      </c>
      <c r="R4173" s="27">
        <f t="shared" si="347"/>
        <v>56.999999997206032</v>
      </c>
      <c r="S4173" s="3" t="s">
        <v>4</v>
      </c>
      <c r="T4173" s="3" t="s">
        <v>4632</v>
      </c>
      <c r="U4173" s="3" t="s">
        <v>4674</v>
      </c>
      <c r="V4173" s="3" t="s">
        <v>4704</v>
      </c>
      <c r="W4173" s="5">
        <v>0</v>
      </c>
      <c r="X4173" s="5">
        <v>1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2">
        <v>4</v>
      </c>
      <c r="AF4173" s="2">
        <v>0</v>
      </c>
      <c r="AG4173" s="2">
        <v>0</v>
      </c>
      <c r="AH4173" s="2">
        <v>0</v>
      </c>
      <c r="AI4173" s="2">
        <v>0</v>
      </c>
      <c r="AJ4173" s="2">
        <v>2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 t="s">
        <v>4</v>
      </c>
      <c r="AT4173" s="2" t="s">
        <v>4</v>
      </c>
    </row>
    <row r="4174" spans="1:46" x14ac:dyDescent="0.2">
      <c r="A4174" s="2">
        <v>1652648</v>
      </c>
      <c r="B4174" s="2">
        <v>841792</v>
      </c>
      <c r="C4174" s="6">
        <v>21.2722510134817</v>
      </c>
      <c r="D4174" s="6">
        <v>37.911148572317401</v>
      </c>
      <c r="E4174" s="19" t="s">
        <v>4668</v>
      </c>
      <c r="F4174" s="46">
        <f>INDEX(Δεδομένα!$P:$P,MATCH('2021'!E4174,Δεδομένα!$O:$O,0))</f>
        <v>136</v>
      </c>
      <c r="G4174" s="49" t="s">
        <v>4620</v>
      </c>
      <c r="H4174" s="51" t="str">
        <f>INDEX(Δεδομένα!B$1:B$51,MATCH('2021'!G4174,Δεδομένα!A$1:A$51,0))</f>
        <v>ΔΥΤΙΚΗΣ ΕΛΛΑΔΟΣ</v>
      </c>
      <c r="I4174" s="53">
        <f>INDEX(Δεδομένα!E$1:E$13,MATCH('2021'!H4174,Δεδομένα!D$1:D$13,0))</f>
        <v>7</v>
      </c>
      <c r="J4174" s="4">
        <v>44286</v>
      </c>
      <c r="K4174" s="3" t="s">
        <v>157</v>
      </c>
      <c r="L4174" s="17" t="str">
        <f t="shared" si="344"/>
        <v>31/03/2021 13:55</v>
      </c>
      <c r="M4174" s="4">
        <v>44286</v>
      </c>
      <c r="N4174" s="3" t="s">
        <v>2</v>
      </c>
      <c r="O4174" s="17" t="str">
        <f t="shared" si="345"/>
        <v>31/03/2021 14:31</v>
      </c>
      <c r="P4174" s="24">
        <f t="shared" si="346"/>
        <v>2.5000000001455192E-2</v>
      </c>
      <c r="Q4174" s="28">
        <v>0</v>
      </c>
      <c r="R4174" s="27">
        <f t="shared" si="347"/>
        <v>36.000000002095476</v>
      </c>
      <c r="S4174" s="3" t="s">
        <v>4</v>
      </c>
      <c r="T4174" s="3" t="s">
        <v>4670</v>
      </c>
      <c r="U4174" s="3" t="s">
        <v>4693</v>
      </c>
      <c r="V4174" s="3" t="s">
        <v>4693</v>
      </c>
      <c r="W4174" s="5">
        <v>0</v>
      </c>
      <c r="X4174" s="5">
        <v>0</v>
      </c>
      <c r="Y4174" s="5">
        <v>0</v>
      </c>
      <c r="Z4174" s="5">
        <v>0</v>
      </c>
      <c r="AA4174" s="5">
        <v>1</v>
      </c>
      <c r="AB4174" s="5">
        <v>0</v>
      </c>
      <c r="AC4174" s="5">
        <v>0</v>
      </c>
      <c r="AD4174" s="5">
        <v>0</v>
      </c>
      <c r="AE4174" s="2">
        <v>4</v>
      </c>
      <c r="AF4174" s="2">
        <v>0</v>
      </c>
      <c r="AG4174" s="2">
        <v>0</v>
      </c>
      <c r="AH4174" s="2">
        <v>0</v>
      </c>
      <c r="AI4174" s="2">
        <v>0</v>
      </c>
      <c r="AJ4174" s="2">
        <v>2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 t="s">
        <v>4</v>
      </c>
      <c r="AT4174" s="2" t="s">
        <v>4</v>
      </c>
    </row>
    <row r="4175" spans="1:46" x14ac:dyDescent="0.2">
      <c r="A4175" s="2">
        <v>1652650</v>
      </c>
      <c r="B4175" s="2">
        <v>841842</v>
      </c>
      <c r="C4175" s="6">
        <v>21.464079772699701</v>
      </c>
      <c r="D4175" s="6">
        <v>38.037630152330202</v>
      </c>
      <c r="E4175" s="19" t="s">
        <v>4668</v>
      </c>
      <c r="F4175" s="46">
        <f>INDEX(Δεδομένα!$P:$P,MATCH('2021'!E4175,Δεδομένα!$O:$O,0))</f>
        <v>136</v>
      </c>
      <c r="G4175" s="49" t="s">
        <v>4147</v>
      </c>
      <c r="H4175" s="51" t="str">
        <f>INDEX(Δεδομένα!B$1:B$51,MATCH('2021'!G4175,Δεδομένα!A$1:A$51,0))</f>
        <v>ΔΥΤΙΚΗΣ ΕΛΛΑΔΟΣ</v>
      </c>
      <c r="I4175" s="53">
        <f>INDEX(Δεδομένα!E$1:E$13,MATCH('2021'!H4175,Δεδομένα!D$1:D$13,0))</f>
        <v>7</v>
      </c>
      <c r="J4175" s="4">
        <v>44286</v>
      </c>
      <c r="K4175" s="3" t="s">
        <v>36</v>
      </c>
      <c r="L4175" s="17" t="str">
        <f t="shared" si="344"/>
        <v>31/03/2021 16:20</v>
      </c>
      <c r="M4175" s="4">
        <v>44286</v>
      </c>
      <c r="N4175" s="3" t="s">
        <v>55</v>
      </c>
      <c r="O4175" s="17" t="str">
        <f t="shared" si="345"/>
        <v>31/03/2021 18:28</v>
      </c>
      <c r="P4175" s="24">
        <f t="shared" si="346"/>
        <v>8.8888888887595385E-2</v>
      </c>
      <c r="Q4175" s="28">
        <v>0</v>
      </c>
      <c r="R4175" s="27">
        <f t="shared" si="347"/>
        <v>127.99999999813735</v>
      </c>
      <c r="S4175" s="3" t="s">
        <v>4</v>
      </c>
      <c r="T4175" s="3" t="s">
        <v>4194</v>
      </c>
      <c r="U4175" s="3" t="s">
        <v>4705</v>
      </c>
      <c r="V4175" s="3" t="s">
        <v>4199</v>
      </c>
      <c r="W4175" s="5">
        <v>0</v>
      </c>
      <c r="X4175" s="5">
        <v>0</v>
      </c>
      <c r="Y4175" s="5">
        <v>0</v>
      </c>
      <c r="Z4175" s="5">
        <v>0</v>
      </c>
      <c r="AA4175" s="5">
        <v>1</v>
      </c>
      <c r="AB4175" s="5">
        <v>0</v>
      </c>
      <c r="AC4175" s="5">
        <v>0</v>
      </c>
      <c r="AD4175" s="5">
        <v>0</v>
      </c>
      <c r="AE4175" s="2">
        <v>4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2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 t="s">
        <v>4</v>
      </c>
      <c r="AT4175" s="2" t="s">
        <v>4</v>
      </c>
    </row>
    <row r="4176" spans="1:46" x14ac:dyDescent="0.2">
      <c r="A4176" s="2">
        <v>1653923</v>
      </c>
      <c r="B4176" s="2">
        <v>841854</v>
      </c>
      <c r="C4176" s="6">
        <v>21.225536865128799</v>
      </c>
      <c r="D4176" s="6">
        <v>37.906258089391102</v>
      </c>
      <c r="E4176" s="19" t="s">
        <v>4668</v>
      </c>
      <c r="F4176" s="46">
        <f>INDEX(Δεδομένα!$P:$P,MATCH('2021'!E4176,Δεδομένα!$O:$O,0))</f>
        <v>136</v>
      </c>
      <c r="G4176" s="49" t="s">
        <v>4620</v>
      </c>
      <c r="H4176" s="51" t="str">
        <f>INDEX(Δεδομένα!B$1:B$51,MATCH('2021'!G4176,Δεδομένα!A$1:A$51,0))</f>
        <v>ΔΥΤΙΚΗΣ ΕΛΛΑΔΟΣ</v>
      </c>
      <c r="I4176" s="53">
        <f>INDEX(Δεδομένα!E$1:E$13,MATCH('2021'!H4176,Δεδομένα!D$1:D$13,0))</f>
        <v>7</v>
      </c>
      <c r="J4176" s="4">
        <v>44286</v>
      </c>
      <c r="K4176" s="3" t="s">
        <v>474</v>
      </c>
      <c r="L4176" s="17" t="str">
        <f t="shared" si="344"/>
        <v>31/03/2021 16:50</v>
      </c>
      <c r="M4176" s="4">
        <v>44286</v>
      </c>
      <c r="N4176" s="3" t="s">
        <v>716</v>
      </c>
      <c r="O4176" s="17" t="str">
        <f t="shared" si="345"/>
        <v>31/03/2021 17:36</v>
      </c>
      <c r="P4176" s="24">
        <f t="shared" si="346"/>
        <v>3.1944444439432118E-2</v>
      </c>
      <c r="Q4176" s="28">
        <v>0</v>
      </c>
      <c r="R4176" s="27">
        <f t="shared" si="347"/>
        <v>45.99999999278225</v>
      </c>
      <c r="S4176" s="3" t="s">
        <v>4</v>
      </c>
      <c r="T4176" s="3" t="s">
        <v>4670</v>
      </c>
      <c r="U4176" s="3" t="s">
        <v>4686</v>
      </c>
      <c r="V4176" s="3" t="s">
        <v>4687</v>
      </c>
      <c r="W4176" s="5">
        <v>0</v>
      </c>
      <c r="X4176" s="5">
        <v>0</v>
      </c>
      <c r="Y4176" s="5">
        <v>0</v>
      </c>
      <c r="Z4176" s="5">
        <v>0</v>
      </c>
      <c r="AA4176" s="5">
        <v>1</v>
      </c>
      <c r="AB4176" s="5">
        <v>0</v>
      </c>
      <c r="AC4176" s="5">
        <v>0</v>
      </c>
      <c r="AD4176" s="5">
        <v>0</v>
      </c>
      <c r="AE4176" s="2">
        <v>2</v>
      </c>
      <c r="AF4176" s="2">
        <v>0</v>
      </c>
      <c r="AG4176" s="2">
        <v>0</v>
      </c>
      <c r="AH4176" s="2">
        <v>0</v>
      </c>
      <c r="AI4176" s="2">
        <v>0</v>
      </c>
      <c r="AJ4176" s="2">
        <v>1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 t="s">
        <v>4</v>
      </c>
      <c r="AT4176" s="2" t="s">
        <v>4</v>
      </c>
    </row>
    <row r="4177" spans="1:46" x14ac:dyDescent="0.2">
      <c r="A4177" s="2">
        <v>1653981</v>
      </c>
      <c r="B4177" s="2">
        <v>842032</v>
      </c>
      <c r="C4177" s="6">
        <v>21.524583411476101</v>
      </c>
      <c r="D4177" s="6">
        <v>37.944892995974698</v>
      </c>
      <c r="E4177" s="19" t="s">
        <v>4668</v>
      </c>
      <c r="F4177" s="46">
        <f>INDEX(Δεδομένα!$P:$P,MATCH('2021'!E4177,Δεδομένα!$O:$O,0))</f>
        <v>136</v>
      </c>
      <c r="G4177" s="49" t="s">
        <v>4147</v>
      </c>
      <c r="H4177" s="51" t="str">
        <f>INDEX(Δεδομένα!B$1:B$51,MATCH('2021'!G4177,Δεδομένα!A$1:A$51,0))</f>
        <v>ΔΥΤΙΚΗΣ ΕΛΛΑΔΟΣ</v>
      </c>
      <c r="I4177" s="53">
        <f>INDEX(Δεδομένα!E$1:E$13,MATCH('2021'!H4177,Δεδομένα!D$1:D$13,0))</f>
        <v>7</v>
      </c>
      <c r="J4177" s="4">
        <v>44287</v>
      </c>
      <c r="K4177" s="3" t="s">
        <v>846</v>
      </c>
      <c r="L4177" s="17" t="str">
        <f t="shared" si="344"/>
        <v>01/04/2021 11:35</v>
      </c>
      <c r="M4177" s="4">
        <v>44287</v>
      </c>
      <c r="N4177" s="3" t="s">
        <v>1200</v>
      </c>
      <c r="O4177" s="17" t="str">
        <f t="shared" si="345"/>
        <v>01/04/2021 13:42</v>
      </c>
      <c r="P4177" s="24">
        <f t="shared" si="346"/>
        <v>8.819444444088731E-2</v>
      </c>
      <c r="Q4177" s="28">
        <v>0</v>
      </c>
      <c r="R4177" s="27">
        <f t="shared" si="347"/>
        <v>126.99999999487773</v>
      </c>
      <c r="S4177" s="3" t="s">
        <v>4</v>
      </c>
      <c r="T4177" s="3" t="s">
        <v>4194</v>
      </c>
      <c r="U4177" s="3" t="s">
        <v>4706</v>
      </c>
      <c r="V4177" s="3" t="s">
        <v>4707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1</v>
      </c>
      <c r="AC4177" s="5">
        <v>0</v>
      </c>
      <c r="AD4177" s="5">
        <v>0</v>
      </c>
      <c r="AE4177" s="2">
        <v>4</v>
      </c>
      <c r="AF4177" s="2">
        <v>0</v>
      </c>
      <c r="AG4177" s="2">
        <v>0</v>
      </c>
      <c r="AH4177" s="2">
        <v>0</v>
      </c>
      <c r="AI4177" s="2">
        <v>0</v>
      </c>
      <c r="AJ4177" s="2">
        <v>2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 t="s">
        <v>4</v>
      </c>
      <c r="AT4177" s="2" t="s">
        <v>4</v>
      </c>
    </row>
    <row r="4178" spans="1:46" x14ac:dyDescent="0.2">
      <c r="A4178" s="2">
        <v>1654000</v>
      </c>
      <c r="B4178" s="2">
        <v>842289</v>
      </c>
      <c r="C4178" s="6">
        <v>21.294726534949501</v>
      </c>
      <c r="D4178" s="6">
        <v>37.962284870760797</v>
      </c>
      <c r="E4178" s="19" t="s">
        <v>4668</v>
      </c>
      <c r="F4178" s="46">
        <f>INDEX(Δεδομένα!$P:$P,MATCH('2021'!E4178,Δεδομένα!$O:$O,0))</f>
        <v>136</v>
      </c>
      <c r="G4178" s="49" t="s">
        <v>4620</v>
      </c>
      <c r="H4178" s="51" t="str">
        <f>INDEX(Δεδομένα!B$1:B$51,MATCH('2021'!G4178,Δεδομένα!A$1:A$51,0))</f>
        <v>ΔΥΤΙΚΗΣ ΕΛΛΑΔΟΣ</v>
      </c>
      <c r="I4178" s="53">
        <f>INDEX(Δεδομένα!E$1:E$13,MATCH('2021'!H4178,Δεδομένα!D$1:D$13,0))</f>
        <v>7</v>
      </c>
      <c r="J4178" s="4">
        <v>44288</v>
      </c>
      <c r="K4178" s="3" t="s">
        <v>237</v>
      </c>
      <c r="L4178" s="17" t="str">
        <f t="shared" si="344"/>
        <v>02/04/2021 12:30</v>
      </c>
      <c r="M4178" s="4">
        <v>44288</v>
      </c>
      <c r="N4178" s="3" t="s">
        <v>373</v>
      </c>
      <c r="O4178" s="17" t="str">
        <f t="shared" si="345"/>
        <v>02/04/2021 13:19</v>
      </c>
      <c r="P4178" s="24">
        <f t="shared" si="346"/>
        <v>3.4027777772280388E-2</v>
      </c>
      <c r="Q4178" s="28">
        <v>0</v>
      </c>
      <c r="R4178" s="27">
        <f t="shared" si="347"/>
        <v>48.999999992083758</v>
      </c>
      <c r="S4178" s="3" t="s">
        <v>4</v>
      </c>
      <c r="T4178" s="3" t="s">
        <v>4670</v>
      </c>
      <c r="U4178" s="3" t="s">
        <v>4694</v>
      </c>
      <c r="V4178" s="3" t="s">
        <v>4694</v>
      </c>
      <c r="W4178" s="5">
        <v>0</v>
      </c>
      <c r="X4178" s="5">
        <v>0</v>
      </c>
      <c r="Y4178" s="5">
        <v>0</v>
      </c>
      <c r="Z4178" s="5">
        <v>0</v>
      </c>
      <c r="AA4178" s="5">
        <v>1</v>
      </c>
      <c r="AB4178" s="5">
        <v>0</v>
      </c>
      <c r="AC4178" s="5">
        <v>0</v>
      </c>
      <c r="AD4178" s="5">
        <v>0</v>
      </c>
      <c r="AE4178" s="2">
        <v>4</v>
      </c>
      <c r="AF4178" s="2">
        <v>0</v>
      </c>
      <c r="AG4178" s="2">
        <v>0</v>
      </c>
      <c r="AH4178" s="2">
        <v>0</v>
      </c>
      <c r="AI4178" s="2">
        <v>0</v>
      </c>
      <c r="AJ4178" s="2">
        <v>2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 t="s">
        <v>4</v>
      </c>
      <c r="AT4178" s="2" t="s">
        <v>4</v>
      </c>
    </row>
    <row r="4179" spans="1:46" x14ac:dyDescent="0.2">
      <c r="A4179" s="2">
        <v>1654020</v>
      </c>
      <c r="B4179" s="2">
        <v>842556</v>
      </c>
      <c r="C4179" s="6">
        <v>21.1880067634375</v>
      </c>
      <c r="D4179" s="6">
        <v>37.918294974915902</v>
      </c>
      <c r="E4179" s="19" t="s">
        <v>4668</v>
      </c>
      <c r="F4179" s="46">
        <f>INDEX(Δεδομένα!$P:$P,MATCH('2021'!E4179,Δεδομένα!$O:$O,0))</f>
        <v>136</v>
      </c>
      <c r="G4179" s="49" t="s">
        <v>4620</v>
      </c>
      <c r="H4179" s="51" t="str">
        <f>INDEX(Δεδομένα!B$1:B$51,MATCH('2021'!G4179,Δεδομένα!A$1:A$51,0))</f>
        <v>ΔΥΤΙΚΗΣ ΕΛΛΑΔΟΣ</v>
      </c>
      <c r="I4179" s="53">
        <f>INDEX(Δεδομένα!E$1:E$13,MATCH('2021'!H4179,Δεδομένα!D$1:D$13,0))</f>
        <v>7</v>
      </c>
      <c r="J4179" s="4">
        <v>44289</v>
      </c>
      <c r="K4179" s="3" t="s">
        <v>351</v>
      </c>
      <c r="L4179" s="17" t="str">
        <f t="shared" si="344"/>
        <v>03/04/2021 13:25</v>
      </c>
      <c r="M4179" s="4">
        <v>44289</v>
      </c>
      <c r="N4179" s="3" t="s">
        <v>942</v>
      </c>
      <c r="O4179" s="17" t="str">
        <f t="shared" si="345"/>
        <v>03/04/2021 15:12</v>
      </c>
      <c r="P4179" s="24">
        <f t="shared" si="346"/>
        <v>7.4305555550381541E-2</v>
      </c>
      <c r="Q4179" s="28">
        <v>0</v>
      </c>
      <c r="R4179" s="27">
        <f t="shared" si="347"/>
        <v>106.99999999254942</v>
      </c>
      <c r="S4179" s="3" t="s">
        <v>4</v>
      </c>
      <c r="T4179" s="3" t="s">
        <v>4670</v>
      </c>
      <c r="U4179" s="3" t="s">
        <v>4698</v>
      </c>
      <c r="V4179" s="3" t="s">
        <v>4698</v>
      </c>
      <c r="W4179" s="5">
        <v>0</v>
      </c>
      <c r="X4179" s="5">
        <v>0</v>
      </c>
      <c r="Y4179" s="5">
        <v>0</v>
      </c>
      <c r="Z4179" s="5">
        <v>0</v>
      </c>
      <c r="AA4179" s="5">
        <v>2</v>
      </c>
      <c r="AB4179" s="5">
        <v>0</v>
      </c>
      <c r="AC4179" s="5">
        <v>0</v>
      </c>
      <c r="AD4179" s="5">
        <v>0</v>
      </c>
      <c r="AE4179" s="2">
        <v>2</v>
      </c>
      <c r="AF4179" s="2">
        <v>0</v>
      </c>
      <c r="AG4179" s="2">
        <v>0</v>
      </c>
      <c r="AH4179" s="2">
        <v>0</v>
      </c>
      <c r="AI4179" s="2">
        <v>0</v>
      </c>
      <c r="AJ4179" s="2">
        <v>1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 t="s">
        <v>4</v>
      </c>
      <c r="AT4179" s="2" t="s">
        <v>4</v>
      </c>
    </row>
    <row r="4180" spans="1:46" x14ac:dyDescent="0.2">
      <c r="A4180" s="2">
        <v>1654049</v>
      </c>
      <c r="B4180" s="2">
        <v>842616</v>
      </c>
      <c r="C4180" s="6">
        <v>21.249679707653002</v>
      </c>
      <c r="D4180" s="6">
        <v>37.948815400606698</v>
      </c>
      <c r="E4180" s="19" t="s">
        <v>4668</v>
      </c>
      <c r="F4180" s="46">
        <f>INDEX(Δεδομένα!$P:$P,MATCH('2021'!E4180,Δεδομένα!$O:$O,0))</f>
        <v>136</v>
      </c>
      <c r="G4180" s="49" t="s">
        <v>4620</v>
      </c>
      <c r="H4180" s="51" t="str">
        <f>INDEX(Δεδομένα!B$1:B$51,MATCH('2021'!G4180,Δεδομένα!A$1:A$51,0))</f>
        <v>ΔΥΤΙΚΗΣ ΕΛΛΑΔΟΣ</v>
      </c>
      <c r="I4180" s="53">
        <f>INDEX(Δεδομένα!E$1:E$13,MATCH('2021'!H4180,Δεδομένα!D$1:D$13,0))</f>
        <v>7</v>
      </c>
      <c r="J4180" s="4">
        <v>44289</v>
      </c>
      <c r="K4180" s="3" t="s">
        <v>745</v>
      </c>
      <c r="L4180" s="17" t="str">
        <f t="shared" si="344"/>
        <v>03/04/2021 16:35</v>
      </c>
      <c r="M4180" s="4">
        <v>44289</v>
      </c>
      <c r="N4180" s="3" t="s">
        <v>575</v>
      </c>
      <c r="O4180" s="17" t="str">
        <f t="shared" si="345"/>
        <v>03/04/2021 17:42</v>
      </c>
      <c r="P4180" s="24">
        <f t="shared" si="346"/>
        <v>4.652777778392192E-2</v>
      </c>
      <c r="Q4180" s="28">
        <v>0</v>
      </c>
      <c r="R4180" s="27">
        <f t="shared" si="347"/>
        <v>67.000000008847564</v>
      </c>
      <c r="S4180" s="3" t="s">
        <v>4</v>
      </c>
      <c r="T4180" s="3" t="s">
        <v>4670</v>
      </c>
      <c r="U4180" s="3" t="s">
        <v>4688</v>
      </c>
      <c r="V4180" s="3" t="s">
        <v>4708</v>
      </c>
      <c r="W4180" s="5">
        <v>0</v>
      </c>
      <c r="X4180" s="5">
        <v>0</v>
      </c>
      <c r="Y4180" s="5">
        <v>0</v>
      </c>
      <c r="Z4180" s="5">
        <v>0</v>
      </c>
      <c r="AA4180" s="5">
        <v>1</v>
      </c>
      <c r="AB4180" s="5">
        <v>0</v>
      </c>
      <c r="AC4180" s="5">
        <v>0</v>
      </c>
      <c r="AD4180" s="5">
        <v>0</v>
      </c>
      <c r="AE4180" s="2">
        <v>2</v>
      </c>
      <c r="AF4180" s="2">
        <v>0</v>
      </c>
      <c r="AG4180" s="2">
        <v>0</v>
      </c>
      <c r="AH4180" s="2">
        <v>0</v>
      </c>
      <c r="AI4180" s="2">
        <v>0</v>
      </c>
      <c r="AJ4180" s="2">
        <v>1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 t="s">
        <v>4</v>
      </c>
      <c r="AT4180" s="2" t="s">
        <v>4</v>
      </c>
    </row>
    <row r="4181" spans="1:46" x14ac:dyDescent="0.2">
      <c r="A4181" s="2">
        <v>1654058</v>
      </c>
      <c r="B4181" s="2">
        <v>842817</v>
      </c>
      <c r="C4181" s="6">
        <v>21.3923041445175</v>
      </c>
      <c r="D4181" s="6">
        <v>38.024809326771503</v>
      </c>
      <c r="E4181" s="19" t="s">
        <v>4668</v>
      </c>
      <c r="F4181" s="46">
        <f>INDEX(Δεδομένα!$P:$P,MATCH('2021'!E4181,Δεδομένα!$O:$O,0))</f>
        <v>136</v>
      </c>
      <c r="G4181" s="49" t="s">
        <v>4620</v>
      </c>
      <c r="H4181" s="51" t="str">
        <f>INDEX(Δεδομένα!B$1:B$51,MATCH('2021'!G4181,Δεδομένα!A$1:A$51,0))</f>
        <v>ΔΥΤΙΚΗΣ ΕΛΛΑΔΟΣ</v>
      </c>
      <c r="I4181" s="53">
        <f>INDEX(Δεδομένα!E$1:E$13,MATCH('2021'!H4181,Δεδομένα!D$1:D$13,0))</f>
        <v>7</v>
      </c>
      <c r="J4181" s="4">
        <v>44290</v>
      </c>
      <c r="K4181" s="3" t="s">
        <v>1340</v>
      </c>
      <c r="L4181" s="17" t="str">
        <f t="shared" si="344"/>
        <v>04/04/2021 12:05</v>
      </c>
      <c r="M4181" s="4">
        <v>44290</v>
      </c>
      <c r="N4181" s="3" t="s">
        <v>36</v>
      </c>
      <c r="O4181" s="17" t="str">
        <f t="shared" si="345"/>
        <v>04/04/2021 16:20</v>
      </c>
      <c r="P4181" s="24">
        <f t="shared" si="346"/>
        <v>0.17708333333575865</v>
      </c>
      <c r="Q4181" s="28">
        <v>0</v>
      </c>
      <c r="R4181" s="27">
        <f t="shared" si="347"/>
        <v>255.00000000349246</v>
      </c>
      <c r="S4181" s="3" t="s">
        <v>4</v>
      </c>
      <c r="T4181" s="3" t="s">
        <v>4670</v>
      </c>
      <c r="U4181" s="3" t="s">
        <v>4684</v>
      </c>
      <c r="V4181" s="3" t="s">
        <v>4709</v>
      </c>
      <c r="W4181" s="5">
        <v>0</v>
      </c>
      <c r="X4181" s="5">
        <v>0</v>
      </c>
      <c r="Y4181" s="5">
        <v>0</v>
      </c>
      <c r="Z4181" s="5">
        <v>0</v>
      </c>
      <c r="AA4181" s="5">
        <v>3</v>
      </c>
      <c r="AB4181" s="5">
        <v>0</v>
      </c>
      <c r="AC4181" s="5">
        <v>0</v>
      </c>
      <c r="AD4181" s="5">
        <v>0</v>
      </c>
      <c r="AE4181" s="2">
        <v>11</v>
      </c>
      <c r="AF4181" s="2">
        <v>0</v>
      </c>
      <c r="AG4181" s="2">
        <v>0</v>
      </c>
      <c r="AH4181" s="2">
        <v>0</v>
      </c>
      <c r="AI4181" s="2">
        <v>0</v>
      </c>
      <c r="AJ4181" s="2">
        <v>5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 t="s">
        <v>4</v>
      </c>
      <c r="AT4181" s="2" t="s">
        <v>4</v>
      </c>
    </row>
    <row r="4182" spans="1:46" x14ac:dyDescent="0.2">
      <c r="A4182" s="2">
        <v>1654064</v>
      </c>
      <c r="B4182" s="2">
        <v>842858</v>
      </c>
      <c r="C4182" s="6">
        <v>21.313356399536101</v>
      </c>
      <c r="D4182" s="6">
        <v>38.038494110107401</v>
      </c>
      <c r="E4182" s="19" t="s">
        <v>4668</v>
      </c>
      <c r="F4182" s="46">
        <f>INDEX(Δεδομένα!$P:$P,MATCH('2021'!E4182,Δεδομένα!$O:$O,0))</f>
        <v>136</v>
      </c>
      <c r="G4182" s="49" t="s">
        <v>4620</v>
      </c>
      <c r="H4182" s="51" t="str">
        <f>INDEX(Δεδομένα!B$1:B$51,MATCH('2021'!G4182,Δεδομένα!A$1:A$51,0))</f>
        <v>ΔΥΤΙΚΗΣ ΕΛΛΑΔΟΣ</v>
      </c>
      <c r="I4182" s="53">
        <f>INDEX(Δεδομένα!E$1:E$13,MATCH('2021'!H4182,Δεδομένα!D$1:D$13,0))</f>
        <v>7</v>
      </c>
      <c r="J4182" s="4">
        <v>44290</v>
      </c>
      <c r="K4182" s="3" t="s">
        <v>529</v>
      </c>
      <c r="L4182" s="17" t="str">
        <f t="shared" si="344"/>
        <v>04/04/2021 14:05</v>
      </c>
      <c r="M4182" s="4">
        <v>44290</v>
      </c>
      <c r="N4182" s="3" t="s">
        <v>383</v>
      </c>
      <c r="O4182" s="17" t="str">
        <f t="shared" si="345"/>
        <v>04/04/2021 15:36</v>
      </c>
      <c r="P4182" s="24">
        <f t="shared" si="346"/>
        <v>6.3194444446708076E-2</v>
      </c>
      <c r="Q4182" s="28">
        <v>0</v>
      </c>
      <c r="R4182" s="27">
        <f t="shared" si="347"/>
        <v>91.000000003259629</v>
      </c>
      <c r="S4182" s="3" t="s">
        <v>4</v>
      </c>
      <c r="T4182" s="3" t="s">
        <v>4670</v>
      </c>
      <c r="U4182" s="3" t="s">
        <v>4678</v>
      </c>
      <c r="V4182" s="3" t="s">
        <v>4710</v>
      </c>
      <c r="W4182" s="5">
        <v>0</v>
      </c>
      <c r="X4182" s="5">
        <v>0</v>
      </c>
      <c r="Y4182" s="5">
        <v>0</v>
      </c>
      <c r="Z4182" s="5">
        <v>0</v>
      </c>
      <c r="AA4182" s="5">
        <v>2</v>
      </c>
      <c r="AB4182" s="5">
        <v>0</v>
      </c>
      <c r="AC4182" s="5">
        <v>0</v>
      </c>
      <c r="AD4182" s="5">
        <v>0</v>
      </c>
      <c r="AE4182" s="2">
        <v>6</v>
      </c>
      <c r="AF4182" s="2">
        <v>0</v>
      </c>
      <c r="AG4182" s="2">
        <v>0</v>
      </c>
      <c r="AH4182" s="2">
        <v>0</v>
      </c>
      <c r="AI4182" s="2">
        <v>0</v>
      </c>
      <c r="AJ4182" s="2">
        <v>3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 t="s">
        <v>4</v>
      </c>
      <c r="AT4182" s="2" t="s">
        <v>4</v>
      </c>
    </row>
    <row r="4183" spans="1:46" x14ac:dyDescent="0.2">
      <c r="A4183" s="2">
        <v>1654076</v>
      </c>
      <c r="B4183" s="2">
        <v>842914</v>
      </c>
      <c r="C4183" s="6">
        <v>21.302603270488898</v>
      </c>
      <c r="D4183" s="6">
        <v>37.967192644826</v>
      </c>
      <c r="E4183" s="19" t="s">
        <v>4668</v>
      </c>
      <c r="F4183" s="46">
        <f>INDEX(Δεδομένα!$P:$P,MATCH('2021'!E4183,Δεδομένα!$O:$O,0))</f>
        <v>136</v>
      </c>
      <c r="G4183" s="49" t="s">
        <v>4620</v>
      </c>
      <c r="H4183" s="51" t="str">
        <f>INDEX(Δεδομένα!B$1:B$51,MATCH('2021'!G4183,Δεδομένα!A$1:A$51,0))</f>
        <v>ΔΥΤΙΚΗΣ ΕΛΛΑΔΟΣ</v>
      </c>
      <c r="I4183" s="53">
        <f>INDEX(Δεδομένα!E$1:E$13,MATCH('2021'!H4183,Δεδομένα!D$1:D$13,0))</f>
        <v>7</v>
      </c>
      <c r="J4183" s="4">
        <v>44290</v>
      </c>
      <c r="K4183" s="3" t="s">
        <v>1208</v>
      </c>
      <c r="L4183" s="17" t="str">
        <f t="shared" si="344"/>
        <v>04/04/2021 17:08</v>
      </c>
      <c r="M4183" s="4">
        <v>44290</v>
      </c>
      <c r="N4183" s="3" t="s">
        <v>102</v>
      </c>
      <c r="O4183" s="17" t="str">
        <f t="shared" si="345"/>
        <v>04/04/2021 18:35</v>
      </c>
      <c r="P4183" s="24">
        <f t="shared" si="346"/>
        <v>6.0416666667151731E-2</v>
      </c>
      <c r="Q4183" s="28">
        <v>0</v>
      </c>
      <c r="R4183" s="27">
        <f t="shared" si="347"/>
        <v>87.000000000698492</v>
      </c>
      <c r="S4183" s="3" t="s">
        <v>4</v>
      </c>
      <c r="T4183" s="3" t="s">
        <v>4670</v>
      </c>
      <c r="U4183" s="3" t="s">
        <v>4694</v>
      </c>
      <c r="V4183" s="3" t="s">
        <v>4711</v>
      </c>
      <c r="W4183" s="5">
        <v>0</v>
      </c>
      <c r="X4183" s="5">
        <v>0</v>
      </c>
      <c r="Y4183" s="5">
        <v>0</v>
      </c>
      <c r="Z4183" s="5">
        <v>0</v>
      </c>
      <c r="AA4183" s="5">
        <v>2</v>
      </c>
      <c r="AB4183" s="5">
        <v>0</v>
      </c>
      <c r="AC4183" s="5">
        <v>0</v>
      </c>
      <c r="AD4183" s="5">
        <v>0</v>
      </c>
      <c r="AE4183" s="2">
        <v>6</v>
      </c>
      <c r="AF4183" s="2">
        <v>0</v>
      </c>
      <c r="AG4183" s="2">
        <v>0</v>
      </c>
      <c r="AH4183" s="2">
        <v>0</v>
      </c>
      <c r="AI4183" s="2">
        <v>0</v>
      </c>
      <c r="AJ4183" s="2">
        <v>3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 t="s">
        <v>4</v>
      </c>
      <c r="AT4183" s="2" t="s">
        <v>4</v>
      </c>
    </row>
    <row r="4184" spans="1:46" x14ac:dyDescent="0.2">
      <c r="A4184" s="2">
        <v>1654068</v>
      </c>
      <c r="B4184" s="2">
        <v>842941</v>
      </c>
      <c r="C4184" s="6">
        <v>21.234395892983901</v>
      </c>
      <c r="D4184" s="6">
        <v>37.808864205199299</v>
      </c>
      <c r="E4184" s="19" t="s">
        <v>4668</v>
      </c>
      <c r="F4184" s="46">
        <f>INDEX(Δεδομένα!$P:$P,MATCH('2021'!E4184,Δεδομένα!$O:$O,0))</f>
        <v>136</v>
      </c>
      <c r="G4184" s="49" t="s">
        <v>4620</v>
      </c>
      <c r="H4184" s="51" t="str">
        <f>INDEX(Δεδομένα!B$1:B$51,MATCH('2021'!G4184,Δεδομένα!A$1:A$51,0))</f>
        <v>ΔΥΤΙΚΗΣ ΕΛΛΑΔΟΣ</v>
      </c>
      <c r="I4184" s="53">
        <f>INDEX(Δεδομένα!E$1:E$13,MATCH('2021'!H4184,Δεδομένα!D$1:D$13,0))</f>
        <v>7</v>
      </c>
      <c r="J4184" s="4">
        <v>44290</v>
      </c>
      <c r="K4184" s="3" t="s">
        <v>102</v>
      </c>
      <c r="L4184" s="17" t="str">
        <f t="shared" si="344"/>
        <v>04/04/2021 18:35</v>
      </c>
      <c r="M4184" s="4">
        <v>44290</v>
      </c>
      <c r="N4184" s="3" t="s">
        <v>2958</v>
      </c>
      <c r="O4184" s="17" t="str">
        <f t="shared" si="345"/>
        <v>04/04/2021 20:03</v>
      </c>
      <c r="P4184" s="24">
        <f t="shared" si="346"/>
        <v>6.1111111113859806E-2</v>
      </c>
      <c r="Q4184" s="28">
        <v>0</v>
      </c>
      <c r="R4184" s="27">
        <f t="shared" si="347"/>
        <v>88.000000003958121</v>
      </c>
      <c r="S4184" s="3" t="s">
        <v>4</v>
      </c>
      <c r="T4184" s="3" t="s">
        <v>4632</v>
      </c>
      <c r="U4184" s="3" t="s">
        <v>4662</v>
      </c>
      <c r="V4184" s="3" t="s">
        <v>4650</v>
      </c>
      <c r="W4184" s="5">
        <v>0</v>
      </c>
      <c r="X4184" s="5">
        <v>0</v>
      </c>
      <c r="Y4184" s="5">
        <v>0</v>
      </c>
      <c r="Z4184" s="5">
        <v>0</v>
      </c>
      <c r="AA4184" s="5">
        <v>1</v>
      </c>
      <c r="AB4184" s="5">
        <v>0</v>
      </c>
      <c r="AC4184" s="5">
        <v>0</v>
      </c>
      <c r="AD4184" s="5">
        <v>0</v>
      </c>
      <c r="AE4184" s="2">
        <v>4</v>
      </c>
      <c r="AF4184" s="2">
        <v>0</v>
      </c>
      <c r="AG4184" s="2">
        <v>0</v>
      </c>
      <c r="AH4184" s="2">
        <v>0</v>
      </c>
      <c r="AI4184" s="2">
        <v>0</v>
      </c>
      <c r="AJ4184" s="2">
        <v>1</v>
      </c>
      <c r="AK4184" s="2">
        <v>1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 t="s">
        <v>4</v>
      </c>
      <c r="AT4184" s="2" t="s">
        <v>4</v>
      </c>
    </row>
    <row r="4185" spans="1:46" x14ac:dyDescent="0.2">
      <c r="A4185" s="2">
        <v>1654083</v>
      </c>
      <c r="B4185" s="2">
        <v>843511</v>
      </c>
      <c r="C4185" s="6">
        <v>21.354316594786599</v>
      </c>
      <c r="D4185" s="6">
        <v>37.898564093171998</v>
      </c>
      <c r="E4185" s="19" t="s">
        <v>4668</v>
      </c>
      <c r="F4185" s="46">
        <f>INDEX(Δεδομένα!$P:$P,MATCH('2021'!E4185,Δεδομένα!$O:$O,0))</f>
        <v>136</v>
      </c>
      <c r="G4185" s="49" t="s">
        <v>4620</v>
      </c>
      <c r="H4185" s="51" t="str">
        <f>INDEX(Δεδομένα!B$1:B$51,MATCH('2021'!G4185,Δεδομένα!A$1:A$51,0))</f>
        <v>ΔΥΤΙΚΗΣ ΕΛΛΑΔΟΣ</v>
      </c>
      <c r="I4185" s="53">
        <f>INDEX(Δεδομένα!E$1:E$13,MATCH('2021'!H4185,Δεδομένα!D$1:D$13,0))</f>
        <v>7</v>
      </c>
      <c r="J4185" s="4">
        <v>44293</v>
      </c>
      <c r="K4185" s="3" t="s">
        <v>1340</v>
      </c>
      <c r="L4185" s="17" t="str">
        <f t="shared" si="344"/>
        <v>07/04/2021 12:05</v>
      </c>
      <c r="M4185" s="4">
        <v>44293</v>
      </c>
      <c r="N4185" s="3" t="s">
        <v>59</v>
      </c>
      <c r="O4185" s="17" t="str">
        <f t="shared" si="345"/>
        <v>07/04/2021 13:34</v>
      </c>
      <c r="P4185" s="24">
        <f t="shared" si="346"/>
        <v>6.1805555560567882E-2</v>
      </c>
      <c r="Q4185" s="28">
        <v>0</v>
      </c>
      <c r="R4185" s="27">
        <f t="shared" si="347"/>
        <v>89.00000000721775</v>
      </c>
      <c r="S4185" s="3" t="s">
        <v>4</v>
      </c>
      <c r="T4185" s="3" t="s">
        <v>4632</v>
      </c>
      <c r="U4185" s="3" t="s">
        <v>4625</v>
      </c>
      <c r="V4185" s="3" t="s">
        <v>4712</v>
      </c>
      <c r="W4185" s="5">
        <v>0</v>
      </c>
      <c r="X4185" s="5">
        <v>0</v>
      </c>
      <c r="Y4185" s="5">
        <v>0</v>
      </c>
      <c r="Z4185" s="5">
        <v>0</v>
      </c>
      <c r="AA4185" s="5">
        <v>1</v>
      </c>
      <c r="AB4185" s="5">
        <v>0</v>
      </c>
      <c r="AC4185" s="5">
        <v>0</v>
      </c>
      <c r="AD4185" s="5">
        <v>0</v>
      </c>
      <c r="AE4185" s="2">
        <v>4</v>
      </c>
      <c r="AF4185" s="2">
        <v>0</v>
      </c>
      <c r="AG4185" s="2">
        <v>0</v>
      </c>
      <c r="AH4185" s="2">
        <v>0</v>
      </c>
      <c r="AI4185" s="2">
        <v>0</v>
      </c>
      <c r="AJ4185" s="2">
        <v>2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 t="s">
        <v>4</v>
      </c>
      <c r="AT4185" s="2" t="s">
        <v>4</v>
      </c>
    </row>
    <row r="4186" spans="1:46" x14ac:dyDescent="0.2">
      <c r="A4186" s="2">
        <v>1654095</v>
      </c>
      <c r="B4186" s="2">
        <v>843631</v>
      </c>
      <c r="C4186" s="6">
        <v>21.297591615661901</v>
      </c>
      <c r="D4186" s="6">
        <v>37.880783395285199</v>
      </c>
      <c r="E4186" s="19" t="s">
        <v>4668</v>
      </c>
      <c r="F4186" s="46">
        <f>INDEX(Δεδομένα!$P:$P,MATCH('2021'!E4186,Δεδομένα!$O:$O,0))</f>
        <v>136</v>
      </c>
      <c r="G4186" s="49" t="s">
        <v>4620</v>
      </c>
      <c r="H4186" s="51" t="str">
        <f>INDEX(Δεδομένα!B$1:B$51,MATCH('2021'!G4186,Δεδομένα!A$1:A$51,0))</f>
        <v>ΔΥΤΙΚΗΣ ΕΛΛΑΔΟΣ</v>
      </c>
      <c r="I4186" s="53">
        <f>INDEX(Δεδομένα!E$1:E$13,MATCH('2021'!H4186,Δεδομένα!D$1:D$13,0))</f>
        <v>7</v>
      </c>
      <c r="J4186" s="4">
        <v>44293</v>
      </c>
      <c r="K4186" s="3" t="s">
        <v>23</v>
      </c>
      <c r="L4186" s="17" t="str">
        <f t="shared" si="344"/>
        <v>07/04/2021 19:35</v>
      </c>
      <c r="M4186" s="4">
        <v>44293</v>
      </c>
      <c r="N4186" s="3" t="s">
        <v>425</v>
      </c>
      <c r="O4186" s="17" t="str">
        <f t="shared" si="345"/>
        <v>07/04/2021 20:58</v>
      </c>
      <c r="P4186" s="24">
        <f t="shared" si="346"/>
        <v>5.7638888894871343E-2</v>
      </c>
      <c r="Q4186" s="28">
        <v>0</v>
      </c>
      <c r="R4186" s="27">
        <f t="shared" si="347"/>
        <v>83.000000008614734</v>
      </c>
      <c r="S4186" s="3" t="s">
        <v>4</v>
      </c>
      <c r="T4186" s="3" t="s">
        <v>4632</v>
      </c>
      <c r="U4186" s="3" t="s">
        <v>4625</v>
      </c>
      <c r="V4186" s="3" t="s">
        <v>4702</v>
      </c>
      <c r="W4186" s="5">
        <v>0</v>
      </c>
      <c r="X4186" s="5">
        <v>0</v>
      </c>
      <c r="Y4186" s="5">
        <v>0</v>
      </c>
      <c r="Z4186" s="5">
        <v>0</v>
      </c>
      <c r="AA4186" s="5">
        <v>1</v>
      </c>
      <c r="AB4186" s="5">
        <v>0</v>
      </c>
      <c r="AC4186" s="5">
        <v>0</v>
      </c>
      <c r="AD4186" s="5">
        <v>0</v>
      </c>
      <c r="AE4186" s="2">
        <v>2</v>
      </c>
      <c r="AF4186" s="2">
        <v>0</v>
      </c>
      <c r="AG4186" s="2">
        <v>0</v>
      </c>
      <c r="AH4186" s="2">
        <v>0</v>
      </c>
      <c r="AI4186" s="2">
        <v>0</v>
      </c>
      <c r="AJ4186" s="2">
        <v>1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 t="s">
        <v>4</v>
      </c>
      <c r="AT4186" s="2" t="s">
        <v>4</v>
      </c>
    </row>
    <row r="4187" spans="1:46" x14ac:dyDescent="0.2">
      <c r="A4187" s="2">
        <v>1654100</v>
      </c>
      <c r="B4187" s="2">
        <v>843923</v>
      </c>
      <c r="C4187" s="6">
        <v>21.320412453478198</v>
      </c>
      <c r="D4187" s="6">
        <v>37.908359554495199</v>
      </c>
      <c r="E4187" s="19" t="s">
        <v>4668</v>
      </c>
      <c r="F4187" s="46">
        <f>INDEX(Δεδομένα!$P:$P,MATCH('2021'!E4187,Δεδομένα!$O:$O,0))</f>
        <v>136</v>
      </c>
      <c r="G4187" s="49" t="s">
        <v>4620</v>
      </c>
      <c r="H4187" s="51" t="str">
        <f>INDEX(Δεδομένα!B$1:B$51,MATCH('2021'!G4187,Δεδομένα!A$1:A$51,0))</f>
        <v>ΔΥΤΙΚΗΣ ΕΛΛΑΔΟΣ</v>
      </c>
      <c r="I4187" s="53">
        <f>INDEX(Δεδομένα!E$1:E$13,MATCH('2021'!H4187,Δεδομένα!D$1:D$13,0))</f>
        <v>7</v>
      </c>
      <c r="J4187" s="4">
        <v>44294</v>
      </c>
      <c r="K4187" s="3" t="s">
        <v>694</v>
      </c>
      <c r="L4187" s="17" t="str">
        <f t="shared" si="344"/>
        <v>08/04/2021 20:20</v>
      </c>
      <c r="M4187" s="4">
        <v>44294</v>
      </c>
      <c r="N4187" s="3" t="s">
        <v>106</v>
      </c>
      <c r="O4187" s="17" t="str">
        <f t="shared" si="345"/>
        <v>08/04/2021 21:41</v>
      </c>
      <c r="P4187" s="24">
        <f t="shared" si="346"/>
        <v>5.6250000001455192E-2</v>
      </c>
      <c r="Q4187" s="28">
        <v>0</v>
      </c>
      <c r="R4187" s="27">
        <f t="shared" si="347"/>
        <v>81.000000002095476</v>
      </c>
      <c r="S4187" s="3" t="s">
        <v>4</v>
      </c>
      <c r="T4187" s="3" t="s">
        <v>4632</v>
      </c>
      <c r="U4187" s="3" t="s">
        <v>4625</v>
      </c>
      <c r="V4187" s="3" t="s">
        <v>4625</v>
      </c>
      <c r="W4187" s="5">
        <v>0</v>
      </c>
      <c r="X4187" s="5">
        <v>0</v>
      </c>
      <c r="Y4187" s="5">
        <v>0</v>
      </c>
      <c r="Z4187" s="5">
        <v>0</v>
      </c>
      <c r="AA4187" s="5">
        <v>1</v>
      </c>
      <c r="AB4187" s="5">
        <v>0</v>
      </c>
      <c r="AC4187" s="5">
        <v>0</v>
      </c>
      <c r="AD4187" s="5">
        <v>0</v>
      </c>
      <c r="AE4187" s="2">
        <v>4</v>
      </c>
      <c r="AF4187" s="2">
        <v>0</v>
      </c>
      <c r="AG4187" s="2">
        <v>0</v>
      </c>
      <c r="AH4187" s="2">
        <v>0</v>
      </c>
      <c r="AI4187" s="2">
        <v>0</v>
      </c>
      <c r="AJ4187" s="2">
        <v>2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 t="s">
        <v>4</v>
      </c>
      <c r="AT4187" s="2" t="s">
        <v>4</v>
      </c>
    </row>
    <row r="4188" spans="1:46" x14ac:dyDescent="0.2">
      <c r="A4188" s="2">
        <v>1654200</v>
      </c>
      <c r="B4188" s="2">
        <v>844088</v>
      </c>
      <c r="C4188" s="6">
        <v>21.472200290117801</v>
      </c>
      <c r="D4188" s="6">
        <v>38.038410275781096</v>
      </c>
      <c r="E4188" s="19" t="s">
        <v>4668</v>
      </c>
      <c r="F4188" s="46">
        <f>INDEX(Δεδομένα!$P:$P,MATCH('2021'!E4188,Δεδομένα!$O:$O,0))</f>
        <v>136</v>
      </c>
      <c r="G4188" s="49" t="s">
        <v>4147</v>
      </c>
      <c r="H4188" s="51" t="str">
        <f>INDEX(Δεδομένα!B$1:B$51,MATCH('2021'!G4188,Δεδομένα!A$1:A$51,0))</f>
        <v>ΔΥΤΙΚΗΣ ΕΛΛΑΔΟΣ</v>
      </c>
      <c r="I4188" s="53">
        <f>INDEX(Δεδομένα!E$1:E$13,MATCH('2021'!H4188,Δεδομένα!D$1:D$13,0))</f>
        <v>7</v>
      </c>
      <c r="J4188" s="4">
        <v>44295</v>
      </c>
      <c r="K4188" s="3" t="s">
        <v>157</v>
      </c>
      <c r="L4188" s="17" t="str">
        <f t="shared" si="344"/>
        <v>09/04/2021 13:55</v>
      </c>
      <c r="M4188" s="4">
        <v>44295</v>
      </c>
      <c r="N4188" s="3" t="s">
        <v>562</v>
      </c>
      <c r="O4188" s="17" t="str">
        <f t="shared" si="345"/>
        <v>09/04/2021 15:45</v>
      </c>
      <c r="P4188" s="24">
        <f t="shared" si="346"/>
        <v>7.6388888890505768E-2</v>
      </c>
      <c r="Q4188" s="28">
        <v>0</v>
      </c>
      <c r="R4188" s="27">
        <f t="shared" si="347"/>
        <v>110.00000000232831</v>
      </c>
      <c r="S4188" s="3" t="s">
        <v>4</v>
      </c>
      <c r="T4188" s="3" t="s">
        <v>4194</v>
      </c>
      <c r="U4188" s="3" t="s">
        <v>4198</v>
      </c>
      <c r="V4188" s="3" t="s">
        <v>4087</v>
      </c>
      <c r="W4188" s="5">
        <v>0</v>
      </c>
      <c r="X4188" s="5">
        <v>0</v>
      </c>
      <c r="Y4188" s="5">
        <v>0</v>
      </c>
      <c r="Z4188" s="5">
        <v>0</v>
      </c>
      <c r="AA4188" s="5">
        <v>1</v>
      </c>
      <c r="AB4188" s="5">
        <v>0</v>
      </c>
      <c r="AC4188" s="5">
        <v>0</v>
      </c>
      <c r="AD4188" s="5">
        <v>0</v>
      </c>
      <c r="AE4188" s="2">
        <v>2</v>
      </c>
      <c r="AF4188" s="2">
        <v>0</v>
      </c>
      <c r="AG4188" s="2">
        <v>0</v>
      </c>
      <c r="AH4188" s="2">
        <v>0</v>
      </c>
      <c r="AI4188" s="2">
        <v>0</v>
      </c>
      <c r="AJ4188" s="2">
        <v>1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 t="s">
        <v>4</v>
      </c>
      <c r="AT4188" s="2" t="s">
        <v>4</v>
      </c>
    </row>
    <row r="4189" spans="1:46" x14ac:dyDescent="0.2">
      <c r="A4189" s="2">
        <v>1654239</v>
      </c>
      <c r="B4189" s="2">
        <v>844208</v>
      </c>
      <c r="C4189" s="6">
        <v>21.444038391113299</v>
      </c>
      <c r="D4189" s="6">
        <v>38.0472221374512</v>
      </c>
      <c r="E4189" s="19" t="s">
        <v>4668</v>
      </c>
      <c r="F4189" s="46">
        <f>INDEX(Δεδομένα!$P:$P,MATCH('2021'!E4189,Δεδομένα!$O:$O,0))</f>
        <v>136</v>
      </c>
      <c r="G4189" s="49" t="s">
        <v>4147</v>
      </c>
      <c r="H4189" s="51" t="str">
        <f>INDEX(Δεδομένα!B$1:B$51,MATCH('2021'!G4189,Δεδομένα!A$1:A$51,0))</f>
        <v>ΔΥΤΙΚΗΣ ΕΛΛΑΔΟΣ</v>
      </c>
      <c r="I4189" s="53">
        <f>INDEX(Δεδομένα!E$1:E$13,MATCH('2021'!H4189,Δεδομένα!D$1:D$13,0))</f>
        <v>7</v>
      </c>
      <c r="J4189" s="4">
        <v>44295</v>
      </c>
      <c r="K4189" s="3" t="s">
        <v>976</v>
      </c>
      <c r="L4189" s="17" t="str">
        <f t="shared" si="344"/>
        <v>09/04/2021 19:53</v>
      </c>
      <c r="M4189" s="4">
        <v>44296</v>
      </c>
      <c r="N4189" s="3" t="s">
        <v>1758</v>
      </c>
      <c r="O4189" s="17" t="str">
        <f t="shared" si="345"/>
        <v>10/04/2021 02:30</v>
      </c>
      <c r="P4189" s="24">
        <f t="shared" si="346"/>
        <v>0.27569444444088731</v>
      </c>
      <c r="Q4189" s="28">
        <v>0</v>
      </c>
      <c r="R4189" s="27">
        <f t="shared" si="347"/>
        <v>396.99999999487773</v>
      </c>
      <c r="S4189" s="3" t="s">
        <v>4</v>
      </c>
      <c r="T4189" s="3" t="s">
        <v>4194</v>
      </c>
      <c r="U4189" s="3" t="s">
        <v>4713</v>
      </c>
      <c r="V4189" s="3" t="s">
        <v>4713</v>
      </c>
      <c r="W4189" s="5">
        <v>0</v>
      </c>
      <c r="X4189" s="5">
        <v>0</v>
      </c>
      <c r="Y4189" s="5">
        <v>0</v>
      </c>
      <c r="Z4189" s="5">
        <v>0</v>
      </c>
      <c r="AA4189" s="5">
        <v>25</v>
      </c>
      <c r="AB4189" s="5">
        <v>0</v>
      </c>
      <c r="AC4189" s="5">
        <v>0</v>
      </c>
      <c r="AD4189" s="5">
        <v>0</v>
      </c>
      <c r="AE4189" s="2">
        <v>12</v>
      </c>
      <c r="AF4189" s="2">
        <v>0</v>
      </c>
      <c r="AG4189" s="2">
        <v>0</v>
      </c>
      <c r="AH4189" s="2">
        <v>0</v>
      </c>
      <c r="AI4189" s="2">
        <v>0</v>
      </c>
      <c r="AJ4189" s="2">
        <v>2</v>
      </c>
      <c r="AK4189" s="2">
        <v>4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 t="s">
        <v>4</v>
      </c>
      <c r="AT4189" s="2" t="s">
        <v>4</v>
      </c>
    </row>
    <row r="4190" spans="1:46" x14ac:dyDescent="0.2">
      <c r="A4190" s="2">
        <v>1654247</v>
      </c>
      <c r="B4190" s="2">
        <v>844208</v>
      </c>
      <c r="C4190" s="6">
        <v>21.444038391113299</v>
      </c>
      <c r="D4190" s="6">
        <v>38.0472221374512</v>
      </c>
      <c r="E4190" s="19" t="s">
        <v>4668</v>
      </c>
      <c r="F4190" s="46">
        <f>INDEX(Δεδομένα!$P:$P,MATCH('2021'!E4190,Δεδομένα!$O:$O,0))</f>
        <v>136</v>
      </c>
      <c r="G4190" s="49" t="s">
        <v>4147</v>
      </c>
      <c r="H4190" s="51" t="str">
        <f>INDEX(Δεδομένα!B$1:B$51,MATCH('2021'!G4190,Δεδομένα!A$1:A$51,0))</f>
        <v>ΔΥΤΙΚΗΣ ΕΛΛΑΔΟΣ</v>
      </c>
      <c r="I4190" s="53">
        <f>INDEX(Δεδομένα!E$1:E$13,MATCH('2021'!H4190,Δεδομένα!D$1:D$13,0))</f>
        <v>7</v>
      </c>
      <c r="J4190" s="4">
        <v>44296</v>
      </c>
      <c r="K4190" s="3" t="s">
        <v>19</v>
      </c>
      <c r="L4190" s="17" t="str">
        <f t="shared" si="344"/>
        <v>10/04/2021 16:23</v>
      </c>
      <c r="M4190" s="4">
        <v>44296</v>
      </c>
      <c r="N4190" s="3" t="s">
        <v>357</v>
      </c>
      <c r="O4190" s="17" t="str">
        <f t="shared" si="345"/>
        <v>10/04/2021 18:09</v>
      </c>
      <c r="P4190" s="24">
        <f t="shared" si="346"/>
        <v>7.3611111110949423E-2</v>
      </c>
      <c r="Q4190" s="28">
        <v>0</v>
      </c>
      <c r="R4190" s="27">
        <f t="shared" si="347"/>
        <v>105.99999999976717</v>
      </c>
      <c r="S4190" s="3" t="s">
        <v>4</v>
      </c>
      <c r="T4190" s="3" t="s">
        <v>4194</v>
      </c>
      <c r="U4190" s="3" t="s">
        <v>4706</v>
      </c>
      <c r="V4190" s="3" t="s">
        <v>4714</v>
      </c>
      <c r="W4190" s="5">
        <v>0</v>
      </c>
      <c r="X4190" s="5">
        <v>2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2">
        <v>4</v>
      </c>
      <c r="AF4190" s="2">
        <v>0</v>
      </c>
      <c r="AG4190" s="2">
        <v>0</v>
      </c>
      <c r="AH4190" s="2">
        <v>0</v>
      </c>
      <c r="AI4190" s="2">
        <v>0</v>
      </c>
      <c r="AJ4190" s="2">
        <v>2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 t="s">
        <v>4</v>
      </c>
      <c r="AT4190" s="2" t="s">
        <v>4</v>
      </c>
    </row>
    <row r="4191" spans="1:46" x14ac:dyDescent="0.2">
      <c r="A4191" s="2">
        <v>1654253</v>
      </c>
      <c r="B4191" s="2">
        <v>844739</v>
      </c>
      <c r="C4191" s="6">
        <v>21.2058851738086</v>
      </c>
      <c r="D4191" s="6">
        <v>37.838278005275399</v>
      </c>
      <c r="E4191" s="19" t="s">
        <v>4668</v>
      </c>
      <c r="F4191" s="46">
        <f>INDEX(Δεδομένα!$P:$P,MATCH('2021'!E4191,Δεδομένα!$O:$O,0))</f>
        <v>136</v>
      </c>
      <c r="G4191" s="49" t="s">
        <v>4620</v>
      </c>
      <c r="H4191" s="51" t="str">
        <f>INDEX(Δεδομένα!B$1:B$51,MATCH('2021'!G4191,Δεδομένα!A$1:A$51,0))</f>
        <v>ΔΥΤΙΚΗΣ ΕΛΛΑΔΟΣ</v>
      </c>
      <c r="I4191" s="53">
        <f>INDEX(Δεδομένα!E$1:E$13,MATCH('2021'!H4191,Δεδομένα!D$1:D$13,0))</f>
        <v>7</v>
      </c>
      <c r="J4191" s="4">
        <v>44297</v>
      </c>
      <c r="K4191" s="3" t="s">
        <v>447</v>
      </c>
      <c r="L4191" s="17" t="str">
        <f t="shared" si="344"/>
        <v>11/04/2021 13:40</v>
      </c>
      <c r="M4191" s="4">
        <v>44297</v>
      </c>
      <c r="N4191" s="3" t="s">
        <v>1496</v>
      </c>
      <c r="O4191" s="17" t="str">
        <f t="shared" si="345"/>
        <v>11/04/2021 14:54</v>
      </c>
      <c r="P4191" s="24">
        <f t="shared" si="346"/>
        <v>5.1388888889050577E-2</v>
      </c>
      <c r="Q4191" s="28">
        <v>0</v>
      </c>
      <c r="R4191" s="27">
        <f t="shared" si="347"/>
        <v>74.000000000232831</v>
      </c>
      <c r="S4191" s="3" t="s">
        <v>4</v>
      </c>
      <c r="T4191" s="3" t="s">
        <v>4632</v>
      </c>
      <c r="U4191" s="3" t="s">
        <v>4662</v>
      </c>
      <c r="V4191" s="3" t="s">
        <v>4715</v>
      </c>
      <c r="W4191" s="5">
        <v>0</v>
      </c>
      <c r="X4191" s="5">
        <v>0</v>
      </c>
      <c r="Y4191" s="5">
        <v>0</v>
      </c>
      <c r="Z4191" s="5">
        <v>0</v>
      </c>
      <c r="AA4191" s="5">
        <v>1</v>
      </c>
      <c r="AB4191" s="5">
        <v>0</v>
      </c>
      <c r="AC4191" s="5">
        <v>0</v>
      </c>
      <c r="AD4191" s="5">
        <v>0</v>
      </c>
      <c r="AE4191" s="2">
        <v>2</v>
      </c>
      <c r="AF4191" s="2">
        <v>0</v>
      </c>
      <c r="AG4191" s="2">
        <v>0</v>
      </c>
      <c r="AH4191" s="2">
        <v>0</v>
      </c>
      <c r="AI4191" s="2">
        <v>0</v>
      </c>
      <c r="AJ4191" s="2">
        <v>1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 t="s">
        <v>4</v>
      </c>
      <c r="AT4191" s="2" t="s">
        <v>4</v>
      </c>
    </row>
    <row r="4192" spans="1:46" x14ac:dyDescent="0.2">
      <c r="A4192" s="2">
        <v>1654258</v>
      </c>
      <c r="B4192" s="2">
        <v>844778</v>
      </c>
      <c r="C4192" s="6">
        <v>21.215779829515501</v>
      </c>
      <c r="D4192" s="6">
        <v>37.8657071522697</v>
      </c>
      <c r="E4192" s="19" t="s">
        <v>4668</v>
      </c>
      <c r="F4192" s="46">
        <f>INDEX(Δεδομένα!$P:$P,MATCH('2021'!E4192,Δεδομένα!$O:$O,0))</f>
        <v>136</v>
      </c>
      <c r="G4192" s="49" t="s">
        <v>4620</v>
      </c>
      <c r="H4192" s="51" t="str">
        <f>INDEX(Δεδομένα!B$1:B$51,MATCH('2021'!G4192,Δεδομένα!A$1:A$51,0))</f>
        <v>ΔΥΤΙΚΗΣ ΕΛΛΑΔΟΣ</v>
      </c>
      <c r="I4192" s="53">
        <f>INDEX(Δεδομένα!E$1:E$13,MATCH('2021'!H4192,Δεδομένα!D$1:D$13,0))</f>
        <v>7</v>
      </c>
      <c r="J4192" s="4">
        <v>44297</v>
      </c>
      <c r="K4192" s="3" t="s">
        <v>310</v>
      </c>
      <c r="L4192" s="17" t="str">
        <f t="shared" si="344"/>
        <v>11/04/2021 15:05</v>
      </c>
      <c r="M4192" s="4">
        <v>44297</v>
      </c>
      <c r="N4192" s="3" t="s">
        <v>904</v>
      </c>
      <c r="O4192" s="17" t="str">
        <f t="shared" si="345"/>
        <v>11/04/2021 15:39</v>
      </c>
      <c r="P4192" s="24">
        <f t="shared" si="346"/>
        <v>2.3611111115314998E-2</v>
      </c>
      <c r="Q4192" s="28">
        <v>0</v>
      </c>
      <c r="R4192" s="27">
        <f t="shared" si="347"/>
        <v>34.000000006053597</v>
      </c>
      <c r="S4192" s="3" t="s">
        <v>4</v>
      </c>
      <c r="T4192" s="3" t="s">
        <v>4632</v>
      </c>
      <c r="U4192" s="3" t="s">
        <v>4662</v>
      </c>
      <c r="V4192" s="3" t="s">
        <v>4662</v>
      </c>
      <c r="W4192" s="5">
        <v>0</v>
      </c>
      <c r="X4192" s="5">
        <v>0</v>
      </c>
      <c r="Y4192" s="5">
        <v>0</v>
      </c>
      <c r="Z4192" s="5">
        <v>0</v>
      </c>
      <c r="AA4192" s="5">
        <v>10</v>
      </c>
      <c r="AB4192" s="5">
        <v>0</v>
      </c>
      <c r="AC4192" s="5">
        <v>0</v>
      </c>
      <c r="AD4192" s="5">
        <v>0</v>
      </c>
      <c r="AE4192" s="2">
        <v>2</v>
      </c>
      <c r="AF4192" s="2">
        <v>0</v>
      </c>
      <c r="AG4192" s="2">
        <v>0</v>
      </c>
      <c r="AH4192" s="2">
        <v>0</v>
      </c>
      <c r="AI4192" s="2">
        <v>0</v>
      </c>
      <c r="AJ4192" s="2">
        <v>1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 t="s">
        <v>4</v>
      </c>
      <c r="AT4192" s="2" t="s">
        <v>4</v>
      </c>
    </row>
    <row r="4193" spans="1:46" x14ac:dyDescent="0.2">
      <c r="A4193" s="2">
        <v>1654263</v>
      </c>
      <c r="B4193" s="2">
        <v>844791</v>
      </c>
      <c r="C4193" s="6">
        <v>21.476493236104499</v>
      </c>
      <c r="D4193" s="6">
        <v>38.003303626864103</v>
      </c>
      <c r="E4193" s="19" t="s">
        <v>4668</v>
      </c>
      <c r="F4193" s="46">
        <f>INDEX(Δεδομένα!$P:$P,MATCH('2021'!E4193,Δεδομένα!$O:$O,0))</f>
        <v>136</v>
      </c>
      <c r="G4193" s="49" t="s">
        <v>4147</v>
      </c>
      <c r="H4193" s="51" t="str">
        <f>INDEX(Δεδομένα!B$1:B$51,MATCH('2021'!G4193,Δεδομένα!A$1:A$51,0))</f>
        <v>ΔΥΤΙΚΗΣ ΕΛΛΑΔΟΣ</v>
      </c>
      <c r="I4193" s="53">
        <f>INDEX(Δεδομένα!E$1:E$13,MATCH('2021'!H4193,Δεδομένα!D$1:D$13,0))</f>
        <v>7</v>
      </c>
      <c r="J4193" s="4">
        <v>44297</v>
      </c>
      <c r="K4193" s="3" t="s">
        <v>197</v>
      </c>
      <c r="L4193" s="17" t="str">
        <f t="shared" si="344"/>
        <v>11/04/2021 15:30</v>
      </c>
      <c r="M4193" s="4">
        <v>44297</v>
      </c>
      <c r="N4193" s="3" t="s">
        <v>699</v>
      </c>
      <c r="O4193" s="17" t="str">
        <f t="shared" si="345"/>
        <v>11/04/2021 17:23</v>
      </c>
      <c r="P4193" s="24">
        <f t="shared" si="346"/>
        <v>7.8472222223354038E-2</v>
      </c>
      <c r="Q4193" s="28">
        <v>0</v>
      </c>
      <c r="R4193" s="27">
        <f t="shared" si="347"/>
        <v>113.00000000162981</v>
      </c>
      <c r="S4193" s="3" t="s">
        <v>4</v>
      </c>
      <c r="T4193" s="3" t="s">
        <v>4194</v>
      </c>
      <c r="U4193" s="3" t="s">
        <v>4716</v>
      </c>
      <c r="V4193" s="3" t="s">
        <v>4195</v>
      </c>
      <c r="W4193" s="5">
        <v>0</v>
      </c>
      <c r="X4193" s="5">
        <v>2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2">
        <v>10</v>
      </c>
      <c r="AF4193" s="2">
        <v>0</v>
      </c>
      <c r="AG4193" s="2">
        <v>0</v>
      </c>
      <c r="AH4193" s="2">
        <v>0</v>
      </c>
      <c r="AI4193" s="2">
        <v>0</v>
      </c>
      <c r="AJ4193" s="2">
        <v>3</v>
      </c>
      <c r="AK4193" s="2">
        <v>2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 t="s">
        <v>4</v>
      </c>
      <c r="AT4193" s="2" t="s">
        <v>4</v>
      </c>
    </row>
    <row r="4194" spans="1:46" x14ac:dyDescent="0.2">
      <c r="A4194" s="2">
        <v>1654270</v>
      </c>
      <c r="B4194" s="2">
        <v>844796</v>
      </c>
      <c r="C4194" s="6">
        <v>21.363273652219199</v>
      </c>
      <c r="D4194" s="6">
        <v>38.036146986989003</v>
      </c>
      <c r="E4194" s="19" t="s">
        <v>4668</v>
      </c>
      <c r="F4194" s="46">
        <f>INDEX(Δεδομένα!$P:$P,MATCH('2021'!E4194,Δεδομένα!$O:$O,0))</f>
        <v>136</v>
      </c>
      <c r="G4194" s="49" t="s">
        <v>4620</v>
      </c>
      <c r="H4194" s="51" t="str">
        <f>INDEX(Δεδομένα!B$1:B$51,MATCH('2021'!G4194,Δεδομένα!A$1:A$51,0))</f>
        <v>ΔΥΤΙΚΗΣ ΕΛΛΑΔΟΣ</v>
      </c>
      <c r="I4194" s="53">
        <f>INDEX(Δεδομένα!E$1:E$13,MATCH('2021'!H4194,Δεδομένα!D$1:D$13,0))</f>
        <v>7</v>
      </c>
      <c r="J4194" s="4">
        <v>44297</v>
      </c>
      <c r="K4194" s="3" t="s">
        <v>1018</v>
      </c>
      <c r="L4194" s="17" t="str">
        <f t="shared" si="344"/>
        <v>11/04/2021 15:35</v>
      </c>
      <c r="M4194" s="4">
        <v>44297</v>
      </c>
      <c r="N4194" s="3" t="s">
        <v>46</v>
      </c>
      <c r="O4194" s="17" t="str">
        <f t="shared" si="345"/>
        <v>11/04/2021 16:55</v>
      </c>
      <c r="P4194" s="24">
        <f t="shared" si="346"/>
        <v>5.5555555554747116E-2</v>
      </c>
      <c r="Q4194" s="28">
        <v>0</v>
      </c>
      <c r="R4194" s="27">
        <f t="shared" si="347"/>
        <v>79.999999998835847</v>
      </c>
      <c r="S4194" s="3" t="s">
        <v>4</v>
      </c>
      <c r="T4194" s="3" t="s">
        <v>4670</v>
      </c>
      <c r="U4194" s="3" t="s">
        <v>4678</v>
      </c>
      <c r="V4194" s="3" t="s">
        <v>4717</v>
      </c>
      <c r="W4194" s="5">
        <v>0</v>
      </c>
      <c r="X4194" s="5">
        <v>0</v>
      </c>
      <c r="Y4194" s="5">
        <v>0</v>
      </c>
      <c r="Z4194" s="5">
        <v>0</v>
      </c>
      <c r="AA4194" s="5">
        <v>5</v>
      </c>
      <c r="AB4194" s="5">
        <v>0</v>
      </c>
      <c r="AC4194" s="5">
        <v>0</v>
      </c>
      <c r="AD4194" s="5">
        <v>0</v>
      </c>
      <c r="AE4194" s="2">
        <v>2</v>
      </c>
      <c r="AF4194" s="2">
        <v>0</v>
      </c>
      <c r="AG4194" s="2">
        <v>0</v>
      </c>
      <c r="AH4194" s="2">
        <v>0</v>
      </c>
      <c r="AI4194" s="2">
        <v>0</v>
      </c>
      <c r="AJ4194" s="2">
        <v>1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 t="s">
        <v>4</v>
      </c>
      <c r="AT4194" s="2" t="s">
        <v>4</v>
      </c>
    </row>
    <row r="4195" spans="1:46" x14ac:dyDescent="0.2">
      <c r="A4195" s="2">
        <v>1654575</v>
      </c>
      <c r="B4195" s="2">
        <v>844854</v>
      </c>
      <c r="C4195" s="6">
        <v>21.242649045006999</v>
      </c>
      <c r="D4195" s="6">
        <v>37.916908924963501</v>
      </c>
      <c r="E4195" s="19" t="s">
        <v>4668</v>
      </c>
      <c r="F4195" s="46">
        <f>INDEX(Δεδομένα!$P:$P,MATCH('2021'!E4195,Δεδομένα!$O:$O,0))</f>
        <v>136</v>
      </c>
      <c r="G4195" s="49" t="s">
        <v>4620</v>
      </c>
      <c r="H4195" s="51" t="str">
        <f>INDEX(Δεδομένα!B$1:B$51,MATCH('2021'!G4195,Δεδομένα!A$1:A$51,0))</f>
        <v>ΔΥΤΙΚΗΣ ΕΛΛΑΔΟΣ</v>
      </c>
      <c r="I4195" s="53">
        <f>INDEX(Δεδομένα!E$1:E$13,MATCH('2021'!H4195,Δεδομένα!D$1:D$13,0))</f>
        <v>7</v>
      </c>
      <c r="J4195" s="4">
        <v>44297</v>
      </c>
      <c r="K4195" s="3" t="s">
        <v>411</v>
      </c>
      <c r="L4195" s="17" t="str">
        <f t="shared" si="344"/>
        <v>11/04/2021 17:10</v>
      </c>
      <c r="M4195" s="4">
        <v>44297</v>
      </c>
      <c r="N4195" s="3" t="s">
        <v>370</v>
      </c>
      <c r="O4195" s="17" t="str">
        <f t="shared" si="345"/>
        <v>11/04/2021 17:45</v>
      </c>
      <c r="P4195" s="24">
        <f t="shared" si="346"/>
        <v>2.4305555554747116E-2</v>
      </c>
      <c r="Q4195" s="28">
        <v>0</v>
      </c>
      <c r="R4195" s="27">
        <f t="shared" si="347"/>
        <v>34.999999998835847</v>
      </c>
      <c r="S4195" s="3" t="s">
        <v>4</v>
      </c>
      <c r="T4195" s="3" t="s">
        <v>4670</v>
      </c>
      <c r="U4195" s="3" t="s">
        <v>3413</v>
      </c>
      <c r="V4195" s="3" t="s">
        <v>4718</v>
      </c>
      <c r="W4195" s="5">
        <v>0</v>
      </c>
      <c r="X4195" s="5">
        <v>0</v>
      </c>
      <c r="Y4195" s="5">
        <v>0</v>
      </c>
      <c r="Z4195" s="5">
        <v>0</v>
      </c>
      <c r="AA4195" s="5">
        <v>2</v>
      </c>
      <c r="AB4195" s="5">
        <v>1</v>
      </c>
      <c r="AC4195" s="5">
        <v>0</v>
      </c>
      <c r="AD4195" s="5">
        <v>0</v>
      </c>
      <c r="AE4195" s="2">
        <v>2</v>
      </c>
      <c r="AF4195" s="2">
        <v>0</v>
      </c>
      <c r="AG4195" s="2">
        <v>0</v>
      </c>
      <c r="AH4195" s="2">
        <v>0</v>
      </c>
      <c r="AI4195" s="2">
        <v>0</v>
      </c>
      <c r="AJ4195" s="2">
        <v>1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 t="s">
        <v>4</v>
      </c>
      <c r="AT4195" s="2" t="s">
        <v>4</v>
      </c>
    </row>
    <row r="4196" spans="1:46" x14ac:dyDescent="0.2">
      <c r="A4196" s="2">
        <v>1654584</v>
      </c>
      <c r="B4196" s="2">
        <v>844918</v>
      </c>
      <c r="C4196" s="6">
        <v>21.288655391609801</v>
      </c>
      <c r="D4196" s="6">
        <v>37.957038795621798</v>
      </c>
      <c r="E4196" s="19" t="s">
        <v>4668</v>
      </c>
      <c r="F4196" s="46">
        <f>INDEX(Δεδομένα!$P:$P,MATCH('2021'!E4196,Δεδομένα!$O:$O,0))</f>
        <v>136</v>
      </c>
      <c r="G4196" s="49" t="s">
        <v>4620</v>
      </c>
      <c r="H4196" s="51" t="str">
        <f>INDEX(Δεδομένα!B$1:B$51,MATCH('2021'!G4196,Δεδομένα!A$1:A$51,0))</f>
        <v>ΔΥΤΙΚΗΣ ΕΛΛΑΔΟΣ</v>
      </c>
      <c r="I4196" s="53">
        <f>INDEX(Δεδομένα!E$1:E$13,MATCH('2021'!H4196,Δεδομένα!D$1:D$13,0))</f>
        <v>7</v>
      </c>
      <c r="J4196" s="4">
        <v>44297</v>
      </c>
      <c r="K4196" s="3" t="s">
        <v>1330</v>
      </c>
      <c r="L4196" s="17" t="str">
        <f t="shared" si="344"/>
        <v>11/04/2021 20:12</v>
      </c>
      <c r="M4196" s="4">
        <v>44297</v>
      </c>
      <c r="N4196" s="3" t="s">
        <v>797</v>
      </c>
      <c r="O4196" s="17" t="str">
        <f t="shared" si="345"/>
        <v>11/04/2021 21:15</v>
      </c>
      <c r="P4196" s="24">
        <f t="shared" si="346"/>
        <v>4.3749999997089617E-2</v>
      </c>
      <c r="Q4196" s="28">
        <v>0</v>
      </c>
      <c r="R4196" s="27">
        <f t="shared" si="347"/>
        <v>62.999999995809048</v>
      </c>
      <c r="S4196" s="3" t="s">
        <v>4</v>
      </c>
      <c r="T4196" s="3" t="s">
        <v>4670</v>
      </c>
      <c r="U4196" s="3" t="s">
        <v>4688</v>
      </c>
      <c r="V4196" s="3" t="s">
        <v>4719</v>
      </c>
      <c r="W4196" s="5">
        <v>0</v>
      </c>
      <c r="X4196" s="5">
        <v>0</v>
      </c>
      <c r="Y4196" s="5">
        <v>0</v>
      </c>
      <c r="Z4196" s="5">
        <v>0</v>
      </c>
      <c r="AA4196" s="5">
        <v>1</v>
      </c>
      <c r="AB4196" s="5">
        <v>0</v>
      </c>
      <c r="AC4196" s="5">
        <v>0</v>
      </c>
      <c r="AD4196" s="5">
        <v>0</v>
      </c>
      <c r="AE4196" s="2">
        <v>2</v>
      </c>
      <c r="AF4196" s="2">
        <v>0</v>
      </c>
      <c r="AG4196" s="2">
        <v>0</v>
      </c>
      <c r="AH4196" s="2">
        <v>0</v>
      </c>
      <c r="AI4196" s="2">
        <v>0</v>
      </c>
      <c r="AJ4196" s="2">
        <v>1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 t="s">
        <v>4</v>
      </c>
      <c r="AT4196" s="2" t="s">
        <v>4</v>
      </c>
    </row>
    <row r="4197" spans="1:46" x14ac:dyDescent="0.2">
      <c r="A4197" s="2">
        <v>1654587</v>
      </c>
      <c r="B4197" s="2">
        <v>845152</v>
      </c>
      <c r="C4197" s="6">
        <v>21.481841080358599</v>
      </c>
      <c r="D4197" s="6">
        <v>38.0207206899764</v>
      </c>
      <c r="E4197" s="19" t="s">
        <v>4668</v>
      </c>
      <c r="F4197" s="46">
        <f>INDEX(Δεδομένα!$P:$P,MATCH('2021'!E4197,Δεδομένα!$O:$O,0))</f>
        <v>136</v>
      </c>
      <c r="G4197" s="49" t="s">
        <v>4147</v>
      </c>
      <c r="H4197" s="51" t="str">
        <f>INDEX(Δεδομένα!B$1:B$51,MATCH('2021'!G4197,Δεδομένα!A$1:A$51,0))</f>
        <v>ΔΥΤΙΚΗΣ ΕΛΛΑΔΟΣ</v>
      </c>
      <c r="I4197" s="53">
        <f>INDEX(Δεδομένα!E$1:E$13,MATCH('2021'!H4197,Δεδομένα!D$1:D$13,0))</f>
        <v>7</v>
      </c>
      <c r="J4197" s="4">
        <v>44298</v>
      </c>
      <c r="K4197" s="3" t="s">
        <v>483</v>
      </c>
      <c r="L4197" s="17" t="str">
        <f t="shared" si="344"/>
        <v>12/04/2021 18:10</v>
      </c>
      <c r="M4197" s="4">
        <v>44298</v>
      </c>
      <c r="N4197" s="3" t="s">
        <v>1238</v>
      </c>
      <c r="O4197" s="17" t="str">
        <f t="shared" si="345"/>
        <v>12/04/2021 21:05</v>
      </c>
      <c r="P4197" s="24">
        <f t="shared" si="346"/>
        <v>0.12152777777373558</v>
      </c>
      <c r="Q4197" s="28">
        <v>0</v>
      </c>
      <c r="R4197" s="27">
        <f t="shared" si="347"/>
        <v>174.99999999417923</v>
      </c>
      <c r="S4197" s="3" t="s">
        <v>4</v>
      </c>
      <c r="T4197" s="3" t="s">
        <v>4194</v>
      </c>
      <c r="U4197" s="3" t="s">
        <v>4087</v>
      </c>
      <c r="V4197" s="3" t="s">
        <v>4087</v>
      </c>
      <c r="W4197" s="5">
        <v>0</v>
      </c>
      <c r="X4197" s="5">
        <v>2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2">
        <v>6</v>
      </c>
      <c r="AF4197" s="2">
        <v>0</v>
      </c>
      <c r="AG4197" s="2">
        <v>0</v>
      </c>
      <c r="AH4197" s="2">
        <v>0</v>
      </c>
      <c r="AI4197" s="2">
        <v>0</v>
      </c>
      <c r="AJ4197" s="2">
        <v>2</v>
      </c>
      <c r="AK4197" s="2">
        <v>1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 t="s">
        <v>4</v>
      </c>
      <c r="AT4197" s="2" t="s">
        <v>4</v>
      </c>
    </row>
    <row r="4198" spans="1:46" x14ac:dyDescent="0.2">
      <c r="A4198" s="2">
        <v>1654608</v>
      </c>
      <c r="B4198" s="2">
        <v>845208</v>
      </c>
      <c r="C4198" s="6">
        <v>21.3454019546019</v>
      </c>
      <c r="D4198" s="6">
        <v>37.895694652560799</v>
      </c>
      <c r="E4198" s="19" t="s">
        <v>4668</v>
      </c>
      <c r="F4198" s="46">
        <f>INDEX(Δεδομένα!$P:$P,MATCH('2021'!E4198,Δεδομένα!$O:$O,0))</f>
        <v>136</v>
      </c>
      <c r="G4198" s="49" t="s">
        <v>4620</v>
      </c>
      <c r="H4198" s="51" t="str">
        <f>INDEX(Δεδομένα!B$1:B$51,MATCH('2021'!G4198,Δεδομένα!A$1:A$51,0))</f>
        <v>ΔΥΤΙΚΗΣ ΕΛΛΑΔΟΣ</v>
      </c>
      <c r="I4198" s="53">
        <f>INDEX(Δεδομένα!E$1:E$13,MATCH('2021'!H4198,Δεδομένα!D$1:D$13,0))</f>
        <v>7</v>
      </c>
      <c r="J4198" s="4">
        <v>44298</v>
      </c>
      <c r="K4198" s="3" t="s">
        <v>2380</v>
      </c>
      <c r="L4198" s="17" t="str">
        <f t="shared" si="344"/>
        <v>12/04/2021 21:24</v>
      </c>
      <c r="M4198" s="4">
        <v>44298</v>
      </c>
      <c r="N4198" s="3" t="s">
        <v>2037</v>
      </c>
      <c r="O4198" s="17" t="str">
        <f t="shared" si="345"/>
        <v>12/04/2021 23:05</v>
      </c>
      <c r="P4198" s="24">
        <f t="shared" si="346"/>
        <v>7.0138888884685002E-2</v>
      </c>
      <c r="Q4198" s="28">
        <v>0</v>
      </c>
      <c r="R4198" s="27">
        <f t="shared" si="347"/>
        <v>100.9999999939464</v>
      </c>
      <c r="S4198" s="3" t="s">
        <v>4</v>
      </c>
      <c r="T4198" s="3" t="s">
        <v>4632</v>
      </c>
      <c r="U4198" s="3" t="s">
        <v>4625</v>
      </c>
      <c r="V4198" s="3" t="s">
        <v>4720</v>
      </c>
      <c r="W4198" s="5">
        <v>0</v>
      </c>
      <c r="X4198" s="5">
        <v>0</v>
      </c>
      <c r="Y4198" s="5">
        <v>0</v>
      </c>
      <c r="Z4198" s="5">
        <v>0</v>
      </c>
      <c r="AA4198" s="5">
        <v>1</v>
      </c>
      <c r="AB4198" s="5">
        <v>0</v>
      </c>
      <c r="AC4198" s="5">
        <v>0</v>
      </c>
      <c r="AD4198" s="5">
        <v>0</v>
      </c>
      <c r="AE4198" s="2">
        <v>2</v>
      </c>
      <c r="AF4198" s="2">
        <v>0</v>
      </c>
      <c r="AG4198" s="2">
        <v>0</v>
      </c>
      <c r="AH4198" s="2">
        <v>0</v>
      </c>
      <c r="AI4198" s="2">
        <v>0</v>
      </c>
      <c r="AJ4198" s="2">
        <v>1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 t="s">
        <v>4</v>
      </c>
      <c r="AT4198" s="2" t="s">
        <v>4</v>
      </c>
    </row>
    <row r="4199" spans="1:46" x14ac:dyDescent="0.2">
      <c r="A4199" s="2">
        <v>1654611</v>
      </c>
      <c r="B4199" s="2">
        <v>845311</v>
      </c>
      <c r="C4199" s="6">
        <v>21.369954945511498</v>
      </c>
      <c r="D4199" s="6">
        <v>38.035464091071397</v>
      </c>
      <c r="E4199" s="19" t="s">
        <v>4668</v>
      </c>
      <c r="F4199" s="46">
        <f>INDEX(Δεδομένα!$P:$P,MATCH('2021'!E4199,Δεδομένα!$O:$O,0))</f>
        <v>136</v>
      </c>
      <c r="G4199" s="49" t="s">
        <v>4620</v>
      </c>
      <c r="H4199" s="51" t="str">
        <f>INDEX(Δεδομένα!B$1:B$51,MATCH('2021'!G4199,Δεδομένα!A$1:A$51,0))</f>
        <v>ΔΥΤΙΚΗΣ ΕΛΛΑΔΟΣ</v>
      </c>
      <c r="I4199" s="53">
        <f>INDEX(Δεδομένα!E$1:E$13,MATCH('2021'!H4199,Δεδομένα!D$1:D$13,0))</f>
        <v>7</v>
      </c>
      <c r="J4199" s="4">
        <v>44299</v>
      </c>
      <c r="K4199" s="3" t="s">
        <v>223</v>
      </c>
      <c r="L4199" s="17" t="str">
        <f t="shared" si="344"/>
        <v>13/04/2021 12:20</v>
      </c>
      <c r="M4199" s="4">
        <v>44299</v>
      </c>
      <c r="N4199" s="3" t="s">
        <v>394</v>
      </c>
      <c r="O4199" s="17" t="str">
        <f t="shared" si="345"/>
        <v>13/04/2021 14:12</v>
      </c>
      <c r="P4199" s="24">
        <f t="shared" si="346"/>
        <v>7.7777777776645962E-2</v>
      </c>
      <c r="Q4199" s="28">
        <v>0</v>
      </c>
      <c r="R4199" s="27">
        <f t="shared" si="347"/>
        <v>111.99999999837019</v>
      </c>
      <c r="S4199" s="3" t="s">
        <v>4</v>
      </c>
      <c r="T4199" s="3" t="s">
        <v>4670</v>
      </c>
      <c r="U4199" s="3" t="s">
        <v>4684</v>
      </c>
      <c r="V4199" s="3" t="s">
        <v>4684</v>
      </c>
      <c r="W4199" s="5">
        <v>0</v>
      </c>
      <c r="X4199" s="5">
        <v>0</v>
      </c>
      <c r="Y4199" s="5">
        <v>0</v>
      </c>
      <c r="Z4199" s="5">
        <v>0</v>
      </c>
      <c r="AA4199" s="5">
        <v>2</v>
      </c>
      <c r="AB4199" s="5">
        <v>0</v>
      </c>
      <c r="AC4199" s="5">
        <v>0</v>
      </c>
      <c r="AD4199" s="5">
        <v>0</v>
      </c>
      <c r="AE4199" s="2">
        <v>4</v>
      </c>
      <c r="AF4199" s="2">
        <v>0</v>
      </c>
      <c r="AG4199" s="2">
        <v>0</v>
      </c>
      <c r="AH4199" s="2">
        <v>0</v>
      </c>
      <c r="AI4199" s="2">
        <v>0</v>
      </c>
      <c r="AJ4199" s="2">
        <v>2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 t="s">
        <v>4</v>
      </c>
      <c r="AT4199" s="2" t="s">
        <v>4</v>
      </c>
    </row>
    <row r="4200" spans="1:46" x14ac:dyDescent="0.2">
      <c r="A4200" s="2">
        <v>1654618</v>
      </c>
      <c r="B4200" s="2">
        <v>845363</v>
      </c>
      <c r="C4200" s="6">
        <v>21.512473112149902</v>
      </c>
      <c r="D4200" s="6">
        <v>37.934055211210797</v>
      </c>
      <c r="E4200" s="19" t="s">
        <v>4668</v>
      </c>
      <c r="F4200" s="46">
        <f>INDEX(Δεδομένα!$P:$P,MATCH('2021'!E4200,Δεδομένα!$O:$O,0))</f>
        <v>136</v>
      </c>
      <c r="G4200" s="49" t="s">
        <v>4147</v>
      </c>
      <c r="H4200" s="51" t="str">
        <f>INDEX(Δεδομένα!B$1:B$51,MATCH('2021'!G4200,Δεδομένα!A$1:A$51,0))</f>
        <v>ΔΥΤΙΚΗΣ ΕΛΛΑΔΟΣ</v>
      </c>
      <c r="I4200" s="53">
        <f>INDEX(Δεδομένα!E$1:E$13,MATCH('2021'!H4200,Δεδομένα!D$1:D$13,0))</f>
        <v>7</v>
      </c>
      <c r="J4200" s="4">
        <v>44299</v>
      </c>
      <c r="K4200" s="3" t="s">
        <v>499</v>
      </c>
      <c r="L4200" s="17" t="str">
        <f t="shared" si="344"/>
        <v>13/04/2021 15:10</v>
      </c>
      <c r="M4200" s="4">
        <v>44299</v>
      </c>
      <c r="N4200" s="3" t="s">
        <v>1672</v>
      </c>
      <c r="O4200" s="17" t="str">
        <f t="shared" si="345"/>
        <v>13/04/2021 18:08</v>
      </c>
      <c r="P4200" s="24">
        <f t="shared" si="346"/>
        <v>0.12361111111385981</v>
      </c>
      <c r="Q4200" s="28">
        <v>0</v>
      </c>
      <c r="R4200" s="27">
        <f t="shared" si="347"/>
        <v>178.00000000395812</v>
      </c>
      <c r="S4200" s="3" t="s">
        <v>4</v>
      </c>
      <c r="T4200" s="3" t="s">
        <v>4194</v>
      </c>
      <c r="U4200" s="3" t="s">
        <v>4706</v>
      </c>
      <c r="V4200" s="3" t="s">
        <v>4707</v>
      </c>
      <c r="W4200" s="5">
        <v>0</v>
      </c>
      <c r="X4200" s="5">
        <v>15</v>
      </c>
      <c r="Y4200" s="5">
        <v>0</v>
      </c>
      <c r="Z4200" s="5">
        <v>0</v>
      </c>
      <c r="AA4200" s="5">
        <v>15</v>
      </c>
      <c r="AB4200" s="5">
        <v>0</v>
      </c>
      <c r="AC4200" s="5">
        <v>0</v>
      </c>
      <c r="AD4200" s="5">
        <v>0</v>
      </c>
      <c r="AE4200" s="2">
        <v>8</v>
      </c>
      <c r="AF4200" s="2">
        <v>0</v>
      </c>
      <c r="AG4200" s="2">
        <v>0</v>
      </c>
      <c r="AH4200" s="2">
        <v>0</v>
      </c>
      <c r="AI4200" s="2">
        <v>0</v>
      </c>
      <c r="AJ4200" s="2">
        <v>4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 t="s">
        <v>4</v>
      </c>
      <c r="AT4200" s="2" t="s">
        <v>4</v>
      </c>
    </row>
    <row r="4201" spans="1:46" x14ac:dyDescent="0.2">
      <c r="A4201" s="2">
        <v>1654620</v>
      </c>
      <c r="B4201" s="2">
        <v>845368</v>
      </c>
      <c r="C4201" s="6">
        <v>21.160701176259</v>
      </c>
      <c r="D4201" s="6">
        <v>37.847016996261402</v>
      </c>
      <c r="E4201" s="19" t="s">
        <v>4668</v>
      </c>
      <c r="F4201" s="46">
        <f>INDEX(Δεδομένα!$P:$P,MATCH('2021'!E4201,Δεδομένα!$O:$O,0))</f>
        <v>136</v>
      </c>
      <c r="G4201" s="49" t="s">
        <v>4620</v>
      </c>
      <c r="H4201" s="51" t="str">
        <f>INDEX(Δεδομένα!B$1:B$51,MATCH('2021'!G4201,Δεδομένα!A$1:A$51,0))</f>
        <v>ΔΥΤΙΚΗΣ ΕΛΛΑΔΟΣ</v>
      </c>
      <c r="I4201" s="53">
        <f>INDEX(Δεδομένα!E$1:E$13,MATCH('2021'!H4201,Δεδομένα!D$1:D$13,0))</f>
        <v>7</v>
      </c>
      <c r="J4201" s="4">
        <v>44299</v>
      </c>
      <c r="K4201" s="3" t="s">
        <v>590</v>
      </c>
      <c r="L4201" s="17" t="str">
        <f t="shared" si="344"/>
        <v>13/04/2021 15:25</v>
      </c>
      <c r="M4201" s="4">
        <v>44299</v>
      </c>
      <c r="N4201" s="3" t="s">
        <v>2295</v>
      </c>
      <c r="O4201" s="17" t="str">
        <f t="shared" si="345"/>
        <v>13/04/2021 18:52</v>
      </c>
      <c r="P4201" s="24">
        <f t="shared" si="346"/>
        <v>0.14375000000291038</v>
      </c>
      <c r="Q4201" s="28">
        <v>0</v>
      </c>
      <c r="R4201" s="27">
        <f t="shared" si="347"/>
        <v>207.00000000419095</v>
      </c>
      <c r="S4201" s="3" t="s">
        <v>4</v>
      </c>
      <c r="T4201" s="3" t="s">
        <v>4632</v>
      </c>
      <c r="U4201" s="3" t="s">
        <v>4674</v>
      </c>
      <c r="V4201" s="3" t="s">
        <v>4692</v>
      </c>
      <c r="W4201" s="5">
        <v>0</v>
      </c>
      <c r="X4201" s="5">
        <v>3</v>
      </c>
      <c r="Y4201" s="5">
        <v>0</v>
      </c>
      <c r="Z4201" s="5">
        <v>0</v>
      </c>
      <c r="AA4201" s="5">
        <v>1</v>
      </c>
      <c r="AB4201" s="5">
        <v>0</v>
      </c>
      <c r="AC4201" s="5">
        <v>0</v>
      </c>
      <c r="AD4201" s="5">
        <v>0</v>
      </c>
      <c r="AE4201" s="2">
        <v>6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 t="s">
        <v>4</v>
      </c>
      <c r="AT4201" s="2" t="s">
        <v>4</v>
      </c>
    </row>
    <row r="4202" spans="1:46" x14ac:dyDescent="0.2">
      <c r="A4202" s="2">
        <v>1655611</v>
      </c>
      <c r="B4202" s="2">
        <v>845939</v>
      </c>
      <c r="C4202" s="6">
        <v>21.273942465091999</v>
      </c>
      <c r="D4202" s="6">
        <v>37.9238729957084</v>
      </c>
      <c r="E4202" s="19" t="s">
        <v>4668</v>
      </c>
      <c r="F4202" s="46">
        <f>INDEX(Δεδομένα!$P:$P,MATCH('2021'!E4202,Δεδομένα!$O:$O,0))</f>
        <v>136</v>
      </c>
      <c r="G4202" s="49" t="s">
        <v>4620</v>
      </c>
      <c r="H4202" s="51" t="str">
        <f>INDEX(Δεδομένα!B$1:B$51,MATCH('2021'!G4202,Δεδομένα!A$1:A$51,0))</f>
        <v>ΔΥΤΙΚΗΣ ΕΛΛΑΔΟΣ</v>
      </c>
      <c r="I4202" s="53">
        <f>INDEX(Δεδομένα!E$1:E$13,MATCH('2021'!H4202,Δεδομένα!D$1:D$13,0))</f>
        <v>7</v>
      </c>
      <c r="J4202" s="4">
        <v>44301</v>
      </c>
      <c r="K4202" s="3" t="s">
        <v>1016</v>
      </c>
      <c r="L4202" s="17" t="str">
        <f t="shared" si="344"/>
        <v>15/04/2021 14:25</v>
      </c>
      <c r="M4202" s="4">
        <v>44301</v>
      </c>
      <c r="N4202" s="3" t="s">
        <v>161</v>
      </c>
      <c r="O4202" s="17" t="str">
        <f t="shared" si="345"/>
        <v>15/04/2021 15:00</v>
      </c>
      <c r="P4202" s="24">
        <f t="shared" si="346"/>
        <v>2.4305555554747116E-2</v>
      </c>
      <c r="Q4202" s="28">
        <v>0</v>
      </c>
      <c r="R4202" s="27">
        <f t="shared" si="347"/>
        <v>34.999999998835847</v>
      </c>
      <c r="S4202" s="3" t="s">
        <v>4</v>
      </c>
      <c r="T4202" s="3" t="s">
        <v>4670</v>
      </c>
      <c r="U4202" s="3" t="s">
        <v>4688</v>
      </c>
      <c r="V4202" s="3" t="s">
        <v>4721</v>
      </c>
      <c r="W4202" s="5">
        <v>0</v>
      </c>
      <c r="X4202" s="5">
        <v>0</v>
      </c>
      <c r="Y4202" s="5">
        <v>0</v>
      </c>
      <c r="Z4202" s="5">
        <v>0</v>
      </c>
      <c r="AA4202" s="5">
        <v>1</v>
      </c>
      <c r="AB4202" s="5">
        <v>0</v>
      </c>
      <c r="AC4202" s="5">
        <v>0</v>
      </c>
      <c r="AD4202" s="5">
        <v>0</v>
      </c>
      <c r="AE4202" s="2">
        <v>2</v>
      </c>
      <c r="AF4202" s="2">
        <v>0</v>
      </c>
      <c r="AG4202" s="2">
        <v>0</v>
      </c>
      <c r="AH4202" s="2">
        <v>0</v>
      </c>
      <c r="AI4202" s="2">
        <v>0</v>
      </c>
      <c r="AJ4202" s="2">
        <v>1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 t="s">
        <v>4</v>
      </c>
      <c r="AT4202" s="2" t="s">
        <v>4</v>
      </c>
    </row>
    <row r="4203" spans="1:46" x14ac:dyDescent="0.2">
      <c r="A4203" s="2">
        <v>1655634</v>
      </c>
      <c r="B4203" s="2">
        <v>846567</v>
      </c>
      <c r="C4203" s="6">
        <v>21.308258594355902</v>
      </c>
      <c r="D4203" s="6">
        <v>38.000934279512698</v>
      </c>
      <c r="E4203" s="19" t="s">
        <v>4668</v>
      </c>
      <c r="F4203" s="46">
        <f>INDEX(Δεδομένα!$P:$P,MATCH('2021'!E4203,Δεδομένα!$O:$O,0))</f>
        <v>136</v>
      </c>
      <c r="G4203" s="49" t="s">
        <v>4620</v>
      </c>
      <c r="H4203" s="51" t="str">
        <f>INDEX(Δεδομένα!B$1:B$51,MATCH('2021'!G4203,Δεδομένα!A$1:A$51,0))</f>
        <v>ΔΥΤΙΚΗΣ ΕΛΛΑΔΟΣ</v>
      </c>
      <c r="I4203" s="53">
        <f>INDEX(Δεδομένα!E$1:E$13,MATCH('2021'!H4203,Δεδομένα!D$1:D$13,0))</f>
        <v>7</v>
      </c>
      <c r="J4203" s="4">
        <v>44303</v>
      </c>
      <c r="K4203" s="3" t="s">
        <v>1123</v>
      </c>
      <c r="L4203" s="17" t="str">
        <f t="shared" si="344"/>
        <v>17/04/2021 20:46</v>
      </c>
      <c r="M4203" s="4">
        <v>44303</v>
      </c>
      <c r="N4203" s="3" t="s">
        <v>4722</v>
      </c>
      <c r="O4203" s="17" t="str">
        <f t="shared" si="345"/>
        <v>17/04/2021 23:31</v>
      </c>
      <c r="P4203" s="24">
        <f t="shared" si="346"/>
        <v>0.11458333333575865</v>
      </c>
      <c r="Q4203" s="28">
        <v>0</v>
      </c>
      <c r="R4203" s="27">
        <f t="shared" si="347"/>
        <v>165.00000000349246</v>
      </c>
      <c r="S4203" s="3" t="s">
        <v>4</v>
      </c>
      <c r="T4203" s="3" t="s">
        <v>4670</v>
      </c>
      <c r="U4203" s="3" t="s">
        <v>4723</v>
      </c>
      <c r="V4203" s="3" t="s">
        <v>4724</v>
      </c>
      <c r="W4203" s="5">
        <v>0</v>
      </c>
      <c r="X4203" s="5">
        <v>0</v>
      </c>
      <c r="Y4203" s="5">
        <v>0</v>
      </c>
      <c r="Z4203" s="5">
        <v>0</v>
      </c>
      <c r="AA4203" s="5">
        <v>10</v>
      </c>
      <c r="AB4203" s="5">
        <v>0</v>
      </c>
      <c r="AC4203" s="5">
        <v>0</v>
      </c>
      <c r="AD4203" s="5">
        <v>0</v>
      </c>
      <c r="AE4203" s="2">
        <v>4</v>
      </c>
      <c r="AF4203" s="2">
        <v>0</v>
      </c>
      <c r="AG4203" s="2">
        <v>0</v>
      </c>
      <c r="AH4203" s="2">
        <v>0</v>
      </c>
      <c r="AI4203" s="2">
        <v>0</v>
      </c>
      <c r="AJ4203" s="2">
        <v>2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 t="s">
        <v>4</v>
      </c>
      <c r="AT4203" s="2" t="s">
        <v>4</v>
      </c>
    </row>
    <row r="4204" spans="1:46" x14ac:dyDescent="0.2">
      <c r="A4204" s="2">
        <v>1659587</v>
      </c>
      <c r="B4204" s="2">
        <v>847210</v>
      </c>
      <c r="C4204" s="6">
        <v>21.290319693760701</v>
      </c>
      <c r="D4204" s="6">
        <v>37.956203879331802</v>
      </c>
      <c r="E4204" s="19" t="s">
        <v>4668</v>
      </c>
      <c r="F4204" s="46">
        <f>INDEX(Δεδομένα!$P:$P,MATCH('2021'!E4204,Δεδομένα!$O:$O,0))</f>
        <v>136</v>
      </c>
      <c r="G4204" s="49" t="s">
        <v>4620</v>
      </c>
      <c r="H4204" s="51" t="str">
        <f>INDEX(Δεδομένα!B$1:B$51,MATCH('2021'!G4204,Δεδομένα!A$1:A$51,0))</f>
        <v>ΔΥΤΙΚΗΣ ΕΛΛΑΔΟΣ</v>
      </c>
      <c r="I4204" s="53">
        <f>INDEX(Δεδομένα!E$1:E$13,MATCH('2021'!H4204,Δεδομένα!D$1:D$13,0))</f>
        <v>7</v>
      </c>
      <c r="J4204" s="4">
        <v>44306</v>
      </c>
      <c r="K4204" s="3" t="s">
        <v>742</v>
      </c>
      <c r="L4204" s="17" t="str">
        <f t="shared" si="344"/>
        <v>20/04/2021 19:55</v>
      </c>
      <c r="M4204" s="4">
        <v>44306</v>
      </c>
      <c r="N4204" s="3" t="s">
        <v>561</v>
      </c>
      <c r="O4204" s="17" t="str">
        <f t="shared" si="345"/>
        <v>20/04/2021 20:52</v>
      </c>
      <c r="P4204" s="24">
        <f t="shared" si="346"/>
        <v>3.9583333331393078E-2</v>
      </c>
      <c r="Q4204" s="28">
        <v>0</v>
      </c>
      <c r="R4204" s="27">
        <f t="shared" si="347"/>
        <v>56.999999997206032</v>
      </c>
      <c r="S4204" s="3" t="s">
        <v>4</v>
      </c>
      <c r="T4204" s="3" t="s">
        <v>4670</v>
      </c>
      <c r="U4204" s="3" t="s">
        <v>4688</v>
      </c>
      <c r="V4204" s="3" t="s">
        <v>4689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1</v>
      </c>
      <c r="AC4204" s="5">
        <v>0</v>
      </c>
      <c r="AD4204" s="5">
        <v>0</v>
      </c>
      <c r="AE4204" s="2">
        <v>2</v>
      </c>
      <c r="AF4204" s="2">
        <v>0</v>
      </c>
      <c r="AG4204" s="2">
        <v>0</v>
      </c>
      <c r="AH4204" s="2">
        <v>0</v>
      </c>
      <c r="AI4204" s="2">
        <v>0</v>
      </c>
      <c r="AJ4204" s="2">
        <v>1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 t="s">
        <v>4</v>
      </c>
      <c r="AT4204" s="2" t="s">
        <v>4</v>
      </c>
    </row>
    <row r="4205" spans="1:46" x14ac:dyDescent="0.2">
      <c r="A4205" s="2">
        <v>1659590</v>
      </c>
      <c r="B4205" s="2">
        <v>847316</v>
      </c>
      <c r="C4205" s="6">
        <v>21.368424255119301</v>
      </c>
      <c r="D4205" s="6">
        <v>38.085435233649598</v>
      </c>
      <c r="E4205" s="19" t="s">
        <v>4668</v>
      </c>
      <c r="F4205" s="46">
        <f>INDEX(Δεδομένα!$P:$P,MATCH('2021'!E4205,Δεδομένα!$O:$O,0))</f>
        <v>136</v>
      </c>
      <c r="G4205" s="49" t="s">
        <v>4147</v>
      </c>
      <c r="H4205" s="51" t="str">
        <f>INDEX(Δεδομένα!B$1:B$51,MATCH('2021'!G4205,Δεδομένα!A$1:A$51,0))</f>
        <v>ΔΥΤΙΚΗΣ ΕΛΛΑΔΟΣ</v>
      </c>
      <c r="I4205" s="53">
        <f>INDEX(Δεδομένα!E$1:E$13,MATCH('2021'!H4205,Δεδομένα!D$1:D$13,0))</f>
        <v>7</v>
      </c>
      <c r="J4205" s="4">
        <v>44307</v>
      </c>
      <c r="K4205" s="3" t="s">
        <v>1338</v>
      </c>
      <c r="L4205" s="17" t="str">
        <f t="shared" si="344"/>
        <v>21/04/2021 10:40</v>
      </c>
      <c r="M4205" s="4">
        <v>44307</v>
      </c>
      <c r="N4205" s="3" t="s">
        <v>544</v>
      </c>
      <c r="O4205" s="17" t="str">
        <f t="shared" si="345"/>
        <v>21/04/2021 11:50</v>
      </c>
      <c r="P4205" s="24">
        <f t="shared" si="346"/>
        <v>4.8611111109494232E-2</v>
      </c>
      <c r="Q4205" s="28">
        <v>0</v>
      </c>
      <c r="R4205" s="27">
        <f t="shared" si="347"/>
        <v>69.999999997671694</v>
      </c>
      <c r="S4205" s="3" t="s">
        <v>4</v>
      </c>
      <c r="T4205" s="3" t="s">
        <v>4194</v>
      </c>
      <c r="U4205" s="3" t="s">
        <v>4725</v>
      </c>
      <c r="V4205" s="3" t="s">
        <v>4726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1</v>
      </c>
      <c r="AE4205" s="2">
        <v>2</v>
      </c>
      <c r="AF4205" s="2">
        <v>0</v>
      </c>
      <c r="AG4205" s="2">
        <v>0</v>
      </c>
      <c r="AH4205" s="2">
        <v>0</v>
      </c>
      <c r="AI4205" s="2">
        <v>0</v>
      </c>
      <c r="AJ4205" s="2">
        <v>1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 t="s">
        <v>4</v>
      </c>
      <c r="AT4205" s="2" t="s">
        <v>4</v>
      </c>
    </row>
    <row r="4206" spans="1:46" x14ac:dyDescent="0.2">
      <c r="A4206" s="2">
        <v>1659597</v>
      </c>
      <c r="B4206" s="2">
        <v>847989</v>
      </c>
      <c r="C4206" s="6">
        <v>21.214424835268701</v>
      </c>
      <c r="D4206" s="6">
        <v>37.945796638121998</v>
      </c>
      <c r="E4206" s="19" t="s">
        <v>4668</v>
      </c>
      <c r="F4206" s="46">
        <f>INDEX(Δεδομένα!$P:$P,MATCH('2021'!E4206,Δεδομένα!$O:$O,0))</f>
        <v>136</v>
      </c>
      <c r="G4206" s="49" t="s">
        <v>4620</v>
      </c>
      <c r="H4206" s="51" t="str">
        <f>INDEX(Δεδομένα!B$1:B$51,MATCH('2021'!G4206,Δεδομένα!A$1:A$51,0))</f>
        <v>ΔΥΤΙΚΗΣ ΕΛΛΑΔΟΣ</v>
      </c>
      <c r="I4206" s="53">
        <f>INDEX(Δεδομένα!E$1:E$13,MATCH('2021'!H4206,Δεδομένα!D$1:D$13,0))</f>
        <v>7</v>
      </c>
      <c r="J4206" s="4">
        <v>44309</v>
      </c>
      <c r="K4206" s="3" t="s">
        <v>2384</v>
      </c>
      <c r="L4206" s="17" t="str">
        <f t="shared" si="344"/>
        <v>23/04/2021 22:55</v>
      </c>
      <c r="M4206" s="4">
        <v>44309</v>
      </c>
      <c r="N4206" s="3" t="s">
        <v>1424</v>
      </c>
      <c r="O4206" s="17" t="str">
        <f t="shared" si="345"/>
        <v>23/04/2021 23:36</v>
      </c>
      <c r="P4206" s="24">
        <f t="shared" si="346"/>
        <v>2.8472222220443655E-2</v>
      </c>
      <c r="Q4206" s="28">
        <v>0</v>
      </c>
      <c r="R4206" s="27">
        <f t="shared" si="347"/>
        <v>40.999999997438863</v>
      </c>
      <c r="S4206" s="3" t="s">
        <v>4</v>
      </c>
      <c r="T4206" s="3" t="s">
        <v>4670</v>
      </c>
      <c r="U4206" s="3" t="s">
        <v>4688</v>
      </c>
      <c r="V4206" s="3" t="s">
        <v>4727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1</v>
      </c>
      <c r="AC4206" s="5">
        <v>0</v>
      </c>
      <c r="AD4206" s="5">
        <v>0</v>
      </c>
      <c r="AE4206" s="2">
        <v>2</v>
      </c>
      <c r="AF4206" s="2">
        <v>0</v>
      </c>
      <c r="AG4206" s="2">
        <v>0</v>
      </c>
      <c r="AH4206" s="2">
        <v>0</v>
      </c>
      <c r="AI4206" s="2">
        <v>0</v>
      </c>
      <c r="AJ4206" s="2">
        <v>1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 t="s">
        <v>4</v>
      </c>
      <c r="AT4206" s="2" t="s">
        <v>4</v>
      </c>
    </row>
    <row r="4207" spans="1:46" x14ac:dyDescent="0.2">
      <c r="A4207" s="2">
        <v>1659601</v>
      </c>
      <c r="B4207" s="2">
        <v>848493</v>
      </c>
      <c r="C4207" s="6">
        <v>21.2381985585459</v>
      </c>
      <c r="D4207" s="6">
        <v>37.963655506833</v>
      </c>
      <c r="E4207" s="19" t="s">
        <v>4668</v>
      </c>
      <c r="F4207" s="46">
        <f>INDEX(Δεδομένα!$P:$P,MATCH('2021'!E4207,Δεδομένα!$O:$O,0))</f>
        <v>136</v>
      </c>
      <c r="G4207" s="49" t="s">
        <v>4620</v>
      </c>
      <c r="H4207" s="51" t="str">
        <f>INDEX(Δεδομένα!B$1:B$51,MATCH('2021'!G4207,Δεδομένα!A$1:A$51,0))</f>
        <v>ΔΥΤΙΚΗΣ ΕΛΛΑΔΟΣ</v>
      </c>
      <c r="I4207" s="53">
        <f>INDEX(Δεδομένα!E$1:E$13,MATCH('2021'!H4207,Δεδομένα!D$1:D$13,0))</f>
        <v>7</v>
      </c>
      <c r="J4207" s="4">
        <v>44312</v>
      </c>
      <c r="K4207" s="3" t="s">
        <v>522</v>
      </c>
      <c r="L4207" s="17" t="str">
        <f t="shared" si="344"/>
        <v>26/04/2021 15:15</v>
      </c>
      <c r="M4207" s="4">
        <v>44312</v>
      </c>
      <c r="N4207" s="3" t="s">
        <v>490</v>
      </c>
      <c r="O4207" s="17" t="str">
        <f t="shared" si="345"/>
        <v>26/04/2021 16:00</v>
      </c>
      <c r="P4207" s="24">
        <f t="shared" si="346"/>
        <v>3.125E-2</v>
      </c>
      <c r="Q4207" s="28">
        <v>0</v>
      </c>
      <c r="R4207" s="27">
        <f t="shared" si="347"/>
        <v>45</v>
      </c>
      <c r="S4207" s="3" t="s">
        <v>4</v>
      </c>
      <c r="T4207" s="3" t="s">
        <v>4670</v>
      </c>
      <c r="U4207" s="3" t="s">
        <v>4688</v>
      </c>
      <c r="V4207" s="3" t="s">
        <v>4727</v>
      </c>
      <c r="W4207" s="5">
        <v>0</v>
      </c>
      <c r="X4207" s="5">
        <v>0</v>
      </c>
      <c r="Y4207" s="5">
        <v>0</v>
      </c>
      <c r="Z4207" s="5">
        <v>2</v>
      </c>
      <c r="AA4207" s="5">
        <v>0</v>
      </c>
      <c r="AB4207" s="5">
        <v>0</v>
      </c>
      <c r="AC4207" s="5">
        <v>0</v>
      </c>
      <c r="AD4207" s="5">
        <v>0</v>
      </c>
      <c r="AE4207" s="2">
        <v>2</v>
      </c>
      <c r="AF4207" s="2">
        <v>0</v>
      </c>
      <c r="AG4207" s="2">
        <v>0</v>
      </c>
      <c r="AH4207" s="2">
        <v>0</v>
      </c>
      <c r="AI4207" s="2">
        <v>0</v>
      </c>
      <c r="AJ4207" s="2">
        <v>1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 t="s">
        <v>4</v>
      </c>
      <c r="AT4207" s="2" t="s">
        <v>4</v>
      </c>
    </row>
    <row r="4208" spans="1:46" x14ac:dyDescent="0.2">
      <c r="A4208" s="2">
        <v>1659608</v>
      </c>
      <c r="B4208" s="2">
        <v>848642</v>
      </c>
      <c r="C4208" s="6">
        <v>21.210322253966901</v>
      </c>
      <c r="D4208" s="6">
        <v>37.844235303043298</v>
      </c>
      <c r="E4208" s="19" t="s">
        <v>4668</v>
      </c>
      <c r="F4208" s="46">
        <f>INDEX(Δεδομένα!$P:$P,MATCH('2021'!E4208,Δεδομένα!$O:$O,0))</f>
        <v>136</v>
      </c>
      <c r="G4208" s="49" t="s">
        <v>4620</v>
      </c>
      <c r="H4208" s="51" t="str">
        <f>INDEX(Δεδομένα!B$1:B$51,MATCH('2021'!G4208,Δεδομένα!A$1:A$51,0))</f>
        <v>ΔΥΤΙΚΗΣ ΕΛΛΑΔΟΣ</v>
      </c>
      <c r="I4208" s="53">
        <f>INDEX(Δεδομένα!E$1:E$13,MATCH('2021'!H4208,Δεδομένα!D$1:D$13,0))</f>
        <v>7</v>
      </c>
      <c r="J4208" s="4">
        <v>44313</v>
      </c>
      <c r="K4208" s="3" t="s">
        <v>544</v>
      </c>
      <c r="L4208" s="17" t="str">
        <f t="shared" si="344"/>
        <v>27/04/2021 11:50</v>
      </c>
      <c r="M4208" s="4">
        <v>44313</v>
      </c>
      <c r="N4208" s="3" t="s">
        <v>179</v>
      </c>
      <c r="O4208" s="17" t="str">
        <f t="shared" si="345"/>
        <v>27/04/2021 13:33</v>
      </c>
      <c r="P4208" s="24">
        <f t="shared" si="346"/>
        <v>7.1527777778101154E-2</v>
      </c>
      <c r="Q4208" s="28">
        <v>0</v>
      </c>
      <c r="R4208" s="27">
        <f t="shared" si="347"/>
        <v>103.00000000046566</v>
      </c>
      <c r="S4208" s="3" t="s">
        <v>4</v>
      </c>
      <c r="T4208" s="3" t="s">
        <v>4632</v>
      </c>
      <c r="U4208" s="3" t="s">
        <v>4662</v>
      </c>
      <c r="V4208" s="3" t="s">
        <v>4728</v>
      </c>
      <c r="W4208" s="5">
        <v>0</v>
      </c>
      <c r="X4208" s="5">
        <v>0</v>
      </c>
      <c r="Y4208" s="5">
        <v>0</v>
      </c>
      <c r="Z4208" s="5">
        <v>0</v>
      </c>
      <c r="AA4208" s="5">
        <v>1</v>
      </c>
      <c r="AB4208" s="5">
        <v>0</v>
      </c>
      <c r="AC4208" s="5">
        <v>0</v>
      </c>
      <c r="AD4208" s="5">
        <v>0</v>
      </c>
      <c r="AE4208" s="2">
        <v>2</v>
      </c>
      <c r="AF4208" s="2">
        <v>0</v>
      </c>
      <c r="AG4208" s="2">
        <v>0</v>
      </c>
      <c r="AH4208" s="2">
        <v>0</v>
      </c>
      <c r="AI4208" s="2">
        <v>0</v>
      </c>
      <c r="AJ4208" s="2">
        <v>1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 t="s">
        <v>4</v>
      </c>
      <c r="AT4208" s="2" t="s">
        <v>4</v>
      </c>
    </row>
    <row r="4209" spans="1:46" x14ac:dyDescent="0.2">
      <c r="A4209" s="2">
        <v>1659611</v>
      </c>
      <c r="B4209" s="2">
        <v>848654</v>
      </c>
      <c r="C4209" s="6">
        <v>21.3185512080215</v>
      </c>
      <c r="D4209" s="6">
        <v>37.906873182640297</v>
      </c>
      <c r="E4209" s="19" t="s">
        <v>4668</v>
      </c>
      <c r="F4209" s="46">
        <f>INDEX(Δεδομένα!$P:$P,MATCH('2021'!E4209,Δεδομένα!$O:$O,0))</f>
        <v>136</v>
      </c>
      <c r="G4209" s="49" t="s">
        <v>4620</v>
      </c>
      <c r="H4209" s="51" t="str">
        <f>INDEX(Δεδομένα!B$1:B$51,MATCH('2021'!G4209,Δεδομένα!A$1:A$51,0))</f>
        <v>ΔΥΤΙΚΗΣ ΕΛΛΑΔΟΣ</v>
      </c>
      <c r="I4209" s="53">
        <f>INDEX(Δεδομένα!E$1:E$13,MATCH('2021'!H4209,Δεδομένα!D$1:D$13,0))</f>
        <v>7</v>
      </c>
      <c r="J4209" s="4">
        <v>44313</v>
      </c>
      <c r="K4209" s="3" t="s">
        <v>484</v>
      </c>
      <c r="L4209" s="17" t="str">
        <f t="shared" si="344"/>
        <v>27/04/2021 12:40</v>
      </c>
      <c r="M4209" s="4">
        <v>44313</v>
      </c>
      <c r="N4209" s="3" t="s">
        <v>1789</v>
      </c>
      <c r="O4209" s="17" t="str">
        <f t="shared" si="345"/>
        <v>27/04/2021 13:23</v>
      </c>
      <c r="P4209" s="24">
        <f t="shared" si="346"/>
        <v>2.9861111106583849E-2</v>
      </c>
      <c r="Q4209" s="28">
        <v>0</v>
      </c>
      <c r="R4209" s="27">
        <f t="shared" si="347"/>
        <v>42.999999993480742</v>
      </c>
      <c r="S4209" s="3" t="s">
        <v>4</v>
      </c>
      <c r="T4209" s="3" t="s">
        <v>4632</v>
      </c>
      <c r="U4209" s="3" t="s">
        <v>4625</v>
      </c>
      <c r="V4209" s="3" t="s">
        <v>4625</v>
      </c>
      <c r="W4209" s="5">
        <v>0</v>
      </c>
      <c r="X4209" s="5">
        <v>0</v>
      </c>
      <c r="Y4209" s="5">
        <v>0</v>
      </c>
      <c r="Z4209" s="5">
        <v>0</v>
      </c>
      <c r="AA4209" s="5">
        <v>1</v>
      </c>
      <c r="AB4209" s="5">
        <v>0</v>
      </c>
      <c r="AC4209" s="5">
        <v>0</v>
      </c>
      <c r="AD4209" s="5">
        <v>0</v>
      </c>
      <c r="AE4209" s="2">
        <v>2</v>
      </c>
      <c r="AF4209" s="2">
        <v>0</v>
      </c>
      <c r="AG4209" s="2">
        <v>0</v>
      </c>
      <c r="AH4209" s="2">
        <v>0</v>
      </c>
      <c r="AI4209" s="2">
        <v>0</v>
      </c>
      <c r="AJ4209" s="2">
        <v>1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 t="s">
        <v>4</v>
      </c>
      <c r="AT4209" s="2" t="s">
        <v>4</v>
      </c>
    </row>
    <row r="4210" spans="1:46" x14ac:dyDescent="0.2">
      <c r="A4210" s="2">
        <v>1659621</v>
      </c>
      <c r="B4210" s="2">
        <v>849246</v>
      </c>
      <c r="C4210" s="6">
        <v>21.445386500485</v>
      </c>
      <c r="D4210" s="6">
        <v>37.921780419873201</v>
      </c>
      <c r="E4210" s="19" t="s">
        <v>4668</v>
      </c>
      <c r="F4210" s="46">
        <f>INDEX(Δεδομένα!$P:$P,MATCH('2021'!E4210,Δεδομένα!$O:$O,0))</f>
        <v>136</v>
      </c>
      <c r="G4210" s="49" t="s">
        <v>4620</v>
      </c>
      <c r="H4210" s="51" t="str">
        <f>INDEX(Δεδομένα!B$1:B$51,MATCH('2021'!G4210,Δεδομένα!A$1:A$51,0))</f>
        <v>ΔΥΤΙΚΗΣ ΕΛΛΑΔΟΣ</v>
      </c>
      <c r="I4210" s="53">
        <f>INDEX(Δεδομένα!E$1:E$13,MATCH('2021'!H4210,Δεδομένα!D$1:D$13,0))</f>
        <v>7</v>
      </c>
      <c r="J4210" s="4">
        <v>44313</v>
      </c>
      <c r="K4210" s="3" t="s">
        <v>510</v>
      </c>
      <c r="L4210" s="17" t="str">
        <f t="shared" si="344"/>
        <v>27/04/2021 17:20</v>
      </c>
      <c r="M4210" s="4">
        <v>44313</v>
      </c>
      <c r="N4210" s="3" t="s">
        <v>79</v>
      </c>
      <c r="O4210" s="17" t="str">
        <f t="shared" si="345"/>
        <v>27/04/2021 19:10</v>
      </c>
      <c r="P4210" s="24">
        <f t="shared" si="346"/>
        <v>7.6388888890505768E-2</v>
      </c>
      <c r="Q4210" s="28">
        <v>0</v>
      </c>
      <c r="R4210" s="27">
        <f t="shared" si="347"/>
        <v>110.00000000232831</v>
      </c>
      <c r="S4210" s="3" t="s">
        <v>4</v>
      </c>
      <c r="T4210" s="3" t="s">
        <v>4670</v>
      </c>
      <c r="U4210" s="3" t="s">
        <v>4729</v>
      </c>
      <c r="V4210" s="3" t="s">
        <v>4730</v>
      </c>
      <c r="W4210" s="5">
        <v>0</v>
      </c>
      <c r="X4210" s="5">
        <v>1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2">
        <v>5</v>
      </c>
      <c r="AF4210" s="2">
        <v>0</v>
      </c>
      <c r="AG4210" s="2">
        <v>0</v>
      </c>
      <c r="AH4210" s="2">
        <v>0</v>
      </c>
      <c r="AI4210" s="2">
        <v>0</v>
      </c>
      <c r="AJ4210" s="2">
        <v>2</v>
      </c>
      <c r="AK4210" s="2">
        <v>1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 t="s">
        <v>4</v>
      </c>
      <c r="AT4210" s="2" t="s">
        <v>4</v>
      </c>
    </row>
    <row r="4211" spans="1:46" x14ac:dyDescent="0.2">
      <c r="A4211" s="2">
        <v>1659613</v>
      </c>
      <c r="B4211" s="2">
        <v>848814</v>
      </c>
      <c r="C4211" s="6">
        <v>21.150552051542999</v>
      </c>
      <c r="D4211" s="6">
        <v>37.931225788672599</v>
      </c>
      <c r="E4211" s="19" t="s">
        <v>4668</v>
      </c>
      <c r="F4211" s="46">
        <f>INDEX(Δεδομένα!$P:$P,MATCH('2021'!E4211,Δεδομένα!$O:$O,0))</f>
        <v>136</v>
      </c>
      <c r="G4211" s="49" t="s">
        <v>4620</v>
      </c>
      <c r="H4211" s="51" t="str">
        <f>INDEX(Δεδομένα!B$1:B$51,MATCH('2021'!G4211,Δεδομένα!A$1:A$51,0))</f>
        <v>ΔΥΤΙΚΗΣ ΕΛΛΑΔΟΣ</v>
      </c>
      <c r="I4211" s="53">
        <f>INDEX(Δεδομένα!E$1:E$13,MATCH('2021'!H4211,Δεδομένα!D$1:D$13,0))</f>
        <v>7</v>
      </c>
      <c r="J4211" s="4">
        <v>44313</v>
      </c>
      <c r="K4211" s="3" t="s">
        <v>2037</v>
      </c>
      <c r="L4211" s="17" t="str">
        <f t="shared" si="344"/>
        <v>27/04/2021 23:05</v>
      </c>
      <c r="M4211" s="4">
        <v>44314</v>
      </c>
      <c r="N4211" s="3" t="s">
        <v>4731</v>
      </c>
      <c r="O4211" s="17" t="str">
        <f t="shared" si="345"/>
        <v>28/04/2021 01:11</v>
      </c>
      <c r="P4211" s="24">
        <f t="shared" si="346"/>
        <v>8.7500000001455192E-2</v>
      </c>
      <c r="Q4211" s="28">
        <v>0</v>
      </c>
      <c r="R4211" s="27">
        <f t="shared" si="347"/>
        <v>126.00000000209548</v>
      </c>
      <c r="S4211" s="3" t="s">
        <v>4</v>
      </c>
      <c r="T4211" s="3" t="s">
        <v>4670</v>
      </c>
      <c r="U4211" s="3" t="s">
        <v>4698</v>
      </c>
      <c r="V4211" s="3" t="s">
        <v>4699</v>
      </c>
      <c r="W4211" s="5">
        <v>0</v>
      </c>
      <c r="X4211" s="5">
        <v>0</v>
      </c>
      <c r="Y4211" s="5">
        <v>0</v>
      </c>
      <c r="Z4211" s="5">
        <v>0</v>
      </c>
      <c r="AA4211" s="5">
        <v>1</v>
      </c>
      <c r="AB4211" s="5">
        <v>0</v>
      </c>
      <c r="AC4211" s="5">
        <v>0</v>
      </c>
      <c r="AD4211" s="5">
        <v>0</v>
      </c>
      <c r="AE4211" s="2">
        <v>4</v>
      </c>
      <c r="AF4211" s="2">
        <v>0</v>
      </c>
      <c r="AG4211" s="2">
        <v>0</v>
      </c>
      <c r="AH4211" s="2">
        <v>0</v>
      </c>
      <c r="AI4211" s="2">
        <v>0</v>
      </c>
      <c r="AJ4211" s="2">
        <v>2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 t="s">
        <v>4</v>
      </c>
      <c r="AT4211" s="2" t="s">
        <v>4</v>
      </c>
    </row>
    <row r="4212" spans="1:46" x14ac:dyDescent="0.2">
      <c r="A4212" s="2">
        <v>1662883</v>
      </c>
      <c r="B4212" s="2">
        <v>850410</v>
      </c>
      <c r="C4212" s="6">
        <v>21.1859501307441</v>
      </c>
      <c r="D4212" s="6">
        <v>37.866439585909802</v>
      </c>
      <c r="E4212" s="19" t="s">
        <v>4668</v>
      </c>
      <c r="F4212" s="46">
        <f>INDEX(Δεδομένα!$P:$P,MATCH('2021'!E4212,Δεδομένα!$O:$O,0))</f>
        <v>136</v>
      </c>
      <c r="G4212" s="49" t="s">
        <v>4620</v>
      </c>
      <c r="H4212" s="51" t="str">
        <f>INDEX(Δεδομένα!B$1:B$51,MATCH('2021'!G4212,Δεδομένα!A$1:A$51,0))</f>
        <v>ΔΥΤΙΚΗΣ ΕΛΛΑΔΟΣ</v>
      </c>
      <c r="I4212" s="53">
        <f>INDEX(Δεδομένα!E$1:E$13,MATCH('2021'!H4212,Δεδομένα!D$1:D$13,0))</f>
        <v>7</v>
      </c>
      <c r="J4212" s="4">
        <v>44319</v>
      </c>
      <c r="K4212" s="3" t="s">
        <v>1340</v>
      </c>
      <c r="L4212" s="17" t="str">
        <f t="shared" si="344"/>
        <v>03/05/2021 12:05</v>
      </c>
      <c r="M4212" s="4">
        <v>44319</v>
      </c>
      <c r="N4212" s="3" t="s">
        <v>351</v>
      </c>
      <c r="O4212" s="17" t="str">
        <f t="shared" si="345"/>
        <v>03/05/2021 13:25</v>
      </c>
      <c r="P4212" s="24">
        <f t="shared" si="346"/>
        <v>5.5555555562023073E-2</v>
      </c>
      <c r="Q4212" s="28">
        <v>0</v>
      </c>
      <c r="R4212" s="27">
        <f t="shared" si="347"/>
        <v>80.000000009313226</v>
      </c>
      <c r="S4212" s="3" t="s">
        <v>4</v>
      </c>
      <c r="T4212" s="3" t="s">
        <v>4632</v>
      </c>
      <c r="U4212" s="3" t="s">
        <v>4662</v>
      </c>
      <c r="V4212" s="3" t="s">
        <v>4732</v>
      </c>
      <c r="W4212" s="5">
        <v>0</v>
      </c>
      <c r="X4212" s="5">
        <v>0</v>
      </c>
      <c r="Y4212" s="5">
        <v>0</v>
      </c>
      <c r="Z4212" s="5">
        <v>0</v>
      </c>
      <c r="AA4212" s="5">
        <v>1</v>
      </c>
      <c r="AB4212" s="5">
        <v>0</v>
      </c>
      <c r="AC4212" s="5">
        <v>0</v>
      </c>
      <c r="AD4212" s="5">
        <v>0</v>
      </c>
      <c r="AE4212" s="2">
        <v>2</v>
      </c>
      <c r="AF4212" s="2">
        <v>0</v>
      </c>
      <c r="AG4212" s="2">
        <v>0</v>
      </c>
      <c r="AH4212" s="2">
        <v>0</v>
      </c>
      <c r="AI4212" s="2">
        <v>0</v>
      </c>
      <c r="AJ4212" s="2">
        <v>1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 t="s">
        <v>4</v>
      </c>
      <c r="AT4212" s="2" t="s">
        <v>4</v>
      </c>
    </row>
    <row r="4213" spans="1:46" x14ac:dyDescent="0.2">
      <c r="A4213" s="2">
        <v>1662895</v>
      </c>
      <c r="B4213" s="2">
        <v>851023</v>
      </c>
      <c r="C4213" s="6">
        <v>21.3526812726884</v>
      </c>
      <c r="D4213" s="6">
        <v>38.061113310094001</v>
      </c>
      <c r="E4213" s="19" t="s">
        <v>4668</v>
      </c>
      <c r="F4213" s="46">
        <f>INDEX(Δεδομένα!$P:$P,MATCH('2021'!E4213,Δεδομένα!$O:$O,0))</f>
        <v>136</v>
      </c>
      <c r="G4213" s="49" t="s">
        <v>4620</v>
      </c>
      <c r="H4213" s="51" t="str">
        <f>INDEX(Δεδομένα!B$1:B$51,MATCH('2021'!G4213,Δεδομένα!A$1:A$51,0))</f>
        <v>ΔΥΤΙΚΗΣ ΕΛΛΑΔΟΣ</v>
      </c>
      <c r="I4213" s="53">
        <f>INDEX(Δεδομένα!E$1:E$13,MATCH('2021'!H4213,Δεδομένα!D$1:D$13,0))</f>
        <v>7</v>
      </c>
      <c r="J4213" s="4">
        <v>44321</v>
      </c>
      <c r="K4213" s="3" t="s">
        <v>781</v>
      </c>
      <c r="L4213" s="17" t="str">
        <f t="shared" si="344"/>
        <v>05/05/2021 20:19</v>
      </c>
      <c r="M4213" s="4">
        <v>44321</v>
      </c>
      <c r="N4213" s="3" t="s">
        <v>493</v>
      </c>
      <c r="O4213" s="17" t="str">
        <f t="shared" si="345"/>
        <v>05/05/2021 21:10</v>
      </c>
      <c r="P4213" s="24">
        <f t="shared" si="346"/>
        <v>3.5416666665696539E-2</v>
      </c>
      <c r="Q4213" s="28">
        <v>0</v>
      </c>
      <c r="R4213" s="27">
        <f t="shared" si="347"/>
        <v>50.999999998603016</v>
      </c>
      <c r="S4213" s="3" t="s">
        <v>4</v>
      </c>
      <c r="T4213" s="3" t="s">
        <v>4670</v>
      </c>
      <c r="U4213" s="3" t="s">
        <v>4678</v>
      </c>
      <c r="V4213" s="3" t="s">
        <v>4733</v>
      </c>
      <c r="W4213" s="5">
        <v>0</v>
      </c>
      <c r="X4213" s="5">
        <v>0</v>
      </c>
      <c r="Y4213" s="5">
        <v>0</v>
      </c>
      <c r="Z4213" s="5">
        <v>0</v>
      </c>
      <c r="AA4213" s="5">
        <v>1</v>
      </c>
      <c r="AB4213" s="5">
        <v>0</v>
      </c>
      <c r="AC4213" s="5">
        <v>0</v>
      </c>
      <c r="AD4213" s="5">
        <v>0</v>
      </c>
      <c r="AE4213" s="2">
        <v>2</v>
      </c>
      <c r="AF4213" s="2">
        <v>0</v>
      </c>
      <c r="AG4213" s="2">
        <v>0</v>
      </c>
      <c r="AH4213" s="2">
        <v>0</v>
      </c>
      <c r="AI4213" s="2">
        <v>0</v>
      </c>
      <c r="AJ4213" s="2">
        <v>1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 t="s">
        <v>4</v>
      </c>
      <c r="AT4213" s="2" t="s">
        <v>4</v>
      </c>
    </row>
    <row r="4214" spans="1:46" x14ac:dyDescent="0.2">
      <c r="A4214" s="2">
        <v>1662916</v>
      </c>
      <c r="B4214" s="2">
        <v>851458</v>
      </c>
      <c r="C4214" s="6">
        <v>21.294594101845899</v>
      </c>
      <c r="D4214" s="6">
        <v>37.902322806435102</v>
      </c>
      <c r="E4214" s="19" t="s">
        <v>4668</v>
      </c>
      <c r="F4214" s="46">
        <f>INDEX(Δεδομένα!$P:$P,MATCH('2021'!E4214,Δεδομένα!$O:$O,0))</f>
        <v>136</v>
      </c>
      <c r="G4214" s="49" t="s">
        <v>4620</v>
      </c>
      <c r="H4214" s="51" t="str">
        <f>INDEX(Δεδομένα!B$1:B$51,MATCH('2021'!G4214,Δεδομένα!A$1:A$51,0))</f>
        <v>ΔΥΤΙΚΗΣ ΕΛΛΑΔΟΣ</v>
      </c>
      <c r="I4214" s="53">
        <f>INDEX(Δεδομένα!E$1:E$13,MATCH('2021'!H4214,Δεδομένα!D$1:D$13,0))</f>
        <v>7</v>
      </c>
      <c r="J4214" s="4">
        <v>44323</v>
      </c>
      <c r="K4214" s="3" t="s">
        <v>474</v>
      </c>
      <c r="L4214" s="17" t="str">
        <f t="shared" si="344"/>
        <v>07/05/2021 16:50</v>
      </c>
      <c r="M4214" s="4">
        <v>44323</v>
      </c>
      <c r="N4214" s="3" t="s">
        <v>13</v>
      </c>
      <c r="O4214" s="17" t="str">
        <f t="shared" si="345"/>
        <v>07/05/2021 18:50</v>
      </c>
      <c r="P4214" s="24">
        <f t="shared" si="346"/>
        <v>8.3333333328482695E-2</v>
      </c>
      <c r="Q4214" s="28">
        <v>0</v>
      </c>
      <c r="R4214" s="27">
        <f t="shared" si="347"/>
        <v>119.99999999301508</v>
      </c>
      <c r="S4214" s="3" t="s">
        <v>4</v>
      </c>
      <c r="T4214" s="3" t="s">
        <v>4670</v>
      </c>
      <c r="U4214" s="3" t="s">
        <v>4693</v>
      </c>
      <c r="V4214" s="3" t="s">
        <v>4693</v>
      </c>
      <c r="W4214" s="5">
        <v>0</v>
      </c>
      <c r="X4214" s="5">
        <v>0</v>
      </c>
      <c r="Y4214" s="5">
        <v>0</v>
      </c>
      <c r="Z4214" s="5">
        <v>0</v>
      </c>
      <c r="AA4214" s="5">
        <v>3</v>
      </c>
      <c r="AB4214" s="5">
        <v>0</v>
      </c>
      <c r="AC4214" s="5">
        <v>0</v>
      </c>
      <c r="AD4214" s="5">
        <v>0</v>
      </c>
      <c r="AE4214" s="2">
        <v>6</v>
      </c>
      <c r="AF4214" s="2">
        <v>0</v>
      </c>
      <c r="AG4214" s="2">
        <v>0</v>
      </c>
      <c r="AH4214" s="2">
        <v>0</v>
      </c>
      <c r="AI4214" s="2">
        <v>0</v>
      </c>
      <c r="AJ4214" s="2">
        <v>2</v>
      </c>
      <c r="AK4214" s="2">
        <v>1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 t="s">
        <v>4</v>
      </c>
      <c r="AT4214" s="2" t="s">
        <v>4</v>
      </c>
    </row>
    <row r="4215" spans="1:46" x14ac:dyDescent="0.2">
      <c r="A4215" s="2">
        <v>1665745</v>
      </c>
      <c r="B4215" s="2">
        <v>851827</v>
      </c>
      <c r="C4215" s="6">
        <v>21.2248588859938</v>
      </c>
      <c r="D4215" s="6">
        <v>37.827408543637603</v>
      </c>
      <c r="E4215" s="19" t="s">
        <v>4668</v>
      </c>
      <c r="F4215" s="46">
        <f>INDEX(Δεδομένα!$P:$P,MATCH('2021'!E4215,Δεδομένα!$O:$O,0))</f>
        <v>136</v>
      </c>
      <c r="G4215" s="49" t="s">
        <v>4620</v>
      </c>
      <c r="H4215" s="51" t="str">
        <f>INDEX(Δεδομένα!B$1:B$51,MATCH('2021'!G4215,Δεδομένα!A$1:A$51,0))</f>
        <v>ΔΥΤΙΚΗΣ ΕΛΛΑΔΟΣ</v>
      </c>
      <c r="I4215" s="53">
        <f>INDEX(Δεδομένα!E$1:E$13,MATCH('2021'!H4215,Δεδομένα!D$1:D$13,0))</f>
        <v>7</v>
      </c>
      <c r="J4215" s="4">
        <v>44325</v>
      </c>
      <c r="K4215" s="3" t="s">
        <v>1256</v>
      </c>
      <c r="L4215" s="17" t="str">
        <f t="shared" si="344"/>
        <v>09/05/2021 08:35</v>
      </c>
      <c r="M4215" s="4">
        <v>44325</v>
      </c>
      <c r="N4215" s="3" t="s">
        <v>88</v>
      </c>
      <c r="O4215" s="17" t="str">
        <f t="shared" si="345"/>
        <v>09/05/2021 10:30</v>
      </c>
      <c r="P4215" s="24">
        <f t="shared" si="346"/>
        <v>7.9861111109494232E-2</v>
      </c>
      <c r="Q4215" s="28">
        <v>0</v>
      </c>
      <c r="R4215" s="27">
        <f t="shared" si="347"/>
        <v>114.99999999767169</v>
      </c>
      <c r="S4215" s="3" t="s">
        <v>4</v>
      </c>
      <c r="T4215" s="3" t="s">
        <v>4632</v>
      </c>
      <c r="U4215" s="3" t="s">
        <v>4662</v>
      </c>
      <c r="V4215" s="3" t="s">
        <v>4715</v>
      </c>
      <c r="W4215" s="5">
        <v>0</v>
      </c>
      <c r="X4215" s="5">
        <v>0</v>
      </c>
      <c r="Y4215" s="5">
        <v>0</v>
      </c>
      <c r="Z4215" s="5">
        <v>0</v>
      </c>
      <c r="AA4215" s="5">
        <v>1</v>
      </c>
      <c r="AB4215" s="5">
        <v>0</v>
      </c>
      <c r="AC4215" s="5">
        <v>0</v>
      </c>
      <c r="AD4215" s="5">
        <v>0</v>
      </c>
      <c r="AE4215" s="2">
        <v>2</v>
      </c>
      <c r="AF4215" s="2">
        <v>0</v>
      </c>
      <c r="AG4215" s="2">
        <v>0</v>
      </c>
      <c r="AH4215" s="2">
        <v>0</v>
      </c>
      <c r="AI4215" s="2">
        <v>0</v>
      </c>
      <c r="AJ4215" s="2">
        <v>1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 t="s">
        <v>4</v>
      </c>
      <c r="AT4215" s="2" t="s">
        <v>4</v>
      </c>
    </row>
    <row r="4216" spans="1:46" x14ac:dyDescent="0.2">
      <c r="A4216" s="2">
        <v>1665749</v>
      </c>
      <c r="B4216" s="2">
        <v>852240</v>
      </c>
      <c r="C4216" s="6">
        <v>21.218107318089</v>
      </c>
      <c r="D4216" s="6">
        <v>37.867279302238401</v>
      </c>
      <c r="E4216" s="19" t="s">
        <v>4668</v>
      </c>
      <c r="F4216" s="46">
        <f>INDEX(Δεδομένα!$P:$P,MATCH('2021'!E4216,Δεδομένα!$O:$O,0))</f>
        <v>136</v>
      </c>
      <c r="G4216" s="49" t="s">
        <v>4620</v>
      </c>
      <c r="H4216" s="51" t="str">
        <f>INDEX(Δεδομένα!B$1:B$51,MATCH('2021'!G4216,Δεδομένα!A$1:A$51,0))</f>
        <v>ΔΥΤΙΚΗΣ ΕΛΛΑΔΟΣ</v>
      </c>
      <c r="I4216" s="53">
        <f>INDEX(Δεδομένα!E$1:E$13,MATCH('2021'!H4216,Δεδομένα!D$1:D$13,0))</f>
        <v>7</v>
      </c>
      <c r="J4216" s="4">
        <v>44326</v>
      </c>
      <c r="K4216" s="3" t="s">
        <v>131</v>
      </c>
      <c r="L4216" s="17" t="str">
        <f t="shared" si="344"/>
        <v>10/05/2021 19:15</v>
      </c>
      <c r="M4216" s="4">
        <v>44326</v>
      </c>
      <c r="N4216" s="3" t="s">
        <v>23</v>
      </c>
      <c r="O4216" s="17" t="str">
        <f t="shared" si="345"/>
        <v>10/05/2021 19:35</v>
      </c>
      <c r="P4216" s="24">
        <f t="shared" si="346"/>
        <v>1.3888888883229811E-2</v>
      </c>
      <c r="Q4216" s="28">
        <v>0</v>
      </c>
      <c r="R4216" s="27">
        <f t="shared" si="347"/>
        <v>19.999999991850927</v>
      </c>
      <c r="S4216" s="3" t="s">
        <v>4</v>
      </c>
      <c r="T4216" s="3" t="s">
        <v>4632</v>
      </c>
      <c r="U4216" s="3" t="s">
        <v>4662</v>
      </c>
      <c r="V4216" s="3" t="s">
        <v>4728</v>
      </c>
      <c r="W4216" s="5">
        <v>0</v>
      </c>
      <c r="X4216" s="5">
        <v>0</v>
      </c>
      <c r="Y4216" s="5">
        <v>0</v>
      </c>
      <c r="Z4216" s="5">
        <v>0</v>
      </c>
      <c r="AA4216" s="5">
        <v>1</v>
      </c>
      <c r="AB4216" s="5">
        <v>0</v>
      </c>
      <c r="AC4216" s="5">
        <v>0</v>
      </c>
      <c r="AD4216" s="5">
        <v>0</v>
      </c>
      <c r="AE4216" s="2">
        <v>3</v>
      </c>
      <c r="AF4216" s="2">
        <v>0</v>
      </c>
      <c r="AG4216" s="2">
        <v>0</v>
      </c>
      <c r="AH4216" s="2">
        <v>0</v>
      </c>
      <c r="AI4216" s="2">
        <v>0</v>
      </c>
      <c r="AJ4216" s="2">
        <v>1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 t="s">
        <v>4</v>
      </c>
      <c r="AT4216" s="2" t="s">
        <v>4</v>
      </c>
    </row>
    <row r="4217" spans="1:46" x14ac:dyDescent="0.2">
      <c r="A4217" s="2">
        <v>1665767</v>
      </c>
      <c r="B4217" s="2">
        <v>852700</v>
      </c>
      <c r="C4217" s="6">
        <v>21.286551837421701</v>
      </c>
      <c r="D4217" s="6">
        <v>37.899222373156199</v>
      </c>
      <c r="E4217" s="19" t="s">
        <v>4668</v>
      </c>
      <c r="F4217" s="46">
        <f>INDEX(Δεδομένα!$P:$P,MATCH('2021'!E4217,Δεδομένα!$O:$O,0))</f>
        <v>136</v>
      </c>
      <c r="G4217" s="49" t="s">
        <v>4620</v>
      </c>
      <c r="H4217" s="51" t="str">
        <f>INDEX(Δεδομένα!B$1:B$51,MATCH('2021'!G4217,Δεδομένα!A$1:A$51,0))</f>
        <v>ΔΥΤΙΚΗΣ ΕΛΛΑΔΟΣ</v>
      </c>
      <c r="I4217" s="53">
        <f>INDEX(Δεδομένα!E$1:E$13,MATCH('2021'!H4217,Δεδομένα!D$1:D$13,0))</f>
        <v>7</v>
      </c>
      <c r="J4217" s="4">
        <v>44328</v>
      </c>
      <c r="K4217" s="3" t="s">
        <v>150</v>
      </c>
      <c r="L4217" s="17" t="str">
        <f t="shared" si="344"/>
        <v>12/05/2021 19:00</v>
      </c>
      <c r="M4217" s="4">
        <v>44328</v>
      </c>
      <c r="N4217" s="3" t="s">
        <v>976</v>
      </c>
      <c r="O4217" s="17" t="str">
        <f t="shared" si="345"/>
        <v>12/05/2021 19:53</v>
      </c>
      <c r="P4217" s="24">
        <f t="shared" si="346"/>
        <v>3.680555555911269E-2</v>
      </c>
      <c r="Q4217" s="28">
        <v>0</v>
      </c>
      <c r="R4217" s="27">
        <f t="shared" si="347"/>
        <v>53.000000005122274</v>
      </c>
      <c r="S4217" s="3" t="s">
        <v>4</v>
      </c>
      <c r="T4217" s="3" t="s">
        <v>4670</v>
      </c>
      <c r="U4217" s="3" t="s">
        <v>4702</v>
      </c>
      <c r="V4217" s="3" t="s">
        <v>4702</v>
      </c>
      <c r="W4217" s="5">
        <v>0</v>
      </c>
      <c r="X4217" s="5">
        <v>0</v>
      </c>
      <c r="Y4217" s="5">
        <v>0</v>
      </c>
      <c r="Z4217" s="5">
        <v>10</v>
      </c>
      <c r="AA4217" s="5">
        <v>0</v>
      </c>
      <c r="AB4217" s="5">
        <v>0</v>
      </c>
      <c r="AC4217" s="5">
        <v>0</v>
      </c>
      <c r="AD4217" s="5">
        <v>0</v>
      </c>
      <c r="AE4217" s="2">
        <v>2</v>
      </c>
      <c r="AF4217" s="2">
        <v>0</v>
      </c>
      <c r="AG4217" s="2">
        <v>0</v>
      </c>
      <c r="AH4217" s="2">
        <v>0</v>
      </c>
      <c r="AI4217" s="2">
        <v>0</v>
      </c>
      <c r="AJ4217" s="2">
        <v>1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 t="s">
        <v>4</v>
      </c>
      <c r="AT4217" s="2" t="s">
        <v>4</v>
      </c>
    </row>
    <row r="4218" spans="1:46" x14ac:dyDescent="0.2">
      <c r="A4218" s="2">
        <v>1665789</v>
      </c>
      <c r="B4218" s="2">
        <v>854082</v>
      </c>
      <c r="C4218" s="6">
        <v>21.140674630565499</v>
      </c>
      <c r="D4218" s="6">
        <v>37.8913868266809</v>
      </c>
      <c r="E4218" s="19" t="s">
        <v>4668</v>
      </c>
      <c r="F4218" s="46">
        <f>INDEX(Δεδομένα!$P:$P,MATCH('2021'!E4218,Δεδομένα!$O:$O,0))</f>
        <v>136</v>
      </c>
      <c r="G4218" s="49" t="s">
        <v>4620</v>
      </c>
      <c r="H4218" s="51" t="str">
        <f>INDEX(Δεδομένα!B$1:B$51,MATCH('2021'!G4218,Δεδομένα!A$1:A$51,0))</f>
        <v>ΔΥΤΙΚΗΣ ΕΛΛΑΔΟΣ</v>
      </c>
      <c r="I4218" s="53">
        <f>INDEX(Δεδομένα!E$1:E$13,MATCH('2021'!H4218,Δεδομένα!D$1:D$13,0))</f>
        <v>7</v>
      </c>
      <c r="J4218" s="4">
        <v>44334</v>
      </c>
      <c r="K4218" s="3" t="s">
        <v>526</v>
      </c>
      <c r="L4218" s="17" t="str">
        <f t="shared" si="344"/>
        <v>18/05/2021 17:05</v>
      </c>
      <c r="M4218" s="4">
        <v>44334</v>
      </c>
      <c r="N4218" s="3" t="s">
        <v>845</v>
      </c>
      <c r="O4218" s="17" t="str">
        <f t="shared" si="345"/>
        <v>18/05/2021 17:39</v>
      </c>
      <c r="P4218" s="24">
        <f t="shared" si="346"/>
        <v>2.3611111115314998E-2</v>
      </c>
      <c r="Q4218" s="28">
        <v>0</v>
      </c>
      <c r="R4218" s="27">
        <f t="shared" si="347"/>
        <v>34.000000006053597</v>
      </c>
      <c r="S4218" s="3" t="s">
        <v>4</v>
      </c>
      <c r="T4218" s="3" t="s">
        <v>4670</v>
      </c>
      <c r="U4218" s="3" t="s">
        <v>4696</v>
      </c>
      <c r="V4218" s="3" t="s">
        <v>4696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1</v>
      </c>
      <c r="AC4218" s="5">
        <v>0</v>
      </c>
      <c r="AD4218" s="5">
        <v>0</v>
      </c>
      <c r="AE4218" s="2">
        <v>3</v>
      </c>
      <c r="AF4218" s="2">
        <v>0</v>
      </c>
      <c r="AG4218" s="2">
        <v>0</v>
      </c>
      <c r="AH4218" s="2">
        <v>0</v>
      </c>
      <c r="AI4218" s="2">
        <v>0</v>
      </c>
      <c r="AJ4218" s="2">
        <v>1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 t="s">
        <v>4</v>
      </c>
      <c r="AT4218" s="2" t="s">
        <v>4</v>
      </c>
    </row>
    <row r="4219" spans="1:46" x14ac:dyDescent="0.2">
      <c r="A4219" s="2">
        <v>1665793</v>
      </c>
      <c r="B4219" s="2">
        <v>854095</v>
      </c>
      <c r="C4219" s="6">
        <v>21.3918710942934</v>
      </c>
      <c r="D4219" s="6">
        <v>38.020400204668</v>
      </c>
      <c r="E4219" s="19" t="s">
        <v>4668</v>
      </c>
      <c r="F4219" s="46">
        <f>INDEX(Δεδομένα!$P:$P,MATCH('2021'!E4219,Δεδομένα!$O:$O,0))</f>
        <v>136</v>
      </c>
      <c r="G4219" s="49" t="s">
        <v>4620</v>
      </c>
      <c r="H4219" s="51" t="str">
        <f>INDEX(Δεδομένα!B$1:B$51,MATCH('2021'!G4219,Δεδομένα!A$1:A$51,0))</f>
        <v>ΔΥΤΙΚΗΣ ΕΛΛΑΔΟΣ</v>
      </c>
      <c r="I4219" s="53">
        <f>INDEX(Δεδομένα!E$1:E$13,MATCH('2021'!H4219,Δεδομένα!D$1:D$13,0))</f>
        <v>7</v>
      </c>
      <c r="J4219" s="4">
        <v>44334</v>
      </c>
      <c r="K4219" s="3" t="s">
        <v>370</v>
      </c>
      <c r="L4219" s="17" t="str">
        <f t="shared" si="344"/>
        <v>18/05/2021 17:45</v>
      </c>
      <c r="M4219" s="4">
        <v>44334</v>
      </c>
      <c r="N4219" s="3" t="s">
        <v>712</v>
      </c>
      <c r="O4219" s="17" t="str">
        <f t="shared" si="345"/>
        <v>18/05/2021 18:30</v>
      </c>
      <c r="P4219" s="24">
        <f t="shared" si="346"/>
        <v>3.125E-2</v>
      </c>
      <c r="Q4219" s="28">
        <v>0</v>
      </c>
      <c r="R4219" s="27">
        <f t="shared" si="347"/>
        <v>45</v>
      </c>
      <c r="S4219" s="3" t="s">
        <v>4</v>
      </c>
      <c r="T4219" s="3" t="s">
        <v>4670</v>
      </c>
      <c r="U4219" s="3" t="s">
        <v>4684</v>
      </c>
      <c r="V4219" s="3" t="s">
        <v>4734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1</v>
      </c>
      <c r="AC4219" s="5">
        <v>0</v>
      </c>
      <c r="AD4219" s="5">
        <v>0</v>
      </c>
      <c r="AE4219" s="2">
        <v>2</v>
      </c>
      <c r="AF4219" s="2">
        <v>0</v>
      </c>
      <c r="AG4219" s="2">
        <v>0</v>
      </c>
      <c r="AH4219" s="2">
        <v>0</v>
      </c>
      <c r="AI4219" s="2">
        <v>0</v>
      </c>
      <c r="AJ4219" s="2">
        <v>1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 t="s">
        <v>4</v>
      </c>
      <c r="AT4219" s="2" t="s">
        <v>4</v>
      </c>
    </row>
    <row r="4220" spans="1:46" x14ac:dyDescent="0.2">
      <c r="A4220" s="2">
        <v>1665798</v>
      </c>
      <c r="B4220" s="2">
        <v>855711</v>
      </c>
      <c r="C4220" s="6">
        <v>21.3989959918785</v>
      </c>
      <c r="D4220" s="6">
        <v>38.019382268257097</v>
      </c>
      <c r="E4220" s="19" t="s">
        <v>4668</v>
      </c>
      <c r="F4220" s="46">
        <f>INDEX(Δεδομένα!$P:$P,MATCH('2021'!E4220,Δεδομένα!$O:$O,0))</f>
        <v>136</v>
      </c>
      <c r="G4220" s="49" t="s">
        <v>4620</v>
      </c>
      <c r="H4220" s="51" t="str">
        <f>INDEX(Δεδομένα!B$1:B$51,MATCH('2021'!G4220,Δεδομένα!A$1:A$51,0))</f>
        <v>ΔΥΤΙΚΗΣ ΕΛΛΑΔΟΣ</v>
      </c>
      <c r="I4220" s="53">
        <f>INDEX(Δεδομένα!E$1:E$13,MATCH('2021'!H4220,Δεδομένα!D$1:D$13,0))</f>
        <v>7</v>
      </c>
      <c r="J4220" s="4">
        <v>44340</v>
      </c>
      <c r="K4220" s="3" t="s">
        <v>317</v>
      </c>
      <c r="L4220" s="17" t="str">
        <f t="shared" si="344"/>
        <v>24/05/2021 11:05</v>
      </c>
      <c r="M4220" s="4">
        <v>44340</v>
      </c>
      <c r="N4220" s="3" t="s">
        <v>290</v>
      </c>
      <c r="O4220" s="17" t="str">
        <f t="shared" si="345"/>
        <v>24/05/2021 12:24</v>
      </c>
      <c r="P4220" s="24">
        <f t="shared" si="346"/>
        <v>5.4861111115314998E-2</v>
      </c>
      <c r="Q4220" s="28">
        <v>0</v>
      </c>
      <c r="R4220" s="27">
        <f t="shared" si="347"/>
        <v>79.000000006053597</v>
      </c>
      <c r="S4220" s="3" t="s">
        <v>4</v>
      </c>
      <c r="T4220" s="3" t="s">
        <v>4670</v>
      </c>
      <c r="U4220" s="3" t="s">
        <v>4684</v>
      </c>
      <c r="V4220" s="3" t="s">
        <v>4734</v>
      </c>
      <c r="W4220" s="5">
        <v>0</v>
      </c>
      <c r="X4220" s="5">
        <v>0</v>
      </c>
      <c r="Y4220" s="5">
        <v>0</v>
      </c>
      <c r="Z4220" s="5">
        <v>0</v>
      </c>
      <c r="AA4220" s="5">
        <v>1</v>
      </c>
      <c r="AB4220" s="5">
        <v>0</v>
      </c>
      <c r="AC4220" s="5">
        <v>0</v>
      </c>
      <c r="AD4220" s="5">
        <v>0</v>
      </c>
      <c r="AE4220" s="2">
        <v>5</v>
      </c>
      <c r="AF4220" s="2">
        <v>0</v>
      </c>
      <c r="AG4220" s="2">
        <v>0</v>
      </c>
      <c r="AH4220" s="2">
        <v>0</v>
      </c>
      <c r="AI4220" s="2">
        <v>0</v>
      </c>
      <c r="AJ4220" s="2">
        <v>3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 t="s">
        <v>4</v>
      </c>
      <c r="AT4220" s="2" t="s">
        <v>4</v>
      </c>
    </row>
    <row r="4221" spans="1:46" x14ac:dyDescent="0.2">
      <c r="A4221" s="2">
        <v>1665811</v>
      </c>
      <c r="B4221" s="2">
        <v>855786</v>
      </c>
      <c r="C4221" s="6">
        <v>21.4411945343018</v>
      </c>
      <c r="D4221" s="6">
        <v>38.071807861328097</v>
      </c>
      <c r="E4221" s="19" t="s">
        <v>4668</v>
      </c>
      <c r="F4221" s="46">
        <f>INDEX(Δεδομένα!$P:$P,MATCH('2021'!E4221,Δεδομένα!$O:$O,0))</f>
        <v>136</v>
      </c>
      <c r="G4221" s="49" t="s">
        <v>4147</v>
      </c>
      <c r="H4221" s="51" t="str">
        <f>INDEX(Δεδομένα!B$1:B$51,MATCH('2021'!G4221,Δεδομένα!A$1:A$51,0))</f>
        <v>ΔΥΤΙΚΗΣ ΕΛΛΑΔΟΣ</v>
      </c>
      <c r="I4221" s="53">
        <f>INDEX(Δεδομένα!E$1:E$13,MATCH('2021'!H4221,Δεδομένα!D$1:D$13,0))</f>
        <v>7</v>
      </c>
      <c r="J4221" s="4">
        <v>44340</v>
      </c>
      <c r="K4221" s="3" t="s">
        <v>481</v>
      </c>
      <c r="L4221" s="17" t="str">
        <f t="shared" si="344"/>
        <v>24/05/2021 14:20</v>
      </c>
      <c r="M4221" s="4">
        <v>44340</v>
      </c>
      <c r="N4221" s="3" t="s">
        <v>942</v>
      </c>
      <c r="O4221" s="17" t="str">
        <f t="shared" si="345"/>
        <v>24/05/2021 15:12</v>
      </c>
      <c r="P4221" s="24">
        <f t="shared" si="346"/>
        <v>3.6111111112404615E-2</v>
      </c>
      <c r="Q4221" s="28">
        <v>0</v>
      </c>
      <c r="R4221" s="27">
        <f t="shared" si="347"/>
        <v>52.000000001862645</v>
      </c>
      <c r="S4221" s="3" t="s">
        <v>4</v>
      </c>
      <c r="T4221" s="3" t="s">
        <v>4194</v>
      </c>
      <c r="U4221" s="3" t="s">
        <v>4676</v>
      </c>
      <c r="V4221" s="3" t="s">
        <v>4735</v>
      </c>
      <c r="W4221" s="5">
        <v>0</v>
      </c>
      <c r="X4221" s="5">
        <v>0</v>
      </c>
      <c r="Y4221" s="5">
        <v>0</v>
      </c>
      <c r="Z4221" s="5">
        <v>0</v>
      </c>
      <c r="AA4221" s="5">
        <v>6</v>
      </c>
      <c r="AB4221" s="5">
        <v>0</v>
      </c>
      <c r="AC4221" s="5">
        <v>0</v>
      </c>
      <c r="AD4221" s="5">
        <v>0</v>
      </c>
      <c r="AE4221" s="2">
        <v>2</v>
      </c>
      <c r="AF4221" s="2">
        <v>0</v>
      </c>
      <c r="AG4221" s="2">
        <v>0</v>
      </c>
      <c r="AH4221" s="2">
        <v>0</v>
      </c>
      <c r="AI4221" s="2">
        <v>0</v>
      </c>
      <c r="AJ4221" s="2">
        <v>1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 t="s">
        <v>4</v>
      </c>
      <c r="AT4221" s="2" t="s">
        <v>4</v>
      </c>
    </row>
    <row r="4222" spans="1:46" x14ac:dyDescent="0.2">
      <c r="A4222" s="2">
        <v>1665818</v>
      </c>
      <c r="B4222" s="2">
        <v>855793</v>
      </c>
      <c r="C4222" s="6">
        <v>21.205609356997002</v>
      </c>
      <c r="D4222" s="6">
        <v>37.868445584578502</v>
      </c>
      <c r="E4222" s="19" t="s">
        <v>4668</v>
      </c>
      <c r="F4222" s="46">
        <f>INDEX(Δεδομένα!$P:$P,MATCH('2021'!E4222,Δεδομένα!$O:$O,0))</f>
        <v>136</v>
      </c>
      <c r="G4222" s="49" t="s">
        <v>4620</v>
      </c>
      <c r="H4222" s="51" t="str">
        <f>INDEX(Δεδομένα!B$1:B$51,MATCH('2021'!G4222,Δεδομένα!A$1:A$51,0))</f>
        <v>ΔΥΤΙΚΗΣ ΕΛΛΑΔΟΣ</v>
      </c>
      <c r="I4222" s="53">
        <f>INDEX(Δεδομένα!E$1:E$13,MATCH('2021'!H4222,Δεδομένα!D$1:D$13,0))</f>
        <v>7</v>
      </c>
      <c r="J4222" s="4">
        <v>44340</v>
      </c>
      <c r="K4222" s="3" t="s">
        <v>39</v>
      </c>
      <c r="L4222" s="17" t="str">
        <f t="shared" si="344"/>
        <v>24/05/2021 14:40</v>
      </c>
      <c r="M4222" s="4">
        <v>44340</v>
      </c>
      <c r="N4222" s="3" t="s">
        <v>1278</v>
      </c>
      <c r="O4222" s="17" t="str">
        <f t="shared" si="345"/>
        <v>24/05/2021 18:38</v>
      </c>
      <c r="P4222" s="24">
        <f t="shared" si="346"/>
        <v>0.16527777777810115</v>
      </c>
      <c r="Q4222" s="28">
        <v>0</v>
      </c>
      <c r="R4222" s="27">
        <f t="shared" si="347"/>
        <v>238.00000000046566</v>
      </c>
      <c r="S4222" s="3" t="s">
        <v>4</v>
      </c>
      <c r="T4222" s="3" t="s">
        <v>4632</v>
      </c>
      <c r="U4222" s="3" t="s">
        <v>4662</v>
      </c>
      <c r="V4222" s="3" t="s">
        <v>4662</v>
      </c>
      <c r="W4222" s="5">
        <v>0</v>
      </c>
      <c r="X4222" s="5">
        <v>0</v>
      </c>
      <c r="Y4222" s="5">
        <v>0</v>
      </c>
      <c r="Z4222" s="5">
        <v>0</v>
      </c>
      <c r="AA4222" s="5">
        <v>1</v>
      </c>
      <c r="AB4222" s="5">
        <v>0</v>
      </c>
      <c r="AC4222" s="5">
        <v>0</v>
      </c>
      <c r="AD4222" s="5">
        <v>0</v>
      </c>
      <c r="AE4222" s="2">
        <v>7</v>
      </c>
      <c r="AF4222" s="2">
        <v>0</v>
      </c>
      <c r="AG4222" s="2">
        <v>0</v>
      </c>
      <c r="AH4222" s="2">
        <v>0</v>
      </c>
      <c r="AI4222" s="2">
        <v>0</v>
      </c>
      <c r="AJ4222" s="2">
        <v>2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 t="s">
        <v>4</v>
      </c>
      <c r="AT4222" s="2" t="s">
        <v>4</v>
      </c>
    </row>
    <row r="4223" spans="1:46" x14ac:dyDescent="0.2">
      <c r="A4223" s="2">
        <v>1665831</v>
      </c>
      <c r="B4223" s="2">
        <v>855857</v>
      </c>
      <c r="C4223" s="6">
        <v>21.302282008043701</v>
      </c>
      <c r="D4223" s="6">
        <v>37.888191596189003</v>
      </c>
      <c r="E4223" s="19" t="s">
        <v>4668</v>
      </c>
      <c r="F4223" s="46">
        <f>INDEX(Δεδομένα!$P:$P,MATCH('2021'!E4223,Δεδομένα!$O:$O,0))</f>
        <v>136</v>
      </c>
      <c r="G4223" s="49" t="s">
        <v>4620</v>
      </c>
      <c r="H4223" s="51" t="str">
        <f>INDEX(Δεδομένα!B$1:B$51,MATCH('2021'!G4223,Δεδομένα!A$1:A$51,0))</f>
        <v>ΔΥΤΙΚΗΣ ΕΛΛΑΔΟΣ</v>
      </c>
      <c r="I4223" s="53">
        <f>INDEX(Δεδομένα!E$1:E$13,MATCH('2021'!H4223,Δεδομένα!D$1:D$13,0))</f>
        <v>7</v>
      </c>
      <c r="J4223" s="4">
        <v>44340</v>
      </c>
      <c r="K4223" s="3" t="s">
        <v>421</v>
      </c>
      <c r="L4223" s="17" t="str">
        <f t="shared" si="344"/>
        <v>24/05/2021 18:37</v>
      </c>
      <c r="M4223" s="4">
        <v>44340</v>
      </c>
      <c r="N4223" s="3" t="s">
        <v>1196</v>
      </c>
      <c r="O4223" s="17" t="str">
        <f t="shared" si="345"/>
        <v>24/05/2021 19:34</v>
      </c>
      <c r="P4223" s="24">
        <f t="shared" si="346"/>
        <v>3.9583333338669036E-2</v>
      </c>
      <c r="Q4223" s="28">
        <v>0</v>
      </c>
      <c r="R4223" s="27">
        <f t="shared" si="347"/>
        <v>57.000000007683411</v>
      </c>
      <c r="S4223" s="3" t="s">
        <v>4</v>
      </c>
      <c r="T4223" s="3" t="s">
        <v>4670</v>
      </c>
      <c r="U4223" s="3" t="s">
        <v>4702</v>
      </c>
      <c r="V4223" s="3" t="s">
        <v>4702</v>
      </c>
      <c r="W4223" s="5">
        <v>0</v>
      </c>
      <c r="X4223" s="5">
        <v>0</v>
      </c>
      <c r="Y4223" s="5">
        <v>0</v>
      </c>
      <c r="Z4223" s="5">
        <v>0</v>
      </c>
      <c r="AA4223" s="5">
        <v>1</v>
      </c>
      <c r="AB4223" s="5">
        <v>0</v>
      </c>
      <c r="AC4223" s="5">
        <v>0</v>
      </c>
      <c r="AD4223" s="5">
        <v>0</v>
      </c>
      <c r="AE4223" s="2">
        <v>2</v>
      </c>
      <c r="AF4223" s="2">
        <v>0</v>
      </c>
      <c r="AG4223" s="2">
        <v>0</v>
      </c>
      <c r="AH4223" s="2">
        <v>0</v>
      </c>
      <c r="AI4223" s="2">
        <v>0</v>
      </c>
      <c r="AJ4223" s="2">
        <v>1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 t="s">
        <v>4</v>
      </c>
      <c r="AT4223" s="2" t="s">
        <v>4</v>
      </c>
    </row>
    <row r="4224" spans="1:46" x14ac:dyDescent="0.2">
      <c r="A4224" s="2">
        <v>1665841</v>
      </c>
      <c r="B4224" s="2">
        <v>855873</v>
      </c>
      <c r="C4224" s="6">
        <v>21.3863633075817</v>
      </c>
      <c r="D4224" s="6">
        <v>38.059629191016597</v>
      </c>
      <c r="E4224" s="19" t="s">
        <v>4668</v>
      </c>
      <c r="F4224" s="46">
        <f>INDEX(Δεδομένα!$P:$P,MATCH('2021'!E4224,Δεδομένα!$O:$O,0))</f>
        <v>136</v>
      </c>
      <c r="G4224" s="49" t="s">
        <v>4620</v>
      </c>
      <c r="H4224" s="51" t="str">
        <f>INDEX(Δεδομένα!B$1:B$51,MATCH('2021'!G4224,Δεδομένα!A$1:A$51,0))</f>
        <v>ΔΥΤΙΚΗΣ ΕΛΛΑΔΟΣ</v>
      </c>
      <c r="I4224" s="53">
        <f>INDEX(Δεδομένα!E$1:E$13,MATCH('2021'!H4224,Δεδομένα!D$1:D$13,0))</f>
        <v>7</v>
      </c>
      <c r="J4224" s="4">
        <v>44340</v>
      </c>
      <c r="K4224" s="3" t="s">
        <v>131</v>
      </c>
      <c r="L4224" s="17" t="str">
        <f t="shared" ref="L4224:L4286" si="348">_xlfn.CONCAT(TEXT(J4224,"ηη/μμ/εεε")," ",TEXT(K4224,"ωω:λλ"))</f>
        <v>24/05/2021 19:15</v>
      </c>
      <c r="M4224" s="4">
        <v>44340</v>
      </c>
      <c r="N4224" s="3" t="s">
        <v>424</v>
      </c>
      <c r="O4224" s="17" t="str">
        <f t="shared" ref="O4224:O4286" si="349">_xlfn.CONCAT(TEXT(M4224,"ηη/μμ/εεε")," ",TEXT(N4224,"ωω:λλ"))</f>
        <v>24/05/2021 20:10</v>
      </c>
      <c r="P4224" s="24">
        <f t="shared" ref="P4224:P4286" si="350">O4224-L4224</f>
        <v>3.8194444445252884E-2</v>
      </c>
      <c r="Q4224" s="28">
        <v>0</v>
      </c>
      <c r="R4224" s="27">
        <f t="shared" ref="R4224:R4286" si="351">P4224*(24*60)</f>
        <v>55.000000001164153</v>
      </c>
      <c r="S4224" s="3" t="s">
        <v>4</v>
      </c>
      <c r="T4224" s="3" t="s">
        <v>4670</v>
      </c>
      <c r="U4224" s="3" t="s">
        <v>4671</v>
      </c>
      <c r="V4224" s="3" t="s">
        <v>4736</v>
      </c>
      <c r="W4224" s="5">
        <v>0</v>
      </c>
      <c r="X4224" s="5">
        <v>0</v>
      </c>
      <c r="Y4224" s="5">
        <v>0</v>
      </c>
      <c r="Z4224" s="5">
        <v>0</v>
      </c>
      <c r="AA4224" s="5">
        <v>1</v>
      </c>
      <c r="AB4224" s="5">
        <v>0</v>
      </c>
      <c r="AC4224" s="5">
        <v>0</v>
      </c>
      <c r="AD4224" s="5">
        <v>0</v>
      </c>
      <c r="AE4224" s="2">
        <v>2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1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 t="s">
        <v>4</v>
      </c>
      <c r="AT4224" s="2" t="s">
        <v>4</v>
      </c>
    </row>
    <row r="4225" spans="1:46" x14ac:dyDescent="0.2">
      <c r="A4225" s="2">
        <v>1665859</v>
      </c>
      <c r="B4225" s="2">
        <v>856595</v>
      </c>
      <c r="C4225" s="6">
        <v>21.182609788245799</v>
      </c>
      <c r="D4225" s="6">
        <v>37.921841017109898</v>
      </c>
      <c r="E4225" s="19" t="s">
        <v>4668</v>
      </c>
      <c r="F4225" s="46">
        <f>INDEX(Δεδομένα!$P:$P,MATCH('2021'!E4225,Δεδομένα!$O:$O,0))</f>
        <v>136</v>
      </c>
      <c r="G4225" s="49" t="s">
        <v>4620</v>
      </c>
      <c r="H4225" s="51" t="str">
        <f>INDEX(Δεδομένα!B$1:B$51,MATCH('2021'!G4225,Δεδομένα!A$1:A$51,0))</f>
        <v>ΔΥΤΙΚΗΣ ΕΛΛΑΔΟΣ</v>
      </c>
      <c r="I4225" s="53">
        <f>INDEX(Δεδομένα!E$1:E$13,MATCH('2021'!H4225,Δεδομένα!D$1:D$13,0))</f>
        <v>7</v>
      </c>
      <c r="J4225" s="4">
        <v>44343</v>
      </c>
      <c r="K4225" s="3" t="s">
        <v>221</v>
      </c>
      <c r="L4225" s="17" t="str">
        <f t="shared" si="348"/>
        <v>27/05/2021 16:15</v>
      </c>
      <c r="M4225" s="4">
        <v>44343</v>
      </c>
      <c r="N4225" s="3" t="s">
        <v>46</v>
      </c>
      <c r="O4225" s="17" t="str">
        <f t="shared" si="349"/>
        <v>27/05/2021 16:55</v>
      </c>
      <c r="P4225" s="24">
        <f t="shared" si="350"/>
        <v>2.7777777773735579E-2</v>
      </c>
      <c r="Q4225" s="28">
        <v>0</v>
      </c>
      <c r="R4225" s="27">
        <f t="shared" si="351"/>
        <v>39.999999994179234</v>
      </c>
      <c r="S4225" s="3" t="s">
        <v>4</v>
      </c>
      <c r="T4225" s="3" t="s">
        <v>4670</v>
      </c>
      <c r="U4225" s="3" t="s">
        <v>1841</v>
      </c>
      <c r="V4225" s="3" t="s">
        <v>4737</v>
      </c>
      <c r="W4225" s="5">
        <v>0</v>
      </c>
      <c r="X4225" s="5">
        <v>0</v>
      </c>
      <c r="Y4225" s="5">
        <v>0</v>
      </c>
      <c r="Z4225" s="5">
        <v>2</v>
      </c>
      <c r="AA4225" s="5">
        <v>0</v>
      </c>
      <c r="AB4225" s="5">
        <v>0</v>
      </c>
      <c r="AC4225" s="5">
        <v>0</v>
      </c>
      <c r="AD4225" s="5">
        <v>0</v>
      </c>
      <c r="AE4225" s="2">
        <v>3</v>
      </c>
      <c r="AF4225" s="2">
        <v>0</v>
      </c>
      <c r="AG4225" s="2">
        <v>0</v>
      </c>
      <c r="AH4225" s="2">
        <v>0</v>
      </c>
      <c r="AI4225" s="2">
        <v>0</v>
      </c>
      <c r="AJ4225" s="2">
        <v>1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 t="s">
        <v>4</v>
      </c>
      <c r="AT4225" s="2" t="s">
        <v>4</v>
      </c>
    </row>
    <row r="4226" spans="1:46" x14ac:dyDescent="0.2">
      <c r="A4226" s="2">
        <v>1674888</v>
      </c>
      <c r="B4226" s="2">
        <v>856672</v>
      </c>
      <c r="C4226" s="6">
        <v>21.3895312056435</v>
      </c>
      <c r="D4226" s="6">
        <v>38.057102638703199</v>
      </c>
      <c r="E4226" s="19" t="s">
        <v>4668</v>
      </c>
      <c r="F4226" s="46">
        <f>INDEX(Δεδομένα!$P:$P,MATCH('2021'!E4226,Δεδομένα!$O:$O,0))</f>
        <v>136</v>
      </c>
      <c r="G4226" s="49" t="s">
        <v>4620</v>
      </c>
      <c r="H4226" s="51" t="str">
        <f>INDEX(Δεδομένα!B$1:B$51,MATCH('2021'!G4226,Δεδομένα!A$1:A$51,0))</f>
        <v>ΔΥΤΙΚΗΣ ΕΛΛΑΔΟΣ</v>
      </c>
      <c r="I4226" s="53">
        <f>INDEX(Δεδομένα!E$1:E$13,MATCH('2021'!H4226,Δεδομένα!D$1:D$13,0))</f>
        <v>7</v>
      </c>
      <c r="J4226" s="4">
        <v>44343</v>
      </c>
      <c r="K4226" s="3" t="s">
        <v>4141</v>
      </c>
      <c r="L4226" s="17" t="str">
        <f t="shared" si="348"/>
        <v>27/05/2021 21:13</v>
      </c>
      <c r="M4226" s="4">
        <v>44343</v>
      </c>
      <c r="N4226" s="3" t="s">
        <v>328</v>
      </c>
      <c r="O4226" s="17" t="str">
        <f t="shared" si="349"/>
        <v>27/05/2021 22:04</v>
      </c>
      <c r="P4226" s="24">
        <f t="shared" si="350"/>
        <v>3.5416666665696539E-2</v>
      </c>
      <c r="Q4226" s="28">
        <v>0</v>
      </c>
      <c r="R4226" s="27">
        <f t="shared" si="351"/>
        <v>50.999999998603016</v>
      </c>
      <c r="S4226" s="3" t="s">
        <v>4</v>
      </c>
      <c r="T4226" s="3" t="s">
        <v>4670</v>
      </c>
      <c r="U4226" s="3" t="s">
        <v>4671</v>
      </c>
      <c r="V4226" s="3" t="s">
        <v>4738</v>
      </c>
      <c r="W4226" s="5">
        <v>0</v>
      </c>
      <c r="X4226" s="5">
        <v>0</v>
      </c>
      <c r="Y4226" s="5">
        <v>0</v>
      </c>
      <c r="Z4226" s="5">
        <v>1</v>
      </c>
      <c r="AA4226" s="5">
        <v>0</v>
      </c>
      <c r="AB4226" s="5">
        <v>0</v>
      </c>
      <c r="AC4226" s="5">
        <v>0</v>
      </c>
      <c r="AD4226" s="5">
        <v>0</v>
      </c>
      <c r="AE4226" s="2">
        <v>2</v>
      </c>
      <c r="AF4226" s="2">
        <v>0</v>
      </c>
      <c r="AG4226" s="2">
        <v>0</v>
      </c>
      <c r="AH4226" s="2">
        <v>0</v>
      </c>
      <c r="AI4226" s="2">
        <v>0</v>
      </c>
      <c r="AJ4226" s="2">
        <v>1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</row>
    <row r="4227" spans="1:46" x14ac:dyDescent="0.2">
      <c r="A4227" s="2">
        <v>1665861</v>
      </c>
      <c r="B4227" s="2">
        <v>857674</v>
      </c>
      <c r="C4227" s="6">
        <v>21.416586008503501</v>
      </c>
      <c r="D4227" s="6">
        <v>38.048070405759603</v>
      </c>
      <c r="E4227" s="19" t="s">
        <v>4668</v>
      </c>
      <c r="F4227" s="46">
        <f>INDEX(Δεδομένα!$P:$P,MATCH('2021'!E4227,Δεδομένα!$O:$O,0))</f>
        <v>136</v>
      </c>
      <c r="G4227" s="49" t="s">
        <v>4147</v>
      </c>
      <c r="H4227" s="51" t="str">
        <f>INDEX(Δεδομένα!B$1:B$51,MATCH('2021'!G4227,Δεδομένα!A$1:A$51,0))</f>
        <v>ΔΥΤΙΚΗΣ ΕΛΛΑΔΟΣ</v>
      </c>
      <c r="I4227" s="53">
        <f>INDEX(Δεδομένα!E$1:E$13,MATCH('2021'!H4227,Δεδομένα!D$1:D$13,0))</f>
        <v>7</v>
      </c>
      <c r="J4227" s="4">
        <v>44347</v>
      </c>
      <c r="K4227" s="3" t="s">
        <v>498</v>
      </c>
      <c r="L4227" s="17" t="str">
        <f t="shared" si="348"/>
        <v>31/05/2021 13:35</v>
      </c>
      <c r="M4227" s="4">
        <v>44347</v>
      </c>
      <c r="N4227" s="3" t="s">
        <v>959</v>
      </c>
      <c r="O4227" s="17" t="str">
        <f t="shared" si="349"/>
        <v>31/05/2021 15:07</v>
      </c>
      <c r="P4227" s="24">
        <f t="shared" si="350"/>
        <v>6.3888888893416151E-2</v>
      </c>
      <c r="Q4227" s="28">
        <v>0</v>
      </c>
      <c r="R4227" s="27">
        <f t="shared" si="351"/>
        <v>92.000000006519258</v>
      </c>
      <c r="S4227" s="3" t="s">
        <v>4</v>
      </c>
      <c r="T4227" s="3" t="s">
        <v>4194</v>
      </c>
      <c r="U4227" s="3" t="s">
        <v>4676</v>
      </c>
      <c r="V4227" s="3" t="s">
        <v>4739</v>
      </c>
      <c r="W4227" s="5">
        <v>0</v>
      </c>
      <c r="X4227" s="5">
        <v>0</v>
      </c>
      <c r="Y4227" s="5">
        <v>0</v>
      </c>
      <c r="Z4227" s="5">
        <v>1</v>
      </c>
      <c r="AA4227" s="5">
        <v>0</v>
      </c>
      <c r="AB4227" s="5">
        <v>0</v>
      </c>
      <c r="AC4227" s="5">
        <v>0</v>
      </c>
      <c r="AD4227" s="5">
        <v>0</v>
      </c>
      <c r="AE4227" s="2">
        <v>4</v>
      </c>
      <c r="AF4227" s="2">
        <v>0</v>
      </c>
      <c r="AG4227" s="2">
        <v>0</v>
      </c>
      <c r="AH4227" s="2">
        <v>0</v>
      </c>
      <c r="AI4227" s="2">
        <v>0</v>
      </c>
      <c r="AJ4227" s="2">
        <v>2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 t="s">
        <v>4</v>
      </c>
      <c r="AT4227" s="2" t="s">
        <v>4</v>
      </c>
    </row>
    <row r="4228" spans="1:46" x14ac:dyDescent="0.2">
      <c r="A4228" s="2">
        <v>1665864</v>
      </c>
      <c r="B4228" s="2">
        <v>857741</v>
      </c>
      <c r="C4228" s="6">
        <v>21.259894652610601</v>
      </c>
      <c r="D4228" s="6">
        <v>37.9367783710575</v>
      </c>
      <c r="E4228" s="19" t="s">
        <v>4668</v>
      </c>
      <c r="F4228" s="46">
        <f>INDEX(Δεδομένα!$P:$P,MATCH('2021'!E4228,Δεδομένα!$O:$O,0))</f>
        <v>136</v>
      </c>
      <c r="G4228" s="49" t="s">
        <v>4620</v>
      </c>
      <c r="H4228" s="51" t="str">
        <f>INDEX(Δεδομένα!B$1:B$51,MATCH('2021'!G4228,Δεδομένα!A$1:A$51,0))</f>
        <v>ΔΥΤΙΚΗΣ ΕΛΛΑΔΟΣ</v>
      </c>
      <c r="I4228" s="53">
        <f>INDEX(Δεδομένα!E$1:E$13,MATCH('2021'!H4228,Δεδομένα!D$1:D$13,0))</f>
        <v>7</v>
      </c>
      <c r="J4228" s="4">
        <v>44347</v>
      </c>
      <c r="K4228" s="3" t="s">
        <v>1672</v>
      </c>
      <c r="L4228" s="17" t="str">
        <f t="shared" si="348"/>
        <v>31/05/2021 18:08</v>
      </c>
      <c r="M4228" s="4">
        <v>44347</v>
      </c>
      <c r="N4228" s="3" t="s">
        <v>1214</v>
      </c>
      <c r="O4228" s="17" t="str">
        <f t="shared" si="349"/>
        <v>31/05/2021 18:36</v>
      </c>
      <c r="P4228" s="24">
        <f t="shared" si="350"/>
        <v>1.9444444442342501E-2</v>
      </c>
      <c r="Q4228" s="28">
        <v>0</v>
      </c>
      <c r="R4228" s="27">
        <f t="shared" si="351"/>
        <v>27.999999996973202</v>
      </c>
      <c r="S4228" s="3" t="s">
        <v>4</v>
      </c>
      <c r="T4228" s="3" t="s">
        <v>4670</v>
      </c>
      <c r="U4228" s="3" t="s">
        <v>4688</v>
      </c>
      <c r="V4228" s="3" t="s">
        <v>4688</v>
      </c>
      <c r="W4228" s="5">
        <v>0</v>
      </c>
      <c r="X4228" s="5">
        <v>0</v>
      </c>
      <c r="Y4228" s="5">
        <v>0</v>
      </c>
      <c r="Z4228" s="5">
        <v>1</v>
      </c>
      <c r="AA4228" s="5">
        <v>0</v>
      </c>
      <c r="AB4228" s="5">
        <v>0</v>
      </c>
      <c r="AC4228" s="5">
        <v>0</v>
      </c>
      <c r="AD4228" s="5">
        <v>0</v>
      </c>
      <c r="AE4228" s="2">
        <v>4</v>
      </c>
      <c r="AF4228" s="2">
        <v>0</v>
      </c>
      <c r="AG4228" s="2">
        <v>0</v>
      </c>
      <c r="AH4228" s="2">
        <v>0</v>
      </c>
      <c r="AI4228" s="2">
        <v>0</v>
      </c>
      <c r="AJ4228" s="2">
        <v>2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 t="s">
        <v>4</v>
      </c>
      <c r="AT4228" s="2" t="s">
        <v>4</v>
      </c>
    </row>
    <row r="4229" spans="1:46" x14ac:dyDescent="0.2">
      <c r="A4229" s="2">
        <v>1671171</v>
      </c>
      <c r="B4229" s="2">
        <v>858083</v>
      </c>
      <c r="C4229" s="6">
        <v>21.382836833681399</v>
      </c>
      <c r="D4229" s="6">
        <v>38.057219258473403</v>
      </c>
      <c r="E4229" s="19" t="s">
        <v>4668</v>
      </c>
      <c r="F4229" s="46">
        <f>INDEX(Δεδομένα!$P:$P,MATCH('2021'!E4229,Δεδομένα!$O:$O,0))</f>
        <v>136</v>
      </c>
      <c r="G4229" s="49" t="s">
        <v>4620</v>
      </c>
      <c r="H4229" s="51" t="str">
        <f>INDEX(Δεδομένα!B$1:B$51,MATCH('2021'!G4229,Δεδομένα!A$1:A$51,0))</f>
        <v>ΔΥΤΙΚΗΣ ΕΛΛΑΔΟΣ</v>
      </c>
      <c r="I4229" s="53">
        <f>INDEX(Δεδομένα!E$1:E$13,MATCH('2021'!H4229,Δεδομένα!D$1:D$13,0))</f>
        <v>7</v>
      </c>
      <c r="J4229" s="4">
        <v>44348</v>
      </c>
      <c r="K4229" s="3" t="s">
        <v>1344</v>
      </c>
      <c r="L4229" s="17" t="str">
        <f t="shared" si="348"/>
        <v>01/06/2021 22:25</v>
      </c>
      <c r="M4229" s="4">
        <v>44348</v>
      </c>
      <c r="N4229" s="3" t="s">
        <v>2144</v>
      </c>
      <c r="O4229" s="17" t="str">
        <f t="shared" si="349"/>
        <v>01/06/2021 23:15</v>
      </c>
      <c r="P4229" s="24">
        <f t="shared" si="350"/>
        <v>3.4722222218988463E-2</v>
      </c>
      <c r="Q4229" s="28">
        <v>0</v>
      </c>
      <c r="R4229" s="27">
        <f t="shared" si="351"/>
        <v>49.999999995343387</v>
      </c>
      <c r="S4229" s="3" t="s">
        <v>4</v>
      </c>
      <c r="T4229" s="3" t="s">
        <v>4670</v>
      </c>
      <c r="U4229" s="3" t="s">
        <v>4671</v>
      </c>
      <c r="V4229" s="3" t="s">
        <v>4738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1</v>
      </c>
      <c r="AC4229" s="5">
        <v>0</v>
      </c>
      <c r="AD4229" s="5">
        <v>0</v>
      </c>
      <c r="AE4229" s="2">
        <v>2</v>
      </c>
      <c r="AF4229" s="2">
        <v>0</v>
      </c>
      <c r="AG4229" s="2">
        <v>0</v>
      </c>
      <c r="AH4229" s="2">
        <v>0</v>
      </c>
      <c r="AI4229" s="2">
        <v>0</v>
      </c>
      <c r="AJ4229" s="2">
        <v>1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 t="s">
        <v>4</v>
      </c>
      <c r="AT4229" s="2" t="s">
        <v>4</v>
      </c>
    </row>
    <row r="4230" spans="1:46" x14ac:dyDescent="0.2">
      <c r="A4230" s="2">
        <v>1671191</v>
      </c>
      <c r="B4230" s="2">
        <v>858791</v>
      </c>
      <c r="C4230" s="6">
        <v>21.283161273684399</v>
      </c>
      <c r="D4230" s="6">
        <v>37.987800871595603</v>
      </c>
      <c r="E4230" s="19" t="s">
        <v>4668</v>
      </c>
      <c r="F4230" s="46">
        <f>INDEX(Δεδομένα!$P:$P,MATCH('2021'!E4230,Δεδομένα!$O:$O,0))</f>
        <v>136</v>
      </c>
      <c r="G4230" s="49" t="s">
        <v>4620</v>
      </c>
      <c r="H4230" s="51" t="str">
        <f>INDEX(Δεδομένα!B$1:B$51,MATCH('2021'!G4230,Δεδομένα!A$1:A$51,0))</f>
        <v>ΔΥΤΙΚΗΣ ΕΛΛΑΔΟΣ</v>
      </c>
      <c r="I4230" s="53">
        <f>INDEX(Δεδομένα!E$1:E$13,MATCH('2021'!H4230,Δεδομένα!D$1:D$13,0))</f>
        <v>7</v>
      </c>
      <c r="J4230" s="4">
        <v>44351</v>
      </c>
      <c r="K4230" s="3" t="s">
        <v>590</v>
      </c>
      <c r="L4230" s="17" t="str">
        <f t="shared" si="348"/>
        <v>04/06/2021 15:25</v>
      </c>
      <c r="M4230" s="4">
        <v>44351</v>
      </c>
      <c r="N4230" s="3" t="s">
        <v>660</v>
      </c>
      <c r="O4230" s="17" t="str">
        <f t="shared" si="349"/>
        <v>04/06/2021 16:11</v>
      </c>
      <c r="P4230" s="24">
        <f t="shared" si="350"/>
        <v>3.1944444446708076E-2</v>
      </c>
      <c r="Q4230" s="28">
        <v>0</v>
      </c>
      <c r="R4230" s="27">
        <f t="shared" si="351"/>
        <v>46.000000003259629</v>
      </c>
      <c r="S4230" s="3" t="s">
        <v>4</v>
      </c>
      <c r="T4230" s="3" t="s">
        <v>4670</v>
      </c>
      <c r="U4230" s="3" t="s">
        <v>4694</v>
      </c>
      <c r="V4230" s="3" t="s">
        <v>4740</v>
      </c>
      <c r="W4230" s="5">
        <v>0</v>
      </c>
      <c r="X4230" s="5">
        <v>0</v>
      </c>
      <c r="Y4230" s="5">
        <v>0</v>
      </c>
      <c r="Z4230" s="5">
        <v>0</v>
      </c>
      <c r="AA4230" s="5">
        <v>1</v>
      </c>
      <c r="AB4230" s="5">
        <v>0</v>
      </c>
      <c r="AC4230" s="5">
        <v>0</v>
      </c>
      <c r="AD4230" s="5">
        <v>0</v>
      </c>
      <c r="AE4230" s="2">
        <v>2</v>
      </c>
      <c r="AF4230" s="2">
        <v>0</v>
      </c>
      <c r="AG4230" s="2">
        <v>0</v>
      </c>
      <c r="AH4230" s="2">
        <v>0</v>
      </c>
      <c r="AI4230" s="2">
        <v>0</v>
      </c>
      <c r="AJ4230" s="2">
        <v>1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 t="s">
        <v>4</v>
      </c>
      <c r="AT4230" s="2" t="s">
        <v>4</v>
      </c>
    </row>
    <row r="4231" spans="1:46" x14ac:dyDescent="0.2">
      <c r="A4231" s="2">
        <v>1671212</v>
      </c>
      <c r="B4231" s="2">
        <v>859382</v>
      </c>
      <c r="C4231" s="6">
        <v>21.2520174898421</v>
      </c>
      <c r="D4231" s="6">
        <v>37.904273312996601</v>
      </c>
      <c r="E4231" s="19" t="s">
        <v>4668</v>
      </c>
      <c r="F4231" s="46">
        <f>INDEX(Δεδομένα!$P:$P,MATCH('2021'!E4231,Δεδομένα!$O:$O,0))</f>
        <v>136</v>
      </c>
      <c r="G4231" s="49" t="s">
        <v>4620</v>
      </c>
      <c r="H4231" s="51" t="str">
        <f>INDEX(Δεδομένα!B$1:B$51,MATCH('2021'!G4231,Δεδομένα!A$1:A$51,0))</f>
        <v>ΔΥΤΙΚΗΣ ΕΛΛΑΔΟΣ</v>
      </c>
      <c r="I4231" s="53">
        <f>INDEX(Δεδομένα!E$1:E$13,MATCH('2021'!H4231,Δεδομένα!D$1:D$13,0))</f>
        <v>7</v>
      </c>
      <c r="J4231" s="4">
        <v>44353</v>
      </c>
      <c r="K4231" s="3" t="s">
        <v>267</v>
      </c>
      <c r="L4231" s="17" t="str">
        <f t="shared" si="348"/>
        <v>06/06/2021 17:30</v>
      </c>
      <c r="M4231" s="4">
        <v>44353</v>
      </c>
      <c r="N4231" s="3" t="s">
        <v>1214</v>
      </c>
      <c r="O4231" s="17" t="str">
        <f t="shared" si="349"/>
        <v>06/06/2021 18:36</v>
      </c>
      <c r="P4231" s="24">
        <f t="shared" si="350"/>
        <v>4.5833333337213844E-2</v>
      </c>
      <c r="Q4231" s="28">
        <v>0</v>
      </c>
      <c r="R4231" s="27">
        <f t="shared" si="351"/>
        <v>66.000000005587935</v>
      </c>
      <c r="S4231" s="3" t="s">
        <v>4</v>
      </c>
      <c r="T4231" s="3" t="s">
        <v>4670</v>
      </c>
      <c r="U4231" s="3" t="s">
        <v>4686</v>
      </c>
      <c r="V4231" s="3" t="s">
        <v>4687</v>
      </c>
      <c r="W4231" s="5">
        <v>0</v>
      </c>
      <c r="X4231" s="5">
        <v>0</v>
      </c>
      <c r="Y4231" s="5">
        <v>0</v>
      </c>
      <c r="Z4231" s="5">
        <v>0</v>
      </c>
      <c r="AA4231" s="5">
        <v>1</v>
      </c>
      <c r="AB4231" s="5">
        <v>0</v>
      </c>
      <c r="AC4231" s="5">
        <v>0</v>
      </c>
      <c r="AD4231" s="5">
        <v>0</v>
      </c>
      <c r="AE4231" s="2">
        <v>4</v>
      </c>
      <c r="AF4231" s="2">
        <v>0</v>
      </c>
      <c r="AG4231" s="2">
        <v>0</v>
      </c>
      <c r="AH4231" s="2">
        <v>0</v>
      </c>
      <c r="AI4231" s="2">
        <v>0</v>
      </c>
      <c r="AJ4231" s="2">
        <v>2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 t="s">
        <v>4</v>
      </c>
      <c r="AT4231" s="2" t="s">
        <v>4</v>
      </c>
    </row>
    <row r="4232" spans="1:46" x14ac:dyDescent="0.2">
      <c r="A4232" s="2">
        <v>1671235</v>
      </c>
      <c r="B4232" s="2">
        <v>859867</v>
      </c>
      <c r="C4232" s="6">
        <v>21.309605572458601</v>
      </c>
      <c r="D4232" s="6">
        <v>37.900349674541197</v>
      </c>
      <c r="E4232" s="19" t="s">
        <v>4668</v>
      </c>
      <c r="F4232" s="46">
        <f>INDEX(Δεδομένα!$P:$P,MATCH('2021'!E4232,Δεδομένα!$O:$O,0))</f>
        <v>136</v>
      </c>
      <c r="G4232" s="49" t="s">
        <v>4620</v>
      </c>
      <c r="H4232" s="51" t="str">
        <f>INDEX(Δεδομένα!B$1:B$51,MATCH('2021'!G4232,Δεδομένα!A$1:A$51,0))</f>
        <v>ΔΥΤΙΚΗΣ ΕΛΛΑΔΟΣ</v>
      </c>
      <c r="I4232" s="53">
        <f>INDEX(Δεδομένα!E$1:E$13,MATCH('2021'!H4232,Δεδομένα!D$1:D$13,0))</f>
        <v>7</v>
      </c>
      <c r="J4232" s="4">
        <v>44355</v>
      </c>
      <c r="K4232" s="3" t="s">
        <v>26</v>
      </c>
      <c r="L4232" s="17" t="str">
        <f t="shared" si="348"/>
        <v>08/06/2021 13:09</v>
      </c>
      <c r="M4232" s="4">
        <v>44355</v>
      </c>
      <c r="N4232" s="3" t="s">
        <v>796</v>
      </c>
      <c r="O4232" s="17" t="str">
        <f t="shared" si="349"/>
        <v>08/06/2021 14:09</v>
      </c>
      <c r="P4232" s="24">
        <f t="shared" si="350"/>
        <v>4.1666666664241347E-2</v>
      </c>
      <c r="Q4232" s="28">
        <v>0</v>
      </c>
      <c r="R4232" s="27">
        <f t="shared" si="351"/>
        <v>59.99999999650754</v>
      </c>
      <c r="S4232" s="3" t="s">
        <v>4</v>
      </c>
      <c r="T4232" s="3" t="s">
        <v>4632</v>
      </c>
      <c r="U4232" s="3" t="s">
        <v>4625</v>
      </c>
      <c r="V4232" s="3" t="s">
        <v>4625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4</v>
      </c>
      <c r="AC4232" s="5">
        <v>0</v>
      </c>
      <c r="AD4232" s="5">
        <v>0</v>
      </c>
      <c r="AE4232" s="2">
        <v>4</v>
      </c>
      <c r="AF4232" s="2">
        <v>0</v>
      </c>
      <c r="AG4232" s="2">
        <v>0</v>
      </c>
      <c r="AH4232" s="2">
        <v>0</v>
      </c>
      <c r="AI4232" s="2">
        <v>0</v>
      </c>
      <c r="AJ4232" s="2">
        <v>2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 t="s">
        <v>4</v>
      </c>
      <c r="AT4232" s="2" t="s">
        <v>4</v>
      </c>
    </row>
    <row r="4233" spans="1:46" x14ac:dyDescent="0.2">
      <c r="A4233" s="2">
        <v>1671281</v>
      </c>
      <c r="B4233" s="2">
        <v>861713</v>
      </c>
      <c r="C4233" s="6">
        <v>21.252503000000001</v>
      </c>
      <c r="D4233" s="6">
        <v>37.9666800147168</v>
      </c>
      <c r="E4233" s="19" t="s">
        <v>4668</v>
      </c>
      <c r="F4233" s="46">
        <f>INDEX(Δεδομένα!$P:$P,MATCH('2021'!E4233,Δεδομένα!$O:$O,0))</f>
        <v>136</v>
      </c>
      <c r="G4233" s="49" t="s">
        <v>4620</v>
      </c>
      <c r="H4233" s="51" t="str">
        <f>INDEX(Δεδομένα!B$1:B$51,MATCH('2021'!G4233,Δεδομένα!A$1:A$51,0))</f>
        <v>ΔΥΤΙΚΗΣ ΕΛΛΑΔΟΣ</v>
      </c>
      <c r="I4233" s="53">
        <f>INDEX(Δεδομένα!E$1:E$13,MATCH('2021'!H4233,Δεδομένα!D$1:D$13,0))</f>
        <v>7</v>
      </c>
      <c r="J4233" s="4">
        <v>44361</v>
      </c>
      <c r="K4233" s="3" t="s">
        <v>1078</v>
      </c>
      <c r="L4233" s="17" t="str">
        <f t="shared" si="348"/>
        <v>14/06/2021 11:10</v>
      </c>
      <c r="M4233" s="4">
        <v>44361</v>
      </c>
      <c r="N4233" s="3" t="s">
        <v>625</v>
      </c>
      <c r="O4233" s="17" t="str">
        <f t="shared" si="349"/>
        <v>14/06/2021 12:19</v>
      </c>
      <c r="P4233" s="24">
        <f t="shared" si="350"/>
        <v>4.7916666662786156E-2</v>
      </c>
      <c r="Q4233" s="28">
        <v>0</v>
      </c>
      <c r="R4233" s="27">
        <f t="shared" si="351"/>
        <v>68.999999994412065</v>
      </c>
      <c r="S4233" s="3" t="s">
        <v>4</v>
      </c>
      <c r="T4233" s="3" t="s">
        <v>4670</v>
      </c>
      <c r="U4233" s="3" t="s">
        <v>4688</v>
      </c>
      <c r="V4233" s="3" t="s">
        <v>4741</v>
      </c>
      <c r="W4233" s="5">
        <v>0</v>
      </c>
      <c r="X4233" s="5">
        <v>0</v>
      </c>
      <c r="Y4233" s="5">
        <v>0</v>
      </c>
      <c r="Z4233" s="5">
        <v>0</v>
      </c>
      <c r="AA4233" s="5">
        <v>1</v>
      </c>
      <c r="AB4233" s="5">
        <v>0</v>
      </c>
      <c r="AC4233" s="5">
        <v>0</v>
      </c>
      <c r="AD4233" s="5">
        <v>0</v>
      </c>
      <c r="AE4233" s="2">
        <v>4</v>
      </c>
      <c r="AF4233" s="2">
        <v>0</v>
      </c>
      <c r="AG4233" s="2">
        <v>0</v>
      </c>
      <c r="AH4233" s="2">
        <v>0</v>
      </c>
      <c r="AI4233" s="2">
        <v>0</v>
      </c>
      <c r="AJ4233" s="2">
        <v>2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 t="s">
        <v>4</v>
      </c>
      <c r="AT4233" s="2" t="s">
        <v>4</v>
      </c>
    </row>
    <row r="4234" spans="1:46" x14ac:dyDescent="0.2">
      <c r="A4234" s="2">
        <v>1671333</v>
      </c>
      <c r="B4234" s="2">
        <v>862007</v>
      </c>
      <c r="C4234" s="6">
        <v>21.291841330673201</v>
      </c>
      <c r="D4234" s="6">
        <v>37.960591283983398</v>
      </c>
      <c r="E4234" s="19" t="s">
        <v>4668</v>
      </c>
      <c r="F4234" s="46">
        <f>INDEX(Δεδομένα!$P:$P,MATCH('2021'!E4234,Δεδομένα!$O:$O,0))</f>
        <v>136</v>
      </c>
      <c r="G4234" s="49" t="s">
        <v>4620</v>
      </c>
      <c r="H4234" s="51" t="str">
        <f>INDEX(Δεδομένα!B$1:B$51,MATCH('2021'!G4234,Δεδομένα!A$1:A$51,0))</f>
        <v>ΔΥΤΙΚΗΣ ΕΛΛΑΔΟΣ</v>
      </c>
      <c r="I4234" s="53">
        <f>INDEX(Δεδομένα!E$1:E$13,MATCH('2021'!H4234,Δεδομένα!D$1:D$13,0))</f>
        <v>7</v>
      </c>
      <c r="J4234" s="4">
        <v>44362</v>
      </c>
      <c r="K4234" s="3" t="s">
        <v>530</v>
      </c>
      <c r="L4234" s="17" t="str">
        <f t="shared" si="348"/>
        <v>15/06/2021 16:05</v>
      </c>
      <c r="M4234" s="4">
        <v>44362</v>
      </c>
      <c r="N4234" s="3" t="s">
        <v>415</v>
      </c>
      <c r="O4234" s="17" t="str">
        <f t="shared" si="349"/>
        <v>15/06/2021 16:40</v>
      </c>
      <c r="P4234" s="24">
        <f t="shared" si="350"/>
        <v>2.4305555554747116E-2</v>
      </c>
      <c r="Q4234" s="28">
        <v>0</v>
      </c>
      <c r="R4234" s="27">
        <f t="shared" si="351"/>
        <v>34.999999998835847</v>
      </c>
      <c r="S4234" s="3" t="s">
        <v>4</v>
      </c>
      <c r="T4234" s="3" t="s">
        <v>4670</v>
      </c>
      <c r="U4234" s="3" t="s">
        <v>4688</v>
      </c>
      <c r="V4234" s="3" t="s">
        <v>4742</v>
      </c>
      <c r="W4234" s="5">
        <v>0</v>
      </c>
      <c r="X4234" s="5">
        <v>0</v>
      </c>
      <c r="Y4234" s="5">
        <v>0</v>
      </c>
      <c r="Z4234" s="5">
        <v>0</v>
      </c>
      <c r="AA4234" s="5">
        <v>1</v>
      </c>
      <c r="AB4234" s="5">
        <v>0</v>
      </c>
      <c r="AC4234" s="5">
        <v>0</v>
      </c>
      <c r="AD4234" s="5">
        <v>0</v>
      </c>
      <c r="AE4234" s="2">
        <v>2</v>
      </c>
      <c r="AF4234" s="2">
        <v>0</v>
      </c>
      <c r="AG4234" s="2">
        <v>0</v>
      </c>
      <c r="AH4234" s="2">
        <v>0</v>
      </c>
      <c r="AI4234" s="2">
        <v>0</v>
      </c>
      <c r="AJ4234" s="2">
        <v>1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 t="s">
        <v>4</v>
      </c>
      <c r="AT4234" s="2" t="s">
        <v>4</v>
      </c>
    </row>
    <row r="4235" spans="1:46" x14ac:dyDescent="0.2">
      <c r="A4235" s="2">
        <v>1671338</v>
      </c>
      <c r="B4235" s="2">
        <v>862224</v>
      </c>
      <c r="C4235" s="6">
        <v>21.318613035341201</v>
      </c>
      <c r="D4235" s="6">
        <v>37.906966069629902</v>
      </c>
      <c r="E4235" s="19" t="s">
        <v>4668</v>
      </c>
      <c r="F4235" s="46">
        <f>INDEX(Δεδομένα!$P:$P,MATCH('2021'!E4235,Δεδομένα!$O:$O,0))</f>
        <v>136</v>
      </c>
      <c r="G4235" s="49" t="s">
        <v>4620</v>
      </c>
      <c r="H4235" s="51" t="str">
        <f>INDEX(Δεδομένα!B$1:B$51,MATCH('2021'!G4235,Δεδομένα!A$1:A$51,0))</f>
        <v>ΔΥΤΙΚΗΣ ΕΛΛΑΔΟΣ</v>
      </c>
      <c r="I4235" s="53">
        <f>INDEX(Δεδομένα!E$1:E$13,MATCH('2021'!H4235,Δεδομένα!D$1:D$13,0))</f>
        <v>7</v>
      </c>
      <c r="J4235" s="4">
        <v>44363</v>
      </c>
      <c r="K4235" s="3" t="s">
        <v>555</v>
      </c>
      <c r="L4235" s="17" t="str">
        <f t="shared" si="348"/>
        <v>16/06/2021 13:30</v>
      </c>
      <c r="M4235" s="4">
        <v>44363</v>
      </c>
      <c r="N4235" s="3" t="s">
        <v>711</v>
      </c>
      <c r="O4235" s="17" t="str">
        <f t="shared" si="349"/>
        <v>16/06/2021 14:21</v>
      </c>
      <c r="P4235" s="24">
        <f t="shared" si="350"/>
        <v>3.5416666665696539E-2</v>
      </c>
      <c r="Q4235" s="28">
        <v>0</v>
      </c>
      <c r="R4235" s="27">
        <f t="shared" si="351"/>
        <v>50.999999998603016</v>
      </c>
      <c r="S4235" s="3" t="s">
        <v>4</v>
      </c>
      <c r="T4235" s="3" t="s">
        <v>4632</v>
      </c>
      <c r="U4235" s="3" t="s">
        <v>4625</v>
      </c>
      <c r="V4235" s="3" t="s">
        <v>4625</v>
      </c>
      <c r="W4235" s="5">
        <v>0</v>
      </c>
      <c r="X4235" s="5">
        <v>0</v>
      </c>
      <c r="Y4235" s="5">
        <v>0</v>
      </c>
      <c r="Z4235" s="5">
        <v>0</v>
      </c>
      <c r="AA4235" s="5">
        <v>1</v>
      </c>
      <c r="AB4235" s="5">
        <v>2</v>
      </c>
      <c r="AC4235" s="5">
        <v>0</v>
      </c>
      <c r="AD4235" s="5">
        <v>0</v>
      </c>
      <c r="AE4235" s="2">
        <v>4</v>
      </c>
      <c r="AF4235" s="2">
        <v>0</v>
      </c>
      <c r="AG4235" s="2">
        <v>0</v>
      </c>
      <c r="AH4235" s="2">
        <v>0</v>
      </c>
      <c r="AI4235" s="2">
        <v>0</v>
      </c>
      <c r="AJ4235" s="2">
        <v>2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 t="s">
        <v>4</v>
      </c>
      <c r="AT4235" s="2" t="s">
        <v>4</v>
      </c>
    </row>
    <row r="4236" spans="1:46" x14ac:dyDescent="0.2">
      <c r="A4236" s="2">
        <v>1675293</v>
      </c>
      <c r="B4236" s="2">
        <v>863935</v>
      </c>
      <c r="C4236" s="6">
        <v>21.292973321640702</v>
      </c>
      <c r="D4236" s="6">
        <v>37.957808878039003</v>
      </c>
      <c r="E4236" s="19" t="s">
        <v>4668</v>
      </c>
      <c r="F4236" s="46">
        <f>INDEX(Δεδομένα!$P:$P,MATCH('2021'!E4236,Δεδομένα!$O:$O,0))</f>
        <v>136</v>
      </c>
      <c r="G4236" s="49" t="s">
        <v>4620</v>
      </c>
      <c r="H4236" s="51" t="str">
        <f>INDEX(Δεδομένα!B$1:B$51,MATCH('2021'!G4236,Δεδομένα!A$1:A$51,0))</f>
        <v>ΔΥΤΙΚΗΣ ΕΛΛΑΔΟΣ</v>
      </c>
      <c r="I4236" s="53">
        <f>INDEX(Δεδομένα!E$1:E$13,MATCH('2021'!H4236,Δεδομένα!D$1:D$13,0))</f>
        <v>7</v>
      </c>
      <c r="J4236" s="4">
        <v>44369</v>
      </c>
      <c r="K4236" s="3" t="s">
        <v>36</v>
      </c>
      <c r="L4236" s="17" t="str">
        <f t="shared" si="348"/>
        <v>22/06/2021 16:20</v>
      </c>
      <c r="M4236" s="4">
        <v>44369</v>
      </c>
      <c r="N4236" s="3" t="s">
        <v>949</v>
      </c>
      <c r="O4236" s="17" t="str">
        <f t="shared" si="349"/>
        <v>22/06/2021 18:21</v>
      </c>
      <c r="P4236" s="24">
        <f t="shared" si="350"/>
        <v>8.4027777775190771E-2</v>
      </c>
      <c r="Q4236" s="28">
        <v>0</v>
      </c>
      <c r="R4236" s="27">
        <f t="shared" si="351"/>
        <v>120.99999999627471</v>
      </c>
      <c r="S4236" s="3" t="s">
        <v>4</v>
      </c>
      <c r="T4236" s="3" t="s">
        <v>4670</v>
      </c>
      <c r="U4236" s="3" t="s">
        <v>4688</v>
      </c>
      <c r="V4236" s="3" t="s">
        <v>4743</v>
      </c>
      <c r="W4236" s="5">
        <v>0</v>
      </c>
      <c r="X4236" s="5">
        <v>0</v>
      </c>
      <c r="Y4236" s="5">
        <v>0</v>
      </c>
      <c r="Z4236" s="5">
        <v>0</v>
      </c>
      <c r="AA4236" s="5">
        <v>3</v>
      </c>
      <c r="AB4236" s="5">
        <v>0</v>
      </c>
      <c r="AC4236" s="5">
        <v>0</v>
      </c>
      <c r="AD4236" s="5">
        <v>0</v>
      </c>
      <c r="AE4236" s="2">
        <v>6</v>
      </c>
      <c r="AF4236" s="2">
        <v>0</v>
      </c>
      <c r="AG4236" s="2">
        <v>0</v>
      </c>
      <c r="AH4236" s="2">
        <v>0</v>
      </c>
      <c r="AI4236" s="2">
        <v>0</v>
      </c>
      <c r="AJ4236" s="2">
        <v>3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</row>
    <row r="4237" spans="1:46" x14ac:dyDescent="0.2">
      <c r="A4237" s="2">
        <v>1675302</v>
      </c>
      <c r="B4237" s="2">
        <v>863943</v>
      </c>
      <c r="C4237" s="6">
        <v>21.413843640463799</v>
      </c>
      <c r="D4237" s="6">
        <v>38.078031375689797</v>
      </c>
      <c r="E4237" s="19" t="s">
        <v>4668</v>
      </c>
      <c r="F4237" s="46">
        <f>INDEX(Δεδομένα!$P:$P,MATCH('2021'!E4237,Δεδομένα!$O:$O,0))</f>
        <v>136</v>
      </c>
      <c r="G4237" s="49" t="s">
        <v>4147</v>
      </c>
      <c r="H4237" s="51" t="str">
        <f>INDEX(Δεδομένα!B$1:B$51,MATCH('2021'!G4237,Δεδομένα!A$1:A$51,0))</f>
        <v>ΔΥΤΙΚΗΣ ΕΛΛΑΔΟΣ</v>
      </c>
      <c r="I4237" s="53">
        <f>INDEX(Δεδομένα!E$1:E$13,MATCH('2021'!H4237,Δεδομένα!D$1:D$13,0))</f>
        <v>7</v>
      </c>
      <c r="J4237" s="4">
        <v>44369</v>
      </c>
      <c r="K4237" s="3" t="s">
        <v>698</v>
      </c>
      <c r="L4237" s="17" t="str">
        <f t="shared" si="348"/>
        <v>22/06/2021 16:48</v>
      </c>
      <c r="M4237" s="4">
        <v>44369</v>
      </c>
      <c r="N4237" s="3" t="s">
        <v>1098</v>
      </c>
      <c r="O4237" s="17" t="str">
        <f t="shared" si="349"/>
        <v>22/06/2021 20:29</v>
      </c>
      <c r="P4237" s="24">
        <f t="shared" si="350"/>
        <v>0.15347222222771961</v>
      </c>
      <c r="Q4237" s="28">
        <v>0</v>
      </c>
      <c r="R4237" s="27">
        <f t="shared" si="351"/>
        <v>221.00000000791624</v>
      </c>
      <c r="S4237" s="3" t="s">
        <v>4</v>
      </c>
      <c r="T4237" s="3" t="s">
        <v>4194</v>
      </c>
      <c r="U4237" s="3" t="s">
        <v>4676</v>
      </c>
      <c r="V4237" s="3" t="s">
        <v>4735</v>
      </c>
      <c r="W4237" s="5">
        <v>0</v>
      </c>
      <c r="X4237" s="5">
        <v>0</v>
      </c>
      <c r="Y4237" s="5">
        <v>0</v>
      </c>
      <c r="Z4237" s="5">
        <v>0</v>
      </c>
      <c r="AA4237" s="5">
        <v>1</v>
      </c>
      <c r="AB4237" s="5">
        <v>0</v>
      </c>
      <c r="AC4237" s="5">
        <v>0</v>
      </c>
      <c r="AD4237" s="5">
        <v>0</v>
      </c>
      <c r="AE4237" s="2">
        <v>8</v>
      </c>
      <c r="AF4237" s="2">
        <v>0</v>
      </c>
      <c r="AG4237" s="2">
        <v>0</v>
      </c>
      <c r="AH4237" s="2">
        <v>0</v>
      </c>
      <c r="AI4237" s="2">
        <v>0</v>
      </c>
      <c r="AJ4237" s="2">
        <v>4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</row>
    <row r="4238" spans="1:46" x14ac:dyDescent="0.2">
      <c r="A4238" s="2">
        <v>1675309</v>
      </c>
      <c r="B4238" s="2">
        <v>864199</v>
      </c>
      <c r="C4238" s="6">
        <v>21.336838886851101</v>
      </c>
      <c r="D4238" s="6">
        <v>38.055122471976098</v>
      </c>
      <c r="E4238" s="19" t="s">
        <v>4668</v>
      </c>
      <c r="F4238" s="46">
        <f>INDEX(Δεδομένα!$P:$P,MATCH('2021'!E4238,Δεδομένα!$O:$O,0))</f>
        <v>136</v>
      </c>
      <c r="G4238" s="49" t="s">
        <v>4620</v>
      </c>
      <c r="H4238" s="51" t="str">
        <f>INDEX(Δεδομένα!B$1:B$51,MATCH('2021'!G4238,Δεδομένα!A$1:A$51,0))</f>
        <v>ΔΥΤΙΚΗΣ ΕΛΛΑΔΟΣ</v>
      </c>
      <c r="I4238" s="53">
        <f>INDEX(Δεδομένα!E$1:E$13,MATCH('2021'!H4238,Δεδομένα!D$1:D$13,0))</f>
        <v>7</v>
      </c>
      <c r="J4238" s="4">
        <v>44370</v>
      </c>
      <c r="K4238" s="3" t="s">
        <v>531</v>
      </c>
      <c r="L4238" s="17" t="str">
        <f t="shared" si="348"/>
        <v>23/06/2021 14:10</v>
      </c>
      <c r="M4238" s="4">
        <v>44370</v>
      </c>
      <c r="N4238" s="3" t="s">
        <v>601</v>
      </c>
      <c r="O4238" s="17" t="str">
        <f t="shared" si="349"/>
        <v>23/06/2021 14:58</v>
      </c>
      <c r="P4238" s="24">
        <f t="shared" si="350"/>
        <v>3.3333333332848269E-2</v>
      </c>
      <c r="Q4238" s="28">
        <v>0</v>
      </c>
      <c r="R4238" s="27">
        <f t="shared" si="351"/>
        <v>47.999999999301508</v>
      </c>
      <c r="S4238" s="3" t="s">
        <v>4</v>
      </c>
      <c r="T4238" s="3" t="s">
        <v>4670</v>
      </c>
      <c r="U4238" s="3" t="s">
        <v>4678</v>
      </c>
      <c r="V4238" s="3" t="s">
        <v>4744</v>
      </c>
      <c r="W4238" s="5">
        <v>0</v>
      </c>
      <c r="X4238" s="5">
        <v>0</v>
      </c>
      <c r="Y4238" s="5">
        <v>0</v>
      </c>
      <c r="Z4238" s="5">
        <v>0</v>
      </c>
      <c r="AA4238" s="5">
        <v>1</v>
      </c>
      <c r="AB4238" s="5">
        <v>0</v>
      </c>
      <c r="AC4238" s="5">
        <v>0</v>
      </c>
      <c r="AD4238" s="5">
        <v>0</v>
      </c>
      <c r="AE4238" s="2">
        <v>4</v>
      </c>
      <c r="AF4238" s="2">
        <v>0</v>
      </c>
      <c r="AG4238" s="2">
        <v>0</v>
      </c>
      <c r="AH4238" s="2">
        <v>0</v>
      </c>
      <c r="AI4238" s="2">
        <v>0</v>
      </c>
      <c r="AJ4238" s="2">
        <v>2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</row>
    <row r="4239" spans="1:46" x14ac:dyDescent="0.2">
      <c r="A4239" s="2">
        <v>1675314</v>
      </c>
      <c r="B4239" s="2">
        <v>864291</v>
      </c>
      <c r="C4239" s="6">
        <v>21.290632216107898</v>
      </c>
      <c r="D4239" s="6">
        <v>37.956597986219997</v>
      </c>
      <c r="E4239" s="19" t="s">
        <v>4668</v>
      </c>
      <c r="F4239" s="46">
        <f>INDEX(Δεδομένα!$P:$P,MATCH('2021'!E4239,Δεδομένα!$O:$O,0))</f>
        <v>136</v>
      </c>
      <c r="G4239" s="49" t="s">
        <v>4620</v>
      </c>
      <c r="H4239" s="51" t="str">
        <f>INDEX(Δεδομένα!B$1:B$51,MATCH('2021'!G4239,Δεδομένα!A$1:A$51,0))</f>
        <v>ΔΥΤΙΚΗΣ ΕΛΛΑΔΟΣ</v>
      </c>
      <c r="I4239" s="53">
        <f>INDEX(Δεδομένα!E$1:E$13,MATCH('2021'!H4239,Δεδομένα!D$1:D$13,0))</f>
        <v>7</v>
      </c>
      <c r="J4239" s="4">
        <v>44370</v>
      </c>
      <c r="K4239" s="3" t="s">
        <v>193</v>
      </c>
      <c r="L4239" s="17" t="str">
        <f t="shared" si="348"/>
        <v>23/06/2021 18:53</v>
      </c>
      <c r="M4239" s="4">
        <v>44370</v>
      </c>
      <c r="N4239" s="3" t="s">
        <v>497</v>
      </c>
      <c r="O4239" s="17" t="str">
        <f t="shared" si="349"/>
        <v>23/06/2021 21:00</v>
      </c>
      <c r="P4239" s="24">
        <f t="shared" si="350"/>
        <v>8.819444444088731E-2</v>
      </c>
      <c r="Q4239" s="28">
        <v>0</v>
      </c>
      <c r="R4239" s="27">
        <f t="shared" si="351"/>
        <v>126.99999999487773</v>
      </c>
      <c r="S4239" s="3" t="s">
        <v>4</v>
      </c>
      <c r="T4239" s="3" t="s">
        <v>4670</v>
      </c>
      <c r="U4239" s="3" t="s">
        <v>4688</v>
      </c>
      <c r="V4239" s="3" t="s">
        <v>4689</v>
      </c>
      <c r="W4239" s="5">
        <v>0</v>
      </c>
      <c r="X4239" s="5">
        <v>0</v>
      </c>
      <c r="Y4239" s="5">
        <v>0</v>
      </c>
      <c r="Z4239" s="5">
        <v>0</v>
      </c>
      <c r="AA4239" s="5">
        <v>3</v>
      </c>
      <c r="AB4239" s="5">
        <v>0</v>
      </c>
      <c r="AC4239" s="5">
        <v>0</v>
      </c>
      <c r="AD4239" s="5">
        <v>0</v>
      </c>
      <c r="AE4239" s="2">
        <v>7</v>
      </c>
      <c r="AF4239" s="2">
        <v>0</v>
      </c>
      <c r="AG4239" s="2">
        <v>0</v>
      </c>
      <c r="AH4239" s="2">
        <v>0</v>
      </c>
      <c r="AI4239" s="2">
        <v>0</v>
      </c>
      <c r="AJ4239" s="2">
        <v>3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</row>
    <row r="4240" spans="1:46" x14ac:dyDescent="0.2">
      <c r="A4240" s="2">
        <v>1675318</v>
      </c>
      <c r="B4240" s="2">
        <v>864527</v>
      </c>
      <c r="C4240" s="6">
        <v>21.3358779547642</v>
      </c>
      <c r="D4240" s="6">
        <v>37.973746818603701</v>
      </c>
      <c r="E4240" s="19" t="s">
        <v>4668</v>
      </c>
      <c r="F4240" s="46">
        <f>INDEX(Δεδομένα!$P:$P,MATCH('2021'!E4240,Δεδομένα!$O:$O,0))</f>
        <v>136</v>
      </c>
      <c r="G4240" s="49" t="s">
        <v>4620</v>
      </c>
      <c r="H4240" s="51" t="str">
        <f>INDEX(Δεδομένα!B$1:B$51,MATCH('2021'!G4240,Δεδομένα!A$1:A$51,0))</f>
        <v>ΔΥΤΙΚΗΣ ΕΛΛΑΔΟΣ</v>
      </c>
      <c r="I4240" s="53">
        <f>INDEX(Δεδομένα!E$1:E$13,MATCH('2021'!H4240,Δεδομένα!D$1:D$13,0))</f>
        <v>7</v>
      </c>
      <c r="J4240" s="4">
        <v>44371</v>
      </c>
      <c r="K4240" s="3" t="s">
        <v>157</v>
      </c>
      <c r="L4240" s="17" t="str">
        <f t="shared" si="348"/>
        <v>24/06/2021 13:55</v>
      </c>
      <c r="M4240" s="4">
        <v>44371</v>
      </c>
      <c r="N4240" s="3" t="s">
        <v>1028</v>
      </c>
      <c r="O4240" s="17" t="str">
        <f t="shared" si="349"/>
        <v>24/06/2021 16:18</v>
      </c>
      <c r="P4240" s="24">
        <f t="shared" si="350"/>
        <v>9.930555555911269E-2</v>
      </c>
      <c r="Q4240" s="28">
        <v>0</v>
      </c>
      <c r="R4240" s="27">
        <f t="shared" si="351"/>
        <v>143.00000000512227</v>
      </c>
      <c r="S4240" s="3" t="s">
        <v>4</v>
      </c>
      <c r="T4240" s="3" t="s">
        <v>4670</v>
      </c>
      <c r="U4240" s="3" t="s">
        <v>4723</v>
      </c>
      <c r="V4240" s="3" t="s">
        <v>4723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6</v>
      </c>
      <c r="AC4240" s="5">
        <v>0</v>
      </c>
      <c r="AD4240" s="5">
        <v>0</v>
      </c>
      <c r="AE4240" s="2">
        <v>11</v>
      </c>
      <c r="AF4240" s="2">
        <v>0</v>
      </c>
      <c r="AG4240" s="2">
        <v>0</v>
      </c>
      <c r="AH4240" s="2">
        <v>0</v>
      </c>
      <c r="AI4240" s="2">
        <v>0</v>
      </c>
      <c r="AJ4240" s="2">
        <v>3</v>
      </c>
      <c r="AK4240" s="2">
        <v>2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</row>
    <row r="4241" spans="1:46" x14ac:dyDescent="0.2">
      <c r="A4241" s="2">
        <v>1675322</v>
      </c>
      <c r="B4241" s="2">
        <v>864628</v>
      </c>
      <c r="C4241" s="6">
        <v>21.413180759525201</v>
      </c>
      <c r="D4241" s="6">
        <v>38.0775563818802</v>
      </c>
      <c r="E4241" s="19" t="s">
        <v>4668</v>
      </c>
      <c r="F4241" s="46">
        <f>INDEX(Δεδομένα!$P:$P,MATCH('2021'!E4241,Δεδομένα!$O:$O,0))</f>
        <v>136</v>
      </c>
      <c r="G4241" s="49" t="s">
        <v>4147</v>
      </c>
      <c r="H4241" s="51" t="str">
        <f>INDEX(Δεδομένα!B$1:B$51,MATCH('2021'!G4241,Δεδομένα!A$1:A$51,0))</f>
        <v>ΔΥΤΙΚΗΣ ΕΛΛΑΔΟΣ</v>
      </c>
      <c r="I4241" s="53">
        <f>INDEX(Δεδομένα!E$1:E$13,MATCH('2021'!H4241,Δεδομένα!D$1:D$13,0))</f>
        <v>7</v>
      </c>
      <c r="J4241" s="4">
        <v>44371</v>
      </c>
      <c r="K4241" s="3" t="s">
        <v>267</v>
      </c>
      <c r="L4241" s="17" t="str">
        <f t="shared" si="348"/>
        <v>24/06/2021 17:30</v>
      </c>
      <c r="M4241" s="4">
        <v>44371</v>
      </c>
      <c r="N4241" s="3" t="s">
        <v>458</v>
      </c>
      <c r="O4241" s="17" t="str">
        <f t="shared" si="349"/>
        <v>24/06/2021 19:50</v>
      </c>
      <c r="P4241" s="24">
        <f t="shared" si="350"/>
        <v>9.7222222226264421E-2</v>
      </c>
      <c r="Q4241" s="28">
        <v>0</v>
      </c>
      <c r="R4241" s="27">
        <f t="shared" si="351"/>
        <v>140.00000000582077</v>
      </c>
      <c r="S4241" s="3" t="s">
        <v>4</v>
      </c>
      <c r="T4241" s="3" t="s">
        <v>4194</v>
      </c>
      <c r="U4241" s="3" t="s">
        <v>4676</v>
      </c>
      <c r="V4241" s="3" t="s">
        <v>4745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1</v>
      </c>
      <c r="AE4241" s="2">
        <v>4</v>
      </c>
      <c r="AF4241" s="2">
        <v>0</v>
      </c>
      <c r="AG4241" s="2">
        <v>0</v>
      </c>
      <c r="AH4241" s="2">
        <v>0</v>
      </c>
      <c r="AI4241" s="2">
        <v>0</v>
      </c>
      <c r="AJ4241" s="2">
        <v>2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</row>
    <row r="4242" spans="1:46" x14ac:dyDescent="0.2">
      <c r="A4242" s="2">
        <v>1675332</v>
      </c>
      <c r="B4242" s="2">
        <v>865159</v>
      </c>
      <c r="C4242" s="6">
        <v>21.4285293243613</v>
      </c>
      <c r="D4242" s="6">
        <v>38.078777593531001</v>
      </c>
      <c r="E4242" s="19" t="s">
        <v>4668</v>
      </c>
      <c r="F4242" s="46">
        <f>INDEX(Δεδομένα!$P:$P,MATCH('2021'!E4242,Δεδομένα!$O:$O,0))</f>
        <v>136</v>
      </c>
      <c r="G4242" s="49" t="s">
        <v>4147</v>
      </c>
      <c r="H4242" s="51" t="str">
        <f>INDEX(Δεδομένα!B$1:B$51,MATCH('2021'!G4242,Δεδομένα!A$1:A$51,0))</f>
        <v>ΔΥΤΙΚΗΣ ΕΛΛΑΔΟΣ</v>
      </c>
      <c r="I4242" s="53">
        <f>INDEX(Δεδομένα!E$1:E$13,MATCH('2021'!H4242,Δεδομένα!D$1:D$13,0))</f>
        <v>7</v>
      </c>
      <c r="J4242" s="4">
        <v>44373</v>
      </c>
      <c r="K4242" s="3" t="s">
        <v>360</v>
      </c>
      <c r="L4242" s="17" t="str">
        <f t="shared" si="348"/>
        <v>26/06/2021 11:57</v>
      </c>
      <c r="M4242" s="4">
        <v>44373</v>
      </c>
      <c r="N4242" s="3" t="s">
        <v>436</v>
      </c>
      <c r="O4242" s="17" t="str">
        <f t="shared" si="349"/>
        <v>26/06/2021 12:58</v>
      </c>
      <c r="P4242" s="24">
        <f t="shared" si="350"/>
        <v>4.2361111110949423E-2</v>
      </c>
      <c r="Q4242" s="28">
        <v>0</v>
      </c>
      <c r="R4242" s="27">
        <f t="shared" si="351"/>
        <v>60.999999999767169</v>
      </c>
      <c r="S4242" s="3" t="s">
        <v>4</v>
      </c>
      <c r="T4242" s="3" t="s">
        <v>4194</v>
      </c>
      <c r="U4242" s="3" t="s">
        <v>4676</v>
      </c>
      <c r="V4242" s="3" t="s">
        <v>4735</v>
      </c>
      <c r="W4242" s="5">
        <v>0</v>
      </c>
      <c r="X4242" s="5">
        <v>0</v>
      </c>
      <c r="Y4242" s="5">
        <v>0</v>
      </c>
      <c r="Z4242" s="5">
        <v>0</v>
      </c>
      <c r="AA4242" s="5">
        <v>1</v>
      </c>
      <c r="AB4242" s="5">
        <v>0</v>
      </c>
      <c r="AC4242" s="5">
        <v>0</v>
      </c>
      <c r="AD4242" s="5">
        <v>0</v>
      </c>
      <c r="AE4242" s="2">
        <v>8</v>
      </c>
      <c r="AF4242" s="2">
        <v>0</v>
      </c>
      <c r="AG4242" s="2">
        <v>0</v>
      </c>
      <c r="AH4242" s="2">
        <v>0</v>
      </c>
      <c r="AI4242" s="2">
        <v>0</v>
      </c>
      <c r="AJ4242" s="2">
        <v>2</v>
      </c>
      <c r="AK4242" s="2">
        <v>2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</row>
    <row r="4243" spans="1:46" x14ac:dyDescent="0.2">
      <c r="A4243" s="2">
        <v>1675335</v>
      </c>
      <c r="B4243" s="2">
        <v>865632</v>
      </c>
      <c r="C4243" s="6">
        <v>21.385062822037</v>
      </c>
      <c r="D4243" s="6">
        <v>38.050857274628001</v>
      </c>
      <c r="E4243" s="19" t="s">
        <v>4668</v>
      </c>
      <c r="F4243" s="46">
        <f>INDEX(Δεδομένα!$P:$P,MATCH('2021'!E4243,Δεδομένα!$O:$O,0))</f>
        <v>136</v>
      </c>
      <c r="G4243" s="49" t="s">
        <v>4620</v>
      </c>
      <c r="H4243" s="51" t="str">
        <f>INDEX(Δεδομένα!B$1:B$51,MATCH('2021'!G4243,Δεδομένα!A$1:A$51,0))</f>
        <v>ΔΥΤΙΚΗΣ ΕΛΛΑΔΟΣ</v>
      </c>
      <c r="I4243" s="53">
        <f>INDEX(Δεδομένα!E$1:E$13,MATCH('2021'!H4243,Δεδομένα!D$1:D$13,0))</f>
        <v>7</v>
      </c>
      <c r="J4243" s="4">
        <v>44374</v>
      </c>
      <c r="K4243" s="3" t="s">
        <v>404</v>
      </c>
      <c r="L4243" s="17" t="str">
        <f t="shared" si="348"/>
        <v>27/06/2021 18:05</v>
      </c>
      <c r="M4243" s="4">
        <v>44375</v>
      </c>
      <c r="N4243" s="3" t="s">
        <v>4746</v>
      </c>
      <c r="O4243" s="17" t="str">
        <f t="shared" si="349"/>
        <v>28/06/2021 08:59</v>
      </c>
      <c r="P4243" s="24">
        <f t="shared" si="350"/>
        <v>0.62083333333430346</v>
      </c>
      <c r="Q4243" s="28">
        <v>0</v>
      </c>
      <c r="R4243" s="27">
        <f t="shared" si="351"/>
        <v>894.00000000139698</v>
      </c>
      <c r="S4243" s="3" t="s">
        <v>4</v>
      </c>
      <c r="T4243" s="3" t="s">
        <v>4670</v>
      </c>
      <c r="U4243" s="3" t="s">
        <v>4671</v>
      </c>
      <c r="V4243" s="3" t="s">
        <v>4671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4</v>
      </c>
      <c r="AC4243" s="5">
        <v>0</v>
      </c>
      <c r="AD4243" s="5">
        <v>0</v>
      </c>
      <c r="AE4243" s="2">
        <v>16</v>
      </c>
      <c r="AF4243" s="2">
        <v>6</v>
      </c>
      <c r="AG4243" s="2">
        <v>0</v>
      </c>
      <c r="AH4243" s="2">
        <v>0</v>
      </c>
      <c r="AI4243" s="2">
        <v>0</v>
      </c>
      <c r="AJ4243" s="2">
        <v>5</v>
      </c>
      <c r="AK4243" s="2">
        <v>4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2</v>
      </c>
      <c r="AR4243" s="2">
        <v>0</v>
      </c>
      <c r="AS4243" s="2">
        <v>0</v>
      </c>
      <c r="AT4243" s="2">
        <v>0</v>
      </c>
    </row>
    <row r="4244" spans="1:46" x14ac:dyDescent="0.2">
      <c r="A4244" s="2">
        <v>1675380</v>
      </c>
      <c r="B4244" s="2">
        <v>866106</v>
      </c>
      <c r="C4244" s="6">
        <v>21.394438086094599</v>
      </c>
      <c r="D4244" s="6">
        <v>38.053910741772597</v>
      </c>
      <c r="E4244" s="19" t="s">
        <v>4668</v>
      </c>
      <c r="F4244" s="46">
        <f>INDEX(Δεδομένα!$P:$P,MATCH('2021'!E4244,Δεδομένα!$O:$O,0))</f>
        <v>136</v>
      </c>
      <c r="G4244" s="49" t="s">
        <v>4620</v>
      </c>
      <c r="H4244" s="51" t="str">
        <f>INDEX(Δεδομένα!B$1:B$51,MATCH('2021'!G4244,Δεδομένα!A$1:A$51,0))</f>
        <v>ΔΥΤΙΚΗΣ ΕΛΛΑΔΟΣ</v>
      </c>
      <c r="I4244" s="53">
        <f>INDEX(Δεδομένα!E$1:E$13,MATCH('2021'!H4244,Δεδομένα!D$1:D$13,0))</f>
        <v>7</v>
      </c>
      <c r="J4244" s="4">
        <v>44376</v>
      </c>
      <c r="K4244" s="3" t="s">
        <v>2066</v>
      </c>
      <c r="L4244" s="17" t="str">
        <f t="shared" si="348"/>
        <v>29/06/2021 10:07</v>
      </c>
      <c r="M4244" s="4">
        <v>44376</v>
      </c>
      <c r="N4244" s="3" t="s">
        <v>260</v>
      </c>
      <c r="O4244" s="17" t="str">
        <f t="shared" si="349"/>
        <v>29/06/2021 10:57</v>
      </c>
      <c r="P4244" s="24">
        <f t="shared" si="350"/>
        <v>3.4722222226264421E-2</v>
      </c>
      <c r="Q4244" s="28">
        <v>0</v>
      </c>
      <c r="R4244" s="27">
        <f t="shared" si="351"/>
        <v>50.000000005820766</v>
      </c>
      <c r="S4244" s="3" t="s">
        <v>4</v>
      </c>
      <c r="T4244" s="3" t="s">
        <v>4670</v>
      </c>
      <c r="U4244" s="3" t="s">
        <v>4671</v>
      </c>
      <c r="V4244" s="3" t="s">
        <v>4671</v>
      </c>
      <c r="W4244" s="5">
        <v>0</v>
      </c>
      <c r="X4244" s="5">
        <v>0</v>
      </c>
      <c r="Y4244" s="5">
        <v>0</v>
      </c>
      <c r="Z4244" s="5">
        <v>0</v>
      </c>
      <c r="AA4244" s="5">
        <v>1</v>
      </c>
      <c r="AB4244" s="5">
        <v>0</v>
      </c>
      <c r="AC4244" s="5">
        <v>0</v>
      </c>
      <c r="AD4244" s="5">
        <v>0</v>
      </c>
      <c r="AE4244" s="2">
        <v>4</v>
      </c>
      <c r="AF4244" s="2">
        <v>0</v>
      </c>
      <c r="AG4244" s="2">
        <v>0</v>
      </c>
      <c r="AH4244" s="2">
        <v>0</v>
      </c>
      <c r="AI4244" s="2">
        <v>0</v>
      </c>
      <c r="AJ4244" s="2">
        <v>2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</row>
    <row r="4245" spans="1:46" x14ac:dyDescent="0.2">
      <c r="A4245" s="2">
        <v>1675392</v>
      </c>
      <c r="B4245" s="2">
        <v>866502</v>
      </c>
      <c r="C4245" s="6">
        <v>21.439082391193999</v>
      </c>
      <c r="D4245" s="6">
        <v>37.918985369783499</v>
      </c>
      <c r="E4245" s="19" t="s">
        <v>4668</v>
      </c>
      <c r="F4245" s="46">
        <f>INDEX(Δεδομένα!$P:$P,MATCH('2021'!E4245,Δεδομένα!$O:$O,0))</f>
        <v>136</v>
      </c>
      <c r="G4245" s="49" t="s">
        <v>4620</v>
      </c>
      <c r="H4245" s="51" t="str">
        <f>INDEX(Δεδομένα!B$1:B$51,MATCH('2021'!G4245,Δεδομένα!A$1:A$51,0))</f>
        <v>ΔΥΤΙΚΗΣ ΕΛΛΑΔΟΣ</v>
      </c>
      <c r="I4245" s="53">
        <f>INDEX(Δεδομένα!E$1:E$13,MATCH('2021'!H4245,Δεδομένα!D$1:D$13,0))</f>
        <v>7</v>
      </c>
      <c r="J4245" s="4">
        <v>44377</v>
      </c>
      <c r="K4245" s="3" t="s">
        <v>196</v>
      </c>
      <c r="L4245" s="17" t="str">
        <f t="shared" si="348"/>
        <v>30/06/2021 14:15</v>
      </c>
      <c r="M4245" s="4">
        <v>44377</v>
      </c>
      <c r="N4245" s="3" t="s">
        <v>109</v>
      </c>
      <c r="O4245" s="17" t="str">
        <f t="shared" si="349"/>
        <v>30/06/2021 15:50</v>
      </c>
      <c r="P4245" s="24">
        <f t="shared" si="350"/>
        <v>6.5972222218988463E-2</v>
      </c>
      <c r="Q4245" s="28">
        <v>0</v>
      </c>
      <c r="R4245" s="27">
        <f t="shared" si="351"/>
        <v>94.999999995343387</v>
      </c>
      <c r="S4245" s="3" t="s">
        <v>4</v>
      </c>
      <c r="T4245" s="3" t="s">
        <v>4670</v>
      </c>
      <c r="U4245" s="3" t="s">
        <v>4729</v>
      </c>
      <c r="V4245" s="3" t="s">
        <v>4730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1</v>
      </c>
      <c r="AD4245" s="5">
        <v>0</v>
      </c>
      <c r="AE4245" s="2">
        <v>8</v>
      </c>
      <c r="AF4245" s="2">
        <v>0</v>
      </c>
      <c r="AG4245" s="2">
        <v>0</v>
      </c>
      <c r="AH4245" s="2">
        <v>0</v>
      </c>
      <c r="AI4245" s="2">
        <v>0</v>
      </c>
      <c r="AJ4245" s="2">
        <v>3</v>
      </c>
      <c r="AK4245" s="2">
        <v>1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</row>
    <row r="4246" spans="1:46" x14ac:dyDescent="0.2">
      <c r="A4246" s="2">
        <v>1675434</v>
      </c>
      <c r="B4246" s="2">
        <v>866538</v>
      </c>
      <c r="C4246" s="6">
        <v>21.219421238417599</v>
      </c>
      <c r="D4246" s="6">
        <v>37.901941530041498</v>
      </c>
      <c r="E4246" s="19" t="s">
        <v>4668</v>
      </c>
      <c r="F4246" s="46">
        <f>INDEX(Δεδομένα!$P:$P,MATCH('2021'!E4246,Δεδομένα!$O:$O,0))</f>
        <v>136</v>
      </c>
      <c r="G4246" s="49" t="s">
        <v>4620</v>
      </c>
      <c r="H4246" s="51" t="str">
        <f>INDEX(Δεδομένα!B$1:B$51,MATCH('2021'!G4246,Δεδομένα!A$1:A$51,0))</f>
        <v>ΔΥΤΙΚΗΣ ΕΛΛΑΔΟΣ</v>
      </c>
      <c r="I4246" s="53">
        <f>INDEX(Δεδομένα!E$1:E$13,MATCH('2021'!H4246,Δεδομένα!D$1:D$13,0))</f>
        <v>7</v>
      </c>
      <c r="J4246" s="4">
        <v>44377</v>
      </c>
      <c r="K4246" s="3" t="s">
        <v>522</v>
      </c>
      <c r="L4246" s="17" t="str">
        <f t="shared" si="348"/>
        <v>30/06/2021 15:15</v>
      </c>
      <c r="M4246" s="4">
        <v>44377</v>
      </c>
      <c r="N4246" s="3" t="s">
        <v>358</v>
      </c>
      <c r="O4246" s="17" t="str">
        <f t="shared" si="349"/>
        <v>30/06/2021 18:55</v>
      </c>
      <c r="P4246" s="24">
        <f t="shared" si="350"/>
        <v>0.15277777778101154</v>
      </c>
      <c r="Q4246" s="28">
        <v>0</v>
      </c>
      <c r="R4246" s="27">
        <f t="shared" si="351"/>
        <v>220.00000000465661</v>
      </c>
      <c r="S4246" s="3" t="s">
        <v>4</v>
      </c>
      <c r="T4246" s="3" t="s">
        <v>4670</v>
      </c>
      <c r="U4246" s="3" t="s">
        <v>1841</v>
      </c>
      <c r="V4246" s="3" t="s">
        <v>4680</v>
      </c>
      <c r="W4246" s="5">
        <v>0</v>
      </c>
      <c r="X4246" s="5">
        <v>0</v>
      </c>
      <c r="Y4246" s="5">
        <v>0</v>
      </c>
      <c r="Z4246" s="5">
        <v>1</v>
      </c>
      <c r="AA4246" s="5">
        <v>0</v>
      </c>
      <c r="AB4246" s="5">
        <v>0</v>
      </c>
      <c r="AC4246" s="5">
        <v>0</v>
      </c>
      <c r="AD4246" s="5">
        <v>0</v>
      </c>
      <c r="AE4246" s="2">
        <v>8</v>
      </c>
      <c r="AF4246" s="2">
        <v>0</v>
      </c>
      <c r="AG4246" s="2">
        <v>0</v>
      </c>
      <c r="AH4246" s="2">
        <v>0</v>
      </c>
      <c r="AI4246" s="2">
        <v>0</v>
      </c>
      <c r="AJ4246" s="2">
        <v>4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</row>
    <row r="4247" spans="1:46" x14ac:dyDescent="0.2">
      <c r="A4247" s="2">
        <v>1675430</v>
      </c>
      <c r="B4247" s="2">
        <v>866595</v>
      </c>
      <c r="C4247" s="6">
        <v>21.4037148017186</v>
      </c>
      <c r="D4247" s="6">
        <v>38.078871275836399</v>
      </c>
      <c r="E4247" s="19" t="s">
        <v>4668</v>
      </c>
      <c r="F4247" s="46">
        <f>INDEX(Δεδομένα!$P:$P,MATCH('2021'!E4247,Δεδομένα!$O:$O,0))</f>
        <v>136</v>
      </c>
      <c r="G4247" s="49" t="s">
        <v>4147</v>
      </c>
      <c r="H4247" s="51" t="str">
        <f>INDEX(Δεδομένα!B$1:B$51,MATCH('2021'!G4247,Δεδομένα!A$1:A$51,0))</f>
        <v>ΔΥΤΙΚΗΣ ΕΛΛΑΔΟΣ</v>
      </c>
      <c r="I4247" s="53">
        <f>INDEX(Δεδομένα!E$1:E$13,MATCH('2021'!H4247,Δεδομένα!D$1:D$13,0))</f>
        <v>7</v>
      </c>
      <c r="J4247" s="4">
        <v>44377</v>
      </c>
      <c r="K4247" s="3" t="s">
        <v>17</v>
      </c>
      <c r="L4247" s="17" t="str">
        <f t="shared" si="348"/>
        <v>30/06/2021 18:00</v>
      </c>
      <c r="M4247" s="4">
        <v>44377</v>
      </c>
      <c r="N4247" s="3" t="s">
        <v>131</v>
      </c>
      <c r="O4247" s="17" t="str">
        <f t="shared" si="349"/>
        <v>30/06/2021 19:15</v>
      </c>
      <c r="P4247" s="24">
        <f t="shared" si="350"/>
        <v>5.2083333335758653E-2</v>
      </c>
      <c r="Q4247" s="28">
        <v>0</v>
      </c>
      <c r="R4247" s="27">
        <f t="shared" si="351"/>
        <v>75.00000000349246</v>
      </c>
      <c r="S4247" s="3" t="s">
        <v>4</v>
      </c>
      <c r="T4247" s="3" t="s">
        <v>4194</v>
      </c>
      <c r="U4247" s="3" t="s">
        <v>4676</v>
      </c>
      <c r="V4247" s="3" t="s">
        <v>4213</v>
      </c>
      <c r="W4247" s="5">
        <v>0</v>
      </c>
      <c r="X4247" s="5">
        <v>0</v>
      </c>
      <c r="Y4247" s="5">
        <v>0</v>
      </c>
      <c r="Z4247" s="5">
        <v>1</v>
      </c>
      <c r="AA4247" s="5">
        <v>0</v>
      </c>
      <c r="AB4247" s="5">
        <v>0</v>
      </c>
      <c r="AC4247" s="5">
        <v>0</v>
      </c>
      <c r="AD4247" s="5">
        <v>0</v>
      </c>
      <c r="AE4247" s="2">
        <v>2</v>
      </c>
      <c r="AF4247" s="2">
        <v>0</v>
      </c>
      <c r="AG4247" s="2">
        <v>0</v>
      </c>
      <c r="AH4247" s="2">
        <v>0</v>
      </c>
      <c r="AI4247" s="2">
        <v>0</v>
      </c>
      <c r="AJ4247" s="2">
        <v>1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</row>
    <row r="4248" spans="1:46" x14ac:dyDescent="0.2">
      <c r="A4248" s="2">
        <v>1675474</v>
      </c>
      <c r="B4248" s="2">
        <v>867713</v>
      </c>
      <c r="C4248" s="6">
        <v>21.317226294830402</v>
      </c>
      <c r="D4248" s="6">
        <v>37.901524274707903</v>
      </c>
      <c r="E4248" s="19" t="s">
        <v>4668</v>
      </c>
      <c r="F4248" s="46">
        <f>INDEX(Δεδομένα!$P:$P,MATCH('2021'!E4248,Δεδομένα!$O:$O,0))</f>
        <v>136</v>
      </c>
      <c r="G4248" s="49" t="s">
        <v>4620</v>
      </c>
      <c r="H4248" s="51" t="str">
        <f>INDEX(Δεδομένα!B$1:B$51,MATCH('2021'!G4248,Δεδομένα!A$1:A$51,0))</f>
        <v>ΔΥΤΙΚΗΣ ΕΛΛΑΔΟΣ</v>
      </c>
      <c r="I4248" s="53">
        <f>INDEX(Δεδομένα!E$1:E$13,MATCH('2021'!H4248,Δεδομένα!D$1:D$13,0))</f>
        <v>7</v>
      </c>
      <c r="J4248" s="4">
        <v>44380</v>
      </c>
      <c r="K4248" s="3" t="s">
        <v>46</v>
      </c>
      <c r="L4248" s="17" t="str">
        <f t="shared" si="348"/>
        <v>03/07/2021 16:55</v>
      </c>
      <c r="M4248" s="4">
        <v>44380</v>
      </c>
      <c r="N4248" s="3" t="s">
        <v>697</v>
      </c>
      <c r="O4248" s="17" t="str">
        <f t="shared" si="349"/>
        <v>03/07/2021 17:40</v>
      </c>
      <c r="P4248" s="24">
        <f t="shared" si="350"/>
        <v>3.125E-2</v>
      </c>
      <c r="Q4248" s="28">
        <v>0</v>
      </c>
      <c r="R4248" s="27">
        <f t="shared" si="351"/>
        <v>45</v>
      </c>
      <c r="S4248" s="3" t="s">
        <v>4</v>
      </c>
      <c r="T4248" s="3" t="s">
        <v>4632</v>
      </c>
      <c r="U4248" s="3" t="s">
        <v>4625</v>
      </c>
      <c r="V4248" s="3" t="s">
        <v>4625</v>
      </c>
      <c r="W4248" s="5">
        <v>0</v>
      </c>
      <c r="X4248" s="5">
        <v>0</v>
      </c>
      <c r="Y4248" s="5">
        <v>0</v>
      </c>
      <c r="Z4248" s="5">
        <v>1</v>
      </c>
      <c r="AA4248" s="5">
        <v>0</v>
      </c>
      <c r="AB4248" s="5">
        <v>0</v>
      </c>
      <c r="AC4248" s="5">
        <v>0</v>
      </c>
      <c r="AD4248" s="5">
        <v>0</v>
      </c>
      <c r="AE4248" s="2">
        <v>6</v>
      </c>
      <c r="AF4248" s="2">
        <v>0</v>
      </c>
      <c r="AG4248" s="2">
        <v>0</v>
      </c>
      <c r="AH4248" s="2">
        <v>0</v>
      </c>
      <c r="AI4248" s="2">
        <v>0</v>
      </c>
      <c r="AJ4248" s="2">
        <v>3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</row>
    <row r="4249" spans="1:46" x14ac:dyDescent="0.2">
      <c r="A4249" s="2">
        <v>1675955</v>
      </c>
      <c r="B4249" s="2">
        <v>867774</v>
      </c>
      <c r="C4249" s="6">
        <v>21.4316105512018</v>
      </c>
      <c r="D4249" s="6">
        <v>38.0505628613315</v>
      </c>
      <c r="E4249" s="19" t="s">
        <v>4668</v>
      </c>
      <c r="F4249" s="46">
        <f>INDEX(Δεδομένα!$P:$P,MATCH('2021'!E4249,Δεδομένα!$O:$O,0))</f>
        <v>136</v>
      </c>
      <c r="G4249" s="49" t="s">
        <v>4147</v>
      </c>
      <c r="H4249" s="51" t="str">
        <f>INDEX(Δεδομένα!B$1:B$51,MATCH('2021'!G4249,Δεδομένα!A$1:A$51,0))</f>
        <v>ΔΥΤΙΚΗΣ ΕΛΛΑΔΟΣ</v>
      </c>
      <c r="I4249" s="53">
        <f>INDEX(Δεδομένα!E$1:E$13,MATCH('2021'!H4249,Δεδομένα!D$1:D$13,0))</f>
        <v>7</v>
      </c>
      <c r="J4249" s="4">
        <v>44380</v>
      </c>
      <c r="K4249" s="3" t="s">
        <v>458</v>
      </c>
      <c r="L4249" s="17" t="str">
        <f t="shared" si="348"/>
        <v>03/07/2021 19:50</v>
      </c>
      <c r="M4249" s="4">
        <v>44380</v>
      </c>
      <c r="N4249" s="3" t="s">
        <v>1488</v>
      </c>
      <c r="O4249" s="17" t="str">
        <f t="shared" si="349"/>
        <v>03/07/2021 22:15</v>
      </c>
      <c r="P4249" s="24">
        <f t="shared" si="350"/>
        <v>0.10069444444525288</v>
      </c>
      <c r="Q4249" s="28">
        <v>0</v>
      </c>
      <c r="R4249" s="27">
        <f t="shared" si="351"/>
        <v>145.00000000116415</v>
      </c>
      <c r="S4249" s="3" t="s">
        <v>4</v>
      </c>
      <c r="T4249" s="3" t="s">
        <v>4194</v>
      </c>
      <c r="U4249" s="3" t="s">
        <v>4713</v>
      </c>
      <c r="V4249" s="3" t="s">
        <v>4713</v>
      </c>
      <c r="W4249" s="5">
        <v>0</v>
      </c>
      <c r="X4249" s="5">
        <v>0</v>
      </c>
      <c r="Y4249" s="5">
        <v>0</v>
      </c>
      <c r="Z4249" s="5">
        <v>0</v>
      </c>
      <c r="AA4249" s="5">
        <v>1</v>
      </c>
      <c r="AB4249" s="5">
        <v>0</v>
      </c>
      <c r="AC4249" s="5">
        <v>0</v>
      </c>
      <c r="AD4249" s="5">
        <v>0</v>
      </c>
      <c r="AE4249" s="2">
        <v>6</v>
      </c>
      <c r="AF4249" s="2">
        <v>0</v>
      </c>
      <c r="AG4249" s="2">
        <v>0</v>
      </c>
      <c r="AH4249" s="2">
        <v>0</v>
      </c>
      <c r="AI4249" s="2">
        <v>0</v>
      </c>
      <c r="AJ4249" s="2">
        <v>3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</row>
    <row r="4250" spans="1:46" x14ac:dyDescent="0.2">
      <c r="A4250" s="2">
        <v>1675974</v>
      </c>
      <c r="B4250" s="2">
        <v>867947</v>
      </c>
      <c r="C4250" s="6">
        <v>21.385001992732899</v>
      </c>
      <c r="D4250" s="6">
        <v>38.0578164566247</v>
      </c>
      <c r="E4250" s="19" t="s">
        <v>4668</v>
      </c>
      <c r="F4250" s="46">
        <f>INDEX(Δεδομένα!$P:$P,MATCH('2021'!E4250,Δεδομένα!$O:$O,0))</f>
        <v>136</v>
      </c>
      <c r="G4250" s="49" t="s">
        <v>4620</v>
      </c>
      <c r="H4250" s="51" t="str">
        <f>INDEX(Δεδομένα!B$1:B$51,MATCH('2021'!G4250,Δεδομένα!A$1:A$51,0))</f>
        <v>ΔΥΤΙΚΗΣ ΕΛΛΑΔΟΣ</v>
      </c>
      <c r="I4250" s="53">
        <f>INDEX(Δεδομένα!E$1:E$13,MATCH('2021'!H4250,Δεδομένα!D$1:D$13,0))</f>
        <v>7</v>
      </c>
      <c r="J4250" s="4">
        <v>44381</v>
      </c>
      <c r="K4250" s="3" t="s">
        <v>555</v>
      </c>
      <c r="L4250" s="17" t="str">
        <f t="shared" si="348"/>
        <v>04/07/2021 13:30</v>
      </c>
      <c r="M4250" s="4">
        <v>44381</v>
      </c>
      <c r="N4250" s="3" t="s">
        <v>161</v>
      </c>
      <c r="O4250" s="17" t="str">
        <f t="shared" si="349"/>
        <v>04/07/2021 15:00</v>
      </c>
      <c r="P4250" s="24">
        <f t="shared" si="350"/>
        <v>6.25E-2</v>
      </c>
      <c r="Q4250" s="28">
        <v>0</v>
      </c>
      <c r="R4250" s="27">
        <f t="shared" si="351"/>
        <v>90</v>
      </c>
      <c r="S4250" s="3" t="s">
        <v>4</v>
      </c>
      <c r="T4250" s="3" t="s">
        <v>4670</v>
      </c>
      <c r="U4250" s="3" t="s">
        <v>4671</v>
      </c>
      <c r="V4250" s="3" t="s">
        <v>4738</v>
      </c>
      <c r="W4250" s="5">
        <v>0</v>
      </c>
      <c r="X4250" s="5">
        <v>0</v>
      </c>
      <c r="Y4250" s="5">
        <v>0</v>
      </c>
      <c r="Z4250" s="5">
        <v>0</v>
      </c>
      <c r="AA4250" s="5">
        <v>1</v>
      </c>
      <c r="AB4250" s="5">
        <v>0</v>
      </c>
      <c r="AC4250" s="5">
        <v>0</v>
      </c>
      <c r="AD4250" s="5">
        <v>0</v>
      </c>
      <c r="AE4250" s="2">
        <v>8</v>
      </c>
      <c r="AF4250" s="2">
        <v>0</v>
      </c>
      <c r="AG4250" s="2">
        <v>0</v>
      </c>
      <c r="AH4250" s="2">
        <v>0</v>
      </c>
      <c r="AI4250" s="2">
        <v>0</v>
      </c>
      <c r="AJ4250" s="2">
        <v>4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</row>
    <row r="4251" spans="1:46" x14ac:dyDescent="0.2">
      <c r="A4251" s="2">
        <v>1675982</v>
      </c>
      <c r="B4251" s="2">
        <v>868610</v>
      </c>
      <c r="C4251" s="6">
        <v>21.365142812451701</v>
      </c>
      <c r="D4251" s="6">
        <v>38.008930030147397</v>
      </c>
      <c r="E4251" s="19" t="s">
        <v>4668</v>
      </c>
      <c r="F4251" s="46">
        <f>INDEX(Δεδομένα!$P:$P,MATCH('2021'!E4251,Δεδομένα!$O:$O,0))</f>
        <v>136</v>
      </c>
      <c r="G4251" s="49" t="s">
        <v>4620</v>
      </c>
      <c r="H4251" s="51" t="str">
        <f>INDEX(Δεδομένα!B$1:B$51,MATCH('2021'!G4251,Δεδομένα!A$1:A$51,0))</f>
        <v>ΔΥΤΙΚΗΣ ΕΛΛΑΔΟΣ</v>
      </c>
      <c r="I4251" s="53">
        <f>INDEX(Δεδομένα!E$1:E$13,MATCH('2021'!H4251,Δεδομένα!D$1:D$13,0))</f>
        <v>7</v>
      </c>
      <c r="J4251" s="4">
        <v>44383</v>
      </c>
      <c r="K4251" s="3" t="s">
        <v>415</v>
      </c>
      <c r="L4251" s="17" t="str">
        <f t="shared" si="348"/>
        <v>06/07/2021 16:40</v>
      </c>
      <c r="M4251" s="4">
        <v>44383</v>
      </c>
      <c r="N4251" s="3" t="s">
        <v>462</v>
      </c>
      <c r="O4251" s="17" t="str">
        <f t="shared" si="349"/>
        <v>06/07/2021 17:50</v>
      </c>
      <c r="P4251" s="24">
        <f t="shared" si="350"/>
        <v>4.8611111109494232E-2</v>
      </c>
      <c r="Q4251" s="28">
        <v>0</v>
      </c>
      <c r="R4251" s="27">
        <f t="shared" si="351"/>
        <v>69.999999997671694</v>
      </c>
      <c r="S4251" s="3" t="s">
        <v>4</v>
      </c>
      <c r="T4251" s="3" t="s">
        <v>4670</v>
      </c>
      <c r="U4251" s="3" t="s">
        <v>4684</v>
      </c>
      <c r="V4251" s="3" t="s">
        <v>4747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2</v>
      </c>
      <c r="AD4251" s="5">
        <v>0</v>
      </c>
      <c r="AE4251" s="2">
        <v>9</v>
      </c>
      <c r="AF4251" s="2">
        <v>0</v>
      </c>
      <c r="AG4251" s="2">
        <v>0</v>
      </c>
      <c r="AH4251" s="2">
        <v>0</v>
      </c>
      <c r="AI4251" s="2">
        <v>0</v>
      </c>
      <c r="AJ4251" s="2">
        <v>4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</row>
    <row r="4252" spans="1:46" x14ac:dyDescent="0.2">
      <c r="A4252" s="2">
        <v>1679270</v>
      </c>
      <c r="B4252" s="2">
        <v>868954</v>
      </c>
      <c r="C4252" s="6">
        <v>21.385098041726501</v>
      </c>
      <c r="D4252" s="6">
        <v>38.0578851246987</v>
      </c>
      <c r="E4252" s="19" t="s">
        <v>4668</v>
      </c>
      <c r="F4252" s="46">
        <f>INDEX(Δεδομένα!$P:$P,MATCH('2021'!E4252,Δεδομένα!$O:$O,0))</f>
        <v>136</v>
      </c>
      <c r="G4252" s="49" t="s">
        <v>4620</v>
      </c>
      <c r="H4252" s="51" t="str">
        <f>INDEX(Δεδομένα!B$1:B$51,MATCH('2021'!G4252,Δεδομένα!A$1:A$51,0))</f>
        <v>ΔΥΤΙΚΗΣ ΕΛΛΑΔΟΣ</v>
      </c>
      <c r="I4252" s="53">
        <f>INDEX(Δεδομένα!E$1:E$13,MATCH('2021'!H4252,Δεδομένα!D$1:D$13,0))</f>
        <v>7</v>
      </c>
      <c r="J4252" s="4">
        <v>44384</v>
      </c>
      <c r="K4252" s="3" t="s">
        <v>358</v>
      </c>
      <c r="L4252" s="17" t="str">
        <f t="shared" si="348"/>
        <v>07/07/2021 18:55</v>
      </c>
      <c r="M4252" s="4">
        <v>44384</v>
      </c>
      <c r="N4252" s="3" t="s">
        <v>111</v>
      </c>
      <c r="O4252" s="17" t="str">
        <f t="shared" si="349"/>
        <v>07/07/2021 19:20</v>
      </c>
      <c r="P4252" s="24">
        <f t="shared" si="350"/>
        <v>1.7361111109494232E-2</v>
      </c>
      <c r="Q4252" s="28">
        <v>0</v>
      </c>
      <c r="R4252" s="27">
        <f t="shared" si="351"/>
        <v>24.999999997671694</v>
      </c>
      <c r="S4252" s="3" t="s">
        <v>4</v>
      </c>
      <c r="T4252" s="3" t="s">
        <v>4670</v>
      </c>
      <c r="U4252" s="3" t="s">
        <v>4671</v>
      </c>
      <c r="V4252" s="3" t="s">
        <v>4671</v>
      </c>
      <c r="W4252" s="5">
        <v>0</v>
      </c>
      <c r="X4252" s="5">
        <v>0</v>
      </c>
      <c r="Y4252" s="5">
        <v>0</v>
      </c>
      <c r="Z4252" s="5">
        <v>0</v>
      </c>
      <c r="AA4252" s="5">
        <v>1</v>
      </c>
      <c r="AB4252" s="5">
        <v>0</v>
      </c>
      <c r="AC4252" s="5">
        <v>0</v>
      </c>
      <c r="AD4252" s="5">
        <v>0</v>
      </c>
      <c r="AE4252" s="2">
        <v>4</v>
      </c>
      <c r="AF4252" s="2">
        <v>0</v>
      </c>
      <c r="AG4252" s="2">
        <v>0</v>
      </c>
      <c r="AH4252" s="2">
        <v>0</v>
      </c>
      <c r="AI4252" s="2">
        <v>0</v>
      </c>
      <c r="AJ4252" s="2">
        <v>2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</row>
    <row r="4253" spans="1:46" x14ac:dyDescent="0.2">
      <c r="A4253" s="2">
        <v>1679288</v>
      </c>
      <c r="B4253" s="2">
        <v>869415</v>
      </c>
      <c r="C4253" s="6">
        <v>21.272751858655599</v>
      </c>
      <c r="D4253" s="6">
        <v>37.925700911031498</v>
      </c>
      <c r="E4253" s="19" t="s">
        <v>4668</v>
      </c>
      <c r="F4253" s="46">
        <f>INDEX(Δεδομένα!$P:$P,MATCH('2021'!E4253,Δεδομένα!$O:$O,0))</f>
        <v>136</v>
      </c>
      <c r="G4253" s="49" t="s">
        <v>4620</v>
      </c>
      <c r="H4253" s="51" t="str">
        <f>INDEX(Δεδομένα!B$1:B$51,MATCH('2021'!G4253,Δεδομένα!A$1:A$51,0))</f>
        <v>ΔΥΤΙΚΗΣ ΕΛΛΑΔΟΣ</v>
      </c>
      <c r="I4253" s="53">
        <f>INDEX(Δεδομένα!E$1:E$13,MATCH('2021'!H4253,Δεδομένα!D$1:D$13,0))</f>
        <v>7</v>
      </c>
      <c r="J4253" s="4">
        <v>44386</v>
      </c>
      <c r="K4253" s="3" t="s">
        <v>1078</v>
      </c>
      <c r="L4253" s="17" t="str">
        <f t="shared" si="348"/>
        <v>09/07/2021 11:10</v>
      </c>
      <c r="M4253" s="4">
        <v>44386</v>
      </c>
      <c r="N4253" s="3" t="s">
        <v>846</v>
      </c>
      <c r="O4253" s="17" t="str">
        <f t="shared" si="349"/>
        <v>09/07/2021 11:35</v>
      </c>
      <c r="P4253" s="24">
        <f t="shared" si="350"/>
        <v>1.7361111109494232E-2</v>
      </c>
      <c r="Q4253" s="28">
        <v>0</v>
      </c>
      <c r="R4253" s="27">
        <f t="shared" si="351"/>
        <v>24.999999997671694</v>
      </c>
      <c r="S4253" s="3" t="s">
        <v>4</v>
      </c>
      <c r="T4253" s="3" t="s">
        <v>4670</v>
      </c>
      <c r="U4253" s="3" t="s">
        <v>4688</v>
      </c>
      <c r="V4253" s="3" t="s">
        <v>4748</v>
      </c>
      <c r="W4253" s="5">
        <v>0</v>
      </c>
      <c r="X4253" s="5">
        <v>0</v>
      </c>
      <c r="Y4253" s="5">
        <v>0</v>
      </c>
      <c r="Z4253" s="5">
        <v>0</v>
      </c>
      <c r="AA4253" s="5">
        <v>1</v>
      </c>
      <c r="AB4253" s="5">
        <v>0</v>
      </c>
      <c r="AC4253" s="5">
        <v>0</v>
      </c>
      <c r="AD4253" s="5">
        <v>0</v>
      </c>
      <c r="AE4253" s="2">
        <v>4</v>
      </c>
      <c r="AF4253" s="2">
        <v>0</v>
      </c>
      <c r="AG4253" s="2">
        <v>0</v>
      </c>
      <c r="AH4253" s="2">
        <v>0</v>
      </c>
      <c r="AI4253" s="2">
        <v>0</v>
      </c>
      <c r="AJ4253" s="2">
        <v>2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</row>
    <row r="4254" spans="1:46" x14ac:dyDescent="0.2">
      <c r="A4254" s="2">
        <v>1679307</v>
      </c>
      <c r="B4254" s="2">
        <v>869493</v>
      </c>
      <c r="C4254" s="6">
        <v>21.2733964115852</v>
      </c>
      <c r="D4254" s="6">
        <v>37.9253526392948</v>
      </c>
      <c r="E4254" s="19" t="s">
        <v>4668</v>
      </c>
      <c r="F4254" s="46">
        <f>INDEX(Δεδομένα!$P:$P,MATCH('2021'!E4254,Δεδομένα!$O:$O,0))</f>
        <v>136</v>
      </c>
      <c r="G4254" s="49" t="s">
        <v>4620</v>
      </c>
      <c r="H4254" s="51" t="str">
        <f>INDEX(Δεδομένα!B$1:B$51,MATCH('2021'!G4254,Δεδομένα!A$1:A$51,0))</f>
        <v>ΔΥΤΙΚΗΣ ΕΛΛΑΔΟΣ</v>
      </c>
      <c r="I4254" s="53">
        <f>INDEX(Δεδομένα!E$1:E$13,MATCH('2021'!H4254,Δεδομένα!D$1:D$13,0))</f>
        <v>7</v>
      </c>
      <c r="J4254" s="4">
        <v>44386</v>
      </c>
      <c r="K4254" s="3" t="s">
        <v>109</v>
      </c>
      <c r="L4254" s="17" t="str">
        <f t="shared" si="348"/>
        <v>09/07/2021 15:50</v>
      </c>
      <c r="M4254" s="4">
        <v>44386</v>
      </c>
      <c r="N4254" s="3" t="s">
        <v>146</v>
      </c>
      <c r="O4254" s="17" t="str">
        <f t="shared" si="349"/>
        <v>09/07/2021 16:30</v>
      </c>
      <c r="P4254" s="24">
        <f t="shared" si="350"/>
        <v>2.7777777781011537E-2</v>
      </c>
      <c r="Q4254" s="28">
        <v>0</v>
      </c>
      <c r="R4254" s="27">
        <f t="shared" si="351"/>
        <v>40.000000004656613</v>
      </c>
      <c r="S4254" s="3" t="s">
        <v>4</v>
      </c>
      <c r="T4254" s="3" t="s">
        <v>4670</v>
      </c>
      <c r="U4254" s="3" t="s">
        <v>4688</v>
      </c>
      <c r="V4254" s="3" t="s">
        <v>4688</v>
      </c>
      <c r="W4254" s="5">
        <v>0</v>
      </c>
      <c r="X4254" s="5">
        <v>0</v>
      </c>
      <c r="Y4254" s="5">
        <v>0</v>
      </c>
      <c r="Z4254" s="5">
        <v>0</v>
      </c>
      <c r="AA4254" s="5">
        <v>1</v>
      </c>
      <c r="AB4254" s="5">
        <v>0</v>
      </c>
      <c r="AC4254" s="5">
        <v>0</v>
      </c>
      <c r="AD4254" s="5">
        <v>0</v>
      </c>
      <c r="AE4254" s="2">
        <v>2</v>
      </c>
      <c r="AF4254" s="2">
        <v>0</v>
      </c>
      <c r="AG4254" s="2">
        <v>0</v>
      </c>
      <c r="AH4254" s="2">
        <v>0</v>
      </c>
      <c r="AI4254" s="2">
        <v>0</v>
      </c>
      <c r="AJ4254" s="2">
        <v>1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</row>
    <row r="4255" spans="1:46" x14ac:dyDescent="0.2">
      <c r="A4255" s="2">
        <v>1679315</v>
      </c>
      <c r="B4255" s="2">
        <v>869631</v>
      </c>
      <c r="C4255" s="6">
        <v>21.4114387801805</v>
      </c>
      <c r="D4255" s="6">
        <v>38.097740728078399</v>
      </c>
      <c r="E4255" s="19" t="s">
        <v>4668</v>
      </c>
      <c r="F4255" s="46">
        <f>INDEX(Δεδομένα!$P:$P,MATCH('2021'!E4255,Δεδομένα!$O:$O,0))</f>
        <v>136</v>
      </c>
      <c r="G4255" s="49" t="s">
        <v>4147</v>
      </c>
      <c r="H4255" s="51" t="str">
        <f>INDEX(Δεδομένα!B$1:B$51,MATCH('2021'!G4255,Δεδομένα!A$1:A$51,0))</f>
        <v>ΔΥΤΙΚΗΣ ΕΛΛΑΔΟΣ</v>
      </c>
      <c r="I4255" s="53">
        <f>INDEX(Δεδομένα!E$1:E$13,MATCH('2021'!H4255,Δεδομένα!D$1:D$13,0))</f>
        <v>7</v>
      </c>
      <c r="J4255" s="4">
        <v>44387</v>
      </c>
      <c r="K4255" s="3" t="s">
        <v>4045</v>
      </c>
      <c r="L4255" s="17" t="str">
        <f t="shared" si="348"/>
        <v>10/07/2021 01:10</v>
      </c>
      <c r="M4255" s="4">
        <v>44387</v>
      </c>
      <c r="N4255" s="3" t="s">
        <v>4749</v>
      </c>
      <c r="O4255" s="17" t="str">
        <f t="shared" si="349"/>
        <v>10/07/2021 03:32</v>
      </c>
      <c r="P4255" s="24">
        <f t="shared" si="350"/>
        <v>9.8611111112404615E-2</v>
      </c>
      <c r="Q4255" s="28">
        <v>0</v>
      </c>
      <c r="R4255" s="27">
        <f t="shared" si="351"/>
        <v>142.00000000186265</v>
      </c>
      <c r="S4255" s="3" t="s">
        <v>4</v>
      </c>
      <c r="T4255" s="3" t="s">
        <v>4194</v>
      </c>
      <c r="U4255" s="3" t="s">
        <v>4676</v>
      </c>
      <c r="V4255" s="3" t="s">
        <v>4213</v>
      </c>
      <c r="W4255" s="5">
        <v>0</v>
      </c>
      <c r="X4255" s="5">
        <v>0</v>
      </c>
      <c r="Y4255" s="5">
        <v>0</v>
      </c>
      <c r="Z4255" s="5">
        <v>2</v>
      </c>
      <c r="AA4255" s="5">
        <v>0</v>
      </c>
      <c r="AB4255" s="5">
        <v>0</v>
      </c>
      <c r="AC4255" s="5">
        <v>0</v>
      </c>
      <c r="AD4255" s="5">
        <v>0</v>
      </c>
      <c r="AE4255" s="2">
        <v>8</v>
      </c>
      <c r="AF4255" s="2">
        <v>0</v>
      </c>
      <c r="AG4255" s="2">
        <v>0</v>
      </c>
      <c r="AH4255" s="2">
        <v>0</v>
      </c>
      <c r="AI4255" s="2">
        <v>0</v>
      </c>
      <c r="AJ4255" s="2">
        <v>3</v>
      </c>
      <c r="AK4255" s="2">
        <v>1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</row>
    <row r="4256" spans="1:46" x14ac:dyDescent="0.2">
      <c r="A4256" s="2">
        <v>1679323</v>
      </c>
      <c r="B4256" s="2">
        <v>869774</v>
      </c>
      <c r="C4256" s="6">
        <v>21.354526361158602</v>
      </c>
      <c r="D4256" s="6">
        <v>38.0453971447984</v>
      </c>
      <c r="E4256" s="19" t="s">
        <v>4668</v>
      </c>
      <c r="F4256" s="46">
        <f>INDEX(Δεδομένα!$P:$P,MATCH('2021'!E4256,Δεδομένα!$O:$O,0))</f>
        <v>136</v>
      </c>
      <c r="G4256" s="49" t="s">
        <v>4620</v>
      </c>
      <c r="H4256" s="51" t="str">
        <f>INDEX(Δεδομένα!B$1:B$51,MATCH('2021'!G4256,Δεδομένα!A$1:A$51,0))</f>
        <v>ΔΥΤΙΚΗΣ ΕΛΛΑΔΟΣ</v>
      </c>
      <c r="I4256" s="53">
        <f>INDEX(Δεδομένα!E$1:E$13,MATCH('2021'!H4256,Δεδομένα!D$1:D$13,0))</f>
        <v>7</v>
      </c>
      <c r="J4256" s="4">
        <v>44387</v>
      </c>
      <c r="K4256" s="3" t="s">
        <v>531</v>
      </c>
      <c r="L4256" s="17" t="str">
        <f t="shared" si="348"/>
        <v>10/07/2021 14:10</v>
      </c>
      <c r="M4256" s="4">
        <v>44387</v>
      </c>
      <c r="N4256" s="3" t="s">
        <v>161</v>
      </c>
      <c r="O4256" s="17" t="str">
        <f t="shared" si="349"/>
        <v>10/07/2021 15:00</v>
      </c>
      <c r="P4256" s="24">
        <f t="shared" si="350"/>
        <v>3.4722222218988463E-2</v>
      </c>
      <c r="Q4256" s="28">
        <v>0</v>
      </c>
      <c r="R4256" s="27">
        <f t="shared" si="351"/>
        <v>49.999999995343387</v>
      </c>
      <c r="S4256" s="3" t="s">
        <v>4</v>
      </c>
      <c r="T4256" s="3" t="s">
        <v>4670</v>
      </c>
      <c r="U4256" s="3" t="s">
        <v>4678</v>
      </c>
      <c r="V4256" s="3" t="s">
        <v>4678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1</v>
      </c>
      <c r="AC4256" s="5">
        <v>0</v>
      </c>
      <c r="AD4256" s="5">
        <v>0</v>
      </c>
      <c r="AE4256" s="2">
        <v>6</v>
      </c>
      <c r="AF4256" s="2">
        <v>0</v>
      </c>
      <c r="AG4256" s="2">
        <v>0</v>
      </c>
      <c r="AH4256" s="2">
        <v>0</v>
      </c>
      <c r="AI4256" s="2">
        <v>0</v>
      </c>
      <c r="AJ4256" s="2">
        <v>3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</row>
    <row r="4257" spans="1:46" x14ac:dyDescent="0.2">
      <c r="A4257" s="2">
        <v>1679331</v>
      </c>
      <c r="B4257" s="2">
        <v>869815</v>
      </c>
      <c r="C4257" s="6">
        <v>21.264399326467</v>
      </c>
      <c r="D4257" s="6">
        <v>37.934013241127701</v>
      </c>
      <c r="E4257" s="19" t="s">
        <v>4668</v>
      </c>
      <c r="F4257" s="46">
        <f>INDEX(Δεδομένα!$P:$P,MATCH('2021'!E4257,Δεδομένα!$O:$O,0))</f>
        <v>136</v>
      </c>
      <c r="G4257" s="49" t="s">
        <v>4620</v>
      </c>
      <c r="H4257" s="51" t="str">
        <f>INDEX(Δεδομένα!B$1:B$51,MATCH('2021'!G4257,Δεδομένα!A$1:A$51,0))</f>
        <v>ΔΥΤΙΚΗΣ ΕΛΛΑΔΟΣ</v>
      </c>
      <c r="I4257" s="53">
        <f>INDEX(Δεδομένα!E$1:E$13,MATCH('2021'!H4257,Δεδομένα!D$1:D$13,0))</f>
        <v>7</v>
      </c>
      <c r="J4257" s="4">
        <v>44387</v>
      </c>
      <c r="K4257" s="3" t="s">
        <v>870</v>
      </c>
      <c r="L4257" s="17" t="str">
        <f t="shared" si="348"/>
        <v>10/07/2021 15:48</v>
      </c>
      <c r="M4257" s="4">
        <v>44387</v>
      </c>
      <c r="N4257" s="3" t="s">
        <v>1809</v>
      </c>
      <c r="O4257" s="17" t="str">
        <f t="shared" si="349"/>
        <v>10/07/2021 16:26</v>
      </c>
      <c r="P4257" s="24">
        <f t="shared" si="350"/>
        <v>2.6388888887595385E-2</v>
      </c>
      <c r="Q4257" s="28">
        <v>0</v>
      </c>
      <c r="R4257" s="27">
        <f t="shared" si="351"/>
        <v>37.999999998137355</v>
      </c>
      <c r="S4257" s="3" t="s">
        <v>4</v>
      </c>
      <c r="T4257" s="3" t="s">
        <v>4670</v>
      </c>
      <c r="U4257" s="3" t="s">
        <v>4688</v>
      </c>
      <c r="V4257" s="3" t="s">
        <v>4688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1</v>
      </c>
      <c r="AC4257" s="5">
        <v>0</v>
      </c>
      <c r="AD4257" s="5">
        <v>0</v>
      </c>
      <c r="AE4257" s="2">
        <v>4</v>
      </c>
      <c r="AF4257" s="2">
        <v>0</v>
      </c>
      <c r="AG4257" s="2">
        <v>0</v>
      </c>
      <c r="AH4257" s="2">
        <v>0</v>
      </c>
      <c r="AI4257" s="2">
        <v>0</v>
      </c>
      <c r="AJ4257" s="2">
        <v>2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</row>
    <row r="4258" spans="1:46" x14ac:dyDescent="0.2">
      <c r="A4258" s="2">
        <v>1679339</v>
      </c>
      <c r="B4258" s="2">
        <v>870195</v>
      </c>
      <c r="C4258" s="6">
        <v>21.3107305934208</v>
      </c>
      <c r="D4258" s="6">
        <v>37.9063866329858</v>
      </c>
      <c r="E4258" s="19" t="s">
        <v>4668</v>
      </c>
      <c r="F4258" s="46">
        <f>INDEX(Δεδομένα!$P:$P,MATCH('2021'!E4258,Δεδομένα!$O:$O,0))</f>
        <v>136</v>
      </c>
      <c r="G4258" s="49" t="s">
        <v>4620</v>
      </c>
      <c r="H4258" s="51" t="str">
        <f>INDEX(Δεδομένα!B$1:B$51,MATCH('2021'!G4258,Δεδομένα!A$1:A$51,0))</f>
        <v>ΔΥΤΙΚΗΣ ΕΛΛΑΔΟΣ</v>
      </c>
      <c r="I4258" s="53">
        <f>INDEX(Δεδομένα!E$1:E$13,MATCH('2021'!H4258,Δεδομένα!D$1:D$13,0))</f>
        <v>7</v>
      </c>
      <c r="J4258" s="4">
        <v>44388</v>
      </c>
      <c r="K4258" s="3" t="s">
        <v>998</v>
      </c>
      <c r="L4258" s="17" t="str">
        <f t="shared" si="348"/>
        <v>11/07/2021 19:28</v>
      </c>
      <c r="M4258" s="4">
        <v>44388</v>
      </c>
      <c r="N4258" s="3" t="s">
        <v>1511</v>
      </c>
      <c r="O4258" s="17" t="str">
        <f t="shared" si="349"/>
        <v>11/07/2021 21:02</v>
      </c>
      <c r="P4258" s="24">
        <f t="shared" si="350"/>
        <v>6.5277777772280388E-2</v>
      </c>
      <c r="Q4258" s="28">
        <v>0</v>
      </c>
      <c r="R4258" s="27">
        <f t="shared" si="351"/>
        <v>93.999999992083758</v>
      </c>
      <c r="S4258" s="3" t="s">
        <v>4</v>
      </c>
      <c r="T4258" s="3" t="s">
        <v>4632</v>
      </c>
      <c r="U4258" s="3" t="s">
        <v>4625</v>
      </c>
      <c r="V4258" s="3" t="s">
        <v>4625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4</v>
      </c>
      <c r="AC4258" s="5">
        <v>0</v>
      </c>
      <c r="AD4258" s="5">
        <v>0</v>
      </c>
      <c r="AE4258" s="2">
        <v>8</v>
      </c>
      <c r="AF4258" s="2">
        <v>0</v>
      </c>
      <c r="AG4258" s="2">
        <v>0</v>
      </c>
      <c r="AH4258" s="2">
        <v>0</v>
      </c>
      <c r="AI4258" s="2">
        <v>0</v>
      </c>
      <c r="AJ4258" s="2">
        <v>4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</row>
    <row r="4259" spans="1:46" x14ac:dyDescent="0.2">
      <c r="A4259" s="2">
        <v>1679345</v>
      </c>
      <c r="B4259" s="2">
        <v>870216</v>
      </c>
      <c r="C4259" s="6">
        <v>21.422330967056901</v>
      </c>
      <c r="D4259" s="6">
        <v>38.061081722350401</v>
      </c>
      <c r="E4259" s="19" t="s">
        <v>4668</v>
      </c>
      <c r="F4259" s="46">
        <f>INDEX(Δεδομένα!$P:$P,MATCH('2021'!E4259,Δεδομένα!$O:$O,0))</f>
        <v>136</v>
      </c>
      <c r="G4259" s="49" t="s">
        <v>4147</v>
      </c>
      <c r="H4259" s="51" t="str">
        <f>INDEX(Δεδομένα!B$1:B$51,MATCH('2021'!G4259,Δεδομένα!A$1:A$51,0))</f>
        <v>ΔΥΤΙΚΗΣ ΕΛΛΑΔΟΣ</v>
      </c>
      <c r="I4259" s="53">
        <f>INDEX(Δεδομένα!E$1:E$13,MATCH('2021'!H4259,Δεδομένα!D$1:D$13,0))</f>
        <v>7</v>
      </c>
      <c r="J4259" s="4">
        <v>44388</v>
      </c>
      <c r="K4259" s="3" t="s">
        <v>524</v>
      </c>
      <c r="L4259" s="17" t="str">
        <f t="shared" si="348"/>
        <v>11/07/2021 20:40</v>
      </c>
      <c r="M4259" s="4">
        <v>44389</v>
      </c>
      <c r="N4259" s="3" t="s">
        <v>282</v>
      </c>
      <c r="O4259" s="17" t="str">
        <f t="shared" si="349"/>
        <v>12/07/2021 07:40</v>
      </c>
      <c r="P4259" s="24">
        <f t="shared" si="350"/>
        <v>0.45833333333575865</v>
      </c>
      <c r="Q4259" s="28">
        <v>0</v>
      </c>
      <c r="R4259" s="27">
        <f t="shared" si="351"/>
        <v>660.00000000349246</v>
      </c>
      <c r="S4259" s="3" t="s">
        <v>4</v>
      </c>
      <c r="T4259" s="3" t="s">
        <v>4194</v>
      </c>
      <c r="U4259" s="3" t="s">
        <v>4676</v>
      </c>
      <c r="V4259" s="3" t="s">
        <v>4735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1</v>
      </c>
      <c r="AD4259" s="5">
        <v>0</v>
      </c>
      <c r="AE4259" s="2">
        <v>12</v>
      </c>
      <c r="AF4259" s="2">
        <v>0</v>
      </c>
      <c r="AG4259" s="2">
        <v>0</v>
      </c>
      <c r="AH4259" s="2">
        <v>0</v>
      </c>
      <c r="AI4259" s="2">
        <v>0</v>
      </c>
      <c r="AJ4259" s="2">
        <v>4</v>
      </c>
      <c r="AK4259" s="2">
        <v>2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</row>
    <row r="4260" spans="1:46" x14ac:dyDescent="0.2">
      <c r="A4260" s="2">
        <v>1679347</v>
      </c>
      <c r="B4260" s="2">
        <v>870726</v>
      </c>
      <c r="C4260" s="6">
        <v>21.351011143495899</v>
      </c>
      <c r="D4260" s="6">
        <v>38.050698115728501</v>
      </c>
      <c r="E4260" s="19" t="s">
        <v>4668</v>
      </c>
      <c r="F4260" s="46">
        <f>INDEX(Δεδομένα!$P:$P,MATCH('2021'!E4260,Δεδομένα!$O:$O,0))</f>
        <v>136</v>
      </c>
      <c r="G4260" s="49" t="s">
        <v>4620</v>
      </c>
      <c r="H4260" s="51" t="str">
        <f>INDEX(Δεδομένα!B$1:B$51,MATCH('2021'!G4260,Δεδομένα!A$1:A$51,0))</f>
        <v>ΔΥΤΙΚΗΣ ΕΛΛΑΔΟΣ</v>
      </c>
      <c r="I4260" s="53">
        <f>INDEX(Δεδομένα!E$1:E$13,MATCH('2021'!H4260,Δεδομένα!D$1:D$13,0))</f>
        <v>7</v>
      </c>
      <c r="J4260" s="4">
        <v>44390</v>
      </c>
      <c r="K4260" s="3" t="s">
        <v>545</v>
      </c>
      <c r="L4260" s="17" t="str">
        <f t="shared" si="348"/>
        <v>13/07/2021 16:10</v>
      </c>
      <c r="M4260" s="4">
        <v>44390</v>
      </c>
      <c r="N4260" s="3" t="s">
        <v>563</v>
      </c>
      <c r="O4260" s="17" t="str">
        <f t="shared" si="349"/>
        <v>13/07/2021 17:15</v>
      </c>
      <c r="P4260" s="24">
        <f t="shared" si="350"/>
        <v>4.5138888890505768E-2</v>
      </c>
      <c r="Q4260" s="28">
        <v>0</v>
      </c>
      <c r="R4260" s="27">
        <f t="shared" si="351"/>
        <v>65.000000002328306</v>
      </c>
      <c r="S4260" s="3" t="s">
        <v>4</v>
      </c>
      <c r="T4260" s="3" t="s">
        <v>4670</v>
      </c>
      <c r="U4260" s="3" t="s">
        <v>4678</v>
      </c>
      <c r="V4260" s="3" t="s">
        <v>4678</v>
      </c>
      <c r="W4260" s="5">
        <v>0</v>
      </c>
      <c r="X4260" s="5">
        <v>0</v>
      </c>
      <c r="Y4260" s="5">
        <v>0</v>
      </c>
      <c r="Z4260" s="5">
        <v>0</v>
      </c>
      <c r="AA4260" s="5">
        <v>1</v>
      </c>
      <c r="AB4260" s="5">
        <v>0</v>
      </c>
      <c r="AC4260" s="5">
        <v>0</v>
      </c>
      <c r="AD4260" s="5">
        <v>0</v>
      </c>
      <c r="AE4260" s="2">
        <v>6</v>
      </c>
      <c r="AF4260" s="2">
        <v>0</v>
      </c>
      <c r="AG4260" s="2">
        <v>0</v>
      </c>
      <c r="AH4260" s="2">
        <v>0</v>
      </c>
      <c r="AI4260" s="2">
        <v>0</v>
      </c>
      <c r="AJ4260" s="2">
        <v>3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</row>
    <row r="4261" spans="1:46" x14ac:dyDescent="0.2">
      <c r="A4261" s="2">
        <v>1679641</v>
      </c>
      <c r="B4261" s="2">
        <v>871045</v>
      </c>
      <c r="C4261" s="6">
        <v>21.3499797105586</v>
      </c>
      <c r="D4261" s="6">
        <v>38.0521509135515</v>
      </c>
      <c r="E4261" s="19" t="s">
        <v>4668</v>
      </c>
      <c r="F4261" s="46">
        <f>INDEX(Δεδομένα!$P:$P,MATCH('2021'!E4261,Δεδομένα!$O:$O,0))</f>
        <v>136</v>
      </c>
      <c r="G4261" s="49" t="s">
        <v>4620</v>
      </c>
      <c r="H4261" s="51" t="str">
        <f>INDEX(Δεδομένα!B$1:B$51,MATCH('2021'!G4261,Δεδομένα!A$1:A$51,0))</f>
        <v>ΔΥΤΙΚΗΣ ΕΛΛΑΔΟΣ</v>
      </c>
      <c r="I4261" s="53">
        <f>INDEX(Δεδομένα!E$1:E$13,MATCH('2021'!H4261,Δεδομένα!D$1:D$13,0))</f>
        <v>7</v>
      </c>
      <c r="J4261" s="4">
        <v>44391</v>
      </c>
      <c r="K4261" s="3" t="s">
        <v>975</v>
      </c>
      <c r="L4261" s="17" t="str">
        <f t="shared" si="348"/>
        <v>14/07/2021 16:03</v>
      </c>
      <c r="M4261" s="4">
        <v>44391</v>
      </c>
      <c r="N4261" s="3" t="s">
        <v>111</v>
      </c>
      <c r="O4261" s="17" t="str">
        <f t="shared" si="349"/>
        <v>14/07/2021 19:20</v>
      </c>
      <c r="P4261" s="24">
        <f t="shared" si="350"/>
        <v>0.1368055555576575</v>
      </c>
      <c r="Q4261" s="28">
        <v>0</v>
      </c>
      <c r="R4261" s="27">
        <f t="shared" si="351"/>
        <v>197.0000000030268</v>
      </c>
      <c r="S4261" s="3" t="s">
        <v>4</v>
      </c>
      <c r="T4261" s="3" t="s">
        <v>4670</v>
      </c>
      <c r="U4261" s="3" t="s">
        <v>4678</v>
      </c>
      <c r="V4261" s="3" t="s">
        <v>4678</v>
      </c>
      <c r="W4261" s="5">
        <v>0</v>
      </c>
      <c r="X4261" s="5">
        <v>0</v>
      </c>
      <c r="Y4261" s="5">
        <v>0</v>
      </c>
      <c r="Z4261" s="5">
        <v>0</v>
      </c>
      <c r="AA4261" s="5">
        <v>3</v>
      </c>
      <c r="AB4261" s="5">
        <v>0</v>
      </c>
      <c r="AC4261" s="5">
        <v>0</v>
      </c>
      <c r="AD4261" s="5">
        <v>0</v>
      </c>
      <c r="AE4261" s="2">
        <v>10</v>
      </c>
      <c r="AF4261" s="2">
        <v>0</v>
      </c>
      <c r="AG4261" s="2">
        <v>0</v>
      </c>
      <c r="AH4261" s="2">
        <v>0</v>
      </c>
      <c r="AI4261" s="2">
        <v>1</v>
      </c>
      <c r="AJ4261" s="2">
        <v>4</v>
      </c>
      <c r="AK4261" s="2">
        <v>1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</row>
    <row r="4262" spans="1:46" x14ac:dyDescent="0.2">
      <c r="A4262" s="2">
        <v>1679654</v>
      </c>
      <c r="B4262" s="2">
        <v>871056</v>
      </c>
      <c r="C4262" s="6">
        <v>21.355138447561799</v>
      </c>
      <c r="D4262" s="6">
        <v>38.041495878652697</v>
      </c>
      <c r="E4262" s="19" t="s">
        <v>4668</v>
      </c>
      <c r="F4262" s="46">
        <f>INDEX(Δεδομένα!$P:$P,MATCH('2021'!E4262,Δεδομένα!$O:$O,0))</f>
        <v>136</v>
      </c>
      <c r="G4262" s="49" t="s">
        <v>4620</v>
      </c>
      <c r="H4262" s="51" t="str">
        <f>INDEX(Δεδομένα!B$1:B$51,MATCH('2021'!G4262,Δεδομένα!A$1:A$51,0))</f>
        <v>ΔΥΤΙΚΗΣ ΕΛΛΑΔΟΣ</v>
      </c>
      <c r="I4262" s="53">
        <f>INDEX(Δεδομένα!E$1:E$13,MATCH('2021'!H4262,Δεδομένα!D$1:D$13,0))</f>
        <v>7</v>
      </c>
      <c r="J4262" s="4">
        <v>44391</v>
      </c>
      <c r="K4262" s="3" t="s">
        <v>202</v>
      </c>
      <c r="L4262" s="17" t="str">
        <f t="shared" si="348"/>
        <v>14/07/2021 16:33</v>
      </c>
      <c r="M4262" s="4">
        <v>44391</v>
      </c>
      <c r="N4262" s="3" t="s">
        <v>712</v>
      </c>
      <c r="O4262" s="17" t="str">
        <f t="shared" si="349"/>
        <v>14/07/2021 18:30</v>
      </c>
      <c r="P4262" s="24">
        <f t="shared" si="350"/>
        <v>8.1250000002910383E-2</v>
      </c>
      <c r="Q4262" s="28">
        <v>0</v>
      </c>
      <c r="R4262" s="27">
        <f t="shared" si="351"/>
        <v>117.00000000419095</v>
      </c>
      <c r="S4262" s="3" t="s">
        <v>4</v>
      </c>
      <c r="T4262" s="3" t="s">
        <v>4670</v>
      </c>
      <c r="U4262" s="3" t="s">
        <v>4678</v>
      </c>
      <c r="V4262" s="3" t="s">
        <v>4678</v>
      </c>
      <c r="W4262" s="5">
        <v>0</v>
      </c>
      <c r="X4262" s="5">
        <v>0</v>
      </c>
      <c r="Y4262" s="5">
        <v>0</v>
      </c>
      <c r="Z4262" s="5">
        <v>1</v>
      </c>
      <c r="AA4262" s="5">
        <v>1</v>
      </c>
      <c r="AB4262" s="5">
        <v>0</v>
      </c>
      <c r="AC4262" s="5">
        <v>0</v>
      </c>
      <c r="AD4262" s="5">
        <v>0</v>
      </c>
      <c r="AE4262" s="2">
        <v>4</v>
      </c>
      <c r="AF4262" s="2">
        <v>0</v>
      </c>
      <c r="AG4262" s="2">
        <v>0</v>
      </c>
      <c r="AH4262" s="2">
        <v>0</v>
      </c>
      <c r="AI4262" s="2">
        <v>0</v>
      </c>
      <c r="AJ4262" s="2">
        <v>1</v>
      </c>
      <c r="AK4262" s="2">
        <v>1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</row>
    <row r="4263" spans="1:46" x14ac:dyDescent="0.2">
      <c r="A4263" s="2">
        <v>1679693</v>
      </c>
      <c r="B4263" s="2">
        <v>871440</v>
      </c>
      <c r="C4263" s="6">
        <v>21.391510889439601</v>
      </c>
      <c r="D4263" s="6">
        <v>38.052722967353802</v>
      </c>
      <c r="E4263" s="19" t="s">
        <v>4668</v>
      </c>
      <c r="F4263" s="46">
        <f>INDEX(Δεδομένα!$P:$P,MATCH('2021'!E4263,Δεδομένα!$O:$O,0))</f>
        <v>136</v>
      </c>
      <c r="G4263" s="49" t="s">
        <v>4620</v>
      </c>
      <c r="H4263" s="51" t="str">
        <f>INDEX(Δεδομένα!B$1:B$51,MATCH('2021'!G4263,Δεδομένα!A$1:A$51,0))</f>
        <v>ΔΥΤΙΚΗΣ ΕΛΛΑΔΟΣ</v>
      </c>
      <c r="I4263" s="53">
        <f>INDEX(Δεδομένα!E$1:E$13,MATCH('2021'!H4263,Δεδομένα!D$1:D$13,0))</f>
        <v>7</v>
      </c>
      <c r="J4263" s="4">
        <v>44392</v>
      </c>
      <c r="K4263" s="3" t="s">
        <v>415</v>
      </c>
      <c r="L4263" s="17" t="str">
        <f t="shared" si="348"/>
        <v>15/07/2021 16:40</v>
      </c>
      <c r="M4263" s="4">
        <v>44392</v>
      </c>
      <c r="N4263" s="3" t="s">
        <v>411</v>
      </c>
      <c r="O4263" s="17" t="str">
        <f t="shared" si="349"/>
        <v>15/07/2021 17:10</v>
      </c>
      <c r="P4263" s="24">
        <f t="shared" si="350"/>
        <v>2.0833333335758653E-2</v>
      </c>
      <c r="Q4263" s="28">
        <v>0</v>
      </c>
      <c r="R4263" s="27">
        <f t="shared" si="351"/>
        <v>30.00000000349246</v>
      </c>
      <c r="S4263" s="3" t="s">
        <v>4</v>
      </c>
      <c r="T4263" s="3" t="s">
        <v>4670</v>
      </c>
      <c r="U4263" s="3" t="s">
        <v>4671</v>
      </c>
      <c r="V4263" s="3" t="s">
        <v>4750</v>
      </c>
      <c r="W4263" s="5">
        <v>0</v>
      </c>
      <c r="X4263" s="5">
        <v>0</v>
      </c>
      <c r="Y4263" s="5">
        <v>0</v>
      </c>
      <c r="Z4263" s="5">
        <v>0</v>
      </c>
      <c r="AA4263" s="5">
        <v>1</v>
      </c>
      <c r="AB4263" s="5">
        <v>0</v>
      </c>
      <c r="AC4263" s="5">
        <v>0</v>
      </c>
      <c r="AD4263" s="5">
        <v>0</v>
      </c>
      <c r="AE4263" s="2">
        <v>4</v>
      </c>
      <c r="AF4263" s="2">
        <v>0</v>
      </c>
      <c r="AG4263" s="2">
        <v>0</v>
      </c>
      <c r="AH4263" s="2">
        <v>0</v>
      </c>
      <c r="AI4263" s="2">
        <v>0</v>
      </c>
      <c r="AJ4263" s="2">
        <v>2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</row>
    <row r="4264" spans="1:46" x14ac:dyDescent="0.2">
      <c r="A4264" s="2">
        <v>1679699</v>
      </c>
      <c r="B4264" s="2">
        <v>871446</v>
      </c>
      <c r="C4264" s="6">
        <v>21.386676194204401</v>
      </c>
      <c r="D4264" s="6">
        <v>38.059781177881298</v>
      </c>
      <c r="E4264" s="19" t="s">
        <v>4668</v>
      </c>
      <c r="F4264" s="46">
        <f>INDEX(Δεδομένα!$P:$P,MATCH('2021'!E4264,Δεδομένα!$O:$O,0))</f>
        <v>136</v>
      </c>
      <c r="G4264" s="49" t="s">
        <v>4620</v>
      </c>
      <c r="H4264" s="51" t="str">
        <f>INDEX(Δεδομένα!B$1:B$51,MATCH('2021'!G4264,Δεδομένα!A$1:A$51,0))</f>
        <v>ΔΥΤΙΚΗΣ ΕΛΛΑΔΟΣ</v>
      </c>
      <c r="I4264" s="53">
        <f>INDEX(Δεδομένα!E$1:E$13,MATCH('2021'!H4264,Δεδομένα!D$1:D$13,0))</f>
        <v>7</v>
      </c>
      <c r="J4264" s="4">
        <v>44392</v>
      </c>
      <c r="K4264" s="3" t="s">
        <v>526</v>
      </c>
      <c r="L4264" s="17" t="str">
        <f t="shared" si="348"/>
        <v>15/07/2021 17:05</v>
      </c>
      <c r="M4264" s="4">
        <v>44392</v>
      </c>
      <c r="N4264" s="3" t="s">
        <v>697</v>
      </c>
      <c r="O4264" s="17" t="str">
        <f t="shared" si="349"/>
        <v>15/07/2021 17:40</v>
      </c>
      <c r="P4264" s="24">
        <f t="shared" si="350"/>
        <v>2.4305555554747116E-2</v>
      </c>
      <c r="Q4264" s="28">
        <v>0</v>
      </c>
      <c r="R4264" s="27">
        <f t="shared" si="351"/>
        <v>34.999999998835847</v>
      </c>
      <c r="S4264" s="3" t="s">
        <v>4</v>
      </c>
      <c r="T4264" s="3" t="s">
        <v>4670</v>
      </c>
      <c r="U4264" s="3" t="s">
        <v>4671</v>
      </c>
      <c r="V4264" s="3" t="s">
        <v>4751</v>
      </c>
      <c r="W4264" s="5">
        <v>0</v>
      </c>
      <c r="X4264" s="5">
        <v>0</v>
      </c>
      <c r="Y4264" s="5">
        <v>0</v>
      </c>
      <c r="Z4264" s="5">
        <v>0</v>
      </c>
      <c r="AA4264" s="5">
        <v>1</v>
      </c>
      <c r="AB4264" s="5">
        <v>0</v>
      </c>
      <c r="AC4264" s="5">
        <v>0</v>
      </c>
      <c r="AD4264" s="5">
        <v>0</v>
      </c>
      <c r="AE4264" s="2">
        <v>2</v>
      </c>
      <c r="AF4264" s="2">
        <v>0</v>
      </c>
      <c r="AG4264" s="2">
        <v>0</v>
      </c>
      <c r="AH4264" s="2">
        <v>0</v>
      </c>
      <c r="AI4264" s="2">
        <v>0</v>
      </c>
      <c r="AJ4264" s="2">
        <v>1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</row>
    <row r="4265" spans="1:46" x14ac:dyDescent="0.2">
      <c r="A4265" s="2">
        <v>1679688</v>
      </c>
      <c r="B4265" s="2">
        <v>871429</v>
      </c>
      <c r="C4265" s="6">
        <v>21.273095023363101</v>
      </c>
      <c r="D4265" s="6">
        <v>37.924949952735602</v>
      </c>
      <c r="E4265" s="19" t="s">
        <v>4668</v>
      </c>
      <c r="F4265" s="46">
        <f>INDEX(Δεδομένα!$P:$P,MATCH('2021'!E4265,Δεδομένα!$O:$O,0))</f>
        <v>136</v>
      </c>
      <c r="G4265" s="49" t="s">
        <v>4620</v>
      </c>
      <c r="H4265" s="51" t="str">
        <f>INDEX(Δεδομένα!B$1:B$51,MATCH('2021'!G4265,Δεδομένα!A$1:A$51,0))</f>
        <v>ΔΥΤΙΚΗΣ ΕΛΛΑΔΟΣ</v>
      </c>
      <c r="I4265" s="53">
        <f>INDEX(Δεδομένα!E$1:E$13,MATCH('2021'!H4265,Δεδομένα!D$1:D$13,0))</f>
        <v>7</v>
      </c>
      <c r="J4265" s="4">
        <v>44392</v>
      </c>
      <c r="K4265" s="3" t="s">
        <v>510</v>
      </c>
      <c r="L4265" s="17" t="str">
        <f t="shared" si="348"/>
        <v>15/07/2021 17:20</v>
      </c>
      <c r="M4265" s="4">
        <v>44392</v>
      </c>
      <c r="N4265" s="3" t="s">
        <v>1135</v>
      </c>
      <c r="O4265" s="17" t="str">
        <f t="shared" si="349"/>
        <v>15/07/2021 17:58</v>
      </c>
      <c r="P4265" s="24">
        <f t="shared" si="350"/>
        <v>2.6388888894871343E-2</v>
      </c>
      <c r="Q4265" s="28">
        <v>0</v>
      </c>
      <c r="R4265" s="27">
        <f t="shared" si="351"/>
        <v>38.000000008614734</v>
      </c>
      <c r="S4265" s="3" t="s">
        <v>4</v>
      </c>
      <c r="T4265" s="3" t="s">
        <v>4670</v>
      </c>
      <c r="U4265" s="3" t="s">
        <v>4693</v>
      </c>
      <c r="V4265" s="3" t="s">
        <v>4693</v>
      </c>
      <c r="W4265" s="5">
        <v>0</v>
      </c>
      <c r="X4265" s="5">
        <v>0</v>
      </c>
      <c r="Y4265" s="5">
        <v>0</v>
      </c>
      <c r="Z4265" s="5">
        <v>0</v>
      </c>
      <c r="AA4265" s="5">
        <v>1</v>
      </c>
      <c r="AB4265" s="5">
        <v>0</v>
      </c>
      <c r="AC4265" s="5">
        <v>0</v>
      </c>
      <c r="AD4265" s="5">
        <v>0</v>
      </c>
      <c r="AE4265" s="2">
        <v>4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</row>
    <row r="4266" spans="1:46" x14ac:dyDescent="0.2">
      <c r="A4266" s="2">
        <v>1679972</v>
      </c>
      <c r="B4266" s="2">
        <v>873032</v>
      </c>
      <c r="C4266" s="6">
        <v>21.284036952991599</v>
      </c>
      <c r="D4266" s="6">
        <v>37.899090662141496</v>
      </c>
      <c r="E4266" s="19" t="s">
        <v>4668</v>
      </c>
      <c r="F4266" s="46">
        <f>INDEX(Δεδομένα!$P:$P,MATCH('2021'!E4266,Δεδομένα!$O:$O,0))</f>
        <v>136</v>
      </c>
      <c r="G4266" s="49" t="s">
        <v>4620</v>
      </c>
      <c r="H4266" s="51" t="str">
        <f>INDEX(Δεδομένα!B$1:B$51,MATCH('2021'!G4266,Δεδομένα!A$1:A$51,0))</f>
        <v>ΔΥΤΙΚΗΣ ΕΛΛΑΔΟΣ</v>
      </c>
      <c r="I4266" s="53">
        <f>INDEX(Δεδομένα!E$1:E$13,MATCH('2021'!H4266,Δεδομένα!D$1:D$13,0))</f>
        <v>7</v>
      </c>
      <c r="J4266" s="4">
        <v>44397</v>
      </c>
      <c r="K4266" s="3" t="s">
        <v>20</v>
      </c>
      <c r="L4266" s="17" t="str">
        <f t="shared" si="348"/>
        <v>20/07/2021 19:01</v>
      </c>
      <c r="M4266" s="4">
        <v>44397</v>
      </c>
      <c r="N4266" s="3" t="s">
        <v>255</v>
      </c>
      <c r="O4266" s="17" t="str">
        <f t="shared" si="349"/>
        <v>20/07/2021 19:40</v>
      </c>
      <c r="P4266" s="24">
        <f t="shared" si="350"/>
        <v>2.7083333334303461E-2</v>
      </c>
      <c r="Q4266" s="28">
        <v>0</v>
      </c>
      <c r="R4266" s="27">
        <f t="shared" si="351"/>
        <v>39.000000001396984</v>
      </c>
      <c r="S4266" s="3" t="s">
        <v>4</v>
      </c>
      <c r="T4266" s="3" t="s">
        <v>4670</v>
      </c>
      <c r="U4266" s="3" t="s">
        <v>4702</v>
      </c>
      <c r="V4266" s="3" t="s">
        <v>4702</v>
      </c>
      <c r="W4266" s="5">
        <v>0</v>
      </c>
      <c r="X4266" s="5">
        <v>0</v>
      </c>
      <c r="Y4266" s="5">
        <v>0</v>
      </c>
      <c r="Z4266" s="5">
        <v>0</v>
      </c>
      <c r="AA4266" s="5">
        <v>1</v>
      </c>
      <c r="AB4266" s="5">
        <v>0</v>
      </c>
      <c r="AC4266" s="5">
        <v>0</v>
      </c>
      <c r="AD4266" s="5">
        <v>0</v>
      </c>
      <c r="AE4266" s="2">
        <v>4</v>
      </c>
      <c r="AF4266" s="2">
        <v>0</v>
      </c>
      <c r="AG4266" s="2">
        <v>0</v>
      </c>
      <c r="AH4266" s="2">
        <v>0</v>
      </c>
      <c r="AI4266" s="2">
        <v>0</v>
      </c>
      <c r="AJ4266" s="2">
        <v>2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</row>
    <row r="4267" spans="1:46" x14ac:dyDescent="0.2">
      <c r="A4267" s="2">
        <v>1679977</v>
      </c>
      <c r="B4267" s="2">
        <v>873058</v>
      </c>
      <c r="C4267" s="6">
        <v>21.270696353169399</v>
      </c>
      <c r="D4267" s="6">
        <v>37.8784891638294</v>
      </c>
      <c r="E4267" s="19" t="s">
        <v>4668</v>
      </c>
      <c r="F4267" s="46">
        <f>INDEX(Δεδομένα!$P:$P,MATCH('2021'!E4267,Δεδομένα!$O:$O,0))</f>
        <v>136</v>
      </c>
      <c r="G4267" s="49" t="s">
        <v>4620</v>
      </c>
      <c r="H4267" s="51" t="str">
        <f>INDEX(Δεδομένα!B$1:B$51,MATCH('2021'!G4267,Δεδομένα!A$1:A$51,0))</f>
        <v>ΔΥΤΙΚΗΣ ΕΛΛΑΔΟΣ</v>
      </c>
      <c r="I4267" s="53">
        <f>INDEX(Δεδομένα!E$1:E$13,MATCH('2021'!H4267,Δεδομένα!D$1:D$13,0))</f>
        <v>7</v>
      </c>
      <c r="J4267" s="4">
        <v>44397</v>
      </c>
      <c r="K4267" s="3" t="s">
        <v>391</v>
      </c>
      <c r="L4267" s="17" t="str">
        <f t="shared" si="348"/>
        <v>20/07/2021 20:11</v>
      </c>
      <c r="M4267" s="4">
        <v>44397</v>
      </c>
      <c r="N4267" s="3" t="s">
        <v>524</v>
      </c>
      <c r="O4267" s="17" t="str">
        <f t="shared" si="349"/>
        <v>20/07/2021 20:40</v>
      </c>
      <c r="P4267" s="24">
        <f t="shared" si="350"/>
        <v>2.0138888889050577E-2</v>
      </c>
      <c r="Q4267" s="28">
        <v>0</v>
      </c>
      <c r="R4267" s="27">
        <f t="shared" si="351"/>
        <v>29.000000000232831</v>
      </c>
      <c r="S4267" s="3" t="s">
        <v>4</v>
      </c>
      <c r="T4267" s="3" t="s">
        <v>4632</v>
      </c>
      <c r="U4267" s="3" t="s">
        <v>4681</v>
      </c>
      <c r="V4267" s="3" t="s">
        <v>4682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1</v>
      </c>
      <c r="AE4267" s="2">
        <v>4</v>
      </c>
      <c r="AF4267" s="2">
        <v>0</v>
      </c>
      <c r="AG4267" s="2">
        <v>0</v>
      </c>
      <c r="AH4267" s="2">
        <v>0</v>
      </c>
      <c r="AI4267" s="2">
        <v>0</v>
      </c>
      <c r="AJ4267" s="2">
        <v>2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</row>
    <row r="4268" spans="1:46" x14ac:dyDescent="0.2">
      <c r="A4268" s="2">
        <v>1679982</v>
      </c>
      <c r="B4268" s="2">
        <v>873095</v>
      </c>
      <c r="C4268" s="6">
        <v>21.3848164367603</v>
      </c>
      <c r="D4268" s="6">
        <v>38.0582446559049</v>
      </c>
      <c r="E4268" s="19" t="s">
        <v>4668</v>
      </c>
      <c r="F4268" s="46">
        <f>INDEX(Δεδομένα!$P:$P,MATCH('2021'!E4268,Δεδομένα!$O:$O,0))</f>
        <v>136</v>
      </c>
      <c r="G4268" s="49" t="s">
        <v>4620</v>
      </c>
      <c r="H4268" s="51" t="str">
        <f>INDEX(Δεδομένα!B$1:B$51,MATCH('2021'!G4268,Δεδομένα!A$1:A$51,0))</f>
        <v>ΔΥΤΙΚΗΣ ΕΛΛΑΔΟΣ</v>
      </c>
      <c r="I4268" s="53">
        <f>INDEX(Δεδομένα!E$1:E$13,MATCH('2021'!H4268,Δεδομένα!D$1:D$13,0))</f>
        <v>7</v>
      </c>
      <c r="J4268" s="4">
        <v>44397</v>
      </c>
      <c r="K4268" s="3" t="s">
        <v>263</v>
      </c>
      <c r="L4268" s="17" t="str">
        <f t="shared" si="348"/>
        <v>20/07/2021 22:08</v>
      </c>
      <c r="M4268" s="4">
        <v>44397</v>
      </c>
      <c r="N4268" s="3" t="s">
        <v>1913</v>
      </c>
      <c r="O4268" s="17" t="str">
        <f t="shared" si="349"/>
        <v>20/07/2021 23:44</v>
      </c>
      <c r="P4268" s="24">
        <f t="shared" si="350"/>
        <v>6.6666666665696539E-2</v>
      </c>
      <c r="Q4268" s="28">
        <v>0</v>
      </c>
      <c r="R4268" s="27">
        <f t="shared" si="351"/>
        <v>95.999999998603016</v>
      </c>
      <c r="S4268" s="3" t="s">
        <v>4</v>
      </c>
      <c r="T4268" s="3" t="s">
        <v>4670</v>
      </c>
      <c r="U4268" s="3" t="s">
        <v>4671</v>
      </c>
      <c r="V4268" s="3" t="s">
        <v>4671</v>
      </c>
      <c r="W4268" s="5">
        <v>0</v>
      </c>
      <c r="X4268" s="5">
        <v>0</v>
      </c>
      <c r="Y4268" s="5">
        <v>0</v>
      </c>
      <c r="Z4268" s="5">
        <v>0</v>
      </c>
      <c r="AA4268" s="5">
        <v>1</v>
      </c>
      <c r="AB4268" s="5">
        <v>0</v>
      </c>
      <c r="AC4268" s="5">
        <v>0</v>
      </c>
      <c r="AD4268" s="5">
        <v>0</v>
      </c>
      <c r="AE4268" s="2">
        <v>4</v>
      </c>
      <c r="AF4268" s="2">
        <v>0</v>
      </c>
      <c r="AG4268" s="2">
        <v>0</v>
      </c>
      <c r="AH4268" s="2">
        <v>0</v>
      </c>
      <c r="AI4268" s="2">
        <v>0</v>
      </c>
      <c r="AJ4268" s="2">
        <v>2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</row>
    <row r="4269" spans="1:46" x14ac:dyDescent="0.2">
      <c r="A4269" s="2">
        <v>1679987</v>
      </c>
      <c r="B4269" s="2">
        <v>873108</v>
      </c>
      <c r="C4269" s="6">
        <v>21.2807766912196</v>
      </c>
      <c r="D4269" s="6">
        <v>37.9057848574178</v>
      </c>
      <c r="E4269" s="19" t="s">
        <v>4668</v>
      </c>
      <c r="F4269" s="46">
        <f>INDEX(Δεδομένα!$P:$P,MATCH('2021'!E4269,Δεδομένα!$O:$O,0))</f>
        <v>136</v>
      </c>
      <c r="G4269" s="49" t="s">
        <v>4620</v>
      </c>
      <c r="H4269" s="51" t="str">
        <f>INDEX(Δεδομένα!B$1:B$51,MATCH('2021'!G4269,Δεδομένα!A$1:A$51,0))</f>
        <v>ΔΥΤΙΚΗΣ ΕΛΛΑΔΟΣ</v>
      </c>
      <c r="I4269" s="53">
        <f>INDEX(Δεδομένα!E$1:E$13,MATCH('2021'!H4269,Δεδομένα!D$1:D$13,0))</f>
        <v>7</v>
      </c>
      <c r="J4269" s="4">
        <v>44398</v>
      </c>
      <c r="K4269" s="3" t="s">
        <v>1471</v>
      </c>
      <c r="L4269" s="17" t="str">
        <f t="shared" si="348"/>
        <v>21/07/2021 00:00</v>
      </c>
      <c r="M4269" s="4">
        <v>44398</v>
      </c>
      <c r="N4269" s="3" t="s">
        <v>4752</v>
      </c>
      <c r="O4269" s="17" t="str">
        <f t="shared" si="349"/>
        <v>21/07/2021 00:28</v>
      </c>
      <c r="P4269" s="24">
        <f t="shared" si="350"/>
        <v>1.9444444442342501E-2</v>
      </c>
      <c r="Q4269" s="28">
        <v>0</v>
      </c>
      <c r="R4269" s="27">
        <f t="shared" si="351"/>
        <v>27.999999996973202</v>
      </c>
      <c r="S4269" s="3" t="s">
        <v>4</v>
      </c>
      <c r="T4269" s="3" t="s">
        <v>4670</v>
      </c>
      <c r="U4269" s="3" t="s">
        <v>4693</v>
      </c>
      <c r="V4269" s="3" t="s">
        <v>4693</v>
      </c>
      <c r="W4269" s="5">
        <v>0</v>
      </c>
      <c r="X4269" s="5">
        <v>0</v>
      </c>
      <c r="Y4269" s="5">
        <v>0</v>
      </c>
      <c r="Z4269" s="5">
        <v>0</v>
      </c>
      <c r="AA4269" s="5">
        <v>1</v>
      </c>
      <c r="AB4269" s="5">
        <v>0</v>
      </c>
      <c r="AC4269" s="5">
        <v>0</v>
      </c>
      <c r="AD4269" s="5">
        <v>0</v>
      </c>
      <c r="AE4269" s="2">
        <v>2</v>
      </c>
      <c r="AF4269" s="2">
        <v>0</v>
      </c>
      <c r="AG4269" s="2">
        <v>0</v>
      </c>
      <c r="AH4269" s="2">
        <v>0</v>
      </c>
      <c r="AI4269" s="2">
        <v>0</v>
      </c>
      <c r="AJ4269" s="2">
        <v>1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</row>
    <row r="4270" spans="1:46" x14ac:dyDescent="0.2">
      <c r="A4270" s="2">
        <v>1681099</v>
      </c>
      <c r="B4270" s="2">
        <v>873499</v>
      </c>
      <c r="C4270" s="6">
        <v>21.423582569364399</v>
      </c>
      <c r="D4270" s="6">
        <v>38.088035741436499</v>
      </c>
      <c r="E4270" s="19" t="s">
        <v>4668</v>
      </c>
      <c r="F4270" s="46">
        <f>INDEX(Δεδομένα!$P:$P,MATCH('2021'!E4270,Δεδομένα!$O:$O,0))</f>
        <v>136</v>
      </c>
      <c r="G4270" s="49" t="s">
        <v>4147</v>
      </c>
      <c r="H4270" s="51" t="str">
        <f>INDEX(Δεδομένα!B$1:B$51,MATCH('2021'!G4270,Δεδομένα!A$1:A$51,0))</f>
        <v>ΔΥΤΙΚΗΣ ΕΛΛΑΔΟΣ</v>
      </c>
      <c r="I4270" s="53">
        <f>INDEX(Δεδομένα!E$1:E$13,MATCH('2021'!H4270,Δεδομένα!D$1:D$13,0))</f>
        <v>7</v>
      </c>
      <c r="J4270" s="4">
        <v>44399</v>
      </c>
      <c r="K4270" s="3" t="s">
        <v>544</v>
      </c>
      <c r="L4270" s="17" t="str">
        <f t="shared" si="348"/>
        <v>22/07/2021 11:50</v>
      </c>
      <c r="M4270" s="4">
        <v>44399</v>
      </c>
      <c r="N4270" s="3" t="s">
        <v>331</v>
      </c>
      <c r="O4270" s="17" t="str">
        <f t="shared" si="349"/>
        <v>22/07/2021 12:15</v>
      </c>
      <c r="P4270" s="24">
        <f t="shared" si="350"/>
        <v>1.7361111109494232E-2</v>
      </c>
      <c r="Q4270" s="28">
        <v>0</v>
      </c>
      <c r="R4270" s="27">
        <f t="shared" si="351"/>
        <v>24.999999997671694</v>
      </c>
      <c r="S4270" s="3" t="s">
        <v>4</v>
      </c>
      <c r="T4270" s="3" t="s">
        <v>4194</v>
      </c>
      <c r="U4270" s="3" t="s">
        <v>4676</v>
      </c>
      <c r="V4270" s="3" t="s">
        <v>4735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1</v>
      </c>
      <c r="AC4270" s="5">
        <v>0</v>
      </c>
      <c r="AD4270" s="5">
        <v>0</v>
      </c>
      <c r="AE4270" s="2">
        <v>6</v>
      </c>
      <c r="AF4270" s="2">
        <v>0</v>
      </c>
      <c r="AG4270" s="2">
        <v>0</v>
      </c>
      <c r="AH4270" s="2">
        <v>0</v>
      </c>
      <c r="AI4270" s="2">
        <v>0</v>
      </c>
      <c r="AJ4270" s="2">
        <v>3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</row>
    <row r="4271" spans="1:46" x14ac:dyDescent="0.2">
      <c r="A4271" s="2">
        <v>1681125</v>
      </c>
      <c r="B4271" s="2">
        <v>873561</v>
      </c>
      <c r="C4271" s="6">
        <v>21.393339228458199</v>
      </c>
      <c r="D4271" s="6">
        <v>38.093512882159601</v>
      </c>
      <c r="E4271" s="19" t="s">
        <v>4668</v>
      </c>
      <c r="F4271" s="46">
        <f>INDEX(Δεδομένα!$P:$P,MATCH('2021'!E4271,Δεδομένα!$O:$O,0))</f>
        <v>136</v>
      </c>
      <c r="G4271" s="49" t="s">
        <v>4147</v>
      </c>
      <c r="H4271" s="51" t="str">
        <f>INDEX(Δεδομένα!B$1:B$51,MATCH('2021'!G4271,Δεδομένα!A$1:A$51,0))</f>
        <v>ΔΥΤΙΚΗΣ ΕΛΛΑΔΟΣ</v>
      </c>
      <c r="I4271" s="53">
        <f>INDEX(Δεδομένα!E$1:E$13,MATCH('2021'!H4271,Δεδομένα!D$1:D$13,0))</f>
        <v>7</v>
      </c>
      <c r="J4271" s="4">
        <v>44399</v>
      </c>
      <c r="K4271" s="3" t="s">
        <v>545</v>
      </c>
      <c r="L4271" s="17" t="str">
        <f t="shared" si="348"/>
        <v>22/07/2021 16:10</v>
      </c>
      <c r="M4271" s="4">
        <v>44399</v>
      </c>
      <c r="N4271" s="3" t="s">
        <v>287</v>
      </c>
      <c r="O4271" s="17" t="str">
        <f t="shared" si="349"/>
        <v>22/07/2021 17:06</v>
      </c>
      <c r="P4271" s="24">
        <f t="shared" si="350"/>
        <v>3.888888889196096E-2</v>
      </c>
      <c r="Q4271" s="28">
        <v>0</v>
      </c>
      <c r="R4271" s="27">
        <f t="shared" si="351"/>
        <v>56.000000004423782</v>
      </c>
      <c r="S4271" s="3" t="s">
        <v>4</v>
      </c>
      <c r="T4271" s="3" t="s">
        <v>4194</v>
      </c>
      <c r="U4271" s="3" t="s">
        <v>4676</v>
      </c>
      <c r="V4271" s="3" t="s">
        <v>4213</v>
      </c>
      <c r="W4271" s="5">
        <v>0</v>
      </c>
      <c r="X4271" s="5">
        <v>0</v>
      </c>
      <c r="Y4271" s="5">
        <v>0</v>
      </c>
      <c r="Z4271" s="5">
        <v>1</v>
      </c>
      <c r="AA4271" s="5">
        <v>0</v>
      </c>
      <c r="AB4271" s="5">
        <v>0</v>
      </c>
      <c r="AC4271" s="5">
        <v>0</v>
      </c>
      <c r="AD4271" s="5">
        <v>0</v>
      </c>
      <c r="AE4271" s="2">
        <v>6</v>
      </c>
      <c r="AF4271" s="2">
        <v>0</v>
      </c>
      <c r="AG4271" s="2">
        <v>0</v>
      </c>
      <c r="AH4271" s="2">
        <v>0</v>
      </c>
      <c r="AI4271" s="2">
        <v>0</v>
      </c>
      <c r="AJ4271" s="2">
        <v>3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</row>
    <row r="4272" spans="1:46" x14ac:dyDescent="0.2">
      <c r="A4272" s="2">
        <v>1681138</v>
      </c>
      <c r="B4272" s="2">
        <v>873692</v>
      </c>
      <c r="C4272" s="6">
        <v>21.2832469975599</v>
      </c>
      <c r="D4272" s="6">
        <v>37.903914076099603</v>
      </c>
      <c r="E4272" s="19" t="s">
        <v>4668</v>
      </c>
      <c r="F4272" s="46">
        <f>INDEX(Δεδομένα!$P:$P,MATCH('2021'!E4272,Δεδομένα!$O:$O,0))</f>
        <v>136</v>
      </c>
      <c r="G4272" s="49" t="s">
        <v>4620</v>
      </c>
      <c r="H4272" s="51" t="str">
        <f>INDEX(Δεδομένα!B$1:B$51,MATCH('2021'!G4272,Δεδομένα!A$1:A$51,0))</f>
        <v>ΔΥΤΙΚΗΣ ΕΛΛΑΔΟΣ</v>
      </c>
      <c r="I4272" s="53">
        <f>INDEX(Δεδομένα!E$1:E$13,MATCH('2021'!H4272,Δεδομένα!D$1:D$13,0))</f>
        <v>7</v>
      </c>
      <c r="J4272" s="4">
        <v>44399</v>
      </c>
      <c r="K4272" s="3" t="s">
        <v>2472</v>
      </c>
      <c r="L4272" s="17" t="str">
        <f t="shared" si="348"/>
        <v>22/07/2021 23:40</v>
      </c>
      <c r="M4272" s="4">
        <v>44400</v>
      </c>
      <c r="N4272" s="3" t="s">
        <v>752</v>
      </c>
      <c r="O4272" s="17" t="str">
        <f t="shared" si="349"/>
        <v>23/07/2021 01:15</v>
      </c>
      <c r="P4272" s="24">
        <f t="shared" si="350"/>
        <v>6.5972222226264421E-2</v>
      </c>
      <c r="Q4272" s="28">
        <v>0</v>
      </c>
      <c r="R4272" s="27">
        <f t="shared" si="351"/>
        <v>95.000000005820766</v>
      </c>
      <c r="S4272" s="3" t="s">
        <v>4</v>
      </c>
      <c r="T4272" s="3" t="s">
        <v>4670</v>
      </c>
      <c r="U4272" s="3" t="s">
        <v>4693</v>
      </c>
      <c r="V4272" s="3" t="s">
        <v>4693</v>
      </c>
      <c r="W4272" s="5">
        <v>0</v>
      </c>
      <c r="X4272" s="5">
        <v>1</v>
      </c>
      <c r="Y4272" s="5">
        <v>0</v>
      </c>
      <c r="Z4272" s="5">
        <v>0</v>
      </c>
      <c r="AA4272" s="5">
        <v>1</v>
      </c>
      <c r="AB4272" s="5">
        <v>0</v>
      </c>
      <c r="AC4272" s="5">
        <v>0</v>
      </c>
      <c r="AD4272" s="5">
        <v>1</v>
      </c>
      <c r="AE4272" s="2">
        <v>2</v>
      </c>
      <c r="AF4272" s="2">
        <v>0</v>
      </c>
      <c r="AG4272" s="2">
        <v>0</v>
      </c>
      <c r="AH4272" s="2">
        <v>0</v>
      </c>
      <c r="AI4272" s="2">
        <v>0</v>
      </c>
      <c r="AJ4272" s="2">
        <v>1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</row>
    <row r="4273" spans="1:46" x14ac:dyDescent="0.2">
      <c r="A4273" s="2">
        <v>1682129</v>
      </c>
      <c r="B4273" s="2">
        <v>873823</v>
      </c>
      <c r="C4273" s="6">
        <v>21.231436204599898</v>
      </c>
      <c r="D4273" s="6">
        <v>37.889865401376603</v>
      </c>
      <c r="E4273" s="19" t="s">
        <v>4668</v>
      </c>
      <c r="F4273" s="46">
        <f>INDEX(Δεδομένα!$P:$P,MATCH('2021'!E4273,Δεδομένα!$O:$O,0))</f>
        <v>136</v>
      </c>
      <c r="G4273" s="49" t="s">
        <v>4620</v>
      </c>
      <c r="H4273" s="51" t="str">
        <f>INDEX(Δεδομένα!B$1:B$51,MATCH('2021'!G4273,Δεδομένα!A$1:A$51,0))</f>
        <v>ΔΥΤΙΚΗΣ ΕΛΛΑΔΟΣ</v>
      </c>
      <c r="I4273" s="53">
        <f>INDEX(Δεδομένα!E$1:E$13,MATCH('2021'!H4273,Δεδομένα!D$1:D$13,0))</f>
        <v>7</v>
      </c>
      <c r="J4273" s="4">
        <v>44400</v>
      </c>
      <c r="K4273" s="3" t="s">
        <v>900</v>
      </c>
      <c r="L4273" s="17" t="str">
        <f t="shared" si="348"/>
        <v>23/07/2021 13:57</v>
      </c>
      <c r="M4273" s="4">
        <v>44400</v>
      </c>
      <c r="N4273" s="3" t="s">
        <v>833</v>
      </c>
      <c r="O4273" s="17" t="str">
        <f t="shared" si="349"/>
        <v>23/07/2021 14:35</v>
      </c>
      <c r="P4273" s="24">
        <f t="shared" si="350"/>
        <v>2.6388888887595385E-2</v>
      </c>
      <c r="Q4273" s="28">
        <v>0</v>
      </c>
      <c r="R4273" s="27">
        <f t="shared" si="351"/>
        <v>37.999999998137355</v>
      </c>
      <c r="S4273" s="3" t="s">
        <v>4</v>
      </c>
      <c r="T4273" s="3" t="s">
        <v>4632</v>
      </c>
      <c r="U4273" s="3" t="s">
        <v>4680</v>
      </c>
      <c r="V4273" s="3" t="s">
        <v>4680</v>
      </c>
      <c r="W4273" s="5">
        <v>0</v>
      </c>
      <c r="X4273" s="5">
        <v>0</v>
      </c>
      <c r="Y4273" s="5">
        <v>0</v>
      </c>
      <c r="Z4273" s="5">
        <v>0</v>
      </c>
      <c r="AA4273" s="5">
        <v>1</v>
      </c>
      <c r="AB4273" s="5">
        <v>0</v>
      </c>
      <c r="AC4273" s="5">
        <v>0</v>
      </c>
      <c r="AD4273" s="5">
        <v>0</v>
      </c>
      <c r="AE4273" s="2">
        <v>4</v>
      </c>
      <c r="AF4273" s="2">
        <v>0</v>
      </c>
      <c r="AG4273" s="2">
        <v>0</v>
      </c>
      <c r="AH4273" s="2">
        <v>0</v>
      </c>
      <c r="AI4273" s="2">
        <v>0</v>
      </c>
      <c r="AJ4273" s="2">
        <v>2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</row>
    <row r="4274" spans="1:46" x14ac:dyDescent="0.2">
      <c r="A4274" s="2">
        <v>1682132</v>
      </c>
      <c r="B4274" s="2">
        <v>873846</v>
      </c>
      <c r="C4274" s="6">
        <v>21.3520281562033</v>
      </c>
      <c r="D4274" s="6">
        <v>38.052929884510498</v>
      </c>
      <c r="E4274" s="19" t="s">
        <v>4668</v>
      </c>
      <c r="F4274" s="46">
        <f>INDEX(Δεδομένα!$P:$P,MATCH('2021'!E4274,Δεδομένα!$O:$O,0))</f>
        <v>136</v>
      </c>
      <c r="G4274" s="49" t="s">
        <v>4620</v>
      </c>
      <c r="H4274" s="51" t="str">
        <f>INDEX(Δεδομένα!B$1:B$51,MATCH('2021'!G4274,Δεδομένα!A$1:A$51,0))</f>
        <v>ΔΥΤΙΚΗΣ ΕΛΛΑΔΟΣ</v>
      </c>
      <c r="I4274" s="53">
        <f>INDEX(Δεδομένα!E$1:E$13,MATCH('2021'!H4274,Δεδομένα!D$1:D$13,0))</f>
        <v>7</v>
      </c>
      <c r="J4274" s="4">
        <v>44400</v>
      </c>
      <c r="K4274" s="3" t="s">
        <v>1567</v>
      </c>
      <c r="L4274" s="17" t="str">
        <f t="shared" si="348"/>
        <v>23/07/2021 15:28</v>
      </c>
      <c r="M4274" s="4">
        <v>44400</v>
      </c>
      <c r="N4274" s="3" t="s">
        <v>530</v>
      </c>
      <c r="O4274" s="17" t="str">
        <f t="shared" si="349"/>
        <v>23/07/2021 16:05</v>
      </c>
      <c r="P4274" s="24">
        <f t="shared" si="350"/>
        <v>2.5694444448163267E-2</v>
      </c>
      <c r="Q4274" s="28">
        <v>0</v>
      </c>
      <c r="R4274" s="27">
        <f t="shared" si="351"/>
        <v>37.000000005355105</v>
      </c>
      <c r="S4274" s="3" t="s">
        <v>4</v>
      </c>
      <c r="T4274" s="3" t="s">
        <v>4670</v>
      </c>
      <c r="U4274" s="3" t="s">
        <v>4678</v>
      </c>
      <c r="V4274" s="3" t="s">
        <v>4678</v>
      </c>
      <c r="W4274" s="5">
        <v>0</v>
      </c>
      <c r="X4274" s="5">
        <v>0</v>
      </c>
      <c r="Y4274" s="5">
        <v>0</v>
      </c>
      <c r="Z4274" s="5">
        <v>0</v>
      </c>
      <c r="AA4274" s="5">
        <v>3</v>
      </c>
      <c r="AB4274" s="5">
        <v>0</v>
      </c>
      <c r="AC4274" s="5">
        <v>0</v>
      </c>
      <c r="AD4274" s="5">
        <v>0</v>
      </c>
      <c r="AE4274" s="2">
        <v>10</v>
      </c>
      <c r="AF4274" s="2">
        <v>0</v>
      </c>
      <c r="AG4274" s="2">
        <v>0</v>
      </c>
      <c r="AH4274" s="2">
        <v>0</v>
      </c>
      <c r="AI4274" s="2">
        <v>0</v>
      </c>
      <c r="AJ4274" s="2">
        <v>5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</row>
    <row r="4275" spans="1:46" x14ac:dyDescent="0.2">
      <c r="A4275" s="2">
        <v>1682134</v>
      </c>
      <c r="B4275" s="2">
        <v>873892</v>
      </c>
      <c r="C4275" s="6">
        <v>21.275067810406</v>
      </c>
      <c r="D4275" s="6">
        <v>37.919391881677697</v>
      </c>
      <c r="E4275" s="19" t="s">
        <v>4668</v>
      </c>
      <c r="F4275" s="46">
        <f>INDEX(Δεδομένα!$P:$P,MATCH('2021'!E4275,Δεδομένα!$O:$O,0))</f>
        <v>136</v>
      </c>
      <c r="G4275" s="49" t="s">
        <v>4620</v>
      </c>
      <c r="H4275" s="51" t="str">
        <f>INDEX(Δεδομένα!B$1:B$51,MATCH('2021'!G4275,Δεδομένα!A$1:A$51,0))</f>
        <v>ΔΥΤΙΚΗΣ ΕΛΛΑΔΟΣ</v>
      </c>
      <c r="I4275" s="53">
        <f>INDEX(Δεδομένα!E$1:E$13,MATCH('2021'!H4275,Δεδομένα!D$1:D$13,0))</f>
        <v>7</v>
      </c>
      <c r="J4275" s="4">
        <v>44400</v>
      </c>
      <c r="K4275" s="3" t="s">
        <v>261</v>
      </c>
      <c r="L4275" s="17" t="str">
        <f t="shared" si="348"/>
        <v>23/07/2021 18:25</v>
      </c>
      <c r="M4275" s="4">
        <v>44400</v>
      </c>
      <c r="N4275" s="3" t="s">
        <v>1224</v>
      </c>
      <c r="O4275" s="17" t="str">
        <f t="shared" si="349"/>
        <v>23/07/2021 18:57</v>
      </c>
      <c r="P4275" s="24">
        <f t="shared" si="350"/>
        <v>2.2222222221898846E-2</v>
      </c>
      <c r="Q4275" s="28">
        <v>0</v>
      </c>
      <c r="R4275" s="27">
        <f t="shared" si="351"/>
        <v>31.999999999534339</v>
      </c>
      <c r="S4275" s="3" t="s">
        <v>4</v>
      </c>
      <c r="T4275" s="3" t="s">
        <v>4670</v>
      </c>
      <c r="U4275" s="3" t="s">
        <v>4694</v>
      </c>
      <c r="V4275" s="3" t="s">
        <v>4689</v>
      </c>
      <c r="W4275" s="5">
        <v>0</v>
      </c>
      <c r="X4275" s="5">
        <v>0</v>
      </c>
      <c r="Y4275" s="5">
        <v>0</v>
      </c>
      <c r="Z4275" s="5">
        <v>0</v>
      </c>
      <c r="AA4275" s="5">
        <v>1</v>
      </c>
      <c r="AB4275" s="5">
        <v>0</v>
      </c>
      <c r="AC4275" s="5">
        <v>0</v>
      </c>
      <c r="AD4275" s="5">
        <v>0</v>
      </c>
      <c r="AE4275" s="2">
        <v>5</v>
      </c>
      <c r="AF4275" s="2">
        <v>0</v>
      </c>
      <c r="AG4275" s="2">
        <v>1</v>
      </c>
      <c r="AH4275" s="2">
        <v>0</v>
      </c>
      <c r="AI4275" s="2">
        <v>0</v>
      </c>
      <c r="AJ4275" s="2">
        <v>3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</row>
    <row r="4276" spans="1:46" x14ac:dyDescent="0.2">
      <c r="A4276" s="2">
        <v>1682136</v>
      </c>
      <c r="B4276" s="2">
        <v>874087</v>
      </c>
      <c r="C4276" s="6">
        <v>21.3860947581734</v>
      </c>
      <c r="D4276" s="6">
        <v>38.0461703873492</v>
      </c>
      <c r="E4276" s="19" t="s">
        <v>4668</v>
      </c>
      <c r="F4276" s="46">
        <f>INDEX(Δεδομένα!$P:$P,MATCH('2021'!E4276,Δεδομένα!$O:$O,0))</f>
        <v>136</v>
      </c>
      <c r="G4276" s="49" t="s">
        <v>4620</v>
      </c>
      <c r="H4276" s="51" t="str">
        <f>INDEX(Δεδομένα!B$1:B$51,MATCH('2021'!G4276,Δεδομένα!A$1:A$51,0))</f>
        <v>ΔΥΤΙΚΗΣ ΕΛΛΑΔΟΣ</v>
      </c>
      <c r="I4276" s="53">
        <f>INDEX(Δεδομένα!E$1:E$13,MATCH('2021'!H4276,Δεδομένα!D$1:D$13,0))</f>
        <v>7</v>
      </c>
      <c r="J4276" s="4">
        <v>44401</v>
      </c>
      <c r="K4276" s="3" t="s">
        <v>51</v>
      </c>
      <c r="L4276" s="17" t="str">
        <f t="shared" si="348"/>
        <v>24/07/2021 13:22</v>
      </c>
      <c r="M4276" s="4">
        <v>44401</v>
      </c>
      <c r="N4276" s="3" t="s">
        <v>2500</v>
      </c>
      <c r="O4276" s="17" t="str">
        <f t="shared" si="349"/>
        <v>24/07/2021 14:38</v>
      </c>
      <c r="P4276" s="24">
        <f t="shared" si="350"/>
        <v>5.2777777782466728E-2</v>
      </c>
      <c r="Q4276" s="28">
        <v>0</v>
      </c>
      <c r="R4276" s="27">
        <f t="shared" si="351"/>
        <v>76.000000006752089</v>
      </c>
      <c r="S4276" s="3" t="s">
        <v>4</v>
      </c>
      <c r="T4276" s="3" t="s">
        <v>4670</v>
      </c>
      <c r="U4276" s="3" t="s">
        <v>4671</v>
      </c>
      <c r="V4276" s="3" t="s">
        <v>4182</v>
      </c>
      <c r="W4276" s="5">
        <v>0</v>
      </c>
      <c r="X4276" s="5">
        <v>0</v>
      </c>
      <c r="Y4276" s="5">
        <v>0</v>
      </c>
      <c r="Z4276" s="5">
        <v>0</v>
      </c>
      <c r="AA4276" s="5">
        <v>1</v>
      </c>
      <c r="AB4276" s="5">
        <v>0</v>
      </c>
      <c r="AC4276" s="5">
        <v>0</v>
      </c>
      <c r="AD4276" s="5">
        <v>0</v>
      </c>
      <c r="AE4276" s="2">
        <v>8</v>
      </c>
      <c r="AF4276" s="2">
        <v>0</v>
      </c>
      <c r="AG4276" s="2">
        <v>0</v>
      </c>
      <c r="AH4276" s="2">
        <v>0</v>
      </c>
      <c r="AI4276" s="2">
        <v>0</v>
      </c>
      <c r="AJ4276" s="2">
        <v>4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</row>
    <row r="4277" spans="1:46" x14ac:dyDescent="0.2">
      <c r="A4277" s="2">
        <v>1682140</v>
      </c>
      <c r="B4277" s="2">
        <v>874246</v>
      </c>
      <c r="C4277" s="6">
        <v>21.387301614967999</v>
      </c>
      <c r="D4277" s="6">
        <v>38.059951707466901</v>
      </c>
      <c r="E4277" s="19" t="s">
        <v>4668</v>
      </c>
      <c r="F4277" s="46">
        <f>INDEX(Δεδομένα!$P:$P,MATCH('2021'!E4277,Δεδομένα!$O:$O,0))</f>
        <v>136</v>
      </c>
      <c r="G4277" s="49" t="s">
        <v>4620</v>
      </c>
      <c r="H4277" s="51" t="str">
        <f>INDEX(Δεδομένα!B$1:B$51,MATCH('2021'!G4277,Δεδομένα!A$1:A$51,0))</f>
        <v>ΔΥΤΙΚΗΣ ΕΛΛΑΔΟΣ</v>
      </c>
      <c r="I4277" s="53">
        <f>INDEX(Δεδομένα!E$1:E$13,MATCH('2021'!H4277,Δεδομένα!D$1:D$13,0))</f>
        <v>7</v>
      </c>
      <c r="J4277" s="4">
        <v>44401</v>
      </c>
      <c r="K4277" s="3" t="s">
        <v>1345</v>
      </c>
      <c r="L4277" s="17" t="str">
        <f t="shared" si="348"/>
        <v>24/07/2021 23:00</v>
      </c>
      <c r="M4277" s="4">
        <v>44402</v>
      </c>
      <c r="N4277" s="3" t="s">
        <v>260</v>
      </c>
      <c r="O4277" s="17" t="str">
        <f t="shared" si="349"/>
        <v>25/07/2021 10:57</v>
      </c>
      <c r="P4277" s="24">
        <f t="shared" si="350"/>
        <v>0.49791666666715173</v>
      </c>
      <c r="Q4277" s="28">
        <v>0</v>
      </c>
      <c r="R4277" s="27">
        <f t="shared" si="351"/>
        <v>717.00000000069849</v>
      </c>
      <c r="S4277" s="3" t="s">
        <v>4</v>
      </c>
      <c r="T4277" s="3" t="s">
        <v>4670</v>
      </c>
      <c r="U4277" s="3" t="s">
        <v>4671</v>
      </c>
      <c r="V4277" s="3" t="s">
        <v>4671</v>
      </c>
      <c r="W4277" s="5">
        <v>0</v>
      </c>
      <c r="X4277" s="5">
        <v>0</v>
      </c>
      <c r="Y4277" s="5">
        <v>0</v>
      </c>
      <c r="Z4277" s="5">
        <v>0</v>
      </c>
      <c r="AA4277" s="5">
        <v>15</v>
      </c>
      <c r="AB4277" s="5">
        <v>0</v>
      </c>
      <c r="AC4277" s="5">
        <v>1</v>
      </c>
      <c r="AD4277" s="5">
        <v>0</v>
      </c>
      <c r="AE4277" s="2">
        <v>10</v>
      </c>
      <c r="AF4277" s="2">
        <v>0</v>
      </c>
      <c r="AG4277" s="2">
        <v>0</v>
      </c>
      <c r="AH4277" s="2">
        <v>0</v>
      </c>
      <c r="AI4277" s="2">
        <v>0</v>
      </c>
      <c r="AJ4277" s="2">
        <v>5</v>
      </c>
      <c r="AK4277" s="2">
        <v>1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</row>
    <row r="4278" spans="1:46" x14ac:dyDescent="0.2">
      <c r="A4278" s="2">
        <v>1682163</v>
      </c>
      <c r="B4278" s="2">
        <v>874431</v>
      </c>
      <c r="C4278" s="6">
        <v>21.259730523799899</v>
      </c>
      <c r="D4278" s="6">
        <v>37.943086849984397</v>
      </c>
      <c r="E4278" s="19" t="s">
        <v>4668</v>
      </c>
      <c r="F4278" s="46">
        <f>INDEX(Δεδομένα!$P:$P,MATCH('2021'!E4278,Δεδομένα!$O:$O,0))</f>
        <v>136</v>
      </c>
      <c r="G4278" s="49" t="s">
        <v>4620</v>
      </c>
      <c r="H4278" s="51" t="str">
        <f>INDEX(Δεδομένα!B$1:B$51,MATCH('2021'!G4278,Δεδομένα!A$1:A$51,0))</f>
        <v>ΔΥΤΙΚΗΣ ΕΛΛΑΔΟΣ</v>
      </c>
      <c r="I4278" s="53">
        <f>INDEX(Δεδομένα!E$1:E$13,MATCH('2021'!H4278,Δεδομένα!D$1:D$13,0))</f>
        <v>7</v>
      </c>
      <c r="J4278" s="4">
        <v>44402</v>
      </c>
      <c r="K4278" s="3" t="s">
        <v>697</v>
      </c>
      <c r="L4278" s="17" t="str">
        <f t="shared" si="348"/>
        <v>25/07/2021 17:40</v>
      </c>
      <c r="M4278" s="4">
        <v>44402</v>
      </c>
      <c r="N4278" s="3" t="s">
        <v>43</v>
      </c>
      <c r="O4278" s="17" t="str">
        <f t="shared" si="349"/>
        <v>25/07/2021 21:30</v>
      </c>
      <c r="P4278" s="24">
        <f t="shared" si="350"/>
        <v>0.15972222222626442</v>
      </c>
      <c r="Q4278" s="28">
        <v>0</v>
      </c>
      <c r="R4278" s="27">
        <f t="shared" si="351"/>
        <v>230.00000000582077</v>
      </c>
      <c r="S4278" s="3" t="s">
        <v>4</v>
      </c>
      <c r="T4278" s="3" t="s">
        <v>4670</v>
      </c>
      <c r="U4278" s="3" t="s">
        <v>4688</v>
      </c>
      <c r="V4278" s="3" t="s">
        <v>4688</v>
      </c>
      <c r="W4278" s="5">
        <v>0</v>
      </c>
      <c r="X4278" s="5">
        <v>1</v>
      </c>
      <c r="Y4278" s="5">
        <v>0</v>
      </c>
      <c r="Z4278" s="5">
        <v>0</v>
      </c>
      <c r="AA4278" s="5">
        <v>15</v>
      </c>
      <c r="AB4278" s="5">
        <v>0</v>
      </c>
      <c r="AC4278" s="5">
        <v>0</v>
      </c>
      <c r="AD4278" s="5">
        <v>0</v>
      </c>
      <c r="AE4278" s="2">
        <v>22</v>
      </c>
      <c r="AF4278" s="2">
        <v>0</v>
      </c>
      <c r="AG4278" s="2">
        <v>0</v>
      </c>
      <c r="AH4278" s="2">
        <v>0</v>
      </c>
      <c r="AI4278" s="2">
        <v>0</v>
      </c>
      <c r="AJ4278" s="2">
        <v>8</v>
      </c>
      <c r="AK4278" s="2">
        <v>3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2</v>
      </c>
      <c r="AR4278" s="2">
        <v>0</v>
      </c>
      <c r="AS4278" s="2">
        <v>0</v>
      </c>
      <c r="AT4278" s="2">
        <v>0</v>
      </c>
    </row>
    <row r="4279" spans="1:46" x14ac:dyDescent="0.2">
      <c r="A4279" s="2">
        <v>1682144</v>
      </c>
      <c r="B4279" s="2">
        <v>874451</v>
      </c>
      <c r="C4279" s="6">
        <v>21.3296161675996</v>
      </c>
      <c r="D4279" s="6">
        <v>37.896726589238398</v>
      </c>
      <c r="E4279" s="19" t="s">
        <v>4668</v>
      </c>
      <c r="F4279" s="46">
        <f>INDEX(Δεδομένα!$P:$P,MATCH('2021'!E4279,Δεδομένα!$O:$O,0))</f>
        <v>136</v>
      </c>
      <c r="G4279" s="49" t="s">
        <v>4620</v>
      </c>
      <c r="H4279" s="51" t="str">
        <f>INDEX(Δεδομένα!B$1:B$51,MATCH('2021'!G4279,Δεδομένα!A$1:A$51,0))</f>
        <v>ΔΥΤΙΚΗΣ ΕΛΛΑΔΟΣ</v>
      </c>
      <c r="I4279" s="53">
        <f>INDEX(Δεδομένα!E$1:E$13,MATCH('2021'!H4279,Δεδομένα!D$1:D$13,0))</f>
        <v>7</v>
      </c>
      <c r="J4279" s="4">
        <v>44402</v>
      </c>
      <c r="K4279" s="3" t="s">
        <v>13</v>
      </c>
      <c r="L4279" s="17" t="str">
        <f t="shared" si="348"/>
        <v>25/07/2021 18:50</v>
      </c>
      <c r="M4279" s="4">
        <v>44402</v>
      </c>
      <c r="N4279" s="3" t="s">
        <v>957</v>
      </c>
      <c r="O4279" s="17" t="str">
        <f t="shared" si="349"/>
        <v>25/07/2021 19:11</v>
      </c>
      <c r="P4279" s="24">
        <f t="shared" si="350"/>
        <v>1.4583333337213844E-2</v>
      </c>
      <c r="Q4279" s="28">
        <v>0</v>
      </c>
      <c r="R4279" s="27">
        <f t="shared" si="351"/>
        <v>21.000000005587935</v>
      </c>
      <c r="S4279" s="3" t="s">
        <v>4</v>
      </c>
      <c r="T4279" s="3" t="s">
        <v>4632</v>
      </c>
      <c r="U4279" s="3" t="s">
        <v>4625</v>
      </c>
      <c r="V4279" s="3" t="s">
        <v>356</v>
      </c>
      <c r="W4279" s="5">
        <v>0</v>
      </c>
      <c r="X4279" s="5">
        <v>0</v>
      </c>
      <c r="Y4279" s="5">
        <v>0</v>
      </c>
      <c r="Z4279" s="5">
        <v>0</v>
      </c>
      <c r="AA4279" s="5">
        <v>1</v>
      </c>
      <c r="AB4279" s="5">
        <v>0</v>
      </c>
      <c r="AC4279" s="5">
        <v>0</v>
      </c>
      <c r="AD4279" s="5">
        <v>0</v>
      </c>
      <c r="AE4279" s="2">
        <v>2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1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</row>
    <row r="4280" spans="1:46" x14ac:dyDescent="0.2">
      <c r="A4280" s="2">
        <v>1682172</v>
      </c>
      <c r="B4280" s="2">
        <v>874679</v>
      </c>
      <c r="C4280" s="6">
        <v>21.260004260689598</v>
      </c>
      <c r="D4280" s="6">
        <v>37.941263638417098</v>
      </c>
      <c r="E4280" s="19" t="s">
        <v>4668</v>
      </c>
      <c r="F4280" s="46">
        <f>INDEX(Δεδομένα!$P:$P,MATCH('2021'!E4280,Δεδομένα!$O:$O,0))</f>
        <v>136</v>
      </c>
      <c r="G4280" s="49" t="s">
        <v>4620</v>
      </c>
      <c r="H4280" s="51" t="str">
        <f>INDEX(Δεδομένα!B$1:B$51,MATCH('2021'!G4280,Δεδομένα!A$1:A$51,0))</f>
        <v>ΔΥΤΙΚΗΣ ΕΛΛΑΔΟΣ</v>
      </c>
      <c r="I4280" s="53">
        <f>INDEX(Δεδομένα!E$1:E$13,MATCH('2021'!H4280,Δεδομένα!D$1:D$13,0))</f>
        <v>7</v>
      </c>
      <c r="J4280" s="4">
        <v>44403</v>
      </c>
      <c r="K4280" s="3" t="s">
        <v>415</v>
      </c>
      <c r="L4280" s="17" t="str">
        <f t="shared" si="348"/>
        <v>26/07/2021 16:40</v>
      </c>
      <c r="M4280" s="4">
        <v>44403</v>
      </c>
      <c r="N4280" s="3" t="s">
        <v>1202</v>
      </c>
      <c r="O4280" s="17" t="str">
        <f t="shared" si="349"/>
        <v>26/07/2021 19:57</v>
      </c>
      <c r="P4280" s="24">
        <f t="shared" si="350"/>
        <v>0.1368055555576575</v>
      </c>
      <c r="Q4280" s="28">
        <v>0</v>
      </c>
      <c r="R4280" s="27">
        <f t="shared" si="351"/>
        <v>197.0000000030268</v>
      </c>
      <c r="S4280" s="3" t="s">
        <v>4</v>
      </c>
      <c r="T4280" s="3" t="s">
        <v>4670</v>
      </c>
      <c r="U4280" s="3" t="s">
        <v>4688</v>
      </c>
      <c r="V4280" s="3" t="s">
        <v>4688</v>
      </c>
      <c r="W4280" s="5">
        <v>0</v>
      </c>
      <c r="X4280" s="5">
        <v>0</v>
      </c>
      <c r="Y4280" s="5">
        <v>0</v>
      </c>
      <c r="Z4280" s="5">
        <v>0</v>
      </c>
      <c r="AA4280" s="5">
        <v>2</v>
      </c>
      <c r="AB4280" s="5">
        <v>0</v>
      </c>
      <c r="AC4280" s="5">
        <v>0</v>
      </c>
      <c r="AD4280" s="5">
        <v>0</v>
      </c>
      <c r="AE4280" s="2">
        <v>8</v>
      </c>
      <c r="AF4280" s="2">
        <v>0</v>
      </c>
      <c r="AG4280" s="2">
        <v>0</v>
      </c>
      <c r="AH4280" s="2">
        <v>0</v>
      </c>
      <c r="AI4280" s="2">
        <v>0</v>
      </c>
      <c r="AJ4280" s="2">
        <v>4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</row>
    <row r="4281" spans="1:46" x14ac:dyDescent="0.2">
      <c r="A4281" s="2">
        <v>1682171</v>
      </c>
      <c r="B4281" s="2">
        <v>874690</v>
      </c>
      <c r="C4281" s="6">
        <v>21.152499329589102</v>
      </c>
      <c r="D4281" s="6">
        <v>37.858452101885597</v>
      </c>
      <c r="E4281" s="19" t="s">
        <v>4668</v>
      </c>
      <c r="F4281" s="46">
        <f>INDEX(Δεδομένα!$P:$P,MATCH('2021'!E4281,Δεδομένα!$O:$O,0))</f>
        <v>136</v>
      </c>
      <c r="G4281" s="49" t="s">
        <v>4620</v>
      </c>
      <c r="H4281" s="51" t="str">
        <f>INDEX(Δεδομένα!B$1:B$51,MATCH('2021'!G4281,Δεδομένα!A$1:A$51,0))</f>
        <v>ΔΥΤΙΚΗΣ ΕΛΛΑΔΟΣ</v>
      </c>
      <c r="I4281" s="53">
        <f>INDEX(Δεδομένα!E$1:E$13,MATCH('2021'!H4281,Δεδομένα!D$1:D$13,0))</f>
        <v>7</v>
      </c>
      <c r="J4281" s="4">
        <v>44403</v>
      </c>
      <c r="K4281" s="3" t="s">
        <v>411</v>
      </c>
      <c r="L4281" s="17" t="str">
        <f t="shared" si="348"/>
        <v>26/07/2021 17:10</v>
      </c>
      <c r="M4281" s="4">
        <v>44403</v>
      </c>
      <c r="N4281" s="3" t="s">
        <v>425</v>
      </c>
      <c r="O4281" s="17" t="str">
        <f t="shared" si="349"/>
        <v>26/07/2021 20:58</v>
      </c>
      <c r="P4281" s="24">
        <f t="shared" si="350"/>
        <v>0.15833333333284827</v>
      </c>
      <c r="Q4281" s="28">
        <v>0</v>
      </c>
      <c r="R4281" s="27">
        <f t="shared" si="351"/>
        <v>227.99999999930151</v>
      </c>
      <c r="S4281" s="3" t="s">
        <v>4</v>
      </c>
      <c r="T4281" s="3" t="s">
        <v>4632</v>
      </c>
      <c r="U4281" s="3" t="s">
        <v>4674</v>
      </c>
      <c r="V4281" s="3" t="s">
        <v>4692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4</v>
      </c>
      <c r="AC4281" s="5">
        <v>0</v>
      </c>
      <c r="AD4281" s="5">
        <v>0</v>
      </c>
      <c r="AE4281" s="2">
        <v>10</v>
      </c>
      <c r="AF4281" s="2">
        <v>0</v>
      </c>
      <c r="AG4281" s="2">
        <v>0</v>
      </c>
      <c r="AH4281" s="2">
        <v>0</v>
      </c>
      <c r="AI4281" s="2">
        <v>0</v>
      </c>
      <c r="AJ4281" s="2">
        <v>3</v>
      </c>
      <c r="AK4281" s="2">
        <v>1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1</v>
      </c>
      <c r="AR4281" s="2">
        <v>0</v>
      </c>
      <c r="AS4281" s="2">
        <v>0</v>
      </c>
      <c r="AT4281" s="2">
        <v>0</v>
      </c>
    </row>
    <row r="4282" spans="1:46" x14ac:dyDescent="0.2">
      <c r="A4282" s="2">
        <v>1682168</v>
      </c>
      <c r="B4282" s="2">
        <v>874768</v>
      </c>
      <c r="C4282" s="6">
        <v>21.407534868816199</v>
      </c>
      <c r="D4282" s="6">
        <v>38.066928723865097</v>
      </c>
      <c r="E4282" s="19" t="s">
        <v>4668</v>
      </c>
      <c r="F4282" s="46">
        <f>INDEX(Δεδομένα!$P:$P,MATCH('2021'!E4282,Δεδομένα!$O:$O,0))</f>
        <v>136</v>
      </c>
      <c r="G4282" s="49" t="s">
        <v>4147</v>
      </c>
      <c r="H4282" s="51" t="str">
        <f>INDEX(Δεδομένα!B$1:B$51,MATCH('2021'!G4282,Δεδομένα!A$1:A$51,0))</f>
        <v>ΔΥΤΙΚΗΣ ΕΛΛΑΔΟΣ</v>
      </c>
      <c r="I4282" s="53">
        <f>INDEX(Δεδομένα!E$1:E$13,MATCH('2021'!H4282,Δεδομένα!D$1:D$13,0))</f>
        <v>7</v>
      </c>
      <c r="J4282" s="4">
        <v>44403</v>
      </c>
      <c r="K4282" s="3" t="s">
        <v>797</v>
      </c>
      <c r="L4282" s="17" t="str">
        <f t="shared" si="348"/>
        <v>26/07/2021 21:15</v>
      </c>
      <c r="M4282" s="4">
        <v>44403</v>
      </c>
      <c r="N4282" s="3" t="s">
        <v>1175</v>
      </c>
      <c r="O4282" s="17" t="str">
        <f t="shared" si="349"/>
        <v>26/07/2021 22:28</v>
      </c>
      <c r="P4282" s="24">
        <f t="shared" si="350"/>
        <v>5.0694444449618459E-2</v>
      </c>
      <c r="Q4282" s="28">
        <v>0</v>
      </c>
      <c r="R4282" s="27">
        <f t="shared" si="351"/>
        <v>73.000000007450581</v>
      </c>
      <c r="S4282" s="3" t="s">
        <v>4</v>
      </c>
      <c r="T4282" s="3" t="s">
        <v>4194</v>
      </c>
      <c r="U4282" s="3" t="s">
        <v>4676</v>
      </c>
      <c r="V4282" s="3" t="s">
        <v>4753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1</v>
      </c>
      <c r="AD4282" s="5">
        <v>0</v>
      </c>
      <c r="AE4282" s="2">
        <v>6</v>
      </c>
      <c r="AF4282" s="2">
        <v>0</v>
      </c>
      <c r="AG4282" s="2">
        <v>1</v>
      </c>
      <c r="AH4282" s="2">
        <v>0</v>
      </c>
      <c r="AI4282" s="2">
        <v>0</v>
      </c>
      <c r="AJ4282" s="2">
        <v>3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</row>
    <row r="4283" spans="1:46" x14ac:dyDescent="0.2">
      <c r="A4283" s="2">
        <v>1682173</v>
      </c>
      <c r="B4283" s="2">
        <v>874883</v>
      </c>
      <c r="C4283" s="6">
        <v>21.324984078528001</v>
      </c>
      <c r="D4283" s="6">
        <v>38.045935206718902</v>
      </c>
      <c r="E4283" s="19" t="s">
        <v>4668</v>
      </c>
      <c r="F4283" s="46">
        <f>INDEX(Δεδομένα!$P:$P,MATCH('2021'!E4283,Δεδομένα!$O:$O,0))</f>
        <v>136</v>
      </c>
      <c r="G4283" s="49" t="s">
        <v>4620</v>
      </c>
      <c r="H4283" s="51" t="str">
        <f>INDEX(Δεδομένα!B$1:B$51,MATCH('2021'!G4283,Δεδομένα!A$1:A$51,0))</f>
        <v>ΔΥΤΙΚΗΣ ΕΛΛΑΔΟΣ</v>
      </c>
      <c r="I4283" s="53">
        <f>INDEX(Δεδομένα!E$1:E$13,MATCH('2021'!H4283,Δεδομένα!D$1:D$13,0))</f>
        <v>7</v>
      </c>
      <c r="J4283" s="4">
        <v>44404</v>
      </c>
      <c r="K4283" s="3" t="s">
        <v>1338</v>
      </c>
      <c r="L4283" s="17" t="str">
        <f t="shared" si="348"/>
        <v>27/07/2021 10:40</v>
      </c>
      <c r="M4283" s="4">
        <v>44404</v>
      </c>
      <c r="N4283" s="3" t="s">
        <v>51</v>
      </c>
      <c r="O4283" s="17" t="str">
        <f t="shared" si="349"/>
        <v>27/07/2021 13:22</v>
      </c>
      <c r="P4283" s="24">
        <f t="shared" si="350"/>
        <v>0.11249999999563443</v>
      </c>
      <c r="Q4283" s="28">
        <v>0</v>
      </c>
      <c r="R4283" s="27">
        <f t="shared" si="351"/>
        <v>161.99999999371357</v>
      </c>
      <c r="S4283" s="3" t="s">
        <v>4</v>
      </c>
      <c r="T4283" s="3" t="s">
        <v>4670</v>
      </c>
      <c r="U4283" s="3" t="s">
        <v>4678</v>
      </c>
      <c r="V4283" s="3" t="s">
        <v>4754</v>
      </c>
      <c r="W4283" s="5">
        <v>0</v>
      </c>
      <c r="X4283" s="5">
        <v>0</v>
      </c>
      <c r="Y4283" s="5">
        <v>0</v>
      </c>
      <c r="Z4283" s="5">
        <v>0</v>
      </c>
      <c r="AA4283" s="5">
        <v>3</v>
      </c>
      <c r="AB4283" s="5">
        <v>0</v>
      </c>
      <c r="AC4283" s="5">
        <v>0</v>
      </c>
      <c r="AD4283" s="5">
        <v>0</v>
      </c>
      <c r="AE4283" s="2">
        <v>8</v>
      </c>
      <c r="AF4283" s="2">
        <v>0</v>
      </c>
      <c r="AG4283" s="2">
        <v>0</v>
      </c>
      <c r="AH4283" s="2">
        <v>0</v>
      </c>
      <c r="AI4283" s="2">
        <v>0</v>
      </c>
      <c r="AJ4283" s="2">
        <v>4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2</v>
      </c>
      <c r="AR4283" s="2">
        <v>0</v>
      </c>
      <c r="AS4283" s="2">
        <v>0</v>
      </c>
      <c r="AT4283" s="2">
        <v>0</v>
      </c>
    </row>
    <row r="4284" spans="1:46" x14ac:dyDescent="0.2">
      <c r="A4284" s="2">
        <v>1682176</v>
      </c>
      <c r="B4284" s="2">
        <v>875566</v>
      </c>
      <c r="C4284" s="6">
        <v>21.296891606380001</v>
      </c>
      <c r="D4284" s="6">
        <v>37.8905427709241</v>
      </c>
      <c r="E4284" s="19" t="s">
        <v>4668</v>
      </c>
      <c r="F4284" s="46">
        <f>INDEX(Δεδομένα!$P:$P,MATCH('2021'!E4284,Δεδομένα!$O:$O,0))</f>
        <v>136</v>
      </c>
      <c r="G4284" s="49" t="s">
        <v>4620</v>
      </c>
      <c r="H4284" s="51" t="str">
        <f>INDEX(Δεδομένα!B$1:B$51,MATCH('2021'!G4284,Δεδομένα!A$1:A$51,0))</f>
        <v>ΔΥΤΙΚΗΣ ΕΛΛΑΔΟΣ</v>
      </c>
      <c r="I4284" s="53">
        <f>INDEX(Δεδομένα!E$1:E$13,MATCH('2021'!H4284,Δεδομένα!D$1:D$13,0))</f>
        <v>7</v>
      </c>
      <c r="J4284" s="4">
        <v>44406</v>
      </c>
      <c r="K4284" s="3" t="s">
        <v>428</v>
      </c>
      <c r="L4284" s="17" t="str">
        <f t="shared" si="348"/>
        <v>29/07/2021 10:20</v>
      </c>
      <c r="M4284" s="4">
        <v>44406</v>
      </c>
      <c r="N4284" s="3" t="s">
        <v>3243</v>
      </c>
      <c r="O4284" s="17" t="str">
        <f t="shared" si="349"/>
        <v>29/07/2021 10:52</v>
      </c>
      <c r="P4284" s="24">
        <f t="shared" si="350"/>
        <v>2.2222222221898846E-2</v>
      </c>
      <c r="Q4284" s="28">
        <v>0</v>
      </c>
      <c r="R4284" s="27">
        <f t="shared" si="351"/>
        <v>31.999999999534339</v>
      </c>
      <c r="S4284" s="3" t="s">
        <v>4</v>
      </c>
      <c r="T4284" s="3" t="s">
        <v>4670</v>
      </c>
      <c r="U4284" s="3" t="s">
        <v>4693</v>
      </c>
      <c r="V4284" s="3" t="s">
        <v>4702</v>
      </c>
      <c r="W4284" s="5">
        <v>0</v>
      </c>
      <c r="X4284" s="5">
        <v>0</v>
      </c>
      <c r="Y4284" s="5">
        <v>0</v>
      </c>
      <c r="Z4284" s="5">
        <v>1</v>
      </c>
      <c r="AA4284" s="5">
        <v>0</v>
      </c>
      <c r="AB4284" s="5">
        <v>1</v>
      </c>
      <c r="AC4284" s="5">
        <v>0</v>
      </c>
      <c r="AD4284" s="5">
        <v>0</v>
      </c>
      <c r="AE4284" s="2">
        <v>4</v>
      </c>
      <c r="AF4284" s="2">
        <v>0</v>
      </c>
      <c r="AG4284" s="2">
        <v>0</v>
      </c>
      <c r="AH4284" s="2">
        <v>0</v>
      </c>
      <c r="AI4284" s="2">
        <v>0</v>
      </c>
      <c r="AJ4284" s="2">
        <v>2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</row>
    <row r="4285" spans="1:46" x14ac:dyDescent="0.2">
      <c r="A4285" s="2">
        <v>1682177</v>
      </c>
      <c r="B4285" s="2">
        <v>875678</v>
      </c>
      <c r="C4285" s="6">
        <v>21.425110094652702</v>
      </c>
      <c r="D4285" s="6">
        <v>38.058594293341102</v>
      </c>
      <c r="E4285" s="19" t="s">
        <v>4668</v>
      </c>
      <c r="F4285" s="46">
        <f>INDEX(Δεδομένα!$P:$P,MATCH('2021'!E4285,Δεδομένα!$O:$O,0))</f>
        <v>136</v>
      </c>
      <c r="G4285" s="49" t="s">
        <v>4147</v>
      </c>
      <c r="H4285" s="51" t="str">
        <f>INDEX(Δεδομένα!B$1:B$51,MATCH('2021'!G4285,Δεδομένα!A$1:A$51,0))</f>
        <v>ΔΥΤΙΚΗΣ ΕΛΛΑΔΟΣ</v>
      </c>
      <c r="I4285" s="53">
        <f>INDEX(Δεδομένα!E$1:E$13,MATCH('2021'!H4285,Δεδομένα!D$1:D$13,0))</f>
        <v>7</v>
      </c>
      <c r="J4285" s="4">
        <v>44406</v>
      </c>
      <c r="K4285" s="3" t="s">
        <v>745</v>
      </c>
      <c r="L4285" s="17" t="str">
        <f t="shared" si="348"/>
        <v>29/07/2021 16:35</v>
      </c>
      <c r="M4285" s="4">
        <v>44406</v>
      </c>
      <c r="N4285" s="3" t="s">
        <v>411</v>
      </c>
      <c r="O4285" s="17" t="str">
        <f t="shared" si="349"/>
        <v>29/07/2021 17:10</v>
      </c>
      <c r="P4285" s="24">
        <f t="shared" si="350"/>
        <v>2.4305555562023073E-2</v>
      </c>
      <c r="Q4285" s="28">
        <v>0</v>
      </c>
      <c r="R4285" s="27">
        <f t="shared" si="351"/>
        <v>35.000000009313226</v>
      </c>
      <c r="S4285" s="3" t="s">
        <v>4</v>
      </c>
      <c r="T4285" s="3" t="s">
        <v>4194</v>
      </c>
      <c r="U4285" s="3" t="s">
        <v>4676</v>
      </c>
      <c r="V4285" s="3" t="s">
        <v>4735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1</v>
      </c>
      <c r="AC4285" s="5">
        <v>0</v>
      </c>
      <c r="AD4285" s="5">
        <v>0</v>
      </c>
      <c r="AE4285" s="2">
        <v>2</v>
      </c>
      <c r="AF4285" s="2">
        <v>0</v>
      </c>
      <c r="AG4285" s="2">
        <v>0</v>
      </c>
      <c r="AH4285" s="2">
        <v>0</v>
      </c>
      <c r="AI4285" s="2">
        <v>0</v>
      </c>
      <c r="AJ4285" s="2">
        <v>1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</row>
    <row r="4286" spans="1:46" x14ac:dyDescent="0.2">
      <c r="A4286" s="2">
        <v>1684571</v>
      </c>
      <c r="B4286" s="2">
        <v>877165</v>
      </c>
      <c r="C4286" s="6">
        <v>21.386939874027</v>
      </c>
      <c r="D4286" s="6">
        <v>38.047768197784301</v>
      </c>
      <c r="E4286" s="19" t="s">
        <v>4668</v>
      </c>
      <c r="F4286" s="46">
        <f>INDEX(Δεδομένα!$P:$P,MATCH('2021'!E4286,Δεδομένα!$O:$O,0))</f>
        <v>136</v>
      </c>
      <c r="G4286" s="49" t="s">
        <v>4620</v>
      </c>
      <c r="H4286" s="51" t="str">
        <f>INDEX(Δεδομένα!B$1:B$51,MATCH('2021'!G4286,Δεδομένα!A$1:A$51,0))</f>
        <v>ΔΥΤΙΚΗΣ ΕΛΛΑΔΟΣ</v>
      </c>
      <c r="I4286" s="53">
        <f>INDEX(Δεδομένα!E$1:E$13,MATCH('2021'!H4286,Δεδομένα!D$1:D$13,0))</f>
        <v>7</v>
      </c>
      <c r="J4286" s="4">
        <v>44410</v>
      </c>
      <c r="K4286" s="3" t="s">
        <v>861</v>
      </c>
      <c r="L4286" s="17" t="str">
        <f t="shared" si="348"/>
        <v>02/08/2021 20:53</v>
      </c>
      <c r="M4286" s="4">
        <v>44410</v>
      </c>
      <c r="N4286" s="3" t="s">
        <v>989</v>
      </c>
      <c r="O4286" s="17" t="str">
        <f t="shared" si="349"/>
        <v>02/08/2021 21:40</v>
      </c>
      <c r="P4286" s="24">
        <f t="shared" si="350"/>
        <v>3.2638888893416151E-2</v>
      </c>
      <c r="Q4286" s="28">
        <v>0</v>
      </c>
      <c r="R4286" s="27">
        <f t="shared" si="351"/>
        <v>47.000000006519258</v>
      </c>
      <c r="S4286" s="3" t="s">
        <v>4</v>
      </c>
      <c r="T4286" s="3" t="s">
        <v>4670</v>
      </c>
      <c r="U4286" s="3" t="s">
        <v>4671</v>
      </c>
      <c r="V4286" s="3" t="s">
        <v>4671</v>
      </c>
      <c r="W4286" s="5">
        <v>0</v>
      </c>
      <c r="X4286" s="5">
        <v>0</v>
      </c>
      <c r="Y4286" s="5">
        <v>0</v>
      </c>
      <c r="Z4286" s="5">
        <v>0</v>
      </c>
      <c r="AA4286" s="5">
        <v>1</v>
      </c>
      <c r="AB4286" s="5">
        <v>0</v>
      </c>
      <c r="AC4286" s="5">
        <v>0</v>
      </c>
      <c r="AD4286" s="5">
        <v>0</v>
      </c>
      <c r="AE4286" s="2">
        <v>3</v>
      </c>
      <c r="AF4286" s="2">
        <v>0</v>
      </c>
      <c r="AG4286" s="2">
        <v>0</v>
      </c>
      <c r="AH4286" s="2">
        <v>0</v>
      </c>
      <c r="AI4286" s="2">
        <v>0</v>
      </c>
      <c r="AJ4286" s="2">
        <v>1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</row>
    <row r="4287" spans="1:46" x14ac:dyDescent="0.2">
      <c r="A4287" s="2">
        <v>1684577</v>
      </c>
      <c r="B4287" s="2">
        <v>877516</v>
      </c>
      <c r="C4287" s="6">
        <v>21.280573080974701</v>
      </c>
      <c r="D4287" s="6">
        <v>37.918666190774402</v>
      </c>
      <c r="E4287" s="19" t="s">
        <v>4668</v>
      </c>
      <c r="F4287" s="46">
        <f>INDEX(Δεδομένα!$P:$P,MATCH('2021'!E4287,Δεδομένα!$O:$O,0))</f>
        <v>136</v>
      </c>
      <c r="G4287" s="49" t="s">
        <v>4620</v>
      </c>
      <c r="H4287" s="51" t="str">
        <f>INDEX(Δεδομένα!B$1:B$51,MATCH('2021'!G4287,Δεδομένα!A$1:A$51,0))</f>
        <v>ΔΥΤΙΚΗΣ ΕΛΛΑΔΟΣ</v>
      </c>
      <c r="I4287" s="53">
        <f>INDEX(Δεδομένα!E$1:E$13,MATCH('2021'!H4287,Δεδομένα!D$1:D$13,0))</f>
        <v>7</v>
      </c>
      <c r="J4287" s="4">
        <v>44411</v>
      </c>
      <c r="K4287" s="3" t="s">
        <v>1018</v>
      </c>
      <c r="L4287" s="17" t="str">
        <f t="shared" ref="L4287:L4349" si="352">_xlfn.CONCAT(TEXT(J4287,"ηη/μμ/εεε")," ",TEXT(K4287,"ωω:λλ"))</f>
        <v>03/08/2021 15:35</v>
      </c>
      <c r="M4287" s="4">
        <v>44411</v>
      </c>
      <c r="N4287" s="3" t="s">
        <v>1261</v>
      </c>
      <c r="O4287" s="17" t="str">
        <f t="shared" ref="O4287:O4349" si="353">_xlfn.CONCAT(TEXT(M4287,"ηη/μμ/εεε")," ",TEXT(N4287,"ωω:λλ"))</f>
        <v>03/08/2021 21:07</v>
      </c>
      <c r="P4287" s="24">
        <f t="shared" ref="P4287:P4349" si="354">O4287-L4287</f>
        <v>0.2305555555576575</v>
      </c>
      <c r="Q4287" s="28">
        <v>0</v>
      </c>
      <c r="R4287" s="27">
        <f t="shared" ref="R4287:R4349" si="355">P4287*(24*60)</f>
        <v>332.0000000030268</v>
      </c>
      <c r="S4287" s="3" t="s">
        <v>4</v>
      </c>
      <c r="T4287" s="3" t="s">
        <v>4670</v>
      </c>
      <c r="U4287" s="3" t="s">
        <v>4693</v>
      </c>
      <c r="V4287" s="3" t="s">
        <v>4693</v>
      </c>
      <c r="W4287" s="5">
        <v>0</v>
      </c>
      <c r="X4287" s="5">
        <v>0</v>
      </c>
      <c r="Y4287" s="5">
        <v>0</v>
      </c>
      <c r="Z4287" s="5">
        <v>0</v>
      </c>
      <c r="AA4287" s="5">
        <v>10</v>
      </c>
      <c r="AB4287" s="5">
        <v>0</v>
      </c>
      <c r="AC4287" s="5">
        <v>0</v>
      </c>
      <c r="AD4287" s="5">
        <v>0</v>
      </c>
      <c r="AE4287" s="2">
        <v>14</v>
      </c>
      <c r="AF4287" s="2">
        <v>6</v>
      </c>
      <c r="AG4287" s="2">
        <v>0</v>
      </c>
      <c r="AH4287" s="2">
        <v>0</v>
      </c>
      <c r="AI4287" s="2">
        <v>0</v>
      </c>
      <c r="AJ4287" s="2">
        <v>5</v>
      </c>
      <c r="AK4287" s="2">
        <v>3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</row>
    <row r="4288" spans="1:46" x14ac:dyDescent="0.2">
      <c r="A4288" s="2">
        <v>1684581</v>
      </c>
      <c r="B4288" s="2">
        <v>877639</v>
      </c>
      <c r="C4288" s="6">
        <v>21.231371323600399</v>
      </c>
      <c r="D4288" s="6">
        <v>37.956389184667003</v>
      </c>
      <c r="E4288" s="19" t="s">
        <v>4668</v>
      </c>
      <c r="F4288" s="46">
        <f>INDEX(Δεδομένα!$P:$P,MATCH('2021'!E4288,Δεδομένα!$O:$O,0))</f>
        <v>136</v>
      </c>
      <c r="G4288" s="49" t="s">
        <v>4620</v>
      </c>
      <c r="H4288" s="51" t="str">
        <f>INDEX(Δεδομένα!B$1:B$51,MATCH('2021'!G4288,Δεδομένα!A$1:A$51,0))</f>
        <v>ΔΥΤΙΚΗΣ ΕΛΛΑΔΟΣ</v>
      </c>
      <c r="I4288" s="53">
        <f>INDEX(Δεδομένα!E$1:E$13,MATCH('2021'!H4288,Δεδομένα!D$1:D$13,0))</f>
        <v>7</v>
      </c>
      <c r="J4288" s="4">
        <v>44411</v>
      </c>
      <c r="K4288" s="3" t="s">
        <v>370</v>
      </c>
      <c r="L4288" s="17" t="str">
        <f t="shared" si="352"/>
        <v>03/08/2021 17:45</v>
      </c>
      <c r="M4288" s="4">
        <v>44411</v>
      </c>
      <c r="N4288" s="3" t="s">
        <v>842</v>
      </c>
      <c r="O4288" s="17" t="str">
        <f t="shared" si="353"/>
        <v>03/08/2021 18:44</v>
      </c>
      <c r="P4288" s="24">
        <f t="shared" si="354"/>
        <v>4.0972222217533272E-2</v>
      </c>
      <c r="Q4288" s="28">
        <v>0</v>
      </c>
      <c r="R4288" s="27">
        <f t="shared" si="355"/>
        <v>58.999999993247911</v>
      </c>
      <c r="S4288" s="3" t="s">
        <v>4</v>
      </c>
      <c r="T4288" s="3" t="s">
        <v>4670</v>
      </c>
      <c r="U4288" s="3" t="s">
        <v>4688</v>
      </c>
      <c r="V4288" s="3" t="s">
        <v>4688</v>
      </c>
      <c r="W4288" s="5">
        <v>0</v>
      </c>
      <c r="X4288" s="5">
        <v>0</v>
      </c>
      <c r="Y4288" s="5">
        <v>0</v>
      </c>
      <c r="Z4288" s="5">
        <v>0</v>
      </c>
      <c r="AA4288" s="5">
        <v>1</v>
      </c>
      <c r="AB4288" s="5">
        <v>0</v>
      </c>
      <c r="AC4288" s="5">
        <v>0</v>
      </c>
      <c r="AD4288" s="5">
        <v>0</v>
      </c>
      <c r="AE4288" s="2">
        <v>8</v>
      </c>
      <c r="AF4288" s="2">
        <v>0</v>
      </c>
      <c r="AG4288" s="2">
        <v>0</v>
      </c>
      <c r="AH4288" s="2">
        <v>0</v>
      </c>
      <c r="AI4288" s="2">
        <v>0</v>
      </c>
      <c r="AJ4288" s="2">
        <v>4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</row>
    <row r="4289" spans="1:46" x14ac:dyDescent="0.2">
      <c r="A4289" s="2">
        <v>1684595</v>
      </c>
      <c r="B4289" s="2">
        <v>878284</v>
      </c>
      <c r="C4289" s="6">
        <v>21.3223104233759</v>
      </c>
      <c r="D4289" s="6">
        <v>37.888226538862398</v>
      </c>
      <c r="E4289" s="19" t="s">
        <v>4668</v>
      </c>
      <c r="F4289" s="46">
        <f>INDEX(Δεδομένα!$P:$P,MATCH('2021'!E4289,Δεδομένα!$O:$O,0))</f>
        <v>136</v>
      </c>
      <c r="G4289" s="49" t="s">
        <v>4620</v>
      </c>
      <c r="H4289" s="51" t="str">
        <f>INDEX(Δεδομένα!B$1:B$51,MATCH('2021'!G4289,Δεδομένα!A$1:A$51,0))</f>
        <v>ΔΥΤΙΚΗΣ ΕΛΛΑΔΟΣ</v>
      </c>
      <c r="I4289" s="53">
        <f>INDEX(Δεδομένα!E$1:E$13,MATCH('2021'!H4289,Δεδομένα!D$1:D$13,0))</f>
        <v>7</v>
      </c>
      <c r="J4289" s="4">
        <v>44412</v>
      </c>
      <c r="K4289" s="3" t="s">
        <v>529</v>
      </c>
      <c r="L4289" s="17" t="str">
        <f t="shared" si="352"/>
        <v>04/08/2021 14:05</v>
      </c>
      <c r="M4289" s="4">
        <v>44412</v>
      </c>
      <c r="N4289" s="3" t="s">
        <v>197</v>
      </c>
      <c r="O4289" s="17" t="str">
        <f t="shared" si="353"/>
        <v>04/08/2021 15:30</v>
      </c>
      <c r="P4289" s="24">
        <f t="shared" si="354"/>
        <v>5.9027777781011537E-2</v>
      </c>
      <c r="Q4289" s="28">
        <v>0</v>
      </c>
      <c r="R4289" s="27">
        <f t="shared" si="355"/>
        <v>85.000000004656613</v>
      </c>
      <c r="S4289" s="3" t="s">
        <v>4</v>
      </c>
      <c r="T4289" s="3" t="s">
        <v>4632</v>
      </c>
      <c r="U4289" s="3" t="s">
        <v>4625</v>
      </c>
      <c r="V4289" s="3" t="s">
        <v>356</v>
      </c>
      <c r="W4289" s="5">
        <v>0</v>
      </c>
      <c r="X4289" s="5">
        <v>0</v>
      </c>
      <c r="Y4289" s="5">
        <v>0</v>
      </c>
      <c r="Z4289" s="5">
        <v>0</v>
      </c>
      <c r="AA4289" s="5">
        <v>1</v>
      </c>
      <c r="AB4289" s="5">
        <v>0</v>
      </c>
      <c r="AC4289" s="5">
        <v>0</v>
      </c>
      <c r="AD4289" s="5">
        <v>0</v>
      </c>
      <c r="AE4289" s="2">
        <v>4</v>
      </c>
      <c r="AF4289" s="2">
        <v>0</v>
      </c>
      <c r="AG4289" s="2">
        <v>0</v>
      </c>
      <c r="AH4289" s="2">
        <v>0</v>
      </c>
      <c r="AI4289" s="2">
        <v>0</v>
      </c>
      <c r="AJ4289" s="2">
        <v>2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</row>
    <row r="4290" spans="1:46" x14ac:dyDescent="0.2">
      <c r="A4290" s="2">
        <v>1684601</v>
      </c>
      <c r="B4290" s="2">
        <v>878796</v>
      </c>
      <c r="C4290" s="6">
        <v>21.3656386794718</v>
      </c>
      <c r="D4290" s="6">
        <v>38.049041977997497</v>
      </c>
      <c r="E4290" s="19" t="s">
        <v>4668</v>
      </c>
      <c r="F4290" s="46">
        <f>INDEX(Δεδομένα!$P:$P,MATCH('2021'!E4290,Δεδομένα!$O:$O,0))</f>
        <v>136</v>
      </c>
      <c r="G4290" s="49" t="s">
        <v>4620</v>
      </c>
      <c r="H4290" s="51" t="str">
        <f>INDEX(Δεδομένα!B$1:B$51,MATCH('2021'!G4290,Δεδομένα!A$1:A$51,0))</f>
        <v>ΔΥΤΙΚΗΣ ΕΛΛΑΔΟΣ</v>
      </c>
      <c r="I4290" s="53">
        <f>INDEX(Δεδομένα!E$1:E$13,MATCH('2021'!H4290,Δεδομένα!D$1:D$13,0))</f>
        <v>7</v>
      </c>
      <c r="J4290" s="4">
        <v>44413</v>
      </c>
      <c r="K4290" s="3" t="s">
        <v>590</v>
      </c>
      <c r="L4290" s="17" t="str">
        <f t="shared" si="352"/>
        <v>05/08/2021 15:25</v>
      </c>
      <c r="M4290" s="4">
        <v>44413</v>
      </c>
      <c r="N4290" s="3" t="s">
        <v>221</v>
      </c>
      <c r="O4290" s="17" t="str">
        <f t="shared" si="353"/>
        <v>05/08/2021 16:15</v>
      </c>
      <c r="P4290" s="24">
        <f t="shared" si="354"/>
        <v>3.4722222226264421E-2</v>
      </c>
      <c r="Q4290" s="28">
        <v>0</v>
      </c>
      <c r="R4290" s="27">
        <f t="shared" si="355"/>
        <v>50.000000005820766</v>
      </c>
      <c r="S4290" s="3" t="s">
        <v>4</v>
      </c>
      <c r="T4290" s="3" t="s">
        <v>4670</v>
      </c>
      <c r="U4290" s="3" t="s">
        <v>4678</v>
      </c>
      <c r="V4290" s="3" t="s">
        <v>4755</v>
      </c>
      <c r="W4290" s="5">
        <v>0</v>
      </c>
      <c r="X4290" s="5">
        <v>0</v>
      </c>
      <c r="Y4290" s="5">
        <v>0</v>
      </c>
      <c r="Z4290" s="5">
        <v>1</v>
      </c>
      <c r="AA4290" s="5">
        <v>0</v>
      </c>
      <c r="AB4290" s="5">
        <v>0</v>
      </c>
      <c r="AC4290" s="5">
        <v>0</v>
      </c>
      <c r="AD4290" s="5">
        <v>0</v>
      </c>
      <c r="AE4290" s="2">
        <v>10</v>
      </c>
      <c r="AF4290" s="2">
        <v>0</v>
      </c>
      <c r="AG4290" s="2">
        <v>0</v>
      </c>
      <c r="AH4290" s="2">
        <v>0</v>
      </c>
      <c r="AI4290" s="2">
        <v>0</v>
      </c>
      <c r="AJ4290" s="2">
        <v>5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</row>
    <row r="4291" spans="1:46" x14ac:dyDescent="0.2">
      <c r="A4291" s="2">
        <v>1684647</v>
      </c>
      <c r="B4291" s="2">
        <v>880377</v>
      </c>
      <c r="C4291" s="6">
        <v>21.441269922172399</v>
      </c>
      <c r="D4291" s="6">
        <v>37.911777633064197</v>
      </c>
      <c r="E4291" s="19" t="s">
        <v>4668</v>
      </c>
      <c r="F4291" s="46">
        <f>INDEX(Δεδομένα!$P:$P,MATCH('2021'!E4291,Δεδομένα!$O:$O,0))</f>
        <v>136</v>
      </c>
      <c r="G4291" s="49" t="s">
        <v>4620</v>
      </c>
      <c r="H4291" s="51" t="str">
        <f>INDEX(Δεδομένα!B$1:B$51,MATCH('2021'!G4291,Δεδομένα!A$1:A$51,0))</f>
        <v>ΔΥΤΙΚΗΣ ΕΛΛΑΔΟΣ</v>
      </c>
      <c r="I4291" s="53">
        <f>INDEX(Δεδομένα!E$1:E$13,MATCH('2021'!H4291,Δεδομένα!D$1:D$13,0))</f>
        <v>7</v>
      </c>
      <c r="J4291" s="4">
        <v>44415</v>
      </c>
      <c r="K4291" s="3" t="s">
        <v>1233</v>
      </c>
      <c r="L4291" s="17" t="str">
        <f t="shared" si="352"/>
        <v>07/08/2021 16:45</v>
      </c>
      <c r="M4291" s="4">
        <v>44415</v>
      </c>
      <c r="N4291" s="3" t="s">
        <v>989</v>
      </c>
      <c r="O4291" s="17" t="str">
        <f t="shared" si="353"/>
        <v>07/08/2021 21:40</v>
      </c>
      <c r="P4291" s="24">
        <f t="shared" si="354"/>
        <v>0.20486111111677019</v>
      </c>
      <c r="Q4291" s="28">
        <v>0</v>
      </c>
      <c r="R4291" s="27">
        <f t="shared" si="355"/>
        <v>295.00000000814907</v>
      </c>
      <c r="S4291" s="3" t="s">
        <v>4</v>
      </c>
      <c r="T4291" s="3" t="s">
        <v>4670</v>
      </c>
      <c r="U4291" s="3" t="s">
        <v>4729</v>
      </c>
      <c r="V4291" s="3" t="s">
        <v>4730</v>
      </c>
      <c r="W4291" s="5">
        <v>0</v>
      </c>
      <c r="X4291" s="5">
        <v>8</v>
      </c>
      <c r="Y4291" s="5">
        <v>0</v>
      </c>
      <c r="Z4291" s="5">
        <v>0</v>
      </c>
      <c r="AA4291" s="5">
        <v>2</v>
      </c>
      <c r="AB4291" s="5">
        <v>0</v>
      </c>
      <c r="AC4291" s="5">
        <v>0</v>
      </c>
      <c r="AD4291" s="5">
        <v>0</v>
      </c>
      <c r="AE4291" s="2">
        <v>16</v>
      </c>
      <c r="AF4291" s="2">
        <v>0</v>
      </c>
      <c r="AG4291" s="2">
        <v>0</v>
      </c>
      <c r="AH4291" s="2">
        <v>0</v>
      </c>
      <c r="AI4291" s="2">
        <v>0</v>
      </c>
      <c r="AJ4291" s="2">
        <v>5</v>
      </c>
      <c r="AK4291" s="2">
        <v>3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</row>
    <row r="4292" spans="1:46" x14ac:dyDescent="0.2">
      <c r="A4292" s="2">
        <v>1684701</v>
      </c>
      <c r="B4292" s="2">
        <v>880514</v>
      </c>
      <c r="C4292" s="6">
        <v>21.386388758366301</v>
      </c>
      <c r="D4292" s="6">
        <v>38.0488076213569</v>
      </c>
      <c r="E4292" s="19" t="s">
        <v>4668</v>
      </c>
      <c r="F4292" s="46">
        <f>INDEX(Δεδομένα!$P:$P,MATCH('2021'!E4292,Δεδομένα!$O:$O,0))</f>
        <v>136</v>
      </c>
      <c r="G4292" s="49" t="s">
        <v>4620</v>
      </c>
      <c r="H4292" s="51" t="str">
        <f>INDEX(Δεδομένα!B$1:B$51,MATCH('2021'!G4292,Δεδομένα!A$1:A$51,0))</f>
        <v>ΔΥΤΙΚΗΣ ΕΛΛΑΔΟΣ</v>
      </c>
      <c r="I4292" s="53">
        <f>INDEX(Δεδομένα!E$1:E$13,MATCH('2021'!H4292,Δεδομένα!D$1:D$13,0))</f>
        <v>7</v>
      </c>
      <c r="J4292" s="4">
        <v>44415</v>
      </c>
      <c r="K4292" s="3" t="s">
        <v>797</v>
      </c>
      <c r="L4292" s="17" t="str">
        <f t="shared" si="352"/>
        <v>07/08/2021 21:15</v>
      </c>
      <c r="M4292" s="4">
        <v>44415</v>
      </c>
      <c r="N4292" s="3" t="s">
        <v>910</v>
      </c>
      <c r="O4292" s="17" t="str">
        <f t="shared" si="353"/>
        <v>07/08/2021 21:53</v>
      </c>
      <c r="P4292" s="24">
        <f t="shared" si="354"/>
        <v>2.6388888894871343E-2</v>
      </c>
      <c r="Q4292" s="28">
        <v>0</v>
      </c>
      <c r="R4292" s="27">
        <f t="shared" si="355"/>
        <v>38.000000008614734</v>
      </c>
      <c r="S4292" s="3" t="s">
        <v>4</v>
      </c>
      <c r="T4292" s="3" t="s">
        <v>4670</v>
      </c>
      <c r="U4292" s="3" t="s">
        <v>4671</v>
      </c>
      <c r="V4292" s="3" t="s">
        <v>4671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1</v>
      </c>
      <c r="AE4292" s="2">
        <v>6</v>
      </c>
      <c r="AF4292" s="2">
        <v>0</v>
      </c>
      <c r="AG4292" s="2">
        <v>0</v>
      </c>
      <c r="AH4292" s="2">
        <v>0</v>
      </c>
      <c r="AI4292" s="2">
        <v>0</v>
      </c>
      <c r="AJ4292" s="2">
        <v>3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</row>
    <row r="4293" spans="1:46" x14ac:dyDescent="0.2">
      <c r="A4293" s="2">
        <v>1684715</v>
      </c>
      <c r="B4293" s="2">
        <v>880778</v>
      </c>
      <c r="C4293" s="6">
        <v>21.305629483248701</v>
      </c>
      <c r="D4293" s="6">
        <v>37.898185521776703</v>
      </c>
      <c r="E4293" s="19" t="s">
        <v>4668</v>
      </c>
      <c r="F4293" s="46">
        <f>INDEX(Δεδομένα!$P:$P,MATCH('2021'!E4293,Δεδομένα!$O:$O,0))</f>
        <v>136</v>
      </c>
      <c r="G4293" s="49" t="s">
        <v>4620</v>
      </c>
      <c r="H4293" s="51" t="str">
        <f>INDEX(Δεδομένα!B$1:B$51,MATCH('2021'!G4293,Δεδομένα!A$1:A$51,0))</f>
        <v>ΔΥΤΙΚΗΣ ΕΛΛΑΔΟΣ</v>
      </c>
      <c r="I4293" s="53">
        <f>INDEX(Δεδομένα!E$1:E$13,MATCH('2021'!H4293,Δεδομένα!D$1:D$13,0))</f>
        <v>7</v>
      </c>
      <c r="J4293" s="4">
        <v>44416</v>
      </c>
      <c r="K4293" s="3" t="s">
        <v>221</v>
      </c>
      <c r="L4293" s="17" t="str">
        <f t="shared" si="352"/>
        <v>08/08/2021 16:15</v>
      </c>
      <c r="M4293" s="4">
        <v>44416</v>
      </c>
      <c r="N4293" s="3" t="s">
        <v>1229</v>
      </c>
      <c r="O4293" s="17" t="str">
        <f t="shared" si="353"/>
        <v>08/08/2021 16:56</v>
      </c>
      <c r="P4293" s="24">
        <f t="shared" si="354"/>
        <v>2.8472222220443655E-2</v>
      </c>
      <c r="Q4293" s="28">
        <v>0</v>
      </c>
      <c r="R4293" s="27">
        <f t="shared" si="355"/>
        <v>40.999999997438863</v>
      </c>
      <c r="S4293" s="3" t="s">
        <v>4</v>
      </c>
      <c r="T4293" s="3" t="s">
        <v>4632</v>
      </c>
      <c r="U4293" s="3" t="s">
        <v>4756</v>
      </c>
      <c r="V4293" s="3" t="s">
        <v>4757</v>
      </c>
      <c r="W4293" s="5">
        <v>0</v>
      </c>
      <c r="X4293" s="5">
        <v>0</v>
      </c>
      <c r="Y4293" s="5">
        <v>0</v>
      </c>
      <c r="Z4293" s="5">
        <v>0</v>
      </c>
      <c r="AA4293" s="5">
        <v>1</v>
      </c>
      <c r="AB4293" s="5">
        <v>0</v>
      </c>
      <c r="AC4293" s="5">
        <v>0</v>
      </c>
      <c r="AD4293" s="5">
        <v>0</v>
      </c>
      <c r="AE4293" s="2">
        <v>2</v>
      </c>
      <c r="AF4293" s="2">
        <v>0</v>
      </c>
      <c r="AG4293" s="2">
        <v>0</v>
      </c>
      <c r="AH4293" s="2">
        <v>0</v>
      </c>
      <c r="AI4293" s="2">
        <v>0</v>
      </c>
      <c r="AJ4293" s="2">
        <v>1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</row>
    <row r="4294" spans="1:46" x14ac:dyDescent="0.2">
      <c r="A4294" s="2">
        <v>1686544</v>
      </c>
      <c r="B4294" s="2">
        <v>881624</v>
      </c>
      <c r="C4294" s="6">
        <v>21.386717509155499</v>
      </c>
      <c r="D4294" s="6">
        <v>38.0486244716936</v>
      </c>
      <c r="E4294" s="19" t="s">
        <v>4668</v>
      </c>
      <c r="F4294" s="46">
        <f>INDEX(Δεδομένα!$P:$P,MATCH('2021'!E4294,Δεδομένα!$O:$O,0))</f>
        <v>136</v>
      </c>
      <c r="G4294" s="49" t="s">
        <v>4620</v>
      </c>
      <c r="H4294" s="51" t="str">
        <f>INDEX(Δεδομένα!B$1:B$51,MATCH('2021'!G4294,Δεδομένα!A$1:A$51,0))</f>
        <v>ΔΥΤΙΚΗΣ ΕΛΛΑΔΟΣ</v>
      </c>
      <c r="I4294" s="53">
        <f>INDEX(Δεδομένα!E$1:E$13,MATCH('2021'!H4294,Δεδομένα!D$1:D$13,0))</f>
        <v>7</v>
      </c>
      <c r="J4294" s="4">
        <v>44419</v>
      </c>
      <c r="K4294" s="3" t="s">
        <v>1300</v>
      </c>
      <c r="L4294" s="17" t="str">
        <f t="shared" si="352"/>
        <v>11/08/2021 11:45</v>
      </c>
      <c r="M4294" s="4">
        <v>44419</v>
      </c>
      <c r="N4294" s="3" t="s">
        <v>1340</v>
      </c>
      <c r="O4294" s="17" t="str">
        <f t="shared" si="353"/>
        <v>11/08/2021 12:05</v>
      </c>
      <c r="P4294" s="24">
        <f t="shared" si="354"/>
        <v>1.3888888883229811E-2</v>
      </c>
      <c r="Q4294" s="28">
        <v>0</v>
      </c>
      <c r="R4294" s="27">
        <f t="shared" si="355"/>
        <v>19.999999991850927</v>
      </c>
      <c r="S4294" s="3" t="s">
        <v>4</v>
      </c>
      <c r="T4294" s="3" t="s">
        <v>4670</v>
      </c>
      <c r="U4294" s="3" t="s">
        <v>4671</v>
      </c>
      <c r="V4294" s="3" t="s">
        <v>4671</v>
      </c>
      <c r="W4294" s="5">
        <v>0</v>
      </c>
      <c r="X4294" s="5">
        <v>0</v>
      </c>
      <c r="Y4294" s="5">
        <v>0</v>
      </c>
      <c r="Z4294" s="5">
        <v>0</v>
      </c>
      <c r="AA4294" s="5">
        <v>1</v>
      </c>
      <c r="AB4294" s="5">
        <v>0</v>
      </c>
      <c r="AC4294" s="5">
        <v>0</v>
      </c>
      <c r="AD4294" s="5">
        <v>0</v>
      </c>
      <c r="AE4294" s="2">
        <v>4</v>
      </c>
      <c r="AF4294" s="2">
        <v>0</v>
      </c>
      <c r="AG4294" s="2">
        <v>0</v>
      </c>
      <c r="AH4294" s="2">
        <v>0</v>
      </c>
      <c r="AI4294" s="2">
        <v>0</v>
      </c>
      <c r="AJ4294" s="2">
        <v>2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</row>
    <row r="4295" spans="1:46" x14ac:dyDescent="0.2">
      <c r="A4295" s="2">
        <v>1686594</v>
      </c>
      <c r="B4295" s="2">
        <v>882286</v>
      </c>
      <c r="C4295" s="6">
        <v>21.291455052189601</v>
      </c>
      <c r="D4295" s="6">
        <v>37.956958389086402</v>
      </c>
      <c r="E4295" s="19" t="s">
        <v>4668</v>
      </c>
      <c r="F4295" s="46">
        <f>INDEX(Δεδομένα!$P:$P,MATCH('2021'!E4295,Δεδομένα!$O:$O,0))</f>
        <v>136</v>
      </c>
      <c r="G4295" s="49" t="s">
        <v>4620</v>
      </c>
      <c r="H4295" s="51" t="str">
        <f>INDEX(Δεδομένα!B$1:B$51,MATCH('2021'!G4295,Δεδομένα!A$1:A$51,0))</f>
        <v>ΔΥΤΙΚΗΣ ΕΛΛΑΔΟΣ</v>
      </c>
      <c r="I4295" s="53">
        <f>INDEX(Δεδομένα!E$1:E$13,MATCH('2021'!H4295,Δεδομένα!D$1:D$13,0))</f>
        <v>7</v>
      </c>
      <c r="J4295" s="4">
        <v>44420</v>
      </c>
      <c r="K4295" s="3" t="s">
        <v>362</v>
      </c>
      <c r="L4295" s="17" t="str">
        <f t="shared" si="352"/>
        <v>12/08/2021 15:20</v>
      </c>
      <c r="M4295" s="4">
        <v>44420</v>
      </c>
      <c r="N4295" s="3" t="s">
        <v>597</v>
      </c>
      <c r="O4295" s="17" t="str">
        <f t="shared" si="353"/>
        <v>12/08/2021 16:12</v>
      </c>
      <c r="P4295" s="24">
        <f t="shared" si="354"/>
        <v>3.6111111112404615E-2</v>
      </c>
      <c r="Q4295" s="28">
        <v>0</v>
      </c>
      <c r="R4295" s="27">
        <f t="shared" si="355"/>
        <v>52.000000001862645</v>
      </c>
      <c r="S4295" s="3" t="s">
        <v>4</v>
      </c>
      <c r="T4295" s="3" t="s">
        <v>4670</v>
      </c>
      <c r="U4295" s="3" t="s">
        <v>4688</v>
      </c>
      <c r="V4295" s="3" t="s">
        <v>4758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1</v>
      </c>
      <c r="AE4295" s="2">
        <v>10</v>
      </c>
      <c r="AF4295" s="2">
        <v>0</v>
      </c>
      <c r="AG4295" s="2">
        <v>0</v>
      </c>
      <c r="AH4295" s="2">
        <v>0</v>
      </c>
      <c r="AI4295" s="2">
        <v>0</v>
      </c>
      <c r="AJ4295" s="2">
        <v>5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</row>
    <row r="4296" spans="1:46" x14ac:dyDescent="0.2">
      <c r="A4296" s="2">
        <v>1686602</v>
      </c>
      <c r="B4296" s="2">
        <v>882296</v>
      </c>
      <c r="C4296" s="6">
        <v>21.196613617914402</v>
      </c>
      <c r="D4296" s="6">
        <v>37.872691911832703</v>
      </c>
      <c r="E4296" s="19" t="s">
        <v>4668</v>
      </c>
      <c r="F4296" s="46">
        <f>INDEX(Δεδομένα!$P:$P,MATCH('2021'!E4296,Δεδομένα!$O:$O,0))</f>
        <v>136</v>
      </c>
      <c r="G4296" s="49" t="s">
        <v>4620</v>
      </c>
      <c r="H4296" s="51" t="str">
        <f>INDEX(Δεδομένα!B$1:B$51,MATCH('2021'!G4296,Δεδομένα!A$1:A$51,0))</f>
        <v>ΔΥΤΙΚΗΣ ΕΛΛΑΔΟΣ</v>
      </c>
      <c r="I4296" s="53">
        <f>INDEX(Δεδομένα!E$1:E$13,MATCH('2021'!H4296,Δεδομένα!D$1:D$13,0))</f>
        <v>7</v>
      </c>
      <c r="J4296" s="4">
        <v>44420</v>
      </c>
      <c r="K4296" s="3" t="s">
        <v>407</v>
      </c>
      <c r="L4296" s="17" t="str">
        <f t="shared" si="352"/>
        <v>12/08/2021 15:40</v>
      </c>
      <c r="M4296" s="4">
        <v>44420</v>
      </c>
      <c r="N4296" s="3" t="s">
        <v>1224</v>
      </c>
      <c r="O4296" s="17" t="str">
        <f t="shared" si="353"/>
        <v>12/08/2021 18:57</v>
      </c>
      <c r="P4296" s="24">
        <f t="shared" si="354"/>
        <v>0.13680555555038154</v>
      </c>
      <c r="Q4296" s="28">
        <v>0</v>
      </c>
      <c r="R4296" s="27">
        <f t="shared" si="355"/>
        <v>196.99999999254942</v>
      </c>
      <c r="S4296" s="3" t="s">
        <v>4</v>
      </c>
      <c r="T4296" s="3" t="s">
        <v>4632</v>
      </c>
      <c r="U4296" s="3" t="s">
        <v>4662</v>
      </c>
      <c r="V4296" s="3" t="s">
        <v>4732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5</v>
      </c>
      <c r="AC4296" s="5">
        <v>0</v>
      </c>
      <c r="AD4296" s="5">
        <v>0</v>
      </c>
      <c r="AE4296" s="2">
        <v>10</v>
      </c>
      <c r="AF4296" s="2">
        <v>0</v>
      </c>
      <c r="AG4296" s="2">
        <v>0</v>
      </c>
      <c r="AH4296" s="2">
        <v>0</v>
      </c>
      <c r="AI4296" s="2">
        <v>0</v>
      </c>
      <c r="AJ4296" s="2">
        <v>5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</row>
    <row r="4297" spans="1:46" x14ac:dyDescent="0.2">
      <c r="A4297" s="2">
        <v>1690339</v>
      </c>
      <c r="B4297" s="2">
        <v>882639</v>
      </c>
      <c r="C4297" s="6">
        <v>21.4208428843611</v>
      </c>
      <c r="D4297" s="6">
        <v>38.090171026451401</v>
      </c>
      <c r="E4297" s="19" t="s">
        <v>4668</v>
      </c>
      <c r="F4297" s="46">
        <f>INDEX(Δεδομένα!$P:$P,MATCH('2021'!E4297,Δεδομένα!$O:$O,0))</f>
        <v>136</v>
      </c>
      <c r="G4297" s="49" t="s">
        <v>4147</v>
      </c>
      <c r="H4297" s="51" t="str">
        <f>INDEX(Δεδομένα!B$1:B$51,MATCH('2021'!G4297,Δεδομένα!A$1:A$51,0))</f>
        <v>ΔΥΤΙΚΗΣ ΕΛΛΑΔΟΣ</v>
      </c>
      <c r="I4297" s="53">
        <f>INDEX(Δεδομένα!E$1:E$13,MATCH('2021'!H4297,Δεδομένα!D$1:D$13,0))</f>
        <v>7</v>
      </c>
      <c r="J4297" s="4">
        <v>44421</v>
      </c>
      <c r="K4297" s="3" t="s">
        <v>1233</v>
      </c>
      <c r="L4297" s="17" t="str">
        <f t="shared" si="352"/>
        <v>13/08/2021 16:45</v>
      </c>
      <c r="M4297" s="4">
        <v>44421</v>
      </c>
      <c r="N4297" s="3" t="s">
        <v>397</v>
      </c>
      <c r="O4297" s="17" t="str">
        <f t="shared" si="353"/>
        <v>13/08/2021 17:47</v>
      </c>
      <c r="P4297" s="24">
        <f t="shared" si="354"/>
        <v>4.3055555557657499E-2</v>
      </c>
      <c r="Q4297" s="28">
        <v>0</v>
      </c>
      <c r="R4297" s="27">
        <f t="shared" si="355"/>
        <v>62.000000003026798</v>
      </c>
      <c r="S4297" s="3" t="s">
        <v>4</v>
      </c>
      <c r="T4297" s="3" t="s">
        <v>4194</v>
      </c>
      <c r="U4297" s="3" t="s">
        <v>4676</v>
      </c>
      <c r="V4297" s="3" t="s">
        <v>4213</v>
      </c>
      <c r="W4297" s="5">
        <v>0</v>
      </c>
      <c r="X4297" s="5">
        <v>0</v>
      </c>
      <c r="Y4297" s="5">
        <v>0</v>
      </c>
      <c r="Z4297" s="5">
        <v>0</v>
      </c>
      <c r="AA4297" s="5">
        <v>1</v>
      </c>
      <c r="AB4297" s="5">
        <v>0</v>
      </c>
      <c r="AC4297" s="5">
        <v>0</v>
      </c>
      <c r="AD4297" s="5">
        <v>0</v>
      </c>
      <c r="AE4297" s="2">
        <v>8</v>
      </c>
      <c r="AF4297" s="2">
        <v>0</v>
      </c>
      <c r="AG4297" s="2">
        <v>0</v>
      </c>
      <c r="AH4297" s="2">
        <v>0</v>
      </c>
      <c r="AI4297" s="2">
        <v>0</v>
      </c>
      <c r="AJ4297" s="2">
        <v>4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</row>
    <row r="4298" spans="1:46" x14ac:dyDescent="0.2">
      <c r="A4298" s="2">
        <v>1690350</v>
      </c>
      <c r="B4298" s="2">
        <v>883227</v>
      </c>
      <c r="C4298" s="6">
        <v>21.273647038033602</v>
      </c>
      <c r="D4298" s="6">
        <v>37.922856673572902</v>
      </c>
      <c r="E4298" s="19" t="s">
        <v>4668</v>
      </c>
      <c r="F4298" s="46">
        <f>INDEX(Δεδομένα!$P:$P,MATCH('2021'!E4298,Δεδομένα!$O:$O,0))</f>
        <v>136</v>
      </c>
      <c r="G4298" s="49" t="s">
        <v>4620</v>
      </c>
      <c r="H4298" s="51" t="str">
        <f>INDEX(Δεδομένα!B$1:B$51,MATCH('2021'!G4298,Δεδομένα!A$1:A$51,0))</f>
        <v>ΔΥΤΙΚΗΣ ΕΛΛΑΔΟΣ</v>
      </c>
      <c r="I4298" s="53">
        <f>INDEX(Δεδομένα!E$1:E$13,MATCH('2021'!H4298,Δεδομένα!D$1:D$13,0))</f>
        <v>7</v>
      </c>
      <c r="J4298" s="4">
        <v>44423</v>
      </c>
      <c r="K4298" s="3" t="s">
        <v>221</v>
      </c>
      <c r="L4298" s="17" t="str">
        <f t="shared" si="352"/>
        <v>15/08/2021 16:15</v>
      </c>
      <c r="M4298" s="4">
        <v>44423</v>
      </c>
      <c r="N4298" s="3" t="s">
        <v>478</v>
      </c>
      <c r="O4298" s="17" t="str">
        <f t="shared" si="353"/>
        <v>15/08/2021 16:57</v>
      </c>
      <c r="P4298" s="24">
        <f t="shared" si="354"/>
        <v>2.9166666667151731E-2</v>
      </c>
      <c r="Q4298" s="28">
        <v>0</v>
      </c>
      <c r="R4298" s="27">
        <f t="shared" si="355"/>
        <v>42.000000000698492</v>
      </c>
      <c r="S4298" s="3" t="s">
        <v>4</v>
      </c>
      <c r="T4298" s="3" t="s">
        <v>4670</v>
      </c>
      <c r="U4298" s="3" t="s">
        <v>4693</v>
      </c>
      <c r="V4298" s="3" t="s">
        <v>4693</v>
      </c>
      <c r="W4298" s="5">
        <v>0</v>
      </c>
      <c r="X4298" s="5">
        <v>0</v>
      </c>
      <c r="Y4298" s="5">
        <v>0</v>
      </c>
      <c r="Z4298" s="5">
        <v>0</v>
      </c>
      <c r="AA4298" s="5">
        <v>1</v>
      </c>
      <c r="AB4298" s="5">
        <v>0</v>
      </c>
      <c r="AC4298" s="5">
        <v>0</v>
      </c>
      <c r="AD4298" s="5">
        <v>0</v>
      </c>
      <c r="AE4298" s="2">
        <v>4</v>
      </c>
      <c r="AF4298" s="2">
        <v>0</v>
      </c>
      <c r="AG4298" s="2">
        <v>0</v>
      </c>
      <c r="AH4298" s="2">
        <v>0</v>
      </c>
      <c r="AI4298" s="2">
        <v>0</v>
      </c>
      <c r="AJ4298" s="2">
        <v>2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</row>
    <row r="4299" spans="1:46" x14ac:dyDescent="0.2">
      <c r="A4299" s="2">
        <v>1690360</v>
      </c>
      <c r="B4299" s="2">
        <v>883477</v>
      </c>
      <c r="C4299" s="6">
        <v>21.315662467962401</v>
      </c>
      <c r="D4299" s="6">
        <v>37.886777098660701</v>
      </c>
      <c r="E4299" s="19" t="s">
        <v>4668</v>
      </c>
      <c r="F4299" s="46">
        <f>INDEX(Δεδομένα!$P:$P,MATCH('2021'!E4299,Δεδομένα!$O:$O,0))</f>
        <v>136</v>
      </c>
      <c r="G4299" s="49" t="s">
        <v>4620</v>
      </c>
      <c r="H4299" s="51" t="str">
        <f>INDEX(Δεδομένα!B$1:B$51,MATCH('2021'!G4299,Δεδομένα!A$1:A$51,0))</f>
        <v>ΔΥΤΙΚΗΣ ΕΛΛΑΔΟΣ</v>
      </c>
      <c r="I4299" s="53">
        <f>INDEX(Δεδομένα!E$1:E$13,MATCH('2021'!H4299,Δεδομένα!D$1:D$13,0))</f>
        <v>7</v>
      </c>
      <c r="J4299" s="4">
        <v>44424</v>
      </c>
      <c r="K4299" s="3" t="s">
        <v>522</v>
      </c>
      <c r="L4299" s="17" t="str">
        <f t="shared" si="352"/>
        <v>16/08/2021 15:15</v>
      </c>
      <c r="M4299" s="4">
        <v>44424</v>
      </c>
      <c r="N4299" s="3" t="s">
        <v>641</v>
      </c>
      <c r="O4299" s="17" t="str">
        <f t="shared" si="353"/>
        <v>16/08/2021 16:25</v>
      </c>
      <c r="P4299" s="24">
        <f t="shared" si="354"/>
        <v>4.8611111116770189E-2</v>
      </c>
      <c r="Q4299" s="28">
        <v>0</v>
      </c>
      <c r="R4299" s="27">
        <f t="shared" si="355"/>
        <v>70.000000008149073</v>
      </c>
      <c r="S4299" s="3" t="s">
        <v>4</v>
      </c>
      <c r="T4299" s="3" t="s">
        <v>4632</v>
      </c>
      <c r="U4299" s="3" t="s">
        <v>4625</v>
      </c>
      <c r="V4299" s="3" t="s">
        <v>4625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1</v>
      </c>
      <c r="AC4299" s="5">
        <v>0</v>
      </c>
      <c r="AD4299" s="5">
        <v>0</v>
      </c>
      <c r="AE4299" s="2">
        <v>7</v>
      </c>
      <c r="AF4299" s="2">
        <v>0</v>
      </c>
      <c r="AG4299" s="2">
        <v>0</v>
      </c>
      <c r="AH4299" s="2">
        <v>0</v>
      </c>
      <c r="AI4299" s="2">
        <v>0</v>
      </c>
      <c r="AJ4299" s="2">
        <v>3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</row>
    <row r="4300" spans="1:46" x14ac:dyDescent="0.2">
      <c r="A4300" s="2">
        <v>1690406</v>
      </c>
      <c r="B4300" s="2">
        <v>884377</v>
      </c>
      <c r="C4300" s="6">
        <v>21.2674045562744</v>
      </c>
      <c r="D4300" s="6">
        <v>37.910282135009801</v>
      </c>
      <c r="E4300" s="19" t="s">
        <v>4668</v>
      </c>
      <c r="F4300" s="46">
        <f>INDEX(Δεδομένα!$P:$P,MATCH('2021'!E4300,Δεδομένα!$O:$O,0))</f>
        <v>136</v>
      </c>
      <c r="G4300" s="49" t="s">
        <v>4620</v>
      </c>
      <c r="H4300" s="51" t="str">
        <f>INDEX(Δεδομένα!B$1:B$51,MATCH('2021'!G4300,Δεδομένα!A$1:A$51,0))</f>
        <v>ΔΥΤΙΚΗΣ ΕΛΛΑΔΟΣ</v>
      </c>
      <c r="I4300" s="53">
        <f>INDEX(Δεδομένα!E$1:E$13,MATCH('2021'!H4300,Δεδομένα!D$1:D$13,0))</f>
        <v>7</v>
      </c>
      <c r="J4300" s="4">
        <v>44427</v>
      </c>
      <c r="K4300" s="3" t="s">
        <v>23</v>
      </c>
      <c r="L4300" s="17" t="str">
        <f t="shared" si="352"/>
        <v>19/08/2021 19:35</v>
      </c>
      <c r="M4300" s="4">
        <v>44427</v>
      </c>
      <c r="N4300" s="3" t="s">
        <v>1800</v>
      </c>
      <c r="O4300" s="17" t="str">
        <f t="shared" si="353"/>
        <v>19/08/2021 19:58</v>
      </c>
      <c r="P4300" s="24">
        <f t="shared" si="354"/>
        <v>1.5972222223354038E-2</v>
      </c>
      <c r="Q4300" s="28">
        <v>0</v>
      </c>
      <c r="R4300" s="27">
        <f t="shared" si="355"/>
        <v>23.000000001629815</v>
      </c>
      <c r="S4300" s="3" t="s">
        <v>4</v>
      </c>
      <c r="T4300" s="3" t="s">
        <v>4670</v>
      </c>
      <c r="U4300" s="3" t="s">
        <v>4693</v>
      </c>
      <c r="V4300" s="3" t="s">
        <v>4693</v>
      </c>
      <c r="W4300" s="5">
        <v>0</v>
      </c>
      <c r="X4300" s="5">
        <v>0</v>
      </c>
      <c r="Y4300" s="5">
        <v>0</v>
      </c>
      <c r="Z4300" s="5">
        <v>0</v>
      </c>
      <c r="AA4300" s="5">
        <v>1</v>
      </c>
      <c r="AB4300" s="5">
        <v>0</v>
      </c>
      <c r="AC4300" s="5">
        <v>0</v>
      </c>
      <c r="AD4300" s="5">
        <v>0</v>
      </c>
      <c r="AE4300" s="2">
        <v>4</v>
      </c>
      <c r="AF4300" s="2">
        <v>0</v>
      </c>
      <c r="AG4300" s="2">
        <v>0</v>
      </c>
      <c r="AH4300" s="2">
        <v>0</v>
      </c>
      <c r="AI4300" s="2">
        <v>0</v>
      </c>
      <c r="AJ4300" s="2">
        <v>2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</row>
    <row r="4301" spans="1:46" x14ac:dyDescent="0.2">
      <c r="A4301" s="2">
        <v>1690413</v>
      </c>
      <c r="B4301" s="2">
        <v>885548</v>
      </c>
      <c r="C4301" s="6"/>
      <c r="D4301" s="6"/>
      <c r="E4301" s="19" t="s">
        <v>4668</v>
      </c>
      <c r="F4301" s="46">
        <f>INDEX(Δεδομένα!$P:$P,MATCH('2021'!E4301,Δεδομένα!$O:$O,0))</f>
        <v>136</v>
      </c>
      <c r="G4301" s="49" t="s">
        <v>4620</v>
      </c>
      <c r="H4301" s="51" t="str">
        <f>INDEX(Δεδομένα!B$1:B$51,MATCH('2021'!G4301,Δεδομένα!A$1:A$51,0))</f>
        <v>ΔΥΤΙΚΗΣ ΕΛΛΑΔΟΣ</v>
      </c>
      <c r="I4301" s="53">
        <f>INDEX(Δεδομένα!E$1:E$13,MATCH('2021'!H4301,Δεδομένα!D$1:D$13,0))</f>
        <v>7</v>
      </c>
      <c r="J4301" s="4">
        <v>44432</v>
      </c>
      <c r="K4301" s="3" t="s">
        <v>692</v>
      </c>
      <c r="L4301" s="17" t="str">
        <f t="shared" si="352"/>
        <v>24/08/2021 10:50</v>
      </c>
      <c r="M4301" s="4">
        <v>44432</v>
      </c>
      <c r="N4301" s="3" t="s">
        <v>1078</v>
      </c>
      <c r="O4301" s="17" t="str">
        <f t="shared" si="353"/>
        <v>24/08/2021 11:10</v>
      </c>
      <c r="P4301" s="24">
        <f t="shared" si="354"/>
        <v>1.3888888890505768E-2</v>
      </c>
      <c r="Q4301" s="28">
        <v>0</v>
      </c>
      <c r="R4301" s="27">
        <f t="shared" si="355"/>
        <v>20.000000002328306</v>
      </c>
      <c r="S4301" s="3" t="s">
        <v>4</v>
      </c>
      <c r="T4301" s="3" t="s">
        <v>4670</v>
      </c>
      <c r="U4301" s="3" t="s">
        <v>4684</v>
      </c>
      <c r="V4301" s="3" t="s">
        <v>4759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1</v>
      </c>
      <c r="AD4301" s="5">
        <v>0</v>
      </c>
      <c r="AE4301" s="2">
        <v>2</v>
      </c>
      <c r="AF4301" s="2">
        <v>0</v>
      </c>
      <c r="AG4301" s="2">
        <v>0</v>
      </c>
      <c r="AH4301" s="2">
        <v>0</v>
      </c>
      <c r="AI4301" s="2">
        <v>0</v>
      </c>
      <c r="AJ4301" s="2">
        <v>1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</row>
    <row r="4302" spans="1:46" x14ac:dyDescent="0.2">
      <c r="A4302" s="2">
        <v>1693346</v>
      </c>
      <c r="B4302" s="2">
        <v>886823</v>
      </c>
      <c r="C4302" s="6">
        <v>21.395618539692801</v>
      </c>
      <c r="D4302" s="6">
        <v>38.062443632554299</v>
      </c>
      <c r="E4302" s="19" t="s">
        <v>4668</v>
      </c>
      <c r="F4302" s="46">
        <f>INDEX(Δεδομένα!$P:$P,MATCH('2021'!E4302,Δεδομένα!$O:$O,0))</f>
        <v>136</v>
      </c>
      <c r="G4302" s="49" t="s">
        <v>4620</v>
      </c>
      <c r="H4302" s="51" t="str">
        <f>INDEX(Δεδομένα!B$1:B$51,MATCH('2021'!G4302,Δεδομένα!A$1:A$51,0))</f>
        <v>ΔΥΤΙΚΗΣ ΕΛΛΑΔΟΣ</v>
      </c>
      <c r="I4302" s="53">
        <f>INDEX(Δεδομένα!E$1:E$13,MATCH('2021'!H4302,Δεδομένα!D$1:D$13,0))</f>
        <v>7</v>
      </c>
      <c r="J4302" s="4">
        <v>44436</v>
      </c>
      <c r="K4302" s="3" t="s">
        <v>516</v>
      </c>
      <c r="L4302" s="17" t="str">
        <f t="shared" si="352"/>
        <v>28/08/2021 10:13</v>
      </c>
      <c r="M4302" s="4">
        <v>44436</v>
      </c>
      <c r="N4302" s="3" t="s">
        <v>1338</v>
      </c>
      <c r="O4302" s="17" t="str">
        <f t="shared" si="353"/>
        <v>28/08/2021 10:40</v>
      </c>
      <c r="P4302" s="24">
        <f t="shared" si="354"/>
        <v>1.8750000002910383E-2</v>
      </c>
      <c r="Q4302" s="28">
        <v>0</v>
      </c>
      <c r="R4302" s="27">
        <f t="shared" si="355"/>
        <v>27.000000004190952</v>
      </c>
      <c r="S4302" s="3" t="s">
        <v>4</v>
      </c>
      <c r="T4302" s="3" t="s">
        <v>4670</v>
      </c>
      <c r="U4302" s="3" t="s">
        <v>4671</v>
      </c>
      <c r="V4302" s="3" t="s">
        <v>4760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1</v>
      </c>
      <c r="AD4302" s="5">
        <v>0</v>
      </c>
      <c r="AE4302" s="2">
        <v>2</v>
      </c>
      <c r="AF4302" s="2">
        <v>0</v>
      </c>
      <c r="AG4302" s="2">
        <v>0</v>
      </c>
      <c r="AH4302" s="2">
        <v>0</v>
      </c>
      <c r="AI4302" s="2">
        <v>0</v>
      </c>
      <c r="AJ4302" s="2">
        <v>1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</row>
    <row r="4303" spans="1:46" x14ac:dyDescent="0.2">
      <c r="A4303" s="2">
        <v>1693361</v>
      </c>
      <c r="B4303" s="2">
        <v>886879</v>
      </c>
      <c r="C4303" s="6">
        <v>21.396124556056801</v>
      </c>
      <c r="D4303" s="6">
        <v>38.062616882623601</v>
      </c>
      <c r="E4303" s="19" t="s">
        <v>4668</v>
      </c>
      <c r="F4303" s="46">
        <f>INDEX(Δεδομένα!$P:$P,MATCH('2021'!E4303,Δεδομένα!$O:$O,0))</f>
        <v>136</v>
      </c>
      <c r="G4303" s="49" t="s">
        <v>4620</v>
      </c>
      <c r="H4303" s="51" t="str">
        <f>INDEX(Δεδομένα!B$1:B$51,MATCH('2021'!G4303,Δεδομένα!A$1:A$51,0))</f>
        <v>ΔΥΤΙΚΗΣ ΕΛΛΑΔΟΣ</v>
      </c>
      <c r="I4303" s="53">
        <f>INDEX(Δεδομένα!E$1:E$13,MATCH('2021'!H4303,Δεδομένα!D$1:D$13,0))</f>
        <v>7</v>
      </c>
      <c r="J4303" s="4">
        <v>44436</v>
      </c>
      <c r="K4303" s="3" t="s">
        <v>200</v>
      </c>
      <c r="L4303" s="17" t="str">
        <f t="shared" si="352"/>
        <v>28/08/2021 14:42</v>
      </c>
      <c r="M4303" s="4">
        <v>44436</v>
      </c>
      <c r="N4303" s="3" t="s">
        <v>267</v>
      </c>
      <c r="O4303" s="17" t="str">
        <f t="shared" si="353"/>
        <v>28/08/2021 17:30</v>
      </c>
      <c r="P4303" s="24">
        <f t="shared" si="354"/>
        <v>0.11666666666133096</v>
      </c>
      <c r="Q4303" s="28">
        <v>0</v>
      </c>
      <c r="R4303" s="27">
        <f t="shared" si="355"/>
        <v>167.99999999231659</v>
      </c>
      <c r="S4303" s="3" t="s">
        <v>4</v>
      </c>
      <c r="T4303" s="3" t="s">
        <v>4670</v>
      </c>
      <c r="U4303" s="3" t="s">
        <v>4671</v>
      </c>
      <c r="V4303" s="3" t="s">
        <v>4671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1</v>
      </c>
      <c r="AD4303" s="5">
        <v>0</v>
      </c>
      <c r="AE4303" s="2">
        <v>6</v>
      </c>
      <c r="AF4303" s="2">
        <v>0</v>
      </c>
      <c r="AG4303" s="2">
        <v>0</v>
      </c>
      <c r="AH4303" s="2">
        <v>0</v>
      </c>
      <c r="AI4303" s="2">
        <v>0</v>
      </c>
      <c r="AJ4303" s="2">
        <v>3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</row>
    <row r="4304" spans="1:46" x14ac:dyDescent="0.2">
      <c r="A4304" s="2">
        <v>1693369</v>
      </c>
      <c r="B4304" s="2">
        <v>887008</v>
      </c>
      <c r="C4304" s="6">
        <v>21.352489799580798</v>
      </c>
      <c r="D4304" s="6">
        <v>38.061051926383101</v>
      </c>
      <c r="E4304" s="19" t="s">
        <v>4668</v>
      </c>
      <c r="F4304" s="46">
        <f>INDEX(Δεδομένα!$P:$P,MATCH('2021'!E4304,Δεδομένα!$O:$O,0))</f>
        <v>136</v>
      </c>
      <c r="G4304" s="49" t="s">
        <v>4620</v>
      </c>
      <c r="H4304" s="51" t="str">
        <f>INDEX(Δεδομένα!B$1:B$51,MATCH('2021'!G4304,Δεδομένα!A$1:A$51,0))</f>
        <v>ΔΥΤΙΚΗΣ ΕΛΛΑΔΟΣ</v>
      </c>
      <c r="I4304" s="53">
        <f>INDEX(Δεδομένα!E$1:E$13,MATCH('2021'!H4304,Δεδομένα!D$1:D$13,0))</f>
        <v>7</v>
      </c>
      <c r="J4304" s="4">
        <v>44436</v>
      </c>
      <c r="K4304" s="3" t="s">
        <v>2730</v>
      </c>
      <c r="L4304" s="17" t="str">
        <f t="shared" si="352"/>
        <v>28/08/2021 23:03</v>
      </c>
      <c r="M4304" s="4">
        <v>44437</v>
      </c>
      <c r="N4304" s="3" t="s">
        <v>4761</v>
      </c>
      <c r="O4304" s="17" t="str">
        <f t="shared" si="353"/>
        <v>29/08/2021 00:06</v>
      </c>
      <c r="P4304" s="24">
        <f t="shared" si="354"/>
        <v>4.3749999997089617E-2</v>
      </c>
      <c r="Q4304" s="28">
        <v>0</v>
      </c>
      <c r="R4304" s="27">
        <f t="shared" si="355"/>
        <v>62.999999995809048</v>
      </c>
      <c r="S4304" s="3" t="s">
        <v>4</v>
      </c>
      <c r="T4304" s="3" t="s">
        <v>4670</v>
      </c>
      <c r="U4304" s="3" t="s">
        <v>4671</v>
      </c>
      <c r="V4304" s="3" t="s">
        <v>4762</v>
      </c>
      <c r="W4304" s="5">
        <v>0</v>
      </c>
      <c r="X4304" s="5">
        <v>0</v>
      </c>
      <c r="Y4304" s="5">
        <v>0</v>
      </c>
      <c r="Z4304" s="5">
        <v>0</v>
      </c>
      <c r="AA4304" s="5">
        <v>1</v>
      </c>
      <c r="AB4304" s="5">
        <v>0</v>
      </c>
      <c r="AC4304" s="5">
        <v>0</v>
      </c>
      <c r="AD4304" s="5">
        <v>0</v>
      </c>
      <c r="AE4304" s="2">
        <v>4</v>
      </c>
      <c r="AF4304" s="2">
        <v>0</v>
      </c>
      <c r="AG4304" s="2">
        <v>0</v>
      </c>
      <c r="AH4304" s="2">
        <v>0</v>
      </c>
      <c r="AI4304" s="2">
        <v>0</v>
      </c>
      <c r="AJ4304" s="2">
        <v>2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</row>
    <row r="4305" spans="1:46" x14ac:dyDescent="0.2">
      <c r="A4305" s="2">
        <v>1693405</v>
      </c>
      <c r="B4305" s="2">
        <v>887793</v>
      </c>
      <c r="C4305" s="6">
        <v>21.3168733383731</v>
      </c>
      <c r="D4305" s="6">
        <v>37.945117306388902</v>
      </c>
      <c r="E4305" s="19" t="s">
        <v>4668</v>
      </c>
      <c r="F4305" s="46">
        <f>INDEX(Δεδομένα!$P:$P,MATCH('2021'!E4305,Δεδομένα!$O:$O,0))</f>
        <v>136</v>
      </c>
      <c r="G4305" s="49" t="s">
        <v>4620</v>
      </c>
      <c r="H4305" s="51" t="str">
        <f>INDEX(Δεδομένα!B$1:B$51,MATCH('2021'!G4305,Δεδομένα!A$1:A$51,0))</f>
        <v>ΔΥΤΙΚΗΣ ΕΛΛΑΔΟΣ</v>
      </c>
      <c r="I4305" s="53">
        <f>INDEX(Δεδομένα!E$1:E$13,MATCH('2021'!H4305,Δεδομένα!D$1:D$13,0))</f>
        <v>7</v>
      </c>
      <c r="J4305" s="4">
        <v>44440</v>
      </c>
      <c r="K4305" s="3" t="s">
        <v>4208</v>
      </c>
      <c r="L4305" s="17" t="str">
        <f t="shared" si="352"/>
        <v>01/09/2021 09:41</v>
      </c>
      <c r="M4305" s="4">
        <v>44440</v>
      </c>
      <c r="N4305" s="3" t="s">
        <v>812</v>
      </c>
      <c r="O4305" s="17" t="str">
        <f t="shared" si="353"/>
        <v>01/09/2021 10:10</v>
      </c>
      <c r="P4305" s="24">
        <f t="shared" si="354"/>
        <v>2.0138888889050577E-2</v>
      </c>
      <c r="Q4305" s="28">
        <v>0</v>
      </c>
      <c r="R4305" s="27">
        <f t="shared" si="355"/>
        <v>29.000000000232831</v>
      </c>
      <c r="S4305" s="3" t="s">
        <v>4</v>
      </c>
      <c r="T4305" s="3" t="s">
        <v>4670</v>
      </c>
      <c r="U4305" s="3" t="s">
        <v>4688</v>
      </c>
      <c r="V4305" s="3" t="s">
        <v>472</v>
      </c>
      <c r="W4305" s="5">
        <v>0</v>
      </c>
      <c r="X4305" s="5">
        <v>0</v>
      </c>
      <c r="Y4305" s="5">
        <v>0</v>
      </c>
      <c r="Z4305" s="5">
        <v>0</v>
      </c>
      <c r="AA4305" s="5">
        <v>1</v>
      </c>
      <c r="AB4305" s="5">
        <v>0</v>
      </c>
      <c r="AC4305" s="5">
        <v>0</v>
      </c>
      <c r="AD4305" s="5">
        <v>0</v>
      </c>
      <c r="AE4305" s="2">
        <v>6</v>
      </c>
      <c r="AF4305" s="2">
        <v>0</v>
      </c>
      <c r="AG4305" s="2">
        <v>0</v>
      </c>
      <c r="AH4305" s="2">
        <v>0</v>
      </c>
      <c r="AI4305" s="2">
        <v>0</v>
      </c>
      <c r="AJ4305" s="2">
        <v>3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</row>
    <row r="4306" spans="1:46" x14ac:dyDescent="0.2">
      <c r="A4306" s="2">
        <v>1693452</v>
      </c>
      <c r="B4306" s="2">
        <v>887954</v>
      </c>
      <c r="C4306" s="6">
        <v>21.327906823439498</v>
      </c>
      <c r="D4306" s="6">
        <v>37.895670796730499</v>
      </c>
      <c r="E4306" s="19" t="s">
        <v>4668</v>
      </c>
      <c r="F4306" s="46">
        <f>INDEX(Δεδομένα!$P:$P,MATCH('2021'!E4306,Δεδομένα!$O:$O,0))</f>
        <v>136</v>
      </c>
      <c r="G4306" s="49" t="s">
        <v>4620</v>
      </c>
      <c r="H4306" s="51" t="str">
        <f>INDEX(Δεδομένα!B$1:B$51,MATCH('2021'!G4306,Δεδομένα!A$1:A$51,0))</f>
        <v>ΔΥΤΙΚΗΣ ΕΛΛΑΔΟΣ</v>
      </c>
      <c r="I4306" s="53">
        <f>INDEX(Δεδομένα!E$1:E$13,MATCH('2021'!H4306,Δεδομένα!D$1:D$13,0))</f>
        <v>7</v>
      </c>
      <c r="J4306" s="4">
        <v>44440</v>
      </c>
      <c r="K4306" s="3" t="s">
        <v>13</v>
      </c>
      <c r="L4306" s="17" t="str">
        <f t="shared" si="352"/>
        <v>01/09/2021 18:50</v>
      </c>
      <c r="M4306" s="4">
        <v>44440</v>
      </c>
      <c r="N4306" s="3" t="s">
        <v>1490</v>
      </c>
      <c r="O4306" s="17" t="str">
        <f t="shared" si="353"/>
        <v>01/09/2021 19:45</v>
      </c>
      <c r="P4306" s="24">
        <f t="shared" si="354"/>
        <v>3.8194444445252884E-2</v>
      </c>
      <c r="Q4306" s="28">
        <v>0</v>
      </c>
      <c r="R4306" s="27">
        <f t="shared" si="355"/>
        <v>55.000000001164153</v>
      </c>
      <c r="S4306" s="3" t="s">
        <v>4</v>
      </c>
      <c r="T4306" s="3" t="s">
        <v>4632</v>
      </c>
      <c r="U4306" s="3" t="s">
        <v>4625</v>
      </c>
      <c r="V4306" s="3" t="s">
        <v>356</v>
      </c>
      <c r="W4306" s="5">
        <v>0</v>
      </c>
      <c r="X4306" s="5">
        <v>0</v>
      </c>
      <c r="Y4306" s="5">
        <v>0</v>
      </c>
      <c r="Z4306" s="5">
        <v>0</v>
      </c>
      <c r="AA4306" s="5">
        <v>1</v>
      </c>
      <c r="AB4306" s="5">
        <v>0</v>
      </c>
      <c r="AC4306" s="5">
        <v>0</v>
      </c>
      <c r="AD4306" s="5">
        <v>0</v>
      </c>
      <c r="AE4306" s="2">
        <v>4</v>
      </c>
      <c r="AF4306" s="2">
        <v>0</v>
      </c>
      <c r="AG4306" s="2">
        <v>0</v>
      </c>
      <c r="AH4306" s="2">
        <v>0</v>
      </c>
      <c r="AI4306" s="2">
        <v>0</v>
      </c>
      <c r="AJ4306" s="2">
        <v>2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</row>
    <row r="4307" spans="1:46" x14ac:dyDescent="0.2">
      <c r="A4307" s="2">
        <v>1693436</v>
      </c>
      <c r="B4307" s="2">
        <v>887941</v>
      </c>
      <c r="C4307" s="6">
        <v>21.331890444992101</v>
      </c>
      <c r="D4307" s="6">
        <v>37.893051947954099</v>
      </c>
      <c r="E4307" s="19" t="s">
        <v>4668</v>
      </c>
      <c r="F4307" s="46">
        <f>INDEX(Δεδομένα!$P:$P,MATCH('2021'!E4307,Δεδομένα!$O:$O,0))</f>
        <v>136</v>
      </c>
      <c r="G4307" s="49" t="s">
        <v>4620</v>
      </c>
      <c r="H4307" s="51" t="str">
        <f>INDEX(Δεδομένα!B$1:B$51,MATCH('2021'!G4307,Δεδομένα!A$1:A$51,0))</f>
        <v>ΔΥΤΙΚΗΣ ΕΛΛΑΔΟΣ</v>
      </c>
      <c r="I4307" s="53">
        <f>INDEX(Δεδομένα!E$1:E$13,MATCH('2021'!H4307,Δεδομένα!D$1:D$13,0))</f>
        <v>7</v>
      </c>
      <c r="J4307" s="4">
        <v>44440</v>
      </c>
      <c r="K4307" s="3" t="s">
        <v>1224</v>
      </c>
      <c r="L4307" s="17" t="str">
        <f t="shared" si="352"/>
        <v>01/09/2021 18:57</v>
      </c>
      <c r="M4307" s="4">
        <v>44440</v>
      </c>
      <c r="N4307" s="3" t="s">
        <v>694</v>
      </c>
      <c r="O4307" s="17" t="str">
        <f t="shared" si="353"/>
        <v>01/09/2021 20:20</v>
      </c>
      <c r="P4307" s="24">
        <f t="shared" si="354"/>
        <v>5.7638888887595385E-2</v>
      </c>
      <c r="Q4307" s="28">
        <v>0</v>
      </c>
      <c r="R4307" s="27">
        <f t="shared" si="355"/>
        <v>82.999999998137355</v>
      </c>
      <c r="S4307" s="3" t="s">
        <v>4</v>
      </c>
      <c r="T4307" s="3" t="s">
        <v>4632</v>
      </c>
      <c r="U4307" s="3" t="s">
        <v>4625</v>
      </c>
      <c r="V4307" s="3" t="s">
        <v>356</v>
      </c>
      <c r="W4307" s="5">
        <v>0</v>
      </c>
      <c r="X4307" s="5">
        <v>0</v>
      </c>
      <c r="Y4307" s="5">
        <v>0</v>
      </c>
      <c r="Z4307" s="5">
        <v>0</v>
      </c>
      <c r="AA4307" s="5">
        <v>1</v>
      </c>
      <c r="AB4307" s="5">
        <v>0</v>
      </c>
      <c r="AC4307" s="5">
        <v>0</v>
      </c>
      <c r="AD4307" s="5">
        <v>0</v>
      </c>
      <c r="AE4307" s="2">
        <v>8</v>
      </c>
      <c r="AF4307" s="2">
        <v>0</v>
      </c>
      <c r="AG4307" s="2">
        <v>0</v>
      </c>
      <c r="AH4307" s="2">
        <v>0</v>
      </c>
      <c r="AI4307" s="2">
        <v>0</v>
      </c>
      <c r="AJ4307" s="2">
        <v>4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</row>
    <row r="4308" spans="1:46" x14ac:dyDescent="0.2">
      <c r="A4308" s="2">
        <v>1693849</v>
      </c>
      <c r="B4308" s="2">
        <v>888416</v>
      </c>
      <c r="C4308" s="6">
        <v>21.331462692913298</v>
      </c>
      <c r="D4308" s="6">
        <v>37.896173623897099</v>
      </c>
      <c r="E4308" s="19" t="s">
        <v>4668</v>
      </c>
      <c r="F4308" s="46">
        <f>INDEX(Δεδομένα!$P:$P,MATCH('2021'!E4308,Δεδομένα!$O:$O,0))</f>
        <v>136</v>
      </c>
      <c r="G4308" s="49" t="s">
        <v>4620</v>
      </c>
      <c r="H4308" s="51" t="str">
        <f>INDEX(Δεδομένα!B$1:B$51,MATCH('2021'!G4308,Δεδομένα!A$1:A$51,0))</f>
        <v>ΔΥΤΙΚΗΣ ΕΛΛΑΔΟΣ</v>
      </c>
      <c r="I4308" s="53">
        <f>INDEX(Δεδομένα!E$1:E$13,MATCH('2021'!H4308,Δεδομένα!D$1:D$13,0))</f>
        <v>7</v>
      </c>
      <c r="J4308" s="4">
        <v>44442</v>
      </c>
      <c r="K4308" s="3" t="s">
        <v>731</v>
      </c>
      <c r="L4308" s="17" t="str">
        <f t="shared" si="352"/>
        <v>03/09/2021 16:31</v>
      </c>
      <c r="M4308" s="4">
        <v>44443</v>
      </c>
      <c r="N4308" s="3" t="s">
        <v>321</v>
      </c>
      <c r="O4308" s="17" t="str">
        <f t="shared" si="353"/>
        <v>04/09/2021 10:17</v>
      </c>
      <c r="P4308" s="24">
        <f t="shared" si="354"/>
        <v>0.74027777777519077</v>
      </c>
      <c r="Q4308" s="28">
        <v>0</v>
      </c>
      <c r="R4308" s="27">
        <f t="shared" si="355"/>
        <v>1065.9999999962747</v>
      </c>
      <c r="S4308" s="3" t="s">
        <v>4</v>
      </c>
      <c r="T4308" s="3" t="s">
        <v>4632</v>
      </c>
      <c r="U4308" s="3" t="s">
        <v>4625</v>
      </c>
      <c r="V4308" s="3" t="s">
        <v>356</v>
      </c>
      <c r="W4308" s="5">
        <v>0</v>
      </c>
      <c r="X4308" s="5">
        <v>1</v>
      </c>
      <c r="Y4308" s="5">
        <v>0</v>
      </c>
      <c r="Z4308" s="5">
        <v>0</v>
      </c>
      <c r="AA4308" s="5">
        <v>10</v>
      </c>
      <c r="AB4308" s="5">
        <v>0</v>
      </c>
      <c r="AC4308" s="5">
        <v>0</v>
      </c>
      <c r="AD4308" s="5">
        <v>0</v>
      </c>
      <c r="AE4308" s="2">
        <v>12</v>
      </c>
      <c r="AF4308" s="2">
        <v>0</v>
      </c>
      <c r="AG4308" s="2">
        <v>0</v>
      </c>
      <c r="AH4308" s="2">
        <v>0</v>
      </c>
      <c r="AI4308" s="2">
        <v>0</v>
      </c>
      <c r="AJ4308" s="2">
        <v>5</v>
      </c>
      <c r="AK4308" s="2">
        <v>2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1</v>
      </c>
      <c r="AR4308" s="2">
        <v>0</v>
      </c>
      <c r="AS4308" s="2">
        <v>0</v>
      </c>
      <c r="AT4308" s="2">
        <v>0</v>
      </c>
    </row>
    <row r="4309" spans="1:46" x14ac:dyDescent="0.2">
      <c r="A4309" s="2">
        <v>1693852</v>
      </c>
      <c r="B4309" s="2">
        <v>888672</v>
      </c>
      <c r="C4309" s="6">
        <v>21.320553762581898</v>
      </c>
      <c r="D4309" s="6">
        <v>37.884951111420101</v>
      </c>
      <c r="E4309" s="19" t="s">
        <v>4668</v>
      </c>
      <c r="F4309" s="46">
        <f>INDEX(Δεδομένα!$P:$P,MATCH('2021'!E4309,Δεδομένα!$O:$O,0))</f>
        <v>136</v>
      </c>
      <c r="G4309" s="49" t="s">
        <v>4620</v>
      </c>
      <c r="H4309" s="51" t="str">
        <f>INDEX(Δεδομένα!B$1:B$51,MATCH('2021'!G4309,Δεδομένα!A$1:A$51,0))</f>
        <v>ΔΥΤΙΚΗΣ ΕΛΛΑΔΟΣ</v>
      </c>
      <c r="I4309" s="53">
        <f>INDEX(Δεδομένα!E$1:E$13,MATCH('2021'!H4309,Δεδομένα!D$1:D$13,0))</f>
        <v>7</v>
      </c>
      <c r="J4309" s="4">
        <v>44443</v>
      </c>
      <c r="K4309" s="3" t="s">
        <v>740</v>
      </c>
      <c r="L4309" s="17" t="str">
        <f t="shared" si="352"/>
        <v>04/09/2021 16:42</v>
      </c>
      <c r="M4309" s="4">
        <v>44443</v>
      </c>
      <c r="N4309" s="3" t="s">
        <v>717</v>
      </c>
      <c r="O4309" s="17" t="str">
        <f t="shared" si="353"/>
        <v>04/09/2021 17:46</v>
      </c>
      <c r="P4309" s="24">
        <f t="shared" si="354"/>
        <v>4.4444444443797693E-2</v>
      </c>
      <c r="Q4309" s="28">
        <v>0</v>
      </c>
      <c r="R4309" s="27">
        <f t="shared" si="355"/>
        <v>63.999999999068677</v>
      </c>
      <c r="S4309" s="3" t="s">
        <v>4</v>
      </c>
      <c r="T4309" s="3" t="s">
        <v>4632</v>
      </c>
      <c r="U4309" s="3" t="s">
        <v>4625</v>
      </c>
      <c r="V4309" s="3" t="s">
        <v>4625</v>
      </c>
      <c r="W4309" s="5">
        <v>0</v>
      </c>
      <c r="X4309" s="5">
        <v>0</v>
      </c>
      <c r="Y4309" s="5">
        <v>0</v>
      </c>
      <c r="Z4309" s="5">
        <v>0</v>
      </c>
      <c r="AA4309" s="5">
        <v>3</v>
      </c>
      <c r="AB4309" s="5">
        <v>0</v>
      </c>
      <c r="AC4309" s="5">
        <v>0</v>
      </c>
      <c r="AD4309" s="5">
        <v>0</v>
      </c>
      <c r="AE4309" s="2">
        <v>6</v>
      </c>
      <c r="AF4309" s="2">
        <v>0</v>
      </c>
      <c r="AG4309" s="2">
        <v>0</v>
      </c>
      <c r="AH4309" s="2">
        <v>0</v>
      </c>
      <c r="AI4309" s="2">
        <v>0</v>
      </c>
      <c r="AJ4309" s="2">
        <v>3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</row>
    <row r="4310" spans="1:46" x14ac:dyDescent="0.2">
      <c r="A4310" s="2">
        <v>1693868</v>
      </c>
      <c r="B4310" s="2">
        <v>888774</v>
      </c>
      <c r="C4310" s="6">
        <v>21.372861817072302</v>
      </c>
      <c r="D4310" s="6">
        <v>38.0645870250369</v>
      </c>
      <c r="E4310" s="19" t="s">
        <v>4668</v>
      </c>
      <c r="F4310" s="46">
        <f>INDEX(Δεδομένα!$P:$P,MATCH('2021'!E4310,Δεδομένα!$O:$O,0))</f>
        <v>136</v>
      </c>
      <c r="G4310" s="49" t="s">
        <v>4620</v>
      </c>
      <c r="H4310" s="51" t="str">
        <f>INDEX(Δεδομένα!B$1:B$51,MATCH('2021'!G4310,Δεδομένα!A$1:A$51,0))</f>
        <v>ΔΥΤΙΚΗΣ ΕΛΛΑΔΟΣ</v>
      </c>
      <c r="I4310" s="53">
        <f>INDEX(Δεδομένα!E$1:E$13,MATCH('2021'!H4310,Δεδομένα!D$1:D$13,0))</f>
        <v>7</v>
      </c>
      <c r="J4310" s="4">
        <v>44443</v>
      </c>
      <c r="K4310" s="3" t="s">
        <v>1581</v>
      </c>
      <c r="L4310" s="17" t="str">
        <f t="shared" si="352"/>
        <v>04/09/2021 22:20</v>
      </c>
      <c r="M4310" s="4">
        <v>44444</v>
      </c>
      <c r="N4310" s="3" t="s">
        <v>178</v>
      </c>
      <c r="O4310" s="17" t="str">
        <f t="shared" si="353"/>
        <v>05/09/2021 01:32</v>
      </c>
      <c r="P4310" s="24">
        <f t="shared" si="354"/>
        <v>0.13333333333139308</v>
      </c>
      <c r="Q4310" s="28">
        <v>0</v>
      </c>
      <c r="R4310" s="27">
        <f t="shared" si="355"/>
        <v>191.99999999720603</v>
      </c>
      <c r="S4310" s="3" t="s">
        <v>4</v>
      </c>
      <c r="T4310" s="3" t="s">
        <v>4670</v>
      </c>
      <c r="U4310" s="3" t="s">
        <v>4671</v>
      </c>
      <c r="V4310" s="3" t="s">
        <v>4671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2</v>
      </c>
      <c r="AE4310" s="2">
        <v>4</v>
      </c>
      <c r="AF4310" s="2">
        <v>0</v>
      </c>
      <c r="AG4310" s="2">
        <v>0</v>
      </c>
      <c r="AH4310" s="2">
        <v>0</v>
      </c>
      <c r="AI4310" s="2">
        <v>0</v>
      </c>
      <c r="AJ4310" s="2">
        <v>2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</row>
    <row r="4311" spans="1:46" x14ac:dyDescent="0.2">
      <c r="A4311" s="2">
        <v>1693875</v>
      </c>
      <c r="B4311" s="2">
        <v>888857</v>
      </c>
      <c r="C4311" s="6">
        <v>21.373645717656</v>
      </c>
      <c r="D4311" s="6">
        <v>38.064954462191203</v>
      </c>
      <c r="E4311" s="19" t="s">
        <v>4668</v>
      </c>
      <c r="F4311" s="46">
        <f>INDEX(Δεδομένα!$P:$P,MATCH('2021'!E4311,Δεδομένα!$O:$O,0))</f>
        <v>136</v>
      </c>
      <c r="G4311" s="49" t="s">
        <v>4620</v>
      </c>
      <c r="H4311" s="51" t="str">
        <f>INDEX(Δεδομένα!B$1:B$51,MATCH('2021'!G4311,Δεδομένα!A$1:A$51,0))</f>
        <v>ΔΥΤΙΚΗΣ ΕΛΛΑΔΟΣ</v>
      </c>
      <c r="I4311" s="53">
        <f>INDEX(Δεδομένα!E$1:E$13,MATCH('2021'!H4311,Δεδομένα!D$1:D$13,0))</f>
        <v>7</v>
      </c>
      <c r="J4311" s="4">
        <v>44444</v>
      </c>
      <c r="K4311" s="3" t="s">
        <v>1340</v>
      </c>
      <c r="L4311" s="17" t="str">
        <f t="shared" si="352"/>
        <v>05/09/2021 12:05</v>
      </c>
      <c r="M4311" s="4">
        <v>44444</v>
      </c>
      <c r="N4311" s="3" t="s">
        <v>552</v>
      </c>
      <c r="O4311" s="17" t="str">
        <f t="shared" si="353"/>
        <v>05/09/2021 13:00</v>
      </c>
      <c r="P4311" s="24">
        <f t="shared" si="354"/>
        <v>3.8194444445252884E-2</v>
      </c>
      <c r="Q4311" s="28">
        <v>0</v>
      </c>
      <c r="R4311" s="27">
        <f t="shared" si="355"/>
        <v>55.000000001164153</v>
      </c>
      <c r="S4311" s="3" t="s">
        <v>4</v>
      </c>
      <c r="T4311" s="3" t="s">
        <v>4670</v>
      </c>
      <c r="U4311" s="3" t="s">
        <v>4671</v>
      </c>
      <c r="V4311" s="3" t="s">
        <v>4671</v>
      </c>
      <c r="W4311" s="5">
        <v>0</v>
      </c>
      <c r="X4311" s="5">
        <v>0</v>
      </c>
      <c r="Y4311" s="5">
        <v>0</v>
      </c>
      <c r="Z4311" s="5">
        <v>0</v>
      </c>
      <c r="AA4311" s="5">
        <v>1</v>
      </c>
      <c r="AB4311" s="5">
        <v>0</v>
      </c>
      <c r="AC4311" s="5">
        <v>1</v>
      </c>
      <c r="AD4311" s="5">
        <v>0</v>
      </c>
      <c r="AE4311" s="2">
        <v>4</v>
      </c>
      <c r="AF4311" s="2">
        <v>0</v>
      </c>
      <c r="AG4311" s="2">
        <v>0</v>
      </c>
      <c r="AH4311" s="2">
        <v>0</v>
      </c>
      <c r="AI4311" s="2">
        <v>0</v>
      </c>
      <c r="AJ4311" s="2">
        <v>2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</row>
    <row r="4312" spans="1:46" x14ac:dyDescent="0.2">
      <c r="A4312" s="2">
        <v>1693888</v>
      </c>
      <c r="B4312" s="2">
        <v>888943</v>
      </c>
      <c r="C4312" s="6">
        <v>21.372887006835601</v>
      </c>
      <c r="D4312" s="6">
        <v>38.064483606626602</v>
      </c>
      <c r="E4312" s="19" t="s">
        <v>4668</v>
      </c>
      <c r="F4312" s="46">
        <f>INDEX(Δεδομένα!$P:$P,MATCH('2021'!E4312,Δεδομένα!$O:$O,0))</f>
        <v>136</v>
      </c>
      <c r="G4312" s="49" t="s">
        <v>4620</v>
      </c>
      <c r="H4312" s="51" t="str">
        <f>INDEX(Δεδομένα!B$1:B$51,MATCH('2021'!G4312,Δεδομένα!A$1:A$51,0))</f>
        <v>ΔΥΤΙΚΗΣ ΕΛΛΑΔΟΣ</v>
      </c>
      <c r="I4312" s="53">
        <f>INDEX(Δεδομένα!E$1:E$13,MATCH('2021'!H4312,Δεδομένα!D$1:D$13,0))</f>
        <v>7</v>
      </c>
      <c r="J4312" s="4">
        <v>44444</v>
      </c>
      <c r="K4312" s="3" t="s">
        <v>510</v>
      </c>
      <c r="L4312" s="17" t="str">
        <f t="shared" si="352"/>
        <v>05/09/2021 17:20</v>
      </c>
      <c r="M4312" s="4">
        <v>44444</v>
      </c>
      <c r="N4312" s="3" t="s">
        <v>804</v>
      </c>
      <c r="O4312" s="17" t="str">
        <f t="shared" si="353"/>
        <v>05/09/2021 19:04</v>
      </c>
      <c r="P4312" s="24">
        <f t="shared" si="354"/>
        <v>7.2222222224809229E-2</v>
      </c>
      <c r="Q4312" s="28">
        <v>0</v>
      </c>
      <c r="R4312" s="27">
        <f t="shared" si="355"/>
        <v>104.00000000372529</v>
      </c>
      <c r="S4312" s="3" t="s">
        <v>4</v>
      </c>
      <c r="T4312" s="3" t="s">
        <v>4670</v>
      </c>
      <c r="U4312" s="3" t="s">
        <v>4671</v>
      </c>
      <c r="V4312" s="3" t="s">
        <v>4671</v>
      </c>
      <c r="W4312" s="5">
        <v>0</v>
      </c>
      <c r="X4312" s="5">
        <v>0</v>
      </c>
      <c r="Y4312" s="5">
        <v>0</v>
      </c>
      <c r="Z4312" s="5">
        <v>0</v>
      </c>
      <c r="AA4312" s="5">
        <v>1</v>
      </c>
      <c r="AB4312" s="5">
        <v>0</v>
      </c>
      <c r="AC4312" s="5">
        <v>1</v>
      </c>
      <c r="AD4312" s="5">
        <v>0</v>
      </c>
      <c r="AE4312" s="2">
        <v>6</v>
      </c>
      <c r="AF4312" s="2">
        <v>0</v>
      </c>
      <c r="AG4312" s="2">
        <v>0</v>
      </c>
      <c r="AH4312" s="2">
        <v>0</v>
      </c>
      <c r="AI4312" s="2">
        <v>0</v>
      </c>
      <c r="AJ4312" s="2">
        <v>3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</row>
    <row r="4313" spans="1:46" x14ac:dyDescent="0.2">
      <c r="A4313" s="2">
        <v>1693901</v>
      </c>
      <c r="B4313" s="2">
        <v>889131</v>
      </c>
      <c r="C4313" s="6">
        <v>21.392425360490101</v>
      </c>
      <c r="D4313" s="6">
        <v>38.124686191838499</v>
      </c>
      <c r="E4313" s="19" t="s">
        <v>4668</v>
      </c>
      <c r="F4313" s="46">
        <f>INDEX(Δεδομένα!$P:$P,MATCH('2021'!E4313,Δεδομένα!$O:$O,0))</f>
        <v>136</v>
      </c>
      <c r="G4313" s="49" t="s">
        <v>4147</v>
      </c>
      <c r="H4313" s="51" t="str">
        <f>INDEX(Δεδομένα!B$1:B$51,MATCH('2021'!G4313,Δεδομένα!A$1:A$51,0))</f>
        <v>ΔΥΤΙΚΗΣ ΕΛΛΑΔΟΣ</v>
      </c>
      <c r="I4313" s="53">
        <f>INDEX(Δεδομένα!E$1:E$13,MATCH('2021'!H4313,Δεδομένα!D$1:D$13,0))</f>
        <v>7</v>
      </c>
      <c r="J4313" s="4">
        <v>44445</v>
      </c>
      <c r="K4313" s="3" t="s">
        <v>3694</v>
      </c>
      <c r="L4313" s="17" t="str">
        <f t="shared" si="352"/>
        <v>06/09/2021 10:23</v>
      </c>
      <c r="M4313" s="4">
        <v>44445</v>
      </c>
      <c r="N4313" s="3" t="s">
        <v>1019</v>
      </c>
      <c r="O4313" s="17" t="str">
        <f t="shared" si="353"/>
        <v>06/09/2021 11:13</v>
      </c>
      <c r="P4313" s="24">
        <f t="shared" si="354"/>
        <v>3.4722222226264421E-2</v>
      </c>
      <c r="Q4313" s="28">
        <v>0</v>
      </c>
      <c r="R4313" s="27">
        <f t="shared" si="355"/>
        <v>50.000000005820766</v>
      </c>
      <c r="S4313" s="3" t="s">
        <v>4</v>
      </c>
      <c r="T4313" s="3" t="s">
        <v>4194</v>
      </c>
      <c r="U4313" s="3" t="s">
        <v>4725</v>
      </c>
      <c r="V4313" s="3" t="s">
        <v>4725</v>
      </c>
      <c r="W4313" s="5">
        <v>0</v>
      </c>
      <c r="X4313" s="5">
        <v>0</v>
      </c>
      <c r="Y4313" s="5">
        <v>0</v>
      </c>
      <c r="Z4313" s="5">
        <v>0</v>
      </c>
      <c r="AA4313" s="5">
        <v>1</v>
      </c>
      <c r="AB4313" s="5">
        <v>0</v>
      </c>
      <c r="AC4313" s="5">
        <v>0</v>
      </c>
      <c r="AD4313" s="5">
        <v>0</v>
      </c>
      <c r="AE4313" s="2">
        <v>4</v>
      </c>
      <c r="AF4313" s="2">
        <v>0</v>
      </c>
      <c r="AG4313" s="2">
        <v>0</v>
      </c>
      <c r="AH4313" s="2">
        <v>0</v>
      </c>
      <c r="AI4313" s="2">
        <v>0</v>
      </c>
      <c r="AJ4313" s="2">
        <v>2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2</v>
      </c>
      <c r="AR4313" s="2">
        <v>0</v>
      </c>
      <c r="AS4313" s="2">
        <v>0</v>
      </c>
      <c r="AT4313" s="2">
        <v>0</v>
      </c>
    </row>
    <row r="4314" spans="1:46" x14ac:dyDescent="0.2">
      <c r="A4314" s="2">
        <v>1693906</v>
      </c>
      <c r="B4314" s="2">
        <v>889267</v>
      </c>
      <c r="C4314" s="6">
        <v>21.296961625993699</v>
      </c>
      <c r="D4314" s="6">
        <v>37.944957535045504</v>
      </c>
      <c r="E4314" s="19" t="s">
        <v>4668</v>
      </c>
      <c r="F4314" s="46">
        <f>INDEX(Δεδομένα!$P:$P,MATCH('2021'!E4314,Δεδομένα!$O:$O,0))</f>
        <v>136</v>
      </c>
      <c r="G4314" s="49" t="s">
        <v>4620</v>
      </c>
      <c r="H4314" s="51" t="str">
        <f>INDEX(Δεδομένα!B$1:B$51,MATCH('2021'!G4314,Δεδομένα!A$1:A$51,0))</f>
        <v>ΔΥΤΙΚΗΣ ΕΛΛΑΔΟΣ</v>
      </c>
      <c r="I4314" s="53">
        <f>INDEX(Δεδομένα!E$1:E$13,MATCH('2021'!H4314,Δεδομένα!D$1:D$13,0))</f>
        <v>7</v>
      </c>
      <c r="J4314" s="4">
        <v>44445</v>
      </c>
      <c r="K4314" s="3" t="s">
        <v>464</v>
      </c>
      <c r="L4314" s="17" t="str">
        <f t="shared" si="352"/>
        <v>06/09/2021 18:20</v>
      </c>
      <c r="M4314" s="4">
        <v>44446</v>
      </c>
      <c r="N4314" s="3" t="s">
        <v>793</v>
      </c>
      <c r="O4314" s="17" t="str">
        <f t="shared" si="353"/>
        <v>07/09/2021 07:30</v>
      </c>
      <c r="P4314" s="24">
        <f t="shared" si="354"/>
        <v>0.54861111110949423</v>
      </c>
      <c r="Q4314" s="28">
        <v>0</v>
      </c>
      <c r="R4314" s="27">
        <f t="shared" si="355"/>
        <v>789.99999999767169</v>
      </c>
      <c r="S4314" s="3" t="s">
        <v>4</v>
      </c>
      <c r="T4314" s="3" t="s">
        <v>4670</v>
      </c>
      <c r="U4314" s="3" t="s">
        <v>4688</v>
      </c>
      <c r="V4314" s="3" t="s">
        <v>4763</v>
      </c>
      <c r="W4314" s="5">
        <v>0</v>
      </c>
      <c r="X4314" s="5">
        <v>0</v>
      </c>
      <c r="Y4314" s="5">
        <v>0</v>
      </c>
      <c r="Z4314" s="5">
        <v>0</v>
      </c>
      <c r="AA4314" s="5">
        <v>1</v>
      </c>
      <c r="AB4314" s="5">
        <v>1</v>
      </c>
      <c r="AC4314" s="5">
        <v>0</v>
      </c>
      <c r="AD4314" s="5">
        <v>0</v>
      </c>
      <c r="AE4314" s="2">
        <v>10</v>
      </c>
      <c r="AF4314" s="2">
        <v>0</v>
      </c>
      <c r="AG4314" s="2">
        <v>0</v>
      </c>
      <c r="AH4314" s="2">
        <v>0</v>
      </c>
      <c r="AI4314" s="2">
        <v>0</v>
      </c>
      <c r="AJ4314" s="2">
        <v>5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</row>
    <row r="4315" spans="1:46" x14ac:dyDescent="0.2">
      <c r="A4315" s="2">
        <v>1693912</v>
      </c>
      <c r="B4315" s="2">
        <v>889341</v>
      </c>
      <c r="C4315" s="6">
        <v>21.4235021558436</v>
      </c>
      <c r="D4315" s="6">
        <v>38.094711790380202</v>
      </c>
      <c r="E4315" s="19" t="s">
        <v>4668</v>
      </c>
      <c r="F4315" s="46">
        <f>INDEX(Δεδομένα!$P:$P,MATCH('2021'!E4315,Δεδομένα!$O:$O,0))</f>
        <v>136</v>
      </c>
      <c r="G4315" s="49" t="s">
        <v>4147</v>
      </c>
      <c r="H4315" s="51" t="str">
        <f>INDEX(Δεδομένα!B$1:B$51,MATCH('2021'!G4315,Δεδομένα!A$1:A$51,0))</f>
        <v>ΔΥΤΙΚΗΣ ΕΛΛΑΔΟΣ</v>
      </c>
      <c r="I4315" s="53">
        <f>INDEX(Δεδομένα!E$1:E$13,MATCH('2021'!H4315,Δεδομένα!D$1:D$13,0))</f>
        <v>7</v>
      </c>
      <c r="J4315" s="4">
        <v>44446</v>
      </c>
      <c r="K4315" s="3" t="s">
        <v>1606</v>
      </c>
      <c r="L4315" s="17" t="str">
        <f t="shared" si="352"/>
        <v>07/09/2021 00:18</v>
      </c>
      <c r="M4315" s="4">
        <v>44446</v>
      </c>
      <c r="N4315" s="3" t="s">
        <v>4764</v>
      </c>
      <c r="O4315" s="17" t="str">
        <f t="shared" si="353"/>
        <v>07/09/2021 01:07</v>
      </c>
      <c r="P4315" s="24">
        <f t="shared" si="354"/>
        <v>3.4027777779556345E-2</v>
      </c>
      <c r="Q4315" s="28">
        <v>0</v>
      </c>
      <c r="R4315" s="27">
        <f t="shared" si="355"/>
        <v>49.000000002561137</v>
      </c>
      <c r="S4315" s="3" t="s">
        <v>4</v>
      </c>
      <c r="T4315" s="3" t="s">
        <v>4194</v>
      </c>
      <c r="U4315" s="3" t="s">
        <v>4676</v>
      </c>
      <c r="V4315" s="3" t="s">
        <v>4765</v>
      </c>
      <c r="W4315" s="5">
        <v>0</v>
      </c>
      <c r="X4315" s="5">
        <v>0</v>
      </c>
      <c r="Y4315" s="5">
        <v>0</v>
      </c>
      <c r="Z4315" s="5">
        <v>0</v>
      </c>
      <c r="AA4315" s="5">
        <v>1</v>
      </c>
      <c r="AB4315" s="5">
        <v>0</v>
      </c>
      <c r="AC4315" s="5">
        <v>0</v>
      </c>
      <c r="AD4315" s="5">
        <v>0</v>
      </c>
      <c r="AE4315" s="2">
        <v>4</v>
      </c>
      <c r="AF4315" s="2">
        <v>0</v>
      </c>
      <c r="AG4315" s="2">
        <v>0</v>
      </c>
      <c r="AH4315" s="2">
        <v>0</v>
      </c>
      <c r="AI4315" s="2">
        <v>1</v>
      </c>
      <c r="AJ4315" s="2">
        <v>1</v>
      </c>
      <c r="AK4315" s="2">
        <v>1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</row>
    <row r="4316" spans="1:46" x14ac:dyDescent="0.2">
      <c r="A4316" s="2">
        <v>1696930</v>
      </c>
      <c r="B4316" s="2">
        <v>889443</v>
      </c>
      <c r="C4316" s="6">
        <v>21.270786157372701</v>
      </c>
      <c r="D4316" s="6">
        <v>37.879196829158701</v>
      </c>
      <c r="E4316" s="19" t="s">
        <v>4668</v>
      </c>
      <c r="F4316" s="46">
        <f>INDEX(Δεδομένα!$P:$P,MATCH('2021'!E4316,Δεδομένα!$O:$O,0))</f>
        <v>136</v>
      </c>
      <c r="G4316" s="49" t="s">
        <v>4620</v>
      </c>
      <c r="H4316" s="51" t="str">
        <f>INDEX(Δεδομένα!B$1:B$51,MATCH('2021'!G4316,Δεδομένα!A$1:A$51,0))</f>
        <v>ΔΥΤΙΚΗΣ ΕΛΛΑΔΟΣ</v>
      </c>
      <c r="I4316" s="53">
        <f>INDEX(Δεδομένα!E$1:E$13,MATCH('2021'!H4316,Δεδομένα!D$1:D$13,0))</f>
        <v>7</v>
      </c>
      <c r="J4316" s="4">
        <v>44446</v>
      </c>
      <c r="K4316" s="3" t="s">
        <v>345</v>
      </c>
      <c r="L4316" s="17" t="str">
        <f t="shared" si="352"/>
        <v>07/09/2021 12:10</v>
      </c>
      <c r="M4316" s="4">
        <v>44446</v>
      </c>
      <c r="N4316" s="3" t="s">
        <v>81</v>
      </c>
      <c r="O4316" s="17" t="str">
        <f t="shared" si="353"/>
        <v>07/09/2021 14:07</v>
      </c>
      <c r="P4316" s="24">
        <f t="shared" si="354"/>
        <v>8.1249999995634425E-2</v>
      </c>
      <c r="Q4316" s="28">
        <v>0</v>
      </c>
      <c r="R4316" s="27">
        <f t="shared" si="355"/>
        <v>116.99999999371357</v>
      </c>
      <c r="S4316" s="3" t="s">
        <v>4</v>
      </c>
      <c r="T4316" s="3" t="s">
        <v>4632</v>
      </c>
      <c r="U4316" s="3" t="s">
        <v>4681</v>
      </c>
      <c r="V4316" s="3" t="s">
        <v>4682</v>
      </c>
      <c r="W4316" s="5">
        <v>0</v>
      </c>
      <c r="X4316" s="5">
        <v>0</v>
      </c>
      <c r="Y4316" s="5">
        <v>0</v>
      </c>
      <c r="Z4316" s="5">
        <v>0</v>
      </c>
      <c r="AA4316" s="5">
        <v>1</v>
      </c>
      <c r="AB4316" s="5">
        <v>0</v>
      </c>
      <c r="AC4316" s="5">
        <v>0</v>
      </c>
      <c r="AD4316" s="5">
        <v>0</v>
      </c>
      <c r="AE4316" s="2">
        <v>13</v>
      </c>
      <c r="AF4316" s="2">
        <v>0</v>
      </c>
      <c r="AG4316" s="2">
        <v>0</v>
      </c>
      <c r="AH4316" s="2">
        <v>0</v>
      </c>
      <c r="AI4316" s="2">
        <v>0</v>
      </c>
      <c r="AJ4316" s="2">
        <v>5</v>
      </c>
      <c r="AK4316" s="2">
        <v>1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</row>
    <row r="4317" spans="1:46" x14ac:dyDescent="0.2">
      <c r="A4317" s="2">
        <v>1696934</v>
      </c>
      <c r="B4317" s="2">
        <v>889516</v>
      </c>
      <c r="C4317" s="6">
        <v>21.2985663283369</v>
      </c>
      <c r="D4317" s="6">
        <v>37.945813640553403</v>
      </c>
      <c r="E4317" s="19" t="s">
        <v>4668</v>
      </c>
      <c r="F4317" s="46">
        <f>INDEX(Δεδομένα!$P:$P,MATCH('2021'!E4317,Δεδομένα!$O:$O,0))</f>
        <v>136</v>
      </c>
      <c r="G4317" s="49" t="s">
        <v>4620</v>
      </c>
      <c r="H4317" s="51" t="str">
        <f>INDEX(Δεδομένα!B$1:B$51,MATCH('2021'!G4317,Δεδομένα!A$1:A$51,0))</f>
        <v>ΔΥΤΙΚΗΣ ΕΛΛΑΔΟΣ</v>
      </c>
      <c r="I4317" s="53">
        <f>INDEX(Δεδομένα!E$1:E$13,MATCH('2021'!H4317,Δεδομένα!D$1:D$13,0))</f>
        <v>7</v>
      </c>
      <c r="J4317" s="4">
        <v>44446</v>
      </c>
      <c r="K4317" s="3" t="s">
        <v>407</v>
      </c>
      <c r="L4317" s="17" t="str">
        <f t="shared" si="352"/>
        <v>07/09/2021 15:40</v>
      </c>
      <c r="M4317" s="4">
        <v>44446</v>
      </c>
      <c r="N4317" s="3" t="s">
        <v>962</v>
      </c>
      <c r="O4317" s="17" t="str">
        <f t="shared" si="353"/>
        <v>07/09/2021 16:38</v>
      </c>
      <c r="P4317" s="24">
        <f t="shared" si="354"/>
        <v>4.0277777778101154E-2</v>
      </c>
      <c r="Q4317" s="28">
        <v>0</v>
      </c>
      <c r="R4317" s="27">
        <f t="shared" si="355"/>
        <v>58.000000000465661</v>
      </c>
      <c r="S4317" s="3" t="s">
        <v>4</v>
      </c>
      <c r="T4317" s="3" t="s">
        <v>4670</v>
      </c>
      <c r="U4317" s="3" t="s">
        <v>4688</v>
      </c>
      <c r="V4317" s="3" t="s">
        <v>4763</v>
      </c>
      <c r="W4317" s="5">
        <v>0</v>
      </c>
      <c r="X4317" s="5">
        <v>0</v>
      </c>
      <c r="Y4317" s="5">
        <v>0</v>
      </c>
      <c r="Z4317" s="5">
        <v>0</v>
      </c>
      <c r="AA4317" s="5">
        <v>1</v>
      </c>
      <c r="AB4317" s="5">
        <v>0</v>
      </c>
      <c r="AC4317" s="5">
        <v>0</v>
      </c>
      <c r="AD4317" s="5">
        <v>0</v>
      </c>
      <c r="AE4317" s="2">
        <v>8</v>
      </c>
      <c r="AF4317" s="2">
        <v>0</v>
      </c>
      <c r="AG4317" s="2">
        <v>0</v>
      </c>
      <c r="AH4317" s="2">
        <v>0</v>
      </c>
      <c r="AI4317" s="2">
        <v>0</v>
      </c>
      <c r="AJ4317" s="2">
        <v>4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</row>
    <row r="4318" spans="1:46" x14ac:dyDescent="0.2">
      <c r="A4318" s="2">
        <v>1696948</v>
      </c>
      <c r="B4318" s="2">
        <v>889523</v>
      </c>
      <c r="C4318" s="6">
        <v>21.368980474095402</v>
      </c>
      <c r="D4318" s="6">
        <v>38.066245530424702</v>
      </c>
      <c r="E4318" s="19" t="s">
        <v>4668</v>
      </c>
      <c r="F4318" s="46">
        <f>INDEX(Δεδομένα!$P:$P,MATCH('2021'!E4318,Δεδομένα!$O:$O,0))</f>
        <v>136</v>
      </c>
      <c r="G4318" s="49" t="s">
        <v>4620</v>
      </c>
      <c r="H4318" s="51" t="str">
        <f>INDEX(Δεδομένα!B$1:B$51,MATCH('2021'!G4318,Δεδομένα!A$1:A$51,0))</f>
        <v>ΔΥΤΙΚΗΣ ΕΛΛΑΔΟΣ</v>
      </c>
      <c r="I4318" s="53">
        <f>INDEX(Δεδομένα!E$1:E$13,MATCH('2021'!H4318,Δεδομένα!D$1:D$13,0))</f>
        <v>7</v>
      </c>
      <c r="J4318" s="4">
        <v>44446</v>
      </c>
      <c r="K4318" s="3" t="s">
        <v>530</v>
      </c>
      <c r="L4318" s="17" t="str">
        <f t="shared" si="352"/>
        <v>07/09/2021 16:05</v>
      </c>
      <c r="M4318" s="4">
        <v>44446</v>
      </c>
      <c r="N4318" s="3" t="s">
        <v>85</v>
      </c>
      <c r="O4318" s="17" t="str">
        <f t="shared" si="353"/>
        <v>07/09/2021 21:48</v>
      </c>
      <c r="P4318" s="24">
        <f t="shared" si="354"/>
        <v>0.2381944444423425</v>
      </c>
      <c r="Q4318" s="28">
        <v>0</v>
      </c>
      <c r="R4318" s="27">
        <f t="shared" si="355"/>
        <v>342.9999999969732</v>
      </c>
      <c r="S4318" s="3" t="s">
        <v>4</v>
      </c>
      <c r="T4318" s="3" t="s">
        <v>4670</v>
      </c>
      <c r="U4318" s="3" t="s">
        <v>4671</v>
      </c>
      <c r="V4318" s="3" t="s">
        <v>4671</v>
      </c>
      <c r="W4318" s="5">
        <v>0</v>
      </c>
      <c r="X4318" s="5">
        <v>0</v>
      </c>
      <c r="Y4318" s="5">
        <v>0</v>
      </c>
      <c r="Z4318" s="5">
        <v>0</v>
      </c>
      <c r="AA4318" s="5">
        <v>40</v>
      </c>
      <c r="AB4318" s="5">
        <v>0</v>
      </c>
      <c r="AC4318" s="5">
        <v>0</v>
      </c>
      <c r="AD4318" s="5">
        <v>0</v>
      </c>
      <c r="AE4318" s="2">
        <v>20</v>
      </c>
      <c r="AF4318" s="2">
        <v>0</v>
      </c>
      <c r="AG4318" s="2">
        <v>0</v>
      </c>
      <c r="AH4318" s="2">
        <v>0</v>
      </c>
      <c r="AI4318" s="2">
        <v>0</v>
      </c>
      <c r="AJ4318" s="2">
        <v>6</v>
      </c>
      <c r="AK4318" s="2">
        <v>4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</row>
    <row r="4319" spans="1:46" x14ac:dyDescent="0.2">
      <c r="A4319" s="2">
        <v>1696957</v>
      </c>
      <c r="B4319" s="2">
        <v>889533</v>
      </c>
      <c r="C4319" s="6">
        <v>21.386192544357399</v>
      </c>
      <c r="D4319" s="6">
        <v>38.048575525278899</v>
      </c>
      <c r="E4319" s="19" t="s">
        <v>4668</v>
      </c>
      <c r="F4319" s="46">
        <f>INDEX(Δεδομένα!$P:$P,MATCH('2021'!E4319,Δεδομένα!$O:$O,0))</f>
        <v>136</v>
      </c>
      <c r="G4319" s="49" t="s">
        <v>4620</v>
      </c>
      <c r="H4319" s="51" t="str">
        <f>INDEX(Δεδομένα!B$1:B$51,MATCH('2021'!G4319,Δεδομένα!A$1:A$51,0))</f>
        <v>ΔΥΤΙΚΗΣ ΕΛΛΑΔΟΣ</v>
      </c>
      <c r="I4319" s="53">
        <f>INDEX(Δεδομένα!E$1:E$13,MATCH('2021'!H4319,Δεδομένα!D$1:D$13,0))</f>
        <v>7</v>
      </c>
      <c r="J4319" s="4">
        <v>44446</v>
      </c>
      <c r="K4319" s="3" t="s">
        <v>415</v>
      </c>
      <c r="L4319" s="17" t="str">
        <f t="shared" si="352"/>
        <v>07/09/2021 16:40</v>
      </c>
      <c r="M4319" s="4">
        <v>44446</v>
      </c>
      <c r="N4319" s="3" t="s">
        <v>1526</v>
      </c>
      <c r="O4319" s="17" t="str">
        <f t="shared" si="353"/>
        <v>07/09/2021 19:31</v>
      </c>
      <c r="P4319" s="24">
        <f t="shared" si="354"/>
        <v>0.11875000000145519</v>
      </c>
      <c r="Q4319" s="28">
        <v>0</v>
      </c>
      <c r="R4319" s="27">
        <f t="shared" si="355"/>
        <v>171.00000000209548</v>
      </c>
      <c r="S4319" s="3" t="s">
        <v>4</v>
      </c>
      <c r="T4319" s="3" t="s">
        <v>4670</v>
      </c>
      <c r="U4319" s="3" t="s">
        <v>4671</v>
      </c>
      <c r="V4319" s="3" t="s">
        <v>4671</v>
      </c>
      <c r="W4319" s="5">
        <v>0</v>
      </c>
      <c r="X4319" s="5">
        <v>0</v>
      </c>
      <c r="Y4319" s="5">
        <v>0</v>
      </c>
      <c r="Z4319" s="5">
        <v>0</v>
      </c>
      <c r="AA4319" s="5">
        <v>1</v>
      </c>
      <c r="AB4319" s="5">
        <v>0</v>
      </c>
      <c r="AC4319" s="5">
        <v>0</v>
      </c>
      <c r="AD4319" s="5">
        <v>0</v>
      </c>
      <c r="AE4319" s="2">
        <v>6</v>
      </c>
      <c r="AF4319" s="2">
        <v>0</v>
      </c>
      <c r="AG4319" s="2">
        <v>0</v>
      </c>
      <c r="AH4319" s="2">
        <v>0</v>
      </c>
      <c r="AI4319" s="2">
        <v>0</v>
      </c>
      <c r="AJ4319" s="2">
        <v>3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</row>
    <row r="4320" spans="1:46" x14ac:dyDescent="0.2">
      <c r="A4320" s="2">
        <v>1696961</v>
      </c>
      <c r="B4320" s="2">
        <v>889570</v>
      </c>
      <c r="C4320" s="6">
        <v>21.3297190959189</v>
      </c>
      <c r="D4320" s="6">
        <v>38.036075183534699</v>
      </c>
      <c r="E4320" s="19" t="s">
        <v>4668</v>
      </c>
      <c r="F4320" s="46">
        <f>INDEX(Δεδομένα!$P:$P,MATCH('2021'!E4320,Δεδομένα!$O:$O,0))</f>
        <v>136</v>
      </c>
      <c r="G4320" s="49" t="s">
        <v>4620</v>
      </c>
      <c r="H4320" s="51" t="str">
        <f>INDEX(Δεδομένα!B$1:B$51,MATCH('2021'!G4320,Δεδομένα!A$1:A$51,0))</f>
        <v>ΔΥΤΙΚΗΣ ΕΛΛΑΔΟΣ</v>
      </c>
      <c r="I4320" s="53">
        <f>INDEX(Δεδομένα!E$1:E$13,MATCH('2021'!H4320,Δεδομένα!D$1:D$13,0))</f>
        <v>7</v>
      </c>
      <c r="J4320" s="4">
        <v>44446</v>
      </c>
      <c r="K4320" s="3" t="s">
        <v>13</v>
      </c>
      <c r="L4320" s="17" t="str">
        <f t="shared" si="352"/>
        <v>07/09/2021 18:50</v>
      </c>
      <c r="M4320" s="4">
        <v>44446</v>
      </c>
      <c r="N4320" s="3" t="s">
        <v>797</v>
      </c>
      <c r="O4320" s="17" t="str">
        <f t="shared" si="353"/>
        <v>07/09/2021 21:15</v>
      </c>
      <c r="P4320" s="24">
        <f t="shared" si="354"/>
        <v>0.10069444444525288</v>
      </c>
      <c r="Q4320" s="28">
        <v>0</v>
      </c>
      <c r="R4320" s="27">
        <f t="shared" si="355"/>
        <v>145.00000000116415</v>
      </c>
      <c r="S4320" s="3" t="s">
        <v>4</v>
      </c>
      <c r="T4320" s="3" t="s">
        <v>4670</v>
      </c>
      <c r="U4320" s="3" t="s">
        <v>4678</v>
      </c>
      <c r="V4320" s="3" t="s">
        <v>4766</v>
      </c>
      <c r="W4320" s="5">
        <v>0</v>
      </c>
      <c r="X4320" s="5">
        <v>0</v>
      </c>
      <c r="Y4320" s="5">
        <v>0</v>
      </c>
      <c r="Z4320" s="5">
        <v>0</v>
      </c>
      <c r="AA4320" s="5">
        <v>1</v>
      </c>
      <c r="AB4320" s="5">
        <v>0</v>
      </c>
      <c r="AC4320" s="5">
        <v>0</v>
      </c>
      <c r="AD4320" s="5">
        <v>0</v>
      </c>
      <c r="AE4320" s="2">
        <v>4</v>
      </c>
      <c r="AF4320" s="2">
        <v>0</v>
      </c>
      <c r="AG4320" s="2">
        <v>0</v>
      </c>
      <c r="AH4320" s="2">
        <v>0</v>
      </c>
      <c r="AI4320" s="2">
        <v>0</v>
      </c>
      <c r="AJ4320" s="2">
        <v>2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</row>
    <row r="4321" spans="1:46" x14ac:dyDescent="0.2">
      <c r="A4321" s="2">
        <v>1696962</v>
      </c>
      <c r="B4321" s="2">
        <v>889578</v>
      </c>
      <c r="C4321" s="6">
        <v>21.491376128820502</v>
      </c>
      <c r="D4321" s="6">
        <v>37.947891114125603</v>
      </c>
      <c r="E4321" s="19" t="s">
        <v>4668</v>
      </c>
      <c r="F4321" s="46">
        <f>INDEX(Δεδομένα!$P:$P,MATCH('2021'!E4321,Δεδομένα!$O:$O,0))</f>
        <v>136</v>
      </c>
      <c r="G4321" s="49" t="s">
        <v>4147</v>
      </c>
      <c r="H4321" s="51" t="str">
        <f>INDEX(Δεδομένα!B$1:B$51,MATCH('2021'!G4321,Δεδομένα!A$1:A$51,0))</f>
        <v>ΔΥΤΙΚΗΣ ΕΛΛΑΔΟΣ</v>
      </c>
      <c r="I4321" s="53">
        <f>INDEX(Δεδομένα!E$1:E$13,MATCH('2021'!H4321,Δεδομένα!D$1:D$13,0))</f>
        <v>7</v>
      </c>
      <c r="J4321" s="4">
        <v>44446</v>
      </c>
      <c r="K4321" s="3" t="s">
        <v>255</v>
      </c>
      <c r="L4321" s="17" t="str">
        <f t="shared" si="352"/>
        <v>07/09/2021 19:40</v>
      </c>
      <c r="M4321" s="4">
        <v>44446</v>
      </c>
      <c r="N4321" s="3" t="s">
        <v>113</v>
      </c>
      <c r="O4321" s="17" t="str">
        <f t="shared" si="353"/>
        <v>07/09/2021 21:17</v>
      </c>
      <c r="P4321" s="24">
        <f t="shared" si="354"/>
        <v>6.7361111112404615E-2</v>
      </c>
      <c r="Q4321" s="28">
        <v>0</v>
      </c>
      <c r="R4321" s="27">
        <f t="shared" si="355"/>
        <v>97.000000001862645</v>
      </c>
      <c r="S4321" s="3" t="s">
        <v>4</v>
      </c>
      <c r="T4321" s="3" t="s">
        <v>4194</v>
      </c>
      <c r="U4321" s="3" t="s">
        <v>4087</v>
      </c>
      <c r="V4321" s="3" t="s">
        <v>4767</v>
      </c>
      <c r="W4321" s="5">
        <v>0</v>
      </c>
      <c r="X4321" s="5">
        <v>0</v>
      </c>
      <c r="Y4321" s="5">
        <v>0</v>
      </c>
      <c r="Z4321" s="5">
        <v>0</v>
      </c>
      <c r="AA4321" s="5">
        <v>1</v>
      </c>
      <c r="AB4321" s="5">
        <v>0</v>
      </c>
      <c r="AC4321" s="5">
        <v>0</v>
      </c>
      <c r="AD4321" s="5">
        <v>0</v>
      </c>
      <c r="AE4321" s="2">
        <v>12</v>
      </c>
      <c r="AF4321" s="2">
        <v>0</v>
      </c>
      <c r="AG4321" s="2">
        <v>0</v>
      </c>
      <c r="AH4321" s="2">
        <v>0</v>
      </c>
      <c r="AI4321" s="2">
        <v>0</v>
      </c>
      <c r="AJ4321" s="2">
        <v>6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</row>
    <row r="4322" spans="1:46" x14ac:dyDescent="0.2">
      <c r="A4322" s="2">
        <v>1696965</v>
      </c>
      <c r="B4322" s="2">
        <v>889613</v>
      </c>
      <c r="C4322" s="6">
        <v>21.377079862967399</v>
      </c>
      <c r="D4322" s="6">
        <v>38.073348429955402</v>
      </c>
      <c r="E4322" s="19" t="s">
        <v>4668</v>
      </c>
      <c r="F4322" s="46">
        <f>INDEX(Δεδομένα!$P:$P,MATCH('2021'!E4322,Δεδομένα!$O:$O,0))</f>
        <v>136</v>
      </c>
      <c r="G4322" s="49" t="s">
        <v>4147</v>
      </c>
      <c r="H4322" s="51" t="str">
        <f>INDEX(Δεδομένα!B$1:B$51,MATCH('2021'!G4322,Δεδομένα!A$1:A$51,0))</f>
        <v>ΔΥΤΙΚΗΣ ΕΛΛΑΔΟΣ</v>
      </c>
      <c r="I4322" s="53">
        <f>INDEX(Δεδομένα!E$1:E$13,MATCH('2021'!H4322,Δεδομένα!D$1:D$13,0))</f>
        <v>7</v>
      </c>
      <c r="J4322" s="4">
        <v>44446</v>
      </c>
      <c r="K4322" s="3" t="s">
        <v>989</v>
      </c>
      <c r="L4322" s="17" t="str">
        <f t="shared" si="352"/>
        <v>07/09/2021 21:40</v>
      </c>
      <c r="M4322" s="4">
        <v>44448</v>
      </c>
      <c r="N4322" s="3" t="s">
        <v>817</v>
      </c>
      <c r="O4322" s="17" t="str">
        <f t="shared" si="353"/>
        <v>09/09/2021 06:20</v>
      </c>
      <c r="P4322" s="29">
        <f t="shared" si="354"/>
        <v>1.3611111111094942</v>
      </c>
      <c r="Q4322" s="30">
        <f>1*24</f>
        <v>24</v>
      </c>
      <c r="R4322" s="27">
        <f t="shared" si="355"/>
        <v>1959.9999999976717</v>
      </c>
      <c r="S4322" s="3" t="s">
        <v>4</v>
      </c>
      <c r="T4322" s="3" t="s">
        <v>4194</v>
      </c>
      <c r="U4322" s="3" t="s">
        <v>4676</v>
      </c>
      <c r="V4322" s="3" t="s">
        <v>4768</v>
      </c>
      <c r="W4322" s="5">
        <v>0</v>
      </c>
      <c r="X4322" s="5">
        <v>0</v>
      </c>
      <c r="Y4322" s="5">
        <v>0</v>
      </c>
      <c r="Z4322" s="5">
        <v>0</v>
      </c>
      <c r="AA4322" s="5">
        <v>250</v>
      </c>
      <c r="AB4322" s="5">
        <v>0</v>
      </c>
      <c r="AC4322" s="5">
        <v>0</v>
      </c>
      <c r="AD4322" s="5">
        <v>0</v>
      </c>
      <c r="AE4322" s="2">
        <v>15</v>
      </c>
      <c r="AF4322" s="2">
        <v>0</v>
      </c>
      <c r="AG4322" s="2">
        <v>0</v>
      </c>
      <c r="AH4322" s="2">
        <v>0</v>
      </c>
      <c r="AI4322" s="2">
        <v>0</v>
      </c>
      <c r="AJ4322" s="2">
        <v>5</v>
      </c>
      <c r="AK4322" s="2">
        <v>3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</row>
    <row r="4323" spans="1:46" x14ac:dyDescent="0.2">
      <c r="A4323" s="2">
        <v>1697245</v>
      </c>
      <c r="B4323" s="2">
        <v>889736</v>
      </c>
      <c r="C4323" s="6">
        <v>21.421981465494</v>
      </c>
      <c r="D4323" s="6">
        <v>38.0870693186883</v>
      </c>
      <c r="E4323" s="19" t="s">
        <v>4668</v>
      </c>
      <c r="F4323" s="46">
        <f>INDEX(Δεδομένα!$P:$P,MATCH('2021'!E4323,Δεδομένα!$O:$O,0))</f>
        <v>136</v>
      </c>
      <c r="G4323" s="49" t="s">
        <v>4147</v>
      </c>
      <c r="H4323" s="51" t="str">
        <f>INDEX(Δεδομένα!B$1:B$51,MATCH('2021'!G4323,Δεδομένα!A$1:A$51,0))</f>
        <v>ΔΥΤΙΚΗΣ ΕΛΛΑΔΟΣ</v>
      </c>
      <c r="I4323" s="53">
        <f>INDEX(Δεδομένα!E$1:E$13,MATCH('2021'!H4323,Δεδομένα!D$1:D$13,0))</f>
        <v>7</v>
      </c>
      <c r="J4323" s="4">
        <v>44447</v>
      </c>
      <c r="K4323" s="3" t="s">
        <v>531</v>
      </c>
      <c r="L4323" s="17" t="str">
        <f t="shared" si="352"/>
        <v>08/09/2021 14:10</v>
      </c>
      <c r="M4323" s="4">
        <v>44447</v>
      </c>
      <c r="N4323" s="3" t="s">
        <v>12</v>
      </c>
      <c r="O4323" s="17" t="str">
        <f t="shared" si="353"/>
        <v>08/09/2021 14:47</v>
      </c>
      <c r="P4323" s="24">
        <f t="shared" si="354"/>
        <v>2.569444444088731E-2</v>
      </c>
      <c r="Q4323" s="28">
        <v>0</v>
      </c>
      <c r="R4323" s="27">
        <f t="shared" si="355"/>
        <v>36.999999994877726</v>
      </c>
      <c r="S4323" s="3" t="s">
        <v>4</v>
      </c>
      <c r="T4323" s="3" t="s">
        <v>4194</v>
      </c>
      <c r="U4323" s="3" t="s">
        <v>4676</v>
      </c>
      <c r="V4323" s="3" t="s">
        <v>4735</v>
      </c>
      <c r="W4323" s="5">
        <v>0</v>
      </c>
      <c r="X4323" s="5">
        <v>0</v>
      </c>
      <c r="Y4323" s="5">
        <v>0</v>
      </c>
      <c r="Z4323" s="5">
        <v>0</v>
      </c>
      <c r="AA4323" s="5">
        <v>1</v>
      </c>
      <c r="AB4323" s="5">
        <v>0</v>
      </c>
      <c r="AC4323" s="5">
        <v>0</v>
      </c>
      <c r="AD4323" s="5">
        <v>0</v>
      </c>
      <c r="AE4323" s="2">
        <v>3</v>
      </c>
      <c r="AF4323" s="2">
        <v>0</v>
      </c>
      <c r="AG4323" s="2">
        <v>0</v>
      </c>
      <c r="AH4323" s="2">
        <v>0</v>
      </c>
      <c r="AI4323" s="2">
        <v>0</v>
      </c>
      <c r="AJ4323" s="2">
        <v>2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</row>
    <row r="4324" spans="1:46" x14ac:dyDescent="0.2">
      <c r="A4324" s="2">
        <v>1697265</v>
      </c>
      <c r="B4324" s="2">
        <v>889819</v>
      </c>
      <c r="C4324" s="6">
        <v>21.139035011046701</v>
      </c>
      <c r="D4324" s="6">
        <v>37.841348724051699</v>
      </c>
      <c r="E4324" s="19" t="s">
        <v>4668</v>
      </c>
      <c r="F4324" s="46">
        <f>INDEX(Δεδομένα!$P:$P,MATCH('2021'!E4324,Δεδομένα!$O:$O,0))</f>
        <v>136</v>
      </c>
      <c r="G4324" s="49" t="s">
        <v>4620</v>
      </c>
      <c r="H4324" s="51" t="str">
        <f>INDEX(Δεδομένα!B$1:B$51,MATCH('2021'!G4324,Δεδομένα!A$1:A$51,0))</f>
        <v>ΔΥΤΙΚΗΣ ΕΛΛΑΔΟΣ</v>
      </c>
      <c r="I4324" s="53">
        <f>INDEX(Δεδομένα!E$1:E$13,MATCH('2021'!H4324,Δεδομένα!D$1:D$13,0))</f>
        <v>7</v>
      </c>
      <c r="J4324" s="4">
        <v>44447</v>
      </c>
      <c r="K4324" s="3" t="s">
        <v>459</v>
      </c>
      <c r="L4324" s="17" t="str">
        <f t="shared" si="352"/>
        <v>08/09/2021 20:05</v>
      </c>
      <c r="M4324" s="4">
        <v>44447</v>
      </c>
      <c r="N4324" s="3" t="s">
        <v>208</v>
      </c>
      <c r="O4324" s="17" t="str">
        <f t="shared" si="353"/>
        <v>08/09/2021 21:16</v>
      </c>
      <c r="P4324" s="24">
        <f t="shared" si="354"/>
        <v>4.9305555556202307E-2</v>
      </c>
      <c r="Q4324" s="28">
        <v>0</v>
      </c>
      <c r="R4324" s="27">
        <f t="shared" si="355"/>
        <v>71.000000000931323</v>
      </c>
      <c r="S4324" s="3" t="s">
        <v>4</v>
      </c>
      <c r="T4324" s="3" t="s">
        <v>4632</v>
      </c>
      <c r="U4324" s="3" t="s">
        <v>4674</v>
      </c>
      <c r="V4324" s="3" t="s">
        <v>4683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1</v>
      </c>
      <c r="AD4324" s="5">
        <v>0</v>
      </c>
      <c r="AE4324" s="2">
        <v>8</v>
      </c>
      <c r="AF4324" s="2">
        <v>0</v>
      </c>
      <c r="AG4324" s="2">
        <v>0</v>
      </c>
      <c r="AH4324" s="2">
        <v>0</v>
      </c>
      <c r="AI4324" s="2">
        <v>0</v>
      </c>
      <c r="AJ4324" s="2">
        <v>4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</row>
    <row r="4325" spans="1:46" x14ac:dyDescent="0.2">
      <c r="A4325" s="2">
        <v>1697284</v>
      </c>
      <c r="B4325" s="2">
        <v>890462</v>
      </c>
      <c r="C4325" s="6">
        <v>21.3282083721347</v>
      </c>
      <c r="D4325" s="6">
        <v>38.040377469958003</v>
      </c>
      <c r="E4325" s="19" t="s">
        <v>4668</v>
      </c>
      <c r="F4325" s="46">
        <f>INDEX(Δεδομένα!$P:$P,MATCH('2021'!E4325,Δεδομένα!$O:$O,0))</f>
        <v>136</v>
      </c>
      <c r="G4325" s="49" t="s">
        <v>4620</v>
      </c>
      <c r="H4325" s="51" t="str">
        <f>INDEX(Δεδομένα!B$1:B$51,MATCH('2021'!G4325,Δεδομένα!A$1:A$51,0))</f>
        <v>ΔΥΤΙΚΗΣ ΕΛΛΑΔΟΣ</v>
      </c>
      <c r="I4325" s="53">
        <f>INDEX(Δεδομένα!E$1:E$13,MATCH('2021'!H4325,Δεδομένα!D$1:D$13,0))</f>
        <v>7</v>
      </c>
      <c r="J4325" s="4">
        <v>44450</v>
      </c>
      <c r="K4325" s="3" t="s">
        <v>529</v>
      </c>
      <c r="L4325" s="17" t="str">
        <f t="shared" si="352"/>
        <v>11/09/2021 14:05</v>
      </c>
      <c r="M4325" s="4">
        <v>44450</v>
      </c>
      <c r="N4325" s="3" t="s">
        <v>656</v>
      </c>
      <c r="O4325" s="17" t="str">
        <f t="shared" si="353"/>
        <v>11/09/2021 14:55</v>
      </c>
      <c r="P4325" s="24">
        <f t="shared" si="354"/>
        <v>3.4722222226264421E-2</v>
      </c>
      <c r="Q4325" s="28">
        <v>0</v>
      </c>
      <c r="R4325" s="27">
        <f t="shared" si="355"/>
        <v>50.000000005820766</v>
      </c>
      <c r="S4325" s="3" t="s">
        <v>4</v>
      </c>
      <c r="T4325" s="3" t="s">
        <v>4670</v>
      </c>
      <c r="U4325" s="3" t="s">
        <v>4678</v>
      </c>
      <c r="V4325" s="3" t="s">
        <v>4710</v>
      </c>
      <c r="W4325" s="5">
        <v>0</v>
      </c>
      <c r="X4325" s="5">
        <v>0</v>
      </c>
      <c r="Y4325" s="5">
        <v>0</v>
      </c>
      <c r="Z4325" s="5">
        <v>0</v>
      </c>
      <c r="AA4325" s="5">
        <v>1</v>
      </c>
      <c r="AB4325" s="5">
        <v>0</v>
      </c>
      <c r="AC4325" s="5">
        <v>0</v>
      </c>
      <c r="AD4325" s="5">
        <v>0</v>
      </c>
      <c r="AE4325" s="2">
        <v>5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</row>
    <row r="4326" spans="1:46" x14ac:dyDescent="0.2">
      <c r="A4326" s="2">
        <v>1697292</v>
      </c>
      <c r="B4326" s="2">
        <v>891108</v>
      </c>
      <c r="C4326" s="6">
        <v>21.533146309512301</v>
      </c>
      <c r="D4326" s="6">
        <v>37.951194573731698</v>
      </c>
      <c r="E4326" s="19" t="s">
        <v>4668</v>
      </c>
      <c r="F4326" s="46">
        <f>INDEX(Δεδομένα!$P:$P,MATCH('2021'!E4326,Δεδομένα!$O:$O,0))</f>
        <v>136</v>
      </c>
      <c r="G4326" s="49" t="s">
        <v>4147</v>
      </c>
      <c r="H4326" s="51" t="str">
        <f>INDEX(Δεδομένα!B$1:B$51,MATCH('2021'!G4326,Δεδομένα!A$1:A$51,0))</f>
        <v>ΔΥΤΙΚΗΣ ΕΛΛΑΔΟΣ</v>
      </c>
      <c r="I4326" s="53">
        <f>INDEX(Δεδομένα!E$1:E$13,MATCH('2021'!H4326,Δεδομένα!D$1:D$13,0))</f>
        <v>7</v>
      </c>
      <c r="J4326" s="4">
        <v>44453</v>
      </c>
      <c r="K4326" s="3" t="s">
        <v>1923</v>
      </c>
      <c r="L4326" s="17" t="str">
        <f t="shared" si="352"/>
        <v>14/09/2021 10:45</v>
      </c>
      <c r="M4326" s="4">
        <v>44453</v>
      </c>
      <c r="N4326" s="3" t="s">
        <v>214</v>
      </c>
      <c r="O4326" s="17" t="str">
        <f t="shared" si="353"/>
        <v>14/09/2021 12:00</v>
      </c>
      <c r="P4326" s="24">
        <f t="shared" si="354"/>
        <v>5.2083333335758653E-2</v>
      </c>
      <c r="Q4326" s="28">
        <v>0</v>
      </c>
      <c r="R4326" s="27">
        <f t="shared" si="355"/>
        <v>75.00000000349246</v>
      </c>
      <c r="S4326" s="3" t="s">
        <v>4</v>
      </c>
      <c r="T4326" s="3" t="s">
        <v>4194</v>
      </c>
      <c r="U4326" s="3" t="s">
        <v>4706</v>
      </c>
      <c r="V4326" s="3" t="s">
        <v>4707</v>
      </c>
      <c r="W4326" s="5">
        <v>0</v>
      </c>
      <c r="X4326" s="5">
        <v>0</v>
      </c>
      <c r="Y4326" s="5">
        <v>0</v>
      </c>
      <c r="Z4326" s="5">
        <v>0</v>
      </c>
      <c r="AA4326" s="5">
        <v>1</v>
      </c>
      <c r="AB4326" s="5">
        <v>0</v>
      </c>
      <c r="AC4326" s="5">
        <v>0</v>
      </c>
      <c r="AD4326" s="5">
        <v>0</v>
      </c>
      <c r="AE4326" s="2">
        <v>4</v>
      </c>
      <c r="AF4326" s="2">
        <v>0</v>
      </c>
      <c r="AG4326" s="2">
        <v>0</v>
      </c>
      <c r="AH4326" s="2">
        <v>0</v>
      </c>
      <c r="AI4326" s="2">
        <v>0</v>
      </c>
      <c r="AJ4326" s="2">
        <v>2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</row>
    <row r="4327" spans="1:46" x14ac:dyDescent="0.2">
      <c r="A4327" s="2">
        <v>1697299</v>
      </c>
      <c r="B4327" s="2">
        <v>891197</v>
      </c>
      <c r="C4327" s="6">
        <v>21.460774876668701</v>
      </c>
      <c r="D4327" s="6">
        <v>38.015282864064197</v>
      </c>
      <c r="E4327" s="19" t="s">
        <v>4668</v>
      </c>
      <c r="F4327" s="46">
        <f>INDEX(Δεδομένα!$P:$P,MATCH('2021'!E4327,Δεδομένα!$O:$O,0))</f>
        <v>136</v>
      </c>
      <c r="G4327" s="49" t="s">
        <v>4147</v>
      </c>
      <c r="H4327" s="51" t="str">
        <f>INDEX(Δεδομένα!B$1:B$51,MATCH('2021'!G4327,Δεδομένα!A$1:A$51,0))</f>
        <v>ΔΥΤΙΚΗΣ ΕΛΛΑΔΟΣ</v>
      </c>
      <c r="I4327" s="53">
        <f>INDEX(Δεδομένα!E$1:E$13,MATCH('2021'!H4327,Δεδομένα!D$1:D$13,0))</f>
        <v>7</v>
      </c>
      <c r="J4327" s="4">
        <v>44453</v>
      </c>
      <c r="K4327" s="3" t="s">
        <v>461</v>
      </c>
      <c r="L4327" s="17" t="str">
        <f t="shared" si="352"/>
        <v>14/09/2021 17:00</v>
      </c>
      <c r="M4327" s="4">
        <v>44453</v>
      </c>
      <c r="N4327" s="3" t="s">
        <v>1001</v>
      </c>
      <c r="O4327" s="17" t="str">
        <f t="shared" si="353"/>
        <v>14/09/2021 18:04</v>
      </c>
      <c r="P4327" s="24">
        <f t="shared" si="354"/>
        <v>4.4444444443797693E-2</v>
      </c>
      <c r="Q4327" s="28">
        <v>0</v>
      </c>
      <c r="R4327" s="27">
        <f t="shared" si="355"/>
        <v>63.999999999068677</v>
      </c>
      <c r="S4327" s="3" t="s">
        <v>4</v>
      </c>
      <c r="T4327" s="3" t="s">
        <v>4194</v>
      </c>
      <c r="U4327" s="3" t="s">
        <v>4087</v>
      </c>
      <c r="V4327" s="3" t="s">
        <v>4769</v>
      </c>
      <c r="W4327" s="5">
        <v>0</v>
      </c>
      <c r="X4327" s="5">
        <v>0</v>
      </c>
      <c r="Y4327" s="5">
        <v>0</v>
      </c>
      <c r="Z4327" s="5">
        <v>0</v>
      </c>
      <c r="AA4327" s="5">
        <v>1</v>
      </c>
      <c r="AB4327" s="5">
        <v>0</v>
      </c>
      <c r="AC4327" s="5">
        <v>0</v>
      </c>
      <c r="AD4327" s="5">
        <v>0</v>
      </c>
      <c r="AE4327" s="2">
        <v>6</v>
      </c>
      <c r="AF4327" s="2">
        <v>0</v>
      </c>
      <c r="AG4327" s="2">
        <v>0</v>
      </c>
      <c r="AH4327" s="2">
        <v>0</v>
      </c>
      <c r="AI4327" s="2">
        <v>0</v>
      </c>
      <c r="AJ4327" s="2">
        <v>3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</row>
    <row r="4328" spans="1:46" x14ac:dyDescent="0.2">
      <c r="A4328" s="2">
        <v>1697313</v>
      </c>
      <c r="B4328" s="2">
        <v>891684</v>
      </c>
      <c r="C4328" s="6">
        <v>21.361681282296399</v>
      </c>
      <c r="D4328" s="6">
        <v>38.028010121402097</v>
      </c>
      <c r="E4328" s="19" t="s">
        <v>4668</v>
      </c>
      <c r="F4328" s="46">
        <f>INDEX(Δεδομένα!$P:$P,MATCH('2021'!E4328,Δεδομένα!$O:$O,0))</f>
        <v>136</v>
      </c>
      <c r="G4328" s="49" t="s">
        <v>4620</v>
      </c>
      <c r="H4328" s="51" t="str">
        <f>INDEX(Δεδομένα!B$1:B$51,MATCH('2021'!G4328,Δεδομένα!A$1:A$51,0))</f>
        <v>ΔΥΤΙΚΗΣ ΕΛΛΑΔΟΣ</v>
      </c>
      <c r="I4328" s="53">
        <f>INDEX(Δεδομένα!E$1:E$13,MATCH('2021'!H4328,Δεδομένα!D$1:D$13,0))</f>
        <v>7</v>
      </c>
      <c r="J4328" s="4">
        <v>44455</v>
      </c>
      <c r="K4328" s="3" t="s">
        <v>210</v>
      </c>
      <c r="L4328" s="17" t="str">
        <f t="shared" si="352"/>
        <v>16/09/2021 12:43</v>
      </c>
      <c r="M4328" s="4">
        <v>44455</v>
      </c>
      <c r="N4328" s="3" t="s">
        <v>154</v>
      </c>
      <c r="O4328" s="17" t="str">
        <f t="shared" si="353"/>
        <v>16/09/2021 13:20</v>
      </c>
      <c r="P4328" s="24">
        <f t="shared" si="354"/>
        <v>2.569444444088731E-2</v>
      </c>
      <c r="Q4328" s="28">
        <v>0</v>
      </c>
      <c r="R4328" s="27">
        <f t="shared" si="355"/>
        <v>36.999999994877726</v>
      </c>
      <c r="S4328" s="3" t="s">
        <v>4</v>
      </c>
      <c r="T4328" s="3" t="s">
        <v>4670</v>
      </c>
      <c r="U4328" s="3" t="s">
        <v>4684</v>
      </c>
      <c r="V4328" s="3" t="s">
        <v>4770</v>
      </c>
      <c r="W4328" s="5">
        <v>0</v>
      </c>
      <c r="X4328" s="5">
        <v>0</v>
      </c>
      <c r="Y4328" s="5">
        <v>0</v>
      </c>
      <c r="Z4328" s="5">
        <v>1</v>
      </c>
      <c r="AA4328" s="5">
        <v>0</v>
      </c>
      <c r="AB4328" s="5">
        <v>0</v>
      </c>
      <c r="AC4328" s="5">
        <v>0</v>
      </c>
      <c r="AD4328" s="5">
        <v>0</v>
      </c>
      <c r="AE4328" s="2">
        <v>6</v>
      </c>
      <c r="AF4328" s="2">
        <v>0</v>
      </c>
      <c r="AG4328" s="2">
        <v>0</v>
      </c>
      <c r="AH4328" s="2">
        <v>0</v>
      </c>
      <c r="AI4328" s="2">
        <v>0</v>
      </c>
      <c r="AJ4328" s="2">
        <v>3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</row>
    <row r="4329" spans="1:46" x14ac:dyDescent="0.2">
      <c r="A4329" s="2">
        <v>1697341</v>
      </c>
      <c r="B4329" s="2">
        <v>892176</v>
      </c>
      <c r="C4329" s="6">
        <v>21.307405670504501</v>
      </c>
      <c r="D4329" s="6">
        <v>37.986752621049902</v>
      </c>
      <c r="E4329" s="19" t="s">
        <v>4668</v>
      </c>
      <c r="F4329" s="46">
        <f>INDEX(Δεδομένα!$P:$P,MATCH('2021'!E4329,Δεδομένα!$O:$O,0))</f>
        <v>136</v>
      </c>
      <c r="G4329" s="49" t="s">
        <v>4620</v>
      </c>
      <c r="H4329" s="51" t="str">
        <f>INDEX(Δεδομένα!B$1:B$51,MATCH('2021'!G4329,Δεδομένα!A$1:A$51,0))</f>
        <v>ΔΥΤΙΚΗΣ ΕΛΛΑΔΟΣ</v>
      </c>
      <c r="I4329" s="53">
        <f>INDEX(Δεδομένα!E$1:E$13,MATCH('2021'!H4329,Δεδομένα!D$1:D$13,0))</f>
        <v>7</v>
      </c>
      <c r="J4329" s="4">
        <v>44457</v>
      </c>
      <c r="K4329" s="3" t="s">
        <v>137</v>
      </c>
      <c r="L4329" s="17" t="str">
        <f t="shared" si="352"/>
        <v>18/09/2021 12:09</v>
      </c>
      <c r="M4329" s="4">
        <v>44457</v>
      </c>
      <c r="N4329" s="3" t="s">
        <v>658</v>
      </c>
      <c r="O4329" s="17" t="str">
        <f t="shared" si="353"/>
        <v>18/09/2021 12:49</v>
      </c>
      <c r="P4329" s="24">
        <f t="shared" si="354"/>
        <v>2.7777777781011537E-2</v>
      </c>
      <c r="Q4329" s="28">
        <v>0</v>
      </c>
      <c r="R4329" s="27">
        <f t="shared" si="355"/>
        <v>40.000000004656613</v>
      </c>
      <c r="S4329" s="3" t="s">
        <v>4</v>
      </c>
      <c r="T4329" s="3" t="s">
        <v>4670</v>
      </c>
      <c r="U4329" s="3" t="s">
        <v>4723</v>
      </c>
      <c r="V4329" s="3" t="s">
        <v>4771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1</v>
      </c>
      <c r="AD4329" s="5">
        <v>0</v>
      </c>
      <c r="AE4329" s="2">
        <v>5</v>
      </c>
      <c r="AF4329" s="2">
        <v>0</v>
      </c>
      <c r="AG4329" s="2">
        <v>0</v>
      </c>
      <c r="AH4329" s="2">
        <v>0</v>
      </c>
      <c r="AI4329" s="2">
        <v>0</v>
      </c>
      <c r="AJ4329" s="2">
        <v>3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</row>
    <row r="4330" spans="1:46" x14ac:dyDescent="0.2">
      <c r="A4330" s="2">
        <v>1697348</v>
      </c>
      <c r="B4330" s="2">
        <v>892328</v>
      </c>
      <c r="C4330" s="6">
        <v>21.362774528980101</v>
      </c>
      <c r="D4330" s="6">
        <v>38.063994008199501</v>
      </c>
      <c r="E4330" s="19" t="s">
        <v>4668</v>
      </c>
      <c r="F4330" s="46">
        <f>INDEX(Δεδομένα!$P:$P,MATCH('2021'!E4330,Δεδομένα!$O:$O,0))</f>
        <v>136</v>
      </c>
      <c r="G4330" s="49" t="s">
        <v>4620</v>
      </c>
      <c r="H4330" s="51" t="str">
        <f>INDEX(Δεδομένα!B$1:B$51,MATCH('2021'!G4330,Δεδομένα!A$1:A$51,0))</f>
        <v>ΔΥΤΙΚΗΣ ΕΛΛΑΔΟΣ</v>
      </c>
      <c r="I4330" s="53">
        <f>INDEX(Δεδομένα!E$1:E$13,MATCH('2021'!H4330,Δεδομένα!D$1:D$13,0))</f>
        <v>7</v>
      </c>
      <c r="J4330" s="4">
        <v>44457</v>
      </c>
      <c r="K4330" s="3" t="s">
        <v>55</v>
      </c>
      <c r="L4330" s="17" t="str">
        <f t="shared" si="352"/>
        <v>18/09/2021 18:28</v>
      </c>
      <c r="M4330" s="4">
        <v>44457</v>
      </c>
      <c r="N4330" s="3" t="s">
        <v>1490</v>
      </c>
      <c r="O4330" s="17" t="str">
        <f t="shared" si="353"/>
        <v>18/09/2021 19:45</v>
      </c>
      <c r="P4330" s="24">
        <f t="shared" si="354"/>
        <v>5.3472222221898846E-2</v>
      </c>
      <c r="Q4330" s="28">
        <v>0</v>
      </c>
      <c r="R4330" s="27">
        <f t="shared" si="355"/>
        <v>76.999999999534339</v>
      </c>
      <c r="S4330" s="3" t="s">
        <v>4</v>
      </c>
      <c r="T4330" s="3" t="s">
        <v>4670</v>
      </c>
      <c r="U4330" s="3" t="s">
        <v>4671</v>
      </c>
      <c r="V4330" s="3" t="s">
        <v>4671</v>
      </c>
      <c r="W4330" s="5">
        <v>0</v>
      </c>
      <c r="X4330" s="5">
        <v>0</v>
      </c>
      <c r="Y4330" s="5">
        <v>0</v>
      </c>
      <c r="Z4330" s="5">
        <v>0</v>
      </c>
      <c r="AA4330" s="5">
        <v>0.1</v>
      </c>
      <c r="AB4330" s="5">
        <v>0</v>
      </c>
      <c r="AC4330" s="5">
        <v>0</v>
      </c>
      <c r="AD4330" s="5">
        <v>0</v>
      </c>
      <c r="AE4330" s="2">
        <v>4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</row>
    <row r="4331" spans="1:46" x14ac:dyDescent="0.2">
      <c r="A4331" s="2">
        <v>1697645</v>
      </c>
      <c r="B4331" s="2">
        <v>892549</v>
      </c>
      <c r="C4331" s="6">
        <v>21.3074248358026</v>
      </c>
      <c r="D4331" s="6">
        <v>37.959770898404599</v>
      </c>
      <c r="E4331" s="19" t="s">
        <v>4668</v>
      </c>
      <c r="F4331" s="46">
        <f>INDEX(Δεδομένα!$P:$P,MATCH('2021'!E4331,Δεδομένα!$O:$O,0))</f>
        <v>136</v>
      </c>
      <c r="G4331" s="49" t="s">
        <v>4620</v>
      </c>
      <c r="H4331" s="51" t="str">
        <f>INDEX(Δεδομένα!B$1:B$51,MATCH('2021'!G4331,Δεδομένα!A$1:A$51,0))</f>
        <v>ΔΥΤΙΚΗΣ ΕΛΛΑΔΟΣ</v>
      </c>
      <c r="I4331" s="53">
        <f>INDEX(Δεδομένα!E$1:E$13,MATCH('2021'!H4331,Δεδομένα!D$1:D$13,0))</f>
        <v>7</v>
      </c>
      <c r="J4331" s="4">
        <v>44458</v>
      </c>
      <c r="K4331" s="3" t="s">
        <v>407</v>
      </c>
      <c r="L4331" s="17" t="str">
        <f t="shared" si="352"/>
        <v>19/09/2021 15:40</v>
      </c>
      <c r="M4331" s="4">
        <v>44459</v>
      </c>
      <c r="N4331" s="3" t="s">
        <v>4772</v>
      </c>
      <c r="O4331" s="17" t="str">
        <f t="shared" si="353"/>
        <v>20/09/2021 07:59</v>
      </c>
      <c r="P4331" s="24">
        <f t="shared" si="354"/>
        <v>0.67986111110803904</v>
      </c>
      <c r="Q4331" s="28">
        <v>0</v>
      </c>
      <c r="R4331" s="27">
        <f t="shared" si="355"/>
        <v>978.99999999557622</v>
      </c>
      <c r="S4331" s="3" t="s">
        <v>4</v>
      </c>
      <c r="T4331" s="3" t="s">
        <v>4670</v>
      </c>
      <c r="U4331" s="3" t="s">
        <v>4688</v>
      </c>
      <c r="V4331" s="3" t="s">
        <v>4763</v>
      </c>
      <c r="W4331" s="5">
        <v>0</v>
      </c>
      <c r="X4331" s="5">
        <v>0</v>
      </c>
      <c r="Y4331" s="5">
        <v>0</v>
      </c>
      <c r="Z4331" s="5">
        <v>0</v>
      </c>
      <c r="AA4331" s="5">
        <v>100</v>
      </c>
      <c r="AB4331" s="5">
        <v>0</v>
      </c>
      <c r="AC4331" s="5">
        <v>0</v>
      </c>
      <c r="AD4331" s="5">
        <v>0</v>
      </c>
      <c r="AE4331" s="2">
        <v>34</v>
      </c>
      <c r="AF4331" s="2">
        <v>0</v>
      </c>
      <c r="AG4331" s="2">
        <v>0</v>
      </c>
      <c r="AH4331" s="2">
        <v>0</v>
      </c>
      <c r="AI4331" s="2">
        <v>0</v>
      </c>
      <c r="AJ4331" s="2">
        <v>6</v>
      </c>
      <c r="AK4331" s="2">
        <v>9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2</v>
      </c>
      <c r="AR4331" s="2">
        <v>0</v>
      </c>
      <c r="AS4331" s="2">
        <v>0</v>
      </c>
      <c r="AT4331" s="2">
        <v>0</v>
      </c>
    </row>
    <row r="4332" spans="1:46" x14ac:dyDescent="0.2">
      <c r="A4332" s="2">
        <v>1697659</v>
      </c>
      <c r="B4332" s="2">
        <v>892563</v>
      </c>
      <c r="C4332" s="6">
        <v>21.307054676847802</v>
      </c>
      <c r="D4332" s="6">
        <v>37.957170167842101</v>
      </c>
      <c r="E4332" s="19" t="s">
        <v>4668</v>
      </c>
      <c r="F4332" s="46">
        <f>INDEX(Δεδομένα!$P:$P,MATCH('2021'!E4332,Δεδομένα!$O:$O,0))</f>
        <v>136</v>
      </c>
      <c r="G4332" s="49" t="s">
        <v>4620</v>
      </c>
      <c r="H4332" s="51" t="str">
        <f>INDEX(Δεδομένα!B$1:B$51,MATCH('2021'!G4332,Δεδομένα!A$1:A$51,0))</f>
        <v>ΔΥΤΙΚΗΣ ΕΛΛΑΔΟΣ</v>
      </c>
      <c r="I4332" s="53">
        <f>INDEX(Δεδομένα!E$1:E$13,MATCH('2021'!H4332,Δεδομένα!D$1:D$13,0))</f>
        <v>7</v>
      </c>
      <c r="J4332" s="4">
        <v>44458</v>
      </c>
      <c r="K4332" s="3" t="s">
        <v>415</v>
      </c>
      <c r="L4332" s="17" t="str">
        <f t="shared" si="352"/>
        <v>19/09/2021 16:40</v>
      </c>
      <c r="M4332" s="4">
        <v>44458</v>
      </c>
      <c r="N4332" s="3" t="s">
        <v>497</v>
      </c>
      <c r="O4332" s="17" t="str">
        <f t="shared" si="353"/>
        <v>19/09/2021 21:00</v>
      </c>
      <c r="P4332" s="24">
        <f t="shared" si="354"/>
        <v>0.18055555555474712</v>
      </c>
      <c r="Q4332" s="28">
        <v>0</v>
      </c>
      <c r="R4332" s="27">
        <f t="shared" si="355"/>
        <v>259.99999999883585</v>
      </c>
      <c r="S4332" s="3" t="s">
        <v>4</v>
      </c>
      <c r="T4332" s="3" t="s">
        <v>4670</v>
      </c>
      <c r="U4332" s="3" t="s">
        <v>4688</v>
      </c>
      <c r="V4332" s="3" t="s">
        <v>4763</v>
      </c>
      <c r="W4332" s="5">
        <v>0</v>
      </c>
      <c r="X4332" s="5">
        <v>0</v>
      </c>
      <c r="Y4332" s="5">
        <v>0</v>
      </c>
      <c r="Z4332" s="5">
        <v>0</v>
      </c>
      <c r="AA4332" s="5">
        <v>10</v>
      </c>
      <c r="AB4332" s="5">
        <v>0</v>
      </c>
      <c r="AC4332" s="5">
        <v>0</v>
      </c>
      <c r="AD4332" s="5">
        <v>0</v>
      </c>
      <c r="AE4332" s="2">
        <v>7</v>
      </c>
      <c r="AF4332" s="2">
        <v>0</v>
      </c>
      <c r="AG4332" s="2">
        <v>0</v>
      </c>
      <c r="AH4332" s="2">
        <v>0</v>
      </c>
      <c r="AI4332" s="2">
        <v>0</v>
      </c>
      <c r="AJ4332" s="2">
        <v>2</v>
      </c>
      <c r="AK4332" s="2">
        <v>1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</row>
    <row r="4333" spans="1:46" x14ac:dyDescent="0.2">
      <c r="A4333" s="2">
        <v>1697661</v>
      </c>
      <c r="B4333" s="2">
        <v>892577</v>
      </c>
      <c r="C4333" s="6">
        <v>21.332366498553299</v>
      </c>
      <c r="D4333" s="6">
        <v>37.889765130037603</v>
      </c>
      <c r="E4333" s="19" t="s">
        <v>4668</v>
      </c>
      <c r="F4333" s="46">
        <f>INDEX(Δεδομένα!$P:$P,MATCH('2021'!E4333,Δεδομένα!$O:$O,0))</f>
        <v>136</v>
      </c>
      <c r="G4333" s="49" t="s">
        <v>4620</v>
      </c>
      <c r="H4333" s="51" t="str">
        <f>INDEX(Δεδομένα!B$1:B$51,MATCH('2021'!G4333,Δεδομένα!A$1:A$51,0))</f>
        <v>ΔΥΤΙΚΗΣ ΕΛΛΑΔΟΣ</v>
      </c>
      <c r="I4333" s="53">
        <f>INDEX(Δεδομένα!E$1:E$13,MATCH('2021'!H4333,Δεδομένα!D$1:D$13,0))</f>
        <v>7</v>
      </c>
      <c r="J4333" s="4">
        <v>44458</v>
      </c>
      <c r="K4333" s="3" t="s">
        <v>370</v>
      </c>
      <c r="L4333" s="17" t="str">
        <f t="shared" si="352"/>
        <v>19/09/2021 17:45</v>
      </c>
      <c r="M4333" s="4">
        <v>44458</v>
      </c>
      <c r="N4333" s="3" t="s">
        <v>13</v>
      </c>
      <c r="O4333" s="17" t="str">
        <f t="shared" si="353"/>
        <v>19/09/2021 18:50</v>
      </c>
      <c r="P4333" s="24">
        <f t="shared" si="354"/>
        <v>4.5138888883229811E-2</v>
      </c>
      <c r="Q4333" s="28">
        <v>0</v>
      </c>
      <c r="R4333" s="27">
        <f t="shared" si="355"/>
        <v>64.999999991850927</v>
      </c>
      <c r="S4333" s="3" t="s">
        <v>4</v>
      </c>
      <c r="T4333" s="3" t="s">
        <v>4632</v>
      </c>
      <c r="U4333" s="3" t="s">
        <v>4625</v>
      </c>
      <c r="V4333" s="3" t="s">
        <v>4700</v>
      </c>
      <c r="W4333" s="5">
        <v>0</v>
      </c>
      <c r="X4333" s="5">
        <v>0</v>
      </c>
      <c r="Y4333" s="5">
        <v>0</v>
      </c>
      <c r="Z4333" s="5">
        <v>0</v>
      </c>
      <c r="AA4333" s="5">
        <v>5</v>
      </c>
      <c r="AB4333" s="5">
        <v>0</v>
      </c>
      <c r="AC4333" s="5">
        <v>0</v>
      </c>
      <c r="AD4333" s="5">
        <v>0</v>
      </c>
      <c r="AE4333" s="2">
        <v>6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3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</row>
    <row r="4334" spans="1:46" x14ac:dyDescent="0.2">
      <c r="A4334" s="2">
        <v>1697663</v>
      </c>
      <c r="B4334" s="2">
        <v>892787</v>
      </c>
      <c r="C4334" s="6">
        <v>21.297144145211501</v>
      </c>
      <c r="D4334" s="6">
        <v>37.945282002846497</v>
      </c>
      <c r="E4334" s="19" t="s">
        <v>4668</v>
      </c>
      <c r="F4334" s="46">
        <f>INDEX(Δεδομένα!$P:$P,MATCH('2021'!E4334,Δεδομένα!$O:$O,0))</f>
        <v>136</v>
      </c>
      <c r="G4334" s="49" t="s">
        <v>4620</v>
      </c>
      <c r="H4334" s="51" t="str">
        <f>INDEX(Δεδομένα!B$1:B$51,MATCH('2021'!G4334,Δεδομένα!A$1:A$51,0))</f>
        <v>ΔΥΤΙΚΗΣ ΕΛΛΑΔΟΣ</v>
      </c>
      <c r="I4334" s="53">
        <f>INDEX(Δεδομένα!E$1:E$13,MATCH('2021'!H4334,Δεδομένα!D$1:D$13,0))</f>
        <v>7</v>
      </c>
      <c r="J4334" s="4">
        <v>44459</v>
      </c>
      <c r="K4334" s="3" t="s">
        <v>900</v>
      </c>
      <c r="L4334" s="17" t="str">
        <f t="shared" si="352"/>
        <v>20/09/2021 13:57</v>
      </c>
      <c r="M4334" s="4">
        <v>44459</v>
      </c>
      <c r="N4334" s="3" t="s">
        <v>1016</v>
      </c>
      <c r="O4334" s="17" t="str">
        <f t="shared" si="353"/>
        <v>20/09/2021 14:25</v>
      </c>
      <c r="P4334" s="24">
        <f t="shared" si="354"/>
        <v>1.9444444442342501E-2</v>
      </c>
      <c r="Q4334" s="28">
        <v>0</v>
      </c>
      <c r="R4334" s="27">
        <f t="shared" si="355"/>
        <v>27.999999996973202</v>
      </c>
      <c r="S4334" s="3" t="s">
        <v>4</v>
      </c>
      <c r="T4334" s="3" t="s">
        <v>4670</v>
      </c>
      <c r="U4334" s="3" t="s">
        <v>4688</v>
      </c>
      <c r="V4334" s="3" t="s">
        <v>4688</v>
      </c>
      <c r="W4334" s="5">
        <v>0</v>
      </c>
      <c r="X4334" s="5">
        <v>0</v>
      </c>
      <c r="Y4334" s="5">
        <v>0</v>
      </c>
      <c r="Z4334" s="5">
        <v>0</v>
      </c>
      <c r="AA4334" s="5">
        <v>1</v>
      </c>
      <c r="AB4334" s="5">
        <v>0</v>
      </c>
      <c r="AC4334" s="5">
        <v>0</v>
      </c>
      <c r="AD4334" s="5">
        <v>0</v>
      </c>
      <c r="AE4334" s="2">
        <v>2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1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</row>
    <row r="4335" spans="1:46" x14ac:dyDescent="0.2">
      <c r="A4335" s="2">
        <v>1697665</v>
      </c>
      <c r="B4335" s="2">
        <v>893044</v>
      </c>
      <c r="C4335" s="6">
        <v>21.40274565947</v>
      </c>
      <c r="D4335" s="6">
        <v>38.0811141060816</v>
      </c>
      <c r="E4335" s="19" t="s">
        <v>4668</v>
      </c>
      <c r="F4335" s="46">
        <f>INDEX(Δεδομένα!$P:$P,MATCH('2021'!E4335,Δεδομένα!$O:$O,0))</f>
        <v>136</v>
      </c>
      <c r="G4335" s="49" t="s">
        <v>4147</v>
      </c>
      <c r="H4335" s="51" t="str">
        <f>INDEX(Δεδομένα!B$1:B$51,MATCH('2021'!G4335,Δεδομένα!A$1:A$51,0))</f>
        <v>ΔΥΤΙΚΗΣ ΕΛΛΑΔΟΣ</v>
      </c>
      <c r="I4335" s="53">
        <f>INDEX(Δεδομένα!E$1:E$13,MATCH('2021'!H4335,Δεδομένα!D$1:D$13,0))</f>
        <v>7</v>
      </c>
      <c r="J4335" s="4">
        <v>44460</v>
      </c>
      <c r="K4335" s="3" t="s">
        <v>297</v>
      </c>
      <c r="L4335" s="17" t="str">
        <f t="shared" si="352"/>
        <v>21/09/2021 12:55</v>
      </c>
      <c r="M4335" s="4">
        <v>44460</v>
      </c>
      <c r="N4335" s="3" t="s">
        <v>142</v>
      </c>
      <c r="O4335" s="17" t="str">
        <f t="shared" si="353"/>
        <v>21/09/2021 13:49</v>
      </c>
      <c r="P4335" s="24">
        <f t="shared" si="354"/>
        <v>3.7499999998544808E-2</v>
      </c>
      <c r="Q4335" s="28">
        <v>0</v>
      </c>
      <c r="R4335" s="27">
        <f t="shared" si="355"/>
        <v>53.999999997904524</v>
      </c>
      <c r="S4335" s="3" t="s">
        <v>4</v>
      </c>
      <c r="T4335" s="3" t="s">
        <v>4194</v>
      </c>
      <c r="U4335" s="3" t="s">
        <v>4676</v>
      </c>
      <c r="V4335" s="3" t="s">
        <v>4677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3</v>
      </c>
      <c r="AC4335" s="5">
        <v>0</v>
      </c>
      <c r="AD4335" s="5">
        <v>0</v>
      </c>
      <c r="AE4335" s="2">
        <v>6</v>
      </c>
      <c r="AF4335" s="2">
        <v>0</v>
      </c>
      <c r="AG4335" s="2">
        <v>0</v>
      </c>
      <c r="AH4335" s="2">
        <v>0</v>
      </c>
      <c r="AI4335" s="2">
        <v>0</v>
      </c>
      <c r="AJ4335" s="2">
        <v>3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</row>
    <row r="4336" spans="1:46" x14ac:dyDescent="0.2">
      <c r="A4336" s="2">
        <v>1697666</v>
      </c>
      <c r="B4336" s="2">
        <v>893110</v>
      </c>
      <c r="C4336" s="6">
        <v>21.272527711227301</v>
      </c>
      <c r="D4336" s="6">
        <v>37.9255107912021</v>
      </c>
      <c r="E4336" s="19" t="s">
        <v>4668</v>
      </c>
      <c r="F4336" s="46">
        <f>INDEX(Δεδομένα!$P:$P,MATCH('2021'!E4336,Δεδομένα!$O:$O,0))</f>
        <v>136</v>
      </c>
      <c r="G4336" s="49" t="s">
        <v>4620</v>
      </c>
      <c r="H4336" s="51" t="str">
        <f>INDEX(Δεδομένα!B$1:B$51,MATCH('2021'!G4336,Δεδομένα!A$1:A$51,0))</f>
        <v>ΔΥΤΙΚΗΣ ΕΛΛΑΔΟΣ</v>
      </c>
      <c r="I4336" s="53">
        <f>INDEX(Δεδομένα!E$1:E$13,MATCH('2021'!H4336,Δεδομένα!D$1:D$13,0))</f>
        <v>7</v>
      </c>
      <c r="J4336" s="4">
        <v>44460</v>
      </c>
      <c r="K4336" s="3" t="s">
        <v>725</v>
      </c>
      <c r="L4336" s="17" t="str">
        <f t="shared" si="352"/>
        <v>21/09/2021 17:16</v>
      </c>
      <c r="M4336" s="4">
        <v>44460</v>
      </c>
      <c r="N4336" s="3" t="s">
        <v>564</v>
      </c>
      <c r="O4336" s="17" t="str">
        <f t="shared" si="353"/>
        <v>21/09/2021 17:52</v>
      </c>
      <c r="P4336" s="24">
        <f t="shared" si="354"/>
        <v>2.4999999994179234E-2</v>
      </c>
      <c r="Q4336" s="28">
        <v>0</v>
      </c>
      <c r="R4336" s="27">
        <f t="shared" si="355"/>
        <v>35.999999991618097</v>
      </c>
      <c r="S4336" s="3" t="s">
        <v>4</v>
      </c>
      <c r="T4336" s="3" t="s">
        <v>4670</v>
      </c>
      <c r="U4336" s="3" t="s">
        <v>4688</v>
      </c>
      <c r="V4336" s="3" t="s">
        <v>4688</v>
      </c>
      <c r="W4336" s="5">
        <v>0</v>
      </c>
      <c r="X4336" s="5">
        <v>0</v>
      </c>
      <c r="Y4336" s="5">
        <v>0</v>
      </c>
      <c r="Z4336" s="5">
        <v>0</v>
      </c>
      <c r="AA4336" s="5">
        <v>1</v>
      </c>
      <c r="AB4336" s="5">
        <v>0</v>
      </c>
      <c r="AC4336" s="5">
        <v>0</v>
      </c>
      <c r="AD4336" s="5">
        <v>0</v>
      </c>
      <c r="AE4336" s="2">
        <v>4</v>
      </c>
      <c r="AF4336" s="2">
        <v>0</v>
      </c>
      <c r="AG4336" s="2">
        <v>0</v>
      </c>
      <c r="AH4336" s="2">
        <v>0</v>
      </c>
      <c r="AI4336" s="2">
        <v>0</v>
      </c>
      <c r="AJ4336" s="2">
        <v>2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</row>
    <row r="4337" spans="1:46" x14ac:dyDescent="0.2">
      <c r="A4337" s="2">
        <v>1697668</v>
      </c>
      <c r="B4337" s="2">
        <v>893131</v>
      </c>
      <c r="C4337" s="6">
        <v>21.322867578141899</v>
      </c>
      <c r="D4337" s="6">
        <v>37.903693954538802</v>
      </c>
      <c r="E4337" s="19" t="s">
        <v>4668</v>
      </c>
      <c r="F4337" s="46">
        <f>INDEX(Δεδομένα!$P:$P,MATCH('2021'!E4337,Δεδομένα!$O:$O,0))</f>
        <v>136</v>
      </c>
      <c r="G4337" s="49" t="s">
        <v>4620</v>
      </c>
      <c r="H4337" s="51" t="str">
        <f>INDEX(Δεδομένα!B$1:B$51,MATCH('2021'!G4337,Δεδομένα!A$1:A$51,0))</f>
        <v>ΔΥΤΙΚΗΣ ΕΛΛΑΔΟΣ</v>
      </c>
      <c r="I4337" s="53">
        <f>INDEX(Δεδομένα!E$1:E$13,MATCH('2021'!H4337,Δεδομένα!D$1:D$13,0))</f>
        <v>7</v>
      </c>
      <c r="J4337" s="4">
        <v>44460</v>
      </c>
      <c r="K4337" s="3" t="s">
        <v>228</v>
      </c>
      <c r="L4337" s="17" t="str">
        <f t="shared" si="352"/>
        <v>21/09/2021 18:58</v>
      </c>
      <c r="M4337" s="4">
        <v>44460</v>
      </c>
      <c r="N4337" s="3" t="s">
        <v>459</v>
      </c>
      <c r="O4337" s="17" t="str">
        <f t="shared" si="353"/>
        <v>21/09/2021 20:05</v>
      </c>
      <c r="P4337" s="24">
        <f t="shared" si="354"/>
        <v>4.6527777776645962E-2</v>
      </c>
      <c r="Q4337" s="28">
        <v>0</v>
      </c>
      <c r="R4337" s="27">
        <f t="shared" si="355"/>
        <v>66.999999998370185</v>
      </c>
      <c r="S4337" s="3" t="s">
        <v>4</v>
      </c>
      <c r="T4337" s="3" t="s">
        <v>4632</v>
      </c>
      <c r="U4337" s="3" t="s">
        <v>4625</v>
      </c>
      <c r="V4337" s="3" t="s">
        <v>4773</v>
      </c>
      <c r="W4337" s="5">
        <v>0</v>
      </c>
      <c r="X4337" s="5">
        <v>0</v>
      </c>
      <c r="Y4337" s="5">
        <v>0</v>
      </c>
      <c r="Z4337" s="5">
        <v>0</v>
      </c>
      <c r="AA4337" s="5">
        <v>5</v>
      </c>
      <c r="AB4337" s="5">
        <v>0</v>
      </c>
      <c r="AC4337" s="5">
        <v>0</v>
      </c>
      <c r="AD4337" s="5">
        <v>0</v>
      </c>
      <c r="AE4337" s="2">
        <v>10</v>
      </c>
      <c r="AF4337" s="2">
        <v>0</v>
      </c>
      <c r="AG4337" s="2">
        <v>0</v>
      </c>
      <c r="AH4337" s="2">
        <v>0</v>
      </c>
      <c r="AI4337" s="2">
        <v>0</v>
      </c>
      <c r="AJ4337" s="2">
        <v>3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</row>
    <row r="4338" spans="1:46" x14ac:dyDescent="0.2">
      <c r="A4338" s="2">
        <v>1700433</v>
      </c>
      <c r="B4338" s="2">
        <v>893327</v>
      </c>
      <c r="C4338" s="6">
        <v>21.222441375636201</v>
      </c>
      <c r="D4338" s="6">
        <v>37.888699403012602</v>
      </c>
      <c r="E4338" s="19" t="s">
        <v>4668</v>
      </c>
      <c r="F4338" s="46">
        <f>INDEX(Δεδομένα!$P:$P,MATCH('2021'!E4338,Δεδομένα!$O:$O,0))</f>
        <v>136</v>
      </c>
      <c r="G4338" s="49" t="s">
        <v>4620</v>
      </c>
      <c r="H4338" s="51" t="str">
        <f>INDEX(Δεδομένα!B$1:B$51,MATCH('2021'!G4338,Δεδομένα!A$1:A$51,0))</f>
        <v>ΔΥΤΙΚΗΣ ΕΛΛΑΔΟΣ</v>
      </c>
      <c r="I4338" s="53">
        <f>INDEX(Δεδομένα!E$1:E$13,MATCH('2021'!H4338,Δεδομένα!D$1:D$13,0))</f>
        <v>7</v>
      </c>
      <c r="J4338" s="4">
        <v>44461</v>
      </c>
      <c r="K4338" s="3" t="s">
        <v>109</v>
      </c>
      <c r="L4338" s="17" t="str">
        <f t="shared" si="352"/>
        <v>22/09/2021 15:50</v>
      </c>
      <c r="M4338" s="4">
        <v>44461</v>
      </c>
      <c r="N4338" s="3" t="s">
        <v>474</v>
      </c>
      <c r="O4338" s="17" t="str">
        <f t="shared" si="353"/>
        <v>22/09/2021 16:50</v>
      </c>
      <c r="P4338" s="24">
        <f t="shared" si="354"/>
        <v>4.1666666671517305E-2</v>
      </c>
      <c r="Q4338" s="28">
        <v>0</v>
      </c>
      <c r="R4338" s="27">
        <f t="shared" si="355"/>
        <v>60.000000006984919</v>
      </c>
      <c r="S4338" s="3" t="s">
        <v>4</v>
      </c>
      <c r="T4338" s="3" t="s">
        <v>4632</v>
      </c>
      <c r="U4338" s="3" t="s">
        <v>4662</v>
      </c>
      <c r="V4338" s="3" t="s">
        <v>4680</v>
      </c>
      <c r="W4338" s="5">
        <v>0</v>
      </c>
      <c r="X4338" s="5">
        <v>0</v>
      </c>
      <c r="Y4338" s="5">
        <v>0</v>
      </c>
      <c r="Z4338" s="5">
        <v>0</v>
      </c>
      <c r="AA4338" s="5">
        <v>1</v>
      </c>
      <c r="AB4338" s="5">
        <v>0</v>
      </c>
      <c r="AC4338" s="5">
        <v>0</v>
      </c>
      <c r="AD4338" s="5">
        <v>0</v>
      </c>
      <c r="AE4338" s="2">
        <v>7</v>
      </c>
      <c r="AF4338" s="2">
        <v>0</v>
      </c>
      <c r="AG4338" s="2">
        <v>0</v>
      </c>
      <c r="AH4338" s="2">
        <v>0</v>
      </c>
      <c r="AI4338" s="2">
        <v>0</v>
      </c>
      <c r="AJ4338" s="2">
        <v>3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</row>
    <row r="4339" spans="1:46" x14ac:dyDescent="0.2">
      <c r="A4339" s="2">
        <v>1700450</v>
      </c>
      <c r="B4339" s="2">
        <v>893410</v>
      </c>
      <c r="C4339" s="6">
        <v>21.358889297244598</v>
      </c>
      <c r="D4339" s="6">
        <v>38.029376385631501</v>
      </c>
      <c r="E4339" s="19" t="s">
        <v>4668</v>
      </c>
      <c r="F4339" s="46">
        <f>INDEX(Δεδομένα!$P:$P,MATCH('2021'!E4339,Δεδομένα!$O:$O,0))</f>
        <v>136</v>
      </c>
      <c r="G4339" s="49" t="s">
        <v>4620</v>
      </c>
      <c r="H4339" s="51" t="str">
        <f>INDEX(Δεδομένα!B$1:B$51,MATCH('2021'!G4339,Δεδομένα!A$1:A$51,0))</f>
        <v>ΔΥΤΙΚΗΣ ΕΛΛΑΔΟΣ</v>
      </c>
      <c r="I4339" s="53">
        <f>INDEX(Δεδομένα!E$1:E$13,MATCH('2021'!H4339,Δεδομένα!D$1:D$13,0))</f>
        <v>7</v>
      </c>
      <c r="J4339" s="4">
        <v>44461</v>
      </c>
      <c r="K4339" s="3" t="s">
        <v>534</v>
      </c>
      <c r="L4339" s="17" t="str">
        <f t="shared" si="352"/>
        <v>22/09/2021 20:45</v>
      </c>
      <c r="M4339" s="4">
        <v>44461</v>
      </c>
      <c r="N4339" s="3" t="s">
        <v>748</v>
      </c>
      <c r="O4339" s="17" t="str">
        <f t="shared" si="353"/>
        <v>22/09/2021 21:28</v>
      </c>
      <c r="P4339" s="24">
        <f t="shared" si="354"/>
        <v>2.9861111106583849E-2</v>
      </c>
      <c r="Q4339" s="28">
        <v>0</v>
      </c>
      <c r="R4339" s="27">
        <f t="shared" si="355"/>
        <v>42.999999993480742</v>
      </c>
      <c r="S4339" s="3" t="s">
        <v>4</v>
      </c>
      <c r="T4339" s="3" t="s">
        <v>4670</v>
      </c>
      <c r="U4339" s="3" t="s">
        <v>4684</v>
      </c>
      <c r="V4339" s="3" t="s">
        <v>4684</v>
      </c>
      <c r="W4339" s="5">
        <v>0</v>
      </c>
      <c r="X4339" s="5">
        <v>0</v>
      </c>
      <c r="Y4339" s="5">
        <v>0</v>
      </c>
      <c r="Z4339" s="5">
        <v>0</v>
      </c>
      <c r="AA4339" s="5">
        <v>1</v>
      </c>
      <c r="AB4339" s="5">
        <v>0</v>
      </c>
      <c r="AC4339" s="5">
        <v>0</v>
      </c>
      <c r="AD4339" s="5">
        <v>0</v>
      </c>
      <c r="AE4339" s="2">
        <v>3</v>
      </c>
      <c r="AF4339" s="2">
        <v>0</v>
      </c>
      <c r="AG4339" s="2">
        <v>0</v>
      </c>
      <c r="AH4339" s="2">
        <v>0</v>
      </c>
      <c r="AI4339" s="2">
        <v>0</v>
      </c>
      <c r="AJ4339" s="2">
        <v>1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</row>
    <row r="4340" spans="1:46" x14ac:dyDescent="0.2">
      <c r="A4340" s="2">
        <v>1700461</v>
      </c>
      <c r="B4340" s="2">
        <v>893431</v>
      </c>
      <c r="C4340" s="6">
        <v>21.306221904350299</v>
      </c>
      <c r="D4340" s="6">
        <v>37.8937334782607</v>
      </c>
      <c r="E4340" s="19" t="s">
        <v>4668</v>
      </c>
      <c r="F4340" s="46">
        <f>INDEX(Δεδομένα!$P:$P,MATCH('2021'!E4340,Δεδομένα!$O:$O,0))</f>
        <v>136</v>
      </c>
      <c r="G4340" s="49" t="s">
        <v>4620</v>
      </c>
      <c r="H4340" s="51" t="str">
        <f>INDEX(Δεδομένα!B$1:B$51,MATCH('2021'!G4340,Δεδομένα!A$1:A$51,0))</f>
        <v>ΔΥΤΙΚΗΣ ΕΛΛΑΔΟΣ</v>
      </c>
      <c r="I4340" s="53">
        <f>INDEX(Δεδομένα!E$1:E$13,MATCH('2021'!H4340,Δεδομένα!D$1:D$13,0))</f>
        <v>7</v>
      </c>
      <c r="J4340" s="4">
        <v>44461</v>
      </c>
      <c r="K4340" s="3" t="s">
        <v>97</v>
      </c>
      <c r="L4340" s="17" t="str">
        <f t="shared" si="352"/>
        <v>22/09/2021 22:30</v>
      </c>
      <c r="M4340" s="4">
        <v>44461</v>
      </c>
      <c r="N4340" s="3" t="s">
        <v>1118</v>
      </c>
      <c r="O4340" s="17" t="str">
        <f t="shared" si="353"/>
        <v>22/09/2021 23:10</v>
      </c>
      <c r="P4340" s="24">
        <f t="shared" si="354"/>
        <v>2.7777777781011537E-2</v>
      </c>
      <c r="Q4340" s="28">
        <v>0</v>
      </c>
      <c r="R4340" s="27">
        <f t="shared" si="355"/>
        <v>40.000000004656613</v>
      </c>
      <c r="S4340" s="3" t="s">
        <v>4</v>
      </c>
      <c r="T4340" s="3" t="s">
        <v>4632</v>
      </c>
      <c r="U4340" s="3" t="s">
        <v>4625</v>
      </c>
      <c r="V4340" s="3" t="s">
        <v>4625</v>
      </c>
      <c r="W4340" s="5">
        <v>0</v>
      </c>
      <c r="X4340" s="5">
        <v>0</v>
      </c>
      <c r="Y4340" s="5">
        <v>0</v>
      </c>
      <c r="Z4340" s="5">
        <v>0</v>
      </c>
      <c r="AA4340" s="5">
        <v>1</v>
      </c>
      <c r="AB4340" s="5">
        <v>0</v>
      </c>
      <c r="AC4340" s="5">
        <v>0</v>
      </c>
      <c r="AD4340" s="5">
        <v>0</v>
      </c>
      <c r="AE4340" s="2">
        <v>2</v>
      </c>
      <c r="AF4340" s="2">
        <v>0</v>
      </c>
      <c r="AG4340" s="2">
        <v>0</v>
      </c>
      <c r="AH4340" s="2">
        <v>0</v>
      </c>
      <c r="AI4340" s="2">
        <v>0</v>
      </c>
      <c r="AJ4340" s="2">
        <v>1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</row>
    <row r="4341" spans="1:46" x14ac:dyDescent="0.2">
      <c r="A4341" s="2">
        <v>1700476</v>
      </c>
      <c r="B4341" s="2">
        <v>893457</v>
      </c>
      <c r="C4341" s="6">
        <v>21.360010170840301</v>
      </c>
      <c r="D4341" s="6">
        <v>38.028845453024999</v>
      </c>
      <c r="E4341" s="19" t="s">
        <v>4668</v>
      </c>
      <c r="F4341" s="46">
        <f>INDEX(Δεδομένα!$P:$P,MATCH('2021'!E4341,Δεδομένα!$O:$O,0))</f>
        <v>136</v>
      </c>
      <c r="G4341" s="49" t="s">
        <v>4620</v>
      </c>
      <c r="H4341" s="51" t="str">
        <f>INDEX(Δεδομένα!B$1:B$51,MATCH('2021'!G4341,Δεδομένα!A$1:A$51,0))</f>
        <v>ΔΥΤΙΚΗΣ ΕΛΛΑΔΟΣ</v>
      </c>
      <c r="I4341" s="53">
        <f>INDEX(Δεδομένα!E$1:E$13,MATCH('2021'!H4341,Δεδομένα!D$1:D$13,0))</f>
        <v>7</v>
      </c>
      <c r="J4341" s="4">
        <v>44462</v>
      </c>
      <c r="K4341" s="3" t="s">
        <v>4774</v>
      </c>
      <c r="L4341" s="17" t="str">
        <f t="shared" si="352"/>
        <v>23/09/2021 01:35</v>
      </c>
      <c r="M4341" s="4">
        <v>44462</v>
      </c>
      <c r="N4341" s="3" t="s">
        <v>450</v>
      </c>
      <c r="O4341" s="17" t="str">
        <f t="shared" si="353"/>
        <v>23/09/2021 20:50</v>
      </c>
      <c r="P4341" s="24">
        <f t="shared" si="354"/>
        <v>0.80208333333575865</v>
      </c>
      <c r="Q4341" s="28">
        <v>0</v>
      </c>
      <c r="R4341" s="27">
        <f t="shared" si="355"/>
        <v>1155.0000000034925</v>
      </c>
      <c r="S4341" s="3" t="s">
        <v>4</v>
      </c>
      <c r="T4341" s="3" t="s">
        <v>4670</v>
      </c>
      <c r="U4341" s="3" t="s">
        <v>4684</v>
      </c>
      <c r="V4341" s="3" t="s">
        <v>4775</v>
      </c>
      <c r="W4341" s="5">
        <v>0</v>
      </c>
      <c r="X4341" s="5">
        <v>0</v>
      </c>
      <c r="Y4341" s="5">
        <v>0</v>
      </c>
      <c r="Z4341" s="5">
        <v>0</v>
      </c>
      <c r="AA4341" s="5">
        <v>20</v>
      </c>
      <c r="AB4341" s="5">
        <v>0</v>
      </c>
      <c r="AC4341" s="5">
        <v>0</v>
      </c>
      <c r="AD4341" s="5">
        <v>0</v>
      </c>
      <c r="AE4341" s="2">
        <v>12</v>
      </c>
      <c r="AF4341" s="2">
        <v>6</v>
      </c>
      <c r="AG4341" s="2">
        <v>0</v>
      </c>
      <c r="AH4341" s="2">
        <v>0</v>
      </c>
      <c r="AI4341" s="2">
        <v>0</v>
      </c>
      <c r="AJ4341" s="2">
        <v>6</v>
      </c>
      <c r="AK4341" s="2">
        <v>2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</row>
    <row r="4342" spans="1:46" x14ac:dyDescent="0.2">
      <c r="A4342" s="2">
        <v>1700480</v>
      </c>
      <c r="B4342" s="2">
        <v>893616</v>
      </c>
      <c r="C4342" s="6">
        <v>21.398102553349901</v>
      </c>
      <c r="D4342" s="6">
        <v>38.073835403710298</v>
      </c>
      <c r="E4342" s="19" t="s">
        <v>4668</v>
      </c>
      <c r="F4342" s="46">
        <f>INDEX(Δεδομένα!$P:$P,MATCH('2021'!E4342,Δεδομένα!$O:$O,0))</f>
        <v>136</v>
      </c>
      <c r="G4342" s="49" t="s">
        <v>4147</v>
      </c>
      <c r="H4342" s="51" t="str">
        <f>INDEX(Δεδομένα!B$1:B$51,MATCH('2021'!G4342,Δεδομένα!A$1:A$51,0))</f>
        <v>ΔΥΤΙΚΗΣ ΕΛΛΑΔΟΣ</v>
      </c>
      <c r="I4342" s="53">
        <f>INDEX(Δεδομένα!E$1:E$13,MATCH('2021'!H4342,Δεδομένα!D$1:D$13,0))</f>
        <v>7</v>
      </c>
      <c r="J4342" s="4">
        <v>44462</v>
      </c>
      <c r="K4342" s="3" t="s">
        <v>1233</v>
      </c>
      <c r="L4342" s="17" t="str">
        <f t="shared" si="352"/>
        <v>23/09/2021 16:45</v>
      </c>
      <c r="M4342" s="4">
        <v>44462</v>
      </c>
      <c r="N4342" s="3" t="s">
        <v>985</v>
      </c>
      <c r="O4342" s="17" t="str">
        <f t="shared" si="353"/>
        <v>23/09/2021 17:21</v>
      </c>
      <c r="P4342" s="24">
        <f t="shared" si="354"/>
        <v>2.5000000001455192E-2</v>
      </c>
      <c r="Q4342" s="28">
        <v>0</v>
      </c>
      <c r="R4342" s="27">
        <f t="shared" si="355"/>
        <v>36.000000002095476</v>
      </c>
      <c r="S4342" s="3" t="s">
        <v>4</v>
      </c>
      <c r="T4342" s="3" t="s">
        <v>4194</v>
      </c>
      <c r="U4342" s="3" t="s">
        <v>4676</v>
      </c>
      <c r="V4342" s="3" t="s">
        <v>4677</v>
      </c>
      <c r="W4342" s="5">
        <v>0</v>
      </c>
      <c r="X4342" s="5">
        <v>0</v>
      </c>
      <c r="Y4342" s="5">
        <v>0</v>
      </c>
      <c r="Z4342" s="5">
        <v>0</v>
      </c>
      <c r="AA4342" s="5">
        <v>1</v>
      </c>
      <c r="AB4342" s="5">
        <v>0</v>
      </c>
      <c r="AC4342" s="5">
        <v>0</v>
      </c>
      <c r="AD4342" s="5">
        <v>0</v>
      </c>
      <c r="AE4342" s="2">
        <v>2</v>
      </c>
      <c r="AF4342" s="2">
        <v>0</v>
      </c>
      <c r="AG4342" s="2">
        <v>0</v>
      </c>
      <c r="AH4342" s="2">
        <v>0</v>
      </c>
      <c r="AI4342" s="2">
        <v>0</v>
      </c>
      <c r="AJ4342" s="2">
        <v>1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</row>
    <row r="4343" spans="1:46" x14ac:dyDescent="0.2">
      <c r="A4343" s="2">
        <v>1700488</v>
      </c>
      <c r="B4343" s="2">
        <v>894063</v>
      </c>
      <c r="C4343" s="6">
        <v>21.354036756690299</v>
      </c>
      <c r="D4343" s="6">
        <v>38.0268916290456</v>
      </c>
      <c r="E4343" s="19" t="s">
        <v>4668</v>
      </c>
      <c r="F4343" s="46">
        <f>INDEX(Δεδομένα!$P:$P,MATCH('2021'!E4343,Δεδομένα!$O:$O,0))</f>
        <v>136</v>
      </c>
      <c r="G4343" s="49" t="s">
        <v>4620</v>
      </c>
      <c r="H4343" s="51" t="str">
        <f>INDEX(Δεδομένα!B$1:B$51,MATCH('2021'!G4343,Δεδομένα!A$1:A$51,0))</f>
        <v>ΔΥΤΙΚΗΣ ΕΛΛΑΔΟΣ</v>
      </c>
      <c r="I4343" s="53">
        <f>INDEX(Δεδομένα!E$1:E$13,MATCH('2021'!H4343,Δεδομένα!D$1:D$13,0))</f>
        <v>7</v>
      </c>
      <c r="J4343" s="4">
        <v>44464</v>
      </c>
      <c r="K4343" s="3" t="s">
        <v>214</v>
      </c>
      <c r="L4343" s="17" t="str">
        <f t="shared" si="352"/>
        <v>25/09/2021 12:00</v>
      </c>
      <c r="M4343" s="4">
        <v>44464</v>
      </c>
      <c r="N4343" s="3" t="s">
        <v>351</v>
      </c>
      <c r="O4343" s="17" t="str">
        <f t="shared" si="353"/>
        <v>25/09/2021 13:25</v>
      </c>
      <c r="P4343" s="24">
        <f t="shared" si="354"/>
        <v>5.9027777781011537E-2</v>
      </c>
      <c r="Q4343" s="28">
        <v>0</v>
      </c>
      <c r="R4343" s="27">
        <f t="shared" si="355"/>
        <v>85.000000004656613</v>
      </c>
      <c r="S4343" s="3" t="s">
        <v>4</v>
      </c>
      <c r="T4343" s="3" t="s">
        <v>4670</v>
      </c>
      <c r="U4343" s="3" t="s">
        <v>4684</v>
      </c>
      <c r="V4343" s="3" t="s">
        <v>4684</v>
      </c>
      <c r="W4343" s="5">
        <v>0</v>
      </c>
      <c r="X4343" s="5">
        <v>0</v>
      </c>
      <c r="Y4343" s="5">
        <v>0</v>
      </c>
      <c r="Z4343" s="5">
        <v>0</v>
      </c>
      <c r="AA4343" s="5">
        <v>5</v>
      </c>
      <c r="AB4343" s="5">
        <v>0</v>
      </c>
      <c r="AC4343" s="5">
        <v>0</v>
      </c>
      <c r="AD4343" s="5">
        <v>0</v>
      </c>
      <c r="AE4343" s="2">
        <v>19</v>
      </c>
      <c r="AF4343" s="2">
        <v>0</v>
      </c>
      <c r="AG4343" s="2">
        <v>0</v>
      </c>
      <c r="AH4343" s="2">
        <v>0</v>
      </c>
      <c r="AI4343" s="2">
        <v>0</v>
      </c>
      <c r="AJ4343" s="2">
        <v>5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2</v>
      </c>
      <c r="AR4343" s="2">
        <v>0</v>
      </c>
      <c r="AS4343" s="2">
        <v>0</v>
      </c>
      <c r="AT4343" s="2">
        <v>0</v>
      </c>
    </row>
    <row r="4344" spans="1:46" x14ac:dyDescent="0.2">
      <c r="A4344" s="2">
        <v>1700498</v>
      </c>
      <c r="B4344" s="2">
        <v>894160</v>
      </c>
      <c r="C4344" s="6">
        <v>21.375051398093799</v>
      </c>
      <c r="D4344" s="6">
        <v>38.064766346892803</v>
      </c>
      <c r="E4344" s="19" t="s">
        <v>4668</v>
      </c>
      <c r="F4344" s="46">
        <f>INDEX(Δεδομένα!$P:$P,MATCH('2021'!E4344,Δεδομένα!$O:$O,0))</f>
        <v>136</v>
      </c>
      <c r="G4344" s="49" t="s">
        <v>4620</v>
      </c>
      <c r="H4344" s="51" t="str">
        <f>INDEX(Δεδομένα!B$1:B$51,MATCH('2021'!G4344,Δεδομένα!A$1:A$51,0))</f>
        <v>ΔΥΤΙΚΗΣ ΕΛΛΑΔΟΣ</v>
      </c>
      <c r="I4344" s="53">
        <f>INDEX(Δεδομένα!E$1:E$13,MATCH('2021'!H4344,Δεδομένα!D$1:D$13,0))</f>
        <v>7</v>
      </c>
      <c r="J4344" s="4">
        <v>44464</v>
      </c>
      <c r="K4344" s="3" t="s">
        <v>641</v>
      </c>
      <c r="L4344" s="17" t="str">
        <f t="shared" si="352"/>
        <v>25/09/2021 16:25</v>
      </c>
      <c r="M4344" s="4">
        <v>44464</v>
      </c>
      <c r="N4344" s="3" t="s">
        <v>433</v>
      </c>
      <c r="O4344" s="17" t="str">
        <f t="shared" si="353"/>
        <v>25/09/2021 17:25</v>
      </c>
      <c r="P4344" s="24">
        <f t="shared" si="354"/>
        <v>4.1666666664241347E-2</v>
      </c>
      <c r="Q4344" s="28">
        <v>0</v>
      </c>
      <c r="R4344" s="27">
        <f t="shared" si="355"/>
        <v>59.99999999650754</v>
      </c>
      <c r="S4344" s="3" t="s">
        <v>4</v>
      </c>
      <c r="T4344" s="3" t="s">
        <v>4670</v>
      </c>
      <c r="U4344" s="3" t="s">
        <v>4671</v>
      </c>
      <c r="V4344" s="3" t="s">
        <v>4671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1</v>
      </c>
      <c r="AD4344" s="5">
        <v>0</v>
      </c>
      <c r="AE4344" s="2">
        <v>3</v>
      </c>
      <c r="AF4344" s="2">
        <v>0</v>
      </c>
      <c r="AG4344" s="2">
        <v>0</v>
      </c>
      <c r="AH4344" s="2">
        <v>0</v>
      </c>
      <c r="AI4344" s="2">
        <v>0</v>
      </c>
      <c r="AJ4344" s="2">
        <v>2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</row>
    <row r="4345" spans="1:46" x14ac:dyDescent="0.2">
      <c r="A4345" s="2">
        <v>1700502</v>
      </c>
      <c r="B4345" s="2">
        <v>894186</v>
      </c>
      <c r="C4345" s="6">
        <v>21.315041450359399</v>
      </c>
      <c r="D4345" s="6">
        <v>37.885694229916297</v>
      </c>
      <c r="E4345" s="19" t="s">
        <v>4668</v>
      </c>
      <c r="F4345" s="46">
        <f>INDEX(Δεδομένα!$P:$P,MATCH('2021'!E4345,Δεδομένα!$O:$O,0))</f>
        <v>136</v>
      </c>
      <c r="G4345" s="49" t="s">
        <v>4620</v>
      </c>
      <c r="H4345" s="51" t="str">
        <f>INDEX(Δεδομένα!B$1:B$51,MATCH('2021'!G4345,Δεδομένα!A$1:A$51,0))</f>
        <v>ΔΥΤΙΚΗΣ ΕΛΛΑΔΟΣ</v>
      </c>
      <c r="I4345" s="53">
        <f>INDEX(Δεδομένα!E$1:E$13,MATCH('2021'!H4345,Δεδομένα!D$1:D$13,0))</f>
        <v>7</v>
      </c>
      <c r="J4345" s="4">
        <v>44464</v>
      </c>
      <c r="K4345" s="3" t="s">
        <v>483</v>
      </c>
      <c r="L4345" s="17" t="str">
        <f t="shared" si="352"/>
        <v>25/09/2021 18:10</v>
      </c>
      <c r="M4345" s="4">
        <v>44464</v>
      </c>
      <c r="N4345" s="3" t="s">
        <v>502</v>
      </c>
      <c r="O4345" s="17" t="str">
        <f t="shared" si="353"/>
        <v>25/09/2021 19:30</v>
      </c>
      <c r="P4345" s="24">
        <f t="shared" si="354"/>
        <v>5.5555555554747116E-2</v>
      </c>
      <c r="Q4345" s="28">
        <v>0</v>
      </c>
      <c r="R4345" s="27">
        <f t="shared" si="355"/>
        <v>79.999999998835847</v>
      </c>
      <c r="S4345" s="3" t="s">
        <v>4</v>
      </c>
      <c r="T4345" s="3" t="s">
        <v>4632</v>
      </c>
      <c r="U4345" s="3" t="s">
        <v>4625</v>
      </c>
      <c r="V4345" s="3" t="s">
        <v>4625</v>
      </c>
      <c r="W4345" s="5">
        <v>0</v>
      </c>
      <c r="X4345" s="5">
        <v>0</v>
      </c>
      <c r="Y4345" s="5">
        <v>0</v>
      </c>
      <c r="Z4345" s="5">
        <v>0</v>
      </c>
      <c r="AA4345" s="5">
        <v>1</v>
      </c>
      <c r="AB4345" s="5">
        <v>0</v>
      </c>
      <c r="AC4345" s="5">
        <v>0</v>
      </c>
      <c r="AD4345" s="5">
        <v>0</v>
      </c>
      <c r="AE4345" s="2">
        <v>3</v>
      </c>
      <c r="AF4345" s="2">
        <v>0</v>
      </c>
      <c r="AG4345" s="2">
        <v>0</v>
      </c>
      <c r="AH4345" s="2">
        <v>0</v>
      </c>
      <c r="AI4345" s="2">
        <v>0</v>
      </c>
      <c r="AJ4345" s="2">
        <v>1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</row>
    <row r="4346" spans="1:46" x14ac:dyDescent="0.2">
      <c r="A4346" s="2">
        <v>1700513</v>
      </c>
      <c r="B4346" s="2">
        <v>894206</v>
      </c>
      <c r="C4346" s="6">
        <v>21.310656493478401</v>
      </c>
      <c r="D4346" s="6">
        <v>37.887135278167001</v>
      </c>
      <c r="E4346" s="19" t="s">
        <v>4668</v>
      </c>
      <c r="F4346" s="46">
        <f>INDEX(Δεδομένα!$P:$P,MATCH('2021'!E4346,Δεδομένα!$O:$O,0))</f>
        <v>136</v>
      </c>
      <c r="G4346" s="49" t="s">
        <v>4620</v>
      </c>
      <c r="H4346" s="51" t="str">
        <f>INDEX(Δεδομένα!B$1:B$51,MATCH('2021'!G4346,Δεδομένα!A$1:A$51,0))</f>
        <v>ΔΥΤΙΚΗΣ ΕΛΛΑΔΟΣ</v>
      </c>
      <c r="I4346" s="53">
        <f>INDEX(Δεδομένα!E$1:E$13,MATCH('2021'!H4346,Δεδομένα!D$1:D$13,0))</f>
        <v>7</v>
      </c>
      <c r="J4346" s="4">
        <v>44464</v>
      </c>
      <c r="K4346" s="3" t="s">
        <v>13</v>
      </c>
      <c r="L4346" s="17" t="str">
        <f t="shared" si="352"/>
        <v>25/09/2021 18:50</v>
      </c>
      <c r="M4346" s="4">
        <v>44464</v>
      </c>
      <c r="N4346" s="3" t="s">
        <v>1041</v>
      </c>
      <c r="O4346" s="17" t="str">
        <f t="shared" si="353"/>
        <v>25/09/2021 19:17</v>
      </c>
      <c r="P4346" s="24">
        <f t="shared" si="354"/>
        <v>1.8750000002910383E-2</v>
      </c>
      <c r="Q4346" s="28">
        <v>0</v>
      </c>
      <c r="R4346" s="27">
        <f t="shared" si="355"/>
        <v>27.000000004190952</v>
      </c>
      <c r="S4346" s="3" t="s">
        <v>4</v>
      </c>
      <c r="T4346" s="3" t="s">
        <v>4632</v>
      </c>
      <c r="U4346" s="3" t="s">
        <v>4625</v>
      </c>
      <c r="V4346" s="3" t="s">
        <v>4625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10</v>
      </c>
      <c r="AD4346" s="5">
        <v>0</v>
      </c>
      <c r="AE4346" s="2">
        <v>2</v>
      </c>
      <c r="AF4346" s="2">
        <v>0</v>
      </c>
      <c r="AG4346" s="2">
        <v>0</v>
      </c>
      <c r="AH4346" s="2">
        <v>0</v>
      </c>
      <c r="AI4346" s="2">
        <v>0</v>
      </c>
      <c r="AJ4346" s="2">
        <v>1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</row>
    <row r="4347" spans="1:46" x14ac:dyDescent="0.2">
      <c r="A4347" s="2">
        <v>1700516</v>
      </c>
      <c r="B4347" s="2">
        <v>894422</v>
      </c>
      <c r="C4347" s="6">
        <v>21.285712594687599</v>
      </c>
      <c r="D4347" s="6">
        <v>37.952952762123097</v>
      </c>
      <c r="E4347" s="19" t="s">
        <v>4668</v>
      </c>
      <c r="F4347" s="46">
        <f>INDEX(Δεδομένα!$P:$P,MATCH('2021'!E4347,Δεδομένα!$O:$O,0))</f>
        <v>136</v>
      </c>
      <c r="G4347" s="49" t="s">
        <v>4620</v>
      </c>
      <c r="H4347" s="51" t="str">
        <f>INDEX(Δεδομένα!B$1:B$51,MATCH('2021'!G4347,Δεδομένα!A$1:A$51,0))</f>
        <v>ΔΥΤΙΚΗΣ ΕΛΛΑΔΟΣ</v>
      </c>
      <c r="I4347" s="53">
        <f>INDEX(Δεδομένα!E$1:E$13,MATCH('2021'!H4347,Δεδομένα!D$1:D$13,0))</f>
        <v>7</v>
      </c>
      <c r="J4347" s="4">
        <v>44465</v>
      </c>
      <c r="K4347" s="3" t="s">
        <v>1016</v>
      </c>
      <c r="L4347" s="17" t="str">
        <f t="shared" si="352"/>
        <v>26/09/2021 14:25</v>
      </c>
      <c r="M4347" s="4">
        <v>44465</v>
      </c>
      <c r="N4347" s="3" t="s">
        <v>607</v>
      </c>
      <c r="O4347" s="17" t="str">
        <f t="shared" si="353"/>
        <v>26/09/2021 18:33</v>
      </c>
      <c r="P4347" s="24">
        <f t="shared" si="354"/>
        <v>0.17222222222335404</v>
      </c>
      <c r="Q4347" s="28">
        <v>0</v>
      </c>
      <c r="R4347" s="27">
        <f t="shared" si="355"/>
        <v>248.00000000162981</v>
      </c>
      <c r="S4347" s="3" t="s">
        <v>4</v>
      </c>
      <c r="T4347" s="3" t="s">
        <v>4670</v>
      </c>
      <c r="U4347" s="3" t="s">
        <v>4688</v>
      </c>
      <c r="V4347" s="3" t="s">
        <v>4742</v>
      </c>
      <c r="W4347" s="5">
        <v>0</v>
      </c>
      <c r="X4347" s="5">
        <v>0</v>
      </c>
      <c r="Y4347" s="5">
        <v>0</v>
      </c>
      <c r="Z4347" s="5">
        <v>0</v>
      </c>
      <c r="AA4347" s="5">
        <v>4</v>
      </c>
      <c r="AB4347" s="5">
        <v>20</v>
      </c>
      <c r="AC4347" s="5">
        <v>0</v>
      </c>
      <c r="AD4347" s="5">
        <v>0</v>
      </c>
      <c r="AE4347" s="2">
        <v>12</v>
      </c>
      <c r="AF4347" s="2">
        <v>0</v>
      </c>
      <c r="AG4347" s="2">
        <v>0</v>
      </c>
      <c r="AH4347" s="2">
        <v>0</v>
      </c>
      <c r="AI4347" s="2">
        <v>0</v>
      </c>
      <c r="AJ4347" s="2">
        <v>6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</row>
    <row r="4348" spans="1:46" x14ac:dyDescent="0.2">
      <c r="A4348" s="2">
        <v>1700525</v>
      </c>
      <c r="B4348" s="2">
        <v>894424</v>
      </c>
      <c r="C4348" s="6">
        <v>21.4209181837447</v>
      </c>
      <c r="D4348" s="6">
        <v>38.0350178354185</v>
      </c>
      <c r="E4348" s="19" t="s">
        <v>4668</v>
      </c>
      <c r="F4348" s="46">
        <f>INDEX(Δεδομένα!$P:$P,MATCH('2021'!E4348,Δεδομένα!$O:$O,0))</f>
        <v>136</v>
      </c>
      <c r="G4348" s="49" t="s">
        <v>4620</v>
      </c>
      <c r="H4348" s="51" t="str">
        <f>INDEX(Δεδομένα!B$1:B$51,MATCH('2021'!G4348,Δεδομένα!A$1:A$51,0))</f>
        <v>ΔΥΤΙΚΗΣ ΕΛΛΑΔΟΣ</v>
      </c>
      <c r="I4348" s="53">
        <f>INDEX(Δεδομένα!E$1:E$13,MATCH('2021'!H4348,Δεδομένα!D$1:D$13,0))</f>
        <v>7</v>
      </c>
      <c r="J4348" s="4">
        <v>44465</v>
      </c>
      <c r="K4348" s="3" t="s">
        <v>833</v>
      </c>
      <c r="L4348" s="17" t="str">
        <f t="shared" si="352"/>
        <v>26/09/2021 14:35</v>
      </c>
      <c r="M4348" s="4">
        <v>44465</v>
      </c>
      <c r="N4348" s="3" t="s">
        <v>388</v>
      </c>
      <c r="O4348" s="17" t="str">
        <f t="shared" si="353"/>
        <v>26/09/2021 17:07</v>
      </c>
      <c r="P4348" s="24">
        <f t="shared" si="354"/>
        <v>0.10555555555038154</v>
      </c>
      <c r="Q4348" s="28">
        <v>0</v>
      </c>
      <c r="R4348" s="27">
        <f t="shared" si="355"/>
        <v>151.99999999254942</v>
      </c>
      <c r="S4348" s="3" t="s">
        <v>4</v>
      </c>
      <c r="T4348" s="3" t="s">
        <v>4670</v>
      </c>
      <c r="U4348" s="3" t="s">
        <v>4684</v>
      </c>
      <c r="V4348" s="3" t="s">
        <v>4776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6</v>
      </c>
      <c r="AC4348" s="5">
        <v>0</v>
      </c>
      <c r="AD4348" s="5">
        <v>0</v>
      </c>
      <c r="AE4348" s="2">
        <v>5</v>
      </c>
      <c r="AF4348" s="2">
        <v>0</v>
      </c>
      <c r="AG4348" s="2">
        <v>0</v>
      </c>
      <c r="AH4348" s="2">
        <v>0</v>
      </c>
      <c r="AI4348" s="2">
        <v>0</v>
      </c>
      <c r="AJ4348" s="2">
        <v>1</v>
      </c>
      <c r="AK4348" s="2">
        <v>1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</row>
    <row r="4349" spans="1:46" x14ac:dyDescent="0.2">
      <c r="A4349" s="2">
        <v>1700534</v>
      </c>
      <c r="B4349" s="2">
        <v>894455</v>
      </c>
      <c r="C4349" s="6">
        <v>21.2000277249996</v>
      </c>
      <c r="D4349" s="6">
        <v>37.858390501963903</v>
      </c>
      <c r="E4349" s="19" t="s">
        <v>4668</v>
      </c>
      <c r="F4349" s="46">
        <f>INDEX(Δεδομένα!$P:$P,MATCH('2021'!E4349,Δεδομένα!$O:$O,0))</f>
        <v>136</v>
      </c>
      <c r="G4349" s="49" t="s">
        <v>4620</v>
      </c>
      <c r="H4349" s="51" t="str">
        <f>INDEX(Δεδομένα!B$1:B$51,MATCH('2021'!G4349,Δεδομένα!A$1:A$51,0))</f>
        <v>ΔΥΤΙΚΗΣ ΕΛΛΑΔΟΣ</v>
      </c>
      <c r="I4349" s="53">
        <f>INDEX(Δεδομένα!E$1:E$13,MATCH('2021'!H4349,Δεδομένα!D$1:D$13,0))</f>
        <v>7</v>
      </c>
      <c r="J4349" s="4">
        <v>44465</v>
      </c>
      <c r="K4349" s="3" t="s">
        <v>46</v>
      </c>
      <c r="L4349" s="17" t="str">
        <f t="shared" si="352"/>
        <v>26/09/2021 16:55</v>
      </c>
      <c r="M4349" s="4">
        <v>44465</v>
      </c>
      <c r="N4349" s="3" t="s">
        <v>79</v>
      </c>
      <c r="O4349" s="17" t="str">
        <f t="shared" si="353"/>
        <v>26/09/2021 19:10</v>
      </c>
      <c r="P4349" s="24">
        <f t="shared" si="354"/>
        <v>9.375E-2</v>
      </c>
      <c r="Q4349" s="28">
        <v>0</v>
      </c>
      <c r="R4349" s="27">
        <f t="shared" si="355"/>
        <v>135</v>
      </c>
      <c r="S4349" s="3" t="s">
        <v>4</v>
      </c>
      <c r="T4349" s="3" t="s">
        <v>4632</v>
      </c>
      <c r="U4349" s="3" t="s">
        <v>4662</v>
      </c>
      <c r="V4349" s="3" t="s">
        <v>4662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1</v>
      </c>
      <c r="AC4349" s="5">
        <v>0</v>
      </c>
      <c r="AD4349" s="5">
        <v>0</v>
      </c>
      <c r="AE4349" s="2">
        <v>8</v>
      </c>
      <c r="AF4349" s="2">
        <v>0</v>
      </c>
      <c r="AG4349" s="2">
        <v>0</v>
      </c>
      <c r="AH4349" s="2">
        <v>0</v>
      </c>
      <c r="AI4349" s="2">
        <v>0</v>
      </c>
      <c r="AJ4349" s="2">
        <v>3</v>
      </c>
      <c r="AK4349" s="2">
        <v>1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</row>
    <row r="4350" spans="1:46" x14ac:dyDescent="0.2">
      <c r="A4350" s="2">
        <v>1700536</v>
      </c>
      <c r="B4350" s="2">
        <v>894737</v>
      </c>
      <c r="C4350" s="6">
        <v>21.249510429731501</v>
      </c>
      <c r="D4350" s="6">
        <v>37.909925465180201</v>
      </c>
      <c r="E4350" s="19" t="s">
        <v>4668</v>
      </c>
      <c r="F4350" s="46">
        <f>INDEX(Δεδομένα!$P:$P,MATCH('2021'!E4350,Δεδομένα!$O:$O,0))</f>
        <v>136</v>
      </c>
      <c r="G4350" s="49" t="s">
        <v>4620</v>
      </c>
      <c r="H4350" s="51" t="str">
        <f>INDEX(Δεδομένα!B$1:B$51,MATCH('2021'!G4350,Δεδομένα!A$1:A$51,0))</f>
        <v>ΔΥΤΙΚΗΣ ΕΛΛΑΔΟΣ</v>
      </c>
      <c r="I4350" s="53">
        <f>INDEX(Δεδομένα!E$1:E$13,MATCH('2021'!H4350,Δεδομένα!D$1:D$13,0))</f>
        <v>7</v>
      </c>
      <c r="J4350" s="4">
        <v>44466</v>
      </c>
      <c r="K4350" s="3" t="s">
        <v>591</v>
      </c>
      <c r="L4350" s="17" t="str">
        <f t="shared" ref="L4350:L4413" si="356">_xlfn.CONCAT(TEXT(J4350,"ηη/μμ/εεε")," ",TEXT(K4350,"ωω:λλ"))</f>
        <v>27/09/2021 16:19</v>
      </c>
      <c r="M4350" s="4">
        <v>44466</v>
      </c>
      <c r="N4350" s="3" t="s">
        <v>462</v>
      </c>
      <c r="O4350" s="17" t="str">
        <f t="shared" ref="O4350:O4413" si="357">_xlfn.CONCAT(TEXT(M4350,"ηη/μμ/εεε")," ",TEXT(N4350,"ωω:λλ"))</f>
        <v>27/09/2021 17:50</v>
      </c>
      <c r="P4350" s="24">
        <f t="shared" ref="P4350:P4413" si="358">O4350-L4350</f>
        <v>6.3194444446708076E-2</v>
      </c>
      <c r="Q4350" s="28">
        <v>0</v>
      </c>
      <c r="R4350" s="27">
        <f t="shared" ref="R4350:R4413" si="359">P4350*(24*60)</f>
        <v>91.000000003259629</v>
      </c>
      <c r="S4350" s="3" t="s">
        <v>4</v>
      </c>
      <c r="T4350" s="3" t="s">
        <v>4670</v>
      </c>
      <c r="U4350" s="3" t="s">
        <v>4693</v>
      </c>
      <c r="V4350" s="3" t="s">
        <v>4693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5</v>
      </c>
      <c r="AC4350" s="5">
        <v>0</v>
      </c>
      <c r="AD4350" s="5">
        <v>0</v>
      </c>
      <c r="AE4350" s="2">
        <v>8</v>
      </c>
      <c r="AF4350" s="2">
        <v>0</v>
      </c>
      <c r="AG4350" s="2">
        <v>0</v>
      </c>
      <c r="AH4350" s="2">
        <v>0</v>
      </c>
      <c r="AI4350" s="2">
        <v>0</v>
      </c>
      <c r="AJ4350" s="2">
        <v>5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</row>
    <row r="4351" spans="1:46" x14ac:dyDescent="0.2">
      <c r="A4351" s="2">
        <v>1700538</v>
      </c>
      <c r="B4351" s="2">
        <v>894807</v>
      </c>
      <c r="C4351" s="6">
        <v>21.292818213322398</v>
      </c>
      <c r="D4351" s="6">
        <v>37.964596470709203</v>
      </c>
      <c r="E4351" s="19" t="s">
        <v>4668</v>
      </c>
      <c r="F4351" s="46">
        <f>INDEX(Δεδομένα!$P:$P,MATCH('2021'!E4351,Δεδομένα!$O:$O,0))</f>
        <v>136</v>
      </c>
      <c r="G4351" s="49" t="s">
        <v>4620</v>
      </c>
      <c r="H4351" s="51" t="str">
        <f>INDEX(Δεδομένα!B$1:B$51,MATCH('2021'!G4351,Δεδομένα!A$1:A$51,0))</f>
        <v>ΔΥΤΙΚΗΣ ΕΛΛΑΔΟΣ</v>
      </c>
      <c r="I4351" s="53">
        <f>INDEX(Δεδομένα!E$1:E$13,MATCH('2021'!H4351,Δεδομένα!D$1:D$13,0))</f>
        <v>7</v>
      </c>
      <c r="J4351" s="4">
        <v>44466</v>
      </c>
      <c r="K4351" s="3" t="s">
        <v>1202</v>
      </c>
      <c r="L4351" s="17" t="str">
        <f t="shared" si="356"/>
        <v>27/09/2021 19:57</v>
      </c>
      <c r="M4351" s="4">
        <v>44466</v>
      </c>
      <c r="N4351" s="3" t="s">
        <v>534</v>
      </c>
      <c r="O4351" s="17" t="str">
        <f t="shared" si="357"/>
        <v>27/09/2021 20:45</v>
      </c>
      <c r="P4351" s="24">
        <f t="shared" si="358"/>
        <v>3.3333333332848269E-2</v>
      </c>
      <c r="Q4351" s="28">
        <v>0</v>
      </c>
      <c r="R4351" s="27">
        <f t="shared" si="359"/>
        <v>47.999999999301508</v>
      </c>
      <c r="S4351" s="3" t="s">
        <v>4</v>
      </c>
      <c r="T4351" s="3" t="s">
        <v>4670</v>
      </c>
      <c r="U4351" s="3" t="s">
        <v>4694</v>
      </c>
      <c r="V4351" s="3" t="s">
        <v>4694</v>
      </c>
      <c r="W4351" s="5">
        <v>0</v>
      </c>
      <c r="X4351" s="5">
        <v>0</v>
      </c>
      <c r="Y4351" s="5">
        <v>0</v>
      </c>
      <c r="Z4351" s="5">
        <v>0</v>
      </c>
      <c r="AA4351" s="5">
        <v>10</v>
      </c>
      <c r="AB4351" s="5">
        <v>0</v>
      </c>
      <c r="AC4351" s="5">
        <v>0</v>
      </c>
      <c r="AD4351" s="5">
        <v>0</v>
      </c>
      <c r="AE4351" s="2">
        <v>6</v>
      </c>
      <c r="AF4351" s="2">
        <v>0</v>
      </c>
      <c r="AG4351" s="2">
        <v>0</v>
      </c>
      <c r="AH4351" s="2">
        <v>0</v>
      </c>
      <c r="AI4351" s="2">
        <v>0</v>
      </c>
      <c r="AJ4351" s="2">
        <v>3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</row>
    <row r="4352" spans="1:46" x14ac:dyDescent="0.2">
      <c r="A4352" s="2">
        <v>1700540</v>
      </c>
      <c r="B4352" s="2">
        <v>895218</v>
      </c>
      <c r="C4352" s="6">
        <v>21.306605944198001</v>
      </c>
      <c r="D4352" s="6">
        <v>37.891395288884802</v>
      </c>
      <c r="E4352" s="19" t="s">
        <v>4668</v>
      </c>
      <c r="F4352" s="46">
        <f>INDEX(Δεδομένα!$P:$P,MATCH('2021'!E4352,Δεδομένα!$O:$O,0))</f>
        <v>136</v>
      </c>
      <c r="G4352" s="49" t="s">
        <v>4620</v>
      </c>
      <c r="H4352" s="51" t="str">
        <f>INDEX(Δεδομένα!B$1:B$51,MATCH('2021'!G4352,Δεδομένα!A$1:A$51,0))</f>
        <v>ΔΥΤΙΚΗΣ ΕΛΛΑΔΟΣ</v>
      </c>
      <c r="I4352" s="53">
        <f>INDEX(Δεδομένα!E$1:E$13,MATCH('2021'!H4352,Δεδομένα!D$1:D$13,0))</f>
        <v>7</v>
      </c>
      <c r="J4352" s="4">
        <v>44468</v>
      </c>
      <c r="K4352" s="3" t="s">
        <v>737</v>
      </c>
      <c r="L4352" s="17" t="str">
        <f t="shared" si="356"/>
        <v>29/09/2021 14:45</v>
      </c>
      <c r="M4352" s="4">
        <v>44468</v>
      </c>
      <c r="N4352" s="3" t="s">
        <v>904</v>
      </c>
      <c r="O4352" s="17" t="str">
        <f t="shared" si="357"/>
        <v>29/09/2021 15:39</v>
      </c>
      <c r="P4352" s="24">
        <f t="shared" si="358"/>
        <v>3.7499999998544808E-2</v>
      </c>
      <c r="Q4352" s="28">
        <v>0</v>
      </c>
      <c r="R4352" s="27">
        <f t="shared" si="359"/>
        <v>53.999999997904524</v>
      </c>
      <c r="S4352" s="3" t="s">
        <v>4</v>
      </c>
      <c r="T4352" s="3" t="s">
        <v>4632</v>
      </c>
      <c r="U4352" s="3" t="s">
        <v>4625</v>
      </c>
      <c r="V4352" s="3" t="s">
        <v>4625</v>
      </c>
      <c r="W4352" s="5">
        <v>0</v>
      </c>
      <c r="X4352" s="5">
        <v>0</v>
      </c>
      <c r="Y4352" s="5">
        <v>0</v>
      </c>
      <c r="Z4352" s="5">
        <v>3</v>
      </c>
      <c r="AA4352" s="5">
        <v>0</v>
      </c>
      <c r="AB4352" s="5">
        <v>0</v>
      </c>
      <c r="AC4352" s="5">
        <v>0</v>
      </c>
      <c r="AD4352" s="5">
        <v>0</v>
      </c>
      <c r="AE4352" s="2">
        <v>6</v>
      </c>
      <c r="AF4352" s="2">
        <v>0</v>
      </c>
      <c r="AG4352" s="2">
        <v>0</v>
      </c>
      <c r="AH4352" s="2">
        <v>0</v>
      </c>
      <c r="AI4352" s="2">
        <v>0</v>
      </c>
      <c r="AJ4352" s="2">
        <v>3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</row>
    <row r="4353" spans="1:46" x14ac:dyDescent="0.2">
      <c r="A4353" s="2">
        <v>1700543</v>
      </c>
      <c r="B4353" s="2">
        <v>895453</v>
      </c>
      <c r="C4353" s="6">
        <v>21.2132761172961</v>
      </c>
      <c r="D4353" s="6">
        <v>37.920097832603197</v>
      </c>
      <c r="E4353" s="19" t="s">
        <v>4668</v>
      </c>
      <c r="F4353" s="46">
        <f>INDEX(Δεδομένα!$P:$P,MATCH('2021'!E4353,Δεδομένα!$O:$O,0))</f>
        <v>136</v>
      </c>
      <c r="G4353" s="49" t="s">
        <v>4620</v>
      </c>
      <c r="H4353" s="51" t="str">
        <f>INDEX(Δεδομένα!B$1:B$51,MATCH('2021'!G4353,Δεδομένα!A$1:A$51,0))</f>
        <v>ΔΥΤΙΚΗΣ ΕΛΛΑΔΟΣ</v>
      </c>
      <c r="I4353" s="53">
        <f>INDEX(Δεδομένα!E$1:E$13,MATCH('2021'!H4353,Δεδομένα!D$1:D$13,0))</f>
        <v>7</v>
      </c>
      <c r="J4353" s="4">
        <v>44469</v>
      </c>
      <c r="K4353" s="3" t="s">
        <v>1430</v>
      </c>
      <c r="L4353" s="17" t="str">
        <f t="shared" si="356"/>
        <v>30/09/2021 15:41</v>
      </c>
      <c r="M4353" s="4">
        <v>44469</v>
      </c>
      <c r="N4353" s="3" t="s">
        <v>661</v>
      </c>
      <c r="O4353" s="17" t="str">
        <f t="shared" si="357"/>
        <v>30/09/2021 16:32</v>
      </c>
      <c r="P4353" s="24">
        <f t="shared" si="358"/>
        <v>3.5416666665696539E-2</v>
      </c>
      <c r="Q4353" s="28">
        <v>0</v>
      </c>
      <c r="R4353" s="27">
        <f t="shared" si="359"/>
        <v>50.999999998603016</v>
      </c>
      <c r="S4353" s="3" t="s">
        <v>4</v>
      </c>
      <c r="T4353" s="3" t="s">
        <v>4670</v>
      </c>
      <c r="U4353" s="3" t="s">
        <v>1841</v>
      </c>
      <c r="V4353" s="3" t="s">
        <v>1841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5</v>
      </c>
      <c r="AD4353" s="5">
        <v>0</v>
      </c>
      <c r="AE4353" s="2">
        <v>5</v>
      </c>
      <c r="AF4353" s="2">
        <v>0</v>
      </c>
      <c r="AG4353" s="2">
        <v>0</v>
      </c>
      <c r="AH4353" s="2">
        <v>0</v>
      </c>
      <c r="AI4353" s="2">
        <v>0</v>
      </c>
      <c r="AJ4353" s="2">
        <v>3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</row>
    <row r="4354" spans="1:46" x14ac:dyDescent="0.2">
      <c r="A4354" s="2">
        <v>1707533</v>
      </c>
      <c r="B4354" s="2">
        <v>895743</v>
      </c>
      <c r="C4354" s="6">
        <v>21.273027576555499</v>
      </c>
      <c r="D4354" s="6">
        <v>37.913466633487801</v>
      </c>
      <c r="E4354" s="19" t="s">
        <v>4668</v>
      </c>
      <c r="F4354" s="46">
        <f>INDEX(Δεδομένα!$P:$P,MATCH('2021'!E4354,Δεδομένα!$O:$O,0))</f>
        <v>136</v>
      </c>
      <c r="G4354" s="49" t="s">
        <v>4620</v>
      </c>
      <c r="H4354" s="51" t="str">
        <f>INDEX(Δεδομένα!B$1:B$51,MATCH('2021'!G4354,Δεδομένα!A$1:A$51,0))</f>
        <v>ΔΥΤΙΚΗΣ ΕΛΛΑΔΟΣ</v>
      </c>
      <c r="I4354" s="53">
        <f>INDEX(Δεδομένα!E$1:E$13,MATCH('2021'!H4354,Δεδομένα!D$1:D$13,0))</f>
        <v>7</v>
      </c>
      <c r="J4354" s="4">
        <v>44470</v>
      </c>
      <c r="K4354" s="3" t="s">
        <v>464</v>
      </c>
      <c r="L4354" s="17" t="str">
        <f t="shared" si="356"/>
        <v>01/10/2021 18:20</v>
      </c>
      <c r="M4354" s="4">
        <v>44470</v>
      </c>
      <c r="N4354" s="3" t="s">
        <v>23</v>
      </c>
      <c r="O4354" s="17" t="str">
        <f t="shared" si="357"/>
        <v>01/10/2021 19:35</v>
      </c>
      <c r="P4354" s="24">
        <f t="shared" si="358"/>
        <v>5.2083333328482695E-2</v>
      </c>
      <c r="Q4354" s="28">
        <v>0</v>
      </c>
      <c r="R4354" s="27">
        <f t="shared" si="359"/>
        <v>74.999999993015081</v>
      </c>
      <c r="S4354" s="3" t="s">
        <v>4</v>
      </c>
      <c r="T4354" s="3" t="s">
        <v>4670</v>
      </c>
      <c r="U4354" s="3" t="s">
        <v>4693</v>
      </c>
      <c r="V4354" s="3" t="s">
        <v>4693</v>
      </c>
      <c r="W4354" s="5">
        <v>0</v>
      </c>
      <c r="X4354" s="5">
        <v>0</v>
      </c>
      <c r="Y4354" s="5">
        <v>0</v>
      </c>
      <c r="Z4354" s="5">
        <v>0</v>
      </c>
      <c r="AA4354" s="5">
        <v>1</v>
      </c>
      <c r="AB4354" s="5">
        <v>0</v>
      </c>
      <c r="AC4354" s="5">
        <v>0</v>
      </c>
      <c r="AD4354" s="5">
        <v>0</v>
      </c>
      <c r="AE4354" s="2">
        <v>2</v>
      </c>
      <c r="AF4354" s="2">
        <v>0</v>
      </c>
      <c r="AG4354" s="2">
        <v>0</v>
      </c>
      <c r="AH4354" s="2">
        <v>0</v>
      </c>
      <c r="AI4354" s="2">
        <v>0</v>
      </c>
      <c r="AJ4354" s="2">
        <v>1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</row>
    <row r="4355" spans="1:46" x14ac:dyDescent="0.2">
      <c r="A4355" s="2">
        <v>1707540</v>
      </c>
      <c r="B4355" s="2">
        <v>895750</v>
      </c>
      <c r="C4355" s="6">
        <v>21.328199664677999</v>
      </c>
      <c r="D4355" s="6">
        <v>38.034828712760003</v>
      </c>
      <c r="E4355" s="19" t="s">
        <v>4668</v>
      </c>
      <c r="F4355" s="46">
        <f>INDEX(Δεδομένα!$P:$P,MATCH('2021'!E4355,Δεδομένα!$O:$O,0))</f>
        <v>136</v>
      </c>
      <c r="G4355" s="49" t="s">
        <v>4620</v>
      </c>
      <c r="H4355" s="51" t="str">
        <f>INDEX(Δεδομένα!B$1:B$51,MATCH('2021'!G4355,Δεδομένα!A$1:A$51,0))</f>
        <v>ΔΥΤΙΚΗΣ ΕΛΛΑΔΟΣ</v>
      </c>
      <c r="I4355" s="53">
        <f>INDEX(Δεδομένα!E$1:E$13,MATCH('2021'!H4355,Δεδομένα!D$1:D$13,0))</f>
        <v>7</v>
      </c>
      <c r="J4355" s="4">
        <v>44470</v>
      </c>
      <c r="K4355" s="3" t="s">
        <v>255</v>
      </c>
      <c r="L4355" s="17" t="str">
        <f t="shared" si="356"/>
        <v>01/10/2021 19:40</v>
      </c>
      <c r="M4355" s="4">
        <v>44470</v>
      </c>
      <c r="N4355" s="3" t="s">
        <v>1488</v>
      </c>
      <c r="O4355" s="17" t="str">
        <f t="shared" si="357"/>
        <v>01/10/2021 22:15</v>
      </c>
      <c r="P4355" s="24">
        <f t="shared" si="358"/>
        <v>0.10763888889050577</v>
      </c>
      <c r="Q4355" s="28">
        <v>0</v>
      </c>
      <c r="R4355" s="27">
        <f t="shared" si="359"/>
        <v>155.00000000232831</v>
      </c>
      <c r="S4355" s="3" t="s">
        <v>4</v>
      </c>
      <c r="T4355" s="3" t="s">
        <v>4670</v>
      </c>
      <c r="U4355" s="3" t="s">
        <v>4678</v>
      </c>
      <c r="V4355" s="3" t="s">
        <v>4754</v>
      </c>
      <c r="W4355" s="5">
        <v>0</v>
      </c>
      <c r="X4355" s="5">
        <v>0</v>
      </c>
      <c r="Y4355" s="5">
        <v>0</v>
      </c>
      <c r="Z4355" s="5">
        <v>0</v>
      </c>
      <c r="AA4355" s="5">
        <v>5</v>
      </c>
      <c r="AB4355" s="5">
        <v>0</v>
      </c>
      <c r="AC4355" s="5">
        <v>0</v>
      </c>
      <c r="AD4355" s="5">
        <v>0</v>
      </c>
      <c r="AE4355" s="2">
        <v>10</v>
      </c>
      <c r="AF4355" s="2">
        <v>0</v>
      </c>
      <c r="AG4355" s="2">
        <v>0</v>
      </c>
      <c r="AH4355" s="2">
        <v>0</v>
      </c>
      <c r="AI4355" s="2">
        <v>0</v>
      </c>
      <c r="AJ4355" s="2">
        <v>5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</row>
    <row r="4356" spans="1:46" x14ac:dyDescent="0.2">
      <c r="A4356" s="2">
        <v>1707547</v>
      </c>
      <c r="B4356" s="2">
        <v>895908</v>
      </c>
      <c r="C4356" s="6">
        <v>21.320371530607702</v>
      </c>
      <c r="D4356" s="6">
        <v>38.036177981037099</v>
      </c>
      <c r="E4356" s="19" t="s">
        <v>4668</v>
      </c>
      <c r="F4356" s="46">
        <f>INDEX(Δεδομένα!$P:$P,MATCH('2021'!E4356,Δεδομένα!$O:$O,0))</f>
        <v>136</v>
      </c>
      <c r="G4356" s="49" t="s">
        <v>4620</v>
      </c>
      <c r="H4356" s="51" t="str">
        <f>INDEX(Δεδομένα!B$1:B$51,MATCH('2021'!G4356,Δεδομένα!A$1:A$51,0))</f>
        <v>ΔΥΤΙΚΗΣ ΕΛΛΑΔΟΣ</v>
      </c>
      <c r="I4356" s="53">
        <f>INDEX(Δεδομένα!E$1:E$13,MATCH('2021'!H4356,Δεδομένα!D$1:D$13,0))</f>
        <v>7</v>
      </c>
      <c r="J4356" s="4">
        <v>44471</v>
      </c>
      <c r="K4356" s="3" t="s">
        <v>241</v>
      </c>
      <c r="L4356" s="17" t="str">
        <f t="shared" si="356"/>
        <v>02/10/2021 13:15</v>
      </c>
      <c r="M4356" s="4">
        <v>44471</v>
      </c>
      <c r="N4356" s="3" t="s">
        <v>522</v>
      </c>
      <c r="O4356" s="17" t="str">
        <f t="shared" si="357"/>
        <v>02/10/2021 15:15</v>
      </c>
      <c r="P4356" s="24">
        <f t="shared" si="358"/>
        <v>8.3333333328482695E-2</v>
      </c>
      <c r="Q4356" s="28">
        <v>0</v>
      </c>
      <c r="R4356" s="27">
        <f t="shared" si="359"/>
        <v>119.99999999301508</v>
      </c>
      <c r="S4356" s="3" t="s">
        <v>4</v>
      </c>
      <c r="T4356" s="3" t="s">
        <v>4670</v>
      </c>
      <c r="U4356" s="3" t="s">
        <v>4678</v>
      </c>
      <c r="V4356" s="3" t="s">
        <v>4754</v>
      </c>
      <c r="W4356" s="5">
        <v>0</v>
      </c>
      <c r="X4356" s="5">
        <v>0</v>
      </c>
      <c r="Y4356" s="5">
        <v>0</v>
      </c>
      <c r="Z4356" s="5">
        <v>0</v>
      </c>
      <c r="AA4356" s="5">
        <v>2</v>
      </c>
      <c r="AB4356" s="5">
        <v>2</v>
      </c>
      <c r="AC4356" s="5">
        <v>0</v>
      </c>
      <c r="AD4356" s="5">
        <v>0</v>
      </c>
      <c r="AE4356" s="2">
        <v>6</v>
      </c>
      <c r="AF4356" s="2">
        <v>0</v>
      </c>
      <c r="AG4356" s="2">
        <v>0</v>
      </c>
      <c r="AH4356" s="2">
        <v>0</v>
      </c>
      <c r="AI4356" s="2">
        <v>0</v>
      </c>
      <c r="AJ4356" s="2">
        <v>3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</row>
    <row r="4357" spans="1:46" x14ac:dyDescent="0.2">
      <c r="A4357" s="2">
        <v>1707550</v>
      </c>
      <c r="B4357" s="2">
        <v>896161</v>
      </c>
      <c r="C4357" s="6">
        <v>21.358760011291501</v>
      </c>
      <c r="D4357" s="6">
        <v>38.0088630332124</v>
      </c>
      <c r="E4357" s="19" t="s">
        <v>4668</v>
      </c>
      <c r="F4357" s="46">
        <f>INDEX(Δεδομένα!$P:$P,MATCH('2021'!E4357,Δεδομένα!$O:$O,0))</f>
        <v>136</v>
      </c>
      <c r="G4357" s="49" t="s">
        <v>4620</v>
      </c>
      <c r="H4357" s="51" t="str">
        <f>INDEX(Δεδομένα!B$1:B$51,MATCH('2021'!G4357,Δεδομένα!A$1:A$51,0))</f>
        <v>ΔΥΤΙΚΗΣ ΕΛΛΑΔΟΣ</v>
      </c>
      <c r="I4357" s="53">
        <f>INDEX(Δεδομένα!E$1:E$13,MATCH('2021'!H4357,Δεδομένα!D$1:D$13,0))</f>
        <v>7</v>
      </c>
      <c r="J4357" s="4">
        <v>44472</v>
      </c>
      <c r="K4357" s="3" t="s">
        <v>1031</v>
      </c>
      <c r="L4357" s="17" t="str">
        <f t="shared" si="356"/>
        <v>03/10/2021 11:51</v>
      </c>
      <c r="M4357" s="4">
        <v>44472</v>
      </c>
      <c r="N4357" s="3" t="s">
        <v>385</v>
      </c>
      <c r="O4357" s="17" t="str">
        <f t="shared" si="357"/>
        <v>03/10/2021 14:00</v>
      </c>
      <c r="P4357" s="24">
        <f t="shared" si="358"/>
        <v>8.9583333334303461E-2</v>
      </c>
      <c r="Q4357" s="28">
        <v>0</v>
      </c>
      <c r="R4357" s="27">
        <f t="shared" si="359"/>
        <v>129.00000000139698</v>
      </c>
      <c r="S4357" s="3" t="s">
        <v>4</v>
      </c>
      <c r="T4357" s="3" t="s">
        <v>4670</v>
      </c>
      <c r="U4357" s="3" t="s">
        <v>4684</v>
      </c>
      <c r="V4357" s="3" t="s">
        <v>4703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4</v>
      </c>
      <c r="AD4357" s="5">
        <v>0</v>
      </c>
      <c r="AE4357" s="2">
        <v>5</v>
      </c>
      <c r="AF4357" s="2">
        <v>0</v>
      </c>
      <c r="AG4357" s="2">
        <v>0</v>
      </c>
      <c r="AH4357" s="2">
        <v>0</v>
      </c>
      <c r="AI4357" s="2">
        <v>0</v>
      </c>
      <c r="AJ4357" s="2">
        <v>2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</row>
    <row r="4358" spans="1:46" x14ac:dyDescent="0.2">
      <c r="A4358" s="2">
        <v>1707567</v>
      </c>
      <c r="B4358" s="2">
        <v>896215</v>
      </c>
      <c r="C4358" s="6">
        <v>21.274197172290599</v>
      </c>
      <c r="D4358" s="6">
        <v>37.924395857102802</v>
      </c>
      <c r="E4358" s="19" t="s">
        <v>4668</v>
      </c>
      <c r="F4358" s="46">
        <f>INDEX(Δεδομένα!$P:$P,MATCH('2021'!E4358,Δεδομένα!$O:$O,0))</f>
        <v>136</v>
      </c>
      <c r="G4358" s="49" t="s">
        <v>4620</v>
      </c>
      <c r="H4358" s="51" t="str">
        <f>INDEX(Δεδομένα!B$1:B$51,MATCH('2021'!G4358,Δεδομένα!A$1:A$51,0))</f>
        <v>ΔΥΤΙΚΗΣ ΕΛΛΑΔΟΣ</v>
      </c>
      <c r="I4358" s="53">
        <f>INDEX(Δεδομένα!E$1:E$13,MATCH('2021'!H4358,Δεδομένα!D$1:D$13,0))</f>
        <v>7</v>
      </c>
      <c r="J4358" s="4">
        <v>44472</v>
      </c>
      <c r="K4358" s="3" t="s">
        <v>1016</v>
      </c>
      <c r="L4358" s="17" t="str">
        <f t="shared" si="356"/>
        <v>03/10/2021 14:25</v>
      </c>
      <c r="M4358" s="4">
        <v>44472</v>
      </c>
      <c r="N4358" s="3" t="s">
        <v>672</v>
      </c>
      <c r="O4358" s="17" t="str">
        <f t="shared" si="357"/>
        <v>03/10/2021 15:21</v>
      </c>
      <c r="P4358" s="24">
        <f t="shared" si="358"/>
        <v>3.8888888884685002E-2</v>
      </c>
      <c r="Q4358" s="28">
        <v>0</v>
      </c>
      <c r="R4358" s="27">
        <f t="shared" si="359"/>
        <v>55.999999993946403</v>
      </c>
      <c r="S4358" s="3" t="s">
        <v>4</v>
      </c>
      <c r="T4358" s="3" t="s">
        <v>4670</v>
      </c>
      <c r="U4358" s="3" t="s">
        <v>4688</v>
      </c>
      <c r="V4358" s="3" t="s">
        <v>4777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8</v>
      </c>
      <c r="AC4358" s="5">
        <v>0</v>
      </c>
      <c r="AD4358" s="5">
        <v>0</v>
      </c>
      <c r="AE4358" s="2">
        <v>10</v>
      </c>
      <c r="AF4358" s="2">
        <v>0</v>
      </c>
      <c r="AG4358" s="2">
        <v>0</v>
      </c>
      <c r="AH4358" s="2">
        <v>0</v>
      </c>
      <c r="AI4358" s="2">
        <v>0</v>
      </c>
      <c r="AJ4358" s="2">
        <v>4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</row>
    <row r="4359" spans="1:46" x14ac:dyDescent="0.2">
      <c r="A4359" s="2">
        <v>1707574</v>
      </c>
      <c r="B4359" s="2">
        <v>896463</v>
      </c>
      <c r="C4359" s="6">
        <v>21.320624857687001</v>
      </c>
      <c r="D4359" s="6">
        <v>38.036308218774899</v>
      </c>
      <c r="E4359" s="19" t="s">
        <v>4668</v>
      </c>
      <c r="F4359" s="46">
        <f>INDEX(Δεδομένα!$P:$P,MATCH('2021'!E4359,Δεδομένα!$O:$O,0))</f>
        <v>136</v>
      </c>
      <c r="G4359" s="49" t="s">
        <v>4620</v>
      </c>
      <c r="H4359" s="51" t="str">
        <f>INDEX(Δεδομένα!B$1:B$51,MATCH('2021'!G4359,Δεδομένα!A$1:A$51,0))</f>
        <v>ΔΥΤΙΚΗΣ ΕΛΛΑΔΟΣ</v>
      </c>
      <c r="I4359" s="53">
        <f>INDEX(Δεδομένα!E$1:E$13,MATCH('2021'!H4359,Δεδομένα!D$1:D$13,0))</f>
        <v>7</v>
      </c>
      <c r="J4359" s="4">
        <v>44473</v>
      </c>
      <c r="K4359" s="3" t="s">
        <v>317</v>
      </c>
      <c r="L4359" s="17" t="str">
        <f t="shared" si="356"/>
        <v>04/10/2021 11:05</v>
      </c>
      <c r="M4359" s="4">
        <v>44473</v>
      </c>
      <c r="N4359" s="3" t="s">
        <v>555</v>
      </c>
      <c r="O4359" s="17" t="str">
        <f t="shared" si="357"/>
        <v>04/10/2021 13:30</v>
      </c>
      <c r="P4359" s="24">
        <f t="shared" si="358"/>
        <v>0.10069444444525288</v>
      </c>
      <c r="Q4359" s="28">
        <v>0</v>
      </c>
      <c r="R4359" s="27">
        <f t="shared" si="359"/>
        <v>145.00000000116415</v>
      </c>
      <c r="S4359" s="3" t="s">
        <v>4</v>
      </c>
      <c r="T4359" s="3" t="s">
        <v>4670</v>
      </c>
      <c r="U4359" s="3" t="s">
        <v>4678</v>
      </c>
      <c r="V4359" s="3" t="s">
        <v>4754</v>
      </c>
      <c r="W4359" s="5">
        <v>0</v>
      </c>
      <c r="X4359" s="5">
        <v>0</v>
      </c>
      <c r="Y4359" s="5">
        <v>0</v>
      </c>
      <c r="Z4359" s="5">
        <v>0</v>
      </c>
      <c r="AA4359" s="5">
        <v>5</v>
      </c>
      <c r="AB4359" s="5">
        <v>0</v>
      </c>
      <c r="AC4359" s="5">
        <v>0</v>
      </c>
      <c r="AD4359" s="5">
        <v>0</v>
      </c>
      <c r="AE4359" s="2">
        <v>10</v>
      </c>
      <c r="AF4359" s="2">
        <v>0</v>
      </c>
      <c r="AG4359" s="2">
        <v>0</v>
      </c>
      <c r="AH4359" s="2">
        <v>0</v>
      </c>
      <c r="AI4359" s="2">
        <v>0</v>
      </c>
      <c r="AJ4359" s="2">
        <v>5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</row>
    <row r="4360" spans="1:46" x14ac:dyDescent="0.2">
      <c r="A4360" s="2">
        <v>1707608</v>
      </c>
      <c r="B4360" s="2">
        <v>896476</v>
      </c>
      <c r="C4360" s="6">
        <v>21.372705283989401</v>
      </c>
      <c r="D4360" s="6">
        <v>38.084149584378103</v>
      </c>
      <c r="E4360" s="19" t="s">
        <v>4668</v>
      </c>
      <c r="F4360" s="46">
        <f>INDEX(Δεδομένα!$P:$P,MATCH('2021'!E4360,Δεδομένα!$O:$O,0))</f>
        <v>136</v>
      </c>
      <c r="G4360" s="49" t="s">
        <v>4147</v>
      </c>
      <c r="H4360" s="51" t="str">
        <f>INDEX(Δεδομένα!B$1:B$51,MATCH('2021'!G4360,Δεδομένα!A$1:A$51,0))</f>
        <v>ΔΥΤΙΚΗΣ ΕΛΛΑΔΟΣ</v>
      </c>
      <c r="I4360" s="53">
        <f>INDEX(Δεδομένα!E$1:E$13,MATCH('2021'!H4360,Δεδομένα!D$1:D$13,0))</f>
        <v>7</v>
      </c>
      <c r="J4360" s="4">
        <v>44473</v>
      </c>
      <c r="K4360" s="3" t="s">
        <v>331</v>
      </c>
      <c r="L4360" s="17" t="str">
        <f t="shared" si="356"/>
        <v>04/10/2021 12:15</v>
      </c>
      <c r="M4360" s="4">
        <v>44473</v>
      </c>
      <c r="N4360" s="3" t="s">
        <v>522</v>
      </c>
      <c r="O4360" s="17" t="str">
        <f t="shared" si="357"/>
        <v>04/10/2021 15:15</v>
      </c>
      <c r="P4360" s="24">
        <f t="shared" si="358"/>
        <v>0.125</v>
      </c>
      <c r="Q4360" s="28">
        <v>0</v>
      </c>
      <c r="R4360" s="27">
        <f t="shared" si="359"/>
        <v>180</v>
      </c>
      <c r="S4360" s="3" t="s">
        <v>4</v>
      </c>
      <c r="T4360" s="3" t="s">
        <v>4194</v>
      </c>
      <c r="U4360" s="3" t="s">
        <v>4676</v>
      </c>
      <c r="V4360" s="3" t="s">
        <v>4677</v>
      </c>
      <c r="W4360" s="5">
        <v>0</v>
      </c>
      <c r="X4360" s="5">
        <v>0</v>
      </c>
      <c r="Y4360" s="5">
        <v>0</v>
      </c>
      <c r="Z4360" s="5">
        <v>0</v>
      </c>
      <c r="AA4360" s="5">
        <v>200</v>
      </c>
      <c r="AB4360" s="5">
        <v>20</v>
      </c>
      <c r="AC4360" s="5">
        <v>0</v>
      </c>
      <c r="AD4360" s="5">
        <v>0</v>
      </c>
      <c r="AE4360" s="2">
        <v>24</v>
      </c>
      <c r="AF4360" s="2">
        <v>7</v>
      </c>
      <c r="AG4360" s="2">
        <v>0</v>
      </c>
      <c r="AH4360" s="2">
        <v>0</v>
      </c>
      <c r="AI4360" s="2">
        <v>0</v>
      </c>
      <c r="AJ4360" s="2">
        <v>6</v>
      </c>
      <c r="AK4360" s="2">
        <v>5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</row>
    <row r="4361" spans="1:46" x14ac:dyDescent="0.2">
      <c r="A4361" s="2">
        <v>1707621</v>
      </c>
      <c r="B4361" s="2">
        <v>896564</v>
      </c>
      <c r="C4361" s="6">
        <v>21.330735721939298</v>
      </c>
      <c r="D4361" s="6">
        <v>37.910254529452601</v>
      </c>
      <c r="E4361" s="19" t="s">
        <v>4668</v>
      </c>
      <c r="F4361" s="46">
        <f>INDEX(Δεδομένα!$P:$P,MATCH('2021'!E4361,Δεδομένα!$O:$O,0))</f>
        <v>136</v>
      </c>
      <c r="G4361" s="49" t="s">
        <v>4620</v>
      </c>
      <c r="H4361" s="51" t="str">
        <f>INDEX(Δεδομένα!B$1:B$51,MATCH('2021'!G4361,Δεδομένα!A$1:A$51,0))</f>
        <v>ΔΥΤΙΚΗΣ ΕΛΛΑΔΟΣ</v>
      </c>
      <c r="I4361" s="53">
        <f>INDEX(Δεδομένα!E$1:E$13,MATCH('2021'!H4361,Δεδομένα!D$1:D$13,0))</f>
        <v>7</v>
      </c>
      <c r="J4361" s="4">
        <v>44473</v>
      </c>
      <c r="K4361" s="3" t="s">
        <v>1018</v>
      </c>
      <c r="L4361" s="17" t="str">
        <f t="shared" si="356"/>
        <v>04/10/2021 15:35</v>
      </c>
      <c r="M4361" s="4">
        <v>44473</v>
      </c>
      <c r="N4361" s="3" t="s">
        <v>4778</v>
      </c>
      <c r="O4361" s="17" t="str">
        <f t="shared" si="357"/>
        <v>04/10/2021 23:51</v>
      </c>
      <c r="P4361" s="24">
        <f t="shared" si="358"/>
        <v>0.34444444444670808</v>
      </c>
      <c r="Q4361" s="28">
        <v>0</v>
      </c>
      <c r="R4361" s="27">
        <f t="shared" si="359"/>
        <v>496.00000000325963</v>
      </c>
      <c r="S4361" s="3" t="s">
        <v>4</v>
      </c>
      <c r="T4361" s="3" t="s">
        <v>4632</v>
      </c>
      <c r="U4361" s="3" t="s">
        <v>4625</v>
      </c>
      <c r="V4361" s="3" t="s">
        <v>4625</v>
      </c>
      <c r="W4361" s="5">
        <v>0</v>
      </c>
      <c r="X4361" s="5">
        <v>0</v>
      </c>
      <c r="Y4361" s="5">
        <v>0</v>
      </c>
      <c r="Z4361" s="5">
        <v>0</v>
      </c>
      <c r="AA4361" s="5">
        <v>5</v>
      </c>
      <c r="AB4361" s="5">
        <v>0</v>
      </c>
      <c r="AC4361" s="5">
        <v>0</v>
      </c>
      <c r="AD4361" s="5">
        <v>0</v>
      </c>
      <c r="AE4361" s="2">
        <v>8</v>
      </c>
      <c r="AF4361" s="2">
        <v>0</v>
      </c>
      <c r="AG4361" s="2">
        <v>0</v>
      </c>
      <c r="AH4361" s="2">
        <v>0</v>
      </c>
      <c r="AI4361" s="2">
        <v>0</v>
      </c>
      <c r="AJ4361" s="2">
        <v>4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</row>
    <row r="4362" spans="1:46" x14ac:dyDescent="0.2">
      <c r="A4362" s="2">
        <v>1712173</v>
      </c>
      <c r="B4362" s="2">
        <v>896626</v>
      </c>
      <c r="C4362" s="6">
        <v>21.246078739345599</v>
      </c>
      <c r="D4362" s="6">
        <v>37.904545660961702</v>
      </c>
      <c r="E4362" s="19" t="s">
        <v>4668</v>
      </c>
      <c r="F4362" s="46">
        <f>INDEX(Δεδομένα!$P:$P,MATCH('2021'!E4362,Δεδομένα!$O:$O,0))</f>
        <v>136</v>
      </c>
      <c r="G4362" s="49" t="s">
        <v>4620</v>
      </c>
      <c r="H4362" s="51" t="str">
        <f>INDEX(Δεδομένα!B$1:B$51,MATCH('2021'!G4362,Δεδομένα!A$1:A$51,0))</f>
        <v>ΔΥΤΙΚΗΣ ΕΛΛΑΔΟΣ</v>
      </c>
      <c r="I4362" s="53">
        <f>INDEX(Δεδομένα!E$1:E$13,MATCH('2021'!H4362,Δεδομένα!D$1:D$13,0))</f>
        <v>7</v>
      </c>
      <c r="J4362" s="4">
        <v>44473</v>
      </c>
      <c r="K4362" s="3" t="s">
        <v>902</v>
      </c>
      <c r="L4362" s="17" t="str">
        <f t="shared" si="356"/>
        <v>04/10/2021 19:25</v>
      </c>
      <c r="M4362" s="4">
        <v>44473</v>
      </c>
      <c r="N4362" s="3" t="s">
        <v>43</v>
      </c>
      <c r="O4362" s="17" t="str">
        <f t="shared" si="357"/>
        <v>04/10/2021 21:30</v>
      </c>
      <c r="P4362" s="24">
        <f t="shared" si="358"/>
        <v>8.6805555554747116E-2</v>
      </c>
      <c r="Q4362" s="28">
        <v>0</v>
      </c>
      <c r="R4362" s="27">
        <f t="shared" si="359"/>
        <v>124.99999999883585</v>
      </c>
      <c r="S4362" s="3" t="s">
        <v>4</v>
      </c>
      <c r="T4362" s="3" t="s">
        <v>4670</v>
      </c>
      <c r="U4362" s="3" t="s">
        <v>4686</v>
      </c>
      <c r="V4362" s="3" t="s">
        <v>4686</v>
      </c>
      <c r="W4362" s="5">
        <v>0</v>
      </c>
      <c r="X4362" s="5">
        <v>0</v>
      </c>
      <c r="Y4362" s="5">
        <v>0</v>
      </c>
      <c r="Z4362" s="5">
        <v>1</v>
      </c>
      <c r="AA4362" s="5">
        <v>0</v>
      </c>
      <c r="AB4362" s="5">
        <v>0</v>
      </c>
      <c r="AC4362" s="5">
        <v>0</v>
      </c>
      <c r="AD4362" s="5">
        <v>0</v>
      </c>
      <c r="AE4362" s="2">
        <v>2</v>
      </c>
      <c r="AF4362" s="2">
        <v>0</v>
      </c>
      <c r="AG4362" s="2">
        <v>0</v>
      </c>
      <c r="AH4362" s="2">
        <v>0</v>
      </c>
      <c r="AI4362" s="2">
        <v>0</v>
      </c>
      <c r="AJ4362" s="2">
        <v>1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</row>
    <row r="4363" spans="1:46" x14ac:dyDescent="0.2">
      <c r="A4363" s="2">
        <v>1712184</v>
      </c>
      <c r="B4363" s="2">
        <v>896632</v>
      </c>
      <c r="C4363" s="6">
        <v>21.346130963722601</v>
      </c>
      <c r="D4363" s="6">
        <v>37.906946019739998</v>
      </c>
      <c r="E4363" s="19" t="s">
        <v>4668</v>
      </c>
      <c r="F4363" s="46">
        <f>INDEX(Δεδομένα!$P:$P,MATCH('2021'!E4363,Δεδομένα!$O:$O,0))</f>
        <v>136</v>
      </c>
      <c r="G4363" s="49" t="s">
        <v>4620</v>
      </c>
      <c r="H4363" s="51" t="str">
        <f>INDEX(Δεδομένα!B$1:B$51,MATCH('2021'!G4363,Δεδομένα!A$1:A$51,0))</f>
        <v>ΔΥΤΙΚΗΣ ΕΛΛΑΔΟΣ</v>
      </c>
      <c r="I4363" s="53">
        <f>INDEX(Δεδομένα!E$1:E$13,MATCH('2021'!H4363,Δεδομένα!D$1:D$13,0))</f>
        <v>7</v>
      </c>
      <c r="J4363" s="4">
        <v>44473</v>
      </c>
      <c r="K4363" s="3" t="s">
        <v>147</v>
      </c>
      <c r="L4363" s="17" t="str">
        <f t="shared" si="356"/>
        <v>04/10/2021 20:00</v>
      </c>
      <c r="M4363" s="4">
        <v>44473</v>
      </c>
      <c r="N4363" s="3" t="s">
        <v>4778</v>
      </c>
      <c r="O4363" s="17" t="str">
        <f t="shared" si="357"/>
        <v>04/10/2021 23:51</v>
      </c>
      <c r="P4363" s="24">
        <f t="shared" si="358"/>
        <v>0.16041666666569654</v>
      </c>
      <c r="Q4363" s="28">
        <v>0</v>
      </c>
      <c r="R4363" s="27">
        <f t="shared" si="359"/>
        <v>230.99999999860302</v>
      </c>
      <c r="S4363" s="3" t="s">
        <v>4</v>
      </c>
      <c r="T4363" s="3" t="s">
        <v>4632</v>
      </c>
      <c r="U4363" s="3" t="s">
        <v>4625</v>
      </c>
      <c r="V4363" s="3" t="s">
        <v>4712</v>
      </c>
      <c r="W4363" s="5">
        <v>0</v>
      </c>
      <c r="X4363" s="5">
        <v>0</v>
      </c>
      <c r="Y4363" s="5">
        <v>0</v>
      </c>
      <c r="Z4363" s="5">
        <v>0</v>
      </c>
      <c r="AA4363" s="5">
        <v>5</v>
      </c>
      <c r="AB4363" s="5">
        <v>0</v>
      </c>
      <c r="AC4363" s="5">
        <v>0</v>
      </c>
      <c r="AD4363" s="5">
        <v>0</v>
      </c>
      <c r="AE4363" s="2">
        <v>4</v>
      </c>
      <c r="AF4363" s="2">
        <v>0</v>
      </c>
      <c r="AG4363" s="2">
        <v>0</v>
      </c>
      <c r="AH4363" s="2">
        <v>0</v>
      </c>
      <c r="AI4363" s="2">
        <v>0</v>
      </c>
      <c r="AJ4363" s="2">
        <v>2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</row>
    <row r="4364" spans="1:46" x14ac:dyDescent="0.2">
      <c r="A4364" s="2">
        <v>1712193</v>
      </c>
      <c r="B4364" s="2">
        <v>897087</v>
      </c>
      <c r="C4364" s="6">
        <v>21.423549024278699</v>
      </c>
      <c r="D4364" s="6">
        <v>38.062447557563999</v>
      </c>
      <c r="E4364" s="19" t="s">
        <v>4668</v>
      </c>
      <c r="F4364" s="46">
        <f>INDEX(Δεδομένα!$P:$P,MATCH('2021'!E4364,Δεδομένα!$O:$O,0))</f>
        <v>136</v>
      </c>
      <c r="G4364" s="49" t="s">
        <v>4147</v>
      </c>
      <c r="H4364" s="51" t="str">
        <f>INDEX(Δεδομένα!B$1:B$51,MATCH('2021'!G4364,Δεδομένα!A$1:A$51,0))</f>
        <v>ΔΥΤΙΚΗΣ ΕΛΛΑΔΟΣ</v>
      </c>
      <c r="I4364" s="53">
        <f>INDEX(Δεδομένα!E$1:E$13,MATCH('2021'!H4364,Δεδομένα!D$1:D$13,0))</f>
        <v>7</v>
      </c>
      <c r="J4364" s="4">
        <v>44475</v>
      </c>
      <c r="K4364" s="3" t="s">
        <v>529</v>
      </c>
      <c r="L4364" s="17" t="str">
        <f t="shared" si="356"/>
        <v>06/10/2021 14:05</v>
      </c>
      <c r="M4364" s="4">
        <v>44475</v>
      </c>
      <c r="N4364" s="3" t="s">
        <v>490</v>
      </c>
      <c r="O4364" s="17" t="str">
        <f t="shared" si="357"/>
        <v>06/10/2021 16:00</v>
      </c>
      <c r="P4364" s="24">
        <f t="shared" si="358"/>
        <v>7.9861111109494232E-2</v>
      </c>
      <c r="Q4364" s="28">
        <v>0</v>
      </c>
      <c r="R4364" s="27">
        <f t="shared" si="359"/>
        <v>114.99999999767169</v>
      </c>
      <c r="S4364" s="3" t="s">
        <v>4</v>
      </c>
      <c r="T4364" s="3" t="s">
        <v>4194</v>
      </c>
      <c r="U4364" s="3" t="s">
        <v>4676</v>
      </c>
      <c r="V4364" s="3" t="s">
        <v>4676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2</v>
      </c>
      <c r="AD4364" s="5">
        <v>0</v>
      </c>
      <c r="AE4364" s="2">
        <v>9</v>
      </c>
      <c r="AF4364" s="2">
        <v>0</v>
      </c>
      <c r="AG4364" s="2">
        <v>0</v>
      </c>
      <c r="AH4364" s="2">
        <v>0</v>
      </c>
      <c r="AI4364" s="2">
        <v>0</v>
      </c>
      <c r="AJ4364" s="2">
        <v>4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</row>
    <row r="4365" spans="1:46" x14ac:dyDescent="0.2">
      <c r="A4365" s="2">
        <v>1712225</v>
      </c>
      <c r="B4365" s="2">
        <v>897112</v>
      </c>
      <c r="C4365" s="6">
        <v>21.247102728698099</v>
      </c>
      <c r="D4365" s="6">
        <v>37.905110708435799</v>
      </c>
      <c r="E4365" s="19" t="s">
        <v>4668</v>
      </c>
      <c r="F4365" s="46">
        <f>INDEX(Δεδομένα!$P:$P,MATCH('2021'!E4365,Δεδομένα!$O:$O,0))</f>
        <v>136</v>
      </c>
      <c r="G4365" s="49" t="s">
        <v>4620</v>
      </c>
      <c r="H4365" s="51" t="str">
        <f>INDEX(Δεδομένα!B$1:B$51,MATCH('2021'!G4365,Δεδομένα!A$1:A$51,0))</f>
        <v>ΔΥΤΙΚΗΣ ΕΛΛΑΔΟΣ</v>
      </c>
      <c r="I4365" s="53">
        <f>INDEX(Δεδομένα!E$1:E$13,MATCH('2021'!H4365,Δεδομένα!D$1:D$13,0))</f>
        <v>7</v>
      </c>
      <c r="J4365" s="4">
        <v>44475</v>
      </c>
      <c r="K4365" s="3" t="s">
        <v>197</v>
      </c>
      <c r="L4365" s="17" t="str">
        <f t="shared" si="356"/>
        <v>06/10/2021 15:30</v>
      </c>
      <c r="M4365" s="4">
        <v>44475</v>
      </c>
      <c r="N4365" s="3" t="s">
        <v>844</v>
      </c>
      <c r="O4365" s="17" t="str">
        <f t="shared" si="357"/>
        <v>06/10/2021 17:35</v>
      </c>
      <c r="P4365" s="24">
        <f t="shared" si="358"/>
        <v>8.6805555554747116E-2</v>
      </c>
      <c r="Q4365" s="28">
        <v>0</v>
      </c>
      <c r="R4365" s="27">
        <f t="shared" si="359"/>
        <v>124.99999999883585</v>
      </c>
      <c r="S4365" s="3" t="s">
        <v>4</v>
      </c>
      <c r="T4365" s="3" t="s">
        <v>4670</v>
      </c>
      <c r="U4365" s="3" t="s">
        <v>4686</v>
      </c>
      <c r="V4365" s="3" t="s">
        <v>4686</v>
      </c>
      <c r="W4365" s="5">
        <v>0</v>
      </c>
      <c r="X4365" s="5">
        <v>0</v>
      </c>
      <c r="Y4365" s="5">
        <v>0</v>
      </c>
      <c r="Z4365" s="5">
        <v>4</v>
      </c>
      <c r="AA4365" s="5">
        <v>0</v>
      </c>
      <c r="AB4365" s="5">
        <v>0</v>
      </c>
      <c r="AC4365" s="5">
        <v>0</v>
      </c>
      <c r="AD4365" s="5">
        <v>0</v>
      </c>
      <c r="AE4365" s="2">
        <v>6</v>
      </c>
      <c r="AF4365" s="2">
        <v>0</v>
      </c>
      <c r="AG4365" s="2">
        <v>0</v>
      </c>
      <c r="AH4365" s="2">
        <v>0</v>
      </c>
      <c r="AI4365" s="2">
        <v>0</v>
      </c>
      <c r="AJ4365" s="2">
        <v>3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</row>
    <row r="4366" spans="1:46" x14ac:dyDescent="0.2">
      <c r="A4366" s="2">
        <v>1712230</v>
      </c>
      <c r="B4366" s="2">
        <v>897131</v>
      </c>
      <c r="C4366" s="6">
        <v>21.322766457658101</v>
      </c>
      <c r="D4366" s="6">
        <v>37.895400785573997</v>
      </c>
      <c r="E4366" s="19" t="s">
        <v>4668</v>
      </c>
      <c r="F4366" s="46">
        <f>INDEX(Δεδομένα!$P:$P,MATCH('2021'!E4366,Δεδομένα!$O:$O,0))</f>
        <v>136</v>
      </c>
      <c r="G4366" s="49" t="s">
        <v>4620</v>
      </c>
      <c r="H4366" s="51" t="str">
        <f>INDEX(Δεδομένα!B$1:B$51,MATCH('2021'!G4366,Δεδομένα!A$1:A$51,0))</f>
        <v>ΔΥΤΙΚΗΣ ΕΛΛΑΔΟΣ</v>
      </c>
      <c r="I4366" s="53">
        <f>INDEX(Δεδομένα!E$1:E$13,MATCH('2021'!H4366,Δεδομένα!D$1:D$13,0))</f>
        <v>7</v>
      </c>
      <c r="J4366" s="4">
        <v>44475</v>
      </c>
      <c r="K4366" s="3" t="s">
        <v>562</v>
      </c>
      <c r="L4366" s="17" t="str">
        <f t="shared" si="356"/>
        <v>06/10/2021 15:45</v>
      </c>
      <c r="M4366" s="4">
        <v>44475</v>
      </c>
      <c r="N4366" s="3" t="s">
        <v>641</v>
      </c>
      <c r="O4366" s="17" t="str">
        <f t="shared" si="357"/>
        <v>06/10/2021 16:25</v>
      </c>
      <c r="P4366" s="24">
        <f t="shared" si="358"/>
        <v>2.7777777781011537E-2</v>
      </c>
      <c r="Q4366" s="28">
        <v>0</v>
      </c>
      <c r="R4366" s="27">
        <f t="shared" si="359"/>
        <v>40.000000004656613</v>
      </c>
      <c r="S4366" s="3" t="s">
        <v>4</v>
      </c>
      <c r="T4366" s="3" t="s">
        <v>4632</v>
      </c>
      <c r="U4366" s="3" t="s">
        <v>4625</v>
      </c>
      <c r="V4366" s="3" t="s">
        <v>4625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1</v>
      </c>
      <c r="AC4366" s="5">
        <v>0</v>
      </c>
      <c r="AD4366" s="5">
        <v>0</v>
      </c>
      <c r="AE4366" s="2">
        <v>5</v>
      </c>
      <c r="AF4366" s="2">
        <v>0</v>
      </c>
      <c r="AG4366" s="2">
        <v>0</v>
      </c>
      <c r="AH4366" s="2">
        <v>0</v>
      </c>
      <c r="AI4366" s="2">
        <v>0</v>
      </c>
      <c r="AJ4366" s="2">
        <v>2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</row>
    <row r="4367" spans="1:46" x14ac:dyDescent="0.2">
      <c r="A4367" s="2">
        <v>1712235</v>
      </c>
      <c r="B4367" s="2">
        <v>897159</v>
      </c>
      <c r="C4367" s="6">
        <v>21.289676410801999</v>
      </c>
      <c r="D4367" s="6">
        <v>37.989086228216202</v>
      </c>
      <c r="E4367" s="19" t="s">
        <v>4668</v>
      </c>
      <c r="F4367" s="46">
        <f>INDEX(Δεδομένα!$P:$P,MATCH('2021'!E4367,Δεδομένα!$O:$O,0))</f>
        <v>136</v>
      </c>
      <c r="G4367" s="49" t="s">
        <v>4620</v>
      </c>
      <c r="H4367" s="51" t="str">
        <f>INDEX(Δεδομένα!B$1:B$51,MATCH('2021'!G4367,Δεδομένα!A$1:A$51,0))</f>
        <v>ΔΥΤΙΚΗΣ ΕΛΛΑΔΟΣ</v>
      </c>
      <c r="I4367" s="53">
        <f>INDEX(Δεδομένα!E$1:E$13,MATCH('2021'!H4367,Δεδομένα!D$1:D$13,0))</f>
        <v>7</v>
      </c>
      <c r="J4367" s="4">
        <v>44475</v>
      </c>
      <c r="K4367" s="3" t="s">
        <v>267</v>
      </c>
      <c r="L4367" s="17" t="str">
        <f t="shared" si="356"/>
        <v>06/10/2021 17:30</v>
      </c>
      <c r="M4367" s="4">
        <v>44475</v>
      </c>
      <c r="N4367" s="3" t="s">
        <v>97</v>
      </c>
      <c r="O4367" s="17" t="str">
        <f t="shared" si="357"/>
        <v>06/10/2021 22:30</v>
      </c>
      <c r="P4367" s="24">
        <f t="shared" si="358"/>
        <v>0.20833333333575865</v>
      </c>
      <c r="Q4367" s="28">
        <v>0</v>
      </c>
      <c r="R4367" s="27">
        <f t="shared" si="359"/>
        <v>300.00000000349246</v>
      </c>
      <c r="S4367" s="3" t="s">
        <v>4</v>
      </c>
      <c r="T4367" s="3" t="s">
        <v>4670</v>
      </c>
      <c r="U4367" s="3" t="s">
        <v>4694</v>
      </c>
      <c r="V4367" s="3" t="s">
        <v>4694</v>
      </c>
      <c r="W4367" s="5">
        <v>0</v>
      </c>
      <c r="X4367" s="5">
        <v>0</v>
      </c>
      <c r="Y4367" s="5">
        <v>0</v>
      </c>
      <c r="Z4367" s="5">
        <v>0</v>
      </c>
      <c r="AA4367" s="5">
        <v>20</v>
      </c>
      <c r="AB4367" s="5">
        <v>0</v>
      </c>
      <c r="AC4367" s="5">
        <v>0</v>
      </c>
      <c r="AD4367" s="5">
        <v>0</v>
      </c>
      <c r="AE4367" s="2">
        <v>11</v>
      </c>
      <c r="AF4367" s="2">
        <v>0</v>
      </c>
      <c r="AG4367" s="2">
        <v>0</v>
      </c>
      <c r="AH4367" s="2">
        <v>0</v>
      </c>
      <c r="AI4367" s="2">
        <v>0</v>
      </c>
      <c r="AJ4367" s="2">
        <v>5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</row>
    <row r="4368" spans="1:46" x14ac:dyDescent="0.2">
      <c r="A4368" s="2">
        <v>1712778</v>
      </c>
      <c r="B4368" s="2">
        <v>904450</v>
      </c>
      <c r="C4368" s="6">
        <v>21.363705482121102</v>
      </c>
      <c r="D4368" s="6">
        <v>38.048499131329002</v>
      </c>
      <c r="E4368" s="19" t="s">
        <v>4668</v>
      </c>
      <c r="F4368" s="46">
        <f>INDEX(Δεδομένα!$P:$P,MATCH('2021'!E4368,Δεδομένα!$O:$O,0))</f>
        <v>136</v>
      </c>
      <c r="G4368" s="49" t="s">
        <v>4620</v>
      </c>
      <c r="H4368" s="51" t="str">
        <f>INDEX(Δεδομένα!B$1:B$51,MATCH('2021'!G4368,Δεδομένα!A$1:A$51,0))</f>
        <v>ΔΥΤΙΚΗΣ ΕΛΛΑΔΟΣ</v>
      </c>
      <c r="I4368" s="53">
        <f>INDEX(Δεδομένα!E$1:E$13,MATCH('2021'!H4368,Δεδομένα!D$1:D$13,0))</f>
        <v>7</v>
      </c>
      <c r="J4368" s="4">
        <v>44495</v>
      </c>
      <c r="K4368" s="3" t="s">
        <v>146</v>
      </c>
      <c r="L4368" s="17" t="str">
        <f t="shared" si="356"/>
        <v>26/10/2021 16:30</v>
      </c>
      <c r="M4368" s="4">
        <v>44495</v>
      </c>
      <c r="N4368" s="3" t="s">
        <v>1005</v>
      </c>
      <c r="O4368" s="17" t="str">
        <f t="shared" si="357"/>
        <v>26/10/2021 16:52</v>
      </c>
      <c r="P4368" s="24">
        <f t="shared" si="358"/>
        <v>1.5277777776645962E-2</v>
      </c>
      <c r="Q4368" s="28">
        <v>0</v>
      </c>
      <c r="R4368" s="27">
        <f t="shared" si="359"/>
        <v>21.999999998370185</v>
      </c>
      <c r="S4368" s="3" t="s">
        <v>4</v>
      </c>
      <c r="T4368" s="3" t="s">
        <v>4670</v>
      </c>
      <c r="U4368" s="3" t="s">
        <v>4678</v>
      </c>
      <c r="V4368" s="3" t="s">
        <v>4678</v>
      </c>
      <c r="W4368" s="5">
        <v>0</v>
      </c>
      <c r="X4368" s="5">
        <v>0</v>
      </c>
      <c r="Y4368" s="5">
        <v>0</v>
      </c>
      <c r="Z4368" s="5">
        <v>0</v>
      </c>
      <c r="AA4368" s="5">
        <v>1</v>
      </c>
      <c r="AB4368" s="5">
        <v>0</v>
      </c>
      <c r="AC4368" s="5">
        <v>0</v>
      </c>
      <c r="AD4368" s="5">
        <v>0</v>
      </c>
      <c r="AE4368" s="2">
        <v>4</v>
      </c>
      <c r="AF4368" s="2">
        <v>0</v>
      </c>
      <c r="AG4368" s="2">
        <v>0</v>
      </c>
      <c r="AH4368" s="2">
        <v>0</v>
      </c>
      <c r="AI4368" s="2">
        <v>0</v>
      </c>
      <c r="AJ4368" s="2">
        <v>2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</row>
    <row r="4369" spans="1:46" x14ac:dyDescent="0.2">
      <c r="A4369" s="2">
        <v>1712795</v>
      </c>
      <c r="B4369" s="2">
        <v>904754</v>
      </c>
      <c r="C4369" s="6">
        <v>21.5291572086477</v>
      </c>
      <c r="D4369" s="6">
        <v>37.961455861022998</v>
      </c>
      <c r="E4369" s="19" t="s">
        <v>4668</v>
      </c>
      <c r="F4369" s="46">
        <f>INDEX(Δεδομένα!$P:$P,MATCH('2021'!E4369,Δεδομένα!$O:$O,0))</f>
        <v>136</v>
      </c>
      <c r="G4369" s="49" t="s">
        <v>4147</v>
      </c>
      <c r="H4369" s="51" t="str">
        <f>INDEX(Δεδομένα!B$1:B$51,MATCH('2021'!G4369,Δεδομένα!A$1:A$51,0))</f>
        <v>ΔΥΤΙΚΗΣ ΕΛΛΑΔΟΣ</v>
      </c>
      <c r="I4369" s="53">
        <f>INDEX(Δεδομένα!E$1:E$13,MATCH('2021'!H4369,Δεδομένα!D$1:D$13,0))</f>
        <v>7</v>
      </c>
      <c r="J4369" s="4">
        <v>44496</v>
      </c>
      <c r="K4369" s="3" t="s">
        <v>23</v>
      </c>
      <c r="L4369" s="17" t="str">
        <f t="shared" si="356"/>
        <v>27/10/2021 19:35</v>
      </c>
      <c r="M4369" s="4">
        <v>44496</v>
      </c>
      <c r="N4369" s="3" t="s">
        <v>96</v>
      </c>
      <c r="O4369" s="17" t="str">
        <f t="shared" si="357"/>
        <v>27/10/2021 20:55</v>
      </c>
      <c r="P4369" s="24">
        <f t="shared" si="358"/>
        <v>5.5555555562023073E-2</v>
      </c>
      <c r="Q4369" s="28">
        <v>0</v>
      </c>
      <c r="R4369" s="27">
        <f t="shared" si="359"/>
        <v>80.000000009313226</v>
      </c>
      <c r="S4369" s="3" t="s">
        <v>4</v>
      </c>
      <c r="T4369" s="3" t="s">
        <v>4194</v>
      </c>
      <c r="U4369" s="3" t="s">
        <v>4716</v>
      </c>
      <c r="V4369" s="3" t="s">
        <v>4779</v>
      </c>
      <c r="W4369" s="5">
        <v>0</v>
      </c>
      <c r="X4369" s="5">
        <v>0</v>
      </c>
      <c r="Y4369" s="5">
        <v>0</v>
      </c>
      <c r="Z4369" s="5">
        <v>2</v>
      </c>
      <c r="AA4369" s="5">
        <v>0</v>
      </c>
      <c r="AB4369" s="5">
        <v>0</v>
      </c>
      <c r="AC4369" s="5">
        <v>0</v>
      </c>
      <c r="AD4369" s="5">
        <v>0</v>
      </c>
      <c r="AE4369" s="2">
        <v>2</v>
      </c>
      <c r="AF4369" s="2">
        <v>0</v>
      </c>
      <c r="AG4369" s="2">
        <v>0</v>
      </c>
      <c r="AH4369" s="2">
        <v>0</v>
      </c>
      <c r="AI4369" s="2">
        <v>0</v>
      </c>
      <c r="AJ4369" s="2">
        <v>1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</row>
    <row r="4370" spans="1:46" x14ac:dyDescent="0.2">
      <c r="A4370" s="2">
        <v>1712802</v>
      </c>
      <c r="B4370" s="2">
        <v>905206</v>
      </c>
      <c r="C4370" s="6">
        <v>21.215271338815899</v>
      </c>
      <c r="D4370" s="6">
        <v>37.8662965964105</v>
      </c>
      <c r="E4370" s="19" t="s">
        <v>4668</v>
      </c>
      <c r="F4370" s="46">
        <f>INDEX(Δεδομένα!$P:$P,MATCH('2021'!E4370,Δεδομένα!$O:$O,0))</f>
        <v>136</v>
      </c>
      <c r="G4370" s="49" t="s">
        <v>4620</v>
      </c>
      <c r="H4370" s="51" t="str">
        <f>INDEX(Δεδομένα!B$1:B$51,MATCH('2021'!G4370,Δεδομένα!A$1:A$51,0))</f>
        <v>ΔΥΤΙΚΗΣ ΕΛΛΑΔΟΣ</v>
      </c>
      <c r="I4370" s="53">
        <f>INDEX(Δεδομένα!E$1:E$13,MATCH('2021'!H4370,Δεδομένα!D$1:D$13,0))</f>
        <v>7</v>
      </c>
      <c r="J4370" s="4">
        <v>44498</v>
      </c>
      <c r="K4370" s="3" t="s">
        <v>641</v>
      </c>
      <c r="L4370" s="17" t="str">
        <f t="shared" si="356"/>
        <v>29/10/2021 16:25</v>
      </c>
      <c r="M4370" s="4">
        <v>44498</v>
      </c>
      <c r="N4370" s="3" t="s">
        <v>510</v>
      </c>
      <c r="O4370" s="17" t="str">
        <f t="shared" si="357"/>
        <v>29/10/2021 17:20</v>
      </c>
      <c r="P4370" s="24">
        <f t="shared" si="358"/>
        <v>3.8194444437976927E-2</v>
      </c>
      <c r="Q4370" s="28">
        <v>0</v>
      </c>
      <c r="R4370" s="27">
        <f t="shared" si="359"/>
        <v>54.999999990686774</v>
      </c>
      <c r="S4370" s="3" t="s">
        <v>4</v>
      </c>
      <c r="T4370" s="3" t="s">
        <v>4632</v>
      </c>
      <c r="U4370" s="3" t="s">
        <v>4662</v>
      </c>
      <c r="V4370" s="3" t="s">
        <v>4662</v>
      </c>
      <c r="W4370" s="5">
        <v>0</v>
      </c>
      <c r="X4370" s="5">
        <v>0</v>
      </c>
      <c r="Y4370" s="5">
        <v>0</v>
      </c>
      <c r="Z4370" s="5">
        <v>2</v>
      </c>
      <c r="AA4370" s="5">
        <v>0</v>
      </c>
      <c r="AB4370" s="5">
        <v>0</v>
      </c>
      <c r="AC4370" s="5">
        <v>0</v>
      </c>
      <c r="AD4370" s="5">
        <v>0</v>
      </c>
      <c r="AE4370" s="2">
        <v>4</v>
      </c>
      <c r="AF4370" s="2">
        <v>0</v>
      </c>
      <c r="AG4370" s="2">
        <v>0</v>
      </c>
      <c r="AH4370" s="2">
        <v>0</v>
      </c>
      <c r="AI4370" s="2">
        <v>0</v>
      </c>
      <c r="AJ4370" s="2">
        <v>2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</row>
    <row r="4371" spans="1:46" x14ac:dyDescent="0.2">
      <c r="A4371" s="2">
        <v>1712822</v>
      </c>
      <c r="B4371" s="2">
        <v>906820</v>
      </c>
      <c r="C4371" s="6">
        <v>21.329741233438799</v>
      </c>
      <c r="D4371" s="6">
        <v>37.995116349725102</v>
      </c>
      <c r="E4371" s="19" t="s">
        <v>4668</v>
      </c>
      <c r="F4371" s="46">
        <f>INDEX(Δεδομένα!$P:$P,MATCH('2021'!E4371,Δεδομένα!$O:$O,0))</f>
        <v>136</v>
      </c>
      <c r="G4371" s="49" t="s">
        <v>4620</v>
      </c>
      <c r="H4371" s="51" t="str">
        <f>INDEX(Δεδομένα!B$1:B$51,MATCH('2021'!G4371,Δεδομένα!A$1:A$51,0))</f>
        <v>ΔΥΤΙΚΗΣ ΕΛΛΑΔΟΣ</v>
      </c>
      <c r="I4371" s="53">
        <f>INDEX(Δεδομένα!E$1:E$13,MATCH('2021'!H4371,Δεδομένα!D$1:D$13,0))</f>
        <v>7</v>
      </c>
      <c r="J4371" s="4">
        <v>44505</v>
      </c>
      <c r="K4371" s="3" t="s">
        <v>883</v>
      </c>
      <c r="L4371" s="17" t="str">
        <f t="shared" si="356"/>
        <v>05/11/2021 14:18</v>
      </c>
      <c r="M4371" s="4">
        <v>44505</v>
      </c>
      <c r="N4371" s="3" t="s">
        <v>1021</v>
      </c>
      <c r="O4371" s="17" t="str">
        <f t="shared" si="357"/>
        <v>05/11/2021 15:02</v>
      </c>
      <c r="P4371" s="24">
        <f t="shared" si="358"/>
        <v>3.0555555553291924E-2</v>
      </c>
      <c r="Q4371" s="28">
        <v>0</v>
      </c>
      <c r="R4371" s="27">
        <f t="shared" si="359"/>
        <v>43.999999996740371</v>
      </c>
      <c r="S4371" s="3" t="s">
        <v>4</v>
      </c>
      <c r="T4371" s="3" t="s">
        <v>4670</v>
      </c>
      <c r="U4371" s="3" t="s">
        <v>4723</v>
      </c>
      <c r="V4371" s="3" t="s">
        <v>4723</v>
      </c>
      <c r="W4371" s="5">
        <v>0</v>
      </c>
      <c r="X4371" s="5">
        <v>0</v>
      </c>
      <c r="Y4371" s="5">
        <v>0</v>
      </c>
      <c r="Z4371" s="5">
        <v>0</v>
      </c>
      <c r="AA4371" s="5">
        <v>1</v>
      </c>
      <c r="AB4371" s="5">
        <v>0</v>
      </c>
      <c r="AC4371" s="5">
        <v>0</v>
      </c>
      <c r="AD4371" s="5">
        <v>0</v>
      </c>
      <c r="AE4371" s="2">
        <v>2</v>
      </c>
      <c r="AF4371" s="2">
        <v>0</v>
      </c>
      <c r="AG4371" s="2">
        <v>0</v>
      </c>
      <c r="AH4371" s="2">
        <v>0</v>
      </c>
      <c r="AI4371" s="2">
        <v>0</v>
      </c>
      <c r="AJ4371" s="2">
        <v>1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</row>
    <row r="4372" spans="1:46" x14ac:dyDescent="0.2">
      <c r="A4372" s="2">
        <v>1712833</v>
      </c>
      <c r="B4372" s="2">
        <v>907993</v>
      </c>
      <c r="C4372" s="6">
        <v>21.240115265907399</v>
      </c>
      <c r="D4372" s="6">
        <v>37.956331094289702</v>
      </c>
      <c r="E4372" s="19" t="s">
        <v>4668</v>
      </c>
      <c r="F4372" s="46">
        <f>INDEX(Δεδομένα!$P:$P,MATCH('2021'!E4372,Δεδομένα!$O:$O,0))</f>
        <v>136</v>
      </c>
      <c r="G4372" s="49" t="s">
        <v>4620</v>
      </c>
      <c r="H4372" s="51" t="str">
        <f>INDEX(Δεδομένα!B$1:B$51,MATCH('2021'!G4372,Δεδομένα!A$1:A$51,0))</f>
        <v>ΔΥΤΙΚΗΣ ΕΛΛΑΔΟΣ</v>
      </c>
      <c r="I4372" s="53">
        <f>INDEX(Δεδομένα!E$1:E$13,MATCH('2021'!H4372,Δεδομένα!D$1:D$13,0))</f>
        <v>7</v>
      </c>
      <c r="J4372" s="4">
        <v>44510</v>
      </c>
      <c r="K4372" s="3" t="s">
        <v>555</v>
      </c>
      <c r="L4372" s="17" t="str">
        <f t="shared" si="356"/>
        <v>10/11/2021 13:30</v>
      </c>
      <c r="M4372" s="4">
        <v>44510</v>
      </c>
      <c r="N4372" s="3" t="s">
        <v>35</v>
      </c>
      <c r="O4372" s="17" t="str">
        <f t="shared" si="357"/>
        <v>10/11/2021 14:50</v>
      </c>
      <c r="P4372" s="24">
        <f t="shared" si="358"/>
        <v>5.5555555554747116E-2</v>
      </c>
      <c r="Q4372" s="28">
        <v>0</v>
      </c>
      <c r="R4372" s="27">
        <f t="shared" si="359"/>
        <v>79.999999998835847</v>
      </c>
      <c r="S4372" s="3" t="s">
        <v>4</v>
      </c>
      <c r="T4372" s="3" t="s">
        <v>4670</v>
      </c>
      <c r="U4372" s="3" t="s">
        <v>4688</v>
      </c>
      <c r="V4372" s="3" t="s">
        <v>4688</v>
      </c>
      <c r="W4372" s="5">
        <v>0</v>
      </c>
      <c r="X4372" s="5">
        <v>0</v>
      </c>
      <c r="Y4372" s="5">
        <v>0</v>
      </c>
      <c r="Z4372" s="5">
        <v>0</v>
      </c>
      <c r="AA4372" s="5">
        <v>1</v>
      </c>
      <c r="AB4372" s="5">
        <v>0</v>
      </c>
      <c r="AC4372" s="5">
        <v>0</v>
      </c>
      <c r="AD4372" s="5">
        <v>0</v>
      </c>
      <c r="AE4372" s="2">
        <v>2</v>
      </c>
      <c r="AF4372" s="2">
        <v>0</v>
      </c>
      <c r="AG4372" s="2">
        <v>0</v>
      </c>
      <c r="AH4372" s="2">
        <v>0</v>
      </c>
      <c r="AI4372" s="2">
        <v>0</v>
      </c>
      <c r="AJ4372" s="2">
        <v>1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</row>
    <row r="4373" spans="1:46" x14ac:dyDescent="0.2">
      <c r="A4373" s="2">
        <v>1637023</v>
      </c>
      <c r="B4373" s="2">
        <v>824748</v>
      </c>
      <c r="C4373" s="6">
        <v>22.3621381177154</v>
      </c>
      <c r="D4373" s="6">
        <v>37.607958756021702</v>
      </c>
      <c r="E4373" s="19" t="s">
        <v>4780</v>
      </c>
      <c r="F4373" s="46">
        <f>INDEX(Δεδομένα!$P:$P,MATCH('2021'!E4373,Δεδομένα!$O:$O,0))</f>
        <v>137</v>
      </c>
      <c r="G4373" s="49" t="s">
        <v>4781</v>
      </c>
      <c r="H4373" s="51" t="str">
        <f>INDEX(Δεδομένα!B$1:B$51,MATCH('2021'!G4373,Δεδομένα!A$1:A$51,0))</f>
        <v>ΠΕΛΛΟΠΟΝΗΣΟΥ</v>
      </c>
      <c r="I4373" s="53">
        <f>INDEX(Δεδομένα!E$1:E$13,MATCH('2021'!H4373,Δεδομένα!D$1:D$13,0))</f>
        <v>8</v>
      </c>
      <c r="J4373" s="4">
        <v>44237</v>
      </c>
      <c r="K4373" s="3" t="s">
        <v>13</v>
      </c>
      <c r="L4373" s="17" t="str">
        <f t="shared" si="356"/>
        <v>10/02/2021 18:50</v>
      </c>
      <c r="M4373" s="4">
        <v>44237</v>
      </c>
      <c r="N4373" s="3" t="s">
        <v>255</v>
      </c>
      <c r="O4373" s="17" t="str">
        <f t="shared" si="357"/>
        <v>10/02/2021 19:40</v>
      </c>
      <c r="P4373" s="24">
        <f t="shared" si="358"/>
        <v>3.4722222226264421E-2</v>
      </c>
      <c r="Q4373" s="28">
        <v>0</v>
      </c>
      <c r="R4373" s="27">
        <f t="shared" si="359"/>
        <v>50.000000005820766</v>
      </c>
      <c r="S4373" s="3" t="s">
        <v>4</v>
      </c>
      <c r="T4373" s="3" t="s">
        <v>4782</v>
      </c>
      <c r="U4373" s="3" t="s">
        <v>4</v>
      </c>
      <c r="V4373" s="3" t="s">
        <v>4783</v>
      </c>
      <c r="W4373" s="5">
        <v>0</v>
      </c>
      <c r="X4373" s="5">
        <v>0.01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2">
        <v>2</v>
      </c>
      <c r="AF4373" s="2">
        <v>0</v>
      </c>
      <c r="AG4373" s="2">
        <v>0</v>
      </c>
      <c r="AH4373" s="2">
        <v>0</v>
      </c>
      <c r="AI4373" s="2">
        <v>0</v>
      </c>
      <c r="AJ4373" s="2">
        <v>1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 t="s">
        <v>4</v>
      </c>
      <c r="AT4373" s="2" t="s">
        <v>4</v>
      </c>
    </row>
    <row r="4374" spans="1:46" x14ac:dyDescent="0.2">
      <c r="A4374" s="2">
        <v>1638993</v>
      </c>
      <c r="B4374" s="2">
        <v>831020</v>
      </c>
      <c r="D4374" s="2"/>
      <c r="E4374" s="19" t="s">
        <v>4780</v>
      </c>
      <c r="F4374" s="46">
        <f>INDEX(Δεδομένα!$P:$P,MATCH('2021'!E4374,Δεδομένα!$O:$O,0))</f>
        <v>137</v>
      </c>
      <c r="G4374" s="49" t="s">
        <v>4781</v>
      </c>
      <c r="H4374" s="51" t="str">
        <f>INDEX(Δεδομένα!B$1:B$51,MATCH('2021'!G4374,Δεδομένα!A$1:A$51,0))</f>
        <v>ΠΕΛΛΟΠΟΝΗΣΟΥ</v>
      </c>
      <c r="I4374" s="53">
        <f>INDEX(Δεδομένα!E$1:E$13,MATCH('2021'!H4374,Δεδομένα!D$1:D$13,0))</f>
        <v>8</v>
      </c>
      <c r="J4374" s="4">
        <v>44248</v>
      </c>
      <c r="K4374" s="3" t="s">
        <v>1987</v>
      </c>
      <c r="L4374" s="17" t="str">
        <f t="shared" si="356"/>
        <v>21/02/2021 13:07</v>
      </c>
      <c r="M4374" s="4">
        <v>44248</v>
      </c>
      <c r="N4374" s="3" t="s">
        <v>196</v>
      </c>
      <c r="O4374" s="17" t="str">
        <f t="shared" si="357"/>
        <v>21/02/2021 14:15</v>
      </c>
      <c r="P4374" s="24">
        <f t="shared" si="358"/>
        <v>4.7222222223354038E-2</v>
      </c>
      <c r="Q4374" s="28">
        <v>0</v>
      </c>
      <c r="R4374" s="27">
        <f t="shared" si="359"/>
        <v>68.000000001629815</v>
      </c>
      <c r="S4374" s="3" t="s">
        <v>4</v>
      </c>
      <c r="T4374" s="3" t="s">
        <v>4782</v>
      </c>
      <c r="U4374" s="3" t="s">
        <v>4</v>
      </c>
      <c r="V4374" s="3" t="s">
        <v>4784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0.05</v>
      </c>
      <c r="AD4374" s="5">
        <v>0</v>
      </c>
      <c r="AE4374" s="2">
        <v>2</v>
      </c>
      <c r="AF4374" s="2">
        <v>0</v>
      </c>
      <c r="AG4374" s="2">
        <v>0</v>
      </c>
      <c r="AH4374" s="2">
        <v>0</v>
      </c>
      <c r="AI4374" s="2">
        <v>0</v>
      </c>
      <c r="AJ4374" s="2">
        <v>1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 t="s">
        <v>4</v>
      </c>
      <c r="AT4374" s="2" t="s">
        <v>4</v>
      </c>
    </row>
    <row r="4375" spans="1:46" x14ac:dyDescent="0.2">
      <c r="A4375" s="2">
        <v>1640140</v>
      </c>
      <c r="B4375" s="2">
        <v>831953</v>
      </c>
      <c r="C4375" s="6">
        <v>22.409391996758998</v>
      </c>
      <c r="D4375" s="6">
        <v>37.427586792185998</v>
      </c>
      <c r="E4375" s="19" t="s">
        <v>4780</v>
      </c>
      <c r="F4375" s="46">
        <f>INDEX(Δεδομένα!$P:$P,MATCH('2021'!E4375,Δεδομένα!$O:$O,0))</f>
        <v>137</v>
      </c>
      <c r="G4375" s="49" t="s">
        <v>4781</v>
      </c>
      <c r="H4375" s="51" t="str">
        <f>INDEX(Δεδομένα!B$1:B$51,MATCH('2021'!G4375,Δεδομένα!A$1:A$51,0))</f>
        <v>ΠΕΛΛΟΠΟΝΗΣΟΥ</v>
      </c>
      <c r="I4375" s="53">
        <f>INDEX(Δεδομένα!E$1:E$13,MATCH('2021'!H4375,Δεδομένα!D$1:D$13,0))</f>
        <v>8</v>
      </c>
      <c r="J4375" s="4">
        <v>44250</v>
      </c>
      <c r="K4375" s="3" t="s">
        <v>931</v>
      </c>
      <c r="L4375" s="17" t="str">
        <f t="shared" si="356"/>
        <v>23/02/2021 15:09</v>
      </c>
      <c r="M4375" s="4">
        <v>44250</v>
      </c>
      <c r="N4375" s="3" t="s">
        <v>1082</v>
      </c>
      <c r="O4375" s="17" t="str">
        <f t="shared" si="357"/>
        <v>23/02/2021 18:49</v>
      </c>
      <c r="P4375" s="24">
        <f t="shared" si="358"/>
        <v>0.15277777778101154</v>
      </c>
      <c r="Q4375" s="28">
        <v>0</v>
      </c>
      <c r="R4375" s="27">
        <f t="shared" si="359"/>
        <v>220.00000000465661</v>
      </c>
      <c r="S4375" s="3" t="s">
        <v>4</v>
      </c>
      <c r="T4375" s="3" t="s">
        <v>4782</v>
      </c>
      <c r="U4375" s="3" t="s">
        <v>4</v>
      </c>
      <c r="V4375" s="3" t="s">
        <v>4785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4</v>
      </c>
      <c r="AC4375" s="5">
        <v>0</v>
      </c>
      <c r="AD4375" s="5">
        <v>0</v>
      </c>
      <c r="AE4375" s="2">
        <v>13</v>
      </c>
      <c r="AF4375" s="2">
        <v>0</v>
      </c>
      <c r="AG4375" s="2">
        <v>0</v>
      </c>
      <c r="AH4375" s="2">
        <v>0</v>
      </c>
      <c r="AI4375" s="2">
        <v>0</v>
      </c>
      <c r="AJ4375" s="2">
        <v>3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 t="s">
        <v>4</v>
      </c>
      <c r="AT4375" s="2" t="s">
        <v>4</v>
      </c>
    </row>
    <row r="4376" spans="1:46" x14ac:dyDescent="0.2">
      <c r="A4376" s="2">
        <v>1641057</v>
      </c>
      <c r="B4376" s="2">
        <v>832587</v>
      </c>
      <c r="C4376" s="6">
        <v>22.418402196983099</v>
      </c>
      <c r="D4376" s="6">
        <v>37.6505967478058</v>
      </c>
      <c r="E4376" s="19" t="s">
        <v>4780</v>
      </c>
      <c r="F4376" s="46">
        <f>INDEX(Δεδομένα!$P:$P,MATCH('2021'!E4376,Δεδομένα!$O:$O,0))</f>
        <v>137</v>
      </c>
      <c r="G4376" s="49" t="s">
        <v>4781</v>
      </c>
      <c r="H4376" s="51" t="str">
        <f>INDEX(Δεδομένα!B$1:B$51,MATCH('2021'!G4376,Δεδομένα!A$1:A$51,0))</f>
        <v>ΠΕΛΛΟΠΟΝΗΣΟΥ</v>
      </c>
      <c r="I4376" s="53">
        <f>INDEX(Δεδομένα!E$1:E$13,MATCH('2021'!H4376,Δεδομένα!D$1:D$13,0))</f>
        <v>8</v>
      </c>
      <c r="J4376" s="4">
        <v>44252</v>
      </c>
      <c r="K4376" s="3" t="s">
        <v>693</v>
      </c>
      <c r="L4376" s="17" t="str">
        <f t="shared" si="356"/>
        <v>25/02/2021 11:01</v>
      </c>
      <c r="M4376" s="4">
        <v>44252</v>
      </c>
      <c r="N4376" s="3" t="s">
        <v>552</v>
      </c>
      <c r="O4376" s="17" t="str">
        <f t="shared" si="357"/>
        <v>25/02/2021 13:00</v>
      </c>
      <c r="P4376" s="24">
        <f t="shared" si="358"/>
        <v>8.2638888889050577E-2</v>
      </c>
      <c r="Q4376" s="28">
        <v>0</v>
      </c>
      <c r="R4376" s="27">
        <f t="shared" si="359"/>
        <v>119.00000000023283</v>
      </c>
      <c r="S4376" s="3" t="s">
        <v>4</v>
      </c>
      <c r="T4376" s="3" t="s">
        <v>4782</v>
      </c>
      <c r="U4376" s="3" t="s">
        <v>4</v>
      </c>
      <c r="V4376" s="3" t="s">
        <v>4786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2</v>
      </c>
      <c r="AC4376" s="5">
        <v>0</v>
      </c>
      <c r="AD4376" s="5">
        <v>0</v>
      </c>
      <c r="AE4376" s="2">
        <v>9</v>
      </c>
      <c r="AF4376" s="2">
        <v>0</v>
      </c>
      <c r="AG4376" s="2">
        <v>0</v>
      </c>
      <c r="AH4376" s="2">
        <v>0</v>
      </c>
      <c r="AI4376" s="2">
        <v>0</v>
      </c>
      <c r="AJ4376" s="2">
        <v>4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 t="s">
        <v>4</v>
      </c>
      <c r="AT4376" s="2" t="s">
        <v>4</v>
      </c>
    </row>
    <row r="4377" spans="1:46" x14ac:dyDescent="0.2">
      <c r="A4377" s="2">
        <v>1641052</v>
      </c>
      <c r="B4377" s="2">
        <v>832723</v>
      </c>
      <c r="C4377" s="6">
        <v>22.294990205437099</v>
      </c>
      <c r="D4377" s="6">
        <v>37.412130706922902</v>
      </c>
      <c r="E4377" s="19" t="s">
        <v>4780</v>
      </c>
      <c r="F4377" s="46">
        <f>INDEX(Δεδομένα!$P:$P,MATCH('2021'!E4377,Δεδομένα!$O:$O,0))</f>
        <v>137</v>
      </c>
      <c r="G4377" s="49" t="s">
        <v>4781</v>
      </c>
      <c r="H4377" s="51" t="str">
        <f>INDEX(Δεδομένα!B$1:B$51,MATCH('2021'!G4377,Δεδομένα!A$1:A$51,0))</f>
        <v>ΠΕΛΛΟΠΟΝΗΣΟΥ</v>
      </c>
      <c r="I4377" s="53">
        <f>INDEX(Δεδομένα!E$1:E$13,MATCH('2021'!H4377,Δεδομένα!D$1:D$13,0))</f>
        <v>8</v>
      </c>
      <c r="J4377" s="4">
        <v>44252</v>
      </c>
      <c r="K4377" s="3" t="s">
        <v>563</v>
      </c>
      <c r="L4377" s="17" t="str">
        <f t="shared" si="356"/>
        <v>25/02/2021 17:15</v>
      </c>
      <c r="M4377" s="4">
        <v>44252</v>
      </c>
      <c r="N4377" s="3" t="s">
        <v>79</v>
      </c>
      <c r="O4377" s="17" t="str">
        <f t="shared" si="357"/>
        <v>25/02/2021 19:10</v>
      </c>
      <c r="P4377" s="24">
        <f t="shared" si="358"/>
        <v>7.9861111109494232E-2</v>
      </c>
      <c r="Q4377" s="28">
        <v>0</v>
      </c>
      <c r="R4377" s="27">
        <f t="shared" si="359"/>
        <v>114.99999999767169</v>
      </c>
      <c r="S4377" s="3" t="s">
        <v>4</v>
      </c>
      <c r="T4377" s="3" t="s">
        <v>4782</v>
      </c>
      <c r="U4377" s="3" t="s">
        <v>4</v>
      </c>
      <c r="V4377" s="3" t="s">
        <v>4787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2</v>
      </c>
      <c r="AC4377" s="5">
        <v>0</v>
      </c>
      <c r="AD4377" s="5">
        <v>0</v>
      </c>
      <c r="AE4377" s="2">
        <v>4</v>
      </c>
      <c r="AF4377" s="2">
        <v>0</v>
      </c>
      <c r="AG4377" s="2">
        <v>0</v>
      </c>
      <c r="AH4377" s="2">
        <v>0</v>
      </c>
      <c r="AI4377" s="2">
        <v>0</v>
      </c>
      <c r="AJ4377" s="2">
        <v>1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 t="s">
        <v>4</v>
      </c>
      <c r="AT4377" s="2" t="s">
        <v>4</v>
      </c>
    </row>
    <row r="4378" spans="1:46" x14ac:dyDescent="0.2">
      <c r="A4378" s="2">
        <v>1641044</v>
      </c>
      <c r="B4378" s="2">
        <v>832757</v>
      </c>
      <c r="C4378" s="6">
        <v>22.274218496300801</v>
      </c>
      <c r="D4378" s="6">
        <v>37.3380386991332</v>
      </c>
      <c r="E4378" s="19" t="s">
        <v>4780</v>
      </c>
      <c r="F4378" s="46">
        <f>INDEX(Δεδομένα!$P:$P,MATCH('2021'!E4378,Δεδομένα!$O:$O,0))</f>
        <v>137</v>
      </c>
      <c r="G4378" s="49" t="s">
        <v>4781</v>
      </c>
      <c r="H4378" s="51" t="str">
        <f>INDEX(Δεδομένα!B$1:B$51,MATCH('2021'!G4378,Δεδομένα!A$1:A$51,0))</f>
        <v>ΠΕΛΛΟΠΟΝΗΣΟΥ</v>
      </c>
      <c r="I4378" s="53">
        <f>INDEX(Δεδομένα!E$1:E$13,MATCH('2021'!H4378,Δεδομένα!D$1:D$13,0))</f>
        <v>8</v>
      </c>
      <c r="J4378" s="4">
        <v>44252</v>
      </c>
      <c r="K4378" s="3" t="s">
        <v>79</v>
      </c>
      <c r="L4378" s="17" t="str">
        <f t="shared" si="356"/>
        <v>25/02/2021 19:10</v>
      </c>
      <c r="M4378" s="4">
        <v>44252</v>
      </c>
      <c r="N4378" s="3" t="s">
        <v>113</v>
      </c>
      <c r="O4378" s="17" t="str">
        <f t="shared" si="357"/>
        <v>25/02/2021 21:17</v>
      </c>
      <c r="P4378" s="24">
        <f t="shared" si="358"/>
        <v>8.8194444448163267E-2</v>
      </c>
      <c r="Q4378" s="28">
        <v>0</v>
      </c>
      <c r="R4378" s="27">
        <f t="shared" si="359"/>
        <v>127.0000000053551</v>
      </c>
      <c r="S4378" s="3" t="s">
        <v>4</v>
      </c>
      <c r="T4378" s="3" t="s">
        <v>4782</v>
      </c>
      <c r="U4378" s="3" t="s">
        <v>4</v>
      </c>
      <c r="V4378" s="3" t="s">
        <v>4788</v>
      </c>
      <c r="W4378" s="5">
        <v>0</v>
      </c>
      <c r="X4378" s="5">
        <v>3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2">
        <v>14</v>
      </c>
      <c r="AF4378" s="2">
        <v>0</v>
      </c>
      <c r="AG4378" s="2">
        <v>0</v>
      </c>
      <c r="AH4378" s="2">
        <v>0</v>
      </c>
      <c r="AI4378" s="2">
        <v>0</v>
      </c>
      <c r="AJ4378" s="2">
        <v>2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 t="s">
        <v>4</v>
      </c>
      <c r="AT4378" s="2" t="s">
        <v>4</v>
      </c>
    </row>
    <row r="4379" spans="1:46" x14ac:dyDescent="0.2">
      <c r="A4379" s="2">
        <v>1641035</v>
      </c>
      <c r="B4379" s="2">
        <v>832991</v>
      </c>
      <c r="C4379" s="6">
        <v>22.527246105751299</v>
      </c>
      <c r="D4379" s="6">
        <v>37.459880961920597</v>
      </c>
      <c r="E4379" s="19" t="s">
        <v>4780</v>
      </c>
      <c r="F4379" s="46">
        <f>INDEX(Δεδομένα!$P:$P,MATCH('2021'!E4379,Δεδομένα!$O:$O,0))</f>
        <v>137</v>
      </c>
      <c r="G4379" s="49" t="s">
        <v>4781</v>
      </c>
      <c r="H4379" s="51" t="str">
        <f>INDEX(Δεδομένα!B$1:B$51,MATCH('2021'!G4379,Δεδομένα!A$1:A$51,0))</f>
        <v>ΠΕΛΛΟΠΟΝΗΣΟΥ</v>
      </c>
      <c r="I4379" s="53">
        <f>INDEX(Δεδομένα!E$1:E$13,MATCH('2021'!H4379,Δεδομένα!D$1:D$13,0))</f>
        <v>8</v>
      </c>
      <c r="J4379" s="4">
        <v>44253</v>
      </c>
      <c r="K4379" s="3" t="s">
        <v>1672</v>
      </c>
      <c r="L4379" s="17" t="str">
        <f t="shared" si="356"/>
        <v>26/02/2021 18:08</v>
      </c>
      <c r="M4379" s="4">
        <v>44253</v>
      </c>
      <c r="N4379" s="3" t="s">
        <v>464</v>
      </c>
      <c r="O4379" s="17" t="str">
        <f t="shared" si="357"/>
        <v>26/02/2021 18:20</v>
      </c>
      <c r="P4379" s="24">
        <f t="shared" si="358"/>
        <v>8.333333331393078E-3</v>
      </c>
      <c r="Q4379" s="28">
        <v>0</v>
      </c>
      <c r="R4379" s="27">
        <f t="shared" si="359"/>
        <v>11.999999997206032</v>
      </c>
      <c r="S4379" s="3" t="s">
        <v>4</v>
      </c>
      <c r="T4379" s="3" t="s">
        <v>4782</v>
      </c>
      <c r="U4379" s="3" t="s">
        <v>4</v>
      </c>
      <c r="V4379" s="3" t="s">
        <v>4789</v>
      </c>
      <c r="W4379" s="5">
        <v>0</v>
      </c>
      <c r="X4379" s="5">
        <v>5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2">
        <v>12</v>
      </c>
      <c r="AF4379" s="2">
        <v>0</v>
      </c>
      <c r="AG4379" s="2">
        <v>0</v>
      </c>
      <c r="AH4379" s="2">
        <v>0</v>
      </c>
      <c r="AI4379" s="2">
        <v>0</v>
      </c>
      <c r="AJ4379" s="2">
        <v>3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 t="s">
        <v>4</v>
      </c>
      <c r="AT4379" s="2" t="s">
        <v>4</v>
      </c>
    </row>
    <row r="4380" spans="1:46" x14ac:dyDescent="0.2">
      <c r="A4380" s="2">
        <v>1641019</v>
      </c>
      <c r="B4380" s="2">
        <v>833183</v>
      </c>
      <c r="C4380" s="6">
        <v>22.420740279136801</v>
      </c>
      <c r="D4380" s="6">
        <v>37.582658838853099</v>
      </c>
      <c r="E4380" s="19" t="s">
        <v>4780</v>
      </c>
      <c r="F4380" s="46">
        <f>INDEX(Δεδομένα!$P:$P,MATCH('2021'!E4380,Δεδομένα!$O:$O,0))</f>
        <v>137</v>
      </c>
      <c r="G4380" s="49" t="s">
        <v>4781</v>
      </c>
      <c r="H4380" s="51" t="str">
        <f>INDEX(Δεδομένα!B$1:B$51,MATCH('2021'!G4380,Δεδομένα!A$1:A$51,0))</f>
        <v>ΠΕΛΛΟΠΟΝΗΣΟΥ</v>
      </c>
      <c r="I4380" s="53">
        <f>INDEX(Δεδομένα!E$1:E$13,MATCH('2021'!H4380,Δεδομένα!D$1:D$13,0))</f>
        <v>8</v>
      </c>
      <c r="J4380" s="4">
        <v>44254</v>
      </c>
      <c r="K4380" s="3" t="s">
        <v>486</v>
      </c>
      <c r="L4380" s="17" t="str">
        <f t="shared" si="356"/>
        <v>27/02/2021 13:45</v>
      </c>
      <c r="M4380" s="4">
        <v>44254</v>
      </c>
      <c r="N4380" s="3" t="s">
        <v>390</v>
      </c>
      <c r="O4380" s="17" t="str">
        <f t="shared" si="357"/>
        <v>27/02/2021 14:34</v>
      </c>
      <c r="P4380" s="24">
        <f t="shared" si="358"/>
        <v>3.4027777779556345E-2</v>
      </c>
      <c r="Q4380" s="28">
        <v>0</v>
      </c>
      <c r="R4380" s="27">
        <f t="shared" si="359"/>
        <v>49.000000002561137</v>
      </c>
      <c r="S4380" s="3" t="s">
        <v>4</v>
      </c>
      <c r="T4380" s="3" t="s">
        <v>4782</v>
      </c>
      <c r="U4380" s="3" t="s">
        <v>4</v>
      </c>
      <c r="V4380" s="3" t="s">
        <v>4790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0.5</v>
      </c>
      <c r="AC4380" s="5">
        <v>0</v>
      </c>
      <c r="AD4380" s="5">
        <v>0</v>
      </c>
      <c r="AE4380" s="2">
        <v>4</v>
      </c>
      <c r="AF4380" s="2">
        <v>0</v>
      </c>
      <c r="AG4380" s="2">
        <v>0</v>
      </c>
      <c r="AH4380" s="2">
        <v>0</v>
      </c>
      <c r="AI4380" s="2">
        <v>0</v>
      </c>
      <c r="AJ4380" s="2">
        <v>2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 t="s">
        <v>4</v>
      </c>
      <c r="AT4380" s="2" t="s">
        <v>4</v>
      </c>
    </row>
    <row r="4381" spans="1:46" x14ac:dyDescent="0.2">
      <c r="A4381" s="2">
        <v>1641027</v>
      </c>
      <c r="B4381" s="2">
        <v>883532</v>
      </c>
      <c r="D4381" s="2"/>
      <c r="E4381" s="19" t="s">
        <v>4780</v>
      </c>
      <c r="F4381" s="46">
        <f>INDEX(Δεδομένα!$P:$P,MATCH('2021'!E4381,Δεδομένα!$O:$O,0))</f>
        <v>137</v>
      </c>
      <c r="G4381" s="49" t="s">
        <v>4781</v>
      </c>
      <c r="H4381" s="51" t="str">
        <f>INDEX(Δεδομένα!B$1:B$51,MATCH('2021'!G4381,Δεδομένα!A$1:A$51,0))</f>
        <v>ΠΕΛΛΟΠΟΝΗΣΟΥ</v>
      </c>
      <c r="I4381" s="53">
        <f>INDEX(Δεδομένα!E$1:E$13,MATCH('2021'!H4381,Δεδομένα!D$1:D$13,0))</f>
        <v>8</v>
      </c>
      <c r="J4381" s="4">
        <v>44255</v>
      </c>
      <c r="K4381" s="3" t="s">
        <v>1502</v>
      </c>
      <c r="L4381" s="17" t="str">
        <f t="shared" si="356"/>
        <v>28/02/2021 13:31</v>
      </c>
      <c r="M4381" s="4">
        <v>44255</v>
      </c>
      <c r="N4381" s="3" t="s">
        <v>362</v>
      </c>
      <c r="O4381" s="17" t="str">
        <f t="shared" si="357"/>
        <v>28/02/2021 15:20</v>
      </c>
      <c r="P4381" s="24">
        <f t="shared" si="358"/>
        <v>7.5694444443797693E-2</v>
      </c>
      <c r="Q4381" s="28">
        <v>0</v>
      </c>
      <c r="R4381" s="27">
        <f t="shared" si="359"/>
        <v>108.99999999906868</v>
      </c>
      <c r="S4381" s="3" t="s">
        <v>4</v>
      </c>
      <c r="T4381" s="3" t="s">
        <v>4782</v>
      </c>
      <c r="U4381" s="3" t="s">
        <v>4</v>
      </c>
      <c r="V4381" s="3" t="s">
        <v>4791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3</v>
      </c>
      <c r="AC4381" s="5">
        <v>0</v>
      </c>
      <c r="AD4381" s="5">
        <v>0</v>
      </c>
      <c r="AE4381" s="2">
        <v>2</v>
      </c>
      <c r="AF4381" s="2">
        <v>0</v>
      </c>
      <c r="AG4381" s="2">
        <v>0</v>
      </c>
      <c r="AH4381" s="2">
        <v>0</v>
      </c>
      <c r="AI4381" s="2">
        <v>0</v>
      </c>
      <c r="AJ4381" s="2">
        <v>1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 t="s">
        <v>4</v>
      </c>
      <c r="AT4381" s="2" t="s">
        <v>4</v>
      </c>
    </row>
    <row r="4382" spans="1:46" x14ac:dyDescent="0.2">
      <c r="A4382" s="2">
        <v>1641626</v>
      </c>
      <c r="B4382" s="2">
        <v>833818</v>
      </c>
      <c r="C4382" s="6">
        <v>22.398219186504601</v>
      </c>
      <c r="D4382" s="6">
        <v>37.517786750151302</v>
      </c>
      <c r="E4382" s="19" t="s">
        <v>4780</v>
      </c>
      <c r="F4382" s="46">
        <f>INDEX(Δεδομένα!$P:$P,MATCH('2021'!E4382,Δεδομένα!$O:$O,0))</f>
        <v>137</v>
      </c>
      <c r="G4382" s="49" t="s">
        <v>4781</v>
      </c>
      <c r="H4382" s="51" t="str">
        <f>INDEX(Δεδομένα!B$1:B$51,MATCH('2021'!G4382,Δεδομένα!A$1:A$51,0))</f>
        <v>ΠΕΛΛΟΠΟΝΗΣΟΥ</v>
      </c>
      <c r="I4382" s="53">
        <f>INDEX(Δεδομένα!E$1:E$13,MATCH('2021'!H4382,Δεδομένα!D$1:D$13,0))</f>
        <v>8</v>
      </c>
      <c r="J4382" s="4">
        <v>44256</v>
      </c>
      <c r="K4382" s="3" t="s">
        <v>237</v>
      </c>
      <c r="L4382" s="17" t="str">
        <f t="shared" si="356"/>
        <v>01/03/2021 12:30</v>
      </c>
      <c r="M4382" s="4">
        <v>44256</v>
      </c>
      <c r="N4382" s="3" t="s">
        <v>2702</v>
      </c>
      <c r="O4382" s="17" t="str">
        <f t="shared" si="357"/>
        <v>01/03/2021 13:13</v>
      </c>
      <c r="P4382" s="24">
        <f t="shared" si="358"/>
        <v>2.9861111106583849E-2</v>
      </c>
      <c r="Q4382" s="28">
        <v>0</v>
      </c>
      <c r="R4382" s="27">
        <f t="shared" si="359"/>
        <v>42.999999993480742</v>
      </c>
      <c r="S4382" s="3" t="s">
        <v>4</v>
      </c>
      <c r="T4382" s="3" t="s">
        <v>4782</v>
      </c>
      <c r="U4382" s="3" t="s">
        <v>4</v>
      </c>
      <c r="V4382" s="3" t="s">
        <v>4792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2</v>
      </c>
      <c r="AC4382" s="5">
        <v>0</v>
      </c>
      <c r="AD4382" s="5">
        <v>0</v>
      </c>
      <c r="AE4382" s="2">
        <v>5</v>
      </c>
      <c r="AF4382" s="2">
        <v>0</v>
      </c>
      <c r="AG4382" s="2">
        <v>0</v>
      </c>
      <c r="AH4382" s="2">
        <v>0</v>
      </c>
      <c r="AI4382" s="2">
        <v>0</v>
      </c>
      <c r="AJ4382" s="2">
        <v>1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 t="s">
        <v>4</v>
      </c>
      <c r="AT4382" s="2" t="s">
        <v>4</v>
      </c>
    </row>
    <row r="4383" spans="1:46" x14ac:dyDescent="0.2">
      <c r="A4383" s="2">
        <v>1642699</v>
      </c>
      <c r="B4383" s="2">
        <v>834455</v>
      </c>
      <c r="C4383" s="6">
        <v>22.437552852989899</v>
      </c>
      <c r="D4383" s="6">
        <v>37.519833774343297</v>
      </c>
      <c r="E4383" s="19" t="s">
        <v>4780</v>
      </c>
      <c r="F4383" s="46">
        <f>INDEX(Δεδομένα!$P:$P,MATCH('2021'!E4383,Δεδομένα!$O:$O,0))</f>
        <v>137</v>
      </c>
      <c r="G4383" s="49" t="s">
        <v>4781</v>
      </c>
      <c r="H4383" s="51" t="str">
        <f>INDEX(Δεδομένα!B$1:B$51,MATCH('2021'!G4383,Δεδομένα!A$1:A$51,0))</f>
        <v>ΠΕΛΛΟΠΟΝΗΣΟΥ</v>
      </c>
      <c r="I4383" s="53">
        <f>INDEX(Δεδομένα!E$1:E$13,MATCH('2021'!H4383,Δεδομένα!D$1:D$13,0))</f>
        <v>8</v>
      </c>
      <c r="J4383" s="4">
        <v>44258</v>
      </c>
      <c r="K4383" s="3" t="s">
        <v>672</v>
      </c>
      <c r="L4383" s="17" t="str">
        <f t="shared" si="356"/>
        <v>03/03/2021 15:21</v>
      </c>
      <c r="M4383" s="4">
        <v>44258</v>
      </c>
      <c r="N4383" s="3" t="s">
        <v>545</v>
      </c>
      <c r="O4383" s="17" t="str">
        <f t="shared" si="357"/>
        <v>03/03/2021 16:10</v>
      </c>
      <c r="P4383" s="24">
        <f t="shared" si="358"/>
        <v>3.4027777779556345E-2</v>
      </c>
      <c r="Q4383" s="28">
        <v>0</v>
      </c>
      <c r="R4383" s="27">
        <f t="shared" si="359"/>
        <v>49.000000002561137</v>
      </c>
      <c r="S4383" s="3" t="s">
        <v>4</v>
      </c>
      <c r="T4383" s="3" t="s">
        <v>4782</v>
      </c>
      <c r="U4383" s="3" t="s">
        <v>4</v>
      </c>
      <c r="V4383" s="3" t="s">
        <v>4793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1</v>
      </c>
      <c r="AC4383" s="5">
        <v>0</v>
      </c>
      <c r="AD4383" s="5">
        <v>0</v>
      </c>
      <c r="AE4383" s="2">
        <v>2</v>
      </c>
      <c r="AF4383" s="2">
        <v>0</v>
      </c>
      <c r="AG4383" s="2">
        <v>0</v>
      </c>
      <c r="AH4383" s="2">
        <v>0</v>
      </c>
      <c r="AI4383" s="2">
        <v>0</v>
      </c>
      <c r="AJ4383" s="2">
        <v>1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 t="s">
        <v>4</v>
      </c>
      <c r="AT4383" s="2" t="s">
        <v>4</v>
      </c>
    </row>
    <row r="4384" spans="1:46" x14ac:dyDescent="0.2">
      <c r="A4384" s="2">
        <v>1642959</v>
      </c>
      <c r="B4384" s="2">
        <v>834455</v>
      </c>
      <c r="C4384" s="6">
        <v>22.437552852989899</v>
      </c>
      <c r="D4384" s="6">
        <v>37.519833774343297</v>
      </c>
      <c r="E4384" s="19" t="s">
        <v>4780</v>
      </c>
      <c r="F4384" s="46">
        <f>INDEX(Δεδομένα!$P:$P,MATCH('2021'!E4384,Δεδομένα!$O:$O,0))</f>
        <v>137</v>
      </c>
      <c r="G4384" s="49" t="s">
        <v>4781</v>
      </c>
      <c r="H4384" s="51" t="str">
        <f>INDEX(Δεδομένα!B$1:B$51,MATCH('2021'!G4384,Δεδομένα!A$1:A$51,0))</f>
        <v>ΠΕΛΛΟΠΟΝΗΣΟΥ</v>
      </c>
      <c r="I4384" s="53">
        <f>INDEX(Δεδομένα!E$1:E$13,MATCH('2021'!H4384,Δεδομένα!D$1:D$13,0))</f>
        <v>8</v>
      </c>
      <c r="J4384" s="4">
        <v>44258</v>
      </c>
      <c r="K4384" s="3" t="s">
        <v>672</v>
      </c>
      <c r="L4384" s="17" t="str">
        <f t="shared" si="356"/>
        <v>03/03/2021 15:21</v>
      </c>
      <c r="M4384" s="4">
        <v>44258</v>
      </c>
      <c r="N4384" s="3" t="s">
        <v>545</v>
      </c>
      <c r="O4384" s="17" t="str">
        <f t="shared" si="357"/>
        <v>03/03/2021 16:10</v>
      </c>
      <c r="P4384" s="24">
        <f t="shared" si="358"/>
        <v>3.4027777779556345E-2</v>
      </c>
      <c r="Q4384" s="28">
        <v>0</v>
      </c>
      <c r="R4384" s="27">
        <f t="shared" si="359"/>
        <v>49.000000002561137</v>
      </c>
      <c r="S4384" s="3" t="s">
        <v>4</v>
      </c>
      <c r="T4384" s="3" t="s">
        <v>4782</v>
      </c>
      <c r="U4384" s="3" t="s">
        <v>4</v>
      </c>
      <c r="V4384" s="3" t="s">
        <v>4794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1</v>
      </c>
      <c r="AC4384" s="5">
        <v>0</v>
      </c>
      <c r="AD4384" s="5">
        <v>0</v>
      </c>
      <c r="AE4384" s="2">
        <v>3</v>
      </c>
      <c r="AF4384" s="2">
        <v>0</v>
      </c>
      <c r="AG4384" s="2">
        <v>0</v>
      </c>
      <c r="AH4384" s="2">
        <v>0</v>
      </c>
      <c r="AI4384" s="2">
        <v>0</v>
      </c>
      <c r="AJ4384" s="2">
        <v>1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 t="s">
        <v>4</v>
      </c>
      <c r="AT4384" s="2" t="s">
        <v>4</v>
      </c>
    </row>
    <row r="4385" spans="1:46" x14ac:dyDescent="0.2">
      <c r="A4385" s="2">
        <v>1648001</v>
      </c>
      <c r="B4385" s="2">
        <v>834709</v>
      </c>
      <c r="C4385" s="6">
        <v>22.378901697068201</v>
      </c>
      <c r="D4385" s="6">
        <v>37.4715863576358</v>
      </c>
      <c r="E4385" s="19" t="s">
        <v>4780</v>
      </c>
      <c r="F4385" s="46">
        <f>INDEX(Δεδομένα!$P:$P,MATCH('2021'!E4385,Δεδομένα!$O:$O,0))</f>
        <v>137</v>
      </c>
      <c r="G4385" s="49" t="s">
        <v>4781</v>
      </c>
      <c r="H4385" s="51" t="str">
        <f>INDEX(Δεδομένα!B$1:B$51,MATCH('2021'!G4385,Δεδομένα!A$1:A$51,0))</f>
        <v>ΠΕΛΛΟΠΟΝΗΣΟΥ</v>
      </c>
      <c r="I4385" s="53">
        <f>INDEX(Δεδομένα!E$1:E$13,MATCH('2021'!H4385,Δεδομένα!D$1:D$13,0))</f>
        <v>8</v>
      </c>
      <c r="J4385" s="4">
        <v>44259</v>
      </c>
      <c r="K4385" s="3" t="s">
        <v>1300</v>
      </c>
      <c r="L4385" s="17" t="str">
        <f t="shared" si="356"/>
        <v>04/03/2021 11:45</v>
      </c>
      <c r="M4385" s="4">
        <v>44259</v>
      </c>
      <c r="N4385" s="3" t="s">
        <v>210</v>
      </c>
      <c r="O4385" s="17" t="str">
        <f t="shared" si="357"/>
        <v>04/03/2021 12:43</v>
      </c>
      <c r="P4385" s="24">
        <f t="shared" si="358"/>
        <v>4.0277777778101154E-2</v>
      </c>
      <c r="Q4385" s="28">
        <v>0</v>
      </c>
      <c r="R4385" s="27">
        <f t="shared" si="359"/>
        <v>58.000000000465661</v>
      </c>
      <c r="S4385" s="3" t="s">
        <v>4</v>
      </c>
      <c r="T4385" s="3" t="s">
        <v>4782</v>
      </c>
      <c r="U4385" s="3" t="s">
        <v>4</v>
      </c>
      <c r="V4385" s="3" t="s">
        <v>4795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4</v>
      </c>
      <c r="AC4385" s="5">
        <v>0</v>
      </c>
      <c r="AD4385" s="5">
        <v>0</v>
      </c>
      <c r="AE4385" s="2">
        <v>3</v>
      </c>
      <c r="AF4385" s="2">
        <v>0</v>
      </c>
      <c r="AG4385" s="2">
        <v>0</v>
      </c>
      <c r="AH4385" s="2">
        <v>0</v>
      </c>
      <c r="AI4385" s="2">
        <v>0</v>
      </c>
      <c r="AJ4385" s="2">
        <v>1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 t="s">
        <v>4</v>
      </c>
      <c r="AT4385" s="2" t="s">
        <v>4</v>
      </c>
    </row>
    <row r="4386" spans="1:46" x14ac:dyDescent="0.2">
      <c r="A4386" s="2">
        <v>1648004</v>
      </c>
      <c r="B4386" s="2">
        <v>834757</v>
      </c>
      <c r="C4386" s="6">
        <v>22.3941063237192</v>
      </c>
      <c r="D4386" s="6">
        <v>37.5922805035176</v>
      </c>
      <c r="E4386" s="19" t="s">
        <v>4780</v>
      </c>
      <c r="F4386" s="46">
        <f>INDEX(Δεδομένα!$P:$P,MATCH('2021'!E4386,Δεδομένα!$O:$O,0))</f>
        <v>137</v>
      </c>
      <c r="G4386" s="49" t="s">
        <v>4781</v>
      </c>
      <c r="H4386" s="51" t="str">
        <f>INDEX(Δεδομένα!B$1:B$51,MATCH('2021'!G4386,Δεδομένα!A$1:A$51,0))</f>
        <v>ΠΕΛΛΟΠΟΝΗΣΟΥ</v>
      </c>
      <c r="I4386" s="53">
        <f>INDEX(Δεδομένα!E$1:E$13,MATCH('2021'!H4386,Δεδομένα!D$1:D$13,0))</f>
        <v>8</v>
      </c>
      <c r="J4386" s="4">
        <v>44259</v>
      </c>
      <c r="K4386" s="3" t="s">
        <v>179</v>
      </c>
      <c r="L4386" s="17" t="str">
        <f t="shared" si="356"/>
        <v>04/03/2021 13:33</v>
      </c>
      <c r="M4386" s="4">
        <v>44259</v>
      </c>
      <c r="N4386" s="3" t="s">
        <v>931</v>
      </c>
      <c r="O4386" s="17" t="str">
        <f t="shared" si="357"/>
        <v>04/03/2021 15:09</v>
      </c>
      <c r="P4386" s="24">
        <f t="shared" si="358"/>
        <v>6.6666666665696539E-2</v>
      </c>
      <c r="Q4386" s="28">
        <v>0</v>
      </c>
      <c r="R4386" s="27">
        <f t="shared" si="359"/>
        <v>95.999999998603016</v>
      </c>
      <c r="S4386" s="3" t="s">
        <v>4</v>
      </c>
      <c r="T4386" s="3" t="s">
        <v>4782</v>
      </c>
      <c r="U4386" s="3" t="s">
        <v>4</v>
      </c>
      <c r="V4386" s="3" t="s">
        <v>4796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0.5</v>
      </c>
      <c r="AC4386" s="5">
        <v>0</v>
      </c>
      <c r="AD4386" s="5">
        <v>0</v>
      </c>
      <c r="AE4386" s="2">
        <v>5</v>
      </c>
      <c r="AF4386" s="2">
        <v>0</v>
      </c>
      <c r="AG4386" s="2">
        <v>0</v>
      </c>
      <c r="AH4386" s="2">
        <v>0</v>
      </c>
      <c r="AI4386" s="2">
        <v>0</v>
      </c>
      <c r="AJ4386" s="2">
        <v>2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 t="s">
        <v>4</v>
      </c>
      <c r="AT4386" s="2" t="s">
        <v>4</v>
      </c>
    </row>
    <row r="4387" spans="1:46" x14ac:dyDescent="0.2">
      <c r="A4387" s="2">
        <v>1648063</v>
      </c>
      <c r="B4387" s="2">
        <v>834769</v>
      </c>
      <c r="C4387" s="6">
        <v>22.229025567479901</v>
      </c>
      <c r="D4387" s="6">
        <v>37.4298662022683</v>
      </c>
      <c r="E4387" s="19" t="s">
        <v>4780</v>
      </c>
      <c r="F4387" s="46">
        <f>INDEX(Δεδομένα!$P:$P,MATCH('2021'!E4387,Δεδομένα!$O:$O,0))</f>
        <v>137</v>
      </c>
      <c r="G4387" s="49" t="s">
        <v>4781</v>
      </c>
      <c r="H4387" s="51" t="str">
        <f>INDEX(Δεδομένα!B$1:B$51,MATCH('2021'!G4387,Δεδομένα!A$1:A$51,0))</f>
        <v>ΠΕΛΛΟΠΟΝΗΣΟΥ</v>
      </c>
      <c r="I4387" s="53">
        <f>INDEX(Δεδομένα!E$1:E$13,MATCH('2021'!H4387,Δεδομένα!D$1:D$13,0))</f>
        <v>8</v>
      </c>
      <c r="J4387" s="4">
        <v>44259</v>
      </c>
      <c r="K4387" s="3" t="s">
        <v>612</v>
      </c>
      <c r="L4387" s="17" t="str">
        <f t="shared" si="356"/>
        <v>04/03/2021 13:51</v>
      </c>
      <c r="M4387" s="4">
        <v>44262</v>
      </c>
      <c r="N4387" s="3" t="s">
        <v>1314</v>
      </c>
      <c r="O4387" s="17" t="str">
        <f t="shared" si="357"/>
        <v>07/03/2021 15:32</v>
      </c>
      <c r="P4387" s="24">
        <f t="shared" si="358"/>
        <v>3.070138888891961</v>
      </c>
      <c r="Q4387" s="28">
        <v>0</v>
      </c>
      <c r="R4387" s="27">
        <f t="shared" si="359"/>
        <v>4421.0000000044238</v>
      </c>
      <c r="S4387" s="3" t="s">
        <v>4</v>
      </c>
      <c r="T4387" s="3" t="s">
        <v>4782</v>
      </c>
      <c r="U4387" s="3" t="s">
        <v>4</v>
      </c>
      <c r="V4387" s="3" t="s">
        <v>4797</v>
      </c>
      <c r="W4387" s="5">
        <v>0</v>
      </c>
      <c r="X4387" s="5">
        <v>450</v>
      </c>
      <c r="Y4387" s="5">
        <v>0</v>
      </c>
      <c r="Z4387" s="5">
        <v>0</v>
      </c>
      <c r="AA4387" s="5">
        <v>0</v>
      </c>
      <c r="AB4387" s="5">
        <v>50</v>
      </c>
      <c r="AC4387" s="5">
        <v>0</v>
      </c>
      <c r="AD4387" s="5">
        <v>0</v>
      </c>
      <c r="AE4387" s="2">
        <v>68</v>
      </c>
      <c r="AF4387" s="2">
        <v>16</v>
      </c>
      <c r="AG4387" s="2">
        <v>1</v>
      </c>
      <c r="AH4387" s="2">
        <v>0</v>
      </c>
      <c r="AI4387" s="2">
        <v>0</v>
      </c>
      <c r="AJ4387" s="2">
        <v>4</v>
      </c>
      <c r="AK4387" s="2">
        <v>14</v>
      </c>
      <c r="AL4387" s="2">
        <v>2</v>
      </c>
      <c r="AM4387" s="2">
        <v>2</v>
      </c>
      <c r="AN4387" s="2">
        <v>1</v>
      </c>
      <c r="AO4387" s="2">
        <v>0</v>
      </c>
      <c r="AP4387" s="2">
        <v>2</v>
      </c>
      <c r="AQ4387" s="2">
        <v>0</v>
      </c>
      <c r="AR4387" s="2">
        <v>0</v>
      </c>
      <c r="AS4387" s="2" t="s">
        <v>4</v>
      </c>
      <c r="AT4387" s="2" t="s">
        <v>4</v>
      </c>
    </row>
    <row r="4388" spans="1:46" x14ac:dyDescent="0.2">
      <c r="A4388" s="2">
        <v>1647999</v>
      </c>
      <c r="B4388" s="2">
        <v>834792</v>
      </c>
      <c r="C4388" s="6">
        <v>22.255027058254001</v>
      </c>
      <c r="D4388" s="6">
        <v>37.393386381630002</v>
      </c>
      <c r="E4388" s="19" t="s">
        <v>4780</v>
      </c>
      <c r="F4388" s="46">
        <f>INDEX(Δεδομένα!$P:$P,MATCH('2021'!E4388,Δεδομένα!$O:$O,0))</f>
        <v>137</v>
      </c>
      <c r="G4388" s="49" t="s">
        <v>4781</v>
      </c>
      <c r="H4388" s="51" t="str">
        <f>INDEX(Δεδομένα!B$1:B$51,MATCH('2021'!G4388,Δεδομένα!A$1:A$51,0))</f>
        <v>ΠΕΛΛΟΠΟΝΗΣΟΥ</v>
      </c>
      <c r="I4388" s="53">
        <f>INDEX(Δεδομένα!E$1:E$13,MATCH('2021'!H4388,Δεδομένα!D$1:D$13,0))</f>
        <v>8</v>
      </c>
      <c r="J4388" s="4">
        <v>44259</v>
      </c>
      <c r="K4388" s="3" t="s">
        <v>42</v>
      </c>
      <c r="L4388" s="17" t="str">
        <f t="shared" si="356"/>
        <v>04/03/2021 14:30</v>
      </c>
      <c r="M4388" s="4">
        <v>44259</v>
      </c>
      <c r="N4388" s="3" t="s">
        <v>287</v>
      </c>
      <c r="O4388" s="17" t="str">
        <f t="shared" si="357"/>
        <v>04/03/2021 17:06</v>
      </c>
      <c r="P4388" s="24">
        <f t="shared" si="358"/>
        <v>0.10833333333721384</v>
      </c>
      <c r="Q4388" s="28">
        <v>0</v>
      </c>
      <c r="R4388" s="27">
        <f t="shared" si="359"/>
        <v>156.00000000558794</v>
      </c>
      <c r="S4388" s="3" t="s">
        <v>4</v>
      </c>
      <c r="T4388" s="3" t="s">
        <v>4782</v>
      </c>
      <c r="U4388" s="3" t="s">
        <v>4</v>
      </c>
      <c r="V4388" s="3" t="s">
        <v>4798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6</v>
      </c>
      <c r="AC4388" s="5">
        <v>0</v>
      </c>
      <c r="AD4388" s="5">
        <v>0</v>
      </c>
      <c r="AE4388" s="2">
        <v>8</v>
      </c>
      <c r="AF4388" s="2">
        <v>0</v>
      </c>
      <c r="AG4388" s="2">
        <v>0</v>
      </c>
      <c r="AH4388" s="2">
        <v>0</v>
      </c>
      <c r="AI4388" s="2">
        <v>0</v>
      </c>
      <c r="AJ4388" s="2">
        <v>3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 t="s">
        <v>4</v>
      </c>
      <c r="AT4388" s="2" t="s">
        <v>4</v>
      </c>
    </row>
    <row r="4389" spans="1:46" x14ac:dyDescent="0.2">
      <c r="A4389" s="2">
        <v>1648005</v>
      </c>
      <c r="B4389" s="2">
        <v>834856</v>
      </c>
      <c r="C4389" s="6">
        <v>22.3441440271686</v>
      </c>
      <c r="D4389" s="6">
        <v>37.462852338002698</v>
      </c>
      <c r="E4389" s="19" t="s">
        <v>4780</v>
      </c>
      <c r="F4389" s="46">
        <f>INDEX(Δεδομένα!$P:$P,MATCH('2021'!E4389,Δεδομένα!$O:$O,0))</f>
        <v>137</v>
      </c>
      <c r="G4389" s="49" t="s">
        <v>4781</v>
      </c>
      <c r="H4389" s="51" t="str">
        <f>INDEX(Δεδομένα!B$1:B$51,MATCH('2021'!G4389,Δεδομένα!A$1:A$51,0))</f>
        <v>ΠΕΛΛΟΠΟΝΗΣΟΥ</v>
      </c>
      <c r="I4389" s="53">
        <f>INDEX(Δεδομένα!E$1:E$13,MATCH('2021'!H4389,Δεδομένα!D$1:D$13,0))</f>
        <v>8</v>
      </c>
      <c r="J4389" s="4">
        <v>44259</v>
      </c>
      <c r="K4389" s="3" t="s">
        <v>970</v>
      </c>
      <c r="L4389" s="17" t="str">
        <f t="shared" si="356"/>
        <v>04/03/2021 17:29</v>
      </c>
      <c r="M4389" s="4">
        <v>44259</v>
      </c>
      <c r="N4389" s="3" t="s">
        <v>1624</v>
      </c>
      <c r="O4389" s="17" t="str">
        <f t="shared" si="357"/>
        <v>04/03/2021 19:52</v>
      </c>
      <c r="P4389" s="24">
        <f t="shared" si="358"/>
        <v>9.9305555551836733E-2</v>
      </c>
      <c r="Q4389" s="28">
        <v>0</v>
      </c>
      <c r="R4389" s="27">
        <f t="shared" si="359"/>
        <v>142.9999999946449</v>
      </c>
      <c r="S4389" s="3" t="s">
        <v>4</v>
      </c>
      <c r="T4389" s="3" t="s">
        <v>4782</v>
      </c>
      <c r="U4389" s="3" t="s">
        <v>4</v>
      </c>
      <c r="V4389" s="3" t="s">
        <v>4799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2</v>
      </c>
      <c r="AC4389" s="5">
        <v>0</v>
      </c>
      <c r="AD4389" s="5">
        <v>0</v>
      </c>
      <c r="AE4389" s="2">
        <v>3</v>
      </c>
      <c r="AF4389" s="2">
        <v>0</v>
      </c>
      <c r="AG4389" s="2">
        <v>0</v>
      </c>
      <c r="AH4389" s="2">
        <v>0</v>
      </c>
      <c r="AI4389" s="2">
        <v>0</v>
      </c>
      <c r="AJ4389" s="2">
        <v>2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 t="s">
        <v>4</v>
      </c>
      <c r="AT4389" s="2" t="s">
        <v>4</v>
      </c>
    </row>
    <row r="4390" spans="1:46" x14ac:dyDescent="0.2">
      <c r="A4390" s="2">
        <v>1648008</v>
      </c>
      <c r="B4390" s="2">
        <v>835086</v>
      </c>
      <c r="C4390" s="6">
        <v>22.342537606767799</v>
      </c>
      <c r="D4390" s="6">
        <v>37.474843632443203</v>
      </c>
      <c r="E4390" s="19" t="s">
        <v>4780</v>
      </c>
      <c r="F4390" s="46">
        <f>INDEX(Δεδομένα!$P:$P,MATCH('2021'!E4390,Δεδομένα!$O:$O,0))</f>
        <v>137</v>
      </c>
      <c r="G4390" s="49" t="s">
        <v>4781</v>
      </c>
      <c r="H4390" s="51" t="str">
        <f>INDEX(Δεδομένα!B$1:B$51,MATCH('2021'!G4390,Δεδομένα!A$1:A$51,0))</f>
        <v>ΠΕΛΛΟΠΟΝΗΣΟΥ</v>
      </c>
      <c r="I4390" s="53">
        <f>INDEX(Δεδομένα!E$1:E$13,MATCH('2021'!H4390,Δεδομένα!D$1:D$13,0))</f>
        <v>8</v>
      </c>
      <c r="J4390" s="4">
        <v>44260</v>
      </c>
      <c r="K4390" s="3" t="s">
        <v>223</v>
      </c>
      <c r="L4390" s="17" t="str">
        <f t="shared" si="356"/>
        <v>05/03/2021 12:20</v>
      </c>
      <c r="M4390" s="4">
        <v>44260</v>
      </c>
      <c r="N4390" s="3" t="s">
        <v>154</v>
      </c>
      <c r="O4390" s="17" t="str">
        <f t="shared" si="357"/>
        <v>05/03/2021 13:20</v>
      </c>
      <c r="P4390" s="24">
        <f t="shared" si="358"/>
        <v>4.1666666664241347E-2</v>
      </c>
      <c r="Q4390" s="28">
        <v>0</v>
      </c>
      <c r="R4390" s="27">
        <f t="shared" si="359"/>
        <v>59.99999999650754</v>
      </c>
      <c r="S4390" s="3" t="s">
        <v>4</v>
      </c>
      <c r="T4390" s="3" t="s">
        <v>4782</v>
      </c>
      <c r="U4390" s="3" t="s">
        <v>4</v>
      </c>
      <c r="V4390" s="3" t="s">
        <v>4800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0.5</v>
      </c>
      <c r="AC4390" s="5">
        <v>0</v>
      </c>
      <c r="AD4390" s="5">
        <v>0</v>
      </c>
      <c r="AE4390" s="2">
        <v>2</v>
      </c>
      <c r="AF4390" s="2">
        <v>0</v>
      </c>
      <c r="AG4390" s="2">
        <v>0</v>
      </c>
      <c r="AH4390" s="2">
        <v>0</v>
      </c>
      <c r="AI4390" s="2">
        <v>0</v>
      </c>
      <c r="AJ4390" s="2">
        <v>1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 t="s">
        <v>4</v>
      </c>
      <c r="AT4390" s="2" t="s">
        <v>4</v>
      </c>
    </row>
    <row r="4391" spans="1:46" x14ac:dyDescent="0.2">
      <c r="A4391" s="2">
        <v>1648010</v>
      </c>
      <c r="B4391" s="2">
        <v>835138</v>
      </c>
      <c r="C4391" s="6">
        <v>22.284868668677198</v>
      </c>
      <c r="D4391" s="6">
        <v>37.3994261954279</v>
      </c>
      <c r="E4391" s="19" t="s">
        <v>4780</v>
      </c>
      <c r="F4391" s="46">
        <f>INDEX(Δεδομένα!$P:$P,MATCH('2021'!E4391,Δεδομένα!$O:$O,0))</f>
        <v>137</v>
      </c>
      <c r="G4391" s="49" t="s">
        <v>4781</v>
      </c>
      <c r="H4391" s="51" t="str">
        <f>INDEX(Δεδομένα!B$1:B$51,MATCH('2021'!G4391,Δεδομένα!A$1:A$51,0))</f>
        <v>ΠΕΛΛΟΠΟΝΗΣΟΥ</v>
      </c>
      <c r="I4391" s="53">
        <f>INDEX(Δεδομένα!E$1:E$13,MATCH('2021'!H4391,Δεδομένα!D$1:D$13,0))</f>
        <v>8</v>
      </c>
      <c r="J4391" s="4">
        <v>44260</v>
      </c>
      <c r="K4391" s="3" t="s">
        <v>385</v>
      </c>
      <c r="L4391" s="17" t="str">
        <f t="shared" si="356"/>
        <v>05/03/2021 14:00</v>
      </c>
      <c r="M4391" s="4">
        <v>44260</v>
      </c>
      <c r="N4391" s="3" t="s">
        <v>161</v>
      </c>
      <c r="O4391" s="17" t="str">
        <f t="shared" si="357"/>
        <v>05/03/2021 15:00</v>
      </c>
      <c r="P4391" s="24">
        <f t="shared" si="358"/>
        <v>4.1666666664241347E-2</v>
      </c>
      <c r="Q4391" s="28">
        <v>0</v>
      </c>
      <c r="R4391" s="27">
        <f t="shared" si="359"/>
        <v>59.99999999650754</v>
      </c>
      <c r="S4391" s="3" t="s">
        <v>4</v>
      </c>
      <c r="T4391" s="3" t="s">
        <v>4782</v>
      </c>
      <c r="U4391" s="3" t="s">
        <v>4</v>
      </c>
      <c r="V4391" s="3" t="s">
        <v>4801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0.1</v>
      </c>
      <c r="AD4391" s="5">
        <v>0</v>
      </c>
      <c r="AE4391" s="2">
        <v>2</v>
      </c>
      <c r="AF4391" s="2">
        <v>0</v>
      </c>
      <c r="AG4391" s="2">
        <v>0</v>
      </c>
      <c r="AH4391" s="2">
        <v>0</v>
      </c>
      <c r="AI4391" s="2">
        <v>0</v>
      </c>
      <c r="AJ4391" s="2">
        <v>1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 t="s">
        <v>4</v>
      </c>
      <c r="AT4391" s="2" t="s">
        <v>4</v>
      </c>
    </row>
    <row r="4392" spans="1:46" x14ac:dyDescent="0.2">
      <c r="A4392" s="2">
        <v>1648071</v>
      </c>
      <c r="B4392" s="2">
        <v>836242</v>
      </c>
      <c r="C4392" s="6">
        <v>22.346607075420501</v>
      </c>
      <c r="D4392" s="6">
        <v>37.494273765752702</v>
      </c>
      <c r="E4392" s="19" t="s">
        <v>4780</v>
      </c>
      <c r="F4392" s="46">
        <f>INDEX(Δεδομένα!$P:$P,MATCH('2021'!E4392,Δεδομένα!$O:$O,0))</f>
        <v>137</v>
      </c>
      <c r="G4392" s="49" t="s">
        <v>4781</v>
      </c>
      <c r="H4392" s="51" t="str">
        <f>INDEX(Δεδομένα!B$1:B$51,MATCH('2021'!G4392,Δεδομένα!A$1:A$51,0))</f>
        <v>ΠΕΛΛΟΠΟΝΗΣΟΥ</v>
      </c>
      <c r="I4392" s="53">
        <f>INDEX(Δεδομένα!E$1:E$13,MATCH('2021'!H4392,Δεδομένα!D$1:D$13,0))</f>
        <v>8</v>
      </c>
      <c r="J4392" s="4">
        <v>44264</v>
      </c>
      <c r="K4392" s="3" t="s">
        <v>1723</v>
      </c>
      <c r="L4392" s="17" t="str">
        <f t="shared" si="356"/>
        <v>09/03/2021 11:34</v>
      </c>
      <c r="M4392" s="4">
        <v>44264</v>
      </c>
      <c r="N4392" s="3" t="s">
        <v>17</v>
      </c>
      <c r="O4392" s="17" t="str">
        <f t="shared" si="357"/>
        <v>09/03/2021 18:00</v>
      </c>
      <c r="P4392" s="24">
        <f t="shared" si="358"/>
        <v>0.26805555555620231</v>
      </c>
      <c r="Q4392" s="28">
        <v>0</v>
      </c>
      <c r="R4392" s="27">
        <f t="shared" si="359"/>
        <v>386.00000000093132</v>
      </c>
      <c r="S4392" s="3" t="s">
        <v>4</v>
      </c>
      <c r="T4392" s="3" t="s">
        <v>4782</v>
      </c>
      <c r="U4392" s="3" t="s">
        <v>4</v>
      </c>
      <c r="V4392" s="3" t="s">
        <v>4802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0.5</v>
      </c>
      <c r="AE4392" s="2">
        <v>7</v>
      </c>
      <c r="AF4392" s="2">
        <v>0</v>
      </c>
      <c r="AG4392" s="2">
        <v>0</v>
      </c>
      <c r="AH4392" s="2">
        <v>0</v>
      </c>
      <c r="AI4392" s="2">
        <v>5</v>
      </c>
      <c r="AJ4392" s="2">
        <v>3</v>
      </c>
      <c r="AK4392" s="2">
        <v>0</v>
      </c>
      <c r="AL4392" s="2">
        <v>1</v>
      </c>
      <c r="AM4392" s="2">
        <v>3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 t="s">
        <v>4</v>
      </c>
      <c r="AT4392" s="2" t="s">
        <v>4</v>
      </c>
    </row>
    <row r="4393" spans="1:46" x14ac:dyDescent="0.2">
      <c r="A4393" s="2">
        <v>1648104</v>
      </c>
      <c r="B4393" s="2">
        <v>836529</v>
      </c>
      <c r="C4393" s="6">
        <v>22.346298897696499</v>
      </c>
      <c r="D4393" s="6">
        <v>37.494490386462999</v>
      </c>
      <c r="E4393" s="19" t="s">
        <v>4780</v>
      </c>
      <c r="F4393" s="46">
        <f>INDEX(Δεδομένα!$P:$P,MATCH('2021'!E4393,Δεδομένα!$O:$O,0))</f>
        <v>137</v>
      </c>
      <c r="G4393" s="49" t="s">
        <v>4781</v>
      </c>
      <c r="H4393" s="51" t="str">
        <f>INDEX(Δεδομένα!B$1:B$51,MATCH('2021'!G4393,Δεδομένα!A$1:A$51,0))</f>
        <v>ΠΕΛΛΟΠΟΝΗΣΟΥ</v>
      </c>
      <c r="I4393" s="53">
        <f>INDEX(Δεδομένα!E$1:E$13,MATCH('2021'!H4393,Δεδομένα!D$1:D$13,0))</f>
        <v>8</v>
      </c>
      <c r="J4393" s="4">
        <v>44265</v>
      </c>
      <c r="K4393" s="3" t="s">
        <v>428</v>
      </c>
      <c r="L4393" s="17" t="str">
        <f t="shared" si="356"/>
        <v>10/03/2021 10:20</v>
      </c>
      <c r="M4393" s="4">
        <v>44265</v>
      </c>
      <c r="N4393" s="3" t="s">
        <v>210</v>
      </c>
      <c r="O4393" s="17" t="str">
        <f t="shared" si="357"/>
        <v>10/03/2021 12:43</v>
      </c>
      <c r="P4393" s="24">
        <f t="shared" si="358"/>
        <v>9.930555555911269E-2</v>
      </c>
      <c r="Q4393" s="28">
        <v>0</v>
      </c>
      <c r="R4393" s="27">
        <f t="shared" si="359"/>
        <v>143.00000000512227</v>
      </c>
      <c r="S4393" s="3" t="s">
        <v>4</v>
      </c>
      <c r="T4393" s="3" t="s">
        <v>4782</v>
      </c>
      <c r="U4393" s="3" t="s">
        <v>4</v>
      </c>
      <c r="V4393" s="3" t="s">
        <v>4802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0.01</v>
      </c>
      <c r="AE4393" s="2">
        <v>2</v>
      </c>
      <c r="AF4393" s="2">
        <v>0</v>
      </c>
      <c r="AG4393" s="2">
        <v>0</v>
      </c>
      <c r="AH4393" s="2">
        <v>0</v>
      </c>
      <c r="AI4393" s="2">
        <v>0</v>
      </c>
      <c r="AJ4393" s="2">
        <v>1</v>
      </c>
      <c r="AK4393" s="2">
        <v>0</v>
      </c>
      <c r="AL4393" s="2">
        <v>1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 t="s">
        <v>4</v>
      </c>
      <c r="AT4393" s="2" t="s">
        <v>4</v>
      </c>
    </row>
    <row r="4394" spans="1:46" x14ac:dyDescent="0.2">
      <c r="A4394" s="2">
        <v>1648101</v>
      </c>
      <c r="B4394" s="2">
        <v>836564</v>
      </c>
      <c r="C4394" s="6">
        <v>22.291036763658902</v>
      </c>
      <c r="D4394" s="6">
        <v>37.530000416526697</v>
      </c>
      <c r="E4394" s="19" t="s">
        <v>4780</v>
      </c>
      <c r="F4394" s="46">
        <f>INDEX(Δεδομένα!$P:$P,MATCH('2021'!E4394,Δεδομένα!$O:$O,0))</f>
        <v>137</v>
      </c>
      <c r="G4394" s="49" t="s">
        <v>4781</v>
      </c>
      <c r="H4394" s="51" t="str">
        <f>INDEX(Δεδομένα!B$1:B$51,MATCH('2021'!G4394,Δεδομένα!A$1:A$51,0))</f>
        <v>ΠΕΛΛΟΠΟΝΗΣΟΥ</v>
      </c>
      <c r="I4394" s="53">
        <f>INDEX(Δεδομένα!E$1:E$13,MATCH('2021'!H4394,Δεδομένα!D$1:D$13,0))</f>
        <v>8</v>
      </c>
      <c r="J4394" s="4">
        <v>44265</v>
      </c>
      <c r="K4394" s="3" t="s">
        <v>1897</v>
      </c>
      <c r="L4394" s="17" t="str">
        <f t="shared" si="356"/>
        <v>10/03/2021 12:41</v>
      </c>
      <c r="M4394" s="4">
        <v>44265</v>
      </c>
      <c r="N4394" s="3" t="s">
        <v>711</v>
      </c>
      <c r="O4394" s="17" t="str">
        <f t="shared" si="357"/>
        <v>10/03/2021 14:21</v>
      </c>
      <c r="P4394" s="24">
        <f t="shared" si="358"/>
        <v>6.9444444445252884E-2</v>
      </c>
      <c r="Q4394" s="28">
        <v>0</v>
      </c>
      <c r="R4394" s="27">
        <f t="shared" si="359"/>
        <v>100.00000000116415</v>
      </c>
      <c r="S4394" s="3" t="s">
        <v>4</v>
      </c>
      <c r="T4394" s="3" t="s">
        <v>4782</v>
      </c>
      <c r="U4394" s="3" t="s">
        <v>4</v>
      </c>
      <c r="V4394" s="3" t="s">
        <v>4803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0.5</v>
      </c>
      <c r="AC4394" s="5">
        <v>0</v>
      </c>
      <c r="AD4394" s="5">
        <v>0</v>
      </c>
      <c r="AE4394" s="2">
        <v>13</v>
      </c>
      <c r="AF4394" s="2">
        <v>0</v>
      </c>
      <c r="AG4394" s="2">
        <v>0</v>
      </c>
      <c r="AH4394" s="2">
        <v>0</v>
      </c>
      <c r="AI4394" s="2">
        <v>0</v>
      </c>
      <c r="AJ4394" s="2">
        <v>3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 t="s">
        <v>4</v>
      </c>
      <c r="AT4394" s="2" t="s">
        <v>4</v>
      </c>
    </row>
    <row r="4395" spans="1:46" x14ac:dyDescent="0.2">
      <c r="A4395" s="2">
        <v>1648096</v>
      </c>
      <c r="B4395" s="2">
        <v>836645</v>
      </c>
      <c r="C4395" s="6">
        <v>22.478682669814098</v>
      </c>
      <c r="D4395" s="6">
        <v>37.4909008371379</v>
      </c>
      <c r="E4395" s="19" t="s">
        <v>4780</v>
      </c>
      <c r="F4395" s="46">
        <f>INDEX(Δεδομένα!$P:$P,MATCH('2021'!E4395,Δεδομένα!$O:$O,0))</f>
        <v>137</v>
      </c>
      <c r="G4395" s="49" t="s">
        <v>4781</v>
      </c>
      <c r="H4395" s="51" t="str">
        <f>INDEX(Δεδομένα!B$1:B$51,MATCH('2021'!G4395,Δεδομένα!A$1:A$51,0))</f>
        <v>ΠΕΛΛΟΠΟΝΗΣΟΥ</v>
      </c>
      <c r="I4395" s="53">
        <f>INDEX(Δεδομένα!E$1:E$13,MATCH('2021'!H4395,Δεδομένα!D$1:D$13,0))</f>
        <v>8</v>
      </c>
      <c r="J4395" s="4">
        <v>44265</v>
      </c>
      <c r="K4395" s="3" t="s">
        <v>357</v>
      </c>
      <c r="L4395" s="17" t="str">
        <f t="shared" si="356"/>
        <v>10/03/2021 18:09</v>
      </c>
      <c r="M4395" s="4">
        <v>44265</v>
      </c>
      <c r="N4395" s="3" t="s">
        <v>147</v>
      </c>
      <c r="O4395" s="17" t="str">
        <f t="shared" si="357"/>
        <v>10/03/2021 20:00</v>
      </c>
      <c r="P4395" s="24">
        <f t="shared" si="358"/>
        <v>7.7083333337213844E-2</v>
      </c>
      <c r="Q4395" s="28">
        <v>0</v>
      </c>
      <c r="R4395" s="27">
        <f t="shared" si="359"/>
        <v>111.00000000558794</v>
      </c>
      <c r="S4395" s="3" t="s">
        <v>4</v>
      </c>
      <c r="T4395" s="3" t="s">
        <v>4782</v>
      </c>
      <c r="U4395" s="3" t="s">
        <v>4</v>
      </c>
      <c r="V4395" s="3" t="s">
        <v>4804</v>
      </c>
      <c r="W4395" s="5">
        <v>0</v>
      </c>
      <c r="X4395" s="5">
        <v>0</v>
      </c>
      <c r="Y4395" s="5">
        <v>0</v>
      </c>
      <c r="Z4395" s="5">
        <v>0</v>
      </c>
      <c r="AA4395" s="5">
        <v>0.5</v>
      </c>
      <c r="AB4395" s="5">
        <v>0</v>
      </c>
      <c r="AC4395" s="5">
        <v>0</v>
      </c>
      <c r="AD4395" s="5">
        <v>0</v>
      </c>
      <c r="AE4395" s="2">
        <v>8</v>
      </c>
      <c r="AF4395" s="2">
        <v>0</v>
      </c>
      <c r="AG4395" s="2">
        <v>0</v>
      </c>
      <c r="AH4395" s="2">
        <v>0</v>
      </c>
      <c r="AI4395" s="2">
        <v>0</v>
      </c>
      <c r="AJ4395" s="2">
        <v>2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 t="s">
        <v>4</v>
      </c>
      <c r="AT4395" s="2" t="s">
        <v>4</v>
      </c>
    </row>
    <row r="4396" spans="1:46" x14ac:dyDescent="0.2">
      <c r="A4396" s="2">
        <v>1651595</v>
      </c>
      <c r="B4396" s="2">
        <v>838664</v>
      </c>
      <c r="C4396" s="6">
        <v>22.525703573918602</v>
      </c>
      <c r="D4396" s="6">
        <v>37.466558927746398</v>
      </c>
      <c r="E4396" s="19" t="s">
        <v>4780</v>
      </c>
      <c r="F4396" s="46">
        <f>INDEX(Δεδομένα!$P:$P,MATCH('2021'!E4396,Δεδομένα!$O:$O,0))</f>
        <v>137</v>
      </c>
      <c r="G4396" s="49" t="s">
        <v>4781</v>
      </c>
      <c r="H4396" s="51" t="str">
        <f>INDEX(Δεδομένα!B$1:B$51,MATCH('2021'!G4396,Δεδομένα!A$1:A$51,0))</f>
        <v>ΠΕΛΛΟΠΟΝΗΣΟΥ</v>
      </c>
      <c r="I4396" s="53">
        <f>INDEX(Δεδομένα!E$1:E$13,MATCH('2021'!H4396,Δεδομένα!D$1:D$13,0))</f>
        <v>8</v>
      </c>
      <c r="J4396" s="4">
        <v>44272</v>
      </c>
      <c r="K4396" s="3" t="s">
        <v>712</v>
      </c>
      <c r="L4396" s="17" t="str">
        <f t="shared" si="356"/>
        <v>17/03/2021 18:30</v>
      </c>
      <c r="M4396" s="4">
        <v>44272</v>
      </c>
      <c r="N4396" s="3" t="s">
        <v>256</v>
      </c>
      <c r="O4396" s="17" t="str">
        <f t="shared" si="357"/>
        <v>17/03/2021 20:15</v>
      </c>
      <c r="P4396" s="24">
        <f t="shared" si="358"/>
        <v>7.2916666664241347E-2</v>
      </c>
      <c r="Q4396" s="28">
        <v>0</v>
      </c>
      <c r="R4396" s="27">
        <f t="shared" si="359"/>
        <v>104.99999999650754</v>
      </c>
      <c r="S4396" s="3" t="s">
        <v>4</v>
      </c>
      <c r="T4396" s="3" t="s">
        <v>4782</v>
      </c>
      <c r="U4396" s="3" t="s">
        <v>4</v>
      </c>
      <c r="V4396" s="3" t="s">
        <v>4805</v>
      </c>
      <c r="W4396" s="5">
        <v>0</v>
      </c>
      <c r="X4396" s="5">
        <v>2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2">
        <v>10</v>
      </c>
      <c r="AF4396" s="2">
        <v>0</v>
      </c>
      <c r="AG4396" s="2">
        <v>0</v>
      </c>
      <c r="AH4396" s="2">
        <v>0</v>
      </c>
      <c r="AI4396" s="2">
        <v>0</v>
      </c>
      <c r="AJ4396" s="2">
        <v>4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 t="s">
        <v>4</v>
      </c>
      <c r="AT4396" s="2" t="s">
        <v>4</v>
      </c>
    </row>
    <row r="4397" spans="1:46" x14ac:dyDescent="0.2">
      <c r="A4397" s="2">
        <v>1651608</v>
      </c>
      <c r="B4397" s="2">
        <v>841124</v>
      </c>
      <c r="D4397" s="2"/>
      <c r="E4397" s="19" t="s">
        <v>4780</v>
      </c>
      <c r="F4397" s="46">
        <f>INDEX(Δεδομένα!$P:$P,MATCH('2021'!E4397,Δεδομένα!$O:$O,0))</f>
        <v>137</v>
      </c>
      <c r="G4397" s="49" t="s">
        <v>4781</v>
      </c>
      <c r="H4397" s="51" t="str">
        <f>INDEX(Δεδομένα!B$1:B$51,MATCH('2021'!G4397,Δεδομένα!A$1:A$51,0))</f>
        <v>ΠΕΛΛΟΠΟΝΗΣΟΥ</v>
      </c>
      <c r="I4397" s="53">
        <f>INDEX(Δεδομένα!E$1:E$13,MATCH('2021'!H4397,Δεδομένα!D$1:D$13,0))</f>
        <v>8</v>
      </c>
      <c r="J4397" s="4">
        <v>44283</v>
      </c>
      <c r="K4397" s="3" t="s">
        <v>577</v>
      </c>
      <c r="L4397" s="17" t="str">
        <f t="shared" si="356"/>
        <v>28/03/2021 20:09</v>
      </c>
      <c r="M4397" s="4">
        <v>44283</v>
      </c>
      <c r="N4397" s="3" t="s">
        <v>85</v>
      </c>
      <c r="O4397" s="17" t="str">
        <f t="shared" si="357"/>
        <v>28/03/2021 21:48</v>
      </c>
      <c r="P4397" s="24">
        <f t="shared" si="358"/>
        <v>6.8749999998544808E-2</v>
      </c>
      <c r="Q4397" s="28">
        <v>0</v>
      </c>
      <c r="R4397" s="27">
        <f t="shared" si="359"/>
        <v>98.999999997904524</v>
      </c>
      <c r="S4397" s="3" t="s">
        <v>4</v>
      </c>
      <c r="T4397" s="3" t="s">
        <v>4782</v>
      </c>
      <c r="U4397" s="3" t="s">
        <v>4</v>
      </c>
      <c r="V4397" s="3" t="s">
        <v>4806</v>
      </c>
      <c r="W4397" s="5">
        <v>0</v>
      </c>
      <c r="X4397" s="5">
        <v>0.01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2">
        <v>8</v>
      </c>
      <c r="AF4397" s="2">
        <v>0</v>
      </c>
      <c r="AG4397" s="2">
        <v>0</v>
      </c>
      <c r="AH4397" s="2">
        <v>0</v>
      </c>
      <c r="AI4397" s="2">
        <v>0</v>
      </c>
      <c r="AJ4397" s="2">
        <v>3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 t="s">
        <v>4</v>
      </c>
      <c r="AT4397" s="2" t="s">
        <v>4</v>
      </c>
    </row>
    <row r="4398" spans="1:46" x14ac:dyDescent="0.2">
      <c r="A4398" s="2">
        <v>1651611</v>
      </c>
      <c r="B4398" s="2">
        <v>841340</v>
      </c>
      <c r="C4398" s="6">
        <v>22.416035666082099</v>
      </c>
      <c r="D4398" s="6">
        <v>37.541176923174397</v>
      </c>
      <c r="E4398" s="19" t="s">
        <v>4780</v>
      </c>
      <c r="F4398" s="46">
        <f>INDEX(Δεδομένα!$P:$P,MATCH('2021'!E4398,Δεδομένα!$O:$O,0))</f>
        <v>137</v>
      </c>
      <c r="G4398" s="49" t="s">
        <v>4781</v>
      </c>
      <c r="H4398" s="51" t="str">
        <f>INDEX(Δεδομένα!B$1:B$51,MATCH('2021'!G4398,Δεδομένα!A$1:A$51,0))</f>
        <v>ΠΕΛΛΟΠΟΝΗΣΟΥ</v>
      </c>
      <c r="I4398" s="53">
        <f>INDEX(Δεδομένα!E$1:E$13,MATCH('2021'!H4398,Δεδομένα!D$1:D$13,0))</f>
        <v>8</v>
      </c>
      <c r="J4398" s="4">
        <v>44284</v>
      </c>
      <c r="K4398" s="3" t="s">
        <v>461</v>
      </c>
      <c r="L4398" s="17" t="str">
        <f t="shared" si="356"/>
        <v>29/03/2021 17:00</v>
      </c>
      <c r="M4398" s="4">
        <v>44284</v>
      </c>
      <c r="N4398" s="3" t="s">
        <v>844</v>
      </c>
      <c r="O4398" s="17" t="str">
        <f t="shared" si="357"/>
        <v>29/03/2021 17:35</v>
      </c>
      <c r="P4398" s="24">
        <f t="shared" si="358"/>
        <v>2.4305555554747116E-2</v>
      </c>
      <c r="Q4398" s="28">
        <v>0</v>
      </c>
      <c r="R4398" s="27">
        <f t="shared" si="359"/>
        <v>34.999999998835847</v>
      </c>
      <c r="S4398" s="3" t="s">
        <v>4</v>
      </c>
      <c r="T4398" s="3" t="s">
        <v>4782</v>
      </c>
      <c r="U4398" s="3" t="s">
        <v>4</v>
      </c>
      <c r="V4398" s="3" t="s">
        <v>4807</v>
      </c>
      <c r="W4398" s="5">
        <v>0</v>
      </c>
      <c r="X4398" s="5">
        <v>0</v>
      </c>
      <c r="Y4398" s="5">
        <v>0</v>
      </c>
      <c r="Z4398" s="5">
        <v>0.03</v>
      </c>
      <c r="AA4398" s="5">
        <v>0</v>
      </c>
      <c r="AB4398" s="5">
        <v>0</v>
      </c>
      <c r="AC4398" s="5">
        <v>0</v>
      </c>
      <c r="AD4398" s="5">
        <v>0</v>
      </c>
      <c r="AE4398" s="2">
        <v>5</v>
      </c>
      <c r="AF4398" s="2">
        <v>0</v>
      </c>
      <c r="AG4398" s="2">
        <v>0</v>
      </c>
      <c r="AH4398" s="2">
        <v>0</v>
      </c>
      <c r="AI4398" s="2">
        <v>0</v>
      </c>
      <c r="AJ4398" s="2">
        <v>2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 t="s">
        <v>4</v>
      </c>
      <c r="AT4398" s="2" t="s">
        <v>4</v>
      </c>
    </row>
    <row r="4399" spans="1:46" x14ac:dyDescent="0.2">
      <c r="A4399" s="2">
        <v>1651612</v>
      </c>
      <c r="B4399" s="2">
        <v>841532</v>
      </c>
      <c r="C4399" s="6">
        <v>22.414453790770299</v>
      </c>
      <c r="D4399" s="6">
        <v>37.538921234526903</v>
      </c>
      <c r="E4399" s="19" t="s">
        <v>4780</v>
      </c>
      <c r="F4399" s="46">
        <f>INDEX(Δεδομένα!$P:$P,MATCH('2021'!E4399,Δεδομένα!$O:$O,0))</f>
        <v>137</v>
      </c>
      <c r="G4399" s="49" t="s">
        <v>4781</v>
      </c>
      <c r="H4399" s="51" t="str">
        <f>INDEX(Δεδομένα!B$1:B$51,MATCH('2021'!G4399,Δεδομένα!A$1:A$51,0))</f>
        <v>ΠΕΛΛΟΠΟΝΗΣΟΥ</v>
      </c>
      <c r="I4399" s="53">
        <f>INDEX(Δεδομένα!E$1:E$13,MATCH('2021'!H4399,Δεδομένα!D$1:D$13,0))</f>
        <v>8</v>
      </c>
      <c r="J4399" s="4">
        <v>44285</v>
      </c>
      <c r="K4399" s="3" t="s">
        <v>529</v>
      </c>
      <c r="L4399" s="17" t="str">
        <f t="shared" si="356"/>
        <v>30/03/2021 14:05</v>
      </c>
      <c r="M4399" s="4">
        <v>44285</v>
      </c>
      <c r="N4399" s="3" t="s">
        <v>251</v>
      </c>
      <c r="O4399" s="17" t="str">
        <f t="shared" si="357"/>
        <v>30/03/2021 14:46</v>
      </c>
      <c r="P4399" s="24">
        <f t="shared" si="358"/>
        <v>2.8472222220443655E-2</v>
      </c>
      <c r="Q4399" s="28">
        <v>0</v>
      </c>
      <c r="R4399" s="27">
        <f t="shared" si="359"/>
        <v>40.999999997438863</v>
      </c>
      <c r="S4399" s="3" t="s">
        <v>4</v>
      </c>
      <c r="T4399" s="3" t="s">
        <v>4782</v>
      </c>
      <c r="U4399" s="3" t="s">
        <v>4</v>
      </c>
      <c r="V4399" s="3" t="s">
        <v>4808</v>
      </c>
      <c r="W4399" s="5">
        <v>0</v>
      </c>
      <c r="X4399" s="5">
        <v>0</v>
      </c>
      <c r="Y4399" s="5">
        <v>0</v>
      </c>
      <c r="Z4399" s="5">
        <v>0.02</v>
      </c>
      <c r="AA4399" s="5">
        <v>0</v>
      </c>
      <c r="AB4399" s="5">
        <v>0</v>
      </c>
      <c r="AC4399" s="5">
        <v>0</v>
      </c>
      <c r="AD4399" s="5">
        <v>0</v>
      </c>
      <c r="AE4399" s="2">
        <v>5</v>
      </c>
      <c r="AF4399" s="2">
        <v>0</v>
      </c>
      <c r="AG4399" s="2">
        <v>0</v>
      </c>
      <c r="AH4399" s="2">
        <v>0</v>
      </c>
      <c r="AI4399" s="2">
        <v>0</v>
      </c>
      <c r="AJ4399" s="2">
        <v>2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 t="s">
        <v>4</v>
      </c>
      <c r="AT4399" s="2" t="s">
        <v>4</v>
      </c>
    </row>
    <row r="4400" spans="1:46" x14ac:dyDescent="0.2">
      <c r="A4400" s="2">
        <v>1651613</v>
      </c>
      <c r="B4400" s="2">
        <v>841584</v>
      </c>
      <c r="C4400" s="6">
        <v>22.447986522532499</v>
      </c>
      <c r="D4400" s="6">
        <v>37.456398973484198</v>
      </c>
      <c r="E4400" s="19" t="s">
        <v>4780</v>
      </c>
      <c r="F4400" s="46">
        <f>INDEX(Δεδομένα!$P:$P,MATCH('2021'!E4400,Δεδομένα!$O:$O,0))</f>
        <v>137</v>
      </c>
      <c r="G4400" s="49" t="s">
        <v>4781</v>
      </c>
      <c r="H4400" s="51" t="str">
        <f>INDEX(Δεδομένα!B$1:B$51,MATCH('2021'!G4400,Δεδομένα!A$1:A$51,0))</f>
        <v>ΠΕΛΛΟΠΟΝΗΣΟΥ</v>
      </c>
      <c r="I4400" s="53">
        <f>INDEX(Δεδομένα!E$1:E$13,MATCH('2021'!H4400,Δεδομένα!D$1:D$13,0))</f>
        <v>8</v>
      </c>
      <c r="J4400" s="4">
        <v>44285</v>
      </c>
      <c r="K4400" s="3" t="s">
        <v>1701</v>
      </c>
      <c r="L4400" s="17" t="str">
        <f t="shared" si="356"/>
        <v>30/03/2021 17:03</v>
      </c>
      <c r="M4400" s="4">
        <v>44285</v>
      </c>
      <c r="N4400" s="3" t="s">
        <v>1284</v>
      </c>
      <c r="O4400" s="17" t="str">
        <f t="shared" si="357"/>
        <v>30/03/2021 17:57</v>
      </c>
      <c r="P4400" s="24">
        <f t="shared" si="358"/>
        <v>3.7499999998544808E-2</v>
      </c>
      <c r="Q4400" s="28">
        <v>0</v>
      </c>
      <c r="R4400" s="27">
        <f t="shared" si="359"/>
        <v>53.999999997904524</v>
      </c>
      <c r="S4400" s="3" t="s">
        <v>4</v>
      </c>
      <c r="T4400" s="3" t="s">
        <v>4782</v>
      </c>
      <c r="U4400" s="3" t="s">
        <v>4</v>
      </c>
      <c r="V4400" s="3" t="s">
        <v>4809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0.4</v>
      </c>
      <c r="AC4400" s="5">
        <v>0</v>
      </c>
      <c r="AD4400" s="5">
        <v>0</v>
      </c>
      <c r="AE4400" s="2">
        <v>3</v>
      </c>
      <c r="AF4400" s="2">
        <v>0</v>
      </c>
      <c r="AG4400" s="2">
        <v>0</v>
      </c>
      <c r="AH4400" s="2">
        <v>0</v>
      </c>
      <c r="AI4400" s="2">
        <v>0</v>
      </c>
      <c r="AJ4400" s="2">
        <v>1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 t="s">
        <v>4</v>
      </c>
      <c r="AT4400" s="2" t="s">
        <v>4</v>
      </c>
    </row>
    <row r="4401" spans="1:46" x14ac:dyDescent="0.2">
      <c r="A4401" s="2">
        <v>1654070</v>
      </c>
      <c r="B4401" s="2">
        <v>842071</v>
      </c>
      <c r="C4401" s="6">
        <v>22.417624629110399</v>
      </c>
      <c r="D4401" s="6">
        <v>37.443163832407002</v>
      </c>
      <c r="E4401" s="19" t="s">
        <v>4780</v>
      </c>
      <c r="F4401" s="46">
        <f>INDEX(Δεδομένα!$P:$P,MATCH('2021'!E4401,Δεδομένα!$O:$O,0))</f>
        <v>137</v>
      </c>
      <c r="G4401" s="49" t="s">
        <v>4781</v>
      </c>
      <c r="H4401" s="51" t="str">
        <f>INDEX(Δεδομένα!B$1:B$51,MATCH('2021'!G4401,Δεδομένα!A$1:A$51,0))</f>
        <v>ΠΕΛΛΟΠΟΝΗΣΟΥ</v>
      </c>
      <c r="I4401" s="53">
        <f>INDEX(Δεδομένα!E$1:E$13,MATCH('2021'!H4401,Δεδομένα!D$1:D$13,0))</f>
        <v>8</v>
      </c>
      <c r="J4401" s="4">
        <v>44287</v>
      </c>
      <c r="K4401" s="3" t="s">
        <v>196</v>
      </c>
      <c r="L4401" s="17" t="str">
        <f t="shared" si="356"/>
        <v>01/04/2021 14:15</v>
      </c>
      <c r="M4401" s="4">
        <v>44287</v>
      </c>
      <c r="N4401" s="3" t="s">
        <v>499</v>
      </c>
      <c r="O4401" s="17" t="str">
        <f t="shared" si="357"/>
        <v>01/04/2021 15:10</v>
      </c>
      <c r="P4401" s="24">
        <f t="shared" si="358"/>
        <v>3.8194444445252884E-2</v>
      </c>
      <c r="Q4401" s="28">
        <v>0</v>
      </c>
      <c r="R4401" s="27">
        <f t="shared" si="359"/>
        <v>55.000000001164153</v>
      </c>
      <c r="S4401" s="3" t="s">
        <v>4</v>
      </c>
      <c r="T4401" s="3" t="s">
        <v>4782</v>
      </c>
      <c r="U4401" s="3" t="s">
        <v>4</v>
      </c>
      <c r="V4401" s="3" t="s">
        <v>4785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4</v>
      </c>
      <c r="AC4401" s="5">
        <v>0</v>
      </c>
      <c r="AD4401" s="5">
        <v>0</v>
      </c>
      <c r="AE4401" s="2">
        <v>5</v>
      </c>
      <c r="AF4401" s="2">
        <v>0</v>
      </c>
      <c r="AG4401" s="2">
        <v>0</v>
      </c>
      <c r="AH4401" s="2">
        <v>0</v>
      </c>
      <c r="AI4401" s="2">
        <v>0</v>
      </c>
      <c r="AJ4401" s="2">
        <v>2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 t="s">
        <v>4</v>
      </c>
      <c r="AT4401" s="2" t="s">
        <v>4</v>
      </c>
    </row>
    <row r="4402" spans="1:46" x14ac:dyDescent="0.2">
      <c r="A4402" s="2">
        <v>1654074</v>
      </c>
      <c r="B4402" s="2">
        <v>822410</v>
      </c>
      <c r="D4402" s="2"/>
      <c r="E4402" s="19" t="s">
        <v>4780</v>
      </c>
      <c r="F4402" s="46">
        <f>INDEX(Δεδομένα!$P:$P,MATCH('2021'!E4402,Δεδομένα!$O:$O,0))</f>
        <v>137</v>
      </c>
      <c r="G4402" s="49" t="s">
        <v>4781</v>
      </c>
      <c r="H4402" s="51" t="str">
        <f>INDEX(Δεδομένα!B$1:B$51,MATCH('2021'!G4402,Δεδομένα!A$1:A$51,0))</f>
        <v>ΠΕΛΛΟΠΟΝΗΣΟΥ</v>
      </c>
      <c r="I4402" s="53">
        <f>INDEX(Δεδομένα!E$1:E$13,MATCH('2021'!H4402,Δεδομένα!D$1:D$13,0))</f>
        <v>8</v>
      </c>
      <c r="J4402" s="4">
        <v>44288</v>
      </c>
      <c r="K4402" s="3" t="s">
        <v>742</v>
      </c>
      <c r="L4402" s="17" t="str">
        <f t="shared" si="356"/>
        <v>02/04/2021 19:55</v>
      </c>
      <c r="M4402" s="4">
        <v>44289</v>
      </c>
      <c r="N4402" s="3" t="s">
        <v>35</v>
      </c>
      <c r="O4402" s="17" t="str">
        <f t="shared" si="357"/>
        <v>03/04/2021 14:50</v>
      </c>
      <c r="P4402" s="24">
        <f t="shared" si="358"/>
        <v>0.78819444444525288</v>
      </c>
      <c r="Q4402" s="28">
        <v>0</v>
      </c>
      <c r="R4402" s="27">
        <f t="shared" si="359"/>
        <v>1135.0000000011642</v>
      </c>
      <c r="S4402" s="3" t="s">
        <v>4</v>
      </c>
      <c r="T4402" s="3" t="s">
        <v>4782</v>
      </c>
      <c r="U4402" s="3" t="s">
        <v>4</v>
      </c>
      <c r="V4402" s="3" t="s">
        <v>4806</v>
      </c>
      <c r="W4402" s="5">
        <v>0</v>
      </c>
      <c r="X4402" s="5">
        <v>5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2">
        <v>15</v>
      </c>
      <c r="AF4402" s="2">
        <v>6</v>
      </c>
      <c r="AG4402" s="2">
        <v>0</v>
      </c>
      <c r="AH4402" s="2">
        <v>0</v>
      </c>
      <c r="AI4402" s="2">
        <v>0</v>
      </c>
      <c r="AJ4402" s="2">
        <v>5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 t="s">
        <v>4</v>
      </c>
      <c r="AT4402" s="2" t="s">
        <v>4</v>
      </c>
    </row>
    <row r="4403" spans="1:46" x14ac:dyDescent="0.2">
      <c r="A4403" s="2">
        <v>1654094</v>
      </c>
      <c r="B4403" s="2">
        <v>842700</v>
      </c>
      <c r="C4403" s="6">
        <v>22.4149685522185</v>
      </c>
      <c r="D4403" s="6">
        <v>37.4450174306726</v>
      </c>
      <c r="E4403" s="19" t="s">
        <v>4780</v>
      </c>
      <c r="F4403" s="46">
        <f>INDEX(Δεδομένα!$P:$P,MATCH('2021'!E4403,Δεδομένα!$O:$O,0))</f>
        <v>137</v>
      </c>
      <c r="G4403" s="49" t="s">
        <v>4781</v>
      </c>
      <c r="H4403" s="51" t="str">
        <f>INDEX(Δεδομένα!B$1:B$51,MATCH('2021'!G4403,Δεδομένα!A$1:A$51,0))</f>
        <v>ΠΕΛΛΟΠΟΝΗΣΟΥ</v>
      </c>
      <c r="I4403" s="53">
        <f>INDEX(Δεδομένα!E$1:E$13,MATCH('2021'!H4403,Δεδομένα!D$1:D$13,0))</f>
        <v>8</v>
      </c>
      <c r="J4403" s="4">
        <v>44289</v>
      </c>
      <c r="K4403" s="3" t="s">
        <v>56</v>
      </c>
      <c r="L4403" s="17" t="str">
        <f t="shared" si="356"/>
        <v>03/04/2021 19:56</v>
      </c>
      <c r="M4403" s="4">
        <v>44289</v>
      </c>
      <c r="N4403" s="3" t="s">
        <v>598</v>
      </c>
      <c r="O4403" s="17" t="str">
        <f t="shared" si="357"/>
        <v>03/04/2021 21:58</v>
      </c>
      <c r="P4403" s="24">
        <f t="shared" si="358"/>
        <v>8.4722222221898846E-2</v>
      </c>
      <c r="Q4403" s="28">
        <v>0</v>
      </c>
      <c r="R4403" s="27">
        <f t="shared" si="359"/>
        <v>121.99999999953434</v>
      </c>
      <c r="S4403" s="3" t="s">
        <v>4</v>
      </c>
      <c r="T4403" s="3" t="s">
        <v>4782</v>
      </c>
      <c r="U4403" s="3" t="s">
        <v>4</v>
      </c>
      <c r="V4403" s="3" t="s">
        <v>4785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1.5</v>
      </c>
      <c r="AC4403" s="5">
        <v>0</v>
      </c>
      <c r="AD4403" s="5">
        <v>0</v>
      </c>
      <c r="AE4403" s="2">
        <v>2</v>
      </c>
      <c r="AF4403" s="2">
        <v>0</v>
      </c>
      <c r="AG4403" s="2">
        <v>0</v>
      </c>
      <c r="AH4403" s="2">
        <v>0</v>
      </c>
      <c r="AI4403" s="2">
        <v>0</v>
      </c>
      <c r="AJ4403" s="2">
        <v>1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 t="s">
        <v>4</v>
      </c>
      <c r="AT4403" s="2" t="s">
        <v>4</v>
      </c>
    </row>
    <row r="4404" spans="1:46" x14ac:dyDescent="0.2">
      <c r="A4404" s="2">
        <v>1655099</v>
      </c>
      <c r="B4404" s="2">
        <v>844740</v>
      </c>
      <c r="C4404" s="6">
        <v>22.4079023126735</v>
      </c>
      <c r="D4404" s="6">
        <v>37.435912621516799</v>
      </c>
      <c r="E4404" s="19" t="s">
        <v>4780</v>
      </c>
      <c r="F4404" s="46">
        <f>INDEX(Δεδομένα!$P:$P,MATCH('2021'!E4404,Δεδομένα!$O:$O,0))</f>
        <v>137</v>
      </c>
      <c r="G4404" s="49" t="s">
        <v>4781</v>
      </c>
      <c r="H4404" s="51" t="str">
        <f>INDEX(Δεδομένα!B$1:B$51,MATCH('2021'!G4404,Δεδομένα!A$1:A$51,0))</f>
        <v>ΠΕΛΛΟΠΟΝΗΣΟΥ</v>
      </c>
      <c r="I4404" s="53">
        <f>INDEX(Δεδομένα!E$1:E$13,MATCH('2021'!H4404,Δεδομένα!D$1:D$13,0))</f>
        <v>8</v>
      </c>
      <c r="J4404" s="4">
        <v>44297</v>
      </c>
      <c r="K4404" s="3" t="s">
        <v>447</v>
      </c>
      <c r="L4404" s="17" t="str">
        <f t="shared" si="356"/>
        <v>11/04/2021 13:40</v>
      </c>
      <c r="M4404" s="4">
        <v>44297</v>
      </c>
      <c r="N4404" s="3" t="s">
        <v>833</v>
      </c>
      <c r="O4404" s="17" t="str">
        <f t="shared" si="357"/>
        <v>11/04/2021 14:35</v>
      </c>
      <c r="P4404" s="24">
        <f t="shared" si="358"/>
        <v>3.8194444445252884E-2</v>
      </c>
      <c r="Q4404" s="28">
        <v>0</v>
      </c>
      <c r="R4404" s="27">
        <f t="shared" si="359"/>
        <v>55.000000001164153</v>
      </c>
      <c r="S4404" s="3" t="s">
        <v>4</v>
      </c>
      <c r="T4404" s="3" t="s">
        <v>4782</v>
      </c>
      <c r="U4404" s="3" t="s">
        <v>4</v>
      </c>
      <c r="V4404" s="3" t="s">
        <v>4785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0.1</v>
      </c>
      <c r="AC4404" s="5">
        <v>0</v>
      </c>
      <c r="AD4404" s="5">
        <v>0</v>
      </c>
      <c r="AE4404" s="2">
        <v>2</v>
      </c>
      <c r="AF4404" s="2">
        <v>0</v>
      </c>
      <c r="AG4404" s="2">
        <v>0</v>
      </c>
      <c r="AH4404" s="2">
        <v>0</v>
      </c>
      <c r="AI4404" s="2">
        <v>0</v>
      </c>
      <c r="AJ4404" s="2">
        <v>1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 t="s">
        <v>4</v>
      </c>
      <c r="AT4404" s="2" t="s">
        <v>4</v>
      </c>
    </row>
    <row r="4405" spans="1:46" x14ac:dyDescent="0.2">
      <c r="A4405" s="2">
        <v>1655128</v>
      </c>
      <c r="B4405" s="2">
        <v>844862</v>
      </c>
      <c r="C4405" s="6">
        <v>22.414204494113399</v>
      </c>
      <c r="D4405" s="6">
        <v>37.577671558640297</v>
      </c>
      <c r="E4405" s="19" t="s">
        <v>4780</v>
      </c>
      <c r="F4405" s="46">
        <f>INDEX(Δεδομένα!$P:$P,MATCH('2021'!E4405,Δεδομένα!$O:$O,0))</f>
        <v>137</v>
      </c>
      <c r="G4405" s="49" t="s">
        <v>4781</v>
      </c>
      <c r="H4405" s="51" t="str">
        <f>INDEX(Δεδομένα!B$1:B$51,MATCH('2021'!G4405,Δεδομένα!A$1:A$51,0))</f>
        <v>ΠΕΛΛΟΠΟΝΗΣΟΥ</v>
      </c>
      <c r="I4405" s="53">
        <f>INDEX(Δεδομένα!E$1:E$13,MATCH('2021'!H4405,Δεδομένα!D$1:D$13,0))</f>
        <v>8</v>
      </c>
      <c r="J4405" s="4">
        <v>44297</v>
      </c>
      <c r="K4405" s="3" t="s">
        <v>697</v>
      </c>
      <c r="L4405" s="17" t="str">
        <f t="shared" si="356"/>
        <v>11/04/2021 17:40</v>
      </c>
      <c r="M4405" s="4">
        <v>44297</v>
      </c>
      <c r="N4405" s="3" t="s">
        <v>712</v>
      </c>
      <c r="O4405" s="17" t="str">
        <f t="shared" si="357"/>
        <v>11/04/2021 18:30</v>
      </c>
      <c r="P4405" s="24">
        <f t="shared" si="358"/>
        <v>3.4722222226264421E-2</v>
      </c>
      <c r="Q4405" s="28">
        <v>0</v>
      </c>
      <c r="R4405" s="27">
        <f t="shared" si="359"/>
        <v>50.000000005820766</v>
      </c>
      <c r="S4405" s="3" t="s">
        <v>4</v>
      </c>
      <c r="T4405" s="3" t="s">
        <v>4782</v>
      </c>
      <c r="U4405" s="3" t="s">
        <v>4</v>
      </c>
      <c r="V4405" s="3" t="s">
        <v>4796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0.1</v>
      </c>
      <c r="AC4405" s="5">
        <v>0</v>
      </c>
      <c r="AD4405" s="5">
        <v>0</v>
      </c>
      <c r="AE4405" s="2">
        <v>3</v>
      </c>
      <c r="AF4405" s="2">
        <v>0</v>
      </c>
      <c r="AG4405" s="2">
        <v>0</v>
      </c>
      <c r="AH4405" s="2">
        <v>0</v>
      </c>
      <c r="AI4405" s="2">
        <v>0</v>
      </c>
      <c r="AJ4405" s="2">
        <v>1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 t="s">
        <v>4</v>
      </c>
      <c r="AT4405" s="2" t="s">
        <v>4</v>
      </c>
    </row>
    <row r="4406" spans="1:46" x14ac:dyDescent="0.2">
      <c r="A4406" s="2">
        <v>1655268</v>
      </c>
      <c r="B4406" s="2">
        <v>845091</v>
      </c>
      <c r="C4406" s="6">
        <v>22.439263499626598</v>
      </c>
      <c r="D4406" s="6">
        <v>37.447353675479498</v>
      </c>
      <c r="E4406" s="19" t="s">
        <v>4780</v>
      </c>
      <c r="F4406" s="46">
        <f>INDEX(Δεδομένα!$P:$P,MATCH('2021'!E4406,Δεδομένα!$O:$O,0))</f>
        <v>137</v>
      </c>
      <c r="G4406" s="49" t="s">
        <v>4781</v>
      </c>
      <c r="H4406" s="51" t="str">
        <f>INDEX(Δεδομένα!B$1:B$51,MATCH('2021'!G4406,Δεδομένα!A$1:A$51,0))</f>
        <v>ΠΕΛΛΟΠΟΝΗΣΟΥ</v>
      </c>
      <c r="I4406" s="53">
        <f>INDEX(Δεδομένα!E$1:E$13,MATCH('2021'!H4406,Δεδομένα!D$1:D$13,0))</f>
        <v>8</v>
      </c>
      <c r="J4406" s="4">
        <v>44298</v>
      </c>
      <c r="K4406" s="3" t="s">
        <v>118</v>
      </c>
      <c r="L4406" s="17" t="str">
        <f t="shared" si="356"/>
        <v>12/04/2021 15:24</v>
      </c>
      <c r="M4406" s="4">
        <v>44298</v>
      </c>
      <c r="N4406" s="3" t="s">
        <v>267</v>
      </c>
      <c r="O4406" s="17" t="str">
        <f t="shared" si="357"/>
        <v>12/04/2021 17:30</v>
      </c>
      <c r="P4406" s="24">
        <f t="shared" si="358"/>
        <v>8.7499999994179234E-2</v>
      </c>
      <c r="Q4406" s="28">
        <v>0</v>
      </c>
      <c r="R4406" s="27">
        <f t="shared" si="359"/>
        <v>125.9999999916181</v>
      </c>
      <c r="S4406" s="3" t="s">
        <v>4</v>
      </c>
      <c r="T4406" s="3" t="s">
        <v>4782</v>
      </c>
      <c r="U4406" s="3" t="s">
        <v>4</v>
      </c>
      <c r="V4406" s="3" t="s">
        <v>4810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0.5</v>
      </c>
      <c r="AC4406" s="5">
        <v>0</v>
      </c>
      <c r="AD4406" s="5">
        <v>0</v>
      </c>
      <c r="AE4406" s="2">
        <v>3</v>
      </c>
      <c r="AF4406" s="2">
        <v>0</v>
      </c>
      <c r="AG4406" s="2">
        <v>0</v>
      </c>
      <c r="AH4406" s="2">
        <v>0</v>
      </c>
      <c r="AI4406" s="2">
        <v>0</v>
      </c>
      <c r="AJ4406" s="2">
        <v>1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 t="s">
        <v>4</v>
      </c>
      <c r="AT4406" s="2" t="s">
        <v>4</v>
      </c>
    </row>
    <row r="4407" spans="1:46" x14ac:dyDescent="0.2">
      <c r="A4407" s="2">
        <v>1655276</v>
      </c>
      <c r="B4407" s="2">
        <v>845451</v>
      </c>
      <c r="D4407" s="2"/>
      <c r="E4407" s="19" t="s">
        <v>4780</v>
      </c>
      <c r="F4407" s="46">
        <f>INDEX(Δεδομένα!$P:$P,MATCH('2021'!E4407,Δεδομένα!$O:$O,0))</f>
        <v>137</v>
      </c>
      <c r="G4407" s="49" t="s">
        <v>4781</v>
      </c>
      <c r="H4407" s="51" t="str">
        <f>INDEX(Δεδομένα!B$1:B$51,MATCH('2021'!G4407,Δεδομένα!A$1:A$51,0))</f>
        <v>ΠΕΛΛΟΠΟΝΗΣΟΥ</v>
      </c>
      <c r="I4407" s="53">
        <f>INDEX(Δεδομένα!E$1:E$13,MATCH('2021'!H4407,Δεδομένα!D$1:D$13,0))</f>
        <v>8</v>
      </c>
      <c r="J4407" s="4">
        <v>44299</v>
      </c>
      <c r="K4407" s="3" t="s">
        <v>1960</v>
      </c>
      <c r="L4407" s="17" t="str">
        <f t="shared" si="356"/>
        <v>13/04/2021 20:27</v>
      </c>
      <c r="M4407" s="4">
        <v>44299</v>
      </c>
      <c r="N4407" s="3" t="s">
        <v>2226</v>
      </c>
      <c r="O4407" s="17" t="str">
        <f t="shared" si="357"/>
        <v>13/04/2021 21:34</v>
      </c>
      <c r="P4407" s="24">
        <f t="shared" si="358"/>
        <v>4.6527777776645962E-2</v>
      </c>
      <c r="Q4407" s="28">
        <v>0</v>
      </c>
      <c r="R4407" s="27">
        <f t="shared" si="359"/>
        <v>66.999999998370185</v>
      </c>
      <c r="S4407" s="3" t="s">
        <v>4</v>
      </c>
      <c r="T4407" s="3" t="s">
        <v>4782</v>
      </c>
      <c r="U4407" s="3" t="s">
        <v>4</v>
      </c>
      <c r="V4407" s="3" t="s">
        <v>4806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0.2</v>
      </c>
      <c r="AC4407" s="5">
        <v>0</v>
      </c>
      <c r="AD4407" s="5">
        <v>0</v>
      </c>
      <c r="AE4407" s="2">
        <v>5</v>
      </c>
      <c r="AF4407" s="2">
        <v>0</v>
      </c>
      <c r="AG4407" s="2">
        <v>0</v>
      </c>
      <c r="AH4407" s="2">
        <v>0</v>
      </c>
      <c r="AI4407" s="2">
        <v>0</v>
      </c>
      <c r="AJ4407" s="2">
        <v>2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 t="s">
        <v>4</v>
      </c>
      <c r="AT4407" s="2" t="s">
        <v>4</v>
      </c>
    </row>
    <row r="4408" spans="1:46" x14ac:dyDescent="0.2">
      <c r="A4408" s="2">
        <v>1655278</v>
      </c>
      <c r="B4408" s="2">
        <v>845591</v>
      </c>
      <c r="C4408" s="6">
        <v>22.486450379543999</v>
      </c>
      <c r="D4408" s="6">
        <v>37.4400418968727</v>
      </c>
      <c r="E4408" s="19" t="s">
        <v>4780</v>
      </c>
      <c r="F4408" s="46">
        <f>INDEX(Δεδομένα!$P:$P,MATCH('2021'!E4408,Δεδομένα!$O:$O,0))</f>
        <v>137</v>
      </c>
      <c r="G4408" s="49" t="s">
        <v>4781</v>
      </c>
      <c r="H4408" s="51" t="str">
        <f>INDEX(Δεδομένα!B$1:B$51,MATCH('2021'!G4408,Δεδομένα!A$1:A$51,0))</f>
        <v>ΠΕΛΛΟΠΟΝΗΣΟΥ</v>
      </c>
      <c r="I4408" s="53">
        <f>INDEX(Δεδομένα!E$1:E$13,MATCH('2021'!H4408,Δεδομένα!D$1:D$13,0))</f>
        <v>8</v>
      </c>
      <c r="J4408" s="4">
        <v>44300</v>
      </c>
      <c r="K4408" s="3" t="s">
        <v>154</v>
      </c>
      <c r="L4408" s="17" t="str">
        <f t="shared" si="356"/>
        <v>14/04/2021 13:20</v>
      </c>
      <c r="M4408" s="4">
        <v>44300</v>
      </c>
      <c r="N4408" s="3" t="s">
        <v>196</v>
      </c>
      <c r="O4408" s="17" t="str">
        <f t="shared" si="357"/>
        <v>14/04/2021 14:15</v>
      </c>
      <c r="P4408" s="24">
        <f t="shared" si="358"/>
        <v>3.8194444445252884E-2</v>
      </c>
      <c r="Q4408" s="28">
        <v>0</v>
      </c>
      <c r="R4408" s="27">
        <f t="shared" si="359"/>
        <v>55.000000001164153</v>
      </c>
      <c r="S4408" s="3" t="s">
        <v>4</v>
      </c>
      <c r="T4408" s="3" t="s">
        <v>4782</v>
      </c>
      <c r="U4408" s="3" t="s">
        <v>4</v>
      </c>
      <c r="V4408" s="3" t="s">
        <v>4811</v>
      </c>
      <c r="W4408" s="5">
        <v>0</v>
      </c>
      <c r="X4408" s="5">
        <v>0</v>
      </c>
      <c r="Y4408" s="5">
        <v>0</v>
      </c>
      <c r="Z4408" s="5">
        <v>0.03</v>
      </c>
      <c r="AA4408" s="5">
        <v>0</v>
      </c>
      <c r="AB4408" s="5">
        <v>0</v>
      </c>
      <c r="AC4408" s="5">
        <v>0</v>
      </c>
      <c r="AD4408" s="5">
        <v>0</v>
      </c>
      <c r="AE4408" s="2">
        <v>6</v>
      </c>
      <c r="AF4408" s="2">
        <v>0</v>
      </c>
      <c r="AG4408" s="2">
        <v>0</v>
      </c>
      <c r="AH4408" s="2">
        <v>0</v>
      </c>
      <c r="AI4408" s="2">
        <v>0</v>
      </c>
      <c r="AJ4408" s="2">
        <v>3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 t="s">
        <v>4</v>
      </c>
      <c r="AT4408" s="2" t="s">
        <v>4</v>
      </c>
    </row>
    <row r="4409" spans="1:46" x14ac:dyDescent="0.2">
      <c r="A4409" s="2">
        <v>1656791</v>
      </c>
      <c r="B4409" s="2">
        <v>845938</v>
      </c>
      <c r="C4409" s="6">
        <v>22.3358289343895</v>
      </c>
      <c r="D4409" s="6">
        <v>37.460370136540703</v>
      </c>
      <c r="E4409" s="19" t="s">
        <v>4780</v>
      </c>
      <c r="F4409" s="46">
        <f>INDEX(Δεδομένα!$P:$P,MATCH('2021'!E4409,Δεδομένα!$O:$O,0))</f>
        <v>137</v>
      </c>
      <c r="G4409" s="49" t="s">
        <v>4781</v>
      </c>
      <c r="H4409" s="51" t="str">
        <f>INDEX(Δεδομένα!B$1:B$51,MATCH('2021'!G4409,Δεδομένα!A$1:A$51,0))</f>
        <v>ΠΕΛΛΟΠΟΝΗΣΟΥ</v>
      </c>
      <c r="I4409" s="53">
        <f>INDEX(Δεδομένα!E$1:E$13,MATCH('2021'!H4409,Δεδομένα!D$1:D$13,0))</f>
        <v>8</v>
      </c>
      <c r="J4409" s="4">
        <v>44301</v>
      </c>
      <c r="K4409" s="3" t="s">
        <v>15</v>
      </c>
      <c r="L4409" s="17" t="str">
        <f t="shared" si="356"/>
        <v>15/04/2021 14:29</v>
      </c>
      <c r="M4409" s="4">
        <v>44301</v>
      </c>
      <c r="N4409" s="3" t="s">
        <v>1028</v>
      </c>
      <c r="O4409" s="17" t="str">
        <f t="shared" si="357"/>
        <v>15/04/2021 16:18</v>
      </c>
      <c r="P4409" s="24">
        <f t="shared" si="358"/>
        <v>7.5694444443797693E-2</v>
      </c>
      <c r="Q4409" s="28">
        <v>0</v>
      </c>
      <c r="R4409" s="27">
        <f t="shared" si="359"/>
        <v>108.99999999906868</v>
      </c>
      <c r="S4409" s="3" t="s">
        <v>4</v>
      </c>
      <c r="T4409" s="3" t="s">
        <v>4782</v>
      </c>
      <c r="U4409" s="3" t="s">
        <v>4</v>
      </c>
      <c r="V4409" s="3" t="s">
        <v>4812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2</v>
      </c>
      <c r="AC4409" s="5">
        <v>0</v>
      </c>
      <c r="AD4409" s="5">
        <v>0</v>
      </c>
      <c r="AE4409" s="2">
        <v>7</v>
      </c>
      <c r="AF4409" s="2">
        <v>0</v>
      </c>
      <c r="AG4409" s="2">
        <v>0</v>
      </c>
      <c r="AH4409" s="2">
        <v>0</v>
      </c>
      <c r="AI4409" s="2">
        <v>0</v>
      </c>
      <c r="AJ4409" s="2">
        <v>3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 t="s">
        <v>4</v>
      </c>
      <c r="AT4409" s="2" t="s">
        <v>4</v>
      </c>
    </row>
    <row r="4410" spans="1:46" x14ac:dyDescent="0.2">
      <c r="A4410" s="2">
        <v>1656795</v>
      </c>
      <c r="B4410" s="2">
        <v>845995</v>
      </c>
      <c r="C4410" s="6">
        <v>22.419051659343801</v>
      </c>
      <c r="D4410" s="6">
        <v>37.466980848447299</v>
      </c>
      <c r="E4410" s="19" t="s">
        <v>4780</v>
      </c>
      <c r="F4410" s="46">
        <f>INDEX(Δεδομένα!$P:$P,MATCH('2021'!E4410,Δεδομένα!$O:$O,0))</f>
        <v>137</v>
      </c>
      <c r="G4410" s="49" t="s">
        <v>4781</v>
      </c>
      <c r="H4410" s="51" t="str">
        <f>INDEX(Δεδομένα!B$1:B$51,MATCH('2021'!G4410,Δεδομένα!A$1:A$51,0))</f>
        <v>ΠΕΛΛΟΠΟΝΗΣΟΥ</v>
      </c>
      <c r="I4410" s="53">
        <f>INDEX(Δεδομένα!E$1:E$13,MATCH('2021'!H4410,Δεδομένα!D$1:D$13,0))</f>
        <v>8</v>
      </c>
      <c r="J4410" s="4">
        <v>44301</v>
      </c>
      <c r="K4410" s="3" t="s">
        <v>1259</v>
      </c>
      <c r="L4410" s="17" t="str">
        <f t="shared" si="356"/>
        <v>15/04/2021 17:44</v>
      </c>
      <c r="M4410" s="4">
        <v>44301</v>
      </c>
      <c r="N4410" s="3" t="s">
        <v>1548</v>
      </c>
      <c r="O4410" s="17" t="str">
        <f t="shared" si="357"/>
        <v>15/04/2021 19:08</v>
      </c>
      <c r="P4410" s="24">
        <f t="shared" si="358"/>
        <v>5.8333333334303461E-2</v>
      </c>
      <c r="Q4410" s="28">
        <v>0</v>
      </c>
      <c r="R4410" s="27">
        <f t="shared" si="359"/>
        <v>84.000000001396984</v>
      </c>
      <c r="S4410" s="3" t="s">
        <v>4</v>
      </c>
      <c r="T4410" s="3" t="s">
        <v>4782</v>
      </c>
      <c r="U4410" s="3" t="s">
        <v>4</v>
      </c>
      <c r="V4410" s="3" t="s">
        <v>4813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0.5</v>
      </c>
      <c r="AC4410" s="5">
        <v>0</v>
      </c>
      <c r="AD4410" s="5">
        <v>0</v>
      </c>
      <c r="AE4410" s="2">
        <v>5</v>
      </c>
      <c r="AF4410" s="2">
        <v>0</v>
      </c>
      <c r="AG4410" s="2">
        <v>0</v>
      </c>
      <c r="AH4410" s="2">
        <v>0</v>
      </c>
      <c r="AI4410" s="2">
        <v>0</v>
      </c>
      <c r="AJ4410" s="2">
        <v>2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 t="s">
        <v>4</v>
      </c>
      <c r="AT4410" s="2" t="s">
        <v>4</v>
      </c>
    </row>
    <row r="4411" spans="1:46" x14ac:dyDescent="0.2">
      <c r="A4411" s="2">
        <v>1656985</v>
      </c>
      <c r="B4411" s="2">
        <v>847611</v>
      </c>
      <c r="C4411" s="6">
        <v>22.264948410973201</v>
      </c>
      <c r="D4411" s="6">
        <v>37.309894036137798</v>
      </c>
      <c r="E4411" s="19" t="s">
        <v>4780</v>
      </c>
      <c r="F4411" s="46">
        <f>INDEX(Δεδομένα!$P:$P,MATCH('2021'!E4411,Δεδομένα!$O:$O,0))</f>
        <v>137</v>
      </c>
      <c r="G4411" s="49" t="s">
        <v>4781</v>
      </c>
      <c r="H4411" s="51" t="str">
        <f>INDEX(Δεδομένα!B$1:B$51,MATCH('2021'!G4411,Δεδομένα!A$1:A$51,0))</f>
        <v>ΠΕΛΛΟΠΟΝΗΣΟΥ</v>
      </c>
      <c r="I4411" s="53">
        <f>INDEX(Δεδομένα!E$1:E$13,MATCH('2021'!H4411,Δεδομένα!D$1:D$13,0))</f>
        <v>8</v>
      </c>
      <c r="J4411" s="4">
        <v>44308</v>
      </c>
      <c r="K4411" s="3" t="s">
        <v>1319</v>
      </c>
      <c r="L4411" s="17" t="str">
        <f t="shared" si="356"/>
        <v>22/04/2021 11:55</v>
      </c>
      <c r="M4411" s="4">
        <v>44308</v>
      </c>
      <c r="N4411" s="3" t="s">
        <v>385</v>
      </c>
      <c r="O4411" s="17" t="str">
        <f t="shared" si="357"/>
        <v>22/04/2021 14:00</v>
      </c>
      <c r="P4411" s="24">
        <f t="shared" si="358"/>
        <v>8.6805555554747116E-2</v>
      </c>
      <c r="Q4411" s="28">
        <v>0</v>
      </c>
      <c r="R4411" s="27">
        <f t="shared" si="359"/>
        <v>124.99999999883585</v>
      </c>
      <c r="S4411" s="3" t="s">
        <v>4</v>
      </c>
      <c r="T4411" s="3" t="s">
        <v>4782</v>
      </c>
      <c r="U4411" s="3" t="s">
        <v>4</v>
      </c>
      <c r="V4411" s="3" t="s">
        <v>4814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0.02</v>
      </c>
      <c r="AC4411" s="5">
        <v>0</v>
      </c>
      <c r="AD4411" s="5">
        <v>0</v>
      </c>
      <c r="AE4411" s="2">
        <v>6</v>
      </c>
      <c r="AF4411" s="2">
        <v>0</v>
      </c>
      <c r="AG4411" s="2">
        <v>0</v>
      </c>
      <c r="AH4411" s="2">
        <v>0</v>
      </c>
      <c r="AI4411" s="2">
        <v>0</v>
      </c>
      <c r="AJ4411" s="2">
        <v>2</v>
      </c>
      <c r="AK4411" s="2">
        <v>1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 t="s">
        <v>4</v>
      </c>
      <c r="AT4411" s="2" t="s">
        <v>4</v>
      </c>
    </row>
    <row r="4412" spans="1:46" x14ac:dyDescent="0.2">
      <c r="A4412" s="2">
        <v>1656983</v>
      </c>
      <c r="B4412" s="2">
        <v>847622</v>
      </c>
      <c r="C4412" s="6">
        <v>22.513842582048898</v>
      </c>
      <c r="D4412" s="6">
        <v>37.479021751076601</v>
      </c>
      <c r="E4412" s="19" t="s">
        <v>4780</v>
      </c>
      <c r="F4412" s="46">
        <f>INDEX(Δεδομένα!$P:$P,MATCH('2021'!E4412,Δεδομένα!$O:$O,0))</f>
        <v>137</v>
      </c>
      <c r="G4412" s="49" t="s">
        <v>4781</v>
      </c>
      <c r="H4412" s="51" t="str">
        <f>INDEX(Δεδομένα!B$1:B$51,MATCH('2021'!G4412,Δεδομένα!A$1:A$51,0))</f>
        <v>ΠΕΛΛΟΠΟΝΗΣΟΥ</v>
      </c>
      <c r="I4412" s="53">
        <f>INDEX(Δεδομένα!E$1:E$13,MATCH('2021'!H4412,Δεδομένα!D$1:D$13,0))</f>
        <v>8</v>
      </c>
      <c r="J4412" s="4">
        <v>44308</v>
      </c>
      <c r="K4412" s="3" t="s">
        <v>1310</v>
      </c>
      <c r="L4412" s="17" t="str">
        <f t="shared" si="356"/>
        <v>22/04/2021 12:45</v>
      </c>
      <c r="M4412" s="4">
        <v>44308</v>
      </c>
      <c r="N4412" s="3" t="s">
        <v>1264</v>
      </c>
      <c r="O4412" s="17" t="str">
        <f t="shared" si="357"/>
        <v>22/04/2021 13:43</v>
      </c>
      <c r="P4412" s="24">
        <f t="shared" si="358"/>
        <v>4.0277777778101154E-2</v>
      </c>
      <c r="Q4412" s="28">
        <v>0</v>
      </c>
      <c r="R4412" s="27">
        <f t="shared" si="359"/>
        <v>58.000000000465661</v>
      </c>
      <c r="S4412" s="3" t="s">
        <v>4</v>
      </c>
      <c r="T4412" s="3" t="s">
        <v>4782</v>
      </c>
      <c r="U4412" s="3" t="s">
        <v>4</v>
      </c>
      <c r="V4412" s="3" t="s">
        <v>4806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0.05</v>
      </c>
      <c r="AC4412" s="5">
        <v>0</v>
      </c>
      <c r="AD4412" s="5">
        <v>0</v>
      </c>
      <c r="AE4412" s="2">
        <v>3</v>
      </c>
      <c r="AF4412" s="2">
        <v>0</v>
      </c>
      <c r="AG4412" s="2">
        <v>0</v>
      </c>
      <c r="AH4412" s="2">
        <v>0</v>
      </c>
      <c r="AI4412" s="2">
        <v>0</v>
      </c>
      <c r="AJ4412" s="2">
        <v>1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 t="s">
        <v>4</v>
      </c>
      <c r="AT4412" s="2" t="s">
        <v>4</v>
      </c>
    </row>
    <row r="4413" spans="1:46" x14ac:dyDescent="0.2">
      <c r="A4413" s="2">
        <v>1662679</v>
      </c>
      <c r="B4413" s="2">
        <v>850209</v>
      </c>
      <c r="D4413" s="2"/>
      <c r="E4413" s="19" t="s">
        <v>4780</v>
      </c>
      <c r="F4413" s="46">
        <f>INDEX(Δεδομένα!$P:$P,MATCH('2021'!E4413,Δεδομένα!$O:$O,0))</f>
        <v>137</v>
      </c>
      <c r="G4413" s="49" t="s">
        <v>4781</v>
      </c>
      <c r="H4413" s="51" t="str">
        <f>INDEX(Δεδομένα!B$1:B$51,MATCH('2021'!G4413,Δεδομένα!A$1:A$51,0))</f>
        <v>ΠΕΛΛΟΠΟΝΗΣΟΥ</v>
      </c>
      <c r="I4413" s="53">
        <f>INDEX(Δεδομένα!E$1:E$13,MATCH('2021'!H4413,Δεδομένα!D$1:D$13,0))</f>
        <v>8</v>
      </c>
      <c r="J4413" s="4">
        <v>44318</v>
      </c>
      <c r="K4413" s="3" t="s">
        <v>433</v>
      </c>
      <c r="L4413" s="17" t="str">
        <f t="shared" si="356"/>
        <v>02/05/2021 17:25</v>
      </c>
      <c r="M4413" s="4">
        <v>44318</v>
      </c>
      <c r="N4413" s="3" t="s">
        <v>1234</v>
      </c>
      <c r="O4413" s="17" t="str">
        <f t="shared" si="357"/>
        <v>02/05/2021 17:43</v>
      </c>
      <c r="P4413" s="24">
        <f t="shared" si="358"/>
        <v>1.2499999997089617E-2</v>
      </c>
      <c r="Q4413" s="28">
        <v>0</v>
      </c>
      <c r="R4413" s="27">
        <f t="shared" si="359"/>
        <v>17.999999995809048</v>
      </c>
      <c r="S4413" s="3" t="s">
        <v>4</v>
      </c>
      <c r="T4413" s="3" t="s">
        <v>4782</v>
      </c>
      <c r="U4413" s="3" t="s">
        <v>4815</v>
      </c>
      <c r="V4413" s="3" t="s">
        <v>4815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0.05</v>
      </c>
      <c r="AC4413" s="5">
        <v>0</v>
      </c>
      <c r="AD4413" s="5">
        <v>0</v>
      </c>
      <c r="AE4413" s="2">
        <v>2</v>
      </c>
      <c r="AF4413" s="2">
        <v>0</v>
      </c>
      <c r="AG4413" s="2">
        <v>0</v>
      </c>
      <c r="AH4413" s="2">
        <v>0</v>
      </c>
      <c r="AI4413" s="2">
        <v>0</v>
      </c>
      <c r="AJ4413" s="2">
        <v>1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 t="s">
        <v>4</v>
      </c>
      <c r="AT4413" s="2" t="s">
        <v>4</v>
      </c>
    </row>
    <row r="4414" spans="1:46" x14ac:dyDescent="0.2">
      <c r="A4414" s="2">
        <v>1663544</v>
      </c>
      <c r="B4414" s="2">
        <v>851644</v>
      </c>
      <c r="C4414" s="6">
        <v>22.283825712795402</v>
      </c>
      <c r="D4414" s="6">
        <v>37.401783700121896</v>
      </c>
      <c r="E4414" s="19" t="s">
        <v>4780</v>
      </c>
      <c r="F4414" s="46">
        <f>INDEX(Δεδομένα!$P:$P,MATCH('2021'!E4414,Δεδομένα!$O:$O,0))</f>
        <v>137</v>
      </c>
      <c r="G4414" s="49" t="s">
        <v>4781</v>
      </c>
      <c r="H4414" s="51" t="str">
        <f>INDEX(Δεδομένα!B$1:B$51,MATCH('2021'!G4414,Δεδομένα!A$1:A$51,0))</f>
        <v>ΠΕΛΛΟΠΟΝΗΣΟΥ</v>
      </c>
      <c r="I4414" s="53">
        <f>INDEX(Δεδομένα!E$1:E$13,MATCH('2021'!H4414,Δεδομένα!D$1:D$13,0))</f>
        <v>8</v>
      </c>
      <c r="J4414" s="4">
        <v>44324</v>
      </c>
      <c r="K4414" s="3" t="s">
        <v>241</v>
      </c>
      <c r="L4414" s="17" t="str">
        <f t="shared" ref="L4414:L4474" si="360">_xlfn.CONCAT(TEXT(J4414,"ηη/μμ/εεε")," ",TEXT(K4414,"ωω:λλ"))</f>
        <v>08/05/2021 13:15</v>
      </c>
      <c r="M4414" s="4">
        <v>44324</v>
      </c>
      <c r="N4414" s="3" t="s">
        <v>221</v>
      </c>
      <c r="O4414" s="17" t="str">
        <f t="shared" ref="O4414:O4474" si="361">_xlfn.CONCAT(TEXT(M4414,"ηη/μμ/εεε")," ",TEXT(N4414,"ωω:λλ"))</f>
        <v>08/05/2021 16:15</v>
      </c>
      <c r="P4414" s="24">
        <f t="shared" ref="P4414:P4474" si="362">O4414-L4414</f>
        <v>0.125</v>
      </c>
      <c r="Q4414" s="28">
        <v>0</v>
      </c>
      <c r="R4414" s="27">
        <f t="shared" ref="R4414:R4474" si="363">P4414*(24*60)</f>
        <v>180</v>
      </c>
      <c r="S4414" s="3" t="s">
        <v>4</v>
      </c>
      <c r="T4414" s="3" t="s">
        <v>4782</v>
      </c>
      <c r="U4414" s="3" t="s">
        <v>4816</v>
      </c>
      <c r="V4414" s="3" t="s">
        <v>4801</v>
      </c>
      <c r="W4414" s="5">
        <v>0</v>
      </c>
      <c r="X4414" s="5">
        <v>0</v>
      </c>
      <c r="Y4414" s="5">
        <v>0</v>
      </c>
      <c r="Z4414" s="5">
        <v>0.1</v>
      </c>
      <c r="AA4414" s="5">
        <v>0</v>
      </c>
      <c r="AB4414" s="5">
        <v>0</v>
      </c>
      <c r="AC4414" s="5">
        <v>0</v>
      </c>
      <c r="AD4414" s="5">
        <v>0</v>
      </c>
      <c r="AE4414" s="2">
        <v>6</v>
      </c>
      <c r="AF4414" s="2">
        <v>0</v>
      </c>
      <c r="AG4414" s="2">
        <v>0</v>
      </c>
      <c r="AH4414" s="2">
        <v>0</v>
      </c>
      <c r="AI4414" s="2">
        <v>0</v>
      </c>
      <c r="AJ4414" s="2">
        <v>3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 t="s">
        <v>4</v>
      </c>
      <c r="AT4414" s="2" t="s">
        <v>4</v>
      </c>
    </row>
    <row r="4415" spans="1:46" x14ac:dyDescent="0.2">
      <c r="A4415" s="2">
        <v>1670819</v>
      </c>
      <c r="B4415" s="2">
        <v>862560</v>
      </c>
      <c r="C4415" s="6">
        <v>22.488923275062099</v>
      </c>
      <c r="D4415" s="6">
        <v>37.491681689636103</v>
      </c>
      <c r="E4415" s="19" t="s">
        <v>4780</v>
      </c>
      <c r="F4415" s="46">
        <f>INDEX(Δεδομένα!$P:$P,MATCH('2021'!E4415,Δεδομένα!$O:$O,0))</f>
        <v>137</v>
      </c>
      <c r="G4415" s="49" t="s">
        <v>4781</v>
      </c>
      <c r="H4415" s="51" t="str">
        <f>INDEX(Δεδομένα!B$1:B$51,MATCH('2021'!G4415,Δεδομένα!A$1:A$51,0))</f>
        <v>ΠΕΛΛΟΠΟΝΗΣΟΥ</v>
      </c>
      <c r="I4415" s="53">
        <f>INDEX(Δεδομένα!E$1:E$13,MATCH('2021'!H4415,Δεδομένα!D$1:D$13,0))</f>
        <v>8</v>
      </c>
      <c r="J4415" s="4">
        <v>44364</v>
      </c>
      <c r="K4415" s="3" t="s">
        <v>660</v>
      </c>
      <c r="L4415" s="17" t="str">
        <f t="shared" si="360"/>
        <v>17/06/2021 16:11</v>
      </c>
      <c r="M4415" s="4">
        <v>44364</v>
      </c>
      <c r="N4415" s="3" t="s">
        <v>1305</v>
      </c>
      <c r="O4415" s="17" t="str">
        <f t="shared" si="361"/>
        <v>17/06/2021 17:02</v>
      </c>
      <c r="P4415" s="24">
        <f t="shared" si="362"/>
        <v>3.5416666665696539E-2</v>
      </c>
      <c r="Q4415" s="28">
        <v>0</v>
      </c>
      <c r="R4415" s="27">
        <f t="shared" si="363"/>
        <v>50.999999998603016</v>
      </c>
      <c r="S4415" s="3" t="s">
        <v>4</v>
      </c>
      <c r="T4415" s="3" t="s">
        <v>4782</v>
      </c>
      <c r="U4415" s="3" t="s">
        <v>4</v>
      </c>
      <c r="V4415" s="3" t="s">
        <v>4817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0.1</v>
      </c>
      <c r="AC4415" s="5">
        <v>0</v>
      </c>
      <c r="AD4415" s="5">
        <v>0</v>
      </c>
      <c r="AE4415" s="2">
        <v>2</v>
      </c>
      <c r="AF4415" s="2">
        <v>0</v>
      </c>
      <c r="AG4415" s="2">
        <v>0</v>
      </c>
      <c r="AH4415" s="2">
        <v>0</v>
      </c>
      <c r="AI4415" s="2">
        <v>0</v>
      </c>
      <c r="AJ4415" s="2">
        <v>1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 t="s">
        <v>4</v>
      </c>
      <c r="AT4415" s="2" t="s">
        <v>4</v>
      </c>
    </row>
    <row r="4416" spans="1:46" x14ac:dyDescent="0.2">
      <c r="A4416" s="2">
        <v>1674415</v>
      </c>
      <c r="B4416" s="2">
        <v>866903</v>
      </c>
      <c r="C4416" s="6">
        <v>22.461998304438801</v>
      </c>
      <c r="D4416" s="6">
        <v>37.476871391865203</v>
      </c>
      <c r="E4416" s="19" t="s">
        <v>4780</v>
      </c>
      <c r="F4416" s="46">
        <f>INDEX(Δεδομένα!$P:$P,MATCH('2021'!E4416,Δεδομένα!$O:$O,0))</f>
        <v>137</v>
      </c>
      <c r="G4416" s="49" t="s">
        <v>4781</v>
      </c>
      <c r="H4416" s="51" t="str">
        <f>INDEX(Δεδομένα!B$1:B$51,MATCH('2021'!G4416,Δεδομένα!A$1:A$51,0))</f>
        <v>ΠΕΛΛΟΠΟΝΗΣΟΥ</v>
      </c>
      <c r="I4416" s="53">
        <f>INDEX(Δεδομένα!E$1:E$13,MATCH('2021'!H4416,Δεδομένα!D$1:D$13,0))</f>
        <v>8</v>
      </c>
      <c r="J4416" s="4">
        <v>44378</v>
      </c>
      <c r="K4416" s="3" t="s">
        <v>1018</v>
      </c>
      <c r="L4416" s="17" t="str">
        <f t="shared" si="360"/>
        <v>01/07/2021 15:35</v>
      </c>
      <c r="M4416" s="4">
        <v>44378</v>
      </c>
      <c r="N4416" s="3" t="s">
        <v>363</v>
      </c>
      <c r="O4416" s="17" t="str">
        <f t="shared" si="361"/>
        <v>01/07/2021 16:24</v>
      </c>
      <c r="P4416" s="24">
        <f t="shared" si="362"/>
        <v>3.4027777779556345E-2</v>
      </c>
      <c r="Q4416" s="28">
        <v>0</v>
      </c>
      <c r="R4416" s="27">
        <f t="shared" si="363"/>
        <v>49.000000002561137</v>
      </c>
      <c r="S4416" s="3" t="s">
        <v>4</v>
      </c>
      <c r="T4416" s="3" t="s">
        <v>4782</v>
      </c>
      <c r="U4416" s="3" t="s">
        <v>4</v>
      </c>
      <c r="V4416" s="3" t="s">
        <v>4818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0.5</v>
      </c>
      <c r="AC4416" s="5">
        <v>0</v>
      </c>
      <c r="AD4416" s="5">
        <v>0</v>
      </c>
      <c r="AE4416" s="2">
        <v>6</v>
      </c>
      <c r="AF4416" s="2">
        <v>0</v>
      </c>
      <c r="AG4416" s="2">
        <v>0</v>
      </c>
      <c r="AH4416" s="2">
        <v>0</v>
      </c>
      <c r="AI4416" s="2">
        <v>0</v>
      </c>
      <c r="AJ4416" s="2">
        <v>2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</row>
    <row r="4417" spans="1:46" x14ac:dyDescent="0.2">
      <c r="A4417" s="2">
        <v>1675877</v>
      </c>
      <c r="B4417" s="2">
        <v>867728</v>
      </c>
      <c r="C4417" s="6">
        <v>22.373844822870002</v>
      </c>
      <c r="D4417" s="6">
        <v>37.598574685853201</v>
      </c>
      <c r="E4417" s="19" t="s">
        <v>4780</v>
      </c>
      <c r="F4417" s="46">
        <f>INDEX(Δεδομένα!$P:$P,MATCH('2021'!E4417,Δεδομένα!$O:$O,0))</f>
        <v>137</v>
      </c>
      <c r="G4417" s="49" t="s">
        <v>4781</v>
      </c>
      <c r="H4417" s="51" t="str">
        <f>INDEX(Δεδομένα!B$1:B$51,MATCH('2021'!G4417,Δεδομένα!A$1:A$51,0))</f>
        <v>ΠΕΛΛΟΠΟΝΗΣΟΥ</v>
      </c>
      <c r="I4417" s="53">
        <f>INDEX(Δεδομένα!E$1:E$13,MATCH('2021'!H4417,Δεδομένα!D$1:D$13,0))</f>
        <v>8</v>
      </c>
      <c r="J4417" s="4">
        <v>44380</v>
      </c>
      <c r="K4417" s="3" t="s">
        <v>712</v>
      </c>
      <c r="L4417" s="17" t="str">
        <f t="shared" si="360"/>
        <v>03/07/2021 18:30</v>
      </c>
      <c r="M4417" s="4">
        <v>44380</v>
      </c>
      <c r="N4417" s="3" t="s">
        <v>85</v>
      </c>
      <c r="O4417" s="17" t="str">
        <f t="shared" si="361"/>
        <v>03/07/2021 21:48</v>
      </c>
      <c r="P4417" s="24">
        <f t="shared" si="362"/>
        <v>0.13749999999708962</v>
      </c>
      <c r="Q4417" s="28">
        <v>0</v>
      </c>
      <c r="R4417" s="27">
        <f t="shared" si="363"/>
        <v>197.99999999580905</v>
      </c>
      <c r="S4417" s="3" t="s">
        <v>4</v>
      </c>
      <c r="T4417" s="3" t="s">
        <v>4782</v>
      </c>
      <c r="U4417" s="3" t="s">
        <v>4</v>
      </c>
      <c r="V4417" s="3" t="s">
        <v>4796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7</v>
      </c>
      <c r="AC4417" s="5">
        <v>0</v>
      </c>
      <c r="AD4417" s="5">
        <v>0</v>
      </c>
      <c r="AE4417" s="2">
        <v>9</v>
      </c>
      <c r="AF4417" s="2">
        <v>0</v>
      </c>
      <c r="AG4417" s="2">
        <v>0</v>
      </c>
      <c r="AH4417" s="2">
        <v>0</v>
      </c>
      <c r="AI4417" s="2">
        <v>0</v>
      </c>
      <c r="AJ4417" s="2">
        <v>4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</row>
    <row r="4418" spans="1:46" x14ac:dyDescent="0.2">
      <c r="A4418" s="2">
        <v>1675909</v>
      </c>
      <c r="B4418" s="2">
        <v>868034</v>
      </c>
      <c r="C4418" s="6">
        <v>22.443470018072102</v>
      </c>
      <c r="D4418" s="6">
        <v>37.456337003746803</v>
      </c>
      <c r="E4418" s="19" t="s">
        <v>4780</v>
      </c>
      <c r="F4418" s="46">
        <f>INDEX(Δεδομένα!$P:$P,MATCH('2021'!E4418,Δεδομένα!$O:$O,0))</f>
        <v>137</v>
      </c>
      <c r="G4418" s="49" t="s">
        <v>4781</v>
      </c>
      <c r="H4418" s="51" t="str">
        <f>INDEX(Δεδομένα!B$1:B$51,MATCH('2021'!G4418,Δεδομένα!A$1:A$51,0))</f>
        <v>ΠΕΛΛΟΠΟΝΗΣΟΥ</v>
      </c>
      <c r="I4418" s="53">
        <f>INDEX(Δεδομένα!E$1:E$13,MATCH('2021'!H4418,Δεδομένα!D$1:D$13,0))</f>
        <v>8</v>
      </c>
      <c r="J4418" s="4">
        <v>44381</v>
      </c>
      <c r="K4418" s="3" t="s">
        <v>603</v>
      </c>
      <c r="L4418" s="17" t="str">
        <f t="shared" si="360"/>
        <v>04/07/2021 17:56</v>
      </c>
      <c r="M4418" s="4">
        <v>44381</v>
      </c>
      <c r="N4418" s="3" t="s">
        <v>1214</v>
      </c>
      <c r="O4418" s="17" t="str">
        <f t="shared" si="361"/>
        <v>04/07/2021 18:36</v>
      </c>
      <c r="P4418" s="24">
        <f t="shared" si="362"/>
        <v>2.7777777781011537E-2</v>
      </c>
      <c r="Q4418" s="28">
        <v>0</v>
      </c>
      <c r="R4418" s="27">
        <f t="shared" si="363"/>
        <v>40.000000004656613</v>
      </c>
      <c r="S4418" s="3" t="s">
        <v>4</v>
      </c>
      <c r="T4418" s="3" t="s">
        <v>4782</v>
      </c>
      <c r="U4418" s="3" t="s">
        <v>4</v>
      </c>
      <c r="V4418" s="3" t="s">
        <v>4809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0.1</v>
      </c>
      <c r="AC4418" s="5">
        <v>0</v>
      </c>
      <c r="AD4418" s="5">
        <v>0</v>
      </c>
      <c r="AE4418" s="2">
        <v>6</v>
      </c>
      <c r="AF4418" s="2">
        <v>0</v>
      </c>
      <c r="AG4418" s="2">
        <v>0</v>
      </c>
      <c r="AH4418" s="2">
        <v>0</v>
      </c>
      <c r="AI4418" s="2">
        <v>0</v>
      </c>
      <c r="AJ4418" s="2">
        <v>3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</row>
    <row r="4419" spans="1:46" x14ac:dyDescent="0.2">
      <c r="A4419" s="2">
        <v>1676533</v>
      </c>
      <c r="B4419" s="2">
        <v>868934</v>
      </c>
      <c r="C4419" s="6">
        <v>22.356039019163902</v>
      </c>
      <c r="D4419" s="6">
        <v>37.466545666860803</v>
      </c>
      <c r="E4419" s="19" t="s">
        <v>4780</v>
      </c>
      <c r="F4419" s="46">
        <f>INDEX(Δεδομένα!$P:$P,MATCH('2021'!E4419,Δεδομένα!$O:$O,0))</f>
        <v>137</v>
      </c>
      <c r="G4419" s="49" t="s">
        <v>4781</v>
      </c>
      <c r="H4419" s="51" t="str">
        <f>INDEX(Δεδομένα!B$1:B$51,MATCH('2021'!G4419,Δεδομένα!A$1:A$51,0))</f>
        <v>ΠΕΛΛΟΠΟΝΗΣΟΥ</v>
      </c>
      <c r="I4419" s="53">
        <f>INDEX(Δεδομένα!E$1:E$13,MATCH('2021'!H4419,Δεδομένα!D$1:D$13,0))</f>
        <v>8</v>
      </c>
      <c r="J4419" s="4">
        <v>44384</v>
      </c>
      <c r="K4419" s="3" t="s">
        <v>434</v>
      </c>
      <c r="L4419" s="17" t="str">
        <f t="shared" si="360"/>
        <v>07/07/2021 17:48</v>
      </c>
      <c r="M4419" s="4">
        <v>44384</v>
      </c>
      <c r="N4419" s="3" t="s">
        <v>576</v>
      </c>
      <c r="O4419" s="17" t="str">
        <f t="shared" si="361"/>
        <v>07/07/2021 18:42</v>
      </c>
      <c r="P4419" s="24">
        <f t="shared" si="362"/>
        <v>3.7499999998544808E-2</v>
      </c>
      <c r="Q4419" s="28">
        <v>0</v>
      </c>
      <c r="R4419" s="27">
        <f t="shared" si="363"/>
        <v>53.999999997904524</v>
      </c>
      <c r="S4419" s="3" t="s">
        <v>4</v>
      </c>
      <c r="T4419" s="3" t="s">
        <v>4782</v>
      </c>
      <c r="U4419" s="3" t="s">
        <v>4</v>
      </c>
      <c r="V4419" s="3" t="s">
        <v>4799</v>
      </c>
      <c r="W4419" s="5">
        <v>0</v>
      </c>
      <c r="X4419" s="5">
        <v>0</v>
      </c>
      <c r="Y4419" s="5">
        <v>0</v>
      </c>
      <c r="Z4419" s="5">
        <v>0.1</v>
      </c>
      <c r="AA4419" s="5">
        <v>0</v>
      </c>
      <c r="AB4419" s="5">
        <v>0</v>
      </c>
      <c r="AC4419" s="5">
        <v>0</v>
      </c>
      <c r="AD4419" s="5">
        <v>0</v>
      </c>
      <c r="AE4419" s="2">
        <v>4</v>
      </c>
      <c r="AF4419" s="2">
        <v>0</v>
      </c>
      <c r="AG4419" s="2">
        <v>0</v>
      </c>
      <c r="AH4419" s="2">
        <v>0</v>
      </c>
      <c r="AI4419" s="2">
        <v>0</v>
      </c>
      <c r="AJ4419" s="2">
        <v>2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</row>
    <row r="4420" spans="1:46" x14ac:dyDescent="0.2">
      <c r="A4420" s="2">
        <v>1677484</v>
      </c>
      <c r="B4420" s="2">
        <v>869496</v>
      </c>
      <c r="C4420" s="6">
        <v>22.423330016222302</v>
      </c>
      <c r="D4420" s="6">
        <v>37.5659118762646</v>
      </c>
      <c r="E4420" s="19" t="s">
        <v>4780</v>
      </c>
      <c r="F4420" s="46">
        <f>INDEX(Δεδομένα!$P:$P,MATCH('2021'!E4420,Δεδομένα!$O:$O,0))</f>
        <v>137</v>
      </c>
      <c r="G4420" s="49" t="s">
        <v>4781</v>
      </c>
      <c r="H4420" s="51" t="str">
        <f>INDEX(Δεδομένα!B$1:B$51,MATCH('2021'!G4420,Δεδομένα!A$1:A$51,0))</f>
        <v>ΠΕΛΛΟΠΟΝΗΣΟΥ</v>
      </c>
      <c r="I4420" s="53">
        <f>INDEX(Δεδομένα!E$1:E$13,MATCH('2021'!H4420,Δεδομένα!D$1:D$13,0))</f>
        <v>8</v>
      </c>
      <c r="J4420" s="4">
        <v>44386</v>
      </c>
      <c r="K4420" s="3" t="s">
        <v>36</v>
      </c>
      <c r="L4420" s="17" t="str">
        <f t="shared" si="360"/>
        <v>09/07/2021 16:20</v>
      </c>
      <c r="M4420" s="4">
        <v>44386</v>
      </c>
      <c r="N4420" s="3" t="s">
        <v>1229</v>
      </c>
      <c r="O4420" s="17" t="str">
        <f t="shared" si="361"/>
        <v>09/07/2021 16:56</v>
      </c>
      <c r="P4420" s="24">
        <f t="shared" si="362"/>
        <v>2.5000000001455192E-2</v>
      </c>
      <c r="Q4420" s="28">
        <v>0</v>
      </c>
      <c r="R4420" s="27">
        <f t="shared" si="363"/>
        <v>36.000000002095476</v>
      </c>
      <c r="S4420" s="3" t="s">
        <v>4</v>
      </c>
      <c r="T4420" s="3" t="s">
        <v>4782</v>
      </c>
      <c r="U4420" s="3" t="s">
        <v>4</v>
      </c>
      <c r="V4420" s="3" t="s">
        <v>4819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0.2</v>
      </c>
      <c r="AD4420" s="5">
        <v>0</v>
      </c>
      <c r="AE4420" s="2">
        <v>6</v>
      </c>
      <c r="AF4420" s="2">
        <v>0</v>
      </c>
      <c r="AG4420" s="2">
        <v>0</v>
      </c>
      <c r="AH4420" s="2">
        <v>0</v>
      </c>
      <c r="AI4420" s="2">
        <v>0</v>
      </c>
      <c r="AJ4420" s="2">
        <v>3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</row>
    <row r="4421" spans="1:46" x14ac:dyDescent="0.2">
      <c r="A4421" s="2">
        <v>1678105</v>
      </c>
      <c r="B4421" s="2">
        <v>870694</v>
      </c>
      <c r="C4421" s="6">
        <v>22.4284403078106</v>
      </c>
      <c r="D4421" s="6">
        <v>37.467471965170901</v>
      </c>
      <c r="E4421" s="19" t="s">
        <v>4780</v>
      </c>
      <c r="F4421" s="46">
        <f>INDEX(Δεδομένα!$P:$P,MATCH('2021'!E4421,Δεδομένα!$O:$O,0))</f>
        <v>137</v>
      </c>
      <c r="G4421" s="49" t="s">
        <v>4781</v>
      </c>
      <c r="H4421" s="51" t="str">
        <f>INDEX(Δεδομένα!B$1:B$51,MATCH('2021'!G4421,Δεδομένα!A$1:A$51,0))</f>
        <v>ΠΕΛΛΟΠΟΝΗΣΟΥ</v>
      </c>
      <c r="I4421" s="53">
        <f>INDEX(Δεδομένα!E$1:E$13,MATCH('2021'!H4421,Δεδομένα!D$1:D$13,0))</f>
        <v>8</v>
      </c>
      <c r="J4421" s="4">
        <v>44390</v>
      </c>
      <c r="K4421" s="3" t="s">
        <v>917</v>
      </c>
      <c r="L4421" s="17" t="str">
        <f t="shared" si="360"/>
        <v>13/07/2021 14:49</v>
      </c>
      <c r="M4421" s="4">
        <v>44390</v>
      </c>
      <c r="N4421" s="3" t="s">
        <v>146</v>
      </c>
      <c r="O4421" s="17" t="str">
        <f t="shared" si="361"/>
        <v>13/07/2021 16:30</v>
      </c>
      <c r="P4421" s="24">
        <f t="shared" si="362"/>
        <v>7.013888889196096E-2</v>
      </c>
      <c r="Q4421" s="28">
        <v>0</v>
      </c>
      <c r="R4421" s="27">
        <f t="shared" si="363"/>
        <v>101.00000000442378</v>
      </c>
      <c r="S4421" s="3" t="s">
        <v>4</v>
      </c>
      <c r="T4421" s="3" t="s">
        <v>4782</v>
      </c>
      <c r="U4421" s="3" t="s">
        <v>4</v>
      </c>
      <c r="V4421" s="3" t="s">
        <v>4813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5</v>
      </c>
      <c r="AC4421" s="5">
        <v>0</v>
      </c>
      <c r="AD4421" s="5">
        <v>0</v>
      </c>
      <c r="AE4421" s="2">
        <v>6</v>
      </c>
      <c r="AF4421" s="2">
        <v>0</v>
      </c>
      <c r="AG4421" s="2">
        <v>0</v>
      </c>
      <c r="AH4421" s="2">
        <v>0</v>
      </c>
      <c r="AI4421" s="2">
        <v>0</v>
      </c>
      <c r="AJ4421" s="2">
        <v>3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</row>
    <row r="4422" spans="1:46" x14ac:dyDescent="0.2">
      <c r="A4422" s="2">
        <v>1678109</v>
      </c>
      <c r="B4422" s="2">
        <v>870854</v>
      </c>
      <c r="C4422" s="6">
        <v>22.439585425149701</v>
      </c>
      <c r="D4422" s="6">
        <v>37.469858641479803</v>
      </c>
      <c r="E4422" s="19" t="s">
        <v>4780</v>
      </c>
      <c r="F4422" s="46">
        <f>INDEX(Δεδομένα!$P:$P,MATCH('2021'!E4422,Δεδομένα!$O:$O,0))</f>
        <v>137</v>
      </c>
      <c r="G4422" s="49" t="s">
        <v>4781</v>
      </c>
      <c r="H4422" s="51" t="str">
        <f>INDEX(Δεδομένα!B$1:B$51,MATCH('2021'!G4422,Δεδομένα!A$1:A$51,0))</f>
        <v>ΠΕΛΛΟΠΟΝΗΣΟΥ</v>
      </c>
      <c r="I4422" s="53">
        <f>INDEX(Δεδομένα!E$1:E$13,MATCH('2021'!H4422,Δεδομένα!D$1:D$13,0))</f>
        <v>8</v>
      </c>
      <c r="J4422" s="4">
        <v>44390</v>
      </c>
      <c r="K4422" s="3" t="s">
        <v>3775</v>
      </c>
      <c r="L4422" s="17" t="str">
        <f t="shared" si="360"/>
        <v>13/07/2021 22:32</v>
      </c>
      <c r="M4422" s="4">
        <v>44391</v>
      </c>
      <c r="N4422" s="3" t="s">
        <v>3377</v>
      </c>
      <c r="O4422" s="17" t="str">
        <f t="shared" si="361"/>
        <v>14/07/2021 00:19</v>
      </c>
      <c r="P4422" s="24">
        <f t="shared" si="362"/>
        <v>7.4305555557657499E-2</v>
      </c>
      <c r="Q4422" s="28">
        <v>0</v>
      </c>
      <c r="R4422" s="27">
        <f t="shared" si="363"/>
        <v>107.0000000030268</v>
      </c>
      <c r="S4422" s="3" t="s">
        <v>4</v>
      </c>
      <c r="T4422" s="3" t="s">
        <v>4782</v>
      </c>
      <c r="U4422" s="3" t="s">
        <v>4</v>
      </c>
      <c r="V4422" s="3" t="s">
        <v>4810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0.01</v>
      </c>
      <c r="AC4422" s="5">
        <v>0</v>
      </c>
      <c r="AD4422" s="5">
        <v>0</v>
      </c>
      <c r="AE4422" s="2">
        <v>4</v>
      </c>
      <c r="AF4422" s="2">
        <v>0</v>
      </c>
      <c r="AG4422" s="2">
        <v>0</v>
      </c>
      <c r="AH4422" s="2">
        <v>0</v>
      </c>
      <c r="AI4422" s="2">
        <v>0</v>
      </c>
      <c r="AJ4422" s="2">
        <v>2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</row>
    <row r="4423" spans="1:46" x14ac:dyDescent="0.2">
      <c r="A4423" s="2">
        <v>1679285</v>
      </c>
      <c r="B4423" s="2">
        <v>872055</v>
      </c>
      <c r="C4423" s="6">
        <v>22.380413786077799</v>
      </c>
      <c r="D4423" s="6">
        <v>37.6365870380261</v>
      </c>
      <c r="E4423" s="19" t="s">
        <v>4780</v>
      </c>
      <c r="F4423" s="46">
        <f>INDEX(Δεδομένα!$P:$P,MATCH('2021'!E4423,Δεδομένα!$O:$O,0))</f>
        <v>137</v>
      </c>
      <c r="G4423" s="49" t="s">
        <v>4781</v>
      </c>
      <c r="H4423" s="51" t="str">
        <f>INDEX(Δεδομένα!B$1:B$51,MATCH('2021'!G4423,Δεδομένα!A$1:A$51,0))</f>
        <v>ΠΕΛΛΟΠΟΝΗΣΟΥ</v>
      </c>
      <c r="I4423" s="53">
        <f>INDEX(Δεδομένα!E$1:E$13,MATCH('2021'!H4423,Δεδομένα!D$1:D$13,0))</f>
        <v>8</v>
      </c>
      <c r="J4423" s="4">
        <v>44394</v>
      </c>
      <c r="K4423" s="3" t="s">
        <v>362</v>
      </c>
      <c r="L4423" s="17" t="str">
        <f t="shared" si="360"/>
        <v>17/07/2021 15:20</v>
      </c>
      <c r="M4423" s="4">
        <v>44394</v>
      </c>
      <c r="N4423" s="3" t="s">
        <v>778</v>
      </c>
      <c r="O4423" s="17" t="str">
        <f t="shared" si="361"/>
        <v>17/07/2021 16:28</v>
      </c>
      <c r="P4423" s="24">
        <f t="shared" si="362"/>
        <v>4.7222222223354038E-2</v>
      </c>
      <c r="Q4423" s="28">
        <v>0</v>
      </c>
      <c r="R4423" s="27">
        <f t="shared" si="363"/>
        <v>68.000000001629815</v>
      </c>
      <c r="S4423" s="3" t="s">
        <v>4</v>
      </c>
      <c r="T4423" s="3" t="s">
        <v>4782</v>
      </c>
      <c r="U4423" s="3" t="s">
        <v>4</v>
      </c>
      <c r="V4423" s="3" t="s">
        <v>4820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1.5</v>
      </c>
      <c r="AC4423" s="5">
        <v>0</v>
      </c>
      <c r="AD4423" s="5">
        <v>0</v>
      </c>
      <c r="AE4423" s="2">
        <v>10</v>
      </c>
      <c r="AF4423" s="2">
        <v>0</v>
      </c>
      <c r="AG4423" s="2">
        <v>0</v>
      </c>
      <c r="AH4423" s="2">
        <v>0</v>
      </c>
      <c r="AI4423" s="2">
        <v>0</v>
      </c>
      <c r="AJ4423" s="2">
        <v>3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</row>
    <row r="4424" spans="1:46" x14ac:dyDescent="0.2">
      <c r="A4424" s="2">
        <v>1681376</v>
      </c>
      <c r="B4424" s="2">
        <v>872369</v>
      </c>
      <c r="C4424" s="6">
        <v>22.4533920809357</v>
      </c>
      <c r="D4424" s="6">
        <v>37.464549869614899</v>
      </c>
      <c r="E4424" s="19" t="s">
        <v>4780</v>
      </c>
      <c r="F4424" s="46">
        <f>INDEX(Δεδομένα!$P:$P,MATCH('2021'!E4424,Δεδομένα!$O:$O,0))</f>
        <v>137</v>
      </c>
      <c r="G4424" s="49" t="s">
        <v>4781</v>
      </c>
      <c r="H4424" s="51" t="str">
        <f>INDEX(Δεδομένα!B$1:B$51,MATCH('2021'!G4424,Δεδομένα!A$1:A$51,0))</f>
        <v>ΠΕΛΛΟΠΟΝΗΣΟΥ</v>
      </c>
      <c r="I4424" s="53">
        <f>INDEX(Δεδομένα!E$1:E$13,MATCH('2021'!H4424,Δεδομένα!D$1:D$13,0))</f>
        <v>8</v>
      </c>
      <c r="J4424" s="4">
        <v>44395</v>
      </c>
      <c r="K4424" s="3" t="s">
        <v>965</v>
      </c>
      <c r="L4424" s="17" t="str">
        <f t="shared" si="360"/>
        <v>18/07/2021 16:04</v>
      </c>
      <c r="M4424" s="4">
        <v>44395</v>
      </c>
      <c r="N4424" s="3" t="s">
        <v>697</v>
      </c>
      <c r="O4424" s="17" t="str">
        <f t="shared" si="361"/>
        <v>18/07/2021 17:40</v>
      </c>
      <c r="P4424" s="24">
        <f t="shared" si="362"/>
        <v>6.6666666665696539E-2</v>
      </c>
      <c r="Q4424" s="28">
        <v>0</v>
      </c>
      <c r="R4424" s="27">
        <f t="shared" si="363"/>
        <v>95.999999998603016</v>
      </c>
      <c r="S4424" s="3" t="s">
        <v>4</v>
      </c>
      <c r="T4424" s="3" t="s">
        <v>4782</v>
      </c>
      <c r="U4424" s="3" t="s">
        <v>4</v>
      </c>
      <c r="V4424" s="3" t="s">
        <v>4046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4</v>
      </c>
      <c r="AC4424" s="5">
        <v>0</v>
      </c>
      <c r="AD4424" s="5">
        <v>0</v>
      </c>
      <c r="AE4424" s="2">
        <v>6</v>
      </c>
      <c r="AF4424" s="2">
        <v>0</v>
      </c>
      <c r="AG4424" s="2">
        <v>0</v>
      </c>
      <c r="AH4424" s="2">
        <v>0</v>
      </c>
      <c r="AI4424" s="2">
        <v>0</v>
      </c>
      <c r="AJ4424" s="2">
        <v>3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</row>
    <row r="4425" spans="1:46" x14ac:dyDescent="0.2">
      <c r="A4425" s="2">
        <v>1681380</v>
      </c>
      <c r="B4425" s="2">
        <v>872718</v>
      </c>
      <c r="C4425" s="6">
        <v>22.387508030546901</v>
      </c>
      <c r="D4425" s="6">
        <v>37.421923237778898</v>
      </c>
      <c r="E4425" s="19" t="s">
        <v>4780</v>
      </c>
      <c r="F4425" s="46">
        <f>INDEX(Δεδομένα!$P:$P,MATCH('2021'!E4425,Δεδομένα!$O:$O,0))</f>
        <v>137</v>
      </c>
      <c r="G4425" s="49" t="s">
        <v>4781</v>
      </c>
      <c r="H4425" s="51" t="str">
        <f>INDEX(Δεδομένα!B$1:B$51,MATCH('2021'!G4425,Δεδομένα!A$1:A$51,0))</f>
        <v>ΠΕΛΛΟΠΟΝΗΣΟΥ</v>
      </c>
      <c r="I4425" s="53">
        <f>INDEX(Δεδομένα!E$1:E$13,MATCH('2021'!H4425,Δεδομένα!D$1:D$13,0))</f>
        <v>8</v>
      </c>
      <c r="J4425" s="4">
        <v>44396</v>
      </c>
      <c r="K4425" s="3" t="s">
        <v>918</v>
      </c>
      <c r="L4425" s="17" t="str">
        <f t="shared" si="360"/>
        <v>19/07/2021 17:19</v>
      </c>
      <c r="M4425" s="4">
        <v>44396</v>
      </c>
      <c r="N4425" s="3" t="s">
        <v>918</v>
      </c>
      <c r="O4425" s="17" t="str">
        <f t="shared" si="361"/>
        <v>19/07/2021 17:19</v>
      </c>
      <c r="P4425" s="24">
        <f t="shared" si="362"/>
        <v>0</v>
      </c>
      <c r="Q4425" s="28">
        <v>0</v>
      </c>
      <c r="R4425" s="27">
        <f t="shared" si="363"/>
        <v>0</v>
      </c>
      <c r="S4425" s="3" t="s">
        <v>4</v>
      </c>
      <c r="T4425" s="3" t="s">
        <v>4782</v>
      </c>
      <c r="U4425" s="3" t="s">
        <v>4</v>
      </c>
      <c r="V4425" s="3" t="s">
        <v>4821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0.2</v>
      </c>
      <c r="AC4425" s="5">
        <v>0</v>
      </c>
      <c r="AD4425" s="5">
        <v>0</v>
      </c>
      <c r="AE4425" s="2">
        <v>8</v>
      </c>
      <c r="AF4425" s="2">
        <v>0</v>
      </c>
      <c r="AG4425" s="2">
        <v>0</v>
      </c>
      <c r="AH4425" s="2">
        <v>0</v>
      </c>
      <c r="AI4425" s="2">
        <v>0</v>
      </c>
      <c r="AJ4425" s="2">
        <v>4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</row>
    <row r="4426" spans="1:46" x14ac:dyDescent="0.2">
      <c r="A4426" s="2">
        <v>1681378</v>
      </c>
      <c r="B4426" s="2">
        <v>873020</v>
      </c>
      <c r="C4426" s="6">
        <v>22.421626190073699</v>
      </c>
      <c r="D4426" s="6">
        <v>37.513657392026602</v>
      </c>
      <c r="E4426" s="19" t="s">
        <v>4780</v>
      </c>
      <c r="F4426" s="46">
        <f>INDEX(Δεδομένα!$P:$P,MATCH('2021'!E4426,Δεδομένα!$O:$O,0))</f>
        <v>137</v>
      </c>
      <c r="G4426" s="49" t="s">
        <v>4781</v>
      </c>
      <c r="H4426" s="51" t="str">
        <f>INDEX(Δεδομένα!B$1:B$51,MATCH('2021'!G4426,Δεδομένα!A$1:A$51,0))</f>
        <v>ΠΕΛΛΟΠΟΝΗΣΟΥ</v>
      </c>
      <c r="I4426" s="53">
        <f>INDEX(Δεδομένα!E$1:E$13,MATCH('2021'!H4426,Δεδομένα!D$1:D$13,0))</f>
        <v>8</v>
      </c>
      <c r="J4426" s="4">
        <v>44397</v>
      </c>
      <c r="K4426" s="3" t="s">
        <v>421</v>
      </c>
      <c r="L4426" s="17" t="str">
        <f t="shared" si="360"/>
        <v>20/07/2021 18:37</v>
      </c>
      <c r="M4426" s="4">
        <v>44397</v>
      </c>
      <c r="N4426" s="3" t="s">
        <v>1088</v>
      </c>
      <c r="O4426" s="17" t="str">
        <f t="shared" si="361"/>
        <v>20/07/2021 19:03</v>
      </c>
      <c r="P4426" s="24">
        <f t="shared" si="362"/>
        <v>1.8055555556202307E-2</v>
      </c>
      <c r="Q4426" s="28">
        <v>0</v>
      </c>
      <c r="R4426" s="27">
        <f t="shared" si="363"/>
        <v>26.000000000931323</v>
      </c>
      <c r="S4426" s="3" t="s">
        <v>4</v>
      </c>
      <c r="T4426" s="3" t="s">
        <v>4782</v>
      </c>
      <c r="U4426" s="3" t="s">
        <v>4</v>
      </c>
      <c r="V4426" s="3" t="s">
        <v>1603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0.01</v>
      </c>
      <c r="AC4426" s="5">
        <v>0</v>
      </c>
      <c r="AD4426" s="5">
        <v>0</v>
      </c>
      <c r="AE4426" s="2">
        <v>4</v>
      </c>
      <c r="AF4426" s="2">
        <v>0</v>
      </c>
      <c r="AG4426" s="2">
        <v>0</v>
      </c>
      <c r="AH4426" s="2">
        <v>0</v>
      </c>
      <c r="AI4426" s="2">
        <v>0</v>
      </c>
      <c r="AJ4426" s="2">
        <v>2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</row>
    <row r="4427" spans="1:46" x14ac:dyDescent="0.2">
      <c r="A4427" s="2">
        <v>1682501</v>
      </c>
      <c r="B4427" s="2">
        <v>875340</v>
      </c>
      <c r="D4427" s="2"/>
      <c r="E4427" s="19" t="s">
        <v>4780</v>
      </c>
      <c r="F4427" s="46">
        <f>INDEX(Δεδομένα!$P:$P,MATCH('2021'!E4427,Δεδομένα!$O:$O,0))</f>
        <v>137</v>
      </c>
      <c r="G4427" s="49" t="s">
        <v>4781</v>
      </c>
      <c r="H4427" s="51" t="str">
        <f>INDEX(Δεδομένα!B$1:B$51,MATCH('2021'!G4427,Δεδομένα!A$1:A$51,0))</f>
        <v>ΠΕΛΛΟΠΟΝΗΣΟΥ</v>
      </c>
      <c r="I4427" s="53">
        <f>INDEX(Δεδομένα!E$1:E$13,MATCH('2021'!H4427,Δεδομένα!D$1:D$13,0))</f>
        <v>8</v>
      </c>
      <c r="J4427" s="4">
        <v>44405</v>
      </c>
      <c r="K4427" s="3" t="s">
        <v>1648</v>
      </c>
      <c r="L4427" s="17" t="str">
        <f t="shared" si="360"/>
        <v>28/07/2021 16:08</v>
      </c>
      <c r="M4427" s="4">
        <v>44405</v>
      </c>
      <c r="N4427" s="3" t="s">
        <v>1161</v>
      </c>
      <c r="O4427" s="17" t="str">
        <f t="shared" si="361"/>
        <v>28/07/2021 16:43</v>
      </c>
      <c r="P4427" s="24">
        <f t="shared" si="362"/>
        <v>2.4305555554747116E-2</v>
      </c>
      <c r="Q4427" s="28">
        <v>0</v>
      </c>
      <c r="R4427" s="27">
        <f t="shared" si="363"/>
        <v>34.999999998835847</v>
      </c>
      <c r="S4427" s="3" t="s">
        <v>4</v>
      </c>
      <c r="T4427" s="3" t="s">
        <v>4782</v>
      </c>
      <c r="U4427" s="3" t="s">
        <v>4</v>
      </c>
      <c r="V4427" s="3" t="s">
        <v>4822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0.05</v>
      </c>
      <c r="AC4427" s="5">
        <v>0</v>
      </c>
      <c r="AD4427" s="5">
        <v>0</v>
      </c>
      <c r="AE4427" s="2">
        <v>6</v>
      </c>
      <c r="AF4427" s="2">
        <v>0</v>
      </c>
      <c r="AG4427" s="2">
        <v>0</v>
      </c>
      <c r="AH4427" s="2">
        <v>0</v>
      </c>
      <c r="AI4427" s="2">
        <v>0</v>
      </c>
      <c r="AJ4427" s="2">
        <v>3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</row>
    <row r="4428" spans="1:46" x14ac:dyDescent="0.2">
      <c r="A4428" s="2">
        <v>1682495</v>
      </c>
      <c r="B4428" s="2">
        <v>875986</v>
      </c>
      <c r="C4428" s="6">
        <v>22.504491729941499</v>
      </c>
      <c r="D4428" s="6">
        <v>37.486969919862801</v>
      </c>
      <c r="E4428" s="19" t="s">
        <v>4780</v>
      </c>
      <c r="F4428" s="46">
        <f>INDEX(Δεδομένα!$P:$P,MATCH('2021'!E4428,Δεδομένα!$O:$O,0))</f>
        <v>137</v>
      </c>
      <c r="G4428" s="49" t="s">
        <v>4781</v>
      </c>
      <c r="H4428" s="51" t="str">
        <f>INDEX(Δεδομένα!B$1:B$51,MATCH('2021'!G4428,Δεδομένα!A$1:A$51,0))</f>
        <v>ΠΕΛΛΟΠΟΝΗΣΟΥ</v>
      </c>
      <c r="I4428" s="53">
        <f>INDEX(Δεδομένα!E$1:E$13,MATCH('2021'!H4428,Δεδομένα!D$1:D$13,0))</f>
        <v>8</v>
      </c>
      <c r="J4428" s="4">
        <v>44407</v>
      </c>
      <c r="K4428" s="3" t="s">
        <v>1648</v>
      </c>
      <c r="L4428" s="17" t="str">
        <f t="shared" si="360"/>
        <v>30/07/2021 16:08</v>
      </c>
      <c r="M4428" s="4">
        <v>44407</v>
      </c>
      <c r="N4428" s="3" t="s">
        <v>2295</v>
      </c>
      <c r="O4428" s="17" t="str">
        <f t="shared" si="361"/>
        <v>30/07/2021 18:52</v>
      </c>
      <c r="P4428" s="24">
        <f t="shared" si="362"/>
        <v>0.11388888888905058</v>
      </c>
      <c r="Q4428" s="28">
        <v>0</v>
      </c>
      <c r="R4428" s="27">
        <f t="shared" si="363"/>
        <v>164.00000000023283</v>
      </c>
      <c r="S4428" s="3" t="s">
        <v>4</v>
      </c>
      <c r="T4428" s="3" t="s">
        <v>4782</v>
      </c>
      <c r="U4428" s="3" t="s">
        <v>4</v>
      </c>
      <c r="V4428" s="3" t="s">
        <v>4823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3</v>
      </c>
      <c r="AC4428" s="5">
        <v>0</v>
      </c>
      <c r="AD4428" s="5">
        <v>0</v>
      </c>
      <c r="AE4428" s="2">
        <v>6</v>
      </c>
      <c r="AF4428" s="2">
        <v>0</v>
      </c>
      <c r="AG4428" s="2">
        <v>0</v>
      </c>
      <c r="AH4428" s="2">
        <v>0</v>
      </c>
      <c r="AI4428" s="2">
        <v>0</v>
      </c>
      <c r="AJ4428" s="2">
        <v>3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</row>
    <row r="4429" spans="1:46" x14ac:dyDescent="0.2">
      <c r="A4429" s="2">
        <v>1682851</v>
      </c>
      <c r="B4429" s="2">
        <v>876743</v>
      </c>
      <c r="C4429" s="6">
        <v>22.387057843837098</v>
      </c>
      <c r="D4429" s="6">
        <v>37.585139664058602</v>
      </c>
      <c r="E4429" s="19" t="s">
        <v>4780</v>
      </c>
      <c r="F4429" s="46">
        <f>INDEX(Δεδομένα!$P:$P,MATCH('2021'!E4429,Δεδομένα!$O:$O,0))</f>
        <v>137</v>
      </c>
      <c r="G4429" s="49" t="s">
        <v>4781</v>
      </c>
      <c r="H4429" s="51" t="str">
        <f>INDEX(Δεδομένα!B$1:B$51,MATCH('2021'!G4429,Δεδομένα!A$1:A$51,0))</f>
        <v>ΠΕΛΛΟΠΟΝΗΣΟΥ</v>
      </c>
      <c r="I4429" s="53">
        <f>INDEX(Δεδομένα!E$1:E$13,MATCH('2021'!H4429,Δεδομένα!D$1:D$13,0))</f>
        <v>8</v>
      </c>
      <c r="J4429" s="4">
        <v>44409</v>
      </c>
      <c r="K4429" s="3" t="s">
        <v>1162</v>
      </c>
      <c r="L4429" s="17" t="str">
        <f t="shared" si="360"/>
        <v>01/08/2021 16:29</v>
      </c>
      <c r="M4429" s="4">
        <v>44409</v>
      </c>
      <c r="N4429" s="3" t="s">
        <v>405</v>
      </c>
      <c r="O4429" s="17" t="str">
        <f t="shared" si="361"/>
        <v>01/08/2021 18:32</v>
      </c>
      <c r="P4429" s="24">
        <f t="shared" si="362"/>
        <v>8.5416666668606922E-2</v>
      </c>
      <c r="Q4429" s="28">
        <v>0</v>
      </c>
      <c r="R4429" s="27">
        <f t="shared" si="363"/>
        <v>123.00000000279397</v>
      </c>
      <c r="S4429" s="3" t="s">
        <v>4</v>
      </c>
      <c r="T4429" s="3" t="s">
        <v>4782</v>
      </c>
      <c r="U4429" s="3" t="s">
        <v>4</v>
      </c>
      <c r="V4429" s="3" t="s">
        <v>4824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5</v>
      </c>
      <c r="AD4429" s="5">
        <v>0</v>
      </c>
      <c r="AE4429" s="2">
        <v>9</v>
      </c>
      <c r="AF4429" s="2">
        <v>0</v>
      </c>
      <c r="AG4429" s="2">
        <v>0</v>
      </c>
      <c r="AH4429" s="2">
        <v>0</v>
      </c>
      <c r="AI4429" s="2">
        <v>0</v>
      </c>
      <c r="AJ4429" s="2">
        <v>3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</row>
    <row r="4430" spans="1:46" x14ac:dyDescent="0.2">
      <c r="A4430" s="2">
        <v>1686756</v>
      </c>
      <c r="B4430" s="2">
        <v>877646</v>
      </c>
      <c r="C4430" s="6">
        <v>22.387074855661599</v>
      </c>
      <c r="D4430" s="6">
        <v>37.420014297641899</v>
      </c>
      <c r="E4430" s="19" t="s">
        <v>4780</v>
      </c>
      <c r="F4430" s="46">
        <f>INDEX(Δεδομένα!$P:$P,MATCH('2021'!E4430,Δεδομένα!$O:$O,0))</f>
        <v>137</v>
      </c>
      <c r="G4430" s="49" t="s">
        <v>4781</v>
      </c>
      <c r="H4430" s="51" t="str">
        <f>INDEX(Δεδομένα!B$1:B$51,MATCH('2021'!G4430,Δεδομένα!A$1:A$51,0))</f>
        <v>ΠΕΛΛΟΠΟΝΗΣΟΥ</v>
      </c>
      <c r="I4430" s="53">
        <f>INDEX(Δεδομένα!E$1:E$13,MATCH('2021'!H4430,Δεδομένα!D$1:D$13,0))</f>
        <v>8</v>
      </c>
      <c r="J4430" s="4">
        <v>44411</v>
      </c>
      <c r="K4430" s="3" t="s">
        <v>227</v>
      </c>
      <c r="L4430" s="17" t="str">
        <f t="shared" si="360"/>
        <v>03/08/2021 17:54</v>
      </c>
      <c r="M4430" s="4">
        <v>44411</v>
      </c>
      <c r="N4430" s="3" t="s">
        <v>79</v>
      </c>
      <c r="O4430" s="17" t="str">
        <f t="shared" si="361"/>
        <v>03/08/2021 19:10</v>
      </c>
      <c r="P4430" s="24">
        <f t="shared" si="362"/>
        <v>5.2777777775190771E-2</v>
      </c>
      <c r="Q4430" s="28">
        <v>0</v>
      </c>
      <c r="R4430" s="27">
        <f t="shared" si="363"/>
        <v>75.99999999627471</v>
      </c>
      <c r="S4430" s="3" t="s">
        <v>4</v>
      </c>
      <c r="T4430" s="3" t="s">
        <v>4782</v>
      </c>
      <c r="U4430" s="3" t="s">
        <v>4825</v>
      </c>
      <c r="V4430" s="3" t="s">
        <v>4826</v>
      </c>
      <c r="W4430" s="5">
        <v>0</v>
      </c>
      <c r="X4430" s="5">
        <v>0</v>
      </c>
      <c r="Y4430" s="5">
        <v>0</v>
      </c>
      <c r="Z4430" s="5">
        <v>0.05</v>
      </c>
      <c r="AA4430" s="5">
        <v>0</v>
      </c>
      <c r="AB4430" s="5">
        <v>0</v>
      </c>
      <c r="AC4430" s="5">
        <v>0</v>
      </c>
      <c r="AD4430" s="5">
        <v>0</v>
      </c>
      <c r="AE4430" s="2">
        <v>8</v>
      </c>
      <c r="AF4430" s="2">
        <v>0</v>
      </c>
      <c r="AG4430" s="2">
        <v>0</v>
      </c>
      <c r="AH4430" s="2">
        <v>0</v>
      </c>
      <c r="AI4430" s="2">
        <v>0</v>
      </c>
      <c r="AJ4430" s="2">
        <v>3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</row>
    <row r="4431" spans="1:46" x14ac:dyDescent="0.2">
      <c r="A4431" s="2">
        <v>1686772</v>
      </c>
      <c r="B4431" s="2">
        <v>879356</v>
      </c>
      <c r="C4431" s="6">
        <v>22.443454156782099</v>
      </c>
      <c r="D4431" s="6">
        <v>37.467774572240501</v>
      </c>
      <c r="E4431" s="19" t="s">
        <v>4780</v>
      </c>
      <c r="F4431" s="46">
        <f>INDEX(Δεδομένα!$P:$P,MATCH('2021'!E4431,Δεδομένα!$O:$O,0))</f>
        <v>137</v>
      </c>
      <c r="G4431" s="49" t="s">
        <v>4781</v>
      </c>
      <c r="H4431" s="51" t="str">
        <f>INDEX(Δεδομένα!B$1:B$51,MATCH('2021'!G4431,Δεδομένα!A$1:A$51,0))</f>
        <v>ΠΕΛΛΟΠΟΝΗΣΟΥ</v>
      </c>
      <c r="I4431" s="53">
        <f>INDEX(Δεδομένα!E$1:E$13,MATCH('2021'!H4431,Δεδομένα!D$1:D$13,0))</f>
        <v>8</v>
      </c>
      <c r="J4431" s="4">
        <v>44414</v>
      </c>
      <c r="K4431" s="3" t="s">
        <v>552</v>
      </c>
      <c r="L4431" s="17" t="str">
        <f t="shared" si="360"/>
        <v>06/08/2021 13:00</v>
      </c>
      <c r="M4431" s="4">
        <v>44414</v>
      </c>
      <c r="N4431" s="3" t="s">
        <v>314</v>
      </c>
      <c r="O4431" s="17" t="str">
        <f t="shared" si="361"/>
        <v>06/08/2021 19:27</v>
      </c>
      <c r="P4431" s="24">
        <f t="shared" si="362"/>
        <v>0.26875000000291038</v>
      </c>
      <c r="Q4431" s="28">
        <v>0</v>
      </c>
      <c r="R4431" s="27">
        <f t="shared" si="363"/>
        <v>387.00000000419095</v>
      </c>
      <c r="S4431" s="3" t="s">
        <v>4</v>
      </c>
      <c r="T4431" s="3" t="s">
        <v>4782</v>
      </c>
      <c r="U4431" s="3" t="s">
        <v>4827</v>
      </c>
      <c r="V4431" s="3" t="s">
        <v>4827</v>
      </c>
      <c r="W4431" s="5">
        <v>0</v>
      </c>
      <c r="X4431" s="5">
        <v>15</v>
      </c>
      <c r="Y4431" s="5">
        <v>0</v>
      </c>
      <c r="Z4431" s="5">
        <v>0</v>
      </c>
      <c r="AA4431" s="5">
        <v>0</v>
      </c>
      <c r="AB4431" s="5">
        <v>85</v>
      </c>
      <c r="AC4431" s="5">
        <v>0</v>
      </c>
      <c r="AD4431" s="5">
        <v>0</v>
      </c>
      <c r="AE4431" s="2">
        <v>10</v>
      </c>
      <c r="AF4431" s="2">
        <v>0</v>
      </c>
      <c r="AG4431" s="2">
        <v>0</v>
      </c>
      <c r="AH4431" s="2">
        <v>0</v>
      </c>
      <c r="AI4431" s="2">
        <v>0</v>
      </c>
      <c r="AJ4431" s="2">
        <v>5</v>
      </c>
      <c r="AK4431" s="2">
        <v>0</v>
      </c>
      <c r="AL4431" s="2">
        <v>2</v>
      </c>
      <c r="AM4431" s="2">
        <v>2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</row>
    <row r="4432" spans="1:46" x14ac:dyDescent="0.2">
      <c r="A4432" s="2">
        <v>1687461</v>
      </c>
      <c r="B4432" s="2">
        <v>883214</v>
      </c>
      <c r="C4432" s="6">
        <v>22.435199612556101</v>
      </c>
      <c r="D4432" s="6">
        <v>37.4773946981433</v>
      </c>
      <c r="E4432" s="19" t="s">
        <v>4780</v>
      </c>
      <c r="F4432" s="46">
        <f>INDEX(Δεδομένα!$P:$P,MATCH('2021'!E4432,Δεδομένα!$O:$O,0))</f>
        <v>137</v>
      </c>
      <c r="G4432" s="49" t="s">
        <v>4781</v>
      </c>
      <c r="H4432" s="51" t="str">
        <f>INDEX(Δεδομένα!B$1:B$51,MATCH('2021'!G4432,Δεδομένα!A$1:A$51,0))</f>
        <v>ΠΕΛΛΟΠΟΝΗΣΟΥ</v>
      </c>
      <c r="I4432" s="53">
        <f>INDEX(Δεδομένα!E$1:E$13,MATCH('2021'!H4432,Δεδομένα!D$1:D$13,0))</f>
        <v>8</v>
      </c>
      <c r="J4432" s="4">
        <v>44423</v>
      </c>
      <c r="K4432" s="3" t="s">
        <v>590</v>
      </c>
      <c r="L4432" s="17" t="str">
        <f t="shared" si="360"/>
        <v>15/08/2021 15:25</v>
      </c>
      <c r="M4432" s="4">
        <v>44423</v>
      </c>
      <c r="N4432" s="3" t="s">
        <v>845</v>
      </c>
      <c r="O4432" s="17" t="str">
        <f t="shared" si="361"/>
        <v>15/08/2021 17:39</v>
      </c>
      <c r="P4432" s="24">
        <f t="shared" si="362"/>
        <v>9.3055555560567882E-2</v>
      </c>
      <c r="Q4432" s="28">
        <v>0</v>
      </c>
      <c r="R4432" s="27">
        <f t="shared" si="363"/>
        <v>134.00000000721775</v>
      </c>
      <c r="S4432" s="3" t="s">
        <v>4</v>
      </c>
      <c r="T4432" s="3" t="s">
        <v>4782</v>
      </c>
      <c r="U4432" s="3" t="s">
        <v>4</v>
      </c>
      <c r="V4432" s="3" t="s">
        <v>4828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15</v>
      </c>
      <c r="AD4432" s="5">
        <v>0</v>
      </c>
      <c r="AE4432" s="2">
        <v>8</v>
      </c>
      <c r="AF4432" s="2">
        <v>0</v>
      </c>
      <c r="AG4432" s="2">
        <v>0</v>
      </c>
      <c r="AH4432" s="2">
        <v>0</v>
      </c>
      <c r="AI4432" s="2">
        <v>0</v>
      </c>
      <c r="AJ4432" s="2">
        <v>4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</row>
    <row r="4433" spans="1:46" x14ac:dyDescent="0.2">
      <c r="A4433" s="2">
        <v>1692556</v>
      </c>
      <c r="B4433" s="2">
        <v>883793</v>
      </c>
      <c r="C4433" s="6">
        <v>22.412054161483201</v>
      </c>
      <c r="D4433" s="6">
        <v>37.351707389665698</v>
      </c>
      <c r="E4433" s="19" t="s">
        <v>4780</v>
      </c>
      <c r="F4433" s="46">
        <f>INDEX(Δεδομένα!$P:$P,MATCH('2021'!E4433,Δεδομένα!$O:$O,0))</f>
        <v>137</v>
      </c>
      <c r="G4433" s="49" t="s">
        <v>4781</v>
      </c>
      <c r="H4433" s="51" t="str">
        <f>INDEX(Δεδομένα!B$1:B$51,MATCH('2021'!G4433,Δεδομένα!A$1:A$51,0))</f>
        <v>ΠΕΛΛΟΠΟΝΗΣΟΥ</v>
      </c>
      <c r="I4433" s="53">
        <f>INDEX(Δεδομένα!E$1:E$13,MATCH('2021'!H4433,Δεδομένα!D$1:D$13,0))</f>
        <v>8</v>
      </c>
      <c r="J4433" s="4">
        <v>44425</v>
      </c>
      <c r="K4433" s="3" t="s">
        <v>9</v>
      </c>
      <c r="L4433" s="17" t="str">
        <f t="shared" si="360"/>
        <v>17/08/2021 18:15</v>
      </c>
      <c r="M4433" s="4">
        <v>44425</v>
      </c>
      <c r="N4433" s="3" t="s">
        <v>598</v>
      </c>
      <c r="O4433" s="17" t="str">
        <f t="shared" si="361"/>
        <v>17/08/2021 21:58</v>
      </c>
      <c r="P4433" s="24">
        <f t="shared" si="362"/>
        <v>0.15486111111385981</v>
      </c>
      <c r="Q4433" s="28">
        <v>0</v>
      </c>
      <c r="R4433" s="27">
        <f t="shared" si="363"/>
        <v>223.00000000395812</v>
      </c>
      <c r="S4433" s="3" t="s">
        <v>4</v>
      </c>
      <c r="T4433" s="3" t="s">
        <v>4782</v>
      </c>
      <c r="U4433" s="3" t="s">
        <v>4</v>
      </c>
      <c r="V4433" s="3" t="s">
        <v>4829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8</v>
      </c>
      <c r="AC4433" s="5">
        <v>0</v>
      </c>
      <c r="AD4433" s="5">
        <v>0</v>
      </c>
      <c r="AE4433" s="2">
        <v>12</v>
      </c>
      <c r="AF4433" s="2">
        <v>6</v>
      </c>
      <c r="AG4433" s="2">
        <v>0</v>
      </c>
      <c r="AH4433" s="2">
        <v>0</v>
      </c>
      <c r="AI4433" s="2">
        <v>0</v>
      </c>
      <c r="AJ4433" s="2">
        <v>4</v>
      </c>
      <c r="AK4433" s="2">
        <v>1</v>
      </c>
      <c r="AL4433" s="2">
        <v>1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1</v>
      </c>
    </row>
    <row r="4434" spans="1:46" x14ac:dyDescent="0.2">
      <c r="A4434" s="2">
        <v>1692572</v>
      </c>
      <c r="B4434" s="2">
        <v>884619</v>
      </c>
      <c r="C4434" s="6">
        <v>22.231230981814001</v>
      </c>
      <c r="D4434" s="6">
        <v>37.363754600028699</v>
      </c>
      <c r="E4434" s="19" t="s">
        <v>4780</v>
      </c>
      <c r="F4434" s="46">
        <f>INDEX(Δεδομένα!$P:$P,MATCH('2021'!E4434,Δεδομένα!$O:$O,0))</f>
        <v>137</v>
      </c>
      <c r="G4434" s="49" t="s">
        <v>4781</v>
      </c>
      <c r="H4434" s="51" t="str">
        <f>INDEX(Δεδομένα!B$1:B$51,MATCH('2021'!G4434,Δεδομένα!A$1:A$51,0))</f>
        <v>ΠΕΛΛΟΠΟΝΗΣΟΥ</v>
      </c>
      <c r="I4434" s="53">
        <f>INDEX(Δεδομένα!E$1:E$13,MATCH('2021'!H4434,Δεδομένα!D$1:D$13,0))</f>
        <v>8</v>
      </c>
      <c r="J4434" s="4">
        <v>44428</v>
      </c>
      <c r="K4434" s="3" t="s">
        <v>387</v>
      </c>
      <c r="L4434" s="17" t="str">
        <f t="shared" si="360"/>
        <v>20/08/2021 15:58</v>
      </c>
      <c r="M4434" s="4">
        <v>44428</v>
      </c>
      <c r="N4434" s="3" t="s">
        <v>697</v>
      </c>
      <c r="O4434" s="17" t="str">
        <f t="shared" si="361"/>
        <v>20/08/2021 17:40</v>
      </c>
      <c r="P4434" s="24">
        <f t="shared" si="362"/>
        <v>7.0833333331393078E-2</v>
      </c>
      <c r="Q4434" s="28">
        <v>0</v>
      </c>
      <c r="R4434" s="27">
        <f t="shared" si="363"/>
        <v>101.99999999720603</v>
      </c>
      <c r="S4434" s="3" t="s">
        <v>4</v>
      </c>
      <c r="T4434" s="3" t="s">
        <v>4782</v>
      </c>
      <c r="U4434" s="3" t="s">
        <v>4</v>
      </c>
      <c r="V4434" s="3" t="s">
        <v>4830</v>
      </c>
      <c r="W4434" s="5">
        <v>0</v>
      </c>
      <c r="X4434" s="5">
        <v>12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2">
        <v>0</v>
      </c>
      <c r="AF4434" s="2">
        <v>1</v>
      </c>
      <c r="AG4434" s="2">
        <v>0</v>
      </c>
      <c r="AH4434" s="2">
        <v>0</v>
      </c>
      <c r="AI4434" s="2">
        <v>0</v>
      </c>
      <c r="AJ4434" s="2">
        <v>4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</row>
    <row r="4435" spans="1:46" x14ac:dyDescent="0.2">
      <c r="A4435" s="2">
        <v>1692646</v>
      </c>
      <c r="B4435" s="2">
        <v>885918</v>
      </c>
      <c r="C4435" s="6">
        <v>22.440982468234601</v>
      </c>
      <c r="D4435" s="6">
        <v>37.444158340723398</v>
      </c>
      <c r="E4435" s="19" t="s">
        <v>4780</v>
      </c>
      <c r="F4435" s="46">
        <f>INDEX(Δεδομένα!$P:$P,MATCH('2021'!E4435,Δεδομένα!$O:$O,0))</f>
        <v>137</v>
      </c>
      <c r="G4435" s="49" t="s">
        <v>4781</v>
      </c>
      <c r="H4435" s="51" t="str">
        <f>INDEX(Δεδομένα!B$1:B$51,MATCH('2021'!G4435,Δεδομένα!A$1:A$51,0))</f>
        <v>ΠΕΛΛΟΠΟΝΗΣΟΥ</v>
      </c>
      <c r="I4435" s="53">
        <f>INDEX(Δεδομένα!E$1:E$13,MATCH('2021'!H4435,Δεδομένα!D$1:D$13,0))</f>
        <v>8</v>
      </c>
      <c r="J4435" s="4">
        <v>44433</v>
      </c>
      <c r="K4435" s="3" t="s">
        <v>1067</v>
      </c>
      <c r="L4435" s="17" t="str">
        <f t="shared" si="360"/>
        <v>25/08/2021 15:49</v>
      </c>
      <c r="M4435" s="4">
        <v>44433</v>
      </c>
      <c r="N4435" s="3" t="s">
        <v>510</v>
      </c>
      <c r="O4435" s="17" t="str">
        <f t="shared" si="361"/>
        <v>25/08/2021 17:20</v>
      </c>
      <c r="P4435" s="24">
        <f t="shared" si="362"/>
        <v>6.3194444439432118E-2</v>
      </c>
      <c r="Q4435" s="28">
        <v>0</v>
      </c>
      <c r="R4435" s="27">
        <f t="shared" si="363"/>
        <v>90.99999999278225</v>
      </c>
      <c r="S4435" s="3" t="s">
        <v>4</v>
      </c>
      <c r="T4435" s="3" t="s">
        <v>4782</v>
      </c>
      <c r="U4435" s="3" t="s">
        <v>4</v>
      </c>
      <c r="V4435" s="3" t="s">
        <v>4831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1</v>
      </c>
      <c r="AC4435" s="5">
        <v>0</v>
      </c>
      <c r="AD4435" s="5">
        <v>0</v>
      </c>
      <c r="AE4435" s="2">
        <v>8</v>
      </c>
      <c r="AF4435" s="2">
        <v>0</v>
      </c>
      <c r="AG4435" s="2">
        <v>0</v>
      </c>
      <c r="AH4435" s="2">
        <v>0</v>
      </c>
      <c r="AI4435" s="2">
        <v>0</v>
      </c>
      <c r="AJ4435" s="2">
        <v>3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</row>
    <row r="4436" spans="1:46" x14ac:dyDescent="0.2">
      <c r="A4436" s="2">
        <v>1692700</v>
      </c>
      <c r="B4436" s="2">
        <v>887103</v>
      </c>
      <c r="C4436" s="6">
        <v>22.3774968381226</v>
      </c>
      <c r="D4436" s="6">
        <v>37.524055049045103</v>
      </c>
      <c r="E4436" s="19" t="s">
        <v>4780</v>
      </c>
      <c r="F4436" s="46">
        <f>INDEX(Δεδομένα!$P:$P,MATCH('2021'!E4436,Δεδομένα!$O:$O,0))</f>
        <v>137</v>
      </c>
      <c r="G4436" s="49" t="s">
        <v>4781</v>
      </c>
      <c r="H4436" s="51" t="str">
        <f>INDEX(Δεδομένα!B$1:B$51,MATCH('2021'!G4436,Δεδομένα!A$1:A$51,0))</f>
        <v>ΠΕΛΛΟΠΟΝΗΣΟΥ</v>
      </c>
      <c r="I4436" s="53">
        <f>INDEX(Δεδομένα!E$1:E$13,MATCH('2021'!H4436,Δεδομένα!D$1:D$13,0))</f>
        <v>8</v>
      </c>
      <c r="J4436" s="4">
        <v>44437</v>
      </c>
      <c r="K4436" s="3" t="s">
        <v>766</v>
      </c>
      <c r="L4436" s="17" t="str">
        <f t="shared" si="360"/>
        <v>29/08/2021 14:17</v>
      </c>
      <c r="M4436" s="4">
        <v>44437</v>
      </c>
      <c r="N4436" s="3" t="s">
        <v>275</v>
      </c>
      <c r="O4436" s="17" t="str">
        <f t="shared" si="361"/>
        <v>29/08/2021 15:18</v>
      </c>
      <c r="P4436" s="24">
        <f t="shared" si="362"/>
        <v>4.2361111110949423E-2</v>
      </c>
      <c r="Q4436" s="28">
        <v>0</v>
      </c>
      <c r="R4436" s="27">
        <f t="shared" si="363"/>
        <v>60.999999999767169</v>
      </c>
      <c r="S4436" s="3" t="s">
        <v>4</v>
      </c>
      <c r="T4436" s="3" t="s">
        <v>4782</v>
      </c>
      <c r="U4436" s="3" t="s">
        <v>4</v>
      </c>
      <c r="V4436" s="3" t="s">
        <v>4815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2</v>
      </c>
      <c r="AD4436" s="5">
        <v>0</v>
      </c>
      <c r="AE4436" s="2">
        <v>5</v>
      </c>
      <c r="AF4436" s="2">
        <v>0</v>
      </c>
      <c r="AG4436" s="2">
        <v>0</v>
      </c>
      <c r="AH4436" s="2">
        <v>0</v>
      </c>
      <c r="AI4436" s="2">
        <v>0</v>
      </c>
      <c r="AJ4436" s="2">
        <v>2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</row>
    <row r="4437" spans="1:46" x14ac:dyDescent="0.2">
      <c r="A4437" s="2">
        <v>1692693</v>
      </c>
      <c r="B4437" s="2">
        <v>887332</v>
      </c>
      <c r="D4437" s="2"/>
      <c r="E4437" s="19" t="s">
        <v>4780</v>
      </c>
      <c r="F4437" s="46">
        <f>INDEX(Δεδομένα!$P:$P,MATCH('2021'!E4437,Δεδομένα!$O:$O,0))</f>
        <v>137</v>
      </c>
      <c r="G4437" s="49" t="s">
        <v>4781</v>
      </c>
      <c r="H4437" s="51" t="str">
        <f>INDEX(Δεδομένα!B$1:B$51,MATCH('2021'!G4437,Δεδομένα!A$1:A$51,0))</f>
        <v>ΠΕΛΛΟΠΟΝΗΣΟΥ</v>
      </c>
      <c r="I4437" s="53">
        <f>INDEX(Δεδομένα!E$1:E$13,MATCH('2021'!H4437,Δεδομένα!D$1:D$13,0))</f>
        <v>8</v>
      </c>
      <c r="J4437" s="4">
        <v>44438</v>
      </c>
      <c r="K4437" s="3" t="s">
        <v>895</v>
      </c>
      <c r="L4437" s="17" t="str">
        <f t="shared" si="360"/>
        <v>30/08/2021 11:25</v>
      </c>
      <c r="M4437" s="4">
        <v>44438</v>
      </c>
      <c r="N4437" s="3" t="s">
        <v>200</v>
      </c>
      <c r="O4437" s="17" t="str">
        <f t="shared" si="361"/>
        <v>30/08/2021 14:42</v>
      </c>
      <c r="P4437" s="24">
        <f t="shared" si="362"/>
        <v>0.1368055555576575</v>
      </c>
      <c r="Q4437" s="28">
        <v>0</v>
      </c>
      <c r="R4437" s="27">
        <f t="shared" si="363"/>
        <v>197.0000000030268</v>
      </c>
      <c r="S4437" s="3" t="s">
        <v>4</v>
      </c>
      <c r="T4437" s="3" t="s">
        <v>4782</v>
      </c>
      <c r="U4437" s="3" t="s">
        <v>4</v>
      </c>
      <c r="V4437" s="3" t="s">
        <v>4813</v>
      </c>
      <c r="W4437" s="5">
        <v>0</v>
      </c>
      <c r="X4437" s="5">
        <v>0</v>
      </c>
      <c r="Y4437" s="5">
        <v>0</v>
      </c>
      <c r="Z4437" s="5">
        <v>3</v>
      </c>
      <c r="AA4437" s="5">
        <v>0</v>
      </c>
      <c r="AB4437" s="5">
        <v>0</v>
      </c>
      <c r="AC4437" s="5">
        <v>0</v>
      </c>
      <c r="AD4437" s="5">
        <v>0</v>
      </c>
      <c r="AE4437" s="2">
        <v>12</v>
      </c>
      <c r="AF4437" s="2">
        <v>0</v>
      </c>
      <c r="AG4437" s="2">
        <v>0</v>
      </c>
      <c r="AH4437" s="2">
        <v>0</v>
      </c>
      <c r="AI4437" s="2">
        <v>0</v>
      </c>
      <c r="AJ4437" s="2">
        <v>5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</row>
    <row r="4438" spans="1:46" x14ac:dyDescent="0.2">
      <c r="A4438" s="2">
        <v>1692690</v>
      </c>
      <c r="B4438" s="2">
        <v>887383</v>
      </c>
      <c r="C4438" s="6">
        <v>22.440284540569401</v>
      </c>
      <c r="D4438" s="6">
        <v>37.442935351234802</v>
      </c>
      <c r="E4438" s="19" t="s">
        <v>4780</v>
      </c>
      <c r="F4438" s="46">
        <f>INDEX(Δεδομένα!$P:$P,MATCH('2021'!E4438,Δεδομένα!$O:$O,0))</f>
        <v>137</v>
      </c>
      <c r="G4438" s="49" t="s">
        <v>4781</v>
      </c>
      <c r="H4438" s="51" t="str">
        <f>INDEX(Δεδομένα!B$1:B$51,MATCH('2021'!G4438,Δεδομένα!A$1:A$51,0))</f>
        <v>ΠΕΛΛΟΠΟΝΗΣΟΥ</v>
      </c>
      <c r="I4438" s="53">
        <f>INDEX(Δεδομένα!E$1:E$13,MATCH('2021'!H4438,Δεδομένα!D$1:D$13,0))</f>
        <v>8</v>
      </c>
      <c r="J4438" s="4">
        <v>44438</v>
      </c>
      <c r="K4438" s="3" t="s">
        <v>35</v>
      </c>
      <c r="L4438" s="17" t="str">
        <f t="shared" si="360"/>
        <v>30/08/2021 14:50</v>
      </c>
      <c r="M4438" s="4">
        <v>44438</v>
      </c>
      <c r="N4438" s="3" t="s">
        <v>1844</v>
      </c>
      <c r="O4438" s="17" t="str">
        <f t="shared" si="361"/>
        <v>30/08/2021 16:14</v>
      </c>
      <c r="P4438" s="24">
        <f t="shared" si="362"/>
        <v>5.8333333334303461E-2</v>
      </c>
      <c r="Q4438" s="28">
        <v>0</v>
      </c>
      <c r="R4438" s="27">
        <f t="shared" si="363"/>
        <v>84.000000001396984</v>
      </c>
      <c r="S4438" s="3" t="s">
        <v>4</v>
      </c>
      <c r="T4438" s="3" t="s">
        <v>4782</v>
      </c>
      <c r="U4438" s="3" t="s">
        <v>4</v>
      </c>
      <c r="V4438" s="3" t="s">
        <v>4831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2</v>
      </c>
      <c r="AD4438" s="5">
        <v>0</v>
      </c>
      <c r="AE4438" s="2">
        <v>8</v>
      </c>
      <c r="AF4438" s="2">
        <v>0</v>
      </c>
      <c r="AG4438" s="2">
        <v>0</v>
      </c>
      <c r="AH4438" s="2">
        <v>0</v>
      </c>
      <c r="AI4438" s="2">
        <v>0</v>
      </c>
      <c r="AJ4438" s="2">
        <v>4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</row>
    <row r="4439" spans="1:46" x14ac:dyDescent="0.2">
      <c r="A4439" s="2">
        <v>1692688</v>
      </c>
      <c r="B4439" s="2">
        <v>887455</v>
      </c>
      <c r="C4439" s="6">
        <v>22.446190728869901</v>
      </c>
      <c r="D4439" s="6">
        <v>37.4531325667853</v>
      </c>
      <c r="E4439" s="19" t="s">
        <v>4780</v>
      </c>
      <c r="F4439" s="46">
        <f>INDEX(Δεδομένα!$P:$P,MATCH('2021'!E4439,Δεδομένα!$O:$O,0))</f>
        <v>137</v>
      </c>
      <c r="G4439" s="49" t="s">
        <v>4781</v>
      </c>
      <c r="H4439" s="51" t="str">
        <f>INDEX(Δεδομένα!B$1:B$51,MATCH('2021'!G4439,Δεδομένα!A$1:A$51,0))</f>
        <v>ΠΕΛΛΟΠΟΝΗΣΟΥ</v>
      </c>
      <c r="I4439" s="53">
        <f>INDEX(Δεδομένα!E$1:E$13,MATCH('2021'!H4439,Δεδομένα!D$1:D$13,0))</f>
        <v>8</v>
      </c>
      <c r="J4439" s="4">
        <v>44438</v>
      </c>
      <c r="K4439" s="3" t="s">
        <v>458</v>
      </c>
      <c r="L4439" s="17" t="str">
        <f t="shared" si="360"/>
        <v>30/08/2021 19:50</v>
      </c>
      <c r="M4439" s="4">
        <v>44438</v>
      </c>
      <c r="N4439" s="3" t="s">
        <v>450</v>
      </c>
      <c r="O4439" s="17" t="str">
        <f t="shared" si="361"/>
        <v>30/08/2021 20:50</v>
      </c>
      <c r="P4439" s="24">
        <f t="shared" si="362"/>
        <v>4.1666666664241347E-2</v>
      </c>
      <c r="Q4439" s="28">
        <v>0</v>
      </c>
      <c r="R4439" s="27">
        <f t="shared" si="363"/>
        <v>59.99999999650754</v>
      </c>
      <c r="S4439" s="3" t="s">
        <v>4</v>
      </c>
      <c r="T4439" s="3" t="s">
        <v>4782</v>
      </c>
      <c r="U4439" s="3" t="s">
        <v>4</v>
      </c>
      <c r="V4439" s="3" t="s">
        <v>4046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0.2</v>
      </c>
      <c r="AC4439" s="5">
        <v>0</v>
      </c>
      <c r="AD4439" s="5">
        <v>0</v>
      </c>
      <c r="AE4439" s="2">
        <v>4</v>
      </c>
      <c r="AF4439" s="2">
        <v>0</v>
      </c>
      <c r="AG4439" s="2">
        <v>0</v>
      </c>
      <c r="AH4439" s="2">
        <v>0</v>
      </c>
      <c r="AI4439" s="2">
        <v>0</v>
      </c>
      <c r="AJ4439" s="2">
        <v>3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</row>
    <row r="4440" spans="1:46" x14ac:dyDescent="0.2">
      <c r="A4440" s="2">
        <v>1692707</v>
      </c>
      <c r="B4440" s="2">
        <v>887470</v>
      </c>
      <c r="C4440" s="6">
        <v>22.5222729357228</v>
      </c>
      <c r="D4440" s="6">
        <v>37.4666758852063</v>
      </c>
      <c r="E4440" s="19" t="s">
        <v>4780</v>
      </c>
      <c r="F4440" s="46">
        <f>INDEX(Δεδομένα!$P:$P,MATCH('2021'!E4440,Δεδομένα!$O:$O,0))</f>
        <v>137</v>
      </c>
      <c r="G4440" s="49" t="s">
        <v>4781</v>
      </c>
      <c r="H4440" s="51" t="str">
        <f>INDEX(Δεδομένα!B$1:B$51,MATCH('2021'!G4440,Δεδομένα!A$1:A$51,0))</f>
        <v>ΠΕΛΛΟΠΟΝΗΣΟΥ</v>
      </c>
      <c r="I4440" s="53">
        <f>INDEX(Δεδομένα!E$1:E$13,MATCH('2021'!H4440,Δεδομένα!D$1:D$13,0))</f>
        <v>8</v>
      </c>
      <c r="J4440" s="4">
        <v>44438</v>
      </c>
      <c r="K4440" s="3" t="s">
        <v>534</v>
      </c>
      <c r="L4440" s="17" t="str">
        <f t="shared" si="360"/>
        <v>30/08/2021 20:45</v>
      </c>
      <c r="M4440" s="4">
        <v>44440</v>
      </c>
      <c r="N4440" s="3" t="s">
        <v>2237</v>
      </c>
      <c r="O4440" s="17" t="str">
        <f t="shared" si="361"/>
        <v>01/09/2021 21:52</v>
      </c>
      <c r="P4440" s="29">
        <f t="shared" si="362"/>
        <v>2.046527777776646</v>
      </c>
      <c r="Q4440" s="30">
        <f>2*24</f>
        <v>48</v>
      </c>
      <c r="R4440" s="27">
        <f t="shared" si="363"/>
        <v>2946.9999999983702</v>
      </c>
      <c r="S4440" s="3" t="s">
        <v>4</v>
      </c>
      <c r="T4440" s="3" t="s">
        <v>4782</v>
      </c>
      <c r="U4440" s="3" t="s">
        <v>4</v>
      </c>
      <c r="V4440" s="3" t="s">
        <v>4806</v>
      </c>
      <c r="W4440" s="5">
        <v>0</v>
      </c>
      <c r="X4440" s="5">
        <v>55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2">
        <v>44</v>
      </c>
      <c r="AF4440" s="2">
        <v>4</v>
      </c>
      <c r="AG4440" s="2">
        <v>0</v>
      </c>
      <c r="AH4440" s="2">
        <v>0</v>
      </c>
      <c r="AI4440" s="2">
        <v>2</v>
      </c>
      <c r="AJ4440" s="2">
        <v>12</v>
      </c>
      <c r="AK4440" s="2">
        <v>0</v>
      </c>
      <c r="AL4440" s="2">
        <v>1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</row>
    <row r="4441" spans="1:46" x14ac:dyDescent="0.2">
      <c r="A4441" s="2">
        <v>1692705</v>
      </c>
      <c r="B4441" s="2">
        <v>887666</v>
      </c>
      <c r="C4441" s="6">
        <v>22.490653269964501</v>
      </c>
      <c r="D4441" s="6">
        <v>37.490145038623702</v>
      </c>
      <c r="E4441" s="19" t="s">
        <v>4780</v>
      </c>
      <c r="F4441" s="46">
        <f>INDEX(Δεδομένα!$P:$P,MATCH('2021'!E4441,Δεδομένα!$O:$O,0))</f>
        <v>137</v>
      </c>
      <c r="G4441" s="49" t="s">
        <v>4781</v>
      </c>
      <c r="H4441" s="51" t="str">
        <f>INDEX(Δεδομένα!B$1:B$51,MATCH('2021'!G4441,Δεδομένα!A$1:A$51,0))</f>
        <v>ΠΕΛΛΟΠΟΝΗΣΟΥ</v>
      </c>
      <c r="I4441" s="53">
        <f>INDEX(Δεδομένα!E$1:E$13,MATCH('2021'!H4441,Δεδομένα!D$1:D$13,0))</f>
        <v>8</v>
      </c>
      <c r="J4441" s="4">
        <v>44439</v>
      </c>
      <c r="K4441" s="3" t="s">
        <v>411</v>
      </c>
      <c r="L4441" s="17" t="str">
        <f t="shared" si="360"/>
        <v>31/08/2021 17:10</v>
      </c>
      <c r="M4441" s="4">
        <v>44439</v>
      </c>
      <c r="N4441" s="3" t="s">
        <v>341</v>
      </c>
      <c r="O4441" s="17" t="str">
        <f t="shared" si="361"/>
        <v>31/08/2021 17:55</v>
      </c>
      <c r="P4441" s="24">
        <f t="shared" si="362"/>
        <v>3.125E-2</v>
      </c>
      <c r="Q4441" s="28">
        <v>0</v>
      </c>
      <c r="R4441" s="27">
        <f t="shared" si="363"/>
        <v>45</v>
      </c>
      <c r="S4441" s="3" t="s">
        <v>4</v>
      </c>
      <c r="T4441" s="3" t="s">
        <v>4782</v>
      </c>
      <c r="U4441" s="3" t="s">
        <v>4</v>
      </c>
      <c r="V4441" s="3" t="s">
        <v>4804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0.05</v>
      </c>
      <c r="AD4441" s="5">
        <v>0</v>
      </c>
      <c r="AE4441" s="2">
        <v>1</v>
      </c>
      <c r="AF4441" s="2">
        <v>0</v>
      </c>
      <c r="AG4441" s="2">
        <v>1</v>
      </c>
      <c r="AH4441" s="2">
        <v>0</v>
      </c>
      <c r="AI4441" s="2">
        <v>0</v>
      </c>
      <c r="AJ4441" s="2">
        <v>1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</row>
    <row r="4442" spans="1:46" x14ac:dyDescent="0.2">
      <c r="A4442" s="2">
        <v>1696336</v>
      </c>
      <c r="B4442" s="2">
        <v>891333</v>
      </c>
      <c r="C4442" s="6">
        <v>22.406121118862298</v>
      </c>
      <c r="D4442" s="6">
        <v>37.471342824056997</v>
      </c>
      <c r="E4442" s="19" t="s">
        <v>4780</v>
      </c>
      <c r="F4442" s="46">
        <f>INDEX(Δεδομένα!$P:$P,MATCH('2021'!E4442,Δεδομένα!$O:$O,0))</f>
        <v>137</v>
      </c>
      <c r="G4442" s="49" t="s">
        <v>4781</v>
      </c>
      <c r="H4442" s="51" t="str">
        <f>INDEX(Δεδομένα!B$1:B$51,MATCH('2021'!G4442,Δεδομένα!A$1:A$51,0))</f>
        <v>ΠΕΛΛΟΠΟΝΗΣΟΥ</v>
      </c>
      <c r="I4442" s="53">
        <f>INDEX(Δεδομένα!E$1:E$13,MATCH('2021'!H4442,Δεδομένα!D$1:D$13,0))</f>
        <v>8</v>
      </c>
      <c r="J4442" s="4">
        <v>44454</v>
      </c>
      <c r="K4442" s="3" t="s">
        <v>4772</v>
      </c>
      <c r="L4442" s="17" t="str">
        <f t="shared" si="360"/>
        <v>15/09/2021 07:59</v>
      </c>
      <c r="M4442" s="4">
        <v>44454</v>
      </c>
      <c r="N4442" s="3" t="s">
        <v>1256</v>
      </c>
      <c r="O4442" s="17" t="str">
        <f t="shared" si="361"/>
        <v>15/09/2021 08:35</v>
      </c>
      <c r="P4442" s="24">
        <f t="shared" si="362"/>
        <v>2.5000000001455192E-2</v>
      </c>
      <c r="Q4442" s="28">
        <v>0</v>
      </c>
      <c r="R4442" s="27">
        <f t="shared" si="363"/>
        <v>36.000000002095476</v>
      </c>
      <c r="S4442" s="3" t="s">
        <v>4</v>
      </c>
      <c r="T4442" s="3" t="s">
        <v>4782</v>
      </c>
      <c r="U4442" s="3" t="s">
        <v>4</v>
      </c>
      <c r="V4442" s="3" t="s">
        <v>4832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0.02</v>
      </c>
      <c r="AC4442" s="5">
        <v>0</v>
      </c>
      <c r="AD4442" s="5">
        <v>0</v>
      </c>
      <c r="AE4442" s="2">
        <v>2</v>
      </c>
      <c r="AF4442" s="2">
        <v>0</v>
      </c>
      <c r="AG4442" s="2">
        <v>0</v>
      </c>
      <c r="AH4442" s="2">
        <v>0</v>
      </c>
      <c r="AI4442" s="2">
        <v>0</v>
      </c>
      <c r="AJ4442" s="2">
        <v>1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</row>
    <row r="4443" spans="1:46" x14ac:dyDescent="0.2">
      <c r="A4443" s="2">
        <v>1696346</v>
      </c>
      <c r="B4443" s="2">
        <v>891470</v>
      </c>
      <c r="D4443" s="2"/>
      <c r="E4443" s="19" t="s">
        <v>4780</v>
      </c>
      <c r="F4443" s="46">
        <f>INDEX(Δεδομένα!$P:$P,MATCH('2021'!E4443,Δεδομένα!$O:$O,0))</f>
        <v>137</v>
      </c>
      <c r="G4443" s="49" t="s">
        <v>4781</v>
      </c>
      <c r="H4443" s="51" t="str">
        <f>INDEX(Δεδομένα!B$1:B$51,MATCH('2021'!G4443,Δεδομένα!A$1:A$51,0))</f>
        <v>ΠΕΛΛΟΠΟΝΗΣΟΥ</v>
      </c>
      <c r="I4443" s="53">
        <f>INDEX(Δεδομένα!E$1:E$13,MATCH('2021'!H4443,Δεδομένα!D$1:D$13,0))</f>
        <v>8</v>
      </c>
      <c r="J4443" s="4">
        <v>44454</v>
      </c>
      <c r="K4443" s="3" t="s">
        <v>1230</v>
      </c>
      <c r="L4443" s="17" t="str">
        <f t="shared" si="360"/>
        <v>15/09/2021 16:59</v>
      </c>
      <c r="M4443" s="4">
        <v>44454</v>
      </c>
      <c r="N4443" s="3" t="s">
        <v>697</v>
      </c>
      <c r="O4443" s="17" t="str">
        <f t="shared" si="361"/>
        <v>15/09/2021 17:40</v>
      </c>
      <c r="P4443" s="24">
        <f t="shared" si="362"/>
        <v>2.8472222220443655E-2</v>
      </c>
      <c r="Q4443" s="28">
        <v>0</v>
      </c>
      <c r="R4443" s="27">
        <f t="shared" si="363"/>
        <v>40.999999997438863</v>
      </c>
      <c r="S4443" s="3" t="s">
        <v>4</v>
      </c>
      <c r="T4443" s="3" t="s">
        <v>4782</v>
      </c>
      <c r="U4443" s="3" t="s">
        <v>4</v>
      </c>
      <c r="V4443" s="3" t="s">
        <v>4833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0.02</v>
      </c>
      <c r="AC4443" s="5">
        <v>0</v>
      </c>
      <c r="AD4443" s="5">
        <v>0</v>
      </c>
      <c r="AE4443" s="2">
        <v>2</v>
      </c>
      <c r="AF4443" s="2">
        <v>0</v>
      </c>
      <c r="AG4443" s="2">
        <v>0</v>
      </c>
      <c r="AH4443" s="2">
        <v>0</v>
      </c>
      <c r="AI4443" s="2">
        <v>2</v>
      </c>
      <c r="AJ4443" s="2">
        <v>1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</row>
    <row r="4444" spans="1:46" x14ac:dyDescent="0.2">
      <c r="A4444" s="2">
        <v>1701147</v>
      </c>
      <c r="B4444" s="2">
        <v>892840</v>
      </c>
      <c r="C4444" s="6">
        <v>22.4296828885814</v>
      </c>
      <c r="D4444" s="6">
        <v>37.511867492538101</v>
      </c>
      <c r="E4444" s="19" t="s">
        <v>4780</v>
      </c>
      <c r="F4444" s="46">
        <f>INDEX(Δεδομένα!$P:$P,MATCH('2021'!E4444,Δεδομένα!$O:$O,0))</f>
        <v>137</v>
      </c>
      <c r="G4444" s="49" t="s">
        <v>4781</v>
      </c>
      <c r="H4444" s="51" t="str">
        <f>INDEX(Δεδομένα!B$1:B$51,MATCH('2021'!G4444,Δεδομένα!A$1:A$51,0))</f>
        <v>ΠΕΛΛΟΠΟΝΗΣΟΥ</v>
      </c>
      <c r="I4444" s="53">
        <f>INDEX(Δεδομένα!E$1:E$13,MATCH('2021'!H4444,Δεδομένα!D$1:D$13,0))</f>
        <v>8</v>
      </c>
      <c r="J4444" s="4">
        <v>44459</v>
      </c>
      <c r="K4444" s="3" t="s">
        <v>740</v>
      </c>
      <c r="L4444" s="17" t="str">
        <f t="shared" si="360"/>
        <v>20/09/2021 16:42</v>
      </c>
      <c r="M4444" s="4">
        <v>44459</v>
      </c>
      <c r="N4444" s="3" t="s">
        <v>433</v>
      </c>
      <c r="O4444" s="17" t="str">
        <f t="shared" si="361"/>
        <v>20/09/2021 17:25</v>
      </c>
      <c r="P4444" s="24">
        <f t="shared" si="362"/>
        <v>2.9861111113859806E-2</v>
      </c>
      <c r="Q4444" s="28">
        <v>0</v>
      </c>
      <c r="R4444" s="27">
        <f t="shared" si="363"/>
        <v>43.000000003958121</v>
      </c>
      <c r="S4444" s="3" t="s">
        <v>4</v>
      </c>
      <c r="T4444" s="3" t="s">
        <v>4782</v>
      </c>
      <c r="U4444" s="3" t="s">
        <v>1551</v>
      </c>
      <c r="V4444" s="3" t="s">
        <v>4834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0.2</v>
      </c>
      <c r="AD4444" s="5">
        <v>0</v>
      </c>
      <c r="AE4444" s="2">
        <v>6</v>
      </c>
      <c r="AF4444" s="2">
        <v>0</v>
      </c>
      <c r="AG4444" s="2">
        <v>0</v>
      </c>
      <c r="AH4444" s="2">
        <v>0</v>
      </c>
      <c r="AI4444" s="2">
        <v>0</v>
      </c>
      <c r="AJ4444" s="2">
        <v>3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</row>
    <row r="4445" spans="1:46" x14ac:dyDescent="0.2">
      <c r="A4445" s="2">
        <v>1701168</v>
      </c>
      <c r="B4445" s="2">
        <v>894138</v>
      </c>
      <c r="C4445" s="6">
        <v>22.406002095056799</v>
      </c>
      <c r="D4445" s="6">
        <v>37.528165892895402</v>
      </c>
      <c r="E4445" s="19" t="s">
        <v>4780</v>
      </c>
      <c r="F4445" s="46">
        <f>INDEX(Δεδομένα!$P:$P,MATCH('2021'!E4445,Δεδομένα!$O:$O,0))</f>
        <v>137</v>
      </c>
      <c r="G4445" s="49" t="s">
        <v>4781</v>
      </c>
      <c r="H4445" s="51" t="str">
        <f>INDEX(Δεδομένα!B$1:B$51,MATCH('2021'!G4445,Δεδομένα!A$1:A$51,0))</f>
        <v>ΠΕΛΛΟΠΟΝΗΣΟΥ</v>
      </c>
      <c r="I4445" s="53">
        <f>INDEX(Δεδομένα!E$1:E$13,MATCH('2021'!H4445,Δεδομένα!D$1:D$13,0))</f>
        <v>8</v>
      </c>
      <c r="J4445" s="4">
        <v>44464</v>
      </c>
      <c r="K4445" s="3" t="s">
        <v>509</v>
      </c>
      <c r="L4445" s="17" t="str">
        <f t="shared" si="360"/>
        <v>25/09/2021 15:55</v>
      </c>
      <c r="M4445" s="4">
        <v>44464</v>
      </c>
      <c r="N4445" s="3" t="s">
        <v>261</v>
      </c>
      <c r="O4445" s="17" t="str">
        <f t="shared" si="361"/>
        <v>25/09/2021 18:25</v>
      </c>
      <c r="P4445" s="24">
        <f t="shared" si="362"/>
        <v>0.10416666666424135</v>
      </c>
      <c r="Q4445" s="28">
        <v>0</v>
      </c>
      <c r="R4445" s="27">
        <f t="shared" si="363"/>
        <v>149.99999999650754</v>
      </c>
      <c r="S4445" s="3" t="s">
        <v>4</v>
      </c>
      <c r="T4445" s="3" t="s">
        <v>4782</v>
      </c>
      <c r="U4445" s="3" t="s">
        <v>246</v>
      </c>
      <c r="V4445" s="3" t="s">
        <v>246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15</v>
      </c>
      <c r="AD4445" s="5">
        <v>0</v>
      </c>
      <c r="AE4445" s="2">
        <v>8</v>
      </c>
      <c r="AF4445" s="2">
        <v>5</v>
      </c>
      <c r="AG4445" s="2">
        <v>0</v>
      </c>
      <c r="AH4445" s="2">
        <v>0</v>
      </c>
      <c r="AI4445" s="2">
        <v>0</v>
      </c>
      <c r="AJ4445" s="2">
        <v>4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</row>
    <row r="4446" spans="1:46" x14ac:dyDescent="0.2">
      <c r="A4446" s="2">
        <v>1704576</v>
      </c>
      <c r="B4446" s="2">
        <v>896828</v>
      </c>
      <c r="C4446" s="6">
        <v>22.4431493430437</v>
      </c>
      <c r="D4446" s="6">
        <v>37.4457652161026</v>
      </c>
      <c r="E4446" s="19" t="s">
        <v>4780</v>
      </c>
      <c r="F4446" s="46">
        <f>INDEX(Δεδομένα!$P:$P,MATCH('2021'!E4446,Δεδομένα!$O:$O,0))</f>
        <v>137</v>
      </c>
      <c r="G4446" s="49" t="s">
        <v>4781</v>
      </c>
      <c r="H4446" s="51" t="str">
        <f>INDEX(Δεδομένα!B$1:B$51,MATCH('2021'!G4446,Δεδομένα!A$1:A$51,0))</f>
        <v>ΠΕΛΛΟΠΟΝΗΣΟΥ</v>
      </c>
      <c r="I4446" s="53">
        <f>INDEX(Δεδομένα!E$1:E$13,MATCH('2021'!H4446,Δεδομένα!D$1:D$13,0))</f>
        <v>8</v>
      </c>
      <c r="J4446" s="4">
        <v>44474</v>
      </c>
      <c r="K4446" s="3" t="s">
        <v>1731</v>
      </c>
      <c r="L4446" s="17" t="str">
        <f t="shared" si="360"/>
        <v>05/10/2021 15:53</v>
      </c>
      <c r="M4446" s="4">
        <v>44475</v>
      </c>
      <c r="N4446" s="3" t="s">
        <v>740</v>
      </c>
      <c r="O4446" s="17" t="str">
        <f t="shared" si="361"/>
        <v>06/10/2021 16:42</v>
      </c>
      <c r="P4446" s="29">
        <f t="shared" si="362"/>
        <v>1.0340277777722804</v>
      </c>
      <c r="Q4446" s="30">
        <f>1*24</f>
        <v>24</v>
      </c>
      <c r="R4446" s="27">
        <f t="shared" si="363"/>
        <v>1488.9999999920838</v>
      </c>
      <c r="S4446" s="3" t="s">
        <v>4</v>
      </c>
      <c r="T4446" s="3" t="s">
        <v>4782</v>
      </c>
      <c r="U4446" s="3" t="s">
        <v>4</v>
      </c>
      <c r="V4446" s="3" t="s">
        <v>4831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0.2</v>
      </c>
      <c r="AC4446" s="5">
        <v>0</v>
      </c>
      <c r="AD4446" s="5">
        <v>0</v>
      </c>
      <c r="AE4446" s="2">
        <v>6</v>
      </c>
      <c r="AF4446" s="2">
        <v>0</v>
      </c>
      <c r="AG4446" s="2">
        <v>0</v>
      </c>
      <c r="AH4446" s="2">
        <v>0</v>
      </c>
      <c r="AI4446" s="2">
        <v>0</v>
      </c>
      <c r="AJ4446" s="2">
        <v>3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</row>
    <row r="4447" spans="1:46" x14ac:dyDescent="0.2">
      <c r="A4447" s="2">
        <v>1707577</v>
      </c>
      <c r="B4447" s="2">
        <v>902969</v>
      </c>
      <c r="C4447" s="6">
        <v>22.385206684958799</v>
      </c>
      <c r="D4447" s="6">
        <v>37.484720243247601</v>
      </c>
      <c r="E4447" s="19" t="s">
        <v>4780</v>
      </c>
      <c r="F4447" s="46">
        <f>INDEX(Δεδομένα!$P:$P,MATCH('2021'!E4447,Δεδομένα!$O:$O,0))</f>
        <v>137</v>
      </c>
      <c r="G4447" s="49" t="s">
        <v>4781</v>
      </c>
      <c r="H4447" s="51" t="str">
        <f>INDEX(Δεδομένα!B$1:B$51,MATCH('2021'!G4447,Δεδομένα!A$1:A$51,0))</f>
        <v>ΠΕΛΛΟΠΟΝΗΣΟΥ</v>
      </c>
      <c r="I4447" s="53">
        <f>INDEX(Δεδομένα!E$1:E$13,MATCH('2021'!H4447,Δεδομένα!D$1:D$13,0))</f>
        <v>8</v>
      </c>
      <c r="J4447" s="4">
        <v>44490</v>
      </c>
      <c r="K4447" s="3" t="s">
        <v>826</v>
      </c>
      <c r="L4447" s="17" t="str">
        <f t="shared" si="360"/>
        <v>21/10/2021 10:39</v>
      </c>
      <c r="M4447" s="4">
        <v>44490</v>
      </c>
      <c r="N4447" s="3" t="s">
        <v>891</v>
      </c>
      <c r="O4447" s="17" t="str">
        <f t="shared" si="361"/>
        <v>21/10/2021 11:24</v>
      </c>
      <c r="P4447" s="24">
        <f t="shared" si="362"/>
        <v>3.125E-2</v>
      </c>
      <c r="Q4447" s="28">
        <v>0</v>
      </c>
      <c r="R4447" s="27">
        <f t="shared" si="363"/>
        <v>45</v>
      </c>
      <c r="S4447" s="3" t="s">
        <v>4</v>
      </c>
      <c r="T4447" s="3" t="s">
        <v>4782</v>
      </c>
      <c r="U4447" s="3" t="s">
        <v>4</v>
      </c>
      <c r="V4447" s="3" t="s">
        <v>4832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0.04</v>
      </c>
      <c r="AC4447" s="5">
        <v>0</v>
      </c>
      <c r="AD4447" s="5">
        <v>0</v>
      </c>
      <c r="AE4447" s="2">
        <v>4</v>
      </c>
      <c r="AF4447" s="2">
        <v>0</v>
      </c>
      <c r="AG4447" s="2">
        <v>0</v>
      </c>
      <c r="AH4447" s="2">
        <v>0</v>
      </c>
      <c r="AI4447" s="2">
        <v>0</v>
      </c>
      <c r="AJ4447" s="2">
        <v>2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</row>
    <row r="4448" spans="1:46" x14ac:dyDescent="0.2">
      <c r="A4448" s="2">
        <v>1713145</v>
      </c>
      <c r="B4448" s="2">
        <v>909155</v>
      </c>
      <c r="C4448" s="2"/>
      <c r="D4448" s="2"/>
      <c r="E4448" s="19" t="s">
        <v>4780</v>
      </c>
      <c r="F4448" s="46">
        <f>INDEX(Δεδομένα!$P:$P,MATCH('2021'!E4448,Δεδομένα!$O:$O,0))</f>
        <v>137</v>
      </c>
      <c r="G4448" s="49" t="s">
        <v>4781</v>
      </c>
      <c r="H4448" s="51" t="str">
        <f>INDEX(Δεδομένα!B$1:B$51,MATCH('2021'!G4448,Δεδομένα!A$1:A$51,0))</f>
        <v>ΠΕΛΛΟΠΟΝΗΣΟΥ</v>
      </c>
      <c r="I4448" s="53">
        <f>INDEX(Δεδομένα!E$1:E$13,MATCH('2021'!H4448,Δεδομένα!D$1:D$13,0))</f>
        <v>8</v>
      </c>
      <c r="J4448" s="4">
        <v>44515</v>
      </c>
      <c r="K4448" s="3" t="s">
        <v>3015</v>
      </c>
      <c r="L4448" s="17" t="str">
        <f t="shared" si="360"/>
        <v>15/11/2021 07:00</v>
      </c>
      <c r="M4448" s="4">
        <v>44515</v>
      </c>
      <c r="N4448" s="3" t="s">
        <v>264</v>
      </c>
      <c r="O4448" s="17" t="str">
        <f t="shared" si="361"/>
        <v>15/11/2021 07:34</v>
      </c>
      <c r="P4448" s="24">
        <f t="shared" si="362"/>
        <v>2.3611111115314998E-2</v>
      </c>
      <c r="Q4448" s="28">
        <v>0</v>
      </c>
      <c r="R4448" s="27">
        <f t="shared" si="363"/>
        <v>34.000000006053597</v>
      </c>
      <c r="S4448" s="3" t="s">
        <v>4</v>
      </c>
      <c r="T4448" s="3" t="s">
        <v>4782</v>
      </c>
      <c r="U4448" s="3" t="s">
        <v>4</v>
      </c>
      <c r="V4448" s="3" t="s">
        <v>4835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0.02</v>
      </c>
      <c r="AD4448" s="5">
        <v>0</v>
      </c>
      <c r="AE4448" s="2">
        <v>3</v>
      </c>
      <c r="AF4448" s="2">
        <v>0</v>
      </c>
      <c r="AG4448" s="2">
        <v>0</v>
      </c>
      <c r="AH4448" s="2">
        <v>0</v>
      </c>
      <c r="AI4448" s="2">
        <v>0</v>
      </c>
      <c r="AJ4448" s="2">
        <v>1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</row>
    <row r="4449" spans="1:46" x14ac:dyDescent="0.2">
      <c r="A4449" s="2">
        <v>1630768</v>
      </c>
      <c r="B4449" s="2">
        <v>818416</v>
      </c>
      <c r="D4449" s="2"/>
      <c r="E4449" s="19" t="s">
        <v>4836</v>
      </c>
      <c r="F4449" s="46">
        <f>INDEX(Δεδομένα!$P:$P,MATCH('2021'!E4449,Δεδομένα!$O:$O,0))</f>
        <v>138</v>
      </c>
      <c r="G4449" s="49" t="s">
        <v>4781</v>
      </c>
      <c r="H4449" s="51" t="str">
        <f>INDEX(Δεδομένα!B$1:B$51,MATCH('2021'!G4449,Δεδομένα!A$1:A$51,0))</f>
        <v>ΠΕΛΛΟΠΟΝΗΣΟΥ</v>
      </c>
      <c r="I4449" s="53">
        <f>INDEX(Δεδομένα!E$1:E$13,MATCH('2021'!H4449,Δεδομένα!D$1:D$13,0))</f>
        <v>8</v>
      </c>
      <c r="J4449" s="4">
        <v>44210</v>
      </c>
      <c r="K4449" s="3" t="s">
        <v>1175</v>
      </c>
      <c r="L4449" s="17" t="str">
        <f t="shared" si="360"/>
        <v>14/01/2021 22:28</v>
      </c>
      <c r="M4449" s="4">
        <v>44210</v>
      </c>
      <c r="N4449" s="3" t="s">
        <v>924</v>
      </c>
      <c r="O4449" s="17" t="str">
        <f t="shared" si="361"/>
        <v>14/01/2021 23:55</v>
      </c>
      <c r="P4449" s="24">
        <f t="shared" si="362"/>
        <v>6.0416666667151731E-2</v>
      </c>
      <c r="Q4449" s="28">
        <v>0</v>
      </c>
      <c r="R4449" s="27">
        <f t="shared" si="363"/>
        <v>87.000000000698492</v>
      </c>
      <c r="S4449" s="3" t="s">
        <v>4</v>
      </c>
      <c r="T4449" s="3" t="s">
        <v>4837</v>
      </c>
      <c r="U4449" s="3" t="s">
        <v>4</v>
      </c>
      <c r="V4449" s="3" t="s">
        <v>869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0.01</v>
      </c>
      <c r="AC4449" s="5">
        <v>0</v>
      </c>
      <c r="AD4449" s="5">
        <v>0</v>
      </c>
      <c r="AE4449" s="2">
        <v>3</v>
      </c>
      <c r="AF4449" s="2">
        <v>0</v>
      </c>
      <c r="AG4449" s="2">
        <v>0</v>
      </c>
      <c r="AH4449" s="2">
        <v>0</v>
      </c>
      <c r="AI4449" s="2">
        <v>0</v>
      </c>
      <c r="AJ4449" s="2">
        <v>1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 t="s">
        <v>4</v>
      </c>
      <c r="AT4449" s="2" t="s">
        <v>4</v>
      </c>
    </row>
    <row r="4450" spans="1:46" x14ac:dyDescent="0.2">
      <c r="A4450" s="2">
        <v>1634504</v>
      </c>
      <c r="B4450" s="2">
        <v>822433</v>
      </c>
      <c r="D4450" s="2"/>
      <c r="E4450" s="19" t="s">
        <v>4836</v>
      </c>
      <c r="F4450" s="46">
        <f>INDEX(Δεδομένα!$P:$P,MATCH('2021'!E4450,Δεδομένα!$O:$O,0))</f>
        <v>138</v>
      </c>
      <c r="G4450" s="49" t="s">
        <v>4781</v>
      </c>
      <c r="H4450" s="51" t="str">
        <f>INDEX(Δεδομένα!B$1:B$51,MATCH('2021'!G4450,Δεδομένα!A$1:A$51,0))</f>
        <v>ΠΕΛΛΟΠΟΝΗΣΟΥ</v>
      </c>
      <c r="I4450" s="53">
        <f>INDEX(Δεδομένα!E$1:E$13,MATCH('2021'!H4450,Δεδομένα!D$1:D$13,0))</f>
        <v>8</v>
      </c>
      <c r="J4450" s="4">
        <v>44227</v>
      </c>
      <c r="K4450" s="3" t="s">
        <v>2729</v>
      </c>
      <c r="L4450" s="17" t="str">
        <f t="shared" si="360"/>
        <v>31/01/2021 21:59</v>
      </c>
      <c r="M4450" s="4">
        <v>44227</v>
      </c>
      <c r="N4450" s="3" t="s">
        <v>1118</v>
      </c>
      <c r="O4450" s="17" t="str">
        <f t="shared" si="361"/>
        <v>31/01/2021 23:10</v>
      </c>
      <c r="P4450" s="24">
        <f t="shared" si="362"/>
        <v>4.9305555556202307E-2</v>
      </c>
      <c r="Q4450" s="28">
        <v>0</v>
      </c>
      <c r="R4450" s="27">
        <f t="shared" si="363"/>
        <v>71.000000000931323</v>
      </c>
      <c r="S4450" s="3" t="s">
        <v>4</v>
      </c>
      <c r="T4450" s="3" t="s">
        <v>4837</v>
      </c>
      <c r="U4450" s="3" t="s">
        <v>4</v>
      </c>
      <c r="V4450" s="3" t="s">
        <v>4838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0.01</v>
      </c>
      <c r="AD4450" s="5">
        <v>0</v>
      </c>
      <c r="AE4450" s="2">
        <v>2</v>
      </c>
      <c r="AF4450" s="2">
        <v>0</v>
      </c>
      <c r="AG4450" s="2">
        <v>0</v>
      </c>
      <c r="AH4450" s="2">
        <v>0</v>
      </c>
      <c r="AI4450" s="2">
        <v>0</v>
      </c>
      <c r="AJ4450" s="2">
        <v>1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 t="s">
        <v>4</v>
      </c>
      <c r="AT4450" s="2" t="s">
        <v>4</v>
      </c>
    </row>
    <row r="4451" spans="1:46" x14ac:dyDescent="0.2">
      <c r="A4451" s="2">
        <v>1642394</v>
      </c>
      <c r="B4451" s="2">
        <v>832422</v>
      </c>
      <c r="C4451" s="6">
        <v>22.536089610028199</v>
      </c>
      <c r="D4451" s="6">
        <v>37.3220575606057</v>
      </c>
      <c r="E4451" s="19" t="s">
        <v>4836</v>
      </c>
      <c r="F4451" s="46">
        <f>INDEX(Δεδομένα!$P:$P,MATCH('2021'!E4451,Δεδομένα!$O:$O,0))</f>
        <v>138</v>
      </c>
      <c r="G4451" s="49" t="s">
        <v>4781</v>
      </c>
      <c r="H4451" s="51" t="str">
        <f>INDEX(Δεδομένα!B$1:B$51,MATCH('2021'!G4451,Δεδομένα!A$1:A$51,0))</f>
        <v>ΠΕΛΛΟΠΟΝΗΣΟΥ</v>
      </c>
      <c r="I4451" s="53">
        <f>INDEX(Δεδομένα!E$1:E$13,MATCH('2021'!H4451,Δεδομένα!D$1:D$13,0))</f>
        <v>8</v>
      </c>
      <c r="J4451" s="4">
        <v>44251</v>
      </c>
      <c r="K4451" s="3" t="s">
        <v>1158</v>
      </c>
      <c r="L4451" s="17" t="str">
        <f t="shared" si="360"/>
        <v>24/02/2021 17:49</v>
      </c>
      <c r="M4451" s="4">
        <v>44251</v>
      </c>
      <c r="N4451" s="3" t="s">
        <v>96</v>
      </c>
      <c r="O4451" s="17" t="str">
        <f t="shared" si="361"/>
        <v>24/02/2021 20:55</v>
      </c>
      <c r="P4451" s="24">
        <f t="shared" si="362"/>
        <v>0.1291666666729725</v>
      </c>
      <c r="Q4451" s="28">
        <v>0</v>
      </c>
      <c r="R4451" s="27">
        <f t="shared" si="363"/>
        <v>186.0000000090804</v>
      </c>
      <c r="S4451" s="3" t="s">
        <v>4</v>
      </c>
      <c r="T4451" s="3" t="s">
        <v>4837</v>
      </c>
      <c r="U4451" s="3" t="s">
        <v>4</v>
      </c>
      <c r="V4451" s="3" t="s">
        <v>4839</v>
      </c>
      <c r="W4451" s="5">
        <v>0</v>
      </c>
      <c r="X4451" s="5">
        <v>0.5</v>
      </c>
      <c r="Y4451" s="5">
        <v>0</v>
      </c>
      <c r="Z4451" s="5">
        <v>0</v>
      </c>
      <c r="AA4451" s="5">
        <v>0</v>
      </c>
      <c r="AB4451" s="5">
        <v>0.15</v>
      </c>
      <c r="AC4451" s="5">
        <v>0</v>
      </c>
      <c r="AD4451" s="5">
        <v>0</v>
      </c>
      <c r="AE4451" s="2">
        <v>6</v>
      </c>
      <c r="AF4451" s="2">
        <v>5</v>
      </c>
      <c r="AG4451" s="2">
        <v>0</v>
      </c>
      <c r="AH4451" s="2">
        <v>0</v>
      </c>
      <c r="AI4451" s="2">
        <v>0</v>
      </c>
      <c r="AJ4451" s="2">
        <v>4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 t="s">
        <v>4</v>
      </c>
      <c r="AT4451" s="2" t="s">
        <v>4</v>
      </c>
    </row>
    <row r="4452" spans="1:46" x14ac:dyDescent="0.2">
      <c r="A4452" s="2">
        <v>1642400</v>
      </c>
      <c r="B4452" s="2">
        <v>833021</v>
      </c>
      <c r="C4452" s="6">
        <v>22.739947839552102</v>
      </c>
      <c r="D4452" s="6">
        <v>37.436915323220497</v>
      </c>
      <c r="E4452" s="19" t="s">
        <v>4836</v>
      </c>
      <c r="F4452" s="46">
        <f>INDEX(Δεδομένα!$P:$P,MATCH('2021'!E4452,Δεδομένα!$O:$O,0))</f>
        <v>138</v>
      </c>
      <c r="G4452" s="49" t="s">
        <v>4781</v>
      </c>
      <c r="H4452" s="51" t="str">
        <f>INDEX(Δεδομένα!B$1:B$51,MATCH('2021'!G4452,Δεδομένα!A$1:A$51,0))</f>
        <v>ΠΕΛΛΟΠΟΝΗΣΟΥ</v>
      </c>
      <c r="I4452" s="53">
        <f>INDEX(Δεδομένα!E$1:E$13,MATCH('2021'!H4452,Δεδομένα!D$1:D$13,0))</f>
        <v>8</v>
      </c>
      <c r="J4452" s="4">
        <v>44253</v>
      </c>
      <c r="K4452" s="3" t="s">
        <v>1082</v>
      </c>
      <c r="L4452" s="17" t="str">
        <f t="shared" si="360"/>
        <v>26/02/2021 18:49</v>
      </c>
      <c r="M4452" s="4">
        <v>44254</v>
      </c>
      <c r="N4452" s="3" t="s">
        <v>641</v>
      </c>
      <c r="O4452" s="17" t="str">
        <f t="shared" si="361"/>
        <v>27/02/2021 16:25</v>
      </c>
      <c r="P4452" s="24">
        <f t="shared" si="362"/>
        <v>0.90000000000145519</v>
      </c>
      <c r="Q4452" s="28">
        <v>0</v>
      </c>
      <c r="R4452" s="27">
        <f t="shared" si="363"/>
        <v>1296.0000000020955</v>
      </c>
      <c r="S4452" s="3" t="s">
        <v>4</v>
      </c>
      <c r="T4452" s="3" t="s">
        <v>4837</v>
      </c>
      <c r="U4452" s="3" t="s">
        <v>4</v>
      </c>
      <c r="V4452" s="3" t="s">
        <v>1397</v>
      </c>
      <c r="W4452" s="5">
        <v>0</v>
      </c>
      <c r="X4452" s="5">
        <v>0</v>
      </c>
      <c r="Y4452" s="5">
        <v>0</v>
      </c>
      <c r="Z4452" s="5">
        <v>0</v>
      </c>
      <c r="AA4452" s="5">
        <v>100</v>
      </c>
      <c r="AB4452" s="5">
        <v>0</v>
      </c>
      <c r="AC4452" s="5">
        <v>0</v>
      </c>
      <c r="AD4452" s="5">
        <v>0</v>
      </c>
      <c r="AE4452" s="2">
        <v>12</v>
      </c>
      <c r="AF4452" s="2">
        <v>0</v>
      </c>
      <c r="AG4452" s="2">
        <v>0</v>
      </c>
      <c r="AH4452" s="2">
        <v>0</v>
      </c>
      <c r="AI4452" s="2">
        <v>0</v>
      </c>
      <c r="AJ4452" s="2">
        <v>4</v>
      </c>
      <c r="AK4452" s="2">
        <v>1</v>
      </c>
      <c r="AL4452" s="2">
        <v>1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 t="s">
        <v>4</v>
      </c>
      <c r="AT4452" s="2" t="s">
        <v>4</v>
      </c>
    </row>
    <row r="4453" spans="1:46" x14ac:dyDescent="0.2">
      <c r="A4453" s="2">
        <v>1647994</v>
      </c>
      <c r="B4453" s="2">
        <v>835466</v>
      </c>
      <c r="C4453" s="6">
        <v>22.7450618384043</v>
      </c>
      <c r="D4453" s="6">
        <v>37.3958998793359</v>
      </c>
      <c r="E4453" s="19" t="s">
        <v>4836</v>
      </c>
      <c r="F4453" s="46">
        <f>INDEX(Δεδομένα!$P:$P,MATCH('2021'!E4453,Δεδομένα!$O:$O,0))</f>
        <v>138</v>
      </c>
      <c r="G4453" s="49" t="s">
        <v>4781</v>
      </c>
      <c r="H4453" s="51" t="str">
        <f>INDEX(Δεδομένα!B$1:B$51,MATCH('2021'!G4453,Δεδομένα!A$1:A$51,0))</f>
        <v>ΠΕΛΛΟΠΟΝΗΣΟΥ</v>
      </c>
      <c r="I4453" s="53">
        <f>INDEX(Δεδομένα!E$1:E$13,MATCH('2021'!H4453,Δεδομένα!D$1:D$13,0))</f>
        <v>8</v>
      </c>
      <c r="J4453" s="4">
        <v>44261</v>
      </c>
      <c r="K4453" s="3" t="s">
        <v>1264</v>
      </c>
      <c r="L4453" s="17" t="str">
        <f t="shared" si="360"/>
        <v>06/03/2021 13:43</v>
      </c>
      <c r="M4453" s="4">
        <v>44261</v>
      </c>
      <c r="N4453" s="3" t="s">
        <v>13</v>
      </c>
      <c r="O4453" s="17" t="str">
        <f t="shared" si="361"/>
        <v>06/03/2021 18:50</v>
      </c>
      <c r="P4453" s="24">
        <f t="shared" si="362"/>
        <v>0.21319444444088731</v>
      </c>
      <c r="Q4453" s="28">
        <v>0</v>
      </c>
      <c r="R4453" s="27">
        <f t="shared" si="363"/>
        <v>306.99999999487773</v>
      </c>
      <c r="S4453" s="3" t="s">
        <v>4</v>
      </c>
      <c r="T4453" s="3" t="s">
        <v>4837</v>
      </c>
      <c r="U4453" s="3" t="s">
        <v>4</v>
      </c>
      <c r="V4453" s="3" t="s">
        <v>4840</v>
      </c>
      <c r="W4453" s="5">
        <v>0</v>
      </c>
      <c r="X4453" s="5">
        <v>0</v>
      </c>
      <c r="Y4453" s="5">
        <v>0</v>
      </c>
      <c r="Z4453" s="5">
        <v>0</v>
      </c>
      <c r="AA4453" s="5">
        <v>1</v>
      </c>
      <c r="AB4453" s="5">
        <v>2</v>
      </c>
      <c r="AC4453" s="5">
        <v>0</v>
      </c>
      <c r="AD4453" s="5">
        <v>0</v>
      </c>
      <c r="AE4453" s="2">
        <v>7</v>
      </c>
      <c r="AF4453" s="2">
        <v>0</v>
      </c>
      <c r="AG4453" s="2">
        <v>0</v>
      </c>
      <c r="AH4453" s="2">
        <v>0</v>
      </c>
      <c r="AI4453" s="2">
        <v>3</v>
      </c>
      <c r="AJ4453" s="2">
        <v>3</v>
      </c>
      <c r="AK4453" s="2">
        <v>1</v>
      </c>
      <c r="AL4453" s="2">
        <v>1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 t="s">
        <v>4</v>
      </c>
      <c r="AT4453" s="2" t="s">
        <v>4</v>
      </c>
    </row>
    <row r="4454" spans="1:46" x14ac:dyDescent="0.2">
      <c r="A4454" s="2">
        <v>1648525</v>
      </c>
      <c r="B4454" s="2">
        <v>837815</v>
      </c>
      <c r="D4454" s="2"/>
      <c r="E4454" s="19" t="s">
        <v>4836</v>
      </c>
      <c r="F4454" s="46">
        <f>INDEX(Δεδομένα!$P:$P,MATCH('2021'!E4454,Δεδομένα!$O:$O,0))</f>
        <v>138</v>
      </c>
      <c r="G4454" s="49" t="s">
        <v>4781</v>
      </c>
      <c r="H4454" s="51" t="str">
        <f>INDEX(Δεδομένα!B$1:B$51,MATCH('2021'!G4454,Δεδομένα!A$1:A$51,0))</f>
        <v>ΠΕΛΛΟΠΟΝΗΣΟΥ</v>
      </c>
      <c r="I4454" s="53">
        <f>INDEX(Δεδομένα!E$1:E$13,MATCH('2021'!H4454,Δεδομένα!D$1:D$13,0))</f>
        <v>8</v>
      </c>
      <c r="J4454" s="4">
        <v>44270</v>
      </c>
      <c r="K4454" s="3" t="s">
        <v>562</v>
      </c>
      <c r="L4454" s="17" t="str">
        <f t="shared" si="360"/>
        <v>15/03/2021 15:45</v>
      </c>
      <c r="M4454" s="4">
        <v>44270</v>
      </c>
      <c r="N4454" s="3" t="s">
        <v>509</v>
      </c>
      <c r="O4454" s="17" t="str">
        <f t="shared" si="361"/>
        <v>15/03/2021 15:55</v>
      </c>
      <c r="P4454" s="24">
        <f t="shared" si="362"/>
        <v>6.9444444452528842E-3</v>
      </c>
      <c r="Q4454" s="28">
        <v>0</v>
      </c>
      <c r="R4454" s="27">
        <f t="shared" si="363"/>
        <v>10.000000001164153</v>
      </c>
      <c r="S4454" s="3" t="s">
        <v>4</v>
      </c>
      <c r="T4454" s="3" t="s">
        <v>4837</v>
      </c>
      <c r="U4454" s="3" t="s">
        <v>4</v>
      </c>
      <c r="V4454" s="3" t="s">
        <v>4841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0.01</v>
      </c>
      <c r="AC4454" s="5">
        <v>0</v>
      </c>
      <c r="AD4454" s="5">
        <v>0</v>
      </c>
      <c r="AE4454" s="2">
        <v>5</v>
      </c>
      <c r="AF4454" s="2">
        <v>0</v>
      </c>
      <c r="AG4454" s="2">
        <v>0</v>
      </c>
      <c r="AH4454" s="2">
        <v>0</v>
      </c>
      <c r="AI4454" s="2">
        <v>0</v>
      </c>
      <c r="AJ4454" s="2">
        <v>2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 t="s">
        <v>4</v>
      </c>
      <c r="AT4454" s="2" t="s">
        <v>4</v>
      </c>
    </row>
    <row r="4455" spans="1:46" x14ac:dyDescent="0.2">
      <c r="A4455" s="2">
        <v>1651603</v>
      </c>
      <c r="B4455" s="2">
        <v>838534</v>
      </c>
      <c r="C4455" s="6">
        <v>22.7414449549448</v>
      </c>
      <c r="D4455" s="6">
        <v>37.371876429804701</v>
      </c>
      <c r="E4455" s="19" t="s">
        <v>4836</v>
      </c>
      <c r="F4455" s="46">
        <f>INDEX(Δεδομένα!$P:$P,MATCH('2021'!E4455,Δεδομένα!$O:$O,0))</f>
        <v>138</v>
      </c>
      <c r="G4455" s="49" t="s">
        <v>4781</v>
      </c>
      <c r="H4455" s="51" t="str">
        <f>INDEX(Δεδομένα!B$1:B$51,MATCH('2021'!G4455,Δεδομένα!A$1:A$51,0))</f>
        <v>ΠΕΛΛΟΠΟΝΗΣΟΥ</v>
      </c>
      <c r="I4455" s="53">
        <f>INDEX(Δεδομένα!E$1:E$13,MATCH('2021'!H4455,Δεδομένα!D$1:D$13,0))</f>
        <v>8</v>
      </c>
      <c r="J4455" s="4">
        <v>44272</v>
      </c>
      <c r="K4455" s="3" t="s">
        <v>658</v>
      </c>
      <c r="L4455" s="17" t="str">
        <f t="shared" si="360"/>
        <v>17/03/2021 12:49</v>
      </c>
      <c r="M4455" s="4">
        <v>44272</v>
      </c>
      <c r="N4455" s="3" t="s">
        <v>109</v>
      </c>
      <c r="O4455" s="17" t="str">
        <f t="shared" si="361"/>
        <v>17/03/2021 15:50</v>
      </c>
      <c r="P4455" s="24">
        <f t="shared" si="362"/>
        <v>0.12569444443943212</v>
      </c>
      <c r="Q4455" s="28">
        <v>0</v>
      </c>
      <c r="R4455" s="27">
        <f t="shared" si="363"/>
        <v>180.99999999278225</v>
      </c>
      <c r="S4455" s="3" t="s">
        <v>4</v>
      </c>
      <c r="T4455" s="3" t="s">
        <v>4837</v>
      </c>
      <c r="U4455" s="3" t="s">
        <v>4</v>
      </c>
      <c r="V4455" s="3" t="s">
        <v>4842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0.5</v>
      </c>
      <c r="AC4455" s="5">
        <v>0</v>
      </c>
      <c r="AD4455" s="5">
        <v>0</v>
      </c>
      <c r="AE4455" s="2">
        <v>4</v>
      </c>
      <c r="AF4455" s="2">
        <v>0</v>
      </c>
      <c r="AG4455" s="2">
        <v>0</v>
      </c>
      <c r="AH4455" s="2">
        <v>0</v>
      </c>
      <c r="AI4455" s="2">
        <v>0</v>
      </c>
      <c r="AJ4455" s="2">
        <v>2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 t="s">
        <v>4</v>
      </c>
      <c r="AT4455" s="2" t="s">
        <v>4</v>
      </c>
    </row>
    <row r="4456" spans="1:46" x14ac:dyDescent="0.2">
      <c r="A4456" s="2">
        <v>1655084</v>
      </c>
      <c r="B4456" s="2">
        <v>844413</v>
      </c>
      <c r="C4456" s="6">
        <v>22.743461146141499</v>
      </c>
      <c r="D4456" s="6">
        <v>37.422873208612799</v>
      </c>
      <c r="E4456" s="19" t="s">
        <v>4836</v>
      </c>
      <c r="F4456" s="46">
        <f>INDEX(Δεδομένα!$P:$P,MATCH('2021'!E4456,Δεδομένα!$O:$O,0))</f>
        <v>138</v>
      </c>
      <c r="G4456" s="49" t="s">
        <v>4781</v>
      </c>
      <c r="H4456" s="51" t="str">
        <f>INDEX(Δεδομένα!B$1:B$51,MATCH('2021'!G4456,Δεδομένα!A$1:A$51,0))</f>
        <v>ΠΕΛΛΟΠΟΝΗΣΟΥ</v>
      </c>
      <c r="I4456" s="53">
        <f>INDEX(Δεδομένα!E$1:E$13,MATCH('2021'!H4456,Δεδομένα!D$1:D$13,0))</f>
        <v>8</v>
      </c>
      <c r="J4456" s="4">
        <v>44296</v>
      </c>
      <c r="K4456" s="3" t="s">
        <v>670</v>
      </c>
      <c r="L4456" s="17" t="str">
        <f t="shared" si="360"/>
        <v>10/04/2021 14:04</v>
      </c>
      <c r="M4456" s="4">
        <v>44296</v>
      </c>
      <c r="N4456" s="3" t="s">
        <v>524</v>
      </c>
      <c r="O4456" s="17" t="str">
        <f t="shared" si="361"/>
        <v>10/04/2021 20:40</v>
      </c>
      <c r="P4456" s="24">
        <f t="shared" si="362"/>
        <v>0.27500000000145519</v>
      </c>
      <c r="Q4456" s="28">
        <v>0</v>
      </c>
      <c r="R4456" s="27">
        <f t="shared" si="363"/>
        <v>396.00000000209548</v>
      </c>
      <c r="S4456" s="3" t="s">
        <v>4</v>
      </c>
      <c r="T4456" s="3" t="s">
        <v>4837</v>
      </c>
      <c r="U4456" s="3" t="s">
        <v>4</v>
      </c>
      <c r="V4456" s="3" t="s">
        <v>4843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14.5</v>
      </c>
      <c r="AC4456" s="5">
        <v>0</v>
      </c>
      <c r="AD4456" s="5">
        <v>0</v>
      </c>
      <c r="AE4456" s="2">
        <v>5</v>
      </c>
      <c r="AF4456" s="2">
        <v>0</v>
      </c>
      <c r="AG4456" s="2">
        <v>0</v>
      </c>
      <c r="AH4456" s="2">
        <v>0</v>
      </c>
      <c r="AI4456" s="2">
        <v>0</v>
      </c>
      <c r="AJ4456" s="2">
        <v>3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 t="s">
        <v>4</v>
      </c>
      <c r="AT4456" s="2" t="s">
        <v>4</v>
      </c>
    </row>
    <row r="4457" spans="1:46" x14ac:dyDescent="0.2">
      <c r="A4457" s="2">
        <v>1655241</v>
      </c>
      <c r="B4457" s="2">
        <v>844734</v>
      </c>
      <c r="C4457" s="6">
        <v>22.750860621945201</v>
      </c>
      <c r="D4457" s="6">
        <v>37.422287529827202</v>
      </c>
      <c r="E4457" s="19" t="s">
        <v>4836</v>
      </c>
      <c r="F4457" s="46">
        <f>INDEX(Δεδομένα!$P:$P,MATCH('2021'!E4457,Δεδομένα!$O:$O,0))</f>
        <v>138</v>
      </c>
      <c r="G4457" s="49" t="s">
        <v>4781</v>
      </c>
      <c r="H4457" s="51" t="str">
        <f>INDEX(Δεδομένα!B$1:B$51,MATCH('2021'!G4457,Δεδομένα!A$1:A$51,0))</f>
        <v>ΠΕΛΛΟΠΟΝΗΣΟΥ</v>
      </c>
      <c r="I4457" s="53">
        <f>INDEX(Δεδομένα!E$1:E$13,MATCH('2021'!H4457,Δεδομένα!D$1:D$13,0))</f>
        <v>8</v>
      </c>
      <c r="J4457" s="4">
        <v>44297</v>
      </c>
      <c r="K4457" s="3" t="s">
        <v>241</v>
      </c>
      <c r="L4457" s="17" t="str">
        <f t="shared" si="360"/>
        <v>11/04/2021 13:15</v>
      </c>
      <c r="M4457" s="4">
        <v>44297</v>
      </c>
      <c r="N4457" s="3" t="s">
        <v>68</v>
      </c>
      <c r="O4457" s="17" t="str">
        <f t="shared" si="361"/>
        <v>11/04/2021 18:06</v>
      </c>
      <c r="P4457" s="24">
        <f t="shared" si="362"/>
        <v>0.20208333332993789</v>
      </c>
      <c r="Q4457" s="28">
        <v>0</v>
      </c>
      <c r="R4457" s="27">
        <f t="shared" si="363"/>
        <v>290.99999999511056</v>
      </c>
      <c r="S4457" s="3" t="s">
        <v>4</v>
      </c>
      <c r="T4457" s="3" t="s">
        <v>4837</v>
      </c>
      <c r="U4457" s="3" t="s">
        <v>4</v>
      </c>
      <c r="V4457" s="3" t="s">
        <v>4844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1</v>
      </c>
      <c r="AC4457" s="5">
        <v>0</v>
      </c>
      <c r="AD4457" s="5">
        <v>0</v>
      </c>
      <c r="AE4457" s="2">
        <v>4</v>
      </c>
      <c r="AF4457" s="2">
        <v>0</v>
      </c>
      <c r="AG4457" s="2">
        <v>0</v>
      </c>
      <c r="AH4457" s="2">
        <v>0</v>
      </c>
      <c r="AI4457" s="2">
        <v>0</v>
      </c>
      <c r="AJ4457" s="2">
        <v>2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 t="s">
        <v>4</v>
      </c>
      <c r="AT4457" s="2" t="s">
        <v>4</v>
      </c>
    </row>
    <row r="4458" spans="1:46" x14ac:dyDescent="0.2">
      <c r="A4458" s="2">
        <v>1656976</v>
      </c>
      <c r="B4458" s="2">
        <v>845085</v>
      </c>
      <c r="D4458" s="2"/>
      <c r="E4458" s="19" t="s">
        <v>4836</v>
      </c>
      <c r="F4458" s="46">
        <f>INDEX(Δεδομένα!$P:$P,MATCH('2021'!E4458,Δεδομένα!$O:$O,0))</f>
        <v>138</v>
      </c>
      <c r="G4458" s="49" t="s">
        <v>4781</v>
      </c>
      <c r="H4458" s="51" t="str">
        <f>INDEX(Δεδομένα!B$1:B$51,MATCH('2021'!G4458,Δεδομένα!A$1:A$51,0))</f>
        <v>ΠΕΛΛΟΠΟΝΗΣΟΥ</v>
      </c>
      <c r="I4458" s="53">
        <f>INDEX(Δεδομένα!E$1:E$13,MATCH('2021'!H4458,Δεδομένα!D$1:D$13,0))</f>
        <v>8</v>
      </c>
      <c r="J4458" s="4">
        <v>44298</v>
      </c>
      <c r="K4458" s="3" t="s">
        <v>161</v>
      </c>
      <c r="L4458" s="17" t="str">
        <f t="shared" si="360"/>
        <v>12/04/2021 15:00</v>
      </c>
      <c r="M4458" s="4">
        <v>44298</v>
      </c>
      <c r="N4458" s="3" t="s">
        <v>497</v>
      </c>
      <c r="O4458" s="17" t="str">
        <f t="shared" si="361"/>
        <v>12/04/2021 21:00</v>
      </c>
      <c r="P4458" s="24">
        <f t="shared" si="362"/>
        <v>0.25</v>
      </c>
      <c r="Q4458" s="28">
        <v>0</v>
      </c>
      <c r="R4458" s="27">
        <f t="shared" si="363"/>
        <v>360</v>
      </c>
      <c r="S4458" s="3" t="s">
        <v>4</v>
      </c>
      <c r="T4458" s="3" t="s">
        <v>4837</v>
      </c>
      <c r="U4458" s="3" t="s">
        <v>4</v>
      </c>
      <c r="V4458" s="3" t="s">
        <v>4840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0.01</v>
      </c>
      <c r="AD4458" s="5">
        <v>0</v>
      </c>
      <c r="AE4458" s="2">
        <v>2</v>
      </c>
      <c r="AF4458" s="2">
        <v>0</v>
      </c>
      <c r="AG4458" s="2">
        <v>0</v>
      </c>
      <c r="AH4458" s="2">
        <v>0</v>
      </c>
      <c r="AI4458" s="2">
        <v>0</v>
      </c>
      <c r="AJ4458" s="2">
        <v>1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 t="s">
        <v>4</v>
      </c>
      <c r="AT4458" s="2" t="s">
        <v>4</v>
      </c>
    </row>
    <row r="4459" spans="1:46" x14ac:dyDescent="0.2">
      <c r="A4459" s="2">
        <v>1663568</v>
      </c>
      <c r="B4459" s="2">
        <v>852566</v>
      </c>
      <c r="C4459" s="6">
        <v>22.746895385490301</v>
      </c>
      <c r="D4459" s="6">
        <v>37.423315139376697</v>
      </c>
      <c r="E4459" s="19" t="s">
        <v>4836</v>
      </c>
      <c r="F4459" s="46">
        <f>INDEX(Δεδομένα!$P:$P,MATCH('2021'!E4459,Δεδομένα!$O:$O,0))</f>
        <v>138</v>
      </c>
      <c r="G4459" s="49" t="s">
        <v>4781</v>
      </c>
      <c r="H4459" s="51" t="str">
        <f>INDEX(Δεδομένα!B$1:B$51,MATCH('2021'!G4459,Δεδομένα!A$1:A$51,0))</f>
        <v>ΠΕΛΛΟΠΟΝΗΣΟΥ</v>
      </c>
      <c r="I4459" s="53">
        <f>INDEX(Δεδομένα!E$1:E$13,MATCH('2021'!H4459,Δεδομένα!D$1:D$13,0))</f>
        <v>8</v>
      </c>
      <c r="J4459" s="4">
        <v>44328</v>
      </c>
      <c r="K4459" s="3" t="s">
        <v>850</v>
      </c>
      <c r="L4459" s="17" t="str">
        <f t="shared" si="360"/>
        <v>12/05/2021 11:19</v>
      </c>
      <c r="M4459" s="4">
        <v>44328</v>
      </c>
      <c r="N4459" s="3" t="s">
        <v>241</v>
      </c>
      <c r="O4459" s="17" t="str">
        <f t="shared" si="361"/>
        <v>12/05/2021 13:15</v>
      </c>
      <c r="P4459" s="24">
        <f t="shared" si="362"/>
        <v>8.0555555556202307E-2</v>
      </c>
      <c r="Q4459" s="28">
        <v>0</v>
      </c>
      <c r="R4459" s="27">
        <f t="shared" si="363"/>
        <v>116.00000000093132</v>
      </c>
      <c r="S4459" s="3" t="s">
        <v>4</v>
      </c>
      <c r="T4459" s="3" t="s">
        <v>4837</v>
      </c>
      <c r="U4459" s="3" t="s">
        <v>4845</v>
      </c>
      <c r="V4459" s="3" t="s">
        <v>4843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0.5</v>
      </c>
      <c r="AC4459" s="5">
        <v>0</v>
      </c>
      <c r="AD4459" s="5">
        <v>0</v>
      </c>
      <c r="AE4459" s="2">
        <v>3</v>
      </c>
      <c r="AF4459" s="2">
        <v>0</v>
      </c>
      <c r="AG4459" s="2">
        <v>0</v>
      </c>
      <c r="AH4459" s="2">
        <v>0</v>
      </c>
      <c r="AI4459" s="2">
        <v>0</v>
      </c>
      <c r="AJ4459" s="2">
        <v>2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 t="s">
        <v>4</v>
      </c>
      <c r="AT4459" s="2" t="s">
        <v>4</v>
      </c>
    </row>
    <row r="4460" spans="1:46" x14ac:dyDescent="0.2">
      <c r="A4460" s="2">
        <v>1663576</v>
      </c>
      <c r="B4460" s="2">
        <v>853437</v>
      </c>
      <c r="D4460" s="2"/>
      <c r="E4460" s="19" t="s">
        <v>4836</v>
      </c>
      <c r="F4460" s="46">
        <f>INDEX(Δεδομένα!$P:$P,MATCH('2021'!E4460,Δεδομένα!$O:$O,0))</f>
        <v>138</v>
      </c>
      <c r="G4460" s="49" t="s">
        <v>4781</v>
      </c>
      <c r="H4460" s="51" t="str">
        <f>INDEX(Δεδομένα!B$1:B$51,MATCH('2021'!G4460,Δεδομένα!A$1:A$51,0))</f>
        <v>ΠΕΛΛΟΠΟΝΗΣΟΥ</v>
      </c>
      <c r="I4460" s="53">
        <f>INDEX(Δεδομένα!E$1:E$13,MATCH('2021'!H4460,Δεδομένα!D$1:D$13,0))</f>
        <v>8</v>
      </c>
      <c r="J4460" s="4">
        <v>44331</v>
      </c>
      <c r="K4460" s="3" t="s">
        <v>1396</v>
      </c>
      <c r="L4460" s="17" t="str">
        <f t="shared" si="360"/>
        <v>15/05/2021 21:50</v>
      </c>
      <c r="M4460" s="4">
        <v>44331</v>
      </c>
      <c r="N4460" s="3" t="s">
        <v>1015</v>
      </c>
      <c r="O4460" s="17" t="str">
        <f t="shared" si="361"/>
        <v>15/05/2021 22:45</v>
      </c>
      <c r="P4460" s="24">
        <f t="shared" si="362"/>
        <v>3.8194444445252884E-2</v>
      </c>
      <c r="Q4460" s="28">
        <v>0</v>
      </c>
      <c r="R4460" s="27">
        <f t="shared" si="363"/>
        <v>55.000000001164153</v>
      </c>
      <c r="S4460" s="3" t="s">
        <v>4</v>
      </c>
      <c r="T4460" s="3" t="s">
        <v>4837</v>
      </c>
      <c r="U4460" s="3" t="s">
        <v>4845</v>
      </c>
      <c r="V4460" s="3" t="s">
        <v>4843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0.05</v>
      </c>
      <c r="AE4460" s="2">
        <v>4</v>
      </c>
      <c r="AF4460" s="2">
        <v>0</v>
      </c>
      <c r="AG4460" s="2">
        <v>0</v>
      </c>
      <c r="AH4460" s="2">
        <v>0</v>
      </c>
      <c r="AI4460" s="2">
        <v>0</v>
      </c>
      <c r="AJ4460" s="2">
        <v>2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 t="s">
        <v>4</v>
      </c>
      <c r="AT4460" s="2" t="s">
        <v>4</v>
      </c>
    </row>
    <row r="4461" spans="1:46" x14ac:dyDescent="0.2">
      <c r="A4461" s="2">
        <v>1670473</v>
      </c>
      <c r="B4461" s="2">
        <v>861025</v>
      </c>
      <c r="C4461" s="6">
        <v>22.735901389207498</v>
      </c>
      <c r="D4461" s="6">
        <v>37.420700228011299</v>
      </c>
      <c r="E4461" s="19" t="s">
        <v>4836</v>
      </c>
      <c r="F4461" s="46">
        <f>INDEX(Δεδομένα!$P:$P,MATCH('2021'!E4461,Δεδομένα!$O:$O,0))</f>
        <v>138</v>
      </c>
      <c r="G4461" s="49" t="s">
        <v>4781</v>
      </c>
      <c r="H4461" s="51" t="str">
        <f>INDEX(Δεδομένα!B$1:B$51,MATCH('2021'!G4461,Δεδομένα!A$1:A$51,0))</f>
        <v>ΠΕΛΛΟΠΟΝΗΣΟΥ</v>
      </c>
      <c r="I4461" s="53">
        <f>INDEX(Δεδομένα!E$1:E$13,MATCH('2021'!H4461,Δεδομένα!D$1:D$13,0))</f>
        <v>8</v>
      </c>
      <c r="J4461" s="4">
        <v>44358</v>
      </c>
      <c r="K4461" s="3" t="s">
        <v>13</v>
      </c>
      <c r="L4461" s="17" t="str">
        <f t="shared" si="360"/>
        <v>11/06/2021 18:50</v>
      </c>
      <c r="M4461" s="4">
        <v>44358</v>
      </c>
      <c r="N4461" s="3" t="s">
        <v>147</v>
      </c>
      <c r="O4461" s="17" t="str">
        <f t="shared" si="361"/>
        <v>11/06/2021 20:00</v>
      </c>
      <c r="P4461" s="24">
        <f t="shared" si="362"/>
        <v>4.8611111116770189E-2</v>
      </c>
      <c r="Q4461" s="28">
        <v>0</v>
      </c>
      <c r="R4461" s="27">
        <f t="shared" si="363"/>
        <v>70.000000008149073</v>
      </c>
      <c r="S4461" s="3" t="s">
        <v>4</v>
      </c>
      <c r="T4461" s="3" t="s">
        <v>4837</v>
      </c>
      <c r="U4461" s="3" t="s">
        <v>4</v>
      </c>
      <c r="V4461" s="3" t="s">
        <v>4846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0.1</v>
      </c>
      <c r="AC4461" s="5">
        <v>0</v>
      </c>
      <c r="AD4461" s="5">
        <v>0</v>
      </c>
      <c r="AE4461" s="2">
        <v>2</v>
      </c>
      <c r="AF4461" s="2">
        <v>0</v>
      </c>
      <c r="AG4461" s="2">
        <v>0</v>
      </c>
      <c r="AH4461" s="2">
        <v>0</v>
      </c>
      <c r="AI4461" s="2">
        <v>0</v>
      </c>
      <c r="AJ4461" s="2">
        <v>1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 t="s">
        <v>4</v>
      </c>
      <c r="AT4461" s="2" t="s">
        <v>4</v>
      </c>
    </row>
    <row r="4462" spans="1:46" x14ac:dyDescent="0.2">
      <c r="A4462" s="2">
        <v>1674374</v>
      </c>
      <c r="B4462" s="2">
        <v>865742</v>
      </c>
      <c r="C4462" s="6">
        <v>22.740952620741201</v>
      </c>
      <c r="D4462" s="6">
        <v>37.422036529096502</v>
      </c>
      <c r="E4462" s="19" t="s">
        <v>4836</v>
      </c>
      <c r="F4462" s="46">
        <f>INDEX(Δεδομένα!$P:$P,MATCH('2021'!E4462,Δεδομένα!$O:$O,0))</f>
        <v>138</v>
      </c>
      <c r="G4462" s="49" t="s">
        <v>4781</v>
      </c>
      <c r="H4462" s="51" t="str">
        <f>INDEX(Δεδομένα!B$1:B$51,MATCH('2021'!G4462,Δεδομένα!A$1:A$51,0))</f>
        <v>ΠΕΛΛΟΠΟΝΗΣΟΥ</v>
      </c>
      <c r="I4462" s="53">
        <f>INDEX(Δεδομένα!E$1:E$13,MATCH('2021'!H4462,Δεδομένα!D$1:D$13,0))</f>
        <v>8</v>
      </c>
      <c r="J4462" s="4">
        <v>44375</v>
      </c>
      <c r="K4462" s="3" t="s">
        <v>4348</v>
      </c>
      <c r="L4462" s="17" t="str">
        <f t="shared" si="360"/>
        <v>28/06/2021 03:30</v>
      </c>
      <c r="M4462" s="4">
        <v>44375</v>
      </c>
      <c r="N4462" s="3" t="s">
        <v>2365</v>
      </c>
      <c r="O4462" s="17" t="str">
        <f t="shared" si="361"/>
        <v>28/06/2021 20:49</v>
      </c>
      <c r="P4462" s="24">
        <f t="shared" si="362"/>
        <v>0.72152777777228039</v>
      </c>
      <c r="Q4462" s="28">
        <v>0</v>
      </c>
      <c r="R4462" s="27">
        <f t="shared" si="363"/>
        <v>1038.9999999920838</v>
      </c>
      <c r="S4462" s="3" t="s">
        <v>4</v>
      </c>
      <c r="T4462" s="3" t="s">
        <v>4837</v>
      </c>
      <c r="U4462" s="3" t="s">
        <v>4</v>
      </c>
      <c r="V4462" s="3" t="s">
        <v>4847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0.5</v>
      </c>
      <c r="AE4462" s="2">
        <v>9</v>
      </c>
      <c r="AF4462" s="2">
        <v>0</v>
      </c>
      <c r="AG4462" s="2">
        <v>0</v>
      </c>
      <c r="AH4462" s="2">
        <v>0</v>
      </c>
      <c r="AI4462" s="2">
        <v>0</v>
      </c>
      <c r="AJ4462" s="2">
        <v>3</v>
      </c>
      <c r="AK4462" s="2">
        <v>0</v>
      </c>
      <c r="AL4462" s="2">
        <v>1</v>
      </c>
      <c r="AM4462" s="2">
        <v>1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 t="s">
        <v>4</v>
      </c>
      <c r="AT4462" s="2" t="s">
        <v>4</v>
      </c>
    </row>
    <row r="4463" spans="1:46" x14ac:dyDescent="0.2">
      <c r="A4463" s="2">
        <v>1674384</v>
      </c>
      <c r="B4463" s="2">
        <v>866972</v>
      </c>
      <c r="C4463" s="6">
        <v>22.6220904586737</v>
      </c>
      <c r="D4463" s="6">
        <v>37.406705806217303</v>
      </c>
      <c r="E4463" s="19" t="s">
        <v>4836</v>
      </c>
      <c r="F4463" s="46">
        <f>INDEX(Δεδομένα!$P:$P,MATCH('2021'!E4463,Δεδομένα!$O:$O,0))</f>
        <v>138</v>
      </c>
      <c r="G4463" s="49" t="s">
        <v>4781</v>
      </c>
      <c r="H4463" s="51" t="str">
        <f>INDEX(Δεδομένα!B$1:B$51,MATCH('2021'!G4463,Δεδομένα!A$1:A$51,0))</f>
        <v>ΠΕΛΛΟΠΟΝΗΣΟΥ</v>
      </c>
      <c r="I4463" s="53">
        <f>INDEX(Δεδομένα!E$1:E$13,MATCH('2021'!H4463,Δεδομένα!D$1:D$13,0))</f>
        <v>8</v>
      </c>
      <c r="J4463" s="4">
        <v>44378</v>
      </c>
      <c r="K4463" s="3" t="s">
        <v>404</v>
      </c>
      <c r="L4463" s="17" t="str">
        <f t="shared" si="360"/>
        <v>01/07/2021 18:05</v>
      </c>
      <c r="M4463" s="4">
        <v>44378</v>
      </c>
      <c r="N4463" s="3" t="s">
        <v>705</v>
      </c>
      <c r="O4463" s="17" t="str">
        <f t="shared" si="361"/>
        <v>01/07/2021 20:13</v>
      </c>
      <c r="P4463" s="24">
        <f t="shared" si="362"/>
        <v>8.8888888894871343E-2</v>
      </c>
      <c r="Q4463" s="28">
        <v>0</v>
      </c>
      <c r="R4463" s="27">
        <f t="shared" si="363"/>
        <v>128.00000000861473</v>
      </c>
      <c r="S4463" s="3" t="s">
        <v>4</v>
      </c>
      <c r="T4463" s="3" t="s">
        <v>4837</v>
      </c>
      <c r="U4463" s="3" t="s">
        <v>4</v>
      </c>
      <c r="V4463" s="3" t="s">
        <v>4848</v>
      </c>
      <c r="W4463" s="5">
        <v>0.25</v>
      </c>
      <c r="X4463" s="5">
        <v>0</v>
      </c>
      <c r="Y4463" s="5">
        <v>0</v>
      </c>
      <c r="Z4463" s="5">
        <v>0</v>
      </c>
      <c r="AA4463" s="5">
        <v>0</v>
      </c>
      <c r="AB4463" s="5">
        <v>0.25</v>
      </c>
      <c r="AC4463" s="5">
        <v>0</v>
      </c>
      <c r="AD4463" s="5">
        <v>0</v>
      </c>
      <c r="AE4463" s="2">
        <v>4</v>
      </c>
      <c r="AF4463" s="2">
        <v>0</v>
      </c>
      <c r="AG4463" s="2">
        <v>0</v>
      </c>
      <c r="AH4463" s="2">
        <v>0</v>
      </c>
      <c r="AI4463" s="2">
        <v>0</v>
      </c>
      <c r="AJ4463" s="2">
        <v>2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 t="s">
        <v>4</v>
      </c>
      <c r="AT4463" s="2" t="s">
        <v>4</v>
      </c>
    </row>
    <row r="4464" spans="1:46" x14ac:dyDescent="0.2">
      <c r="A4464" s="2">
        <v>1677490</v>
      </c>
      <c r="B4464" s="2">
        <v>869177</v>
      </c>
      <c r="C4464" s="6">
        <v>22.739174454729</v>
      </c>
      <c r="D4464" s="6">
        <v>37.414571631854798</v>
      </c>
      <c r="E4464" s="19" t="s">
        <v>4836</v>
      </c>
      <c r="F4464" s="46">
        <f>INDEX(Δεδομένα!$P:$P,MATCH('2021'!E4464,Δεδομένα!$O:$O,0))</f>
        <v>138</v>
      </c>
      <c r="G4464" s="49" t="s">
        <v>4781</v>
      </c>
      <c r="H4464" s="51" t="str">
        <f>INDEX(Δεδομένα!B$1:B$51,MATCH('2021'!G4464,Δεδομένα!A$1:A$51,0))</f>
        <v>ΠΕΛΛΟΠΟΝΗΣΟΥ</v>
      </c>
      <c r="I4464" s="53">
        <f>INDEX(Δεδομένα!E$1:E$13,MATCH('2021'!H4464,Δεδομένα!D$1:D$13,0))</f>
        <v>8</v>
      </c>
      <c r="J4464" s="4">
        <v>44385</v>
      </c>
      <c r="K4464" s="3" t="s">
        <v>711</v>
      </c>
      <c r="L4464" s="17" t="str">
        <f t="shared" si="360"/>
        <v>08/07/2021 14:21</v>
      </c>
      <c r="M4464" s="4">
        <v>44385</v>
      </c>
      <c r="N4464" s="3" t="s">
        <v>490</v>
      </c>
      <c r="O4464" s="17" t="str">
        <f t="shared" si="361"/>
        <v>08/07/2021 16:00</v>
      </c>
      <c r="P4464" s="24">
        <f t="shared" si="362"/>
        <v>6.8749999998544808E-2</v>
      </c>
      <c r="Q4464" s="28">
        <v>0</v>
      </c>
      <c r="R4464" s="27">
        <f t="shared" si="363"/>
        <v>98.999999997904524</v>
      </c>
      <c r="S4464" s="3" t="s">
        <v>4</v>
      </c>
      <c r="T4464" s="3" t="s">
        <v>4837</v>
      </c>
      <c r="U4464" s="3" t="s">
        <v>4</v>
      </c>
      <c r="V4464" s="3" t="s">
        <v>4849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1.5</v>
      </c>
      <c r="AC4464" s="5">
        <v>0</v>
      </c>
      <c r="AD4464" s="5">
        <v>0</v>
      </c>
      <c r="AE4464" s="2">
        <v>4</v>
      </c>
      <c r="AF4464" s="2">
        <v>0</v>
      </c>
      <c r="AG4464" s="2">
        <v>0</v>
      </c>
      <c r="AH4464" s="2">
        <v>0</v>
      </c>
      <c r="AI4464" s="2">
        <v>0</v>
      </c>
      <c r="AJ4464" s="2">
        <v>2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</row>
    <row r="4465" spans="1:46" x14ac:dyDescent="0.2">
      <c r="A4465" s="2">
        <v>1677496</v>
      </c>
      <c r="B4465" s="2">
        <v>869340</v>
      </c>
      <c r="C4465" s="6">
        <v>22.732927322387699</v>
      </c>
      <c r="D4465" s="6">
        <v>37.503952026367202</v>
      </c>
      <c r="E4465" s="19" t="s">
        <v>4836</v>
      </c>
      <c r="F4465" s="46">
        <f>INDEX(Δεδομένα!$P:$P,MATCH('2021'!E4465,Δεδομένα!$O:$O,0))</f>
        <v>138</v>
      </c>
      <c r="G4465" s="49" t="s">
        <v>4781</v>
      </c>
      <c r="H4465" s="51" t="str">
        <f>INDEX(Δεδομένα!B$1:B$51,MATCH('2021'!G4465,Δεδομένα!A$1:A$51,0))</f>
        <v>ΠΕΛΛΟΠΟΝΗΣΟΥ</v>
      </c>
      <c r="I4465" s="53">
        <f>INDEX(Δεδομένα!E$1:E$13,MATCH('2021'!H4465,Δεδομένα!D$1:D$13,0))</f>
        <v>8</v>
      </c>
      <c r="J4465" s="4">
        <v>44386</v>
      </c>
      <c r="K4465" s="3" t="s">
        <v>3181</v>
      </c>
      <c r="L4465" s="17" t="str">
        <f t="shared" si="360"/>
        <v>09/07/2021 00:15</v>
      </c>
      <c r="M4465" s="4">
        <v>44386</v>
      </c>
      <c r="N4465" s="3" t="s">
        <v>2362</v>
      </c>
      <c r="O4465" s="17" t="str">
        <f t="shared" si="361"/>
        <v>09/07/2021 03:10</v>
      </c>
      <c r="P4465" s="24">
        <f t="shared" si="362"/>
        <v>0.12152777778101154</v>
      </c>
      <c r="Q4465" s="28">
        <v>0</v>
      </c>
      <c r="R4465" s="27">
        <f t="shared" si="363"/>
        <v>175.00000000465661</v>
      </c>
      <c r="S4465" s="3" t="s">
        <v>4</v>
      </c>
      <c r="T4465" s="3" t="s">
        <v>4837</v>
      </c>
      <c r="U4465" s="3" t="s">
        <v>4</v>
      </c>
      <c r="V4465" s="3" t="s">
        <v>4850</v>
      </c>
      <c r="W4465" s="5">
        <v>0</v>
      </c>
      <c r="X4465" s="5">
        <v>0.5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2">
        <v>10</v>
      </c>
      <c r="AF4465" s="2">
        <v>0</v>
      </c>
      <c r="AG4465" s="2">
        <v>0</v>
      </c>
      <c r="AH4465" s="2">
        <v>0</v>
      </c>
      <c r="AI4465" s="2">
        <v>0</v>
      </c>
      <c r="AJ4465" s="2">
        <v>5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</row>
    <row r="4466" spans="1:46" x14ac:dyDescent="0.2">
      <c r="A4466" s="2">
        <v>1681371</v>
      </c>
      <c r="B4466" s="2">
        <v>870740</v>
      </c>
      <c r="D4466" s="2"/>
      <c r="E4466" s="19" t="s">
        <v>4836</v>
      </c>
      <c r="F4466" s="46">
        <f>INDEX(Δεδομένα!$P:$P,MATCH('2021'!E4466,Δεδομένα!$O:$O,0))</f>
        <v>138</v>
      </c>
      <c r="G4466" s="49" t="s">
        <v>4781</v>
      </c>
      <c r="H4466" s="51" t="str">
        <f>INDEX(Δεδομένα!B$1:B$51,MATCH('2021'!G4466,Δεδομένα!A$1:A$51,0))</f>
        <v>ΠΕΛΛΟΠΟΝΗΣΟΥ</v>
      </c>
      <c r="I4466" s="53">
        <f>INDEX(Δεδομένα!E$1:E$13,MATCH('2021'!H4466,Δεδομένα!D$1:D$13,0))</f>
        <v>8</v>
      </c>
      <c r="J4466" s="4">
        <v>44390</v>
      </c>
      <c r="K4466" s="3" t="s">
        <v>526</v>
      </c>
      <c r="L4466" s="17" t="str">
        <f t="shared" si="360"/>
        <v>13/07/2021 17:05</v>
      </c>
      <c r="M4466" s="4">
        <v>44390</v>
      </c>
      <c r="N4466" s="3" t="s">
        <v>17</v>
      </c>
      <c r="O4466" s="17" t="str">
        <f t="shared" si="361"/>
        <v>13/07/2021 18:00</v>
      </c>
      <c r="P4466" s="24">
        <f t="shared" si="362"/>
        <v>3.8194444445252884E-2</v>
      </c>
      <c r="Q4466" s="28">
        <v>0</v>
      </c>
      <c r="R4466" s="27">
        <f t="shared" si="363"/>
        <v>55.000000001164153</v>
      </c>
      <c r="S4466" s="3" t="s">
        <v>4</v>
      </c>
      <c r="T4466" s="3" t="s">
        <v>4837</v>
      </c>
      <c r="U4466" s="3" t="s">
        <v>4</v>
      </c>
      <c r="V4466" s="3" t="s">
        <v>4851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0.1</v>
      </c>
      <c r="AC4466" s="5">
        <v>0</v>
      </c>
      <c r="AD4466" s="5">
        <v>0</v>
      </c>
      <c r="AE4466" s="2">
        <v>2</v>
      </c>
      <c r="AF4466" s="2">
        <v>0</v>
      </c>
      <c r="AG4466" s="2">
        <v>0</v>
      </c>
      <c r="AH4466" s="2">
        <v>0</v>
      </c>
      <c r="AI4466" s="2">
        <v>0</v>
      </c>
      <c r="AJ4466" s="2">
        <v>1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</row>
    <row r="4467" spans="1:46" x14ac:dyDescent="0.2">
      <c r="A4467" s="2">
        <v>1682510</v>
      </c>
      <c r="B4467" s="2">
        <v>874090</v>
      </c>
      <c r="C4467" s="6">
        <v>22.740001087902701</v>
      </c>
      <c r="D4467" s="6">
        <v>37.414339059974097</v>
      </c>
      <c r="E4467" s="19" t="s">
        <v>4836</v>
      </c>
      <c r="F4467" s="46">
        <f>INDEX(Δεδομένα!$P:$P,MATCH('2021'!E4467,Δεδομένα!$O:$O,0))</f>
        <v>138</v>
      </c>
      <c r="G4467" s="49" t="s">
        <v>4781</v>
      </c>
      <c r="H4467" s="51" t="str">
        <f>INDEX(Δεδομένα!B$1:B$51,MATCH('2021'!G4467,Δεδομένα!A$1:A$51,0))</f>
        <v>ΠΕΛΛΟΠΟΝΗΣΟΥ</v>
      </c>
      <c r="I4467" s="53">
        <f>INDEX(Δεδομένα!E$1:E$13,MATCH('2021'!H4467,Δεδομένα!D$1:D$13,0))</f>
        <v>8</v>
      </c>
      <c r="J4467" s="4">
        <v>44401</v>
      </c>
      <c r="K4467" s="3" t="s">
        <v>914</v>
      </c>
      <c r="L4467" s="17" t="str">
        <f t="shared" si="360"/>
        <v>24/07/2021 13:44</v>
      </c>
      <c r="M4467" s="4">
        <v>44401</v>
      </c>
      <c r="N4467" s="3" t="s">
        <v>914</v>
      </c>
      <c r="O4467" s="17" t="str">
        <f t="shared" si="361"/>
        <v>24/07/2021 13:44</v>
      </c>
      <c r="P4467" s="24">
        <f t="shared" si="362"/>
        <v>0</v>
      </c>
      <c r="Q4467" s="28">
        <v>0</v>
      </c>
      <c r="R4467" s="27">
        <f t="shared" si="363"/>
        <v>0</v>
      </c>
      <c r="S4467" s="3" t="s">
        <v>4</v>
      </c>
      <c r="T4467" s="3" t="s">
        <v>4837</v>
      </c>
      <c r="U4467" s="3" t="s">
        <v>4</v>
      </c>
      <c r="V4467" s="3" t="s">
        <v>4852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7</v>
      </c>
      <c r="AC4467" s="5">
        <v>0</v>
      </c>
      <c r="AD4467" s="5">
        <v>0</v>
      </c>
      <c r="AE4467" s="2">
        <v>6</v>
      </c>
      <c r="AF4467" s="2">
        <v>0</v>
      </c>
      <c r="AG4467" s="2">
        <v>0</v>
      </c>
      <c r="AH4467" s="2">
        <v>0</v>
      </c>
      <c r="AI4467" s="2">
        <v>0</v>
      </c>
      <c r="AJ4467" s="2">
        <v>3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</row>
    <row r="4468" spans="1:46" x14ac:dyDescent="0.2">
      <c r="A4468" s="2">
        <v>1687466</v>
      </c>
      <c r="B4468" s="2">
        <v>877302</v>
      </c>
      <c r="C4468" s="6">
        <v>22.720448801702901</v>
      </c>
      <c r="D4468" s="6">
        <v>37.415188724023103</v>
      </c>
      <c r="E4468" s="19" t="s">
        <v>4836</v>
      </c>
      <c r="F4468" s="46">
        <f>INDEX(Δεδομένα!$P:$P,MATCH('2021'!E4468,Δεδομένα!$O:$O,0))</f>
        <v>138</v>
      </c>
      <c r="G4468" s="49" t="s">
        <v>4781</v>
      </c>
      <c r="H4468" s="51" t="str">
        <f>INDEX(Δεδομένα!B$1:B$51,MATCH('2021'!G4468,Δεδομένα!A$1:A$51,0))</f>
        <v>ΠΕΛΛΟΠΟΝΗΣΟΥ</v>
      </c>
      <c r="I4468" s="53">
        <f>INDEX(Δεδομένα!E$1:E$13,MATCH('2021'!H4468,Δεδομένα!D$1:D$13,0))</f>
        <v>8</v>
      </c>
      <c r="J4468" s="4">
        <v>44411</v>
      </c>
      <c r="K4468" s="3" t="s">
        <v>324</v>
      </c>
      <c r="L4468" s="17" t="str">
        <f t="shared" si="360"/>
        <v>03/08/2021 10:00</v>
      </c>
      <c r="M4468" s="4">
        <v>44411</v>
      </c>
      <c r="N4468" s="3" t="s">
        <v>298</v>
      </c>
      <c r="O4468" s="17" t="str">
        <f t="shared" si="361"/>
        <v>03/08/2021 12:35</v>
      </c>
      <c r="P4468" s="24">
        <f t="shared" si="362"/>
        <v>0.10763888889050577</v>
      </c>
      <c r="Q4468" s="28">
        <v>0</v>
      </c>
      <c r="R4468" s="27">
        <f t="shared" si="363"/>
        <v>155.00000000232831</v>
      </c>
      <c r="S4468" s="3" t="s">
        <v>4</v>
      </c>
      <c r="T4468" s="3" t="s">
        <v>4837</v>
      </c>
      <c r="U4468" s="3" t="s">
        <v>4845</v>
      </c>
      <c r="V4468" s="3" t="s">
        <v>1250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1</v>
      </c>
      <c r="AC4468" s="5">
        <v>0</v>
      </c>
      <c r="AD4468" s="5">
        <v>0</v>
      </c>
      <c r="AE4468" s="2">
        <v>5</v>
      </c>
      <c r="AF4468" s="2">
        <v>0</v>
      </c>
      <c r="AG4468" s="2">
        <v>0</v>
      </c>
      <c r="AH4468" s="2">
        <v>0</v>
      </c>
      <c r="AI4468" s="2">
        <v>0</v>
      </c>
      <c r="AJ4468" s="2">
        <v>3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</row>
    <row r="4469" spans="1:46" x14ac:dyDescent="0.2">
      <c r="A4469" s="2">
        <v>1709197</v>
      </c>
      <c r="B4469" s="2">
        <v>905728</v>
      </c>
      <c r="C4469" s="6">
        <v>22.671938125535299</v>
      </c>
      <c r="D4469" s="6">
        <v>37.430934694039003</v>
      </c>
      <c r="E4469" s="19" t="s">
        <v>4836</v>
      </c>
      <c r="F4469" s="46">
        <f>INDEX(Δεδομένα!$P:$P,MATCH('2021'!E4469,Δεδομένα!$O:$O,0))</f>
        <v>138</v>
      </c>
      <c r="G4469" s="49" t="s">
        <v>4781</v>
      </c>
      <c r="H4469" s="51" t="str">
        <f>INDEX(Δεδομένα!B$1:B$51,MATCH('2021'!G4469,Δεδομένα!A$1:A$51,0))</f>
        <v>ΠΕΛΛΟΠΟΝΗΣΟΥ</v>
      </c>
      <c r="I4469" s="53">
        <f>INDEX(Δεδομένα!E$1:E$13,MATCH('2021'!H4469,Δεδομένα!D$1:D$13,0))</f>
        <v>8</v>
      </c>
      <c r="J4469" s="4">
        <v>44500</v>
      </c>
      <c r="K4469" s="3" t="s">
        <v>1196</v>
      </c>
      <c r="L4469" s="17" t="str">
        <f t="shared" si="360"/>
        <v>31/10/2021 19:34</v>
      </c>
      <c r="M4469" s="4">
        <v>44500</v>
      </c>
      <c r="N4469" s="3" t="s">
        <v>742</v>
      </c>
      <c r="O4469" s="17" t="str">
        <f t="shared" si="361"/>
        <v>31/10/2021 19:55</v>
      </c>
      <c r="P4469" s="24">
        <f t="shared" si="362"/>
        <v>1.4583333329937886E-2</v>
      </c>
      <c r="Q4469" s="28">
        <v>0</v>
      </c>
      <c r="R4469" s="27">
        <f t="shared" si="363"/>
        <v>20.999999995110556</v>
      </c>
      <c r="S4469" s="3" t="s">
        <v>4</v>
      </c>
      <c r="T4469" s="3" t="s">
        <v>4837</v>
      </c>
      <c r="U4469" s="3" t="s">
        <v>4</v>
      </c>
      <c r="V4469" s="3" t="s">
        <v>4853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0.05</v>
      </c>
      <c r="AD4469" s="5">
        <v>0</v>
      </c>
      <c r="AE4469" s="2">
        <v>2</v>
      </c>
      <c r="AF4469" s="2">
        <v>0</v>
      </c>
      <c r="AG4469" s="2">
        <v>0</v>
      </c>
      <c r="AH4469" s="2">
        <v>0</v>
      </c>
      <c r="AI4469" s="2">
        <v>0</v>
      </c>
      <c r="AJ4469" s="2">
        <v>1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</row>
    <row r="4470" spans="1:46" x14ac:dyDescent="0.2">
      <c r="A4470" s="2">
        <v>1723754</v>
      </c>
      <c r="B4470" s="2">
        <v>915101</v>
      </c>
      <c r="D4470" s="2"/>
      <c r="E4470" s="19" t="s">
        <v>4836</v>
      </c>
      <c r="F4470" s="46">
        <f>INDEX(Δεδομένα!$P:$P,MATCH('2021'!E4470,Δεδομένα!$O:$O,0))</f>
        <v>138</v>
      </c>
      <c r="G4470" s="49" t="s">
        <v>4781</v>
      </c>
      <c r="H4470" s="51" t="str">
        <f>INDEX(Δεδομένα!B$1:B$51,MATCH('2021'!G4470,Δεδομένα!A$1:A$51,0))</f>
        <v>ΠΕΛΛΟΠΟΝΗΣΟΥ</v>
      </c>
      <c r="I4470" s="53">
        <f>INDEX(Δεδομένα!E$1:E$13,MATCH('2021'!H4470,Δεδομένα!D$1:D$13,0))</f>
        <v>8</v>
      </c>
      <c r="J4470" s="4">
        <v>44536</v>
      </c>
      <c r="K4470" s="3" t="s">
        <v>1396</v>
      </c>
      <c r="L4470" s="17" t="str">
        <f t="shared" si="360"/>
        <v>06/12/2021 21:50</v>
      </c>
      <c r="M4470" s="4">
        <v>44536</v>
      </c>
      <c r="N4470" s="3" t="s">
        <v>2144</v>
      </c>
      <c r="O4470" s="17" t="str">
        <f t="shared" si="361"/>
        <v>06/12/2021 23:15</v>
      </c>
      <c r="P4470" s="24">
        <f t="shared" si="362"/>
        <v>5.9027777781011537E-2</v>
      </c>
      <c r="Q4470" s="28">
        <v>0</v>
      </c>
      <c r="R4470" s="27">
        <f t="shared" si="363"/>
        <v>85.000000004656613</v>
      </c>
      <c r="S4470" s="3" t="s">
        <v>4</v>
      </c>
      <c r="T4470" s="3" t="s">
        <v>4837</v>
      </c>
      <c r="U4470" s="3" t="s">
        <v>4</v>
      </c>
      <c r="V4470" s="3" t="s">
        <v>4854</v>
      </c>
      <c r="W4470" s="5">
        <v>0</v>
      </c>
      <c r="X4470" s="5">
        <v>0.1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2">
        <v>2</v>
      </c>
      <c r="AF4470" s="2">
        <v>0</v>
      </c>
      <c r="AG4470" s="2">
        <v>0</v>
      </c>
      <c r="AH4470" s="2">
        <v>0</v>
      </c>
      <c r="AI4470" s="2">
        <v>0</v>
      </c>
      <c r="AJ4470" s="2">
        <v>1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</row>
    <row r="4471" spans="1:46" x14ac:dyDescent="0.2">
      <c r="A4471" s="2">
        <v>1723780</v>
      </c>
      <c r="B4471" s="2">
        <v>915675</v>
      </c>
      <c r="D4471" s="2"/>
      <c r="E4471" s="19" t="s">
        <v>4836</v>
      </c>
      <c r="F4471" s="46">
        <f>INDEX(Δεδομένα!$P:$P,MATCH('2021'!E4471,Δεδομένα!$O:$O,0))</f>
        <v>138</v>
      </c>
      <c r="G4471" s="49" t="s">
        <v>4781</v>
      </c>
      <c r="H4471" s="51" t="str">
        <f>INDEX(Δεδομένα!B$1:B$51,MATCH('2021'!G4471,Δεδομένα!A$1:A$51,0))</f>
        <v>ΠΕΛΛΟΠΟΝΗΣΟΥ</v>
      </c>
      <c r="I4471" s="53">
        <f>INDEX(Δεδομένα!E$1:E$13,MATCH('2021'!H4471,Δεδομένα!D$1:D$13,0))</f>
        <v>8</v>
      </c>
      <c r="J4471" s="4">
        <v>44539</v>
      </c>
      <c r="K4471" s="3" t="s">
        <v>275</v>
      </c>
      <c r="L4471" s="17" t="str">
        <f t="shared" si="360"/>
        <v>09/12/2021 15:18</v>
      </c>
      <c r="M4471" s="4">
        <v>44539</v>
      </c>
      <c r="N4471" s="3" t="s">
        <v>716</v>
      </c>
      <c r="O4471" s="17" t="str">
        <f t="shared" si="361"/>
        <v>09/12/2021 17:36</v>
      </c>
      <c r="P4471" s="24">
        <f t="shared" si="362"/>
        <v>9.5833333332848269E-2</v>
      </c>
      <c r="Q4471" s="28">
        <v>0</v>
      </c>
      <c r="R4471" s="27">
        <f t="shared" si="363"/>
        <v>137.99999999930151</v>
      </c>
      <c r="S4471" s="3" t="s">
        <v>4</v>
      </c>
      <c r="T4471" s="3" t="s">
        <v>4837</v>
      </c>
      <c r="U4471" s="3" t="s">
        <v>4</v>
      </c>
      <c r="V4471" s="3" t="s">
        <v>4855</v>
      </c>
      <c r="W4471" s="5">
        <v>0</v>
      </c>
      <c r="X4471" s="5">
        <v>0</v>
      </c>
      <c r="Y4471" s="5">
        <v>0</v>
      </c>
      <c r="Z4471" s="5">
        <v>0</v>
      </c>
      <c r="AA4471" s="5">
        <v>0.1</v>
      </c>
      <c r="AB4471" s="5">
        <v>0</v>
      </c>
      <c r="AC4471" s="5">
        <v>0</v>
      </c>
      <c r="AD4471" s="5">
        <v>0</v>
      </c>
      <c r="AE4471" s="2">
        <v>2</v>
      </c>
      <c r="AF4471" s="2">
        <v>0</v>
      </c>
      <c r="AG4471" s="2">
        <v>0</v>
      </c>
      <c r="AH4471" s="2">
        <v>0</v>
      </c>
      <c r="AI4471" s="2">
        <v>0</v>
      </c>
      <c r="AJ4471" s="2">
        <v>1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</row>
    <row r="4472" spans="1:46" x14ac:dyDescent="0.2">
      <c r="A4472" s="2">
        <v>1726568</v>
      </c>
      <c r="B4472" s="2">
        <v>921435</v>
      </c>
      <c r="D4472" s="2"/>
      <c r="E4472" s="19" t="s">
        <v>4836</v>
      </c>
      <c r="F4472" s="46">
        <f>INDEX(Δεδομένα!$P:$P,MATCH('2021'!E4472,Δεδομένα!$O:$O,0))</f>
        <v>138</v>
      </c>
      <c r="G4472" s="49" t="s">
        <v>4781</v>
      </c>
      <c r="H4472" s="51" t="str">
        <f>INDEX(Δεδομένα!B$1:B$51,MATCH('2021'!G4472,Δεδομένα!A$1:A$51,0))</f>
        <v>ΠΕΛΛΟΠΟΝΗΣΟΥ</v>
      </c>
      <c r="I4472" s="53">
        <f>INDEX(Δεδομένα!E$1:E$13,MATCH('2021'!H4472,Δεδομένα!D$1:D$13,0))</f>
        <v>8</v>
      </c>
      <c r="J4472" s="4">
        <v>44557</v>
      </c>
      <c r="K4472" s="3" t="s">
        <v>490</v>
      </c>
      <c r="L4472" s="17" t="str">
        <f t="shared" si="360"/>
        <v>27/12/2021 16:00</v>
      </c>
      <c r="M4472" s="4">
        <v>44557</v>
      </c>
      <c r="N4472" s="3" t="s">
        <v>740</v>
      </c>
      <c r="O4472" s="17" t="str">
        <f t="shared" si="361"/>
        <v>27/12/2021 16:42</v>
      </c>
      <c r="P4472" s="24">
        <f t="shared" si="362"/>
        <v>2.9166666667151731E-2</v>
      </c>
      <c r="Q4472" s="28">
        <v>0</v>
      </c>
      <c r="R4472" s="27">
        <f t="shared" si="363"/>
        <v>42.000000000698492</v>
      </c>
      <c r="S4472" s="3" t="s">
        <v>4</v>
      </c>
      <c r="T4472" s="3" t="s">
        <v>4837</v>
      </c>
      <c r="U4472" s="3" t="s">
        <v>4845</v>
      </c>
      <c r="V4472" s="3" t="s">
        <v>4843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0.02</v>
      </c>
      <c r="AD4472" s="5">
        <v>0</v>
      </c>
      <c r="AE4472" s="2">
        <v>2</v>
      </c>
      <c r="AF4472" s="2">
        <v>0</v>
      </c>
      <c r="AG4472" s="2">
        <v>0</v>
      </c>
      <c r="AH4472" s="2">
        <v>0</v>
      </c>
      <c r="AI4472" s="2">
        <v>0</v>
      </c>
      <c r="AJ4472" s="2">
        <v>1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 t="s">
        <v>4</v>
      </c>
      <c r="AT4472" s="2" t="s">
        <v>4</v>
      </c>
    </row>
    <row r="4473" spans="1:46" x14ac:dyDescent="0.2">
      <c r="A4473" s="2">
        <v>1641623</v>
      </c>
      <c r="B4473" s="2">
        <v>831800</v>
      </c>
      <c r="C4473" s="6">
        <v>22.230192513944999</v>
      </c>
      <c r="D4473" s="6">
        <v>37.619379434248103</v>
      </c>
      <c r="E4473" s="19" t="s">
        <v>4856</v>
      </c>
      <c r="F4473" s="46">
        <f>INDEX(Δεδομένα!$P:$P,MATCH('2021'!E4473,Δεδομένα!$O:$O,0))</f>
        <v>139</v>
      </c>
      <c r="G4473" s="49" t="s">
        <v>4781</v>
      </c>
      <c r="H4473" s="51" t="str">
        <f>INDEX(Δεδομένα!B$1:B$51,MATCH('2021'!G4473,Δεδομένα!A$1:A$51,0))</f>
        <v>ΠΕΛΛΟΠΟΝΗΣΟΥ</v>
      </c>
      <c r="I4473" s="53">
        <f>INDEX(Δεδομένα!E$1:E$13,MATCH('2021'!H4473,Δεδομένα!D$1:D$13,0))</f>
        <v>8</v>
      </c>
      <c r="J4473" s="4">
        <v>44250</v>
      </c>
      <c r="K4473" s="3" t="s">
        <v>290</v>
      </c>
      <c r="L4473" s="17" t="str">
        <f t="shared" si="360"/>
        <v>23/02/2021 12:24</v>
      </c>
      <c r="M4473" s="4">
        <v>44250</v>
      </c>
      <c r="N4473" s="3" t="s">
        <v>32</v>
      </c>
      <c r="O4473" s="17" t="str">
        <f t="shared" si="361"/>
        <v>23/02/2021 18:45</v>
      </c>
      <c r="P4473" s="24">
        <f t="shared" si="362"/>
        <v>0.26458333332993789</v>
      </c>
      <c r="Q4473" s="28">
        <v>0</v>
      </c>
      <c r="R4473" s="27">
        <f t="shared" si="363"/>
        <v>380.99999999511056</v>
      </c>
      <c r="S4473" s="3" t="s">
        <v>4</v>
      </c>
      <c r="T4473" s="3" t="s">
        <v>4782</v>
      </c>
      <c r="U4473" s="3" t="s">
        <v>4</v>
      </c>
      <c r="V4473" s="3" t="s">
        <v>4857</v>
      </c>
      <c r="W4473" s="5">
        <v>3</v>
      </c>
      <c r="X4473" s="5">
        <v>0</v>
      </c>
      <c r="Y4473" s="5">
        <v>0</v>
      </c>
      <c r="Z4473" s="5">
        <v>0</v>
      </c>
      <c r="AA4473" s="5">
        <v>0</v>
      </c>
      <c r="AB4473" s="5">
        <v>2</v>
      </c>
      <c r="AC4473" s="5">
        <v>0</v>
      </c>
      <c r="AD4473" s="5">
        <v>0</v>
      </c>
      <c r="AE4473" s="2">
        <v>9</v>
      </c>
      <c r="AF4473" s="2">
        <v>0</v>
      </c>
      <c r="AG4473" s="2">
        <v>0</v>
      </c>
      <c r="AH4473" s="2">
        <v>0</v>
      </c>
      <c r="AI4473" s="2">
        <v>0</v>
      </c>
      <c r="AJ4473" s="2">
        <v>4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 t="s">
        <v>4</v>
      </c>
      <c r="AT4473" s="2" t="s">
        <v>4</v>
      </c>
    </row>
    <row r="4474" spans="1:46" x14ac:dyDescent="0.2">
      <c r="A4474" s="2">
        <v>1641620</v>
      </c>
      <c r="B4474" s="2">
        <v>832181</v>
      </c>
      <c r="C4474" s="6">
        <v>22.2193552833605</v>
      </c>
      <c r="D4474" s="6">
        <v>37.782067222161501</v>
      </c>
      <c r="E4474" s="19" t="s">
        <v>4856</v>
      </c>
      <c r="F4474" s="46">
        <f>INDEX(Δεδομένα!$P:$P,MATCH('2021'!E4474,Δεδομένα!$O:$O,0))</f>
        <v>139</v>
      </c>
      <c r="G4474" s="49" t="s">
        <v>4781</v>
      </c>
      <c r="H4474" s="51" t="str">
        <f>INDEX(Δεδομένα!B$1:B$51,MATCH('2021'!G4474,Δεδομένα!A$1:A$51,0))</f>
        <v>ΠΕΛΛΟΠΟΝΗΣΟΥ</v>
      </c>
      <c r="I4474" s="53">
        <f>INDEX(Δεδομένα!E$1:E$13,MATCH('2021'!H4474,Δεδομένα!D$1:D$13,0))</f>
        <v>8</v>
      </c>
      <c r="J4474" s="4">
        <v>44250</v>
      </c>
      <c r="K4474" s="3" t="s">
        <v>2297</v>
      </c>
      <c r="L4474" s="17" t="str">
        <f t="shared" si="360"/>
        <v>23/02/2021 19:24</v>
      </c>
      <c r="M4474" s="4">
        <v>44250</v>
      </c>
      <c r="N4474" s="3" t="s">
        <v>450</v>
      </c>
      <c r="O4474" s="17" t="str">
        <f t="shared" si="361"/>
        <v>23/02/2021 20:50</v>
      </c>
      <c r="P4474" s="24">
        <f t="shared" si="362"/>
        <v>5.9722222220443655E-2</v>
      </c>
      <c r="Q4474" s="28">
        <v>0</v>
      </c>
      <c r="R4474" s="27">
        <f t="shared" si="363"/>
        <v>85.999999997438863</v>
      </c>
      <c r="S4474" s="3" t="s">
        <v>4</v>
      </c>
      <c r="T4474" s="3" t="s">
        <v>4858</v>
      </c>
      <c r="U4474" s="3" t="s">
        <v>4</v>
      </c>
      <c r="V4474" s="3" t="s">
        <v>2203</v>
      </c>
      <c r="W4474" s="5">
        <v>0</v>
      </c>
      <c r="X4474" s="5">
        <v>0</v>
      </c>
      <c r="Y4474" s="5">
        <v>0</v>
      </c>
      <c r="Z4474" s="5">
        <v>0</v>
      </c>
      <c r="AA4474" s="5">
        <v>1</v>
      </c>
      <c r="AB4474" s="5">
        <v>0</v>
      </c>
      <c r="AC4474" s="5">
        <v>0</v>
      </c>
      <c r="AD4474" s="5">
        <v>0</v>
      </c>
      <c r="AE4474" s="2">
        <v>2</v>
      </c>
      <c r="AF4474" s="2">
        <v>0</v>
      </c>
      <c r="AG4474" s="2">
        <v>0</v>
      </c>
      <c r="AH4474" s="2">
        <v>0</v>
      </c>
      <c r="AI4474" s="2">
        <v>0</v>
      </c>
      <c r="AJ4474" s="2">
        <v>1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 t="s">
        <v>4</v>
      </c>
      <c r="AT4474" s="2" t="s">
        <v>4</v>
      </c>
    </row>
    <row r="4475" spans="1:46" x14ac:dyDescent="0.2">
      <c r="A4475" s="2">
        <v>1641617</v>
      </c>
      <c r="B4475" s="2">
        <v>833566</v>
      </c>
      <c r="C4475" s="6">
        <v>21.909884581513101</v>
      </c>
      <c r="D4475" s="6">
        <v>37.701121419541501</v>
      </c>
      <c r="E4475" s="19" t="s">
        <v>4856</v>
      </c>
      <c r="F4475" s="46">
        <f>INDEX(Δεδομένα!$P:$P,MATCH('2021'!E4475,Δεδομένα!$O:$O,0))</f>
        <v>139</v>
      </c>
      <c r="G4475" s="49" t="s">
        <v>4781</v>
      </c>
      <c r="H4475" s="51" t="str">
        <f>INDEX(Δεδομένα!B$1:B$51,MATCH('2021'!G4475,Δεδομένα!A$1:A$51,0))</f>
        <v>ΠΕΛΛΟΠΟΝΗΣΟΥ</v>
      </c>
      <c r="I4475" s="53">
        <f>INDEX(Δεδομένα!E$1:E$13,MATCH('2021'!H4475,Δεδομένα!D$1:D$13,0))</f>
        <v>8</v>
      </c>
      <c r="J4475" s="4">
        <v>44255</v>
      </c>
      <c r="K4475" s="3" t="s">
        <v>1496</v>
      </c>
      <c r="L4475" s="17" t="str">
        <f t="shared" ref="L4475:L4534" si="364">_xlfn.CONCAT(TEXT(J4475,"ηη/μμ/εεε")," ",TEXT(K4475,"ωω:λλ"))</f>
        <v>28/02/2021 14:54</v>
      </c>
      <c r="M4475" s="4">
        <v>44255</v>
      </c>
      <c r="N4475" s="3" t="s">
        <v>2410</v>
      </c>
      <c r="O4475" s="17" t="str">
        <f t="shared" ref="O4475:O4534" si="365">_xlfn.CONCAT(TEXT(M4475,"ηη/μμ/εεε")," ",TEXT(N4475,"ωω:λλ"))</f>
        <v>28/02/2021 16:53</v>
      </c>
      <c r="P4475" s="24">
        <f t="shared" ref="P4475:P4534" si="366">O4475-L4475</f>
        <v>8.2638888889050577E-2</v>
      </c>
      <c r="Q4475" s="28">
        <v>0</v>
      </c>
      <c r="R4475" s="27">
        <f t="shared" ref="R4475:R4534" si="367">P4475*(24*60)</f>
        <v>119.00000000023283</v>
      </c>
      <c r="S4475" s="3" t="s">
        <v>4</v>
      </c>
      <c r="T4475" s="3" t="s">
        <v>4858</v>
      </c>
      <c r="U4475" s="3" t="s">
        <v>4</v>
      </c>
      <c r="V4475" s="3" t="s">
        <v>4860</v>
      </c>
      <c r="W4475" s="5">
        <v>0</v>
      </c>
      <c r="X4475" s="5">
        <v>0</v>
      </c>
      <c r="Y4475" s="5">
        <v>0</v>
      </c>
      <c r="Z4475" s="5">
        <v>0</v>
      </c>
      <c r="AA4475" s="5">
        <v>0.05</v>
      </c>
      <c r="AB4475" s="5">
        <v>0</v>
      </c>
      <c r="AC4475" s="5">
        <v>0</v>
      </c>
      <c r="AD4475" s="5">
        <v>0</v>
      </c>
      <c r="AE4475" s="2">
        <v>2</v>
      </c>
      <c r="AF4475" s="2">
        <v>0</v>
      </c>
      <c r="AG4475" s="2">
        <v>0</v>
      </c>
      <c r="AH4475" s="2">
        <v>0</v>
      </c>
      <c r="AI4475" s="2">
        <v>0</v>
      </c>
      <c r="AJ4475" s="2">
        <v>1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 t="s">
        <v>4</v>
      </c>
      <c r="AT4475" s="2" t="s">
        <v>4</v>
      </c>
    </row>
    <row r="4476" spans="1:46" x14ac:dyDescent="0.2">
      <c r="A4476" s="2">
        <v>1651597</v>
      </c>
      <c r="B4476" s="2">
        <v>839581</v>
      </c>
      <c r="C4476" s="2"/>
      <c r="D4476" s="2"/>
      <c r="E4476" s="19" t="s">
        <v>4856</v>
      </c>
      <c r="F4476" s="46">
        <f>INDEX(Δεδομένα!$P:$P,MATCH('2021'!E4476,Δεδομένα!$O:$O,0))</f>
        <v>139</v>
      </c>
      <c r="G4476" s="49" t="s">
        <v>4781</v>
      </c>
      <c r="H4476" s="51" t="str">
        <f>INDEX(Δεδομένα!B$1:B$51,MATCH('2021'!G4476,Δεδομένα!A$1:A$51,0))</f>
        <v>ΠΕΛΛΟΠΟΝΗΣΟΥ</v>
      </c>
      <c r="I4476" s="53">
        <f>INDEX(Δεδομένα!E$1:E$13,MATCH('2021'!H4476,Δεδομένα!D$1:D$13,0))</f>
        <v>8</v>
      </c>
      <c r="J4476" s="4">
        <v>44276</v>
      </c>
      <c r="K4476" s="3" t="s">
        <v>1067</v>
      </c>
      <c r="L4476" s="17" t="str">
        <f t="shared" si="364"/>
        <v>21/03/2021 15:49</v>
      </c>
      <c r="M4476" s="4">
        <v>44276</v>
      </c>
      <c r="N4476" s="3" t="s">
        <v>902</v>
      </c>
      <c r="O4476" s="17" t="str">
        <f t="shared" si="365"/>
        <v>21/03/2021 19:25</v>
      </c>
      <c r="P4476" s="24">
        <f t="shared" si="366"/>
        <v>0.15000000000145519</v>
      </c>
      <c r="Q4476" s="28">
        <v>0</v>
      </c>
      <c r="R4476" s="27">
        <f t="shared" si="367"/>
        <v>216.00000000209548</v>
      </c>
      <c r="S4476" s="3" t="s">
        <v>4</v>
      </c>
      <c r="T4476" s="3" t="s">
        <v>4858</v>
      </c>
      <c r="U4476" s="3" t="s">
        <v>4</v>
      </c>
      <c r="V4476" s="3" t="s">
        <v>4861</v>
      </c>
      <c r="W4476" s="5">
        <v>0</v>
      </c>
      <c r="X4476" s="5">
        <v>0</v>
      </c>
      <c r="Y4476" s="5">
        <v>0</v>
      </c>
      <c r="Z4476" s="5">
        <v>5</v>
      </c>
      <c r="AA4476" s="5">
        <v>0</v>
      </c>
      <c r="AB4476" s="5">
        <v>0</v>
      </c>
      <c r="AC4476" s="5">
        <v>0</v>
      </c>
      <c r="AD4476" s="5">
        <v>0</v>
      </c>
      <c r="AE4476" s="2">
        <v>2</v>
      </c>
      <c r="AF4476" s="2">
        <v>0</v>
      </c>
      <c r="AG4476" s="2">
        <v>0</v>
      </c>
      <c r="AH4476" s="2">
        <v>0</v>
      </c>
      <c r="AI4476" s="2">
        <v>0</v>
      </c>
      <c r="AJ4476" s="2">
        <v>1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 t="s">
        <v>4</v>
      </c>
      <c r="AT4476" s="2" t="s">
        <v>4</v>
      </c>
    </row>
    <row r="4477" spans="1:46" x14ac:dyDescent="0.2">
      <c r="A4477" s="2">
        <v>1651618</v>
      </c>
      <c r="B4477" s="2">
        <v>841562</v>
      </c>
      <c r="C4477" s="6">
        <v>21.841539954958002</v>
      </c>
      <c r="D4477" s="6">
        <v>37.685068068185899</v>
      </c>
      <c r="E4477" s="19" t="s">
        <v>4856</v>
      </c>
      <c r="F4477" s="46">
        <f>INDEX(Δεδομένα!$P:$P,MATCH('2021'!E4477,Δεδομένα!$O:$O,0))</f>
        <v>139</v>
      </c>
      <c r="G4477" s="49" t="s">
        <v>4781</v>
      </c>
      <c r="H4477" s="51" t="str">
        <f>INDEX(Δεδομένα!B$1:B$51,MATCH('2021'!G4477,Δεδομένα!A$1:A$51,0))</f>
        <v>ΠΕΛΛΟΠΟΝΗΣΟΥ</v>
      </c>
      <c r="I4477" s="53">
        <f>INDEX(Δεδομένα!E$1:E$13,MATCH('2021'!H4477,Δεδομένα!D$1:D$13,0))</f>
        <v>8</v>
      </c>
      <c r="J4477" s="4">
        <v>44285</v>
      </c>
      <c r="K4477" s="3" t="s">
        <v>596</v>
      </c>
      <c r="L4477" s="17" t="str">
        <f t="shared" si="364"/>
        <v>30/03/2021 15:44</v>
      </c>
      <c r="M4477" s="4">
        <v>44287</v>
      </c>
      <c r="N4477" s="3" t="s">
        <v>673</v>
      </c>
      <c r="O4477" s="17" t="str">
        <f t="shared" si="365"/>
        <v>01/04/2021 15:59</v>
      </c>
      <c r="P4477" s="29">
        <f t="shared" si="366"/>
        <v>2.0104166666715173</v>
      </c>
      <c r="Q4477" s="30">
        <f>2*24</f>
        <v>48</v>
      </c>
      <c r="R4477" s="27">
        <f t="shared" si="367"/>
        <v>2895.0000000069849</v>
      </c>
      <c r="S4477" s="3" t="s">
        <v>4</v>
      </c>
      <c r="T4477" s="3" t="s">
        <v>4858</v>
      </c>
      <c r="U4477" s="3" t="s">
        <v>4</v>
      </c>
      <c r="V4477" s="3" t="s">
        <v>4862</v>
      </c>
      <c r="W4477" s="5">
        <v>25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2">
        <v>66</v>
      </c>
      <c r="AF4477" s="2">
        <v>7</v>
      </c>
      <c r="AG4477" s="2">
        <v>0</v>
      </c>
      <c r="AH4477" s="2">
        <v>0</v>
      </c>
      <c r="AI4477" s="2">
        <v>1</v>
      </c>
      <c r="AJ4477" s="2">
        <v>12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 t="s">
        <v>4</v>
      </c>
      <c r="AT4477" s="2" t="s">
        <v>4</v>
      </c>
    </row>
    <row r="4478" spans="1:46" x14ac:dyDescent="0.2">
      <c r="A4478" s="2">
        <v>1674349</v>
      </c>
      <c r="B4478" s="2">
        <v>857958</v>
      </c>
      <c r="C4478" s="6">
        <v>22.311499723436899</v>
      </c>
      <c r="D4478" s="6">
        <v>37.637806977129898</v>
      </c>
      <c r="E4478" s="19" t="s">
        <v>4856</v>
      </c>
      <c r="F4478" s="46">
        <f>INDEX(Δεδομένα!$P:$P,MATCH('2021'!E4478,Δεδομένα!$O:$O,0))</f>
        <v>139</v>
      </c>
      <c r="G4478" s="49" t="s">
        <v>4781</v>
      </c>
      <c r="H4478" s="51" t="str">
        <f>INDEX(Δεδομένα!B$1:B$51,MATCH('2021'!G4478,Δεδομένα!A$1:A$51,0))</f>
        <v>ΠΕΛΛΟΠΟΝΗΣΟΥ</v>
      </c>
      <c r="I4478" s="53">
        <f>INDEX(Δεδομένα!E$1:E$13,MATCH('2021'!H4478,Δεδομένα!D$1:D$13,0))</f>
        <v>8</v>
      </c>
      <c r="J4478" s="4">
        <v>44348</v>
      </c>
      <c r="K4478" s="3" t="s">
        <v>109</v>
      </c>
      <c r="L4478" s="17" t="str">
        <f t="shared" si="364"/>
        <v>01/06/2021 15:50</v>
      </c>
      <c r="M4478" s="4">
        <v>44348</v>
      </c>
      <c r="N4478" s="3" t="s">
        <v>474</v>
      </c>
      <c r="O4478" s="17" t="str">
        <f t="shared" si="365"/>
        <v>01/06/2021 16:50</v>
      </c>
      <c r="P4478" s="24">
        <f t="shared" si="366"/>
        <v>4.1666666671517305E-2</v>
      </c>
      <c r="Q4478" s="28">
        <v>0</v>
      </c>
      <c r="R4478" s="27">
        <f t="shared" si="367"/>
        <v>60.000000006984919</v>
      </c>
      <c r="S4478" s="3" t="s">
        <v>4</v>
      </c>
      <c r="T4478" s="3" t="s">
        <v>123</v>
      </c>
      <c r="U4478" s="3" t="s">
        <v>123</v>
      </c>
      <c r="V4478" s="3" t="s">
        <v>4863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0.1</v>
      </c>
      <c r="AC4478" s="5">
        <v>0</v>
      </c>
      <c r="AD4478" s="5">
        <v>0</v>
      </c>
      <c r="AE4478" s="2">
        <v>3</v>
      </c>
      <c r="AF4478" s="2">
        <v>0</v>
      </c>
      <c r="AG4478" s="2">
        <v>0</v>
      </c>
      <c r="AH4478" s="2">
        <v>0</v>
      </c>
      <c r="AI4478" s="2">
        <v>0</v>
      </c>
      <c r="AJ4478" s="2">
        <v>1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 t="s">
        <v>4</v>
      </c>
      <c r="AT4478" s="2" t="s">
        <v>4</v>
      </c>
    </row>
    <row r="4479" spans="1:46" x14ac:dyDescent="0.2">
      <c r="A4479" s="2">
        <v>1682531</v>
      </c>
      <c r="B4479" s="2">
        <v>869870</v>
      </c>
      <c r="C4479" s="6">
        <v>22.221112967210999</v>
      </c>
      <c r="D4479" s="6">
        <v>37.776034446478697</v>
      </c>
      <c r="E4479" s="19" t="s">
        <v>4856</v>
      </c>
      <c r="F4479" s="46">
        <f>INDEX(Δεδομένα!$P:$P,MATCH('2021'!E4479,Δεδομένα!$O:$O,0))</f>
        <v>139</v>
      </c>
      <c r="G4479" s="49" t="s">
        <v>4781</v>
      </c>
      <c r="H4479" s="51" t="str">
        <f>INDEX(Δεδομένα!B$1:B$51,MATCH('2021'!G4479,Δεδομένα!A$1:A$51,0))</f>
        <v>ΠΕΛΛΟΠΟΝΗΣΟΥ</v>
      </c>
      <c r="I4479" s="53">
        <f>INDEX(Δεδομένα!E$1:E$13,MATCH('2021'!H4479,Δεδομένα!D$1:D$13,0))</f>
        <v>8</v>
      </c>
      <c r="J4479" s="4">
        <v>44387</v>
      </c>
      <c r="K4479" s="3" t="s">
        <v>105</v>
      </c>
      <c r="L4479" s="17" t="str">
        <f t="shared" si="364"/>
        <v>10/07/2021 18:43</v>
      </c>
      <c r="M4479" s="4">
        <v>44387</v>
      </c>
      <c r="N4479" s="3" t="s">
        <v>125</v>
      </c>
      <c r="O4479" s="17" t="str">
        <f t="shared" si="365"/>
        <v>10/07/2021 20:30</v>
      </c>
      <c r="P4479" s="24">
        <f t="shared" si="366"/>
        <v>7.4305555550381541E-2</v>
      </c>
      <c r="Q4479" s="28">
        <v>0</v>
      </c>
      <c r="R4479" s="27">
        <f t="shared" si="367"/>
        <v>106.99999999254942</v>
      </c>
      <c r="S4479" s="3" t="s">
        <v>4</v>
      </c>
      <c r="T4479" s="3" t="s">
        <v>4858</v>
      </c>
      <c r="U4479" s="3" t="s">
        <v>4</v>
      </c>
      <c r="V4479" s="3" t="s">
        <v>4864</v>
      </c>
      <c r="W4479" s="5">
        <v>0</v>
      </c>
      <c r="X4479" s="5">
        <v>0</v>
      </c>
      <c r="Y4479" s="5">
        <v>0</v>
      </c>
      <c r="Z4479" s="5">
        <v>0</v>
      </c>
      <c r="AA4479" s="5">
        <v>0.03</v>
      </c>
      <c r="AB4479" s="5">
        <v>0</v>
      </c>
      <c r="AC4479" s="5">
        <v>0</v>
      </c>
      <c r="AD4479" s="5">
        <v>0</v>
      </c>
      <c r="AE4479" s="2">
        <v>7</v>
      </c>
      <c r="AF4479" s="2">
        <v>0</v>
      </c>
      <c r="AG4479" s="2">
        <v>0</v>
      </c>
      <c r="AH4479" s="2">
        <v>0</v>
      </c>
      <c r="AI4479" s="2">
        <v>0</v>
      </c>
      <c r="AJ4479" s="2">
        <v>2</v>
      </c>
      <c r="AK4479" s="2">
        <v>1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</row>
    <row r="4480" spans="1:46" x14ac:dyDescent="0.2">
      <c r="A4480" s="2">
        <v>1682534</v>
      </c>
      <c r="B4480" s="2">
        <v>872261</v>
      </c>
      <c r="C4480" s="6">
        <v>22.2085336533166</v>
      </c>
      <c r="D4480" s="6">
        <v>37.7639794897161</v>
      </c>
      <c r="E4480" s="19" t="s">
        <v>4856</v>
      </c>
      <c r="F4480" s="46">
        <f>INDEX(Δεδομένα!$P:$P,MATCH('2021'!E4480,Δεδομένα!$O:$O,0))</f>
        <v>139</v>
      </c>
      <c r="G4480" s="49" t="s">
        <v>4781</v>
      </c>
      <c r="H4480" s="51" t="str">
        <f>INDEX(Δεδομένα!B$1:B$51,MATCH('2021'!G4480,Δεδομένα!A$1:A$51,0))</f>
        <v>ΠΕΛΛΟΠΟΝΗΣΟΥ</v>
      </c>
      <c r="I4480" s="53">
        <f>INDEX(Δεδομένα!E$1:E$13,MATCH('2021'!H4480,Δεδομένα!D$1:D$13,0))</f>
        <v>8</v>
      </c>
      <c r="J4480" s="4">
        <v>44395</v>
      </c>
      <c r="K4480" s="3" t="s">
        <v>29</v>
      </c>
      <c r="L4480" s="17" t="str">
        <f t="shared" si="364"/>
        <v>18/07/2021 10:25</v>
      </c>
      <c r="M4480" s="4">
        <v>44395</v>
      </c>
      <c r="N4480" s="3" t="s">
        <v>1310</v>
      </c>
      <c r="O4480" s="17" t="str">
        <f t="shared" si="365"/>
        <v>18/07/2021 12:45</v>
      </c>
      <c r="P4480" s="24">
        <f t="shared" si="366"/>
        <v>9.7222222218988463E-2</v>
      </c>
      <c r="Q4480" s="28">
        <v>0</v>
      </c>
      <c r="R4480" s="27">
        <f t="shared" si="367"/>
        <v>139.99999999534339</v>
      </c>
      <c r="S4480" s="3" t="s">
        <v>4</v>
      </c>
      <c r="T4480" s="3" t="s">
        <v>4858</v>
      </c>
      <c r="U4480" s="3" t="s">
        <v>4</v>
      </c>
      <c r="V4480" s="3" t="s">
        <v>4865</v>
      </c>
      <c r="W4480" s="5">
        <v>0</v>
      </c>
      <c r="X4480" s="5">
        <v>0.5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2">
        <v>5</v>
      </c>
      <c r="AF4480" s="2">
        <v>0</v>
      </c>
      <c r="AG4480" s="2">
        <v>0</v>
      </c>
      <c r="AH4480" s="2">
        <v>0</v>
      </c>
      <c r="AI4480" s="2">
        <v>0</v>
      </c>
      <c r="AJ4480" s="2">
        <v>3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</row>
    <row r="4481" spans="1:46" x14ac:dyDescent="0.2">
      <c r="A4481" s="2">
        <v>1692789</v>
      </c>
      <c r="B4481" s="2">
        <v>877443</v>
      </c>
      <c r="C4481" s="6">
        <v>22.126041314243601</v>
      </c>
      <c r="D4481" s="6">
        <v>37.798685910710198</v>
      </c>
      <c r="E4481" s="19" t="s">
        <v>4856</v>
      </c>
      <c r="F4481" s="46">
        <f>INDEX(Δεδομένα!$P:$P,MATCH('2021'!E4481,Δεδομένα!$O:$O,0))</f>
        <v>139</v>
      </c>
      <c r="G4481" s="49" t="s">
        <v>4781</v>
      </c>
      <c r="H4481" s="51" t="str">
        <f>INDEX(Δεδομένα!B$1:B$51,MATCH('2021'!G4481,Δεδομένα!A$1:A$51,0))</f>
        <v>ΠΕΛΛΟΠΟΝΗΣΟΥ</v>
      </c>
      <c r="I4481" s="53">
        <f>INDEX(Δεδομένα!E$1:E$13,MATCH('2021'!H4481,Δεδομένα!D$1:D$13,0))</f>
        <v>8</v>
      </c>
      <c r="J4481" s="4">
        <v>44411</v>
      </c>
      <c r="K4481" s="3" t="s">
        <v>266</v>
      </c>
      <c r="L4481" s="17" t="str">
        <f t="shared" si="364"/>
        <v>03/08/2021 14:24</v>
      </c>
      <c r="M4481" s="4">
        <v>44411</v>
      </c>
      <c r="N4481" s="3" t="s">
        <v>697</v>
      </c>
      <c r="O4481" s="17" t="str">
        <f t="shared" si="365"/>
        <v>03/08/2021 17:40</v>
      </c>
      <c r="P4481" s="24">
        <f t="shared" si="366"/>
        <v>0.13611111111094942</v>
      </c>
      <c r="Q4481" s="28">
        <v>0</v>
      </c>
      <c r="R4481" s="27">
        <f t="shared" si="367"/>
        <v>195.99999999976717</v>
      </c>
      <c r="S4481" s="3" t="s">
        <v>4</v>
      </c>
      <c r="T4481" s="3" t="s">
        <v>4858</v>
      </c>
      <c r="U4481" s="3" t="s">
        <v>4866</v>
      </c>
      <c r="V4481" s="3" t="s">
        <v>4867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0.01</v>
      </c>
      <c r="AC4481" s="5">
        <v>0</v>
      </c>
      <c r="AD4481" s="5">
        <v>0</v>
      </c>
      <c r="AE4481" s="2">
        <v>3</v>
      </c>
      <c r="AF4481" s="2">
        <v>0</v>
      </c>
      <c r="AG4481" s="2">
        <v>0</v>
      </c>
      <c r="AH4481" s="2">
        <v>0</v>
      </c>
      <c r="AI4481" s="2">
        <v>0</v>
      </c>
      <c r="AJ4481" s="2">
        <v>1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</row>
    <row r="4482" spans="1:46" x14ac:dyDescent="0.2">
      <c r="A4482" s="2">
        <v>1692781</v>
      </c>
      <c r="B4482" s="2">
        <v>885386</v>
      </c>
      <c r="C4482" s="6">
        <v>22.2010301167753</v>
      </c>
      <c r="D4482" s="6">
        <v>37.7506371594421</v>
      </c>
      <c r="E4482" s="19" t="s">
        <v>4856</v>
      </c>
      <c r="F4482" s="46">
        <f>INDEX(Δεδομένα!$P:$P,MATCH('2021'!E4482,Δεδομένα!$O:$O,0))</f>
        <v>139</v>
      </c>
      <c r="G4482" s="49" t="s">
        <v>4781</v>
      </c>
      <c r="H4482" s="51" t="str">
        <f>INDEX(Δεδομένα!B$1:B$51,MATCH('2021'!G4482,Δεδομένα!A$1:A$51,0))</f>
        <v>ΠΕΛΛΟΠΟΝΗΣΟΥ</v>
      </c>
      <c r="I4482" s="53">
        <f>INDEX(Δεδομένα!E$1:E$13,MATCH('2021'!H4482,Δεδομένα!D$1:D$13,0))</f>
        <v>8</v>
      </c>
      <c r="J4482" s="4">
        <v>44431</v>
      </c>
      <c r="K4482" s="3" t="s">
        <v>490</v>
      </c>
      <c r="L4482" s="17" t="str">
        <f t="shared" si="364"/>
        <v>23/08/2021 16:00</v>
      </c>
      <c r="M4482" s="4">
        <v>44431</v>
      </c>
      <c r="N4482" s="3" t="s">
        <v>150</v>
      </c>
      <c r="O4482" s="17" t="str">
        <f t="shared" si="365"/>
        <v>23/08/2021 19:00</v>
      </c>
      <c r="P4482" s="24">
        <f t="shared" si="366"/>
        <v>0.125</v>
      </c>
      <c r="Q4482" s="28">
        <v>0</v>
      </c>
      <c r="R4482" s="27">
        <f t="shared" si="367"/>
        <v>180</v>
      </c>
      <c r="S4482" s="3" t="s">
        <v>4</v>
      </c>
      <c r="T4482" s="3" t="s">
        <v>4858</v>
      </c>
      <c r="U4482" s="3" t="s">
        <v>4868</v>
      </c>
      <c r="V4482" s="3" t="s">
        <v>4869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2.5</v>
      </c>
      <c r="AC4482" s="5">
        <v>0</v>
      </c>
      <c r="AD4482" s="5">
        <v>0</v>
      </c>
      <c r="AE4482" s="2">
        <v>2</v>
      </c>
      <c r="AF4482" s="2">
        <v>0</v>
      </c>
      <c r="AG4482" s="2">
        <v>0</v>
      </c>
      <c r="AH4482" s="2">
        <v>0</v>
      </c>
      <c r="AI4482" s="2">
        <v>4</v>
      </c>
      <c r="AJ4482" s="2">
        <v>1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</row>
    <row r="4483" spans="1:46" x14ac:dyDescent="0.2">
      <c r="A4483" s="2">
        <v>1707564</v>
      </c>
      <c r="B4483" s="2">
        <v>902315</v>
      </c>
      <c r="C4483" s="6">
        <v>22.245483643878</v>
      </c>
      <c r="D4483" s="6">
        <v>37.721134967475798</v>
      </c>
      <c r="E4483" s="19" t="s">
        <v>4856</v>
      </c>
      <c r="F4483" s="46">
        <f>INDEX(Δεδομένα!$P:$P,MATCH('2021'!E4483,Δεδομένα!$O:$O,0))</f>
        <v>139</v>
      </c>
      <c r="G4483" s="49" t="s">
        <v>4781</v>
      </c>
      <c r="H4483" s="51" t="str">
        <f>INDEX(Δεδομένα!B$1:B$51,MATCH('2021'!G4483,Δεδομένα!A$1:A$51,0))</f>
        <v>ΠΕΛΛΟΠΟΝΗΣΟΥ</v>
      </c>
      <c r="I4483" s="53">
        <f>INDEX(Δεδομένα!E$1:E$13,MATCH('2021'!H4483,Δεδομένα!D$1:D$13,0))</f>
        <v>8</v>
      </c>
      <c r="J4483" s="4">
        <v>44487</v>
      </c>
      <c r="K4483" s="3" t="s">
        <v>965</v>
      </c>
      <c r="L4483" s="17" t="str">
        <f t="shared" si="364"/>
        <v>18/10/2021 16:04</v>
      </c>
      <c r="M4483" s="4">
        <v>44487</v>
      </c>
      <c r="N4483" s="3" t="s">
        <v>46</v>
      </c>
      <c r="O4483" s="17" t="str">
        <f t="shared" si="365"/>
        <v>18/10/2021 16:55</v>
      </c>
      <c r="P4483" s="24">
        <f t="shared" si="366"/>
        <v>3.5416666665696539E-2</v>
      </c>
      <c r="Q4483" s="28">
        <v>0</v>
      </c>
      <c r="R4483" s="27">
        <f t="shared" si="367"/>
        <v>50.999999998603016</v>
      </c>
      <c r="S4483" s="3" t="s">
        <v>4</v>
      </c>
      <c r="T4483" s="3" t="s">
        <v>4858</v>
      </c>
      <c r="U4483" s="3" t="s">
        <v>4</v>
      </c>
      <c r="V4483" s="3" t="s">
        <v>4870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0.05</v>
      </c>
      <c r="AD4483" s="5">
        <v>0</v>
      </c>
      <c r="AE4483" s="2">
        <v>2</v>
      </c>
      <c r="AF4483" s="2">
        <v>0</v>
      </c>
      <c r="AG4483" s="2">
        <v>0</v>
      </c>
      <c r="AH4483" s="2">
        <v>0</v>
      </c>
      <c r="AI4483" s="2">
        <v>0</v>
      </c>
      <c r="AJ4483" s="2">
        <v>1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</row>
    <row r="4484" spans="1:46" x14ac:dyDescent="0.2">
      <c r="A4484" s="2">
        <v>1642385</v>
      </c>
      <c r="B4484" s="2">
        <v>833600</v>
      </c>
      <c r="C4484" s="6">
        <v>22.844437823319101</v>
      </c>
      <c r="D4484" s="6">
        <v>37.172626987791901</v>
      </c>
      <c r="E4484" s="19" t="s">
        <v>4871</v>
      </c>
      <c r="F4484" s="46">
        <f>INDEX(Δεδομένα!$P:$P,MATCH('2021'!E4484,Δεδομένα!$O:$O,0))</f>
        <v>140</v>
      </c>
      <c r="G4484" s="49" t="s">
        <v>4781</v>
      </c>
      <c r="H4484" s="51" t="str">
        <f>INDEX(Δεδομένα!B$1:B$51,MATCH('2021'!G4484,Δεδομένα!A$1:A$51,0))</f>
        <v>ΠΕΛΛΟΠΟΝΗΣΟΥ</v>
      </c>
      <c r="I4484" s="53">
        <f>INDEX(Δεδομένα!E$1:E$13,MATCH('2021'!H4484,Δεδομένα!D$1:D$13,0))</f>
        <v>8</v>
      </c>
      <c r="J4484" s="4">
        <v>44255</v>
      </c>
      <c r="K4484" s="3" t="s">
        <v>146</v>
      </c>
      <c r="L4484" s="17" t="str">
        <f t="shared" si="364"/>
        <v>28/02/2021 16:30</v>
      </c>
      <c r="M4484" s="4">
        <v>44255</v>
      </c>
      <c r="N4484" s="3" t="s">
        <v>267</v>
      </c>
      <c r="O4484" s="17" t="str">
        <f t="shared" si="365"/>
        <v>28/02/2021 17:30</v>
      </c>
      <c r="P4484" s="24">
        <f t="shared" si="366"/>
        <v>4.1666666664241347E-2</v>
      </c>
      <c r="Q4484" s="28">
        <v>0</v>
      </c>
      <c r="R4484" s="27">
        <f t="shared" si="367"/>
        <v>59.99999999650754</v>
      </c>
      <c r="S4484" s="3" t="s">
        <v>4</v>
      </c>
      <c r="T4484" s="3" t="s">
        <v>4872</v>
      </c>
      <c r="U4484" s="3" t="s">
        <v>4</v>
      </c>
      <c r="V4484" s="3" t="s">
        <v>4873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0.01</v>
      </c>
      <c r="AC4484" s="5">
        <v>0</v>
      </c>
      <c r="AD4484" s="5">
        <v>0</v>
      </c>
      <c r="AE4484" s="2">
        <v>2</v>
      </c>
      <c r="AF4484" s="2">
        <v>0</v>
      </c>
      <c r="AG4484" s="2">
        <v>0</v>
      </c>
      <c r="AH4484" s="2">
        <v>0</v>
      </c>
      <c r="AI4484" s="2">
        <v>0</v>
      </c>
      <c r="AJ4484" s="2">
        <v>1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 t="s">
        <v>4</v>
      </c>
      <c r="AT4484" s="2" t="s">
        <v>4</v>
      </c>
    </row>
    <row r="4485" spans="1:46" x14ac:dyDescent="0.2">
      <c r="A4485" s="2">
        <v>1651604</v>
      </c>
      <c r="B4485" s="2">
        <v>839865</v>
      </c>
      <c r="C4485" s="6">
        <v>22.889920959278601</v>
      </c>
      <c r="D4485" s="6">
        <v>37.216548697424997</v>
      </c>
      <c r="E4485" s="19" t="s">
        <v>4871</v>
      </c>
      <c r="F4485" s="46">
        <f>INDEX(Δεδομένα!$P:$P,MATCH('2021'!E4485,Δεδομένα!$O:$O,0))</f>
        <v>140</v>
      </c>
      <c r="G4485" s="49" t="s">
        <v>4781</v>
      </c>
      <c r="H4485" s="51" t="str">
        <f>INDEX(Δεδομένα!B$1:B$51,MATCH('2021'!G4485,Δεδομένα!A$1:A$51,0))</f>
        <v>ΠΕΛΛΟΠΟΝΗΣΟΥ</v>
      </c>
      <c r="I4485" s="53">
        <f>INDEX(Δεδομένα!E$1:E$13,MATCH('2021'!H4485,Δεδομένα!D$1:D$13,0))</f>
        <v>8</v>
      </c>
      <c r="J4485" s="4">
        <v>44278</v>
      </c>
      <c r="K4485" s="3" t="s">
        <v>1484</v>
      </c>
      <c r="L4485" s="17" t="str">
        <f t="shared" si="364"/>
        <v>23/03/2021 10:15</v>
      </c>
      <c r="M4485" s="4">
        <v>44278</v>
      </c>
      <c r="N4485" s="3" t="s">
        <v>214</v>
      </c>
      <c r="O4485" s="17" t="str">
        <f t="shared" si="365"/>
        <v>23/03/2021 12:00</v>
      </c>
      <c r="P4485" s="24">
        <f t="shared" si="366"/>
        <v>7.2916666664241347E-2</v>
      </c>
      <c r="Q4485" s="28">
        <v>0</v>
      </c>
      <c r="R4485" s="27">
        <f t="shared" si="367"/>
        <v>104.99999999650754</v>
      </c>
      <c r="S4485" s="3" t="s">
        <v>4</v>
      </c>
      <c r="T4485" s="3" t="s">
        <v>4872</v>
      </c>
      <c r="U4485" s="3" t="s">
        <v>4</v>
      </c>
      <c r="V4485" s="3" t="s">
        <v>4874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1</v>
      </c>
      <c r="AC4485" s="5">
        <v>0</v>
      </c>
      <c r="AD4485" s="5">
        <v>0</v>
      </c>
      <c r="AE4485" s="2">
        <v>2</v>
      </c>
      <c r="AF4485" s="2">
        <v>0</v>
      </c>
      <c r="AG4485" s="2">
        <v>0</v>
      </c>
      <c r="AH4485" s="2">
        <v>0</v>
      </c>
      <c r="AI4485" s="2">
        <v>0</v>
      </c>
      <c r="AJ4485" s="2">
        <v>1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 t="s">
        <v>4</v>
      </c>
      <c r="AT4485" s="2" t="s">
        <v>4</v>
      </c>
    </row>
    <row r="4486" spans="1:46" x14ac:dyDescent="0.2">
      <c r="A4486" s="2">
        <v>1660884</v>
      </c>
      <c r="B4486" s="2">
        <v>849279</v>
      </c>
      <c r="C4486" s="6">
        <v>22.857009011576402</v>
      </c>
      <c r="D4486" s="6">
        <v>37.169735856031799</v>
      </c>
      <c r="E4486" s="19" t="s">
        <v>4871</v>
      </c>
      <c r="F4486" s="46">
        <f>INDEX(Δεδομένα!$P:$P,MATCH('2021'!E4486,Δεδομένα!$O:$O,0))</f>
        <v>140</v>
      </c>
      <c r="G4486" s="49" t="s">
        <v>4781</v>
      </c>
      <c r="H4486" s="51" t="str">
        <f>INDEX(Δεδομένα!B$1:B$51,MATCH('2021'!G4486,Δεδομένα!A$1:A$51,0))</f>
        <v>ΠΕΛΛΟΠΟΝΗΣΟΥ</v>
      </c>
      <c r="I4486" s="53">
        <f>INDEX(Δεδομένα!E$1:E$13,MATCH('2021'!H4486,Δεδομένα!D$1:D$13,0))</f>
        <v>8</v>
      </c>
      <c r="J4486" s="4">
        <v>44315</v>
      </c>
      <c r="K4486" s="3" t="s">
        <v>1714</v>
      </c>
      <c r="L4486" s="17" t="str">
        <f t="shared" si="364"/>
        <v>29/04/2021 20:06</v>
      </c>
      <c r="M4486" s="4">
        <v>44315</v>
      </c>
      <c r="N4486" s="3" t="s">
        <v>524</v>
      </c>
      <c r="O4486" s="17" t="str">
        <f t="shared" si="365"/>
        <v>29/04/2021 20:40</v>
      </c>
      <c r="P4486" s="24">
        <f t="shared" si="366"/>
        <v>2.361111110803904E-2</v>
      </c>
      <c r="Q4486" s="28">
        <v>0</v>
      </c>
      <c r="R4486" s="27">
        <f t="shared" si="367"/>
        <v>33.999999995576218</v>
      </c>
      <c r="S4486" s="3" t="s">
        <v>4</v>
      </c>
      <c r="T4486" s="3" t="s">
        <v>4872</v>
      </c>
      <c r="U4486" s="3" t="s">
        <v>4</v>
      </c>
      <c r="V4486" s="3" t="s">
        <v>4875</v>
      </c>
      <c r="W4486" s="5">
        <v>0</v>
      </c>
      <c r="X4486" s="5">
        <v>0.1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2">
        <v>3</v>
      </c>
      <c r="AF4486" s="2">
        <v>0</v>
      </c>
      <c r="AG4486" s="2">
        <v>0</v>
      </c>
      <c r="AH4486" s="2">
        <v>0</v>
      </c>
      <c r="AI4486" s="2">
        <v>0</v>
      </c>
      <c r="AJ4486" s="2">
        <v>1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 t="s">
        <v>4</v>
      </c>
      <c r="AT4486" s="2" t="s">
        <v>4</v>
      </c>
    </row>
    <row r="4487" spans="1:46" x14ac:dyDescent="0.2">
      <c r="A4487" s="2">
        <v>1662317</v>
      </c>
      <c r="B4487" s="2">
        <v>849861</v>
      </c>
      <c r="C4487" s="6">
        <v>22.896147620662699</v>
      </c>
      <c r="D4487" s="6">
        <v>37.193940520926397</v>
      </c>
      <c r="E4487" s="19" t="s">
        <v>4871</v>
      </c>
      <c r="F4487" s="46">
        <f>INDEX(Δεδομένα!$P:$P,MATCH('2021'!E4487,Δεδομένα!$O:$O,0))</f>
        <v>140</v>
      </c>
      <c r="G4487" s="49" t="s">
        <v>4781</v>
      </c>
      <c r="H4487" s="51" t="str">
        <f>INDEX(Δεδομένα!B$1:B$51,MATCH('2021'!G4487,Δεδομένα!A$1:A$51,0))</f>
        <v>ΠΕΛΛΟΠΟΝΗΣΟΥ</v>
      </c>
      <c r="I4487" s="53">
        <f>INDEX(Δεδομένα!E$1:E$13,MATCH('2021'!H4487,Δεδομένα!D$1:D$13,0))</f>
        <v>8</v>
      </c>
      <c r="J4487" s="4">
        <v>44317</v>
      </c>
      <c r="K4487" s="3" t="s">
        <v>96</v>
      </c>
      <c r="L4487" s="17" t="str">
        <f t="shared" si="364"/>
        <v>01/05/2021 20:55</v>
      </c>
      <c r="M4487" s="4">
        <v>44317</v>
      </c>
      <c r="N4487" s="3" t="s">
        <v>2237</v>
      </c>
      <c r="O4487" s="17" t="str">
        <f t="shared" si="365"/>
        <v>01/05/2021 21:52</v>
      </c>
      <c r="P4487" s="24">
        <f t="shared" si="366"/>
        <v>3.9583333331393078E-2</v>
      </c>
      <c r="Q4487" s="28">
        <v>0</v>
      </c>
      <c r="R4487" s="27">
        <f t="shared" si="367"/>
        <v>56.999999997206032</v>
      </c>
      <c r="S4487" s="3" t="s">
        <v>4</v>
      </c>
      <c r="T4487" s="3" t="s">
        <v>4872</v>
      </c>
      <c r="U4487" s="3" t="s">
        <v>4</v>
      </c>
      <c r="V4487" s="3" t="s">
        <v>4876</v>
      </c>
      <c r="W4487" s="5">
        <v>0</v>
      </c>
      <c r="X4487" s="5">
        <v>0.05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2">
        <v>2</v>
      </c>
      <c r="AF4487" s="2">
        <v>0</v>
      </c>
      <c r="AG4487" s="2">
        <v>0</v>
      </c>
      <c r="AH4487" s="2">
        <v>0</v>
      </c>
      <c r="AI4487" s="2">
        <v>0</v>
      </c>
      <c r="AJ4487" s="2">
        <v>1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 t="s">
        <v>4</v>
      </c>
      <c r="AT4487" s="2" t="s">
        <v>4</v>
      </c>
    </row>
    <row r="4488" spans="1:46" x14ac:dyDescent="0.2">
      <c r="A4488" s="2">
        <v>1662323</v>
      </c>
      <c r="B4488" s="2">
        <v>849865</v>
      </c>
      <c r="C4488" s="6">
        <v>22.871111377321402</v>
      </c>
      <c r="D4488" s="6">
        <v>37.166155865644598</v>
      </c>
      <c r="E4488" s="19" t="s">
        <v>4871</v>
      </c>
      <c r="F4488" s="46">
        <f>INDEX(Δεδομένα!$P:$P,MATCH('2021'!E4488,Δεδομένα!$O:$O,0))</f>
        <v>140</v>
      </c>
      <c r="G4488" s="49" t="s">
        <v>4781</v>
      </c>
      <c r="H4488" s="51" t="str">
        <f>INDEX(Δεδομένα!B$1:B$51,MATCH('2021'!G4488,Δεδομένα!A$1:A$51,0))</f>
        <v>ΠΕΛΛΟΠΟΝΗΣΟΥ</v>
      </c>
      <c r="I4488" s="53">
        <f>INDEX(Δεδομένα!E$1:E$13,MATCH('2021'!H4488,Δεδομένα!D$1:D$13,0))</f>
        <v>8</v>
      </c>
      <c r="J4488" s="4">
        <v>44317</v>
      </c>
      <c r="K4488" s="3" t="s">
        <v>467</v>
      </c>
      <c r="L4488" s="17" t="str">
        <f t="shared" si="364"/>
        <v>01/05/2021 21:45</v>
      </c>
      <c r="M4488" s="4">
        <v>44317</v>
      </c>
      <c r="N4488" s="3" t="s">
        <v>1581</v>
      </c>
      <c r="O4488" s="17" t="str">
        <f t="shared" si="365"/>
        <v>01/05/2021 22:20</v>
      </c>
      <c r="P4488" s="24">
        <f t="shared" si="366"/>
        <v>2.4305555554747116E-2</v>
      </c>
      <c r="Q4488" s="28">
        <v>0</v>
      </c>
      <c r="R4488" s="27">
        <f t="shared" si="367"/>
        <v>34.999999998835847</v>
      </c>
      <c r="S4488" s="3" t="s">
        <v>4</v>
      </c>
      <c r="T4488" s="3" t="s">
        <v>4872</v>
      </c>
      <c r="U4488" s="3" t="s">
        <v>4</v>
      </c>
      <c r="V4488" s="3" t="s">
        <v>4877</v>
      </c>
      <c r="W4488" s="5">
        <v>0</v>
      </c>
      <c r="X4488" s="5">
        <v>0.03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2">
        <v>2</v>
      </c>
      <c r="AF4488" s="2">
        <v>0</v>
      </c>
      <c r="AG4488" s="2">
        <v>0</v>
      </c>
      <c r="AH4488" s="2">
        <v>0</v>
      </c>
      <c r="AI4488" s="2">
        <v>0</v>
      </c>
      <c r="AJ4488" s="2">
        <v>1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 t="s">
        <v>4</v>
      </c>
      <c r="AT4488" s="2" t="s">
        <v>4</v>
      </c>
    </row>
    <row r="4489" spans="1:46" x14ac:dyDescent="0.2">
      <c r="A4489" s="2">
        <v>1662328</v>
      </c>
      <c r="B4489" s="2">
        <v>849881</v>
      </c>
      <c r="C4489" s="6">
        <v>22.865272893839201</v>
      </c>
      <c r="D4489" s="6">
        <v>37.171257114206902</v>
      </c>
      <c r="E4489" s="19" t="s">
        <v>4871</v>
      </c>
      <c r="F4489" s="46">
        <f>INDEX(Δεδομένα!$P:$P,MATCH('2021'!E4489,Δεδομένα!$O:$O,0))</f>
        <v>140</v>
      </c>
      <c r="G4489" s="49" t="s">
        <v>4781</v>
      </c>
      <c r="H4489" s="51" t="str">
        <f>INDEX(Δεδομένα!B$1:B$51,MATCH('2021'!G4489,Δεδομένα!A$1:A$51,0))</f>
        <v>ΠΕΛΛΟΠΟΝΗΣΟΥ</v>
      </c>
      <c r="I4489" s="53">
        <f>INDEX(Δεδομένα!E$1:E$13,MATCH('2021'!H4489,Δεδομένα!D$1:D$13,0))</f>
        <v>8</v>
      </c>
      <c r="J4489" s="4">
        <v>44317</v>
      </c>
      <c r="K4489" s="3" t="s">
        <v>1014</v>
      </c>
      <c r="L4489" s="17" t="str">
        <f t="shared" si="364"/>
        <v>01/05/2021 21:55</v>
      </c>
      <c r="M4489" s="4">
        <v>44317</v>
      </c>
      <c r="N4489" s="3" t="s">
        <v>1935</v>
      </c>
      <c r="O4489" s="17" t="str">
        <f t="shared" si="365"/>
        <v>01/05/2021 23:21</v>
      </c>
      <c r="P4489" s="24">
        <f t="shared" si="366"/>
        <v>5.9722222220443655E-2</v>
      </c>
      <c r="Q4489" s="28">
        <v>0</v>
      </c>
      <c r="R4489" s="27">
        <f t="shared" si="367"/>
        <v>85.999999997438863</v>
      </c>
      <c r="S4489" s="3" t="s">
        <v>4</v>
      </c>
      <c r="T4489" s="3" t="s">
        <v>4872</v>
      </c>
      <c r="U4489" s="3" t="s">
        <v>4873</v>
      </c>
      <c r="V4489" s="3" t="s">
        <v>4878</v>
      </c>
      <c r="W4489" s="5">
        <v>0</v>
      </c>
      <c r="X4489" s="5">
        <v>0.4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2">
        <v>4</v>
      </c>
      <c r="AF4489" s="2">
        <v>0</v>
      </c>
      <c r="AG4489" s="2">
        <v>0</v>
      </c>
      <c r="AH4489" s="2">
        <v>0</v>
      </c>
      <c r="AI4489" s="2">
        <v>0</v>
      </c>
      <c r="AJ4489" s="2">
        <v>2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 t="s">
        <v>4</v>
      </c>
      <c r="AT4489" s="2" t="s">
        <v>4</v>
      </c>
    </row>
    <row r="4490" spans="1:46" x14ac:dyDescent="0.2">
      <c r="A4490" s="2">
        <v>1662331</v>
      </c>
      <c r="B4490" s="2">
        <v>850049</v>
      </c>
      <c r="C4490" s="6">
        <v>22.871151486391</v>
      </c>
      <c r="D4490" s="6">
        <v>37.166096530144301</v>
      </c>
      <c r="E4490" s="19" t="s">
        <v>4871</v>
      </c>
      <c r="F4490" s="46">
        <f>INDEX(Δεδομένα!$P:$P,MATCH('2021'!E4490,Δεδομένα!$O:$O,0))</f>
        <v>140</v>
      </c>
      <c r="G4490" s="49" t="s">
        <v>4781</v>
      </c>
      <c r="H4490" s="51" t="str">
        <f>INDEX(Δεδομένα!B$1:B$51,MATCH('2021'!G4490,Δεδομένα!A$1:A$51,0))</f>
        <v>ΠΕΛΛΟΠΟΝΗΣΟΥ</v>
      </c>
      <c r="I4490" s="53">
        <f>INDEX(Δεδομένα!E$1:E$13,MATCH('2021'!H4490,Δεδομένα!D$1:D$13,0))</f>
        <v>8</v>
      </c>
      <c r="J4490" s="4">
        <v>44318</v>
      </c>
      <c r="K4490" s="3" t="s">
        <v>2025</v>
      </c>
      <c r="L4490" s="17" t="str">
        <f t="shared" si="364"/>
        <v>02/05/2021 09:06</v>
      </c>
      <c r="M4490" s="4">
        <v>44318</v>
      </c>
      <c r="N4490" s="3" t="s">
        <v>324</v>
      </c>
      <c r="O4490" s="17" t="str">
        <f t="shared" si="365"/>
        <v>02/05/2021 10:00</v>
      </c>
      <c r="P4490" s="24">
        <f t="shared" si="366"/>
        <v>3.7499999998544808E-2</v>
      </c>
      <c r="Q4490" s="28">
        <v>0</v>
      </c>
      <c r="R4490" s="27">
        <f t="shared" si="367"/>
        <v>53.999999997904524</v>
      </c>
      <c r="S4490" s="3" t="s">
        <v>4</v>
      </c>
      <c r="T4490" s="3" t="s">
        <v>4872</v>
      </c>
      <c r="U4490" s="3" t="s">
        <v>4873</v>
      </c>
      <c r="V4490" s="3" t="s">
        <v>4879</v>
      </c>
      <c r="W4490" s="5">
        <v>0</v>
      </c>
      <c r="X4490" s="5">
        <v>0.03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2">
        <v>2</v>
      </c>
      <c r="AF4490" s="2">
        <v>0</v>
      </c>
      <c r="AG4490" s="2">
        <v>0</v>
      </c>
      <c r="AH4490" s="2">
        <v>0</v>
      </c>
      <c r="AI4490" s="2">
        <v>0</v>
      </c>
      <c r="AJ4490" s="2">
        <v>1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 t="s">
        <v>4</v>
      </c>
      <c r="AT4490" s="2" t="s">
        <v>4</v>
      </c>
    </row>
    <row r="4491" spans="1:46" x14ac:dyDescent="0.2">
      <c r="A4491" s="2">
        <v>1662334</v>
      </c>
      <c r="B4491" s="2">
        <v>850095</v>
      </c>
      <c r="C4491" s="6">
        <v>22.856288593334298</v>
      </c>
      <c r="D4491" s="6">
        <v>37.1756047912315</v>
      </c>
      <c r="E4491" s="19" t="s">
        <v>4871</v>
      </c>
      <c r="F4491" s="46">
        <f>INDEX(Δεδομένα!$P:$P,MATCH('2021'!E4491,Δεδομένα!$O:$O,0))</f>
        <v>140</v>
      </c>
      <c r="G4491" s="49" t="s">
        <v>4781</v>
      </c>
      <c r="H4491" s="51" t="str">
        <f>INDEX(Δεδομένα!B$1:B$51,MATCH('2021'!G4491,Δεδομένα!A$1:A$51,0))</f>
        <v>ΠΕΛΛΟΠΟΝΗΣΟΥ</v>
      </c>
      <c r="I4491" s="53">
        <f>INDEX(Δεδομένα!E$1:E$13,MATCH('2021'!H4491,Δεδομένα!D$1:D$13,0))</f>
        <v>8</v>
      </c>
      <c r="J4491" s="4">
        <v>44318</v>
      </c>
      <c r="K4491" s="3" t="s">
        <v>955</v>
      </c>
      <c r="L4491" s="17" t="str">
        <f t="shared" si="364"/>
        <v>02/05/2021 12:29</v>
      </c>
      <c r="M4491" s="4">
        <v>44318</v>
      </c>
      <c r="N4491" s="3" t="s">
        <v>498</v>
      </c>
      <c r="O4491" s="17" t="str">
        <f t="shared" si="365"/>
        <v>02/05/2021 13:35</v>
      </c>
      <c r="P4491" s="24">
        <f t="shared" si="366"/>
        <v>4.5833333329937886E-2</v>
      </c>
      <c r="Q4491" s="28">
        <v>0</v>
      </c>
      <c r="R4491" s="27">
        <f t="shared" si="367"/>
        <v>65.999999995110556</v>
      </c>
      <c r="S4491" s="3" t="s">
        <v>4</v>
      </c>
      <c r="T4491" s="3" t="s">
        <v>4872</v>
      </c>
      <c r="U4491" s="3" t="s">
        <v>4</v>
      </c>
      <c r="V4491" s="3" t="s">
        <v>4880</v>
      </c>
      <c r="W4491" s="5">
        <v>0</v>
      </c>
      <c r="X4491" s="5">
        <v>0.05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2">
        <v>2</v>
      </c>
      <c r="AF4491" s="2">
        <v>0</v>
      </c>
      <c r="AG4491" s="2">
        <v>0</v>
      </c>
      <c r="AH4491" s="2">
        <v>0</v>
      </c>
      <c r="AI4491" s="2">
        <v>0</v>
      </c>
      <c r="AJ4491" s="2">
        <v>1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 t="s">
        <v>4</v>
      </c>
      <c r="AT4491" s="2" t="s">
        <v>4</v>
      </c>
    </row>
    <row r="4492" spans="1:46" x14ac:dyDescent="0.2">
      <c r="A4492" s="2">
        <v>1662337</v>
      </c>
      <c r="B4492" s="2">
        <v>850138</v>
      </c>
      <c r="C4492" s="6">
        <v>22.8482442749523</v>
      </c>
      <c r="D4492" s="6">
        <v>37.171006645617702</v>
      </c>
      <c r="E4492" s="19" t="s">
        <v>4871</v>
      </c>
      <c r="F4492" s="46">
        <f>INDEX(Δεδομένα!$P:$P,MATCH('2021'!E4492,Δεδομένα!$O:$O,0))</f>
        <v>140</v>
      </c>
      <c r="G4492" s="49" t="s">
        <v>4781</v>
      </c>
      <c r="H4492" s="51" t="str">
        <f>INDEX(Δεδομένα!B$1:B$51,MATCH('2021'!G4492,Δεδομένα!A$1:A$51,0))</f>
        <v>ΠΕΛΛΟΠΟΝΗΣΟΥ</v>
      </c>
      <c r="I4492" s="53">
        <f>INDEX(Δεδομένα!E$1:E$13,MATCH('2021'!H4492,Δεδομένα!D$1:D$13,0))</f>
        <v>8</v>
      </c>
      <c r="J4492" s="4">
        <v>44318</v>
      </c>
      <c r="K4492" s="3" t="s">
        <v>142</v>
      </c>
      <c r="L4492" s="17" t="str">
        <f t="shared" si="364"/>
        <v>02/05/2021 13:49</v>
      </c>
      <c r="M4492" s="4">
        <v>44318</v>
      </c>
      <c r="N4492" s="3" t="s">
        <v>251</v>
      </c>
      <c r="O4492" s="17" t="str">
        <f t="shared" si="365"/>
        <v>02/05/2021 14:46</v>
      </c>
      <c r="P4492" s="24">
        <f t="shared" si="366"/>
        <v>3.9583333331393078E-2</v>
      </c>
      <c r="Q4492" s="28">
        <v>0</v>
      </c>
      <c r="R4492" s="27">
        <f t="shared" si="367"/>
        <v>56.999999997206032</v>
      </c>
      <c r="S4492" s="3" t="s">
        <v>4</v>
      </c>
      <c r="T4492" s="3" t="s">
        <v>4872</v>
      </c>
      <c r="U4492" s="3" t="s">
        <v>4873</v>
      </c>
      <c r="V4492" s="3" t="s">
        <v>4881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0.2</v>
      </c>
      <c r="AC4492" s="5">
        <v>0</v>
      </c>
      <c r="AD4492" s="5">
        <v>0</v>
      </c>
      <c r="AE4492" s="2">
        <v>4</v>
      </c>
      <c r="AF4492" s="2">
        <v>0</v>
      </c>
      <c r="AG4492" s="2">
        <v>0</v>
      </c>
      <c r="AH4492" s="2">
        <v>0</v>
      </c>
      <c r="AI4492" s="2">
        <v>0</v>
      </c>
      <c r="AJ4492" s="2">
        <v>2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 t="s">
        <v>4</v>
      </c>
      <c r="AT4492" s="2" t="s">
        <v>4</v>
      </c>
    </row>
    <row r="4493" spans="1:46" x14ac:dyDescent="0.2">
      <c r="A4493" s="2">
        <v>1662339</v>
      </c>
      <c r="B4493" s="2">
        <v>850164</v>
      </c>
      <c r="C4493" s="6">
        <v>22.863893097248798</v>
      </c>
      <c r="D4493" s="6">
        <v>37.169963234735697</v>
      </c>
      <c r="E4493" s="19" t="s">
        <v>4871</v>
      </c>
      <c r="F4493" s="46">
        <f>INDEX(Δεδομένα!$P:$P,MATCH('2021'!E4493,Δεδομένα!$O:$O,0))</f>
        <v>140</v>
      </c>
      <c r="G4493" s="49" t="s">
        <v>4781</v>
      </c>
      <c r="H4493" s="51" t="str">
        <f>INDEX(Δεδομένα!B$1:B$51,MATCH('2021'!G4493,Δεδομένα!A$1:A$51,0))</f>
        <v>ΠΕΛΛΟΠΟΝΗΣΟΥ</v>
      </c>
      <c r="I4493" s="53">
        <f>INDEX(Δεδομένα!E$1:E$13,MATCH('2021'!H4493,Δεδομένα!D$1:D$13,0))</f>
        <v>8</v>
      </c>
      <c r="J4493" s="4">
        <v>44318</v>
      </c>
      <c r="K4493" s="3" t="s">
        <v>383</v>
      </c>
      <c r="L4493" s="17" t="str">
        <f t="shared" si="364"/>
        <v>02/05/2021 15:36</v>
      </c>
      <c r="M4493" s="4">
        <v>44318</v>
      </c>
      <c r="N4493" s="3" t="s">
        <v>965</v>
      </c>
      <c r="O4493" s="17" t="str">
        <f t="shared" si="365"/>
        <v>02/05/2021 16:04</v>
      </c>
      <c r="P4493" s="24">
        <f t="shared" si="366"/>
        <v>1.9444444442342501E-2</v>
      </c>
      <c r="Q4493" s="28">
        <v>0</v>
      </c>
      <c r="R4493" s="27">
        <f t="shared" si="367"/>
        <v>27.999999996973202</v>
      </c>
      <c r="S4493" s="3" t="s">
        <v>4</v>
      </c>
      <c r="T4493" s="3" t="s">
        <v>4872</v>
      </c>
      <c r="U4493" s="3" t="s">
        <v>4873</v>
      </c>
      <c r="V4493" s="3" t="s">
        <v>4882</v>
      </c>
      <c r="W4493" s="5">
        <v>0</v>
      </c>
      <c r="X4493" s="5">
        <v>0.05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2">
        <v>2</v>
      </c>
      <c r="AF4493" s="2">
        <v>0</v>
      </c>
      <c r="AG4493" s="2">
        <v>0</v>
      </c>
      <c r="AH4493" s="2">
        <v>0</v>
      </c>
      <c r="AI4493" s="2">
        <v>0</v>
      </c>
      <c r="AJ4493" s="2">
        <v>1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 t="s">
        <v>4</v>
      </c>
      <c r="AT4493" s="2" t="s">
        <v>4</v>
      </c>
    </row>
    <row r="4494" spans="1:46" x14ac:dyDescent="0.2">
      <c r="A4494" s="2">
        <v>1662578</v>
      </c>
      <c r="B4494" s="2">
        <v>850251</v>
      </c>
      <c r="C4494" s="6">
        <v>22.857830032285101</v>
      </c>
      <c r="D4494" s="6">
        <v>37.171394480134801</v>
      </c>
      <c r="E4494" s="19" t="s">
        <v>4871</v>
      </c>
      <c r="F4494" s="46">
        <f>INDEX(Δεδομένα!$P:$P,MATCH('2021'!E4494,Δεδομένα!$O:$O,0))</f>
        <v>140</v>
      </c>
      <c r="G4494" s="49" t="s">
        <v>4781</v>
      </c>
      <c r="H4494" s="51" t="str">
        <f>INDEX(Δεδομένα!B$1:B$51,MATCH('2021'!G4494,Δεδομένα!A$1:A$51,0))</f>
        <v>ΠΕΛΛΟΠΟΝΗΣΟΥ</v>
      </c>
      <c r="I4494" s="53">
        <f>INDEX(Δεδομένα!E$1:E$13,MATCH('2021'!H4494,Δεδομένα!D$1:D$13,0))</f>
        <v>8</v>
      </c>
      <c r="J4494" s="4">
        <v>44318</v>
      </c>
      <c r="K4494" s="3" t="s">
        <v>696</v>
      </c>
      <c r="L4494" s="17" t="str">
        <f t="shared" si="364"/>
        <v>02/05/2021 19:39</v>
      </c>
      <c r="M4494" s="4">
        <v>44318</v>
      </c>
      <c r="N4494" s="3" t="s">
        <v>1404</v>
      </c>
      <c r="O4494" s="17" t="str">
        <f t="shared" si="365"/>
        <v>02/05/2021 20:24</v>
      </c>
      <c r="P4494" s="24">
        <f t="shared" si="366"/>
        <v>3.125E-2</v>
      </c>
      <c r="Q4494" s="28">
        <v>0</v>
      </c>
      <c r="R4494" s="27">
        <f t="shared" si="367"/>
        <v>45</v>
      </c>
      <c r="S4494" s="3" t="s">
        <v>4</v>
      </c>
      <c r="T4494" s="3" t="s">
        <v>4872</v>
      </c>
      <c r="U4494" s="3" t="s">
        <v>4873</v>
      </c>
      <c r="V4494" s="3" t="s">
        <v>4883</v>
      </c>
      <c r="W4494" s="5">
        <v>0</v>
      </c>
      <c r="X4494" s="5">
        <v>0.05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2">
        <v>2</v>
      </c>
      <c r="AF4494" s="2">
        <v>0</v>
      </c>
      <c r="AG4494" s="2">
        <v>0</v>
      </c>
      <c r="AH4494" s="2">
        <v>0</v>
      </c>
      <c r="AI4494" s="2">
        <v>0</v>
      </c>
      <c r="AJ4494" s="2">
        <v>1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 t="s">
        <v>4</v>
      </c>
      <c r="AT4494" s="2" t="s">
        <v>4</v>
      </c>
    </row>
    <row r="4495" spans="1:46" x14ac:dyDescent="0.2">
      <c r="A4495" s="2">
        <v>1662594</v>
      </c>
      <c r="B4495" s="2">
        <v>850502</v>
      </c>
      <c r="C4495" s="6">
        <v>22.859594766284399</v>
      </c>
      <c r="D4495" s="6">
        <v>37.160167524138402</v>
      </c>
      <c r="E4495" s="19" t="s">
        <v>4871</v>
      </c>
      <c r="F4495" s="46">
        <f>INDEX(Δεδομένα!$P:$P,MATCH('2021'!E4495,Δεδομένα!$O:$O,0))</f>
        <v>140</v>
      </c>
      <c r="G4495" s="49" t="s">
        <v>4781</v>
      </c>
      <c r="H4495" s="51" t="str">
        <f>INDEX(Δεδομένα!B$1:B$51,MATCH('2021'!G4495,Δεδομένα!A$1:A$51,0))</f>
        <v>ΠΕΛΛΟΠΟΝΗΣΟΥ</v>
      </c>
      <c r="I4495" s="53">
        <f>INDEX(Δεδομένα!E$1:E$13,MATCH('2021'!H4495,Δεδομένα!D$1:D$13,0))</f>
        <v>8</v>
      </c>
      <c r="J4495" s="4">
        <v>44319</v>
      </c>
      <c r="K4495" s="3" t="s">
        <v>607</v>
      </c>
      <c r="L4495" s="17" t="str">
        <f t="shared" si="364"/>
        <v>03/05/2021 18:33</v>
      </c>
      <c r="M4495" s="4">
        <v>44319</v>
      </c>
      <c r="N4495" s="3" t="s">
        <v>783</v>
      </c>
      <c r="O4495" s="17" t="str">
        <f t="shared" si="365"/>
        <v>03/05/2021 18:56</v>
      </c>
      <c r="P4495" s="24">
        <f t="shared" si="366"/>
        <v>1.5972222223354038E-2</v>
      </c>
      <c r="Q4495" s="28">
        <v>0</v>
      </c>
      <c r="R4495" s="27">
        <f t="shared" si="367"/>
        <v>23.000000001629815</v>
      </c>
      <c r="S4495" s="3" t="s">
        <v>4</v>
      </c>
      <c r="T4495" s="3" t="s">
        <v>4872</v>
      </c>
      <c r="U4495" s="3" t="s">
        <v>4873</v>
      </c>
      <c r="V4495" s="3" t="s">
        <v>4884</v>
      </c>
      <c r="W4495" s="5">
        <v>0</v>
      </c>
      <c r="X4495" s="5">
        <v>0.05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2">
        <v>3</v>
      </c>
      <c r="AF4495" s="2">
        <v>0</v>
      </c>
      <c r="AG4495" s="2">
        <v>0</v>
      </c>
      <c r="AH4495" s="2">
        <v>0</v>
      </c>
      <c r="AI4495" s="2">
        <v>0</v>
      </c>
      <c r="AJ4495" s="2">
        <v>1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 t="s">
        <v>4</v>
      </c>
      <c r="AT4495" s="2" t="s">
        <v>4</v>
      </c>
    </row>
    <row r="4496" spans="1:46" x14ac:dyDescent="0.2">
      <c r="A4496" s="2">
        <v>1662586</v>
      </c>
      <c r="B4496" s="2">
        <v>850575</v>
      </c>
      <c r="C4496" s="6">
        <v>22.856334984367201</v>
      </c>
      <c r="D4496" s="6">
        <v>37.166860246106602</v>
      </c>
      <c r="E4496" s="19" t="s">
        <v>4871</v>
      </c>
      <c r="F4496" s="46">
        <f>INDEX(Δεδομένα!$P:$P,MATCH('2021'!E4496,Δεδομένα!$O:$O,0))</f>
        <v>140</v>
      </c>
      <c r="G4496" s="49" t="s">
        <v>4781</v>
      </c>
      <c r="H4496" s="51" t="str">
        <f>INDEX(Δεδομένα!B$1:B$51,MATCH('2021'!G4496,Δεδομένα!A$1:A$51,0))</f>
        <v>ΠΕΛΛΟΠΟΝΗΣΟΥ</v>
      </c>
      <c r="I4496" s="53">
        <f>INDEX(Δεδομένα!E$1:E$13,MATCH('2021'!H4496,Δεδομένα!D$1:D$13,0))</f>
        <v>8</v>
      </c>
      <c r="J4496" s="4">
        <v>44319</v>
      </c>
      <c r="K4496" s="3" t="s">
        <v>814</v>
      </c>
      <c r="L4496" s="17" t="str">
        <f t="shared" si="364"/>
        <v>03/05/2021 23:18</v>
      </c>
      <c r="M4496" s="4">
        <v>44319</v>
      </c>
      <c r="N4496" s="3" t="s">
        <v>886</v>
      </c>
      <c r="O4496" s="17" t="str">
        <f t="shared" si="365"/>
        <v>03/05/2021 23:35</v>
      </c>
      <c r="P4496" s="24">
        <f t="shared" si="366"/>
        <v>1.1805555557657499E-2</v>
      </c>
      <c r="Q4496" s="28">
        <v>0</v>
      </c>
      <c r="R4496" s="27">
        <f t="shared" si="367"/>
        <v>17.000000003026798</v>
      </c>
      <c r="S4496" s="3" t="s">
        <v>4</v>
      </c>
      <c r="T4496" s="3" t="s">
        <v>4872</v>
      </c>
      <c r="U4496" s="3" t="s">
        <v>4873</v>
      </c>
      <c r="V4496" s="3" t="s">
        <v>4885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0.03</v>
      </c>
      <c r="AC4496" s="5">
        <v>0</v>
      </c>
      <c r="AD4496" s="5">
        <v>0</v>
      </c>
      <c r="AE4496" s="2">
        <v>2</v>
      </c>
      <c r="AF4496" s="2">
        <v>0</v>
      </c>
      <c r="AG4496" s="2">
        <v>0</v>
      </c>
      <c r="AH4496" s="2">
        <v>0</v>
      </c>
      <c r="AI4496" s="2">
        <v>0</v>
      </c>
      <c r="AJ4496" s="2">
        <v>1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 t="s">
        <v>4</v>
      </c>
      <c r="AT4496" s="2" t="s">
        <v>4</v>
      </c>
    </row>
    <row r="4497" spans="1:46" x14ac:dyDescent="0.2">
      <c r="A4497" s="2">
        <v>1670820</v>
      </c>
      <c r="B4497" s="2">
        <v>861319</v>
      </c>
      <c r="C4497" s="6">
        <v>22.890887553570501</v>
      </c>
      <c r="D4497" s="6">
        <v>37.036171679513203</v>
      </c>
      <c r="E4497" s="19" t="s">
        <v>4871</v>
      </c>
      <c r="F4497" s="46">
        <f>INDEX(Δεδομένα!$P:$P,MATCH('2021'!E4497,Δεδομένα!$O:$O,0))</f>
        <v>140</v>
      </c>
      <c r="G4497" s="49" t="s">
        <v>4781</v>
      </c>
      <c r="H4497" s="51" t="str">
        <f>INDEX(Δεδομένα!B$1:B$51,MATCH('2021'!G4497,Δεδομένα!A$1:A$51,0))</f>
        <v>ΠΕΛΛΟΠΟΝΗΣΟΥ</v>
      </c>
      <c r="I4497" s="53">
        <f>INDEX(Δεδομένα!E$1:E$13,MATCH('2021'!H4497,Δεδομένα!D$1:D$13,0))</f>
        <v>8</v>
      </c>
      <c r="J4497" s="4">
        <v>44359</v>
      </c>
      <c r="K4497" s="3" t="s">
        <v>526</v>
      </c>
      <c r="L4497" s="17" t="str">
        <f t="shared" si="364"/>
        <v>12/06/2021 17:05</v>
      </c>
      <c r="M4497" s="4">
        <v>44359</v>
      </c>
      <c r="N4497" s="3" t="s">
        <v>113</v>
      </c>
      <c r="O4497" s="17" t="str">
        <f t="shared" si="365"/>
        <v>12/06/2021 21:17</v>
      </c>
      <c r="P4497" s="24">
        <f t="shared" si="366"/>
        <v>0.17500000000291038</v>
      </c>
      <c r="Q4497" s="28">
        <v>0</v>
      </c>
      <c r="R4497" s="27">
        <f t="shared" si="367"/>
        <v>252.00000000419095</v>
      </c>
      <c r="S4497" s="3" t="s">
        <v>4</v>
      </c>
      <c r="T4497" s="3" t="s">
        <v>4872</v>
      </c>
      <c r="U4497" s="3" t="s">
        <v>4</v>
      </c>
      <c r="V4497" s="3" t="s">
        <v>4886</v>
      </c>
      <c r="W4497" s="5">
        <v>0</v>
      </c>
      <c r="X4497" s="5">
        <v>10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2">
        <v>2</v>
      </c>
      <c r="AF4497" s="2">
        <v>0</v>
      </c>
      <c r="AG4497" s="2">
        <v>0</v>
      </c>
      <c r="AH4497" s="2">
        <v>0</v>
      </c>
      <c r="AI4497" s="2">
        <v>0</v>
      </c>
      <c r="AJ4497" s="2">
        <v>1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 t="s">
        <v>4</v>
      </c>
      <c r="AT4497" s="2" t="s">
        <v>4</v>
      </c>
    </row>
    <row r="4498" spans="1:46" x14ac:dyDescent="0.2">
      <c r="A4498" s="2">
        <v>1695954</v>
      </c>
      <c r="B4498" s="2">
        <v>890049</v>
      </c>
      <c r="C4498" s="6">
        <v>22.757762711404901</v>
      </c>
      <c r="D4498" s="6">
        <v>37.113046873378103</v>
      </c>
      <c r="E4498" s="19" t="s">
        <v>4871</v>
      </c>
      <c r="F4498" s="46">
        <f>INDEX(Δεδομένα!$P:$P,MATCH('2021'!E4498,Δεδομένα!$O:$O,0))</f>
        <v>140</v>
      </c>
      <c r="G4498" s="49" t="s">
        <v>4781</v>
      </c>
      <c r="H4498" s="51" t="str">
        <f>INDEX(Δεδομένα!B$1:B$51,MATCH('2021'!G4498,Δεδομένα!A$1:A$51,0))</f>
        <v>ΠΕΛΛΟΠΟΝΗΣΟΥ</v>
      </c>
      <c r="I4498" s="53">
        <f>INDEX(Δεδομένα!E$1:E$13,MATCH('2021'!H4498,Δεδομένα!D$1:D$13,0))</f>
        <v>8</v>
      </c>
      <c r="J4498" s="4">
        <v>44448</v>
      </c>
      <c r="K4498" s="3" t="s">
        <v>1278</v>
      </c>
      <c r="L4498" s="17" t="str">
        <f t="shared" si="364"/>
        <v>09/09/2021 18:38</v>
      </c>
      <c r="M4498" s="4">
        <v>44448</v>
      </c>
      <c r="N4498" s="3" t="s">
        <v>1345</v>
      </c>
      <c r="O4498" s="17" t="str">
        <f t="shared" si="365"/>
        <v>09/09/2021 23:00</v>
      </c>
      <c r="P4498" s="24">
        <f t="shared" si="366"/>
        <v>0.18194444444816327</v>
      </c>
      <c r="Q4498" s="28">
        <v>0</v>
      </c>
      <c r="R4498" s="27">
        <f t="shared" si="367"/>
        <v>262.0000000053551</v>
      </c>
      <c r="S4498" s="3" t="s">
        <v>4</v>
      </c>
      <c r="T4498" s="3" t="s">
        <v>4872</v>
      </c>
      <c r="U4498" s="3" t="s">
        <v>4</v>
      </c>
      <c r="V4498" s="3" t="s">
        <v>4887</v>
      </c>
      <c r="W4498" s="5">
        <v>0</v>
      </c>
      <c r="X4498" s="5">
        <v>0.1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2">
        <v>5</v>
      </c>
      <c r="AF4498" s="2">
        <v>0</v>
      </c>
      <c r="AG4498" s="2">
        <v>0</v>
      </c>
      <c r="AH4498" s="2">
        <v>0</v>
      </c>
      <c r="AI4498" s="2">
        <v>2</v>
      </c>
      <c r="AJ4498" s="2">
        <v>2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</row>
    <row r="4499" spans="1:46" x14ac:dyDescent="0.2">
      <c r="A4499" s="2">
        <v>1713664</v>
      </c>
      <c r="B4499" s="2">
        <v>908508</v>
      </c>
      <c r="C4499" s="6">
        <v>22.799049291250299</v>
      </c>
      <c r="D4499" s="6">
        <v>37.196628584855702</v>
      </c>
      <c r="E4499" s="19" t="s">
        <v>4871</v>
      </c>
      <c r="F4499" s="46">
        <f>INDEX(Δεδομένα!$P:$P,MATCH('2021'!E4499,Δεδομένα!$O:$O,0))</f>
        <v>140</v>
      </c>
      <c r="G4499" s="49" t="s">
        <v>4781</v>
      </c>
      <c r="H4499" s="51" t="str">
        <f>INDEX(Δεδομένα!B$1:B$51,MATCH('2021'!G4499,Δεδομένα!A$1:A$51,0))</f>
        <v>ΠΕΛΛΟΠΟΝΗΣΟΥ</v>
      </c>
      <c r="I4499" s="53">
        <f>INDEX(Δεδομένα!E$1:E$13,MATCH('2021'!H4499,Δεδομένα!D$1:D$13,0))</f>
        <v>8</v>
      </c>
      <c r="J4499" s="4">
        <v>44512</v>
      </c>
      <c r="K4499" s="3" t="s">
        <v>590</v>
      </c>
      <c r="L4499" s="17" t="str">
        <f t="shared" si="364"/>
        <v>12/11/2021 15:25</v>
      </c>
      <c r="M4499" s="4">
        <v>44512</v>
      </c>
      <c r="N4499" s="3" t="s">
        <v>1396</v>
      </c>
      <c r="O4499" s="17" t="str">
        <f t="shared" si="365"/>
        <v>12/11/2021 21:50</v>
      </c>
      <c r="P4499" s="24">
        <f t="shared" si="366"/>
        <v>0.26736111110949423</v>
      </c>
      <c r="Q4499" s="28">
        <v>0</v>
      </c>
      <c r="R4499" s="27">
        <f t="shared" si="367"/>
        <v>384.99999999767169</v>
      </c>
      <c r="S4499" s="3" t="s">
        <v>4</v>
      </c>
      <c r="T4499" s="3" t="s">
        <v>4872</v>
      </c>
      <c r="U4499" s="3" t="s">
        <v>4</v>
      </c>
      <c r="V4499" s="3" t="s">
        <v>4888</v>
      </c>
      <c r="W4499" s="5">
        <v>0</v>
      </c>
      <c r="X4499" s="5">
        <v>4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2">
        <v>8</v>
      </c>
      <c r="AF4499" s="2">
        <v>0</v>
      </c>
      <c r="AG4499" s="2">
        <v>0</v>
      </c>
      <c r="AH4499" s="2">
        <v>0</v>
      </c>
      <c r="AI4499" s="2">
        <v>2</v>
      </c>
      <c r="AJ4499" s="2">
        <v>2</v>
      </c>
      <c r="AK4499" s="2">
        <v>0</v>
      </c>
      <c r="AL4499" s="2">
        <v>1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</row>
    <row r="4500" spans="1:46" x14ac:dyDescent="0.2">
      <c r="A4500" s="2">
        <v>1648941</v>
      </c>
      <c r="B4500" s="2">
        <v>830758</v>
      </c>
      <c r="C4500" s="6">
        <v>22.0448773052245</v>
      </c>
      <c r="D4500" s="6">
        <v>37.325186428698501</v>
      </c>
      <c r="E4500" s="19" t="s">
        <v>4889</v>
      </c>
      <c r="F4500" s="46">
        <f>INDEX(Δεδομένα!$P:$P,MATCH('2021'!E4500,Δεδομένα!$O:$O,0))</f>
        <v>141</v>
      </c>
      <c r="G4500" s="49" t="s">
        <v>4781</v>
      </c>
      <c r="H4500" s="51" t="str">
        <f>INDEX(Δεδομένα!B$1:B$51,MATCH('2021'!G4500,Δεδομένα!A$1:A$51,0))</f>
        <v>ΠΕΛΛΟΠΟΝΗΣΟΥ</v>
      </c>
      <c r="I4500" s="53">
        <f>INDEX(Δεδομένα!E$1:E$13,MATCH('2021'!H4500,Δεδομένα!D$1:D$13,0))</f>
        <v>8</v>
      </c>
      <c r="J4500" s="4">
        <v>44247</v>
      </c>
      <c r="K4500" s="3" t="s">
        <v>2895</v>
      </c>
      <c r="L4500" s="17" t="str">
        <f t="shared" si="364"/>
        <v>20/02/2021 13:14</v>
      </c>
      <c r="M4500" s="4">
        <v>44247</v>
      </c>
      <c r="N4500" s="3" t="s">
        <v>197</v>
      </c>
      <c r="O4500" s="17" t="str">
        <f t="shared" si="365"/>
        <v>20/02/2021 15:30</v>
      </c>
      <c r="P4500" s="24">
        <f t="shared" si="366"/>
        <v>9.4444444446708076E-2</v>
      </c>
      <c r="Q4500" s="28">
        <v>0</v>
      </c>
      <c r="R4500" s="27">
        <f t="shared" si="367"/>
        <v>136.00000000325963</v>
      </c>
      <c r="S4500" s="3" t="s">
        <v>4</v>
      </c>
      <c r="T4500" s="3" t="s">
        <v>4890</v>
      </c>
      <c r="U4500" s="3" t="s">
        <v>4891</v>
      </c>
      <c r="V4500" s="3" t="s">
        <v>4892</v>
      </c>
      <c r="W4500" s="5">
        <v>0</v>
      </c>
      <c r="X4500" s="5">
        <v>3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2">
        <v>8</v>
      </c>
      <c r="AF4500" s="2">
        <v>0</v>
      </c>
      <c r="AG4500" s="2">
        <v>0</v>
      </c>
      <c r="AH4500" s="2">
        <v>0</v>
      </c>
      <c r="AI4500" s="2">
        <v>0</v>
      </c>
      <c r="AJ4500" s="2">
        <v>4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 t="s">
        <v>4</v>
      </c>
      <c r="AT4500" s="2" t="s">
        <v>4</v>
      </c>
    </row>
    <row r="4501" spans="1:46" x14ac:dyDescent="0.2">
      <c r="A4501" s="2">
        <v>1649717</v>
      </c>
      <c r="B4501" s="2">
        <v>831165</v>
      </c>
      <c r="C4501" s="6">
        <v>22.1866015609146</v>
      </c>
      <c r="D4501" s="6">
        <v>37.450148427416799</v>
      </c>
      <c r="E4501" s="19" t="s">
        <v>4889</v>
      </c>
      <c r="F4501" s="46">
        <f>INDEX(Δεδομένα!$P:$P,MATCH('2021'!E4501,Δεδομένα!$O:$O,0))</f>
        <v>141</v>
      </c>
      <c r="G4501" s="49" t="s">
        <v>4781</v>
      </c>
      <c r="H4501" s="51" t="str">
        <f>INDEX(Δεδομένα!B$1:B$51,MATCH('2021'!G4501,Δεδομένα!A$1:A$51,0))</f>
        <v>ΠΕΛΛΟΠΟΝΗΣΟΥ</v>
      </c>
      <c r="I4501" s="53">
        <f>INDEX(Δεδομένα!E$1:E$13,MATCH('2021'!H4501,Δεδομένα!D$1:D$13,0))</f>
        <v>8</v>
      </c>
      <c r="J4501" s="4">
        <v>44248</v>
      </c>
      <c r="K4501" s="3" t="s">
        <v>1419</v>
      </c>
      <c r="L4501" s="17" t="str">
        <f t="shared" si="364"/>
        <v>21/02/2021 19:41</v>
      </c>
      <c r="M4501" s="4">
        <v>44248</v>
      </c>
      <c r="N4501" s="3" t="s">
        <v>1601</v>
      </c>
      <c r="O4501" s="17" t="str">
        <f t="shared" si="365"/>
        <v>21/02/2021 20:35</v>
      </c>
      <c r="P4501" s="24">
        <f t="shared" si="366"/>
        <v>3.7499999998544808E-2</v>
      </c>
      <c r="Q4501" s="28">
        <v>0</v>
      </c>
      <c r="R4501" s="27">
        <f t="shared" si="367"/>
        <v>53.999999997904524</v>
      </c>
      <c r="S4501" s="3" t="s">
        <v>4</v>
      </c>
      <c r="T4501" s="3" t="s">
        <v>4890</v>
      </c>
      <c r="U4501" s="3" t="s">
        <v>4</v>
      </c>
      <c r="V4501" s="3" t="s">
        <v>4893</v>
      </c>
      <c r="W4501" s="5">
        <v>0</v>
      </c>
      <c r="X4501" s="5">
        <v>0.5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2">
        <v>2</v>
      </c>
      <c r="AF4501" s="2">
        <v>0</v>
      </c>
      <c r="AG4501" s="2">
        <v>0</v>
      </c>
      <c r="AH4501" s="2">
        <v>0</v>
      </c>
      <c r="AI4501" s="2">
        <v>0</v>
      </c>
      <c r="AJ4501" s="2">
        <v>1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 t="s">
        <v>4</v>
      </c>
      <c r="AT4501" s="2" t="s">
        <v>4</v>
      </c>
    </row>
    <row r="4502" spans="1:46" x14ac:dyDescent="0.2">
      <c r="A4502" s="2">
        <v>1648906</v>
      </c>
      <c r="B4502" s="2">
        <v>831849</v>
      </c>
      <c r="C4502" s="6">
        <v>22.130273848788299</v>
      </c>
      <c r="D4502" s="6">
        <v>37.351537789563302</v>
      </c>
      <c r="E4502" s="19" t="s">
        <v>4889</v>
      </c>
      <c r="F4502" s="46">
        <f>INDEX(Δεδομένα!$P:$P,MATCH('2021'!E4502,Δεδομένα!$O:$O,0))</f>
        <v>141</v>
      </c>
      <c r="G4502" s="49" t="s">
        <v>4781</v>
      </c>
      <c r="H4502" s="51" t="str">
        <f>INDEX(Δεδομένα!B$1:B$51,MATCH('2021'!G4502,Δεδομένα!A$1:A$51,0))</f>
        <v>ΠΕΛΛΟΠΟΝΗΣΟΥ</v>
      </c>
      <c r="I4502" s="53">
        <f>INDEX(Δεδομένα!E$1:E$13,MATCH('2021'!H4502,Δεδομένα!D$1:D$13,0))</f>
        <v>8</v>
      </c>
      <c r="J4502" s="4">
        <v>44250</v>
      </c>
      <c r="K4502" s="3" t="s">
        <v>436</v>
      </c>
      <c r="L4502" s="17" t="str">
        <f t="shared" si="364"/>
        <v>23/02/2021 12:58</v>
      </c>
      <c r="M4502" s="4">
        <v>44250</v>
      </c>
      <c r="N4502" s="3" t="s">
        <v>737</v>
      </c>
      <c r="O4502" s="17" t="str">
        <f t="shared" si="365"/>
        <v>23/02/2021 14:45</v>
      </c>
      <c r="P4502" s="24">
        <f t="shared" si="366"/>
        <v>7.4305555557657499E-2</v>
      </c>
      <c r="Q4502" s="28">
        <v>0</v>
      </c>
      <c r="R4502" s="27">
        <f t="shared" si="367"/>
        <v>107.0000000030268</v>
      </c>
      <c r="S4502" s="3" t="s">
        <v>4</v>
      </c>
      <c r="T4502" s="3" t="s">
        <v>4890</v>
      </c>
      <c r="U4502" s="3" t="s">
        <v>4</v>
      </c>
      <c r="V4502" s="3" t="s">
        <v>4894</v>
      </c>
      <c r="W4502" s="5">
        <v>0</v>
      </c>
      <c r="X4502" s="5">
        <v>2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2">
        <v>6</v>
      </c>
      <c r="AF4502" s="2">
        <v>0</v>
      </c>
      <c r="AG4502" s="2">
        <v>0</v>
      </c>
      <c r="AH4502" s="2">
        <v>0</v>
      </c>
      <c r="AI4502" s="2">
        <v>0</v>
      </c>
      <c r="AJ4502" s="2">
        <v>3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 t="s">
        <v>4</v>
      </c>
      <c r="AT4502" s="2" t="s">
        <v>4</v>
      </c>
    </row>
    <row r="4503" spans="1:46" x14ac:dyDescent="0.2">
      <c r="A4503" s="2">
        <v>1648893</v>
      </c>
      <c r="B4503" s="2">
        <v>832006</v>
      </c>
      <c r="C4503" s="6">
        <v>22.058052335063</v>
      </c>
      <c r="D4503" s="6">
        <v>37.4790396584647</v>
      </c>
      <c r="E4503" s="19" t="s">
        <v>4889</v>
      </c>
      <c r="F4503" s="46">
        <f>INDEX(Δεδομένα!$P:$P,MATCH('2021'!E4503,Δεδομένα!$O:$O,0))</f>
        <v>141</v>
      </c>
      <c r="G4503" s="49" t="s">
        <v>4781</v>
      </c>
      <c r="H4503" s="51" t="str">
        <f>INDEX(Δεδομένα!B$1:B$51,MATCH('2021'!G4503,Δεδομένα!A$1:A$51,0))</f>
        <v>ΠΕΛΛΟΠΟΝΗΣΟΥ</v>
      </c>
      <c r="I4503" s="53">
        <f>INDEX(Δεδομένα!E$1:E$13,MATCH('2021'!H4503,Δεδομένα!D$1:D$13,0))</f>
        <v>8</v>
      </c>
      <c r="J4503" s="4">
        <v>44250</v>
      </c>
      <c r="K4503" s="3" t="s">
        <v>1844</v>
      </c>
      <c r="L4503" s="17" t="str">
        <f t="shared" si="364"/>
        <v>23/02/2021 16:14</v>
      </c>
      <c r="M4503" s="4">
        <v>44250</v>
      </c>
      <c r="N4503" s="3" t="s">
        <v>462</v>
      </c>
      <c r="O4503" s="17" t="str">
        <f t="shared" si="365"/>
        <v>23/02/2021 17:50</v>
      </c>
      <c r="P4503" s="24">
        <f t="shared" si="366"/>
        <v>6.6666666665696539E-2</v>
      </c>
      <c r="Q4503" s="28">
        <v>0</v>
      </c>
      <c r="R4503" s="27">
        <f t="shared" si="367"/>
        <v>95.999999998603016</v>
      </c>
      <c r="S4503" s="3" t="s">
        <v>4</v>
      </c>
      <c r="T4503" s="3" t="s">
        <v>4890</v>
      </c>
      <c r="U4503" s="3" t="s">
        <v>4</v>
      </c>
      <c r="V4503" s="3" t="s">
        <v>4895</v>
      </c>
      <c r="W4503" s="5">
        <v>0</v>
      </c>
      <c r="X4503" s="5">
        <v>0</v>
      </c>
      <c r="Y4503" s="5">
        <v>0</v>
      </c>
      <c r="Z4503" s="5">
        <v>1</v>
      </c>
      <c r="AA4503" s="5">
        <v>0</v>
      </c>
      <c r="AB4503" s="5">
        <v>0</v>
      </c>
      <c r="AC4503" s="5">
        <v>0</v>
      </c>
      <c r="AD4503" s="5">
        <v>0</v>
      </c>
      <c r="AE4503" s="2">
        <v>4</v>
      </c>
      <c r="AF4503" s="2">
        <v>0</v>
      </c>
      <c r="AG4503" s="2">
        <v>0</v>
      </c>
      <c r="AH4503" s="2">
        <v>0</v>
      </c>
      <c r="AI4503" s="2">
        <v>0</v>
      </c>
      <c r="AJ4503" s="2">
        <v>2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 t="s">
        <v>4</v>
      </c>
      <c r="AT4503" s="2" t="s">
        <v>4</v>
      </c>
    </row>
    <row r="4504" spans="1:46" x14ac:dyDescent="0.2">
      <c r="A4504" s="2">
        <v>1648933</v>
      </c>
      <c r="B4504" s="2">
        <v>832314</v>
      </c>
      <c r="C4504" s="6">
        <v>22.050445861623299</v>
      </c>
      <c r="D4504" s="6">
        <v>37.409921743987603</v>
      </c>
      <c r="E4504" s="19" t="s">
        <v>4889</v>
      </c>
      <c r="F4504" s="46">
        <f>INDEX(Δεδομένα!$P:$P,MATCH('2021'!E4504,Δεδομένα!$O:$O,0))</f>
        <v>141</v>
      </c>
      <c r="G4504" s="49" t="s">
        <v>4781</v>
      </c>
      <c r="H4504" s="51" t="str">
        <f>INDEX(Δεδομένα!B$1:B$51,MATCH('2021'!G4504,Δεδομένα!A$1:A$51,0))</f>
        <v>ΠΕΛΛΟΠΟΝΗΣΟΥ</v>
      </c>
      <c r="I4504" s="53">
        <f>INDEX(Δεδομένα!E$1:E$13,MATCH('2021'!H4504,Δεδομένα!D$1:D$13,0))</f>
        <v>8</v>
      </c>
      <c r="J4504" s="4">
        <v>44251</v>
      </c>
      <c r="K4504" s="3" t="s">
        <v>1861</v>
      </c>
      <c r="L4504" s="17" t="str">
        <f t="shared" si="364"/>
        <v>24/02/2021 12:56</v>
      </c>
      <c r="M4504" s="4">
        <v>44251</v>
      </c>
      <c r="N4504" s="3" t="s">
        <v>1556</v>
      </c>
      <c r="O4504" s="17" t="str">
        <f t="shared" si="365"/>
        <v>24/02/2021 19:23</v>
      </c>
      <c r="P4504" s="24">
        <f t="shared" si="366"/>
        <v>0.26874999999563443</v>
      </c>
      <c r="Q4504" s="28">
        <v>0</v>
      </c>
      <c r="R4504" s="27">
        <f t="shared" si="367"/>
        <v>386.99999999371357</v>
      </c>
      <c r="S4504" s="3" t="s">
        <v>4</v>
      </c>
      <c r="T4504" s="3" t="s">
        <v>4890</v>
      </c>
      <c r="U4504" s="3" t="s">
        <v>4891</v>
      </c>
      <c r="V4504" s="3" t="s">
        <v>4896</v>
      </c>
      <c r="W4504" s="5">
        <v>0</v>
      </c>
      <c r="X4504" s="5">
        <v>20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2">
        <v>12</v>
      </c>
      <c r="AF4504" s="2">
        <v>0</v>
      </c>
      <c r="AG4504" s="2">
        <v>0</v>
      </c>
      <c r="AH4504" s="2">
        <v>0</v>
      </c>
      <c r="AI4504" s="2">
        <v>0</v>
      </c>
      <c r="AJ4504" s="2">
        <v>6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 t="s">
        <v>4</v>
      </c>
      <c r="AT4504" s="2" t="s">
        <v>4</v>
      </c>
    </row>
    <row r="4505" spans="1:46" x14ac:dyDescent="0.2">
      <c r="A4505" s="2">
        <v>1649719</v>
      </c>
      <c r="B4505" s="2">
        <v>832753</v>
      </c>
      <c r="C4505" s="6">
        <v>22.202956914592399</v>
      </c>
      <c r="D4505" s="6">
        <v>37.460286789984103</v>
      </c>
      <c r="E4505" s="19" t="s">
        <v>4889</v>
      </c>
      <c r="F4505" s="46">
        <f>INDEX(Δεδομένα!$P:$P,MATCH('2021'!E4505,Δεδομένα!$O:$O,0))</f>
        <v>141</v>
      </c>
      <c r="G4505" s="49" t="s">
        <v>4781</v>
      </c>
      <c r="H4505" s="51" t="str">
        <f>INDEX(Δεδομένα!B$1:B$51,MATCH('2021'!G4505,Δεδομένα!A$1:A$51,0))</f>
        <v>ΠΕΛΛΟΠΟΝΗΣΟΥ</v>
      </c>
      <c r="I4505" s="53">
        <f>INDEX(Δεδομένα!E$1:E$13,MATCH('2021'!H4505,Δεδομένα!D$1:D$13,0))</f>
        <v>8</v>
      </c>
      <c r="J4505" s="4">
        <v>44252</v>
      </c>
      <c r="K4505" s="3" t="s">
        <v>2295</v>
      </c>
      <c r="L4505" s="17" t="str">
        <f t="shared" si="364"/>
        <v>25/02/2021 18:52</v>
      </c>
      <c r="M4505" s="4">
        <v>44252</v>
      </c>
      <c r="N4505" s="3" t="s">
        <v>493</v>
      </c>
      <c r="O4505" s="17" t="str">
        <f t="shared" si="365"/>
        <v>25/02/2021 21:10</v>
      </c>
      <c r="P4505" s="24">
        <f t="shared" si="366"/>
        <v>9.5833333332848269E-2</v>
      </c>
      <c r="Q4505" s="28">
        <v>0</v>
      </c>
      <c r="R4505" s="27">
        <f t="shared" si="367"/>
        <v>137.99999999930151</v>
      </c>
      <c r="S4505" s="3" t="s">
        <v>4</v>
      </c>
      <c r="T4505" s="3" t="s">
        <v>4890</v>
      </c>
      <c r="U4505" s="3" t="s">
        <v>4</v>
      </c>
      <c r="V4505" s="3" t="s">
        <v>4893</v>
      </c>
      <c r="W4505" s="5">
        <v>0</v>
      </c>
      <c r="X4505" s="5">
        <v>3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2">
        <v>8</v>
      </c>
      <c r="AF4505" s="2">
        <v>0</v>
      </c>
      <c r="AG4505" s="2">
        <v>0</v>
      </c>
      <c r="AH4505" s="2">
        <v>0</v>
      </c>
      <c r="AI4505" s="2">
        <v>0</v>
      </c>
      <c r="AJ4505" s="2">
        <v>3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 t="s">
        <v>4</v>
      </c>
      <c r="AT4505" s="2" t="s">
        <v>4</v>
      </c>
    </row>
    <row r="4506" spans="1:46" x14ac:dyDescent="0.2">
      <c r="A4506" s="2">
        <v>1648355</v>
      </c>
      <c r="B4506" s="2">
        <v>835452</v>
      </c>
      <c r="C4506" s="6">
        <v>22.091639714196599</v>
      </c>
      <c r="D4506" s="6">
        <v>37.360284272959497</v>
      </c>
      <c r="E4506" s="19" t="s">
        <v>4889</v>
      </c>
      <c r="F4506" s="46">
        <f>INDEX(Δεδομένα!$P:$P,MATCH('2021'!E4506,Δεδομένα!$O:$O,0))</f>
        <v>141</v>
      </c>
      <c r="G4506" s="49" t="s">
        <v>4781</v>
      </c>
      <c r="H4506" s="51" t="str">
        <f>INDEX(Δεδομένα!B$1:B$51,MATCH('2021'!G4506,Δεδομένα!A$1:A$51,0))</f>
        <v>ΠΕΛΛΟΠΟΝΗΣΟΥ</v>
      </c>
      <c r="I4506" s="53">
        <f>INDEX(Δεδομένα!E$1:E$13,MATCH('2021'!H4506,Δεδομένα!D$1:D$13,0))</f>
        <v>8</v>
      </c>
      <c r="J4506" s="4">
        <v>44261</v>
      </c>
      <c r="K4506" s="3" t="s">
        <v>51</v>
      </c>
      <c r="L4506" s="17" t="str">
        <f t="shared" si="364"/>
        <v>06/03/2021 13:22</v>
      </c>
      <c r="M4506" s="4">
        <v>44261</v>
      </c>
      <c r="N4506" s="3" t="s">
        <v>42</v>
      </c>
      <c r="O4506" s="17" t="str">
        <f t="shared" si="365"/>
        <v>06/03/2021 14:30</v>
      </c>
      <c r="P4506" s="24">
        <f t="shared" si="366"/>
        <v>4.7222222223354038E-2</v>
      </c>
      <c r="Q4506" s="28">
        <v>0</v>
      </c>
      <c r="R4506" s="27">
        <f t="shared" si="367"/>
        <v>68.000000001629815</v>
      </c>
      <c r="S4506" s="3" t="s">
        <v>4</v>
      </c>
      <c r="T4506" s="3" t="s">
        <v>4890</v>
      </c>
      <c r="U4506" s="3" t="s">
        <v>4897</v>
      </c>
      <c r="V4506" s="3" t="s">
        <v>4898</v>
      </c>
      <c r="W4506" s="5">
        <v>0</v>
      </c>
      <c r="X4506" s="5">
        <v>0</v>
      </c>
      <c r="Y4506" s="5">
        <v>0</v>
      </c>
      <c r="Z4506" s="5">
        <v>2</v>
      </c>
      <c r="AA4506" s="5">
        <v>0</v>
      </c>
      <c r="AB4506" s="5">
        <v>0</v>
      </c>
      <c r="AC4506" s="5">
        <v>0</v>
      </c>
      <c r="AD4506" s="5">
        <v>0</v>
      </c>
      <c r="AE4506" s="2">
        <v>4</v>
      </c>
      <c r="AF4506" s="2">
        <v>0</v>
      </c>
      <c r="AG4506" s="2">
        <v>0</v>
      </c>
      <c r="AH4506" s="2">
        <v>0</v>
      </c>
      <c r="AI4506" s="2">
        <v>0</v>
      </c>
      <c r="AJ4506" s="2">
        <v>2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 t="s">
        <v>4</v>
      </c>
      <c r="AT4506" s="2" t="s">
        <v>4</v>
      </c>
    </row>
    <row r="4507" spans="1:46" x14ac:dyDescent="0.2">
      <c r="A4507" s="2">
        <v>1648367</v>
      </c>
      <c r="B4507" s="2">
        <v>835515</v>
      </c>
      <c r="C4507" s="6">
        <v>22.091552458312702</v>
      </c>
      <c r="D4507" s="6">
        <v>37.360114680874297</v>
      </c>
      <c r="E4507" s="19" t="s">
        <v>4889</v>
      </c>
      <c r="F4507" s="46">
        <f>INDEX(Δεδομένα!$P:$P,MATCH('2021'!E4507,Δεδομένα!$O:$O,0))</f>
        <v>141</v>
      </c>
      <c r="G4507" s="49" t="s">
        <v>4781</v>
      </c>
      <c r="H4507" s="51" t="str">
        <f>INDEX(Δεδομένα!B$1:B$51,MATCH('2021'!G4507,Δεδομένα!A$1:A$51,0))</f>
        <v>ΠΕΛΛΟΠΟΝΗΣΟΥ</v>
      </c>
      <c r="I4507" s="53">
        <f>INDEX(Δεδομένα!E$1:E$13,MATCH('2021'!H4507,Δεδομένα!D$1:D$13,0))</f>
        <v>8</v>
      </c>
      <c r="J4507" s="4">
        <v>44261</v>
      </c>
      <c r="K4507" s="3" t="s">
        <v>1430</v>
      </c>
      <c r="L4507" s="17" t="str">
        <f t="shared" si="364"/>
        <v>06/03/2021 15:41</v>
      </c>
      <c r="M4507" s="4">
        <v>44261</v>
      </c>
      <c r="N4507" s="3" t="s">
        <v>221</v>
      </c>
      <c r="O4507" s="17" t="str">
        <f t="shared" si="365"/>
        <v>06/03/2021 16:15</v>
      </c>
      <c r="P4507" s="24">
        <f t="shared" si="366"/>
        <v>2.3611111115314998E-2</v>
      </c>
      <c r="Q4507" s="28">
        <v>0</v>
      </c>
      <c r="R4507" s="27">
        <f t="shared" si="367"/>
        <v>34.000000006053597</v>
      </c>
      <c r="S4507" s="3" t="s">
        <v>4</v>
      </c>
      <c r="T4507" s="3" t="s">
        <v>4890</v>
      </c>
      <c r="U4507" s="3" t="s">
        <v>4</v>
      </c>
      <c r="V4507" s="3" t="s">
        <v>4898</v>
      </c>
      <c r="W4507" s="5">
        <v>0</v>
      </c>
      <c r="X4507" s="5">
        <v>0</v>
      </c>
      <c r="Y4507" s="5">
        <v>0</v>
      </c>
      <c r="Z4507" s="5">
        <v>1</v>
      </c>
      <c r="AA4507" s="5">
        <v>0</v>
      </c>
      <c r="AB4507" s="5">
        <v>0</v>
      </c>
      <c r="AC4507" s="5">
        <v>0</v>
      </c>
      <c r="AD4507" s="5">
        <v>0</v>
      </c>
      <c r="AE4507" s="2">
        <v>6</v>
      </c>
      <c r="AF4507" s="2">
        <v>0</v>
      </c>
      <c r="AG4507" s="2">
        <v>0</v>
      </c>
      <c r="AH4507" s="2">
        <v>0</v>
      </c>
      <c r="AI4507" s="2">
        <v>0</v>
      </c>
      <c r="AJ4507" s="2">
        <v>3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 t="s">
        <v>4</v>
      </c>
      <c r="AT4507" s="2" t="s">
        <v>4</v>
      </c>
    </row>
    <row r="4508" spans="1:46" x14ac:dyDescent="0.2">
      <c r="A4508" s="2">
        <v>1654517</v>
      </c>
      <c r="B4508" s="2">
        <v>840286</v>
      </c>
      <c r="C4508" s="6">
        <v>22.062262450652099</v>
      </c>
      <c r="D4508" s="6">
        <v>37.300125515367299</v>
      </c>
      <c r="E4508" s="19" t="s">
        <v>4889</v>
      </c>
      <c r="F4508" s="46">
        <f>INDEX(Δεδομένα!$P:$P,MATCH('2021'!E4508,Δεδομένα!$O:$O,0))</f>
        <v>141</v>
      </c>
      <c r="G4508" s="49" t="s">
        <v>4781</v>
      </c>
      <c r="H4508" s="51" t="str">
        <f>INDEX(Δεδομένα!B$1:B$51,MATCH('2021'!G4508,Δεδομένα!A$1:A$51,0))</f>
        <v>ΠΕΛΛΟΠΟΝΗΣΟΥ</v>
      </c>
      <c r="I4508" s="53">
        <f>INDEX(Δεδομένα!E$1:E$13,MATCH('2021'!H4508,Δεδομένα!D$1:D$13,0))</f>
        <v>8</v>
      </c>
      <c r="J4508" s="4">
        <v>44280</v>
      </c>
      <c r="K4508" s="3" t="s">
        <v>388</v>
      </c>
      <c r="L4508" s="17" t="str">
        <f t="shared" si="364"/>
        <v>25/03/2021 17:07</v>
      </c>
      <c r="M4508" s="4">
        <v>44280</v>
      </c>
      <c r="N4508" s="3" t="s">
        <v>367</v>
      </c>
      <c r="O4508" s="17" t="str">
        <f t="shared" si="365"/>
        <v>25/03/2021 18:59</v>
      </c>
      <c r="P4508" s="24">
        <f t="shared" si="366"/>
        <v>7.777777778392192E-2</v>
      </c>
      <c r="Q4508" s="28">
        <v>0</v>
      </c>
      <c r="R4508" s="27">
        <f t="shared" si="367"/>
        <v>112.00000000884756</v>
      </c>
      <c r="S4508" s="3" t="s">
        <v>4</v>
      </c>
      <c r="T4508" s="3" t="s">
        <v>4890</v>
      </c>
      <c r="U4508" s="3" t="s">
        <v>4</v>
      </c>
      <c r="V4508" s="3" t="s">
        <v>4899</v>
      </c>
      <c r="W4508" s="5">
        <v>0</v>
      </c>
      <c r="X4508" s="5">
        <v>3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2">
        <v>6</v>
      </c>
      <c r="AF4508" s="2">
        <v>0</v>
      </c>
      <c r="AG4508" s="2">
        <v>0</v>
      </c>
      <c r="AH4508" s="2">
        <v>0</v>
      </c>
      <c r="AI4508" s="2">
        <v>0</v>
      </c>
      <c r="AJ4508" s="2">
        <v>3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 t="s">
        <v>4</v>
      </c>
      <c r="AT4508" s="2" t="s">
        <v>4</v>
      </c>
    </row>
    <row r="4509" spans="1:46" x14ac:dyDescent="0.2">
      <c r="A4509" s="2">
        <v>1663433</v>
      </c>
      <c r="B4509" s="2">
        <v>840749</v>
      </c>
      <c r="C4509" s="6">
        <v>22.106082727224699</v>
      </c>
      <c r="D4509" s="6">
        <v>37.332027231430402</v>
      </c>
      <c r="E4509" s="19" t="s">
        <v>4889</v>
      </c>
      <c r="F4509" s="46">
        <f>INDEX(Δεδομένα!$P:$P,MATCH('2021'!E4509,Δεδομένα!$O:$O,0))</f>
        <v>141</v>
      </c>
      <c r="G4509" s="49" t="s">
        <v>4781</v>
      </c>
      <c r="H4509" s="51" t="str">
        <f>INDEX(Δεδομένα!B$1:B$51,MATCH('2021'!G4509,Δεδομένα!A$1:A$51,0))</f>
        <v>ΠΕΛΛΟΠΟΝΗΣΟΥ</v>
      </c>
      <c r="I4509" s="53">
        <f>INDEX(Δεδομένα!E$1:E$13,MATCH('2021'!H4509,Δεδομένα!D$1:D$13,0))</f>
        <v>8</v>
      </c>
      <c r="J4509" s="4">
        <v>44282</v>
      </c>
      <c r="K4509" s="3" t="s">
        <v>942</v>
      </c>
      <c r="L4509" s="17" t="str">
        <f t="shared" si="364"/>
        <v>27/03/2021 15:12</v>
      </c>
      <c r="M4509" s="4">
        <v>44282</v>
      </c>
      <c r="N4509" s="3" t="s">
        <v>221</v>
      </c>
      <c r="O4509" s="17" t="str">
        <f t="shared" si="365"/>
        <v>27/03/2021 16:15</v>
      </c>
      <c r="P4509" s="24">
        <f t="shared" si="366"/>
        <v>4.3750000004365575E-2</v>
      </c>
      <c r="Q4509" s="28">
        <v>0</v>
      </c>
      <c r="R4509" s="27">
        <f t="shared" si="367"/>
        <v>63.000000006286427</v>
      </c>
      <c r="S4509" s="3" t="s">
        <v>4</v>
      </c>
      <c r="T4509" s="3" t="s">
        <v>4890</v>
      </c>
      <c r="U4509" s="3" t="s">
        <v>4900</v>
      </c>
      <c r="V4509" s="3" t="s">
        <v>4900</v>
      </c>
      <c r="W4509" s="5">
        <v>0</v>
      </c>
      <c r="X4509" s="5">
        <v>0</v>
      </c>
      <c r="Y4509" s="5">
        <v>0</v>
      </c>
      <c r="Z4509" s="5">
        <v>1</v>
      </c>
      <c r="AA4509" s="5">
        <v>0</v>
      </c>
      <c r="AB4509" s="5">
        <v>0</v>
      </c>
      <c r="AC4509" s="5">
        <v>0</v>
      </c>
      <c r="AD4509" s="5">
        <v>0</v>
      </c>
      <c r="AE4509" s="2">
        <v>4</v>
      </c>
      <c r="AF4509" s="2">
        <v>0</v>
      </c>
      <c r="AG4509" s="2">
        <v>0</v>
      </c>
      <c r="AH4509" s="2">
        <v>0</v>
      </c>
      <c r="AI4509" s="2">
        <v>0</v>
      </c>
      <c r="AJ4509" s="2">
        <v>2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 t="s">
        <v>4</v>
      </c>
      <c r="AT4509" s="2" t="s">
        <v>4</v>
      </c>
    </row>
    <row r="4510" spans="1:46" x14ac:dyDescent="0.2">
      <c r="A4510" s="2">
        <v>1655331</v>
      </c>
      <c r="B4510" s="2">
        <v>841296</v>
      </c>
      <c r="D4510" s="2"/>
      <c r="E4510" s="19" t="s">
        <v>4889</v>
      </c>
      <c r="F4510" s="46">
        <f>INDEX(Δεδομένα!$P:$P,MATCH('2021'!E4510,Δεδομένα!$O:$O,0))</f>
        <v>141</v>
      </c>
      <c r="G4510" s="49" t="s">
        <v>4781</v>
      </c>
      <c r="H4510" s="51" t="str">
        <f>INDEX(Δεδομένα!B$1:B$51,MATCH('2021'!G4510,Δεδομένα!A$1:A$51,0))</f>
        <v>ΠΕΛΛΟΠΟΝΗΣΟΥ</v>
      </c>
      <c r="I4510" s="53">
        <f>INDEX(Δεδομένα!E$1:E$13,MATCH('2021'!H4510,Δεδομένα!D$1:D$13,0))</f>
        <v>8</v>
      </c>
      <c r="J4510" s="4">
        <v>44284</v>
      </c>
      <c r="K4510" s="3" t="s">
        <v>2393</v>
      </c>
      <c r="L4510" s="17" t="str">
        <f t="shared" si="364"/>
        <v>29/03/2021 14:56</v>
      </c>
      <c r="M4510" s="4">
        <v>44284</v>
      </c>
      <c r="N4510" s="3" t="s">
        <v>1018</v>
      </c>
      <c r="O4510" s="17" t="str">
        <f t="shared" si="365"/>
        <v>29/03/2021 15:35</v>
      </c>
      <c r="P4510" s="24">
        <f t="shared" si="366"/>
        <v>2.7083333334303461E-2</v>
      </c>
      <c r="Q4510" s="28">
        <v>0</v>
      </c>
      <c r="R4510" s="27">
        <f t="shared" si="367"/>
        <v>39.000000001396984</v>
      </c>
      <c r="S4510" s="3" t="s">
        <v>4</v>
      </c>
      <c r="T4510" s="3" t="s">
        <v>4890</v>
      </c>
      <c r="U4510" s="3" t="s">
        <v>4901</v>
      </c>
      <c r="V4510" s="3" t="s">
        <v>4901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0.1</v>
      </c>
      <c r="AD4510" s="5">
        <v>0</v>
      </c>
      <c r="AE4510" s="2">
        <v>5</v>
      </c>
      <c r="AF4510" s="2">
        <v>0</v>
      </c>
      <c r="AG4510" s="2">
        <v>0</v>
      </c>
      <c r="AH4510" s="2">
        <v>0</v>
      </c>
      <c r="AI4510" s="2">
        <v>0</v>
      </c>
      <c r="AJ4510" s="2">
        <v>2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 t="s">
        <v>4</v>
      </c>
      <c r="AT4510" s="2" t="s">
        <v>4</v>
      </c>
    </row>
    <row r="4511" spans="1:46" x14ac:dyDescent="0.2">
      <c r="A4511" s="2">
        <v>1654928</v>
      </c>
      <c r="B4511" s="2">
        <v>842089</v>
      </c>
      <c r="C4511" s="6">
        <v>21.8799493227</v>
      </c>
      <c r="D4511" s="6">
        <v>37.622213019428202</v>
      </c>
      <c r="E4511" s="19" t="s">
        <v>4889</v>
      </c>
      <c r="F4511" s="46">
        <f>INDEX(Δεδομένα!$P:$P,MATCH('2021'!E4511,Δεδομένα!$O:$O,0))</f>
        <v>141</v>
      </c>
      <c r="G4511" s="49" t="s">
        <v>4781</v>
      </c>
      <c r="H4511" s="51" t="str">
        <f>INDEX(Δεδομένα!B$1:B$51,MATCH('2021'!G4511,Δεδομένα!A$1:A$51,0))</f>
        <v>ΠΕΛΛΟΠΟΝΗΣΟΥ</v>
      </c>
      <c r="I4511" s="53">
        <f>INDEX(Δεδομένα!E$1:E$13,MATCH('2021'!H4511,Δεδομένα!D$1:D$13,0))</f>
        <v>8</v>
      </c>
      <c r="J4511" s="4">
        <v>44287</v>
      </c>
      <c r="K4511" s="3" t="s">
        <v>959</v>
      </c>
      <c r="L4511" s="17" t="str">
        <f t="shared" si="364"/>
        <v>01/04/2021 15:07</v>
      </c>
      <c r="M4511" s="4">
        <v>44287</v>
      </c>
      <c r="N4511" s="3" t="s">
        <v>716</v>
      </c>
      <c r="O4511" s="17" t="str">
        <f t="shared" si="365"/>
        <v>01/04/2021 17:36</v>
      </c>
      <c r="P4511" s="24">
        <f t="shared" si="366"/>
        <v>0.10347222221753327</v>
      </c>
      <c r="Q4511" s="28">
        <v>0</v>
      </c>
      <c r="R4511" s="27">
        <f t="shared" si="367"/>
        <v>148.99999999324791</v>
      </c>
      <c r="S4511" s="3" t="s">
        <v>4</v>
      </c>
      <c r="T4511" s="3" t="s">
        <v>4858</v>
      </c>
      <c r="U4511" s="3" t="s">
        <v>4902</v>
      </c>
      <c r="V4511" s="3" t="s">
        <v>4903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2</v>
      </c>
      <c r="AC4511" s="5">
        <v>0</v>
      </c>
      <c r="AD4511" s="5">
        <v>0</v>
      </c>
      <c r="AE4511" s="2">
        <v>4</v>
      </c>
      <c r="AF4511" s="2">
        <v>0</v>
      </c>
      <c r="AG4511" s="2">
        <v>0</v>
      </c>
      <c r="AH4511" s="2">
        <v>0</v>
      </c>
      <c r="AI4511" s="2">
        <v>0</v>
      </c>
      <c r="AJ4511" s="2">
        <v>2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 t="s">
        <v>4</v>
      </c>
      <c r="AT4511" s="2" t="s">
        <v>4</v>
      </c>
    </row>
    <row r="4512" spans="1:46" x14ac:dyDescent="0.2">
      <c r="A4512" s="2">
        <v>1654921</v>
      </c>
      <c r="B4512" s="2">
        <v>842292</v>
      </c>
      <c r="C4512" s="6">
        <v>22.247911059895198</v>
      </c>
      <c r="D4512" s="6">
        <v>37.282275014577003</v>
      </c>
      <c r="E4512" s="19" t="s">
        <v>4889</v>
      </c>
      <c r="F4512" s="46">
        <f>INDEX(Δεδομένα!$P:$P,MATCH('2021'!E4512,Δεδομένα!$O:$O,0))</f>
        <v>141</v>
      </c>
      <c r="G4512" s="49" t="s">
        <v>4781</v>
      </c>
      <c r="H4512" s="51" t="str">
        <f>INDEX(Δεδομένα!B$1:B$51,MATCH('2021'!G4512,Δεδομένα!A$1:A$51,0))</f>
        <v>ΠΕΛΛΟΠΟΝΗΣΟΥ</v>
      </c>
      <c r="I4512" s="53">
        <f>INDEX(Δεδομένα!E$1:E$13,MATCH('2021'!H4512,Δεδομένα!D$1:D$13,0))</f>
        <v>8</v>
      </c>
      <c r="J4512" s="4">
        <v>44288</v>
      </c>
      <c r="K4512" s="3" t="s">
        <v>1317</v>
      </c>
      <c r="L4512" s="17" t="str">
        <f t="shared" si="364"/>
        <v>02/04/2021 12:48</v>
      </c>
      <c r="M4512" s="4">
        <v>44288</v>
      </c>
      <c r="N4512" s="3" t="s">
        <v>267</v>
      </c>
      <c r="O4512" s="17" t="str">
        <f t="shared" si="365"/>
        <v>02/04/2021 17:30</v>
      </c>
      <c r="P4512" s="24">
        <f t="shared" si="366"/>
        <v>0.19583333333139308</v>
      </c>
      <c r="Q4512" s="28">
        <v>0</v>
      </c>
      <c r="R4512" s="27">
        <f t="shared" si="367"/>
        <v>281.99999999720603</v>
      </c>
      <c r="S4512" s="3" t="s">
        <v>4</v>
      </c>
      <c r="T4512" s="3" t="s">
        <v>4890</v>
      </c>
      <c r="U4512" s="3" t="s">
        <v>4</v>
      </c>
      <c r="V4512" s="3" t="s">
        <v>4904</v>
      </c>
      <c r="W4512" s="5">
        <v>0</v>
      </c>
      <c r="X4512" s="5">
        <v>1</v>
      </c>
      <c r="Y4512" s="5">
        <v>0</v>
      </c>
      <c r="Z4512" s="5">
        <v>0</v>
      </c>
      <c r="AA4512" s="5">
        <v>0</v>
      </c>
      <c r="AB4512" s="5">
        <v>1</v>
      </c>
      <c r="AC4512" s="5">
        <v>0</v>
      </c>
      <c r="AD4512" s="5">
        <v>0</v>
      </c>
      <c r="AE4512" s="2">
        <v>8</v>
      </c>
      <c r="AF4512" s="2">
        <v>0</v>
      </c>
      <c r="AG4512" s="2">
        <v>0</v>
      </c>
      <c r="AH4512" s="2">
        <v>0</v>
      </c>
      <c r="AI4512" s="2">
        <v>0</v>
      </c>
      <c r="AJ4512" s="2">
        <v>4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 t="s">
        <v>4</v>
      </c>
      <c r="AT4512" s="2" t="s">
        <v>4</v>
      </c>
    </row>
    <row r="4513" spans="1:46" x14ac:dyDescent="0.2">
      <c r="A4513" s="2">
        <v>1655337</v>
      </c>
      <c r="B4513" s="2">
        <v>842575</v>
      </c>
      <c r="C4513" s="6">
        <v>21.902355572445298</v>
      </c>
      <c r="D4513" s="6">
        <v>37.615384926051</v>
      </c>
      <c r="E4513" s="19" t="s">
        <v>4889</v>
      </c>
      <c r="F4513" s="46">
        <f>INDEX(Δεδομένα!$P:$P,MATCH('2021'!E4513,Δεδομένα!$O:$O,0))</f>
        <v>141</v>
      </c>
      <c r="G4513" s="49" t="s">
        <v>4781</v>
      </c>
      <c r="H4513" s="51" t="str">
        <f>INDEX(Δεδομένα!B$1:B$51,MATCH('2021'!G4513,Δεδομένα!A$1:A$51,0))</f>
        <v>ΠΕΛΛΟΠΟΝΗΣΟΥ</v>
      </c>
      <c r="I4513" s="53">
        <f>INDEX(Δεδομένα!E$1:E$13,MATCH('2021'!H4513,Δεδομένα!D$1:D$13,0))</f>
        <v>8</v>
      </c>
      <c r="J4513" s="4">
        <v>44289</v>
      </c>
      <c r="K4513" s="3" t="s">
        <v>763</v>
      </c>
      <c r="L4513" s="17" t="str">
        <f t="shared" si="364"/>
        <v>03/04/2021 14:39</v>
      </c>
      <c r="M4513" s="4">
        <v>44289</v>
      </c>
      <c r="N4513" s="3" t="s">
        <v>844</v>
      </c>
      <c r="O4513" s="17" t="str">
        <f t="shared" si="365"/>
        <v>03/04/2021 17:35</v>
      </c>
      <c r="P4513" s="24">
        <f t="shared" si="366"/>
        <v>0.12222222222044365</v>
      </c>
      <c r="Q4513" s="28">
        <v>0</v>
      </c>
      <c r="R4513" s="27">
        <f t="shared" si="367"/>
        <v>175.99999999743886</v>
      </c>
      <c r="S4513" s="3" t="s">
        <v>4</v>
      </c>
      <c r="T4513" s="3" t="s">
        <v>4858</v>
      </c>
      <c r="U4513" s="3" t="s">
        <v>4902</v>
      </c>
      <c r="V4513" s="3" t="s">
        <v>4905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2</v>
      </c>
      <c r="AC4513" s="5">
        <v>0</v>
      </c>
      <c r="AD4513" s="5">
        <v>0</v>
      </c>
      <c r="AE4513" s="2">
        <v>4</v>
      </c>
      <c r="AF4513" s="2">
        <v>0</v>
      </c>
      <c r="AG4513" s="2">
        <v>0</v>
      </c>
      <c r="AH4513" s="2">
        <v>0</v>
      </c>
      <c r="AI4513" s="2">
        <v>0</v>
      </c>
      <c r="AJ4513" s="2">
        <v>2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 t="s">
        <v>4</v>
      </c>
      <c r="AT4513" s="2" t="s">
        <v>4</v>
      </c>
    </row>
    <row r="4514" spans="1:46" x14ac:dyDescent="0.2">
      <c r="A4514" s="2">
        <v>1654901</v>
      </c>
      <c r="B4514" s="2">
        <v>842582</v>
      </c>
      <c r="C4514" s="6">
        <v>22.178298587700802</v>
      </c>
      <c r="D4514" s="6">
        <v>37.395882169862297</v>
      </c>
      <c r="E4514" s="19" t="s">
        <v>4889</v>
      </c>
      <c r="F4514" s="46">
        <f>INDEX(Δεδομένα!$P:$P,MATCH('2021'!E4514,Δεδομένα!$O:$O,0))</f>
        <v>141</v>
      </c>
      <c r="G4514" s="49" t="s">
        <v>4781</v>
      </c>
      <c r="H4514" s="51" t="str">
        <f>INDEX(Δεδομένα!B$1:B$51,MATCH('2021'!G4514,Δεδομένα!A$1:A$51,0))</f>
        <v>ΠΕΛΛΟΠΟΝΗΣΟΥ</v>
      </c>
      <c r="I4514" s="53">
        <f>INDEX(Δεδομένα!E$1:E$13,MATCH('2021'!H4514,Δεδομένα!D$1:D$13,0))</f>
        <v>8</v>
      </c>
      <c r="J4514" s="4">
        <v>44289</v>
      </c>
      <c r="K4514" s="3" t="s">
        <v>651</v>
      </c>
      <c r="L4514" s="17" t="str">
        <f t="shared" si="364"/>
        <v>03/04/2021 15:04</v>
      </c>
      <c r="M4514" s="4">
        <v>44289</v>
      </c>
      <c r="N4514" s="3" t="s">
        <v>415</v>
      </c>
      <c r="O4514" s="17" t="str">
        <f t="shared" si="365"/>
        <v>03/04/2021 16:40</v>
      </c>
      <c r="P4514" s="24">
        <f t="shared" si="366"/>
        <v>6.6666666665696539E-2</v>
      </c>
      <c r="Q4514" s="28">
        <v>0</v>
      </c>
      <c r="R4514" s="27">
        <f t="shared" si="367"/>
        <v>95.999999998603016</v>
      </c>
      <c r="S4514" s="3" t="s">
        <v>4</v>
      </c>
      <c r="T4514" s="3" t="s">
        <v>4890</v>
      </c>
      <c r="U4514" s="3" t="s">
        <v>4</v>
      </c>
      <c r="V4514" s="3" t="s">
        <v>4906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1</v>
      </c>
      <c r="AC4514" s="5">
        <v>0</v>
      </c>
      <c r="AD4514" s="5">
        <v>0</v>
      </c>
      <c r="AE4514" s="2">
        <v>4</v>
      </c>
      <c r="AF4514" s="2">
        <v>0</v>
      </c>
      <c r="AG4514" s="2">
        <v>0</v>
      </c>
      <c r="AH4514" s="2">
        <v>0</v>
      </c>
      <c r="AI4514" s="2">
        <v>0</v>
      </c>
      <c r="AJ4514" s="2">
        <v>2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 t="s">
        <v>4</v>
      </c>
      <c r="AT4514" s="2" t="s">
        <v>4</v>
      </c>
    </row>
    <row r="4515" spans="1:46" x14ac:dyDescent="0.2">
      <c r="A4515" s="2">
        <v>1654546</v>
      </c>
      <c r="B4515" s="2">
        <v>844218</v>
      </c>
      <c r="C4515" s="6">
        <v>22.140828272305399</v>
      </c>
      <c r="D4515" s="6">
        <v>37.319278965500999</v>
      </c>
      <c r="E4515" s="19" t="s">
        <v>4889</v>
      </c>
      <c r="F4515" s="46">
        <f>INDEX(Δεδομένα!$P:$P,MATCH('2021'!E4515,Δεδομένα!$O:$O,0))</f>
        <v>141</v>
      </c>
      <c r="G4515" s="49" t="s">
        <v>4781</v>
      </c>
      <c r="H4515" s="51" t="str">
        <f>INDEX(Δεδομένα!B$1:B$51,MATCH('2021'!G4515,Δεδομένα!A$1:A$51,0))</f>
        <v>ΠΕΛΛΟΠΟΝΗΣΟΥ</v>
      </c>
      <c r="I4515" s="53">
        <f>INDEX(Δεδομένα!E$1:E$13,MATCH('2021'!H4515,Δεδομένα!D$1:D$13,0))</f>
        <v>8</v>
      </c>
      <c r="J4515" s="4">
        <v>44295</v>
      </c>
      <c r="K4515" s="3" t="s">
        <v>1330</v>
      </c>
      <c r="L4515" s="17" t="str">
        <f t="shared" si="364"/>
        <v>09/04/2021 20:12</v>
      </c>
      <c r="M4515" s="4">
        <v>44295</v>
      </c>
      <c r="N4515" s="3" t="s">
        <v>427</v>
      </c>
      <c r="O4515" s="17" t="str">
        <f t="shared" si="365"/>
        <v>09/04/2021 21:20</v>
      </c>
      <c r="P4515" s="24">
        <f t="shared" si="366"/>
        <v>4.7222222223354038E-2</v>
      </c>
      <c r="Q4515" s="28">
        <v>0</v>
      </c>
      <c r="R4515" s="27">
        <f t="shared" si="367"/>
        <v>68.000000001629815</v>
      </c>
      <c r="S4515" s="3" t="s">
        <v>4</v>
      </c>
      <c r="T4515" s="3" t="s">
        <v>4890</v>
      </c>
      <c r="U4515" s="3" t="s">
        <v>4</v>
      </c>
      <c r="V4515" s="3" t="s">
        <v>4907</v>
      </c>
      <c r="W4515" s="5">
        <v>0</v>
      </c>
      <c r="X4515" s="5">
        <v>0.05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2">
        <v>2</v>
      </c>
      <c r="AF4515" s="2">
        <v>0</v>
      </c>
      <c r="AG4515" s="2">
        <v>0</v>
      </c>
      <c r="AH4515" s="2">
        <v>0</v>
      </c>
      <c r="AI4515" s="2">
        <v>0</v>
      </c>
      <c r="AJ4515" s="2">
        <v>1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 t="s">
        <v>4</v>
      </c>
      <c r="AT4515" s="2" t="s">
        <v>4</v>
      </c>
    </row>
    <row r="4516" spans="1:46" x14ac:dyDescent="0.2">
      <c r="A4516" s="2">
        <v>1655340</v>
      </c>
      <c r="B4516" s="2">
        <v>845415</v>
      </c>
      <c r="C4516" s="6">
        <v>22.088537932477699</v>
      </c>
      <c r="D4516" s="6">
        <v>37.279811514512303</v>
      </c>
      <c r="E4516" s="19" t="s">
        <v>4889</v>
      </c>
      <c r="F4516" s="46">
        <f>INDEX(Δεδομένα!$P:$P,MATCH('2021'!E4516,Δεδομένα!$O:$O,0))</f>
        <v>141</v>
      </c>
      <c r="G4516" s="49" t="s">
        <v>4781</v>
      </c>
      <c r="H4516" s="51" t="str">
        <f>INDEX(Δεδομένα!B$1:B$51,MATCH('2021'!G4516,Δεδομένα!A$1:A$51,0))</f>
        <v>ΠΕΛΛΟΠΟΝΗΣΟΥ</v>
      </c>
      <c r="I4516" s="53">
        <f>INDEX(Δεδομένα!E$1:E$13,MATCH('2021'!H4516,Δεδομένα!D$1:D$13,0))</f>
        <v>8</v>
      </c>
      <c r="J4516" s="4">
        <v>44299</v>
      </c>
      <c r="K4516" s="3" t="s">
        <v>679</v>
      </c>
      <c r="L4516" s="17" t="str">
        <f t="shared" si="364"/>
        <v>13/04/2021 18:24</v>
      </c>
      <c r="M4516" s="4">
        <v>44299</v>
      </c>
      <c r="N4516" s="3" t="s">
        <v>497</v>
      </c>
      <c r="O4516" s="17" t="str">
        <f t="shared" si="365"/>
        <v>13/04/2021 21:00</v>
      </c>
      <c r="P4516" s="24">
        <f t="shared" si="366"/>
        <v>0.10833333332993789</v>
      </c>
      <c r="Q4516" s="28">
        <v>0</v>
      </c>
      <c r="R4516" s="27">
        <f t="shared" si="367"/>
        <v>155.99999999511056</v>
      </c>
      <c r="S4516" s="3" t="s">
        <v>4</v>
      </c>
      <c r="T4516" s="3" t="s">
        <v>4890</v>
      </c>
      <c r="U4516" s="3" t="s">
        <v>4899</v>
      </c>
      <c r="V4516" s="3" t="s">
        <v>4899</v>
      </c>
      <c r="W4516" s="5">
        <v>0</v>
      </c>
      <c r="X4516" s="5">
        <v>4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2">
        <v>12</v>
      </c>
      <c r="AF4516" s="2">
        <v>0</v>
      </c>
      <c r="AG4516" s="2">
        <v>0</v>
      </c>
      <c r="AH4516" s="2">
        <v>0</v>
      </c>
      <c r="AI4516" s="2">
        <v>0</v>
      </c>
      <c r="AJ4516" s="2">
        <v>6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 t="s">
        <v>4</v>
      </c>
      <c r="AT4516" s="2" t="s">
        <v>4</v>
      </c>
    </row>
    <row r="4517" spans="1:46" x14ac:dyDescent="0.2">
      <c r="A4517" s="2">
        <v>1663432</v>
      </c>
      <c r="B4517" s="2">
        <v>849531</v>
      </c>
      <c r="C4517" s="6">
        <v>22.0679832815715</v>
      </c>
      <c r="D4517" s="6">
        <v>37.4118770367594</v>
      </c>
      <c r="E4517" s="19" t="s">
        <v>4889</v>
      </c>
      <c r="F4517" s="46">
        <f>INDEX(Δεδομένα!$P:$P,MATCH('2021'!E4517,Δεδομένα!$O:$O,0))</f>
        <v>141</v>
      </c>
      <c r="G4517" s="49" t="s">
        <v>4781</v>
      </c>
      <c r="H4517" s="51" t="str">
        <f>INDEX(Δεδομένα!B$1:B$51,MATCH('2021'!G4517,Δεδομένα!A$1:A$51,0))</f>
        <v>ΠΕΛΛΟΠΟΝΗΣΟΥ</v>
      </c>
      <c r="I4517" s="53">
        <f>INDEX(Δεδομένα!E$1:E$13,MATCH('2021'!H4517,Δεδομένα!D$1:D$13,0))</f>
        <v>8</v>
      </c>
      <c r="J4517" s="4">
        <v>44316</v>
      </c>
      <c r="K4517" s="3" t="s">
        <v>314</v>
      </c>
      <c r="L4517" s="17" t="str">
        <f t="shared" si="364"/>
        <v>30/04/2021 19:27</v>
      </c>
      <c r="M4517" s="4">
        <v>44316</v>
      </c>
      <c r="N4517" s="3" t="s">
        <v>524</v>
      </c>
      <c r="O4517" s="17" t="str">
        <f t="shared" si="365"/>
        <v>30/04/2021 20:40</v>
      </c>
      <c r="P4517" s="24">
        <f t="shared" si="366"/>
        <v>5.0694444442342501E-2</v>
      </c>
      <c r="Q4517" s="28">
        <v>0</v>
      </c>
      <c r="R4517" s="27">
        <f t="shared" si="367"/>
        <v>72.999999996973202</v>
      </c>
      <c r="S4517" s="3" t="s">
        <v>4</v>
      </c>
      <c r="T4517" s="3" t="s">
        <v>4890</v>
      </c>
      <c r="U4517" s="3" t="s">
        <v>4</v>
      </c>
      <c r="V4517" s="3" t="s">
        <v>4908</v>
      </c>
      <c r="W4517" s="5">
        <v>0</v>
      </c>
      <c r="X4517" s="5">
        <v>0</v>
      </c>
      <c r="Y4517" s="5">
        <v>0</v>
      </c>
      <c r="Z4517" s="5">
        <v>0.5</v>
      </c>
      <c r="AA4517" s="5">
        <v>0</v>
      </c>
      <c r="AB4517" s="5">
        <v>0</v>
      </c>
      <c r="AC4517" s="5">
        <v>0</v>
      </c>
      <c r="AD4517" s="5">
        <v>0</v>
      </c>
      <c r="AE4517" s="2">
        <v>6</v>
      </c>
      <c r="AF4517" s="2">
        <v>0</v>
      </c>
      <c r="AG4517" s="2">
        <v>0</v>
      </c>
      <c r="AH4517" s="2">
        <v>0</v>
      </c>
      <c r="AI4517" s="2">
        <v>0</v>
      </c>
      <c r="AJ4517" s="2">
        <v>3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 t="s">
        <v>4</v>
      </c>
      <c r="AT4517" s="2" t="s">
        <v>4</v>
      </c>
    </row>
    <row r="4518" spans="1:46" x14ac:dyDescent="0.2">
      <c r="A4518" s="2">
        <v>1686983</v>
      </c>
      <c r="B4518" s="2">
        <v>855443</v>
      </c>
      <c r="C4518" s="6">
        <v>22.1535296960033</v>
      </c>
      <c r="D4518" s="6">
        <v>37.525048507894503</v>
      </c>
      <c r="E4518" s="19" t="s">
        <v>4889</v>
      </c>
      <c r="F4518" s="46">
        <f>INDEX(Δεδομένα!$P:$P,MATCH('2021'!E4518,Δεδομένα!$O:$O,0))</f>
        <v>141</v>
      </c>
      <c r="G4518" s="49" t="s">
        <v>4781</v>
      </c>
      <c r="H4518" s="51" t="str">
        <f>INDEX(Δεδομένα!B$1:B$51,MATCH('2021'!G4518,Δεδομένα!A$1:A$51,0))</f>
        <v>ΠΕΛΛΟΠΟΝΗΣΟΥ</v>
      </c>
      <c r="I4518" s="53">
        <f>INDEX(Δεδομένα!E$1:E$13,MATCH('2021'!H4518,Δεδομένα!D$1:D$13,0))</f>
        <v>8</v>
      </c>
      <c r="J4518" s="4">
        <v>44339</v>
      </c>
      <c r="K4518" s="3" t="s">
        <v>2754</v>
      </c>
      <c r="L4518" s="17" t="str">
        <f t="shared" si="364"/>
        <v>23/05/2021 13:11</v>
      </c>
      <c r="M4518" s="4">
        <v>44344</v>
      </c>
      <c r="N4518" s="3" t="s">
        <v>348</v>
      </c>
      <c r="O4518" s="17" t="str">
        <f t="shared" si="365"/>
        <v>28/05/2021 20:33</v>
      </c>
      <c r="P4518" s="29">
        <f t="shared" si="366"/>
        <v>5.3069444444408873</v>
      </c>
      <c r="Q4518" s="30">
        <f>5*24</f>
        <v>120</v>
      </c>
      <c r="R4518" s="27">
        <f t="shared" si="367"/>
        <v>7641.9999999948777</v>
      </c>
      <c r="S4518" s="3" t="s">
        <v>4</v>
      </c>
      <c r="T4518" s="3" t="s">
        <v>4890</v>
      </c>
      <c r="U4518" s="3" t="s">
        <v>4</v>
      </c>
      <c r="V4518" s="3" t="s">
        <v>4909</v>
      </c>
      <c r="W4518" s="5">
        <v>0</v>
      </c>
      <c r="X4518" s="5">
        <v>300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2">
        <v>32</v>
      </c>
      <c r="AF4518" s="2">
        <v>25</v>
      </c>
      <c r="AG4518" s="2">
        <v>0</v>
      </c>
      <c r="AH4518" s="2">
        <v>0</v>
      </c>
      <c r="AI4518" s="2">
        <v>3</v>
      </c>
      <c r="AJ4518" s="2">
        <v>19</v>
      </c>
      <c r="AK4518" s="2">
        <v>0</v>
      </c>
      <c r="AL4518" s="2">
        <v>5</v>
      </c>
      <c r="AM4518" s="2">
        <v>1</v>
      </c>
      <c r="AN4518" s="2">
        <v>0</v>
      </c>
      <c r="AO4518" s="2">
        <v>0</v>
      </c>
      <c r="AP4518" s="2">
        <v>0</v>
      </c>
      <c r="AQ4518" s="2">
        <v>2</v>
      </c>
      <c r="AR4518" s="2">
        <v>0</v>
      </c>
      <c r="AS4518" s="2">
        <v>0</v>
      </c>
      <c r="AT4518" s="2">
        <v>0</v>
      </c>
    </row>
    <row r="4519" spans="1:46" x14ac:dyDescent="0.2">
      <c r="A4519" s="2">
        <v>1675918</v>
      </c>
      <c r="B4519" s="2">
        <v>859812</v>
      </c>
      <c r="C4519" s="6">
        <v>21.996624120258399</v>
      </c>
      <c r="D4519" s="6">
        <v>37.540820397306497</v>
      </c>
      <c r="E4519" s="19" t="s">
        <v>4889</v>
      </c>
      <c r="F4519" s="46">
        <f>INDEX(Δεδομένα!$P:$P,MATCH('2021'!E4519,Δεδομένα!$O:$O,0))</f>
        <v>141</v>
      </c>
      <c r="G4519" s="49" t="s">
        <v>4781</v>
      </c>
      <c r="H4519" s="51" t="str">
        <f>INDEX(Δεδομένα!B$1:B$51,MATCH('2021'!G4519,Δεδομένα!A$1:A$51,0))</f>
        <v>ΠΕΛΛΟΠΟΝΗΣΟΥ</v>
      </c>
      <c r="I4519" s="53">
        <f>INDEX(Δεδομένα!E$1:E$13,MATCH('2021'!H4519,Δεδομένα!D$1:D$13,0))</f>
        <v>8</v>
      </c>
      <c r="J4519" s="4">
        <v>44355</v>
      </c>
      <c r="K4519" s="3" t="s">
        <v>1738</v>
      </c>
      <c r="L4519" s="17" t="str">
        <f t="shared" si="364"/>
        <v>08/06/2021 08:24</v>
      </c>
      <c r="M4519" s="4">
        <v>44355</v>
      </c>
      <c r="N4519" s="3" t="s">
        <v>555</v>
      </c>
      <c r="O4519" s="17" t="str">
        <f t="shared" si="365"/>
        <v>08/06/2021 13:30</v>
      </c>
      <c r="P4519" s="24">
        <f t="shared" si="366"/>
        <v>0.21250000000145519</v>
      </c>
      <c r="Q4519" s="28">
        <v>0</v>
      </c>
      <c r="R4519" s="27">
        <f t="shared" si="367"/>
        <v>306.00000000209548</v>
      </c>
      <c r="S4519" s="3" t="s">
        <v>4</v>
      </c>
      <c r="T4519" s="3" t="s">
        <v>4890</v>
      </c>
      <c r="U4519" s="3" t="s">
        <v>4</v>
      </c>
      <c r="V4519" s="3" t="s">
        <v>4910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1.5</v>
      </c>
      <c r="AC4519" s="5">
        <v>0</v>
      </c>
      <c r="AD4519" s="5">
        <v>0</v>
      </c>
      <c r="AE4519" s="2">
        <v>10</v>
      </c>
      <c r="AF4519" s="2">
        <v>8</v>
      </c>
      <c r="AG4519" s="2">
        <v>0</v>
      </c>
      <c r="AH4519" s="2">
        <v>0</v>
      </c>
      <c r="AI4519" s="2">
        <v>2</v>
      </c>
      <c r="AJ4519" s="2">
        <v>5</v>
      </c>
      <c r="AK4519" s="2">
        <v>1</v>
      </c>
      <c r="AL4519" s="2">
        <v>1</v>
      </c>
      <c r="AM4519" s="2">
        <v>0</v>
      </c>
      <c r="AN4519" s="2">
        <v>0</v>
      </c>
      <c r="AO4519" s="2">
        <v>0</v>
      </c>
      <c r="AP4519" s="2">
        <v>0</v>
      </c>
      <c r="AQ4519" s="2">
        <v>4</v>
      </c>
      <c r="AR4519" s="2">
        <v>0</v>
      </c>
      <c r="AS4519" s="2">
        <v>0</v>
      </c>
      <c r="AT4519" s="2">
        <v>0</v>
      </c>
    </row>
    <row r="4520" spans="1:46" x14ac:dyDescent="0.2">
      <c r="A4520" s="2">
        <v>1676112</v>
      </c>
      <c r="B4520" s="2">
        <v>866490</v>
      </c>
      <c r="D4520" s="2"/>
      <c r="E4520" s="19" t="s">
        <v>4889</v>
      </c>
      <c r="F4520" s="46">
        <f>INDEX(Δεδομένα!$P:$P,MATCH('2021'!E4520,Δεδομένα!$O:$O,0))</f>
        <v>141</v>
      </c>
      <c r="G4520" s="49" t="s">
        <v>4781</v>
      </c>
      <c r="H4520" s="51" t="str">
        <f>INDEX(Δεδομένα!B$1:B$51,MATCH('2021'!G4520,Δεδομένα!A$1:A$51,0))</f>
        <v>ΠΕΛΛΟΠΟΝΗΣΟΥ</v>
      </c>
      <c r="I4520" s="53">
        <f>INDEX(Δεδομένα!E$1:E$13,MATCH('2021'!H4520,Δεδομένα!D$1:D$13,0))</f>
        <v>8</v>
      </c>
      <c r="J4520" s="4">
        <v>44377</v>
      </c>
      <c r="K4520" s="3" t="s">
        <v>1684</v>
      </c>
      <c r="L4520" s="17" t="str">
        <f t="shared" si="364"/>
        <v>30/06/2021 13:46</v>
      </c>
      <c r="M4520" s="4">
        <v>44377</v>
      </c>
      <c r="N4520" s="3" t="s">
        <v>497</v>
      </c>
      <c r="O4520" s="17" t="str">
        <f t="shared" si="365"/>
        <v>30/06/2021 21:00</v>
      </c>
      <c r="P4520" s="24">
        <f t="shared" si="366"/>
        <v>0.30138888888905058</v>
      </c>
      <c r="Q4520" s="28">
        <v>0</v>
      </c>
      <c r="R4520" s="27">
        <f t="shared" si="367"/>
        <v>434.00000000023283</v>
      </c>
      <c r="S4520" s="3" t="s">
        <v>4</v>
      </c>
      <c r="T4520" s="3" t="s">
        <v>4890</v>
      </c>
      <c r="U4520" s="3" t="s">
        <v>4</v>
      </c>
      <c r="V4520" s="3" t="s">
        <v>4911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2</v>
      </c>
      <c r="AC4520" s="5">
        <v>0</v>
      </c>
      <c r="AD4520" s="5">
        <v>0</v>
      </c>
      <c r="AE4520" s="2">
        <v>22</v>
      </c>
      <c r="AF4520" s="2">
        <v>0</v>
      </c>
      <c r="AG4520" s="2">
        <v>0</v>
      </c>
      <c r="AH4520" s="2">
        <v>0</v>
      </c>
      <c r="AI4520" s="2">
        <v>0</v>
      </c>
      <c r="AJ4520" s="2">
        <v>8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</row>
    <row r="4521" spans="1:46" x14ac:dyDescent="0.2">
      <c r="A4521" s="2">
        <v>1695703</v>
      </c>
      <c r="B4521" s="2">
        <v>867315</v>
      </c>
      <c r="C4521" s="6">
        <v>22.055393324232199</v>
      </c>
      <c r="D4521" s="6">
        <v>37.446248635498101</v>
      </c>
      <c r="E4521" s="19" t="s">
        <v>4889</v>
      </c>
      <c r="F4521" s="46">
        <f>INDEX(Δεδομένα!$P:$P,MATCH('2021'!E4521,Δεδομένα!$O:$O,0))</f>
        <v>141</v>
      </c>
      <c r="G4521" s="49" t="s">
        <v>4781</v>
      </c>
      <c r="H4521" s="51" t="str">
        <f>INDEX(Δεδομένα!B$1:B$51,MATCH('2021'!G4521,Δεδομένα!A$1:A$51,0))</f>
        <v>ΠΕΛΛΟΠΟΝΗΣΟΥ</v>
      </c>
      <c r="I4521" s="53">
        <f>INDEX(Δεδομένα!E$1:E$13,MATCH('2021'!H4521,Δεδομένα!D$1:D$13,0))</f>
        <v>8</v>
      </c>
      <c r="J4521" s="4">
        <v>44379</v>
      </c>
      <c r="K4521" s="3" t="s">
        <v>1385</v>
      </c>
      <c r="L4521" s="17" t="str">
        <f t="shared" si="364"/>
        <v>02/07/2021 15:03</v>
      </c>
      <c r="M4521" s="4">
        <v>44379</v>
      </c>
      <c r="N4521" s="3" t="s">
        <v>497</v>
      </c>
      <c r="O4521" s="17" t="str">
        <f t="shared" si="365"/>
        <v>02/07/2021 21:00</v>
      </c>
      <c r="P4521" s="24">
        <f t="shared" si="366"/>
        <v>0.24791666666715173</v>
      </c>
      <c r="Q4521" s="28">
        <v>0</v>
      </c>
      <c r="R4521" s="27">
        <f t="shared" si="367"/>
        <v>357.00000000069849</v>
      </c>
      <c r="S4521" s="3" t="s">
        <v>4</v>
      </c>
      <c r="T4521" s="3" t="s">
        <v>4890</v>
      </c>
      <c r="U4521" s="3" t="s">
        <v>4</v>
      </c>
      <c r="V4521" s="3" t="s">
        <v>4901</v>
      </c>
      <c r="W4521" s="5">
        <v>0</v>
      </c>
      <c r="X4521" s="5">
        <v>55</v>
      </c>
      <c r="Y4521" s="5">
        <v>0</v>
      </c>
      <c r="Z4521" s="5">
        <v>0</v>
      </c>
      <c r="AA4521" s="5">
        <v>0</v>
      </c>
      <c r="AB4521" s="5">
        <v>5</v>
      </c>
      <c r="AC4521" s="5">
        <v>0</v>
      </c>
      <c r="AD4521" s="5">
        <v>0</v>
      </c>
      <c r="AE4521" s="2">
        <v>60</v>
      </c>
      <c r="AF4521" s="2">
        <v>0</v>
      </c>
      <c r="AG4521" s="2">
        <v>0</v>
      </c>
      <c r="AH4521" s="2">
        <v>0</v>
      </c>
      <c r="AI4521" s="2">
        <v>2</v>
      </c>
      <c r="AJ4521" s="2">
        <v>22</v>
      </c>
      <c r="AK4521" s="2">
        <v>0</v>
      </c>
      <c r="AL4521" s="2">
        <v>1</v>
      </c>
      <c r="AM4521" s="2">
        <v>1</v>
      </c>
      <c r="AN4521" s="2">
        <v>0</v>
      </c>
      <c r="AO4521" s="2">
        <v>0</v>
      </c>
      <c r="AP4521" s="2">
        <v>0</v>
      </c>
      <c r="AQ4521" s="2">
        <v>4</v>
      </c>
      <c r="AR4521" s="2">
        <v>0</v>
      </c>
      <c r="AS4521" s="2">
        <v>0</v>
      </c>
      <c r="AT4521" s="2">
        <v>0</v>
      </c>
    </row>
    <row r="4522" spans="1:46" x14ac:dyDescent="0.2">
      <c r="A4522" s="2">
        <v>1695695</v>
      </c>
      <c r="B4522" s="2">
        <v>875505</v>
      </c>
      <c r="C4522" s="6">
        <v>21.957501431139502</v>
      </c>
      <c r="D4522" s="6">
        <v>37.547881047132599</v>
      </c>
      <c r="E4522" s="19" t="s">
        <v>4889</v>
      </c>
      <c r="F4522" s="46">
        <f>INDEX(Δεδομένα!$P:$P,MATCH('2021'!E4522,Δεδομένα!$O:$O,0))</f>
        <v>141</v>
      </c>
      <c r="G4522" s="49" t="s">
        <v>4781</v>
      </c>
      <c r="H4522" s="51" t="str">
        <f>INDEX(Δεδομένα!B$1:B$51,MATCH('2021'!G4522,Δεδομένα!A$1:A$51,0))</f>
        <v>ΠΕΛΛΟΠΟΝΗΣΟΥ</v>
      </c>
      <c r="I4522" s="53">
        <f>INDEX(Δεδομένα!E$1:E$13,MATCH('2021'!H4522,Δεδομένα!D$1:D$13,0))</f>
        <v>8</v>
      </c>
      <c r="J4522" s="4">
        <v>44406</v>
      </c>
      <c r="K4522" s="3" t="s">
        <v>4280</v>
      </c>
      <c r="L4522" s="17" t="str">
        <f t="shared" si="364"/>
        <v>29/07/2021 02:01</v>
      </c>
      <c r="M4522" s="4">
        <v>44406</v>
      </c>
      <c r="N4522" s="3" t="s">
        <v>2393</v>
      </c>
      <c r="O4522" s="17" t="str">
        <f t="shared" si="365"/>
        <v>29/07/2021 14:56</v>
      </c>
      <c r="P4522" s="24">
        <f t="shared" si="366"/>
        <v>0.53819444444525288</v>
      </c>
      <c r="Q4522" s="28">
        <v>0</v>
      </c>
      <c r="R4522" s="27">
        <f t="shared" si="367"/>
        <v>775.00000000116415</v>
      </c>
      <c r="S4522" s="3" t="s">
        <v>4</v>
      </c>
      <c r="T4522" s="3" t="s">
        <v>4890</v>
      </c>
      <c r="U4522" s="3" t="s">
        <v>4</v>
      </c>
      <c r="V4522" s="3" t="s">
        <v>2902</v>
      </c>
      <c r="W4522" s="5">
        <v>0</v>
      </c>
      <c r="X4522" s="5">
        <v>0.1</v>
      </c>
      <c r="Y4522" s="5">
        <v>0</v>
      </c>
      <c r="Z4522" s="5">
        <v>0</v>
      </c>
      <c r="AA4522" s="5">
        <v>0.4</v>
      </c>
      <c r="AB4522" s="5">
        <v>0</v>
      </c>
      <c r="AC4522" s="5">
        <v>0</v>
      </c>
      <c r="AD4522" s="5">
        <v>0</v>
      </c>
      <c r="AE4522" s="2">
        <v>8</v>
      </c>
      <c r="AF4522" s="2">
        <v>0</v>
      </c>
      <c r="AG4522" s="2">
        <v>0</v>
      </c>
      <c r="AH4522" s="2">
        <v>0</v>
      </c>
      <c r="AI4522" s="2">
        <v>0</v>
      </c>
      <c r="AJ4522" s="2">
        <v>4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</row>
    <row r="4523" spans="1:46" x14ac:dyDescent="0.2">
      <c r="A4523" s="2">
        <v>1700822</v>
      </c>
      <c r="B4523" s="2">
        <v>876063</v>
      </c>
      <c r="C4523" s="6">
        <v>22.166449251907402</v>
      </c>
      <c r="D4523" s="6">
        <v>37.379190375872902</v>
      </c>
      <c r="E4523" s="19" t="s">
        <v>4889</v>
      </c>
      <c r="F4523" s="46">
        <f>INDEX(Δεδομένα!$P:$P,MATCH('2021'!E4523,Δεδομένα!$O:$O,0))</f>
        <v>141</v>
      </c>
      <c r="G4523" s="49" t="s">
        <v>4781</v>
      </c>
      <c r="H4523" s="51" t="str">
        <f>INDEX(Δεδομένα!B$1:B$51,MATCH('2021'!G4523,Δεδομένα!A$1:A$51,0))</f>
        <v>ΠΕΛΛΟΠΟΝΗΣΟΥ</v>
      </c>
      <c r="I4523" s="53">
        <f>INDEX(Δεδομένα!E$1:E$13,MATCH('2021'!H4523,Δεδομένα!D$1:D$13,0))</f>
        <v>8</v>
      </c>
      <c r="J4523" s="4">
        <v>44407</v>
      </c>
      <c r="K4523" s="3" t="s">
        <v>256</v>
      </c>
      <c r="L4523" s="17" t="str">
        <f t="shared" si="364"/>
        <v>30/07/2021 20:15</v>
      </c>
      <c r="M4523" s="4">
        <v>44407</v>
      </c>
      <c r="N4523" s="3" t="s">
        <v>987</v>
      </c>
      <c r="O4523" s="17" t="str">
        <f t="shared" si="365"/>
        <v>30/07/2021 20:41</v>
      </c>
      <c r="P4523" s="24">
        <f t="shared" si="366"/>
        <v>1.8055555556202307E-2</v>
      </c>
      <c r="Q4523" s="28">
        <v>0</v>
      </c>
      <c r="R4523" s="27">
        <f t="shared" si="367"/>
        <v>26.000000000931323</v>
      </c>
      <c r="S4523" s="3" t="s">
        <v>4</v>
      </c>
      <c r="T4523" s="3" t="s">
        <v>4890</v>
      </c>
      <c r="U4523" s="3" t="s">
        <v>4912</v>
      </c>
      <c r="V4523" s="3" t="s">
        <v>4912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0.05</v>
      </c>
      <c r="AC4523" s="5">
        <v>0</v>
      </c>
      <c r="AD4523" s="5">
        <v>0</v>
      </c>
      <c r="AE4523" s="2">
        <v>4</v>
      </c>
      <c r="AF4523" s="2">
        <v>0</v>
      </c>
      <c r="AG4523" s="2">
        <v>0</v>
      </c>
      <c r="AH4523" s="2">
        <v>0</v>
      </c>
      <c r="AI4523" s="2">
        <v>0</v>
      </c>
      <c r="AJ4523" s="2">
        <v>2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</row>
    <row r="4524" spans="1:46" x14ac:dyDescent="0.2">
      <c r="A4524" s="2">
        <v>1698703</v>
      </c>
      <c r="B4524" s="2">
        <v>893086</v>
      </c>
      <c r="C4524" s="6">
        <v>22.138668269697099</v>
      </c>
      <c r="D4524" s="6">
        <v>37.313128811697297</v>
      </c>
      <c r="E4524" s="19" t="s">
        <v>4889</v>
      </c>
      <c r="F4524" s="46">
        <f>INDEX(Δεδομένα!$P:$P,MATCH('2021'!E4524,Δεδομένα!$O:$O,0))</f>
        <v>141</v>
      </c>
      <c r="G4524" s="49" t="s">
        <v>4781</v>
      </c>
      <c r="H4524" s="51" t="str">
        <f>INDEX(Δεδομένα!B$1:B$51,MATCH('2021'!G4524,Δεδομένα!A$1:A$51,0))</f>
        <v>ΠΕΛΛΟΠΟΝΗΣΟΥ</v>
      </c>
      <c r="I4524" s="53">
        <f>INDEX(Δεδομένα!E$1:E$13,MATCH('2021'!H4524,Δεδομένα!D$1:D$13,0))</f>
        <v>8</v>
      </c>
      <c r="J4524" s="4">
        <v>44460</v>
      </c>
      <c r="K4524" s="3" t="s">
        <v>499</v>
      </c>
      <c r="L4524" s="17" t="str">
        <f t="shared" si="364"/>
        <v>21/09/2021 15:10</v>
      </c>
      <c r="M4524" s="4">
        <v>44465</v>
      </c>
      <c r="N4524" s="3" t="s">
        <v>4913</v>
      </c>
      <c r="O4524" s="17" t="str">
        <f t="shared" si="365"/>
        <v>26/09/2021 08:04</v>
      </c>
      <c r="P4524" s="29">
        <f t="shared" si="366"/>
        <v>4.7041666666627862</v>
      </c>
      <c r="Q4524" s="30">
        <f>4*24</f>
        <v>96</v>
      </c>
      <c r="R4524" s="27">
        <f t="shared" si="367"/>
        <v>6773.9999999944121</v>
      </c>
      <c r="S4524" s="3" t="s">
        <v>4</v>
      </c>
      <c r="T4524" s="3" t="s">
        <v>4890</v>
      </c>
      <c r="U4524" s="3" t="s">
        <v>4</v>
      </c>
      <c r="V4524" s="3" t="s">
        <v>4914</v>
      </c>
      <c r="W4524" s="5">
        <v>0</v>
      </c>
      <c r="X4524" s="5">
        <v>500</v>
      </c>
      <c r="Y4524" s="5">
        <v>0</v>
      </c>
      <c r="Z4524" s="5">
        <v>0</v>
      </c>
      <c r="AA4524" s="5">
        <v>0</v>
      </c>
      <c r="AB4524" s="5">
        <v>20</v>
      </c>
      <c r="AC4524" s="5">
        <v>0</v>
      </c>
      <c r="AD4524" s="5">
        <v>0</v>
      </c>
      <c r="AE4524" s="2">
        <v>93</v>
      </c>
      <c r="AF4524" s="2">
        <v>0</v>
      </c>
      <c r="AG4524" s="2">
        <v>0</v>
      </c>
      <c r="AH4524" s="2">
        <v>0</v>
      </c>
      <c r="AI4524" s="2">
        <v>0</v>
      </c>
      <c r="AJ4524" s="2">
        <v>26</v>
      </c>
      <c r="AK4524" s="2">
        <v>0</v>
      </c>
      <c r="AL4524" s="2">
        <v>2</v>
      </c>
      <c r="AM4524" s="2">
        <v>2</v>
      </c>
      <c r="AN4524" s="2">
        <v>1</v>
      </c>
      <c r="AO4524" s="2">
        <v>2</v>
      </c>
      <c r="AP4524" s="2">
        <v>2</v>
      </c>
      <c r="AQ4524" s="2">
        <v>2</v>
      </c>
      <c r="AR4524" s="2">
        <v>0</v>
      </c>
      <c r="AS4524" s="2">
        <v>0</v>
      </c>
      <c r="AT4524" s="2">
        <v>0</v>
      </c>
    </row>
    <row r="4525" spans="1:46" x14ac:dyDescent="0.2">
      <c r="A4525" s="2">
        <v>1686988</v>
      </c>
      <c r="B4525" s="2">
        <v>861334</v>
      </c>
      <c r="C4525" s="6">
        <v>21.842889743914402</v>
      </c>
      <c r="D4525" s="6">
        <v>37.705319313646399</v>
      </c>
      <c r="E4525" s="19" t="s">
        <v>4915</v>
      </c>
      <c r="F4525" s="46">
        <f>INDEX(Δεδομένα!$P:$P,MATCH('2021'!E4525,Δεδομένα!$O:$O,0))</f>
        <v>142</v>
      </c>
      <c r="G4525" s="49" t="s">
        <v>4781</v>
      </c>
      <c r="H4525" s="51" t="str">
        <f>INDEX(Δεδομένα!B$1:B$51,MATCH('2021'!G4525,Δεδομένα!A$1:A$51,0))</f>
        <v>ΠΕΛΛΟΠΟΝΗΣΟΥ</v>
      </c>
      <c r="I4525" s="53">
        <f>INDEX(Δεδομένα!E$1:E$13,MATCH('2021'!H4525,Δεδομένα!D$1:D$13,0))</f>
        <v>8</v>
      </c>
      <c r="J4525" s="4">
        <v>44359</v>
      </c>
      <c r="K4525" s="3" t="s">
        <v>459</v>
      </c>
      <c r="L4525" s="17" t="str">
        <f t="shared" si="364"/>
        <v>12/06/2021 20:05</v>
      </c>
      <c r="M4525" s="4">
        <v>44359</v>
      </c>
      <c r="N4525" s="3" t="s">
        <v>424</v>
      </c>
      <c r="O4525" s="17" t="str">
        <f t="shared" si="365"/>
        <v>12/06/2021 20:10</v>
      </c>
      <c r="P4525" s="24">
        <f t="shared" si="366"/>
        <v>3.4722222262644209E-3</v>
      </c>
      <c r="Q4525" s="28">
        <v>0</v>
      </c>
      <c r="R4525" s="27">
        <f t="shared" si="367"/>
        <v>5.0000000058207661</v>
      </c>
      <c r="S4525" s="3" t="s">
        <v>4</v>
      </c>
      <c r="T4525" s="3" t="s">
        <v>4858</v>
      </c>
      <c r="U4525" s="3" t="s">
        <v>4</v>
      </c>
      <c r="V4525" s="3" t="s">
        <v>4638</v>
      </c>
      <c r="W4525" s="5">
        <v>0</v>
      </c>
      <c r="X4525" s="5">
        <v>0.3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2">
        <v>2</v>
      </c>
      <c r="AF4525" s="2">
        <v>0</v>
      </c>
      <c r="AG4525" s="2">
        <v>0</v>
      </c>
      <c r="AH4525" s="2">
        <v>0</v>
      </c>
      <c r="AI4525" s="2">
        <v>0</v>
      </c>
      <c r="AJ4525" s="2">
        <v>1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</row>
    <row r="4526" spans="1:46" x14ac:dyDescent="0.2">
      <c r="A4526" s="2">
        <v>1708229</v>
      </c>
      <c r="B4526" s="2">
        <v>880383</v>
      </c>
      <c r="C4526" s="6">
        <v>21.814999944299501</v>
      </c>
      <c r="D4526" s="6">
        <v>37.697632310905</v>
      </c>
      <c r="E4526" s="19" t="s">
        <v>4915</v>
      </c>
      <c r="F4526" s="46">
        <f>INDEX(Δεδομένα!$P:$P,MATCH('2021'!E4526,Δεδομένα!$O:$O,0))</f>
        <v>142</v>
      </c>
      <c r="G4526" s="49" t="s">
        <v>4781</v>
      </c>
      <c r="H4526" s="51" t="str">
        <f>INDEX(Δεδομένα!B$1:B$51,MATCH('2021'!G4526,Δεδομένα!A$1:A$51,0))</f>
        <v>ΠΕΛΛΟΠΟΝΗΣΟΥ</v>
      </c>
      <c r="I4526" s="53">
        <f>INDEX(Δεδομένα!E$1:E$13,MATCH('2021'!H4526,Δεδομένα!D$1:D$13,0))</f>
        <v>8</v>
      </c>
      <c r="J4526" s="4">
        <v>44414</v>
      </c>
      <c r="K4526" s="3" t="s">
        <v>43</v>
      </c>
      <c r="L4526" s="17" t="str">
        <f t="shared" si="364"/>
        <v>06/08/2021 21:30</v>
      </c>
      <c r="M4526" s="4">
        <v>44453</v>
      </c>
      <c r="N4526" s="3" t="s">
        <v>1408</v>
      </c>
      <c r="O4526" s="17" t="str">
        <f t="shared" si="365"/>
        <v>14/09/2021 07:38</v>
      </c>
      <c r="P4526" s="29">
        <f t="shared" si="366"/>
        <v>38.422222222223354</v>
      </c>
      <c r="Q4526" s="30">
        <f>7*24</f>
        <v>168</v>
      </c>
      <c r="R4526" s="27">
        <f t="shared" si="367"/>
        <v>55328.00000000163</v>
      </c>
      <c r="S4526" s="3" t="s">
        <v>4</v>
      </c>
      <c r="T4526" s="3" t="s">
        <v>4858</v>
      </c>
      <c r="U4526" s="3" t="s">
        <v>4</v>
      </c>
      <c r="V4526" s="3" t="s">
        <v>4916</v>
      </c>
      <c r="W4526" s="5">
        <v>0</v>
      </c>
      <c r="X4526" s="5">
        <v>34750</v>
      </c>
      <c r="Y4526" s="5">
        <v>0</v>
      </c>
      <c r="Z4526" s="5">
        <v>0</v>
      </c>
      <c r="AA4526" s="5">
        <v>0</v>
      </c>
      <c r="AB4526" s="5">
        <v>0</v>
      </c>
      <c r="AC4526" s="5">
        <v>23960</v>
      </c>
      <c r="AD4526" s="5">
        <v>0</v>
      </c>
      <c r="AE4526" s="2">
        <v>162</v>
      </c>
      <c r="AF4526" s="2">
        <v>47</v>
      </c>
      <c r="AG4526" s="2">
        <v>4</v>
      </c>
      <c r="AH4526" s="2">
        <v>0</v>
      </c>
      <c r="AI4526" s="2">
        <v>32</v>
      </c>
      <c r="AJ4526" s="2">
        <v>81</v>
      </c>
      <c r="AK4526" s="2">
        <v>0</v>
      </c>
      <c r="AL4526" s="2">
        <v>10</v>
      </c>
      <c r="AM4526" s="2">
        <v>12</v>
      </c>
      <c r="AN4526" s="2">
        <v>5</v>
      </c>
      <c r="AO4526" s="2">
        <v>9</v>
      </c>
      <c r="AP4526" s="2">
        <v>8</v>
      </c>
      <c r="AQ4526" s="2">
        <v>3</v>
      </c>
      <c r="AR4526" s="2">
        <v>0</v>
      </c>
      <c r="AS4526" s="2">
        <v>0</v>
      </c>
      <c r="AT4526" s="2">
        <v>0</v>
      </c>
    </row>
    <row r="4527" spans="1:46" x14ac:dyDescent="0.2">
      <c r="A4527" s="2">
        <v>1699321</v>
      </c>
      <c r="B4527" s="2">
        <v>892160</v>
      </c>
      <c r="C4527" s="6">
        <v>21.8356902704896</v>
      </c>
      <c r="D4527" s="6">
        <v>37.697369488710997</v>
      </c>
      <c r="E4527" s="19" t="s">
        <v>4915</v>
      </c>
      <c r="F4527" s="46">
        <f>INDEX(Δεδομένα!$P:$P,MATCH('2021'!E4527,Δεδομένα!$O:$O,0))</f>
        <v>142</v>
      </c>
      <c r="G4527" s="49" t="s">
        <v>4781</v>
      </c>
      <c r="H4527" s="51" t="str">
        <f>INDEX(Δεδομένα!B$1:B$51,MATCH('2021'!G4527,Δεδομένα!A$1:A$51,0))</f>
        <v>ΠΕΛΛΟΠΟΝΗΣΟΥ</v>
      </c>
      <c r="I4527" s="53">
        <f>INDEX(Δεδομένα!E$1:E$13,MATCH('2021'!H4527,Δεδομένα!D$1:D$13,0))</f>
        <v>8</v>
      </c>
      <c r="J4527" s="4">
        <v>44457</v>
      </c>
      <c r="K4527" s="3" t="s">
        <v>327</v>
      </c>
      <c r="L4527" s="17" t="str">
        <f t="shared" si="364"/>
        <v>18/09/2021 10:59</v>
      </c>
      <c r="M4527" s="4">
        <v>44457</v>
      </c>
      <c r="N4527" s="3" t="s">
        <v>310</v>
      </c>
      <c r="O4527" s="17" t="str">
        <f t="shared" si="365"/>
        <v>18/09/2021 15:05</v>
      </c>
      <c r="P4527" s="24">
        <f t="shared" si="366"/>
        <v>0.17083333332993789</v>
      </c>
      <c r="Q4527" s="28">
        <v>0</v>
      </c>
      <c r="R4527" s="27">
        <f t="shared" si="367"/>
        <v>245.99999999511056</v>
      </c>
      <c r="S4527" s="3" t="s">
        <v>4</v>
      </c>
      <c r="T4527" s="3" t="s">
        <v>4858</v>
      </c>
      <c r="U4527" s="3" t="s">
        <v>4</v>
      </c>
      <c r="V4527" s="3" t="s">
        <v>4917</v>
      </c>
      <c r="W4527" s="5">
        <v>0</v>
      </c>
      <c r="X4527" s="5">
        <v>1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2">
        <v>4</v>
      </c>
      <c r="AF4527" s="2">
        <v>0</v>
      </c>
      <c r="AG4527" s="2">
        <v>0</v>
      </c>
      <c r="AH4527" s="2">
        <v>0</v>
      </c>
      <c r="AI4527" s="2">
        <v>0</v>
      </c>
      <c r="AJ4527" s="2">
        <v>2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</row>
    <row r="4528" spans="1:46" x14ac:dyDescent="0.2">
      <c r="A4528" s="2">
        <v>1636686</v>
      </c>
      <c r="B4528" s="2">
        <v>818937</v>
      </c>
      <c r="D4528" s="2"/>
      <c r="E4528" s="19" t="s">
        <v>4918</v>
      </c>
      <c r="F4528" s="46">
        <f>INDEX(Δεδομένα!$P:$P,MATCH('2021'!E4528,Δεδομένα!$O:$O,0))</f>
        <v>143</v>
      </c>
      <c r="G4528" s="49" t="s">
        <v>4919</v>
      </c>
      <c r="H4528" s="51" t="str">
        <f>INDEX(Δεδομένα!B$1:B$51,MATCH('2021'!G4528,Δεδομένα!A$1:A$51,0))</f>
        <v>ΠΕΛΛΟΠΟΝΗΣΟΥ</v>
      </c>
      <c r="I4528" s="53">
        <f>INDEX(Δεδομένα!E$1:E$13,MATCH('2021'!H4528,Δεδομένα!D$1:D$13,0))</f>
        <v>8</v>
      </c>
      <c r="J4528" s="4">
        <v>44213</v>
      </c>
      <c r="K4528" s="3" t="s">
        <v>29</v>
      </c>
      <c r="L4528" s="17" t="str">
        <f t="shared" si="364"/>
        <v>17/01/2021 10:25</v>
      </c>
      <c r="M4528" s="4">
        <v>44213</v>
      </c>
      <c r="N4528" s="3" t="s">
        <v>895</v>
      </c>
      <c r="O4528" s="17" t="str">
        <f t="shared" si="365"/>
        <v>17/01/2021 11:25</v>
      </c>
      <c r="P4528" s="24">
        <f t="shared" si="366"/>
        <v>4.1666666664241347E-2</v>
      </c>
      <c r="Q4528" s="28">
        <v>0</v>
      </c>
      <c r="R4528" s="27">
        <f t="shared" si="367"/>
        <v>59.99999999650754</v>
      </c>
      <c r="S4528" s="3" t="s">
        <v>4</v>
      </c>
      <c r="T4528" s="3" t="s">
        <v>4923</v>
      </c>
      <c r="U4528" s="3" t="s">
        <v>4924</v>
      </c>
      <c r="V4528" s="3" t="s">
        <v>4925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0.1</v>
      </c>
      <c r="AC4528" s="5">
        <v>0</v>
      </c>
      <c r="AD4528" s="5">
        <v>0</v>
      </c>
      <c r="AE4528" s="2">
        <v>2</v>
      </c>
      <c r="AF4528" s="2">
        <v>0</v>
      </c>
      <c r="AG4528" s="2">
        <v>0</v>
      </c>
      <c r="AH4528" s="2">
        <v>0</v>
      </c>
      <c r="AI4528" s="2">
        <v>0</v>
      </c>
      <c r="AJ4528" s="2">
        <v>1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 t="s">
        <v>4</v>
      </c>
      <c r="AT4528" s="2" t="s">
        <v>4</v>
      </c>
    </row>
    <row r="4529" spans="1:46" x14ac:dyDescent="0.2">
      <c r="A4529" s="2">
        <v>1649353</v>
      </c>
      <c r="B4529" s="2">
        <v>819826</v>
      </c>
      <c r="C4529" s="7">
        <v>22.039018295798702</v>
      </c>
      <c r="D4529" s="7">
        <v>37.051596653538901</v>
      </c>
      <c r="E4529" s="19" t="s">
        <v>4918</v>
      </c>
      <c r="F4529" s="46">
        <f>INDEX(Δεδομένα!$P:$P,MATCH('2021'!E4529,Δεδομένα!$O:$O,0))</f>
        <v>143</v>
      </c>
      <c r="G4529" s="49" t="s">
        <v>4919</v>
      </c>
      <c r="H4529" s="51" t="str">
        <f>INDEX(Δεδομένα!B$1:B$51,MATCH('2021'!G4529,Δεδομένα!A$1:A$51,0))</f>
        <v>ΠΕΛΛΟΠΟΝΗΣΟΥ</v>
      </c>
      <c r="I4529" s="53">
        <f>INDEX(Δεδομένα!E$1:E$13,MATCH('2021'!H4529,Δεδομένα!D$1:D$13,0))</f>
        <v>8</v>
      </c>
      <c r="J4529" s="4">
        <v>44216</v>
      </c>
      <c r="K4529" s="3" t="s">
        <v>71</v>
      </c>
      <c r="L4529" s="17" t="str">
        <f t="shared" si="364"/>
        <v>20/01/2021 16:07</v>
      </c>
      <c r="M4529" s="4">
        <v>44216</v>
      </c>
      <c r="N4529" s="3" t="s">
        <v>1230</v>
      </c>
      <c r="O4529" s="17" t="str">
        <f t="shared" si="365"/>
        <v>20/01/2021 16:59</v>
      </c>
      <c r="P4529" s="24">
        <f t="shared" si="366"/>
        <v>3.6111111112404615E-2</v>
      </c>
      <c r="Q4529" s="28">
        <v>0</v>
      </c>
      <c r="R4529" s="27">
        <f t="shared" si="367"/>
        <v>52.000000001862645</v>
      </c>
      <c r="S4529" s="3" t="s">
        <v>4</v>
      </c>
      <c r="T4529" s="3" t="s">
        <v>4926</v>
      </c>
      <c r="U4529" s="3" t="s">
        <v>4</v>
      </c>
      <c r="V4529" s="3" t="s">
        <v>4927</v>
      </c>
      <c r="W4529" s="5">
        <v>0</v>
      </c>
      <c r="X4529" s="5">
        <v>0</v>
      </c>
      <c r="Y4529" s="5">
        <v>0</v>
      </c>
      <c r="Z4529" s="5">
        <v>0</v>
      </c>
      <c r="AA4529" s="5">
        <v>2</v>
      </c>
      <c r="AB4529" s="5">
        <v>0</v>
      </c>
      <c r="AC4529" s="5">
        <v>0</v>
      </c>
      <c r="AD4529" s="5">
        <v>0</v>
      </c>
      <c r="AE4529" s="2">
        <v>4</v>
      </c>
      <c r="AF4529" s="2">
        <v>0</v>
      </c>
      <c r="AG4529" s="2">
        <v>0</v>
      </c>
      <c r="AH4529" s="2">
        <v>0</v>
      </c>
      <c r="AI4529" s="2">
        <v>0</v>
      </c>
      <c r="AJ4529" s="2">
        <v>2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 t="s">
        <v>4</v>
      </c>
      <c r="AT4529" s="2" t="s">
        <v>4</v>
      </c>
    </row>
    <row r="4530" spans="1:46" x14ac:dyDescent="0.2">
      <c r="A4530" s="2">
        <v>1648128</v>
      </c>
      <c r="B4530" s="2">
        <v>819872</v>
      </c>
      <c r="D4530" s="2"/>
      <c r="E4530" s="19" t="s">
        <v>4918</v>
      </c>
      <c r="F4530" s="46">
        <f>INDEX(Δεδομένα!$P:$P,MATCH('2021'!E4530,Δεδομένα!$O:$O,0))</f>
        <v>143</v>
      </c>
      <c r="G4530" s="49" t="s">
        <v>4919</v>
      </c>
      <c r="H4530" s="51" t="str">
        <f>INDEX(Δεδομένα!B$1:B$51,MATCH('2021'!G4530,Δεδομένα!A$1:A$51,0))</f>
        <v>ΠΕΛΛΟΠΟΝΗΣΟΥ</v>
      </c>
      <c r="I4530" s="53">
        <f>INDEX(Δεδομένα!E$1:E$13,MATCH('2021'!H4530,Δεδομένα!D$1:D$13,0))</f>
        <v>8</v>
      </c>
      <c r="J4530" s="4">
        <v>44216</v>
      </c>
      <c r="K4530" s="3" t="s">
        <v>969</v>
      </c>
      <c r="L4530" s="17" t="str">
        <f t="shared" si="364"/>
        <v>20/01/2021 19:37</v>
      </c>
      <c r="M4530" s="4">
        <v>44216</v>
      </c>
      <c r="N4530" s="3" t="s">
        <v>459</v>
      </c>
      <c r="O4530" s="17" t="str">
        <f t="shared" si="365"/>
        <v>20/01/2021 20:05</v>
      </c>
      <c r="P4530" s="24">
        <f t="shared" si="366"/>
        <v>1.9444444442342501E-2</v>
      </c>
      <c r="Q4530" s="28">
        <v>0</v>
      </c>
      <c r="R4530" s="27">
        <f t="shared" si="367"/>
        <v>27.999999996973202</v>
      </c>
      <c r="S4530" s="3" t="s">
        <v>4</v>
      </c>
      <c r="T4530" s="3" t="s">
        <v>4926</v>
      </c>
      <c r="U4530" s="3" t="s">
        <v>4928</v>
      </c>
      <c r="V4530" s="3" t="s">
        <v>4929</v>
      </c>
      <c r="W4530" s="5">
        <v>0</v>
      </c>
      <c r="X4530" s="5">
        <v>0</v>
      </c>
      <c r="Y4530" s="5">
        <v>0</v>
      </c>
      <c r="Z4530" s="5">
        <v>0</v>
      </c>
      <c r="AA4530" s="5">
        <v>0.1</v>
      </c>
      <c r="AB4530" s="5">
        <v>0</v>
      </c>
      <c r="AC4530" s="5">
        <v>0</v>
      </c>
      <c r="AD4530" s="5">
        <v>0</v>
      </c>
      <c r="AE4530" s="2">
        <v>2</v>
      </c>
      <c r="AF4530" s="2">
        <v>0</v>
      </c>
      <c r="AG4530" s="2">
        <v>0</v>
      </c>
      <c r="AH4530" s="2">
        <v>0</v>
      </c>
      <c r="AI4530" s="2">
        <v>0</v>
      </c>
      <c r="AJ4530" s="2">
        <v>1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 t="s">
        <v>4</v>
      </c>
      <c r="AT4530" s="2" t="s">
        <v>4</v>
      </c>
    </row>
    <row r="4531" spans="1:46" x14ac:dyDescent="0.2">
      <c r="A4531" s="2">
        <v>1654332</v>
      </c>
      <c r="B4531" s="2">
        <v>823679</v>
      </c>
      <c r="C4531" s="7">
        <v>22.030094146728501</v>
      </c>
      <c r="D4531" s="7">
        <v>37.0719604492188</v>
      </c>
      <c r="E4531" s="19" t="s">
        <v>4918</v>
      </c>
      <c r="F4531" s="46">
        <f>INDEX(Δεδομένα!$P:$P,MATCH('2021'!E4531,Δεδομένα!$O:$O,0))</f>
        <v>143</v>
      </c>
      <c r="G4531" s="49" t="s">
        <v>4919</v>
      </c>
      <c r="H4531" s="51" t="str">
        <f>INDEX(Δεδομένα!B$1:B$51,MATCH('2021'!G4531,Δεδομένα!A$1:A$51,0))</f>
        <v>ΠΕΛΛΟΠΟΝΗΣΟΥ</v>
      </c>
      <c r="I4531" s="53">
        <f>INDEX(Δεδομένα!E$1:E$13,MATCH('2021'!H4531,Δεδομένα!D$1:D$13,0))</f>
        <v>8</v>
      </c>
      <c r="J4531" s="4">
        <v>44233</v>
      </c>
      <c r="K4531" s="3" t="s">
        <v>737</v>
      </c>
      <c r="L4531" s="17" t="str">
        <f t="shared" si="364"/>
        <v>06/02/2021 14:45</v>
      </c>
      <c r="M4531" s="4">
        <v>44233</v>
      </c>
      <c r="N4531" s="3" t="s">
        <v>1522</v>
      </c>
      <c r="O4531" s="17" t="str">
        <f t="shared" si="365"/>
        <v>06/02/2021 15:16</v>
      </c>
      <c r="P4531" s="24">
        <f t="shared" si="366"/>
        <v>2.1527777775190771E-2</v>
      </c>
      <c r="Q4531" s="28">
        <v>0</v>
      </c>
      <c r="R4531" s="27">
        <f t="shared" si="367"/>
        <v>30.99999999627471</v>
      </c>
      <c r="S4531" s="3" t="s">
        <v>4</v>
      </c>
      <c r="T4531" s="3" t="s">
        <v>4926</v>
      </c>
      <c r="U4531" s="3" t="s">
        <v>4930</v>
      </c>
      <c r="V4531" s="3" t="s">
        <v>4930</v>
      </c>
      <c r="W4531" s="5">
        <v>0</v>
      </c>
      <c r="X4531" s="5">
        <v>0</v>
      </c>
      <c r="Y4531" s="5">
        <v>0</v>
      </c>
      <c r="Z4531" s="5">
        <v>0</v>
      </c>
      <c r="AA4531" s="5">
        <v>0.8</v>
      </c>
      <c r="AB4531" s="5">
        <v>0</v>
      </c>
      <c r="AC4531" s="5">
        <v>0</v>
      </c>
      <c r="AD4531" s="5">
        <v>0</v>
      </c>
      <c r="AE4531" s="2">
        <v>2</v>
      </c>
      <c r="AF4531" s="2">
        <v>0</v>
      </c>
      <c r="AG4531" s="2">
        <v>0</v>
      </c>
      <c r="AH4531" s="2">
        <v>0</v>
      </c>
      <c r="AI4531" s="2">
        <v>0</v>
      </c>
      <c r="AJ4531" s="2">
        <v>1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 t="s">
        <v>4</v>
      </c>
      <c r="AT4531" s="2" t="s">
        <v>4</v>
      </c>
    </row>
    <row r="4532" spans="1:46" x14ac:dyDescent="0.2">
      <c r="A4532" s="2">
        <v>1654335</v>
      </c>
      <c r="B4532" s="2">
        <v>823977</v>
      </c>
      <c r="C4532" s="7">
        <v>22.145118553340399</v>
      </c>
      <c r="D4532" s="7">
        <v>37.041489504920797</v>
      </c>
      <c r="E4532" s="19" t="s">
        <v>4918</v>
      </c>
      <c r="F4532" s="46">
        <f>INDEX(Δεδομένα!$P:$P,MATCH('2021'!E4532,Δεδομένα!$O:$O,0))</f>
        <v>143</v>
      </c>
      <c r="G4532" s="49" t="s">
        <v>4919</v>
      </c>
      <c r="H4532" s="51" t="str">
        <f>INDEX(Δεδομένα!B$1:B$51,MATCH('2021'!G4532,Δεδομένα!A$1:A$51,0))</f>
        <v>ΠΕΛΛΟΠΟΝΗΣΟΥ</v>
      </c>
      <c r="I4532" s="53">
        <f>INDEX(Δεδομένα!E$1:E$13,MATCH('2021'!H4532,Δεδομένα!D$1:D$13,0))</f>
        <v>8</v>
      </c>
      <c r="J4532" s="4">
        <v>44234</v>
      </c>
      <c r="K4532" s="3" t="s">
        <v>1278</v>
      </c>
      <c r="L4532" s="17" t="str">
        <f t="shared" si="364"/>
        <v>07/02/2021 18:38</v>
      </c>
      <c r="M4532" s="4">
        <v>44234</v>
      </c>
      <c r="N4532" s="3" t="s">
        <v>1548</v>
      </c>
      <c r="O4532" s="17" t="str">
        <f t="shared" si="365"/>
        <v>07/02/2021 19:08</v>
      </c>
      <c r="P4532" s="24">
        <f t="shared" si="366"/>
        <v>2.0833333335758653E-2</v>
      </c>
      <c r="Q4532" s="28">
        <v>0</v>
      </c>
      <c r="R4532" s="27">
        <f t="shared" si="367"/>
        <v>30.00000000349246</v>
      </c>
      <c r="S4532" s="3" t="s">
        <v>4</v>
      </c>
      <c r="T4532" s="3" t="s">
        <v>4926</v>
      </c>
      <c r="U4532" s="3" t="s">
        <v>123</v>
      </c>
      <c r="V4532" s="3" t="s">
        <v>4931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0.1</v>
      </c>
      <c r="AC4532" s="5">
        <v>0</v>
      </c>
      <c r="AD4532" s="5">
        <v>0</v>
      </c>
      <c r="AE4532" s="2">
        <v>2</v>
      </c>
      <c r="AF4532" s="2">
        <v>0</v>
      </c>
      <c r="AG4532" s="2">
        <v>0</v>
      </c>
      <c r="AH4532" s="2">
        <v>0</v>
      </c>
      <c r="AI4532" s="2">
        <v>0</v>
      </c>
      <c r="AJ4532" s="2">
        <v>1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 t="s">
        <v>4</v>
      </c>
      <c r="AT4532" s="2" t="s">
        <v>4</v>
      </c>
    </row>
    <row r="4533" spans="1:46" x14ac:dyDescent="0.2">
      <c r="A4533" s="2">
        <v>1650931</v>
      </c>
      <c r="B4533" s="2">
        <v>824114</v>
      </c>
      <c r="C4533" s="7">
        <v>22.062913666765802</v>
      </c>
      <c r="D4533" s="7">
        <v>37.045633596800499</v>
      </c>
      <c r="E4533" s="19" t="s">
        <v>4918</v>
      </c>
      <c r="F4533" s="46">
        <f>INDEX(Δεδομένα!$P:$P,MATCH('2021'!E4533,Δεδομένα!$O:$O,0))</f>
        <v>143</v>
      </c>
      <c r="G4533" s="49" t="s">
        <v>4919</v>
      </c>
      <c r="H4533" s="51" t="str">
        <f>INDEX(Δεδομένα!B$1:B$51,MATCH('2021'!G4533,Δεδομένα!A$1:A$51,0))</f>
        <v>ΠΕΛΛΟΠΟΝΗΣΟΥ</v>
      </c>
      <c r="I4533" s="53">
        <f>INDEX(Δεδομένα!E$1:E$13,MATCH('2021'!H4533,Δεδομένα!D$1:D$13,0))</f>
        <v>8</v>
      </c>
      <c r="J4533" s="4">
        <v>44235</v>
      </c>
      <c r="K4533" s="3" t="s">
        <v>2946</v>
      </c>
      <c r="L4533" s="17" t="str">
        <f t="shared" si="364"/>
        <v>08/02/2021 09:39</v>
      </c>
      <c r="M4533" s="4">
        <v>44235</v>
      </c>
      <c r="N4533" s="3" t="s">
        <v>2586</v>
      </c>
      <c r="O4533" s="17" t="str">
        <f t="shared" si="365"/>
        <v>08/02/2021 10:06</v>
      </c>
      <c r="P4533" s="24">
        <f t="shared" si="366"/>
        <v>1.8749999995634425E-2</v>
      </c>
      <c r="Q4533" s="28">
        <v>0</v>
      </c>
      <c r="R4533" s="27">
        <f t="shared" si="367"/>
        <v>26.999999993713573</v>
      </c>
      <c r="S4533" s="3" t="s">
        <v>4</v>
      </c>
      <c r="T4533" s="3" t="s">
        <v>4926</v>
      </c>
      <c r="U4533" s="3" t="s">
        <v>1586</v>
      </c>
      <c r="V4533" s="3" t="s">
        <v>4932</v>
      </c>
      <c r="W4533" s="5">
        <v>0</v>
      </c>
      <c r="X4533" s="5">
        <v>0</v>
      </c>
      <c r="Y4533" s="5">
        <v>0</v>
      </c>
      <c r="Z4533" s="5">
        <v>0</v>
      </c>
      <c r="AA4533" s="5">
        <v>0.3</v>
      </c>
      <c r="AB4533" s="5">
        <v>0</v>
      </c>
      <c r="AC4533" s="5">
        <v>0</v>
      </c>
      <c r="AD4533" s="5">
        <v>0</v>
      </c>
      <c r="AE4533" s="2">
        <v>2</v>
      </c>
      <c r="AF4533" s="2">
        <v>0</v>
      </c>
      <c r="AG4533" s="2">
        <v>0</v>
      </c>
      <c r="AH4533" s="2">
        <v>0</v>
      </c>
      <c r="AI4533" s="2">
        <v>0</v>
      </c>
      <c r="AJ4533" s="2">
        <v>1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 t="s">
        <v>4</v>
      </c>
      <c r="AT4533" s="2" t="s">
        <v>4</v>
      </c>
    </row>
    <row r="4534" spans="1:46" x14ac:dyDescent="0.2">
      <c r="A4534" s="2">
        <v>1650927</v>
      </c>
      <c r="B4534" s="2">
        <v>824145</v>
      </c>
      <c r="C4534" s="7">
        <v>22.2731075257044</v>
      </c>
      <c r="D4534" s="7">
        <v>37.022835519606303</v>
      </c>
      <c r="E4534" s="19" t="s">
        <v>4918</v>
      </c>
      <c r="F4534" s="46">
        <f>INDEX(Δεδομένα!$P:$P,MATCH('2021'!E4534,Δεδομένα!$O:$O,0))</f>
        <v>143</v>
      </c>
      <c r="G4534" s="49" t="s">
        <v>4919</v>
      </c>
      <c r="H4534" s="51" t="str">
        <f>INDEX(Δεδομένα!B$1:B$51,MATCH('2021'!G4534,Δεδομένα!A$1:A$51,0))</f>
        <v>ΠΕΛΛΟΠΟΝΗΣΟΥ</v>
      </c>
      <c r="I4534" s="53">
        <f>INDEX(Δεδομένα!E$1:E$13,MATCH('2021'!H4534,Δεδομένα!D$1:D$13,0))</f>
        <v>8</v>
      </c>
      <c r="J4534" s="4">
        <v>44235</v>
      </c>
      <c r="K4534" s="3" t="s">
        <v>895</v>
      </c>
      <c r="L4534" s="17" t="str">
        <f t="shared" si="364"/>
        <v>08/02/2021 11:25</v>
      </c>
      <c r="M4534" s="4">
        <v>44235</v>
      </c>
      <c r="N4534" s="3" t="s">
        <v>310</v>
      </c>
      <c r="O4534" s="17" t="str">
        <f t="shared" si="365"/>
        <v>08/02/2021 15:05</v>
      </c>
      <c r="P4534" s="24">
        <f t="shared" si="366"/>
        <v>0.15277777777373558</v>
      </c>
      <c r="Q4534" s="28">
        <v>0</v>
      </c>
      <c r="R4534" s="27">
        <f t="shared" si="367"/>
        <v>219.99999999417923</v>
      </c>
      <c r="S4534" s="3" t="s">
        <v>4</v>
      </c>
      <c r="T4534" s="3" t="s">
        <v>4923</v>
      </c>
      <c r="U4534" s="3" t="s">
        <v>123</v>
      </c>
      <c r="V4534" s="3" t="s">
        <v>4933</v>
      </c>
      <c r="W4534" s="5">
        <v>0</v>
      </c>
      <c r="X4534" s="5">
        <v>4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2">
        <v>7</v>
      </c>
      <c r="AF4534" s="2">
        <v>0</v>
      </c>
      <c r="AG4534" s="2">
        <v>0</v>
      </c>
      <c r="AH4534" s="2">
        <v>0</v>
      </c>
      <c r="AI4534" s="2">
        <v>0</v>
      </c>
      <c r="AJ4534" s="2">
        <v>2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 t="s">
        <v>4</v>
      </c>
      <c r="AT4534" s="2" t="s">
        <v>4</v>
      </c>
    </row>
    <row r="4535" spans="1:46" x14ac:dyDescent="0.2">
      <c r="A4535" s="2">
        <v>1654266</v>
      </c>
      <c r="B4535" s="2">
        <v>825418</v>
      </c>
      <c r="C4535" s="7">
        <v>22.024007958107902</v>
      </c>
      <c r="D4535" s="7">
        <v>37.044664951255101</v>
      </c>
      <c r="E4535" s="19" t="s">
        <v>4918</v>
      </c>
      <c r="F4535" s="46">
        <f>INDEX(Δεδομένα!$P:$P,MATCH('2021'!E4535,Δεδομένα!$O:$O,0))</f>
        <v>143</v>
      </c>
      <c r="G4535" s="49" t="s">
        <v>4919</v>
      </c>
      <c r="H4535" s="51" t="str">
        <f>INDEX(Δεδομένα!B$1:B$51,MATCH('2021'!G4535,Δεδομένα!A$1:A$51,0))</f>
        <v>ΠΕΛΛΟΠΟΝΗΣΟΥ</v>
      </c>
      <c r="I4535" s="53">
        <f>INDEX(Δεδομένα!E$1:E$13,MATCH('2021'!H4535,Δεδομένα!D$1:D$13,0))</f>
        <v>8</v>
      </c>
      <c r="J4535" s="4">
        <v>44240</v>
      </c>
      <c r="K4535" s="3" t="s">
        <v>1375</v>
      </c>
      <c r="L4535" s="17" t="str">
        <f t="shared" ref="L4535:L4589" si="368">_xlfn.CONCAT(TEXT(J4535,"ηη/μμ/εεε")," ",TEXT(K4535,"ωω:λλ"))</f>
        <v>13/02/2021 14:48</v>
      </c>
      <c r="M4535" s="4">
        <v>44240</v>
      </c>
      <c r="N4535" s="3" t="s">
        <v>499</v>
      </c>
      <c r="O4535" s="17" t="str">
        <f t="shared" ref="O4535:O4589" si="369">_xlfn.CONCAT(TEXT(M4535,"ηη/μμ/εεε")," ",TEXT(N4535,"ωω:λλ"))</f>
        <v>13/02/2021 15:10</v>
      </c>
      <c r="P4535" s="24">
        <f t="shared" ref="P4535:P4589" si="370">O4535-L4535</f>
        <v>1.5277777776645962E-2</v>
      </c>
      <c r="Q4535" s="28">
        <v>0</v>
      </c>
      <c r="R4535" s="27">
        <f t="shared" ref="R4535:R4589" si="371">P4535*(24*60)</f>
        <v>21.999999998370185</v>
      </c>
      <c r="S4535" s="3" t="s">
        <v>4</v>
      </c>
      <c r="T4535" s="3" t="s">
        <v>4920</v>
      </c>
      <c r="U4535" s="3" t="s">
        <v>123</v>
      </c>
      <c r="V4535" s="3" t="s">
        <v>4934</v>
      </c>
      <c r="W4535" s="5">
        <v>0</v>
      </c>
      <c r="X4535" s="5">
        <v>0</v>
      </c>
      <c r="Y4535" s="5">
        <v>0</v>
      </c>
      <c r="Z4535" s="5">
        <v>0</v>
      </c>
      <c r="AA4535" s="5">
        <v>0.3</v>
      </c>
      <c r="AB4535" s="5">
        <v>0</v>
      </c>
      <c r="AC4535" s="5">
        <v>0</v>
      </c>
      <c r="AD4535" s="5">
        <v>0</v>
      </c>
      <c r="AE4535" s="2">
        <v>2</v>
      </c>
      <c r="AF4535" s="2">
        <v>0</v>
      </c>
      <c r="AG4535" s="2">
        <v>0</v>
      </c>
      <c r="AH4535" s="2">
        <v>0</v>
      </c>
      <c r="AI4535" s="2">
        <v>0</v>
      </c>
      <c r="AJ4535" s="2">
        <v>1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 t="s">
        <v>4</v>
      </c>
      <c r="AT4535" s="2" t="s">
        <v>4</v>
      </c>
    </row>
    <row r="4536" spans="1:46" x14ac:dyDescent="0.2">
      <c r="A4536" s="2">
        <v>1654339</v>
      </c>
      <c r="B4536" s="2">
        <v>829116</v>
      </c>
      <c r="C4536" s="7">
        <v>22.038092163991401</v>
      </c>
      <c r="D4536" s="7">
        <v>37.042882406882597</v>
      </c>
      <c r="E4536" s="19" t="s">
        <v>4918</v>
      </c>
      <c r="F4536" s="46">
        <f>INDEX(Δεδομένα!$P:$P,MATCH('2021'!E4536,Δεδομένα!$O:$O,0))</f>
        <v>143</v>
      </c>
      <c r="G4536" s="49" t="s">
        <v>4919</v>
      </c>
      <c r="H4536" s="51" t="str">
        <f>INDEX(Δεδομένα!B$1:B$51,MATCH('2021'!G4536,Δεδομένα!A$1:A$51,0))</f>
        <v>ΠΕΛΛΟΠΟΝΗΣΟΥ</v>
      </c>
      <c r="I4536" s="53">
        <f>INDEX(Δεδομένα!E$1:E$13,MATCH('2021'!H4536,Δεδομένα!D$1:D$13,0))</f>
        <v>8</v>
      </c>
      <c r="J4536" s="4">
        <v>44244</v>
      </c>
      <c r="K4536" s="3" t="s">
        <v>3650</v>
      </c>
      <c r="L4536" s="17" t="str">
        <f t="shared" si="368"/>
        <v>17/02/2021 13:12</v>
      </c>
      <c r="M4536" s="4">
        <v>44244</v>
      </c>
      <c r="N4536" s="3" t="s">
        <v>36</v>
      </c>
      <c r="O4536" s="17" t="str">
        <f t="shared" si="369"/>
        <v>17/02/2021 16:20</v>
      </c>
      <c r="P4536" s="24">
        <f t="shared" si="370"/>
        <v>0.13055555555183673</v>
      </c>
      <c r="Q4536" s="28">
        <v>0</v>
      </c>
      <c r="R4536" s="27">
        <f t="shared" si="371"/>
        <v>187.9999999946449</v>
      </c>
      <c r="S4536" s="3" t="s">
        <v>4</v>
      </c>
      <c r="T4536" s="3" t="s">
        <v>4926</v>
      </c>
      <c r="U4536" s="3" t="s">
        <v>123</v>
      </c>
      <c r="V4536" s="3" t="s">
        <v>4922</v>
      </c>
      <c r="W4536" s="5">
        <v>0</v>
      </c>
      <c r="X4536" s="5">
        <v>0</v>
      </c>
      <c r="Y4536" s="5">
        <v>0</v>
      </c>
      <c r="Z4536" s="5">
        <v>0</v>
      </c>
      <c r="AA4536" s="5">
        <v>3</v>
      </c>
      <c r="AB4536" s="5">
        <v>0</v>
      </c>
      <c r="AC4536" s="5">
        <v>0</v>
      </c>
      <c r="AD4536" s="5">
        <v>0</v>
      </c>
      <c r="AE4536" s="2">
        <v>5</v>
      </c>
      <c r="AF4536" s="2">
        <v>0</v>
      </c>
      <c r="AG4536" s="2">
        <v>0</v>
      </c>
      <c r="AH4536" s="2">
        <v>0</v>
      </c>
      <c r="AI4536" s="2">
        <v>0</v>
      </c>
      <c r="AJ4536" s="2">
        <v>3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 t="s">
        <v>4</v>
      </c>
      <c r="AT4536" s="2" t="s">
        <v>4</v>
      </c>
    </row>
    <row r="4537" spans="1:46" x14ac:dyDescent="0.2">
      <c r="A4537" s="2">
        <v>1654254</v>
      </c>
      <c r="B4537" s="2">
        <v>829961</v>
      </c>
      <c r="C4537" s="7">
        <v>22.059623340804301</v>
      </c>
      <c r="D4537" s="7">
        <v>37.052521892606201</v>
      </c>
      <c r="E4537" s="19" t="s">
        <v>4918</v>
      </c>
      <c r="F4537" s="46">
        <f>INDEX(Δεδομένα!$P:$P,MATCH('2021'!E4537,Δεδομένα!$O:$O,0))</f>
        <v>143</v>
      </c>
      <c r="G4537" s="49" t="s">
        <v>4919</v>
      </c>
      <c r="H4537" s="51" t="str">
        <f>INDEX(Δεδομένα!B$1:B$51,MATCH('2021'!G4537,Δεδομένα!A$1:A$51,0))</f>
        <v>ΠΕΛΛΟΠΟΝΗΣΟΥ</v>
      </c>
      <c r="I4537" s="53">
        <f>INDEX(Δεδομένα!E$1:E$13,MATCH('2021'!H4537,Δεδομένα!D$1:D$13,0))</f>
        <v>8</v>
      </c>
      <c r="J4537" s="4">
        <v>44245</v>
      </c>
      <c r="K4537" s="3" t="s">
        <v>833</v>
      </c>
      <c r="L4537" s="17" t="str">
        <f t="shared" si="368"/>
        <v>18/02/2021 14:35</v>
      </c>
      <c r="M4537" s="4">
        <v>44245</v>
      </c>
      <c r="N4537" s="3" t="s">
        <v>362</v>
      </c>
      <c r="O4537" s="17" t="str">
        <f t="shared" si="369"/>
        <v>18/02/2021 15:20</v>
      </c>
      <c r="P4537" s="24">
        <f t="shared" si="370"/>
        <v>3.125E-2</v>
      </c>
      <c r="Q4537" s="28">
        <v>0</v>
      </c>
      <c r="R4537" s="27">
        <f t="shared" si="371"/>
        <v>45</v>
      </c>
      <c r="S4537" s="3" t="s">
        <v>4</v>
      </c>
      <c r="T4537" s="3" t="s">
        <v>4926</v>
      </c>
      <c r="U4537" s="3" t="s">
        <v>1586</v>
      </c>
      <c r="V4537" s="3" t="s">
        <v>1586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0.5</v>
      </c>
      <c r="AC4537" s="5">
        <v>0</v>
      </c>
      <c r="AD4537" s="5">
        <v>0</v>
      </c>
      <c r="AE4537" s="2">
        <v>5</v>
      </c>
      <c r="AF4537" s="2">
        <v>0</v>
      </c>
      <c r="AG4537" s="2">
        <v>0</v>
      </c>
      <c r="AH4537" s="2">
        <v>0</v>
      </c>
      <c r="AI4537" s="2">
        <v>0</v>
      </c>
      <c r="AJ4537" s="2">
        <v>2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 t="s">
        <v>4</v>
      </c>
      <c r="AT4537" s="2" t="s">
        <v>4</v>
      </c>
    </row>
    <row r="4538" spans="1:46" x14ac:dyDescent="0.2">
      <c r="A4538" s="2">
        <v>1654249</v>
      </c>
      <c r="B4538" s="2">
        <v>830025</v>
      </c>
      <c r="C4538" s="7">
        <v>21.9584934190739</v>
      </c>
      <c r="D4538" s="7">
        <v>37.017730529349301</v>
      </c>
      <c r="E4538" s="19" t="s">
        <v>4918</v>
      </c>
      <c r="F4538" s="46">
        <f>INDEX(Δεδομένα!$P:$P,MATCH('2021'!E4538,Δεδομένα!$O:$O,0))</f>
        <v>143</v>
      </c>
      <c r="G4538" s="49" t="s">
        <v>4919</v>
      </c>
      <c r="H4538" s="51" t="str">
        <f>INDEX(Δεδομένα!B$1:B$51,MATCH('2021'!G4538,Δεδομένα!A$1:A$51,0))</f>
        <v>ΠΕΛΛΟΠΟΝΗΣΟΥ</v>
      </c>
      <c r="I4538" s="53">
        <f>INDEX(Δεδομένα!E$1:E$13,MATCH('2021'!H4538,Δεδομένα!D$1:D$13,0))</f>
        <v>8</v>
      </c>
      <c r="J4538" s="4">
        <v>44245</v>
      </c>
      <c r="K4538" s="3" t="s">
        <v>415</v>
      </c>
      <c r="L4538" s="17" t="str">
        <f t="shared" si="368"/>
        <v>18/02/2021 16:40</v>
      </c>
      <c r="M4538" s="4">
        <v>44245</v>
      </c>
      <c r="N4538" s="3" t="s">
        <v>295</v>
      </c>
      <c r="O4538" s="17" t="str">
        <f t="shared" si="369"/>
        <v>18/02/2021 18:54</v>
      </c>
      <c r="P4538" s="24">
        <f t="shared" si="370"/>
        <v>9.3055555553291924E-2</v>
      </c>
      <c r="Q4538" s="28">
        <v>0</v>
      </c>
      <c r="R4538" s="27">
        <f t="shared" si="371"/>
        <v>133.99999999674037</v>
      </c>
      <c r="S4538" s="3" t="s">
        <v>4</v>
      </c>
      <c r="T4538" s="3" t="s">
        <v>4920</v>
      </c>
      <c r="U4538" s="3" t="s">
        <v>123</v>
      </c>
      <c r="V4538" s="3" t="s">
        <v>4936</v>
      </c>
      <c r="W4538" s="5">
        <v>0</v>
      </c>
      <c r="X4538" s="5">
        <v>0</v>
      </c>
      <c r="Y4538" s="5">
        <v>0</v>
      </c>
      <c r="Z4538" s="5">
        <v>0</v>
      </c>
      <c r="AA4538" s="5">
        <v>1</v>
      </c>
      <c r="AB4538" s="5">
        <v>0</v>
      </c>
      <c r="AC4538" s="5">
        <v>0</v>
      </c>
      <c r="AD4538" s="5">
        <v>0</v>
      </c>
      <c r="AE4538" s="2">
        <v>7</v>
      </c>
      <c r="AF4538" s="2">
        <v>0</v>
      </c>
      <c r="AG4538" s="2">
        <v>0</v>
      </c>
      <c r="AH4538" s="2">
        <v>0</v>
      </c>
      <c r="AI4538" s="2">
        <v>0</v>
      </c>
      <c r="AJ4538" s="2">
        <v>3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 t="s">
        <v>4</v>
      </c>
      <c r="AT4538" s="2" t="s">
        <v>4</v>
      </c>
    </row>
    <row r="4539" spans="1:46" x14ac:dyDescent="0.2">
      <c r="A4539" s="2">
        <v>1654243</v>
      </c>
      <c r="B4539" s="2">
        <v>830804</v>
      </c>
      <c r="C4539" s="7">
        <v>22.053872687514598</v>
      </c>
      <c r="D4539" s="7">
        <v>37.031754369865702</v>
      </c>
      <c r="E4539" s="19" t="s">
        <v>4918</v>
      </c>
      <c r="F4539" s="46">
        <f>INDEX(Δεδομένα!$P:$P,MATCH('2021'!E4539,Δεδομένα!$O:$O,0))</f>
        <v>143</v>
      </c>
      <c r="G4539" s="49" t="s">
        <v>4919</v>
      </c>
      <c r="H4539" s="51" t="str">
        <f>INDEX(Δεδομένα!B$1:B$51,MATCH('2021'!G4539,Δεδομένα!A$1:A$51,0))</f>
        <v>ΠΕΛΛΟΠΟΝΗΣΟΥ</v>
      </c>
      <c r="I4539" s="53">
        <f>INDEX(Δεδομένα!E$1:E$13,MATCH('2021'!H4539,Δεδομένα!D$1:D$13,0))</f>
        <v>8</v>
      </c>
      <c r="J4539" s="4">
        <v>44247</v>
      </c>
      <c r="K4539" s="3" t="s">
        <v>109</v>
      </c>
      <c r="L4539" s="17" t="str">
        <f t="shared" si="368"/>
        <v>20/02/2021 15:50</v>
      </c>
      <c r="M4539" s="4">
        <v>44247</v>
      </c>
      <c r="N4539" s="3" t="s">
        <v>146</v>
      </c>
      <c r="O4539" s="17" t="str">
        <f t="shared" si="369"/>
        <v>20/02/2021 16:30</v>
      </c>
      <c r="P4539" s="24">
        <f t="shared" si="370"/>
        <v>2.7777777781011537E-2</v>
      </c>
      <c r="Q4539" s="28">
        <v>0</v>
      </c>
      <c r="R4539" s="27">
        <f t="shared" si="371"/>
        <v>40.000000004656613</v>
      </c>
      <c r="S4539" s="3" t="s">
        <v>4</v>
      </c>
      <c r="T4539" s="3" t="s">
        <v>4926</v>
      </c>
      <c r="U4539" s="3" t="s">
        <v>123</v>
      </c>
      <c r="V4539" s="3" t="s">
        <v>4937</v>
      </c>
      <c r="W4539" s="5">
        <v>0</v>
      </c>
      <c r="X4539" s="5">
        <v>0</v>
      </c>
      <c r="Y4539" s="5">
        <v>0</v>
      </c>
      <c r="Z4539" s="5">
        <v>0</v>
      </c>
      <c r="AA4539" s="5">
        <v>0.4</v>
      </c>
      <c r="AB4539" s="5">
        <v>0</v>
      </c>
      <c r="AC4539" s="5">
        <v>0</v>
      </c>
      <c r="AD4539" s="5">
        <v>0</v>
      </c>
      <c r="AE4539" s="2">
        <v>2</v>
      </c>
      <c r="AF4539" s="2">
        <v>0</v>
      </c>
      <c r="AG4539" s="2">
        <v>0</v>
      </c>
      <c r="AH4539" s="2">
        <v>0</v>
      </c>
      <c r="AI4539" s="2">
        <v>0</v>
      </c>
      <c r="AJ4539" s="2">
        <v>1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 t="s">
        <v>4</v>
      </c>
      <c r="AT4539" s="2" t="s">
        <v>4</v>
      </c>
    </row>
    <row r="4540" spans="1:46" x14ac:dyDescent="0.2">
      <c r="A4540" s="2">
        <v>1654232</v>
      </c>
      <c r="B4540" s="2">
        <v>831064</v>
      </c>
      <c r="C4540" s="7">
        <v>21.980193696385399</v>
      </c>
      <c r="D4540" s="7">
        <v>37.135418348570497</v>
      </c>
      <c r="E4540" s="19" t="s">
        <v>4918</v>
      </c>
      <c r="F4540" s="46">
        <f>INDEX(Δεδομένα!$P:$P,MATCH('2021'!E4540,Δεδομένα!$O:$O,0))</f>
        <v>143</v>
      </c>
      <c r="G4540" s="49" t="s">
        <v>4919</v>
      </c>
      <c r="H4540" s="51" t="str">
        <f>INDEX(Δεδομένα!B$1:B$51,MATCH('2021'!G4540,Δεδομένα!A$1:A$51,0))</f>
        <v>ΠΕΛΛΟΠΟΝΗΣΟΥ</v>
      </c>
      <c r="I4540" s="53">
        <f>INDEX(Δεδομένα!E$1:E$13,MATCH('2021'!H4540,Δεδομένα!D$1:D$13,0))</f>
        <v>8</v>
      </c>
      <c r="J4540" s="4">
        <v>44248</v>
      </c>
      <c r="K4540" s="3" t="s">
        <v>656</v>
      </c>
      <c r="L4540" s="17" t="str">
        <f t="shared" si="368"/>
        <v>21/02/2021 14:55</v>
      </c>
      <c r="M4540" s="4">
        <v>44248</v>
      </c>
      <c r="N4540" s="3" t="s">
        <v>146</v>
      </c>
      <c r="O4540" s="17" t="str">
        <f t="shared" si="369"/>
        <v>21/02/2021 16:30</v>
      </c>
      <c r="P4540" s="24">
        <f t="shared" si="370"/>
        <v>6.5972222218988463E-2</v>
      </c>
      <c r="Q4540" s="28">
        <v>0</v>
      </c>
      <c r="R4540" s="27">
        <f t="shared" si="371"/>
        <v>94.999999995343387</v>
      </c>
      <c r="S4540" s="3" t="s">
        <v>4</v>
      </c>
      <c r="T4540" s="3" t="s">
        <v>4920</v>
      </c>
      <c r="U4540" s="3" t="s">
        <v>4938</v>
      </c>
      <c r="V4540" s="3" t="s">
        <v>4938</v>
      </c>
      <c r="W4540" s="5">
        <v>0</v>
      </c>
      <c r="X4540" s="5">
        <v>0</v>
      </c>
      <c r="Y4540" s="5">
        <v>0</v>
      </c>
      <c r="Z4540" s="5">
        <v>0</v>
      </c>
      <c r="AA4540" s="5">
        <v>0.5</v>
      </c>
      <c r="AB4540" s="5">
        <v>0</v>
      </c>
      <c r="AC4540" s="5">
        <v>0</v>
      </c>
      <c r="AD4540" s="5">
        <v>0</v>
      </c>
      <c r="AE4540" s="2">
        <v>2</v>
      </c>
      <c r="AF4540" s="2">
        <v>0</v>
      </c>
      <c r="AG4540" s="2">
        <v>0</v>
      </c>
      <c r="AH4540" s="2">
        <v>0</v>
      </c>
      <c r="AI4540" s="2">
        <v>0</v>
      </c>
      <c r="AJ4540" s="2">
        <v>1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 t="s">
        <v>4</v>
      </c>
      <c r="AT4540" s="2" t="s">
        <v>4</v>
      </c>
    </row>
    <row r="4541" spans="1:46" x14ac:dyDescent="0.2">
      <c r="A4541" s="2">
        <v>1654235</v>
      </c>
      <c r="B4541" s="2">
        <v>831069</v>
      </c>
      <c r="C4541" s="7">
        <v>21.998115435100299</v>
      </c>
      <c r="D4541" s="7">
        <v>37.017396363874099</v>
      </c>
      <c r="E4541" s="19" t="s">
        <v>4918</v>
      </c>
      <c r="F4541" s="46">
        <f>INDEX(Δεδομένα!$P:$P,MATCH('2021'!E4541,Δεδομένα!$O:$O,0))</f>
        <v>143</v>
      </c>
      <c r="G4541" s="49" t="s">
        <v>4919</v>
      </c>
      <c r="H4541" s="51" t="str">
        <f>INDEX(Δεδομένα!B$1:B$51,MATCH('2021'!G4541,Δεδομένα!A$1:A$51,0))</f>
        <v>ΠΕΛΛΟΠΟΝΗΣΟΥ</v>
      </c>
      <c r="I4541" s="53">
        <f>INDEX(Δεδομένα!E$1:E$13,MATCH('2021'!H4541,Δεδομένα!D$1:D$13,0))</f>
        <v>8</v>
      </c>
      <c r="J4541" s="4">
        <v>44248</v>
      </c>
      <c r="K4541" s="3" t="s">
        <v>499</v>
      </c>
      <c r="L4541" s="17" t="str">
        <f t="shared" si="368"/>
        <v>21/02/2021 15:10</v>
      </c>
      <c r="M4541" s="4">
        <v>44248</v>
      </c>
      <c r="N4541" s="3" t="s">
        <v>407</v>
      </c>
      <c r="O4541" s="17" t="str">
        <f t="shared" si="369"/>
        <v>21/02/2021 15:40</v>
      </c>
      <c r="P4541" s="24">
        <f t="shared" si="370"/>
        <v>2.0833333335758653E-2</v>
      </c>
      <c r="Q4541" s="28">
        <v>0</v>
      </c>
      <c r="R4541" s="27">
        <f t="shared" si="371"/>
        <v>30.00000000349246</v>
      </c>
      <c r="S4541" s="3" t="s">
        <v>4</v>
      </c>
      <c r="T4541" s="3" t="s">
        <v>4920</v>
      </c>
      <c r="U4541" s="3" t="s">
        <v>123</v>
      </c>
      <c r="V4541" s="3" t="s">
        <v>4939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0.2</v>
      </c>
      <c r="AC4541" s="5">
        <v>0</v>
      </c>
      <c r="AD4541" s="5">
        <v>0</v>
      </c>
      <c r="AE4541" s="2">
        <v>2</v>
      </c>
      <c r="AF4541" s="2">
        <v>0</v>
      </c>
      <c r="AG4541" s="2">
        <v>0</v>
      </c>
      <c r="AH4541" s="2">
        <v>0</v>
      </c>
      <c r="AI4541" s="2">
        <v>0</v>
      </c>
      <c r="AJ4541" s="2">
        <v>1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 t="s">
        <v>4</v>
      </c>
      <c r="AT4541" s="2" t="s">
        <v>4</v>
      </c>
    </row>
    <row r="4542" spans="1:46" x14ac:dyDescent="0.2">
      <c r="A4542" s="2">
        <v>1654228</v>
      </c>
      <c r="B4542" s="2">
        <v>831082</v>
      </c>
      <c r="C4542" s="7">
        <v>22.021305197815199</v>
      </c>
      <c r="D4542" s="7">
        <v>37.048478529906397</v>
      </c>
      <c r="E4542" s="19" t="s">
        <v>4918</v>
      </c>
      <c r="F4542" s="46">
        <f>INDEX(Δεδομένα!$P:$P,MATCH('2021'!E4542,Δεδομένα!$O:$O,0))</f>
        <v>143</v>
      </c>
      <c r="G4542" s="49" t="s">
        <v>4919</v>
      </c>
      <c r="H4542" s="51" t="str">
        <f>INDEX(Δεδομένα!B$1:B$51,MATCH('2021'!G4542,Δεδομένα!A$1:A$51,0))</f>
        <v>ΠΕΛΛΟΠΟΝΗΣΟΥ</v>
      </c>
      <c r="I4542" s="53">
        <f>INDEX(Δεδομένα!E$1:E$13,MATCH('2021'!H4542,Δεδομένα!D$1:D$13,0))</f>
        <v>8</v>
      </c>
      <c r="J4542" s="4">
        <v>44248</v>
      </c>
      <c r="K4542" s="3" t="s">
        <v>1042</v>
      </c>
      <c r="L4542" s="17" t="str">
        <f t="shared" si="368"/>
        <v>21/02/2021 15:46</v>
      </c>
      <c r="M4542" s="4">
        <v>44248</v>
      </c>
      <c r="N4542" s="3" t="s">
        <v>1042</v>
      </c>
      <c r="O4542" s="17" t="str">
        <f t="shared" si="369"/>
        <v>21/02/2021 15:46</v>
      </c>
      <c r="P4542" s="24">
        <f t="shared" si="370"/>
        <v>0</v>
      </c>
      <c r="Q4542" s="28">
        <v>0</v>
      </c>
      <c r="R4542" s="27">
        <f t="shared" si="371"/>
        <v>0</v>
      </c>
      <c r="S4542" s="3" t="s">
        <v>4</v>
      </c>
      <c r="T4542" s="3" t="s">
        <v>4926</v>
      </c>
      <c r="U4542" s="3" t="s">
        <v>123</v>
      </c>
      <c r="V4542" s="3" t="s">
        <v>4940</v>
      </c>
      <c r="W4542" s="5">
        <v>0</v>
      </c>
      <c r="X4542" s="5">
        <v>0</v>
      </c>
      <c r="Y4542" s="5">
        <v>0</v>
      </c>
      <c r="Z4542" s="5">
        <v>0</v>
      </c>
      <c r="AA4542" s="5">
        <v>0.2</v>
      </c>
      <c r="AB4542" s="5">
        <v>0</v>
      </c>
      <c r="AC4542" s="5">
        <v>0</v>
      </c>
      <c r="AD4542" s="5">
        <v>0</v>
      </c>
      <c r="AE4542" s="2">
        <v>2</v>
      </c>
      <c r="AF4542" s="2">
        <v>0</v>
      </c>
      <c r="AG4542" s="2">
        <v>0</v>
      </c>
      <c r="AH4542" s="2">
        <v>0</v>
      </c>
      <c r="AI4542" s="2">
        <v>0</v>
      </c>
      <c r="AJ4542" s="2">
        <v>1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 t="s">
        <v>4</v>
      </c>
      <c r="AT4542" s="2" t="s">
        <v>4</v>
      </c>
    </row>
    <row r="4543" spans="1:46" x14ac:dyDescent="0.2">
      <c r="A4543" s="2">
        <v>1654081</v>
      </c>
      <c r="B4543" s="2">
        <v>831234</v>
      </c>
      <c r="D4543" s="2"/>
      <c r="E4543" s="19" t="s">
        <v>4918</v>
      </c>
      <c r="F4543" s="46">
        <f>INDEX(Δεδομένα!$P:$P,MATCH('2021'!E4543,Δεδομένα!$O:$O,0))</f>
        <v>143</v>
      </c>
      <c r="G4543" s="49" t="s">
        <v>4919</v>
      </c>
      <c r="H4543" s="51" t="str">
        <f>INDEX(Δεδομένα!B$1:B$51,MATCH('2021'!G4543,Δεδομένα!A$1:A$51,0))</f>
        <v>ΠΕΛΛΟΠΟΝΗΣΟΥ</v>
      </c>
      <c r="I4543" s="53">
        <f>INDEX(Δεδομένα!E$1:E$13,MATCH('2021'!H4543,Δεδομένα!D$1:D$13,0))</f>
        <v>8</v>
      </c>
      <c r="J4543" s="4">
        <v>44249</v>
      </c>
      <c r="K4543" s="3" t="s">
        <v>2053</v>
      </c>
      <c r="L4543" s="17" t="str">
        <f t="shared" si="368"/>
        <v>22/02/2021 08:18</v>
      </c>
      <c r="M4543" s="4">
        <v>44249</v>
      </c>
      <c r="N4543" s="3" t="s">
        <v>272</v>
      </c>
      <c r="O4543" s="17" t="str">
        <f t="shared" si="369"/>
        <v>22/02/2021 09:00</v>
      </c>
      <c r="P4543" s="24">
        <f t="shared" si="370"/>
        <v>2.9166666667151731E-2</v>
      </c>
      <c r="Q4543" s="28">
        <v>0</v>
      </c>
      <c r="R4543" s="27">
        <f t="shared" si="371"/>
        <v>42.000000000698492</v>
      </c>
      <c r="S4543" s="3" t="s">
        <v>4</v>
      </c>
      <c r="T4543" s="3" t="s">
        <v>4926</v>
      </c>
      <c r="U4543" s="3" t="s">
        <v>2700</v>
      </c>
      <c r="V4543" s="3" t="s">
        <v>3021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0.5</v>
      </c>
      <c r="AC4543" s="5">
        <v>0</v>
      </c>
      <c r="AD4543" s="5">
        <v>0</v>
      </c>
      <c r="AE4543" s="2">
        <v>2</v>
      </c>
      <c r="AF4543" s="2">
        <v>0</v>
      </c>
      <c r="AG4543" s="2">
        <v>0</v>
      </c>
      <c r="AH4543" s="2">
        <v>0</v>
      </c>
      <c r="AI4543" s="2">
        <v>0</v>
      </c>
      <c r="AJ4543" s="2">
        <v>1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 t="s">
        <v>4</v>
      </c>
      <c r="AT4543" s="2" t="s">
        <v>4</v>
      </c>
    </row>
    <row r="4544" spans="1:46" x14ac:dyDescent="0.2">
      <c r="A4544" s="2">
        <v>1654077</v>
      </c>
      <c r="B4544" s="2">
        <v>831339</v>
      </c>
      <c r="C4544" s="7">
        <v>22.033030961536902</v>
      </c>
      <c r="D4544" s="7">
        <v>37.096908420271703</v>
      </c>
      <c r="E4544" s="19" t="s">
        <v>4918</v>
      </c>
      <c r="F4544" s="46">
        <f>INDEX(Δεδομένα!$P:$P,MATCH('2021'!E4544,Δεδομένα!$O:$O,0))</f>
        <v>143</v>
      </c>
      <c r="G4544" s="49" t="s">
        <v>4919</v>
      </c>
      <c r="H4544" s="51" t="str">
        <f>INDEX(Δεδομένα!B$1:B$51,MATCH('2021'!G4544,Δεδομένα!A$1:A$51,0))</f>
        <v>ΠΕΛΛΟΠΟΝΗΣΟΥ</v>
      </c>
      <c r="I4544" s="53">
        <f>INDEX(Δεδομένα!E$1:E$13,MATCH('2021'!H4544,Δεδομένα!D$1:D$13,0))</f>
        <v>8</v>
      </c>
      <c r="J4544" s="4">
        <v>44249</v>
      </c>
      <c r="K4544" s="3" t="s">
        <v>763</v>
      </c>
      <c r="L4544" s="17" t="str">
        <f t="shared" si="368"/>
        <v>22/02/2021 14:39</v>
      </c>
      <c r="M4544" s="4">
        <v>44249</v>
      </c>
      <c r="N4544" s="3" t="s">
        <v>942</v>
      </c>
      <c r="O4544" s="17" t="str">
        <f t="shared" si="369"/>
        <v>22/02/2021 15:12</v>
      </c>
      <c r="P4544" s="24">
        <f t="shared" si="370"/>
        <v>2.2916666661330964E-2</v>
      </c>
      <c r="Q4544" s="28">
        <v>0</v>
      </c>
      <c r="R4544" s="27">
        <f t="shared" si="371"/>
        <v>32.999999992316589</v>
      </c>
      <c r="S4544" s="3" t="s">
        <v>4</v>
      </c>
      <c r="T4544" s="3" t="s">
        <v>4926</v>
      </c>
      <c r="U4544" s="3" t="s">
        <v>123</v>
      </c>
      <c r="V4544" s="3" t="s">
        <v>4941</v>
      </c>
      <c r="W4544" s="5">
        <v>0</v>
      </c>
      <c r="X4544" s="5">
        <v>0</v>
      </c>
      <c r="Y4544" s="5">
        <v>0</v>
      </c>
      <c r="Z4544" s="5">
        <v>0</v>
      </c>
      <c r="AA4544" s="5">
        <v>0.1</v>
      </c>
      <c r="AB4544" s="5">
        <v>0</v>
      </c>
      <c r="AC4544" s="5">
        <v>0</v>
      </c>
      <c r="AD4544" s="5">
        <v>0</v>
      </c>
      <c r="AE4544" s="2">
        <v>2</v>
      </c>
      <c r="AF4544" s="2">
        <v>0</v>
      </c>
      <c r="AG4544" s="2">
        <v>0</v>
      </c>
      <c r="AH4544" s="2">
        <v>0</v>
      </c>
      <c r="AI4544" s="2">
        <v>0</v>
      </c>
      <c r="AJ4544" s="2">
        <v>1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 t="s">
        <v>4</v>
      </c>
      <c r="AT4544" s="2" t="s">
        <v>4</v>
      </c>
    </row>
    <row r="4545" spans="1:46" x14ac:dyDescent="0.2">
      <c r="A4545" s="2">
        <v>1654066</v>
      </c>
      <c r="B4545" s="2">
        <v>831379</v>
      </c>
      <c r="C4545" s="7">
        <v>22.021103047745498</v>
      </c>
      <c r="D4545" s="7">
        <v>37.043892430503703</v>
      </c>
      <c r="E4545" s="19" t="s">
        <v>4918</v>
      </c>
      <c r="F4545" s="46">
        <f>INDEX(Δεδομένα!$P:$P,MATCH('2021'!E4545,Δεδομένα!$O:$O,0))</f>
        <v>143</v>
      </c>
      <c r="G4545" s="49" t="s">
        <v>4919</v>
      </c>
      <c r="H4545" s="51" t="str">
        <f>INDEX(Δεδομένα!B$1:B$51,MATCH('2021'!G4545,Δεδομένα!A$1:A$51,0))</f>
        <v>ΠΕΛΛΟΠΟΝΗΣΟΥ</v>
      </c>
      <c r="I4545" s="53">
        <f>INDEX(Δεδομένα!E$1:E$13,MATCH('2021'!H4545,Δεδομένα!D$1:D$13,0))</f>
        <v>8</v>
      </c>
      <c r="J4545" s="4">
        <v>44249</v>
      </c>
      <c r="K4545" s="3" t="s">
        <v>1029</v>
      </c>
      <c r="L4545" s="17" t="str">
        <f t="shared" si="368"/>
        <v>22/02/2021 16:01</v>
      </c>
      <c r="M4545" s="4">
        <v>44249</v>
      </c>
      <c r="N4545" s="3" t="s">
        <v>728</v>
      </c>
      <c r="O4545" s="17" t="str">
        <f t="shared" si="369"/>
        <v>22/02/2021 16:36</v>
      </c>
      <c r="P4545" s="24">
        <f t="shared" si="370"/>
        <v>2.4305555554747116E-2</v>
      </c>
      <c r="Q4545" s="28">
        <v>0</v>
      </c>
      <c r="R4545" s="27">
        <f t="shared" si="371"/>
        <v>34.999999998835847</v>
      </c>
      <c r="S4545" s="3" t="s">
        <v>4</v>
      </c>
      <c r="T4545" s="3" t="s">
        <v>4920</v>
      </c>
      <c r="U4545" s="3" t="s">
        <v>4921</v>
      </c>
      <c r="V4545" s="3" t="s">
        <v>4942</v>
      </c>
      <c r="W4545" s="5">
        <v>0</v>
      </c>
      <c r="X4545" s="5">
        <v>0</v>
      </c>
      <c r="Y4545" s="5">
        <v>0</v>
      </c>
      <c r="Z4545" s="5">
        <v>0</v>
      </c>
      <c r="AA4545" s="5">
        <v>0.5</v>
      </c>
      <c r="AB4545" s="5">
        <v>0</v>
      </c>
      <c r="AC4545" s="5">
        <v>0</v>
      </c>
      <c r="AD4545" s="5">
        <v>0</v>
      </c>
      <c r="AE4545" s="2">
        <v>2</v>
      </c>
      <c r="AF4545" s="2">
        <v>0</v>
      </c>
      <c r="AG4545" s="2">
        <v>0</v>
      </c>
      <c r="AH4545" s="2">
        <v>0</v>
      </c>
      <c r="AI4545" s="2">
        <v>0</v>
      </c>
      <c r="AJ4545" s="2">
        <v>1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 t="s">
        <v>4</v>
      </c>
      <c r="AT4545" s="2" t="s">
        <v>4</v>
      </c>
    </row>
    <row r="4546" spans="1:46" x14ac:dyDescent="0.2">
      <c r="A4546" s="2">
        <v>1655338</v>
      </c>
      <c r="B4546" s="2">
        <v>831960</v>
      </c>
      <c r="C4546" s="7">
        <v>21.987843730226501</v>
      </c>
      <c r="D4546" s="7">
        <v>37.094081127459098</v>
      </c>
      <c r="E4546" s="19" t="s">
        <v>4918</v>
      </c>
      <c r="F4546" s="46">
        <f>INDEX(Δεδομένα!$P:$P,MATCH('2021'!E4546,Δεδομένα!$O:$O,0))</f>
        <v>143</v>
      </c>
      <c r="G4546" s="49" t="s">
        <v>4919</v>
      </c>
      <c r="H4546" s="51" t="str">
        <f>INDEX(Δεδομένα!B$1:B$51,MATCH('2021'!G4546,Δεδομένα!A$1:A$51,0))</f>
        <v>ΠΕΛΛΟΠΟΝΗΣΟΥ</v>
      </c>
      <c r="I4546" s="53">
        <f>INDEX(Δεδομένα!E$1:E$13,MATCH('2021'!H4546,Δεδομένα!D$1:D$13,0))</f>
        <v>8</v>
      </c>
      <c r="J4546" s="4">
        <v>44250</v>
      </c>
      <c r="K4546" s="3" t="s">
        <v>2633</v>
      </c>
      <c r="L4546" s="17" t="str">
        <f t="shared" si="368"/>
        <v>23/02/2021 15:17</v>
      </c>
      <c r="M4546" s="4">
        <v>44250</v>
      </c>
      <c r="N4546" s="3" t="s">
        <v>661</v>
      </c>
      <c r="O4546" s="17" t="str">
        <f t="shared" si="369"/>
        <v>23/02/2021 16:32</v>
      </c>
      <c r="P4546" s="24">
        <f t="shared" si="370"/>
        <v>5.2083333328482695E-2</v>
      </c>
      <c r="Q4546" s="28">
        <v>0</v>
      </c>
      <c r="R4546" s="27">
        <f t="shared" si="371"/>
        <v>74.999999993015081</v>
      </c>
      <c r="S4546" s="3" t="s">
        <v>4</v>
      </c>
      <c r="T4546" s="3" t="s">
        <v>4920</v>
      </c>
      <c r="U4546" s="3" t="s">
        <v>4</v>
      </c>
      <c r="V4546" s="3" t="s">
        <v>4943</v>
      </c>
      <c r="W4546" s="5">
        <v>0</v>
      </c>
      <c r="X4546" s="5">
        <v>0</v>
      </c>
      <c r="Y4546" s="5">
        <v>0</v>
      </c>
      <c r="Z4546" s="5">
        <v>0</v>
      </c>
      <c r="AA4546" s="5">
        <v>0.5</v>
      </c>
      <c r="AB4546" s="5">
        <v>0</v>
      </c>
      <c r="AC4546" s="5">
        <v>0</v>
      </c>
      <c r="AD4546" s="5">
        <v>0</v>
      </c>
      <c r="AE4546" s="2">
        <v>8</v>
      </c>
      <c r="AF4546" s="2">
        <v>0</v>
      </c>
      <c r="AG4546" s="2">
        <v>0</v>
      </c>
      <c r="AH4546" s="2">
        <v>0</v>
      </c>
      <c r="AI4546" s="2">
        <v>0</v>
      </c>
      <c r="AJ4546" s="2">
        <v>3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 t="s">
        <v>4</v>
      </c>
      <c r="AT4546" s="2" t="s">
        <v>4</v>
      </c>
    </row>
    <row r="4547" spans="1:46" x14ac:dyDescent="0.2">
      <c r="A4547" s="2">
        <v>1657548</v>
      </c>
      <c r="B4547" s="2">
        <v>832134</v>
      </c>
      <c r="C4547" s="7">
        <v>22.019668461156598</v>
      </c>
      <c r="D4547" s="7">
        <v>37.042109560610299</v>
      </c>
      <c r="E4547" s="19" t="s">
        <v>4918</v>
      </c>
      <c r="F4547" s="46">
        <f>INDEX(Δεδομένα!$P:$P,MATCH('2021'!E4547,Δεδομένα!$O:$O,0))</f>
        <v>143</v>
      </c>
      <c r="G4547" s="49" t="s">
        <v>4919</v>
      </c>
      <c r="H4547" s="51" t="str">
        <f>INDEX(Δεδομένα!B$1:B$51,MATCH('2021'!G4547,Δεδομένα!A$1:A$51,0))</f>
        <v>ΠΕΛΛΟΠΟΝΗΣΟΥ</v>
      </c>
      <c r="I4547" s="53">
        <f>INDEX(Δεδομένα!E$1:E$13,MATCH('2021'!H4547,Δεδομένα!D$1:D$13,0))</f>
        <v>8</v>
      </c>
      <c r="J4547" s="4">
        <v>44250</v>
      </c>
      <c r="K4547" s="3" t="s">
        <v>32</v>
      </c>
      <c r="L4547" s="17" t="str">
        <f t="shared" si="368"/>
        <v>23/02/2021 18:45</v>
      </c>
      <c r="M4547" s="4">
        <v>44250</v>
      </c>
      <c r="N4547" s="3" t="s">
        <v>1766</v>
      </c>
      <c r="O4547" s="17" t="str">
        <f t="shared" si="369"/>
        <v>23/02/2021 19:02</v>
      </c>
      <c r="P4547" s="24">
        <f t="shared" si="370"/>
        <v>1.1805555557657499E-2</v>
      </c>
      <c r="Q4547" s="28">
        <v>0</v>
      </c>
      <c r="R4547" s="27">
        <f t="shared" si="371"/>
        <v>17.000000003026798</v>
      </c>
      <c r="S4547" s="3" t="s">
        <v>4</v>
      </c>
      <c r="T4547" s="3" t="s">
        <v>4920</v>
      </c>
      <c r="U4547" s="3" t="s">
        <v>4</v>
      </c>
      <c r="V4547" s="3" t="s">
        <v>4943</v>
      </c>
      <c r="W4547" s="5">
        <v>0</v>
      </c>
      <c r="X4547" s="5">
        <v>0</v>
      </c>
      <c r="Y4547" s="5">
        <v>0</v>
      </c>
      <c r="Z4547" s="5">
        <v>0</v>
      </c>
      <c r="AA4547" s="5">
        <v>0.2</v>
      </c>
      <c r="AB4547" s="5">
        <v>0</v>
      </c>
      <c r="AC4547" s="5">
        <v>0</v>
      </c>
      <c r="AD4547" s="5">
        <v>0</v>
      </c>
      <c r="AE4547" s="2">
        <v>4</v>
      </c>
      <c r="AF4547" s="2">
        <v>0</v>
      </c>
      <c r="AG4547" s="2">
        <v>0</v>
      </c>
      <c r="AH4547" s="2">
        <v>0</v>
      </c>
      <c r="AI4547" s="2">
        <v>0</v>
      </c>
      <c r="AJ4547" s="2">
        <v>2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 t="s">
        <v>4</v>
      </c>
      <c r="AT4547" s="2" t="s">
        <v>4</v>
      </c>
    </row>
    <row r="4548" spans="1:46" x14ac:dyDescent="0.2">
      <c r="A4548" s="2">
        <v>1654057</v>
      </c>
      <c r="B4548" s="2">
        <v>832337</v>
      </c>
      <c r="C4548" s="7">
        <v>22.0065249752695</v>
      </c>
      <c r="D4548" s="7">
        <v>37.066355882475698</v>
      </c>
      <c r="E4548" s="19" t="s">
        <v>4918</v>
      </c>
      <c r="F4548" s="46">
        <f>INDEX(Δεδομένα!$P:$P,MATCH('2021'!E4548,Δεδομένα!$O:$O,0))</f>
        <v>143</v>
      </c>
      <c r="G4548" s="49" t="s">
        <v>4919</v>
      </c>
      <c r="H4548" s="51" t="str">
        <f>INDEX(Δεδομένα!B$1:B$51,MATCH('2021'!G4548,Δεδομένα!A$1:A$51,0))</f>
        <v>ΠΕΛΛΟΠΟΝΗΣΟΥ</v>
      </c>
      <c r="I4548" s="53">
        <f>INDEX(Δεδομένα!E$1:E$13,MATCH('2021'!H4548,Δεδομένα!D$1:D$13,0))</f>
        <v>8</v>
      </c>
      <c r="J4548" s="4">
        <v>44251</v>
      </c>
      <c r="K4548" s="3" t="s">
        <v>486</v>
      </c>
      <c r="L4548" s="17" t="str">
        <f t="shared" si="368"/>
        <v>24/02/2021 13:45</v>
      </c>
      <c r="M4548" s="4">
        <v>44251</v>
      </c>
      <c r="N4548" s="3" t="s">
        <v>266</v>
      </c>
      <c r="O4548" s="17" t="str">
        <f t="shared" si="369"/>
        <v>24/02/2021 14:24</v>
      </c>
      <c r="P4548" s="24">
        <f t="shared" si="370"/>
        <v>2.7083333334303461E-2</v>
      </c>
      <c r="Q4548" s="28">
        <v>0</v>
      </c>
      <c r="R4548" s="27">
        <f t="shared" si="371"/>
        <v>39.000000001396984</v>
      </c>
      <c r="S4548" s="3" t="s">
        <v>4</v>
      </c>
      <c r="T4548" s="3" t="s">
        <v>4920</v>
      </c>
      <c r="U4548" s="3" t="s">
        <v>4112</v>
      </c>
      <c r="V4548" s="3" t="s">
        <v>4944</v>
      </c>
      <c r="W4548" s="5">
        <v>0</v>
      </c>
      <c r="X4548" s="5">
        <v>0</v>
      </c>
      <c r="Y4548" s="5">
        <v>0</v>
      </c>
      <c r="Z4548" s="5">
        <v>0</v>
      </c>
      <c r="AA4548" s="5">
        <v>0.2</v>
      </c>
      <c r="AB4548" s="5">
        <v>0</v>
      </c>
      <c r="AC4548" s="5">
        <v>0</v>
      </c>
      <c r="AD4548" s="5">
        <v>0</v>
      </c>
      <c r="AE4548" s="2">
        <v>2</v>
      </c>
      <c r="AF4548" s="2">
        <v>0</v>
      </c>
      <c r="AG4548" s="2">
        <v>0</v>
      </c>
      <c r="AH4548" s="2">
        <v>0</v>
      </c>
      <c r="AI4548" s="2">
        <v>0</v>
      </c>
      <c r="AJ4548" s="2">
        <v>1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 t="s">
        <v>4</v>
      </c>
      <c r="AT4548" s="2" t="s">
        <v>4</v>
      </c>
    </row>
    <row r="4549" spans="1:46" x14ac:dyDescent="0.2">
      <c r="A4549" s="2">
        <v>1656914</v>
      </c>
      <c r="B4549" s="2">
        <v>832353</v>
      </c>
      <c r="C4549" s="7">
        <v>22.2471578283089</v>
      </c>
      <c r="D4549" s="7">
        <v>37.132144079028699</v>
      </c>
      <c r="E4549" s="19" t="s">
        <v>4918</v>
      </c>
      <c r="F4549" s="46">
        <f>INDEX(Δεδομένα!$P:$P,MATCH('2021'!E4549,Δεδομένα!$O:$O,0))</f>
        <v>143</v>
      </c>
      <c r="G4549" s="49" t="s">
        <v>4919</v>
      </c>
      <c r="H4549" s="51" t="str">
        <f>INDEX(Δεδομένα!B$1:B$51,MATCH('2021'!G4549,Δεδομένα!A$1:A$51,0))</f>
        <v>ΠΕΛΛΟΠΟΝΗΣΟΥ</v>
      </c>
      <c r="I4549" s="53">
        <f>INDEX(Δεδομένα!E$1:E$13,MATCH('2021'!H4549,Δεδομένα!D$1:D$13,0))</f>
        <v>8</v>
      </c>
      <c r="J4549" s="4">
        <v>44251</v>
      </c>
      <c r="K4549" s="3" t="s">
        <v>1016</v>
      </c>
      <c r="L4549" s="17" t="str">
        <f t="shared" si="368"/>
        <v>24/02/2021 14:25</v>
      </c>
      <c r="M4549" s="4">
        <v>44252</v>
      </c>
      <c r="N4549" s="3" t="s">
        <v>396</v>
      </c>
      <c r="O4549" s="17" t="str">
        <f t="shared" si="369"/>
        <v>25/02/2021 16:44</v>
      </c>
      <c r="P4549" s="24">
        <f t="shared" si="370"/>
        <v>1.0965277777795563</v>
      </c>
      <c r="Q4549" s="28">
        <v>0</v>
      </c>
      <c r="R4549" s="27">
        <f t="shared" si="371"/>
        <v>1579.0000000025611</v>
      </c>
      <c r="S4549" s="3" t="s">
        <v>4</v>
      </c>
      <c r="T4549" s="3" t="s">
        <v>4926</v>
      </c>
      <c r="U4549" s="3" t="s">
        <v>4</v>
      </c>
      <c r="V4549" s="3" t="s">
        <v>4945</v>
      </c>
      <c r="W4549" s="5">
        <v>0</v>
      </c>
      <c r="X4549" s="5">
        <v>60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2">
        <v>36</v>
      </c>
      <c r="AF4549" s="2">
        <v>9</v>
      </c>
      <c r="AG4549" s="2">
        <v>0</v>
      </c>
      <c r="AH4549" s="2">
        <v>0</v>
      </c>
      <c r="AI4549" s="2">
        <v>0</v>
      </c>
      <c r="AJ4549" s="2">
        <v>25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 t="s">
        <v>4</v>
      </c>
      <c r="AT4549" s="2" t="s">
        <v>4</v>
      </c>
    </row>
    <row r="4550" spans="1:46" x14ac:dyDescent="0.2">
      <c r="A4550" s="2">
        <v>1655344</v>
      </c>
      <c r="B4550" s="2">
        <v>832462</v>
      </c>
      <c r="C4550" s="7">
        <v>22.013020142807999</v>
      </c>
      <c r="D4550" s="7">
        <v>37.144567997725503</v>
      </c>
      <c r="E4550" s="19" t="s">
        <v>4918</v>
      </c>
      <c r="F4550" s="46">
        <f>INDEX(Δεδομένα!$P:$P,MATCH('2021'!E4550,Δεδομένα!$O:$O,0))</f>
        <v>143</v>
      </c>
      <c r="G4550" s="49" t="s">
        <v>4919</v>
      </c>
      <c r="H4550" s="51" t="str">
        <f>INDEX(Δεδομένα!B$1:B$51,MATCH('2021'!G4550,Δεδομένα!A$1:A$51,0))</f>
        <v>ΠΕΛΛΟΠΟΝΗΣΟΥ</v>
      </c>
      <c r="I4550" s="53">
        <f>INDEX(Δεδομένα!E$1:E$13,MATCH('2021'!H4550,Δεδομένα!D$1:D$13,0))</f>
        <v>8</v>
      </c>
      <c r="J4550" s="4">
        <v>44251</v>
      </c>
      <c r="K4550" s="3" t="s">
        <v>742</v>
      </c>
      <c r="L4550" s="17" t="str">
        <f t="shared" si="368"/>
        <v>24/02/2021 19:55</v>
      </c>
      <c r="M4550" s="4">
        <v>44251</v>
      </c>
      <c r="N4550" s="3" t="s">
        <v>2392</v>
      </c>
      <c r="O4550" s="17" t="str">
        <f t="shared" si="369"/>
        <v>24/02/2021 20:42</v>
      </c>
      <c r="P4550" s="24">
        <f t="shared" si="370"/>
        <v>3.2638888893416151E-2</v>
      </c>
      <c r="Q4550" s="28">
        <v>0</v>
      </c>
      <c r="R4550" s="27">
        <f t="shared" si="371"/>
        <v>47.000000006519258</v>
      </c>
      <c r="S4550" s="3" t="s">
        <v>4</v>
      </c>
      <c r="T4550" s="3" t="s">
        <v>4920</v>
      </c>
      <c r="U4550" s="3" t="s">
        <v>4</v>
      </c>
      <c r="V4550" s="3" t="s">
        <v>2700</v>
      </c>
      <c r="W4550" s="5">
        <v>0</v>
      </c>
      <c r="X4550" s="5">
        <v>0</v>
      </c>
      <c r="Y4550" s="5">
        <v>0</v>
      </c>
      <c r="Z4550" s="5">
        <v>0</v>
      </c>
      <c r="AA4550" s="5">
        <v>0.5</v>
      </c>
      <c r="AB4550" s="5">
        <v>0</v>
      </c>
      <c r="AC4550" s="5">
        <v>0</v>
      </c>
      <c r="AD4550" s="5">
        <v>0</v>
      </c>
      <c r="AE4550" s="2">
        <v>2</v>
      </c>
      <c r="AF4550" s="2">
        <v>0</v>
      </c>
      <c r="AG4550" s="2">
        <v>0</v>
      </c>
      <c r="AH4550" s="2">
        <v>0</v>
      </c>
      <c r="AI4550" s="2">
        <v>0</v>
      </c>
      <c r="AJ4550" s="2">
        <v>1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 t="s">
        <v>4</v>
      </c>
      <c r="AT4550" s="2" t="s">
        <v>4</v>
      </c>
    </row>
    <row r="4551" spans="1:46" x14ac:dyDescent="0.2">
      <c r="A4551" s="2">
        <v>1657553</v>
      </c>
      <c r="B4551" s="2">
        <v>832856</v>
      </c>
      <c r="C4551" s="7">
        <v>22.051178211621799</v>
      </c>
      <c r="D4551" s="7">
        <v>37.061535570863697</v>
      </c>
      <c r="E4551" s="19" t="s">
        <v>4918</v>
      </c>
      <c r="F4551" s="46">
        <f>INDEX(Δεδομένα!$P:$P,MATCH('2021'!E4551,Δεδομένα!$O:$O,0))</f>
        <v>143</v>
      </c>
      <c r="G4551" s="49" t="s">
        <v>4919</v>
      </c>
      <c r="H4551" s="51" t="str">
        <f>INDEX(Δεδομένα!B$1:B$51,MATCH('2021'!G4551,Δεδομένα!A$1:A$51,0))</f>
        <v>ΠΕΛΛΟΠΟΝΗΣΟΥ</v>
      </c>
      <c r="I4551" s="53">
        <f>INDEX(Δεδομένα!E$1:E$13,MATCH('2021'!H4551,Δεδομένα!D$1:D$13,0))</f>
        <v>8</v>
      </c>
      <c r="J4551" s="4">
        <v>44253</v>
      </c>
      <c r="K4551" s="3" t="s">
        <v>88</v>
      </c>
      <c r="L4551" s="17" t="str">
        <f t="shared" si="368"/>
        <v>26/02/2021 10:30</v>
      </c>
      <c r="M4551" s="4">
        <v>44253</v>
      </c>
      <c r="N4551" s="3" t="s">
        <v>1012</v>
      </c>
      <c r="O4551" s="17" t="str">
        <f t="shared" si="369"/>
        <v>26/02/2021 10:55</v>
      </c>
      <c r="P4551" s="24">
        <f t="shared" si="370"/>
        <v>1.7361111109494232E-2</v>
      </c>
      <c r="Q4551" s="28">
        <v>0</v>
      </c>
      <c r="R4551" s="27">
        <f t="shared" si="371"/>
        <v>24.999999997671694</v>
      </c>
      <c r="S4551" s="3" t="s">
        <v>4</v>
      </c>
      <c r="T4551" s="3" t="s">
        <v>4926</v>
      </c>
      <c r="U4551" s="3" t="s">
        <v>4</v>
      </c>
      <c r="V4551" s="3" t="s">
        <v>4947</v>
      </c>
      <c r="W4551" s="5">
        <v>0</v>
      </c>
      <c r="X4551" s="5">
        <v>0</v>
      </c>
      <c r="Y4551" s="5">
        <v>0</v>
      </c>
      <c r="Z4551" s="5">
        <v>0</v>
      </c>
      <c r="AA4551" s="5">
        <v>0.2</v>
      </c>
      <c r="AB4551" s="5">
        <v>0</v>
      </c>
      <c r="AC4551" s="5">
        <v>0</v>
      </c>
      <c r="AD4551" s="5">
        <v>0</v>
      </c>
      <c r="AE4551" s="2">
        <v>2</v>
      </c>
      <c r="AF4551" s="2">
        <v>0</v>
      </c>
      <c r="AG4551" s="2">
        <v>0</v>
      </c>
      <c r="AH4551" s="2">
        <v>0</v>
      </c>
      <c r="AI4551" s="2">
        <v>0</v>
      </c>
      <c r="AJ4551" s="2">
        <v>1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 t="s">
        <v>4</v>
      </c>
      <c r="AT4551" s="2" t="s">
        <v>4</v>
      </c>
    </row>
    <row r="4552" spans="1:46" x14ac:dyDescent="0.2">
      <c r="A4552" s="2">
        <v>1653575</v>
      </c>
      <c r="B4552" s="2">
        <v>833002</v>
      </c>
      <c r="C4552" s="7">
        <v>21.9913147631251</v>
      </c>
      <c r="D4552" s="7">
        <v>37.084852258605601</v>
      </c>
      <c r="E4552" s="19" t="s">
        <v>4918</v>
      </c>
      <c r="F4552" s="46">
        <f>INDEX(Δεδομένα!$P:$P,MATCH('2021'!E4552,Δεδομένα!$O:$O,0))</f>
        <v>143</v>
      </c>
      <c r="G4552" s="49" t="s">
        <v>4919</v>
      </c>
      <c r="H4552" s="51" t="str">
        <f>INDEX(Δεδομένα!B$1:B$51,MATCH('2021'!G4552,Δεδομένα!A$1:A$51,0))</f>
        <v>ΠΕΛΛΟΠΟΝΗΣΟΥ</v>
      </c>
      <c r="I4552" s="53">
        <f>INDEX(Δεδομένα!E$1:E$13,MATCH('2021'!H4552,Δεδομένα!D$1:D$13,0))</f>
        <v>8</v>
      </c>
      <c r="J4552" s="4">
        <v>44253</v>
      </c>
      <c r="K4552" s="3" t="s">
        <v>261</v>
      </c>
      <c r="L4552" s="17" t="str">
        <f t="shared" si="368"/>
        <v>26/02/2021 18:25</v>
      </c>
      <c r="M4552" s="4">
        <v>44253</v>
      </c>
      <c r="N4552" s="3" t="s">
        <v>449</v>
      </c>
      <c r="O4552" s="17" t="str">
        <f t="shared" si="369"/>
        <v>26/02/2021 19:38</v>
      </c>
      <c r="P4552" s="24">
        <f t="shared" si="370"/>
        <v>5.0694444449618459E-2</v>
      </c>
      <c r="Q4552" s="28">
        <v>0</v>
      </c>
      <c r="R4552" s="27">
        <f t="shared" si="371"/>
        <v>73.000000007450581</v>
      </c>
      <c r="S4552" s="3" t="s">
        <v>4</v>
      </c>
      <c r="T4552" s="3" t="s">
        <v>4920</v>
      </c>
      <c r="U4552" s="3" t="s">
        <v>4943</v>
      </c>
      <c r="V4552" s="3" t="s">
        <v>4943</v>
      </c>
      <c r="W4552" s="5">
        <v>0</v>
      </c>
      <c r="X4552" s="5">
        <v>0</v>
      </c>
      <c r="Y4552" s="5">
        <v>0</v>
      </c>
      <c r="Z4552" s="5">
        <v>0</v>
      </c>
      <c r="AA4552" s="5">
        <v>1</v>
      </c>
      <c r="AB4552" s="5">
        <v>0</v>
      </c>
      <c r="AC4552" s="5">
        <v>0</v>
      </c>
      <c r="AD4552" s="5">
        <v>0</v>
      </c>
      <c r="AE4552" s="2">
        <v>4</v>
      </c>
      <c r="AF4552" s="2">
        <v>0</v>
      </c>
      <c r="AG4552" s="2">
        <v>0</v>
      </c>
      <c r="AH4552" s="2">
        <v>0</v>
      </c>
      <c r="AI4552" s="2">
        <v>0</v>
      </c>
      <c r="AJ4552" s="2">
        <v>1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 t="s">
        <v>4</v>
      </c>
      <c r="AT4552" s="2" t="s">
        <v>4</v>
      </c>
    </row>
    <row r="4553" spans="1:46" x14ac:dyDescent="0.2">
      <c r="A4553" s="2">
        <v>1653553</v>
      </c>
      <c r="B4553" s="2">
        <v>833189</v>
      </c>
      <c r="C4553" s="7">
        <v>21.9796468951759</v>
      </c>
      <c r="D4553" s="7">
        <v>37.050554164968297</v>
      </c>
      <c r="E4553" s="19" t="s">
        <v>4918</v>
      </c>
      <c r="F4553" s="46">
        <f>INDEX(Δεδομένα!$P:$P,MATCH('2021'!E4553,Δεδομένα!$O:$O,0))</f>
        <v>143</v>
      </c>
      <c r="G4553" s="49" t="s">
        <v>4919</v>
      </c>
      <c r="H4553" s="51" t="str">
        <f>INDEX(Δεδομένα!B$1:B$51,MATCH('2021'!G4553,Δεδομένα!A$1:A$51,0))</f>
        <v>ΠΕΛΛΟΠΟΝΗΣΟΥ</v>
      </c>
      <c r="I4553" s="53">
        <f>INDEX(Δεδομένα!E$1:E$13,MATCH('2021'!H4553,Δεδομένα!D$1:D$13,0))</f>
        <v>8</v>
      </c>
      <c r="J4553" s="4">
        <v>44254</v>
      </c>
      <c r="K4553" s="3" t="s">
        <v>385</v>
      </c>
      <c r="L4553" s="17" t="str">
        <f t="shared" si="368"/>
        <v>27/02/2021 14:00</v>
      </c>
      <c r="M4553" s="4">
        <v>44254</v>
      </c>
      <c r="N4553" s="3" t="s">
        <v>196</v>
      </c>
      <c r="O4553" s="17" t="str">
        <f t="shared" si="369"/>
        <v>27/02/2021 14:15</v>
      </c>
      <c r="P4553" s="24">
        <f t="shared" si="370"/>
        <v>1.0416666664241347E-2</v>
      </c>
      <c r="Q4553" s="28">
        <v>0</v>
      </c>
      <c r="R4553" s="27">
        <f t="shared" si="371"/>
        <v>14.99999999650754</v>
      </c>
      <c r="S4553" s="3" t="s">
        <v>4</v>
      </c>
      <c r="T4553" s="3" t="s">
        <v>4920</v>
      </c>
      <c r="U4553" s="3" t="s">
        <v>4921</v>
      </c>
      <c r="V4553" s="3" t="s">
        <v>4949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0.1</v>
      </c>
      <c r="AC4553" s="5">
        <v>0</v>
      </c>
      <c r="AD4553" s="5">
        <v>0</v>
      </c>
      <c r="AE4553" s="2">
        <v>2</v>
      </c>
      <c r="AF4553" s="2">
        <v>0</v>
      </c>
      <c r="AG4553" s="2">
        <v>0</v>
      </c>
      <c r="AH4553" s="2">
        <v>0</v>
      </c>
      <c r="AI4553" s="2">
        <v>0</v>
      </c>
      <c r="AJ4553" s="2">
        <v>1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 t="s">
        <v>4</v>
      </c>
      <c r="AT4553" s="2" t="s">
        <v>4</v>
      </c>
    </row>
    <row r="4554" spans="1:46" x14ac:dyDescent="0.2">
      <c r="A4554" s="2">
        <v>1653527</v>
      </c>
      <c r="B4554" s="2">
        <v>833212</v>
      </c>
      <c r="C4554" s="7">
        <v>21.925616943307698</v>
      </c>
      <c r="D4554" s="7">
        <v>37.110023341302501</v>
      </c>
      <c r="E4554" s="19" t="s">
        <v>4918</v>
      </c>
      <c r="F4554" s="46">
        <f>INDEX(Δεδομένα!$P:$P,MATCH('2021'!E4554,Δεδομένα!$O:$O,0))</f>
        <v>143</v>
      </c>
      <c r="G4554" s="49" t="s">
        <v>4919</v>
      </c>
      <c r="H4554" s="51" t="str">
        <f>INDEX(Δεδομένα!B$1:B$51,MATCH('2021'!G4554,Δεδομένα!A$1:A$51,0))</f>
        <v>ΠΕΛΛΟΠΟΝΗΣΟΥ</v>
      </c>
      <c r="I4554" s="53">
        <f>INDEX(Δεδομένα!E$1:E$13,MATCH('2021'!H4554,Δεδομένα!D$1:D$13,0))</f>
        <v>8</v>
      </c>
      <c r="J4554" s="4">
        <v>44254</v>
      </c>
      <c r="K4554" s="3" t="s">
        <v>656</v>
      </c>
      <c r="L4554" s="17" t="str">
        <f t="shared" si="368"/>
        <v>27/02/2021 14:55</v>
      </c>
      <c r="M4554" s="4">
        <v>44254</v>
      </c>
      <c r="N4554" s="3" t="s">
        <v>109</v>
      </c>
      <c r="O4554" s="17" t="str">
        <f t="shared" si="369"/>
        <v>27/02/2021 15:50</v>
      </c>
      <c r="P4554" s="24">
        <f t="shared" si="370"/>
        <v>3.8194444437976927E-2</v>
      </c>
      <c r="Q4554" s="28">
        <v>0</v>
      </c>
      <c r="R4554" s="27">
        <f t="shared" si="371"/>
        <v>54.999999990686774</v>
      </c>
      <c r="S4554" s="3" t="s">
        <v>4</v>
      </c>
      <c r="T4554" s="3" t="s">
        <v>4920</v>
      </c>
      <c r="U4554" s="3" t="s">
        <v>4950</v>
      </c>
      <c r="V4554" s="3" t="s">
        <v>4950</v>
      </c>
      <c r="W4554" s="5">
        <v>0</v>
      </c>
      <c r="X4554" s="5">
        <v>0</v>
      </c>
      <c r="Y4554" s="5">
        <v>0</v>
      </c>
      <c r="Z4554" s="5">
        <v>0</v>
      </c>
      <c r="AA4554" s="5">
        <v>0.15</v>
      </c>
      <c r="AB4554" s="5">
        <v>0.1</v>
      </c>
      <c r="AC4554" s="5">
        <v>0</v>
      </c>
      <c r="AD4554" s="5">
        <v>0</v>
      </c>
      <c r="AE4554" s="2">
        <v>2</v>
      </c>
      <c r="AF4554" s="2">
        <v>0</v>
      </c>
      <c r="AG4554" s="2">
        <v>0</v>
      </c>
      <c r="AH4554" s="2">
        <v>0</v>
      </c>
      <c r="AI4554" s="2">
        <v>1</v>
      </c>
      <c r="AJ4554" s="2">
        <v>1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 t="s">
        <v>4</v>
      </c>
      <c r="AT4554" s="2" t="s">
        <v>4</v>
      </c>
    </row>
    <row r="4555" spans="1:46" x14ac:dyDescent="0.2">
      <c r="A4555" s="2">
        <v>1653566</v>
      </c>
      <c r="B4555" s="2">
        <v>833348</v>
      </c>
      <c r="C4555" s="7">
        <v>21.991438529992099</v>
      </c>
      <c r="D4555" s="7">
        <v>37.085026563529397</v>
      </c>
      <c r="E4555" s="19" t="s">
        <v>4918</v>
      </c>
      <c r="F4555" s="46">
        <f>INDEX(Δεδομένα!$P:$P,MATCH('2021'!E4555,Δεδομένα!$O:$O,0))</f>
        <v>143</v>
      </c>
      <c r="G4555" s="49" t="s">
        <v>4919</v>
      </c>
      <c r="H4555" s="51" t="str">
        <f>INDEX(Δεδομένα!B$1:B$51,MATCH('2021'!G4555,Δεδομένα!A$1:A$51,0))</f>
        <v>ΠΕΛΛΟΠΟΝΗΣΟΥ</v>
      </c>
      <c r="I4555" s="53">
        <f>INDEX(Δεδομένα!E$1:E$13,MATCH('2021'!H4555,Δεδομένα!D$1:D$13,0))</f>
        <v>8</v>
      </c>
      <c r="J4555" s="4">
        <v>44254</v>
      </c>
      <c r="K4555" s="3" t="s">
        <v>23</v>
      </c>
      <c r="L4555" s="17" t="str">
        <f t="shared" si="368"/>
        <v>27/02/2021 19:35</v>
      </c>
      <c r="M4555" s="4">
        <v>44254</v>
      </c>
      <c r="N4555" s="3" t="s">
        <v>23</v>
      </c>
      <c r="O4555" s="17" t="str">
        <f t="shared" si="369"/>
        <v>27/02/2021 19:35</v>
      </c>
      <c r="P4555" s="24">
        <f t="shared" si="370"/>
        <v>0</v>
      </c>
      <c r="Q4555" s="28">
        <v>0</v>
      </c>
      <c r="R4555" s="27">
        <f t="shared" si="371"/>
        <v>0</v>
      </c>
      <c r="S4555" s="3" t="s">
        <v>4</v>
      </c>
      <c r="T4555" s="3" t="s">
        <v>4920</v>
      </c>
      <c r="U4555" s="3" t="s">
        <v>4943</v>
      </c>
      <c r="V4555" s="3" t="s">
        <v>4943</v>
      </c>
      <c r="W4555" s="5">
        <v>0</v>
      </c>
      <c r="X4555" s="5">
        <v>0</v>
      </c>
      <c r="Y4555" s="5">
        <v>0</v>
      </c>
      <c r="Z4555" s="5">
        <v>0</v>
      </c>
      <c r="AA4555" s="5">
        <v>0.5</v>
      </c>
      <c r="AB4555" s="5">
        <v>0</v>
      </c>
      <c r="AC4555" s="5">
        <v>0</v>
      </c>
      <c r="AD4555" s="5">
        <v>0</v>
      </c>
      <c r="AE4555" s="2">
        <v>3</v>
      </c>
      <c r="AF4555" s="2">
        <v>0</v>
      </c>
      <c r="AG4555" s="2">
        <v>0</v>
      </c>
      <c r="AH4555" s="2">
        <v>0</v>
      </c>
      <c r="AI4555" s="2">
        <v>0</v>
      </c>
      <c r="AJ4555" s="2">
        <v>1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 t="s">
        <v>4</v>
      </c>
      <c r="AT4555" s="2" t="s">
        <v>4</v>
      </c>
    </row>
    <row r="4556" spans="1:46" x14ac:dyDescent="0.2">
      <c r="A4556" s="2">
        <v>1653453</v>
      </c>
      <c r="B4556" s="2">
        <v>833341</v>
      </c>
      <c r="C4556" s="7">
        <v>22.0305500030518</v>
      </c>
      <c r="D4556" s="7">
        <v>37.122203826904197</v>
      </c>
      <c r="E4556" s="19" t="s">
        <v>4918</v>
      </c>
      <c r="F4556" s="46">
        <f>INDEX(Δεδομένα!$P:$P,MATCH('2021'!E4556,Δεδομένα!$O:$O,0))</f>
        <v>143</v>
      </c>
      <c r="G4556" s="49" t="s">
        <v>4919</v>
      </c>
      <c r="H4556" s="51" t="str">
        <f>INDEX(Δεδομένα!B$1:B$51,MATCH('2021'!G4556,Δεδομένα!A$1:A$51,0))</f>
        <v>ΠΕΛΛΟΠΟΝΗΣΟΥ</v>
      </c>
      <c r="I4556" s="53">
        <f>INDEX(Δεδομένα!E$1:E$13,MATCH('2021'!H4556,Δεδομένα!D$1:D$13,0))</f>
        <v>8</v>
      </c>
      <c r="J4556" s="4">
        <v>44254</v>
      </c>
      <c r="K4556" s="3" t="s">
        <v>255</v>
      </c>
      <c r="L4556" s="17" t="str">
        <f t="shared" si="368"/>
        <v>27/02/2021 19:40</v>
      </c>
      <c r="M4556" s="4">
        <v>44254</v>
      </c>
      <c r="N4556" s="3" t="s">
        <v>1488</v>
      </c>
      <c r="O4556" s="17" t="str">
        <f t="shared" si="369"/>
        <v>27/02/2021 22:15</v>
      </c>
      <c r="P4556" s="24">
        <f t="shared" si="370"/>
        <v>0.10763888889050577</v>
      </c>
      <c r="Q4556" s="28">
        <v>0</v>
      </c>
      <c r="R4556" s="27">
        <f t="shared" si="371"/>
        <v>155.00000000232831</v>
      </c>
      <c r="S4556" s="3" t="s">
        <v>4</v>
      </c>
      <c r="T4556" s="3" t="s">
        <v>4926</v>
      </c>
      <c r="U4556" s="3" t="s">
        <v>4951</v>
      </c>
      <c r="V4556" s="3" t="s">
        <v>4951</v>
      </c>
      <c r="W4556" s="5">
        <v>0</v>
      </c>
      <c r="X4556" s="5">
        <v>0</v>
      </c>
      <c r="Y4556" s="5">
        <v>0</v>
      </c>
      <c r="Z4556" s="5">
        <v>0</v>
      </c>
      <c r="AA4556" s="5">
        <v>0.1</v>
      </c>
      <c r="AB4556" s="5">
        <v>0</v>
      </c>
      <c r="AC4556" s="5">
        <v>0</v>
      </c>
      <c r="AD4556" s="5">
        <v>0</v>
      </c>
      <c r="AE4556" s="2">
        <v>4</v>
      </c>
      <c r="AF4556" s="2">
        <v>0</v>
      </c>
      <c r="AG4556" s="2">
        <v>0</v>
      </c>
      <c r="AH4556" s="2">
        <v>0</v>
      </c>
      <c r="AI4556" s="2">
        <v>0</v>
      </c>
      <c r="AJ4556" s="2">
        <v>2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</row>
    <row r="4557" spans="1:46" x14ac:dyDescent="0.2">
      <c r="A4557" s="2">
        <v>1653599</v>
      </c>
      <c r="B4557" s="2">
        <v>833558</v>
      </c>
      <c r="C4557" s="7">
        <v>22.003236497827999</v>
      </c>
      <c r="D4557" s="7">
        <v>37.145040237858701</v>
      </c>
      <c r="E4557" s="19" t="s">
        <v>4918</v>
      </c>
      <c r="F4557" s="46">
        <f>INDEX(Δεδομένα!$P:$P,MATCH('2021'!E4557,Δεδομένα!$O:$O,0))</f>
        <v>143</v>
      </c>
      <c r="G4557" s="49" t="s">
        <v>4919</v>
      </c>
      <c r="H4557" s="51" t="str">
        <f>INDEX(Δεδομένα!B$1:B$51,MATCH('2021'!G4557,Δεδομένα!A$1:A$51,0))</f>
        <v>ΠΕΛΛΟΠΟΝΗΣΟΥ</v>
      </c>
      <c r="I4557" s="53">
        <f>INDEX(Δεδομένα!E$1:E$13,MATCH('2021'!H4557,Δεδομένα!D$1:D$13,0))</f>
        <v>8</v>
      </c>
      <c r="J4557" s="4">
        <v>44255</v>
      </c>
      <c r="K4557" s="3" t="s">
        <v>992</v>
      </c>
      <c r="L4557" s="17" t="str">
        <f t="shared" si="368"/>
        <v>28/02/2021 14:27</v>
      </c>
      <c r="M4557" s="4">
        <v>44255</v>
      </c>
      <c r="N4557" s="3" t="s">
        <v>1731</v>
      </c>
      <c r="O4557" s="17" t="str">
        <f t="shared" si="369"/>
        <v>28/02/2021 15:53</v>
      </c>
      <c r="P4557" s="24">
        <f t="shared" si="370"/>
        <v>5.9722222227719612E-2</v>
      </c>
      <c r="Q4557" s="28">
        <v>0</v>
      </c>
      <c r="R4557" s="27">
        <f t="shared" si="371"/>
        <v>86.000000007916242</v>
      </c>
      <c r="S4557" s="3" t="s">
        <v>4</v>
      </c>
      <c r="T4557" s="3" t="s">
        <v>4926</v>
      </c>
      <c r="U4557" s="3" t="s">
        <v>2700</v>
      </c>
      <c r="V4557" s="3" t="s">
        <v>3021</v>
      </c>
      <c r="W4557" s="5">
        <v>0</v>
      </c>
      <c r="X4557" s="5">
        <v>0</v>
      </c>
      <c r="Y4557" s="5">
        <v>0</v>
      </c>
      <c r="Z4557" s="5">
        <v>0</v>
      </c>
      <c r="AA4557" s="5">
        <v>3</v>
      </c>
      <c r="AB4557" s="5">
        <v>3</v>
      </c>
      <c r="AC4557" s="5">
        <v>0</v>
      </c>
      <c r="AD4557" s="5">
        <v>0</v>
      </c>
      <c r="AE4557" s="2">
        <v>4</v>
      </c>
      <c r="AF4557" s="2">
        <v>0</v>
      </c>
      <c r="AG4557" s="2">
        <v>0</v>
      </c>
      <c r="AH4557" s="2">
        <v>0</v>
      </c>
      <c r="AI4557" s="2">
        <v>0</v>
      </c>
      <c r="AJ4557" s="2">
        <v>2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 t="s">
        <v>4</v>
      </c>
      <c r="AT4557" s="2" t="s">
        <v>4</v>
      </c>
    </row>
    <row r="4558" spans="1:46" x14ac:dyDescent="0.2">
      <c r="A4558" s="2">
        <v>1653615</v>
      </c>
      <c r="B4558" s="2">
        <v>833636</v>
      </c>
      <c r="C4558" s="7">
        <v>22.047012469198901</v>
      </c>
      <c r="D4558" s="7">
        <v>37.066177413018202</v>
      </c>
      <c r="E4558" s="19" t="s">
        <v>4918</v>
      </c>
      <c r="F4558" s="46">
        <f>INDEX(Δεδομένα!$P:$P,MATCH('2021'!E4558,Δεδομένα!$O:$O,0))</f>
        <v>143</v>
      </c>
      <c r="G4558" s="49" t="s">
        <v>4919</v>
      </c>
      <c r="H4558" s="51" t="str">
        <f>INDEX(Δεδομένα!B$1:B$51,MATCH('2021'!G4558,Δεδομένα!A$1:A$51,0))</f>
        <v>ΠΕΛΛΟΠΟΝΗΣΟΥ</v>
      </c>
      <c r="I4558" s="53">
        <f>INDEX(Δεδομένα!E$1:E$13,MATCH('2021'!H4558,Δεδομένα!D$1:D$13,0))</f>
        <v>8</v>
      </c>
      <c r="J4558" s="4">
        <v>44255</v>
      </c>
      <c r="K4558" s="3" t="s">
        <v>1395</v>
      </c>
      <c r="L4558" s="17" t="str">
        <f t="shared" si="368"/>
        <v>28/02/2021 17:53</v>
      </c>
      <c r="M4558" s="4">
        <v>44255</v>
      </c>
      <c r="N4558" s="3" t="s">
        <v>1214</v>
      </c>
      <c r="O4558" s="17" t="str">
        <f t="shared" si="369"/>
        <v>28/02/2021 18:36</v>
      </c>
      <c r="P4558" s="24">
        <f t="shared" si="370"/>
        <v>2.9861111113859806E-2</v>
      </c>
      <c r="Q4558" s="28">
        <v>0</v>
      </c>
      <c r="R4558" s="27">
        <f t="shared" si="371"/>
        <v>43.000000003958121</v>
      </c>
      <c r="S4558" s="3" t="s">
        <v>4</v>
      </c>
      <c r="T4558" s="3" t="s">
        <v>4926</v>
      </c>
      <c r="U4558" s="3" t="s">
        <v>4928</v>
      </c>
      <c r="V4558" s="3" t="s">
        <v>4929</v>
      </c>
      <c r="W4558" s="5">
        <v>0</v>
      </c>
      <c r="X4558" s="5">
        <v>0</v>
      </c>
      <c r="Y4558" s="5">
        <v>0</v>
      </c>
      <c r="Z4558" s="5">
        <v>0</v>
      </c>
      <c r="AA4558" s="5">
        <v>1.5</v>
      </c>
      <c r="AB4558" s="5">
        <v>0</v>
      </c>
      <c r="AC4558" s="5">
        <v>0</v>
      </c>
      <c r="AD4558" s="5">
        <v>0</v>
      </c>
      <c r="AE4558" s="2">
        <v>2</v>
      </c>
      <c r="AF4558" s="2">
        <v>0</v>
      </c>
      <c r="AG4558" s="2">
        <v>0</v>
      </c>
      <c r="AH4558" s="2">
        <v>0</v>
      </c>
      <c r="AI4558" s="2">
        <v>0</v>
      </c>
      <c r="AJ4558" s="2">
        <v>1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 t="s">
        <v>4</v>
      </c>
      <c r="AT4558" s="2" t="s">
        <v>4</v>
      </c>
    </row>
    <row r="4559" spans="1:46" x14ac:dyDescent="0.2">
      <c r="A4559" s="2">
        <v>1660899</v>
      </c>
      <c r="B4559" s="2">
        <v>834341</v>
      </c>
      <c r="C4559" s="7">
        <v>22.0698942151691</v>
      </c>
      <c r="D4559" s="7">
        <v>37.075330622255699</v>
      </c>
      <c r="E4559" s="19" t="s">
        <v>4918</v>
      </c>
      <c r="F4559" s="46">
        <f>INDEX(Δεδομένα!$P:$P,MATCH('2021'!E4559,Δεδομένα!$O:$O,0))</f>
        <v>143</v>
      </c>
      <c r="G4559" s="49" t="s">
        <v>4919</v>
      </c>
      <c r="H4559" s="51" t="str">
        <f>INDEX(Δεδομένα!B$1:B$51,MATCH('2021'!G4559,Δεδομένα!A$1:A$51,0))</f>
        <v>ΠΕΛΛΟΠΟΝΗΣΟΥ</v>
      </c>
      <c r="I4559" s="53">
        <f>INDEX(Δεδομένα!E$1:E$13,MATCH('2021'!H4559,Δεδομένα!D$1:D$13,0))</f>
        <v>8</v>
      </c>
      <c r="J4559" s="4">
        <v>44258</v>
      </c>
      <c r="K4559" s="3" t="s">
        <v>1500</v>
      </c>
      <c r="L4559" s="17" t="str">
        <f t="shared" si="368"/>
        <v>03/03/2021 11:58</v>
      </c>
      <c r="M4559" s="4">
        <v>44258</v>
      </c>
      <c r="N4559" s="3" t="s">
        <v>67</v>
      </c>
      <c r="O4559" s="17" t="str">
        <f t="shared" si="369"/>
        <v>03/03/2021 13:04</v>
      </c>
      <c r="P4559" s="24">
        <f t="shared" si="370"/>
        <v>4.5833333329937886E-2</v>
      </c>
      <c r="Q4559" s="28">
        <v>0</v>
      </c>
      <c r="R4559" s="27">
        <f t="shared" si="371"/>
        <v>65.999999995110556</v>
      </c>
      <c r="S4559" s="3" t="s">
        <v>4</v>
      </c>
      <c r="T4559" s="3" t="s">
        <v>4926</v>
      </c>
      <c r="U4559" s="3" t="s">
        <v>4</v>
      </c>
      <c r="V4559" s="3" t="s">
        <v>4952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0.3</v>
      </c>
      <c r="AC4559" s="5">
        <v>0</v>
      </c>
      <c r="AD4559" s="5">
        <v>0</v>
      </c>
      <c r="AE4559" s="2">
        <v>2</v>
      </c>
      <c r="AF4559" s="2">
        <v>0</v>
      </c>
      <c r="AG4559" s="2">
        <v>0</v>
      </c>
      <c r="AH4559" s="2">
        <v>0</v>
      </c>
      <c r="AI4559" s="2">
        <v>0</v>
      </c>
      <c r="AJ4559" s="2">
        <v>1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 t="s">
        <v>4</v>
      </c>
      <c r="AT4559" s="2" t="s">
        <v>4</v>
      </c>
    </row>
    <row r="4560" spans="1:46" x14ac:dyDescent="0.2">
      <c r="A4560" s="2">
        <v>1660896</v>
      </c>
      <c r="B4560" s="2">
        <v>834401</v>
      </c>
      <c r="C4560" s="7">
        <v>22.029599182140199</v>
      </c>
      <c r="D4560" s="7">
        <v>37.112241779143702</v>
      </c>
      <c r="E4560" s="19" t="s">
        <v>4918</v>
      </c>
      <c r="F4560" s="46">
        <f>INDEX(Δεδομένα!$P:$P,MATCH('2021'!E4560,Δεδομένα!$O:$O,0))</f>
        <v>143</v>
      </c>
      <c r="G4560" s="49" t="s">
        <v>4919</v>
      </c>
      <c r="H4560" s="51" t="str">
        <f>INDEX(Δεδομένα!B$1:B$51,MATCH('2021'!G4560,Δεδομένα!A$1:A$51,0))</f>
        <v>ΠΕΛΛΟΠΟΝΗΣΟΥ</v>
      </c>
      <c r="I4560" s="53">
        <f>INDEX(Δεδομένα!E$1:E$13,MATCH('2021'!H4560,Δεδομένα!D$1:D$13,0))</f>
        <v>8</v>
      </c>
      <c r="J4560" s="4">
        <v>44258</v>
      </c>
      <c r="K4560" s="3" t="s">
        <v>862</v>
      </c>
      <c r="L4560" s="17" t="str">
        <f t="shared" si="368"/>
        <v>03/03/2021 13:54</v>
      </c>
      <c r="M4560" s="4">
        <v>44258</v>
      </c>
      <c r="N4560" s="3" t="s">
        <v>918</v>
      </c>
      <c r="O4560" s="17" t="str">
        <f t="shared" si="369"/>
        <v>03/03/2021 17:19</v>
      </c>
      <c r="P4560" s="24">
        <f t="shared" si="370"/>
        <v>0.14236111110949423</v>
      </c>
      <c r="Q4560" s="28">
        <v>0</v>
      </c>
      <c r="R4560" s="27">
        <f t="shared" si="371"/>
        <v>204.99999999767169</v>
      </c>
      <c r="S4560" s="3" t="s">
        <v>4</v>
      </c>
      <c r="T4560" s="3" t="s">
        <v>4926</v>
      </c>
      <c r="U4560" s="3" t="s">
        <v>4</v>
      </c>
      <c r="V4560" s="3" t="s">
        <v>4951</v>
      </c>
      <c r="W4560" s="5">
        <v>0</v>
      </c>
      <c r="X4560" s="5">
        <v>0</v>
      </c>
      <c r="Y4560" s="5">
        <v>0</v>
      </c>
      <c r="Z4560" s="5">
        <v>0</v>
      </c>
      <c r="AA4560" s="5">
        <v>5</v>
      </c>
      <c r="AB4560" s="5">
        <v>0</v>
      </c>
      <c r="AC4560" s="5">
        <v>0</v>
      </c>
      <c r="AD4560" s="5">
        <v>0</v>
      </c>
      <c r="AE4560" s="2">
        <v>16</v>
      </c>
      <c r="AF4560" s="2">
        <v>0</v>
      </c>
      <c r="AG4560" s="2">
        <v>0</v>
      </c>
      <c r="AH4560" s="2">
        <v>0</v>
      </c>
      <c r="AI4560" s="2">
        <v>0</v>
      </c>
      <c r="AJ4560" s="2">
        <v>7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 t="s">
        <v>4</v>
      </c>
      <c r="AT4560" s="2" t="s">
        <v>4</v>
      </c>
    </row>
    <row r="4561" spans="1:46" x14ac:dyDescent="0.2">
      <c r="A4561" s="2">
        <v>1661026</v>
      </c>
      <c r="B4561" s="2">
        <v>834403</v>
      </c>
      <c r="C4561" s="7">
        <v>22.0042866059609</v>
      </c>
      <c r="D4561" s="7">
        <v>37.084657769342101</v>
      </c>
      <c r="E4561" s="19" t="s">
        <v>4918</v>
      </c>
      <c r="F4561" s="46">
        <f>INDEX(Δεδομένα!$P:$P,MATCH('2021'!E4561,Δεδομένα!$O:$O,0))</f>
        <v>143</v>
      </c>
      <c r="G4561" s="49" t="s">
        <v>4919</v>
      </c>
      <c r="H4561" s="51" t="str">
        <f>INDEX(Δεδομένα!B$1:B$51,MATCH('2021'!G4561,Δεδομένα!A$1:A$51,0))</f>
        <v>ΠΕΛΛΟΠΟΝΗΣΟΥ</v>
      </c>
      <c r="I4561" s="53">
        <f>INDEX(Δεδομένα!E$1:E$13,MATCH('2021'!H4561,Δεδομένα!D$1:D$13,0))</f>
        <v>8</v>
      </c>
      <c r="J4561" s="4">
        <v>44258</v>
      </c>
      <c r="K4561" s="3" t="s">
        <v>900</v>
      </c>
      <c r="L4561" s="17" t="str">
        <f t="shared" si="368"/>
        <v>03/03/2021 13:57</v>
      </c>
      <c r="M4561" s="4">
        <v>44258</v>
      </c>
      <c r="N4561" s="3" t="s">
        <v>653</v>
      </c>
      <c r="O4561" s="17" t="str">
        <f t="shared" si="369"/>
        <v>03/03/2021 15:38</v>
      </c>
      <c r="P4561" s="24">
        <f t="shared" si="370"/>
        <v>7.0138888884685002E-2</v>
      </c>
      <c r="Q4561" s="28">
        <v>0</v>
      </c>
      <c r="R4561" s="27">
        <f t="shared" si="371"/>
        <v>100.9999999939464</v>
      </c>
      <c r="S4561" s="3" t="s">
        <v>4</v>
      </c>
      <c r="T4561" s="3" t="s">
        <v>4926</v>
      </c>
      <c r="U4561" s="3" t="s">
        <v>4</v>
      </c>
      <c r="V4561" s="3" t="s">
        <v>4953</v>
      </c>
      <c r="W4561" s="5">
        <v>0</v>
      </c>
      <c r="X4561" s="5">
        <v>0</v>
      </c>
      <c r="Y4561" s="5">
        <v>0</v>
      </c>
      <c r="Z4561" s="5">
        <v>0</v>
      </c>
      <c r="AA4561" s="5">
        <v>1</v>
      </c>
      <c r="AB4561" s="5">
        <v>0</v>
      </c>
      <c r="AC4561" s="5">
        <v>0</v>
      </c>
      <c r="AD4561" s="5">
        <v>0</v>
      </c>
      <c r="AE4561" s="2">
        <v>4</v>
      </c>
      <c r="AF4561" s="2">
        <v>0</v>
      </c>
      <c r="AG4561" s="2">
        <v>0</v>
      </c>
      <c r="AH4561" s="2">
        <v>0</v>
      </c>
      <c r="AI4561" s="2">
        <v>0</v>
      </c>
      <c r="AJ4561" s="2">
        <v>2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 t="s">
        <v>4</v>
      </c>
      <c r="AT4561" s="2" t="s">
        <v>4</v>
      </c>
    </row>
    <row r="4562" spans="1:46" x14ac:dyDescent="0.2">
      <c r="A4562" s="2">
        <v>1660898</v>
      </c>
      <c r="B4562" s="2">
        <v>834496</v>
      </c>
      <c r="C4562" s="7">
        <v>21.854656046554801</v>
      </c>
      <c r="D4562" s="7">
        <v>37.082044073741599</v>
      </c>
      <c r="E4562" s="19" t="s">
        <v>4918</v>
      </c>
      <c r="F4562" s="46">
        <f>INDEX(Δεδομένα!$P:$P,MATCH('2021'!E4562,Δεδομένα!$O:$O,0))</f>
        <v>143</v>
      </c>
      <c r="G4562" s="49" t="s">
        <v>4919</v>
      </c>
      <c r="H4562" s="51" t="str">
        <f>INDEX(Δεδομένα!B$1:B$51,MATCH('2021'!G4562,Δεδομένα!A$1:A$51,0))</f>
        <v>ΠΕΛΛΟΠΟΝΗΣΟΥ</v>
      </c>
      <c r="I4562" s="53">
        <f>INDEX(Δεδομένα!E$1:E$13,MATCH('2021'!H4562,Δεδομένα!D$1:D$13,0))</f>
        <v>8</v>
      </c>
      <c r="J4562" s="4">
        <v>44258</v>
      </c>
      <c r="K4562" s="3" t="s">
        <v>388</v>
      </c>
      <c r="L4562" s="17" t="str">
        <f t="shared" si="368"/>
        <v>03/03/2021 17:07</v>
      </c>
      <c r="M4562" s="4">
        <v>44258</v>
      </c>
      <c r="N4562" s="3" t="s">
        <v>2171</v>
      </c>
      <c r="O4562" s="17" t="str">
        <f t="shared" si="369"/>
        <v>03/03/2021 18:01</v>
      </c>
      <c r="P4562" s="24">
        <f t="shared" si="370"/>
        <v>3.7500000005820766E-2</v>
      </c>
      <c r="Q4562" s="28">
        <v>0</v>
      </c>
      <c r="R4562" s="27">
        <f t="shared" si="371"/>
        <v>54.000000008381903</v>
      </c>
      <c r="S4562" s="3" t="s">
        <v>4</v>
      </c>
      <c r="T4562" s="3" t="s">
        <v>4920</v>
      </c>
      <c r="U4562" s="3" t="s">
        <v>4</v>
      </c>
      <c r="V4562" s="3" t="s">
        <v>4954</v>
      </c>
      <c r="W4562" s="5">
        <v>0</v>
      </c>
      <c r="X4562" s="5">
        <v>0</v>
      </c>
      <c r="Y4562" s="5">
        <v>0</v>
      </c>
      <c r="Z4562" s="5">
        <v>0</v>
      </c>
      <c r="AA4562" s="5">
        <v>0.05</v>
      </c>
      <c r="AB4562" s="5">
        <v>0</v>
      </c>
      <c r="AC4562" s="5">
        <v>0</v>
      </c>
      <c r="AD4562" s="5">
        <v>0</v>
      </c>
      <c r="AE4562" s="2">
        <v>2</v>
      </c>
      <c r="AF4562" s="2">
        <v>0</v>
      </c>
      <c r="AG4562" s="2">
        <v>0</v>
      </c>
      <c r="AH4562" s="2">
        <v>0</v>
      </c>
      <c r="AI4562" s="2">
        <v>0</v>
      </c>
      <c r="AJ4562" s="2">
        <v>1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 t="s">
        <v>4</v>
      </c>
      <c r="AT4562" s="2" t="s">
        <v>4</v>
      </c>
    </row>
    <row r="4563" spans="1:46" x14ac:dyDescent="0.2">
      <c r="A4563" s="2">
        <v>1660897</v>
      </c>
      <c r="B4563" s="2">
        <v>834551</v>
      </c>
      <c r="C4563" s="7">
        <v>22.036679481252399</v>
      </c>
      <c r="D4563" s="7">
        <v>37.043551412990197</v>
      </c>
      <c r="E4563" s="19" t="s">
        <v>4918</v>
      </c>
      <c r="F4563" s="46">
        <f>INDEX(Δεδομένα!$P:$P,MATCH('2021'!E4563,Δεδομένα!$O:$O,0))</f>
        <v>143</v>
      </c>
      <c r="G4563" s="49" t="s">
        <v>4919</v>
      </c>
      <c r="H4563" s="51" t="str">
        <f>INDEX(Δεδομένα!B$1:B$51,MATCH('2021'!G4563,Δεδομένα!A$1:A$51,0))</f>
        <v>ΠΕΛΛΟΠΟΝΗΣΟΥ</v>
      </c>
      <c r="I4563" s="53">
        <f>INDEX(Δεδομένα!E$1:E$13,MATCH('2021'!H4563,Δεδομένα!D$1:D$13,0))</f>
        <v>8</v>
      </c>
      <c r="J4563" s="4">
        <v>44258</v>
      </c>
      <c r="K4563" s="3" t="s">
        <v>799</v>
      </c>
      <c r="L4563" s="17" t="str">
        <f t="shared" si="368"/>
        <v>03/03/2021 19:06</v>
      </c>
      <c r="M4563" s="4">
        <v>44258</v>
      </c>
      <c r="N4563" s="3" t="s">
        <v>969</v>
      </c>
      <c r="O4563" s="17" t="str">
        <f t="shared" si="369"/>
        <v>03/03/2021 19:37</v>
      </c>
      <c r="P4563" s="24">
        <f t="shared" si="370"/>
        <v>2.1527777782466728E-2</v>
      </c>
      <c r="Q4563" s="28">
        <v>0</v>
      </c>
      <c r="R4563" s="27">
        <f t="shared" si="371"/>
        <v>31.000000006752089</v>
      </c>
      <c r="S4563" s="3" t="s">
        <v>4</v>
      </c>
      <c r="T4563" s="3" t="s">
        <v>4926</v>
      </c>
      <c r="U4563" s="3" t="s">
        <v>4</v>
      </c>
      <c r="V4563" s="3" t="s">
        <v>4922</v>
      </c>
      <c r="W4563" s="5">
        <v>0</v>
      </c>
      <c r="X4563" s="5">
        <v>0</v>
      </c>
      <c r="Y4563" s="5">
        <v>0</v>
      </c>
      <c r="Z4563" s="5">
        <v>0</v>
      </c>
      <c r="AA4563" s="5">
        <v>0.05</v>
      </c>
      <c r="AB4563" s="5">
        <v>0</v>
      </c>
      <c r="AC4563" s="5">
        <v>0</v>
      </c>
      <c r="AD4563" s="5">
        <v>0</v>
      </c>
      <c r="AE4563" s="2">
        <v>2</v>
      </c>
      <c r="AF4563" s="2">
        <v>0</v>
      </c>
      <c r="AG4563" s="2">
        <v>0</v>
      </c>
      <c r="AH4563" s="2">
        <v>0</v>
      </c>
      <c r="AI4563" s="2">
        <v>0</v>
      </c>
      <c r="AJ4563" s="2">
        <v>1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 t="s">
        <v>4</v>
      </c>
      <c r="AT4563" s="2" t="s">
        <v>4</v>
      </c>
    </row>
    <row r="4564" spans="1:46" x14ac:dyDescent="0.2">
      <c r="A4564" s="2">
        <v>1660893</v>
      </c>
      <c r="B4564" s="2">
        <v>834714</v>
      </c>
      <c r="C4564" s="7">
        <v>21.889145146550302</v>
      </c>
      <c r="D4564" s="7">
        <v>37.049703563183897</v>
      </c>
      <c r="E4564" s="19" t="s">
        <v>4918</v>
      </c>
      <c r="F4564" s="46">
        <f>INDEX(Δεδομένα!$P:$P,MATCH('2021'!E4564,Δεδομένα!$O:$O,0))</f>
        <v>143</v>
      </c>
      <c r="G4564" s="49" t="s">
        <v>4919</v>
      </c>
      <c r="H4564" s="51" t="str">
        <f>INDEX(Δεδομένα!B$1:B$51,MATCH('2021'!G4564,Δεδομένα!A$1:A$51,0))</f>
        <v>ΠΕΛΛΟΠΟΝΗΣΟΥ</v>
      </c>
      <c r="I4564" s="53">
        <f>INDEX(Δεδομένα!E$1:E$13,MATCH('2021'!H4564,Δεδομένα!D$1:D$13,0))</f>
        <v>8</v>
      </c>
      <c r="J4564" s="4">
        <v>44259</v>
      </c>
      <c r="K4564" s="3" t="s">
        <v>1300</v>
      </c>
      <c r="L4564" s="17" t="str">
        <f t="shared" si="368"/>
        <v>04/03/2021 11:45</v>
      </c>
      <c r="M4564" s="4">
        <v>44259</v>
      </c>
      <c r="N4564" s="3" t="s">
        <v>52</v>
      </c>
      <c r="O4564" s="17" t="str">
        <f t="shared" si="369"/>
        <v>04/03/2021 12:28</v>
      </c>
      <c r="P4564" s="24">
        <f t="shared" si="370"/>
        <v>2.9861111106583849E-2</v>
      </c>
      <c r="Q4564" s="28">
        <v>0</v>
      </c>
      <c r="R4564" s="27">
        <f t="shared" si="371"/>
        <v>42.999999993480742</v>
      </c>
      <c r="S4564" s="3" t="s">
        <v>4</v>
      </c>
      <c r="T4564" s="3" t="s">
        <v>4920</v>
      </c>
      <c r="U4564" s="3" t="s">
        <v>4</v>
      </c>
      <c r="V4564" s="3" t="s">
        <v>4642</v>
      </c>
      <c r="W4564" s="5">
        <v>0</v>
      </c>
      <c r="X4564" s="5">
        <v>0</v>
      </c>
      <c r="Y4564" s="5">
        <v>0</v>
      </c>
      <c r="Z4564" s="5">
        <v>0</v>
      </c>
      <c r="AA4564" s="5">
        <v>0.02</v>
      </c>
      <c r="AB4564" s="5">
        <v>0</v>
      </c>
      <c r="AC4564" s="5">
        <v>0</v>
      </c>
      <c r="AD4564" s="5">
        <v>0</v>
      </c>
      <c r="AE4564" s="2">
        <v>2</v>
      </c>
      <c r="AF4564" s="2">
        <v>0</v>
      </c>
      <c r="AG4564" s="2">
        <v>0</v>
      </c>
      <c r="AH4564" s="2">
        <v>0</v>
      </c>
      <c r="AI4564" s="2">
        <v>0</v>
      </c>
      <c r="AJ4564" s="2">
        <v>1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 t="s">
        <v>4</v>
      </c>
      <c r="AT4564" s="2" t="s">
        <v>4</v>
      </c>
    </row>
    <row r="4565" spans="1:46" x14ac:dyDescent="0.2">
      <c r="A4565" s="2">
        <v>1660895</v>
      </c>
      <c r="B4565" s="2">
        <v>834874</v>
      </c>
      <c r="C4565" s="7">
        <v>21.968375623641499</v>
      </c>
      <c r="D4565" s="7">
        <v>37.046801826467998</v>
      </c>
      <c r="E4565" s="19" t="s">
        <v>4918</v>
      </c>
      <c r="F4565" s="46">
        <f>INDEX(Δεδομένα!$P:$P,MATCH('2021'!E4565,Δεδομένα!$O:$O,0))</f>
        <v>143</v>
      </c>
      <c r="G4565" s="49" t="s">
        <v>4919</v>
      </c>
      <c r="H4565" s="51" t="str">
        <f>INDEX(Δεδομένα!B$1:B$51,MATCH('2021'!G4565,Δεδομένα!A$1:A$51,0))</f>
        <v>ΠΕΛΛΟΠΟΝΗΣΟΥ</v>
      </c>
      <c r="I4565" s="53">
        <f>INDEX(Δεδομένα!E$1:E$13,MATCH('2021'!H4565,Δεδομένα!D$1:D$13,0))</f>
        <v>8</v>
      </c>
      <c r="J4565" s="4">
        <v>44259</v>
      </c>
      <c r="K4565" s="3" t="s">
        <v>604</v>
      </c>
      <c r="L4565" s="17" t="str">
        <f t="shared" si="368"/>
        <v>04/03/2021 18:07</v>
      </c>
      <c r="M4565" s="4">
        <v>44259</v>
      </c>
      <c r="N4565" s="3" t="s">
        <v>566</v>
      </c>
      <c r="O4565" s="17" t="str">
        <f t="shared" si="369"/>
        <v>04/03/2021 18:40</v>
      </c>
      <c r="P4565" s="24">
        <f t="shared" si="370"/>
        <v>2.2916666668606922E-2</v>
      </c>
      <c r="Q4565" s="28">
        <v>0</v>
      </c>
      <c r="R4565" s="27">
        <f t="shared" si="371"/>
        <v>33.000000002793968</v>
      </c>
      <c r="S4565" s="3" t="s">
        <v>4</v>
      </c>
      <c r="T4565" s="3" t="s">
        <v>4920</v>
      </c>
      <c r="U4565" s="3" t="s">
        <v>4</v>
      </c>
      <c r="V4565" s="3" t="s">
        <v>4955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0.01</v>
      </c>
      <c r="AC4565" s="5">
        <v>0</v>
      </c>
      <c r="AD4565" s="5">
        <v>0</v>
      </c>
      <c r="AE4565" s="2">
        <v>2</v>
      </c>
      <c r="AF4565" s="2">
        <v>0</v>
      </c>
      <c r="AG4565" s="2">
        <v>0</v>
      </c>
      <c r="AH4565" s="2">
        <v>0</v>
      </c>
      <c r="AI4565" s="2">
        <v>0</v>
      </c>
      <c r="AJ4565" s="2">
        <v>1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 t="s">
        <v>4</v>
      </c>
      <c r="AT4565" s="2" t="s">
        <v>4</v>
      </c>
    </row>
    <row r="4566" spans="1:46" x14ac:dyDescent="0.2">
      <c r="A4566" s="2">
        <v>1660894</v>
      </c>
      <c r="B4566" s="2">
        <v>834907</v>
      </c>
      <c r="C4566" s="7">
        <v>21.987628452689499</v>
      </c>
      <c r="D4566" s="7">
        <v>37.077300866968898</v>
      </c>
      <c r="E4566" s="19" t="s">
        <v>4918</v>
      </c>
      <c r="F4566" s="46">
        <f>INDEX(Δεδομένα!$P:$P,MATCH('2021'!E4566,Δεδομένα!$O:$O,0))</f>
        <v>143</v>
      </c>
      <c r="G4566" s="49" t="s">
        <v>4919</v>
      </c>
      <c r="H4566" s="51" t="str">
        <f>INDEX(Δεδομένα!B$1:B$51,MATCH('2021'!G4566,Δεδομένα!A$1:A$51,0))</f>
        <v>ΠΕΛΛΟΠΟΝΗΣΟΥ</v>
      </c>
      <c r="I4566" s="53">
        <f>INDEX(Δεδομένα!E$1:E$13,MATCH('2021'!H4566,Δεδομένα!D$1:D$13,0))</f>
        <v>8</v>
      </c>
      <c r="J4566" s="4">
        <v>44259</v>
      </c>
      <c r="K4566" s="3" t="s">
        <v>1088</v>
      </c>
      <c r="L4566" s="17" t="str">
        <f t="shared" si="368"/>
        <v>04/03/2021 19:03</v>
      </c>
      <c r="M4566" s="4">
        <v>44259</v>
      </c>
      <c r="N4566" s="3" t="s">
        <v>1763</v>
      </c>
      <c r="O4566" s="17" t="str">
        <f t="shared" si="369"/>
        <v>04/03/2021 19:32</v>
      </c>
      <c r="P4566" s="24">
        <f t="shared" si="370"/>
        <v>2.0138888889050577E-2</v>
      </c>
      <c r="Q4566" s="28">
        <v>0</v>
      </c>
      <c r="R4566" s="27">
        <f t="shared" si="371"/>
        <v>29.000000000232831</v>
      </c>
      <c r="S4566" s="3" t="s">
        <v>4</v>
      </c>
      <c r="T4566" s="3" t="s">
        <v>4920</v>
      </c>
      <c r="U4566" s="3" t="s">
        <v>4</v>
      </c>
      <c r="V4566" s="3" t="s">
        <v>4956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0.01</v>
      </c>
      <c r="AC4566" s="5">
        <v>0</v>
      </c>
      <c r="AD4566" s="5">
        <v>0</v>
      </c>
      <c r="AE4566" s="2">
        <v>2</v>
      </c>
      <c r="AF4566" s="2">
        <v>0</v>
      </c>
      <c r="AG4566" s="2">
        <v>0</v>
      </c>
      <c r="AH4566" s="2">
        <v>0</v>
      </c>
      <c r="AI4566" s="2">
        <v>0</v>
      </c>
      <c r="AJ4566" s="2">
        <v>1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 t="s">
        <v>4</v>
      </c>
      <c r="AT4566" s="2" t="s">
        <v>4</v>
      </c>
    </row>
    <row r="4567" spans="1:46" x14ac:dyDescent="0.2">
      <c r="A4567" s="2">
        <v>1660849</v>
      </c>
      <c r="B4567" s="2">
        <v>835089</v>
      </c>
      <c r="C4567" s="7">
        <v>22.036638519131799</v>
      </c>
      <c r="D4567" s="7">
        <v>37.058546499947902</v>
      </c>
      <c r="E4567" s="19" t="s">
        <v>4918</v>
      </c>
      <c r="F4567" s="46">
        <f>INDEX(Δεδομένα!$P:$P,MATCH('2021'!E4567,Δεδομένα!$O:$O,0))</f>
        <v>143</v>
      </c>
      <c r="G4567" s="49" t="s">
        <v>4919</v>
      </c>
      <c r="H4567" s="51" t="str">
        <f>INDEX(Δεδομένα!B$1:B$51,MATCH('2021'!G4567,Δεδομένα!A$1:A$51,0))</f>
        <v>ΠΕΛΛΟΠΟΝΗΣΟΥ</v>
      </c>
      <c r="I4567" s="53">
        <f>INDEX(Δεδομένα!E$1:E$13,MATCH('2021'!H4567,Δεδομένα!D$1:D$13,0))</f>
        <v>8</v>
      </c>
      <c r="J4567" s="4">
        <v>44260</v>
      </c>
      <c r="K4567" s="3" t="s">
        <v>345</v>
      </c>
      <c r="L4567" s="17" t="str">
        <f t="shared" si="368"/>
        <v>05/03/2021 12:10</v>
      </c>
      <c r="M4567" s="4">
        <v>44260</v>
      </c>
      <c r="N4567" s="3" t="s">
        <v>84</v>
      </c>
      <c r="O4567" s="17" t="str">
        <f t="shared" si="369"/>
        <v>05/03/2021 12:52</v>
      </c>
      <c r="P4567" s="24">
        <f t="shared" si="370"/>
        <v>2.9166666667151731E-2</v>
      </c>
      <c r="Q4567" s="28">
        <v>0</v>
      </c>
      <c r="R4567" s="27">
        <f t="shared" si="371"/>
        <v>42.000000000698492</v>
      </c>
      <c r="S4567" s="3" t="s">
        <v>4</v>
      </c>
      <c r="T4567" s="3" t="s">
        <v>4926</v>
      </c>
      <c r="U4567" s="3" t="s">
        <v>4</v>
      </c>
      <c r="V4567" s="3" t="s">
        <v>4930</v>
      </c>
      <c r="W4567" s="5">
        <v>0</v>
      </c>
      <c r="X4567" s="5">
        <v>0</v>
      </c>
      <c r="Y4567" s="5">
        <v>0</v>
      </c>
      <c r="Z4567" s="5">
        <v>0</v>
      </c>
      <c r="AA4567" s="5">
        <v>0.1</v>
      </c>
      <c r="AB4567" s="5">
        <v>0</v>
      </c>
      <c r="AC4567" s="5">
        <v>0</v>
      </c>
      <c r="AD4567" s="5">
        <v>0</v>
      </c>
      <c r="AE4567" s="2">
        <v>2</v>
      </c>
      <c r="AF4567" s="2">
        <v>0</v>
      </c>
      <c r="AG4567" s="2">
        <v>0</v>
      </c>
      <c r="AH4567" s="2">
        <v>0</v>
      </c>
      <c r="AI4567" s="2">
        <v>0</v>
      </c>
      <c r="AJ4567" s="2">
        <v>1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 t="s">
        <v>4</v>
      </c>
      <c r="AT4567" s="2" t="s">
        <v>4</v>
      </c>
    </row>
    <row r="4568" spans="1:46" x14ac:dyDescent="0.2">
      <c r="A4568" s="2">
        <v>1660850</v>
      </c>
      <c r="B4568" s="2">
        <v>835150</v>
      </c>
      <c r="C4568" s="7">
        <v>21.979339813235001</v>
      </c>
      <c r="D4568" s="7">
        <v>37.059108570343398</v>
      </c>
      <c r="E4568" s="19" t="s">
        <v>4918</v>
      </c>
      <c r="F4568" s="46">
        <f>INDEX(Δεδομένα!$P:$P,MATCH('2021'!E4568,Δεδομένα!$O:$O,0))</f>
        <v>143</v>
      </c>
      <c r="G4568" s="49" t="s">
        <v>4919</v>
      </c>
      <c r="H4568" s="51" t="str">
        <f>INDEX(Δεδομένα!B$1:B$51,MATCH('2021'!G4568,Δεδομένα!A$1:A$51,0))</f>
        <v>ΠΕΛΛΟΠΟΝΗΣΟΥ</v>
      </c>
      <c r="I4568" s="53">
        <f>INDEX(Δεδομένα!E$1:E$13,MATCH('2021'!H4568,Δεδομένα!D$1:D$13,0))</f>
        <v>8</v>
      </c>
      <c r="J4568" s="4">
        <v>44260</v>
      </c>
      <c r="K4568" s="3" t="s">
        <v>481</v>
      </c>
      <c r="L4568" s="17" t="str">
        <f t="shared" si="368"/>
        <v>05/03/2021 14:20</v>
      </c>
      <c r="M4568" s="4">
        <v>44260</v>
      </c>
      <c r="N4568" s="3" t="s">
        <v>16</v>
      </c>
      <c r="O4568" s="17" t="str">
        <f t="shared" si="369"/>
        <v>05/03/2021 16:39</v>
      </c>
      <c r="P4568" s="24">
        <f t="shared" si="370"/>
        <v>9.6527777779556345E-2</v>
      </c>
      <c r="Q4568" s="28">
        <v>0</v>
      </c>
      <c r="R4568" s="27">
        <f t="shared" si="371"/>
        <v>139.00000000256114</v>
      </c>
      <c r="S4568" s="3" t="s">
        <v>4</v>
      </c>
      <c r="T4568" s="3" t="s">
        <v>4920</v>
      </c>
      <c r="U4568" s="3" t="s">
        <v>4</v>
      </c>
      <c r="V4568" s="3" t="s">
        <v>3916</v>
      </c>
      <c r="W4568" s="5">
        <v>0</v>
      </c>
      <c r="X4568" s="5">
        <v>0</v>
      </c>
      <c r="Y4568" s="5">
        <v>0</v>
      </c>
      <c r="Z4568" s="5">
        <v>0</v>
      </c>
      <c r="AA4568" s="5">
        <v>0.1</v>
      </c>
      <c r="AB4568" s="5">
        <v>0</v>
      </c>
      <c r="AC4568" s="5">
        <v>0</v>
      </c>
      <c r="AD4568" s="5">
        <v>0</v>
      </c>
      <c r="AE4568" s="2">
        <v>2</v>
      </c>
      <c r="AF4568" s="2">
        <v>0</v>
      </c>
      <c r="AG4568" s="2">
        <v>0</v>
      </c>
      <c r="AH4568" s="2">
        <v>0</v>
      </c>
      <c r="AI4568" s="2">
        <v>0</v>
      </c>
      <c r="AJ4568" s="2">
        <v>1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 t="s">
        <v>4</v>
      </c>
      <c r="AT4568" s="2" t="s">
        <v>4</v>
      </c>
    </row>
    <row r="4569" spans="1:46" x14ac:dyDescent="0.2">
      <c r="A4569" s="2">
        <v>1660846</v>
      </c>
      <c r="B4569" s="2">
        <v>835154</v>
      </c>
      <c r="C4569" s="7">
        <v>22.046055369042602</v>
      </c>
      <c r="D4569" s="7">
        <v>37.044039665476902</v>
      </c>
      <c r="E4569" s="19" t="s">
        <v>4918</v>
      </c>
      <c r="F4569" s="46">
        <f>INDEX(Δεδομένα!$P:$P,MATCH('2021'!E4569,Δεδομένα!$O:$O,0))</f>
        <v>143</v>
      </c>
      <c r="G4569" s="49" t="s">
        <v>4919</v>
      </c>
      <c r="H4569" s="51" t="str">
        <f>INDEX(Δεδομένα!B$1:B$51,MATCH('2021'!G4569,Δεδομένα!A$1:A$51,0))</f>
        <v>ΠΕΛΛΟΠΟΝΗΣΟΥ</v>
      </c>
      <c r="I4569" s="53">
        <f>INDEX(Δεδομένα!E$1:E$13,MATCH('2021'!H4569,Δεδομένα!D$1:D$13,0))</f>
        <v>8</v>
      </c>
      <c r="J4569" s="4">
        <v>44260</v>
      </c>
      <c r="K4569" s="3" t="s">
        <v>810</v>
      </c>
      <c r="L4569" s="17" t="str">
        <f t="shared" si="368"/>
        <v>05/03/2021 14:23</v>
      </c>
      <c r="M4569" s="4">
        <v>44260</v>
      </c>
      <c r="N4569" s="3" t="s">
        <v>591</v>
      </c>
      <c r="O4569" s="17" t="str">
        <f t="shared" si="369"/>
        <v>05/03/2021 16:19</v>
      </c>
      <c r="P4569" s="24">
        <f t="shared" si="370"/>
        <v>8.055555554892635E-2</v>
      </c>
      <c r="Q4569" s="28">
        <v>0</v>
      </c>
      <c r="R4569" s="27">
        <f t="shared" si="371"/>
        <v>115.99999999045394</v>
      </c>
      <c r="S4569" s="3" t="s">
        <v>4</v>
      </c>
      <c r="T4569" s="3" t="s">
        <v>4926</v>
      </c>
      <c r="U4569" s="3" t="s">
        <v>4</v>
      </c>
      <c r="V4569" s="3" t="s">
        <v>4957</v>
      </c>
      <c r="W4569" s="5">
        <v>0</v>
      </c>
      <c r="X4569" s="5">
        <v>0</v>
      </c>
      <c r="Y4569" s="5">
        <v>0</v>
      </c>
      <c r="Z4569" s="5">
        <v>0</v>
      </c>
      <c r="AA4569" s="5">
        <v>0.1</v>
      </c>
      <c r="AB4569" s="5">
        <v>0</v>
      </c>
      <c r="AC4569" s="5">
        <v>0</v>
      </c>
      <c r="AD4569" s="5">
        <v>0</v>
      </c>
      <c r="AE4569" s="2">
        <v>6</v>
      </c>
      <c r="AF4569" s="2">
        <v>0</v>
      </c>
      <c r="AG4569" s="2">
        <v>0</v>
      </c>
      <c r="AH4569" s="2">
        <v>0</v>
      </c>
      <c r="AI4569" s="2">
        <v>0</v>
      </c>
      <c r="AJ4569" s="2">
        <v>3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 t="s">
        <v>4</v>
      </c>
      <c r="AT4569" s="2" t="s">
        <v>4</v>
      </c>
    </row>
    <row r="4570" spans="1:46" x14ac:dyDescent="0.2">
      <c r="A4570" s="2">
        <v>1660842</v>
      </c>
      <c r="B4570" s="2">
        <v>835191</v>
      </c>
      <c r="C4570" s="7">
        <v>21.960697232039799</v>
      </c>
      <c r="D4570" s="7">
        <v>37.107009475490102</v>
      </c>
      <c r="E4570" s="19" t="s">
        <v>4918</v>
      </c>
      <c r="F4570" s="46">
        <f>INDEX(Δεδομένα!$P:$P,MATCH('2021'!E4570,Δεδομένα!$O:$O,0))</f>
        <v>143</v>
      </c>
      <c r="G4570" s="49" t="s">
        <v>4919</v>
      </c>
      <c r="H4570" s="51" t="str">
        <f>INDEX(Δεδομένα!B$1:B$51,MATCH('2021'!G4570,Δεδομένα!A$1:A$51,0))</f>
        <v>ΠΕΛΛΟΠΟΝΗΣΟΥ</v>
      </c>
      <c r="I4570" s="53">
        <f>INDEX(Δεδομένα!E$1:E$13,MATCH('2021'!H4570,Δεδομένα!D$1:D$13,0))</f>
        <v>8</v>
      </c>
      <c r="J4570" s="4">
        <v>44260</v>
      </c>
      <c r="K4570" s="3" t="s">
        <v>387</v>
      </c>
      <c r="L4570" s="17" t="str">
        <f t="shared" si="368"/>
        <v>05/03/2021 15:58</v>
      </c>
      <c r="M4570" s="4">
        <v>44260</v>
      </c>
      <c r="N4570" s="3" t="s">
        <v>146</v>
      </c>
      <c r="O4570" s="17" t="str">
        <f t="shared" si="369"/>
        <v>05/03/2021 16:30</v>
      </c>
      <c r="P4570" s="24">
        <f t="shared" si="370"/>
        <v>2.2222222221898846E-2</v>
      </c>
      <c r="Q4570" s="28">
        <v>0</v>
      </c>
      <c r="R4570" s="27">
        <f t="shared" si="371"/>
        <v>31.999999999534339</v>
      </c>
      <c r="S4570" s="3" t="s">
        <v>4</v>
      </c>
      <c r="T4570" s="3" t="s">
        <v>4920</v>
      </c>
      <c r="U4570" s="3" t="s">
        <v>4</v>
      </c>
      <c r="V4570" s="3" t="s">
        <v>4958</v>
      </c>
      <c r="W4570" s="5">
        <v>0</v>
      </c>
      <c r="X4570" s="5">
        <v>0</v>
      </c>
      <c r="Y4570" s="5">
        <v>0</v>
      </c>
      <c r="Z4570" s="5">
        <v>0</v>
      </c>
      <c r="AA4570" s="5">
        <v>0.1</v>
      </c>
      <c r="AB4570" s="5">
        <v>0</v>
      </c>
      <c r="AC4570" s="5">
        <v>0</v>
      </c>
      <c r="AD4570" s="5">
        <v>0</v>
      </c>
      <c r="AE4570" s="2">
        <v>2</v>
      </c>
      <c r="AF4570" s="2">
        <v>0</v>
      </c>
      <c r="AG4570" s="2">
        <v>0</v>
      </c>
      <c r="AH4570" s="2">
        <v>0</v>
      </c>
      <c r="AI4570" s="2">
        <v>0</v>
      </c>
      <c r="AJ4570" s="2">
        <v>1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 t="s">
        <v>4</v>
      </c>
      <c r="AT4570" s="2" t="s">
        <v>4</v>
      </c>
    </row>
    <row r="4571" spans="1:46" x14ac:dyDescent="0.2">
      <c r="A4571" s="2">
        <v>1657033</v>
      </c>
      <c r="B4571" s="2">
        <v>835591</v>
      </c>
      <c r="C4571" s="7">
        <v>22.041397125816999</v>
      </c>
      <c r="D4571" s="7">
        <v>37.053304732161301</v>
      </c>
      <c r="E4571" s="19" t="s">
        <v>4918</v>
      </c>
      <c r="F4571" s="46">
        <f>INDEX(Δεδομένα!$P:$P,MATCH('2021'!E4571,Δεδομένα!$O:$O,0))</f>
        <v>143</v>
      </c>
      <c r="G4571" s="49" t="s">
        <v>4919</v>
      </c>
      <c r="H4571" s="51" t="str">
        <f>INDEX(Δεδομένα!B$1:B$51,MATCH('2021'!G4571,Δεδομένα!A$1:A$51,0))</f>
        <v>ΠΕΛΛΟΠΟΝΗΣΟΥ</v>
      </c>
      <c r="I4571" s="53">
        <f>INDEX(Δεδομένα!E$1:E$13,MATCH('2021'!H4571,Δεδομένα!D$1:D$13,0))</f>
        <v>8</v>
      </c>
      <c r="J4571" s="4">
        <v>44261</v>
      </c>
      <c r="K4571" s="3" t="s">
        <v>111</v>
      </c>
      <c r="L4571" s="17" t="str">
        <f t="shared" si="368"/>
        <v>06/03/2021 19:20</v>
      </c>
      <c r="M4571" s="4">
        <v>44261</v>
      </c>
      <c r="N4571" s="3" t="s">
        <v>1196</v>
      </c>
      <c r="O4571" s="17" t="str">
        <f t="shared" si="369"/>
        <v>06/03/2021 19:34</v>
      </c>
      <c r="P4571" s="24">
        <f t="shared" si="370"/>
        <v>9.7222222248092294E-3</v>
      </c>
      <c r="Q4571" s="28">
        <v>0</v>
      </c>
      <c r="R4571" s="27">
        <f t="shared" si="371"/>
        <v>14.00000000372529</v>
      </c>
      <c r="S4571" s="3" t="s">
        <v>4</v>
      </c>
      <c r="T4571" s="3" t="s">
        <v>4926</v>
      </c>
      <c r="U4571" s="3" t="s">
        <v>4</v>
      </c>
      <c r="V4571" s="3" t="s">
        <v>4922</v>
      </c>
      <c r="W4571" s="5">
        <v>0</v>
      </c>
      <c r="X4571" s="5">
        <v>0</v>
      </c>
      <c r="Y4571" s="5">
        <v>0</v>
      </c>
      <c r="Z4571" s="5">
        <v>0</v>
      </c>
      <c r="AA4571" s="5">
        <v>0.1</v>
      </c>
      <c r="AB4571" s="5">
        <v>0</v>
      </c>
      <c r="AC4571" s="5">
        <v>0</v>
      </c>
      <c r="AD4571" s="5">
        <v>0</v>
      </c>
      <c r="AE4571" s="2">
        <v>2</v>
      </c>
      <c r="AF4571" s="2">
        <v>0</v>
      </c>
      <c r="AG4571" s="2">
        <v>0</v>
      </c>
      <c r="AH4571" s="2">
        <v>0</v>
      </c>
      <c r="AI4571" s="2">
        <v>0</v>
      </c>
      <c r="AJ4571" s="2">
        <v>1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 t="s">
        <v>4</v>
      </c>
      <c r="AT4571" s="2" t="s">
        <v>4</v>
      </c>
    </row>
    <row r="4572" spans="1:46" x14ac:dyDescent="0.2">
      <c r="A4572" s="2">
        <v>1660812</v>
      </c>
      <c r="B4572" s="2">
        <v>835369</v>
      </c>
      <c r="C4572" s="7">
        <v>21.958593530317899</v>
      </c>
      <c r="D4572" s="7">
        <v>37.060159261722497</v>
      </c>
      <c r="E4572" s="19" t="s">
        <v>4918</v>
      </c>
      <c r="F4572" s="46">
        <f>INDEX(Δεδομένα!$P:$P,MATCH('2021'!E4572,Δεδομένα!$O:$O,0))</f>
        <v>143</v>
      </c>
      <c r="G4572" s="49" t="s">
        <v>4919</v>
      </c>
      <c r="H4572" s="51" t="str">
        <f>INDEX(Δεδομένα!B$1:B$51,MATCH('2021'!G4572,Δεδομένα!A$1:A$51,0))</f>
        <v>ΠΕΛΛΟΠΟΝΗΣΟΥ</v>
      </c>
      <c r="I4572" s="53">
        <f>INDEX(Δεδομένα!E$1:E$13,MATCH('2021'!H4572,Δεδομένα!D$1:D$13,0))</f>
        <v>8</v>
      </c>
      <c r="J4572" s="4">
        <v>44261</v>
      </c>
      <c r="K4572" s="3" t="s">
        <v>1289</v>
      </c>
      <c r="L4572" s="17" t="str">
        <f t="shared" si="368"/>
        <v>06/03/2021 08:38</v>
      </c>
      <c r="M4572" s="4">
        <v>44261</v>
      </c>
      <c r="N4572" s="3" t="s">
        <v>273</v>
      </c>
      <c r="O4572" s="17" t="str">
        <f t="shared" si="369"/>
        <v>06/03/2021 09:50</v>
      </c>
      <c r="P4572" s="24">
        <f t="shared" si="370"/>
        <v>4.9999999995634425E-2</v>
      </c>
      <c r="Q4572" s="28">
        <v>0</v>
      </c>
      <c r="R4572" s="27">
        <f t="shared" si="371"/>
        <v>71.999999993713573</v>
      </c>
      <c r="S4572" s="3" t="s">
        <v>4</v>
      </c>
      <c r="T4572" s="3" t="s">
        <v>4920</v>
      </c>
      <c r="U4572" s="3" t="s">
        <v>4</v>
      </c>
      <c r="V4572" s="3" t="s">
        <v>4959</v>
      </c>
      <c r="W4572" s="5">
        <v>0</v>
      </c>
      <c r="X4572" s="5">
        <v>0</v>
      </c>
      <c r="Y4572" s="5">
        <v>0</v>
      </c>
      <c r="Z4572" s="5">
        <v>0.1</v>
      </c>
      <c r="AA4572" s="5">
        <v>0</v>
      </c>
      <c r="AB4572" s="5">
        <v>0</v>
      </c>
      <c r="AC4572" s="5">
        <v>0</v>
      </c>
      <c r="AD4572" s="5">
        <v>0</v>
      </c>
      <c r="AE4572" s="2">
        <v>4</v>
      </c>
      <c r="AF4572" s="2">
        <v>0</v>
      </c>
      <c r="AG4572" s="2">
        <v>0</v>
      </c>
      <c r="AH4572" s="2">
        <v>0</v>
      </c>
      <c r="AI4572" s="2">
        <v>0</v>
      </c>
      <c r="AJ4572" s="2">
        <v>2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 t="s">
        <v>4</v>
      </c>
      <c r="AT4572" s="2" t="s">
        <v>4</v>
      </c>
    </row>
    <row r="4573" spans="1:46" x14ac:dyDescent="0.2">
      <c r="A4573" s="2">
        <v>1660805</v>
      </c>
      <c r="B4573" s="2">
        <v>835754</v>
      </c>
      <c r="C4573" s="7">
        <v>22.007315917258399</v>
      </c>
      <c r="D4573" s="7">
        <v>37.064352566236799</v>
      </c>
      <c r="E4573" s="19" t="s">
        <v>4918</v>
      </c>
      <c r="F4573" s="46">
        <f>INDEX(Δεδομένα!$P:$P,MATCH('2021'!E4573,Δεδομένα!$O:$O,0))</f>
        <v>143</v>
      </c>
      <c r="G4573" s="49" t="s">
        <v>4919</v>
      </c>
      <c r="H4573" s="51" t="str">
        <f>INDEX(Δεδομένα!B$1:B$51,MATCH('2021'!G4573,Δεδομένα!A$1:A$51,0))</f>
        <v>ΠΕΛΛΟΠΟΝΗΣΟΥ</v>
      </c>
      <c r="I4573" s="53">
        <f>INDEX(Δεδομένα!E$1:E$13,MATCH('2021'!H4573,Δεδομένα!D$1:D$13,0))</f>
        <v>8</v>
      </c>
      <c r="J4573" s="4">
        <v>44262</v>
      </c>
      <c r="K4573" s="3" t="s">
        <v>127</v>
      </c>
      <c r="L4573" s="17" t="str">
        <f t="shared" si="368"/>
        <v>07/03/2021 11:40</v>
      </c>
      <c r="M4573" s="4">
        <v>44262</v>
      </c>
      <c r="N4573" s="3" t="s">
        <v>1093</v>
      </c>
      <c r="O4573" s="17" t="str">
        <f t="shared" si="369"/>
        <v>07/03/2021 13:24</v>
      </c>
      <c r="P4573" s="24">
        <f t="shared" si="370"/>
        <v>7.2222222224809229E-2</v>
      </c>
      <c r="Q4573" s="28">
        <v>0</v>
      </c>
      <c r="R4573" s="27">
        <f t="shared" si="371"/>
        <v>104.00000000372529</v>
      </c>
      <c r="S4573" s="3" t="s">
        <v>4</v>
      </c>
      <c r="T4573" s="3" t="s">
        <v>4920</v>
      </c>
      <c r="U4573" s="3" t="s">
        <v>4</v>
      </c>
      <c r="V4573" s="3" t="s">
        <v>4961</v>
      </c>
      <c r="W4573" s="5">
        <v>0</v>
      </c>
      <c r="X4573" s="5">
        <v>0</v>
      </c>
      <c r="Y4573" s="5">
        <v>0</v>
      </c>
      <c r="Z4573" s="5">
        <v>0</v>
      </c>
      <c r="AA4573" s="5">
        <v>0.1</v>
      </c>
      <c r="AB4573" s="5">
        <v>0</v>
      </c>
      <c r="AC4573" s="5">
        <v>0</v>
      </c>
      <c r="AD4573" s="5">
        <v>0</v>
      </c>
      <c r="AE4573" s="2">
        <v>2</v>
      </c>
      <c r="AF4573" s="2">
        <v>0</v>
      </c>
      <c r="AG4573" s="2">
        <v>0</v>
      </c>
      <c r="AH4573" s="2">
        <v>0</v>
      </c>
      <c r="AI4573" s="2">
        <v>0</v>
      </c>
      <c r="AJ4573" s="2">
        <v>1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 t="s">
        <v>4</v>
      </c>
      <c r="AT4573" s="2" t="s">
        <v>4</v>
      </c>
    </row>
    <row r="4574" spans="1:46" x14ac:dyDescent="0.2">
      <c r="A4574" s="2">
        <v>1660858</v>
      </c>
      <c r="B4574" s="2">
        <v>835754</v>
      </c>
      <c r="C4574" s="7">
        <v>22.007315917258399</v>
      </c>
      <c r="D4574" s="7">
        <v>37.064352566236799</v>
      </c>
      <c r="E4574" s="19" t="s">
        <v>4918</v>
      </c>
      <c r="F4574" s="46">
        <f>INDEX(Δεδομένα!$P:$P,MATCH('2021'!E4574,Δεδομένα!$O:$O,0))</f>
        <v>143</v>
      </c>
      <c r="G4574" s="49" t="s">
        <v>4919</v>
      </c>
      <c r="H4574" s="51" t="str">
        <f>INDEX(Δεδομένα!B$1:B$51,MATCH('2021'!G4574,Δεδομένα!A$1:A$51,0))</f>
        <v>ΠΕΛΛΟΠΟΝΗΣΟΥ</v>
      </c>
      <c r="I4574" s="53">
        <f>INDEX(Δεδομένα!E$1:E$13,MATCH('2021'!H4574,Δεδομένα!D$1:D$13,0))</f>
        <v>8</v>
      </c>
      <c r="J4574" s="4">
        <v>44262</v>
      </c>
      <c r="K4574" s="3" t="s">
        <v>127</v>
      </c>
      <c r="L4574" s="17" t="str">
        <f t="shared" si="368"/>
        <v>07/03/2021 11:40</v>
      </c>
      <c r="M4574" s="4">
        <v>44262</v>
      </c>
      <c r="N4574" s="3" t="s">
        <v>970</v>
      </c>
      <c r="O4574" s="17" t="str">
        <f t="shared" si="369"/>
        <v>07/03/2021 17:29</v>
      </c>
      <c r="P4574" s="24">
        <f t="shared" si="370"/>
        <v>0.242361111115315</v>
      </c>
      <c r="Q4574" s="28">
        <v>0</v>
      </c>
      <c r="R4574" s="27">
        <f t="shared" si="371"/>
        <v>349.0000000060536</v>
      </c>
      <c r="S4574" s="3" t="s">
        <v>4</v>
      </c>
      <c r="T4574" s="3" t="s">
        <v>4920</v>
      </c>
      <c r="U4574" s="3" t="s">
        <v>4</v>
      </c>
      <c r="V4574" s="3" t="s">
        <v>4962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0.1</v>
      </c>
      <c r="AC4574" s="5">
        <v>0</v>
      </c>
      <c r="AD4574" s="5">
        <v>0</v>
      </c>
      <c r="AE4574" s="2">
        <v>2</v>
      </c>
      <c r="AF4574" s="2">
        <v>0</v>
      </c>
      <c r="AG4574" s="2">
        <v>0</v>
      </c>
      <c r="AH4574" s="2">
        <v>0</v>
      </c>
      <c r="AI4574" s="2">
        <v>0</v>
      </c>
      <c r="AJ4574" s="2">
        <v>1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 t="s">
        <v>4</v>
      </c>
      <c r="AT4574" s="2" t="s">
        <v>4</v>
      </c>
    </row>
    <row r="4575" spans="1:46" x14ac:dyDescent="0.2">
      <c r="A4575" s="2">
        <v>1660822</v>
      </c>
      <c r="B4575" s="2">
        <v>835792</v>
      </c>
      <c r="C4575" s="7">
        <v>21.986265804910499</v>
      </c>
      <c r="D4575" s="7">
        <v>37.060425912438397</v>
      </c>
      <c r="E4575" s="19" t="s">
        <v>4918</v>
      </c>
      <c r="F4575" s="46">
        <f>INDEX(Δεδομένα!$P:$P,MATCH('2021'!E4575,Δεδομένα!$O:$O,0))</f>
        <v>143</v>
      </c>
      <c r="G4575" s="49" t="s">
        <v>4919</v>
      </c>
      <c r="H4575" s="51" t="str">
        <f>INDEX(Δεδομένα!B$1:B$51,MATCH('2021'!G4575,Δεδομένα!A$1:A$51,0))</f>
        <v>ΠΕΛΛΟΠΟΝΗΣΟΥ</v>
      </c>
      <c r="I4575" s="53">
        <f>INDEX(Δεδομένα!E$1:E$13,MATCH('2021'!H4575,Δεδομένα!D$1:D$13,0))</f>
        <v>8</v>
      </c>
      <c r="J4575" s="4">
        <v>44262</v>
      </c>
      <c r="K4575" s="3" t="s">
        <v>385</v>
      </c>
      <c r="L4575" s="17" t="str">
        <f t="shared" si="368"/>
        <v>07/03/2021 14:00</v>
      </c>
      <c r="M4575" s="4">
        <v>44262</v>
      </c>
      <c r="N4575" s="3" t="s">
        <v>758</v>
      </c>
      <c r="O4575" s="17" t="str">
        <f t="shared" si="369"/>
        <v>07/03/2021 18:48</v>
      </c>
      <c r="P4575" s="24">
        <f t="shared" si="370"/>
        <v>0.19999999999708962</v>
      </c>
      <c r="Q4575" s="28">
        <v>0</v>
      </c>
      <c r="R4575" s="27">
        <f t="shared" si="371"/>
        <v>287.99999999580905</v>
      </c>
      <c r="S4575" s="3" t="s">
        <v>4</v>
      </c>
      <c r="T4575" s="3" t="s">
        <v>4920</v>
      </c>
      <c r="U4575" s="3" t="s">
        <v>4</v>
      </c>
      <c r="V4575" s="3" t="s">
        <v>4961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0.1</v>
      </c>
      <c r="AC4575" s="5">
        <v>0</v>
      </c>
      <c r="AD4575" s="5">
        <v>0</v>
      </c>
      <c r="AE4575" s="2">
        <v>2</v>
      </c>
      <c r="AF4575" s="2">
        <v>0</v>
      </c>
      <c r="AG4575" s="2">
        <v>0</v>
      </c>
      <c r="AH4575" s="2">
        <v>0</v>
      </c>
      <c r="AI4575" s="2">
        <v>0</v>
      </c>
      <c r="AJ4575" s="2">
        <v>1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 t="s">
        <v>4</v>
      </c>
      <c r="AT4575" s="2" t="s">
        <v>4</v>
      </c>
    </row>
    <row r="4576" spans="1:46" x14ac:dyDescent="0.2">
      <c r="A4576" s="2">
        <v>1660854</v>
      </c>
      <c r="B4576" s="2">
        <v>835841</v>
      </c>
      <c r="C4576" s="7">
        <v>22.021014257915901</v>
      </c>
      <c r="D4576" s="7">
        <v>37.046718613761499</v>
      </c>
      <c r="E4576" s="19" t="s">
        <v>4918</v>
      </c>
      <c r="F4576" s="46">
        <f>INDEX(Δεδομένα!$P:$P,MATCH('2021'!E4576,Δεδομένα!$O:$O,0))</f>
        <v>143</v>
      </c>
      <c r="G4576" s="49" t="s">
        <v>4919</v>
      </c>
      <c r="H4576" s="51" t="str">
        <f>INDEX(Δεδομένα!B$1:B$51,MATCH('2021'!G4576,Δεδομένα!A$1:A$51,0))</f>
        <v>ΠΕΛΛΟΠΟΝΗΣΟΥ</v>
      </c>
      <c r="I4576" s="53">
        <f>INDEX(Δεδομένα!E$1:E$13,MATCH('2021'!H4576,Δεδομένα!D$1:D$13,0))</f>
        <v>8</v>
      </c>
      <c r="J4576" s="4">
        <v>44262</v>
      </c>
      <c r="K4576" s="3" t="s">
        <v>545</v>
      </c>
      <c r="L4576" s="17" t="str">
        <f t="shared" si="368"/>
        <v>07/03/2021 16:10</v>
      </c>
      <c r="M4576" s="4">
        <v>44262</v>
      </c>
      <c r="N4576" s="3" t="s">
        <v>970</v>
      </c>
      <c r="O4576" s="17" t="str">
        <f t="shared" si="369"/>
        <v>07/03/2021 17:29</v>
      </c>
      <c r="P4576" s="24">
        <f t="shared" si="370"/>
        <v>5.4861111115314998E-2</v>
      </c>
      <c r="Q4576" s="28">
        <v>0</v>
      </c>
      <c r="R4576" s="27">
        <f t="shared" si="371"/>
        <v>79.000000006053597</v>
      </c>
      <c r="S4576" s="3" t="s">
        <v>4</v>
      </c>
      <c r="T4576" s="3" t="s">
        <v>4920</v>
      </c>
      <c r="U4576" s="3" t="s">
        <v>4</v>
      </c>
      <c r="V4576" s="3" t="s">
        <v>4960</v>
      </c>
      <c r="W4576" s="5">
        <v>0</v>
      </c>
      <c r="X4576" s="5">
        <v>0</v>
      </c>
      <c r="Y4576" s="5">
        <v>0</v>
      </c>
      <c r="Z4576" s="5">
        <v>0</v>
      </c>
      <c r="AA4576" s="5">
        <v>0.1</v>
      </c>
      <c r="AB4576" s="5">
        <v>0</v>
      </c>
      <c r="AC4576" s="5">
        <v>0</v>
      </c>
      <c r="AD4576" s="5">
        <v>0</v>
      </c>
      <c r="AE4576" s="2">
        <v>2</v>
      </c>
      <c r="AF4576" s="2">
        <v>0</v>
      </c>
      <c r="AG4576" s="2">
        <v>0</v>
      </c>
      <c r="AH4576" s="2">
        <v>0</v>
      </c>
      <c r="AI4576" s="2">
        <v>0</v>
      </c>
      <c r="AJ4576" s="2">
        <v>1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 t="s">
        <v>4</v>
      </c>
      <c r="AT4576" s="2" t="s">
        <v>4</v>
      </c>
    </row>
    <row r="4577" spans="1:46" x14ac:dyDescent="0.2">
      <c r="A4577" s="2">
        <v>1660882</v>
      </c>
      <c r="B4577" s="2">
        <v>836097</v>
      </c>
      <c r="C4577" s="7">
        <v>22.031780512430899</v>
      </c>
      <c r="D4577" s="7">
        <v>37.131196419705397</v>
      </c>
      <c r="E4577" s="19" t="s">
        <v>4918</v>
      </c>
      <c r="F4577" s="46">
        <f>INDEX(Δεδομένα!$P:$P,MATCH('2021'!E4577,Δεδομένα!$O:$O,0))</f>
        <v>143</v>
      </c>
      <c r="G4577" s="49" t="s">
        <v>4919</v>
      </c>
      <c r="H4577" s="51" t="str">
        <f>INDEX(Δεδομένα!B$1:B$51,MATCH('2021'!G4577,Δεδομένα!A$1:A$51,0))</f>
        <v>ΠΕΛΛΟΠΟΝΗΣΟΥ</v>
      </c>
      <c r="I4577" s="53">
        <f>INDEX(Δεδομένα!E$1:E$13,MATCH('2021'!H4577,Δεδομένα!D$1:D$13,0))</f>
        <v>8</v>
      </c>
      <c r="J4577" s="4">
        <v>44263</v>
      </c>
      <c r="K4577" s="3" t="s">
        <v>17</v>
      </c>
      <c r="L4577" s="17" t="str">
        <f t="shared" si="368"/>
        <v>08/03/2021 18:00</v>
      </c>
      <c r="M4577" s="4">
        <v>44263</v>
      </c>
      <c r="N4577" s="3" t="s">
        <v>314</v>
      </c>
      <c r="O4577" s="17" t="str">
        <f t="shared" si="369"/>
        <v>08/03/2021 19:27</v>
      </c>
      <c r="P4577" s="24">
        <f t="shared" si="370"/>
        <v>6.0416666667151731E-2</v>
      </c>
      <c r="Q4577" s="28">
        <v>0</v>
      </c>
      <c r="R4577" s="27">
        <f t="shared" si="371"/>
        <v>87.000000000698492</v>
      </c>
      <c r="S4577" s="3" t="s">
        <v>4</v>
      </c>
      <c r="T4577" s="3" t="s">
        <v>4926</v>
      </c>
      <c r="U4577" s="3" t="s">
        <v>4</v>
      </c>
      <c r="V4577" s="3" t="s">
        <v>4963</v>
      </c>
      <c r="W4577" s="5">
        <v>0</v>
      </c>
      <c r="X4577" s="5">
        <v>0</v>
      </c>
      <c r="Y4577" s="5">
        <v>0</v>
      </c>
      <c r="Z4577" s="5">
        <v>0</v>
      </c>
      <c r="AA4577" s="5">
        <v>2</v>
      </c>
      <c r="AB4577" s="5">
        <v>0</v>
      </c>
      <c r="AC4577" s="5">
        <v>0</v>
      </c>
      <c r="AD4577" s="5">
        <v>0</v>
      </c>
      <c r="AE4577" s="2">
        <v>2</v>
      </c>
      <c r="AF4577" s="2">
        <v>0</v>
      </c>
      <c r="AG4577" s="2">
        <v>0</v>
      </c>
      <c r="AH4577" s="2">
        <v>0</v>
      </c>
      <c r="AI4577" s="2">
        <v>0</v>
      </c>
      <c r="AJ4577" s="2">
        <v>1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 t="s">
        <v>4</v>
      </c>
      <c r="AT4577" s="2" t="s">
        <v>4</v>
      </c>
    </row>
    <row r="4578" spans="1:46" x14ac:dyDescent="0.2">
      <c r="A4578" s="2">
        <v>1657104</v>
      </c>
      <c r="B4578" s="2">
        <v>836244</v>
      </c>
      <c r="C4578" s="7">
        <v>22.010069336213199</v>
      </c>
      <c r="D4578" s="7">
        <v>37.059550716584397</v>
      </c>
      <c r="E4578" s="19" t="s">
        <v>4918</v>
      </c>
      <c r="F4578" s="46">
        <f>INDEX(Δεδομένα!$P:$P,MATCH('2021'!E4578,Δεδομένα!$O:$O,0))</f>
        <v>143</v>
      </c>
      <c r="G4578" s="49" t="s">
        <v>4919</v>
      </c>
      <c r="H4578" s="51" t="str">
        <f>INDEX(Δεδομένα!B$1:B$51,MATCH('2021'!G4578,Δεδομένα!A$1:A$51,0))</f>
        <v>ΠΕΛΛΟΠΟΝΗΣΟΥ</v>
      </c>
      <c r="I4578" s="53">
        <f>INDEX(Δεδομένα!E$1:E$13,MATCH('2021'!H4578,Δεδομένα!D$1:D$13,0))</f>
        <v>8</v>
      </c>
      <c r="J4578" s="4">
        <v>44264</v>
      </c>
      <c r="K4578" s="3" t="s">
        <v>360</v>
      </c>
      <c r="L4578" s="17" t="str">
        <f t="shared" si="368"/>
        <v>09/03/2021 11:57</v>
      </c>
      <c r="M4578" s="4">
        <v>44264</v>
      </c>
      <c r="N4578" s="3" t="s">
        <v>360</v>
      </c>
      <c r="O4578" s="17" t="str">
        <f t="shared" si="369"/>
        <v>09/03/2021 11:57</v>
      </c>
      <c r="P4578" s="24">
        <f t="shared" si="370"/>
        <v>0</v>
      </c>
      <c r="Q4578" s="28">
        <v>0</v>
      </c>
      <c r="R4578" s="27">
        <f t="shared" si="371"/>
        <v>0</v>
      </c>
      <c r="S4578" s="3" t="s">
        <v>4</v>
      </c>
      <c r="T4578" s="3" t="s">
        <v>4920</v>
      </c>
      <c r="U4578" s="3" t="s">
        <v>4</v>
      </c>
      <c r="V4578" s="3" t="s">
        <v>4921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4</v>
      </c>
      <c r="AC4578" s="5">
        <v>0</v>
      </c>
      <c r="AD4578" s="5">
        <v>0</v>
      </c>
      <c r="AE4578" s="2">
        <v>4</v>
      </c>
      <c r="AF4578" s="2">
        <v>0</v>
      </c>
      <c r="AG4578" s="2">
        <v>0</v>
      </c>
      <c r="AH4578" s="2">
        <v>0</v>
      </c>
      <c r="AI4578" s="2">
        <v>0</v>
      </c>
      <c r="AJ4578" s="2">
        <v>2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 t="s">
        <v>4</v>
      </c>
      <c r="AT4578" s="2" t="s">
        <v>4</v>
      </c>
    </row>
    <row r="4579" spans="1:46" x14ac:dyDescent="0.2">
      <c r="A4579" s="2">
        <v>1657020</v>
      </c>
      <c r="B4579" s="2">
        <v>836333</v>
      </c>
      <c r="C4579" s="7">
        <v>22.042796382236499</v>
      </c>
      <c r="D4579" s="7">
        <v>37.058213468467798</v>
      </c>
      <c r="E4579" s="19" t="s">
        <v>4918</v>
      </c>
      <c r="F4579" s="46">
        <f>INDEX(Δεδομένα!$P:$P,MATCH('2021'!E4579,Δεδομένα!$O:$O,0))</f>
        <v>143</v>
      </c>
      <c r="G4579" s="49" t="s">
        <v>4919</v>
      </c>
      <c r="H4579" s="51" t="str">
        <f>INDEX(Δεδομένα!B$1:B$51,MATCH('2021'!G4579,Δεδομένα!A$1:A$51,0))</f>
        <v>ΠΕΛΛΟΠΟΝΗΣΟΥ</v>
      </c>
      <c r="I4579" s="53">
        <f>INDEX(Δεδομένα!E$1:E$13,MATCH('2021'!H4579,Δεδομένα!D$1:D$13,0))</f>
        <v>8</v>
      </c>
      <c r="J4579" s="4">
        <v>44264</v>
      </c>
      <c r="K4579" s="3" t="s">
        <v>146</v>
      </c>
      <c r="L4579" s="17" t="str">
        <f t="shared" si="368"/>
        <v>09/03/2021 16:30</v>
      </c>
      <c r="M4579" s="4">
        <v>44264</v>
      </c>
      <c r="N4579" s="3" t="s">
        <v>146</v>
      </c>
      <c r="O4579" s="17" t="str">
        <f t="shared" si="369"/>
        <v>09/03/2021 16:30</v>
      </c>
      <c r="P4579" s="24">
        <f t="shared" si="370"/>
        <v>0</v>
      </c>
      <c r="Q4579" s="28">
        <v>0</v>
      </c>
      <c r="R4579" s="27">
        <f t="shared" si="371"/>
        <v>0</v>
      </c>
      <c r="S4579" s="3" t="s">
        <v>4</v>
      </c>
      <c r="T4579" s="3" t="s">
        <v>4926</v>
      </c>
      <c r="U4579" s="3" t="s">
        <v>4</v>
      </c>
      <c r="V4579" s="3" t="s">
        <v>4964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3</v>
      </c>
      <c r="AC4579" s="5">
        <v>0</v>
      </c>
      <c r="AD4579" s="5">
        <v>0</v>
      </c>
      <c r="AE4579" s="2">
        <v>3</v>
      </c>
      <c r="AF4579" s="2">
        <v>0</v>
      </c>
      <c r="AG4579" s="2">
        <v>0</v>
      </c>
      <c r="AH4579" s="2">
        <v>0</v>
      </c>
      <c r="AI4579" s="2">
        <v>0</v>
      </c>
      <c r="AJ4579" s="2">
        <v>3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 t="s">
        <v>4</v>
      </c>
      <c r="AT4579" s="2" t="s">
        <v>4</v>
      </c>
    </row>
    <row r="4580" spans="1:46" x14ac:dyDescent="0.2">
      <c r="A4580" s="2">
        <v>1657025</v>
      </c>
      <c r="B4580" s="2">
        <v>836394</v>
      </c>
      <c r="C4580" s="7">
        <v>22.021033566195499</v>
      </c>
      <c r="D4580" s="7">
        <v>37.050476267508799</v>
      </c>
      <c r="E4580" s="19" t="s">
        <v>4918</v>
      </c>
      <c r="F4580" s="46">
        <f>INDEX(Δεδομένα!$P:$P,MATCH('2021'!E4580,Δεδομένα!$O:$O,0))</f>
        <v>143</v>
      </c>
      <c r="G4580" s="49" t="s">
        <v>4919</v>
      </c>
      <c r="H4580" s="51" t="str">
        <f>INDEX(Δεδομένα!B$1:B$51,MATCH('2021'!G4580,Δεδομένα!A$1:A$51,0))</f>
        <v>ΠΕΛΛΟΠΟΝΗΣΟΥ</v>
      </c>
      <c r="I4580" s="53">
        <f>INDEX(Δεδομένα!E$1:E$13,MATCH('2021'!H4580,Δεδομένα!D$1:D$13,0))</f>
        <v>8</v>
      </c>
      <c r="J4580" s="4">
        <v>44264</v>
      </c>
      <c r="K4580" s="3" t="s">
        <v>1548</v>
      </c>
      <c r="L4580" s="17" t="str">
        <f t="shared" si="368"/>
        <v>09/03/2021 19:08</v>
      </c>
      <c r="M4580" s="4">
        <v>44264</v>
      </c>
      <c r="N4580" s="3" t="s">
        <v>23</v>
      </c>
      <c r="O4580" s="17" t="str">
        <f t="shared" si="369"/>
        <v>09/03/2021 19:35</v>
      </c>
      <c r="P4580" s="24">
        <f t="shared" si="370"/>
        <v>1.8749999995634425E-2</v>
      </c>
      <c r="Q4580" s="28">
        <v>0</v>
      </c>
      <c r="R4580" s="27">
        <f t="shared" si="371"/>
        <v>26.999999993713573</v>
      </c>
      <c r="S4580" s="3" t="s">
        <v>4</v>
      </c>
      <c r="T4580" s="3" t="s">
        <v>4920</v>
      </c>
      <c r="U4580" s="3" t="s">
        <v>4</v>
      </c>
      <c r="V4580" s="3" t="s">
        <v>4965</v>
      </c>
      <c r="W4580" s="5">
        <v>0</v>
      </c>
      <c r="X4580" s="5">
        <v>0</v>
      </c>
      <c r="Y4580" s="5">
        <v>0</v>
      </c>
      <c r="Z4580" s="5">
        <v>0</v>
      </c>
      <c r="AA4580" s="5">
        <v>0.1</v>
      </c>
      <c r="AB4580" s="5">
        <v>0</v>
      </c>
      <c r="AC4580" s="5">
        <v>0</v>
      </c>
      <c r="AD4580" s="5">
        <v>0</v>
      </c>
      <c r="AE4580" s="2">
        <v>2</v>
      </c>
      <c r="AF4580" s="2">
        <v>0</v>
      </c>
      <c r="AG4580" s="2">
        <v>0</v>
      </c>
      <c r="AH4580" s="2">
        <v>0</v>
      </c>
      <c r="AI4580" s="2">
        <v>0</v>
      </c>
      <c r="AJ4580" s="2">
        <v>1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 t="s">
        <v>4</v>
      </c>
      <c r="AT4580" s="2" t="s">
        <v>4</v>
      </c>
    </row>
    <row r="4581" spans="1:46" x14ac:dyDescent="0.2">
      <c r="A4581" s="2">
        <v>1662845</v>
      </c>
      <c r="B4581" s="2">
        <v>836678</v>
      </c>
      <c r="C4581" s="7">
        <v>22.018144914444701</v>
      </c>
      <c r="D4581" s="7">
        <v>37.0745266004079</v>
      </c>
      <c r="E4581" s="19" t="s">
        <v>4918</v>
      </c>
      <c r="F4581" s="46">
        <f>INDEX(Δεδομένα!$P:$P,MATCH('2021'!E4581,Δεδομένα!$O:$O,0))</f>
        <v>143</v>
      </c>
      <c r="G4581" s="49" t="s">
        <v>4919</v>
      </c>
      <c r="H4581" s="51" t="str">
        <f>INDEX(Δεδομένα!B$1:B$51,MATCH('2021'!G4581,Δεδομένα!A$1:A$51,0))</f>
        <v>ΠΕΛΛΟΠΟΝΗΣΟΥ</v>
      </c>
      <c r="I4581" s="53">
        <f>INDEX(Δεδομένα!E$1:E$13,MATCH('2021'!H4581,Δεδομένα!D$1:D$13,0))</f>
        <v>8</v>
      </c>
      <c r="J4581" s="4">
        <v>44265</v>
      </c>
      <c r="K4581" s="3" t="s">
        <v>577</v>
      </c>
      <c r="L4581" s="17" t="str">
        <f t="shared" si="368"/>
        <v>10/03/2021 20:09</v>
      </c>
      <c r="M4581" s="4">
        <v>44265</v>
      </c>
      <c r="N4581" s="3" t="s">
        <v>497</v>
      </c>
      <c r="O4581" s="17" t="str">
        <f t="shared" si="369"/>
        <v>10/03/2021 21:00</v>
      </c>
      <c r="P4581" s="24">
        <f t="shared" si="370"/>
        <v>3.5416666665696539E-2</v>
      </c>
      <c r="Q4581" s="28">
        <v>0</v>
      </c>
      <c r="R4581" s="27">
        <f t="shared" si="371"/>
        <v>50.999999998603016</v>
      </c>
      <c r="S4581" s="3" t="s">
        <v>4</v>
      </c>
      <c r="T4581" s="3" t="s">
        <v>4920</v>
      </c>
      <c r="U4581" s="3" t="s">
        <v>4</v>
      </c>
      <c r="V4581" s="3" t="s">
        <v>4966</v>
      </c>
      <c r="W4581" s="5">
        <v>0</v>
      </c>
      <c r="X4581" s="5">
        <v>0</v>
      </c>
      <c r="Y4581" s="5">
        <v>0</v>
      </c>
      <c r="Z4581" s="5">
        <v>0</v>
      </c>
      <c r="AA4581" s="5">
        <v>0.2</v>
      </c>
      <c r="AB4581" s="5">
        <v>0</v>
      </c>
      <c r="AC4581" s="5">
        <v>0</v>
      </c>
      <c r="AD4581" s="5">
        <v>0</v>
      </c>
      <c r="AE4581" s="2">
        <v>2</v>
      </c>
      <c r="AF4581" s="2">
        <v>0</v>
      </c>
      <c r="AG4581" s="2">
        <v>0</v>
      </c>
      <c r="AH4581" s="2">
        <v>0</v>
      </c>
      <c r="AI4581" s="2">
        <v>0</v>
      </c>
      <c r="AJ4581" s="2">
        <v>1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 t="s">
        <v>4</v>
      </c>
      <c r="AT4581" s="2" t="s">
        <v>4</v>
      </c>
    </row>
    <row r="4582" spans="1:46" x14ac:dyDescent="0.2">
      <c r="A4582" s="2">
        <v>1657094</v>
      </c>
      <c r="B4582" s="2">
        <v>837100</v>
      </c>
      <c r="C4582" s="7">
        <v>21.872970220002799</v>
      </c>
      <c r="D4582" s="7">
        <v>37.004505845016901</v>
      </c>
      <c r="E4582" s="19" t="s">
        <v>4918</v>
      </c>
      <c r="F4582" s="46">
        <f>INDEX(Δεδομένα!$P:$P,MATCH('2021'!E4582,Δεδομένα!$O:$O,0))</f>
        <v>143</v>
      </c>
      <c r="G4582" s="49" t="s">
        <v>4919</v>
      </c>
      <c r="H4582" s="51" t="str">
        <f>INDEX(Δεδομένα!B$1:B$51,MATCH('2021'!G4582,Δεδομένα!A$1:A$51,0))</f>
        <v>ΠΕΛΛΟΠΟΝΗΣΟΥ</v>
      </c>
      <c r="I4582" s="53">
        <f>INDEX(Δεδομένα!E$1:E$13,MATCH('2021'!H4582,Δεδομένα!D$1:D$13,0))</f>
        <v>8</v>
      </c>
      <c r="J4582" s="4">
        <v>44267</v>
      </c>
      <c r="K4582" s="3" t="s">
        <v>962</v>
      </c>
      <c r="L4582" s="17" t="str">
        <f t="shared" si="368"/>
        <v>12/03/2021 16:38</v>
      </c>
      <c r="M4582" s="4">
        <v>44267</v>
      </c>
      <c r="N4582" s="3" t="s">
        <v>433</v>
      </c>
      <c r="O4582" s="17" t="str">
        <f t="shared" si="369"/>
        <v>12/03/2021 17:25</v>
      </c>
      <c r="P4582" s="24">
        <f t="shared" si="370"/>
        <v>3.2638888886140194E-2</v>
      </c>
      <c r="Q4582" s="28">
        <v>0</v>
      </c>
      <c r="R4582" s="27">
        <f t="shared" si="371"/>
        <v>46.999999996041879</v>
      </c>
      <c r="S4582" s="3" t="s">
        <v>4</v>
      </c>
      <c r="T4582" s="3" t="s">
        <v>4920</v>
      </c>
      <c r="U4582" s="3" t="s">
        <v>4</v>
      </c>
      <c r="V4582" s="3" t="s">
        <v>4967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0.1</v>
      </c>
      <c r="AC4582" s="5">
        <v>0</v>
      </c>
      <c r="AD4582" s="5">
        <v>0</v>
      </c>
      <c r="AE4582" s="2">
        <v>2</v>
      </c>
      <c r="AF4582" s="2">
        <v>0</v>
      </c>
      <c r="AG4582" s="2">
        <v>0</v>
      </c>
      <c r="AH4582" s="2">
        <v>0</v>
      </c>
      <c r="AI4582" s="2">
        <v>0</v>
      </c>
      <c r="AJ4582" s="2">
        <v>1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 t="s">
        <v>4</v>
      </c>
      <c r="AT4582" s="2" t="s">
        <v>4</v>
      </c>
    </row>
    <row r="4583" spans="1:46" x14ac:dyDescent="0.2">
      <c r="A4583" s="2">
        <v>1657097</v>
      </c>
      <c r="B4583" s="2">
        <v>837123</v>
      </c>
      <c r="C4583" s="7">
        <v>22.028366741714901</v>
      </c>
      <c r="D4583" s="7">
        <v>37.047316867590901</v>
      </c>
      <c r="E4583" s="19" t="s">
        <v>4918</v>
      </c>
      <c r="F4583" s="46">
        <f>INDEX(Δεδομένα!$P:$P,MATCH('2021'!E4583,Δεδομένα!$O:$O,0))</f>
        <v>143</v>
      </c>
      <c r="G4583" s="49" t="s">
        <v>4919</v>
      </c>
      <c r="H4583" s="51" t="str">
        <f>INDEX(Δεδομένα!B$1:B$51,MATCH('2021'!G4583,Δεδομένα!A$1:A$51,0))</f>
        <v>ΠΕΛΛΟΠΟΝΗΣΟΥ</v>
      </c>
      <c r="I4583" s="53">
        <f>INDEX(Δεδομένα!E$1:E$13,MATCH('2021'!H4583,Δεδομένα!D$1:D$13,0))</f>
        <v>8</v>
      </c>
      <c r="J4583" s="4">
        <v>44267</v>
      </c>
      <c r="K4583" s="3" t="s">
        <v>1871</v>
      </c>
      <c r="L4583" s="17" t="str">
        <f t="shared" si="368"/>
        <v>12/03/2021 18:18</v>
      </c>
      <c r="M4583" s="4">
        <v>44267</v>
      </c>
      <c r="N4583" s="3" t="s">
        <v>758</v>
      </c>
      <c r="O4583" s="17" t="str">
        <f t="shared" si="369"/>
        <v>12/03/2021 18:48</v>
      </c>
      <c r="P4583" s="24">
        <f t="shared" si="370"/>
        <v>2.0833333335758653E-2</v>
      </c>
      <c r="Q4583" s="28">
        <v>0</v>
      </c>
      <c r="R4583" s="27">
        <f t="shared" si="371"/>
        <v>30.00000000349246</v>
      </c>
      <c r="S4583" s="3" t="s">
        <v>4</v>
      </c>
      <c r="T4583" s="3" t="s">
        <v>4920</v>
      </c>
      <c r="U4583" s="3" t="s">
        <v>4</v>
      </c>
      <c r="V4583" s="3" t="s">
        <v>4965</v>
      </c>
      <c r="W4583" s="5">
        <v>0</v>
      </c>
      <c r="X4583" s="5">
        <v>0.2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2">
        <v>2</v>
      </c>
      <c r="AF4583" s="2">
        <v>0</v>
      </c>
      <c r="AG4583" s="2">
        <v>0</v>
      </c>
      <c r="AH4583" s="2">
        <v>0</v>
      </c>
      <c r="AI4583" s="2">
        <v>0</v>
      </c>
      <c r="AJ4583" s="2">
        <v>1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 t="s">
        <v>4</v>
      </c>
      <c r="AT4583" s="2" t="s">
        <v>4</v>
      </c>
    </row>
    <row r="4584" spans="1:46" x14ac:dyDescent="0.2">
      <c r="A4584" s="2">
        <v>1655867</v>
      </c>
      <c r="B4584" s="2">
        <v>837136</v>
      </c>
      <c r="C4584" s="7">
        <v>21.994837164421199</v>
      </c>
      <c r="D4584" s="7">
        <v>37.067287999835202</v>
      </c>
      <c r="E4584" s="19" t="s">
        <v>4918</v>
      </c>
      <c r="F4584" s="46">
        <f>INDEX(Δεδομένα!$P:$P,MATCH('2021'!E4584,Δεδομένα!$O:$O,0))</f>
        <v>143</v>
      </c>
      <c r="G4584" s="49" t="s">
        <v>4919</v>
      </c>
      <c r="H4584" s="51" t="str">
        <f>INDEX(Δεδομένα!B$1:B$51,MATCH('2021'!G4584,Δεδομένα!A$1:A$51,0))</f>
        <v>ΠΕΛΛΟΠΟΝΗΣΟΥ</v>
      </c>
      <c r="I4584" s="53">
        <f>INDEX(Δεδομένα!E$1:E$13,MATCH('2021'!H4584,Δεδομένα!D$1:D$13,0))</f>
        <v>8</v>
      </c>
      <c r="J4584" s="4">
        <v>44267</v>
      </c>
      <c r="K4584" s="3" t="s">
        <v>634</v>
      </c>
      <c r="L4584" s="17" t="str">
        <f t="shared" si="368"/>
        <v>12/03/2021 19:05</v>
      </c>
      <c r="M4584" s="4">
        <v>44267</v>
      </c>
      <c r="N4584" s="3" t="s">
        <v>23</v>
      </c>
      <c r="O4584" s="17" t="str">
        <f t="shared" si="369"/>
        <v>12/03/2021 19:35</v>
      </c>
      <c r="P4584" s="24">
        <f t="shared" si="370"/>
        <v>2.0833333328482695E-2</v>
      </c>
      <c r="Q4584" s="28">
        <v>0</v>
      </c>
      <c r="R4584" s="27">
        <f t="shared" si="371"/>
        <v>29.999999993015081</v>
      </c>
      <c r="S4584" s="3" t="s">
        <v>4</v>
      </c>
      <c r="T4584" s="3" t="s">
        <v>4920</v>
      </c>
      <c r="U4584" s="3" t="s">
        <v>4</v>
      </c>
      <c r="V4584" s="3" t="s">
        <v>4961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0.01</v>
      </c>
      <c r="AC4584" s="5">
        <v>0</v>
      </c>
      <c r="AD4584" s="5">
        <v>0</v>
      </c>
      <c r="AE4584" s="2">
        <v>2</v>
      </c>
      <c r="AF4584" s="2">
        <v>0</v>
      </c>
      <c r="AG4584" s="2">
        <v>0</v>
      </c>
      <c r="AH4584" s="2">
        <v>0</v>
      </c>
      <c r="AI4584" s="2">
        <v>0</v>
      </c>
      <c r="AJ4584" s="2">
        <v>1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 t="s">
        <v>4</v>
      </c>
      <c r="AT4584" s="2" t="s">
        <v>4</v>
      </c>
    </row>
    <row r="4585" spans="1:46" x14ac:dyDescent="0.2">
      <c r="A4585" s="2">
        <v>1657062</v>
      </c>
      <c r="B4585" s="2">
        <v>837268</v>
      </c>
      <c r="D4585" s="2"/>
      <c r="E4585" s="19" t="s">
        <v>4918</v>
      </c>
      <c r="F4585" s="46">
        <f>INDEX(Δεδομένα!$P:$P,MATCH('2021'!E4585,Δεδομένα!$O:$O,0))</f>
        <v>143</v>
      </c>
      <c r="G4585" s="49" t="s">
        <v>4919</v>
      </c>
      <c r="H4585" s="51" t="str">
        <f>INDEX(Δεδομένα!B$1:B$51,MATCH('2021'!G4585,Δεδομένα!A$1:A$51,0))</f>
        <v>ΠΕΛΛΟΠΟΝΗΣΟΥ</v>
      </c>
      <c r="I4585" s="53">
        <f>INDEX(Δεδομένα!E$1:E$13,MATCH('2021'!H4585,Δεδομένα!D$1:D$13,0))</f>
        <v>8</v>
      </c>
      <c r="J4585" s="4">
        <v>44268</v>
      </c>
      <c r="K4585" s="3" t="s">
        <v>1270</v>
      </c>
      <c r="L4585" s="17" t="str">
        <f t="shared" si="368"/>
        <v>13/03/2021 12:04</v>
      </c>
      <c r="M4585" s="4">
        <v>44268</v>
      </c>
      <c r="N4585" s="3" t="s">
        <v>552</v>
      </c>
      <c r="O4585" s="17" t="str">
        <f t="shared" si="369"/>
        <v>13/03/2021 13:00</v>
      </c>
      <c r="P4585" s="24">
        <f t="shared" si="370"/>
        <v>3.8888888884685002E-2</v>
      </c>
      <c r="Q4585" s="28">
        <v>0</v>
      </c>
      <c r="R4585" s="27">
        <f t="shared" si="371"/>
        <v>55.999999993946403</v>
      </c>
      <c r="S4585" s="3" t="s">
        <v>4</v>
      </c>
      <c r="T4585" s="3" t="s">
        <v>4923</v>
      </c>
      <c r="U4585" s="3" t="s">
        <v>4</v>
      </c>
      <c r="V4585" s="3" t="s">
        <v>4968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0.1</v>
      </c>
      <c r="AC4585" s="5">
        <v>0</v>
      </c>
      <c r="AD4585" s="5">
        <v>0</v>
      </c>
      <c r="AE4585" s="2">
        <v>3</v>
      </c>
      <c r="AF4585" s="2">
        <v>0</v>
      </c>
      <c r="AG4585" s="2">
        <v>0</v>
      </c>
      <c r="AH4585" s="2">
        <v>0</v>
      </c>
      <c r="AI4585" s="2">
        <v>0</v>
      </c>
      <c r="AJ4585" s="2">
        <v>1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 t="s">
        <v>4</v>
      </c>
      <c r="AT4585" s="2" t="s">
        <v>4</v>
      </c>
    </row>
    <row r="4586" spans="1:46" x14ac:dyDescent="0.2">
      <c r="A4586" s="2">
        <v>1657090</v>
      </c>
      <c r="B4586" s="2">
        <v>837406</v>
      </c>
      <c r="C4586" s="7">
        <v>22.020990158797101</v>
      </c>
      <c r="D4586" s="7">
        <v>37.0469345432845</v>
      </c>
      <c r="E4586" s="19" t="s">
        <v>4918</v>
      </c>
      <c r="F4586" s="46">
        <f>INDEX(Δεδομένα!$P:$P,MATCH('2021'!E4586,Δεδομένα!$O:$O,0))</f>
        <v>143</v>
      </c>
      <c r="G4586" s="49" t="s">
        <v>4919</v>
      </c>
      <c r="H4586" s="51" t="str">
        <f>INDEX(Δεδομένα!B$1:B$51,MATCH('2021'!G4586,Δεδομένα!A$1:A$51,0))</f>
        <v>ΠΕΛΛΟΠΟΝΗΣΟΥ</v>
      </c>
      <c r="I4586" s="53">
        <f>INDEX(Δεδομένα!E$1:E$13,MATCH('2021'!H4586,Δεδομένα!D$1:D$13,0))</f>
        <v>8</v>
      </c>
      <c r="J4586" s="4">
        <v>44268</v>
      </c>
      <c r="K4586" s="3" t="s">
        <v>131</v>
      </c>
      <c r="L4586" s="17" t="str">
        <f t="shared" si="368"/>
        <v>13/03/2021 19:15</v>
      </c>
      <c r="M4586" s="4">
        <v>44268</v>
      </c>
      <c r="N4586" s="3" t="s">
        <v>868</v>
      </c>
      <c r="O4586" s="17" t="str">
        <f t="shared" si="369"/>
        <v>13/03/2021 19:49</v>
      </c>
      <c r="P4586" s="24">
        <f t="shared" si="370"/>
        <v>2.361111110803904E-2</v>
      </c>
      <c r="Q4586" s="28">
        <v>0</v>
      </c>
      <c r="R4586" s="27">
        <f t="shared" si="371"/>
        <v>33.999999995576218</v>
      </c>
      <c r="S4586" s="3" t="s">
        <v>4</v>
      </c>
      <c r="T4586" s="3" t="s">
        <v>4926</v>
      </c>
      <c r="U4586" s="3" t="s">
        <v>4</v>
      </c>
      <c r="V4586" s="3" t="s">
        <v>4960</v>
      </c>
      <c r="W4586" s="5">
        <v>0</v>
      </c>
      <c r="X4586" s="5">
        <v>0</v>
      </c>
      <c r="Y4586" s="5">
        <v>0</v>
      </c>
      <c r="Z4586" s="5">
        <v>0</v>
      </c>
      <c r="AA4586" s="5">
        <v>0.5</v>
      </c>
      <c r="AB4586" s="5">
        <v>0</v>
      </c>
      <c r="AC4586" s="5">
        <v>0</v>
      </c>
      <c r="AD4586" s="5">
        <v>0</v>
      </c>
      <c r="AE4586" s="2">
        <v>2</v>
      </c>
      <c r="AF4586" s="2">
        <v>0</v>
      </c>
      <c r="AG4586" s="2">
        <v>0</v>
      </c>
      <c r="AH4586" s="2">
        <v>0</v>
      </c>
      <c r="AI4586" s="2">
        <v>0</v>
      </c>
      <c r="AJ4586" s="2">
        <v>1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 t="s">
        <v>4</v>
      </c>
      <c r="AT4586" s="2" t="s">
        <v>4</v>
      </c>
    </row>
    <row r="4587" spans="1:46" x14ac:dyDescent="0.2">
      <c r="A4587" s="2">
        <v>1657065</v>
      </c>
      <c r="B4587" s="2">
        <v>837564</v>
      </c>
      <c r="C4587" s="7">
        <v>22.276003113900298</v>
      </c>
      <c r="D4587" s="7">
        <v>36.973819789017099</v>
      </c>
      <c r="E4587" s="19" t="s">
        <v>4918</v>
      </c>
      <c r="F4587" s="46">
        <f>INDEX(Δεδομένα!$P:$P,MATCH('2021'!E4587,Δεδομένα!$O:$O,0))</f>
        <v>143</v>
      </c>
      <c r="G4587" s="49" t="s">
        <v>4919</v>
      </c>
      <c r="H4587" s="51" t="str">
        <f>INDEX(Δεδομένα!B$1:B$51,MATCH('2021'!G4587,Δεδομένα!A$1:A$51,0))</f>
        <v>ΠΕΛΛΟΠΟΝΗΣΟΥ</v>
      </c>
      <c r="I4587" s="53">
        <f>INDEX(Δεδομένα!E$1:E$13,MATCH('2021'!H4587,Δεδομένα!D$1:D$13,0))</f>
        <v>8</v>
      </c>
      <c r="J4587" s="4">
        <v>44269</v>
      </c>
      <c r="K4587" s="3" t="s">
        <v>766</v>
      </c>
      <c r="L4587" s="17" t="str">
        <f t="shared" si="368"/>
        <v>14/03/2021 14:17</v>
      </c>
      <c r="M4587" s="4">
        <v>44269</v>
      </c>
      <c r="N4587" s="3" t="s">
        <v>411</v>
      </c>
      <c r="O4587" s="17" t="str">
        <f t="shared" si="369"/>
        <v>14/03/2021 17:10</v>
      </c>
      <c r="P4587" s="24">
        <f t="shared" si="370"/>
        <v>0.12013888889487134</v>
      </c>
      <c r="Q4587" s="28">
        <v>0</v>
      </c>
      <c r="R4587" s="27">
        <f t="shared" si="371"/>
        <v>173.00000000861473</v>
      </c>
      <c r="S4587" s="3" t="s">
        <v>4</v>
      </c>
      <c r="T4587" s="3" t="s">
        <v>4923</v>
      </c>
      <c r="U4587" s="3" t="s">
        <v>4</v>
      </c>
      <c r="V4587" s="3" t="s">
        <v>4969</v>
      </c>
      <c r="W4587" s="5">
        <v>0</v>
      </c>
      <c r="X4587" s="5">
        <v>2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2">
        <v>8</v>
      </c>
      <c r="AF4587" s="2">
        <v>0</v>
      </c>
      <c r="AG4587" s="2">
        <v>0</v>
      </c>
      <c r="AH4587" s="2">
        <v>0</v>
      </c>
      <c r="AI4587" s="2">
        <v>0</v>
      </c>
      <c r="AJ4587" s="2">
        <v>3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 t="s">
        <v>4</v>
      </c>
      <c r="AT4587" s="2" t="s">
        <v>4</v>
      </c>
    </row>
    <row r="4588" spans="1:46" x14ac:dyDescent="0.2">
      <c r="A4588" s="2">
        <v>1657068</v>
      </c>
      <c r="B4588" s="2">
        <v>837663</v>
      </c>
      <c r="C4588" s="7">
        <v>22.017803824260401</v>
      </c>
      <c r="D4588" s="7">
        <v>37.087377232314999</v>
      </c>
      <c r="E4588" s="19" t="s">
        <v>4918</v>
      </c>
      <c r="F4588" s="46">
        <f>INDEX(Δεδομένα!$P:$P,MATCH('2021'!E4588,Δεδομένα!$O:$O,0))</f>
        <v>143</v>
      </c>
      <c r="G4588" s="49" t="s">
        <v>4919</v>
      </c>
      <c r="H4588" s="51" t="str">
        <f>INDEX(Δεδομένα!B$1:B$51,MATCH('2021'!G4588,Δεδομένα!A$1:A$51,0))</f>
        <v>ΠΕΛΛΟΠΟΝΗΣΟΥ</v>
      </c>
      <c r="I4588" s="53">
        <f>INDEX(Δεδομένα!E$1:E$13,MATCH('2021'!H4588,Δεδομένα!D$1:D$13,0))</f>
        <v>8</v>
      </c>
      <c r="J4588" s="4">
        <v>44269</v>
      </c>
      <c r="K4588" s="3" t="s">
        <v>656</v>
      </c>
      <c r="L4588" s="17" t="str">
        <f t="shared" si="368"/>
        <v>14/03/2021 14:55</v>
      </c>
      <c r="M4588" s="4">
        <v>44269</v>
      </c>
      <c r="N4588" s="3" t="s">
        <v>1261</v>
      </c>
      <c r="O4588" s="17" t="str">
        <f t="shared" si="369"/>
        <v>14/03/2021 21:07</v>
      </c>
      <c r="P4588" s="24">
        <f t="shared" si="370"/>
        <v>0.25833333333139308</v>
      </c>
      <c r="Q4588" s="28">
        <v>0</v>
      </c>
      <c r="R4588" s="27">
        <f t="shared" si="371"/>
        <v>371.99999999720603</v>
      </c>
      <c r="S4588" s="3" t="s">
        <v>4</v>
      </c>
      <c r="T4588" s="3" t="s">
        <v>4926</v>
      </c>
      <c r="U4588" s="3" t="s">
        <v>4</v>
      </c>
      <c r="V4588" s="3" t="s">
        <v>4970</v>
      </c>
      <c r="W4588" s="5">
        <v>0</v>
      </c>
      <c r="X4588" s="5">
        <v>0</v>
      </c>
      <c r="Y4588" s="5">
        <v>0</v>
      </c>
      <c r="Z4588" s="5">
        <v>0</v>
      </c>
      <c r="AA4588" s="5">
        <v>0.1</v>
      </c>
      <c r="AB4588" s="5">
        <v>0</v>
      </c>
      <c r="AC4588" s="5">
        <v>0</v>
      </c>
      <c r="AD4588" s="5">
        <v>0</v>
      </c>
      <c r="AE4588" s="2">
        <v>2</v>
      </c>
      <c r="AF4588" s="2">
        <v>0</v>
      </c>
      <c r="AG4588" s="2">
        <v>0</v>
      </c>
      <c r="AH4588" s="2">
        <v>0</v>
      </c>
      <c r="AI4588" s="2">
        <v>0</v>
      </c>
      <c r="AJ4588" s="2">
        <v>1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 t="s">
        <v>4</v>
      </c>
      <c r="AT4588" s="2" t="s">
        <v>4</v>
      </c>
    </row>
    <row r="4589" spans="1:46" x14ac:dyDescent="0.2">
      <c r="A4589" s="2">
        <v>1657017</v>
      </c>
      <c r="B4589" s="2">
        <v>838751</v>
      </c>
      <c r="D4589" s="2"/>
      <c r="E4589" s="19" t="s">
        <v>4918</v>
      </c>
      <c r="F4589" s="46">
        <f>INDEX(Δεδομένα!$P:$P,MATCH('2021'!E4589,Δεδομένα!$O:$O,0))</f>
        <v>143</v>
      </c>
      <c r="G4589" s="49" t="s">
        <v>4919</v>
      </c>
      <c r="H4589" s="51" t="str">
        <f>INDEX(Δεδομένα!B$1:B$51,MATCH('2021'!G4589,Δεδομένα!A$1:A$51,0))</f>
        <v>ΠΕΛΛΟΠΟΝΗΣΟΥ</v>
      </c>
      <c r="I4589" s="53">
        <f>INDEX(Δεδομένα!E$1:E$13,MATCH('2021'!H4589,Δεδομένα!D$1:D$13,0))</f>
        <v>8</v>
      </c>
      <c r="J4589" s="4">
        <v>44273</v>
      </c>
      <c r="K4589" s="3" t="s">
        <v>3378</v>
      </c>
      <c r="L4589" s="17" t="str">
        <f t="shared" si="368"/>
        <v>18/03/2021 02:18</v>
      </c>
      <c r="M4589" s="4">
        <v>44273</v>
      </c>
      <c r="N4589" s="3" t="s">
        <v>1758</v>
      </c>
      <c r="O4589" s="17" t="str">
        <f t="shared" si="369"/>
        <v>18/03/2021 02:30</v>
      </c>
      <c r="P4589" s="24">
        <f t="shared" si="370"/>
        <v>8.333333331393078E-3</v>
      </c>
      <c r="Q4589" s="28">
        <v>0</v>
      </c>
      <c r="R4589" s="27">
        <f t="shared" si="371"/>
        <v>11.999999997206032</v>
      </c>
      <c r="S4589" s="3" t="s">
        <v>4</v>
      </c>
      <c r="T4589" s="3" t="s">
        <v>4926</v>
      </c>
      <c r="U4589" s="3" t="s">
        <v>4928</v>
      </c>
      <c r="V4589" s="3" t="s">
        <v>4971</v>
      </c>
      <c r="W4589" s="5">
        <v>0</v>
      </c>
      <c r="X4589" s="5">
        <v>0</v>
      </c>
      <c r="Y4589" s="5">
        <v>0</v>
      </c>
      <c r="Z4589" s="5">
        <v>0</v>
      </c>
      <c r="AA4589" s="5">
        <v>0.1</v>
      </c>
      <c r="AB4589" s="5">
        <v>0</v>
      </c>
      <c r="AC4589" s="5">
        <v>0</v>
      </c>
      <c r="AD4589" s="5">
        <v>0</v>
      </c>
      <c r="AE4589" s="2">
        <v>2</v>
      </c>
      <c r="AF4589" s="2">
        <v>0</v>
      </c>
      <c r="AG4589" s="2">
        <v>0</v>
      </c>
      <c r="AH4589" s="2">
        <v>0</v>
      </c>
      <c r="AI4589" s="2">
        <v>0</v>
      </c>
      <c r="AJ4589" s="2">
        <v>1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 t="s">
        <v>4</v>
      </c>
      <c r="AT4589" s="2" t="s">
        <v>4</v>
      </c>
    </row>
    <row r="4590" spans="1:46" x14ac:dyDescent="0.2">
      <c r="A4590" s="2">
        <v>1662770</v>
      </c>
      <c r="B4590" s="2">
        <v>840065</v>
      </c>
      <c r="C4590" s="7">
        <v>22.1383522707746</v>
      </c>
      <c r="D4590" s="7">
        <v>37.032537317346502</v>
      </c>
      <c r="E4590" s="19" t="s">
        <v>4918</v>
      </c>
      <c r="F4590" s="46">
        <f>INDEX(Δεδομένα!$P:$P,MATCH('2021'!E4590,Δεδομένα!$O:$O,0))</f>
        <v>143</v>
      </c>
      <c r="G4590" s="49" t="s">
        <v>4919</v>
      </c>
      <c r="H4590" s="51" t="str">
        <f>INDEX(Δεδομένα!B$1:B$51,MATCH('2021'!G4590,Δεδομένα!A$1:A$51,0))</f>
        <v>ΠΕΛΛΟΠΟΝΗΣΟΥ</v>
      </c>
      <c r="I4590" s="53">
        <f>INDEX(Δεδομένα!E$1:E$13,MATCH('2021'!H4590,Δεδομένα!D$1:D$13,0))</f>
        <v>8</v>
      </c>
      <c r="J4590" s="4">
        <v>44279</v>
      </c>
      <c r="K4590" s="3" t="s">
        <v>81</v>
      </c>
      <c r="L4590" s="17" t="str">
        <f t="shared" ref="L4590:L4643" si="372">_xlfn.CONCAT(TEXT(J4590,"ηη/μμ/εεε")," ",TEXT(K4590,"ωω:λλ"))</f>
        <v>24/03/2021 14:07</v>
      </c>
      <c r="M4590" s="4">
        <v>44279</v>
      </c>
      <c r="N4590" s="3" t="s">
        <v>967</v>
      </c>
      <c r="O4590" s="17" t="str">
        <f t="shared" ref="O4590:O4643" si="373">_xlfn.CONCAT(TEXT(M4590,"ηη/μμ/εεε")," ",TEXT(N4590,"ωω:λλ"))</f>
        <v>24/03/2021 14:32</v>
      </c>
      <c r="P4590" s="24">
        <f t="shared" ref="P4590:P4643" si="374">O4590-L4590</f>
        <v>1.7361111116770189E-2</v>
      </c>
      <c r="Q4590" s="28">
        <v>0</v>
      </c>
      <c r="R4590" s="27">
        <f t="shared" ref="R4590:R4643" si="375">P4590*(24*60)</f>
        <v>25.000000008149073</v>
      </c>
      <c r="S4590" s="3" t="s">
        <v>4</v>
      </c>
      <c r="T4590" s="3" t="s">
        <v>4926</v>
      </c>
      <c r="U4590" s="3" t="s">
        <v>4</v>
      </c>
      <c r="V4590" s="3" t="s">
        <v>4931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5</v>
      </c>
      <c r="AC4590" s="5">
        <v>0</v>
      </c>
      <c r="AD4590" s="5">
        <v>0</v>
      </c>
      <c r="AE4590" s="2">
        <v>2</v>
      </c>
      <c r="AF4590" s="2">
        <v>0</v>
      </c>
      <c r="AG4590" s="2">
        <v>0</v>
      </c>
      <c r="AH4590" s="2">
        <v>0</v>
      </c>
      <c r="AI4590" s="2">
        <v>0</v>
      </c>
      <c r="AJ4590" s="2">
        <v>1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 t="s">
        <v>4</v>
      </c>
      <c r="AT4590" s="2" t="s">
        <v>4</v>
      </c>
    </row>
    <row r="4591" spans="1:46" x14ac:dyDescent="0.2">
      <c r="A4591" s="2">
        <v>1662771</v>
      </c>
      <c r="B4591" s="2">
        <v>840106</v>
      </c>
      <c r="C4591" s="7">
        <v>22.016793555882899</v>
      </c>
      <c r="D4591" s="7">
        <v>37.1436682834238</v>
      </c>
      <c r="E4591" s="19" t="s">
        <v>4918</v>
      </c>
      <c r="F4591" s="46">
        <f>INDEX(Δεδομένα!$P:$P,MATCH('2021'!E4591,Δεδομένα!$O:$O,0))</f>
        <v>143</v>
      </c>
      <c r="G4591" s="49" t="s">
        <v>4919</v>
      </c>
      <c r="H4591" s="51" t="str">
        <f>INDEX(Δεδομένα!B$1:B$51,MATCH('2021'!G4591,Δεδομένα!A$1:A$51,0))</f>
        <v>ΠΕΛΛΟΠΟΝΗΣΟΥ</v>
      </c>
      <c r="I4591" s="53">
        <f>INDEX(Δεδομένα!E$1:E$13,MATCH('2021'!H4591,Δεδομένα!D$1:D$13,0))</f>
        <v>8</v>
      </c>
      <c r="J4591" s="4">
        <v>44279</v>
      </c>
      <c r="K4591" s="3" t="s">
        <v>181</v>
      </c>
      <c r="L4591" s="17" t="str">
        <f t="shared" si="372"/>
        <v>24/03/2021 17:37</v>
      </c>
      <c r="M4591" s="4">
        <v>44279</v>
      </c>
      <c r="N4591" s="3" t="s">
        <v>1672</v>
      </c>
      <c r="O4591" s="17" t="str">
        <f t="shared" si="373"/>
        <v>24/03/2021 18:08</v>
      </c>
      <c r="P4591" s="24">
        <f t="shared" si="374"/>
        <v>2.1527777782466728E-2</v>
      </c>
      <c r="Q4591" s="28">
        <v>0</v>
      </c>
      <c r="R4591" s="27">
        <f t="shared" si="375"/>
        <v>31.000000006752089</v>
      </c>
      <c r="S4591" s="3" t="s">
        <v>4</v>
      </c>
      <c r="T4591" s="3" t="s">
        <v>4926</v>
      </c>
      <c r="U4591" s="3" t="s">
        <v>4</v>
      </c>
      <c r="V4591" s="3" t="s">
        <v>2700</v>
      </c>
      <c r="W4591" s="5">
        <v>0</v>
      </c>
      <c r="X4591" s="5">
        <v>0</v>
      </c>
      <c r="Y4591" s="5">
        <v>0</v>
      </c>
      <c r="Z4591" s="5">
        <v>0</v>
      </c>
      <c r="AA4591" s="5">
        <v>0.05</v>
      </c>
      <c r="AB4591" s="5">
        <v>0</v>
      </c>
      <c r="AC4591" s="5">
        <v>0</v>
      </c>
      <c r="AD4591" s="5">
        <v>0</v>
      </c>
      <c r="AE4591" s="2">
        <v>2</v>
      </c>
      <c r="AF4591" s="2">
        <v>0</v>
      </c>
      <c r="AG4591" s="2">
        <v>0</v>
      </c>
      <c r="AH4591" s="2">
        <v>0</v>
      </c>
      <c r="AI4591" s="2">
        <v>0</v>
      </c>
      <c r="AJ4591" s="2">
        <v>1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 t="s">
        <v>4</v>
      </c>
      <c r="AT4591" s="2" t="s">
        <v>4</v>
      </c>
    </row>
    <row r="4592" spans="1:46" x14ac:dyDescent="0.2">
      <c r="A4592" s="2">
        <v>1662769</v>
      </c>
      <c r="B4592" s="2">
        <v>840248</v>
      </c>
      <c r="C4592" s="7">
        <v>22.0396294951593</v>
      </c>
      <c r="D4592" s="7">
        <v>37.130142270645202</v>
      </c>
      <c r="E4592" s="19" t="s">
        <v>4918</v>
      </c>
      <c r="F4592" s="46">
        <f>INDEX(Δεδομένα!$P:$P,MATCH('2021'!E4592,Δεδομένα!$O:$O,0))</f>
        <v>143</v>
      </c>
      <c r="G4592" s="49" t="s">
        <v>4919</v>
      </c>
      <c r="H4592" s="51" t="str">
        <f>INDEX(Δεδομένα!B$1:B$51,MATCH('2021'!G4592,Δεδομένα!A$1:A$51,0))</f>
        <v>ΠΕΛΛΟΠΟΝΗΣΟΥ</v>
      </c>
      <c r="I4592" s="53">
        <f>INDEX(Δεδομένα!E$1:E$13,MATCH('2021'!H4592,Δεδομένα!D$1:D$13,0))</f>
        <v>8</v>
      </c>
      <c r="J4592" s="4">
        <v>44280</v>
      </c>
      <c r="K4592" s="3" t="s">
        <v>179</v>
      </c>
      <c r="L4592" s="17" t="str">
        <f t="shared" si="372"/>
        <v>25/03/2021 13:33</v>
      </c>
      <c r="M4592" s="4">
        <v>44280</v>
      </c>
      <c r="N4592" s="3" t="s">
        <v>499</v>
      </c>
      <c r="O4592" s="17" t="str">
        <f t="shared" si="373"/>
        <v>25/03/2021 15:10</v>
      </c>
      <c r="P4592" s="24">
        <f t="shared" si="374"/>
        <v>6.7361111112404615E-2</v>
      </c>
      <c r="Q4592" s="28">
        <v>0</v>
      </c>
      <c r="R4592" s="27">
        <f t="shared" si="375"/>
        <v>97.000000001862645</v>
      </c>
      <c r="S4592" s="3" t="s">
        <v>4</v>
      </c>
      <c r="T4592" s="3" t="s">
        <v>4926</v>
      </c>
      <c r="U4592" s="3" t="s">
        <v>4</v>
      </c>
      <c r="V4592" s="3" t="s">
        <v>4948</v>
      </c>
      <c r="W4592" s="5">
        <v>0</v>
      </c>
      <c r="X4592" s="5">
        <v>0</v>
      </c>
      <c r="Y4592" s="5">
        <v>0</v>
      </c>
      <c r="Z4592" s="5">
        <v>0</v>
      </c>
      <c r="AA4592" s="5">
        <v>0.2</v>
      </c>
      <c r="AB4592" s="5">
        <v>0</v>
      </c>
      <c r="AC4592" s="5">
        <v>0</v>
      </c>
      <c r="AD4592" s="5">
        <v>0</v>
      </c>
      <c r="AE4592" s="2">
        <v>5</v>
      </c>
      <c r="AF4592" s="2">
        <v>0</v>
      </c>
      <c r="AG4592" s="2">
        <v>0</v>
      </c>
      <c r="AH4592" s="2">
        <v>0</v>
      </c>
      <c r="AI4592" s="2">
        <v>0</v>
      </c>
      <c r="AJ4592" s="2">
        <v>2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 t="s">
        <v>4</v>
      </c>
      <c r="AT4592" s="2" t="s">
        <v>4</v>
      </c>
    </row>
    <row r="4593" spans="1:46" x14ac:dyDescent="0.2">
      <c r="A4593" s="2">
        <v>1662772</v>
      </c>
      <c r="B4593" s="2">
        <v>840542</v>
      </c>
      <c r="D4593" s="2"/>
      <c r="E4593" s="19" t="s">
        <v>4918</v>
      </c>
      <c r="F4593" s="46">
        <f>INDEX(Δεδομένα!$P:$P,MATCH('2021'!E4593,Δεδομένα!$O:$O,0))</f>
        <v>143</v>
      </c>
      <c r="G4593" s="49" t="s">
        <v>4919</v>
      </c>
      <c r="H4593" s="51" t="str">
        <f>INDEX(Δεδομένα!B$1:B$51,MATCH('2021'!G4593,Δεδομένα!A$1:A$51,0))</f>
        <v>ΠΕΛΛΟΠΟΝΗΣΟΥ</v>
      </c>
      <c r="I4593" s="53">
        <f>INDEX(Δεδομένα!E$1:E$13,MATCH('2021'!H4593,Δεδομένα!D$1:D$13,0))</f>
        <v>8</v>
      </c>
      <c r="J4593" s="4">
        <v>44281</v>
      </c>
      <c r="K4593" s="3" t="s">
        <v>32</v>
      </c>
      <c r="L4593" s="17" t="str">
        <f t="shared" si="372"/>
        <v>26/03/2021 18:45</v>
      </c>
      <c r="M4593" s="4">
        <v>44281</v>
      </c>
      <c r="N4593" s="3" t="s">
        <v>783</v>
      </c>
      <c r="O4593" s="17" t="str">
        <f t="shared" si="373"/>
        <v>26/03/2021 18:56</v>
      </c>
      <c r="P4593" s="24">
        <f t="shared" si="374"/>
        <v>7.6388888919609599E-3</v>
      </c>
      <c r="Q4593" s="28">
        <v>0</v>
      </c>
      <c r="R4593" s="27">
        <f t="shared" si="375"/>
        <v>11.000000004423782</v>
      </c>
      <c r="S4593" s="3" t="s">
        <v>4</v>
      </c>
      <c r="T4593" s="3" t="s">
        <v>4920</v>
      </c>
      <c r="U4593" s="3" t="s">
        <v>4</v>
      </c>
      <c r="V4593" s="3" t="s">
        <v>4938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0.02</v>
      </c>
      <c r="AC4593" s="5">
        <v>0</v>
      </c>
      <c r="AD4593" s="5">
        <v>0</v>
      </c>
      <c r="AE4593" s="2">
        <v>2</v>
      </c>
      <c r="AF4593" s="2">
        <v>0</v>
      </c>
      <c r="AG4593" s="2">
        <v>0</v>
      </c>
      <c r="AH4593" s="2">
        <v>0</v>
      </c>
      <c r="AI4593" s="2">
        <v>0</v>
      </c>
      <c r="AJ4593" s="2">
        <v>1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 t="s">
        <v>4</v>
      </c>
      <c r="AT4593" s="2" t="s">
        <v>4</v>
      </c>
    </row>
    <row r="4594" spans="1:46" x14ac:dyDescent="0.2">
      <c r="A4594" s="2">
        <v>1662800</v>
      </c>
      <c r="B4594" s="2">
        <v>840549</v>
      </c>
      <c r="C4594" s="7">
        <v>22.014754004979501</v>
      </c>
      <c r="D4594" s="7">
        <v>37.087797726534099</v>
      </c>
      <c r="E4594" s="19" t="s">
        <v>4918</v>
      </c>
      <c r="F4594" s="46">
        <f>INDEX(Δεδομένα!$P:$P,MATCH('2021'!E4594,Δεδομένα!$O:$O,0))</f>
        <v>143</v>
      </c>
      <c r="G4594" s="49" t="s">
        <v>4919</v>
      </c>
      <c r="H4594" s="51" t="str">
        <f>INDEX(Δεδομένα!B$1:B$51,MATCH('2021'!G4594,Δεδομένα!A$1:A$51,0))</f>
        <v>ΠΕΛΛΟΠΟΝΗΣΟΥ</v>
      </c>
      <c r="I4594" s="53">
        <f>INDEX(Δεδομένα!E$1:E$13,MATCH('2021'!H4594,Δεδομένα!D$1:D$13,0))</f>
        <v>8</v>
      </c>
      <c r="J4594" s="4">
        <v>44281</v>
      </c>
      <c r="K4594" s="3" t="s">
        <v>150</v>
      </c>
      <c r="L4594" s="17" t="str">
        <f t="shared" si="372"/>
        <v>26/03/2021 19:00</v>
      </c>
      <c r="M4594" s="4">
        <v>44281</v>
      </c>
      <c r="N4594" s="3" t="s">
        <v>1330</v>
      </c>
      <c r="O4594" s="17" t="str">
        <f t="shared" si="373"/>
        <v>26/03/2021 20:12</v>
      </c>
      <c r="P4594" s="24">
        <f t="shared" si="374"/>
        <v>5.0000000002910383E-2</v>
      </c>
      <c r="Q4594" s="28">
        <v>0</v>
      </c>
      <c r="R4594" s="27">
        <f t="shared" si="375"/>
        <v>72.000000004190952</v>
      </c>
      <c r="S4594" s="3" t="s">
        <v>4</v>
      </c>
      <c r="T4594" s="3" t="s">
        <v>4926</v>
      </c>
      <c r="U4594" s="3" t="s">
        <v>4</v>
      </c>
      <c r="V4594" s="3" t="s">
        <v>4970</v>
      </c>
      <c r="W4594" s="5">
        <v>0</v>
      </c>
      <c r="X4594" s="5">
        <v>0</v>
      </c>
      <c r="Y4594" s="5">
        <v>0</v>
      </c>
      <c r="Z4594" s="5">
        <v>0</v>
      </c>
      <c r="AA4594" s="5">
        <v>2</v>
      </c>
      <c r="AB4594" s="5">
        <v>0</v>
      </c>
      <c r="AC4594" s="5">
        <v>0</v>
      </c>
      <c r="AD4594" s="5">
        <v>0</v>
      </c>
      <c r="AE4594" s="2">
        <v>2</v>
      </c>
      <c r="AF4594" s="2">
        <v>0</v>
      </c>
      <c r="AG4594" s="2">
        <v>0</v>
      </c>
      <c r="AH4594" s="2">
        <v>0</v>
      </c>
      <c r="AI4594" s="2">
        <v>0</v>
      </c>
      <c r="AJ4594" s="2">
        <v>1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 t="s">
        <v>4</v>
      </c>
      <c r="AT4594" s="2" t="s">
        <v>4</v>
      </c>
    </row>
    <row r="4595" spans="1:46" x14ac:dyDescent="0.2">
      <c r="A4595" s="2">
        <v>1662798</v>
      </c>
      <c r="B4595" s="2">
        <v>840594</v>
      </c>
      <c r="C4595" s="7">
        <v>22.059111210369799</v>
      </c>
      <c r="D4595" s="7">
        <v>37.0562356591984</v>
      </c>
      <c r="E4595" s="19" t="s">
        <v>4918</v>
      </c>
      <c r="F4595" s="46">
        <f>INDEX(Δεδομένα!$P:$P,MATCH('2021'!E4595,Δεδομένα!$O:$O,0))</f>
        <v>143</v>
      </c>
      <c r="G4595" s="49" t="s">
        <v>4919</v>
      </c>
      <c r="H4595" s="51" t="str">
        <f>INDEX(Δεδομένα!B$1:B$51,MATCH('2021'!G4595,Δεδομένα!A$1:A$51,0))</f>
        <v>ΠΕΛΛΟΠΟΝΗΣΟΥ</v>
      </c>
      <c r="I4595" s="53">
        <f>INDEX(Δεδομένα!E$1:E$13,MATCH('2021'!H4595,Δεδομένα!D$1:D$13,0))</f>
        <v>8</v>
      </c>
      <c r="J4595" s="4">
        <v>44281</v>
      </c>
      <c r="K4595" s="3" t="s">
        <v>997</v>
      </c>
      <c r="L4595" s="17" t="str">
        <f t="shared" si="372"/>
        <v>26/03/2021 21:35</v>
      </c>
      <c r="M4595" s="4">
        <v>44281</v>
      </c>
      <c r="N4595" s="3" t="s">
        <v>997</v>
      </c>
      <c r="O4595" s="17" t="str">
        <f t="shared" si="373"/>
        <v>26/03/2021 21:35</v>
      </c>
      <c r="P4595" s="24">
        <f t="shared" si="374"/>
        <v>0</v>
      </c>
      <c r="Q4595" s="28">
        <v>0</v>
      </c>
      <c r="R4595" s="27">
        <f t="shared" si="375"/>
        <v>0</v>
      </c>
      <c r="S4595" s="3" t="s">
        <v>4</v>
      </c>
      <c r="T4595" s="3" t="s">
        <v>4926</v>
      </c>
      <c r="U4595" s="3" t="s">
        <v>4972</v>
      </c>
      <c r="V4595" s="3" t="s">
        <v>4973</v>
      </c>
      <c r="W4595" s="5">
        <v>0</v>
      </c>
      <c r="X4595" s="5">
        <v>0</v>
      </c>
      <c r="Y4595" s="5">
        <v>0</v>
      </c>
      <c r="Z4595" s="5">
        <v>0</v>
      </c>
      <c r="AA4595" s="5">
        <v>0.2</v>
      </c>
      <c r="AB4595" s="5">
        <v>0</v>
      </c>
      <c r="AC4595" s="5">
        <v>0</v>
      </c>
      <c r="AD4595" s="5">
        <v>0</v>
      </c>
      <c r="AE4595" s="2">
        <v>2</v>
      </c>
      <c r="AF4595" s="2">
        <v>0</v>
      </c>
      <c r="AG4595" s="2">
        <v>0</v>
      </c>
      <c r="AH4595" s="2">
        <v>0</v>
      </c>
      <c r="AI4595" s="2">
        <v>0</v>
      </c>
      <c r="AJ4595" s="2">
        <v>1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 t="s">
        <v>4</v>
      </c>
      <c r="AT4595" s="2" t="s">
        <v>4</v>
      </c>
    </row>
    <row r="4596" spans="1:46" x14ac:dyDescent="0.2">
      <c r="A4596" s="2">
        <v>1661053</v>
      </c>
      <c r="B4596" s="2">
        <v>840783</v>
      </c>
      <c r="C4596" s="7">
        <v>21.879632108353</v>
      </c>
      <c r="D4596" s="7">
        <v>36.9810385604152</v>
      </c>
      <c r="E4596" s="19" t="s">
        <v>4918</v>
      </c>
      <c r="F4596" s="46">
        <f>INDEX(Δεδομένα!$P:$P,MATCH('2021'!E4596,Δεδομένα!$O:$O,0))</f>
        <v>143</v>
      </c>
      <c r="G4596" s="49" t="s">
        <v>4919</v>
      </c>
      <c r="H4596" s="51" t="str">
        <f>INDEX(Δεδομένα!B$1:B$51,MATCH('2021'!G4596,Δεδομένα!A$1:A$51,0))</f>
        <v>ΠΕΛΛΟΠΟΝΗΣΟΥ</v>
      </c>
      <c r="I4596" s="53">
        <f>INDEX(Δεδομένα!E$1:E$13,MATCH('2021'!H4596,Δεδομένα!D$1:D$13,0))</f>
        <v>8</v>
      </c>
      <c r="J4596" s="4">
        <v>44282</v>
      </c>
      <c r="K4596" s="3" t="s">
        <v>94</v>
      </c>
      <c r="L4596" s="17" t="str">
        <f t="shared" si="372"/>
        <v>27/03/2021 17:28</v>
      </c>
      <c r="M4596" s="4">
        <v>44282</v>
      </c>
      <c r="N4596" s="3" t="s">
        <v>1677</v>
      </c>
      <c r="O4596" s="17" t="str">
        <f t="shared" si="373"/>
        <v>27/03/2021 18:23</v>
      </c>
      <c r="P4596" s="24">
        <f t="shared" si="374"/>
        <v>3.8194444445252884E-2</v>
      </c>
      <c r="Q4596" s="28">
        <v>0</v>
      </c>
      <c r="R4596" s="27">
        <f t="shared" si="375"/>
        <v>55.000000001164153</v>
      </c>
      <c r="S4596" s="3" t="s">
        <v>4</v>
      </c>
      <c r="T4596" s="3" t="s">
        <v>4926</v>
      </c>
      <c r="U4596" s="3" t="s">
        <v>4</v>
      </c>
      <c r="V4596" s="3" t="s">
        <v>4974</v>
      </c>
      <c r="W4596" s="5">
        <v>0</v>
      </c>
      <c r="X4596" s="5">
        <v>0.05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2">
        <v>2</v>
      </c>
      <c r="AF4596" s="2">
        <v>0</v>
      </c>
      <c r="AG4596" s="2">
        <v>0</v>
      </c>
      <c r="AH4596" s="2">
        <v>0</v>
      </c>
      <c r="AI4596" s="2">
        <v>0</v>
      </c>
      <c r="AJ4596" s="2">
        <v>1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 t="s">
        <v>4</v>
      </c>
      <c r="AT4596" s="2" t="s">
        <v>4</v>
      </c>
    </row>
    <row r="4597" spans="1:46" x14ac:dyDescent="0.2">
      <c r="A4597" s="2">
        <v>1662799</v>
      </c>
      <c r="B4597" s="2">
        <v>840854</v>
      </c>
      <c r="C4597" s="7">
        <v>22.1683406612925</v>
      </c>
      <c r="D4597" s="7">
        <v>37.036953079820798</v>
      </c>
      <c r="E4597" s="19" t="s">
        <v>4918</v>
      </c>
      <c r="F4597" s="46">
        <f>INDEX(Δεδομένα!$P:$P,MATCH('2021'!E4597,Δεδομένα!$O:$O,0))</f>
        <v>143</v>
      </c>
      <c r="G4597" s="49" t="s">
        <v>4919</v>
      </c>
      <c r="H4597" s="51" t="str">
        <f>INDEX(Δεδομένα!B$1:B$51,MATCH('2021'!G4597,Δεδομένα!A$1:A$51,0))</f>
        <v>ΠΕΛΛΟΠΟΝΗΣΟΥ</v>
      </c>
      <c r="I4597" s="53">
        <f>INDEX(Δεδομένα!E$1:E$13,MATCH('2021'!H4597,Δεδομένα!D$1:D$13,0))</f>
        <v>8</v>
      </c>
      <c r="J4597" s="4">
        <v>44282</v>
      </c>
      <c r="K4597" s="3" t="s">
        <v>4477</v>
      </c>
      <c r="L4597" s="17" t="str">
        <f t="shared" si="372"/>
        <v>27/03/2021 22:12</v>
      </c>
      <c r="M4597" s="4">
        <v>44282</v>
      </c>
      <c r="N4597" s="3" t="s">
        <v>2730</v>
      </c>
      <c r="O4597" s="17" t="str">
        <f t="shared" si="373"/>
        <v>27/03/2021 23:03</v>
      </c>
      <c r="P4597" s="24">
        <f t="shared" si="374"/>
        <v>3.5416666665696539E-2</v>
      </c>
      <c r="Q4597" s="28">
        <v>0</v>
      </c>
      <c r="R4597" s="27">
        <f t="shared" si="375"/>
        <v>50.999999998603016</v>
      </c>
      <c r="S4597" s="3" t="s">
        <v>4</v>
      </c>
      <c r="T4597" s="3" t="s">
        <v>4926</v>
      </c>
      <c r="U4597" s="3" t="s">
        <v>4</v>
      </c>
      <c r="V4597" s="3" t="s">
        <v>4975</v>
      </c>
      <c r="W4597" s="5">
        <v>0</v>
      </c>
      <c r="X4597" s="5">
        <v>0.01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2">
        <v>3</v>
      </c>
      <c r="AF4597" s="2">
        <v>0</v>
      </c>
      <c r="AG4597" s="2">
        <v>0</v>
      </c>
      <c r="AH4597" s="2">
        <v>0</v>
      </c>
      <c r="AI4597" s="2">
        <v>0</v>
      </c>
      <c r="AJ4597" s="2">
        <v>1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 t="s">
        <v>4</v>
      </c>
      <c r="AT4597" s="2" t="s">
        <v>4</v>
      </c>
    </row>
    <row r="4598" spans="1:46" x14ac:dyDescent="0.2">
      <c r="A4598" s="2">
        <v>1662774</v>
      </c>
      <c r="B4598" s="2">
        <v>841084</v>
      </c>
      <c r="C4598" s="7">
        <v>21.9685050914401</v>
      </c>
      <c r="D4598" s="7">
        <v>37.004281505492102</v>
      </c>
      <c r="E4598" s="19" t="s">
        <v>4918</v>
      </c>
      <c r="F4598" s="46">
        <f>INDEX(Δεδομένα!$P:$P,MATCH('2021'!E4598,Δεδομένα!$O:$O,0))</f>
        <v>143</v>
      </c>
      <c r="G4598" s="49" t="s">
        <v>4919</v>
      </c>
      <c r="H4598" s="51" t="str">
        <f>INDEX(Δεδομένα!B$1:B$51,MATCH('2021'!G4598,Δεδομένα!A$1:A$51,0))</f>
        <v>ΠΕΛΛΟΠΟΝΗΣΟΥ</v>
      </c>
      <c r="I4598" s="53">
        <f>INDEX(Δεδομένα!E$1:E$13,MATCH('2021'!H4598,Δεδομένα!D$1:D$13,0))</f>
        <v>8</v>
      </c>
      <c r="J4598" s="4">
        <v>44283</v>
      </c>
      <c r="K4598" s="3" t="s">
        <v>464</v>
      </c>
      <c r="L4598" s="17" t="str">
        <f t="shared" si="372"/>
        <v>28/03/2021 18:20</v>
      </c>
      <c r="M4598" s="4">
        <v>44283</v>
      </c>
      <c r="N4598" s="3" t="s">
        <v>450</v>
      </c>
      <c r="O4598" s="17" t="str">
        <f t="shared" si="373"/>
        <v>28/03/2021 20:50</v>
      </c>
      <c r="P4598" s="24">
        <f t="shared" si="374"/>
        <v>0.10416666666424135</v>
      </c>
      <c r="Q4598" s="28">
        <v>0</v>
      </c>
      <c r="R4598" s="27">
        <f t="shared" si="375"/>
        <v>149.99999999650754</v>
      </c>
      <c r="S4598" s="3" t="s">
        <v>4</v>
      </c>
      <c r="T4598" s="3" t="s">
        <v>4920</v>
      </c>
      <c r="U4598" s="3" t="s">
        <v>4</v>
      </c>
      <c r="V4598" s="3" t="s">
        <v>1611</v>
      </c>
      <c r="W4598" s="5">
        <v>0</v>
      </c>
      <c r="X4598" s="5">
        <v>0</v>
      </c>
      <c r="Y4598" s="5">
        <v>0</v>
      </c>
      <c r="Z4598" s="5">
        <v>0</v>
      </c>
      <c r="AA4598" s="5">
        <v>0.5</v>
      </c>
      <c r="AB4598" s="5">
        <v>0</v>
      </c>
      <c r="AC4598" s="5">
        <v>0</v>
      </c>
      <c r="AD4598" s="5">
        <v>0</v>
      </c>
      <c r="AE4598" s="2">
        <v>1</v>
      </c>
      <c r="AF4598" s="2">
        <v>0</v>
      </c>
      <c r="AG4598" s="2">
        <v>0</v>
      </c>
      <c r="AH4598" s="2">
        <v>0</v>
      </c>
      <c r="AI4598" s="2">
        <v>0</v>
      </c>
      <c r="AJ4598" s="2">
        <v>2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 t="s">
        <v>4</v>
      </c>
      <c r="AT4598" s="2" t="s">
        <v>4</v>
      </c>
    </row>
    <row r="4599" spans="1:46" x14ac:dyDescent="0.2">
      <c r="A4599" s="2">
        <v>1661843</v>
      </c>
      <c r="B4599" s="2">
        <v>841237</v>
      </c>
      <c r="D4599" s="2"/>
      <c r="E4599" s="19" t="s">
        <v>4918</v>
      </c>
      <c r="F4599" s="46">
        <f>INDEX(Δεδομένα!$P:$P,MATCH('2021'!E4599,Δεδομένα!$O:$O,0))</f>
        <v>143</v>
      </c>
      <c r="G4599" s="49" t="s">
        <v>4919</v>
      </c>
      <c r="H4599" s="51" t="str">
        <f>INDEX(Δεδομένα!B$1:B$51,MATCH('2021'!G4599,Δεδομένα!A$1:A$51,0))</f>
        <v>ΠΕΛΛΟΠΟΝΗΣΟΥ</v>
      </c>
      <c r="I4599" s="53">
        <f>INDEX(Δεδομένα!E$1:E$13,MATCH('2021'!H4599,Δεδομένα!D$1:D$13,0))</f>
        <v>8</v>
      </c>
      <c r="J4599" s="4">
        <v>44284</v>
      </c>
      <c r="K4599" s="3" t="s">
        <v>1012</v>
      </c>
      <c r="L4599" s="17" t="str">
        <f t="shared" si="372"/>
        <v>29/03/2021 10:55</v>
      </c>
      <c r="M4599" s="4">
        <v>44284</v>
      </c>
      <c r="N4599" s="3" t="s">
        <v>1012</v>
      </c>
      <c r="O4599" s="17" t="str">
        <f t="shared" si="373"/>
        <v>29/03/2021 10:55</v>
      </c>
      <c r="P4599" s="24">
        <f t="shared" si="374"/>
        <v>0</v>
      </c>
      <c r="Q4599" s="28">
        <v>0</v>
      </c>
      <c r="R4599" s="27">
        <f t="shared" si="375"/>
        <v>0</v>
      </c>
      <c r="S4599" s="3" t="s">
        <v>4</v>
      </c>
      <c r="T4599" s="3" t="s">
        <v>4920</v>
      </c>
      <c r="U4599" s="3" t="s">
        <v>4</v>
      </c>
      <c r="V4599" s="3" t="s">
        <v>4965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0.01</v>
      </c>
      <c r="AD4599" s="5">
        <v>0</v>
      </c>
      <c r="AE4599" s="2">
        <v>2</v>
      </c>
      <c r="AF4599" s="2">
        <v>0</v>
      </c>
      <c r="AG4599" s="2">
        <v>0</v>
      </c>
      <c r="AH4599" s="2">
        <v>0</v>
      </c>
      <c r="AI4599" s="2">
        <v>0</v>
      </c>
      <c r="AJ4599" s="2">
        <v>1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 t="s">
        <v>4</v>
      </c>
      <c r="AT4599" s="2" t="s">
        <v>4</v>
      </c>
    </row>
    <row r="4600" spans="1:46" x14ac:dyDescent="0.2">
      <c r="A4600" s="2">
        <v>1661847</v>
      </c>
      <c r="B4600" s="2">
        <v>841295</v>
      </c>
      <c r="C4600" s="7">
        <v>22.006825906515001</v>
      </c>
      <c r="D4600" s="7">
        <v>37.065512786100697</v>
      </c>
      <c r="E4600" s="19" t="s">
        <v>4918</v>
      </c>
      <c r="F4600" s="46">
        <f>INDEX(Δεδομένα!$P:$P,MATCH('2021'!E4600,Δεδομένα!$O:$O,0))</f>
        <v>143</v>
      </c>
      <c r="G4600" s="49" t="s">
        <v>4919</v>
      </c>
      <c r="H4600" s="51" t="str">
        <f>INDEX(Δεδομένα!B$1:B$51,MATCH('2021'!G4600,Δεδομένα!A$1:A$51,0))</f>
        <v>ΠΕΛΛΟΠΟΝΗΣΟΥ</v>
      </c>
      <c r="I4600" s="53">
        <f>INDEX(Δεδομένα!E$1:E$13,MATCH('2021'!H4600,Δεδομένα!D$1:D$13,0))</f>
        <v>8</v>
      </c>
      <c r="J4600" s="4">
        <v>44284</v>
      </c>
      <c r="K4600" s="3" t="s">
        <v>737</v>
      </c>
      <c r="L4600" s="17" t="str">
        <f t="shared" si="372"/>
        <v>29/03/2021 14:45</v>
      </c>
      <c r="M4600" s="4">
        <v>44284</v>
      </c>
      <c r="N4600" s="3" t="s">
        <v>1018</v>
      </c>
      <c r="O4600" s="17" t="str">
        <f t="shared" si="373"/>
        <v>29/03/2021 15:35</v>
      </c>
      <c r="P4600" s="24">
        <f t="shared" si="374"/>
        <v>3.4722222218988463E-2</v>
      </c>
      <c r="Q4600" s="28">
        <v>0</v>
      </c>
      <c r="R4600" s="27">
        <f t="shared" si="375"/>
        <v>49.999999995343387</v>
      </c>
      <c r="S4600" s="3" t="s">
        <v>4</v>
      </c>
      <c r="T4600" s="3" t="s">
        <v>4920</v>
      </c>
      <c r="U4600" s="3" t="s">
        <v>4</v>
      </c>
      <c r="V4600" s="3" t="s">
        <v>4921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0.05</v>
      </c>
      <c r="AC4600" s="5">
        <v>0</v>
      </c>
      <c r="AD4600" s="5">
        <v>0</v>
      </c>
      <c r="AE4600" s="2">
        <v>2</v>
      </c>
      <c r="AF4600" s="2">
        <v>0</v>
      </c>
      <c r="AG4600" s="2">
        <v>0</v>
      </c>
      <c r="AH4600" s="2">
        <v>0</v>
      </c>
      <c r="AI4600" s="2">
        <v>0</v>
      </c>
      <c r="AJ4600" s="2">
        <v>1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 t="s">
        <v>4</v>
      </c>
      <c r="AT4600" s="2" t="s">
        <v>4</v>
      </c>
    </row>
    <row r="4601" spans="1:46" x14ac:dyDescent="0.2">
      <c r="A4601" s="2">
        <v>1661845</v>
      </c>
      <c r="B4601" s="2">
        <v>841314</v>
      </c>
      <c r="C4601" s="7">
        <v>21.988290908640199</v>
      </c>
      <c r="D4601" s="7">
        <v>37.0824738274259</v>
      </c>
      <c r="E4601" s="19" t="s">
        <v>4918</v>
      </c>
      <c r="F4601" s="46">
        <f>INDEX(Δεδομένα!$P:$P,MATCH('2021'!E4601,Δεδομένα!$O:$O,0))</f>
        <v>143</v>
      </c>
      <c r="G4601" s="49" t="s">
        <v>4919</v>
      </c>
      <c r="H4601" s="51" t="str">
        <f>INDEX(Δεδομένα!B$1:B$51,MATCH('2021'!G4601,Δεδομένα!A$1:A$51,0))</f>
        <v>ΠΕΛΛΟΠΟΝΗΣΟΥ</v>
      </c>
      <c r="I4601" s="53">
        <f>INDEX(Δεδομένα!E$1:E$13,MATCH('2021'!H4601,Δεδομένα!D$1:D$13,0))</f>
        <v>8</v>
      </c>
      <c r="J4601" s="4">
        <v>44284</v>
      </c>
      <c r="K4601" s="3" t="s">
        <v>509</v>
      </c>
      <c r="L4601" s="17" t="str">
        <f t="shared" si="372"/>
        <v>29/03/2021 15:55</v>
      </c>
      <c r="M4601" s="4">
        <v>44284</v>
      </c>
      <c r="N4601" s="3" t="s">
        <v>411</v>
      </c>
      <c r="O4601" s="17" t="str">
        <f t="shared" si="373"/>
        <v>29/03/2021 17:10</v>
      </c>
      <c r="P4601" s="24">
        <f t="shared" si="374"/>
        <v>5.2083333335758653E-2</v>
      </c>
      <c r="Q4601" s="28">
        <v>0</v>
      </c>
      <c r="R4601" s="27">
        <f t="shared" si="375"/>
        <v>75.00000000349246</v>
      </c>
      <c r="S4601" s="3" t="s">
        <v>4</v>
      </c>
      <c r="T4601" s="3" t="s">
        <v>4920</v>
      </c>
      <c r="U4601" s="3" t="s">
        <v>4</v>
      </c>
      <c r="V4601" s="3" t="s">
        <v>4943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0.3</v>
      </c>
      <c r="AC4601" s="5">
        <v>0</v>
      </c>
      <c r="AD4601" s="5">
        <v>0</v>
      </c>
      <c r="AE4601" s="2">
        <v>2</v>
      </c>
      <c r="AF4601" s="2">
        <v>0</v>
      </c>
      <c r="AG4601" s="2">
        <v>0</v>
      </c>
      <c r="AH4601" s="2">
        <v>0</v>
      </c>
      <c r="AI4601" s="2">
        <v>0</v>
      </c>
      <c r="AJ4601" s="2">
        <v>1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 t="s">
        <v>4</v>
      </c>
      <c r="AT4601" s="2" t="s">
        <v>4</v>
      </c>
    </row>
    <row r="4602" spans="1:46" x14ac:dyDescent="0.2">
      <c r="A4602" s="2">
        <v>1661842</v>
      </c>
      <c r="B4602" s="2">
        <v>841360</v>
      </c>
      <c r="C4602" s="7">
        <v>22.0206577322664</v>
      </c>
      <c r="D4602" s="7">
        <v>37.035483388795299</v>
      </c>
      <c r="E4602" s="19" t="s">
        <v>4918</v>
      </c>
      <c r="F4602" s="46">
        <f>INDEX(Δεδομένα!$P:$P,MATCH('2021'!E4602,Δεδομένα!$O:$O,0))</f>
        <v>143</v>
      </c>
      <c r="G4602" s="49" t="s">
        <v>4919</v>
      </c>
      <c r="H4602" s="51" t="str">
        <f>INDEX(Δεδομένα!B$1:B$51,MATCH('2021'!G4602,Δεδομένα!A$1:A$51,0))</f>
        <v>ΠΕΛΛΟΠΟΝΗΣΟΥ</v>
      </c>
      <c r="I4602" s="53">
        <f>INDEX(Δεδομένα!E$1:E$13,MATCH('2021'!H4602,Δεδομένα!D$1:D$13,0))</f>
        <v>8</v>
      </c>
      <c r="J4602" s="4">
        <v>44284</v>
      </c>
      <c r="K4602" s="3" t="s">
        <v>261</v>
      </c>
      <c r="L4602" s="17" t="str">
        <f t="shared" si="372"/>
        <v>29/03/2021 18:25</v>
      </c>
      <c r="M4602" s="4">
        <v>44284</v>
      </c>
      <c r="N4602" s="3" t="s">
        <v>125</v>
      </c>
      <c r="O4602" s="17" t="str">
        <f t="shared" si="373"/>
        <v>29/03/2021 20:30</v>
      </c>
      <c r="P4602" s="24">
        <f t="shared" si="374"/>
        <v>8.6805555554747116E-2</v>
      </c>
      <c r="Q4602" s="28">
        <v>0</v>
      </c>
      <c r="R4602" s="27">
        <f t="shared" si="375"/>
        <v>124.99999999883585</v>
      </c>
      <c r="S4602" s="3" t="s">
        <v>4</v>
      </c>
      <c r="T4602" s="3" t="s">
        <v>4926</v>
      </c>
      <c r="U4602" s="3" t="s">
        <v>4</v>
      </c>
      <c r="V4602" s="3" t="s">
        <v>4965</v>
      </c>
      <c r="W4602" s="5">
        <v>0</v>
      </c>
      <c r="X4602" s="5">
        <v>0</v>
      </c>
      <c r="Y4602" s="5">
        <v>0</v>
      </c>
      <c r="Z4602" s="5">
        <v>0</v>
      </c>
      <c r="AA4602" s="5">
        <v>2</v>
      </c>
      <c r="AB4602" s="5">
        <v>0</v>
      </c>
      <c r="AC4602" s="5">
        <v>0</v>
      </c>
      <c r="AD4602" s="5">
        <v>0</v>
      </c>
      <c r="AE4602" s="2">
        <v>5</v>
      </c>
      <c r="AF4602" s="2">
        <v>0</v>
      </c>
      <c r="AG4602" s="2">
        <v>0</v>
      </c>
      <c r="AH4602" s="2">
        <v>0</v>
      </c>
      <c r="AI4602" s="2">
        <v>0</v>
      </c>
      <c r="AJ4602" s="2">
        <v>2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 t="s">
        <v>4</v>
      </c>
      <c r="AT4602" s="2" t="s">
        <v>4</v>
      </c>
    </row>
    <row r="4603" spans="1:46" x14ac:dyDescent="0.2">
      <c r="A4603" s="2">
        <v>1661841</v>
      </c>
      <c r="B4603" s="2">
        <v>841372</v>
      </c>
      <c r="C4603" s="7">
        <v>22.032137688054</v>
      </c>
      <c r="D4603" s="7">
        <v>37.061582147612697</v>
      </c>
      <c r="E4603" s="19" t="s">
        <v>4918</v>
      </c>
      <c r="F4603" s="46">
        <f>INDEX(Δεδομένα!$P:$P,MATCH('2021'!E4603,Δεδομένα!$O:$O,0))</f>
        <v>143</v>
      </c>
      <c r="G4603" s="49" t="s">
        <v>4919</v>
      </c>
      <c r="H4603" s="51" t="str">
        <f>INDEX(Δεδομένα!B$1:B$51,MATCH('2021'!G4603,Δεδομένα!A$1:A$51,0))</f>
        <v>ΠΕΛΛΟΠΟΝΗΣΟΥ</v>
      </c>
      <c r="I4603" s="53">
        <f>INDEX(Δεδομένα!E$1:E$13,MATCH('2021'!H4603,Δεδομένα!D$1:D$13,0))</f>
        <v>8</v>
      </c>
      <c r="J4603" s="4">
        <v>44284</v>
      </c>
      <c r="K4603" s="3" t="s">
        <v>131</v>
      </c>
      <c r="L4603" s="17" t="str">
        <f t="shared" si="372"/>
        <v>29/03/2021 19:15</v>
      </c>
      <c r="M4603" s="4">
        <v>44284</v>
      </c>
      <c r="N4603" s="3" t="s">
        <v>1490</v>
      </c>
      <c r="O4603" s="17" t="str">
        <f t="shared" si="373"/>
        <v>29/03/2021 19:45</v>
      </c>
      <c r="P4603" s="24">
        <f t="shared" si="374"/>
        <v>2.0833333328482695E-2</v>
      </c>
      <c r="Q4603" s="28">
        <v>0</v>
      </c>
      <c r="R4603" s="27">
        <f t="shared" si="375"/>
        <v>29.999999993015081</v>
      </c>
      <c r="S4603" s="3" t="s">
        <v>4</v>
      </c>
      <c r="T4603" s="3" t="s">
        <v>4926</v>
      </c>
      <c r="U4603" s="3" t="s">
        <v>4</v>
      </c>
      <c r="V4603" s="3" t="s">
        <v>4930</v>
      </c>
      <c r="W4603" s="5">
        <v>0</v>
      </c>
      <c r="X4603" s="5">
        <v>0</v>
      </c>
      <c r="Y4603" s="5">
        <v>0</v>
      </c>
      <c r="Z4603" s="5">
        <v>0</v>
      </c>
      <c r="AA4603" s="5">
        <v>0.5</v>
      </c>
      <c r="AB4603" s="5">
        <v>0</v>
      </c>
      <c r="AC4603" s="5">
        <v>0</v>
      </c>
      <c r="AD4603" s="5">
        <v>0</v>
      </c>
      <c r="AE4603" s="2">
        <v>2</v>
      </c>
      <c r="AF4603" s="2">
        <v>0</v>
      </c>
      <c r="AG4603" s="2">
        <v>0</v>
      </c>
      <c r="AH4603" s="2">
        <v>0</v>
      </c>
      <c r="AI4603" s="2">
        <v>0</v>
      </c>
      <c r="AJ4603" s="2">
        <v>1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 t="s">
        <v>4</v>
      </c>
      <c r="AT4603" s="2" t="s">
        <v>4</v>
      </c>
    </row>
    <row r="4604" spans="1:46" x14ac:dyDescent="0.2">
      <c r="A4604" s="2">
        <v>1661838</v>
      </c>
      <c r="B4604" s="2">
        <v>841514</v>
      </c>
      <c r="C4604" s="7">
        <v>22.033885004188001</v>
      </c>
      <c r="D4604" s="7">
        <v>37.100932936777703</v>
      </c>
      <c r="E4604" s="19" t="s">
        <v>4918</v>
      </c>
      <c r="F4604" s="46">
        <f>INDEX(Δεδομένα!$P:$P,MATCH('2021'!E4604,Δεδομένα!$O:$O,0))</f>
        <v>143</v>
      </c>
      <c r="G4604" s="49" t="s">
        <v>4919</v>
      </c>
      <c r="H4604" s="51" t="str">
        <f>INDEX(Δεδομένα!B$1:B$51,MATCH('2021'!G4604,Δεδομένα!A$1:A$51,0))</f>
        <v>ΠΕΛΛΟΠΟΝΗΣΟΥ</v>
      </c>
      <c r="I4604" s="53">
        <f>INDEX(Δεδομένα!E$1:E$13,MATCH('2021'!H4604,Δεδομένα!D$1:D$13,0))</f>
        <v>8</v>
      </c>
      <c r="J4604" s="4">
        <v>44285</v>
      </c>
      <c r="K4604" s="3" t="s">
        <v>1842</v>
      </c>
      <c r="L4604" s="17" t="str">
        <f t="shared" si="372"/>
        <v>30/03/2021 13:32</v>
      </c>
      <c r="M4604" s="4">
        <v>44285</v>
      </c>
      <c r="N4604" s="3" t="s">
        <v>1687</v>
      </c>
      <c r="O4604" s="17" t="str">
        <f t="shared" si="373"/>
        <v>30/03/2021 14:03</v>
      </c>
      <c r="P4604" s="24">
        <f t="shared" si="374"/>
        <v>2.1527777782466728E-2</v>
      </c>
      <c r="Q4604" s="28">
        <v>0</v>
      </c>
      <c r="R4604" s="27">
        <f t="shared" si="375"/>
        <v>31.000000006752089</v>
      </c>
      <c r="S4604" s="3" t="s">
        <v>4</v>
      </c>
      <c r="T4604" s="3" t="s">
        <v>4926</v>
      </c>
      <c r="U4604" s="3" t="s">
        <v>4</v>
      </c>
      <c r="V4604" s="3" t="s">
        <v>4976</v>
      </c>
      <c r="W4604" s="5">
        <v>0</v>
      </c>
      <c r="X4604" s="5">
        <v>0</v>
      </c>
      <c r="Y4604" s="5">
        <v>0</v>
      </c>
      <c r="Z4604" s="5">
        <v>0</v>
      </c>
      <c r="AA4604" s="5">
        <v>0.02</v>
      </c>
      <c r="AB4604" s="5">
        <v>0</v>
      </c>
      <c r="AC4604" s="5">
        <v>0</v>
      </c>
      <c r="AD4604" s="5">
        <v>0</v>
      </c>
      <c r="AE4604" s="2">
        <v>2</v>
      </c>
      <c r="AF4604" s="2">
        <v>0</v>
      </c>
      <c r="AG4604" s="2">
        <v>0</v>
      </c>
      <c r="AH4604" s="2">
        <v>0</v>
      </c>
      <c r="AI4604" s="2">
        <v>0</v>
      </c>
      <c r="AJ4604" s="2">
        <v>1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 t="s">
        <v>4</v>
      </c>
      <c r="AT4604" s="2" t="s">
        <v>4</v>
      </c>
    </row>
    <row r="4605" spans="1:46" x14ac:dyDescent="0.2">
      <c r="A4605" s="2">
        <v>1661839</v>
      </c>
      <c r="B4605" s="2">
        <v>841526</v>
      </c>
      <c r="C4605" s="7">
        <v>21.9966025581829</v>
      </c>
      <c r="D4605" s="7">
        <v>37.0522284548478</v>
      </c>
      <c r="E4605" s="19" t="s">
        <v>4918</v>
      </c>
      <c r="F4605" s="46">
        <f>INDEX(Δεδομένα!$P:$P,MATCH('2021'!E4605,Δεδομένα!$O:$O,0))</f>
        <v>143</v>
      </c>
      <c r="G4605" s="49" t="s">
        <v>4919</v>
      </c>
      <c r="H4605" s="51" t="str">
        <f>INDEX(Δεδομένα!B$1:B$51,MATCH('2021'!G4605,Δεδομένα!A$1:A$51,0))</f>
        <v>ΠΕΛΛΟΠΟΝΗΣΟΥ</v>
      </c>
      <c r="I4605" s="53">
        <f>INDEX(Δεδομένα!E$1:E$13,MATCH('2021'!H4605,Δεδομένα!D$1:D$13,0))</f>
        <v>8</v>
      </c>
      <c r="J4605" s="4">
        <v>44285</v>
      </c>
      <c r="K4605" s="3" t="s">
        <v>900</v>
      </c>
      <c r="L4605" s="17" t="str">
        <f t="shared" si="372"/>
        <v>30/03/2021 13:57</v>
      </c>
      <c r="M4605" s="4">
        <v>44285</v>
      </c>
      <c r="N4605" s="3" t="s">
        <v>2407</v>
      </c>
      <c r="O4605" s="17" t="str">
        <f t="shared" si="373"/>
        <v>30/03/2021 16:16</v>
      </c>
      <c r="P4605" s="24">
        <f t="shared" si="374"/>
        <v>9.6527777772280388E-2</v>
      </c>
      <c r="Q4605" s="28">
        <v>0</v>
      </c>
      <c r="R4605" s="27">
        <f t="shared" si="375"/>
        <v>138.99999999208376</v>
      </c>
      <c r="S4605" s="3" t="s">
        <v>4</v>
      </c>
      <c r="T4605" s="3" t="s">
        <v>4920</v>
      </c>
      <c r="U4605" s="3" t="s">
        <v>4</v>
      </c>
      <c r="V4605" s="3" t="s">
        <v>4977</v>
      </c>
      <c r="W4605" s="5">
        <v>0</v>
      </c>
      <c r="X4605" s="5">
        <v>0</v>
      </c>
      <c r="Y4605" s="5">
        <v>0</v>
      </c>
      <c r="Z4605" s="5">
        <v>0</v>
      </c>
      <c r="AA4605" s="5">
        <v>2</v>
      </c>
      <c r="AB4605" s="5">
        <v>0</v>
      </c>
      <c r="AC4605" s="5">
        <v>0</v>
      </c>
      <c r="AD4605" s="5">
        <v>0</v>
      </c>
      <c r="AE4605" s="2">
        <v>8</v>
      </c>
      <c r="AF4605" s="2">
        <v>0</v>
      </c>
      <c r="AG4605" s="2">
        <v>0</v>
      </c>
      <c r="AH4605" s="2">
        <v>0</v>
      </c>
      <c r="AI4605" s="2">
        <v>0</v>
      </c>
      <c r="AJ4605" s="2">
        <v>4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 t="s">
        <v>4</v>
      </c>
      <c r="AT4605" s="2" t="s">
        <v>4</v>
      </c>
    </row>
    <row r="4606" spans="1:46" x14ac:dyDescent="0.2">
      <c r="A4606" s="2">
        <v>1661045</v>
      </c>
      <c r="B4606" s="2">
        <v>841790</v>
      </c>
      <c r="C4606" s="7">
        <v>22.146058226396899</v>
      </c>
      <c r="D4606" s="7">
        <v>36.946824084084</v>
      </c>
      <c r="E4606" s="19" t="s">
        <v>4918</v>
      </c>
      <c r="F4606" s="46">
        <f>INDEX(Δεδομένα!$P:$P,MATCH('2021'!E4606,Δεδομένα!$O:$O,0))</f>
        <v>143</v>
      </c>
      <c r="G4606" s="49" t="s">
        <v>4919</v>
      </c>
      <c r="H4606" s="51" t="str">
        <f>INDEX(Δεδομένα!B$1:B$51,MATCH('2021'!G4606,Δεδομένα!A$1:A$51,0))</f>
        <v>ΠΕΛΛΟΠΟΝΗΣΟΥ</v>
      </c>
      <c r="I4606" s="53">
        <f>INDEX(Δεδομένα!E$1:E$13,MATCH('2021'!H4606,Δεδομένα!D$1:D$13,0))</f>
        <v>8</v>
      </c>
      <c r="J4606" s="4">
        <v>44286</v>
      </c>
      <c r="K4606" s="3" t="s">
        <v>447</v>
      </c>
      <c r="L4606" s="17" t="str">
        <f t="shared" si="372"/>
        <v>31/03/2021 13:40</v>
      </c>
      <c r="M4606" s="4">
        <v>44286</v>
      </c>
      <c r="N4606" s="3" t="s">
        <v>362</v>
      </c>
      <c r="O4606" s="17" t="str">
        <f t="shared" si="373"/>
        <v>31/03/2021 15:20</v>
      </c>
      <c r="P4606" s="24">
        <f t="shared" si="374"/>
        <v>6.9444444445252884E-2</v>
      </c>
      <c r="Q4606" s="28">
        <v>0</v>
      </c>
      <c r="R4606" s="27">
        <f t="shared" si="375"/>
        <v>100.00000000116415</v>
      </c>
      <c r="S4606" s="3" t="s">
        <v>4</v>
      </c>
      <c r="T4606" s="3" t="s">
        <v>4926</v>
      </c>
      <c r="U4606" s="3" t="s">
        <v>4</v>
      </c>
      <c r="V4606" s="3" t="s">
        <v>4978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0.1</v>
      </c>
      <c r="AC4606" s="5">
        <v>0</v>
      </c>
      <c r="AD4606" s="5">
        <v>0</v>
      </c>
      <c r="AE4606" s="2">
        <v>3</v>
      </c>
      <c r="AF4606" s="2">
        <v>0</v>
      </c>
      <c r="AG4606" s="2">
        <v>0</v>
      </c>
      <c r="AH4606" s="2">
        <v>0</v>
      </c>
      <c r="AI4606" s="2">
        <v>0</v>
      </c>
      <c r="AJ4606" s="2">
        <v>1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 t="s">
        <v>4</v>
      </c>
      <c r="AT4606" s="2" t="s">
        <v>4</v>
      </c>
    </row>
    <row r="4607" spans="1:46" x14ac:dyDescent="0.2">
      <c r="A4607" s="2">
        <v>1661049</v>
      </c>
      <c r="B4607" s="2">
        <v>841863</v>
      </c>
      <c r="C4607" s="7">
        <v>21.938380656618602</v>
      </c>
      <c r="D4607" s="7">
        <v>37.018936182304301</v>
      </c>
      <c r="E4607" s="19" t="s">
        <v>4918</v>
      </c>
      <c r="F4607" s="46">
        <f>INDEX(Δεδομένα!$P:$P,MATCH('2021'!E4607,Δεδομένα!$O:$O,0))</f>
        <v>143</v>
      </c>
      <c r="G4607" s="49" t="s">
        <v>4919</v>
      </c>
      <c r="H4607" s="51" t="str">
        <f>INDEX(Δεδομένα!B$1:B$51,MATCH('2021'!G4607,Δεδομένα!A$1:A$51,0))</f>
        <v>ΠΕΛΛΟΠΟΝΗΣΟΥ</v>
      </c>
      <c r="I4607" s="53">
        <f>INDEX(Δεδομένα!E$1:E$13,MATCH('2021'!H4607,Δεδομένα!D$1:D$13,0))</f>
        <v>8</v>
      </c>
      <c r="J4607" s="4">
        <v>44286</v>
      </c>
      <c r="K4607" s="3" t="s">
        <v>844</v>
      </c>
      <c r="L4607" s="17" t="str">
        <f t="shared" si="372"/>
        <v>31/03/2021 17:35</v>
      </c>
      <c r="M4607" s="4">
        <v>44286</v>
      </c>
      <c r="N4607" s="3" t="s">
        <v>844</v>
      </c>
      <c r="O4607" s="17" t="str">
        <f t="shared" si="373"/>
        <v>31/03/2021 17:35</v>
      </c>
      <c r="P4607" s="24">
        <f t="shared" si="374"/>
        <v>0</v>
      </c>
      <c r="Q4607" s="28">
        <v>0</v>
      </c>
      <c r="R4607" s="27">
        <f t="shared" si="375"/>
        <v>0</v>
      </c>
      <c r="S4607" s="3" t="s">
        <v>4</v>
      </c>
      <c r="T4607" s="3" t="s">
        <v>4920</v>
      </c>
      <c r="U4607" s="3" t="s">
        <v>4</v>
      </c>
      <c r="V4607" s="3" t="s">
        <v>4979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0.1</v>
      </c>
      <c r="AC4607" s="5">
        <v>0</v>
      </c>
      <c r="AD4607" s="5">
        <v>0</v>
      </c>
      <c r="AE4607" s="2">
        <v>7</v>
      </c>
      <c r="AF4607" s="2">
        <v>0</v>
      </c>
      <c r="AG4607" s="2">
        <v>0</v>
      </c>
      <c r="AH4607" s="2">
        <v>0</v>
      </c>
      <c r="AI4607" s="2">
        <v>0</v>
      </c>
      <c r="AJ4607" s="2">
        <v>3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 t="s">
        <v>4</v>
      </c>
      <c r="AT4607" s="2" t="s">
        <v>4</v>
      </c>
    </row>
    <row r="4608" spans="1:46" x14ac:dyDescent="0.2">
      <c r="A4608" s="2">
        <v>1668136</v>
      </c>
      <c r="B4608" s="2">
        <v>842097</v>
      </c>
      <c r="C4608" s="7">
        <v>21.979814901139601</v>
      </c>
      <c r="D4608" s="7">
        <v>37.060279826458199</v>
      </c>
      <c r="E4608" s="19" t="s">
        <v>4918</v>
      </c>
      <c r="F4608" s="46">
        <f>INDEX(Δεδομένα!$P:$P,MATCH('2021'!E4608,Δεδομένα!$O:$O,0))</f>
        <v>143</v>
      </c>
      <c r="G4608" s="49" t="s">
        <v>4919</v>
      </c>
      <c r="H4608" s="51" t="str">
        <f>INDEX(Δεδομένα!B$1:B$51,MATCH('2021'!G4608,Δεδομένα!A$1:A$51,0))</f>
        <v>ΠΕΛΛΟΠΟΝΗΣΟΥ</v>
      </c>
      <c r="I4608" s="53">
        <f>INDEX(Δεδομένα!E$1:E$13,MATCH('2021'!H4608,Δεδομένα!D$1:D$13,0))</f>
        <v>8</v>
      </c>
      <c r="J4608" s="4">
        <v>44287</v>
      </c>
      <c r="K4608" s="3" t="s">
        <v>522</v>
      </c>
      <c r="L4608" s="17" t="str">
        <f t="shared" si="372"/>
        <v>01/04/2021 15:15</v>
      </c>
      <c r="M4608" s="4">
        <v>44287</v>
      </c>
      <c r="N4608" s="3" t="s">
        <v>474</v>
      </c>
      <c r="O4608" s="17" t="str">
        <f t="shared" si="373"/>
        <v>01/04/2021 16:50</v>
      </c>
      <c r="P4608" s="24">
        <f t="shared" si="374"/>
        <v>6.5972222226264421E-2</v>
      </c>
      <c r="Q4608" s="28">
        <v>0</v>
      </c>
      <c r="R4608" s="27">
        <f t="shared" si="375"/>
        <v>95.000000005820766</v>
      </c>
      <c r="S4608" s="3" t="s">
        <v>4</v>
      </c>
      <c r="T4608" s="3" t="s">
        <v>4920</v>
      </c>
      <c r="U4608" s="3" t="s">
        <v>4</v>
      </c>
      <c r="V4608" s="3" t="s">
        <v>4980</v>
      </c>
      <c r="W4608" s="5">
        <v>0</v>
      </c>
      <c r="X4608" s="5">
        <v>0</v>
      </c>
      <c r="Y4608" s="5">
        <v>0</v>
      </c>
      <c r="Z4608" s="5">
        <v>0</v>
      </c>
      <c r="AA4608" s="5">
        <v>2</v>
      </c>
      <c r="AB4608" s="5">
        <v>0</v>
      </c>
      <c r="AC4608" s="5">
        <v>0</v>
      </c>
      <c r="AD4608" s="5">
        <v>0</v>
      </c>
      <c r="AE4608" s="2">
        <v>2</v>
      </c>
      <c r="AF4608" s="2">
        <v>0</v>
      </c>
      <c r="AG4608" s="2">
        <v>0</v>
      </c>
      <c r="AH4608" s="2">
        <v>0</v>
      </c>
      <c r="AI4608" s="2">
        <v>0</v>
      </c>
      <c r="AJ4608" s="2">
        <v>1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 t="s">
        <v>4</v>
      </c>
      <c r="AT4608" s="2" t="s">
        <v>4</v>
      </c>
    </row>
    <row r="4609" spans="1:46" x14ac:dyDescent="0.2">
      <c r="A4609" s="2">
        <v>1667680</v>
      </c>
      <c r="B4609" s="2">
        <v>842408</v>
      </c>
      <c r="C4609" s="7">
        <v>22.025413627107799</v>
      </c>
      <c r="D4609" s="7">
        <v>37.085111180349799</v>
      </c>
      <c r="E4609" s="19" t="s">
        <v>4918</v>
      </c>
      <c r="F4609" s="46">
        <f>INDEX(Δεδομένα!$P:$P,MATCH('2021'!E4609,Δεδομένα!$O:$O,0))</f>
        <v>143</v>
      </c>
      <c r="G4609" s="49" t="s">
        <v>4919</v>
      </c>
      <c r="H4609" s="51" t="str">
        <f>INDEX(Δεδομένα!B$1:B$51,MATCH('2021'!G4609,Δεδομένα!A$1:A$51,0))</f>
        <v>ΠΕΛΛΟΠΟΝΗΣΟΥ</v>
      </c>
      <c r="I4609" s="53">
        <f>INDEX(Δεδομένα!E$1:E$13,MATCH('2021'!H4609,Δεδομένα!D$1:D$13,0))</f>
        <v>8</v>
      </c>
      <c r="J4609" s="4">
        <v>44288</v>
      </c>
      <c r="K4609" s="3" t="s">
        <v>147</v>
      </c>
      <c r="L4609" s="17" t="str">
        <f t="shared" si="372"/>
        <v>02/04/2021 20:00</v>
      </c>
      <c r="M4609" s="4">
        <v>44288</v>
      </c>
      <c r="N4609" s="3" t="s">
        <v>4210</v>
      </c>
      <c r="O4609" s="17" t="str">
        <f t="shared" si="373"/>
        <v>02/04/2021 23:53</v>
      </c>
      <c r="P4609" s="24">
        <f t="shared" si="374"/>
        <v>0.16180555555183673</v>
      </c>
      <c r="Q4609" s="28">
        <v>0</v>
      </c>
      <c r="R4609" s="27">
        <f t="shared" si="375"/>
        <v>232.9999999946449</v>
      </c>
      <c r="S4609" s="3" t="s">
        <v>4</v>
      </c>
      <c r="T4609" s="3" t="s">
        <v>4926</v>
      </c>
      <c r="U4609" s="3" t="s">
        <v>4</v>
      </c>
      <c r="V4609" s="3" t="s">
        <v>4953</v>
      </c>
      <c r="W4609" s="5">
        <v>0</v>
      </c>
      <c r="X4609" s="5">
        <v>0</v>
      </c>
      <c r="Y4609" s="5">
        <v>0</v>
      </c>
      <c r="Z4609" s="5">
        <v>0</v>
      </c>
      <c r="AA4609" s="5">
        <v>3</v>
      </c>
      <c r="AB4609" s="5">
        <v>0</v>
      </c>
      <c r="AC4609" s="5">
        <v>0</v>
      </c>
      <c r="AD4609" s="5">
        <v>0</v>
      </c>
      <c r="AE4609" s="2">
        <v>8</v>
      </c>
      <c r="AF4609" s="2">
        <v>0</v>
      </c>
      <c r="AG4609" s="2">
        <v>0</v>
      </c>
      <c r="AH4609" s="2">
        <v>0</v>
      </c>
      <c r="AI4609" s="2">
        <v>0</v>
      </c>
      <c r="AJ4609" s="2">
        <v>4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 t="s">
        <v>4</v>
      </c>
      <c r="AT4609" s="2" t="s">
        <v>4</v>
      </c>
    </row>
    <row r="4610" spans="1:46" x14ac:dyDescent="0.2">
      <c r="A4610" s="2">
        <v>1667674</v>
      </c>
      <c r="B4610" s="2">
        <v>842456</v>
      </c>
      <c r="C4610" s="7">
        <v>21.992816235743501</v>
      </c>
      <c r="D4610" s="7">
        <v>37.081698319467598</v>
      </c>
      <c r="E4610" s="19" t="s">
        <v>4918</v>
      </c>
      <c r="F4610" s="46">
        <f>INDEX(Δεδομένα!$P:$P,MATCH('2021'!E4610,Δεδομένα!$O:$O,0))</f>
        <v>143</v>
      </c>
      <c r="G4610" s="49" t="s">
        <v>4919</v>
      </c>
      <c r="H4610" s="51" t="str">
        <f>INDEX(Δεδομένα!B$1:B$51,MATCH('2021'!G4610,Δεδομένα!A$1:A$51,0))</f>
        <v>ΠΕΛΛΟΠΟΝΗΣΟΥ</v>
      </c>
      <c r="I4610" s="53">
        <f>INDEX(Δεδομένα!E$1:E$13,MATCH('2021'!H4610,Δεδομένα!D$1:D$13,0))</f>
        <v>8</v>
      </c>
      <c r="J4610" s="4">
        <v>44288</v>
      </c>
      <c r="K4610" s="3" t="s">
        <v>734</v>
      </c>
      <c r="L4610" s="17" t="str">
        <f t="shared" si="372"/>
        <v>02/04/2021 23:30</v>
      </c>
      <c r="M4610" s="4">
        <v>44288</v>
      </c>
      <c r="N4610" s="3" t="s">
        <v>2395</v>
      </c>
      <c r="O4610" s="17" t="str">
        <f t="shared" si="373"/>
        <v>02/04/2021 23:54</v>
      </c>
      <c r="P4610" s="24">
        <f t="shared" si="374"/>
        <v>1.6666666670062114E-2</v>
      </c>
      <c r="Q4610" s="28">
        <v>0</v>
      </c>
      <c r="R4610" s="27">
        <f t="shared" si="375"/>
        <v>24.000000004889444</v>
      </c>
      <c r="S4610" s="3" t="s">
        <v>4</v>
      </c>
      <c r="T4610" s="3" t="s">
        <v>4920</v>
      </c>
      <c r="U4610" s="3" t="s">
        <v>4943</v>
      </c>
      <c r="V4610" s="3" t="s">
        <v>4977</v>
      </c>
      <c r="W4610" s="5">
        <v>0</v>
      </c>
      <c r="X4610" s="5">
        <v>0</v>
      </c>
      <c r="Y4610" s="5">
        <v>0</v>
      </c>
      <c r="Z4610" s="5">
        <v>0</v>
      </c>
      <c r="AA4610" s="5">
        <v>0.3</v>
      </c>
      <c r="AB4610" s="5">
        <v>0</v>
      </c>
      <c r="AC4610" s="5">
        <v>0</v>
      </c>
      <c r="AD4610" s="5">
        <v>0</v>
      </c>
      <c r="AE4610" s="2">
        <v>2</v>
      </c>
      <c r="AF4610" s="2">
        <v>0</v>
      </c>
      <c r="AG4610" s="2">
        <v>0</v>
      </c>
      <c r="AH4610" s="2">
        <v>0</v>
      </c>
      <c r="AI4610" s="2">
        <v>0</v>
      </c>
      <c r="AJ4610" s="2">
        <v>1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 t="s">
        <v>4</v>
      </c>
      <c r="AT4610" s="2" t="s">
        <v>4</v>
      </c>
    </row>
    <row r="4611" spans="1:46" x14ac:dyDescent="0.2">
      <c r="A4611" s="2">
        <v>1667684</v>
      </c>
      <c r="B4611" s="2">
        <v>842627</v>
      </c>
      <c r="C4611" s="7">
        <v>22.0063478570314</v>
      </c>
      <c r="D4611" s="7">
        <v>37.1075528850564</v>
      </c>
      <c r="E4611" s="19" t="s">
        <v>4918</v>
      </c>
      <c r="F4611" s="46">
        <f>INDEX(Δεδομένα!$P:$P,MATCH('2021'!E4611,Δεδομένα!$O:$O,0))</f>
        <v>143</v>
      </c>
      <c r="G4611" s="49" t="s">
        <v>4919</v>
      </c>
      <c r="H4611" s="51" t="str">
        <f>INDEX(Δεδομένα!B$1:B$51,MATCH('2021'!G4611,Δεδομένα!A$1:A$51,0))</f>
        <v>ΠΕΛΛΟΠΟΝΗΣΟΥ</v>
      </c>
      <c r="I4611" s="53">
        <f>INDEX(Δεδομένα!E$1:E$13,MATCH('2021'!H4611,Δεδομένα!D$1:D$13,0))</f>
        <v>8</v>
      </c>
      <c r="J4611" s="4">
        <v>44289</v>
      </c>
      <c r="K4611" s="3" t="s">
        <v>563</v>
      </c>
      <c r="L4611" s="17" t="str">
        <f t="shared" si="372"/>
        <v>03/04/2021 17:15</v>
      </c>
      <c r="M4611" s="4">
        <v>44289</v>
      </c>
      <c r="N4611" s="3" t="s">
        <v>951</v>
      </c>
      <c r="O4611" s="17" t="str">
        <f t="shared" si="373"/>
        <v>03/04/2021 18:29</v>
      </c>
      <c r="P4611" s="24">
        <f t="shared" si="374"/>
        <v>5.1388888889050577E-2</v>
      </c>
      <c r="Q4611" s="28">
        <v>0</v>
      </c>
      <c r="R4611" s="27">
        <f t="shared" si="375"/>
        <v>74.000000000232831</v>
      </c>
      <c r="S4611" s="3" t="s">
        <v>4</v>
      </c>
      <c r="T4611" s="3" t="s">
        <v>4926</v>
      </c>
      <c r="U4611" s="3" t="s">
        <v>4</v>
      </c>
      <c r="V4611" s="3" t="s">
        <v>4970</v>
      </c>
      <c r="W4611" s="5">
        <v>0</v>
      </c>
      <c r="X4611" s="5">
        <v>0</v>
      </c>
      <c r="Y4611" s="5">
        <v>0</v>
      </c>
      <c r="Z4611" s="5">
        <v>0</v>
      </c>
      <c r="AA4611" s="5">
        <v>0.2</v>
      </c>
      <c r="AB4611" s="5">
        <v>0</v>
      </c>
      <c r="AC4611" s="5">
        <v>0</v>
      </c>
      <c r="AD4611" s="5">
        <v>0</v>
      </c>
      <c r="AE4611" s="2">
        <v>2</v>
      </c>
      <c r="AF4611" s="2">
        <v>0</v>
      </c>
      <c r="AG4611" s="2">
        <v>0</v>
      </c>
      <c r="AH4611" s="2">
        <v>0</v>
      </c>
      <c r="AI4611" s="2">
        <v>0</v>
      </c>
      <c r="AJ4611" s="2">
        <v>1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 t="s">
        <v>4</v>
      </c>
      <c r="AT4611" s="2" t="s">
        <v>4</v>
      </c>
    </row>
    <row r="4612" spans="1:46" x14ac:dyDescent="0.2">
      <c r="A4612" s="2">
        <v>1667687</v>
      </c>
      <c r="B4612" s="2">
        <v>842646</v>
      </c>
      <c r="C4612" s="7">
        <v>22.032416524716599</v>
      </c>
      <c r="D4612" s="7">
        <v>37.031622079162098</v>
      </c>
      <c r="E4612" s="19" t="s">
        <v>4918</v>
      </c>
      <c r="F4612" s="46">
        <f>INDEX(Δεδομένα!$P:$P,MATCH('2021'!E4612,Δεδομένα!$O:$O,0))</f>
        <v>143</v>
      </c>
      <c r="G4612" s="49" t="s">
        <v>4919</v>
      </c>
      <c r="H4612" s="51" t="str">
        <f>INDEX(Δεδομένα!B$1:B$51,MATCH('2021'!G4612,Δεδομένα!A$1:A$51,0))</f>
        <v>ΠΕΛΛΟΠΟΝΗΣΟΥ</v>
      </c>
      <c r="I4612" s="53">
        <f>INDEX(Δεδομένα!E$1:E$13,MATCH('2021'!H4612,Δεδομένα!D$1:D$13,0))</f>
        <v>8</v>
      </c>
      <c r="J4612" s="4">
        <v>44289</v>
      </c>
      <c r="K4612" s="3" t="s">
        <v>102</v>
      </c>
      <c r="L4612" s="17" t="str">
        <f t="shared" si="372"/>
        <v>03/04/2021 18:35</v>
      </c>
      <c r="M4612" s="4">
        <v>44289</v>
      </c>
      <c r="N4612" s="3" t="s">
        <v>1151</v>
      </c>
      <c r="O4612" s="17" t="str">
        <f t="shared" si="373"/>
        <v>03/04/2021 19:21</v>
      </c>
      <c r="P4612" s="24">
        <f t="shared" si="374"/>
        <v>3.1944444446708076E-2</v>
      </c>
      <c r="Q4612" s="28">
        <v>0</v>
      </c>
      <c r="R4612" s="27">
        <f t="shared" si="375"/>
        <v>46.000000003259629</v>
      </c>
      <c r="S4612" s="3" t="s">
        <v>4</v>
      </c>
      <c r="T4612" s="3" t="s">
        <v>4926</v>
      </c>
      <c r="U4612" s="3" t="s">
        <v>4</v>
      </c>
      <c r="V4612" s="3" t="s">
        <v>528</v>
      </c>
      <c r="W4612" s="5">
        <v>0</v>
      </c>
      <c r="X4612" s="5">
        <v>0</v>
      </c>
      <c r="Y4612" s="5">
        <v>0</v>
      </c>
      <c r="Z4612" s="5">
        <v>0</v>
      </c>
      <c r="AA4612" s="5">
        <v>0.1</v>
      </c>
      <c r="AB4612" s="5">
        <v>0</v>
      </c>
      <c r="AC4612" s="5">
        <v>0</v>
      </c>
      <c r="AD4612" s="5">
        <v>0</v>
      </c>
      <c r="AE4612" s="2">
        <v>2</v>
      </c>
      <c r="AF4612" s="2">
        <v>0</v>
      </c>
      <c r="AG4612" s="2">
        <v>0</v>
      </c>
      <c r="AH4612" s="2">
        <v>0</v>
      </c>
      <c r="AI4612" s="2">
        <v>0</v>
      </c>
      <c r="AJ4612" s="2">
        <v>1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 t="s">
        <v>4</v>
      </c>
      <c r="AT4612" s="2" t="s">
        <v>4</v>
      </c>
    </row>
    <row r="4613" spans="1:46" x14ac:dyDescent="0.2">
      <c r="A4613" s="2">
        <v>1668135</v>
      </c>
      <c r="B4613" s="2">
        <v>842854</v>
      </c>
      <c r="C4613" s="7">
        <v>22.0301127174288</v>
      </c>
      <c r="D4613" s="7">
        <v>37.113283313316401</v>
      </c>
      <c r="E4613" s="19" t="s">
        <v>4918</v>
      </c>
      <c r="F4613" s="46">
        <f>INDEX(Δεδομένα!$P:$P,MATCH('2021'!E4613,Δεδομένα!$O:$O,0))</f>
        <v>143</v>
      </c>
      <c r="G4613" s="49" t="s">
        <v>4919</v>
      </c>
      <c r="H4613" s="51" t="str">
        <f>INDEX(Δεδομένα!B$1:B$51,MATCH('2021'!G4613,Δεδομένα!A$1:A$51,0))</f>
        <v>ΠΕΛΛΟΠΟΝΗΣΟΥ</v>
      </c>
      <c r="I4613" s="53">
        <f>INDEX(Δεδομένα!E$1:E$13,MATCH('2021'!H4613,Δεδομένα!D$1:D$13,0))</f>
        <v>8</v>
      </c>
      <c r="J4613" s="4">
        <v>44290</v>
      </c>
      <c r="K4613" s="3" t="s">
        <v>486</v>
      </c>
      <c r="L4613" s="17" t="str">
        <f t="shared" si="372"/>
        <v>04/04/2021 13:45</v>
      </c>
      <c r="M4613" s="4">
        <v>44290</v>
      </c>
      <c r="N4613" s="3" t="s">
        <v>1382</v>
      </c>
      <c r="O4613" s="17" t="str">
        <f t="shared" si="373"/>
        <v>04/04/2021 17:04</v>
      </c>
      <c r="P4613" s="24">
        <f t="shared" si="374"/>
        <v>0.13819444444379769</v>
      </c>
      <c r="Q4613" s="28">
        <v>0</v>
      </c>
      <c r="R4613" s="27">
        <f t="shared" si="375"/>
        <v>198.99999999906868</v>
      </c>
      <c r="S4613" s="3" t="s">
        <v>4</v>
      </c>
      <c r="T4613" s="3" t="s">
        <v>4926</v>
      </c>
      <c r="U4613" s="3" t="s">
        <v>4</v>
      </c>
      <c r="V4613" s="3" t="s">
        <v>4951</v>
      </c>
      <c r="W4613" s="5">
        <v>0</v>
      </c>
      <c r="X4613" s="5">
        <v>0</v>
      </c>
      <c r="Y4613" s="5">
        <v>0</v>
      </c>
      <c r="Z4613" s="5">
        <v>0</v>
      </c>
      <c r="AA4613" s="5">
        <v>4</v>
      </c>
      <c r="AB4613" s="5">
        <v>0</v>
      </c>
      <c r="AC4613" s="5">
        <v>0</v>
      </c>
      <c r="AD4613" s="5">
        <v>0</v>
      </c>
      <c r="AE4613" s="2">
        <v>2</v>
      </c>
      <c r="AF4613" s="2">
        <v>0</v>
      </c>
      <c r="AG4613" s="2">
        <v>0</v>
      </c>
      <c r="AH4613" s="2">
        <v>0</v>
      </c>
      <c r="AI4613" s="2">
        <v>0</v>
      </c>
      <c r="AJ4613" s="2">
        <v>1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 t="s">
        <v>4</v>
      </c>
      <c r="AT4613" s="2" t="s">
        <v>4</v>
      </c>
    </row>
    <row r="4614" spans="1:46" x14ac:dyDescent="0.2">
      <c r="A4614" s="2">
        <v>1667656</v>
      </c>
      <c r="B4614" s="2">
        <v>842960</v>
      </c>
      <c r="D4614" s="2"/>
      <c r="E4614" s="19" t="s">
        <v>4918</v>
      </c>
      <c r="F4614" s="46">
        <f>INDEX(Δεδομένα!$P:$P,MATCH('2021'!E4614,Δεδομένα!$O:$O,0))</f>
        <v>143</v>
      </c>
      <c r="G4614" s="49" t="s">
        <v>4919</v>
      </c>
      <c r="H4614" s="51" t="str">
        <f>INDEX(Δεδομένα!B$1:B$51,MATCH('2021'!G4614,Δεδομένα!A$1:A$51,0))</f>
        <v>ΠΕΛΛΟΠΟΝΗΣΟΥ</v>
      </c>
      <c r="I4614" s="53">
        <f>INDEX(Δεδομένα!E$1:E$13,MATCH('2021'!H4614,Δεδομένα!D$1:D$13,0))</f>
        <v>8</v>
      </c>
      <c r="J4614" s="4">
        <v>44290</v>
      </c>
      <c r="K4614" s="3" t="s">
        <v>458</v>
      </c>
      <c r="L4614" s="17" t="str">
        <f t="shared" si="372"/>
        <v>04/04/2021 19:50</v>
      </c>
      <c r="M4614" s="4">
        <v>44290</v>
      </c>
      <c r="N4614" s="3" t="s">
        <v>524</v>
      </c>
      <c r="O4614" s="17" t="str">
        <f t="shared" si="373"/>
        <v>04/04/2021 20:40</v>
      </c>
      <c r="P4614" s="24">
        <f t="shared" si="374"/>
        <v>3.4722222218988463E-2</v>
      </c>
      <c r="Q4614" s="28">
        <v>0</v>
      </c>
      <c r="R4614" s="27">
        <f t="shared" si="375"/>
        <v>49.999999995343387</v>
      </c>
      <c r="S4614" s="3" t="s">
        <v>4</v>
      </c>
      <c r="T4614" s="3" t="s">
        <v>4923</v>
      </c>
      <c r="U4614" s="3" t="s">
        <v>4</v>
      </c>
      <c r="V4614" s="3" t="s">
        <v>4869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0.02</v>
      </c>
      <c r="AC4614" s="5">
        <v>0</v>
      </c>
      <c r="AD4614" s="5">
        <v>0</v>
      </c>
      <c r="AE4614" s="2">
        <v>6</v>
      </c>
      <c r="AF4614" s="2">
        <v>0</v>
      </c>
      <c r="AG4614" s="2">
        <v>0</v>
      </c>
      <c r="AH4614" s="2">
        <v>0</v>
      </c>
      <c r="AI4614" s="2">
        <v>0</v>
      </c>
      <c r="AJ4614" s="2">
        <v>3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 t="s">
        <v>4</v>
      </c>
      <c r="AT4614" s="2" t="s">
        <v>4</v>
      </c>
    </row>
    <row r="4615" spans="1:46" x14ac:dyDescent="0.2">
      <c r="A4615" s="2">
        <v>1667693</v>
      </c>
      <c r="B4615" s="2">
        <v>843365</v>
      </c>
      <c r="C4615" s="7">
        <v>22.035341262817401</v>
      </c>
      <c r="D4615" s="7">
        <v>37.033363342285199</v>
      </c>
      <c r="E4615" s="19" t="s">
        <v>4918</v>
      </c>
      <c r="F4615" s="46">
        <f>INDEX(Δεδομένα!$P:$P,MATCH('2021'!E4615,Δεδομένα!$O:$O,0))</f>
        <v>143</v>
      </c>
      <c r="G4615" s="49" t="s">
        <v>4919</v>
      </c>
      <c r="H4615" s="51" t="str">
        <f>INDEX(Δεδομένα!B$1:B$51,MATCH('2021'!G4615,Δεδομένα!A$1:A$51,0))</f>
        <v>ΠΕΛΛΟΠΟΝΗΣΟΥ</v>
      </c>
      <c r="I4615" s="53">
        <f>INDEX(Δεδομένα!E$1:E$13,MATCH('2021'!H4615,Δεδομένα!D$1:D$13,0))</f>
        <v>8</v>
      </c>
      <c r="J4615" s="4">
        <v>44292</v>
      </c>
      <c r="K4615" s="3" t="s">
        <v>109</v>
      </c>
      <c r="L4615" s="17" t="str">
        <f t="shared" si="372"/>
        <v>06/04/2021 15:50</v>
      </c>
      <c r="M4615" s="4">
        <v>44292</v>
      </c>
      <c r="N4615" s="3" t="s">
        <v>563</v>
      </c>
      <c r="O4615" s="17" t="str">
        <f t="shared" si="373"/>
        <v>06/04/2021 17:15</v>
      </c>
      <c r="P4615" s="24">
        <f t="shared" si="374"/>
        <v>5.9027777781011537E-2</v>
      </c>
      <c r="Q4615" s="28">
        <v>0</v>
      </c>
      <c r="R4615" s="27">
        <f t="shared" si="375"/>
        <v>85.000000004656613</v>
      </c>
      <c r="S4615" s="3" t="s">
        <v>4</v>
      </c>
      <c r="T4615" s="3" t="s">
        <v>4926</v>
      </c>
      <c r="U4615" s="3" t="s">
        <v>4</v>
      </c>
      <c r="V4615" s="3" t="s">
        <v>4922</v>
      </c>
      <c r="W4615" s="5">
        <v>0</v>
      </c>
      <c r="X4615" s="5">
        <v>0</v>
      </c>
      <c r="Y4615" s="5">
        <v>0</v>
      </c>
      <c r="Z4615" s="5">
        <v>0</v>
      </c>
      <c r="AA4615" s="5">
        <v>3</v>
      </c>
      <c r="AB4615" s="5">
        <v>0</v>
      </c>
      <c r="AC4615" s="5">
        <v>0</v>
      </c>
      <c r="AD4615" s="5">
        <v>0</v>
      </c>
      <c r="AE4615" s="2">
        <v>4</v>
      </c>
      <c r="AF4615" s="2">
        <v>0</v>
      </c>
      <c r="AG4615" s="2">
        <v>0</v>
      </c>
      <c r="AH4615" s="2">
        <v>0</v>
      </c>
      <c r="AI4615" s="2">
        <v>0</v>
      </c>
      <c r="AJ4615" s="2">
        <v>2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 t="s">
        <v>4</v>
      </c>
      <c r="AT4615" s="2" t="s">
        <v>4</v>
      </c>
    </row>
    <row r="4616" spans="1:46" x14ac:dyDescent="0.2">
      <c r="A4616" s="2">
        <v>1668000</v>
      </c>
      <c r="B4616" s="2">
        <v>843571</v>
      </c>
      <c r="C4616" s="7">
        <v>22.005131414388298</v>
      </c>
      <c r="D4616" s="7">
        <v>37.078971432110997</v>
      </c>
      <c r="E4616" s="19" t="s">
        <v>4918</v>
      </c>
      <c r="F4616" s="46">
        <f>INDEX(Δεδομένα!$P:$P,MATCH('2021'!E4616,Δεδομένα!$O:$O,0))</f>
        <v>143</v>
      </c>
      <c r="G4616" s="49" t="s">
        <v>4919</v>
      </c>
      <c r="H4616" s="51" t="str">
        <f>INDEX(Δεδομένα!B$1:B$51,MATCH('2021'!G4616,Δεδομένα!A$1:A$51,0))</f>
        <v>ΠΕΛΛΟΠΟΝΗΣΟΥ</v>
      </c>
      <c r="I4616" s="53">
        <f>INDEX(Δεδομένα!E$1:E$13,MATCH('2021'!H4616,Δεδομένα!D$1:D$13,0))</f>
        <v>8</v>
      </c>
      <c r="J4616" s="4">
        <v>44293</v>
      </c>
      <c r="K4616" s="3" t="s">
        <v>522</v>
      </c>
      <c r="L4616" s="17" t="str">
        <f t="shared" si="372"/>
        <v>07/04/2021 15:15</v>
      </c>
      <c r="M4616" s="4">
        <v>44293</v>
      </c>
      <c r="N4616" s="3" t="s">
        <v>510</v>
      </c>
      <c r="O4616" s="17" t="str">
        <f t="shared" si="373"/>
        <v>07/04/2021 17:20</v>
      </c>
      <c r="P4616" s="24">
        <f t="shared" si="374"/>
        <v>8.6805555554747116E-2</v>
      </c>
      <c r="Q4616" s="28">
        <v>0</v>
      </c>
      <c r="R4616" s="27">
        <f t="shared" si="375"/>
        <v>124.99999999883585</v>
      </c>
      <c r="S4616" s="3" t="s">
        <v>4</v>
      </c>
      <c r="T4616" s="3" t="s">
        <v>4920</v>
      </c>
      <c r="U4616" s="3" t="s">
        <v>4</v>
      </c>
      <c r="V4616" s="3" t="s">
        <v>2298</v>
      </c>
      <c r="W4616" s="5">
        <v>0</v>
      </c>
      <c r="X4616" s="5">
        <v>0</v>
      </c>
      <c r="Y4616" s="5">
        <v>0</v>
      </c>
      <c r="Z4616" s="5">
        <v>0</v>
      </c>
      <c r="AA4616" s="5">
        <v>1</v>
      </c>
      <c r="AB4616" s="5">
        <v>0</v>
      </c>
      <c r="AC4616" s="5">
        <v>0</v>
      </c>
      <c r="AD4616" s="5">
        <v>0</v>
      </c>
      <c r="AE4616" s="2">
        <v>2</v>
      </c>
      <c r="AF4616" s="2">
        <v>0</v>
      </c>
      <c r="AG4616" s="2">
        <v>0</v>
      </c>
      <c r="AH4616" s="2">
        <v>0</v>
      </c>
      <c r="AI4616" s="2">
        <v>0</v>
      </c>
      <c r="AJ4616" s="2">
        <v>1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 t="s">
        <v>4</v>
      </c>
      <c r="AT4616" s="2" t="s">
        <v>4</v>
      </c>
    </row>
    <row r="4617" spans="1:46" x14ac:dyDescent="0.2">
      <c r="A4617" s="2">
        <v>1668146</v>
      </c>
      <c r="B4617" s="2">
        <v>843670</v>
      </c>
      <c r="C4617" s="7">
        <v>22.2611817147754</v>
      </c>
      <c r="D4617" s="7">
        <v>36.969727281343602</v>
      </c>
      <c r="E4617" s="19" t="s">
        <v>4918</v>
      </c>
      <c r="F4617" s="46">
        <f>INDEX(Δεδομένα!$P:$P,MATCH('2021'!E4617,Δεδομένα!$O:$O,0))</f>
        <v>143</v>
      </c>
      <c r="G4617" s="49" t="s">
        <v>4919</v>
      </c>
      <c r="H4617" s="51" t="str">
        <f>INDEX(Δεδομένα!B$1:B$51,MATCH('2021'!G4617,Δεδομένα!A$1:A$51,0))</f>
        <v>ΠΕΛΛΟΠΟΝΗΣΟΥ</v>
      </c>
      <c r="I4617" s="53">
        <f>INDEX(Δεδομένα!E$1:E$13,MATCH('2021'!H4617,Δεδομένα!D$1:D$13,0))</f>
        <v>8</v>
      </c>
      <c r="J4617" s="4">
        <v>44293</v>
      </c>
      <c r="K4617" s="3" t="s">
        <v>450</v>
      </c>
      <c r="L4617" s="17" t="str">
        <f t="shared" si="372"/>
        <v>07/04/2021 20:50</v>
      </c>
      <c r="M4617" s="4">
        <v>44294</v>
      </c>
      <c r="N4617" s="3" t="s">
        <v>4982</v>
      </c>
      <c r="O4617" s="17" t="str">
        <f t="shared" si="373"/>
        <v>08/04/2021 00:11</v>
      </c>
      <c r="P4617" s="24">
        <f t="shared" si="374"/>
        <v>0.13958333333721384</v>
      </c>
      <c r="Q4617" s="28">
        <v>0</v>
      </c>
      <c r="R4617" s="27">
        <f t="shared" si="375"/>
        <v>201.00000000558794</v>
      </c>
      <c r="S4617" s="3" t="s">
        <v>4</v>
      </c>
      <c r="T4617" s="3" t="s">
        <v>4923</v>
      </c>
      <c r="U4617" s="3" t="s">
        <v>4</v>
      </c>
      <c r="V4617" s="3" t="s">
        <v>4969</v>
      </c>
      <c r="W4617" s="5">
        <v>0</v>
      </c>
      <c r="X4617" s="5">
        <v>10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2">
        <v>3</v>
      </c>
      <c r="AF4617" s="2">
        <v>0</v>
      </c>
      <c r="AG4617" s="2">
        <v>0</v>
      </c>
      <c r="AH4617" s="2">
        <v>0</v>
      </c>
      <c r="AI4617" s="2">
        <v>0</v>
      </c>
      <c r="AJ4617" s="2">
        <v>1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 t="s">
        <v>4</v>
      </c>
      <c r="AT4617" s="2" t="s">
        <v>4</v>
      </c>
    </row>
    <row r="4618" spans="1:46" x14ac:dyDescent="0.2">
      <c r="A4618" s="2">
        <v>1668073</v>
      </c>
      <c r="B4618" s="2">
        <v>843761</v>
      </c>
      <c r="C4618" s="7">
        <v>22.118958105616201</v>
      </c>
      <c r="D4618" s="7">
        <v>37.046491859631303</v>
      </c>
      <c r="E4618" s="19" t="s">
        <v>4918</v>
      </c>
      <c r="F4618" s="46">
        <f>INDEX(Δεδομένα!$P:$P,MATCH('2021'!E4618,Δεδομένα!$O:$O,0))</f>
        <v>143</v>
      </c>
      <c r="G4618" s="49" t="s">
        <v>4919</v>
      </c>
      <c r="H4618" s="51" t="str">
        <f>INDEX(Δεδομένα!B$1:B$51,MATCH('2021'!G4618,Δεδομένα!A$1:A$51,0))</f>
        <v>ΠΕΛΛΟΠΟΝΗΣΟΥ</v>
      </c>
      <c r="I4618" s="53">
        <f>INDEX(Δεδομένα!E$1:E$13,MATCH('2021'!H4618,Δεδομένα!D$1:D$13,0))</f>
        <v>8</v>
      </c>
      <c r="J4618" s="4">
        <v>44294</v>
      </c>
      <c r="K4618" s="3" t="s">
        <v>1010</v>
      </c>
      <c r="L4618" s="17" t="str">
        <f t="shared" si="372"/>
        <v>08/04/2021 11:03</v>
      </c>
      <c r="M4618" s="4">
        <v>44294</v>
      </c>
      <c r="N4618" s="3" t="s">
        <v>593</v>
      </c>
      <c r="O4618" s="17" t="str">
        <f t="shared" si="373"/>
        <v>08/04/2021 11:44</v>
      </c>
      <c r="P4618" s="24">
        <f t="shared" si="374"/>
        <v>2.8472222220443655E-2</v>
      </c>
      <c r="Q4618" s="28">
        <v>0</v>
      </c>
      <c r="R4618" s="27">
        <f t="shared" si="375"/>
        <v>40.999999997438863</v>
      </c>
      <c r="S4618" s="3" t="s">
        <v>4</v>
      </c>
      <c r="T4618" s="3" t="s">
        <v>4926</v>
      </c>
      <c r="U4618" s="3" t="s">
        <v>4</v>
      </c>
      <c r="V4618" s="3" t="s">
        <v>4983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1</v>
      </c>
      <c r="AC4618" s="5">
        <v>0</v>
      </c>
      <c r="AD4618" s="5">
        <v>0</v>
      </c>
      <c r="AE4618" s="2">
        <v>4</v>
      </c>
      <c r="AF4618" s="2">
        <v>0</v>
      </c>
      <c r="AG4618" s="2">
        <v>0</v>
      </c>
      <c r="AH4618" s="2">
        <v>0</v>
      </c>
      <c r="AI4618" s="2">
        <v>0</v>
      </c>
      <c r="AJ4618" s="2">
        <v>2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 t="s">
        <v>4</v>
      </c>
      <c r="AT4618" s="2" t="s">
        <v>4</v>
      </c>
    </row>
    <row r="4619" spans="1:46" x14ac:dyDescent="0.2">
      <c r="A4619" s="2">
        <v>1668046</v>
      </c>
      <c r="B4619" s="2">
        <v>843813</v>
      </c>
      <c r="C4619" s="7">
        <v>22.310624804885599</v>
      </c>
      <c r="D4619" s="7">
        <v>36.829094405415702</v>
      </c>
      <c r="E4619" s="19" t="s">
        <v>4918</v>
      </c>
      <c r="F4619" s="46">
        <f>INDEX(Δεδομένα!$P:$P,MATCH('2021'!E4619,Δεδομένα!$O:$O,0))</f>
        <v>143</v>
      </c>
      <c r="G4619" s="49" t="s">
        <v>4919</v>
      </c>
      <c r="H4619" s="51" t="str">
        <f>INDEX(Δεδομένα!B$1:B$51,MATCH('2021'!G4619,Δεδομένα!A$1:A$51,0))</f>
        <v>ΠΕΛΛΟΠΟΝΗΣΟΥ</v>
      </c>
      <c r="I4619" s="53">
        <f>INDEX(Δεδομένα!E$1:E$13,MATCH('2021'!H4619,Δεδομένα!D$1:D$13,0))</f>
        <v>8</v>
      </c>
      <c r="J4619" s="4">
        <v>44294</v>
      </c>
      <c r="K4619" s="3" t="s">
        <v>365</v>
      </c>
      <c r="L4619" s="17" t="str">
        <f t="shared" si="372"/>
        <v>08/04/2021 13:50</v>
      </c>
      <c r="M4619" s="4">
        <v>44294</v>
      </c>
      <c r="N4619" s="3" t="s">
        <v>1294</v>
      </c>
      <c r="O4619" s="17" t="str">
        <f t="shared" si="373"/>
        <v>08/04/2021 18:47</v>
      </c>
      <c r="P4619" s="24">
        <f t="shared" si="374"/>
        <v>0.20624999999563443</v>
      </c>
      <c r="Q4619" s="28">
        <v>0</v>
      </c>
      <c r="R4619" s="27">
        <f t="shared" si="375"/>
        <v>296.99999999371357</v>
      </c>
      <c r="S4619" s="3" t="s">
        <v>4</v>
      </c>
      <c r="T4619" s="3" t="s">
        <v>4923</v>
      </c>
      <c r="U4619" s="3" t="s">
        <v>4984</v>
      </c>
      <c r="V4619" s="3" t="s">
        <v>4985</v>
      </c>
      <c r="W4619" s="5">
        <v>0.3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2">
        <v>4</v>
      </c>
      <c r="AF4619" s="2">
        <v>0</v>
      </c>
      <c r="AG4619" s="2">
        <v>4</v>
      </c>
      <c r="AH4619" s="2">
        <v>0</v>
      </c>
      <c r="AI4619" s="2">
        <v>0</v>
      </c>
      <c r="AJ4619" s="2">
        <v>4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 t="s">
        <v>4</v>
      </c>
      <c r="AT4619" s="2" t="s">
        <v>4</v>
      </c>
    </row>
    <row r="4620" spans="1:46" x14ac:dyDescent="0.2">
      <c r="A4620" s="2">
        <v>1668047</v>
      </c>
      <c r="B4620" s="2">
        <v>843839</v>
      </c>
      <c r="C4620" s="7">
        <v>22.019151002742401</v>
      </c>
      <c r="D4620" s="7">
        <v>37.075461700500597</v>
      </c>
      <c r="E4620" s="19" t="s">
        <v>4918</v>
      </c>
      <c r="F4620" s="46">
        <f>INDEX(Δεδομένα!$P:$P,MATCH('2021'!E4620,Δεδομένα!$O:$O,0))</f>
        <v>143</v>
      </c>
      <c r="G4620" s="49" t="s">
        <v>4919</v>
      </c>
      <c r="H4620" s="51" t="str">
        <f>INDEX(Δεδομένα!B$1:B$51,MATCH('2021'!G4620,Δεδομένα!A$1:A$51,0))</f>
        <v>ΠΕΛΛΟΠΟΝΗΣΟΥ</v>
      </c>
      <c r="I4620" s="53">
        <f>INDEX(Δεδομένα!E$1:E$13,MATCH('2021'!H4620,Δεδομένα!D$1:D$13,0))</f>
        <v>8</v>
      </c>
      <c r="J4620" s="4">
        <v>44294</v>
      </c>
      <c r="K4620" s="3" t="s">
        <v>885</v>
      </c>
      <c r="L4620" s="17" t="str">
        <f t="shared" si="372"/>
        <v>08/04/2021 15:11</v>
      </c>
      <c r="M4620" s="4">
        <v>44294</v>
      </c>
      <c r="N4620" s="3" t="s">
        <v>870</v>
      </c>
      <c r="O4620" s="17" t="str">
        <f t="shared" si="373"/>
        <v>08/04/2021 15:48</v>
      </c>
      <c r="P4620" s="24">
        <f t="shared" si="374"/>
        <v>2.569444444088731E-2</v>
      </c>
      <c r="Q4620" s="28">
        <v>0</v>
      </c>
      <c r="R4620" s="27">
        <f t="shared" si="375"/>
        <v>36.999999994877726</v>
      </c>
      <c r="S4620" s="3" t="s">
        <v>4</v>
      </c>
      <c r="T4620" s="3" t="s">
        <v>4920</v>
      </c>
      <c r="U4620" s="3" t="s">
        <v>2298</v>
      </c>
      <c r="V4620" s="3" t="s">
        <v>2298</v>
      </c>
      <c r="W4620" s="5">
        <v>0</v>
      </c>
      <c r="X4620" s="5">
        <v>0</v>
      </c>
      <c r="Y4620" s="5">
        <v>0</v>
      </c>
      <c r="Z4620" s="5">
        <v>0</v>
      </c>
      <c r="AA4620" s="5">
        <v>0.1</v>
      </c>
      <c r="AB4620" s="5">
        <v>0</v>
      </c>
      <c r="AC4620" s="5">
        <v>0</v>
      </c>
      <c r="AD4620" s="5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2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 t="s">
        <v>4</v>
      </c>
      <c r="AT4620" s="2" t="s">
        <v>4</v>
      </c>
    </row>
    <row r="4621" spans="1:46" x14ac:dyDescent="0.2">
      <c r="A4621" s="2">
        <v>1668048</v>
      </c>
      <c r="B4621" s="2">
        <v>843858</v>
      </c>
      <c r="C4621" s="7">
        <v>22.028051068878298</v>
      </c>
      <c r="D4621" s="7">
        <v>37.0975163470872</v>
      </c>
      <c r="E4621" s="19" t="s">
        <v>4918</v>
      </c>
      <c r="F4621" s="46">
        <f>INDEX(Δεδομένα!$P:$P,MATCH('2021'!E4621,Δεδομένα!$O:$O,0))</f>
        <v>143</v>
      </c>
      <c r="G4621" s="49" t="s">
        <v>4919</v>
      </c>
      <c r="H4621" s="51" t="str">
        <f>INDEX(Δεδομένα!B$1:B$51,MATCH('2021'!G4621,Δεδομένα!A$1:A$51,0))</f>
        <v>ΠΕΛΛΟΠΟΝΗΣΟΥ</v>
      </c>
      <c r="I4621" s="53">
        <f>INDEX(Δεδομένα!E$1:E$13,MATCH('2021'!H4621,Δεδομένα!D$1:D$13,0))</f>
        <v>8</v>
      </c>
      <c r="J4621" s="4">
        <v>44294</v>
      </c>
      <c r="K4621" s="3" t="s">
        <v>778</v>
      </c>
      <c r="L4621" s="17" t="str">
        <f t="shared" si="372"/>
        <v>08/04/2021 16:28</v>
      </c>
      <c r="M4621" s="4">
        <v>44294</v>
      </c>
      <c r="N4621" s="3" t="s">
        <v>461</v>
      </c>
      <c r="O4621" s="17" t="str">
        <f t="shared" si="373"/>
        <v>08/04/2021 17:00</v>
      </c>
      <c r="P4621" s="24">
        <f t="shared" si="374"/>
        <v>2.2222222221898846E-2</v>
      </c>
      <c r="Q4621" s="28">
        <v>0</v>
      </c>
      <c r="R4621" s="27">
        <f t="shared" si="375"/>
        <v>31.999999999534339</v>
      </c>
      <c r="S4621" s="3" t="s">
        <v>4</v>
      </c>
      <c r="T4621" s="3" t="s">
        <v>4926</v>
      </c>
      <c r="U4621" s="3" t="s">
        <v>4</v>
      </c>
      <c r="V4621" s="3" t="s">
        <v>4970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0.3</v>
      </c>
      <c r="AC4621" s="5">
        <v>0</v>
      </c>
      <c r="AD4621" s="5">
        <v>0</v>
      </c>
      <c r="AE4621" s="2">
        <v>4</v>
      </c>
      <c r="AF4621" s="2">
        <v>0</v>
      </c>
      <c r="AG4621" s="2">
        <v>0</v>
      </c>
      <c r="AH4621" s="2">
        <v>0</v>
      </c>
      <c r="AI4621" s="2">
        <v>0</v>
      </c>
      <c r="AJ4621" s="2">
        <v>2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 t="s">
        <v>4</v>
      </c>
      <c r="AT4621" s="2" t="s">
        <v>4</v>
      </c>
    </row>
    <row r="4622" spans="1:46" x14ac:dyDescent="0.2">
      <c r="A4622" s="2">
        <v>1668104</v>
      </c>
      <c r="B4622" s="2">
        <v>844000</v>
      </c>
      <c r="C4622" s="7">
        <v>21.9673371100777</v>
      </c>
      <c r="D4622" s="7">
        <v>37.041412622182399</v>
      </c>
      <c r="E4622" s="19" t="s">
        <v>4918</v>
      </c>
      <c r="F4622" s="46">
        <f>INDEX(Δεδομένα!$P:$P,MATCH('2021'!E4622,Δεδομένα!$O:$O,0))</f>
        <v>143</v>
      </c>
      <c r="G4622" s="49" t="s">
        <v>4919</v>
      </c>
      <c r="H4622" s="51" t="str">
        <f>INDEX(Δεδομένα!B$1:B$51,MATCH('2021'!G4622,Δεδομένα!A$1:A$51,0))</f>
        <v>ΠΕΛΛΟΠΟΝΗΣΟΥ</v>
      </c>
      <c r="I4622" s="53">
        <f>INDEX(Δεδομένα!E$1:E$13,MATCH('2021'!H4622,Δεδομένα!D$1:D$13,0))</f>
        <v>8</v>
      </c>
      <c r="J4622" s="4">
        <v>44295</v>
      </c>
      <c r="K4622" s="3" t="s">
        <v>535</v>
      </c>
      <c r="L4622" s="17" t="str">
        <f t="shared" si="372"/>
        <v>09/04/2021 09:30</v>
      </c>
      <c r="M4622" s="4">
        <v>44295</v>
      </c>
      <c r="N4622" s="3" t="s">
        <v>578</v>
      </c>
      <c r="O4622" s="17" t="str">
        <f t="shared" si="373"/>
        <v>09/04/2021 11:07</v>
      </c>
      <c r="P4622" s="24">
        <f t="shared" si="374"/>
        <v>6.7361111105128657E-2</v>
      </c>
      <c r="Q4622" s="28">
        <v>0</v>
      </c>
      <c r="R4622" s="27">
        <f t="shared" si="375"/>
        <v>96.999999991385266</v>
      </c>
      <c r="S4622" s="3" t="s">
        <v>4</v>
      </c>
      <c r="T4622" s="3" t="s">
        <v>4920</v>
      </c>
      <c r="U4622" s="3" t="s">
        <v>4</v>
      </c>
      <c r="V4622" s="3" t="s">
        <v>4955</v>
      </c>
      <c r="W4622" s="5">
        <v>0</v>
      </c>
      <c r="X4622" s="5">
        <v>0.02</v>
      </c>
      <c r="Y4622" s="5">
        <v>0</v>
      </c>
      <c r="Z4622" s="5">
        <v>0</v>
      </c>
      <c r="AA4622" s="5">
        <v>0</v>
      </c>
      <c r="AB4622" s="5">
        <v>0.02</v>
      </c>
      <c r="AC4622" s="5">
        <v>0</v>
      </c>
      <c r="AD4622" s="5">
        <v>0</v>
      </c>
      <c r="AE4622" s="2">
        <v>2</v>
      </c>
      <c r="AF4622" s="2">
        <v>0</v>
      </c>
      <c r="AG4622" s="2">
        <v>0</v>
      </c>
      <c r="AH4622" s="2">
        <v>0</v>
      </c>
      <c r="AI4622" s="2">
        <v>0</v>
      </c>
      <c r="AJ4622" s="2">
        <v>1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 t="s">
        <v>4</v>
      </c>
      <c r="AT4622" s="2" t="s">
        <v>4</v>
      </c>
    </row>
    <row r="4623" spans="1:46" x14ac:dyDescent="0.2">
      <c r="A4623" s="2">
        <v>1668105</v>
      </c>
      <c r="B4623" s="2">
        <v>844140</v>
      </c>
      <c r="C4623" s="7">
        <v>22.035887219465799</v>
      </c>
      <c r="D4623" s="7">
        <v>37.038042060724699</v>
      </c>
      <c r="E4623" s="19" t="s">
        <v>4918</v>
      </c>
      <c r="F4623" s="46">
        <f>INDEX(Δεδομένα!$P:$P,MATCH('2021'!E4623,Δεδομένα!$O:$O,0))</f>
        <v>143</v>
      </c>
      <c r="G4623" s="49" t="s">
        <v>4919</v>
      </c>
      <c r="H4623" s="51" t="str">
        <f>INDEX(Δεδομένα!B$1:B$51,MATCH('2021'!G4623,Δεδομένα!A$1:A$51,0))</f>
        <v>ΠΕΛΛΟΠΟΝΗΣΟΥ</v>
      </c>
      <c r="I4623" s="53">
        <f>INDEX(Δεδομένα!E$1:E$13,MATCH('2021'!H4623,Δεδομένα!D$1:D$13,0))</f>
        <v>8</v>
      </c>
      <c r="J4623" s="4">
        <v>44295</v>
      </c>
      <c r="K4623" s="3" t="s">
        <v>745</v>
      </c>
      <c r="L4623" s="17" t="str">
        <f t="shared" si="372"/>
        <v>09/04/2021 16:35</v>
      </c>
      <c r="M4623" s="4">
        <v>44295</v>
      </c>
      <c r="N4623" s="3" t="s">
        <v>526</v>
      </c>
      <c r="O4623" s="17" t="str">
        <f t="shared" si="373"/>
        <v>09/04/2021 17:05</v>
      </c>
      <c r="P4623" s="24">
        <f t="shared" si="374"/>
        <v>2.0833333335758653E-2</v>
      </c>
      <c r="Q4623" s="28">
        <v>0</v>
      </c>
      <c r="R4623" s="27">
        <f t="shared" si="375"/>
        <v>30.00000000349246</v>
      </c>
      <c r="S4623" s="3" t="s">
        <v>4</v>
      </c>
      <c r="T4623" s="3" t="s">
        <v>4926</v>
      </c>
      <c r="U4623" s="3" t="s">
        <v>4</v>
      </c>
      <c r="V4623" s="3" t="s">
        <v>4987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0.01</v>
      </c>
      <c r="AE4623" s="2">
        <v>2</v>
      </c>
      <c r="AF4623" s="2">
        <v>0</v>
      </c>
      <c r="AG4623" s="2">
        <v>0</v>
      </c>
      <c r="AH4623" s="2">
        <v>0</v>
      </c>
      <c r="AI4623" s="2">
        <v>0</v>
      </c>
      <c r="AJ4623" s="2">
        <v>1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 t="s">
        <v>4</v>
      </c>
      <c r="AT4623" s="2" t="s">
        <v>4</v>
      </c>
    </row>
    <row r="4624" spans="1:46" x14ac:dyDescent="0.2">
      <c r="A4624" s="2">
        <v>1668110</v>
      </c>
      <c r="B4624" s="2">
        <v>844390</v>
      </c>
      <c r="C4624" s="7">
        <v>21.9859919369528</v>
      </c>
      <c r="D4624" s="7">
        <v>37.0566163896397</v>
      </c>
      <c r="E4624" s="19" t="s">
        <v>4918</v>
      </c>
      <c r="F4624" s="46">
        <f>INDEX(Δεδομένα!$P:$P,MATCH('2021'!E4624,Δεδομένα!$O:$O,0))</f>
        <v>143</v>
      </c>
      <c r="G4624" s="49" t="s">
        <v>4919</v>
      </c>
      <c r="H4624" s="51" t="str">
        <f>INDEX(Δεδομένα!B$1:B$51,MATCH('2021'!G4624,Δεδομένα!A$1:A$51,0))</f>
        <v>ΠΕΛΛΟΠΟΝΗΣΟΥ</v>
      </c>
      <c r="I4624" s="53">
        <f>INDEX(Δεδομένα!E$1:E$13,MATCH('2021'!H4624,Δεδομένα!D$1:D$13,0))</f>
        <v>8</v>
      </c>
      <c r="J4624" s="4">
        <v>44296</v>
      </c>
      <c r="K4624" s="3" t="s">
        <v>351</v>
      </c>
      <c r="L4624" s="17" t="str">
        <f t="shared" si="372"/>
        <v>10/04/2021 13:25</v>
      </c>
      <c r="M4624" s="4">
        <v>44296</v>
      </c>
      <c r="N4624" s="3" t="s">
        <v>522</v>
      </c>
      <c r="O4624" s="17" t="str">
        <f t="shared" si="373"/>
        <v>10/04/2021 15:15</v>
      </c>
      <c r="P4624" s="24">
        <f t="shared" si="374"/>
        <v>7.6388888883229811E-2</v>
      </c>
      <c r="Q4624" s="28">
        <v>0</v>
      </c>
      <c r="R4624" s="27">
        <f t="shared" si="375"/>
        <v>109.99999999185093</v>
      </c>
      <c r="S4624" s="3" t="s">
        <v>4</v>
      </c>
      <c r="T4624" s="3" t="s">
        <v>4920</v>
      </c>
      <c r="U4624" s="3" t="s">
        <v>4</v>
      </c>
      <c r="V4624" s="3" t="s">
        <v>4961</v>
      </c>
      <c r="W4624" s="5">
        <v>0</v>
      </c>
      <c r="X4624" s="5">
        <v>0</v>
      </c>
      <c r="Y4624" s="5">
        <v>0</v>
      </c>
      <c r="Z4624" s="5">
        <v>0</v>
      </c>
      <c r="AA4624" s="5">
        <v>1</v>
      </c>
      <c r="AB4624" s="5">
        <v>0</v>
      </c>
      <c r="AC4624" s="5">
        <v>0</v>
      </c>
      <c r="AD4624" s="5">
        <v>0</v>
      </c>
      <c r="AE4624" s="2">
        <v>4</v>
      </c>
      <c r="AF4624" s="2">
        <v>0</v>
      </c>
      <c r="AG4624" s="2">
        <v>0</v>
      </c>
      <c r="AH4624" s="2">
        <v>0</v>
      </c>
      <c r="AI4624" s="2">
        <v>0</v>
      </c>
      <c r="AJ4624" s="2">
        <v>2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 t="s">
        <v>4</v>
      </c>
      <c r="AT4624" s="2" t="s">
        <v>4</v>
      </c>
    </row>
    <row r="4625" spans="1:46" x14ac:dyDescent="0.2">
      <c r="A4625" s="2">
        <v>1668109</v>
      </c>
      <c r="B4625" s="2">
        <v>844437</v>
      </c>
      <c r="C4625" s="7">
        <v>22.083860604546501</v>
      </c>
      <c r="D4625" s="7">
        <v>37.0906217187229</v>
      </c>
      <c r="E4625" s="19" t="s">
        <v>4918</v>
      </c>
      <c r="F4625" s="46">
        <f>INDEX(Δεδομένα!$P:$P,MATCH('2021'!E4625,Δεδομένα!$O:$O,0))</f>
        <v>143</v>
      </c>
      <c r="G4625" s="49" t="s">
        <v>4919</v>
      </c>
      <c r="H4625" s="51" t="str">
        <f>INDEX(Δεδομένα!B$1:B$51,MATCH('2021'!G4625,Δεδομένα!A$1:A$51,0))</f>
        <v>ΠΕΛΛΟΠΟΝΗΣΟΥ</v>
      </c>
      <c r="I4625" s="53">
        <f>INDEX(Δεδομένα!E$1:E$13,MATCH('2021'!H4625,Δεδομένα!D$1:D$13,0))</f>
        <v>8</v>
      </c>
      <c r="J4625" s="4">
        <v>44296</v>
      </c>
      <c r="K4625" s="3" t="s">
        <v>310</v>
      </c>
      <c r="L4625" s="17" t="str">
        <f t="shared" si="372"/>
        <v>10/04/2021 15:05</v>
      </c>
      <c r="M4625" s="4">
        <v>44296</v>
      </c>
      <c r="N4625" s="3" t="s">
        <v>16</v>
      </c>
      <c r="O4625" s="17" t="str">
        <f t="shared" si="373"/>
        <v>10/04/2021 16:39</v>
      </c>
      <c r="P4625" s="24">
        <f t="shared" si="374"/>
        <v>6.5277777779556345E-2</v>
      </c>
      <c r="Q4625" s="28">
        <v>0</v>
      </c>
      <c r="R4625" s="27">
        <f t="shared" si="375"/>
        <v>94.000000002561137</v>
      </c>
      <c r="S4625" s="3" t="s">
        <v>4</v>
      </c>
      <c r="T4625" s="3" t="s">
        <v>4926</v>
      </c>
      <c r="U4625" s="3" t="s">
        <v>4</v>
      </c>
      <c r="V4625" s="3" t="s">
        <v>3320</v>
      </c>
      <c r="W4625" s="5">
        <v>0</v>
      </c>
      <c r="X4625" s="5">
        <v>2</v>
      </c>
      <c r="Y4625" s="5">
        <v>0</v>
      </c>
      <c r="Z4625" s="5">
        <v>0</v>
      </c>
      <c r="AA4625" s="5">
        <v>0</v>
      </c>
      <c r="AB4625" s="5">
        <v>0.25</v>
      </c>
      <c r="AC4625" s="5">
        <v>0</v>
      </c>
      <c r="AD4625" s="5">
        <v>0</v>
      </c>
      <c r="AE4625" s="2">
        <v>4</v>
      </c>
      <c r="AF4625" s="2">
        <v>0</v>
      </c>
      <c r="AG4625" s="2">
        <v>2</v>
      </c>
      <c r="AH4625" s="2">
        <v>0</v>
      </c>
      <c r="AI4625" s="2">
        <v>0</v>
      </c>
      <c r="AJ4625" s="2">
        <v>2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 t="s">
        <v>4</v>
      </c>
      <c r="AT4625" s="2" t="s">
        <v>4</v>
      </c>
    </row>
    <row r="4626" spans="1:46" x14ac:dyDescent="0.2">
      <c r="A4626" s="2">
        <v>1668102</v>
      </c>
      <c r="B4626" s="2">
        <v>844669</v>
      </c>
      <c r="C4626" s="7">
        <v>21.8793371859948</v>
      </c>
      <c r="D4626" s="7">
        <v>37.153636553884198</v>
      </c>
      <c r="E4626" s="19" t="s">
        <v>4918</v>
      </c>
      <c r="F4626" s="46">
        <f>INDEX(Δεδομένα!$P:$P,MATCH('2021'!E4626,Δεδομένα!$O:$O,0))</f>
        <v>143</v>
      </c>
      <c r="G4626" s="49" t="s">
        <v>4919</v>
      </c>
      <c r="H4626" s="51" t="str">
        <f>INDEX(Δεδομένα!B$1:B$51,MATCH('2021'!G4626,Δεδομένα!A$1:A$51,0))</f>
        <v>ΠΕΛΛΟΠΟΝΗΣΟΥ</v>
      </c>
      <c r="I4626" s="53">
        <f>INDEX(Δεδομένα!E$1:E$13,MATCH('2021'!H4626,Δεδομένα!D$1:D$13,0))</f>
        <v>8</v>
      </c>
      <c r="J4626" s="4">
        <v>44297</v>
      </c>
      <c r="K4626" s="3" t="s">
        <v>338</v>
      </c>
      <c r="L4626" s="17" t="str">
        <f t="shared" si="372"/>
        <v>11/04/2021 11:00</v>
      </c>
      <c r="M4626" s="4">
        <v>44297</v>
      </c>
      <c r="N4626" s="3" t="s">
        <v>1317</v>
      </c>
      <c r="O4626" s="17" t="str">
        <f t="shared" si="373"/>
        <v>11/04/2021 12:48</v>
      </c>
      <c r="P4626" s="24">
        <f t="shared" si="374"/>
        <v>7.4999999997089617E-2</v>
      </c>
      <c r="Q4626" s="28">
        <v>0</v>
      </c>
      <c r="R4626" s="27">
        <f t="shared" si="375"/>
        <v>107.99999999580905</v>
      </c>
      <c r="S4626" s="3" t="s">
        <v>4</v>
      </c>
      <c r="T4626" s="3" t="s">
        <v>4920</v>
      </c>
      <c r="U4626" s="3" t="s">
        <v>4</v>
      </c>
      <c r="V4626" s="3" t="s">
        <v>4988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1.5</v>
      </c>
      <c r="AC4626" s="5">
        <v>0</v>
      </c>
      <c r="AD4626" s="5">
        <v>0</v>
      </c>
      <c r="AE4626" s="2">
        <v>4</v>
      </c>
      <c r="AF4626" s="2">
        <v>0</v>
      </c>
      <c r="AG4626" s="2">
        <v>0</v>
      </c>
      <c r="AH4626" s="2">
        <v>0</v>
      </c>
      <c r="AI4626" s="2">
        <v>0</v>
      </c>
      <c r="AJ4626" s="2">
        <v>2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 t="s">
        <v>4</v>
      </c>
      <c r="AT4626" s="2" t="s">
        <v>4</v>
      </c>
    </row>
    <row r="4627" spans="1:46" x14ac:dyDescent="0.2">
      <c r="A4627" s="2">
        <v>1668101</v>
      </c>
      <c r="B4627" s="2">
        <v>844732</v>
      </c>
      <c r="C4627" s="7">
        <v>22.0312715547533</v>
      </c>
      <c r="D4627" s="7">
        <v>37.0304255794425</v>
      </c>
      <c r="E4627" s="19" t="s">
        <v>4918</v>
      </c>
      <c r="F4627" s="46">
        <f>INDEX(Δεδομένα!$P:$P,MATCH('2021'!E4627,Δεδομένα!$O:$O,0))</f>
        <v>143</v>
      </c>
      <c r="G4627" s="49" t="s">
        <v>4919</v>
      </c>
      <c r="H4627" s="51" t="str">
        <f>INDEX(Δεδομένα!B$1:B$51,MATCH('2021'!G4627,Δεδομένα!A$1:A$51,0))</f>
        <v>ΠΕΛΛΟΠΟΝΗΣΟΥ</v>
      </c>
      <c r="I4627" s="53">
        <f>INDEX(Δεδομένα!E$1:E$13,MATCH('2021'!H4627,Δεδομένα!D$1:D$13,0))</f>
        <v>8</v>
      </c>
      <c r="J4627" s="4">
        <v>44297</v>
      </c>
      <c r="K4627" s="3" t="s">
        <v>59</v>
      </c>
      <c r="L4627" s="17" t="str">
        <f t="shared" si="372"/>
        <v>11/04/2021 13:34</v>
      </c>
      <c r="M4627" s="4">
        <v>44297</v>
      </c>
      <c r="N4627" s="3" t="s">
        <v>612</v>
      </c>
      <c r="O4627" s="17" t="str">
        <f t="shared" si="373"/>
        <v>11/04/2021 13:51</v>
      </c>
      <c r="P4627" s="24">
        <f t="shared" si="374"/>
        <v>1.1805555550381541E-2</v>
      </c>
      <c r="Q4627" s="28">
        <v>0</v>
      </c>
      <c r="R4627" s="27">
        <f t="shared" si="375"/>
        <v>16.999999992549419</v>
      </c>
      <c r="S4627" s="3" t="s">
        <v>4</v>
      </c>
      <c r="T4627" s="3" t="s">
        <v>4926</v>
      </c>
      <c r="U4627" s="3" t="s">
        <v>4</v>
      </c>
      <c r="V4627" s="3" t="s">
        <v>4928</v>
      </c>
      <c r="W4627" s="5">
        <v>0</v>
      </c>
      <c r="X4627" s="5">
        <v>0</v>
      </c>
      <c r="Y4627" s="5">
        <v>0</v>
      </c>
      <c r="Z4627" s="5">
        <v>0</v>
      </c>
      <c r="AA4627" s="5">
        <v>0.01</v>
      </c>
      <c r="AB4627" s="5">
        <v>0</v>
      </c>
      <c r="AC4627" s="5">
        <v>0</v>
      </c>
      <c r="AD4627" s="5">
        <v>0</v>
      </c>
      <c r="AE4627" s="2">
        <v>2</v>
      </c>
      <c r="AF4627" s="2">
        <v>0</v>
      </c>
      <c r="AG4627" s="2">
        <v>0</v>
      </c>
      <c r="AH4627" s="2">
        <v>0</v>
      </c>
      <c r="AI4627" s="2">
        <v>0</v>
      </c>
      <c r="AJ4627" s="2">
        <v>1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 t="s">
        <v>4</v>
      </c>
      <c r="AT4627" s="2" t="s">
        <v>4</v>
      </c>
    </row>
    <row r="4628" spans="1:46" x14ac:dyDescent="0.2">
      <c r="A4628" s="2">
        <v>1668100</v>
      </c>
      <c r="B4628" s="2">
        <v>844787</v>
      </c>
      <c r="C4628" s="7">
        <v>22.020890062105099</v>
      </c>
      <c r="D4628" s="7">
        <v>37.044484450178501</v>
      </c>
      <c r="E4628" s="19" t="s">
        <v>4918</v>
      </c>
      <c r="F4628" s="46">
        <f>INDEX(Δεδομένα!$P:$P,MATCH('2021'!E4628,Δεδομένα!$O:$O,0))</f>
        <v>143</v>
      </c>
      <c r="G4628" s="49" t="s">
        <v>4919</v>
      </c>
      <c r="H4628" s="51" t="str">
        <f>INDEX(Δεδομένα!B$1:B$51,MATCH('2021'!G4628,Δεδομένα!A$1:A$51,0))</f>
        <v>ΠΕΛΛΟΠΟΝΗΣΟΥ</v>
      </c>
      <c r="I4628" s="53">
        <f>INDEX(Δεδομένα!E$1:E$13,MATCH('2021'!H4628,Δεδομένα!D$1:D$13,0))</f>
        <v>8</v>
      </c>
      <c r="J4628" s="4">
        <v>44297</v>
      </c>
      <c r="K4628" s="3" t="s">
        <v>590</v>
      </c>
      <c r="L4628" s="17" t="str">
        <f t="shared" si="372"/>
        <v>11/04/2021 15:25</v>
      </c>
      <c r="M4628" s="4">
        <v>44297</v>
      </c>
      <c r="N4628" s="3" t="s">
        <v>1162</v>
      </c>
      <c r="O4628" s="17" t="str">
        <f t="shared" si="373"/>
        <v>11/04/2021 16:29</v>
      </c>
      <c r="P4628" s="24">
        <f t="shared" si="374"/>
        <v>4.4444444443797693E-2</v>
      </c>
      <c r="Q4628" s="28">
        <v>0</v>
      </c>
      <c r="R4628" s="27">
        <f t="shared" si="375"/>
        <v>63.999999999068677</v>
      </c>
      <c r="S4628" s="3" t="s">
        <v>4</v>
      </c>
      <c r="T4628" s="3" t="s">
        <v>4920</v>
      </c>
      <c r="U4628" s="3" t="s">
        <v>4</v>
      </c>
      <c r="V4628" s="3" t="s">
        <v>4965</v>
      </c>
      <c r="W4628" s="5">
        <v>0</v>
      </c>
      <c r="X4628" s="5">
        <v>0</v>
      </c>
      <c r="Y4628" s="5">
        <v>0</v>
      </c>
      <c r="Z4628" s="5">
        <v>0</v>
      </c>
      <c r="AA4628" s="5">
        <v>0.5</v>
      </c>
      <c r="AB4628" s="5">
        <v>0</v>
      </c>
      <c r="AC4628" s="5">
        <v>0</v>
      </c>
      <c r="AD4628" s="5">
        <v>0</v>
      </c>
      <c r="AE4628" s="2">
        <v>6</v>
      </c>
      <c r="AF4628" s="2">
        <v>0</v>
      </c>
      <c r="AG4628" s="2">
        <v>0</v>
      </c>
      <c r="AH4628" s="2">
        <v>0</v>
      </c>
      <c r="AI4628" s="2">
        <v>0</v>
      </c>
      <c r="AJ4628" s="2">
        <v>3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 t="s">
        <v>4</v>
      </c>
      <c r="AT4628" s="2" t="s">
        <v>4</v>
      </c>
    </row>
    <row r="4629" spans="1:46" x14ac:dyDescent="0.2">
      <c r="A4629" s="2">
        <v>1668145</v>
      </c>
      <c r="B4629" s="2">
        <v>844813</v>
      </c>
      <c r="C4629" s="7">
        <v>22.0362237985447</v>
      </c>
      <c r="D4629" s="7">
        <v>37.068405439436297</v>
      </c>
      <c r="E4629" s="19" t="s">
        <v>4918</v>
      </c>
      <c r="F4629" s="46">
        <f>INDEX(Δεδομένα!$P:$P,MATCH('2021'!E4629,Δεδομένα!$O:$O,0))</f>
        <v>143</v>
      </c>
      <c r="G4629" s="49" t="s">
        <v>4919</v>
      </c>
      <c r="H4629" s="51" t="str">
        <f>INDEX(Δεδομένα!B$1:B$51,MATCH('2021'!G4629,Δεδομένα!A$1:A$51,0))</f>
        <v>ΠΕΛΛΟΠΟΝΗΣΟΥ</v>
      </c>
      <c r="I4629" s="53">
        <f>INDEX(Δεδομένα!E$1:E$13,MATCH('2021'!H4629,Δεδομένα!D$1:D$13,0))</f>
        <v>8</v>
      </c>
      <c r="J4629" s="4">
        <v>44297</v>
      </c>
      <c r="K4629" s="3" t="s">
        <v>19</v>
      </c>
      <c r="L4629" s="17" t="str">
        <f t="shared" si="372"/>
        <v>11/04/2021 16:23</v>
      </c>
      <c r="M4629" s="4">
        <v>44297</v>
      </c>
      <c r="N4629" s="3" t="s">
        <v>2185</v>
      </c>
      <c r="O4629" s="17" t="str">
        <f t="shared" si="373"/>
        <v>11/04/2021 17:51</v>
      </c>
      <c r="P4629" s="24">
        <f t="shared" si="374"/>
        <v>6.1111111113859806E-2</v>
      </c>
      <c r="Q4629" s="28">
        <v>0</v>
      </c>
      <c r="R4629" s="27">
        <f t="shared" si="375"/>
        <v>88.000000003958121</v>
      </c>
      <c r="S4629" s="3" t="s">
        <v>4</v>
      </c>
      <c r="T4629" s="3" t="s">
        <v>4926</v>
      </c>
      <c r="U4629" s="3" t="s">
        <v>4</v>
      </c>
      <c r="V4629" s="3" t="s">
        <v>4930</v>
      </c>
      <c r="W4629" s="5">
        <v>0</v>
      </c>
      <c r="X4629" s="5">
        <v>0</v>
      </c>
      <c r="Y4629" s="5">
        <v>0</v>
      </c>
      <c r="Z4629" s="5">
        <v>0</v>
      </c>
      <c r="AA4629" s="5">
        <v>4</v>
      </c>
      <c r="AB4629" s="5">
        <v>0</v>
      </c>
      <c r="AC4629" s="5">
        <v>0</v>
      </c>
      <c r="AD4629" s="5">
        <v>0</v>
      </c>
      <c r="AE4629" s="2">
        <v>10</v>
      </c>
      <c r="AF4629" s="2">
        <v>0</v>
      </c>
      <c r="AG4629" s="2">
        <v>0</v>
      </c>
      <c r="AH4629" s="2">
        <v>0</v>
      </c>
      <c r="AI4629" s="2">
        <v>0</v>
      </c>
      <c r="AJ4629" s="2">
        <v>5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 t="s">
        <v>4</v>
      </c>
      <c r="AT4629" s="2" t="s">
        <v>4</v>
      </c>
    </row>
    <row r="4630" spans="1:46" x14ac:dyDescent="0.2">
      <c r="A4630" s="2">
        <v>1668079</v>
      </c>
      <c r="B4630" s="2">
        <v>844822</v>
      </c>
      <c r="C4630" s="7">
        <v>22.050683741740301</v>
      </c>
      <c r="D4630" s="7">
        <v>37.058027661452797</v>
      </c>
      <c r="E4630" s="19" t="s">
        <v>4918</v>
      </c>
      <c r="F4630" s="46">
        <f>INDEX(Δεδομένα!$P:$P,MATCH('2021'!E4630,Δεδομένα!$O:$O,0))</f>
        <v>143</v>
      </c>
      <c r="G4630" s="49" t="s">
        <v>4919</v>
      </c>
      <c r="H4630" s="51" t="str">
        <f>INDEX(Δεδομένα!B$1:B$51,MATCH('2021'!G4630,Δεδομένα!A$1:A$51,0))</f>
        <v>ΠΕΛΛΟΠΟΝΗΣΟΥ</v>
      </c>
      <c r="I4630" s="53">
        <f>INDEX(Δεδομένα!E$1:E$13,MATCH('2021'!H4630,Δεδομένα!D$1:D$13,0))</f>
        <v>8</v>
      </c>
      <c r="J4630" s="4">
        <v>44297</v>
      </c>
      <c r="K4630" s="3" t="s">
        <v>729</v>
      </c>
      <c r="L4630" s="17" t="str">
        <f t="shared" si="372"/>
        <v>11/04/2021 16:51</v>
      </c>
      <c r="M4630" s="4">
        <v>44297</v>
      </c>
      <c r="N4630" s="3" t="s">
        <v>845</v>
      </c>
      <c r="O4630" s="17" t="str">
        <f t="shared" si="373"/>
        <v>11/04/2021 17:39</v>
      </c>
      <c r="P4630" s="24">
        <f t="shared" si="374"/>
        <v>3.3333333340124227E-2</v>
      </c>
      <c r="Q4630" s="28">
        <v>0</v>
      </c>
      <c r="R4630" s="27">
        <f t="shared" si="375"/>
        <v>48.000000009778887</v>
      </c>
      <c r="S4630" s="3" t="s">
        <v>4</v>
      </c>
      <c r="T4630" s="3" t="s">
        <v>4926</v>
      </c>
      <c r="U4630" s="3" t="s">
        <v>4</v>
      </c>
      <c r="V4630" s="3" t="s">
        <v>4964</v>
      </c>
      <c r="W4630" s="5">
        <v>0</v>
      </c>
      <c r="X4630" s="5">
        <v>0</v>
      </c>
      <c r="Y4630" s="5">
        <v>0</v>
      </c>
      <c r="Z4630" s="5">
        <v>0</v>
      </c>
      <c r="AA4630" s="5">
        <v>1</v>
      </c>
      <c r="AB4630" s="5">
        <v>0</v>
      </c>
      <c r="AC4630" s="5">
        <v>0</v>
      </c>
      <c r="AD4630" s="5">
        <v>0</v>
      </c>
      <c r="AE4630" s="2">
        <v>4</v>
      </c>
      <c r="AF4630" s="2">
        <v>0</v>
      </c>
      <c r="AG4630" s="2">
        <v>0</v>
      </c>
      <c r="AH4630" s="2">
        <v>0</v>
      </c>
      <c r="AI4630" s="2">
        <v>0</v>
      </c>
      <c r="AJ4630" s="2">
        <v>2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 t="s">
        <v>4</v>
      </c>
      <c r="AT4630" s="2" t="s">
        <v>4</v>
      </c>
    </row>
    <row r="4631" spans="1:46" x14ac:dyDescent="0.2">
      <c r="A4631" s="2">
        <v>1668078</v>
      </c>
      <c r="B4631" s="2">
        <v>844832</v>
      </c>
      <c r="C4631" s="7">
        <v>21.936693323421299</v>
      </c>
      <c r="D4631" s="7">
        <v>37.102841804168598</v>
      </c>
      <c r="E4631" s="19" t="s">
        <v>4918</v>
      </c>
      <c r="F4631" s="46">
        <f>INDEX(Δεδομένα!$P:$P,MATCH('2021'!E4631,Δεδομένα!$O:$O,0))</f>
        <v>143</v>
      </c>
      <c r="G4631" s="49" t="s">
        <v>4919</v>
      </c>
      <c r="H4631" s="51" t="str">
        <f>INDEX(Δεδομένα!B$1:B$51,MATCH('2021'!G4631,Δεδομένα!A$1:A$51,0))</f>
        <v>ΠΕΛΛΟΠΟΝΗΣΟΥ</v>
      </c>
      <c r="I4631" s="53">
        <f>INDEX(Δεδομένα!E$1:E$13,MATCH('2021'!H4631,Δεδομένα!D$1:D$13,0))</f>
        <v>8</v>
      </c>
      <c r="J4631" s="4">
        <v>44297</v>
      </c>
      <c r="K4631" s="3" t="s">
        <v>337</v>
      </c>
      <c r="L4631" s="17" t="str">
        <f t="shared" si="372"/>
        <v>11/04/2021 16:58</v>
      </c>
      <c r="M4631" s="4">
        <v>44297</v>
      </c>
      <c r="N4631" s="3" t="s">
        <v>111</v>
      </c>
      <c r="O4631" s="17" t="str">
        <f t="shared" si="373"/>
        <v>11/04/2021 19:20</v>
      </c>
      <c r="P4631" s="24">
        <f t="shared" si="374"/>
        <v>9.8611111112404615E-2</v>
      </c>
      <c r="Q4631" s="28">
        <v>0</v>
      </c>
      <c r="R4631" s="27">
        <f t="shared" si="375"/>
        <v>142.00000000186265</v>
      </c>
      <c r="S4631" s="3" t="s">
        <v>4</v>
      </c>
      <c r="T4631" s="3" t="s">
        <v>4920</v>
      </c>
      <c r="U4631" s="3" t="s">
        <v>4950</v>
      </c>
      <c r="V4631" s="3" t="s">
        <v>4950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3.5</v>
      </c>
      <c r="AC4631" s="5">
        <v>0</v>
      </c>
      <c r="AD4631" s="5">
        <v>0</v>
      </c>
      <c r="AE4631" s="2">
        <v>10</v>
      </c>
      <c r="AF4631" s="2">
        <v>0</v>
      </c>
      <c r="AG4631" s="2">
        <v>0</v>
      </c>
      <c r="AH4631" s="2">
        <v>0</v>
      </c>
      <c r="AI4631" s="2">
        <v>1</v>
      </c>
      <c r="AJ4631" s="2">
        <v>5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 t="s">
        <v>4</v>
      </c>
      <c r="AT4631" s="2" t="s">
        <v>4</v>
      </c>
    </row>
    <row r="4632" spans="1:46" x14ac:dyDescent="0.2">
      <c r="A4632" s="2">
        <v>1668111</v>
      </c>
      <c r="B4632" s="2">
        <v>845038</v>
      </c>
      <c r="C4632" s="7">
        <v>22.001745227916899</v>
      </c>
      <c r="D4632" s="7">
        <v>37.129292107119802</v>
      </c>
      <c r="E4632" s="19" t="s">
        <v>4918</v>
      </c>
      <c r="F4632" s="46">
        <f>INDEX(Δεδομένα!$P:$P,MATCH('2021'!E4632,Δεδομένα!$O:$O,0))</f>
        <v>143</v>
      </c>
      <c r="G4632" s="49" t="s">
        <v>4919</v>
      </c>
      <c r="H4632" s="51" t="str">
        <f>INDEX(Δεδομένα!B$1:B$51,MATCH('2021'!G4632,Δεδομένα!A$1:A$51,0))</f>
        <v>ΠΕΛΛΟΠΟΝΗΣΟΥ</v>
      </c>
      <c r="I4632" s="53">
        <f>INDEX(Δεδομένα!E$1:E$13,MATCH('2021'!H4632,Δεδομένα!D$1:D$13,0))</f>
        <v>8</v>
      </c>
      <c r="J4632" s="4">
        <v>44298</v>
      </c>
      <c r="K4632" s="3" t="s">
        <v>1670</v>
      </c>
      <c r="L4632" s="17" t="str">
        <f t="shared" si="372"/>
        <v>12/04/2021 12:13</v>
      </c>
      <c r="M4632" s="4">
        <v>44298</v>
      </c>
      <c r="N4632" s="3" t="s">
        <v>1731</v>
      </c>
      <c r="O4632" s="17" t="str">
        <f t="shared" si="373"/>
        <v>12/04/2021 15:53</v>
      </c>
      <c r="P4632" s="24">
        <f t="shared" si="374"/>
        <v>0.15277777778101154</v>
      </c>
      <c r="Q4632" s="28">
        <v>0</v>
      </c>
      <c r="R4632" s="27">
        <f t="shared" si="375"/>
        <v>220.00000000465661</v>
      </c>
      <c r="S4632" s="3" t="s">
        <v>4</v>
      </c>
      <c r="T4632" s="3" t="s">
        <v>4926</v>
      </c>
      <c r="U4632" s="3" t="s">
        <v>2865</v>
      </c>
      <c r="V4632" s="3" t="s">
        <v>2865</v>
      </c>
      <c r="W4632" s="5">
        <v>0</v>
      </c>
      <c r="X4632" s="5">
        <v>0</v>
      </c>
      <c r="Y4632" s="5">
        <v>0</v>
      </c>
      <c r="Z4632" s="5">
        <v>0</v>
      </c>
      <c r="AA4632" s="5">
        <v>1.5</v>
      </c>
      <c r="AB4632" s="5">
        <v>1.5</v>
      </c>
      <c r="AC4632" s="5">
        <v>0</v>
      </c>
      <c r="AD4632" s="5">
        <v>0</v>
      </c>
      <c r="AE4632" s="2">
        <v>6</v>
      </c>
      <c r="AF4632" s="2">
        <v>0</v>
      </c>
      <c r="AG4632" s="2">
        <v>0</v>
      </c>
      <c r="AH4632" s="2">
        <v>0</v>
      </c>
      <c r="AI4632" s="2">
        <v>0</v>
      </c>
      <c r="AJ4632" s="2">
        <v>3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 t="s">
        <v>4</v>
      </c>
      <c r="AT4632" s="2" t="s">
        <v>4</v>
      </c>
    </row>
    <row r="4633" spans="1:46" x14ac:dyDescent="0.2">
      <c r="A4633" s="2">
        <v>1667615</v>
      </c>
      <c r="B4633" s="2">
        <v>845032</v>
      </c>
      <c r="C4633" s="7">
        <v>22.066266489745701</v>
      </c>
      <c r="D4633" s="7">
        <v>37.038333137464399</v>
      </c>
      <c r="E4633" s="19" t="s">
        <v>4918</v>
      </c>
      <c r="F4633" s="46">
        <f>INDEX(Δεδομένα!$P:$P,MATCH('2021'!E4633,Δεδομένα!$O:$O,0))</f>
        <v>143</v>
      </c>
      <c r="G4633" s="49" t="s">
        <v>4919</v>
      </c>
      <c r="H4633" s="51" t="str">
        <f>INDEX(Δεδομένα!B$1:B$51,MATCH('2021'!G4633,Δεδομένα!A$1:A$51,0))</f>
        <v>ΠΕΛΛΟΠΟΝΗΣΟΥ</v>
      </c>
      <c r="I4633" s="53">
        <f>INDEX(Δεδομένα!E$1:E$13,MATCH('2021'!H4633,Δεδομένα!D$1:D$13,0))</f>
        <v>8</v>
      </c>
      <c r="J4633" s="4">
        <v>44298</v>
      </c>
      <c r="K4633" s="3" t="s">
        <v>1896</v>
      </c>
      <c r="L4633" s="17" t="str">
        <f t="shared" si="372"/>
        <v>12/04/2021 12:51</v>
      </c>
      <c r="M4633" s="4">
        <v>44298</v>
      </c>
      <c r="N4633" s="3" t="s">
        <v>796</v>
      </c>
      <c r="O4633" s="17" t="str">
        <f t="shared" si="373"/>
        <v>12/04/2021 14:09</v>
      </c>
      <c r="P4633" s="24">
        <f t="shared" si="374"/>
        <v>5.4166666668606922E-2</v>
      </c>
      <c r="Q4633" s="28">
        <v>0</v>
      </c>
      <c r="R4633" s="27">
        <f t="shared" si="375"/>
        <v>78.000000002793968</v>
      </c>
      <c r="S4633" s="3" t="s">
        <v>4</v>
      </c>
      <c r="T4633" s="3" t="s">
        <v>4926</v>
      </c>
      <c r="U4633" s="3" t="s">
        <v>4</v>
      </c>
      <c r="V4633" s="3" t="s">
        <v>4947</v>
      </c>
      <c r="W4633" s="5">
        <v>0</v>
      </c>
      <c r="X4633" s="5">
        <v>0</v>
      </c>
      <c r="Y4633" s="5">
        <v>0</v>
      </c>
      <c r="Z4633" s="5">
        <v>0</v>
      </c>
      <c r="AA4633" s="5">
        <v>0.2</v>
      </c>
      <c r="AB4633" s="5">
        <v>0</v>
      </c>
      <c r="AC4633" s="5">
        <v>0</v>
      </c>
      <c r="AD4633" s="5">
        <v>0</v>
      </c>
      <c r="AE4633" s="2">
        <v>2</v>
      </c>
      <c r="AF4633" s="2">
        <v>0</v>
      </c>
      <c r="AG4633" s="2">
        <v>0</v>
      </c>
      <c r="AH4633" s="2">
        <v>0</v>
      </c>
      <c r="AI4633" s="2">
        <v>0</v>
      </c>
      <c r="AJ4633" s="2">
        <v>1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 t="s">
        <v>4</v>
      </c>
      <c r="AT4633" s="2" t="s">
        <v>4</v>
      </c>
    </row>
    <row r="4634" spans="1:46" x14ac:dyDescent="0.2">
      <c r="A4634" s="2">
        <v>1668140</v>
      </c>
      <c r="B4634" s="2">
        <v>845387</v>
      </c>
      <c r="C4634" s="7">
        <v>21.856875894536898</v>
      </c>
      <c r="D4634" s="7">
        <v>37.068869505012302</v>
      </c>
      <c r="E4634" s="19" t="s">
        <v>4918</v>
      </c>
      <c r="F4634" s="46">
        <f>INDEX(Δεδομένα!$P:$P,MATCH('2021'!E4634,Δεδομένα!$O:$O,0))</f>
        <v>143</v>
      </c>
      <c r="G4634" s="49" t="s">
        <v>4919</v>
      </c>
      <c r="H4634" s="51" t="str">
        <f>INDEX(Δεδομένα!B$1:B$51,MATCH('2021'!G4634,Δεδομένα!A$1:A$51,0))</f>
        <v>ΠΕΛΛΟΠΟΝΗΣΟΥ</v>
      </c>
      <c r="I4634" s="53">
        <f>INDEX(Δεδομένα!E$1:E$13,MATCH('2021'!H4634,Δεδομένα!D$1:D$13,0))</f>
        <v>8</v>
      </c>
      <c r="J4634" s="4">
        <v>44299</v>
      </c>
      <c r="K4634" s="3" t="s">
        <v>745</v>
      </c>
      <c r="L4634" s="17" t="str">
        <f t="shared" si="372"/>
        <v>13/04/2021 16:35</v>
      </c>
      <c r="M4634" s="4">
        <v>44299</v>
      </c>
      <c r="N4634" s="3" t="s">
        <v>771</v>
      </c>
      <c r="O4634" s="17" t="str">
        <f t="shared" si="373"/>
        <v>13/04/2021 18:22</v>
      </c>
      <c r="P4634" s="24">
        <f t="shared" si="374"/>
        <v>7.4305555557657499E-2</v>
      </c>
      <c r="Q4634" s="28">
        <v>0</v>
      </c>
      <c r="R4634" s="27">
        <f t="shared" si="375"/>
        <v>107.0000000030268</v>
      </c>
      <c r="S4634" s="3" t="s">
        <v>4</v>
      </c>
      <c r="T4634" s="3" t="s">
        <v>4920</v>
      </c>
      <c r="U4634" s="3" t="s">
        <v>4</v>
      </c>
      <c r="V4634" s="3" t="s">
        <v>4989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1</v>
      </c>
      <c r="AC4634" s="5">
        <v>0</v>
      </c>
      <c r="AD4634" s="5">
        <v>0</v>
      </c>
      <c r="AE4634" s="2">
        <v>4</v>
      </c>
      <c r="AF4634" s="2">
        <v>0</v>
      </c>
      <c r="AG4634" s="2">
        <v>0</v>
      </c>
      <c r="AH4634" s="2">
        <v>0</v>
      </c>
      <c r="AI4634" s="2">
        <v>0</v>
      </c>
      <c r="AJ4634" s="2">
        <v>2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 t="s">
        <v>4</v>
      </c>
      <c r="AT4634" s="2" t="s">
        <v>4</v>
      </c>
    </row>
    <row r="4635" spans="1:46" x14ac:dyDescent="0.2">
      <c r="A4635" s="2">
        <v>1668141</v>
      </c>
      <c r="B4635" s="2">
        <v>845469</v>
      </c>
      <c r="C4635" s="7">
        <v>22.033498610524401</v>
      </c>
      <c r="D4635" s="7">
        <v>37.050998279872601</v>
      </c>
      <c r="E4635" s="19" t="s">
        <v>4918</v>
      </c>
      <c r="F4635" s="46">
        <f>INDEX(Δεδομένα!$P:$P,MATCH('2021'!E4635,Δεδομένα!$O:$O,0))</f>
        <v>143</v>
      </c>
      <c r="G4635" s="49" t="s">
        <v>4919</v>
      </c>
      <c r="H4635" s="51" t="str">
        <f>INDEX(Δεδομένα!B$1:B$51,MATCH('2021'!G4635,Δεδομένα!A$1:A$51,0))</f>
        <v>ΠΕΛΛΟΠΟΝΗΣΟΥ</v>
      </c>
      <c r="I4635" s="53">
        <f>INDEX(Δεδομένα!E$1:E$13,MATCH('2021'!H4635,Δεδομένα!D$1:D$13,0))</f>
        <v>8</v>
      </c>
      <c r="J4635" s="4">
        <v>44299</v>
      </c>
      <c r="K4635" s="3" t="s">
        <v>989</v>
      </c>
      <c r="L4635" s="17" t="str">
        <f t="shared" si="372"/>
        <v>13/04/2021 21:40</v>
      </c>
      <c r="M4635" s="4">
        <v>44299</v>
      </c>
      <c r="N4635" s="3" t="s">
        <v>3672</v>
      </c>
      <c r="O4635" s="17" t="str">
        <f t="shared" si="373"/>
        <v>13/04/2021 22:16</v>
      </c>
      <c r="P4635" s="24">
        <f t="shared" si="374"/>
        <v>2.4999999994179234E-2</v>
      </c>
      <c r="Q4635" s="28">
        <v>0</v>
      </c>
      <c r="R4635" s="27">
        <f t="shared" si="375"/>
        <v>35.999999991618097</v>
      </c>
      <c r="S4635" s="3" t="s">
        <v>4</v>
      </c>
      <c r="T4635" s="3" t="s">
        <v>4926</v>
      </c>
      <c r="U4635" s="3" t="s">
        <v>4</v>
      </c>
      <c r="V4635" s="3" t="s">
        <v>4990</v>
      </c>
      <c r="W4635" s="5">
        <v>0</v>
      </c>
      <c r="X4635" s="5">
        <v>0</v>
      </c>
      <c r="Y4635" s="5">
        <v>0</v>
      </c>
      <c r="Z4635" s="5">
        <v>0</v>
      </c>
      <c r="AA4635" s="5">
        <v>0.1</v>
      </c>
      <c r="AB4635" s="5">
        <v>0</v>
      </c>
      <c r="AC4635" s="5">
        <v>0</v>
      </c>
      <c r="AD4635" s="5">
        <v>0</v>
      </c>
      <c r="AE4635" s="2">
        <v>2</v>
      </c>
      <c r="AF4635" s="2">
        <v>0</v>
      </c>
      <c r="AG4635" s="2">
        <v>0</v>
      </c>
      <c r="AH4635" s="2">
        <v>0</v>
      </c>
      <c r="AI4635" s="2">
        <v>0</v>
      </c>
      <c r="AJ4635" s="2">
        <v>1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 t="s">
        <v>4</v>
      </c>
      <c r="AT4635" s="2" t="s">
        <v>4</v>
      </c>
    </row>
    <row r="4636" spans="1:46" x14ac:dyDescent="0.2">
      <c r="A4636" s="2">
        <v>1668142</v>
      </c>
      <c r="B4636" s="2">
        <v>845765</v>
      </c>
      <c r="C4636" s="7">
        <v>21.992562111895701</v>
      </c>
      <c r="D4636" s="7">
        <v>37.134511300554003</v>
      </c>
      <c r="E4636" s="19" t="s">
        <v>4918</v>
      </c>
      <c r="F4636" s="46">
        <f>INDEX(Δεδομένα!$P:$P,MATCH('2021'!E4636,Δεδομένα!$O:$O,0))</f>
        <v>143</v>
      </c>
      <c r="G4636" s="49" t="s">
        <v>4919</v>
      </c>
      <c r="H4636" s="51" t="str">
        <f>INDEX(Δεδομένα!B$1:B$51,MATCH('2021'!G4636,Δεδομένα!A$1:A$51,0))</f>
        <v>ΠΕΛΛΟΠΟΝΗΣΟΥ</v>
      </c>
      <c r="I4636" s="53">
        <f>INDEX(Δεδομένα!E$1:E$13,MATCH('2021'!H4636,Δεδομένα!D$1:D$13,0))</f>
        <v>8</v>
      </c>
      <c r="J4636" s="4">
        <v>44300</v>
      </c>
      <c r="K4636" s="3" t="s">
        <v>1422</v>
      </c>
      <c r="L4636" s="17" t="str">
        <f t="shared" si="372"/>
        <v>14/04/2021 21:22</v>
      </c>
      <c r="M4636" s="4">
        <v>44300</v>
      </c>
      <c r="N4636" s="3" t="s">
        <v>4991</v>
      </c>
      <c r="O4636" s="17" t="str">
        <f t="shared" si="373"/>
        <v>14/04/2021 23:06</v>
      </c>
      <c r="P4636" s="24">
        <f t="shared" si="374"/>
        <v>7.2222222224809229E-2</v>
      </c>
      <c r="Q4636" s="28">
        <v>0</v>
      </c>
      <c r="R4636" s="27">
        <f t="shared" si="375"/>
        <v>104.00000000372529</v>
      </c>
      <c r="S4636" s="3" t="s">
        <v>4</v>
      </c>
      <c r="T4636" s="3" t="s">
        <v>4926</v>
      </c>
      <c r="U4636" s="3" t="s">
        <v>4</v>
      </c>
      <c r="V4636" s="3" t="s">
        <v>4992</v>
      </c>
      <c r="W4636" s="5">
        <v>0</v>
      </c>
      <c r="X4636" s="5">
        <v>0</v>
      </c>
      <c r="Y4636" s="5">
        <v>0</v>
      </c>
      <c r="Z4636" s="5">
        <v>0</v>
      </c>
      <c r="AA4636" s="5">
        <v>3</v>
      </c>
      <c r="AB4636" s="5">
        <v>0</v>
      </c>
      <c r="AC4636" s="5">
        <v>0</v>
      </c>
      <c r="AD4636" s="5">
        <v>0</v>
      </c>
      <c r="AE4636" s="2">
        <v>4</v>
      </c>
      <c r="AF4636" s="2">
        <v>0</v>
      </c>
      <c r="AG4636" s="2">
        <v>0</v>
      </c>
      <c r="AH4636" s="2">
        <v>0</v>
      </c>
      <c r="AI4636" s="2">
        <v>0</v>
      </c>
      <c r="AJ4636" s="2">
        <v>3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 t="s">
        <v>4</v>
      </c>
      <c r="AT4636" s="2" t="s">
        <v>4</v>
      </c>
    </row>
    <row r="4637" spans="1:46" x14ac:dyDescent="0.2">
      <c r="A4637" s="2">
        <v>1668143</v>
      </c>
      <c r="B4637" s="2">
        <v>845999</v>
      </c>
      <c r="C4637" s="7">
        <v>21.977520007848199</v>
      </c>
      <c r="D4637" s="7">
        <v>37.063727854549803</v>
      </c>
      <c r="E4637" s="19" t="s">
        <v>4918</v>
      </c>
      <c r="F4637" s="46">
        <f>INDEX(Δεδομένα!$P:$P,MATCH('2021'!E4637,Δεδομένα!$O:$O,0))</f>
        <v>143</v>
      </c>
      <c r="G4637" s="49" t="s">
        <v>4919</v>
      </c>
      <c r="H4637" s="51" t="str">
        <f>INDEX(Δεδομένα!B$1:B$51,MATCH('2021'!G4637,Δεδομένα!A$1:A$51,0))</f>
        <v>ΠΕΛΛΟΠΟΝΗΣΟΥ</v>
      </c>
      <c r="I4637" s="53">
        <f>INDEX(Δεδομένα!E$1:E$13,MATCH('2021'!H4637,Δεδομένα!D$1:D$13,0))</f>
        <v>8</v>
      </c>
      <c r="J4637" s="4">
        <v>44301</v>
      </c>
      <c r="K4637" s="3" t="s">
        <v>1135</v>
      </c>
      <c r="L4637" s="17" t="str">
        <f t="shared" si="372"/>
        <v>15/04/2021 17:58</v>
      </c>
      <c r="M4637" s="4">
        <v>44301</v>
      </c>
      <c r="N4637" s="3" t="s">
        <v>797</v>
      </c>
      <c r="O4637" s="17" t="str">
        <f t="shared" si="373"/>
        <v>15/04/2021 21:15</v>
      </c>
      <c r="P4637" s="24">
        <f t="shared" si="374"/>
        <v>0.13680555555038154</v>
      </c>
      <c r="Q4637" s="28">
        <v>0</v>
      </c>
      <c r="R4637" s="27">
        <f t="shared" si="375"/>
        <v>196.99999999254942</v>
      </c>
      <c r="S4637" s="3" t="s">
        <v>4</v>
      </c>
      <c r="T4637" s="3" t="s">
        <v>4920</v>
      </c>
      <c r="U4637" s="3" t="s">
        <v>4</v>
      </c>
      <c r="V4637" s="3" t="s">
        <v>4961</v>
      </c>
      <c r="W4637" s="5">
        <v>0</v>
      </c>
      <c r="X4637" s="5">
        <v>1</v>
      </c>
      <c r="Y4637" s="5">
        <v>0</v>
      </c>
      <c r="Z4637" s="5">
        <v>0</v>
      </c>
      <c r="AA4637" s="5">
        <v>5</v>
      </c>
      <c r="AB4637" s="5">
        <v>0</v>
      </c>
      <c r="AC4637" s="5">
        <v>0</v>
      </c>
      <c r="AD4637" s="5">
        <v>0</v>
      </c>
      <c r="AE4637" s="2">
        <v>20</v>
      </c>
      <c r="AF4637" s="2">
        <v>0</v>
      </c>
      <c r="AG4637" s="2">
        <v>2</v>
      </c>
      <c r="AH4637" s="2">
        <v>0</v>
      </c>
      <c r="AI4637" s="2">
        <v>0</v>
      </c>
      <c r="AJ4637" s="2">
        <v>8</v>
      </c>
      <c r="AK4637" s="2">
        <v>1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 t="s">
        <v>4</v>
      </c>
      <c r="AT4637" s="2" t="s">
        <v>4</v>
      </c>
    </row>
    <row r="4638" spans="1:46" x14ac:dyDescent="0.2">
      <c r="A4638" s="2">
        <v>1666703</v>
      </c>
      <c r="B4638" s="2">
        <v>846002</v>
      </c>
      <c r="C4638" s="7">
        <v>21.891759269627698</v>
      </c>
      <c r="D4638" s="7">
        <v>37.1445006969983</v>
      </c>
      <c r="E4638" s="19" t="s">
        <v>4918</v>
      </c>
      <c r="F4638" s="46">
        <f>INDEX(Δεδομένα!$P:$P,MATCH('2021'!E4638,Δεδομένα!$O:$O,0))</f>
        <v>143</v>
      </c>
      <c r="G4638" s="49" t="s">
        <v>4919</v>
      </c>
      <c r="H4638" s="51" t="str">
        <f>INDEX(Δεδομένα!B$1:B$51,MATCH('2021'!G4638,Δεδομένα!A$1:A$51,0))</f>
        <v>ΠΕΛΛΟΠΟΝΗΣΟΥ</v>
      </c>
      <c r="I4638" s="53">
        <f>INDEX(Δεδομένα!E$1:E$13,MATCH('2021'!H4638,Δεδομένα!D$1:D$13,0))</f>
        <v>8</v>
      </c>
      <c r="J4638" s="4">
        <v>44301</v>
      </c>
      <c r="K4638" s="3" t="s">
        <v>483</v>
      </c>
      <c r="L4638" s="17" t="str">
        <f t="shared" si="372"/>
        <v>15/04/2021 18:10</v>
      </c>
      <c r="M4638" s="4">
        <v>44301</v>
      </c>
      <c r="N4638" s="3" t="s">
        <v>983</v>
      </c>
      <c r="O4638" s="17" t="str">
        <f t="shared" si="373"/>
        <v>15/04/2021 21:25</v>
      </c>
      <c r="P4638" s="24">
        <f t="shared" si="374"/>
        <v>0.13541666666424135</v>
      </c>
      <c r="Q4638" s="28">
        <v>0</v>
      </c>
      <c r="R4638" s="27">
        <f t="shared" si="375"/>
        <v>194.99999999650754</v>
      </c>
      <c r="S4638" s="3" t="s">
        <v>4</v>
      </c>
      <c r="T4638" s="3" t="s">
        <v>4920</v>
      </c>
      <c r="U4638" s="3" t="s">
        <v>4</v>
      </c>
      <c r="V4638" s="3" t="s">
        <v>4921</v>
      </c>
      <c r="W4638" s="5">
        <v>0</v>
      </c>
      <c r="X4638" s="5">
        <v>0.5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2">
        <v>2</v>
      </c>
      <c r="AF4638" s="2">
        <v>0</v>
      </c>
      <c r="AG4638" s="2">
        <v>0</v>
      </c>
      <c r="AH4638" s="2">
        <v>0</v>
      </c>
      <c r="AI4638" s="2">
        <v>0</v>
      </c>
      <c r="AJ4638" s="2">
        <v>1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 t="s">
        <v>4</v>
      </c>
      <c r="AT4638" s="2" t="s">
        <v>4</v>
      </c>
    </row>
    <row r="4639" spans="1:46" x14ac:dyDescent="0.2">
      <c r="A4639" s="2">
        <v>1666694</v>
      </c>
      <c r="B4639" s="2">
        <v>846686</v>
      </c>
      <c r="C4639" s="7">
        <v>22.029024835649199</v>
      </c>
      <c r="D4639" s="7">
        <v>37.0648215530126</v>
      </c>
      <c r="E4639" s="19" t="s">
        <v>4918</v>
      </c>
      <c r="F4639" s="46">
        <f>INDEX(Δεδομένα!$P:$P,MATCH('2021'!E4639,Δεδομένα!$O:$O,0))</f>
        <v>143</v>
      </c>
      <c r="G4639" s="49" t="s">
        <v>4919</v>
      </c>
      <c r="H4639" s="51" t="str">
        <f>INDEX(Δεδομένα!B$1:B$51,MATCH('2021'!G4639,Δεδομένα!A$1:A$51,0))</f>
        <v>ΠΕΛΛΟΠΟΝΗΣΟΥ</v>
      </c>
      <c r="I4639" s="53">
        <f>INDEX(Δεδομένα!E$1:E$13,MATCH('2021'!H4639,Δεδομένα!D$1:D$13,0))</f>
        <v>8</v>
      </c>
      <c r="J4639" s="4">
        <v>44304</v>
      </c>
      <c r="K4639" s="3" t="s">
        <v>854</v>
      </c>
      <c r="L4639" s="17" t="str">
        <f t="shared" si="372"/>
        <v>18/04/2021 12:50</v>
      </c>
      <c r="M4639" s="4">
        <v>44304</v>
      </c>
      <c r="N4639" s="3" t="s">
        <v>555</v>
      </c>
      <c r="O4639" s="17" t="str">
        <f t="shared" si="373"/>
        <v>18/04/2021 13:30</v>
      </c>
      <c r="P4639" s="24">
        <f t="shared" si="374"/>
        <v>2.7777777781011537E-2</v>
      </c>
      <c r="Q4639" s="28">
        <v>0</v>
      </c>
      <c r="R4639" s="27">
        <f t="shared" si="375"/>
        <v>40.000000004656613</v>
      </c>
      <c r="S4639" s="3" t="s">
        <v>4</v>
      </c>
      <c r="T4639" s="3" t="s">
        <v>4920</v>
      </c>
      <c r="U4639" s="3" t="s">
        <v>4</v>
      </c>
      <c r="V4639" s="3" t="s">
        <v>4993</v>
      </c>
      <c r="W4639" s="5">
        <v>0</v>
      </c>
      <c r="X4639" s="5">
        <v>0</v>
      </c>
      <c r="Y4639" s="5">
        <v>0</v>
      </c>
      <c r="Z4639" s="5">
        <v>0</v>
      </c>
      <c r="AA4639" s="5">
        <v>0.5</v>
      </c>
      <c r="AB4639" s="5">
        <v>0</v>
      </c>
      <c r="AC4639" s="5">
        <v>0</v>
      </c>
      <c r="AD4639" s="5">
        <v>0</v>
      </c>
      <c r="AE4639" s="2">
        <v>2</v>
      </c>
      <c r="AF4639" s="2">
        <v>0</v>
      </c>
      <c r="AG4639" s="2">
        <v>0</v>
      </c>
      <c r="AH4639" s="2">
        <v>0</v>
      </c>
      <c r="AI4639" s="2">
        <v>0</v>
      </c>
      <c r="AJ4639" s="2">
        <v>1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 t="s">
        <v>4</v>
      </c>
      <c r="AT4639" s="2" t="s">
        <v>4</v>
      </c>
    </row>
    <row r="4640" spans="1:46" x14ac:dyDescent="0.2">
      <c r="A4640" s="2">
        <v>1666261</v>
      </c>
      <c r="B4640" s="2">
        <v>847599</v>
      </c>
      <c r="C4640" s="7">
        <v>22.037068391026299</v>
      </c>
      <c r="D4640" s="7">
        <v>37.0411567751677</v>
      </c>
      <c r="E4640" s="19" t="s">
        <v>4918</v>
      </c>
      <c r="F4640" s="46">
        <f>INDEX(Δεδομένα!$P:$P,MATCH('2021'!E4640,Δεδομένα!$O:$O,0))</f>
        <v>143</v>
      </c>
      <c r="G4640" s="49" t="s">
        <v>4919</v>
      </c>
      <c r="H4640" s="51" t="str">
        <f>INDEX(Δεδομένα!B$1:B$51,MATCH('2021'!G4640,Δεδομένα!A$1:A$51,0))</f>
        <v>ΠΕΛΛΟΠΟΝΗΣΟΥ</v>
      </c>
      <c r="I4640" s="53">
        <f>INDEX(Δεδομένα!E$1:E$13,MATCH('2021'!H4640,Δεδομένα!D$1:D$13,0))</f>
        <v>8</v>
      </c>
      <c r="J4640" s="4">
        <v>44308</v>
      </c>
      <c r="K4640" s="3" t="s">
        <v>1300</v>
      </c>
      <c r="L4640" s="17" t="str">
        <f t="shared" si="372"/>
        <v>22/04/2021 11:45</v>
      </c>
      <c r="M4640" s="4">
        <v>44308</v>
      </c>
      <c r="N4640" s="3" t="s">
        <v>447</v>
      </c>
      <c r="O4640" s="17" t="str">
        <f t="shared" si="373"/>
        <v>22/04/2021 13:40</v>
      </c>
      <c r="P4640" s="24">
        <f t="shared" si="374"/>
        <v>7.9861111109494232E-2</v>
      </c>
      <c r="Q4640" s="28">
        <v>0</v>
      </c>
      <c r="R4640" s="27">
        <f t="shared" si="375"/>
        <v>114.99999999767169</v>
      </c>
      <c r="S4640" s="3" t="s">
        <v>4</v>
      </c>
      <c r="T4640" s="3" t="s">
        <v>4926</v>
      </c>
      <c r="U4640" s="3" t="s">
        <v>4</v>
      </c>
      <c r="V4640" s="3" t="s">
        <v>4922</v>
      </c>
      <c r="W4640" s="5">
        <v>0</v>
      </c>
      <c r="X4640" s="5">
        <v>0</v>
      </c>
      <c r="Y4640" s="5">
        <v>0</v>
      </c>
      <c r="Z4640" s="5">
        <v>0</v>
      </c>
      <c r="AA4640" s="5">
        <v>1.5</v>
      </c>
      <c r="AB4640" s="5">
        <v>4</v>
      </c>
      <c r="AC4640" s="5">
        <v>0</v>
      </c>
      <c r="AD4640" s="5">
        <v>0</v>
      </c>
      <c r="AE4640" s="2">
        <v>4</v>
      </c>
      <c r="AF4640" s="2">
        <v>0</v>
      </c>
      <c r="AG4640" s="2">
        <v>0</v>
      </c>
      <c r="AH4640" s="2">
        <v>0</v>
      </c>
      <c r="AI4640" s="2">
        <v>0</v>
      </c>
      <c r="AJ4640" s="2">
        <v>2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 t="s">
        <v>4</v>
      </c>
      <c r="AT4640" s="2" t="s">
        <v>4</v>
      </c>
    </row>
    <row r="4641" spans="1:46" x14ac:dyDescent="0.2">
      <c r="A4641" s="2">
        <v>1666244</v>
      </c>
      <c r="B4641" s="2">
        <v>847857</v>
      </c>
      <c r="C4641" s="7">
        <v>22.0385146618082</v>
      </c>
      <c r="D4641" s="7">
        <v>37.043675197238301</v>
      </c>
      <c r="E4641" s="19" t="s">
        <v>4918</v>
      </c>
      <c r="F4641" s="46">
        <f>INDEX(Δεδομένα!$P:$P,MATCH('2021'!E4641,Δεδομένα!$O:$O,0))</f>
        <v>143</v>
      </c>
      <c r="G4641" s="49" t="s">
        <v>4919</v>
      </c>
      <c r="H4641" s="51" t="str">
        <f>INDEX(Δεδομένα!B$1:B$51,MATCH('2021'!G4641,Δεδομένα!A$1:A$51,0))</f>
        <v>ΠΕΛΛΟΠΟΝΗΣΟΥ</v>
      </c>
      <c r="I4641" s="53">
        <f>INDEX(Δεδομένα!E$1:E$13,MATCH('2021'!H4641,Δεδομένα!D$1:D$13,0))</f>
        <v>8</v>
      </c>
      <c r="J4641" s="4">
        <v>44309</v>
      </c>
      <c r="K4641" s="3" t="s">
        <v>1026</v>
      </c>
      <c r="L4641" s="17" t="str">
        <f t="shared" si="372"/>
        <v>23/04/2021 12:57</v>
      </c>
      <c r="M4641" s="4">
        <v>44309</v>
      </c>
      <c r="N4641" s="3" t="s">
        <v>737</v>
      </c>
      <c r="O4641" s="17" t="str">
        <f t="shared" si="373"/>
        <v>23/04/2021 14:45</v>
      </c>
      <c r="P4641" s="24">
        <f t="shared" si="374"/>
        <v>7.5000000004365575E-2</v>
      </c>
      <c r="Q4641" s="28">
        <v>0</v>
      </c>
      <c r="R4641" s="27">
        <f t="shared" si="375"/>
        <v>108.00000000628643</v>
      </c>
      <c r="S4641" s="3" t="s">
        <v>4</v>
      </c>
      <c r="T4641" s="3" t="s">
        <v>4926</v>
      </c>
      <c r="U4641" s="3" t="s">
        <v>4</v>
      </c>
      <c r="V4641" s="3" t="s">
        <v>4922</v>
      </c>
      <c r="W4641" s="5">
        <v>0</v>
      </c>
      <c r="X4641" s="5">
        <v>0</v>
      </c>
      <c r="Y4641" s="5">
        <v>0</v>
      </c>
      <c r="Z4641" s="5">
        <v>0</v>
      </c>
      <c r="AA4641" s="5">
        <v>2</v>
      </c>
      <c r="AB4641" s="5">
        <v>0</v>
      </c>
      <c r="AC4641" s="5">
        <v>0</v>
      </c>
      <c r="AD4641" s="5">
        <v>0</v>
      </c>
      <c r="AE4641" s="2">
        <v>6</v>
      </c>
      <c r="AF4641" s="2">
        <v>0</v>
      </c>
      <c r="AG4641" s="2">
        <v>0</v>
      </c>
      <c r="AH4641" s="2">
        <v>0</v>
      </c>
      <c r="AI4641" s="2">
        <v>0</v>
      </c>
      <c r="AJ4641" s="2">
        <v>3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 t="s">
        <v>4</v>
      </c>
      <c r="AT4641" s="2" t="s">
        <v>4</v>
      </c>
    </row>
    <row r="4642" spans="1:46" x14ac:dyDescent="0.2">
      <c r="A4642" s="2">
        <v>1665890</v>
      </c>
      <c r="B4642" s="2">
        <v>847870</v>
      </c>
      <c r="C4642" s="7">
        <v>22.044853889657102</v>
      </c>
      <c r="D4642" s="7">
        <v>37.051693320526397</v>
      </c>
      <c r="E4642" s="19" t="s">
        <v>4918</v>
      </c>
      <c r="F4642" s="46">
        <f>INDEX(Δεδομένα!$P:$P,MATCH('2021'!E4642,Δεδομένα!$O:$O,0))</f>
        <v>143</v>
      </c>
      <c r="G4642" s="49" t="s">
        <v>4919</v>
      </c>
      <c r="H4642" s="51" t="str">
        <f>INDEX(Δεδομένα!B$1:B$51,MATCH('2021'!G4642,Δεδομένα!A$1:A$51,0))</f>
        <v>ΠΕΛΛΟΠΟΝΗΣΟΥ</v>
      </c>
      <c r="I4642" s="53">
        <f>INDEX(Δεδομένα!E$1:E$13,MATCH('2021'!H4642,Δεδομένα!D$1:D$13,0))</f>
        <v>8</v>
      </c>
      <c r="J4642" s="4">
        <v>44309</v>
      </c>
      <c r="K4642" s="3" t="s">
        <v>762</v>
      </c>
      <c r="L4642" s="17" t="str">
        <f t="shared" si="372"/>
        <v>23/04/2021 13:47</v>
      </c>
      <c r="M4642" s="4">
        <v>44309</v>
      </c>
      <c r="N4642" s="3" t="s">
        <v>385</v>
      </c>
      <c r="O4642" s="17" t="str">
        <f t="shared" si="373"/>
        <v>23/04/2021 14:00</v>
      </c>
      <c r="P4642" s="24">
        <f t="shared" si="374"/>
        <v>9.0277777781011537E-3</v>
      </c>
      <c r="Q4642" s="28">
        <v>0</v>
      </c>
      <c r="R4642" s="27">
        <f t="shared" si="375"/>
        <v>13.000000000465661</v>
      </c>
      <c r="S4642" s="3" t="s">
        <v>4</v>
      </c>
      <c r="T4642" s="3" t="s">
        <v>4926</v>
      </c>
      <c r="U4642" s="3" t="s">
        <v>4</v>
      </c>
      <c r="V4642" s="3" t="s">
        <v>4994</v>
      </c>
      <c r="W4642" s="5">
        <v>0</v>
      </c>
      <c r="X4642" s="5">
        <v>0</v>
      </c>
      <c r="Y4642" s="5">
        <v>0</v>
      </c>
      <c r="Z4642" s="5">
        <v>0</v>
      </c>
      <c r="AA4642" s="5">
        <v>0.05</v>
      </c>
      <c r="AB4642" s="5">
        <v>0</v>
      </c>
      <c r="AC4642" s="5">
        <v>0</v>
      </c>
      <c r="AD4642" s="5">
        <v>0</v>
      </c>
      <c r="AE4642" s="2">
        <v>2</v>
      </c>
      <c r="AF4642" s="2">
        <v>0</v>
      </c>
      <c r="AG4642" s="2">
        <v>0</v>
      </c>
      <c r="AH4642" s="2">
        <v>0</v>
      </c>
      <c r="AI4642" s="2">
        <v>0</v>
      </c>
      <c r="AJ4642" s="2">
        <v>1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 t="s">
        <v>4</v>
      </c>
      <c r="AT4642" s="2" t="s">
        <v>4</v>
      </c>
    </row>
    <row r="4643" spans="1:46" x14ac:dyDescent="0.2">
      <c r="A4643" s="2">
        <v>1666249</v>
      </c>
      <c r="B4643" s="2">
        <v>847876</v>
      </c>
      <c r="C4643" s="7">
        <v>21.8957118460652</v>
      </c>
      <c r="D4643" s="7">
        <v>36.803648543690599</v>
      </c>
      <c r="E4643" s="19" t="s">
        <v>4918</v>
      </c>
      <c r="F4643" s="46">
        <f>INDEX(Δεδομένα!$P:$P,MATCH('2021'!E4643,Δεδομένα!$O:$O,0))</f>
        <v>143</v>
      </c>
      <c r="G4643" s="49" t="s">
        <v>4919</v>
      </c>
      <c r="H4643" s="51" t="str">
        <f>INDEX(Δεδομένα!B$1:B$51,MATCH('2021'!G4643,Δεδομένα!A$1:A$51,0))</f>
        <v>ΠΕΛΛΟΠΟΝΗΣΟΥ</v>
      </c>
      <c r="I4643" s="53">
        <f>INDEX(Δεδομένα!E$1:E$13,MATCH('2021'!H4643,Δεδομένα!D$1:D$13,0))</f>
        <v>8</v>
      </c>
      <c r="J4643" s="4">
        <v>44309</v>
      </c>
      <c r="K4643" s="3" t="s">
        <v>711</v>
      </c>
      <c r="L4643" s="17" t="str">
        <f t="shared" si="372"/>
        <v>23/04/2021 14:21</v>
      </c>
      <c r="M4643" s="4">
        <v>44309</v>
      </c>
      <c r="N4643" s="3" t="s">
        <v>579</v>
      </c>
      <c r="O4643" s="17" t="str">
        <f t="shared" si="373"/>
        <v>23/04/2021 15:54</v>
      </c>
      <c r="P4643" s="24">
        <f t="shared" si="374"/>
        <v>6.4583333332848269E-2</v>
      </c>
      <c r="Q4643" s="28">
        <v>0</v>
      </c>
      <c r="R4643" s="27">
        <f t="shared" si="375"/>
        <v>92.999999999301508</v>
      </c>
      <c r="S4643" s="3" t="s">
        <v>4</v>
      </c>
      <c r="T4643" s="3" t="s">
        <v>4995</v>
      </c>
      <c r="U4643" s="3" t="s">
        <v>4</v>
      </c>
      <c r="V4643" s="3" t="s">
        <v>4996</v>
      </c>
      <c r="W4643" s="5">
        <v>0</v>
      </c>
      <c r="X4643" s="5">
        <v>0.03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2">
        <v>6</v>
      </c>
      <c r="AF4643" s="2">
        <v>0</v>
      </c>
      <c r="AG4643" s="2">
        <v>0</v>
      </c>
      <c r="AH4643" s="2">
        <v>0</v>
      </c>
      <c r="AI4643" s="2">
        <v>0</v>
      </c>
      <c r="AJ4643" s="2">
        <v>3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 t="s">
        <v>4</v>
      </c>
      <c r="AT4643" s="2" t="s">
        <v>4</v>
      </c>
    </row>
    <row r="4644" spans="1:46" x14ac:dyDescent="0.2">
      <c r="A4644" s="2">
        <v>1666250</v>
      </c>
      <c r="B4644" s="2">
        <v>847891</v>
      </c>
      <c r="C4644" s="7">
        <v>21.898554508025502</v>
      </c>
      <c r="D4644" s="7">
        <v>36.807219915227698</v>
      </c>
      <c r="E4644" s="19" t="s">
        <v>4918</v>
      </c>
      <c r="F4644" s="46">
        <f>INDEX(Δεδομένα!$P:$P,MATCH('2021'!E4644,Δεδομένα!$O:$O,0))</f>
        <v>143</v>
      </c>
      <c r="G4644" s="49" t="s">
        <v>4919</v>
      </c>
      <c r="H4644" s="51" t="str">
        <f>INDEX(Δεδομένα!B$1:B$51,MATCH('2021'!G4644,Δεδομένα!A$1:A$51,0))</f>
        <v>ΠΕΛΛΟΠΟΝΗΣΟΥ</v>
      </c>
      <c r="I4644" s="53">
        <f>INDEX(Δεδομένα!E$1:E$13,MATCH('2021'!H4644,Δεδομένα!D$1:D$13,0))</f>
        <v>8</v>
      </c>
      <c r="J4644" s="4">
        <v>44309</v>
      </c>
      <c r="K4644" s="3" t="s">
        <v>455</v>
      </c>
      <c r="L4644" s="17" t="str">
        <f t="shared" ref="L4644:L4696" si="376">_xlfn.CONCAT(TEXT(J4644,"ηη/μμ/εεε")," ",TEXT(K4644,"ωω:λλ"))</f>
        <v>23/04/2021 14:22</v>
      </c>
      <c r="M4644" s="4">
        <v>44309</v>
      </c>
      <c r="N4644" s="3" t="s">
        <v>3716</v>
      </c>
      <c r="O4644" s="17" t="str">
        <f t="shared" ref="O4644:O4696" si="377">_xlfn.CONCAT(TEXT(M4644,"ηη/μμ/εεε")," ",TEXT(N4644,"ωω:λλ"))</f>
        <v>23/04/2021 15:56</v>
      </c>
      <c r="P4644" s="24">
        <f t="shared" ref="P4644:P4696" si="378">O4644-L4644</f>
        <v>6.5277777779556345E-2</v>
      </c>
      <c r="Q4644" s="28">
        <v>0</v>
      </c>
      <c r="R4644" s="27">
        <f t="shared" ref="R4644:R4696" si="379">P4644*(24*60)</f>
        <v>94.000000002561137</v>
      </c>
      <c r="S4644" s="3" t="s">
        <v>4</v>
      </c>
      <c r="T4644" s="3" t="s">
        <v>4995</v>
      </c>
      <c r="U4644" s="3" t="s">
        <v>4</v>
      </c>
      <c r="V4644" s="3" t="s">
        <v>4996</v>
      </c>
      <c r="W4644" s="5">
        <v>0</v>
      </c>
      <c r="X4644" s="5">
        <v>0.05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2">
        <v>4</v>
      </c>
      <c r="AF4644" s="2">
        <v>0</v>
      </c>
      <c r="AG4644" s="2">
        <v>0</v>
      </c>
      <c r="AH4644" s="2">
        <v>0</v>
      </c>
      <c r="AI4644" s="2">
        <v>0</v>
      </c>
      <c r="AJ4644" s="2">
        <v>2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 t="s">
        <v>4</v>
      </c>
      <c r="AT4644" s="2" t="s">
        <v>4</v>
      </c>
    </row>
    <row r="4645" spans="1:46" x14ac:dyDescent="0.2">
      <c r="A4645" s="2">
        <v>1666248</v>
      </c>
      <c r="B4645" s="2">
        <v>847965</v>
      </c>
      <c r="C4645" s="7">
        <v>22.254883759448699</v>
      </c>
      <c r="D4645" s="7">
        <v>37.031905684660202</v>
      </c>
      <c r="E4645" s="19" t="s">
        <v>4918</v>
      </c>
      <c r="F4645" s="46">
        <f>INDEX(Δεδομένα!$P:$P,MATCH('2021'!E4645,Δεδομένα!$O:$O,0))</f>
        <v>143</v>
      </c>
      <c r="G4645" s="49" t="s">
        <v>4919</v>
      </c>
      <c r="H4645" s="51" t="str">
        <f>INDEX(Δεδομένα!B$1:B$51,MATCH('2021'!G4645,Δεδομένα!A$1:A$51,0))</f>
        <v>ΠΕΛΛΟΠΟΝΗΣΟΥ</v>
      </c>
      <c r="I4645" s="53">
        <f>INDEX(Δεδομένα!E$1:E$13,MATCH('2021'!H4645,Δεδομένα!D$1:D$13,0))</f>
        <v>8</v>
      </c>
      <c r="J4645" s="4">
        <v>44309</v>
      </c>
      <c r="K4645" s="3" t="s">
        <v>1960</v>
      </c>
      <c r="L4645" s="17" t="str">
        <f t="shared" si="376"/>
        <v>23/04/2021 20:27</v>
      </c>
      <c r="M4645" s="4">
        <v>44310</v>
      </c>
      <c r="N4645" s="3" t="s">
        <v>864</v>
      </c>
      <c r="O4645" s="17" t="str">
        <f t="shared" si="377"/>
        <v>24/04/2021 00:54</v>
      </c>
      <c r="P4645" s="24">
        <f t="shared" si="378"/>
        <v>0.18541666666715173</v>
      </c>
      <c r="Q4645" s="28">
        <v>0</v>
      </c>
      <c r="R4645" s="27">
        <f t="shared" si="379"/>
        <v>267.00000000069849</v>
      </c>
      <c r="S4645" s="3" t="s">
        <v>4</v>
      </c>
      <c r="T4645" s="3" t="s">
        <v>4923</v>
      </c>
      <c r="U4645" s="3" t="s">
        <v>4</v>
      </c>
      <c r="V4645" s="3" t="s">
        <v>4933</v>
      </c>
      <c r="W4645" s="5">
        <v>0</v>
      </c>
      <c r="X4645" s="5">
        <v>1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2">
        <v>5</v>
      </c>
      <c r="AF4645" s="2">
        <v>0</v>
      </c>
      <c r="AG4645" s="2">
        <v>0</v>
      </c>
      <c r="AH4645" s="2">
        <v>0</v>
      </c>
      <c r="AI4645" s="2">
        <v>0</v>
      </c>
      <c r="AJ4645" s="2">
        <v>2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 t="s">
        <v>4</v>
      </c>
      <c r="AT4645" s="2" t="s">
        <v>4</v>
      </c>
    </row>
    <row r="4646" spans="1:46" x14ac:dyDescent="0.2">
      <c r="A4646" s="2">
        <v>1666245</v>
      </c>
      <c r="B4646" s="2">
        <v>847974</v>
      </c>
      <c r="C4646" s="7">
        <v>22.0529983844554</v>
      </c>
      <c r="D4646" s="7">
        <v>37.056555019813104</v>
      </c>
      <c r="E4646" s="19" t="s">
        <v>4918</v>
      </c>
      <c r="F4646" s="46">
        <f>INDEX(Δεδομένα!$P:$P,MATCH('2021'!E4646,Δεδομένα!$O:$O,0))</f>
        <v>143</v>
      </c>
      <c r="G4646" s="49" t="s">
        <v>4919</v>
      </c>
      <c r="H4646" s="51" t="str">
        <f>INDEX(Δεδομένα!B$1:B$51,MATCH('2021'!G4646,Δεδομένα!A$1:A$51,0))</f>
        <v>ΠΕΛΛΟΠΟΝΗΣΟΥ</v>
      </c>
      <c r="I4646" s="53">
        <f>INDEX(Δεδομένα!E$1:E$13,MATCH('2021'!H4646,Δεδομένα!D$1:D$13,0))</f>
        <v>8</v>
      </c>
      <c r="J4646" s="4">
        <v>44309</v>
      </c>
      <c r="K4646" s="3" t="s">
        <v>644</v>
      </c>
      <c r="L4646" s="17" t="str">
        <f t="shared" si="376"/>
        <v>23/04/2021 20:57</v>
      </c>
      <c r="M4646" s="4">
        <v>44309</v>
      </c>
      <c r="N4646" s="3" t="s">
        <v>1396</v>
      </c>
      <c r="O4646" s="17" t="str">
        <f t="shared" si="377"/>
        <v>23/04/2021 21:50</v>
      </c>
      <c r="P4646" s="24">
        <f t="shared" si="378"/>
        <v>3.6805555551836733E-2</v>
      </c>
      <c r="Q4646" s="28">
        <v>0</v>
      </c>
      <c r="R4646" s="27">
        <f t="shared" si="379"/>
        <v>52.999999994644895</v>
      </c>
      <c r="S4646" s="3" t="s">
        <v>4</v>
      </c>
      <c r="T4646" s="3" t="s">
        <v>4926</v>
      </c>
      <c r="U4646" s="3" t="s">
        <v>4</v>
      </c>
      <c r="V4646" s="3" t="s">
        <v>4973</v>
      </c>
      <c r="W4646" s="5">
        <v>0</v>
      </c>
      <c r="X4646" s="5">
        <v>0</v>
      </c>
      <c r="Y4646" s="5">
        <v>0</v>
      </c>
      <c r="Z4646" s="5">
        <v>0</v>
      </c>
      <c r="AA4646" s="5">
        <v>0.5</v>
      </c>
      <c r="AB4646" s="5">
        <v>0</v>
      </c>
      <c r="AC4646" s="5">
        <v>0</v>
      </c>
      <c r="AD4646" s="5">
        <v>0</v>
      </c>
      <c r="AE4646" s="2">
        <v>2</v>
      </c>
      <c r="AF4646" s="2">
        <v>0</v>
      </c>
      <c r="AG4646" s="2">
        <v>0</v>
      </c>
      <c r="AH4646" s="2">
        <v>0</v>
      </c>
      <c r="AI4646" s="2">
        <v>0</v>
      </c>
      <c r="AJ4646" s="2">
        <v>1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 t="s">
        <v>4</v>
      </c>
      <c r="AT4646" s="2" t="s">
        <v>4</v>
      </c>
    </row>
    <row r="4647" spans="1:46" x14ac:dyDescent="0.2">
      <c r="A4647" s="2">
        <v>1665967</v>
      </c>
      <c r="B4647" s="2">
        <v>848520</v>
      </c>
      <c r="C4647" s="7">
        <v>22.020780706485301</v>
      </c>
      <c r="D4647" s="7">
        <v>37.044177694752598</v>
      </c>
      <c r="E4647" s="19" t="s">
        <v>4918</v>
      </c>
      <c r="F4647" s="46">
        <f>INDEX(Δεδομένα!$P:$P,MATCH('2021'!E4647,Δεδομένα!$O:$O,0))</f>
        <v>143</v>
      </c>
      <c r="G4647" s="49" t="s">
        <v>4919</v>
      </c>
      <c r="H4647" s="51" t="str">
        <f>INDEX(Δεδομένα!B$1:B$51,MATCH('2021'!G4647,Δεδομένα!A$1:A$51,0))</f>
        <v>ΠΕΛΛΟΠΟΝΗΣΟΥ</v>
      </c>
      <c r="I4647" s="53">
        <f>INDEX(Δεδομένα!E$1:E$13,MATCH('2021'!H4647,Δεδομένα!D$1:D$13,0))</f>
        <v>8</v>
      </c>
      <c r="J4647" s="4">
        <v>44312</v>
      </c>
      <c r="K4647" s="3" t="s">
        <v>845</v>
      </c>
      <c r="L4647" s="17" t="str">
        <f t="shared" si="376"/>
        <v>26/04/2021 17:39</v>
      </c>
      <c r="M4647" s="4">
        <v>44312</v>
      </c>
      <c r="N4647" s="3" t="s">
        <v>147</v>
      </c>
      <c r="O4647" s="17" t="str">
        <f t="shared" si="377"/>
        <v>26/04/2021 20:00</v>
      </c>
      <c r="P4647" s="24">
        <f t="shared" si="378"/>
        <v>9.7916666665696539E-2</v>
      </c>
      <c r="Q4647" s="28">
        <v>0</v>
      </c>
      <c r="R4647" s="27">
        <f t="shared" si="379"/>
        <v>140.99999999860302</v>
      </c>
      <c r="S4647" s="3" t="s">
        <v>4</v>
      </c>
      <c r="T4647" s="3" t="s">
        <v>4920</v>
      </c>
      <c r="U4647" s="3" t="s">
        <v>4</v>
      </c>
      <c r="V4647" s="3" t="s">
        <v>4997</v>
      </c>
      <c r="W4647" s="5">
        <v>0</v>
      </c>
      <c r="X4647" s="5">
        <v>0</v>
      </c>
      <c r="Y4647" s="5">
        <v>0</v>
      </c>
      <c r="Z4647" s="5">
        <v>0</v>
      </c>
      <c r="AA4647" s="5">
        <v>3</v>
      </c>
      <c r="AB4647" s="5">
        <v>0</v>
      </c>
      <c r="AC4647" s="5">
        <v>0</v>
      </c>
      <c r="AD4647" s="5">
        <v>0</v>
      </c>
      <c r="AE4647" s="2">
        <v>4</v>
      </c>
      <c r="AF4647" s="2">
        <v>0</v>
      </c>
      <c r="AG4647" s="2">
        <v>0</v>
      </c>
      <c r="AH4647" s="2">
        <v>0</v>
      </c>
      <c r="AI4647" s="2">
        <v>0</v>
      </c>
      <c r="AJ4647" s="2">
        <v>2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 t="s">
        <v>4</v>
      </c>
      <c r="AT4647" s="2" t="s">
        <v>4</v>
      </c>
    </row>
    <row r="4648" spans="1:46" x14ac:dyDescent="0.2">
      <c r="A4648" s="2">
        <v>1665879</v>
      </c>
      <c r="B4648" s="2">
        <v>848804</v>
      </c>
      <c r="D4648" s="2"/>
      <c r="E4648" s="19" t="s">
        <v>4918</v>
      </c>
      <c r="F4648" s="46">
        <f>INDEX(Δεδομένα!$P:$P,MATCH('2021'!E4648,Δεδομένα!$O:$O,0))</f>
        <v>143</v>
      </c>
      <c r="G4648" s="49" t="s">
        <v>4919</v>
      </c>
      <c r="H4648" s="51" t="str">
        <f>INDEX(Δεδομένα!B$1:B$51,MATCH('2021'!G4648,Δεδομένα!A$1:A$51,0))</f>
        <v>ΠΕΛΛΟΠΟΝΗΣΟΥ</v>
      </c>
      <c r="I4648" s="53">
        <f>INDEX(Δεδομένα!E$1:E$13,MATCH('2021'!H4648,Δεδομένα!D$1:D$13,0))</f>
        <v>8</v>
      </c>
      <c r="J4648" s="4">
        <v>44313</v>
      </c>
      <c r="K4648" s="3" t="s">
        <v>790</v>
      </c>
      <c r="L4648" s="17" t="str">
        <f t="shared" si="376"/>
        <v>27/04/2021 22:22</v>
      </c>
      <c r="M4648" s="4">
        <v>44313</v>
      </c>
      <c r="N4648" s="3" t="s">
        <v>599</v>
      </c>
      <c r="O4648" s="17" t="str">
        <f t="shared" si="377"/>
        <v>27/04/2021 22:50</v>
      </c>
      <c r="P4648" s="24">
        <f t="shared" si="378"/>
        <v>1.9444444449618459E-2</v>
      </c>
      <c r="Q4648" s="28">
        <v>0</v>
      </c>
      <c r="R4648" s="27">
        <f t="shared" si="379"/>
        <v>28.000000007450581</v>
      </c>
      <c r="S4648" s="3" t="s">
        <v>4</v>
      </c>
      <c r="T4648" s="3" t="s">
        <v>4926</v>
      </c>
      <c r="U4648" s="3" t="s">
        <v>4</v>
      </c>
      <c r="V4648" s="3" t="s">
        <v>1586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0.05</v>
      </c>
      <c r="AD4648" s="5">
        <v>0</v>
      </c>
      <c r="AE4648" s="2">
        <v>2</v>
      </c>
      <c r="AF4648" s="2">
        <v>0</v>
      </c>
      <c r="AG4648" s="2">
        <v>0</v>
      </c>
      <c r="AH4648" s="2">
        <v>0</v>
      </c>
      <c r="AI4648" s="2">
        <v>0</v>
      </c>
      <c r="AJ4648" s="2">
        <v>1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 t="s">
        <v>4</v>
      </c>
      <c r="AT4648" s="2" t="s">
        <v>4</v>
      </c>
    </row>
    <row r="4649" spans="1:46" x14ac:dyDescent="0.2">
      <c r="A4649" s="2">
        <v>1664260</v>
      </c>
      <c r="B4649" s="2">
        <v>849470</v>
      </c>
      <c r="C4649" s="7">
        <v>22.014717209426099</v>
      </c>
      <c r="D4649" s="7">
        <v>37.055533252725702</v>
      </c>
      <c r="E4649" s="19" t="s">
        <v>4918</v>
      </c>
      <c r="F4649" s="46">
        <f>INDEX(Δεδομένα!$P:$P,MATCH('2021'!E4649,Δεδομένα!$O:$O,0))</f>
        <v>143</v>
      </c>
      <c r="G4649" s="49" t="s">
        <v>4919</v>
      </c>
      <c r="H4649" s="51" t="str">
        <f>INDEX(Δεδομένα!B$1:B$51,MATCH('2021'!G4649,Δεδομένα!A$1:A$51,0))</f>
        <v>ΠΕΛΛΟΠΟΝΗΣΟΥ</v>
      </c>
      <c r="I4649" s="53">
        <f>INDEX(Δεδομένα!E$1:E$13,MATCH('2021'!H4649,Δεδομένα!D$1:D$13,0))</f>
        <v>8</v>
      </c>
      <c r="J4649" s="4">
        <v>44316</v>
      </c>
      <c r="K4649" s="3" t="s">
        <v>197</v>
      </c>
      <c r="L4649" s="17" t="str">
        <f t="shared" si="376"/>
        <v>30/04/2021 15:30</v>
      </c>
      <c r="M4649" s="4">
        <v>44316</v>
      </c>
      <c r="N4649" s="3" t="s">
        <v>411</v>
      </c>
      <c r="O4649" s="17" t="str">
        <f t="shared" si="377"/>
        <v>30/04/2021 17:10</v>
      </c>
      <c r="P4649" s="24">
        <f t="shared" si="378"/>
        <v>6.9444444445252884E-2</v>
      </c>
      <c r="Q4649" s="28">
        <v>0</v>
      </c>
      <c r="R4649" s="27">
        <f t="shared" si="379"/>
        <v>100.00000000116415</v>
      </c>
      <c r="S4649" s="3" t="s">
        <v>4</v>
      </c>
      <c r="T4649" s="3" t="s">
        <v>4920</v>
      </c>
      <c r="U4649" s="3" t="s">
        <v>4</v>
      </c>
      <c r="V4649" s="3" t="s">
        <v>4998</v>
      </c>
      <c r="W4649" s="5">
        <v>0</v>
      </c>
      <c r="X4649" s="5">
        <v>0</v>
      </c>
      <c r="Y4649" s="5">
        <v>0</v>
      </c>
      <c r="Z4649" s="5">
        <v>0</v>
      </c>
      <c r="AA4649" s="5">
        <v>0.1</v>
      </c>
      <c r="AB4649" s="5">
        <v>0</v>
      </c>
      <c r="AC4649" s="5">
        <v>0</v>
      </c>
      <c r="AD4649" s="5">
        <v>0</v>
      </c>
      <c r="AE4649" s="2">
        <v>6</v>
      </c>
      <c r="AF4649" s="2">
        <v>0</v>
      </c>
      <c r="AG4649" s="2">
        <v>0</v>
      </c>
      <c r="AH4649" s="2">
        <v>0</v>
      </c>
      <c r="AI4649" s="2">
        <v>0</v>
      </c>
      <c r="AJ4649" s="2">
        <v>2</v>
      </c>
      <c r="AK4649" s="2">
        <v>0</v>
      </c>
      <c r="AL4649" s="2">
        <v>2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 t="s">
        <v>4</v>
      </c>
      <c r="AT4649" s="2" t="s">
        <v>4</v>
      </c>
    </row>
    <row r="4650" spans="1:46" x14ac:dyDescent="0.2">
      <c r="A4650" s="2">
        <v>1670880</v>
      </c>
      <c r="B4650" s="2">
        <v>849725</v>
      </c>
      <c r="C4650" s="7">
        <v>22.275052033746402</v>
      </c>
      <c r="D4650" s="7">
        <v>36.843041164924301</v>
      </c>
      <c r="E4650" s="19" t="s">
        <v>4918</v>
      </c>
      <c r="F4650" s="46">
        <f>INDEX(Δεδομένα!$P:$P,MATCH('2021'!E4650,Δεδομένα!$O:$O,0))</f>
        <v>143</v>
      </c>
      <c r="G4650" s="49" t="s">
        <v>4919</v>
      </c>
      <c r="H4650" s="51" t="str">
        <f>INDEX(Δεδομένα!B$1:B$51,MATCH('2021'!G4650,Δεδομένα!A$1:A$51,0))</f>
        <v>ΠΕΛΛΟΠΟΝΗΣΟΥ</v>
      </c>
      <c r="I4650" s="53">
        <f>INDEX(Δεδομένα!E$1:E$13,MATCH('2021'!H4650,Δεδομένα!D$1:D$13,0))</f>
        <v>8</v>
      </c>
      <c r="J4650" s="4">
        <v>44317</v>
      </c>
      <c r="K4650" s="3" t="s">
        <v>71</v>
      </c>
      <c r="L4650" s="17" t="str">
        <f t="shared" si="376"/>
        <v>01/05/2021 16:07</v>
      </c>
      <c r="M4650" s="4">
        <v>44317</v>
      </c>
      <c r="N4650" s="3" t="s">
        <v>267</v>
      </c>
      <c r="O4650" s="17" t="str">
        <f t="shared" si="377"/>
        <v>01/05/2021 17:30</v>
      </c>
      <c r="P4650" s="24">
        <f t="shared" si="378"/>
        <v>5.7638888887595385E-2</v>
      </c>
      <c r="Q4650" s="28">
        <v>0</v>
      </c>
      <c r="R4650" s="27">
        <f t="shared" si="379"/>
        <v>82.999999998137355</v>
      </c>
      <c r="S4650" s="3" t="s">
        <v>4</v>
      </c>
      <c r="T4650" s="3" t="s">
        <v>4920</v>
      </c>
      <c r="U4650" s="3" t="s">
        <v>4</v>
      </c>
      <c r="V4650" s="3" t="s">
        <v>4999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0.05</v>
      </c>
      <c r="AD4650" s="5">
        <v>0</v>
      </c>
      <c r="AE4650" s="2">
        <v>1</v>
      </c>
      <c r="AF4650" s="2">
        <v>0</v>
      </c>
      <c r="AG4650" s="2">
        <v>4</v>
      </c>
      <c r="AH4650" s="2">
        <v>0</v>
      </c>
      <c r="AI4650" s="2">
        <v>0</v>
      </c>
      <c r="AJ4650" s="2">
        <v>2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 t="s">
        <v>4</v>
      </c>
      <c r="AT4650" s="2" t="s">
        <v>4</v>
      </c>
    </row>
    <row r="4651" spans="1:46" x14ac:dyDescent="0.2">
      <c r="A4651" s="2">
        <v>1670870</v>
      </c>
      <c r="B4651" s="2">
        <v>850143</v>
      </c>
      <c r="C4651" s="7">
        <v>22.0248109586861</v>
      </c>
      <c r="D4651" s="7">
        <v>37.050948906200503</v>
      </c>
      <c r="E4651" s="19" t="s">
        <v>4918</v>
      </c>
      <c r="F4651" s="46">
        <f>INDEX(Δεδομένα!$P:$P,MATCH('2021'!E4651,Δεδομένα!$O:$O,0))</f>
        <v>143</v>
      </c>
      <c r="G4651" s="49" t="s">
        <v>4919</v>
      </c>
      <c r="H4651" s="51" t="str">
        <f>INDEX(Δεδομένα!B$1:B$51,MATCH('2021'!G4651,Δεδομένα!A$1:A$51,0))</f>
        <v>ΠΕΛΛΟΠΟΝΗΣΟΥ</v>
      </c>
      <c r="I4651" s="53">
        <f>INDEX(Δεδομένα!E$1:E$13,MATCH('2021'!H4651,Δεδομένα!D$1:D$13,0))</f>
        <v>8</v>
      </c>
      <c r="J4651" s="4">
        <v>44318</v>
      </c>
      <c r="K4651" s="3" t="s">
        <v>394</v>
      </c>
      <c r="L4651" s="17" t="str">
        <f t="shared" si="376"/>
        <v>02/05/2021 14:12</v>
      </c>
      <c r="M4651" s="4">
        <v>44318</v>
      </c>
      <c r="N4651" s="3" t="s">
        <v>992</v>
      </c>
      <c r="O4651" s="17" t="str">
        <f t="shared" si="377"/>
        <v>02/05/2021 14:27</v>
      </c>
      <c r="P4651" s="24">
        <f t="shared" si="378"/>
        <v>1.0416666664241347E-2</v>
      </c>
      <c r="Q4651" s="28">
        <v>0</v>
      </c>
      <c r="R4651" s="27">
        <f t="shared" si="379"/>
        <v>14.99999999650754</v>
      </c>
      <c r="S4651" s="3" t="s">
        <v>4</v>
      </c>
      <c r="T4651" s="3" t="s">
        <v>4920</v>
      </c>
      <c r="U4651" s="3" t="s">
        <v>4</v>
      </c>
      <c r="V4651" s="3" t="s">
        <v>4965</v>
      </c>
      <c r="W4651" s="5">
        <v>0</v>
      </c>
      <c r="X4651" s="5">
        <v>0</v>
      </c>
      <c r="Y4651" s="5">
        <v>0</v>
      </c>
      <c r="Z4651" s="5">
        <v>0</v>
      </c>
      <c r="AA4651" s="5">
        <v>0.15</v>
      </c>
      <c r="AB4651" s="5">
        <v>0</v>
      </c>
      <c r="AC4651" s="5">
        <v>0</v>
      </c>
      <c r="AD4651" s="5">
        <v>0</v>
      </c>
      <c r="AE4651" s="2">
        <v>2</v>
      </c>
      <c r="AF4651" s="2">
        <v>0</v>
      </c>
      <c r="AG4651" s="2">
        <v>0</v>
      </c>
      <c r="AH4651" s="2">
        <v>0</v>
      </c>
      <c r="AI4651" s="2">
        <v>0</v>
      </c>
      <c r="AJ4651" s="2">
        <v>1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 t="s">
        <v>4</v>
      </c>
      <c r="AT4651" s="2" t="s">
        <v>4</v>
      </c>
    </row>
    <row r="4652" spans="1:46" x14ac:dyDescent="0.2">
      <c r="A4652" s="2">
        <v>1670868</v>
      </c>
      <c r="B4652" s="2">
        <v>850151</v>
      </c>
      <c r="C4652" s="7">
        <v>22.0674079693555</v>
      </c>
      <c r="D4652" s="7">
        <v>37.0605956914385</v>
      </c>
      <c r="E4652" s="19" t="s">
        <v>4918</v>
      </c>
      <c r="F4652" s="46">
        <f>INDEX(Δεδομένα!$P:$P,MATCH('2021'!E4652,Δεδομένα!$O:$O,0))</f>
        <v>143</v>
      </c>
      <c r="G4652" s="49" t="s">
        <v>4919</v>
      </c>
      <c r="H4652" s="51" t="str">
        <f>INDEX(Δεδομένα!B$1:B$51,MATCH('2021'!G4652,Δεδομένα!A$1:A$51,0))</f>
        <v>ΠΕΛΛΟΠΟΝΗΣΟΥ</v>
      </c>
      <c r="I4652" s="53">
        <f>INDEX(Δεδομένα!E$1:E$13,MATCH('2021'!H4652,Δεδομένα!D$1:D$13,0))</f>
        <v>8</v>
      </c>
      <c r="J4652" s="4">
        <v>44318</v>
      </c>
      <c r="K4652" s="3" t="s">
        <v>947</v>
      </c>
      <c r="L4652" s="17" t="str">
        <f t="shared" si="376"/>
        <v>02/05/2021 14:41</v>
      </c>
      <c r="M4652" s="4">
        <v>44318</v>
      </c>
      <c r="N4652" s="3" t="s">
        <v>252</v>
      </c>
      <c r="O4652" s="17" t="str">
        <f t="shared" si="377"/>
        <v>02/05/2021 15:08</v>
      </c>
      <c r="P4652" s="24">
        <f t="shared" si="378"/>
        <v>1.8750000002910383E-2</v>
      </c>
      <c r="Q4652" s="28">
        <v>0</v>
      </c>
      <c r="R4652" s="27">
        <f t="shared" si="379"/>
        <v>27.000000004190952</v>
      </c>
      <c r="S4652" s="3" t="s">
        <v>4</v>
      </c>
      <c r="T4652" s="3" t="s">
        <v>4926</v>
      </c>
      <c r="U4652" s="3" t="s">
        <v>4</v>
      </c>
      <c r="V4652" s="3" t="s">
        <v>5000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0.3</v>
      </c>
      <c r="AC4652" s="5">
        <v>0</v>
      </c>
      <c r="AD4652" s="5">
        <v>0</v>
      </c>
      <c r="AE4652" s="2">
        <v>3</v>
      </c>
      <c r="AF4652" s="2">
        <v>0</v>
      </c>
      <c r="AG4652" s="2">
        <v>0</v>
      </c>
      <c r="AH4652" s="2">
        <v>0</v>
      </c>
      <c r="AI4652" s="2">
        <v>0</v>
      </c>
      <c r="AJ4652" s="2">
        <v>1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 t="s">
        <v>4</v>
      </c>
      <c r="AT4652" s="2" t="s">
        <v>4</v>
      </c>
    </row>
    <row r="4653" spans="1:46" x14ac:dyDescent="0.2">
      <c r="A4653" s="2">
        <v>1670867</v>
      </c>
      <c r="B4653" s="2">
        <v>850153</v>
      </c>
      <c r="C4653" s="7">
        <v>22.022072475685501</v>
      </c>
      <c r="D4653" s="7">
        <v>37.040386655550698</v>
      </c>
      <c r="E4653" s="19" t="s">
        <v>4918</v>
      </c>
      <c r="F4653" s="46">
        <f>INDEX(Δεδομένα!$P:$P,MATCH('2021'!E4653,Δεδομένα!$O:$O,0))</f>
        <v>143</v>
      </c>
      <c r="G4653" s="49" t="s">
        <v>4919</v>
      </c>
      <c r="H4653" s="51" t="str">
        <f>INDEX(Δεδομένα!B$1:B$51,MATCH('2021'!G4653,Δεδομένα!A$1:A$51,0))</f>
        <v>ΠΕΛΛΟΠΟΝΗΣΟΥ</v>
      </c>
      <c r="I4653" s="53">
        <f>INDEX(Δεδομένα!E$1:E$13,MATCH('2021'!H4653,Δεδομένα!D$1:D$13,0))</f>
        <v>8</v>
      </c>
      <c r="J4653" s="4">
        <v>44318</v>
      </c>
      <c r="K4653" s="3" t="s">
        <v>656</v>
      </c>
      <c r="L4653" s="17" t="str">
        <f t="shared" si="376"/>
        <v>02/05/2021 14:55</v>
      </c>
      <c r="M4653" s="4">
        <v>44318</v>
      </c>
      <c r="N4653" s="3" t="s">
        <v>499</v>
      </c>
      <c r="O4653" s="17" t="str">
        <f t="shared" si="377"/>
        <v>02/05/2021 15:10</v>
      </c>
      <c r="P4653" s="24">
        <f t="shared" si="378"/>
        <v>1.0416666664241347E-2</v>
      </c>
      <c r="Q4653" s="28">
        <v>0</v>
      </c>
      <c r="R4653" s="27">
        <f t="shared" si="379"/>
        <v>14.99999999650754</v>
      </c>
      <c r="S4653" s="3" t="s">
        <v>4</v>
      </c>
      <c r="T4653" s="3" t="s">
        <v>4920</v>
      </c>
      <c r="U4653" s="3" t="s">
        <v>4</v>
      </c>
      <c r="V4653" s="3" t="s">
        <v>4965</v>
      </c>
      <c r="W4653" s="5">
        <v>0</v>
      </c>
      <c r="X4653" s="5">
        <v>0</v>
      </c>
      <c r="Y4653" s="5">
        <v>0</v>
      </c>
      <c r="Z4653" s="5">
        <v>0</v>
      </c>
      <c r="AA4653" s="5">
        <v>0.7</v>
      </c>
      <c r="AB4653" s="5">
        <v>0</v>
      </c>
      <c r="AC4653" s="5">
        <v>0</v>
      </c>
      <c r="AD4653" s="5">
        <v>0</v>
      </c>
      <c r="AE4653" s="2">
        <v>2</v>
      </c>
      <c r="AF4653" s="2">
        <v>0</v>
      </c>
      <c r="AG4653" s="2">
        <v>0</v>
      </c>
      <c r="AH4653" s="2">
        <v>0</v>
      </c>
      <c r="AI4653" s="2">
        <v>0</v>
      </c>
      <c r="AJ4653" s="2">
        <v>1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 t="s">
        <v>4</v>
      </c>
      <c r="AT4653" s="2" t="s">
        <v>4</v>
      </c>
    </row>
    <row r="4654" spans="1:46" x14ac:dyDescent="0.2">
      <c r="A4654" s="2">
        <v>1670865</v>
      </c>
      <c r="B4654" s="2">
        <v>850249</v>
      </c>
      <c r="E4654" s="19" t="s">
        <v>4918</v>
      </c>
      <c r="F4654" s="46">
        <f>INDEX(Δεδομένα!$P:$P,MATCH('2021'!E4654,Δεδομένα!$O:$O,0))</f>
        <v>143</v>
      </c>
      <c r="G4654" s="49" t="s">
        <v>4919</v>
      </c>
      <c r="H4654" s="51" t="str">
        <f>INDEX(Δεδομένα!B$1:B$51,MATCH('2021'!G4654,Δεδομένα!A$1:A$51,0))</f>
        <v>ΠΕΛΛΟΠΟΝΗΣΟΥ</v>
      </c>
      <c r="I4654" s="53">
        <f>INDEX(Δεδομένα!E$1:E$13,MATCH('2021'!H4654,Δεδομένα!D$1:D$13,0))</f>
        <v>8</v>
      </c>
      <c r="J4654" s="4">
        <v>44318</v>
      </c>
      <c r="K4654" s="3" t="s">
        <v>759</v>
      </c>
      <c r="L4654" s="17" t="str">
        <f t="shared" si="376"/>
        <v>02/05/2021 19:36</v>
      </c>
      <c r="M4654" s="4">
        <v>44318</v>
      </c>
      <c r="N4654" s="3" t="s">
        <v>1800</v>
      </c>
      <c r="O4654" s="17" t="str">
        <f t="shared" si="377"/>
        <v>02/05/2021 19:58</v>
      </c>
      <c r="P4654" s="24">
        <f t="shared" si="378"/>
        <v>1.5277777776645962E-2</v>
      </c>
      <c r="Q4654" s="28">
        <v>0</v>
      </c>
      <c r="R4654" s="27">
        <f t="shared" si="379"/>
        <v>21.999999998370185</v>
      </c>
      <c r="S4654" s="3" t="s">
        <v>4</v>
      </c>
      <c r="T4654" s="3" t="s">
        <v>4926</v>
      </c>
      <c r="U4654" s="3" t="s">
        <v>4</v>
      </c>
      <c r="V4654" s="3" t="s">
        <v>5001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0.01</v>
      </c>
      <c r="AC4654" s="5">
        <v>0</v>
      </c>
      <c r="AD4654" s="5">
        <v>0</v>
      </c>
      <c r="AE4654" s="2">
        <v>2</v>
      </c>
      <c r="AF4654" s="2">
        <v>0</v>
      </c>
      <c r="AG4654" s="2">
        <v>0</v>
      </c>
      <c r="AH4654" s="2">
        <v>0</v>
      </c>
      <c r="AI4654" s="2">
        <v>0</v>
      </c>
      <c r="AJ4654" s="2">
        <v>1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 t="s">
        <v>4</v>
      </c>
      <c r="AT4654" s="2" t="s">
        <v>4</v>
      </c>
    </row>
    <row r="4655" spans="1:46" x14ac:dyDescent="0.2">
      <c r="A4655" s="2">
        <v>1670831</v>
      </c>
      <c r="B4655" s="2">
        <v>850677</v>
      </c>
      <c r="C4655" s="7">
        <v>21.929979613908799</v>
      </c>
      <c r="D4655" s="7">
        <v>36.801281350903302</v>
      </c>
      <c r="E4655" s="19" t="s">
        <v>4918</v>
      </c>
      <c r="F4655" s="46">
        <f>INDEX(Δεδομένα!$P:$P,MATCH('2021'!E4655,Δεδομένα!$O:$O,0))</f>
        <v>143</v>
      </c>
      <c r="G4655" s="49" t="s">
        <v>4919</v>
      </c>
      <c r="H4655" s="51" t="str">
        <f>INDEX(Δεδομένα!B$1:B$51,MATCH('2021'!G4655,Δεδομένα!A$1:A$51,0))</f>
        <v>ΠΕΛΛΟΠΟΝΗΣΟΥ</v>
      </c>
      <c r="I4655" s="53">
        <f>INDEX(Δεδομένα!E$1:E$13,MATCH('2021'!H4655,Δεδομένα!D$1:D$13,0))</f>
        <v>8</v>
      </c>
      <c r="J4655" s="4">
        <v>44320</v>
      </c>
      <c r="K4655" s="3" t="s">
        <v>1317</v>
      </c>
      <c r="L4655" s="17" t="str">
        <f t="shared" si="376"/>
        <v>04/05/2021 12:48</v>
      </c>
      <c r="M4655" s="4">
        <v>44320</v>
      </c>
      <c r="N4655" s="3" t="s">
        <v>490</v>
      </c>
      <c r="O4655" s="17" t="str">
        <f t="shared" si="377"/>
        <v>04/05/2021 16:00</v>
      </c>
      <c r="P4655" s="24">
        <f t="shared" si="378"/>
        <v>0.13333333333139308</v>
      </c>
      <c r="Q4655" s="28">
        <v>0</v>
      </c>
      <c r="R4655" s="27">
        <f t="shared" si="379"/>
        <v>191.99999999720603</v>
      </c>
      <c r="S4655" s="3" t="s">
        <v>4</v>
      </c>
      <c r="T4655" s="3" t="s">
        <v>4995</v>
      </c>
      <c r="U4655" s="3" t="s">
        <v>4</v>
      </c>
      <c r="V4655" s="3" t="s">
        <v>5003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2</v>
      </c>
      <c r="AC4655" s="5">
        <v>0</v>
      </c>
      <c r="AD4655" s="5">
        <v>0</v>
      </c>
      <c r="AE4655" s="2">
        <v>3</v>
      </c>
      <c r="AF4655" s="2">
        <v>0</v>
      </c>
      <c r="AG4655" s="2">
        <v>1</v>
      </c>
      <c r="AH4655" s="2">
        <v>0</v>
      </c>
      <c r="AI4655" s="2">
        <v>0</v>
      </c>
      <c r="AJ4655" s="2">
        <v>2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 t="s">
        <v>4</v>
      </c>
      <c r="AT4655" s="2" t="s">
        <v>4</v>
      </c>
    </row>
    <row r="4656" spans="1:46" x14ac:dyDescent="0.2">
      <c r="A4656" s="2">
        <v>1670833</v>
      </c>
      <c r="B4656" s="2">
        <v>850701</v>
      </c>
      <c r="C4656" s="7">
        <v>21.899705886840799</v>
      </c>
      <c r="D4656" s="7">
        <v>36.806652069091697</v>
      </c>
      <c r="E4656" s="19" t="s">
        <v>4918</v>
      </c>
      <c r="F4656" s="46">
        <f>INDEX(Δεδομένα!$P:$P,MATCH('2021'!E4656,Δεδομένα!$O:$O,0))</f>
        <v>143</v>
      </c>
      <c r="G4656" s="49" t="s">
        <v>4919</v>
      </c>
      <c r="H4656" s="51" t="str">
        <f>INDEX(Δεδομένα!B$1:B$51,MATCH('2021'!G4656,Δεδομένα!A$1:A$51,0))</f>
        <v>ΠΕΛΛΟΠΟΝΗΣΟΥ</v>
      </c>
      <c r="I4656" s="53">
        <f>INDEX(Δεδομένα!E$1:E$13,MATCH('2021'!H4656,Δεδομένα!D$1:D$13,0))</f>
        <v>8</v>
      </c>
      <c r="J4656" s="4">
        <v>44320</v>
      </c>
      <c r="K4656" s="3" t="s">
        <v>562</v>
      </c>
      <c r="L4656" s="17" t="str">
        <f t="shared" si="376"/>
        <v>04/05/2021 15:45</v>
      </c>
      <c r="M4656" s="4">
        <v>44320</v>
      </c>
      <c r="N4656" s="3" t="s">
        <v>411</v>
      </c>
      <c r="O4656" s="17" t="str">
        <f t="shared" si="377"/>
        <v>04/05/2021 17:10</v>
      </c>
      <c r="P4656" s="24">
        <f t="shared" si="378"/>
        <v>5.9027777781011537E-2</v>
      </c>
      <c r="Q4656" s="28">
        <v>0</v>
      </c>
      <c r="R4656" s="27">
        <f t="shared" si="379"/>
        <v>85.000000004656613</v>
      </c>
      <c r="S4656" s="3" t="s">
        <v>4</v>
      </c>
      <c r="T4656" s="3" t="s">
        <v>4995</v>
      </c>
      <c r="U4656" s="3" t="s">
        <v>4</v>
      </c>
      <c r="V4656" s="3" t="s">
        <v>1250</v>
      </c>
      <c r="W4656" s="5">
        <v>0</v>
      </c>
      <c r="X4656" s="5">
        <v>0.02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2">
        <v>5</v>
      </c>
      <c r="AF4656" s="2">
        <v>0</v>
      </c>
      <c r="AG4656" s="2">
        <v>1</v>
      </c>
      <c r="AH4656" s="2">
        <v>0</v>
      </c>
      <c r="AI4656" s="2">
        <v>0</v>
      </c>
      <c r="AJ4656" s="2">
        <v>3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 t="s">
        <v>4</v>
      </c>
      <c r="AT4656" s="2" t="s">
        <v>4</v>
      </c>
    </row>
    <row r="4657" spans="1:46" x14ac:dyDescent="0.2">
      <c r="A4657" s="2">
        <v>1670861</v>
      </c>
      <c r="B4657" s="2">
        <v>850744</v>
      </c>
      <c r="C4657" s="7">
        <v>22.040219255752199</v>
      </c>
      <c r="D4657" s="7">
        <v>37.047161618484303</v>
      </c>
      <c r="E4657" s="19" t="s">
        <v>4918</v>
      </c>
      <c r="F4657" s="46">
        <f>INDEX(Δεδομένα!$P:$P,MATCH('2021'!E4657,Δεδομένα!$O:$O,0))</f>
        <v>143</v>
      </c>
      <c r="G4657" s="49" t="s">
        <v>4919</v>
      </c>
      <c r="H4657" s="51" t="str">
        <f>INDEX(Δεδομένα!B$1:B$51,MATCH('2021'!G4657,Δεδομένα!A$1:A$51,0))</f>
        <v>ΠΕΛΛΟΠΟΝΗΣΟΥ</v>
      </c>
      <c r="I4657" s="53">
        <f>INDEX(Δεδομένα!E$1:E$13,MATCH('2021'!H4657,Δεδομένα!D$1:D$13,0))</f>
        <v>8</v>
      </c>
      <c r="J4657" s="4">
        <v>44320</v>
      </c>
      <c r="K4657" s="3" t="s">
        <v>32</v>
      </c>
      <c r="L4657" s="17" t="str">
        <f t="shared" si="376"/>
        <v>04/05/2021 18:45</v>
      </c>
      <c r="M4657" s="4">
        <v>44320</v>
      </c>
      <c r="N4657" s="3" t="s">
        <v>281</v>
      </c>
      <c r="O4657" s="17" t="str">
        <f t="shared" si="377"/>
        <v>04/05/2021 19:18</v>
      </c>
      <c r="P4657" s="24">
        <f t="shared" si="378"/>
        <v>2.2916666668606922E-2</v>
      </c>
      <c r="Q4657" s="28">
        <v>0</v>
      </c>
      <c r="R4657" s="27">
        <f t="shared" si="379"/>
        <v>33.000000002793968</v>
      </c>
      <c r="S4657" s="3" t="s">
        <v>4</v>
      </c>
      <c r="T4657" s="3" t="s">
        <v>4926</v>
      </c>
      <c r="U4657" s="3" t="s">
        <v>4</v>
      </c>
      <c r="V4657" s="3" t="s">
        <v>4965</v>
      </c>
      <c r="W4657" s="5">
        <v>0</v>
      </c>
      <c r="X4657" s="5">
        <v>0</v>
      </c>
      <c r="Y4657" s="5">
        <v>0</v>
      </c>
      <c r="Z4657" s="5">
        <v>0</v>
      </c>
      <c r="AA4657" s="5">
        <v>0.2</v>
      </c>
      <c r="AB4657" s="5">
        <v>0</v>
      </c>
      <c r="AC4657" s="5">
        <v>0</v>
      </c>
      <c r="AD4657" s="5">
        <v>0</v>
      </c>
      <c r="AE4657" s="2">
        <v>4</v>
      </c>
      <c r="AF4657" s="2">
        <v>0</v>
      </c>
      <c r="AG4657" s="2">
        <v>0</v>
      </c>
      <c r="AH4657" s="2">
        <v>0</v>
      </c>
      <c r="AI4657" s="2">
        <v>0</v>
      </c>
      <c r="AJ4657" s="2">
        <v>2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 t="s">
        <v>4</v>
      </c>
      <c r="AT4657" s="2" t="s">
        <v>4</v>
      </c>
    </row>
    <row r="4658" spans="1:46" x14ac:dyDescent="0.2">
      <c r="A4658" s="2">
        <v>1670860</v>
      </c>
      <c r="B4658" s="2">
        <v>850752</v>
      </c>
      <c r="C4658" s="7">
        <v>22.0340646269558</v>
      </c>
      <c r="D4658" s="7">
        <v>37.034701483402102</v>
      </c>
      <c r="E4658" s="19" t="s">
        <v>4918</v>
      </c>
      <c r="F4658" s="46">
        <f>INDEX(Δεδομένα!$P:$P,MATCH('2021'!E4658,Δεδομένα!$O:$O,0))</f>
        <v>143</v>
      </c>
      <c r="G4658" s="49" t="s">
        <v>4919</v>
      </c>
      <c r="H4658" s="51" t="str">
        <f>INDEX(Δεδομένα!B$1:B$51,MATCH('2021'!G4658,Δεδομένα!A$1:A$51,0))</f>
        <v>ΠΕΛΛΟΠΟΝΗΣΟΥ</v>
      </c>
      <c r="I4658" s="53">
        <f>INDEX(Δεδομένα!E$1:E$13,MATCH('2021'!H4658,Δεδομένα!D$1:D$13,0))</f>
        <v>8</v>
      </c>
      <c r="J4658" s="4">
        <v>44320</v>
      </c>
      <c r="K4658" s="3" t="s">
        <v>2206</v>
      </c>
      <c r="L4658" s="17" t="str">
        <f t="shared" si="376"/>
        <v>04/05/2021 19:16</v>
      </c>
      <c r="M4658" s="4">
        <v>44320</v>
      </c>
      <c r="N4658" s="3" t="s">
        <v>696</v>
      </c>
      <c r="O4658" s="17" t="str">
        <f t="shared" si="377"/>
        <v>04/05/2021 19:39</v>
      </c>
      <c r="P4658" s="24">
        <f t="shared" si="378"/>
        <v>1.5972222223354038E-2</v>
      </c>
      <c r="Q4658" s="28">
        <v>0</v>
      </c>
      <c r="R4658" s="27">
        <f t="shared" si="379"/>
        <v>23.000000001629815</v>
      </c>
      <c r="S4658" s="3" t="s">
        <v>4</v>
      </c>
      <c r="T4658" s="3" t="s">
        <v>4926</v>
      </c>
      <c r="U4658" s="3" t="s">
        <v>4</v>
      </c>
      <c r="V4658" s="3" t="s">
        <v>4965</v>
      </c>
      <c r="W4658" s="5">
        <v>0</v>
      </c>
      <c r="X4658" s="5">
        <v>0</v>
      </c>
      <c r="Y4658" s="5">
        <v>0</v>
      </c>
      <c r="Z4658" s="5">
        <v>0</v>
      </c>
      <c r="AA4658" s="5">
        <v>0.1</v>
      </c>
      <c r="AB4658" s="5">
        <v>0</v>
      </c>
      <c r="AC4658" s="5">
        <v>0</v>
      </c>
      <c r="AD4658" s="5">
        <v>0</v>
      </c>
      <c r="AE4658" s="2">
        <v>4</v>
      </c>
      <c r="AF4658" s="2">
        <v>0</v>
      </c>
      <c r="AG4658" s="2">
        <v>0</v>
      </c>
      <c r="AH4658" s="2">
        <v>0</v>
      </c>
      <c r="AI4658" s="2">
        <v>0</v>
      </c>
      <c r="AJ4658" s="2">
        <v>2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 t="s">
        <v>4</v>
      </c>
      <c r="AT4658" s="2" t="s">
        <v>4</v>
      </c>
    </row>
    <row r="4659" spans="1:46" x14ac:dyDescent="0.2">
      <c r="A4659" s="2">
        <v>1670855</v>
      </c>
      <c r="B4659" s="2">
        <v>850774</v>
      </c>
      <c r="C4659" s="7">
        <v>22.060456562886301</v>
      </c>
      <c r="D4659" s="7">
        <v>37.057997168246303</v>
      </c>
      <c r="E4659" s="19" t="s">
        <v>4918</v>
      </c>
      <c r="F4659" s="46">
        <f>INDEX(Δεδομένα!$P:$P,MATCH('2021'!E4659,Δεδομένα!$O:$O,0))</f>
        <v>143</v>
      </c>
      <c r="G4659" s="49" t="s">
        <v>4919</v>
      </c>
      <c r="H4659" s="51" t="str">
        <f>INDEX(Δεδομένα!B$1:B$51,MATCH('2021'!G4659,Δεδομένα!A$1:A$51,0))</f>
        <v>ΠΕΛΛΟΠΟΝΗΣΟΥ</v>
      </c>
      <c r="I4659" s="53">
        <f>INDEX(Δεδομένα!E$1:E$13,MATCH('2021'!H4659,Δεδομένα!D$1:D$13,0))</f>
        <v>8</v>
      </c>
      <c r="J4659" s="4">
        <v>44320</v>
      </c>
      <c r="K4659" s="3" t="s">
        <v>96</v>
      </c>
      <c r="L4659" s="17" t="str">
        <f t="shared" si="376"/>
        <v>04/05/2021 20:55</v>
      </c>
      <c r="M4659" s="4">
        <v>44320</v>
      </c>
      <c r="N4659" s="3" t="s">
        <v>1095</v>
      </c>
      <c r="O4659" s="17" t="str">
        <f t="shared" si="377"/>
        <v>04/05/2021 21:12</v>
      </c>
      <c r="P4659" s="24">
        <f t="shared" si="378"/>
        <v>1.1805555550381541E-2</v>
      </c>
      <c r="Q4659" s="28">
        <v>0</v>
      </c>
      <c r="R4659" s="27">
        <f t="shared" si="379"/>
        <v>16.999999992549419</v>
      </c>
      <c r="S4659" s="3" t="s">
        <v>4</v>
      </c>
      <c r="T4659" s="3" t="s">
        <v>4926</v>
      </c>
      <c r="U4659" s="3" t="s">
        <v>4</v>
      </c>
      <c r="V4659" s="3" t="s">
        <v>5004</v>
      </c>
      <c r="W4659" s="5">
        <v>0</v>
      </c>
      <c r="X4659" s="5">
        <v>0</v>
      </c>
      <c r="Y4659" s="5">
        <v>0</v>
      </c>
      <c r="Z4659" s="5">
        <v>0</v>
      </c>
      <c r="AA4659" s="5">
        <v>0.02</v>
      </c>
      <c r="AB4659" s="5">
        <v>0</v>
      </c>
      <c r="AC4659" s="5">
        <v>0</v>
      </c>
      <c r="AD4659" s="5">
        <v>0</v>
      </c>
      <c r="AE4659" s="2">
        <v>4</v>
      </c>
      <c r="AF4659" s="2">
        <v>0</v>
      </c>
      <c r="AG4659" s="2">
        <v>0</v>
      </c>
      <c r="AH4659" s="2">
        <v>0</v>
      </c>
      <c r="AI4659" s="2">
        <v>0</v>
      </c>
      <c r="AJ4659" s="2">
        <v>2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 t="s">
        <v>4</v>
      </c>
      <c r="AT4659" s="2" t="s">
        <v>4</v>
      </c>
    </row>
    <row r="4660" spans="1:46" x14ac:dyDescent="0.2">
      <c r="A4660" s="2">
        <v>1670854</v>
      </c>
      <c r="B4660" s="2">
        <v>850776</v>
      </c>
      <c r="C4660" s="7">
        <v>22.037324431877199</v>
      </c>
      <c r="D4660" s="7">
        <v>37.043415586085104</v>
      </c>
      <c r="E4660" s="19" t="s">
        <v>4918</v>
      </c>
      <c r="F4660" s="46">
        <f>INDEX(Δεδομένα!$P:$P,MATCH('2021'!E4660,Δεδομένα!$O:$O,0))</f>
        <v>143</v>
      </c>
      <c r="G4660" s="49" t="s">
        <v>4919</v>
      </c>
      <c r="H4660" s="51" t="str">
        <f>INDEX(Δεδομένα!B$1:B$51,MATCH('2021'!G4660,Δεδομένα!A$1:A$51,0))</f>
        <v>ΠΕΛΛΟΠΟΝΗΣΟΥ</v>
      </c>
      <c r="I4660" s="53">
        <f>INDEX(Δεδομένα!E$1:E$13,MATCH('2021'!H4660,Δεδομένα!D$1:D$13,0))</f>
        <v>8</v>
      </c>
      <c r="J4660" s="4">
        <v>44320</v>
      </c>
      <c r="K4660" s="3" t="s">
        <v>1095</v>
      </c>
      <c r="L4660" s="17" t="str">
        <f t="shared" si="376"/>
        <v>04/05/2021 21:12</v>
      </c>
      <c r="M4660" s="4">
        <v>44320</v>
      </c>
      <c r="N4660" s="3" t="s">
        <v>2369</v>
      </c>
      <c r="O4660" s="17" t="str">
        <f t="shared" si="377"/>
        <v>04/05/2021 21:43</v>
      </c>
      <c r="P4660" s="24">
        <f t="shared" si="378"/>
        <v>2.1527777782466728E-2</v>
      </c>
      <c r="Q4660" s="28">
        <v>0</v>
      </c>
      <c r="R4660" s="27">
        <f t="shared" si="379"/>
        <v>31.000000006752089</v>
      </c>
      <c r="S4660" s="3" t="s">
        <v>4</v>
      </c>
      <c r="T4660" s="3" t="s">
        <v>4926</v>
      </c>
      <c r="U4660" s="3" t="s">
        <v>4</v>
      </c>
      <c r="V4660" s="3" t="s">
        <v>4965</v>
      </c>
      <c r="W4660" s="5">
        <v>0</v>
      </c>
      <c r="X4660" s="5">
        <v>0</v>
      </c>
      <c r="Y4660" s="5">
        <v>0</v>
      </c>
      <c r="Z4660" s="5">
        <v>0</v>
      </c>
      <c r="AA4660" s="5">
        <v>0.3</v>
      </c>
      <c r="AB4660" s="5">
        <v>0</v>
      </c>
      <c r="AC4660" s="5">
        <v>0</v>
      </c>
      <c r="AD4660" s="5">
        <v>0</v>
      </c>
      <c r="AE4660" s="2">
        <v>4</v>
      </c>
      <c r="AF4660" s="2">
        <v>0</v>
      </c>
      <c r="AG4660" s="2">
        <v>0</v>
      </c>
      <c r="AH4660" s="2">
        <v>0</v>
      </c>
      <c r="AI4660" s="2">
        <v>0</v>
      </c>
      <c r="AJ4660" s="2">
        <v>2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 t="s">
        <v>4</v>
      </c>
      <c r="AT4660" s="2" t="s">
        <v>4</v>
      </c>
    </row>
    <row r="4661" spans="1:46" x14ac:dyDescent="0.2">
      <c r="A4661" s="2">
        <v>1670846</v>
      </c>
      <c r="B4661" s="2">
        <v>850713</v>
      </c>
      <c r="C4661" s="7">
        <v>22.013755453867201</v>
      </c>
      <c r="D4661" s="7">
        <v>37.143836029342303</v>
      </c>
      <c r="E4661" s="19" t="s">
        <v>4918</v>
      </c>
      <c r="F4661" s="46">
        <f>INDEX(Δεδομένα!$P:$P,MATCH('2021'!E4661,Δεδομένα!$O:$O,0))</f>
        <v>143</v>
      </c>
      <c r="G4661" s="49" t="s">
        <v>4919</v>
      </c>
      <c r="H4661" s="51" t="str">
        <f>INDEX(Δεδομένα!B$1:B$51,MATCH('2021'!G4661,Δεδομένα!A$1:A$51,0))</f>
        <v>ΠΕΛΛΟΠΟΝΗΣΟΥ</v>
      </c>
      <c r="I4661" s="53">
        <f>INDEX(Δεδομένα!E$1:E$13,MATCH('2021'!H4661,Δεδομένα!D$1:D$13,0))</f>
        <v>8</v>
      </c>
      <c r="J4661" s="4">
        <v>44320</v>
      </c>
      <c r="K4661" s="3" t="s">
        <v>1014</v>
      </c>
      <c r="L4661" s="17" t="str">
        <f t="shared" si="376"/>
        <v>04/05/2021 21:55</v>
      </c>
      <c r="M4661" s="4">
        <v>44321</v>
      </c>
      <c r="N4661" s="3" t="s">
        <v>3617</v>
      </c>
      <c r="O4661" s="17" t="str">
        <f t="shared" si="377"/>
        <v>05/05/2021 00:59</v>
      </c>
      <c r="P4661" s="24">
        <f t="shared" si="378"/>
        <v>0.12777777777955635</v>
      </c>
      <c r="Q4661" s="28">
        <v>0</v>
      </c>
      <c r="R4661" s="27">
        <f t="shared" si="379"/>
        <v>184.00000000256114</v>
      </c>
      <c r="S4661" s="3" t="s">
        <v>4</v>
      </c>
      <c r="T4661" s="3" t="s">
        <v>4926</v>
      </c>
      <c r="U4661" s="3" t="s">
        <v>4</v>
      </c>
      <c r="V4661" s="3" t="s">
        <v>5005</v>
      </c>
      <c r="W4661" s="5">
        <v>0</v>
      </c>
      <c r="X4661" s="5">
        <v>0.3</v>
      </c>
      <c r="Y4661" s="5">
        <v>0</v>
      </c>
      <c r="Z4661" s="5">
        <v>0</v>
      </c>
      <c r="AA4661" s="5">
        <v>0</v>
      </c>
      <c r="AB4661" s="5">
        <v>0.02</v>
      </c>
      <c r="AC4661" s="5">
        <v>0</v>
      </c>
      <c r="AD4661" s="5">
        <v>0</v>
      </c>
      <c r="AE4661" s="2">
        <v>8</v>
      </c>
      <c r="AF4661" s="2">
        <v>0</v>
      </c>
      <c r="AG4661" s="2">
        <v>0</v>
      </c>
      <c r="AH4661" s="2">
        <v>0</v>
      </c>
      <c r="AI4661" s="2">
        <v>0</v>
      </c>
      <c r="AJ4661" s="2">
        <v>4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 t="s">
        <v>4</v>
      </c>
      <c r="AT4661" s="2" t="s">
        <v>4</v>
      </c>
    </row>
    <row r="4662" spans="1:46" x14ac:dyDescent="0.2">
      <c r="A4662" s="2">
        <v>1670830</v>
      </c>
      <c r="B4662" s="2">
        <v>850946</v>
      </c>
      <c r="C4662" s="7">
        <v>21.927600812408102</v>
      </c>
      <c r="D4662" s="7">
        <v>36.9778172051371</v>
      </c>
      <c r="E4662" s="19" t="s">
        <v>4918</v>
      </c>
      <c r="F4662" s="46">
        <f>INDEX(Δεδομένα!$P:$P,MATCH('2021'!E4662,Δεδομένα!$O:$O,0))</f>
        <v>143</v>
      </c>
      <c r="G4662" s="49" t="s">
        <v>4919</v>
      </c>
      <c r="H4662" s="51" t="str">
        <f>INDEX(Δεδομένα!B$1:B$51,MATCH('2021'!G4662,Δεδομένα!A$1:A$51,0))</f>
        <v>ΠΕΛΛΟΠΟΝΗΣΟΥ</v>
      </c>
      <c r="I4662" s="53">
        <f>INDEX(Δεδομένα!E$1:E$13,MATCH('2021'!H4662,Δεδομένα!D$1:D$13,0))</f>
        <v>8</v>
      </c>
      <c r="J4662" s="4">
        <v>44321</v>
      </c>
      <c r="K4662" s="3" t="s">
        <v>1067</v>
      </c>
      <c r="L4662" s="17" t="str">
        <f t="shared" si="376"/>
        <v>05/05/2021 15:49</v>
      </c>
      <c r="M4662" s="4">
        <v>44321</v>
      </c>
      <c r="N4662" s="3" t="s">
        <v>341</v>
      </c>
      <c r="O4662" s="17" t="str">
        <f t="shared" si="377"/>
        <v>05/05/2021 17:55</v>
      </c>
      <c r="P4662" s="24">
        <f t="shared" si="378"/>
        <v>8.7500000001455192E-2</v>
      </c>
      <c r="Q4662" s="28">
        <v>0</v>
      </c>
      <c r="R4662" s="27">
        <f t="shared" si="379"/>
        <v>126.00000000209548</v>
      </c>
      <c r="S4662" s="3" t="s">
        <v>4</v>
      </c>
      <c r="T4662" s="3" t="s">
        <v>4920</v>
      </c>
      <c r="U4662" s="3" t="s">
        <v>4</v>
      </c>
      <c r="V4662" s="3" t="s">
        <v>5006</v>
      </c>
      <c r="W4662" s="5">
        <v>0</v>
      </c>
      <c r="X4662" s="5">
        <v>0</v>
      </c>
      <c r="Y4662" s="5">
        <v>0</v>
      </c>
      <c r="Z4662" s="5">
        <v>0</v>
      </c>
      <c r="AA4662" s="5">
        <v>1</v>
      </c>
      <c r="AB4662" s="5">
        <v>0</v>
      </c>
      <c r="AC4662" s="5">
        <v>0</v>
      </c>
      <c r="AD4662" s="5">
        <v>0</v>
      </c>
      <c r="AE4662" s="2">
        <v>3</v>
      </c>
      <c r="AF4662" s="2">
        <v>0</v>
      </c>
      <c r="AG4662" s="2">
        <v>0</v>
      </c>
      <c r="AH4662" s="2">
        <v>0</v>
      </c>
      <c r="AI4662" s="2">
        <v>0</v>
      </c>
      <c r="AJ4662" s="2">
        <v>2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 t="s">
        <v>4</v>
      </c>
      <c r="AT4662" s="2" t="s">
        <v>4</v>
      </c>
    </row>
    <row r="4663" spans="1:46" x14ac:dyDescent="0.2">
      <c r="A4663" s="2">
        <v>1670817</v>
      </c>
      <c r="B4663" s="2">
        <v>851155</v>
      </c>
      <c r="C4663" s="7">
        <v>21.987308397116699</v>
      </c>
      <c r="D4663" s="7">
        <v>37.0768417657914</v>
      </c>
      <c r="E4663" s="19" t="s">
        <v>4918</v>
      </c>
      <c r="F4663" s="46">
        <f>INDEX(Δεδομένα!$P:$P,MATCH('2021'!E4663,Δεδομένα!$O:$O,0))</f>
        <v>143</v>
      </c>
      <c r="G4663" s="49" t="s">
        <v>4919</v>
      </c>
      <c r="H4663" s="51" t="str">
        <f>INDEX(Δεδομένα!B$1:B$51,MATCH('2021'!G4663,Δεδομένα!A$1:A$51,0))</f>
        <v>ΠΕΛΛΟΠΟΝΗΣΟΥ</v>
      </c>
      <c r="I4663" s="53">
        <f>INDEX(Δεδομένα!E$1:E$13,MATCH('2021'!H4663,Δεδομένα!D$1:D$13,0))</f>
        <v>8</v>
      </c>
      <c r="J4663" s="4">
        <v>44322</v>
      </c>
      <c r="K4663" s="3" t="s">
        <v>446</v>
      </c>
      <c r="L4663" s="17" t="str">
        <f t="shared" si="376"/>
        <v>06/05/2021 13:05</v>
      </c>
      <c r="M4663" s="4">
        <v>44322</v>
      </c>
      <c r="N4663" s="3" t="s">
        <v>531</v>
      </c>
      <c r="O4663" s="17" t="str">
        <f t="shared" si="377"/>
        <v>06/05/2021 14:10</v>
      </c>
      <c r="P4663" s="24">
        <f t="shared" si="378"/>
        <v>4.5138888890505768E-2</v>
      </c>
      <c r="Q4663" s="28">
        <v>0</v>
      </c>
      <c r="R4663" s="27">
        <f t="shared" si="379"/>
        <v>65.000000002328306</v>
      </c>
      <c r="S4663" s="3" t="s">
        <v>4</v>
      </c>
      <c r="T4663" s="3" t="s">
        <v>4920</v>
      </c>
      <c r="U4663" s="3" t="s">
        <v>4</v>
      </c>
      <c r="V4663" s="3" t="s">
        <v>4956</v>
      </c>
      <c r="W4663" s="5">
        <v>0</v>
      </c>
      <c r="X4663" s="5">
        <v>0</v>
      </c>
      <c r="Y4663" s="5">
        <v>0</v>
      </c>
      <c r="Z4663" s="5">
        <v>0</v>
      </c>
      <c r="AA4663" s="5">
        <v>0.5</v>
      </c>
      <c r="AB4663" s="5">
        <v>0</v>
      </c>
      <c r="AC4663" s="5">
        <v>0</v>
      </c>
      <c r="AD4663" s="5">
        <v>0</v>
      </c>
      <c r="AE4663" s="2">
        <v>6</v>
      </c>
      <c r="AF4663" s="2">
        <v>0</v>
      </c>
      <c r="AG4663" s="2">
        <v>0</v>
      </c>
      <c r="AH4663" s="2">
        <v>0</v>
      </c>
      <c r="AI4663" s="2">
        <v>0</v>
      </c>
      <c r="AJ4663" s="2">
        <v>3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 t="s">
        <v>4</v>
      </c>
      <c r="AT4663" s="2" t="s">
        <v>4</v>
      </c>
    </row>
    <row r="4664" spans="1:46" x14ac:dyDescent="0.2">
      <c r="A4664" s="2">
        <v>1670808</v>
      </c>
      <c r="B4664" s="2">
        <v>851393</v>
      </c>
      <c r="C4664" s="7">
        <v>21.984676863689899</v>
      </c>
      <c r="D4664" s="7">
        <v>37.0940177039476</v>
      </c>
      <c r="E4664" s="19" t="s">
        <v>4918</v>
      </c>
      <c r="F4664" s="46">
        <f>INDEX(Δεδομένα!$P:$P,MATCH('2021'!E4664,Δεδομένα!$O:$O,0))</f>
        <v>143</v>
      </c>
      <c r="G4664" s="49" t="s">
        <v>4919</v>
      </c>
      <c r="H4664" s="51" t="str">
        <f>INDEX(Δεδομένα!B$1:B$51,MATCH('2021'!G4664,Δεδομένα!A$1:A$51,0))</f>
        <v>ΠΕΛΛΟΠΟΝΗΣΟΥ</v>
      </c>
      <c r="I4664" s="53">
        <f>INDEX(Δεδομένα!E$1:E$13,MATCH('2021'!H4664,Δεδομένα!D$1:D$13,0))</f>
        <v>8</v>
      </c>
      <c r="J4664" s="4">
        <v>44323</v>
      </c>
      <c r="K4664" s="3" t="s">
        <v>854</v>
      </c>
      <c r="L4664" s="17" t="str">
        <f t="shared" si="376"/>
        <v>07/05/2021 12:50</v>
      </c>
      <c r="M4664" s="4">
        <v>44323</v>
      </c>
      <c r="N4664" s="3" t="s">
        <v>486</v>
      </c>
      <c r="O4664" s="17" t="str">
        <f t="shared" si="377"/>
        <v>07/05/2021 13:45</v>
      </c>
      <c r="P4664" s="24">
        <f t="shared" si="378"/>
        <v>3.8194444445252884E-2</v>
      </c>
      <c r="Q4664" s="28">
        <v>0</v>
      </c>
      <c r="R4664" s="27">
        <f t="shared" si="379"/>
        <v>55.000000001164153</v>
      </c>
      <c r="S4664" s="3" t="s">
        <v>4</v>
      </c>
      <c r="T4664" s="3" t="s">
        <v>4920</v>
      </c>
      <c r="U4664" s="3" t="s">
        <v>4</v>
      </c>
      <c r="V4664" s="3" t="s">
        <v>4943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0.3</v>
      </c>
      <c r="AC4664" s="5">
        <v>0</v>
      </c>
      <c r="AD4664" s="5">
        <v>0</v>
      </c>
      <c r="AE4664" s="2">
        <v>4</v>
      </c>
      <c r="AF4664" s="2">
        <v>0</v>
      </c>
      <c r="AG4664" s="2">
        <v>0</v>
      </c>
      <c r="AH4664" s="2">
        <v>0</v>
      </c>
      <c r="AI4664" s="2">
        <v>0</v>
      </c>
      <c r="AJ4664" s="2">
        <v>2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 t="s">
        <v>4</v>
      </c>
      <c r="AT4664" s="2" t="s">
        <v>4</v>
      </c>
    </row>
    <row r="4665" spans="1:46" x14ac:dyDescent="0.2">
      <c r="A4665" s="2">
        <v>1670797</v>
      </c>
      <c r="B4665" s="2">
        <v>851720</v>
      </c>
      <c r="C4665" s="7">
        <v>22.0332172995716</v>
      </c>
      <c r="D4665" s="7">
        <v>37.033472359761497</v>
      </c>
      <c r="E4665" s="19" t="s">
        <v>4918</v>
      </c>
      <c r="F4665" s="46">
        <f>INDEX(Δεδομένα!$P:$P,MATCH('2021'!E4665,Δεδομένα!$O:$O,0))</f>
        <v>143</v>
      </c>
      <c r="G4665" s="49" t="s">
        <v>4919</v>
      </c>
      <c r="H4665" s="51" t="str">
        <f>INDEX(Δεδομένα!B$1:B$51,MATCH('2021'!G4665,Δεδομένα!A$1:A$51,0))</f>
        <v>ΠΕΛΛΟΠΟΝΗΣΟΥ</v>
      </c>
      <c r="I4665" s="53">
        <f>INDEX(Δεδομένα!E$1:E$13,MATCH('2021'!H4665,Δεδομένα!D$1:D$13,0))</f>
        <v>8</v>
      </c>
      <c r="J4665" s="4">
        <v>44324</v>
      </c>
      <c r="K4665" s="3" t="s">
        <v>193</v>
      </c>
      <c r="L4665" s="17" t="str">
        <f t="shared" si="376"/>
        <v>08/05/2021 18:53</v>
      </c>
      <c r="M4665" s="4">
        <v>44324</v>
      </c>
      <c r="N4665" s="3" t="s">
        <v>131</v>
      </c>
      <c r="O4665" s="17" t="str">
        <f t="shared" si="377"/>
        <v>08/05/2021 19:15</v>
      </c>
      <c r="P4665" s="24">
        <f t="shared" si="378"/>
        <v>1.5277777776645962E-2</v>
      </c>
      <c r="Q4665" s="28">
        <v>0</v>
      </c>
      <c r="R4665" s="27">
        <f t="shared" si="379"/>
        <v>21.999999998370185</v>
      </c>
      <c r="S4665" s="3" t="s">
        <v>4</v>
      </c>
      <c r="T4665" s="3" t="s">
        <v>4926</v>
      </c>
      <c r="U4665" s="3" t="s">
        <v>4</v>
      </c>
      <c r="V4665" s="3" t="s">
        <v>4965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0.15</v>
      </c>
      <c r="AC4665" s="5">
        <v>0</v>
      </c>
      <c r="AD4665" s="5">
        <v>0</v>
      </c>
      <c r="AE4665" s="2">
        <v>2</v>
      </c>
      <c r="AF4665" s="2">
        <v>0</v>
      </c>
      <c r="AG4665" s="2">
        <v>0</v>
      </c>
      <c r="AH4665" s="2">
        <v>0</v>
      </c>
      <c r="AI4665" s="2">
        <v>0</v>
      </c>
      <c r="AJ4665" s="2">
        <v>1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 t="s">
        <v>4</v>
      </c>
      <c r="AT4665" s="2" t="s">
        <v>4</v>
      </c>
    </row>
    <row r="4666" spans="1:46" x14ac:dyDescent="0.2">
      <c r="A4666" s="2">
        <v>1670791</v>
      </c>
      <c r="B4666" s="2">
        <v>851954</v>
      </c>
      <c r="C4666" s="7">
        <v>21.988575654139701</v>
      </c>
      <c r="D4666" s="7">
        <v>37.082070415762701</v>
      </c>
      <c r="E4666" s="19" t="s">
        <v>4918</v>
      </c>
      <c r="F4666" s="46">
        <f>INDEX(Δεδομένα!$P:$P,MATCH('2021'!E4666,Δεδομένα!$O:$O,0))</f>
        <v>143</v>
      </c>
      <c r="G4666" s="49" t="s">
        <v>4919</v>
      </c>
      <c r="H4666" s="51" t="str">
        <f>INDEX(Δεδομένα!B$1:B$51,MATCH('2021'!G4666,Δεδομένα!A$1:A$51,0))</f>
        <v>ΠΕΛΛΟΠΟΝΗΣΟΥ</v>
      </c>
      <c r="I4666" s="53">
        <f>INDEX(Δεδομένα!E$1:E$13,MATCH('2021'!H4666,Δεδομένα!D$1:D$13,0))</f>
        <v>8</v>
      </c>
      <c r="J4666" s="4">
        <v>44325</v>
      </c>
      <c r="K4666" s="3" t="s">
        <v>545</v>
      </c>
      <c r="L4666" s="17" t="str">
        <f t="shared" si="376"/>
        <v>09/05/2021 16:10</v>
      </c>
      <c r="M4666" s="4">
        <v>44325</v>
      </c>
      <c r="N4666" s="3" t="s">
        <v>461</v>
      </c>
      <c r="O4666" s="17" t="str">
        <f t="shared" si="377"/>
        <v>09/05/2021 17:00</v>
      </c>
      <c r="P4666" s="24">
        <f t="shared" si="378"/>
        <v>3.4722222226264421E-2</v>
      </c>
      <c r="Q4666" s="28">
        <v>0</v>
      </c>
      <c r="R4666" s="27">
        <f t="shared" si="379"/>
        <v>50.000000005820766</v>
      </c>
      <c r="S4666" s="3" t="s">
        <v>4</v>
      </c>
      <c r="T4666" s="3" t="s">
        <v>4920</v>
      </c>
      <c r="U4666" s="3" t="s">
        <v>4</v>
      </c>
      <c r="V4666" s="3" t="s">
        <v>4956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1.5</v>
      </c>
      <c r="AC4666" s="5">
        <v>0</v>
      </c>
      <c r="AD4666" s="5">
        <v>0</v>
      </c>
      <c r="AE4666" s="2">
        <v>4</v>
      </c>
      <c r="AF4666" s="2">
        <v>0</v>
      </c>
      <c r="AG4666" s="2">
        <v>0</v>
      </c>
      <c r="AH4666" s="2">
        <v>0</v>
      </c>
      <c r="AI4666" s="2">
        <v>0</v>
      </c>
      <c r="AJ4666" s="2">
        <v>2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 t="s">
        <v>4</v>
      </c>
      <c r="AT4666" s="2" t="s">
        <v>4</v>
      </c>
    </row>
    <row r="4667" spans="1:46" x14ac:dyDescent="0.2">
      <c r="A4667" s="2">
        <v>1670786</v>
      </c>
      <c r="B4667" s="2">
        <v>852107</v>
      </c>
      <c r="C4667" s="7">
        <v>21.989464701896502</v>
      </c>
      <c r="D4667" s="7">
        <v>37.012103221672902</v>
      </c>
      <c r="E4667" s="19" t="s">
        <v>4918</v>
      </c>
      <c r="F4667" s="46">
        <f>INDEX(Δεδομένα!$P:$P,MATCH('2021'!E4667,Δεδομένα!$O:$O,0))</f>
        <v>143</v>
      </c>
      <c r="G4667" s="49" t="s">
        <v>4919</v>
      </c>
      <c r="H4667" s="51" t="str">
        <f>INDEX(Δεδομένα!B$1:B$51,MATCH('2021'!G4667,Δεδομένα!A$1:A$51,0))</f>
        <v>ΠΕΛΛΟΠΟΝΗΣΟΥ</v>
      </c>
      <c r="I4667" s="53">
        <f>INDEX(Δεδομένα!E$1:E$13,MATCH('2021'!H4667,Δεδομένα!D$1:D$13,0))</f>
        <v>8</v>
      </c>
      <c r="J4667" s="4">
        <v>44326</v>
      </c>
      <c r="K4667" s="3" t="s">
        <v>1484</v>
      </c>
      <c r="L4667" s="17" t="str">
        <f t="shared" si="376"/>
        <v>10/05/2021 10:15</v>
      </c>
      <c r="M4667" s="4">
        <v>44326</v>
      </c>
      <c r="N4667" s="3" t="s">
        <v>260</v>
      </c>
      <c r="O4667" s="17" t="str">
        <f t="shared" si="377"/>
        <v>10/05/2021 10:57</v>
      </c>
      <c r="P4667" s="24">
        <f t="shared" si="378"/>
        <v>2.9166666667151731E-2</v>
      </c>
      <c r="Q4667" s="28">
        <v>0</v>
      </c>
      <c r="R4667" s="27">
        <f t="shared" si="379"/>
        <v>42.000000000698492</v>
      </c>
      <c r="S4667" s="3" t="s">
        <v>4</v>
      </c>
      <c r="T4667" s="3" t="s">
        <v>4920</v>
      </c>
      <c r="U4667" s="3" t="s">
        <v>4</v>
      </c>
      <c r="V4667" s="3" t="s">
        <v>4939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0.01</v>
      </c>
      <c r="AD4667" s="5">
        <v>0</v>
      </c>
      <c r="AE4667" s="2">
        <v>2</v>
      </c>
      <c r="AF4667" s="2">
        <v>0</v>
      </c>
      <c r="AG4667" s="2">
        <v>0</v>
      </c>
      <c r="AH4667" s="2">
        <v>0</v>
      </c>
      <c r="AI4667" s="2">
        <v>0</v>
      </c>
      <c r="AJ4667" s="2">
        <v>1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 t="s">
        <v>4</v>
      </c>
      <c r="AT4667" s="2" t="s">
        <v>4</v>
      </c>
    </row>
    <row r="4668" spans="1:46" x14ac:dyDescent="0.2">
      <c r="A4668" s="2">
        <v>1670775</v>
      </c>
      <c r="B4668" s="2">
        <v>852161</v>
      </c>
      <c r="C4668" s="7">
        <v>21.9281627307166</v>
      </c>
      <c r="D4668" s="7">
        <v>36.977510945055897</v>
      </c>
      <c r="E4668" s="19" t="s">
        <v>4918</v>
      </c>
      <c r="F4668" s="46">
        <f>INDEX(Δεδομένα!$P:$P,MATCH('2021'!E4668,Δεδομένα!$O:$O,0))</f>
        <v>143</v>
      </c>
      <c r="G4668" s="49" t="s">
        <v>4919</v>
      </c>
      <c r="H4668" s="51" t="str">
        <f>INDEX(Δεδομένα!B$1:B$51,MATCH('2021'!G4668,Δεδομένα!A$1:A$51,0))</f>
        <v>ΠΕΛΛΟΠΟΝΗΣΟΥ</v>
      </c>
      <c r="I4668" s="53">
        <f>INDEX(Δεδομένα!E$1:E$13,MATCH('2021'!H4668,Δεδομένα!D$1:D$13,0))</f>
        <v>8</v>
      </c>
      <c r="J4668" s="4">
        <v>44326</v>
      </c>
      <c r="K4668" s="3" t="s">
        <v>529</v>
      </c>
      <c r="L4668" s="17" t="str">
        <f t="shared" si="376"/>
        <v>10/05/2021 14:05</v>
      </c>
      <c r="M4668" s="4">
        <v>44326</v>
      </c>
      <c r="N4668" s="3" t="s">
        <v>35</v>
      </c>
      <c r="O4668" s="17" t="str">
        <f t="shared" si="377"/>
        <v>10/05/2021 14:50</v>
      </c>
      <c r="P4668" s="24">
        <f t="shared" si="378"/>
        <v>3.125E-2</v>
      </c>
      <c r="Q4668" s="28">
        <v>0</v>
      </c>
      <c r="R4668" s="27">
        <f t="shared" si="379"/>
        <v>45</v>
      </c>
      <c r="S4668" s="3" t="s">
        <v>4</v>
      </c>
      <c r="T4668" s="3" t="s">
        <v>4926</v>
      </c>
      <c r="U4668" s="3" t="s">
        <v>4</v>
      </c>
      <c r="V4668" s="3" t="s">
        <v>5006</v>
      </c>
      <c r="W4668" s="5">
        <v>0</v>
      </c>
      <c r="X4668" s="5">
        <v>0</v>
      </c>
      <c r="Y4668" s="5">
        <v>0</v>
      </c>
      <c r="Z4668" s="5">
        <v>0</v>
      </c>
      <c r="AA4668" s="5">
        <v>0.02</v>
      </c>
      <c r="AB4668" s="5">
        <v>0</v>
      </c>
      <c r="AC4668" s="5">
        <v>0</v>
      </c>
      <c r="AD4668" s="5">
        <v>0</v>
      </c>
      <c r="AE4668" s="2">
        <v>1</v>
      </c>
      <c r="AF4668" s="2">
        <v>0</v>
      </c>
      <c r="AG4668" s="2">
        <v>0</v>
      </c>
      <c r="AH4668" s="2">
        <v>0</v>
      </c>
      <c r="AI4668" s="2">
        <v>0</v>
      </c>
      <c r="AJ4668" s="2">
        <v>1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 t="s">
        <v>4</v>
      </c>
      <c r="AT4668" s="2" t="s">
        <v>4</v>
      </c>
    </row>
    <row r="4669" spans="1:46" x14ac:dyDescent="0.2">
      <c r="A4669" s="2">
        <v>1670759</v>
      </c>
      <c r="B4669" s="2">
        <v>852325</v>
      </c>
      <c r="C4669" s="7">
        <v>22.036165140247601</v>
      </c>
      <c r="D4669" s="7">
        <v>37.0435811839845</v>
      </c>
      <c r="E4669" s="19" t="s">
        <v>4918</v>
      </c>
      <c r="F4669" s="46">
        <f>INDEX(Δεδομένα!$P:$P,MATCH('2021'!E4669,Δεδομένα!$O:$O,0))</f>
        <v>143</v>
      </c>
      <c r="G4669" s="49" t="s">
        <v>4919</v>
      </c>
      <c r="H4669" s="51" t="str">
        <f>INDEX(Δεδομένα!B$1:B$51,MATCH('2021'!G4669,Δεδομένα!A$1:A$51,0))</f>
        <v>ΠΕΛΛΟΠΟΝΗΣΟΥ</v>
      </c>
      <c r="I4669" s="53">
        <f>INDEX(Δεδομένα!E$1:E$13,MATCH('2021'!H4669,Δεδομένα!D$1:D$13,0))</f>
        <v>8</v>
      </c>
      <c r="J4669" s="4">
        <v>44327</v>
      </c>
      <c r="K4669" s="3" t="s">
        <v>912</v>
      </c>
      <c r="L4669" s="17" t="str">
        <f t="shared" si="376"/>
        <v>11/05/2021 12:38</v>
      </c>
      <c r="M4669" s="4">
        <v>44327</v>
      </c>
      <c r="N4669" s="3" t="s">
        <v>900</v>
      </c>
      <c r="O4669" s="17" t="str">
        <f t="shared" si="377"/>
        <v>11/05/2021 13:57</v>
      </c>
      <c r="P4669" s="24">
        <f t="shared" si="378"/>
        <v>5.4861111115314998E-2</v>
      </c>
      <c r="Q4669" s="28">
        <v>0</v>
      </c>
      <c r="R4669" s="27">
        <f t="shared" si="379"/>
        <v>79.000000006053597</v>
      </c>
      <c r="S4669" s="3" t="s">
        <v>4</v>
      </c>
      <c r="T4669" s="3" t="s">
        <v>4926</v>
      </c>
      <c r="U4669" s="3" t="s">
        <v>4</v>
      </c>
      <c r="V4669" s="3" t="s">
        <v>4922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2.5</v>
      </c>
      <c r="AC4669" s="5">
        <v>0</v>
      </c>
      <c r="AD4669" s="5">
        <v>0</v>
      </c>
      <c r="AE4669" s="2">
        <v>5</v>
      </c>
      <c r="AF4669" s="2">
        <v>0</v>
      </c>
      <c r="AG4669" s="2">
        <v>0</v>
      </c>
      <c r="AH4669" s="2">
        <v>0</v>
      </c>
      <c r="AI4669" s="2">
        <v>0</v>
      </c>
      <c r="AJ4669" s="2">
        <v>2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 t="s">
        <v>4</v>
      </c>
      <c r="AT4669" s="2" t="s">
        <v>4</v>
      </c>
    </row>
    <row r="4670" spans="1:46" x14ac:dyDescent="0.2">
      <c r="A4670" s="2">
        <v>1670707</v>
      </c>
      <c r="B4670" s="2">
        <v>852582</v>
      </c>
      <c r="C4670" s="7">
        <v>22.012991928340899</v>
      </c>
      <c r="D4670" s="7">
        <v>37.044873435837701</v>
      </c>
      <c r="E4670" s="19" t="s">
        <v>4918</v>
      </c>
      <c r="F4670" s="46">
        <f>INDEX(Δεδομένα!$P:$P,MATCH('2021'!E4670,Δεδομένα!$O:$O,0))</f>
        <v>143</v>
      </c>
      <c r="G4670" s="49" t="s">
        <v>4919</v>
      </c>
      <c r="H4670" s="51" t="str">
        <f>INDEX(Δεδομένα!B$1:B$51,MATCH('2021'!G4670,Δεδομένα!A$1:A$51,0))</f>
        <v>ΠΕΛΛΟΠΟΝΗΣΟΥ</v>
      </c>
      <c r="I4670" s="53">
        <f>INDEX(Δεδομένα!E$1:E$13,MATCH('2021'!H4670,Δεδομένα!D$1:D$13,0))</f>
        <v>8</v>
      </c>
      <c r="J4670" s="4">
        <v>44328</v>
      </c>
      <c r="K4670" s="3" t="s">
        <v>345</v>
      </c>
      <c r="L4670" s="17" t="str">
        <f t="shared" si="376"/>
        <v>12/05/2021 12:10</v>
      </c>
      <c r="M4670" s="4">
        <v>44328</v>
      </c>
      <c r="N4670" s="3" t="s">
        <v>854</v>
      </c>
      <c r="O4670" s="17" t="str">
        <f t="shared" si="377"/>
        <v>12/05/2021 12:50</v>
      </c>
      <c r="P4670" s="24">
        <f t="shared" si="378"/>
        <v>2.7777777773735579E-2</v>
      </c>
      <c r="Q4670" s="28">
        <v>0</v>
      </c>
      <c r="R4670" s="27">
        <f t="shared" si="379"/>
        <v>39.999999994179234</v>
      </c>
      <c r="S4670" s="3" t="s">
        <v>4</v>
      </c>
      <c r="T4670" s="3" t="s">
        <v>4920</v>
      </c>
      <c r="U4670" s="3" t="s">
        <v>4</v>
      </c>
      <c r="V4670" s="3" t="s">
        <v>5007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0.1</v>
      </c>
      <c r="AC4670" s="5">
        <v>0</v>
      </c>
      <c r="AD4670" s="5">
        <v>0</v>
      </c>
      <c r="AE4670" s="2">
        <v>2</v>
      </c>
      <c r="AF4670" s="2">
        <v>0</v>
      </c>
      <c r="AG4670" s="2">
        <v>0</v>
      </c>
      <c r="AH4670" s="2">
        <v>0</v>
      </c>
      <c r="AI4670" s="2">
        <v>0</v>
      </c>
      <c r="AJ4670" s="2">
        <v>1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 t="s">
        <v>4</v>
      </c>
      <c r="AT4670" s="2" t="s">
        <v>4</v>
      </c>
    </row>
    <row r="4671" spans="1:46" x14ac:dyDescent="0.2">
      <c r="A4671" s="2">
        <v>1670704</v>
      </c>
      <c r="B4671" s="2">
        <v>852706</v>
      </c>
      <c r="C4671" s="7">
        <v>22.0335074442531</v>
      </c>
      <c r="D4671" s="7">
        <v>37.033609203157503</v>
      </c>
      <c r="E4671" s="19" t="s">
        <v>4918</v>
      </c>
      <c r="F4671" s="46">
        <f>INDEX(Δεδομένα!$P:$P,MATCH('2021'!E4671,Δεδομένα!$O:$O,0))</f>
        <v>143</v>
      </c>
      <c r="G4671" s="49" t="s">
        <v>4919</v>
      </c>
      <c r="H4671" s="51" t="str">
        <f>INDEX(Δεδομένα!B$1:B$51,MATCH('2021'!G4671,Δεδομένα!A$1:A$51,0))</f>
        <v>ΠΕΛΛΟΠΟΝΗΣΟΥ</v>
      </c>
      <c r="I4671" s="53">
        <f>INDEX(Δεδομένα!E$1:E$13,MATCH('2021'!H4671,Δεδομένα!D$1:D$13,0))</f>
        <v>8</v>
      </c>
      <c r="J4671" s="4">
        <v>44328</v>
      </c>
      <c r="K4671" s="3" t="s">
        <v>111</v>
      </c>
      <c r="L4671" s="17" t="str">
        <f t="shared" si="376"/>
        <v>12/05/2021 19:20</v>
      </c>
      <c r="M4671" s="4">
        <v>44328</v>
      </c>
      <c r="N4671" s="3" t="s">
        <v>742</v>
      </c>
      <c r="O4671" s="17" t="str">
        <f t="shared" si="377"/>
        <v>12/05/2021 19:55</v>
      </c>
      <c r="P4671" s="24">
        <f t="shared" si="378"/>
        <v>2.4305555554747116E-2</v>
      </c>
      <c r="Q4671" s="28">
        <v>0</v>
      </c>
      <c r="R4671" s="27">
        <f t="shared" si="379"/>
        <v>34.999999998835847</v>
      </c>
      <c r="S4671" s="3" t="s">
        <v>4</v>
      </c>
      <c r="T4671" s="3" t="s">
        <v>4926</v>
      </c>
      <c r="U4671" s="3" t="s">
        <v>4</v>
      </c>
      <c r="V4671" s="3" t="s">
        <v>4922</v>
      </c>
      <c r="W4671" s="5">
        <v>0</v>
      </c>
      <c r="X4671" s="5">
        <v>0</v>
      </c>
      <c r="Y4671" s="5">
        <v>0</v>
      </c>
      <c r="Z4671" s="5">
        <v>0</v>
      </c>
      <c r="AA4671" s="5">
        <v>0.01</v>
      </c>
      <c r="AB4671" s="5">
        <v>0</v>
      </c>
      <c r="AC4671" s="5">
        <v>0</v>
      </c>
      <c r="AD4671" s="5">
        <v>0</v>
      </c>
      <c r="AE4671" s="2">
        <v>2</v>
      </c>
      <c r="AF4671" s="2">
        <v>0</v>
      </c>
      <c r="AG4671" s="2">
        <v>0</v>
      </c>
      <c r="AH4671" s="2">
        <v>0</v>
      </c>
      <c r="AI4671" s="2">
        <v>0</v>
      </c>
      <c r="AJ4671" s="2">
        <v>1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 t="s">
        <v>4</v>
      </c>
      <c r="AT4671" s="2" t="s">
        <v>4</v>
      </c>
    </row>
    <row r="4672" spans="1:46" x14ac:dyDescent="0.2">
      <c r="A4672" s="2">
        <v>1670675</v>
      </c>
      <c r="B4672" s="2">
        <v>853267</v>
      </c>
      <c r="C4672" s="7">
        <v>22.059181213378899</v>
      </c>
      <c r="D4672" s="7">
        <v>37.055046081542997</v>
      </c>
      <c r="E4672" s="19" t="s">
        <v>4918</v>
      </c>
      <c r="F4672" s="46">
        <f>INDEX(Δεδομένα!$P:$P,MATCH('2021'!E4672,Δεδομένα!$O:$O,0))</f>
        <v>143</v>
      </c>
      <c r="G4672" s="49" t="s">
        <v>4919</v>
      </c>
      <c r="H4672" s="51" t="str">
        <f>INDEX(Δεδομένα!B$1:B$51,MATCH('2021'!G4672,Δεδομένα!A$1:A$51,0))</f>
        <v>ΠΕΛΛΟΠΟΝΗΣΟΥ</v>
      </c>
      <c r="I4672" s="53">
        <f>INDEX(Δεδομένα!E$1:E$13,MATCH('2021'!H4672,Δεδομένα!D$1:D$13,0))</f>
        <v>8</v>
      </c>
      <c r="J4672" s="4">
        <v>44331</v>
      </c>
      <c r="K4672" s="3" t="s">
        <v>926</v>
      </c>
      <c r="L4672" s="17" t="str">
        <f t="shared" si="376"/>
        <v>15/05/2021 10:09</v>
      </c>
      <c r="M4672" s="4">
        <v>44331</v>
      </c>
      <c r="N4672" s="3" t="s">
        <v>1338</v>
      </c>
      <c r="O4672" s="17" t="str">
        <f t="shared" si="377"/>
        <v>15/05/2021 10:40</v>
      </c>
      <c r="P4672" s="24">
        <f t="shared" si="378"/>
        <v>2.1527777775190771E-2</v>
      </c>
      <c r="Q4672" s="28">
        <v>0</v>
      </c>
      <c r="R4672" s="27">
        <f t="shared" si="379"/>
        <v>30.99999999627471</v>
      </c>
      <c r="S4672" s="3" t="s">
        <v>4</v>
      </c>
      <c r="T4672" s="3" t="s">
        <v>4926</v>
      </c>
      <c r="U4672" s="3" t="s">
        <v>4</v>
      </c>
      <c r="V4672" s="3" t="s">
        <v>4973</v>
      </c>
      <c r="W4672" s="5">
        <v>0</v>
      </c>
      <c r="X4672" s="5">
        <v>0</v>
      </c>
      <c r="Y4672" s="5">
        <v>0</v>
      </c>
      <c r="Z4672" s="5">
        <v>0</v>
      </c>
      <c r="AA4672" s="5">
        <v>0.05</v>
      </c>
      <c r="AB4672" s="5">
        <v>0</v>
      </c>
      <c r="AC4672" s="5">
        <v>0</v>
      </c>
      <c r="AD4672" s="5">
        <v>0</v>
      </c>
      <c r="AE4672" s="2">
        <v>2</v>
      </c>
      <c r="AF4672" s="2">
        <v>0</v>
      </c>
      <c r="AG4672" s="2">
        <v>0</v>
      </c>
      <c r="AH4672" s="2">
        <v>0</v>
      </c>
      <c r="AI4672" s="2">
        <v>0</v>
      </c>
      <c r="AJ4672" s="2">
        <v>1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 t="s">
        <v>4</v>
      </c>
      <c r="AT4672" s="2" t="s">
        <v>4</v>
      </c>
    </row>
    <row r="4673" spans="1:46" x14ac:dyDescent="0.2">
      <c r="A4673" s="2">
        <v>1670631</v>
      </c>
      <c r="B4673" s="2">
        <v>853396</v>
      </c>
      <c r="C4673" s="7">
        <v>22.050485422508299</v>
      </c>
      <c r="D4673" s="7">
        <v>37.055982652193698</v>
      </c>
      <c r="E4673" s="19" t="s">
        <v>4918</v>
      </c>
      <c r="F4673" s="46">
        <f>INDEX(Δεδομένα!$P:$P,MATCH('2021'!E4673,Δεδομένα!$O:$O,0))</f>
        <v>143</v>
      </c>
      <c r="G4673" s="49" t="s">
        <v>4919</v>
      </c>
      <c r="H4673" s="51" t="str">
        <f>INDEX(Δεδομένα!B$1:B$51,MATCH('2021'!G4673,Δεδομένα!A$1:A$51,0))</f>
        <v>ΠΕΛΛΟΠΟΝΗΣΟΥ</v>
      </c>
      <c r="I4673" s="53">
        <f>INDEX(Δεδομένα!E$1:E$13,MATCH('2021'!H4673,Δεδομένα!D$1:D$13,0))</f>
        <v>8</v>
      </c>
      <c r="J4673" s="4">
        <v>44331</v>
      </c>
      <c r="K4673" s="3" t="s">
        <v>367</v>
      </c>
      <c r="L4673" s="17" t="str">
        <f t="shared" si="376"/>
        <v>15/05/2021 18:59</v>
      </c>
      <c r="M4673" s="4">
        <v>44331</v>
      </c>
      <c r="N4673" s="3" t="s">
        <v>122</v>
      </c>
      <c r="O4673" s="17" t="str">
        <f t="shared" si="377"/>
        <v>15/05/2021 19:22</v>
      </c>
      <c r="P4673" s="24">
        <f t="shared" si="378"/>
        <v>1.597222221607808E-2</v>
      </c>
      <c r="Q4673" s="28">
        <v>0</v>
      </c>
      <c r="R4673" s="27">
        <f t="shared" si="379"/>
        <v>22.999999991152436</v>
      </c>
      <c r="S4673" s="3" t="s">
        <v>4</v>
      </c>
      <c r="T4673" s="3" t="s">
        <v>4926</v>
      </c>
      <c r="U4673" s="3" t="s">
        <v>4</v>
      </c>
      <c r="V4673" s="3" t="s">
        <v>5004</v>
      </c>
      <c r="W4673" s="5">
        <v>0</v>
      </c>
      <c r="X4673" s="5">
        <v>0</v>
      </c>
      <c r="Y4673" s="5">
        <v>0</v>
      </c>
      <c r="Z4673" s="5">
        <v>0</v>
      </c>
      <c r="AA4673" s="5">
        <v>0.01</v>
      </c>
      <c r="AB4673" s="5">
        <v>0</v>
      </c>
      <c r="AC4673" s="5">
        <v>0</v>
      </c>
      <c r="AD4673" s="5">
        <v>0</v>
      </c>
      <c r="AE4673" s="2">
        <v>2</v>
      </c>
      <c r="AF4673" s="2">
        <v>0</v>
      </c>
      <c r="AG4673" s="2">
        <v>0</v>
      </c>
      <c r="AH4673" s="2">
        <v>0</v>
      </c>
      <c r="AI4673" s="2">
        <v>0</v>
      </c>
      <c r="AJ4673" s="2">
        <v>1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 t="s">
        <v>4</v>
      </c>
      <c r="AT4673" s="2" t="s">
        <v>4</v>
      </c>
    </row>
    <row r="4674" spans="1:46" x14ac:dyDescent="0.2">
      <c r="A4674" s="2">
        <v>1669938</v>
      </c>
      <c r="B4674" s="2">
        <v>853610</v>
      </c>
      <c r="C4674" s="7">
        <v>22.000886675674799</v>
      </c>
      <c r="D4674" s="7">
        <v>37.094912203677801</v>
      </c>
      <c r="E4674" s="19" t="s">
        <v>4918</v>
      </c>
      <c r="F4674" s="46">
        <f>INDEX(Δεδομένα!$P:$P,MATCH('2021'!E4674,Δεδομένα!$O:$O,0))</f>
        <v>143</v>
      </c>
      <c r="G4674" s="49" t="s">
        <v>4919</v>
      </c>
      <c r="H4674" s="51" t="str">
        <f>INDEX(Δεδομένα!B$1:B$51,MATCH('2021'!G4674,Δεδομένα!A$1:A$51,0))</f>
        <v>ΠΕΛΛΟΠΟΝΗΣΟΥ</v>
      </c>
      <c r="I4674" s="53">
        <f>INDEX(Δεδομένα!E$1:E$13,MATCH('2021'!H4674,Δεδομένα!D$1:D$13,0))</f>
        <v>8</v>
      </c>
      <c r="J4674" s="4">
        <v>44332</v>
      </c>
      <c r="K4674" s="3" t="s">
        <v>370</v>
      </c>
      <c r="L4674" s="17" t="str">
        <f t="shared" si="376"/>
        <v>16/05/2021 17:45</v>
      </c>
      <c r="M4674" s="4">
        <v>44332</v>
      </c>
      <c r="N4674" s="3" t="s">
        <v>1490</v>
      </c>
      <c r="O4674" s="17" t="str">
        <f t="shared" si="377"/>
        <v>16/05/2021 19:45</v>
      </c>
      <c r="P4674" s="24">
        <f t="shared" si="378"/>
        <v>8.3333333328482695E-2</v>
      </c>
      <c r="Q4674" s="28">
        <v>0</v>
      </c>
      <c r="R4674" s="27">
        <f t="shared" si="379"/>
        <v>119.99999999301508</v>
      </c>
      <c r="S4674" s="3" t="s">
        <v>4</v>
      </c>
      <c r="T4674" s="3" t="s">
        <v>4926</v>
      </c>
      <c r="U4674" s="3" t="s">
        <v>4</v>
      </c>
      <c r="V4674" s="3" t="s">
        <v>4970</v>
      </c>
      <c r="W4674" s="5">
        <v>0</v>
      </c>
      <c r="X4674" s="5">
        <v>0</v>
      </c>
      <c r="Y4674" s="5">
        <v>0</v>
      </c>
      <c r="Z4674" s="5">
        <v>0</v>
      </c>
      <c r="AA4674" s="5">
        <v>1.5</v>
      </c>
      <c r="AB4674" s="5">
        <v>0.5</v>
      </c>
      <c r="AC4674" s="5">
        <v>0</v>
      </c>
      <c r="AD4674" s="5">
        <v>0</v>
      </c>
      <c r="AE4674" s="2">
        <v>8</v>
      </c>
      <c r="AF4674" s="2">
        <v>0</v>
      </c>
      <c r="AG4674" s="2">
        <v>2</v>
      </c>
      <c r="AH4674" s="2">
        <v>0</v>
      </c>
      <c r="AI4674" s="2">
        <v>0</v>
      </c>
      <c r="AJ4674" s="2">
        <v>4</v>
      </c>
      <c r="AK4674" s="2">
        <v>1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 t="s">
        <v>4</v>
      </c>
      <c r="AT4674" s="2" t="s">
        <v>4</v>
      </c>
    </row>
    <row r="4675" spans="1:46" x14ac:dyDescent="0.2">
      <c r="A4675" s="2">
        <v>1669934</v>
      </c>
      <c r="B4675" s="2">
        <v>853783</v>
      </c>
      <c r="C4675" s="7">
        <v>21.948413536647799</v>
      </c>
      <c r="D4675" s="7">
        <v>37.003714813982299</v>
      </c>
      <c r="E4675" s="19" t="s">
        <v>4918</v>
      </c>
      <c r="F4675" s="46">
        <f>INDEX(Δεδομένα!$P:$P,MATCH('2021'!E4675,Δεδομένα!$O:$O,0))</f>
        <v>143</v>
      </c>
      <c r="G4675" s="49" t="s">
        <v>4919</v>
      </c>
      <c r="H4675" s="51" t="str">
        <f>INDEX(Δεδομένα!B$1:B$51,MATCH('2021'!G4675,Δεδομένα!A$1:A$51,0))</f>
        <v>ΠΕΛΛΟΠΟΝΗΣΟΥ</v>
      </c>
      <c r="I4675" s="53">
        <f>INDEX(Δεδομένα!E$1:E$13,MATCH('2021'!H4675,Δεδομένα!D$1:D$13,0))</f>
        <v>8</v>
      </c>
      <c r="J4675" s="4">
        <v>44333</v>
      </c>
      <c r="K4675" s="3" t="s">
        <v>810</v>
      </c>
      <c r="L4675" s="17" t="str">
        <f t="shared" si="376"/>
        <v>17/05/2021 14:23</v>
      </c>
      <c r="M4675" s="4">
        <v>44333</v>
      </c>
      <c r="N4675" s="3" t="s">
        <v>601</v>
      </c>
      <c r="O4675" s="17" t="str">
        <f t="shared" si="377"/>
        <v>17/05/2021 14:58</v>
      </c>
      <c r="P4675" s="24">
        <f t="shared" si="378"/>
        <v>2.4305555554747116E-2</v>
      </c>
      <c r="Q4675" s="28">
        <v>0</v>
      </c>
      <c r="R4675" s="27">
        <f t="shared" si="379"/>
        <v>34.999999998835847</v>
      </c>
      <c r="S4675" s="3" t="s">
        <v>4</v>
      </c>
      <c r="T4675" s="3" t="s">
        <v>4920</v>
      </c>
      <c r="U4675" s="3" t="s">
        <v>4</v>
      </c>
      <c r="V4675" s="3" t="s">
        <v>4979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0.03</v>
      </c>
      <c r="AC4675" s="5">
        <v>0</v>
      </c>
      <c r="AD4675" s="5">
        <v>0</v>
      </c>
      <c r="AE4675" s="2">
        <v>2</v>
      </c>
      <c r="AF4675" s="2">
        <v>0</v>
      </c>
      <c r="AG4675" s="2">
        <v>0</v>
      </c>
      <c r="AH4675" s="2">
        <v>0</v>
      </c>
      <c r="AI4675" s="2">
        <v>0</v>
      </c>
      <c r="AJ4675" s="2">
        <v>1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 t="s">
        <v>4</v>
      </c>
      <c r="AT4675" s="2" t="s">
        <v>4</v>
      </c>
    </row>
    <row r="4676" spans="1:46" x14ac:dyDescent="0.2">
      <c r="A4676" s="2">
        <v>1669932</v>
      </c>
      <c r="B4676" s="2">
        <v>853794</v>
      </c>
      <c r="C4676" s="7">
        <v>21.926571315202899</v>
      </c>
      <c r="D4676" s="7">
        <v>36.813426721765602</v>
      </c>
      <c r="E4676" s="19" t="s">
        <v>4918</v>
      </c>
      <c r="F4676" s="46">
        <f>INDEX(Δεδομένα!$P:$P,MATCH('2021'!E4676,Δεδομένα!$O:$O,0))</f>
        <v>143</v>
      </c>
      <c r="G4676" s="49" t="s">
        <v>4919</v>
      </c>
      <c r="H4676" s="51" t="str">
        <f>INDEX(Δεδομένα!B$1:B$51,MATCH('2021'!G4676,Δεδομένα!A$1:A$51,0))</f>
        <v>ΠΕΛΛΟΠΟΝΗΣΟΥ</v>
      </c>
      <c r="I4676" s="53">
        <f>INDEX(Δεδομένα!E$1:E$13,MATCH('2021'!H4676,Δεδομένα!D$1:D$13,0))</f>
        <v>8</v>
      </c>
      <c r="J4676" s="4">
        <v>44333</v>
      </c>
      <c r="K4676" s="3" t="s">
        <v>931</v>
      </c>
      <c r="L4676" s="17" t="str">
        <f t="shared" si="376"/>
        <v>17/05/2021 15:09</v>
      </c>
      <c r="M4676" s="4">
        <v>44333</v>
      </c>
      <c r="N4676" s="3" t="s">
        <v>245</v>
      </c>
      <c r="O4676" s="17" t="str">
        <f t="shared" si="377"/>
        <v>17/05/2021 17:33</v>
      </c>
      <c r="P4676" s="24">
        <f t="shared" si="378"/>
        <v>9.9999999998544808E-2</v>
      </c>
      <c r="Q4676" s="28">
        <v>0</v>
      </c>
      <c r="R4676" s="27">
        <f t="shared" si="379"/>
        <v>143.99999999790452</v>
      </c>
      <c r="S4676" s="3" t="s">
        <v>4</v>
      </c>
      <c r="T4676" s="3" t="s">
        <v>4995</v>
      </c>
      <c r="U4676" s="3" t="s">
        <v>4</v>
      </c>
      <c r="V4676" s="3" t="s">
        <v>5009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3</v>
      </c>
      <c r="AC4676" s="5">
        <v>0</v>
      </c>
      <c r="AD4676" s="5">
        <v>0</v>
      </c>
      <c r="AE4676" s="2">
        <v>8</v>
      </c>
      <c r="AF4676" s="2">
        <v>0</v>
      </c>
      <c r="AG4676" s="2">
        <v>2</v>
      </c>
      <c r="AH4676" s="2">
        <v>0</v>
      </c>
      <c r="AI4676" s="2">
        <v>0</v>
      </c>
      <c r="AJ4676" s="2">
        <v>4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 t="s">
        <v>4</v>
      </c>
      <c r="AT4676" s="2" t="s">
        <v>4</v>
      </c>
    </row>
    <row r="4677" spans="1:46" x14ac:dyDescent="0.2">
      <c r="A4677" s="2">
        <v>1669926</v>
      </c>
      <c r="B4677" s="2">
        <v>853904</v>
      </c>
      <c r="C4677" s="7">
        <v>22.041434268645801</v>
      </c>
      <c r="D4677" s="7">
        <v>37.053133931884503</v>
      </c>
      <c r="E4677" s="19" t="s">
        <v>4918</v>
      </c>
      <c r="F4677" s="46">
        <f>INDEX(Δεδομένα!$P:$P,MATCH('2021'!E4677,Δεδομένα!$O:$O,0))</f>
        <v>143</v>
      </c>
      <c r="G4677" s="49" t="s">
        <v>4919</v>
      </c>
      <c r="H4677" s="51" t="str">
        <f>INDEX(Δεδομένα!B$1:B$51,MATCH('2021'!G4677,Δεδομένα!A$1:A$51,0))</f>
        <v>ΠΕΛΛΟΠΟΝΗΣΟΥ</v>
      </c>
      <c r="I4677" s="53">
        <f>INDEX(Δεδομένα!E$1:E$13,MATCH('2021'!H4677,Δεδομένα!D$1:D$13,0))</f>
        <v>8</v>
      </c>
      <c r="J4677" s="4">
        <v>44334</v>
      </c>
      <c r="K4677" s="3" t="s">
        <v>3229</v>
      </c>
      <c r="L4677" s="17" t="str">
        <f t="shared" si="376"/>
        <v>18/05/2021 00:13</v>
      </c>
      <c r="M4677" s="4">
        <v>44334</v>
      </c>
      <c r="N4677" s="3" t="s">
        <v>4752</v>
      </c>
      <c r="O4677" s="17" t="str">
        <f t="shared" si="377"/>
        <v>18/05/2021 00:28</v>
      </c>
      <c r="P4677" s="24">
        <f t="shared" si="378"/>
        <v>1.0416666664241347E-2</v>
      </c>
      <c r="Q4677" s="28">
        <v>0</v>
      </c>
      <c r="R4677" s="27">
        <f t="shared" si="379"/>
        <v>14.99999999650754</v>
      </c>
      <c r="S4677" s="3" t="s">
        <v>4</v>
      </c>
      <c r="T4677" s="3" t="s">
        <v>4926</v>
      </c>
      <c r="U4677" s="3" t="s">
        <v>4</v>
      </c>
      <c r="V4677" s="3" t="s">
        <v>5010</v>
      </c>
      <c r="W4677" s="5">
        <v>0</v>
      </c>
      <c r="X4677" s="5">
        <v>0</v>
      </c>
      <c r="Y4677" s="5">
        <v>0</v>
      </c>
      <c r="Z4677" s="5">
        <v>0</v>
      </c>
      <c r="AA4677" s="5">
        <v>0.01</v>
      </c>
      <c r="AB4677" s="5">
        <v>0</v>
      </c>
      <c r="AC4677" s="5">
        <v>0</v>
      </c>
      <c r="AD4677" s="5">
        <v>0</v>
      </c>
      <c r="AE4677" s="2">
        <v>2</v>
      </c>
      <c r="AF4677" s="2">
        <v>0</v>
      </c>
      <c r="AG4677" s="2">
        <v>0</v>
      </c>
      <c r="AH4677" s="2">
        <v>0</v>
      </c>
      <c r="AI4677" s="2">
        <v>0</v>
      </c>
      <c r="AJ4677" s="2">
        <v>1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 t="s">
        <v>4</v>
      </c>
      <c r="AT4677" s="2" t="s">
        <v>4</v>
      </c>
    </row>
    <row r="4678" spans="1:46" x14ac:dyDescent="0.2">
      <c r="A4678" s="2">
        <v>1669928</v>
      </c>
      <c r="B4678" s="2">
        <v>854046</v>
      </c>
      <c r="C4678" s="7">
        <v>21.938019414649101</v>
      </c>
      <c r="D4678" s="7">
        <v>36.804310430989503</v>
      </c>
      <c r="E4678" s="19" t="s">
        <v>4918</v>
      </c>
      <c r="F4678" s="46">
        <f>INDEX(Δεδομένα!$P:$P,MATCH('2021'!E4678,Δεδομένα!$O:$O,0))</f>
        <v>143</v>
      </c>
      <c r="G4678" s="49" t="s">
        <v>4919</v>
      </c>
      <c r="H4678" s="51" t="str">
        <f>INDEX(Δεδομένα!B$1:B$51,MATCH('2021'!G4678,Δεδομένα!A$1:A$51,0))</f>
        <v>ΠΕΛΛΟΠΟΝΗΣΟΥ</v>
      </c>
      <c r="I4678" s="53">
        <f>INDEX(Δεδομένα!E$1:E$13,MATCH('2021'!H4678,Δεδομένα!D$1:D$13,0))</f>
        <v>8</v>
      </c>
      <c r="J4678" s="4">
        <v>44334</v>
      </c>
      <c r="K4678" s="3" t="s">
        <v>522</v>
      </c>
      <c r="L4678" s="17" t="str">
        <f t="shared" si="376"/>
        <v>18/05/2021 15:15</v>
      </c>
      <c r="M4678" s="4">
        <v>44334</v>
      </c>
      <c r="N4678" s="3" t="s">
        <v>1490</v>
      </c>
      <c r="O4678" s="17" t="str">
        <f t="shared" si="377"/>
        <v>18/05/2021 19:45</v>
      </c>
      <c r="P4678" s="24">
        <f t="shared" si="378"/>
        <v>0.1875</v>
      </c>
      <c r="Q4678" s="28">
        <v>0</v>
      </c>
      <c r="R4678" s="27">
        <f t="shared" si="379"/>
        <v>270</v>
      </c>
      <c r="S4678" s="3" t="s">
        <v>4</v>
      </c>
      <c r="T4678" s="3" t="s">
        <v>4995</v>
      </c>
      <c r="U4678" s="3" t="s">
        <v>4</v>
      </c>
      <c r="V4678" s="3" t="s">
        <v>2947</v>
      </c>
      <c r="W4678" s="5">
        <v>0</v>
      </c>
      <c r="X4678" s="5">
        <v>0</v>
      </c>
      <c r="Y4678" s="5">
        <v>0</v>
      </c>
      <c r="Z4678" s="5">
        <v>6</v>
      </c>
      <c r="AA4678" s="5">
        <v>0</v>
      </c>
      <c r="AB4678" s="5">
        <v>0</v>
      </c>
      <c r="AC4678" s="5">
        <v>0</v>
      </c>
      <c r="AD4678" s="5">
        <v>0</v>
      </c>
      <c r="AE4678" s="2">
        <v>13</v>
      </c>
      <c r="AF4678" s="2">
        <v>0</v>
      </c>
      <c r="AG4678" s="2">
        <v>2</v>
      </c>
      <c r="AH4678" s="2">
        <v>0</v>
      </c>
      <c r="AI4678" s="2">
        <v>0</v>
      </c>
      <c r="AJ4678" s="2">
        <v>4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 t="s">
        <v>4</v>
      </c>
      <c r="AT4678" s="2" t="s">
        <v>4</v>
      </c>
    </row>
    <row r="4679" spans="1:46" x14ac:dyDescent="0.2">
      <c r="A4679" s="2">
        <v>1669930</v>
      </c>
      <c r="B4679" s="2">
        <v>854142</v>
      </c>
      <c r="C4679" s="7">
        <v>22.0505111851569</v>
      </c>
      <c r="D4679" s="7">
        <v>37.056048244503302</v>
      </c>
      <c r="E4679" s="19" t="s">
        <v>4918</v>
      </c>
      <c r="F4679" s="46">
        <f>INDEX(Δεδομένα!$P:$P,MATCH('2021'!E4679,Δεδομένα!$O:$O,0))</f>
        <v>143</v>
      </c>
      <c r="G4679" s="49" t="s">
        <v>4919</v>
      </c>
      <c r="H4679" s="51" t="str">
        <f>INDEX(Δεδομένα!B$1:B$51,MATCH('2021'!G4679,Δεδομένα!A$1:A$51,0))</f>
        <v>ΠΕΛΛΟΠΟΝΗΣΟΥ</v>
      </c>
      <c r="I4679" s="53">
        <f>INDEX(Δεδομένα!E$1:E$13,MATCH('2021'!H4679,Δεδομένα!D$1:D$13,0))</f>
        <v>8</v>
      </c>
      <c r="J4679" s="4">
        <v>44334</v>
      </c>
      <c r="K4679" s="3" t="s">
        <v>256</v>
      </c>
      <c r="L4679" s="17" t="str">
        <f t="shared" si="376"/>
        <v>18/05/2021 20:15</v>
      </c>
      <c r="M4679" s="4">
        <v>44334</v>
      </c>
      <c r="N4679" s="3" t="s">
        <v>497</v>
      </c>
      <c r="O4679" s="17" t="str">
        <f t="shared" si="377"/>
        <v>18/05/2021 21:00</v>
      </c>
      <c r="P4679" s="24">
        <f t="shared" si="378"/>
        <v>3.125E-2</v>
      </c>
      <c r="Q4679" s="28">
        <v>0</v>
      </c>
      <c r="R4679" s="27">
        <f t="shared" si="379"/>
        <v>45</v>
      </c>
      <c r="S4679" s="3" t="s">
        <v>4</v>
      </c>
      <c r="T4679" s="3" t="s">
        <v>4926</v>
      </c>
      <c r="U4679" s="3" t="s">
        <v>4</v>
      </c>
      <c r="V4679" s="3" t="s">
        <v>4952</v>
      </c>
      <c r="W4679" s="5">
        <v>0</v>
      </c>
      <c r="X4679" s="5">
        <v>0</v>
      </c>
      <c r="Y4679" s="5">
        <v>0</v>
      </c>
      <c r="Z4679" s="5">
        <v>0</v>
      </c>
      <c r="AA4679" s="5">
        <v>0.5</v>
      </c>
      <c r="AB4679" s="5">
        <v>0</v>
      </c>
      <c r="AC4679" s="5">
        <v>0</v>
      </c>
      <c r="AD4679" s="5">
        <v>0</v>
      </c>
      <c r="AE4679" s="2">
        <v>2</v>
      </c>
      <c r="AF4679" s="2">
        <v>0</v>
      </c>
      <c r="AG4679" s="2">
        <v>0</v>
      </c>
      <c r="AH4679" s="2">
        <v>0</v>
      </c>
      <c r="AI4679" s="2">
        <v>0</v>
      </c>
      <c r="AJ4679" s="2">
        <v>1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 t="s">
        <v>4</v>
      </c>
      <c r="AT4679" s="2" t="s">
        <v>4</v>
      </c>
    </row>
    <row r="4680" spans="1:46" x14ac:dyDescent="0.2">
      <c r="A4680" s="2">
        <v>1669925</v>
      </c>
      <c r="B4680" s="2">
        <v>854214</v>
      </c>
      <c r="C4680" s="7">
        <v>22.041584201505302</v>
      </c>
      <c r="D4680" s="7">
        <v>37.053040693498801</v>
      </c>
      <c r="E4680" s="19" t="s">
        <v>4918</v>
      </c>
      <c r="F4680" s="46">
        <f>INDEX(Δεδομένα!$P:$P,MATCH('2021'!E4680,Δεδομένα!$O:$O,0))</f>
        <v>143</v>
      </c>
      <c r="G4680" s="49" t="s">
        <v>4919</v>
      </c>
      <c r="H4680" s="51" t="str">
        <f>INDEX(Δεδομένα!B$1:B$51,MATCH('2021'!G4680,Δεδομένα!A$1:A$51,0))</f>
        <v>ΠΕΛΛΟΠΟΝΗΣΟΥ</v>
      </c>
      <c r="I4680" s="53">
        <f>INDEX(Δεδομένα!E$1:E$13,MATCH('2021'!H4680,Δεδομένα!D$1:D$13,0))</f>
        <v>8</v>
      </c>
      <c r="J4680" s="4">
        <v>44335</v>
      </c>
      <c r="K4680" s="3" t="s">
        <v>3789</v>
      </c>
      <c r="L4680" s="17" t="str">
        <f t="shared" si="376"/>
        <v>19/05/2021 08:20</v>
      </c>
      <c r="M4680" s="4">
        <v>44335</v>
      </c>
      <c r="N4680" s="3" t="s">
        <v>504</v>
      </c>
      <c r="O4680" s="17" t="str">
        <f t="shared" si="377"/>
        <v>19/05/2021 08:40</v>
      </c>
      <c r="P4680" s="24">
        <f t="shared" si="378"/>
        <v>1.3888888890505768E-2</v>
      </c>
      <c r="Q4680" s="28">
        <v>0</v>
      </c>
      <c r="R4680" s="27">
        <f t="shared" si="379"/>
        <v>20.000000002328306</v>
      </c>
      <c r="S4680" s="3" t="s">
        <v>4</v>
      </c>
      <c r="T4680" s="3" t="s">
        <v>4926</v>
      </c>
      <c r="U4680" s="3" t="s">
        <v>4</v>
      </c>
      <c r="V4680" s="3" t="s">
        <v>5011</v>
      </c>
      <c r="W4680" s="5">
        <v>0</v>
      </c>
      <c r="X4680" s="5">
        <v>0</v>
      </c>
      <c r="Y4680" s="5">
        <v>0</v>
      </c>
      <c r="Z4680" s="5">
        <v>0</v>
      </c>
      <c r="AA4680" s="5">
        <v>0.01</v>
      </c>
      <c r="AB4680" s="5">
        <v>0</v>
      </c>
      <c r="AC4680" s="5">
        <v>0</v>
      </c>
      <c r="AD4680" s="5">
        <v>0</v>
      </c>
      <c r="AE4680" s="2">
        <v>2</v>
      </c>
      <c r="AF4680" s="2">
        <v>0</v>
      </c>
      <c r="AG4680" s="2">
        <v>0</v>
      </c>
      <c r="AH4680" s="2">
        <v>0</v>
      </c>
      <c r="AI4680" s="2">
        <v>0</v>
      </c>
      <c r="AJ4680" s="2">
        <v>1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 t="s">
        <v>4</v>
      </c>
      <c r="AT4680" s="2" t="s">
        <v>4</v>
      </c>
    </row>
    <row r="4681" spans="1:46" x14ac:dyDescent="0.2">
      <c r="A4681" s="2">
        <v>1669922</v>
      </c>
      <c r="B4681" s="2">
        <v>854291</v>
      </c>
      <c r="C4681" s="7">
        <v>21.919422665737301</v>
      </c>
      <c r="D4681" s="7">
        <v>36.809730784366998</v>
      </c>
      <c r="E4681" s="19" t="s">
        <v>4918</v>
      </c>
      <c r="F4681" s="46">
        <f>INDEX(Δεδομένα!$P:$P,MATCH('2021'!E4681,Δεδομένα!$O:$O,0))</f>
        <v>143</v>
      </c>
      <c r="G4681" s="49" t="s">
        <v>4919</v>
      </c>
      <c r="H4681" s="51" t="str">
        <f>INDEX(Δεδομένα!B$1:B$51,MATCH('2021'!G4681,Δεδομένα!A$1:A$51,0))</f>
        <v>ΠΕΛΛΟΠΟΝΗΣΟΥ</v>
      </c>
      <c r="I4681" s="53">
        <f>INDEX(Δεδομένα!E$1:E$13,MATCH('2021'!H4681,Δεδομένα!D$1:D$13,0))</f>
        <v>8</v>
      </c>
      <c r="J4681" s="4">
        <v>44335</v>
      </c>
      <c r="K4681" s="3" t="s">
        <v>446</v>
      </c>
      <c r="L4681" s="17" t="str">
        <f t="shared" si="376"/>
        <v>19/05/2021 13:05</v>
      </c>
      <c r="M4681" s="4">
        <v>44335</v>
      </c>
      <c r="N4681" s="3" t="s">
        <v>365</v>
      </c>
      <c r="O4681" s="17" t="str">
        <f t="shared" si="377"/>
        <v>19/05/2021 13:50</v>
      </c>
      <c r="P4681" s="24">
        <f t="shared" si="378"/>
        <v>3.125E-2</v>
      </c>
      <c r="Q4681" s="28">
        <v>0</v>
      </c>
      <c r="R4681" s="27">
        <f t="shared" si="379"/>
        <v>45</v>
      </c>
      <c r="S4681" s="3" t="s">
        <v>4</v>
      </c>
      <c r="T4681" s="3" t="s">
        <v>4995</v>
      </c>
      <c r="U4681" s="3" t="s">
        <v>4</v>
      </c>
      <c r="V4681" s="3" t="s">
        <v>5003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0.1</v>
      </c>
      <c r="AC4681" s="5">
        <v>0</v>
      </c>
      <c r="AD4681" s="5">
        <v>0</v>
      </c>
      <c r="AE4681" s="2">
        <v>2</v>
      </c>
      <c r="AF4681" s="2">
        <v>0</v>
      </c>
      <c r="AG4681" s="2">
        <v>0</v>
      </c>
      <c r="AH4681" s="2">
        <v>0</v>
      </c>
      <c r="AI4681" s="2">
        <v>0</v>
      </c>
      <c r="AJ4681" s="2">
        <v>1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 t="s">
        <v>4</v>
      </c>
      <c r="AT4681" s="2" t="s">
        <v>4</v>
      </c>
    </row>
    <row r="4682" spans="1:46" x14ac:dyDescent="0.2">
      <c r="A4682" s="2">
        <v>1669923</v>
      </c>
      <c r="B4682" s="2">
        <v>854354</v>
      </c>
      <c r="C4682" s="7">
        <v>22.036238380006498</v>
      </c>
      <c r="D4682" s="7">
        <v>37.039080269954901</v>
      </c>
      <c r="E4682" s="19" t="s">
        <v>4918</v>
      </c>
      <c r="F4682" s="46">
        <f>INDEX(Δεδομένα!$P:$P,MATCH('2021'!E4682,Δεδομένα!$O:$O,0))</f>
        <v>143</v>
      </c>
      <c r="G4682" s="49" t="s">
        <v>4919</v>
      </c>
      <c r="H4682" s="51" t="str">
        <f>INDEX(Δεδομένα!B$1:B$51,MATCH('2021'!G4682,Δεδομένα!A$1:A$51,0))</f>
        <v>ΠΕΛΛΟΠΟΝΗΣΟΥ</v>
      </c>
      <c r="I4682" s="53">
        <f>INDEX(Δεδομένα!E$1:E$13,MATCH('2021'!H4682,Δεδομένα!D$1:D$13,0))</f>
        <v>8</v>
      </c>
      <c r="J4682" s="4">
        <v>44335</v>
      </c>
      <c r="K4682" s="3" t="s">
        <v>46</v>
      </c>
      <c r="L4682" s="17" t="str">
        <f t="shared" si="376"/>
        <v>19/05/2021 16:55</v>
      </c>
      <c r="M4682" s="4">
        <v>44335</v>
      </c>
      <c r="N4682" s="3" t="s">
        <v>43</v>
      </c>
      <c r="O4682" s="17" t="str">
        <f t="shared" si="377"/>
        <v>19/05/2021 21:30</v>
      </c>
      <c r="P4682" s="24">
        <f t="shared" si="378"/>
        <v>0.19097222222626442</v>
      </c>
      <c r="Q4682" s="28">
        <v>0</v>
      </c>
      <c r="R4682" s="27">
        <f t="shared" si="379"/>
        <v>275.00000000582077</v>
      </c>
      <c r="S4682" s="3" t="s">
        <v>4</v>
      </c>
      <c r="T4682" s="3" t="s">
        <v>4926</v>
      </c>
      <c r="U4682" s="3" t="s">
        <v>4</v>
      </c>
      <c r="V4682" s="3" t="s">
        <v>4922</v>
      </c>
      <c r="W4682" s="5">
        <v>0</v>
      </c>
      <c r="X4682" s="5">
        <v>0</v>
      </c>
      <c r="Y4682" s="5">
        <v>0</v>
      </c>
      <c r="Z4682" s="5">
        <v>0</v>
      </c>
      <c r="AA4682" s="5">
        <v>7</v>
      </c>
      <c r="AB4682" s="5">
        <v>0</v>
      </c>
      <c r="AC4682" s="5">
        <v>0</v>
      </c>
      <c r="AD4682" s="5">
        <v>0</v>
      </c>
      <c r="AE4682" s="2">
        <v>10</v>
      </c>
      <c r="AF4682" s="2">
        <v>0</v>
      </c>
      <c r="AG4682" s="2">
        <v>0</v>
      </c>
      <c r="AH4682" s="2">
        <v>0</v>
      </c>
      <c r="AI4682" s="2">
        <v>0</v>
      </c>
      <c r="AJ4682" s="2">
        <v>5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 t="s">
        <v>4</v>
      </c>
      <c r="AT4682" s="2" t="s">
        <v>4</v>
      </c>
    </row>
    <row r="4683" spans="1:46" x14ac:dyDescent="0.2">
      <c r="A4683" s="2">
        <v>1669915</v>
      </c>
      <c r="B4683" s="2">
        <v>854474</v>
      </c>
      <c r="C4683" s="7">
        <v>21.913913219449</v>
      </c>
      <c r="D4683" s="7">
        <v>36.806162437371299</v>
      </c>
      <c r="E4683" s="19" t="s">
        <v>4918</v>
      </c>
      <c r="F4683" s="46">
        <f>INDEX(Δεδομένα!$P:$P,MATCH('2021'!E4683,Δεδομένα!$O:$O,0))</f>
        <v>143</v>
      </c>
      <c r="G4683" s="49" t="s">
        <v>4919</v>
      </c>
      <c r="H4683" s="51" t="str">
        <f>INDEX(Δεδομένα!B$1:B$51,MATCH('2021'!G4683,Δεδομένα!A$1:A$51,0))</f>
        <v>ΠΕΛΛΟΠΟΝΗΣΟΥ</v>
      </c>
      <c r="I4683" s="53">
        <f>INDEX(Δεδομένα!E$1:E$13,MATCH('2021'!H4683,Δεδομένα!D$1:D$13,0))</f>
        <v>8</v>
      </c>
      <c r="J4683" s="4">
        <v>44336</v>
      </c>
      <c r="K4683" s="3" t="s">
        <v>2486</v>
      </c>
      <c r="L4683" s="17" t="str">
        <f t="shared" si="376"/>
        <v>20/05/2021 00:29</v>
      </c>
      <c r="M4683" s="4">
        <v>44336</v>
      </c>
      <c r="N4683" s="3" t="s">
        <v>2362</v>
      </c>
      <c r="O4683" s="17" t="str">
        <f t="shared" si="377"/>
        <v>20/05/2021 03:10</v>
      </c>
      <c r="P4683" s="24">
        <f t="shared" si="378"/>
        <v>0.11180555555620231</v>
      </c>
      <c r="Q4683" s="28">
        <v>0</v>
      </c>
      <c r="R4683" s="27">
        <f t="shared" si="379"/>
        <v>161.00000000093132</v>
      </c>
      <c r="S4683" s="3" t="s">
        <v>4</v>
      </c>
      <c r="T4683" s="3" t="s">
        <v>4995</v>
      </c>
      <c r="U4683" s="3" t="s">
        <v>4</v>
      </c>
      <c r="V4683" s="3" t="s">
        <v>5012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3</v>
      </c>
      <c r="AC4683" s="5">
        <v>0</v>
      </c>
      <c r="AD4683" s="5">
        <v>0</v>
      </c>
      <c r="AE4683" s="2">
        <v>4</v>
      </c>
      <c r="AF4683" s="2">
        <v>0</v>
      </c>
      <c r="AG4683" s="2">
        <v>0</v>
      </c>
      <c r="AH4683" s="2">
        <v>0</v>
      </c>
      <c r="AI4683" s="2">
        <v>0</v>
      </c>
      <c r="AJ4683" s="2">
        <v>2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 t="s">
        <v>4</v>
      </c>
      <c r="AT4683" s="2" t="s">
        <v>4</v>
      </c>
    </row>
    <row r="4684" spans="1:46" x14ac:dyDescent="0.2">
      <c r="A4684" s="2">
        <v>1669908</v>
      </c>
      <c r="B4684" s="2">
        <v>855485</v>
      </c>
      <c r="C4684" s="7">
        <v>21.913342509660598</v>
      </c>
      <c r="D4684" s="7">
        <v>36.819850514971897</v>
      </c>
      <c r="E4684" s="19" t="s">
        <v>4918</v>
      </c>
      <c r="F4684" s="46">
        <f>INDEX(Δεδομένα!$P:$P,MATCH('2021'!E4684,Δεδομένα!$O:$O,0))</f>
        <v>143</v>
      </c>
      <c r="G4684" s="49" t="s">
        <v>4919</v>
      </c>
      <c r="H4684" s="51" t="str">
        <f>INDEX(Δεδομένα!B$1:B$51,MATCH('2021'!G4684,Δεδομένα!A$1:A$51,0))</f>
        <v>ΠΕΛΛΟΠΟΝΗΣΟΥ</v>
      </c>
      <c r="I4684" s="53">
        <f>INDEX(Δεδομένα!E$1:E$13,MATCH('2021'!H4684,Δεδομένα!D$1:D$13,0))</f>
        <v>8</v>
      </c>
      <c r="J4684" s="4">
        <v>44339</v>
      </c>
      <c r="K4684" s="3" t="s">
        <v>931</v>
      </c>
      <c r="L4684" s="17" t="str">
        <f t="shared" si="376"/>
        <v>23/05/2021 15:09</v>
      </c>
      <c r="M4684" s="4">
        <v>44339</v>
      </c>
      <c r="N4684" s="3" t="s">
        <v>363</v>
      </c>
      <c r="O4684" s="17" t="str">
        <f t="shared" si="377"/>
        <v>23/05/2021 16:24</v>
      </c>
      <c r="P4684" s="24">
        <f t="shared" si="378"/>
        <v>5.2083333335758653E-2</v>
      </c>
      <c r="Q4684" s="28">
        <v>0</v>
      </c>
      <c r="R4684" s="27">
        <f t="shared" si="379"/>
        <v>75.00000000349246</v>
      </c>
      <c r="S4684" s="3" t="s">
        <v>4</v>
      </c>
      <c r="T4684" s="3" t="s">
        <v>4995</v>
      </c>
      <c r="U4684" s="3" t="s">
        <v>4</v>
      </c>
      <c r="V4684" s="3" t="s">
        <v>4869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1.5</v>
      </c>
      <c r="AC4684" s="5">
        <v>0</v>
      </c>
      <c r="AD4684" s="5">
        <v>0</v>
      </c>
      <c r="AE4684" s="2">
        <v>7</v>
      </c>
      <c r="AF4684" s="2">
        <v>0</v>
      </c>
      <c r="AG4684" s="2">
        <v>0</v>
      </c>
      <c r="AH4684" s="2">
        <v>0</v>
      </c>
      <c r="AI4684" s="2">
        <v>0</v>
      </c>
      <c r="AJ4684" s="2">
        <v>4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 t="s">
        <v>4</v>
      </c>
      <c r="AT4684" s="2" t="s">
        <v>4</v>
      </c>
    </row>
    <row r="4685" spans="1:46" x14ac:dyDescent="0.2">
      <c r="A4685" s="2">
        <v>1669909</v>
      </c>
      <c r="B4685" s="2">
        <v>855561</v>
      </c>
      <c r="C4685" s="7">
        <v>21.973931807443599</v>
      </c>
      <c r="D4685" s="7">
        <v>37.014864980524798</v>
      </c>
      <c r="E4685" s="19" t="s">
        <v>4918</v>
      </c>
      <c r="F4685" s="46">
        <f>INDEX(Δεδομένα!$P:$P,MATCH('2021'!E4685,Δεδομένα!$O:$O,0))</f>
        <v>143</v>
      </c>
      <c r="G4685" s="49" t="s">
        <v>4919</v>
      </c>
      <c r="H4685" s="51" t="str">
        <f>INDEX(Δεδομένα!B$1:B$51,MATCH('2021'!G4685,Δεδομένα!A$1:A$51,0))</f>
        <v>ΠΕΛΛΟΠΟΝΗΣΟΥ</v>
      </c>
      <c r="I4685" s="53">
        <f>INDEX(Δεδομένα!E$1:E$13,MATCH('2021'!H4685,Δεδομένα!D$1:D$13,0))</f>
        <v>8</v>
      </c>
      <c r="J4685" s="4">
        <v>44339</v>
      </c>
      <c r="K4685" s="3" t="s">
        <v>458</v>
      </c>
      <c r="L4685" s="17" t="str">
        <f t="shared" si="376"/>
        <v>23/05/2021 19:50</v>
      </c>
      <c r="M4685" s="4">
        <v>44339</v>
      </c>
      <c r="N4685" s="3" t="s">
        <v>534</v>
      </c>
      <c r="O4685" s="17" t="str">
        <f t="shared" si="377"/>
        <v>23/05/2021 20:45</v>
      </c>
      <c r="P4685" s="24">
        <f t="shared" si="378"/>
        <v>3.8194444445252884E-2</v>
      </c>
      <c r="Q4685" s="28">
        <v>0</v>
      </c>
      <c r="R4685" s="27">
        <f t="shared" si="379"/>
        <v>55.000000001164153</v>
      </c>
      <c r="S4685" s="3" t="s">
        <v>4</v>
      </c>
      <c r="T4685" s="3" t="s">
        <v>4920</v>
      </c>
      <c r="U4685" s="3" t="s">
        <v>4</v>
      </c>
      <c r="V4685" s="3" t="s">
        <v>1611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0.01</v>
      </c>
      <c r="AC4685" s="5">
        <v>0</v>
      </c>
      <c r="AD4685" s="5">
        <v>0</v>
      </c>
      <c r="AE4685" s="2">
        <v>2</v>
      </c>
      <c r="AF4685" s="2">
        <v>0</v>
      </c>
      <c r="AG4685" s="2">
        <v>0</v>
      </c>
      <c r="AH4685" s="2">
        <v>0</v>
      </c>
      <c r="AI4685" s="2">
        <v>0</v>
      </c>
      <c r="AJ4685" s="2">
        <v>1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 t="s">
        <v>4</v>
      </c>
      <c r="AT4685" s="2" t="s">
        <v>4</v>
      </c>
    </row>
    <row r="4686" spans="1:46" x14ac:dyDescent="0.2">
      <c r="A4686" s="2">
        <v>1669911</v>
      </c>
      <c r="B4686" s="2">
        <v>855574</v>
      </c>
      <c r="C4686" s="7">
        <v>22.042884793779798</v>
      </c>
      <c r="D4686" s="7">
        <v>37.068229405981199</v>
      </c>
      <c r="E4686" s="19" t="s">
        <v>4918</v>
      </c>
      <c r="F4686" s="46">
        <f>INDEX(Δεδομένα!$P:$P,MATCH('2021'!E4686,Δεδομένα!$O:$O,0))</f>
        <v>143</v>
      </c>
      <c r="G4686" s="49" t="s">
        <v>4919</v>
      </c>
      <c r="H4686" s="51" t="str">
        <f>INDEX(Δεδομένα!B$1:B$51,MATCH('2021'!G4686,Δεδομένα!A$1:A$51,0))</f>
        <v>ΠΕΛΛΟΠΟΝΗΣΟΥ</v>
      </c>
      <c r="I4686" s="53">
        <f>INDEX(Δεδομένα!E$1:E$13,MATCH('2021'!H4686,Δεδομένα!D$1:D$13,0))</f>
        <v>8</v>
      </c>
      <c r="J4686" s="4">
        <v>44339</v>
      </c>
      <c r="K4686" s="3" t="s">
        <v>424</v>
      </c>
      <c r="L4686" s="17" t="str">
        <f t="shared" si="376"/>
        <v>23/05/2021 20:10</v>
      </c>
      <c r="M4686" s="4">
        <v>44339</v>
      </c>
      <c r="N4686" s="3" t="s">
        <v>166</v>
      </c>
      <c r="O4686" s="17" t="str">
        <f t="shared" si="377"/>
        <v>23/05/2021 20:25</v>
      </c>
      <c r="P4686" s="24">
        <f t="shared" si="378"/>
        <v>1.0416666664241347E-2</v>
      </c>
      <c r="Q4686" s="28">
        <v>0</v>
      </c>
      <c r="R4686" s="27">
        <f t="shared" si="379"/>
        <v>14.99999999650754</v>
      </c>
      <c r="S4686" s="3" t="s">
        <v>4</v>
      </c>
      <c r="T4686" s="3" t="s">
        <v>4926</v>
      </c>
      <c r="U4686" s="3" t="s">
        <v>4</v>
      </c>
      <c r="V4686" s="3" t="s">
        <v>5013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0.01</v>
      </c>
      <c r="AC4686" s="5">
        <v>0</v>
      </c>
      <c r="AD4686" s="5">
        <v>0</v>
      </c>
      <c r="AE4686" s="2">
        <v>2</v>
      </c>
      <c r="AF4686" s="2">
        <v>0</v>
      </c>
      <c r="AG4686" s="2">
        <v>2</v>
      </c>
      <c r="AH4686" s="2">
        <v>0</v>
      </c>
      <c r="AI4686" s="2">
        <v>0</v>
      </c>
      <c r="AJ4686" s="2">
        <v>1</v>
      </c>
      <c r="AK4686" s="2">
        <v>1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 t="s">
        <v>4</v>
      </c>
      <c r="AT4686" s="2" t="s">
        <v>4</v>
      </c>
    </row>
    <row r="4687" spans="1:46" x14ac:dyDescent="0.2">
      <c r="A4687" s="2">
        <v>1669902</v>
      </c>
      <c r="B4687" s="2">
        <v>855726</v>
      </c>
      <c r="C4687" s="7">
        <v>22.050695168322001</v>
      </c>
      <c r="D4687" s="7">
        <v>37.039775495406403</v>
      </c>
      <c r="E4687" s="19" t="s">
        <v>4918</v>
      </c>
      <c r="F4687" s="46">
        <f>INDEX(Δεδομένα!$P:$P,MATCH('2021'!E4687,Δεδομένα!$O:$O,0))</f>
        <v>143</v>
      </c>
      <c r="G4687" s="49" t="s">
        <v>4919</v>
      </c>
      <c r="H4687" s="51" t="str">
        <f>INDEX(Δεδομένα!B$1:B$51,MATCH('2021'!G4687,Δεδομένα!A$1:A$51,0))</f>
        <v>ΠΕΛΛΟΠΟΝΗΣΟΥ</v>
      </c>
      <c r="I4687" s="53">
        <f>INDEX(Δεδομένα!E$1:E$13,MATCH('2021'!H4687,Δεδομένα!D$1:D$13,0))</f>
        <v>8</v>
      </c>
      <c r="J4687" s="4">
        <v>44340</v>
      </c>
      <c r="K4687" s="3" t="s">
        <v>681</v>
      </c>
      <c r="L4687" s="17" t="str">
        <f t="shared" si="376"/>
        <v>24/05/2021 11:15</v>
      </c>
      <c r="M4687" s="4">
        <v>44340</v>
      </c>
      <c r="N4687" s="3" t="s">
        <v>237</v>
      </c>
      <c r="O4687" s="17" t="str">
        <f t="shared" si="377"/>
        <v>24/05/2021 12:30</v>
      </c>
      <c r="P4687" s="24">
        <f t="shared" si="378"/>
        <v>5.2083333335758653E-2</v>
      </c>
      <c r="Q4687" s="28">
        <v>0</v>
      </c>
      <c r="R4687" s="27">
        <f t="shared" si="379"/>
        <v>75.00000000349246</v>
      </c>
      <c r="S4687" s="3" t="s">
        <v>4</v>
      </c>
      <c r="T4687" s="3" t="s">
        <v>4926</v>
      </c>
      <c r="U4687" s="3" t="s">
        <v>4</v>
      </c>
      <c r="V4687" s="3" t="s">
        <v>4957</v>
      </c>
      <c r="W4687" s="5">
        <v>0</v>
      </c>
      <c r="X4687" s="5">
        <v>0</v>
      </c>
      <c r="Y4687" s="5">
        <v>0</v>
      </c>
      <c r="Z4687" s="5">
        <v>0</v>
      </c>
      <c r="AA4687" s="5">
        <v>0.03</v>
      </c>
      <c r="AB4687" s="5">
        <v>0</v>
      </c>
      <c r="AC4687" s="5">
        <v>0</v>
      </c>
      <c r="AD4687" s="5">
        <v>0</v>
      </c>
      <c r="AE4687" s="2">
        <v>4</v>
      </c>
      <c r="AF4687" s="2">
        <v>0</v>
      </c>
      <c r="AG4687" s="2">
        <v>0</v>
      </c>
      <c r="AH4687" s="2">
        <v>0</v>
      </c>
      <c r="AI4687" s="2">
        <v>0</v>
      </c>
      <c r="AJ4687" s="2">
        <v>2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 t="s">
        <v>4</v>
      </c>
      <c r="AT4687" s="2" t="s">
        <v>4</v>
      </c>
    </row>
    <row r="4688" spans="1:46" x14ac:dyDescent="0.2">
      <c r="A4688" s="2">
        <v>1669907</v>
      </c>
      <c r="B4688" s="2">
        <v>855754</v>
      </c>
      <c r="C4688" s="7">
        <v>21.921365754263601</v>
      </c>
      <c r="D4688" s="7">
        <v>36.963216514060001</v>
      </c>
      <c r="E4688" s="19" t="s">
        <v>4918</v>
      </c>
      <c r="F4688" s="46">
        <f>INDEX(Δεδομένα!$P:$P,MATCH('2021'!E4688,Δεδομένα!$O:$O,0))</f>
        <v>143</v>
      </c>
      <c r="G4688" s="49" t="s">
        <v>4919</v>
      </c>
      <c r="H4688" s="51" t="str">
        <f>INDEX(Δεδομένα!B$1:B$51,MATCH('2021'!G4688,Δεδομένα!A$1:A$51,0))</f>
        <v>ΠΕΛΛΟΠΟΝΗΣΟΥ</v>
      </c>
      <c r="I4688" s="53">
        <f>INDEX(Δεδομένα!E$1:E$13,MATCH('2021'!H4688,Δεδομένα!D$1:D$13,0))</f>
        <v>8</v>
      </c>
      <c r="J4688" s="4">
        <v>44340</v>
      </c>
      <c r="K4688" s="3" t="s">
        <v>854</v>
      </c>
      <c r="L4688" s="17" t="str">
        <f t="shared" si="376"/>
        <v>24/05/2021 12:50</v>
      </c>
      <c r="M4688" s="4">
        <v>44340</v>
      </c>
      <c r="N4688" s="3" t="s">
        <v>365</v>
      </c>
      <c r="O4688" s="17" t="str">
        <f t="shared" si="377"/>
        <v>24/05/2021 13:50</v>
      </c>
      <c r="P4688" s="24">
        <f t="shared" si="378"/>
        <v>4.1666666671517305E-2</v>
      </c>
      <c r="Q4688" s="28">
        <v>0</v>
      </c>
      <c r="R4688" s="27">
        <f t="shared" si="379"/>
        <v>60.000000006984919</v>
      </c>
      <c r="S4688" s="3" t="s">
        <v>4</v>
      </c>
      <c r="T4688" s="3" t="s">
        <v>4920</v>
      </c>
      <c r="U4688" s="3" t="s">
        <v>4</v>
      </c>
      <c r="V4688" s="3" t="s">
        <v>5014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0.15</v>
      </c>
      <c r="AC4688" s="5">
        <v>0</v>
      </c>
      <c r="AD4688" s="5">
        <v>0</v>
      </c>
      <c r="AE4688" s="2">
        <v>2</v>
      </c>
      <c r="AF4688" s="2">
        <v>0</v>
      </c>
      <c r="AG4688" s="2">
        <v>0</v>
      </c>
      <c r="AH4688" s="2">
        <v>0</v>
      </c>
      <c r="AI4688" s="2">
        <v>0</v>
      </c>
      <c r="AJ4688" s="2">
        <v>1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 t="s">
        <v>4</v>
      </c>
      <c r="AT4688" s="2" t="s">
        <v>4</v>
      </c>
    </row>
    <row r="4689" spans="1:46" x14ac:dyDescent="0.2">
      <c r="A4689" s="2">
        <v>1669903</v>
      </c>
      <c r="B4689" s="2">
        <v>855822</v>
      </c>
      <c r="D4689" s="2"/>
      <c r="E4689" s="19" t="s">
        <v>4918</v>
      </c>
      <c r="F4689" s="46">
        <f>INDEX(Δεδομένα!$P:$P,MATCH('2021'!E4689,Δεδομένα!$O:$O,0))</f>
        <v>143</v>
      </c>
      <c r="G4689" s="49" t="s">
        <v>4919</v>
      </c>
      <c r="H4689" s="51" t="str">
        <f>INDEX(Δεδομένα!B$1:B$51,MATCH('2021'!G4689,Δεδομένα!A$1:A$51,0))</f>
        <v>ΠΕΛΛΟΠΟΝΗΣΟΥ</v>
      </c>
      <c r="I4689" s="53">
        <f>INDEX(Δεδομένα!E$1:E$13,MATCH('2021'!H4689,Δεδομένα!D$1:D$13,0))</f>
        <v>8</v>
      </c>
      <c r="J4689" s="4">
        <v>44340</v>
      </c>
      <c r="K4689" s="3" t="s">
        <v>478</v>
      </c>
      <c r="L4689" s="17" t="str">
        <f t="shared" si="376"/>
        <v>24/05/2021 16:57</v>
      </c>
      <c r="M4689" s="4">
        <v>44340</v>
      </c>
      <c r="N4689" s="3" t="s">
        <v>844</v>
      </c>
      <c r="O4689" s="17" t="str">
        <f t="shared" si="377"/>
        <v>24/05/2021 17:35</v>
      </c>
      <c r="P4689" s="24">
        <f t="shared" si="378"/>
        <v>2.6388888887595385E-2</v>
      </c>
      <c r="Q4689" s="28">
        <v>0</v>
      </c>
      <c r="R4689" s="27">
        <f t="shared" si="379"/>
        <v>37.999999998137355</v>
      </c>
      <c r="S4689" s="3" t="s">
        <v>4</v>
      </c>
      <c r="T4689" s="3" t="s">
        <v>4995</v>
      </c>
      <c r="U4689" s="3" t="s">
        <v>4</v>
      </c>
      <c r="V4689" s="3" t="s">
        <v>5015</v>
      </c>
      <c r="W4689" s="5">
        <v>0</v>
      </c>
      <c r="X4689" s="5">
        <v>0</v>
      </c>
      <c r="Y4689" s="5">
        <v>0</v>
      </c>
      <c r="Z4689" s="5">
        <v>0</v>
      </c>
      <c r="AA4689" s="5">
        <v>0.1</v>
      </c>
      <c r="AB4689" s="5">
        <v>0</v>
      </c>
      <c r="AC4689" s="5">
        <v>0</v>
      </c>
      <c r="AD4689" s="5">
        <v>0</v>
      </c>
      <c r="AE4689" s="2">
        <v>2</v>
      </c>
      <c r="AF4689" s="2">
        <v>0</v>
      </c>
      <c r="AG4689" s="2">
        <v>0</v>
      </c>
      <c r="AH4689" s="2">
        <v>0</v>
      </c>
      <c r="AI4689" s="2">
        <v>0</v>
      </c>
      <c r="AJ4689" s="2">
        <v>1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 t="s">
        <v>4</v>
      </c>
      <c r="AT4689" s="2" t="s">
        <v>4</v>
      </c>
    </row>
    <row r="4690" spans="1:46" x14ac:dyDescent="0.2">
      <c r="A4690" s="2">
        <v>1669904</v>
      </c>
      <c r="B4690" s="2">
        <v>855862</v>
      </c>
      <c r="C4690" s="7">
        <v>22.060079785992698</v>
      </c>
      <c r="D4690" s="7">
        <v>37.104957847718602</v>
      </c>
      <c r="E4690" s="19" t="s">
        <v>4918</v>
      </c>
      <c r="F4690" s="46">
        <f>INDEX(Δεδομένα!$P:$P,MATCH('2021'!E4690,Δεδομένα!$O:$O,0))</f>
        <v>143</v>
      </c>
      <c r="G4690" s="49" t="s">
        <v>4919</v>
      </c>
      <c r="H4690" s="51" t="str">
        <f>INDEX(Δεδομένα!B$1:B$51,MATCH('2021'!G4690,Δεδομένα!A$1:A$51,0))</f>
        <v>ΠΕΛΛΟΠΟΝΗΣΟΥ</v>
      </c>
      <c r="I4690" s="53">
        <f>INDEX(Δεδομένα!E$1:E$13,MATCH('2021'!H4690,Δεδομένα!D$1:D$13,0))</f>
        <v>8</v>
      </c>
      <c r="J4690" s="4">
        <v>44340</v>
      </c>
      <c r="K4690" s="3" t="s">
        <v>20</v>
      </c>
      <c r="L4690" s="17" t="str">
        <f t="shared" si="376"/>
        <v>24/05/2021 19:01</v>
      </c>
      <c r="M4690" s="4">
        <v>44340</v>
      </c>
      <c r="N4690" s="3" t="s">
        <v>450</v>
      </c>
      <c r="O4690" s="17" t="str">
        <f t="shared" si="377"/>
        <v>24/05/2021 20:50</v>
      </c>
      <c r="P4690" s="24">
        <f t="shared" si="378"/>
        <v>7.5694444443797693E-2</v>
      </c>
      <c r="Q4690" s="28">
        <v>0</v>
      </c>
      <c r="R4690" s="27">
        <f t="shared" si="379"/>
        <v>108.99999999906868</v>
      </c>
      <c r="S4690" s="3" t="s">
        <v>4</v>
      </c>
      <c r="T4690" s="3" t="s">
        <v>4926</v>
      </c>
      <c r="U4690" s="3" t="s">
        <v>4</v>
      </c>
      <c r="V4690" s="3" t="s">
        <v>5016</v>
      </c>
      <c r="W4690" s="5">
        <v>0</v>
      </c>
      <c r="X4690" s="5">
        <v>0.1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2">
        <v>12</v>
      </c>
      <c r="AF4690" s="2">
        <v>0</v>
      </c>
      <c r="AG4690" s="2">
        <v>1</v>
      </c>
      <c r="AH4690" s="2">
        <v>0</v>
      </c>
      <c r="AI4690" s="2">
        <v>0</v>
      </c>
      <c r="AJ4690" s="2">
        <v>5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 t="s">
        <v>4</v>
      </c>
      <c r="AT4690" s="2" t="s">
        <v>4</v>
      </c>
    </row>
    <row r="4691" spans="1:46" x14ac:dyDescent="0.2">
      <c r="A4691" s="2">
        <v>1669898</v>
      </c>
      <c r="B4691" s="2">
        <v>856057</v>
      </c>
      <c r="C4691" s="7">
        <v>22.023908678397401</v>
      </c>
      <c r="D4691" s="7">
        <v>37.125734068033502</v>
      </c>
      <c r="E4691" s="19" t="s">
        <v>4918</v>
      </c>
      <c r="F4691" s="46">
        <f>INDEX(Δεδομένα!$P:$P,MATCH('2021'!E4691,Δεδομένα!$O:$O,0))</f>
        <v>143</v>
      </c>
      <c r="G4691" s="49" t="s">
        <v>4919</v>
      </c>
      <c r="H4691" s="51" t="str">
        <f>INDEX(Δεδομένα!B$1:B$51,MATCH('2021'!G4691,Δεδομένα!A$1:A$51,0))</f>
        <v>ΠΕΛΛΟΠΟΝΗΣΟΥ</v>
      </c>
      <c r="I4691" s="53">
        <f>INDEX(Δεδομένα!E$1:E$13,MATCH('2021'!H4691,Δεδομένα!D$1:D$13,0))</f>
        <v>8</v>
      </c>
      <c r="J4691" s="4">
        <v>44341</v>
      </c>
      <c r="K4691" s="3" t="s">
        <v>1016</v>
      </c>
      <c r="L4691" s="17" t="str">
        <f t="shared" si="376"/>
        <v>25/05/2021 14:25</v>
      </c>
      <c r="M4691" s="4">
        <v>44341</v>
      </c>
      <c r="N4691" s="3" t="s">
        <v>1104</v>
      </c>
      <c r="O4691" s="17" t="str">
        <f t="shared" si="377"/>
        <v>25/05/2021 16:13</v>
      </c>
      <c r="P4691" s="24">
        <f t="shared" si="378"/>
        <v>7.4999999997089617E-2</v>
      </c>
      <c r="Q4691" s="28">
        <v>0</v>
      </c>
      <c r="R4691" s="27">
        <f t="shared" si="379"/>
        <v>107.99999999580905</v>
      </c>
      <c r="S4691" s="3" t="s">
        <v>4</v>
      </c>
      <c r="T4691" s="3" t="s">
        <v>4926</v>
      </c>
      <c r="U4691" s="3" t="s">
        <v>4</v>
      </c>
      <c r="V4691" s="3" t="s">
        <v>4963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2.5</v>
      </c>
      <c r="AC4691" s="5">
        <v>0</v>
      </c>
      <c r="AD4691" s="5">
        <v>0</v>
      </c>
      <c r="AE4691" s="2">
        <v>4</v>
      </c>
      <c r="AF4691" s="2">
        <v>0</v>
      </c>
      <c r="AG4691" s="2">
        <v>0</v>
      </c>
      <c r="AH4691" s="2">
        <v>0</v>
      </c>
      <c r="AI4691" s="2">
        <v>0</v>
      </c>
      <c r="AJ4691" s="2">
        <v>2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 t="s">
        <v>4</v>
      </c>
      <c r="AT4691" s="2" t="s">
        <v>4</v>
      </c>
    </row>
    <row r="4692" spans="1:46" x14ac:dyDescent="0.2">
      <c r="A4692" s="2">
        <v>1669897</v>
      </c>
      <c r="B4692" s="2">
        <v>856388</v>
      </c>
      <c r="C4692" s="7">
        <v>22.0588217776465</v>
      </c>
      <c r="D4692" s="7">
        <v>37.057149434907799</v>
      </c>
      <c r="E4692" s="19" t="s">
        <v>4918</v>
      </c>
      <c r="F4692" s="46">
        <f>INDEX(Δεδομένα!$P:$P,MATCH('2021'!E4692,Δεδομένα!$O:$O,0))</f>
        <v>143</v>
      </c>
      <c r="G4692" s="49" t="s">
        <v>4919</v>
      </c>
      <c r="H4692" s="51" t="str">
        <f>INDEX(Δεδομένα!B$1:B$51,MATCH('2021'!G4692,Δεδομένα!A$1:A$51,0))</f>
        <v>ΠΕΛΛΟΠΟΝΗΣΟΥ</v>
      </c>
      <c r="I4692" s="53">
        <f>INDEX(Δεδομένα!E$1:E$13,MATCH('2021'!H4692,Δεδομένα!D$1:D$13,0))</f>
        <v>8</v>
      </c>
      <c r="J4692" s="4">
        <v>44342</v>
      </c>
      <c r="K4692" s="3" t="s">
        <v>1404</v>
      </c>
      <c r="L4692" s="17" t="str">
        <f t="shared" si="376"/>
        <v>26/05/2021 20:24</v>
      </c>
      <c r="M4692" s="4">
        <v>44342</v>
      </c>
      <c r="N4692" s="3" t="s">
        <v>997</v>
      </c>
      <c r="O4692" s="17" t="str">
        <f t="shared" si="377"/>
        <v>26/05/2021 21:35</v>
      </c>
      <c r="P4692" s="24">
        <f t="shared" si="378"/>
        <v>4.9305555556202307E-2</v>
      </c>
      <c r="Q4692" s="28">
        <v>0</v>
      </c>
      <c r="R4692" s="27">
        <f t="shared" si="379"/>
        <v>71.000000000931323</v>
      </c>
      <c r="S4692" s="3" t="s">
        <v>4</v>
      </c>
      <c r="T4692" s="3" t="s">
        <v>4926</v>
      </c>
      <c r="U4692" s="3" t="s">
        <v>4</v>
      </c>
      <c r="V4692" s="3" t="s">
        <v>4952</v>
      </c>
      <c r="W4692" s="5">
        <v>0</v>
      </c>
      <c r="X4692" s="5">
        <v>0</v>
      </c>
      <c r="Y4692" s="5">
        <v>0</v>
      </c>
      <c r="Z4692" s="5">
        <v>0</v>
      </c>
      <c r="AA4692" s="5">
        <v>0.05</v>
      </c>
      <c r="AB4692" s="5">
        <v>0</v>
      </c>
      <c r="AC4692" s="5">
        <v>0</v>
      </c>
      <c r="AD4692" s="5">
        <v>0</v>
      </c>
      <c r="AE4692" s="2">
        <v>1</v>
      </c>
      <c r="AF4692" s="2">
        <v>0</v>
      </c>
      <c r="AG4692" s="2">
        <v>0</v>
      </c>
      <c r="AH4692" s="2">
        <v>0</v>
      </c>
      <c r="AI4692" s="2">
        <v>0</v>
      </c>
      <c r="AJ4692" s="2">
        <v>1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 t="s">
        <v>4</v>
      </c>
      <c r="AT4692" s="2" t="s">
        <v>4</v>
      </c>
    </row>
    <row r="4693" spans="1:46" x14ac:dyDescent="0.2">
      <c r="A4693" s="2">
        <v>1669828</v>
      </c>
      <c r="B4693" s="2">
        <v>856766</v>
      </c>
      <c r="D4693" s="2"/>
      <c r="E4693" s="19" t="s">
        <v>4918</v>
      </c>
      <c r="F4693" s="46">
        <f>INDEX(Δεδομένα!$P:$P,MATCH('2021'!E4693,Δεδομένα!$O:$O,0))</f>
        <v>143</v>
      </c>
      <c r="G4693" s="49" t="s">
        <v>4919</v>
      </c>
      <c r="H4693" s="51" t="str">
        <f>INDEX(Δεδομένα!B$1:B$51,MATCH('2021'!G4693,Δεδομένα!A$1:A$51,0))</f>
        <v>ΠΕΛΛΟΠΟΝΗΣΟΥ</v>
      </c>
      <c r="I4693" s="53">
        <f>INDEX(Δεδομένα!E$1:E$13,MATCH('2021'!H4693,Δεδομένα!D$1:D$13,0))</f>
        <v>8</v>
      </c>
      <c r="J4693" s="4">
        <v>44344</v>
      </c>
      <c r="K4693" s="3" t="s">
        <v>88</v>
      </c>
      <c r="L4693" s="17" t="str">
        <f t="shared" si="376"/>
        <v>28/05/2021 10:30</v>
      </c>
      <c r="M4693" s="4">
        <v>44344</v>
      </c>
      <c r="N4693" s="3" t="s">
        <v>692</v>
      </c>
      <c r="O4693" s="17" t="str">
        <f t="shared" si="377"/>
        <v>28/05/2021 10:50</v>
      </c>
      <c r="P4693" s="24">
        <f t="shared" si="378"/>
        <v>1.3888888890505768E-2</v>
      </c>
      <c r="Q4693" s="28">
        <v>0</v>
      </c>
      <c r="R4693" s="27">
        <f t="shared" si="379"/>
        <v>20.000000002328306</v>
      </c>
      <c r="S4693" s="3" t="s">
        <v>4</v>
      </c>
      <c r="T4693" s="3" t="s">
        <v>4920</v>
      </c>
      <c r="U4693" s="3" t="s">
        <v>4</v>
      </c>
      <c r="V4693" s="3" t="s">
        <v>5017</v>
      </c>
      <c r="W4693" s="5">
        <v>0</v>
      </c>
      <c r="X4693" s="5">
        <v>0</v>
      </c>
      <c r="Y4693" s="5">
        <v>0</v>
      </c>
      <c r="Z4693" s="5">
        <v>0</v>
      </c>
      <c r="AA4693" s="5">
        <v>0.01</v>
      </c>
      <c r="AB4693" s="5">
        <v>0</v>
      </c>
      <c r="AC4693" s="5">
        <v>0</v>
      </c>
      <c r="AD4693" s="5">
        <v>0</v>
      </c>
      <c r="AE4693" s="2">
        <v>2</v>
      </c>
      <c r="AF4693" s="2">
        <v>0</v>
      </c>
      <c r="AG4693" s="2">
        <v>0</v>
      </c>
      <c r="AH4693" s="2">
        <v>0</v>
      </c>
      <c r="AI4693" s="2">
        <v>0</v>
      </c>
      <c r="AJ4693" s="2">
        <v>1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 t="s">
        <v>4</v>
      </c>
      <c r="AT4693" s="2" t="s">
        <v>4</v>
      </c>
    </row>
    <row r="4694" spans="1:46" x14ac:dyDescent="0.2">
      <c r="A4694" s="2">
        <v>1669821</v>
      </c>
      <c r="B4694" s="2">
        <v>856937</v>
      </c>
      <c r="C4694" s="7">
        <v>22.0499403264247</v>
      </c>
      <c r="D4694" s="7">
        <v>37.055951674373397</v>
      </c>
      <c r="E4694" s="19" t="s">
        <v>4918</v>
      </c>
      <c r="F4694" s="46">
        <f>INDEX(Δεδομένα!$P:$P,MATCH('2021'!E4694,Δεδομένα!$O:$O,0))</f>
        <v>143</v>
      </c>
      <c r="G4694" s="49" t="s">
        <v>4919</v>
      </c>
      <c r="H4694" s="51" t="str">
        <f>INDEX(Δεδομένα!B$1:B$51,MATCH('2021'!G4694,Δεδομένα!A$1:A$51,0))</f>
        <v>ΠΕΛΛΟΠΟΝΗΣΟΥ</v>
      </c>
      <c r="I4694" s="53">
        <f>INDEX(Δεδομένα!E$1:E$13,MATCH('2021'!H4694,Δεδομένα!D$1:D$13,0))</f>
        <v>8</v>
      </c>
      <c r="J4694" s="4">
        <v>44344</v>
      </c>
      <c r="K4694" s="3" t="s">
        <v>147</v>
      </c>
      <c r="L4694" s="17" t="str">
        <f t="shared" si="376"/>
        <v>28/05/2021 20:00</v>
      </c>
      <c r="M4694" s="4">
        <v>44344</v>
      </c>
      <c r="N4694" s="3" t="s">
        <v>1485</v>
      </c>
      <c r="O4694" s="17" t="str">
        <f t="shared" si="377"/>
        <v>28/05/2021 20:44</v>
      </c>
      <c r="P4694" s="24">
        <f t="shared" si="378"/>
        <v>3.0555555553291924E-2</v>
      </c>
      <c r="Q4694" s="28">
        <v>0</v>
      </c>
      <c r="R4694" s="27">
        <f t="shared" si="379"/>
        <v>43.999999996740371</v>
      </c>
      <c r="S4694" s="3" t="s">
        <v>4</v>
      </c>
      <c r="T4694" s="3" t="s">
        <v>4920</v>
      </c>
      <c r="U4694" s="3" t="s">
        <v>4</v>
      </c>
      <c r="V4694" s="3" t="s">
        <v>1586</v>
      </c>
      <c r="W4694" s="5">
        <v>0</v>
      </c>
      <c r="X4694" s="5">
        <v>0</v>
      </c>
      <c r="Y4694" s="5">
        <v>0</v>
      </c>
      <c r="Z4694" s="5">
        <v>0</v>
      </c>
      <c r="AA4694" s="5">
        <v>0.05</v>
      </c>
      <c r="AB4694" s="5">
        <v>0</v>
      </c>
      <c r="AC4694" s="5">
        <v>0</v>
      </c>
      <c r="AD4694" s="5">
        <v>0</v>
      </c>
      <c r="AE4694" s="2">
        <v>4</v>
      </c>
      <c r="AF4694" s="2">
        <v>0</v>
      </c>
      <c r="AG4694" s="2">
        <v>0</v>
      </c>
      <c r="AH4694" s="2">
        <v>0</v>
      </c>
      <c r="AI4694" s="2">
        <v>0</v>
      </c>
      <c r="AJ4694" s="2">
        <v>2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 t="s">
        <v>4</v>
      </c>
      <c r="AT4694" s="2" t="s">
        <v>4</v>
      </c>
    </row>
    <row r="4695" spans="1:46" x14ac:dyDescent="0.2">
      <c r="A4695" s="2">
        <v>1669797</v>
      </c>
      <c r="B4695" s="2">
        <v>856992</v>
      </c>
      <c r="C4695" s="7">
        <v>21.891551971435501</v>
      </c>
      <c r="D4695" s="7">
        <v>36.8078002929688</v>
      </c>
      <c r="E4695" s="19" t="s">
        <v>4918</v>
      </c>
      <c r="F4695" s="46">
        <f>INDEX(Δεδομένα!$P:$P,MATCH('2021'!E4695,Δεδομένα!$O:$O,0))</f>
        <v>143</v>
      </c>
      <c r="G4695" s="49" t="s">
        <v>4919</v>
      </c>
      <c r="H4695" s="51" t="str">
        <f>INDEX(Δεδομένα!B$1:B$51,MATCH('2021'!G4695,Δεδομένα!A$1:A$51,0))</f>
        <v>ΠΕΛΛΟΠΟΝΗΣΟΥ</v>
      </c>
      <c r="I4695" s="53">
        <f>INDEX(Δεδομένα!E$1:E$13,MATCH('2021'!H4695,Δεδομένα!D$1:D$13,0))</f>
        <v>8</v>
      </c>
      <c r="J4695" s="4">
        <v>44345</v>
      </c>
      <c r="K4695" s="3" t="s">
        <v>4599</v>
      </c>
      <c r="L4695" s="17" t="str">
        <f t="shared" si="376"/>
        <v>29/05/2021 00:22</v>
      </c>
      <c r="M4695" s="4">
        <v>44345</v>
      </c>
      <c r="N4695" s="3" t="s">
        <v>3367</v>
      </c>
      <c r="O4695" s="17" t="str">
        <f t="shared" si="377"/>
        <v>29/05/2021 00:50</v>
      </c>
      <c r="P4695" s="24">
        <f t="shared" si="378"/>
        <v>1.9444444442342501E-2</v>
      </c>
      <c r="Q4695" s="28">
        <v>0</v>
      </c>
      <c r="R4695" s="27">
        <f t="shared" si="379"/>
        <v>27.999999996973202</v>
      </c>
      <c r="S4695" s="3" t="s">
        <v>4</v>
      </c>
      <c r="T4695" s="3" t="s">
        <v>4995</v>
      </c>
      <c r="U4695" s="3" t="s">
        <v>4</v>
      </c>
      <c r="V4695" s="3" t="s">
        <v>5003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0.04</v>
      </c>
      <c r="AC4695" s="5">
        <v>0</v>
      </c>
      <c r="AD4695" s="5">
        <v>0</v>
      </c>
      <c r="AE4695" s="2">
        <v>2</v>
      </c>
      <c r="AF4695" s="2">
        <v>0</v>
      </c>
      <c r="AG4695" s="2">
        <v>0</v>
      </c>
      <c r="AH4695" s="2">
        <v>0</v>
      </c>
      <c r="AI4695" s="2">
        <v>0</v>
      </c>
      <c r="AJ4695" s="2">
        <v>1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 t="s">
        <v>4</v>
      </c>
      <c r="AT4695" s="2" t="s">
        <v>4</v>
      </c>
    </row>
    <row r="4696" spans="1:46" x14ac:dyDescent="0.2">
      <c r="A4696" s="2">
        <v>1669774</v>
      </c>
      <c r="B4696" s="2">
        <v>857188</v>
      </c>
      <c r="C4696" s="7">
        <v>22.068409360268401</v>
      </c>
      <c r="D4696" s="7">
        <v>37.043584664714302</v>
      </c>
      <c r="E4696" s="19" t="s">
        <v>4918</v>
      </c>
      <c r="F4696" s="46">
        <f>INDEX(Δεδομένα!$P:$P,MATCH('2021'!E4696,Δεδομένα!$O:$O,0))</f>
        <v>143</v>
      </c>
      <c r="G4696" s="49" t="s">
        <v>4919</v>
      </c>
      <c r="H4696" s="51" t="str">
        <f>INDEX(Δεδομένα!B$1:B$51,MATCH('2021'!G4696,Δεδομένα!A$1:A$51,0))</f>
        <v>ΠΕΛΛΟΠΟΝΗΣΟΥ</v>
      </c>
      <c r="I4696" s="53">
        <f>INDEX(Δεδομένα!E$1:E$13,MATCH('2021'!H4696,Δεδομένα!D$1:D$13,0))</f>
        <v>8</v>
      </c>
      <c r="J4696" s="4">
        <v>44345</v>
      </c>
      <c r="K4696" s="3" t="s">
        <v>404</v>
      </c>
      <c r="L4696" s="17" t="str">
        <f t="shared" si="376"/>
        <v>29/05/2021 18:05</v>
      </c>
      <c r="M4696" s="4">
        <v>44345</v>
      </c>
      <c r="N4696" s="3" t="s">
        <v>957</v>
      </c>
      <c r="O4696" s="17" t="str">
        <f t="shared" si="377"/>
        <v>29/05/2021 19:11</v>
      </c>
      <c r="P4696" s="24">
        <f t="shared" si="378"/>
        <v>4.5833333337213844E-2</v>
      </c>
      <c r="Q4696" s="28">
        <v>0</v>
      </c>
      <c r="R4696" s="27">
        <f t="shared" si="379"/>
        <v>66.000000005587935</v>
      </c>
      <c r="S4696" s="3" t="s">
        <v>4</v>
      </c>
      <c r="T4696" s="3" t="s">
        <v>4926</v>
      </c>
      <c r="U4696" s="3" t="s">
        <v>4</v>
      </c>
      <c r="V4696" s="3" t="s">
        <v>1586</v>
      </c>
      <c r="W4696" s="5">
        <v>0</v>
      </c>
      <c r="X4696" s="5">
        <v>0</v>
      </c>
      <c r="Y4696" s="5">
        <v>0</v>
      </c>
      <c r="Z4696" s="5">
        <v>0</v>
      </c>
      <c r="AA4696" s="5">
        <v>0.5</v>
      </c>
      <c r="AB4696" s="5">
        <v>0</v>
      </c>
      <c r="AC4696" s="5">
        <v>0</v>
      </c>
      <c r="AD4696" s="5">
        <v>0</v>
      </c>
      <c r="AE4696" s="2">
        <v>5</v>
      </c>
      <c r="AF4696" s="2">
        <v>0</v>
      </c>
      <c r="AG4696" s="2">
        <v>0</v>
      </c>
      <c r="AH4696" s="2">
        <v>0</v>
      </c>
      <c r="AI4696" s="2">
        <v>0</v>
      </c>
      <c r="AJ4696" s="2">
        <v>3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 t="s">
        <v>4</v>
      </c>
      <c r="AT4696" s="2" t="s">
        <v>4</v>
      </c>
    </row>
    <row r="4697" spans="1:46" x14ac:dyDescent="0.2">
      <c r="A4697" s="2">
        <v>1669733</v>
      </c>
      <c r="B4697" s="2">
        <v>857192</v>
      </c>
      <c r="C4697" s="7">
        <v>21.932633020565</v>
      </c>
      <c r="D4697" s="7">
        <v>36.801963888569801</v>
      </c>
      <c r="E4697" s="19" t="s">
        <v>4918</v>
      </c>
      <c r="F4697" s="46">
        <f>INDEX(Δεδομένα!$P:$P,MATCH('2021'!E4697,Δεδομένα!$O:$O,0))</f>
        <v>143</v>
      </c>
      <c r="G4697" s="49" t="s">
        <v>4919</v>
      </c>
      <c r="H4697" s="51" t="str">
        <f>INDEX(Δεδομένα!B$1:B$51,MATCH('2021'!G4697,Δεδομένα!A$1:A$51,0))</f>
        <v>ΠΕΛΛΟΠΟΝΗΣΟΥ</v>
      </c>
      <c r="I4697" s="53">
        <f>INDEX(Δεδομένα!E$1:E$13,MATCH('2021'!H4697,Δεδομένα!D$1:D$13,0))</f>
        <v>8</v>
      </c>
      <c r="J4697" s="4">
        <v>44345</v>
      </c>
      <c r="K4697" s="3" t="s">
        <v>502</v>
      </c>
      <c r="L4697" s="17" t="str">
        <f t="shared" ref="L4697:L4753" si="380">_xlfn.CONCAT(TEXT(J4697,"ηη/μμ/εεε")," ",TEXT(K4697,"ωω:λλ"))</f>
        <v>29/05/2021 19:30</v>
      </c>
      <c r="M4697" s="4">
        <v>44345</v>
      </c>
      <c r="N4697" s="3" t="s">
        <v>502</v>
      </c>
      <c r="O4697" s="17" t="str">
        <f t="shared" ref="O4697:O4753" si="381">_xlfn.CONCAT(TEXT(M4697,"ηη/μμ/εεε")," ",TEXT(N4697,"ωω:λλ"))</f>
        <v>29/05/2021 19:30</v>
      </c>
      <c r="P4697" s="24">
        <f t="shared" ref="P4697:P4753" si="382">O4697-L4697</f>
        <v>0</v>
      </c>
      <c r="Q4697" s="28">
        <v>0</v>
      </c>
      <c r="R4697" s="27">
        <f t="shared" ref="R4697:R4753" si="383">P4697*(24*60)</f>
        <v>0</v>
      </c>
      <c r="S4697" s="3" t="s">
        <v>4</v>
      </c>
      <c r="T4697" s="3" t="s">
        <v>4995</v>
      </c>
      <c r="U4697" s="3" t="s">
        <v>4</v>
      </c>
      <c r="V4697" s="3" t="s">
        <v>5018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0.02</v>
      </c>
      <c r="AC4697" s="5">
        <v>0</v>
      </c>
      <c r="AD4697" s="5">
        <v>0</v>
      </c>
      <c r="AE4697" s="2">
        <v>2</v>
      </c>
      <c r="AF4697" s="2">
        <v>0</v>
      </c>
      <c r="AG4697" s="2">
        <v>2</v>
      </c>
      <c r="AH4697" s="2">
        <v>0</v>
      </c>
      <c r="AI4697" s="2">
        <v>0</v>
      </c>
      <c r="AJ4697" s="2">
        <v>2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 t="s">
        <v>4</v>
      </c>
      <c r="AT4697" s="2" t="s">
        <v>4</v>
      </c>
    </row>
    <row r="4698" spans="1:46" x14ac:dyDescent="0.2">
      <c r="A4698" s="2">
        <v>1669747</v>
      </c>
      <c r="B4698" s="2">
        <v>857258</v>
      </c>
      <c r="C4698" s="7">
        <v>22.050072756017901</v>
      </c>
      <c r="D4698" s="7">
        <v>37.061082002497798</v>
      </c>
      <c r="E4698" s="19" t="s">
        <v>4918</v>
      </c>
      <c r="F4698" s="46">
        <f>INDEX(Δεδομένα!$P:$P,MATCH('2021'!E4698,Δεδομένα!$O:$O,0))</f>
        <v>143</v>
      </c>
      <c r="G4698" s="49" t="s">
        <v>4919</v>
      </c>
      <c r="H4698" s="51" t="str">
        <f>INDEX(Δεδομένα!B$1:B$51,MATCH('2021'!G4698,Δεδομένα!A$1:A$51,0))</f>
        <v>ΠΕΛΛΟΠΟΝΗΣΟΥ</v>
      </c>
      <c r="I4698" s="53">
        <f>INDEX(Δεδομένα!E$1:E$13,MATCH('2021'!H4698,Δεδομένα!D$1:D$13,0))</f>
        <v>8</v>
      </c>
      <c r="J4698" s="4">
        <v>44345</v>
      </c>
      <c r="K4698" s="3" t="s">
        <v>983</v>
      </c>
      <c r="L4698" s="17" t="str">
        <f t="shared" si="380"/>
        <v>29/05/2021 21:25</v>
      </c>
      <c r="M4698" s="4">
        <v>44345</v>
      </c>
      <c r="N4698" s="3" t="s">
        <v>4121</v>
      </c>
      <c r="O4698" s="17" t="str">
        <f t="shared" si="381"/>
        <v>29/05/2021 23:47</v>
      </c>
      <c r="P4698" s="24">
        <f t="shared" si="382"/>
        <v>9.8611111112404615E-2</v>
      </c>
      <c r="Q4698" s="28">
        <v>0</v>
      </c>
      <c r="R4698" s="27">
        <f t="shared" si="383"/>
        <v>142.00000000186265</v>
      </c>
      <c r="S4698" s="3" t="s">
        <v>4</v>
      </c>
      <c r="T4698" s="3" t="s">
        <v>4926</v>
      </c>
      <c r="U4698" s="3" t="s">
        <v>4</v>
      </c>
      <c r="V4698" s="3" t="s">
        <v>4928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6</v>
      </c>
      <c r="AC4698" s="5">
        <v>0</v>
      </c>
      <c r="AD4698" s="5">
        <v>0</v>
      </c>
      <c r="AE4698" s="2">
        <v>11</v>
      </c>
      <c r="AF4698" s="2">
        <v>0</v>
      </c>
      <c r="AG4698" s="2">
        <v>3</v>
      </c>
      <c r="AH4698" s="2">
        <v>0</v>
      </c>
      <c r="AI4698" s="2">
        <v>0</v>
      </c>
      <c r="AJ4698" s="2">
        <v>5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 t="s">
        <v>4</v>
      </c>
      <c r="AT4698" s="2" t="s">
        <v>4</v>
      </c>
    </row>
    <row r="4699" spans="1:46" x14ac:dyDescent="0.2">
      <c r="A4699" s="2">
        <v>1669739</v>
      </c>
      <c r="B4699" s="2">
        <v>857278</v>
      </c>
      <c r="C4699" s="7">
        <v>22.057148475077302</v>
      </c>
      <c r="D4699" s="7">
        <v>37.059538296914702</v>
      </c>
      <c r="E4699" s="19" t="s">
        <v>4918</v>
      </c>
      <c r="F4699" s="46">
        <f>INDEX(Δεδομένα!$P:$P,MATCH('2021'!E4699,Δεδομένα!$O:$O,0))</f>
        <v>143</v>
      </c>
      <c r="G4699" s="49" t="s">
        <v>4919</v>
      </c>
      <c r="H4699" s="51" t="str">
        <f>INDEX(Δεδομένα!B$1:B$51,MATCH('2021'!G4699,Δεδομένα!A$1:A$51,0))</f>
        <v>ΠΕΛΛΟΠΟΝΗΣΟΥ</v>
      </c>
      <c r="I4699" s="53">
        <f>INDEX(Δεδομένα!E$1:E$13,MATCH('2021'!H4699,Δεδομένα!D$1:D$13,0))</f>
        <v>8</v>
      </c>
      <c r="J4699" s="4">
        <v>44345</v>
      </c>
      <c r="K4699" s="3" t="s">
        <v>1935</v>
      </c>
      <c r="L4699" s="17" t="str">
        <f t="shared" si="380"/>
        <v>29/05/2021 23:21</v>
      </c>
      <c r="M4699" s="4">
        <v>44345</v>
      </c>
      <c r="N4699" s="3" t="s">
        <v>5019</v>
      </c>
      <c r="O4699" s="17" t="str">
        <f t="shared" si="381"/>
        <v>29/05/2021 23:52</v>
      </c>
      <c r="P4699" s="24">
        <f t="shared" si="382"/>
        <v>2.1527777775190771E-2</v>
      </c>
      <c r="Q4699" s="28">
        <v>0</v>
      </c>
      <c r="R4699" s="27">
        <f t="shared" si="383"/>
        <v>30.99999999627471</v>
      </c>
      <c r="S4699" s="3" t="s">
        <v>4</v>
      </c>
      <c r="T4699" s="3" t="s">
        <v>4926</v>
      </c>
      <c r="U4699" s="3" t="s">
        <v>4</v>
      </c>
      <c r="V4699" s="3" t="s">
        <v>4952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0.5</v>
      </c>
      <c r="AC4699" s="5">
        <v>0</v>
      </c>
      <c r="AD4699" s="5">
        <v>0</v>
      </c>
      <c r="AE4699" s="2">
        <v>5</v>
      </c>
      <c r="AF4699" s="2">
        <v>0</v>
      </c>
      <c r="AG4699" s="2">
        <v>0</v>
      </c>
      <c r="AH4699" s="2">
        <v>0</v>
      </c>
      <c r="AI4699" s="2">
        <v>0</v>
      </c>
      <c r="AJ4699" s="2">
        <v>2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 t="s">
        <v>4</v>
      </c>
      <c r="AT4699" s="2" t="s">
        <v>4</v>
      </c>
    </row>
    <row r="4700" spans="1:46" x14ac:dyDescent="0.2">
      <c r="A4700" s="2">
        <v>1669704</v>
      </c>
      <c r="B4700" s="2">
        <v>857306</v>
      </c>
      <c r="C4700" s="7">
        <v>21.913036695199398</v>
      </c>
      <c r="D4700" s="7">
        <v>36.814282726922201</v>
      </c>
      <c r="E4700" s="19" t="s">
        <v>4918</v>
      </c>
      <c r="F4700" s="46">
        <f>INDEX(Δεδομένα!$P:$P,MATCH('2021'!E4700,Δεδομένα!$O:$O,0))</f>
        <v>143</v>
      </c>
      <c r="G4700" s="49" t="s">
        <v>4919</v>
      </c>
      <c r="H4700" s="51" t="str">
        <f>INDEX(Δεδομένα!B$1:B$51,MATCH('2021'!G4700,Δεδομένα!A$1:A$51,0))</f>
        <v>ΠΕΛΛΟΠΟΝΗΣΟΥ</v>
      </c>
      <c r="I4700" s="53">
        <f>INDEX(Δεδομένα!E$1:E$13,MATCH('2021'!H4700,Δεδομένα!D$1:D$13,0))</f>
        <v>8</v>
      </c>
      <c r="J4700" s="4">
        <v>44346</v>
      </c>
      <c r="K4700" s="3" t="s">
        <v>3356</v>
      </c>
      <c r="L4700" s="17" t="str">
        <f t="shared" si="380"/>
        <v>30/05/2021 02:10</v>
      </c>
      <c r="M4700" s="4">
        <v>44346</v>
      </c>
      <c r="N4700" s="3" t="s">
        <v>2362</v>
      </c>
      <c r="O4700" s="17" t="str">
        <f t="shared" si="381"/>
        <v>30/05/2021 03:10</v>
      </c>
      <c r="P4700" s="24">
        <f t="shared" si="382"/>
        <v>4.1666666664241347E-2</v>
      </c>
      <c r="Q4700" s="28">
        <v>0</v>
      </c>
      <c r="R4700" s="27">
        <f t="shared" si="383"/>
        <v>59.99999999650754</v>
      </c>
      <c r="S4700" s="3" t="s">
        <v>4</v>
      </c>
      <c r="T4700" s="3" t="s">
        <v>4995</v>
      </c>
      <c r="U4700" s="3" t="s">
        <v>4</v>
      </c>
      <c r="V4700" s="3" t="s">
        <v>5003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0.4</v>
      </c>
      <c r="AC4700" s="5">
        <v>0</v>
      </c>
      <c r="AD4700" s="5">
        <v>0</v>
      </c>
      <c r="AE4700" s="2">
        <v>3</v>
      </c>
      <c r="AF4700" s="2">
        <v>0</v>
      </c>
      <c r="AG4700" s="2">
        <v>0</v>
      </c>
      <c r="AH4700" s="2">
        <v>0</v>
      </c>
      <c r="AI4700" s="2">
        <v>0</v>
      </c>
      <c r="AJ4700" s="2">
        <v>2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 t="s">
        <v>4</v>
      </c>
      <c r="AT4700" s="2" t="s">
        <v>4</v>
      </c>
    </row>
    <row r="4701" spans="1:46" x14ac:dyDescent="0.2">
      <c r="A4701" s="2">
        <v>1669651</v>
      </c>
      <c r="B4701" s="2">
        <v>857429</v>
      </c>
      <c r="C4701" s="7">
        <v>22.024941271671601</v>
      </c>
      <c r="D4701" s="7">
        <v>37.030220367842603</v>
      </c>
      <c r="E4701" s="19" t="s">
        <v>4918</v>
      </c>
      <c r="F4701" s="46">
        <f>INDEX(Δεδομένα!$P:$P,MATCH('2021'!E4701,Δεδομένα!$O:$O,0))</f>
        <v>143</v>
      </c>
      <c r="G4701" s="49" t="s">
        <v>4919</v>
      </c>
      <c r="H4701" s="51" t="str">
        <f>INDEX(Δεδομένα!B$1:B$51,MATCH('2021'!G4701,Δεδομένα!A$1:A$51,0))</f>
        <v>ΠΕΛΛΟΠΟΝΗΣΟΥ</v>
      </c>
      <c r="I4701" s="53">
        <f>INDEX(Δεδομένα!E$1:E$13,MATCH('2021'!H4701,Δεδομένα!D$1:D$13,0))</f>
        <v>8</v>
      </c>
      <c r="J4701" s="4">
        <v>44346</v>
      </c>
      <c r="K4701" s="3" t="s">
        <v>310</v>
      </c>
      <c r="L4701" s="17" t="str">
        <f t="shared" si="380"/>
        <v>30/05/2021 15:05</v>
      </c>
      <c r="M4701" s="4">
        <v>44346</v>
      </c>
      <c r="N4701" s="3" t="s">
        <v>641</v>
      </c>
      <c r="O4701" s="17" t="str">
        <f t="shared" si="381"/>
        <v>30/05/2021 16:25</v>
      </c>
      <c r="P4701" s="24">
        <f t="shared" si="382"/>
        <v>5.5555555562023073E-2</v>
      </c>
      <c r="Q4701" s="28">
        <v>0</v>
      </c>
      <c r="R4701" s="27">
        <f t="shared" si="383"/>
        <v>80.000000009313226</v>
      </c>
      <c r="S4701" s="3" t="s">
        <v>4</v>
      </c>
      <c r="T4701" s="3" t="s">
        <v>4920</v>
      </c>
      <c r="U4701" s="3" t="s">
        <v>4</v>
      </c>
      <c r="V4701" s="3" t="s">
        <v>5020</v>
      </c>
      <c r="W4701" s="5">
        <v>0</v>
      </c>
      <c r="X4701" s="5">
        <v>0</v>
      </c>
      <c r="Y4701" s="5">
        <v>0</v>
      </c>
      <c r="Z4701" s="5">
        <v>0</v>
      </c>
      <c r="AA4701" s="5">
        <v>2</v>
      </c>
      <c r="AB4701" s="5">
        <v>0.5</v>
      </c>
      <c r="AC4701" s="5">
        <v>0</v>
      </c>
      <c r="AD4701" s="5">
        <v>0</v>
      </c>
      <c r="AE4701" s="2">
        <v>6</v>
      </c>
      <c r="AF4701" s="2">
        <v>0</v>
      </c>
      <c r="AG4701" s="2">
        <v>0</v>
      </c>
      <c r="AH4701" s="2">
        <v>0</v>
      </c>
      <c r="AI4701" s="2">
        <v>0</v>
      </c>
      <c r="AJ4701" s="2">
        <v>3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 t="s">
        <v>4</v>
      </c>
      <c r="AT4701" s="2" t="s">
        <v>4</v>
      </c>
    </row>
    <row r="4702" spans="1:46" x14ac:dyDescent="0.2">
      <c r="A4702" s="2">
        <v>1669676</v>
      </c>
      <c r="B4702" s="2">
        <v>857552</v>
      </c>
      <c r="C4702" s="7">
        <v>22.057721174421999</v>
      </c>
      <c r="D4702" s="7">
        <v>37.058226703321701</v>
      </c>
      <c r="E4702" s="19" t="s">
        <v>4918</v>
      </c>
      <c r="F4702" s="46">
        <f>INDEX(Δεδομένα!$P:$P,MATCH('2021'!E4702,Δεδομένα!$O:$O,0))</f>
        <v>143</v>
      </c>
      <c r="G4702" s="49" t="s">
        <v>4919</v>
      </c>
      <c r="H4702" s="51" t="str">
        <f>INDEX(Δεδομένα!B$1:B$51,MATCH('2021'!G4702,Δεδομένα!A$1:A$51,0))</f>
        <v>ΠΕΛΛΟΠΟΝΗΣΟΥ</v>
      </c>
      <c r="I4702" s="53">
        <f>INDEX(Δεδομένα!E$1:E$13,MATCH('2021'!H4702,Δεδομένα!D$1:D$13,0))</f>
        <v>8</v>
      </c>
      <c r="J4702" s="4">
        <v>44346</v>
      </c>
      <c r="K4702" s="3" t="s">
        <v>4477</v>
      </c>
      <c r="L4702" s="17" t="str">
        <f t="shared" si="380"/>
        <v>30/05/2021 22:12</v>
      </c>
      <c r="M4702" s="4">
        <v>44346</v>
      </c>
      <c r="N4702" s="3" t="s">
        <v>1573</v>
      </c>
      <c r="O4702" s="17" t="str">
        <f t="shared" si="381"/>
        <v>30/05/2021 23:25</v>
      </c>
      <c r="P4702" s="24">
        <f t="shared" si="382"/>
        <v>5.0694444442342501E-2</v>
      </c>
      <c r="Q4702" s="28">
        <v>0</v>
      </c>
      <c r="R4702" s="27">
        <f t="shared" si="383"/>
        <v>72.999999996973202</v>
      </c>
      <c r="S4702" s="3" t="s">
        <v>4</v>
      </c>
      <c r="T4702" s="3" t="s">
        <v>4926</v>
      </c>
      <c r="U4702" s="3" t="s">
        <v>4</v>
      </c>
      <c r="V4702" s="3" t="s">
        <v>4973</v>
      </c>
      <c r="W4702" s="5">
        <v>0</v>
      </c>
      <c r="X4702" s="5">
        <v>0</v>
      </c>
      <c r="Y4702" s="5">
        <v>0</v>
      </c>
      <c r="Z4702" s="5">
        <v>0</v>
      </c>
      <c r="AA4702" s="5">
        <v>0.5</v>
      </c>
      <c r="AB4702" s="5">
        <v>0.5</v>
      </c>
      <c r="AC4702" s="5">
        <v>0</v>
      </c>
      <c r="AD4702" s="5">
        <v>0</v>
      </c>
      <c r="AE4702" s="2">
        <v>4</v>
      </c>
      <c r="AF4702" s="2">
        <v>0</v>
      </c>
      <c r="AG4702" s="2">
        <v>0</v>
      </c>
      <c r="AH4702" s="2">
        <v>0</v>
      </c>
      <c r="AI4702" s="2">
        <v>0</v>
      </c>
      <c r="AJ4702" s="2">
        <v>2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 t="s">
        <v>4</v>
      </c>
      <c r="AT4702" s="2" t="s">
        <v>4</v>
      </c>
    </row>
    <row r="4703" spans="1:46" x14ac:dyDescent="0.2">
      <c r="A4703" s="2">
        <v>1669542</v>
      </c>
      <c r="B4703" s="2">
        <v>857620</v>
      </c>
      <c r="C4703" s="7">
        <v>22.019881703356099</v>
      </c>
      <c r="D4703" s="7">
        <v>37.0295049905003</v>
      </c>
      <c r="E4703" s="19" t="s">
        <v>4918</v>
      </c>
      <c r="F4703" s="46">
        <f>INDEX(Δεδομένα!$P:$P,MATCH('2021'!E4703,Δεδομένα!$O:$O,0))</f>
        <v>143</v>
      </c>
      <c r="G4703" s="49" t="s">
        <v>4919</v>
      </c>
      <c r="H4703" s="51" t="str">
        <f>INDEX(Δεδομένα!B$1:B$51,MATCH('2021'!G4703,Δεδομένα!A$1:A$51,0))</f>
        <v>ΠΕΛΛΟΠΟΝΗΣΟΥ</v>
      </c>
      <c r="I4703" s="53">
        <f>INDEX(Δεδομένα!E$1:E$13,MATCH('2021'!H4703,Δεδομένα!D$1:D$13,0))</f>
        <v>8</v>
      </c>
      <c r="J4703" s="4">
        <v>44347</v>
      </c>
      <c r="K4703" s="3" t="s">
        <v>4635</v>
      </c>
      <c r="L4703" s="17" t="str">
        <f t="shared" si="380"/>
        <v>31/05/2021 10:16</v>
      </c>
      <c r="M4703" s="4">
        <v>44347</v>
      </c>
      <c r="N4703" s="3" t="s">
        <v>692</v>
      </c>
      <c r="O4703" s="17" t="str">
        <f t="shared" si="381"/>
        <v>31/05/2021 10:50</v>
      </c>
      <c r="P4703" s="24">
        <f t="shared" si="382"/>
        <v>2.3611111115314998E-2</v>
      </c>
      <c r="Q4703" s="28">
        <v>0</v>
      </c>
      <c r="R4703" s="27">
        <f t="shared" si="383"/>
        <v>34.000000006053597</v>
      </c>
      <c r="S4703" s="3" t="s">
        <v>4</v>
      </c>
      <c r="T4703" s="3" t="s">
        <v>4920</v>
      </c>
      <c r="U4703" s="3" t="s">
        <v>4</v>
      </c>
      <c r="V4703" s="3" t="s">
        <v>5021</v>
      </c>
      <c r="W4703" s="5">
        <v>0</v>
      </c>
      <c r="X4703" s="5">
        <v>0</v>
      </c>
      <c r="Y4703" s="5">
        <v>0</v>
      </c>
      <c r="Z4703" s="5">
        <v>0</v>
      </c>
      <c r="AA4703" s="5">
        <v>0.2</v>
      </c>
      <c r="AB4703" s="5">
        <v>0</v>
      </c>
      <c r="AC4703" s="5">
        <v>0</v>
      </c>
      <c r="AD4703" s="5">
        <v>0</v>
      </c>
      <c r="AE4703" s="2">
        <v>3</v>
      </c>
      <c r="AF4703" s="2">
        <v>0</v>
      </c>
      <c r="AG4703" s="2">
        <v>0</v>
      </c>
      <c r="AH4703" s="2">
        <v>0</v>
      </c>
      <c r="AI4703" s="2">
        <v>0</v>
      </c>
      <c r="AJ4703" s="2">
        <v>2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 t="s">
        <v>4</v>
      </c>
      <c r="AT4703" s="2" t="s">
        <v>4</v>
      </c>
    </row>
    <row r="4704" spans="1:46" x14ac:dyDescent="0.2">
      <c r="A4704" s="2">
        <v>1669556</v>
      </c>
      <c r="B4704" s="2">
        <v>857689</v>
      </c>
      <c r="C4704" s="7">
        <v>22.0882436045936</v>
      </c>
      <c r="D4704" s="7">
        <v>37.028312703498102</v>
      </c>
      <c r="E4704" s="19" t="s">
        <v>4918</v>
      </c>
      <c r="F4704" s="46">
        <f>INDEX(Δεδομένα!$P:$P,MATCH('2021'!E4704,Δεδομένα!$O:$O,0))</f>
        <v>143</v>
      </c>
      <c r="G4704" s="49" t="s">
        <v>4919</v>
      </c>
      <c r="H4704" s="51" t="str">
        <f>INDEX(Δεδομένα!B$1:B$51,MATCH('2021'!G4704,Δεδομένα!A$1:A$51,0))</f>
        <v>ΠΕΛΛΟΠΟΝΗΣΟΥ</v>
      </c>
      <c r="I4704" s="53">
        <f>INDEX(Δεδομένα!E$1:E$13,MATCH('2021'!H4704,Δεδομένα!D$1:D$13,0))</f>
        <v>8</v>
      </c>
      <c r="J4704" s="4">
        <v>44347</v>
      </c>
      <c r="K4704" s="3" t="s">
        <v>42</v>
      </c>
      <c r="L4704" s="17" t="str">
        <f t="shared" si="380"/>
        <v>31/05/2021 14:30</v>
      </c>
      <c r="M4704" s="4">
        <v>44347</v>
      </c>
      <c r="N4704" s="3" t="s">
        <v>1496</v>
      </c>
      <c r="O4704" s="17" t="str">
        <f t="shared" si="381"/>
        <v>31/05/2021 14:54</v>
      </c>
      <c r="P4704" s="24">
        <f t="shared" si="382"/>
        <v>1.6666666670062114E-2</v>
      </c>
      <c r="Q4704" s="28">
        <v>0</v>
      </c>
      <c r="R4704" s="27">
        <f t="shared" si="383"/>
        <v>24.000000004889444</v>
      </c>
      <c r="S4704" s="3" t="s">
        <v>4</v>
      </c>
      <c r="T4704" s="3" t="s">
        <v>4926</v>
      </c>
      <c r="U4704" s="3" t="s">
        <v>4</v>
      </c>
      <c r="V4704" s="3" t="s">
        <v>5022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0.05</v>
      </c>
      <c r="AC4704" s="5">
        <v>0</v>
      </c>
      <c r="AD4704" s="5">
        <v>0</v>
      </c>
      <c r="AE4704" s="2">
        <v>6</v>
      </c>
      <c r="AF4704" s="2">
        <v>0</v>
      </c>
      <c r="AG4704" s="2">
        <v>0</v>
      </c>
      <c r="AH4704" s="2">
        <v>0</v>
      </c>
      <c r="AI4704" s="2">
        <v>0</v>
      </c>
      <c r="AJ4704" s="2">
        <v>3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 t="s">
        <v>4</v>
      </c>
      <c r="AT4704" s="2" t="s">
        <v>4</v>
      </c>
    </row>
    <row r="4705" spans="1:46" x14ac:dyDescent="0.2">
      <c r="A4705" s="2">
        <v>1669578</v>
      </c>
      <c r="B4705" s="2">
        <v>857748</v>
      </c>
      <c r="C4705" s="7">
        <v>22.075663843870899</v>
      </c>
      <c r="D4705" s="7">
        <v>37.035477230320602</v>
      </c>
      <c r="E4705" s="19" t="s">
        <v>4918</v>
      </c>
      <c r="F4705" s="46">
        <f>INDEX(Δεδομένα!$P:$P,MATCH('2021'!E4705,Δεδομένα!$O:$O,0))</f>
        <v>143</v>
      </c>
      <c r="G4705" s="49" t="s">
        <v>4919</v>
      </c>
      <c r="H4705" s="51" t="str">
        <f>INDEX(Δεδομένα!B$1:B$51,MATCH('2021'!G4705,Δεδομένα!A$1:A$51,0))</f>
        <v>ΠΕΛΛΟΠΟΝΗΣΟΥ</v>
      </c>
      <c r="I4705" s="53">
        <f>INDEX(Δεδομένα!E$1:E$13,MATCH('2021'!H4705,Δεδομένα!D$1:D$13,0))</f>
        <v>8</v>
      </c>
      <c r="J4705" s="4">
        <v>44347</v>
      </c>
      <c r="K4705" s="3" t="s">
        <v>712</v>
      </c>
      <c r="L4705" s="17" t="str">
        <f t="shared" si="380"/>
        <v>31/05/2021 18:30</v>
      </c>
      <c r="M4705" s="4">
        <v>44347</v>
      </c>
      <c r="N4705" s="3" t="s">
        <v>23</v>
      </c>
      <c r="O4705" s="17" t="str">
        <f t="shared" si="381"/>
        <v>31/05/2021 19:35</v>
      </c>
      <c r="P4705" s="24">
        <f t="shared" si="382"/>
        <v>4.5138888883229811E-2</v>
      </c>
      <c r="Q4705" s="28">
        <v>0</v>
      </c>
      <c r="R4705" s="27">
        <f t="shared" si="383"/>
        <v>64.999999991850927</v>
      </c>
      <c r="S4705" s="3" t="s">
        <v>4</v>
      </c>
      <c r="T4705" s="3" t="s">
        <v>4926</v>
      </c>
      <c r="U4705" s="3" t="s">
        <v>4</v>
      </c>
      <c r="V4705" s="3" t="s">
        <v>5023</v>
      </c>
      <c r="W4705" s="5">
        <v>0</v>
      </c>
      <c r="X4705" s="5">
        <v>0</v>
      </c>
      <c r="Y4705" s="5">
        <v>0</v>
      </c>
      <c r="Z4705" s="5">
        <v>0</v>
      </c>
      <c r="AA4705" s="5">
        <v>0.3</v>
      </c>
      <c r="AB4705" s="5">
        <v>0</v>
      </c>
      <c r="AC4705" s="5">
        <v>0</v>
      </c>
      <c r="AD4705" s="5">
        <v>0</v>
      </c>
      <c r="AE4705" s="2">
        <v>6</v>
      </c>
      <c r="AF4705" s="2">
        <v>0</v>
      </c>
      <c r="AG4705" s="2">
        <v>0</v>
      </c>
      <c r="AH4705" s="2">
        <v>0</v>
      </c>
      <c r="AI4705" s="2">
        <v>0</v>
      </c>
      <c r="AJ4705" s="2">
        <v>3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 t="s">
        <v>4</v>
      </c>
      <c r="AT4705" s="2" t="s">
        <v>4</v>
      </c>
    </row>
    <row r="4706" spans="1:46" x14ac:dyDescent="0.2">
      <c r="A4706" s="2">
        <v>1669538</v>
      </c>
      <c r="B4706" s="2">
        <v>857778</v>
      </c>
      <c r="C4706" s="7">
        <v>22.0610147841711</v>
      </c>
      <c r="D4706" s="7">
        <v>37.047410554342399</v>
      </c>
      <c r="E4706" s="19" t="s">
        <v>4918</v>
      </c>
      <c r="F4706" s="46">
        <f>INDEX(Δεδομένα!$P:$P,MATCH('2021'!E4706,Δεδομένα!$O:$O,0))</f>
        <v>143</v>
      </c>
      <c r="G4706" s="49" t="s">
        <v>4919</v>
      </c>
      <c r="H4706" s="51" t="str">
        <f>INDEX(Δεδομένα!B$1:B$51,MATCH('2021'!G4706,Δεδομένα!A$1:A$51,0))</f>
        <v>ΠΕΛΛΟΠΟΝΗΣΟΥ</v>
      </c>
      <c r="I4706" s="53">
        <f>INDEX(Δεδομένα!E$1:E$13,MATCH('2021'!H4706,Δεδομένα!D$1:D$13,0))</f>
        <v>8</v>
      </c>
      <c r="J4706" s="4">
        <v>44347</v>
      </c>
      <c r="K4706" s="3" t="s">
        <v>166</v>
      </c>
      <c r="L4706" s="17" t="str">
        <f t="shared" si="380"/>
        <v>31/05/2021 20:25</v>
      </c>
      <c r="M4706" s="4">
        <v>44347</v>
      </c>
      <c r="N4706" s="3" t="s">
        <v>534</v>
      </c>
      <c r="O4706" s="17" t="str">
        <f t="shared" si="381"/>
        <v>31/05/2021 20:45</v>
      </c>
      <c r="P4706" s="24">
        <f t="shared" si="382"/>
        <v>1.3888888890505768E-2</v>
      </c>
      <c r="Q4706" s="28">
        <v>0</v>
      </c>
      <c r="R4706" s="27">
        <f t="shared" si="383"/>
        <v>20.000000002328306</v>
      </c>
      <c r="S4706" s="3" t="s">
        <v>4</v>
      </c>
      <c r="T4706" s="3" t="s">
        <v>4926</v>
      </c>
      <c r="U4706" s="3" t="s">
        <v>1586</v>
      </c>
      <c r="V4706" s="3" t="s">
        <v>1586</v>
      </c>
      <c r="W4706" s="5">
        <v>0</v>
      </c>
      <c r="X4706" s="5">
        <v>0</v>
      </c>
      <c r="Y4706" s="5">
        <v>0</v>
      </c>
      <c r="Z4706" s="5">
        <v>0</v>
      </c>
      <c r="AA4706" s="5">
        <v>0.1</v>
      </c>
      <c r="AB4706" s="5">
        <v>0</v>
      </c>
      <c r="AC4706" s="5">
        <v>0</v>
      </c>
      <c r="AD4706" s="5">
        <v>0</v>
      </c>
      <c r="AE4706" s="2">
        <v>5</v>
      </c>
      <c r="AF4706" s="2">
        <v>0</v>
      </c>
      <c r="AG4706" s="2">
        <v>0</v>
      </c>
      <c r="AH4706" s="2">
        <v>0</v>
      </c>
      <c r="AI4706" s="2">
        <v>0</v>
      </c>
      <c r="AJ4706" s="2">
        <v>3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 t="s">
        <v>4</v>
      </c>
      <c r="AT4706" s="2" t="s">
        <v>4</v>
      </c>
    </row>
    <row r="4707" spans="1:46" x14ac:dyDescent="0.2">
      <c r="A4707" s="2">
        <v>1669590</v>
      </c>
      <c r="B4707" s="2">
        <v>857792</v>
      </c>
      <c r="C4707" s="7">
        <v>22.050941525139699</v>
      </c>
      <c r="D4707" s="7">
        <v>37.080588118024203</v>
      </c>
      <c r="E4707" s="19" t="s">
        <v>4918</v>
      </c>
      <c r="F4707" s="46">
        <f>INDEX(Δεδομένα!$P:$P,MATCH('2021'!E4707,Δεδομένα!$O:$O,0))</f>
        <v>143</v>
      </c>
      <c r="G4707" s="49" t="s">
        <v>4919</v>
      </c>
      <c r="H4707" s="51" t="str">
        <f>INDEX(Δεδομένα!B$1:B$51,MATCH('2021'!G4707,Δεδομένα!A$1:A$51,0))</f>
        <v>ΠΕΛΛΟΠΟΝΗΣΟΥ</v>
      </c>
      <c r="I4707" s="53">
        <f>INDEX(Δεδομένα!E$1:E$13,MATCH('2021'!H4707,Δεδομένα!D$1:D$13,0))</f>
        <v>8</v>
      </c>
      <c r="J4707" s="4">
        <v>44347</v>
      </c>
      <c r="K4707" s="3" t="s">
        <v>427</v>
      </c>
      <c r="L4707" s="17" t="str">
        <f t="shared" si="380"/>
        <v>31/05/2021 21:20</v>
      </c>
      <c r="M4707" s="4">
        <v>44347</v>
      </c>
      <c r="N4707" s="3" t="s">
        <v>467</v>
      </c>
      <c r="O4707" s="17" t="str">
        <f t="shared" si="381"/>
        <v>31/05/2021 21:45</v>
      </c>
      <c r="P4707" s="24">
        <f t="shared" si="382"/>
        <v>1.7361111109494232E-2</v>
      </c>
      <c r="Q4707" s="28">
        <v>0</v>
      </c>
      <c r="R4707" s="27">
        <f t="shared" si="383"/>
        <v>24.999999997671694</v>
      </c>
      <c r="S4707" s="3" t="s">
        <v>4</v>
      </c>
      <c r="T4707" s="3" t="s">
        <v>4926</v>
      </c>
      <c r="U4707" s="3" t="s">
        <v>4</v>
      </c>
      <c r="V4707" s="3" t="s">
        <v>5024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1.5</v>
      </c>
      <c r="AC4707" s="5">
        <v>0</v>
      </c>
      <c r="AD4707" s="5">
        <v>0</v>
      </c>
      <c r="AE4707" s="2">
        <v>7</v>
      </c>
      <c r="AF4707" s="2">
        <v>0</v>
      </c>
      <c r="AG4707" s="2">
        <v>0</v>
      </c>
      <c r="AH4707" s="2">
        <v>0</v>
      </c>
      <c r="AI4707" s="2">
        <v>0</v>
      </c>
      <c r="AJ4707" s="2">
        <v>4</v>
      </c>
      <c r="AK4707" s="2">
        <v>1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 t="s">
        <v>4</v>
      </c>
      <c r="AT4707" s="2" t="s">
        <v>4</v>
      </c>
    </row>
    <row r="4708" spans="1:46" x14ac:dyDescent="0.2">
      <c r="A4708" s="2">
        <v>1669562</v>
      </c>
      <c r="B4708" s="2">
        <v>857803</v>
      </c>
      <c r="C4708" s="7">
        <v>22.019692293826299</v>
      </c>
      <c r="D4708" s="7">
        <v>37.046700710925599</v>
      </c>
      <c r="E4708" s="19" t="s">
        <v>4918</v>
      </c>
      <c r="F4708" s="46">
        <f>INDEX(Δεδομένα!$P:$P,MATCH('2021'!E4708,Δεδομένα!$O:$O,0))</f>
        <v>143</v>
      </c>
      <c r="G4708" s="49" t="s">
        <v>4919</v>
      </c>
      <c r="H4708" s="51" t="str">
        <f>INDEX(Δεδομένα!B$1:B$51,MATCH('2021'!G4708,Δεδομένα!A$1:A$51,0))</f>
        <v>ΠΕΛΛΟΠΟΝΗΣΟΥ</v>
      </c>
      <c r="I4708" s="53">
        <f>INDEX(Δεδομένα!E$1:E$13,MATCH('2021'!H4708,Δεδομένα!D$1:D$13,0))</f>
        <v>8</v>
      </c>
      <c r="J4708" s="4">
        <v>44347</v>
      </c>
      <c r="K4708" s="3" t="s">
        <v>1396</v>
      </c>
      <c r="L4708" s="17" t="str">
        <f t="shared" si="380"/>
        <v>31/05/2021 21:50</v>
      </c>
      <c r="M4708" s="4">
        <v>44347</v>
      </c>
      <c r="N4708" s="3" t="s">
        <v>2037</v>
      </c>
      <c r="O4708" s="17" t="str">
        <f t="shared" si="381"/>
        <v>31/05/2021 23:05</v>
      </c>
      <c r="P4708" s="24">
        <f t="shared" si="382"/>
        <v>5.2083333335758653E-2</v>
      </c>
      <c r="Q4708" s="28">
        <v>0</v>
      </c>
      <c r="R4708" s="27">
        <f t="shared" si="383"/>
        <v>75.00000000349246</v>
      </c>
      <c r="S4708" s="3" t="s">
        <v>4</v>
      </c>
      <c r="T4708" s="3" t="s">
        <v>4920</v>
      </c>
      <c r="U4708" s="3" t="s">
        <v>4</v>
      </c>
      <c r="V4708" s="3" t="s">
        <v>4965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0.3</v>
      </c>
      <c r="AD4708" s="5">
        <v>0</v>
      </c>
      <c r="AE4708" s="2">
        <v>4</v>
      </c>
      <c r="AF4708" s="2">
        <v>0</v>
      </c>
      <c r="AG4708" s="2">
        <v>0</v>
      </c>
      <c r="AH4708" s="2">
        <v>0</v>
      </c>
      <c r="AI4708" s="2">
        <v>0</v>
      </c>
      <c r="AJ4708" s="2">
        <v>2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 t="s">
        <v>4</v>
      </c>
      <c r="AT4708" s="2" t="s">
        <v>4</v>
      </c>
    </row>
    <row r="4709" spans="1:46" x14ac:dyDescent="0.2">
      <c r="A4709" s="2">
        <v>1669596</v>
      </c>
      <c r="B4709" s="2">
        <v>857806</v>
      </c>
      <c r="C4709" s="7">
        <v>22.049717724834998</v>
      </c>
      <c r="D4709" s="7">
        <v>37.077361966108498</v>
      </c>
      <c r="E4709" s="19" t="s">
        <v>4918</v>
      </c>
      <c r="F4709" s="46">
        <f>INDEX(Δεδομένα!$P:$P,MATCH('2021'!E4709,Δεδομένα!$O:$O,0))</f>
        <v>143</v>
      </c>
      <c r="G4709" s="49" t="s">
        <v>4919</v>
      </c>
      <c r="H4709" s="51" t="str">
        <f>INDEX(Δεδομένα!B$1:B$51,MATCH('2021'!G4709,Δεδομένα!A$1:A$51,0))</f>
        <v>ΠΕΛΛΟΠΟΝΗΣΟΥ</v>
      </c>
      <c r="I4709" s="53">
        <f>INDEX(Δεδομένα!E$1:E$13,MATCH('2021'!H4709,Δεδομένα!D$1:D$13,0))</f>
        <v>8</v>
      </c>
      <c r="J4709" s="4">
        <v>44347</v>
      </c>
      <c r="K4709" s="3" t="s">
        <v>2933</v>
      </c>
      <c r="L4709" s="17" t="str">
        <f t="shared" si="380"/>
        <v>31/05/2021 21:54</v>
      </c>
      <c r="M4709" s="4">
        <v>44347</v>
      </c>
      <c r="N4709" s="3" t="s">
        <v>1581</v>
      </c>
      <c r="O4709" s="17" t="str">
        <f t="shared" si="381"/>
        <v>31/05/2021 22:20</v>
      </c>
      <c r="P4709" s="24">
        <f t="shared" si="382"/>
        <v>1.8055555556202307E-2</v>
      </c>
      <c r="Q4709" s="28">
        <v>0</v>
      </c>
      <c r="R4709" s="27">
        <f t="shared" si="383"/>
        <v>26.000000000931323</v>
      </c>
      <c r="S4709" s="3" t="s">
        <v>4</v>
      </c>
      <c r="T4709" s="3" t="s">
        <v>4926</v>
      </c>
      <c r="U4709" s="3" t="s">
        <v>4</v>
      </c>
      <c r="V4709" s="3" t="s">
        <v>2903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0.03</v>
      </c>
      <c r="AC4709" s="5">
        <v>0</v>
      </c>
      <c r="AD4709" s="5">
        <v>0</v>
      </c>
      <c r="AE4709" s="2">
        <v>2</v>
      </c>
      <c r="AF4709" s="2">
        <v>0</v>
      </c>
      <c r="AG4709" s="2">
        <v>0</v>
      </c>
      <c r="AH4709" s="2">
        <v>0</v>
      </c>
      <c r="AI4709" s="2">
        <v>0</v>
      </c>
      <c r="AJ4709" s="2">
        <v>1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 t="s">
        <v>4</v>
      </c>
      <c r="AT4709" s="2" t="s">
        <v>4</v>
      </c>
    </row>
    <row r="4710" spans="1:46" x14ac:dyDescent="0.2">
      <c r="A4710" s="2">
        <v>1677561</v>
      </c>
      <c r="B4710" s="2">
        <v>857857</v>
      </c>
      <c r="C4710" s="7">
        <v>22.0198882117468</v>
      </c>
      <c r="D4710" s="7">
        <v>37.028346972325302</v>
      </c>
      <c r="E4710" s="19" t="s">
        <v>4918</v>
      </c>
      <c r="F4710" s="46">
        <f>INDEX(Δεδομένα!$P:$P,MATCH('2021'!E4710,Δεδομένα!$O:$O,0))</f>
        <v>143</v>
      </c>
      <c r="G4710" s="49" t="s">
        <v>4919</v>
      </c>
      <c r="H4710" s="51" t="str">
        <f>INDEX(Δεδομένα!B$1:B$51,MATCH('2021'!G4710,Δεδομένα!A$1:A$51,0))</f>
        <v>ΠΕΛΛΟΠΟΝΗΣΟΥ</v>
      </c>
      <c r="I4710" s="53">
        <f>INDEX(Δεδομένα!E$1:E$13,MATCH('2021'!H4710,Δεδομένα!D$1:D$13,0))</f>
        <v>8</v>
      </c>
      <c r="J4710" s="4">
        <v>44348</v>
      </c>
      <c r="K4710" s="3" t="s">
        <v>4208</v>
      </c>
      <c r="L4710" s="17" t="str">
        <f t="shared" si="380"/>
        <v>01/06/2021 09:41</v>
      </c>
      <c r="M4710" s="4">
        <v>44348</v>
      </c>
      <c r="N4710" s="3" t="s">
        <v>557</v>
      </c>
      <c r="O4710" s="17" t="str">
        <f t="shared" si="381"/>
        <v>01/06/2021 10:12</v>
      </c>
      <c r="P4710" s="24">
        <f t="shared" si="382"/>
        <v>2.1527777782466728E-2</v>
      </c>
      <c r="Q4710" s="28">
        <v>0</v>
      </c>
      <c r="R4710" s="27">
        <f t="shared" si="383"/>
        <v>31.000000006752089</v>
      </c>
      <c r="S4710" s="3" t="s">
        <v>4</v>
      </c>
      <c r="T4710" s="3" t="s">
        <v>4920</v>
      </c>
      <c r="U4710" s="3" t="s">
        <v>4</v>
      </c>
      <c r="V4710" s="3" t="s">
        <v>5021</v>
      </c>
      <c r="W4710" s="5">
        <v>0</v>
      </c>
      <c r="X4710" s="5">
        <v>0</v>
      </c>
      <c r="Y4710" s="5">
        <v>0</v>
      </c>
      <c r="Z4710" s="5">
        <v>0</v>
      </c>
      <c r="AA4710" s="5">
        <v>0.2</v>
      </c>
      <c r="AB4710" s="5">
        <v>0</v>
      </c>
      <c r="AC4710" s="5">
        <v>0</v>
      </c>
      <c r="AD4710" s="5">
        <v>0</v>
      </c>
      <c r="AE4710" s="2">
        <v>4</v>
      </c>
      <c r="AF4710" s="2">
        <v>0</v>
      </c>
      <c r="AG4710" s="2">
        <v>0</v>
      </c>
      <c r="AH4710" s="2">
        <v>0</v>
      </c>
      <c r="AI4710" s="2">
        <v>0</v>
      </c>
      <c r="AJ4710" s="2">
        <v>2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</row>
    <row r="4711" spans="1:46" x14ac:dyDescent="0.2">
      <c r="A4711" s="2">
        <v>1677562</v>
      </c>
      <c r="B4711" s="2">
        <v>857880</v>
      </c>
      <c r="C4711" s="7">
        <v>22.053177785787302</v>
      </c>
      <c r="D4711" s="7">
        <v>37.080664953021603</v>
      </c>
      <c r="E4711" s="19" t="s">
        <v>4918</v>
      </c>
      <c r="F4711" s="46">
        <f>INDEX(Δεδομένα!$P:$P,MATCH('2021'!E4711,Δεδομένα!$O:$O,0))</f>
        <v>143</v>
      </c>
      <c r="G4711" s="49" t="s">
        <v>4919</v>
      </c>
      <c r="H4711" s="51" t="str">
        <f>INDEX(Δεδομένα!B$1:B$51,MATCH('2021'!G4711,Δεδομένα!A$1:A$51,0))</f>
        <v>ΠΕΛΛΟΠΟΝΗΣΟΥ</v>
      </c>
      <c r="I4711" s="53">
        <f>INDEX(Δεδομένα!E$1:E$13,MATCH('2021'!H4711,Δεδομένα!D$1:D$13,0))</f>
        <v>8</v>
      </c>
      <c r="J4711" s="4">
        <v>44348</v>
      </c>
      <c r="K4711" s="3" t="s">
        <v>1013</v>
      </c>
      <c r="L4711" s="17" t="str">
        <f t="shared" si="380"/>
        <v>01/06/2021 11:22</v>
      </c>
      <c r="M4711" s="4">
        <v>44348</v>
      </c>
      <c r="N4711" s="3" t="s">
        <v>1675</v>
      </c>
      <c r="O4711" s="17" t="str">
        <f t="shared" si="381"/>
        <v>01/06/2021 12:01</v>
      </c>
      <c r="P4711" s="24">
        <f t="shared" si="382"/>
        <v>2.7083333334303461E-2</v>
      </c>
      <c r="Q4711" s="28">
        <v>0</v>
      </c>
      <c r="R4711" s="27">
        <f t="shared" si="383"/>
        <v>39.000000001396984</v>
      </c>
      <c r="S4711" s="3" t="s">
        <v>4</v>
      </c>
      <c r="T4711" s="3" t="s">
        <v>4926</v>
      </c>
      <c r="U4711" s="3" t="s">
        <v>4</v>
      </c>
      <c r="V4711" s="3" t="s">
        <v>5025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0.03</v>
      </c>
      <c r="AC4711" s="5">
        <v>0</v>
      </c>
      <c r="AD4711" s="5">
        <v>0</v>
      </c>
      <c r="AE4711" s="2">
        <v>2</v>
      </c>
      <c r="AF4711" s="2">
        <v>0</v>
      </c>
      <c r="AG4711" s="2">
        <v>0</v>
      </c>
      <c r="AH4711" s="2">
        <v>0</v>
      </c>
      <c r="AI4711" s="2">
        <v>0</v>
      </c>
      <c r="AJ4711" s="2">
        <v>1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</row>
    <row r="4712" spans="1:46" x14ac:dyDescent="0.2">
      <c r="A4712" s="2">
        <v>1677560</v>
      </c>
      <c r="B4712" s="2">
        <v>858001</v>
      </c>
      <c r="C4712" s="7">
        <v>22.0341892242432</v>
      </c>
      <c r="D4712" s="7">
        <v>37.034988403320298</v>
      </c>
      <c r="E4712" s="19" t="s">
        <v>4918</v>
      </c>
      <c r="F4712" s="46">
        <f>INDEX(Δεδομένα!$P:$P,MATCH('2021'!E4712,Δεδομένα!$O:$O,0))</f>
        <v>143</v>
      </c>
      <c r="G4712" s="49" t="s">
        <v>4919</v>
      </c>
      <c r="H4712" s="51" t="str">
        <f>INDEX(Δεδομένα!B$1:B$51,MATCH('2021'!G4712,Δεδομένα!A$1:A$51,0))</f>
        <v>ΠΕΛΛΟΠΟΝΗΣΟΥ</v>
      </c>
      <c r="I4712" s="53">
        <f>INDEX(Δεδομένα!E$1:E$13,MATCH('2021'!H4712,Δεδομένα!D$1:D$13,0))</f>
        <v>8</v>
      </c>
      <c r="J4712" s="4">
        <v>44348</v>
      </c>
      <c r="K4712" s="3" t="s">
        <v>1704</v>
      </c>
      <c r="L4712" s="17" t="str">
        <f t="shared" si="380"/>
        <v>01/06/2021 18:13</v>
      </c>
      <c r="M4712" s="4">
        <v>44348</v>
      </c>
      <c r="N4712" s="3" t="s">
        <v>459</v>
      </c>
      <c r="O4712" s="17" t="str">
        <f t="shared" si="381"/>
        <v>01/06/2021 20:05</v>
      </c>
      <c r="P4712" s="24">
        <f t="shared" si="382"/>
        <v>7.7777777776645962E-2</v>
      </c>
      <c r="Q4712" s="28">
        <v>0</v>
      </c>
      <c r="R4712" s="27">
        <f t="shared" si="383"/>
        <v>111.99999999837019</v>
      </c>
      <c r="S4712" s="3" t="s">
        <v>4</v>
      </c>
      <c r="T4712" s="3" t="s">
        <v>4926</v>
      </c>
      <c r="U4712" s="3" t="s">
        <v>4</v>
      </c>
      <c r="V4712" s="3" t="s">
        <v>4928</v>
      </c>
      <c r="W4712" s="5">
        <v>0</v>
      </c>
      <c r="X4712" s="5">
        <v>0</v>
      </c>
      <c r="Y4712" s="5">
        <v>0</v>
      </c>
      <c r="Z4712" s="5">
        <v>0</v>
      </c>
      <c r="AA4712" s="5">
        <v>2</v>
      </c>
      <c r="AB4712" s="5">
        <v>0</v>
      </c>
      <c r="AC4712" s="5">
        <v>0</v>
      </c>
      <c r="AD4712" s="5">
        <v>0</v>
      </c>
      <c r="AE4712" s="2">
        <v>6</v>
      </c>
      <c r="AF4712" s="2">
        <v>0</v>
      </c>
      <c r="AG4712" s="2">
        <v>0</v>
      </c>
      <c r="AH4712" s="2">
        <v>0</v>
      </c>
      <c r="AI4712" s="2">
        <v>0</v>
      </c>
      <c r="AJ4712" s="2">
        <v>3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</row>
    <row r="4713" spans="1:46" x14ac:dyDescent="0.2">
      <c r="A4713" s="2">
        <v>1677563</v>
      </c>
      <c r="B4713" s="2">
        <v>858208</v>
      </c>
      <c r="C4713" s="7">
        <v>22.051380916587298</v>
      </c>
      <c r="D4713" s="7">
        <v>37.078749861721001</v>
      </c>
      <c r="E4713" s="19" t="s">
        <v>4918</v>
      </c>
      <c r="F4713" s="46">
        <f>INDEX(Δεδομένα!$P:$P,MATCH('2021'!E4713,Δεδομένα!$O:$O,0))</f>
        <v>143</v>
      </c>
      <c r="G4713" s="49" t="s">
        <v>4919</v>
      </c>
      <c r="H4713" s="51" t="str">
        <f>INDEX(Δεδομένα!B$1:B$51,MATCH('2021'!G4713,Δεδομένα!A$1:A$51,0))</f>
        <v>ΠΕΛΛΟΠΟΝΗΣΟΥ</v>
      </c>
      <c r="I4713" s="53">
        <f>INDEX(Δεδομένα!E$1:E$13,MATCH('2021'!H4713,Δεδομένα!D$1:D$13,0))</f>
        <v>8</v>
      </c>
      <c r="J4713" s="4">
        <v>44349</v>
      </c>
      <c r="K4713" s="3" t="s">
        <v>555</v>
      </c>
      <c r="L4713" s="17" t="str">
        <f t="shared" si="380"/>
        <v>02/06/2021 13:30</v>
      </c>
      <c r="M4713" s="4">
        <v>44349</v>
      </c>
      <c r="N4713" s="3" t="s">
        <v>161</v>
      </c>
      <c r="O4713" s="17" t="str">
        <f t="shared" si="381"/>
        <v>02/06/2021 15:00</v>
      </c>
      <c r="P4713" s="24">
        <f t="shared" si="382"/>
        <v>6.25E-2</v>
      </c>
      <c r="Q4713" s="28">
        <v>0</v>
      </c>
      <c r="R4713" s="27">
        <f t="shared" si="383"/>
        <v>90</v>
      </c>
      <c r="S4713" s="3" t="s">
        <v>4</v>
      </c>
      <c r="T4713" s="3" t="s">
        <v>4926</v>
      </c>
      <c r="U4713" s="3" t="s">
        <v>4</v>
      </c>
      <c r="V4713" s="3" t="s">
        <v>5026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3.5</v>
      </c>
      <c r="AC4713" s="5">
        <v>0</v>
      </c>
      <c r="AD4713" s="5">
        <v>0</v>
      </c>
      <c r="AE4713" s="2">
        <v>12</v>
      </c>
      <c r="AF4713" s="2">
        <v>0</v>
      </c>
      <c r="AG4713" s="2">
        <v>4</v>
      </c>
      <c r="AH4713" s="2">
        <v>0</v>
      </c>
      <c r="AI4713" s="2">
        <v>0</v>
      </c>
      <c r="AJ4713" s="2">
        <v>6</v>
      </c>
      <c r="AK4713" s="2">
        <v>2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</row>
    <row r="4714" spans="1:46" x14ac:dyDescent="0.2">
      <c r="A4714" s="2">
        <v>1677564</v>
      </c>
      <c r="B4714" s="2">
        <v>858222</v>
      </c>
      <c r="C4714" s="7">
        <v>22.026173771919101</v>
      </c>
      <c r="D4714" s="7">
        <v>37.041984036153004</v>
      </c>
      <c r="E4714" s="19" t="s">
        <v>4918</v>
      </c>
      <c r="F4714" s="46">
        <f>INDEX(Δεδομένα!$P:$P,MATCH('2021'!E4714,Δεδομένα!$O:$O,0))</f>
        <v>143</v>
      </c>
      <c r="G4714" s="49" t="s">
        <v>4919</v>
      </c>
      <c r="H4714" s="51" t="str">
        <f>INDEX(Δεδομένα!B$1:B$51,MATCH('2021'!G4714,Δεδομένα!A$1:A$51,0))</f>
        <v>ΠΕΛΛΟΠΟΝΗΣΟΥ</v>
      </c>
      <c r="I4714" s="53">
        <f>INDEX(Δεδομένα!E$1:E$13,MATCH('2021'!H4714,Δεδομένα!D$1:D$13,0))</f>
        <v>8</v>
      </c>
      <c r="J4714" s="4">
        <v>44349</v>
      </c>
      <c r="K4714" s="3" t="s">
        <v>365</v>
      </c>
      <c r="L4714" s="17" t="str">
        <f t="shared" si="380"/>
        <v>02/06/2021 13:50</v>
      </c>
      <c r="M4714" s="4">
        <v>44349</v>
      </c>
      <c r="N4714" s="3" t="s">
        <v>35</v>
      </c>
      <c r="O4714" s="17" t="str">
        <f t="shared" si="381"/>
        <v>02/06/2021 14:50</v>
      </c>
      <c r="P4714" s="24">
        <f t="shared" si="382"/>
        <v>4.1666666664241347E-2</v>
      </c>
      <c r="Q4714" s="28">
        <v>0</v>
      </c>
      <c r="R4714" s="27">
        <f t="shared" si="383"/>
        <v>59.99999999650754</v>
      </c>
      <c r="S4714" s="3" t="s">
        <v>4</v>
      </c>
      <c r="T4714" s="3" t="s">
        <v>4926</v>
      </c>
      <c r="U4714" s="3" t="s">
        <v>4</v>
      </c>
      <c r="V4714" s="3" t="s">
        <v>4965</v>
      </c>
      <c r="W4714" s="5">
        <v>0</v>
      </c>
      <c r="X4714" s="5">
        <v>0</v>
      </c>
      <c r="Y4714" s="5">
        <v>0</v>
      </c>
      <c r="Z4714" s="5">
        <v>0</v>
      </c>
      <c r="AA4714" s="5">
        <v>0.5</v>
      </c>
      <c r="AB4714" s="5">
        <v>0</v>
      </c>
      <c r="AC4714" s="5">
        <v>0</v>
      </c>
      <c r="AD4714" s="5">
        <v>0</v>
      </c>
      <c r="AE4714" s="2">
        <v>2</v>
      </c>
      <c r="AF4714" s="2">
        <v>0</v>
      </c>
      <c r="AG4714" s="2">
        <v>0</v>
      </c>
      <c r="AH4714" s="2">
        <v>0</v>
      </c>
      <c r="AI4714" s="2">
        <v>0</v>
      </c>
      <c r="AJ4714" s="2">
        <v>1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</row>
    <row r="4715" spans="1:46" x14ac:dyDescent="0.2">
      <c r="A4715" s="2">
        <v>1677552</v>
      </c>
      <c r="B4715" s="2">
        <v>858799</v>
      </c>
      <c r="C4715" s="7">
        <v>21.920759583951298</v>
      </c>
      <c r="D4715" s="7">
        <v>36.854694047610302</v>
      </c>
      <c r="E4715" s="19" t="s">
        <v>4918</v>
      </c>
      <c r="F4715" s="46">
        <f>INDEX(Δεδομένα!$P:$P,MATCH('2021'!E4715,Δεδομένα!$O:$O,0))</f>
        <v>143</v>
      </c>
      <c r="G4715" s="49" t="s">
        <v>4919</v>
      </c>
      <c r="H4715" s="51" t="str">
        <f>INDEX(Δεδομένα!B$1:B$51,MATCH('2021'!G4715,Δεδομένα!A$1:A$51,0))</f>
        <v>ΠΕΛΛΟΠΟΝΗΣΟΥ</v>
      </c>
      <c r="I4715" s="53">
        <f>INDEX(Δεδομένα!E$1:E$13,MATCH('2021'!H4715,Δεδομένα!D$1:D$13,0))</f>
        <v>8</v>
      </c>
      <c r="J4715" s="4">
        <v>44351</v>
      </c>
      <c r="K4715" s="3" t="s">
        <v>60</v>
      </c>
      <c r="L4715" s="17" t="str">
        <f t="shared" si="380"/>
        <v>04/06/2021 16:02</v>
      </c>
      <c r="M4715" s="4">
        <v>44351</v>
      </c>
      <c r="N4715" s="3" t="s">
        <v>728</v>
      </c>
      <c r="O4715" s="17" t="str">
        <f t="shared" si="381"/>
        <v>04/06/2021 16:36</v>
      </c>
      <c r="P4715" s="24">
        <f t="shared" si="382"/>
        <v>2.361111110803904E-2</v>
      </c>
      <c r="Q4715" s="28">
        <v>0</v>
      </c>
      <c r="R4715" s="27">
        <f t="shared" si="383"/>
        <v>33.999999995576218</v>
      </c>
      <c r="S4715" s="3" t="s">
        <v>4</v>
      </c>
      <c r="T4715" s="3" t="s">
        <v>4920</v>
      </c>
      <c r="U4715" s="3" t="s">
        <v>4</v>
      </c>
      <c r="V4715" s="3" t="s">
        <v>4026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0.05</v>
      </c>
      <c r="AC4715" s="5">
        <v>0</v>
      </c>
      <c r="AD4715" s="5">
        <v>0</v>
      </c>
      <c r="AE4715" s="2">
        <v>4</v>
      </c>
      <c r="AF4715" s="2">
        <v>0</v>
      </c>
      <c r="AG4715" s="2">
        <v>0</v>
      </c>
      <c r="AH4715" s="2">
        <v>0</v>
      </c>
      <c r="AI4715" s="2">
        <v>0</v>
      </c>
      <c r="AJ4715" s="2">
        <v>2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</row>
    <row r="4716" spans="1:46" x14ac:dyDescent="0.2">
      <c r="A4716" s="2">
        <v>1677531</v>
      </c>
      <c r="B4716" s="2">
        <v>858866</v>
      </c>
      <c r="C4716" s="7">
        <v>22.2482763214134</v>
      </c>
      <c r="D4716" s="7">
        <v>36.9953133978102</v>
      </c>
      <c r="E4716" s="19" t="s">
        <v>4918</v>
      </c>
      <c r="F4716" s="46">
        <f>INDEX(Δεδομένα!$P:$P,MATCH('2021'!E4716,Δεδομένα!$O:$O,0))</f>
        <v>143</v>
      </c>
      <c r="G4716" s="49" t="s">
        <v>4919</v>
      </c>
      <c r="H4716" s="51" t="str">
        <f>INDEX(Δεδομένα!B$1:B$51,MATCH('2021'!G4716,Δεδομένα!A$1:A$51,0))</f>
        <v>ΠΕΛΛΟΠΟΝΗΣΟΥ</v>
      </c>
      <c r="I4716" s="53">
        <f>INDEX(Δεδομένα!E$1:E$13,MATCH('2021'!H4716,Δεδομένα!D$1:D$13,0))</f>
        <v>8</v>
      </c>
      <c r="J4716" s="4">
        <v>44351</v>
      </c>
      <c r="K4716" s="3" t="s">
        <v>1330</v>
      </c>
      <c r="L4716" s="17" t="str">
        <f t="shared" si="380"/>
        <v>04/06/2021 20:12</v>
      </c>
      <c r="M4716" s="4">
        <v>44352</v>
      </c>
      <c r="N4716" s="3" t="s">
        <v>483</v>
      </c>
      <c r="O4716" s="17" t="str">
        <f t="shared" si="381"/>
        <v>05/06/2021 18:10</v>
      </c>
      <c r="P4716" s="24">
        <f t="shared" si="382"/>
        <v>0.91527777777810115</v>
      </c>
      <c r="Q4716" s="28">
        <v>0</v>
      </c>
      <c r="R4716" s="27">
        <f t="shared" si="383"/>
        <v>1318.0000000004657</v>
      </c>
      <c r="S4716" s="3" t="s">
        <v>4</v>
      </c>
      <c r="T4716" s="3" t="s">
        <v>4923</v>
      </c>
      <c r="U4716" s="3" t="s">
        <v>4</v>
      </c>
      <c r="V4716" s="3" t="s">
        <v>5027</v>
      </c>
      <c r="W4716" s="5">
        <v>0</v>
      </c>
      <c r="X4716" s="5">
        <v>1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2">
        <v>18</v>
      </c>
      <c r="AF4716" s="2">
        <v>0</v>
      </c>
      <c r="AG4716" s="2">
        <v>0</v>
      </c>
      <c r="AH4716" s="2">
        <v>0</v>
      </c>
      <c r="AI4716" s="2">
        <v>0</v>
      </c>
      <c r="AJ4716" s="2">
        <v>7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</row>
    <row r="4717" spans="1:46" x14ac:dyDescent="0.2">
      <c r="A4717" s="2">
        <v>1677553</v>
      </c>
      <c r="B4717" s="2">
        <v>859389</v>
      </c>
      <c r="C4717" s="7">
        <v>22.0335662140028</v>
      </c>
      <c r="D4717" s="7">
        <v>37.033704632935702</v>
      </c>
      <c r="E4717" s="19" t="s">
        <v>4918</v>
      </c>
      <c r="F4717" s="46">
        <f>INDEX(Δεδομένα!$P:$P,MATCH('2021'!E4717,Δεδομένα!$O:$O,0))</f>
        <v>143</v>
      </c>
      <c r="G4717" s="49" t="s">
        <v>4919</v>
      </c>
      <c r="H4717" s="51" t="str">
        <f>INDEX(Δεδομένα!B$1:B$51,MATCH('2021'!G4717,Δεδομένα!A$1:A$51,0))</f>
        <v>ΠΕΛΛΟΠΟΝΗΣΟΥ</v>
      </c>
      <c r="I4717" s="53">
        <f>INDEX(Δεδομένα!E$1:E$13,MATCH('2021'!H4717,Δεδομένα!D$1:D$13,0))</f>
        <v>8</v>
      </c>
      <c r="J4717" s="4">
        <v>44353</v>
      </c>
      <c r="K4717" s="3" t="s">
        <v>9</v>
      </c>
      <c r="L4717" s="17" t="str">
        <f t="shared" si="380"/>
        <v>06/06/2021 18:15</v>
      </c>
      <c r="M4717" s="4">
        <v>44353</v>
      </c>
      <c r="N4717" s="3" t="s">
        <v>1214</v>
      </c>
      <c r="O4717" s="17" t="str">
        <f t="shared" si="381"/>
        <v>06/06/2021 18:36</v>
      </c>
      <c r="P4717" s="24">
        <f t="shared" si="382"/>
        <v>1.4583333337213844E-2</v>
      </c>
      <c r="Q4717" s="28">
        <v>0</v>
      </c>
      <c r="R4717" s="27">
        <f t="shared" si="383"/>
        <v>21.000000005587935</v>
      </c>
      <c r="S4717" s="3" t="s">
        <v>4</v>
      </c>
      <c r="T4717" s="3" t="s">
        <v>4926</v>
      </c>
      <c r="U4717" s="3" t="s">
        <v>4</v>
      </c>
      <c r="V4717" s="3" t="s">
        <v>4922</v>
      </c>
      <c r="W4717" s="5">
        <v>0</v>
      </c>
      <c r="X4717" s="5">
        <v>0</v>
      </c>
      <c r="Y4717" s="5">
        <v>0</v>
      </c>
      <c r="Z4717" s="5">
        <v>0</v>
      </c>
      <c r="AA4717" s="5">
        <v>0.02</v>
      </c>
      <c r="AB4717" s="5">
        <v>0</v>
      </c>
      <c r="AC4717" s="5">
        <v>0</v>
      </c>
      <c r="AD4717" s="5">
        <v>0</v>
      </c>
      <c r="AE4717" s="2">
        <v>4</v>
      </c>
      <c r="AF4717" s="2">
        <v>0</v>
      </c>
      <c r="AG4717" s="2">
        <v>0</v>
      </c>
      <c r="AH4717" s="2">
        <v>0</v>
      </c>
      <c r="AI4717" s="2">
        <v>0</v>
      </c>
      <c r="AJ4717" s="2">
        <v>2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</row>
    <row r="4718" spans="1:46" x14ac:dyDescent="0.2">
      <c r="A4718" s="2">
        <v>1677551</v>
      </c>
      <c r="B4718" s="2">
        <v>859594</v>
      </c>
      <c r="C4718" s="7">
        <v>22.060148905304299</v>
      </c>
      <c r="D4718" s="7">
        <v>37.056049688191798</v>
      </c>
      <c r="E4718" s="19" t="s">
        <v>4918</v>
      </c>
      <c r="F4718" s="46">
        <f>INDEX(Δεδομένα!$P:$P,MATCH('2021'!E4718,Δεδομένα!$O:$O,0))</f>
        <v>143</v>
      </c>
      <c r="G4718" s="49" t="s">
        <v>4919</v>
      </c>
      <c r="H4718" s="51" t="str">
        <f>INDEX(Δεδομένα!B$1:B$51,MATCH('2021'!G4718,Δεδομένα!A$1:A$51,0))</f>
        <v>ΠΕΛΛΟΠΟΝΗΣΟΥ</v>
      </c>
      <c r="I4718" s="53">
        <f>INDEX(Δεδομένα!E$1:E$13,MATCH('2021'!H4718,Δεδομένα!D$1:D$13,0))</f>
        <v>8</v>
      </c>
      <c r="J4718" s="4">
        <v>44354</v>
      </c>
      <c r="K4718" s="3" t="s">
        <v>531</v>
      </c>
      <c r="L4718" s="17" t="str">
        <f t="shared" si="380"/>
        <v>07/06/2021 14:10</v>
      </c>
      <c r="M4718" s="4">
        <v>44354</v>
      </c>
      <c r="N4718" s="3" t="s">
        <v>15</v>
      </c>
      <c r="O4718" s="17" t="str">
        <f t="shared" si="381"/>
        <v>07/06/2021 14:29</v>
      </c>
      <c r="P4718" s="24">
        <f t="shared" si="382"/>
        <v>1.3194444443797693E-2</v>
      </c>
      <c r="Q4718" s="28">
        <v>0</v>
      </c>
      <c r="R4718" s="27">
        <f t="shared" si="383"/>
        <v>18.999999999068677</v>
      </c>
      <c r="S4718" s="3" t="s">
        <v>4</v>
      </c>
      <c r="T4718" s="3" t="s">
        <v>4926</v>
      </c>
      <c r="U4718" s="3" t="s">
        <v>4</v>
      </c>
      <c r="V4718" s="3" t="s">
        <v>1586</v>
      </c>
      <c r="W4718" s="5">
        <v>0</v>
      </c>
      <c r="X4718" s="5">
        <v>0</v>
      </c>
      <c r="Y4718" s="5">
        <v>0</v>
      </c>
      <c r="Z4718" s="5">
        <v>0</v>
      </c>
      <c r="AA4718" s="5">
        <v>0.01</v>
      </c>
      <c r="AB4718" s="5">
        <v>0</v>
      </c>
      <c r="AC4718" s="5">
        <v>0</v>
      </c>
      <c r="AD4718" s="5">
        <v>0</v>
      </c>
      <c r="AE4718" s="2">
        <v>2</v>
      </c>
      <c r="AF4718" s="2">
        <v>0</v>
      </c>
      <c r="AG4718" s="2">
        <v>0</v>
      </c>
      <c r="AH4718" s="2">
        <v>0</v>
      </c>
      <c r="AI4718" s="2">
        <v>0</v>
      </c>
      <c r="AJ4718" s="2">
        <v>1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</row>
    <row r="4719" spans="1:46" x14ac:dyDescent="0.2">
      <c r="A4719" s="2">
        <v>1677533</v>
      </c>
      <c r="B4719" s="2">
        <v>859718</v>
      </c>
      <c r="C4719" s="7">
        <v>21.979980651086699</v>
      </c>
      <c r="D4719" s="7">
        <v>37.120898394507499</v>
      </c>
      <c r="E4719" s="19" t="s">
        <v>4918</v>
      </c>
      <c r="F4719" s="46">
        <f>INDEX(Δεδομένα!$P:$P,MATCH('2021'!E4719,Δεδομένα!$O:$O,0))</f>
        <v>143</v>
      </c>
      <c r="G4719" s="49" t="s">
        <v>4919</v>
      </c>
      <c r="H4719" s="51" t="str">
        <f>INDEX(Δεδομένα!B$1:B$51,MATCH('2021'!G4719,Δεδομένα!A$1:A$51,0))</f>
        <v>ΠΕΛΛΟΠΟΝΗΣΟΥ</v>
      </c>
      <c r="I4719" s="53">
        <f>INDEX(Δεδομένα!E$1:E$13,MATCH('2021'!H4719,Δεδομένα!D$1:D$13,0))</f>
        <v>8</v>
      </c>
      <c r="J4719" s="4">
        <v>44354</v>
      </c>
      <c r="K4719" s="3" t="s">
        <v>1652</v>
      </c>
      <c r="L4719" s="17" t="str">
        <f t="shared" si="380"/>
        <v>07/06/2021 20:14</v>
      </c>
      <c r="M4719" s="4">
        <v>44354</v>
      </c>
      <c r="N4719" s="3" t="s">
        <v>1123</v>
      </c>
      <c r="O4719" s="17" t="str">
        <f t="shared" si="381"/>
        <v>07/06/2021 20:46</v>
      </c>
      <c r="P4719" s="24">
        <f t="shared" si="382"/>
        <v>2.2222222221898846E-2</v>
      </c>
      <c r="Q4719" s="28">
        <v>0</v>
      </c>
      <c r="R4719" s="27">
        <f t="shared" si="383"/>
        <v>31.999999999534339</v>
      </c>
      <c r="S4719" s="3" t="s">
        <v>4</v>
      </c>
      <c r="T4719" s="3" t="s">
        <v>4920</v>
      </c>
      <c r="U4719" s="3" t="s">
        <v>4</v>
      </c>
      <c r="V4719" s="3" t="s">
        <v>5028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0.2</v>
      </c>
      <c r="AC4719" s="5">
        <v>0</v>
      </c>
      <c r="AD4719" s="5">
        <v>0</v>
      </c>
      <c r="AE4719" s="2">
        <v>4</v>
      </c>
      <c r="AF4719" s="2">
        <v>0</v>
      </c>
      <c r="AG4719" s="2">
        <v>0</v>
      </c>
      <c r="AH4719" s="2">
        <v>0</v>
      </c>
      <c r="AI4719" s="2">
        <v>0</v>
      </c>
      <c r="AJ4719" s="2">
        <v>2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</row>
    <row r="4720" spans="1:46" x14ac:dyDescent="0.2">
      <c r="A4720" s="2">
        <v>1677550</v>
      </c>
      <c r="B4720" s="2">
        <v>859777</v>
      </c>
      <c r="C4720" s="7">
        <v>22.0213502150797</v>
      </c>
      <c r="D4720" s="7">
        <v>37.021753815464699</v>
      </c>
      <c r="E4720" s="19" t="s">
        <v>4918</v>
      </c>
      <c r="F4720" s="46">
        <f>INDEX(Δεδομένα!$P:$P,MATCH('2021'!E4720,Δεδομένα!$O:$O,0))</f>
        <v>143</v>
      </c>
      <c r="G4720" s="49" t="s">
        <v>4919</v>
      </c>
      <c r="H4720" s="51" t="str">
        <f>INDEX(Δεδομένα!B$1:B$51,MATCH('2021'!G4720,Δεδομένα!A$1:A$51,0))</f>
        <v>ΠΕΛΛΟΠΟΝΗΣΟΥ</v>
      </c>
      <c r="I4720" s="53">
        <f>INDEX(Δεδομένα!E$1:E$13,MATCH('2021'!H4720,Δεδομένα!D$1:D$13,0))</f>
        <v>8</v>
      </c>
      <c r="J4720" s="4">
        <v>44355</v>
      </c>
      <c r="K4720" s="3" t="s">
        <v>5029</v>
      </c>
      <c r="L4720" s="17" t="str">
        <f t="shared" si="380"/>
        <v>08/06/2021 01:09</v>
      </c>
      <c r="M4720" s="4">
        <v>44355</v>
      </c>
      <c r="N4720" s="3" t="s">
        <v>5030</v>
      </c>
      <c r="O4720" s="17" t="str">
        <f t="shared" si="381"/>
        <v>08/06/2021 02:04</v>
      </c>
      <c r="P4720" s="24">
        <f t="shared" si="382"/>
        <v>3.8194444437976927E-2</v>
      </c>
      <c r="Q4720" s="28">
        <v>0</v>
      </c>
      <c r="R4720" s="27">
        <f t="shared" si="383"/>
        <v>54.999999990686774</v>
      </c>
      <c r="S4720" s="3" t="s">
        <v>4</v>
      </c>
      <c r="T4720" s="3" t="s">
        <v>4926</v>
      </c>
      <c r="U4720" s="3" t="s">
        <v>4</v>
      </c>
      <c r="V4720" s="3" t="s">
        <v>5031</v>
      </c>
      <c r="W4720" s="5">
        <v>0</v>
      </c>
      <c r="X4720" s="5">
        <v>0</v>
      </c>
      <c r="Y4720" s="5">
        <v>0</v>
      </c>
      <c r="Z4720" s="5">
        <v>0</v>
      </c>
      <c r="AA4720" s="5">
        <v>1</v>
      </c>
      <c r="AB4720" s="5">
        <v>0</v>
      </c>
      <c r="AC4720" s="5">
        <v>0</v>
      </c>
      <c r="AD4720" s="5">
        <v>0</v>
      </c>
      <c r="AE4720" s="2">
        <v>2</v>
      </c>
      <c r="AF4720" s="2">
        <v>0</v>
      </c>
      <c r="AG4720" s="2">
        <v>0</v>
      </c>
      <c r="AH4720" s="2">
        <v>0</v>
      </c>
      <c r="AI4720" s="2">
        <v>0</v>
      </c>
      <c r="AJ4720" s="2">
        <v>1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</row>
    <row r="4721" spans="1:46" x14ac:dyDescent="0.2">
      <c r="A4721" s="2">
        <v>1677498</v>
      </c>
      <c r="B4721" s="2">
        <v>860055</v>
      </c>
      <c r="C4721" s="7">
        <v>22.0335492058156</v>
      </c>
      <c r="D4721" s="7">
        <v>37.033321317488301</v>
      </c>
      <c r="E4721" s="19" t="s">
        <v>4918</v>
      </c>
      <c r="F4721" s="46">
        <f>INDEX(Δεδομένα!$P:$P,MATCH('2021'!E4721,Δεδομένα!$O:$O,0))</f>
        <v>143</v>
      </c>
      <c r="G4721" s="49" t="s">
        <v>4919</v>
      </c>
      <c r="H4721" s="51" t="str">
        <f>INDEX(Δεδομένα!B$1:B$51,MATCH('2021'!G4721,Δεδομένα!A$1:A$51,0))</f>
        <v>ΠΕΛΛΟΠΟΝΗΣΟΥ</v>
      </c>
      <c r="I4721" s="53">
        <f>INDEX(Δεδομένα!E$1:E$13,MATCH('2021'!H4721,Δεδομένα!D$1:D$13,0))</f>
        <v>8</v>
      </c>
      <c r="J4721" s="4">
        <v>44356</v>
      </c>
      <c r="K4721" s="3" t="s">
        <v>4063</v>
      </c>
      <c r="L4721" s="17" t="str">
        <f t="shared" si="380"/>
        <v>09/06/2021 08:45</v>
      </c>
      <c r="M4721" s="4">
        <v>44356</v>
      </c>
      <c r="N4721" s="3" t="s">
        <v>5032</v>
      </c>
      <c r="O4721" s="17" t="str">
        <f t="shared" si="381"/>
        <v>09/06/2021 08:58</v>
      </c>
      <c r="P4721" s="24">
        <f t="shared" si="382"/>
        <v>9.0277777781011537E-3</v>
      </c>
      <c r="Q4721" s="28">
        <v>0</v>
      </c>
      <c r="R4721" s="27">
        <f t="shared" si="383"/>
        <v>13.000000000465661</v>
      </c>
      <c r="S4721" s="3" t="s">
        <v>4</v>
      </c>
      <c r="T4721" s="3" t="s">
        <v>4926</v>
      </c>
      <c r="U4721" s="3" t="s">
        <v>4</v>
      </c>
      <c r="V4721" s="3" t="s">
        <v>4965</v>
      </c>
      <c r="W4721" s="5">
        <v>0</v>
      </c>
      <c r="X4721" s="5">
        <v>0</v>
      </c>
      <c r="Y4721" s="5">
        <v>0</v>
      </c>
      <c r="Z4721" s="5">
        <v>0</v>
      </c>
      <c r="AA4721" s="5">
        <v>0.05</v>
      </c>
      <c r="AB4721" s="5">
        <v>0</v>
      </c>
      <c r="AC4721" s="5">
        <v>0</v>
      </c>
      <c r="AD4721" s="5">
        <v>0</v>
      </c>
      <c r="AE4721" s="2">
        <v>2</v>
      </c>
      <c r="AF4721" s="2">
        <v>0</v>
      </c>
      <c r="AG4721" s="2">
        <v>0</v>
      </c>
      <c r="AH4721" s="2">
        <v>0</v>
      </c>
      <c r="AI4721" s="2">
        <v>0</v>
      </c>
      <c r="AJ4721" s="2">
        <v>1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</row>
    <row r="4722" spans="1:46" x14ac:dyDescent="0.2">
      <c r="A4722" s="2">
        <v>1677510</v>
      </c>
      <c r="B4722" s="2">
        <v>860211</v>
      </c>
      <c r="C4722" s="7">
        <v>21.919973377434498</v>
      </c>
      <c r="D4722" s="7">
        <v>36.867772093683797</v>
      </c>
      <c r="E4722" s="19" t="s">
        <v>4918</v>
      </c>
      <c r="F4722" s="46">
        <f>INDEX(Δεδομένα!$P:$P,MATCH('2021'!E4722,Δεδομένα!$O:$O,0))</f>
        <v>143</v>
      </c>
      <c r="G4722" s="49" t="s">
        <v>4919</v>
      </c>
      <c r="H4722" s="51" t="str">
        <f>INDEX(Δεδομένα!B$1:B$51,MATCH('2021'!G4722,Δεδομένα!A$1:A$51,0))</f>
        <v>ΠΕΛΛΟΠΟΝΗΣΟΥ</v>
      </c>
      <c r="I4722" s="53">
        <f>INDEX(Δεδομένα!E$1:E$13,MATCH('2021'!H4722,Δεδομένα!D$1:D$13,0))</f>
        <v>8</v>
      </c>
      <c r="J4722" s="4">
        <v>44356</v>
      </c>
      <c r="K4722" s="3" t="s">
        <v>415</v>
      </c>
      <c r="L4722" s="17" t="str">
        <f t="shared" si="380"/>
        <v>09/06/2021 16:40</v>
      </c>
      <c r="M4722" s="4">
        <v>44356</v>
      </c>
      <c r="N4722" s="3" t="s">
        <v>181</v>
      </c>
      <c r="O4722" s="17" t="str">
        <f t="shared" si="381"/>
        <v>09/06/2021 17:37</v>
      </c>
      <c r="P4722" s="24">
        <f t="shared" si="382"/>
        <v>3.9583333331393078E-2</v>
      </c>
      <c r="Q4722" s="28">
        <v>0</v>
      </c>
      <c r="R4722" s="27">
        <f t="shared" si="383"/>
        <v>56.999999997206032</v>
      </c>
      <c r="S4722" s="3" t="s">
        <v>4</v>
      </c>
      <c r="T4722" s="3" t="s">
        <v>4926</v>
      </c>
      <c r="U4722" s="3" t="s">
        <v>4</v>
      </c>
      <c r="V4722" s="3" t="s">
        <v>869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1.5</v>
      </c>
      <c r="AC4722" s="5">
        <v>0</v>
      </c>
      <c r="AD4722" s="5">
        <v>0</v>
      </c>
      <c r="AE4722" s="2">
        <v>6</v>
      </c>
      <c r="AF4722" s="2">
        <v>0</v>
      </c>
      <c r="AG4722" s="2">
        <v>0</v>
      </c>
      <c r="AH4722" s="2">
        <v>0</v>
      </c>
      <c r="AI4722" s="2">
        <v>0</v>
      </c>
      <c r="AJ4722" s="2">
        <v>3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</row>
    <row r="4723" spans="1:46" x14ac:dyDescent="0.2">
      <c r="A4723" s="2">
        <v>1677511</v>
      </c>
      <c r="B4723" s="2">
        <v>860266</v>
      </c>
      <c r="C4723" s="7">
        <v>22.037215011802601</v>
      </c>
      <c r="D4723" s="7">
        <v>37.040864222449301</v>
      </c>
      <c r="E4723" s="19" t="s">
        <v>4918</v>
      </c>
      <c r="F4723" s="46">
        <f>INDEX(Δεδομένα!$P:$P,MATCH('2021'!E4723,Δεδομένα!$O:$O,0))</f>
        <v>143</v>
      </c>
      <c r="G4723" s="49" t="s">
        <v>4919</v>
      </c>
      <c r="H4723" s="51" t="str">
        <f>INDEX(Δεδομένα!B$1:B$51,MATCH('2021'!G4723,Δεδομένα!A$1:A$51,0))</f>
        <v>ΠΕΛΛΟΠΟΝΗΣΟΥ</v>
      </c>
      <c r="I4723" s="53">
        <f>INDEX(Δεδομένα!E$1:E$13,MATCH('2021'!H4723,Δεδομένα!D$1:D$13,0))</f>
        <v>8</v>
      </c>
      <c r="J4723" s="4">
        <v>44356</v>
      </c>
      <c r="K4723" s="3" t="s">
        <v>32</v>
      </c>
      <c r="L4723" s="17" t="str">
        <f t="shared" si="380"/>
        <v>09/06/2021 18:45</v>
      </c>
      <c r="M4723" s="4">
        <v>44356</v>
      </c>
      <c r="N4723" s="3" t="s">
        <v>804</v>
      </c>
      <c r="O4723" s="17" t="str">
        <f t="shared" si="381"/>
        <v>09/06/2021 19:04</v>
      </c>
      <c r="P4723" s="24">
        <f t="shared" si="382"/>
        <v>1.3194444443797693E-2</v>
      </c>
      <c r="Q4723" s="28">
        <v>0</v>
      </c>
      <c r="R4723" s="27">
        <f t="shared" si="383"/>
        <v>18.999999999068677</v>
      </c>
      <c r="S4723" s="3" t="s">
        <v>4</v>
      </c>
      <c r="T4723" s="3" t="s">
        <v>4926</v>
      </c>
      <c r="U4723" s="3" t="s">
        <v>4</v>
      </c>
      <c r="V4723" s="3" t="s">
        <v>4922</v>
      </c>
      <c r="W4723" s="5">
        <v>0</v>
      </c>
      <c r="X4723" s="5">
        <v>0</v>
      </c>
      <c r="Y4723" s="5">
        <v>0</v>
      </c>
      <c r="Z4723" s="5">
        <v>0</v>
      </c>
      <c r="AA4723" s="5">
        <v>0.03</v>
      </c>
      <c r="AB4723" s="5">
        <v>0</v>
      </c>
      <c r="AC4723" s="5">
        <v>0</v>
      </c>
      <c r="AD4723" s="5">
        <v>0</v>
      </c>
      <c r="AE4723" s="2">
        <v>2</v>
      </c>
      <c r="AF4723" s="2">
        <v>0</v>
      </c>
      <c r="AG4723" s="2">
        <v>0</v>
      </c>
      <c r="AH4723" s="2">
        <v>0</v>
      </c>
      <c r="AI4723" s="2">
        <v>0</v>
      </c>
      <c r="AJ4723" s="2">
        <v>1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</row>
    <row r="4724" spans="1:46" x14ac:dyDescent="0.2">
      <c r="A4724" s="2">
        <v>1677328</v>
      </c>
      <c r="B4724" s="2">
        <v>861073</v>
      </c>
      <c r="C4724" s="7">
        <v>22.058394549441299</v>
      </c>
      <c r="D4724" s="7">
        <v>37.057412476243897</v>
      </c>
      <c r="E4724" s="19" t="s">
        <v>4918</v>
      </c>
      <c r="F4724" s="46">
        <f>INDEX(Δεδομένα!$P:$P,MATCH('2021'!E4724,Δεδομένα!$O:$O,0))</f>
        <v>143</v>
      </c>
      <c r="G4724" s="49" t="s">
        <v>4919</v>
      </c>
      <c r="H4724" s="51" t="str">
        <f>INDEX(Δεδομένα!B$1:B$51,MATCH('2021'!G4724,Δεδομένα!A$1:A$51,0))</f>
        <v>ΠΕΛΛΟΠΟΝΗΣΟΥ</v>
      </c>
      <c r="I4724" s="53">
        <f>INDEX(Δεδομένα!E$1:E$13,MATCH('2021'!H4724,Δεδομένα!D$1:D$13,0))</f>
        <v>8</v>
      </c>
      <c r="J4724" s="4">
        <v>44358</v>
      </c>
      <c r="K4724" s="3" t="s">
        <v>989</v>
      </c>
      <c r="L4724" s="17" t="str">
        <f t="shared" si="380"/>
        <v>11/06/2021 21:40</v>
      </c>
      <c r="M4724" s="4">
        <v>44358</v>
      </c>
      <c r="N4724" s="3" t="s">
        <v>1396</v>
      </c>
      <c r="O4724" s="17" t="str">
        <f t="shared" si="381"/>
        <v>11/06/2021 21:50</v>
      </c>
      <c r="P4724" s="24">
        <f t="shared" si="382"/>
        <v>6.9444444379769266E-3</v>
      </c>
      <c r="Q4724" s="28">
        <v>0</v>
      </c>
      <c r="R4724" s="27">
        <f t="shared" si="383"/>
        <v>9.9999999906867743</v>
      </c>
      <c r="S4724" s="3" t="s">
        <v>4</v>
      </c>
      <c r="T4724" s="3" t="s">
        <v>4926</v>
      </c>
      <c r="U4724" s="3" t="s">
        <v>4</v>
      </c>
      <c r="V4724" s="3" t="s">
        <v>1586</v>
      </c>
      <c r="W4724" s="5">
        <v>0</v>
      </c>
      <c r="X4724" s="5">
        <v>0</v>
      </c>
      <c r="Y4724" s="5">
        <v>0</v>
      </c>
      <c r="Z4724" s="5">
        <v>0</v>
      </c>
      <c r="AA4724" s="5">
        <v>0.01</v>
      </c>
      <c r="AB4724" s="5">
        <v>0</v>
      </c>
      <c r="AC4724" s="5">
        <v>0</v>
      </c>
      <c r="AD4724" s="5">
        <v>0</v>
      </c>
      <c r="AE4724" s="2">
        <v>2</v>
      </c>
      <c r="AF4724" s="2">
        <v>0</v>
      </c>
      <c r="AG4724" s="2">
        <v>0</v>
      </c>
      <c r="AH4724" s="2">
        <v>0</v>
      </c>
      <c r="AI4724" s="2">
        <v>0</v>
      </c>
      <c r="AJ4724" s="2">
        <v>1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</row>
    <row r="4725" spans="1:46" x14ac:dyDescent="0.2">
      <c r="A4725" s="2">
        <v>1677261</v>
      </c>
      <c r="B4725" s="2">
        <v>861527</v>
      </c>
      <c r="C4725" s="7">
        <v>22.053827303248099</v>
      </c>
      <c r="D4725" s="7">
        <v>37.062711170571802</v>
      </c>
      <c r="E4725" s="19" t="s">
        <v>4918</v>
      </c>
      <c r="F4725" s="46">
        <f>INDEX(Δεδομένα!$P:$P,MATCH('2021'!E4725,Δεδομένα!$O:$O,0))</f>
        <v>143</v>
      </c>
      <c r="G4725" s="49" t="s">
        <v>4919</v>
      </c>
      <c r="H4725" s="51" t="str">
        <f>INDEX(Δεδομένα!B$1:B$51,MATCH('2021'!G4725,Δεδομένα!A$1:A$51,0))</f>
        <v>ΠΕΛΛΟΠΟΝΗΣΟΥ</v>
      </c>
      <c r="I4725" s="53">
        <f>INDEX(Δεδομένα!E$1:E$13,MATCH('2021'!H4725,Δεδομένα!D$1:D$13,0))</f>
        <v>8</v>
      </c>
      <c r="J4725" s="4">
        <v>44360</v>
      </c>
      <c r="K4725" s="3" t="s">
        <v>2401</v>
      </c>
      <c r="L4725" s="17" t="str">
        <f t="shared" si="380"/>
        <v>13/06/2021 17:11</v>
      </c>
      <c r="M4725" s="4">
        <v>44360</v>
      </c>
      <c r="N4725" s="3" t="s">
        <v>986</v>
      </c>
      <c r="O4725" s="17" t="str">
        <f t="shared" si="381"/>
        <v>13/06/2021 17:34</v>
      </c>
      <c r="P4725" s="24">
        <f t="shared" si="382"/>
        <v>1.5972222223354038E-2</v>
      </c>
      <c r="Q4725" s="28">
        <v>0</v>
      </c>
      <c r="R4725" s="27">
        <f t="shared" si="383"/>
        <v>23.000000001629815</v>
      </c>
      <c r="S4725" s="3" t="s">
        <v>4</v>
      </c>
      <c r="T4725" s="3" t="s">
        <v>4926</v>
      </c>
      <c r="U4725" s="3" t="s">
        <v>4</v>
      </c>
      <c r="V4725" s="3" t="s">
        <v>4928</v>
      </c>
      <c r="W4725" s="5">
        <v>0</v>
      </c>
      <c r="X4725" s="5">
        <v>0</v>
      </c>
      <c r="Y4725" s="5">
        <v>0</v>
      </c>
      <c r="Z4725" s="5">
        <v>0</v>
      </c>
      <c r="AA4725" s="5">
        <v>0.05</v>
      </c>
      <c r="AB4725" s="5">
        <v>0</v>
      </c>
      <c r="AC4725" s="5">
        <v>0</v>
      </c>
      <c r="AD4725" s="5">
        <v>0</v>
      </c>
      <c r="AE4725" s="2">
        <v>2</v>
      </c>
      <c r="AF4725" s="2">
        <v>0</v>
      </c>
      <c r="AG4725" s="2">
        <v>0</v>
      </c>
      <c r="AH4725" s="2">
        <v>0</v>
      </c>
      <c r="AI4725" s="2">
        <v>0</v>
      </c>
      <c r="AJ4725" s="2">
        <v>1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</row>
    <row r="4726" spans="1:46" x14ac:dyDescent="0.2">
      <c r="A4726" s="2">
        <v>1677241</v>
      </c>
      <c r="B4726" s="2">
        <v>861582</v>
      </c>
      <c r="C4726" s="7">
        <v>22.028355223533602</v>
      </c>
      <c r="D4726" s="7">
        <v>37.042979370067201</v>
      </c>
      <c r="E4726" s="19" t="s">
        <v>4918</v>
      </c>
      <c r="F4726" s="46">
        <f>INDEX(Δεδομένα!$P:$P,MATCH('2021'!E4726,Δεδομένα!$O:$O,0))</f>
        <v>143</v>
      </c>
      <c r="G4726" s="49" t="s">
        <v>4919</v>
      </c>
      <c r="H4726" s="51" t="str">
        <f>INDEX(Δεδομένα!B$1:B$51,MATCH('2021'!G4726,Δεδομένα!A$1:A$51,0))</f>
        <v>ΠΕΛΛΟΠΟΝΗΣΟΥ</v>
      </c>
      <c r="I4726" s="53">
        <f>INDEX(Δεδομένα!E$1:E$13,MATCH('2021'!H4726,Δεδομένα!D$1:D$13,0))</f>
        <v>8</v>
      </c>
      <c r="J4726" s="4">
        <v>44360</v>
      </c>
      <c r="K4726" s="3" t="s">
        <v>302</v>
      </c>
      <c r="L4726" s="17" t="str">
        <f t="shared" si="380"/>
        <v>13/06/2021 20:23</v>
      </c>
      <c r="M4726" s="4">
        <v>44360</v>
      </c>
      <c r="N4726" s="3" t="s">
        <v>1485</v>
      </c>
      <c r="O4726" s="17" t="str">
        <f t="shared" si="381"/>
        <v>13/06/2021 20:44</v>
      </c>
      <c r="P4726" s="24">
        <f t="shared" si="382"/>
        <v>1.4583333329937886E-2</v>
      </c>
      <c r="Q4726" s="28">
        <v>0</v>
      </c>
      <c r="R4726" s="27">
        <f t="shared" si="383"/>
        <v>20.999999995110556</v>
      </c>
      <c r="S4726" s="3" t="s">
        <v>4</v>
      </c>
      <c r="T4726" s="3" t="s">
        <v>4920</v>
      </c>
      <c r="U4726" s="3" t="s">
        <v>4</v>
      </c>
      <c r="V4726" s="3" t="s">
        <v>4965</v>
      </c>
      <c r="W4726" s="5">
        <v>0</v>
      </c>
      <c r="X4726" s="5">
        <v>0</v>
      </c>
      <c r="Y4726" s="5">
        <v>0</v>
      </c>
      <c r="Z4726" s="5">
        <v>0</v>
      </c>
      <c r="AA4726" s="5">
        <v>0.1</v>
      </c>
      <c r="AB4726" s="5">
        <v>0</v>
      </c>
      <c r="AC4726" s="5">
        <v>0</v>
      </c>
      <c r="AD4726" s="5">
        <v>0</v>
      </c>
      <c r="AE4726" s="2">
        <v>2</v>
      </c>
      <c r="AF4726" s="2">
        <v>0</v>
      </c>
      <c r="AG4726" s="2">
        <v>0</v>
      </c>
      <c r="AH4726" s="2">
        <v>0</v>
      </c>
      <c r="AI4726" s="2">
        <v>0</v>
      </c>
      <c r="AJ4726" s="2">
        <v>1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</row>
    <row r="4727" spans="1:46" x14ac:dyDescent="0.2">
      <c r="A4727" s="2">
        <v>1677235</v>
      </c>
      <c r="B4727" s="2">
        <v>861593</v>
      </c>
      <c r="C4727" s="7">
        <v>22.0315224540362</v>
      </c>
      <c r="D4727" s="7">
        <v>37.119747435696098</v>
      </c>
      <c r="E4727" s="19" t="s">
        <v>4918</v>
      </c>
      <c r="F4727" s="46">
        <f>INDEX(Δεδομένα!$P:$P,MATCH('2021'!E4727,Δεδομένα!$O:$O,0))</f>
        <v>143</v>
      </c>
      <c r="G4727" s="49" t="s">
        <v>4919</v>
      </c>
      <c r="H4727" s="51" t="str">
        <f>INDEX(Δεδομένα!B$1:B$51,MATCH('2021'!G4727,Δεδομένα!A$1:A$51,0))</f>
        <v>ΠΕΛΛΟΠΟΝΗΣΟΥ</v>
      </c>
      <c r="I4727" s="53">
        <f>INDEX(Δεδομένα!E$1:E$13,MATCH('2021'!H4727,Δεδομένα!D$1:D$13,0))</f>
        <v>8</v>
      </c>
      <c r="J4727" s="4">
        <v>44360</v>
      </c>
      <c r="K4727" s="3" t="s">
        <v>96</v>
      </c>
      <c r="L4727" s="17" t="str">
        <f t="shared" si="380"/>
        <v>13/06/2021 20:55</v>
      </c>
      <c r="M4727" s="4">
        <v>44360</v>
      </c>
      <c r="N4727" s="3" t="s">
        <v>1147</v>
      </c>
      <c r="O4727" s="17" t="str">
        <f t="shared" si="381"/>
        <v>13/06/2021 22:34</v>
      </c>
      <c r="P4727" s="24">
        <f t="shared" si="382"/>
        <v>6.8749999998544808E-2</v>
      </c>
      <c r="Q4727" s="28">
        <v>0</v>
      </c>
      <c r="R4727" s="27">
        <f t="shared" si="383"/>
        <v>98.999999997904524</v>
      </c>
      <c r="S4727" s="3" t="s">
        <v>4</v>
      </c>
      <c r="T4727" s="3" t="s">
        <v>4926</v>
      </c>
      <c r="U4727" s="3" t="s">
        <v>4</v>
      </c>
      <c r="V4727" s="3" t="s">
        <v>4951</v>
      </c>
      <c r="W4727" s="5">
        <v>0</v>
      </c>
      <c r="X4727" s="5">
        <v>0</v>
      </c>
      <c r="Y4727" s="5">
        <v>0</v>
      </c>
      <c r="Z4727" s="5">
        <v>0</v>
      </c>
      <c r="AA4727" s="5">
        <v>0.1</v>
      </c>
      <c r="AB4727" s="5">
        <v>0</v>
      </c>
      <c r="AC4727" s="5">
        <v>0</v>
      </c>
      <c r="AD4727" s="5">
        <v>0</v>
      </c>
      <c r="AE4727" s="2">
        <v>4</v>
      </c>
      <c r="AF4727" s="2">
        <v>0</v>
      </c>
      <c r="AG4727" s="2">
        <v>0</v>
      </c>
      <c r="AH4727" s="2">
        <v>0</v>
      </c>
      <c r="AI4727" s="2">
        <v>0</v>
      </c>
      <c r="AJ4727" s="2">
        <v>2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</row>
    <row r="4728" spans="1:46" x14ac:dyDescent="0.2">
      <c r="A4728" s="2">
        <v>1676800</v>
      </c>
      <c r="B4728" s="2">
        <v>861756</v>
      </c>
      <c r="C4728" s="7">
        <v>21.937282050588198</v>
      </c>
      <c r="D4728" s="7">
        <v>36.997189783065899</v>
      </c>
      <c r="E4728" s="19" t="s">
        <v>4918</v>
      </c>
      <c r="F4728" s="46">
        <f>INDEX(Δεδομένα!$P:$P,MATCH('2021'!E4728,Δεδομένα!$O:$O,0))</f>
        <v>143</v>
      </c>
      <c r="G4728" s="49" t="s">
        <v>4919</v>
      </c>
      <c r="H4728" s="51" t="str">
        <f>INDEX(Δεδομένα!B$1:B$51,MATCH('2021'!G4728,Δεδομένα!A$1:A$51,0))</f>
        <v>ΠΕΛΛΟΠΟΝΗΣΟΥ</v>
      </c>
      <c r="I4728" s="53">
        <f>INDEX(Δεδομένα!E$1:E$13,MATCH('2021'!H4728,Δεδομένα!D$1:D$13,0))</f>
        <v>8</v>
      </c>
      <c r="J4728" s="4">
        <v>44361</v>
      </c>
      <c r="K4728" s="3" t="s">
        <v>619</v>
      </c>
      <c r="L4728" s="17" t="str">
        <f t="shared" si="380"/>
        <v>14/06/2021 14:13</v>
      </c>
      <c r="M4728" s="4">
        <v>44361</v>
      </c>
      <c r="N4728" s="3" t="s">
        <v>650</v>
      </c>
      <c r="O4728" s="17" t="str">
        <f t="shared" si="381"/>
        <v>14/06/2021 14:43</v>
      </c>
      <c r="P4728" s="24">
        <f t="shared" si="382"/>
        <v>2.0833333328482695E-2</v>
      </c>
      <c r="Q4728" s="28">
        <v>0</v>
      </c>
      <c r="R4728" s="27">
        <f t="shared" si="383"/>
        <v>29.999999993015081</v>
      </c>
      <c r="S4728" s="3" t="s">
        <v>4</v>
      </c>
      <c r="T4728" s="3" t="s">
        <v>4920</v>
      </c>
      <c r="U4728" s="3" t="s">
        <v>4</v>
      </c>
      <c r="V4728" s="3" t="s">
        <v>5033</v>
      </c>
      <c r="W4728" s="5">
        <v>0</v>
      </c>
      <c r="X4728" s="5">
        <v>0</v>
      </c>
      <c r="Y4728" s="5">
        <v>0</v>
      </c>
      <c r="Z4728" s="5">
        <v>0</v>
      </c>
      <c r="AA4728" s="5">
        <v>0.1</v>
      </c>
      <c r="AB4728" s="5">
        <v>0</v>
      </c>
      <c r="AC4728" s="5">
        <v>0</v>
      </c>
      <c r="AD4728" s="5">
        <v>0</v>
      </c>
      <c r="AE4728" s="2">
        <v>2</v>
      </c>
      <c r="AF4728" s="2">
        <v>0</v>
      </c>
      <c r="AG4728" s="2">
        <v>0</v>
      </c>
      <c r="AH4728" s="2">
        <v>0</v>
      </c>
      <c r="AI4728" s="2">
        <v>0</v>
      </c>
      <c r="AJ4728" s="2">
        <v>1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</row>
    <row r="4729" spans="1:46" x14ac:dyDescent="0.2">
      <c r="A4729" s="2">
        <v>1676845</v>
      </c>
      <c r="B4729" s="2">
        <v>861783</v>
      </c>
      <c r="C4729" s="7">
        <v>22.1768833925554</v>
      </c>
      <c r="D4729" s="7">
        <v>36.934792146497699</v>
      </c>
      <c r="E4729" s="19" t="s">
        <v>4918</v>
      </c>
      <c r="F4729" s="46">
        <f>INDEX(Δεδομένα!$P:$P,MATCH('2021'!E4729,Δεδομένα!$O:$O,0))</f>
        <v>143</v>
      </c>
      <c r="G4729" s="49" t="s">
        <v>4919</v>
      </c>
      <c r="H4729" s="51" t="str">
        <f>INDEX(Δεδομένα!B$1:B$51,MATCH('2021'!G4729,Δεδομένα!A$1:A$51,0))</f>
        <v>ΠΕΛΛΟΠΟΝΗΣΟΥ</v>
      </c>
      <c r="I4729" s="53">
        <f>INDEX(Δεδομένα!E$1:E$13,MATCH('2021'!H4729,Δεδομένα!D$1:D$13,0))</f>
        <v>8</v>
      </c>
      <c r="J4729" s="4">
        <v>44361</v>
      </c>
      <c r="K4729" s="3" t="s">
        <v>1844</v>
      </c>
      <c r="L4729" s="17" t="str">
        <f t="shared" si="380"/>
        <v>14/06/2021 16:14</v>
      </c>
      <c r="M4729" s="4">
        <v>44361</v>
      </c>
      <c r="N4729" s="3" t="s">
        <v>725</v>
      </c>
      <c r="O4729" s="17" t="str">
        <f t="shared" si="381"/>
        <v>14/06/2021 17:16</v>
      </c>
      <c r="P4729" s="24">
        <f t="shared" si="382"/>
        <v>4.3055555557657499E-2</v>
      </c>
      <c r="Q4729" s="28">
        <v>0</v>
      </c>
      <c r="R4729" s="27">
        <f t="shared" si="383"/>
        <v>62.000000003026798</v>
      </c>
      <c r="S4729" s="3" t="s">
        <v>4</v>
      </c>
      <c r="T4729" s="3" t="s">
        <v>4923</v>
      </c>
      <c r="U4729" s="3" t="s">
        <v>4</v>
      </c>
      <c r="V4729" s="3" t="s">
        <v>5034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0.2</v>
      </c>
      <c r="AD4729" s="5">
        <v>0</v>
      </c>
      <c r="AE4729" s="2">
        <v>2</v>
      </c>
      <c r="AF4729" s="2">
        <v>0</v>
      </c>
      <c r="AG4729" s="2">
        <v>0</v>
      </c>
      <c r="AH4729" s="2">
        <v>0</v>
      </c>
      <c r="AI4729" s="2">
        <v>0</v>
      </c>
      <c r="AJ4729" s="2">
        <v>1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</row>
    <row r="4730" spans="1:46" x14ac:dyDescent="0.2">
      <c r="A4730" s="2">
        <v>1676813</v>
      </c>
      <c r="B4730" s="2">
        <v>861837</v>
      </c>
      <c r="C4730" s="7">
        <v>22.174117304534299</v>
      </c>
      <c r="D4730" s="7">
        <v>36.9375899460859</v>
      </c>
      <c r="E4730" s="19" t="s">
        <v>4918</v>
      </c>
      <c r="F4730" s="46">
        <f>INDEX(Δεδομένα!$P:$P,MATCH('2021'!E4730,Δεδομένα!$O:$O,0))</f>
        <v>143</v>
      </c>
      <c r="G4730" s="49" t="s">
        <v>4919</v>
      </c>
      <c r="H4730" s="51" t="str">
        <f>INDEX(Δεδομένα!B$1:B$51,MATCH('2021'!G4730,Δεδομένα!A$1:A$51,0))</f>
        <v>ΠΕΛΛΟΠΟΝΗΣΟΥ</v>
      </c>
      <c r="I4730" s="53">
        <f>INDEX(Δεδομένα!E$1:E$13,MATCH('2021'!H4730,Δεδομένα!D$1:D$13,0))</f>
        <v>8</v>
      </c>
      <c r="J4730" s="4">
        <v>44361</v>
      </c>
      <c r="K4730" s="3" t="s">
        <v>714</v>
      </c>
      <c r="L4730" s="17" t="str">
        <f t="shared" si="380"/>
        <v>14/06/2021 20:21</v>
      </c>
      <c r="M4730" s="4">
        <v>44361</v>
      </c>
      <c r="N4730" s="3" t="s">
        <v>1095</v>
      </c>
      <c r="O4730" s="17" t="str">
        <f t="shared" si="381"/>
        <v>14/06/2021 21:12</v>
      </c>
      <c r="P4730" s="24">
        <f t="shared" si="382"/>
        <v>3.5416666665696539E-2</v>
      </c>
      <c r="Q4730" s="28">
        <v>0</v>
      </c>
      <c r="R4730" s="27">
        <f t="shared" si="383"/>
        <v>50.999999998603016</v>
      </c>
      <c r="S4730" s="3" t="s">
        <v>4</v>
      </c>
      <c r="T4730" s="3" t="s">
        <v>4923</v>
      </c>
      <c r="U4730" s="3" t="s">
        <v>4</v>
      </c>
      <c r="V4730" s="3" t="s">
        <v>5034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0.02</v>
      </c>
      <c r="AD4730" s="5">
        <v>0</v>
      </c>
      <c r="AE4730" s="2">
        <v>2</v>
      </c>
      <c r="AF4730" s="2">
        <v>0</v>
      </c>
      <c r="AG4730" s="2">
        <v>0</v>
      </c>
      <c r="AH4730" s="2">
        <v>0</v>
      </c>
      <c r="AI4730" s="2">
        <v>0</v>
      </c>
      <c r="AJ4730" s="2">
        <v>1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</row>
    <row r="4731" spans="1:46" x14ac:dyDescent="0.2">
      <c r="A4731" s="2">
        <v>1676799</v>
      </c>
      <c r="B4731" s="2">
        <v>862084</v>
      </c>
      <c r="C4731" s="7">
        <v>22.005758824474501</v>
      </c>
      <c r="D4731" s="7">
        <v>37.065686008980101</v>
      </c>
      <c r="E4731" s="19" t="s">
        <v>4918</v>
      </c>
      <c r="F4731" s="46">
        <f>INDEX(Δεδομένα!$P:$P,MATCH('2021'!E4731,Δεδομένα!$O:$O,0))</f>
        <v>143</v>
      </c>
      <c r="G4731" s="49" t="s">
        <v>4919</v>
      </c>
      <c r="H4731" s="51" t="str">
        <f>INDEX(Δεδομένα!B$1:B$51,MATCH('2021'!G4731,Δεδομένα!A$1:A$51,0))</f>
        <v>ΠΕΛΛΟΠΟΝΗΣΟΥ</v>
      </c>
      <c r="I4731" s="53">
        <f>INDEX(Δεδομένα!E$1:E$13,MATCH('2021'!H4731,Δεδομένα!D$1:D$13,0))</f>
        <v>8</v>
      </c>
      <c r="J4731" s="4">
        <v>44362</v>
      </c>
      <c r="K4731" s="3" t="s">
        <v>427</v>
      </c>
      <c r="L4731" s="17" t="str">
        <f t="shared" si="380"/>
        <v>15/06/2021 21:20</v>
      </c>
      <c r="M4731" s="4">
        <v>44362</v>
      </c>
      <c r="N4731" s="3" t="s">
        <v>43</v>
      </c>
      <c r="O4731" s="17" t="str">
        <f t="shared" si="381"/>
        <v>15/06/2021 21:30</v>
      </c>
      <c r="P4731" s="24">
        <f t="shared" si="382"/>
        <v>6.9444444452528842E-3</v>
      </c>
      <c r="Q4731" s="28">
        <v>0</v>
      </c>
      <c r="R4731" s="27">
        <f t="shared" si="383"/>
        <v>10.000000001164153</v>
      </c>
      <c r="S4731" s="3" t="s">
        <v>4</v>
      </c>
      <c r="T4731" s="3" t="s">
        <v>4920</v>
      </c>
      <c r="U4731" s="3" t="s">
        <v>4</v>
      </c>
      <c r="V4731" s="3" t="s">
        <v>5035</v>
      </c>
      <c r="W4731" s="5">
        <v>0</v>
      </c>
      <c r="X4731" s="5">
        <v>0</v>
      </c>
      <c r="Y4731" s="5">
        <v>0</v>
      </c>
      <c r="Z4731" s="5">
        <v>0.05</v>
      </c>
      <c r="AA4731" s="5">
        <v>0</v>
      </c>
      <c r="AB4731" s="5">
        <v>0</v>
      </c>
      <c r="AC4731" s="5">
        <v>0</v>
      </c>
      <c r="AD4731" s="5">
        <v>0</v>
      </c>
      <c r="AE4731" s="2">
        <v>2</v>
      </c>
      <c r="AF4731" s="2">
        <v>0</v>
      </c>
      <c r="AG4731" s="2">
        <v>0</v>
      </c>
      <c r="AH4731" s="2">
        <v>0</v>
      </c>
      <c r="AI4731" s="2">
        <v>0</v>
      </c>
      <c r="AJ4731" s="2">
        <v>1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</row>
    <row r="4732" spans="1:46" x14ac:dyDescent="0.2">
      <c r="A4732" s="2">
        <v>1676790</v>
      </c>
      <c r="B4732" s="2">
        <v>862497</v>
      </c>
      <c r="C4732" s="7">
        <v>22.021239280623199</v>
      </c>
      <c r="D4732" s="7">
        <v>37.036121503115801</v>
      </c>
      <c r="E4732" s="19" t="s">
        <v>4918</v>
      </c>
      <c r="F4732" s="46">
        <f>INDEX(Δεδομένα!$P:$P,MATCH('2021'!E4732,Δεδομένα!$O:$O,0))</f>
        <v>143</v>
      </c>
      <c r="G4732" s="49" t="s">
        <v>4919</v>
      </c>
      <c r="H4732" s="51" t="str">
        <f>INDEX(Δεδομένα!B$1:B$51,MATCH('2021'!G4732,Δεδομένα!A$1:A$51,0))</f>
        <v>ΠΕΛΛΟΠΟΝΗΣΟΥ</v>
      </c>
      <c r="I4732" s="53">
        <f>INDEX(Δεδομένα!E$1:E$13,MATCH('2021'!H4732,Δεδομένα!D$1:D$13,0))</f>
        <v>8</v>
      </c>
      <c r="J4732" s="4">
        <v>44364</v>
      </c>
      <c r="K4732" s="3" t="s">
        <v>552</v>
      </c>
      <c r="L4732" s="17" t="str">
        <f t="shared" si="380"/>
        <v>17/06/2021 13:00</v>
      </c>
      <c r="M4732" s="4">
        <v>44364</v>
      </c>
      <c r="N4732" s="3" t="s">
        <v>488</v>
      </c>
      <c r="O4732" s="17" t="str">
        <f t="shared" si="381"/>
        <v>17/06/2021 13:48</v>
      </c>
      <c r="P4732" s="24">
        <f t="shared" si="382"/>
        <v>3.3333333332848269E-2</v>
      </c>
      <c r="Q4732" s="28">
        <v>0</v>
      </c>
      <c r="R4732" s="27">
        <f t="shared" si="383"/>
        <v>47.999999999301508</v>
      </c>
      <c r="S4732" s="3" t="s">
        <v>4</v>
      </c>
      <c r="T4732" s="3" t="s">
        <v>4926</v>
      </c>
      <c r="U4732" s="3" t="s">
        <v>4</v>
      </c>
      <c r="V4732" s="3" t="s">
        <v>5036</v>
      </c>
      <c r="W4732" s="5">
        <v>0</v>
      </c>
      <c r="X4732" s="5">
        <v>0</v>
      </c>
      <c r="Y4732" s="5">
        <v>0</v>
      </c>
      <c r="Z4732" s="5">
        <v>0</v>
      </c>
      <c r="AA4732" s="5">
        <v>0.05</v>
      </c>
      <c r="AB4732" s="5">
        <v>0</v>
      </c>
      <c r="AC4732" s="5">
        <v>0</v>
      </c>
      <c r="AD4732" s="5">
        <v>0</v>
      </c>
      <c r="AE4732" s="2">
        <v>2</v>
      </c>
      <c r="AF4732" s="2">
        <v>0</v>
      </c>
      <c r="AG4732" s="2">
        <v>0</v>
      </c>
      <c r="AH4732" s="2">
        <v>0</v>
      </c>
      <c r="AI4732" s="2">
        <v>0</v>
      </c>
      <c r="AJ4732" s="2">
        <v>1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</row>
    <row r="4733" spans="1:46" x14ac:dyDescent="0.2">
      <c r="A4733" s="2">
        <v>1676793</v>
      </c>
      <c r="B4733" s="2">
        <v>862635</v>
      </c>
      <c r="E4733" s="19" t="s">
        <v>4918</v>
      </c>
      <c r="F4733" s="46">
        <f>INDEX(Δεδομένα!$P:$P,MATCH('2021'!E4733,Δεδομένα!$O:$O,0))</f>
        <v>143</v>
      </c>
      <c r="G4733" s="49" t="s">
        <v>4919</v>
      </c>
      <c r="H4733" s="51" t="str">
        <f>INDEX(Δεδομένα!B$1:B$51,MATCH('2021'!G4733,Δεδομένα!A$1:A$51,0))</f>
        <v>ΠΕΛΛΟΠΟΝΗΣΟΥ</v>
      </c>
      <c r="I4733" s="53">
        <f>INDEX(Δεδομένα!E$1:E$13,MATCH('2021'!H4733,Δεδομένα!D$1:D$13,0))</f>
        <v>8</v>
      </c>
      <c r="J4733" s="4">
        <v>44364</v>
      </c>
      <c r="K4733" s="3" t="s">
        <v>742</v>
      </c>
      <c r="L4733" s="17" t="str">
        <f t="shared" si="380"/>
        <v>17/06/2021 19:55</v>
      </c>
      <c r="M4733" s="4">
        <v>44364</v>
      </c>
      <c r="N4733" s="3" t="s">
        <v>166</v>
      </c>
      <c r="O4733" s="17" t="str">
        <f t="shared" si="381"/>
        <v>17/06/2021 20:25</v>
      </c>
      <c r="P4733" s="24">
        <f t="shared" si="382"/>
        <v>2.0833333335758653E-2</v>
      </c>
      <c r="Q4733" s="28">
        <v>0</v>
      </c>
      <c r="R4733" s="27">
        <f t="shared" si="383"/>
        <v>30.00000000349246</v>
      </c>
      <c r="S4733" s="3" t="s">
        <v>4</v>
      </c>
      <c r="T4733" s="3" t="s">
        <v>4926</v>
      </c>
      <c r="U4733" s="3" t="s">
        <v>4</v>
      </c>
      <c r="V4733" s="3" t="s">
        <v>2947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0.05</v>
      </c>
      <c r="AC4733" s="5">
        <v>0</v>
      </c>
      <c r="AD4733" s="5">
        <v>0</v>
      </c>
      <c r="AE4733" s="2">
        <v>5</v>
      </c>
      <c r="AF4733" s="2">
        <v>0</v>
      </c>
      <c r="AG4733" s="2">
        <v>0</v>
      </c>
      <c r="AH4733" s="2">
        <v>0</v>
      </c>
      <c r="AI4733" s="2">
        <v>0</v>
      </c>
      <c r="AJ4733" s="2">
        <v>2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</row>
    <row r="4734" spans="1:46" x14ac:dyDescent="0.2">
      <c r="A4734" s="2">
        <v>1676759</v>
      </c>
      <c r="B4734" s="2">
        <v>862796</v>
      </c>
      <c r="C4734" s="7">
        <v>22.006529101011001</v>
      </c>
      <c r="D4734" s="7">
        <v>37.041429043166602</v>
      </c>
      <c r="E4734" s="19" t="s">
        <v>4918</v>
      </c>
      <c r="F4734" s="46">
        <f>INDEX(Δεδομένα!$P:$P,MATCH('2021'!E4734,Δεδομένα!$O:$O,0))</f>
        <v>143</v>
      </c>
      <c r="G4734" s="49" t="s">
        <v>4919</v>
      </c>
      <c r="H4734" s="51" t="str">
        <f>INDEX(Δεδομένα!B$1:B$51,MATCH('2021'!G4734,Δεδομένα!A$1:A$51,0))</f>
        <v>ΠΕΛΛΟΠΟΝΗΣΟΥ</v>
      </c>
      <c r="I4734" s="53">
        <f>INDEX(Δεδομένα!E$1:E$13,MATCH('2021'!H4734,Δεδομένα!D$1:D$13,0))</f>
        <v>8</v>
      </c>
      <c r="J4734" s="4">
        <v>44365</v>
      </c>
      <c r="K4734" s="3" t="s">
        <v>154</v>
      </c>
      <c r="L4734" s="17" t="str">
        <f t="shared" si="380"/>
        <v>18/06/2021 13:20</v>
      </c>
      <c r="M4734" s="4">
        <v>44365</v>
      </c>
      <c r="N4734" s="3" t="s">
        <v>609</v>
      </c>
      <c r="O4734" s="17" t="str">
        <f t="shared" si="381"/>
        <v>18/06/2021 13:41</v>
      </c>
      <c r="P4734" s="24">
        <f t="shared" si="382"/>
        <v>1.4583333337213844E-2</v>
      </c>
      <c r="Q4734" s="28">
        <v>0</v>
      </c>
      <c r="R4734" s="27">
        <f t="shared" si="383"/>
        <v>21.000000005587935</v>
      </c>
      <c r="S4734" s="3" t="s">
        <v>4</v>
      </c>
      <c r="T4734" s="3" t="s">
        <v>4920</v>
      </c>
      <c r="U4734" s="3" t="s">
        <v>4</v>
      </c>
      <c r="V4734" s="3" t="s">
        <v>4921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0.05</v>
      </c>
      <c r="AC4734" s="5">
        <v>0</v>
      </c>
      <c r="AD4734" s="5">
        <v>0</v>
      </c>
      <c r="AE4734" s="2">
        <v>2</v>
      </c>
      <c r="AF4734" s="2">
        <v>0</v>
      </c>
      <c r="AG4734" s="2">
        <v>0</v>
      </c>
      <c r="AH4734" s="2">
        <v>0</v>
      </c>
      <c r="AI4734" s="2">
        <v>0</v>
      </c>
      <c r="AJ4734" s="2">
        <v>1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</row>
    <row r="4735" spans="1:46" x14ac:dyDescent="0.2">
      <c r="A4735" s="2">
        <v>1676760</v>
      </c>
      <c r="B4735" s="2">
        <v>862940</v>
      </c>
      <c r="C4735" s="7">
        <v>22.228150048628901</v>
      </c>
      <c r="D4735" s="7">
        <v>36.9816385195127</v>
      </c>
      <c r="E4735" s="19" t="s">
        <v>4918</v>
      </c>
      <c r="F4735" s="46">
        <f>INDEX(Δεδομένα!$P:$P,MATCH('2021'!E4735,Δεδομένα!$O:$O,0))</f>
        <v>143</v>
      </c>
      <c r="G4735" s="49" t="s">
        <v>4919</v>
      </c>
      <c r="H4735" s="51" t="str">
        <f>INDEX(Δεδομένα!B$1:B$51,MATCH('2021'!G4735,Δεδομένα!A$1:A$51,0))</f>
        <v>ΠΕΛΛΟΠΟΝΗΣΟΥ</v>
      </c>
      <c r="I4735" s="53">
        <f>INDEX(Δεδομένα!E$1:E$13,MATCH('2021'!H4735,Δεδομένα!D$1:D$13,0))</f>
        <v>8</v>
      </c>
      <c r="J4735" s="4">
        <v>44366</v>
      </c>
      <c r="K4735" s="3" t="s">
        <v>4200</v>
      </c>
      <c r="L4735" s="17" t="str">
        <f t="shared" si="380"/>
        <v>19/06/2021 05:47</v>
      </c>
      <c r="M4735" s="4">
        <v>44366</v>
      </c>
      <c r="N4735" s="3" t="s">
        <v>111</v>
      </c>
      <c r="O4735" s="17" t="str">
        <f t="shared" si="381"/>
        <v>19/06/2021 19:20</v>
      </c>
      <c r="P4735" s="24">
        <f t="shared" si="382"/>
        <v>0.56458333333284827</v>
      </c>
      <c r="Q4735" s="28">
        <v>0</v>
      </c>
      <c r="R4735" s="27">
        <f t="shared" si="383"/>
        <v>812.99999999930151</v>
      </c>
      <c r="S4735" s="3" t="s">
        <v>4</v>
      </c>
      <c r="T4735" s="3" t="s">
        <v>4923</v>
      </c>
      <c r="U4735" s="3" t="s">
        <v>4</v>
      </c>
      <c r="V4735" s="3" t="s">
        <v>5037</v>
      </c>
      <c r="W4735" s="5">
        <v>0</v>
      </c>
      <c r="X4735" s="5">
        <v>1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2">
        <v>11</v>
      </c>
      <c r="AF4735" s="2">
        <v>11</v>
      </c>
      <c r="AG4735" s="2">
        <v>0</v>
      </c>
      <c r="AH4735" s="2">
        <v>0</v>
      </c>
      <c r="AI4735" s="2">
        <v>0</v>
      </c>
      <c r="AJ4735" s="2">
        <v>4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1</v>
      </c>
      <c r="AR4735" s="2">
        <v>0</v>
      </c>
      <c r="AS4735" s="2">
        <v>0</v>
      </c>
      <c r="AT4735" s="2">
        <v>0</v>
      </c>
    </row>
    <row r="4736" spans="1:46" x14ac:dyDescent="0.2">
      <c r="A4736" s="2">
        <v>1676762</v>
      </c>
      <c r="B4736" s="2">
        <v>863570</v>
      </c>
      <c r="C4736" s="7">
        <v>21.9672180791157</v>
      </c>
      <c r="D4736" s="7">
        <v>37.003987865229497</v>
      </c>
      <c r="E4736" s="19" t="s">
        <v>4918</v>
      </c>
      <c r="F4736" s="46">
        <f>INDEX(Δεδομένα!$P:$P,MATCH('2021'!E4736,Δεδομένα!$O:$O,0))</f>
        <v>143</v>
      </c>
      <c r="G4736" s="49" t="s">
        <v>4919</v>
      </c>
      <c r="H4736" s="51" t="str">
        <f>INDEX(Δεδομένα!B$1:B$51,MATCH('2021'!G4736,Δεδομένα!A$1:A$51,0))</f>
        <v>ΠΕΛΛΟΠΟΝΗΣΟΥ</v>
      </c>
      <c r="I4736" s="53">
        <f>INDEX(Δεδομένα!E$1:E$13,MATCH('2021'!H4736,Δεδομένα!D$1:D$13,0))</f>
        <v>8</v>
      </c>
      <c r="J4736" s="4">
        <v>44368</v>
      </c>
      <c r="K4736" s="3" t="s">
        <v>2271</v>
      </c>
      <c r="L4736" s="17" t="str">
        <f t="shared" si="380"/>
        <v>21/06/2021 09:45</v>
      </c>
      <c r="M4736" s="4">
        <v>44368</v>
      </c>
      <c r="N4736" s="3" t="s">
        <v>1502</v>
      </c>
      <c r="O4736" s="17" t="str">
        <f t="shared" si="381"/>
        <v>21/06/2021 13:31</v>
      </c>
      <c r="P4736" s="24">
        <f t="shared" si="382"/>
        <v>0.15694444444670808</v>
      </c>
      <c r="Q4736" s="28">
        <v>0</v>
      </c>
      <c r="R4736" s="27">
        <f t="shared" si="383"/>
        <v>226.00000000325963</v>
      </c>
      <c r="S4736" s="3" t="s">
        <v>4</v>
      </c>
      <c r="T4736" s="3" t="s">
        <v>4920</v>
      </c>
      <c r="U4736" s="3" t="s">
        <v>4</v>
      </c>
      <c r="V4736" s="3" t="s">
        <v>5038</v>
      </c>
      <c r="W4736" s="5">
        <v>0</v>
      </c>
      <c r="X4736" s="5">
        <v>0</v>
      </c>
      <c r="Y4736" s="5">
        <v>0</v>
      </c>
      <c r="Z4736" s="5">
        <v>0</v>
      </c>
      <c r="AA4736" s="5">
        <v>0.1</v>
      </c>
      <c r="AB4736" s="5">
        <v>0</v>
      </c>
      <c r="AC4736" s="5">
        <v>0</v>
      </c>
      <c r="AD4736" s="5">
        <v>0</v>
      </c>
      <c r="AE4736" s="2">
        <v>8</v>
      </c>
      <c r="AF4736" s="2">
        <v>0</v>
      </c>
      <c r="AG4736" s="2">
        <v>1</v>
      </c>
      <c r="AH4736" s="2">
        <v>0</v>
      </c>
      <c r="AI4736" s="2">
        <v>0</v>
      </c>
      <c r="AJ4736" s="2">
        <v>3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</row>
    <row r="4737" spans="1:46" x14ac:dyDescent="0.2">
      <c r="A4737" s="2">
        <v>1676763</v>
      </c>
      <c r="B4737" s="2">
        <v>863726</v>
      </c>
      <c r="C4737" s="7">
        <v>21.989507305914</v>
      </c>
      <c r="D4737" s="7">
        <v>37.083104065242402</v>
      </c>
      <c r="E4737" s="19" t="s">
        <v>4918</v>
      </c>
      <c r="F4737" s="46">
        <f>INDEX(Δεδομένα!$P:$P,MATCH('2021'!E4737,Δεδομένα!$O:$O,0))</f>
        <v>143</v>
      </c>
      <c r="G4737" s="49" t="s">
        <v>4919</v>
      </c>
      <c r="H4737" s="51" t="str">
        <f>INDEX(Δεδομένα!B$1:B$51,MATCH('2021'!G4737,Δεδομένα!A$1:A$51,0))</f>
        <v>ΠΕΛΛΟΠΟΝΗΣΟΥ</v>
      </c>
      <c r="I4737" s="53">
        <f>INDEX(Δεδομένα!E$1:E$13,MATCH('2021'!H4737,Δεδομένα!D$1:D$13,0))</f>
        <v>8</v>
      </c>
      <c r="J4737" s="4">
        <v>44368</v>
      </c>
      <c r="K4737" s="3" t="s">
        <v>450</v>
      </c>
      <c r="L4737" s="17" t="str">
        <f t="shared" si="380"/>
        <v>21/06/2021 20:50</v>
      </c>
      <c r="M4737" s="4">
        <v>44368</v>
      </c>
      <c r="N4737" s="3" t="s">
        <v>2368</v>
      </c>
      <c r="O4737" s="17" t="str">
        <f t="shared" si="381"/>
        <v>21/06/2021 21:09</v>
      </c>
      <c r="P4737" s="24">
        <f t="shared" si="382"/>
        <v>1.3194444443797693E-2</v>
      </c>
      <c r="Q4737" s="28">
        <v>0</v>
      </c>
      <c r="R4737" s="27">
        <f t="shared" si="383"/>
        <v>18.999999999068677</v>
      </c>
      <c r="S4737" s="3" t="s">
        <v>4</v>
      </c>
      <c r="T4737" s="3" t="s">
        <v>4920</v>
      </c>
      <c r="U4737" s="3" t="s">
        <v>4</v>
      </c>
      <c r="V4737" s="3" t="s">
        <v>4956</v>
      </c>
      <c r="W4737" s="5">
        <v>0</v>
      </c>
      <c r="X4737" s="5">
        <v>0</v>
      </c>
      <c r="Y4737" s="5">
        <v>0</v>
      </c>
      <c r="Z4737" s="5">
        <v>0.02</v>
      </c>
      <c r="AA4737" s="5">
        <v>0</v>
      </c>
      <c r="AB4737" s="5">
        <v>0</v>
      </c>
      <c r="AC4737" s="5">
        <v>0</v>
      </c>
      <c r="AD4737" s="5">
        <v>0</v>
      </c>
      <c r="AE4737" s="2">
        <v>2</v>
      </c>
      <c r="AF4737" s="2">
        <v>0</v>
      </c>
      <c r="AG4737" s="2">
        <v>0</v>
      </c>
      <c r="AH4737" s="2">
        <v>0</v>
      </c>
      <c r="AI4737" s="2">
        <v>0</v>
      </c>
      <c r="AJ4737" s="2">
        <v>1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</row>
    <row r="4738" spans="1:46" x14ac:dyDescent="0.2">
      <c r="A4738" s="2">
        <v>1676757</v>
      </c>
      <c r="B4738" s="2">
        <v>863825</v>
      </c>
      <c r="C4738" s="7">
        <v>22.058786832540601</v>
      </c>
      <c r="D4738" s="7">
        <v>37.056795397770998</v>
      </c>
      <c r="E4738" s="19" t="s">
        <v>4918</v>
      </c>
      <c r="F4738" s="46">
        <f>INDEX(Δεδομένα!$P:$P,MATCH('2021'!E4738,Δεδομένα!$O:$O,0))</f>
        <v>143</v>
      </c>
      <c r="G4738" s="49" t="s">
        <v>4919</v>
      </c>
      <c r="H4738" s="51" t="str">
        <f>INDEX(Δεδομένα!B$1:B$51,MATCH('2021'!G4738,Δεδομένα!A$1:A$51,0))</f>
        <v>ΠΕΛΛΟΠΟΝΗΣΟΥ</v>
      </c>
      <c r="I4738" s="53">
        <f>INDEX(Δεδομένα!E$1:E$13,MATCH('2021'!H4738,Δεδομένα!D$1:D$13,0))</f>
        <v>8</v>
      </c>
      <c r="J4738" s="4">
        <v>44369</v>
      </c>
      <c r="K4738" s="3" t="s">
        <v>2677</v>
      </c>
      <c r="L4738" s="17" t="str">
        <f t="shared" si="380"/>
        <v>22/06/2021 09:43</v>
      </c>
      <c r="M4738" s="4">
        <v>44369</v>
      </c>
      <c r="N4738" s="3" t="s">
        <v>428</v>
      </c>
      <c r="O4738" s="17" t="str">
        <f t="shared" si="381"/>
        <v>22/06/2021 10:20</v>
      </c>
      <c r="P4738" s="24">
        <f t="shared" si="382"/>
        <v>2.569444444088731E-2</v>
      </c>
      <c r="Q4738" s="28">
        <v>0</v>
      </c>
      <c r="R4738" s="27">
        <f t="shared" si="383"/>
        <v>36.999999994877726</v>
      </c>
      <c r="S4738" s="3" t="s">
        <v>4</v>
      </c>
      <c r="T4738" s="3" t="s">
        <v>4926</v>
      </c>
      <c r="U4738" s="3" t="s">
        <v>4</v>
      </c>
      <c r="V4738" s="3" t="s">
        <v>4952</v>
      </c>
      <c r="W4738" s="5">
        <v>0</v>
      </c>
      <c r="X4738" s="5">
        <v>0</v>
      </c>
      <c r="Y4738" s="5">
        <v>0</v>
      </c>
      <c r="Z4738" s="5">
        <v>0</v>
      </c>
      <c r="AA4738" s="5">
        <v>0.01</v>
      </c>
      <c r="AB4738" s="5">
        <v>0</v>
      </c>
      <c r="AC4738" s="5">
        <v>0</v>
      </c>
      <c r="AD4738" s="5">
        <v>0</v>
      </c>
      <c r="AE4738" s="2">
        <v>2</v>
      </c>
      <c r="AF4738" s="2">
        <v>0</v>
      </c>
      <c r="AG4738" s="2">
        <v>0</v>
      </c>
      <c r="AH4738" s="2">
        <v>0</v>
      </c>
      <c r="AI4738" s="2">
        <v>0</v>
      </c>
      <c r="AJ4738" s="2">
        <v>1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</row>
    <row r="4739" spans="1:46" x14ac:dyDescent="0.2">
      <c r="A4739" s="2">
        <v>1676588</v>
      </c>
      <c r="B4739" s="2">
        <v>864212</v>
      </c>
      <c r="C4739" s="7">
        <v>22.020392930887699</v>
      </c>
      <c r="D4739" s="7">
        <v>37.042669444627997</v>
      </c>
      <c r="E4739" s="19" t="s">
        <v>4918</v>
      </c>
      <c r="F4739" s="46">
        <f>INDEX(Δεδομένα!$P:$P,MATCH('2021'!E4739,Δεδομένα!$O:$O,0))</f>
        <v>143</v>
      </c>
      <c r="G4739" s="49" t="s">
        <v>4919</v>
      </c>
      <c r="H4739" s="51" t="str">
        <f>INDEX(Δεδομένα!B$1:B$51,MATCH('2021'!G4739,Δεδομένα!A$1:A$51,0))</f>
        <v>ΠΕΛΛΟΠΟΝΗΣΟΥ</v>
      </c>
      <c r="I4739" s="53">
        <f>INDEX(Δεδομένα!E$1:E$13,MATCH('2021'!H4739,Δεδομένα!D$1:D$13,0))</f>
        <v>8</v>
      </c>
      <c r="J4739" s="4">
        <v>44370</v>
      </c>
      <c r="K4739" s="3" t="s">
        <v>522</v>
      </c>
      <c r="L4739" s="17" t="str">
        <f t="shared" si="380"/>
        <v>23/06/2021 15:15</v>
      </c>
      <c r="M4739" s="4">
        <v>44370</v>
      </c>
      <c r="N4739" s="3" t="s">
        <v>562</v>
      </c>
      <c r="O4739" s="17" t="str">
        <f t="shared" si="381"/>
        <v>23/06/2021 15:45</v>
      </c>
      <c r="P4739" s="24">
        <f t="shared" si="382"/>
        <v>2.0833333335758653E-2</v>
      </c>
      <c r="Q4739" s="28">
        <v>0</v>
      </c>
      <c r="R4739" s="27">
        <f t="shared" si="383"/>
        <v>30.00000000349246</v>
      </c>
      <c r="S4739" s="3" t="s">
        <v>4</v>
      </c>
      <c r="T4739" s="3" t="s">
        <v>4920</v>
      </c>
      <c r="U4739" s="3" t="s">
        <v>4</v>
      </c>
      <c r="V4739" s="3" t="s">
        <v>4965</v>
      </c>
      <c r="W4739" s="5">
        <v>0</v>
      </c>
      <c r="X4739" s="5">
        <v>0</v>
      </c>
      <c r="Y4739" s="5">
        <v>0</v>
      </c>
      <c r="Z4739" s="5">
        <v>0</v>
      </c>
      <c r="AA4739" s="5">
        <v>0.01</v>
      </c>
      <c r="AB4739" s="5">
        <v>0</v>
      </c>
      <c r="AC4739" s="5">
        <v>0</v>
      </c>
      <c r="AD4739" s="5">
        <v>0</v>
      </c>
      <c r="AE4739" s="2">
        <v>4</v>
      </c>
      <c r="AF4739" s="2">
        <v>0</v>
      </c>
      <c r="AG4739" s="2">
        <v>0</v>
      </c>
      <c r="AH4739" s="2">
        <v>0</v>
      </c>
      <c r="AI4739" s="2">
        <v>0</v>
      </c>
      <c r="AJ4739" s="2">
        <v>2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</row>
    <row r="4740" spans="1:46" x14ac:dyDescent="0.2">
      <c r="A4740" s="2">
        <v>1676493</v>
      </c>
      <c r="B4740" s="2">
        <v>864975</v>
      </c>
      <c r="C4740" s="7">
        <v>22.057746985278101</v>
      </c>
      <c r="D4740" s="7">
        <v>37.076804822232099</v>
      </c>
      <c r="E4740" s="19" t="s">
        <v>4918</v>
      </c>
      <c r="F4740" s="46">
        <f>INDEX(Δεδομένα!$P:$P,MATCH('2021'!E4740,Δεδομένα!$O:$O,0))</f>
        <v>143</v>
      </c>
      <c r="G4740" s="49" t="s">
        <v>4919</v>
      </c>
      <c r="H4740" s="51" t="str">
        <f>INDEX(Δεδομένα!B$1:B$51,MATCH('2021'!G4740,Δεδομένα!A$1:A$51,0))</f>
        <v>ΠΕΛΛΟΠΟΝΗΣΟΥ</v>
      </c>
      <c r="I4740" s="53">
        <f>INDEX(Δεδομένα!E$1:E$13,MATCH('2021'!H4740,Δεδομένα!D$1:D$13,0))</f>
        <v>8</v>
      </c>
      <c r="J4740" s="4">
        <v>44372</v>
      </c>
      <c r="K4740" s="3" t="s">
        <v>561</v>
      </c>
      <c r="L4740" s="17" t="str">
        <f t="shared" si="380"/>
        <v>25/06/2021 20:52</v>
      </c>
      <c r="M4740" s="4">
        <v>44372</v>
      </c>
      <c r="N4740" s="3" t="s">
        <v>2350</v>
      </c>
      <c r="O4740" s="17" t="str">
        <f t="shared" si="381"/>
        <v>25/06/2021 21:21</v>
      </c>
      <c r="P4740" s="24">
        <f t="shared" si="382"/>
        <v>2.0138888889050577E-2</v>
      </c>
      <c r="Q4740" s="28">
        <v>0</v>
      </c>
      <c r="R4740" s="27">
        <f t="shared" si="383"/>
        <v>29.000000000232831</v>
      </c>
      <c r="S4740" s="3" t="s">
        <v>4</v>
      </c>
      <c r="T4740" s="3" t="s">
        <v>4926</v>
      </c>
      <c r="U4740" s="3" t="s">
        <v>4</v>
      </c>
      <c r="V4740" s="3" t="s">
        <v>4928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0.05</v>
      </c>
      <c r="AC4740" s="5">
        <v>0</v>
      </c>
      <c r="AD4740" s="5">
        <v>0</v>
      </c>
      <c r="AE4740" s="2">
        <v>4</v>
      </c>
      <c r="AF4740" s="2">
        <v>0</v>
      </c>
      <c r="AG4740" s="2">
        <v>0</v>
      </c>
      <c r="AH4740" s="2">
        <v>0</v>
      </c>
      <c r="AI4740" s="2">
        <v>0</v>
      </c>
      <c r="AJ4740" s="2">
        <v>2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</row>
    <row r="4741" spans="1:46" x14ac:dyDescent="0.2">
      <c r="A4741" s="2">
        <v>1676771</v>
      </c>
      <c r="B4741" s="2">
        <v>865562</v>
      </c>
      <c r="C4741" s="7">
        <v>22.032161730070701</v>
      </c>
      <c r="D4741" s="7">
        <v>37.032735505380302</v>
      </c>
      <c r="E4741" s="19" t="s">
        <v>4918</v>
      </c>
      <c r="F4741" s="46">
        <f>INDEX(Δεδομένα!$P:$P,MATCH('2021'!E4741,Δεδομένα!$O:$O,0))</f>
        <v>143</v>
      </c>
      <c r="G4741" s="49" t="s">
        <v>4919</v>
      </c>
      <c r="H4741" s="51" t="str">
        <f>INDEX(Δεδομένα!B$1:B$51,MATCH('2021'!G4741,Δεδομένα!A$1:A$51,0))</f>
        <v>ΠΕΛΛΟΠΟΝΗΣΟΥ</v>
      </c>
      <c r="I4741" s="53">
        <f>INDEX(Δεδομένα!E$1:E$13,MATCH('2021'!H4741,Δεδομένα!D$1:D$13,0))</f>
        <v>8</v>
      </c>
      <c r="J4741" s="4">
        <v>44374</v>
      </c>
      <c r="K4741" s="3" t="s">
        <v>42</v>
      </c>
      <c r="L4741" s="17" t="str">
        <f t="shared" si="380"/>
        <v>27/06/2021 14:30</v>
      </c>
      <c r="M4741" s="4">
        <v>44374</v>
      </c>
      <c r="N4741" s="3" t="s">
        <v>490</v>
      </c>
      <c r="O4741" s="17" t="str">
        <f t="shared" si="381"/>
        <v>27/06/2021 16:00</v>
      </c>
      <c r="P4741" s="24">
        <f t="shared" si="382"/>
        <v>6.25E-2</v>
      </c>
      <c r="Q4741" s="28">
        <v>0</v>
      </c>
      <c r="R4741" s="27">
        <f t="shared" si="383"/>
        <v>90</v>
      </c>
      <c r="S4741" s="3" t="s">
        <v>4</v>
      </c>
      <c r="T4741" s="3" t="s">
        <v>4926</v>
      </c>
      <c r="U4741" s="3" t="s">
        <v>4</v>
      </c>
      <c r="V4741" s="3" t="s">
        <v>4965</v>
      </c>
      <c r="W4741" s="5">
        <v>0</v>
      </c>
      <c r="X4741" s="5">
        <v>0</v>
      </c>
      <c r="Y4741" s="5">
        <v>0</v>
      </c>
      <c r="Z4741" s="5">
        <v>0</v>
      </c>
      <c r="AA4741" s="5">
        <v>4</v>
      </c>
      <c r="AB4741" s="5">
        <v>0</v>
      </c>
      <c r="AC4741" s="5">
        <v>0</v>
      </c>
      <c r="AD4741" s="5">
        <v>0</v>
      </c>
      <c r="AE4741" s="2">
        <v>13</v>
      </c>
      <c r="AF4741" s="2">
        <v>0</v>
      </c>
      <c r="AG4741" s="2">
        <v>6</v>
      </c>
      <c r="AH4741" s="2">
        <v>0</v>
      </c>
      <c r="AI4741" s="2">
        <v>0</v>
      </c>
      <c r="AJ4741" s="2">
        <v>5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</row>
    <row r="4742" spans="1:46" x14ac:dyDescent="0.2">
      <c r="A4742" s="2">
        <v>1675489</v>
      </c>
      <c r="B4742" s="2">
        <v>866139</v>
      </c>
      <c r="C4742" s="7">
        <v>22.056734191897</v>
      </c>
      <c r="D4742" s="7">
        <v>37.059810182579099</v>
      </c>
      <c r="E4742" s="19" t="s">
        <v>4918</v>
      </c>
      <c r="F4742" s="46">
        <f>INDEX(Δεδομένα!$P:$P,MATCH('2021'!E4742,Δεδομένα!$O:$O,0))</f>
        <v>143</v>
      </c>
      <c r="G4742" s="49" t="s">
        <v>4919</v>
      </c>
      <c r="H4742" s="51" t="str">
        <f>INDEX(Δεδομένα!B$1:B$51,MATCH('2021'!G4742,Δεδομένα!A$1:A$51,0))</f>
        <v>ΠΕΛΛΟΠΟΝΗΣΟΥ</v>
      </c>
      <c r="I4742" s="53">
        <f>INDEX(Δεδομένα!E$1:E$13,MATCH('2021'!H4742,Δεδομένα!D$1:D$13,0))</f>
        <v>8</v>
      </c>
      <c r="J4742" s="4">
        <v>44375</v>
      </c>
      <c r="K4742" s="3" t="s">
        <v>2416</v>
      </c>
      <c r="L4742" s="17" t="str">
        <f t="shared" si="380"/>
        <v>28/06/2021 21:39</v>
      </c>
      <c r="M4742" s="4">
        <v>44375</v>
      </c>
      <c r="N4742" s="3" t="s">
        <v>521</v>
      </c>
      <c r="O4742" s="17" t="str">
        <f t="shared" si="381"/>
        <v>28/06/2021 22:00</v>
      </c>
      <c r="P4742" s="24">
        <f t="shared" si="382"/>
        <v>1.4583333329937886E-2</v>
      </c>
      <c r="Q4742" s="28">
        <v>0</v>
      </c>
      <c r="R4742" s="27">
        <f t="shared" si="383"/>
        <v>20.999999995110556</v>
      </c>
      <c r="S4742" s="3" t="s">
        <v>4</v>
      </c>
      <c r="T4742" s="3" t="s">
        <v>4926</v>
      </c>
      <c r="U4742" s="3" t="s">
        <v>4</v>
      </c>
      <c r="V4742" s="3" t="s">
        <v>4973</v>
      </c>
      <c r="W4742" s="5">
        <v>0</v>
      </c>
      <c r="X4742" s="5">
        <v>0</v>
      </c>
      <c r="Y4742" s="5">
        <v>0</v>
      </c>
      <c r="Z4742" s="5">
        <v>0</v>
      </c>
      <c r="AA4742" s="5">
        <v>0.02</v>
      </c>
      <c r="AB4742" s="5">
        <v>0</v>
      </c>
      <c r="AC4742" s="5">
        <v>0</v>
      </c>
      <c r="AD4742" s="5">
        <v>0</v>
      </c>
      <c r="AE4742" s="2">
        <v>4</v>
      </c>
      <c r="AF4742" s="2">
        <v>0</v>
      </c>
      <c r="AG4742" s="2">
        <v>0</v>
      </c>
      <c r="AH4742" s="2">
        <v>0</v>
      </c>
      <c r="AI4742" s="2">
        <v>0</v>
      </c>
      <c r="AJ4742" s="2">
        <v>2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</row>
    <row r="4743" spans="1:46" x14ac:dyDescent="0.2">
      <c r="A4743" s="2">
        <v>1676511</v>
      </c>
      <c r="B4743" s="2">
        <v>866142</v>
      </c>
      <c r="C4743" s="7">
        <v>22.0374578698272</v>
      </c>
      <c r="D4743" s="7">
        <v>37.043420452525297</v>
      </c>
      <c r="E4743" s="19" t="s">
        <v>4918</v>
      </c>
      <c r="F4743" s="46">
        <f>INDEX(Δεδομένα!$P:$P,MATCH('2021'!E4743,Δεδομένα!$O:$O,0))</f>
        <v>143</v>
      </c>
      <c r="G4743" s="49" t="s">
        <v>4919</v>
      </c>
      <c r="H4743" s="51" t="str">
        <f>INDEX(Δεδομένα!B$1:B$51,MATCH('2021'!G4743,Δεδομένα!A$1:A$51,0))</f>
        <v>ΠΕΛΛΟΠΟΝΗΣΟΥ</v>
      </c>
      <c r="I4743" s="53">
        <f>INDEX(Δεδομένα!E$1:E$13,MATCH('2021'!H4743,Δεδομένα!D$1:D$13,0))</f>
        <v>8</v>
      </c>
      <c r="J4743" s="4">
        <v>44375</v>
      </c>
      <c r="K4743" s="3" t="s">
        <v>2233</v>
      </c>
      <c r="L4743" s="17" t="str">
        <f t="shared" si="380"/>
        <v>28/06/2021 22:19</v>
      </c>
      <c r="M4743" s="4">
        <v>44375</v>
      </c>
      <c r="N4743" s="3" t="s">
        <v>443</v>
      </c>
      <c r="O4743" s="17" t="str">
        <f t="shared" si="381"/>
        <v>28/06/2021 22:40</v>
      </c>
      <c r="P4743" s="24">
        <f t="shared" si="382"/>
        <v>1.4583333337213844E-2</v>
      </c>
      <c r="Q4743" s="28">
        <v>0</v>
      </c>
      <c r="R4743" s="27">
        <f t="shared" si="383"/>
        <v>21.000000005587935</v>
      </c>
      <c r="S4743" s="3" t="s">
        <v>4</v>
      </c>
      <c r="T4743" s="3" t="s">
        <v>4926</v>
      </c>
      <c r="U4743" s="3" t="s">
        <v>4</v>
      </c>
      <c r="V4743" s="3" t="s">
        <v>4922</v>
      </c>
      <c r="W4743" s="5">
        <v>0</v>
      </c>
      <c r="X4743" s="5">
        <v>0</v>
      </c>
      <c r="Y4743" s="5">
        <v>0</v>
      </c>
      <c r="Z4743" s="5">
        <v>0</v>
      </c>
      <c r="AA4743" s="5">
        <v>2</v>
      </c>
      <c r="AB4743" s="5">
        <v>0</v>
      </c>
      <c r="AC4743" s="5">
        <v>0</v>
      </c>
      <c r="AD4743" s="5">
        <v>0</v>
      </c>
      <c r="AE4743" s="2">
        <v>6</v>
      </c>
      <c r="AF4743" s="2">
        <v>0</v>
      </c>
      <c r="AG4743" s="2">
        <v>0</v>
      </c>
      <c r="AH4743" s="2">
        <v>0</v>
      </c>
      <c r="AI4743" s="2">
        <v>0</v>
      </c>
      <c r="AJ4743" s="2">
        <v>3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</row>
    <row r="4744" spans="1:46" x14ac:dyDescent="0.2">
      <c r="A4744" s="2">
        <v>1675216</v>
      </c>
      <c r="B4744" s="2">
        <v>866537</v>
      </c>
      <c r="C4744" s="7">
        <v>22.005410090280598</v>
      </c>
      <c r="D4744" s="7">
        <v>37.144549864828399</v>
      </c>
      <c r="E4744" s="19" t="s">
        <v>4918</v>
      </c>
      <c r="F4744" s="46">
        <f>INDEX(Δεδομένα!$P:$P,MATCH('2021'!E4744,Δεδομένα!$O:$O,0))</f>
        <v>143</v>
      </c>
      <c r="G4744" s="49" t="s">
        <v>4919</v>
      </c>
      <c r="H4744" s="51" t="str">
        <f>INDEX(Δεδομένα!B$1:B$51,MATCH('2021'!G4744,Δεδομένα!A$1:A$51,0))</f>
        <v>ΠΕΛΛΟΠΟΝΗΣΟΥ</v>
      </c>
      <c r="I4744" s="53">
        <f>INDEX(Δεδομένα!E$1:E$13,MATCH('2021'!H4744,Δεδομένα!D$1:D$13,0))</f>
        <v>8</v>
      </c>
      <c r="J4744" s="4">
        <v>44377</v>
      </c>
      <c r="K4744" s="3" t="s">
        <v>1731</v>
      </c>
      <c r="L4744" s="17" t="str">
        <f t="shared" si="380"/>
        <v>30/06/2021 15:53</v>
      </c>
      <c r="M4744" s="4">
        <v>44377</v>
      </c>
      <c r="N4744" s="3" t="s">
        <v>1382</v>
      </c>
      <c r="O4744" s="17" t="str">
        <f t="shared" si="381"/>
        <v>30/06/2021 17:04</v>
      </c>
      <c r="P4744" s="24">
        <f t="shared" si="382"/>
        <v>4.930555554892635E-2</v>
      </c>
      <c r="Q4744" s="28">
        <v>0</v>
      </c>
      <c r="R4744" s="27">
        <f t="shared" si="383"/>
        <v>70.999999990453944</v>
      </c>
      <c r="S4744" s="3" t="s">
        <v>4</v>
      </c>
      <c r="T4744" s="3" t="s">
        <v>4926</v>
      </c>
      <c r="U4744" s="3" t="s">
        <v>4</v>
      </c>
      <c r="V4744" s="3" t="s">
        <v>2700</v>
      </c>
      <c r="W4744" s="5">
        <v>0</v>
      </c>
      <c r="X4744" s="5">
        <v>0</v>
      </c>
      <c r="Y4744" s="5">
        <v>0</v>
      </c>
      <c r="Z4744" s="5">
        <v>0</v>
      </c>
      <c r="AA4744" s="5">
        <v>0.1</v>
      </c>
      <c r="AB4744" s="5">
        <v>0</v>
      </c>
      <c r="AC4744" s="5">
        <v>0</v>
      </c>
      <c r="AD4744" s="5">
        <v>0</v>
      </c>
      <c r="AE4744" s="2">
        <v>9</v>
      </c>
      <c r="AF4744" s="2">
        <v>0</v>
      </c>
      <c r="AG4744" s="2">
        <v>0</v>
      </c>
      <c r="AH4744" s="2">
        <v>0</v>
      </c>
      <c r="AI4744" s="2">
        <v>4</v>
      </c>
      <c r="AJ4744" s="2">
        <v>4</v>
      </c>
      <c r="AK4744" s="2">
        <v>0</v>
      </c>
      <c r="AL4744" s="2">
        <v>0</v>
      </c>
      <c r="AM4744" s="2">
        <v>1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</row>
    <row r="4745" spans="1:46" x14ac:dyDescent="0.2">
      <c r="A4745" s="2">
        <v>1689668</v>
      </c>
      <c r="B4745" s="2">
        <v>867467</v>
      </c>
      <c r="C4745" s="7">
        <v>21.970172852687298</v>
      </c>
      <c r="D4745" s="7">
        <v>37.051171341217199</v>
      </c>
      <c r="E4745" s="19" t="s">
        <v>4918</v>
      </c>
      <c r="F4745" s="46">
        <f>INDEX(Δεδομένα!$P:$P,MATCH('2021'!E4745,Δεδομένα!$O:$O,0))</f>
        <v>143</v>
      </c>
      <c r="G4745" s="49" t="s">
        <v>4919</v>
      </c>
      <c r="H4745" s="51" t="str">
        <f>INDEX(Δεδομένα!B$1:B$51,MATCH('2021'!G4745,Δεδομένα!A$1:A$51,0))</f>
        <v>ΠΕΛΛΟΠΟΝΗΣΟΥ</v>
      </c>
      <c r="I4745" s="53">
        <f>INDEX(Δεδομένα!E$1:E$13,MATCH('2021'!H4745,Δεδομένα!D$1:D$13,0))</f>
        <v>8</v>
      </c>
      <c r="J4745" s="4">
        <v>44379</v>
      </c>
      <c r="K4745" s="3" t="s">
        <v>598</v>
      </c>
      <c r="L4745" s="17" t="str">
        <f t="shared" si="380"/>
        <v>02/07/2021 21:58</v>
      </c>
      <c r="M4745" s="4">
        <v>44379</v>
      </c>
      <c r="N4745" s="3" t="s">
        <v>2384</v>
      </c>
      <c r="O4745" s="17" t="str">
        <f t="shared" si="381"/>
        <v>02/07/2021 22:55</v>
      </c>
      <c r="P4745" s="24">
        <f t="shared" si="382"/>
        <v>3.9583333331393078E-2</v>
      </c>
      <c r="Q4745" s="28">
        <v>0</v>
      </c>
      <c r="R4745" s="27">
        <f t="shared" si="383"/>
        <v>56.999999997206032</v>
      </c>
      <c r="S4745" s="3" t="s">
        <v>4</v>
      </c>
      <c r="T4745" s="3" t="s">
        <v>4920</v>
      </c>
      <c r="U4745" s="3" t="s">
        <v>4</v>
      </c>
      <c r="V4745" s="3" t="s">
        <v>4977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3</v>
      </c>
      <c r="AC4745" s="5">
        <v>0</v>
      </c>
      <c r="AD4745" s="5">
        <v>0</v>
      </c>
      <c r="AE4745" s="2">
        <v>2</v>
      </c>
      <c r="AF4745" s="2">
        <v>0</v>
      </c>
      <c r="AG4745" s="2">
        <v>0</v>
      </c>
      <c r="AH4745" s="2">
        <v>0</v>
      </c>
      <c r="AI4745" s="2">
        <v>0</v>
      </c>
      <c r="AJ4745" s="2">
        <v>1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</row>
    <row r="4746" spans="1:46" x14ac:dyDescent="0.2">
      <c r="A4746" s="2">
        <v>1689680</v>
      </c>
      <c r="B4746" s="2">
        <v>867912</v>
      </c>
      <c r="C4746" s="7">
        <v>22.0197757053072</v>
      </c>
      <c r="D4746" s="7">
        <v>37.028374452336799</v>
      </c>
      <c r="E4746" s="19" t="s">
        <v>4918</v>
      </c>
      <c r="F4746" s="46">
        <f>INDEX(Δεδομένα!$P:$P,MATCH('2021'!E4746,Δεδομένα!$O:$O,0))</f>
        <v>143</v>
      </c>
      <c r="G4746" s="49" t="s">
        <v>4919</v>
      </c>
      <c r="H4746" s="51" t="str">
        <f>INDEX(Δεδομένα!B$1:B$51,MATCH('2021'!G4746,Δεδομένα!A$1:A$51,0))</f>
        <v>ΠΕΛΛΟΠΟΝΗΣΟΥ</v>
      </c>
      <c r="I4746" s="53">
        <f>INDEX(Δεδομένα!E$1:E$13,MATCH('2021'!H4746,Δεδομένα!D$1:D$13,0))</f>
        <v>8</v>
      </c>
      <c r="J4746" s="4">
        <v>44381</v>
      </c>
      <c r="K4746" s="3" t="s">
        <v>1723</v>
      </c>
      <c r="L4746" s="17" t="str">
        <f t="shared" si="380"/>
        <v>04/07/2021 11:34</v>
      </c>
      <c r="M4746" s="4">
        <v>44381</v>
      </c>
      <c r="N4746" s="3" t="s">
        <v>1848</v>
      </c>
      <c r="O4746" s="17" t="str">
        <f t="shared" si="381"/>
        <v>04/07/2021 14:14</v>
      </c>
      <c r="P4746" s="24">
        <f t="shared" si="382"/>
        <v>0.11111111110949423</v>
      </c>
      <c r="Q4746" s="28">
        <v>0</v>
      </c>
      <c r="R4746" s="27">
        <f t="shared" si="383"/>
        <v>159.99999999767169</v>
      </c>
      <c r="S4746" s="3" t="s">
        <v>4</v>
      </c>
      <c r="T4746" s="3" t="s">
        <v>4920</v>
      </c>
      <c r="U4746" s="3" t="s">
        <v>4</v>
      </c>
      <c r="V4746" s="3" t="s">
        <v>4939</v>
      </c>
      <c r="W4746" s="5">
        <v>0</v>
      </c>
      <c r="X4746" s="5">
        <v>0</v>
      </c>
      <c r="Y4746" s="5">
        <v>0</v>
      </c>
      <c r="Z4746" s="5">
        <v>0</v>
      </c>
      <c r="AA4746" s="5">
        <v>2</v>
      </c>
      <c r="AB4746" s="5">
        <v>0</v>
      </c>
      <c r="AC4746" s="5">
        <v>0</v>
      </c>
      <c r="AD4746" s="5">
        <v>0</v>
      </c>
      <c r="AE4746" s="2">
        <v>6</v>
      </c>
      <c r="AF4746" s="2">
        <v>0</v>
      </c>
      <c r="AG4746" s="2">
        <v>0</v>
      </c>
      <c r="AH4746" s="2">
        <v>0</v>
      </c>
      <c r="AI4746" s="2">
        <v>0</v>
      </c>
      <c r="AJ4746" s="2">
        <v>3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</row>
    <row r="4747" spans="1:46" x14ac:dyDescent="0.2">
      <c r="A4747" s="2">
        <v>1689676</v>
      </c>
      <c r="B4747" s="2">
        <v>867973</v>
      </c>
      <c r="C4747" s="7">
        <v>22.044578532096399</v>
      </c>
      <c r="D4747" s="7">
        <v>37.133761486163301</v>
      </c>
      <c r="E4747" s="19" t="s">
        <v>4918</v>
      </c>
      <c r="F4747" s="46">
        <f>INDEX(Δεδομένα!$P:$P,MATCH('2021'!E4747,Δεδομένα!$O:$O,0))</f>
        <v>143</v>
      </c>
      <c r="G4747" s="49" t="s">
        <v>4919</v>
      </c>
      <c r="H4747" s="51" t="str">
        <f>INDEX(Δεδομένα!B$1:B$51,MATCH('2021'!G4747,Δεδομένα!A$1:A$51,0))</f>
        <v>ΠΕΛΛΟΠΟΝΗΣΟΥ</v>
      </c>
      <c r="I4747" s="53">
        <f>INDEX(Δεδομένα!E$1:E$13,MATCH('2021'!H4747,Δεδομένα!D$1:D$13,0))</f>
        <v>8</v>
      </c>
      <c r="J4747" s="4">
        <v>44381</v>
      </c>
      <c r="K4747" s="3" t="s">
        <v>451</v>
      </c>
      <c r="L4747" s="17" t="str">
        <f t="shared" si="380"/>
        <v>04/07/2021 14:44</v>
      </c>
      <c r="M4747" s="4">
        <v>44381</v>
      </c>
      <c r="N4747" s="3" t="s">
        <v>522</v>
      </c>
      <c r="O4747" s="17" t="str">
        <f t="shared" si="381"/>
        <v>04/07/2021 15:15</v>
      </c>
      <c r="P4747" s="24">
        <f t="shared" si="382"/>
        <v>2.1527777775190771E-2</v>
      </c>
      <c r="Q4747" s="28">
        <v>0</v>
      </c>
      <c r="R4747" s="27">
        <f t="shared" si="383"/>
        <v>30.99999999627471</v>
      </c>
      <c r="S4747" s="3" t="s">
        <v>4</v>
      </c>
      <c r="T4747" s="3" t="s">
        <v>4926</v>
      </c>
      <c r="U4747" s="3" t="s">
        <v>4</v>
      </c>
      <c r="V4747" s="3" t="s">
        <v>4963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0.5</v>
      </c>
      <c r="AC4747" s="5">
        <v>0</v>
      </c>
      <c r="AD4747" s="5">
        <v>0</v>
      </c>
      <c r="AE4747" s="2">
        <v>2</v>
      </c>
      <c r="AF4747" s="2">
        <v>0</v>
      </c>
      <c r="AG4747" s="2">
        <v>0</v>
      </c>
      <c r="AH4747" s="2">
        <v>0</v>
      </c>
      <c r="AI4747" s="2">
        <v>0</v>
      </c>
      <c r="AJ4747" s="2">
        <v>1</v>
      </c>
      <c r="AK4747" s="2">
        <v>1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</row>
    <row r="4748" spans="1:46" x14ac:dyDescent="0.2">
      <c r="A4748" s="2">
        <v>1689684</v>
      </c>
      <c r="B4748" s="2">
        <v>868050</v>
      </c>
      <c r="C4748" s="7">
        <v>22.021393431895699</v>
      </c>
      <c r="D4748" s="7">
        <v>37.026214105476299</v>
      </c>
      <c r="E4748" s="19" t="s">
        <v>4918</v>
      </c>
      <c r="F4748" s="46">
        <f>INDEX(Δεδομένα!$P:$P,MATCH('2021'!E4748,Δεδομένα!$O:$O,0))</f>
        <v>143</v>
      </c>
      <c r="G4748" s="49" t="s">
        <v>4919</v>
      </c>
      <c r="H4748" s="51" t="str">
        <f>INDEX(Δεδομένα!B$1:B$51,MATCH('2021'!G4748,Δεδομένα!A$1:A$51,0))</f>
        <v>ΠΕΛΛΟΠΟΝΗΣΟΥ</v>
      </c>
      <c r="I4748" s="53">
        <f>INDEX(Δεδομένα!E$1:E$13,MATCH('2021'!H4748,Δεδομένα!D$1:D$13,0))</f>
        <v>8</v>
      </c>
      <c r="J4748" s="4">
        <v>44381</v>
      </c>
      <c r="K4748" s="3" t="s">
        <v>358</v>
      </c>
      <c r="L4748" s="17" t="str">
        <f t="shared" si="380"/>
        <v>04/07/2021 18:55</v>
      </c>
      <c r="M4748" s="4">
        <v>44381</v>
      </c>
      <c r="N4748" s="3" t="s">
        <v>952</v>
      </c>
      <c r="O4748" s="17" t="str">
        <f t="shared" si="381"/>
        <v>04/07/2021 19:59</v>
      </c>
      <c r="P4748" s="24">
        <f t="shared" si="382"/>
        <v>4.4444444443797693E-2</v>
      </c>
      <c r="Q4748" s="28">
        <v>0</v>
      </c>
      <c r="R4748" s="27">
        <f t="shared" si="383"/>
        <v>63.999999999068677</v>
      </c>
      <c r="S4748" s="3" t="s">
        <v>4</v>
      </c>
      <c r="T4748" s="3" t="s">
        <v>4920</v>
      </c>
      <c r="U4748" s="3" t="s">
        <v>4</v>
      </c>
      <c r="V4748" s="3" t="s">
        <v>5039</v>
      </c>
      <c r="W4748" s="5">
        <v>0</v>
      </c>
      <c r="X4748" s="5">
        <v>0</v>
      </c>
      <c r="Y4748" s="5">
        <v>0</v>
      </c>
      <c r="Z4748" s="5">
        <v>0</v>
      </c>
      <c r="AA4748" s="5">
        <v>4</v>
      </c>
      <c r="AB4748" s="5">
        <v>2</v>
      </c>
      <c r="AC4748" s="5">
        <v>0</v>
      </c>
      <c r="AD4748" s="5">
        <v>0</v>
      </c>
      <c r="AE4748" s="2">
        <v>10</v>
      </c>
      <c r="AF4748" s="2">
        <v>0</v>
      </c>
      <c r="AG4748" s="2">
        <v>0</v>
      </c>
      <c r="AH4748" s="2">
        <v>0</v>
      </c>
      <c r="AI4748" s="2">
        <v>0</v>
      </c>
      <c r="AJ4748" s="2">
        <v>5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</row>
    <row r="4749" spans="1:46" x14ac:dyDescent="0.2">
      <c r="A4749" s="2">
        <v>1689682</v>
      </c>
      <c r="B4749" s="2">
        <v>868060</v>
      </c>
      <c r="C4749" s="7">
        <v>21.952438480274399</v>
      </c>
      <c r="D4749" s="7">
        <v>37.088198379007501</v>
      </c>
      <c r="E4749" s="19" t="s">
        <v>4918</v>
      </c>
      <c r="F4749" s="46">
        <f>INDEX(Δεδομένα!$P:$P,MATCH('2021'!E4749,Δεδομένα!$O:$O,0))</f>
        <v>143</v>
      </c>
      <c r="G4749" s="49" t="s">
        <v>4919</v>
      </c>
      <c r="H4749" s="51" t="str">
        <f>INDEX(Δεδομένα!B$1:B$51,MATCH('2021'!G4749,Δεδομένα!A$1:A$51,0))</f>
        <v>ΠΕΛΛΟΠΟΝΗΣΟΥ</v>
      </c>
      <c r="I4749" s="53">
        <f>INDEX(Δεδομένα!E$1:E$13,MATCH('2021'!H4749,Δεδομένα!D$1:D$13,0))</f>
        <v>8</v>
      </c>
      <c r="J4749" s="4">
        <v>44381</v>
      </c>
      <c r="K4749" s="3" t="s">
        <v>696</v>
      </c>
      <c r="L4749" s="17" t="str">
        <f t="shared" si="380"/>
        <v>04/07/2021 19:39</v>
      </c>
      <c r="M4749" s="4">
        <v>44381</v>
      </c>
      <c r="N4749" s="3" t="s">
        <v>561</v>
      </c>
      <c r="O4749" s="17" t="str">
        <f t="shared" si="381"/>
        <v>04/07/2021 20:52</v>
      </c>
      <c r="P4749" s="24">
        <f t="shared" si="382"/>
        <v>5.0694444442342501E-2</v>
      </c>
      <c r="Q4749" s="28">
        <v>0</v>
      </c>
      <c r="R4749" s="27">
        <f t="shared" si="383"/>
        <v>72.999999996973202</v>
      </c>
      <c r="S4749" s="3" t="s">
        <v>4</v>
      </c>
      <c r="T4749" s="3" t="s">
        <v>4920</v>
      </c>
      <c r="U4749" s="3" t="s">
        <v>4</v>
      </c>
      <c r="V4749" s="3" t="s">
        <v>5040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0.2</v>
      </c>
      <c r="AC4749" s="5">
        <v>0</v>
      </c>
      <c r="AD4749" s="5">
        <v>0</v>
      </c>
      <c r="AE4749" s="2">
        <v>4</v>
      </c>
      <c r="AF4749" s="2">
        <v>0</v>
      </c>
      <c r="AG4749" s="2">
        <v>0</v>
      </c>
      <c r="AH4749" s="2">
        <v>0</v>
      </c>
      <c r="AI4749" s="2">
        <v>0</v>
      </c>
      <c r="AJ4749" s="2">
        <v>2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</row>
    <row r="4750" spans="1:46" x14ac:dyDescent="0.2">
      <c r="A4750" s="2">
        <v>1690930</v>
      </c>
      <c r="B4750" s="2">
        <v>868586</v>
      </c>
      <c r="C4750" s="7">
        <v>22.0134622510014</v>
      </c>
      <c r="D4750" s="7">
        <v>37.045326083745103</v>
      </c>
      <c r="E4750" s="19" t="s">
        <v>4918</v>
      </c>
      <c r="F4750" s="46">
        <f>INDEX(Δεδομένα!$P:$P,MATCH('2021'!E4750,Δεδομένα!$O:$O,0))</f>
        <v>143</v>
      </c>
      <c r="G4750" s="49" t="s">
        <v>4919</v>
      </c>
      <c r="H4750" s="51" t="str">
        <f>INDEX(Δεδομένα!B$1:B$51,MATCH('2021'!G4750,Δεδομένα!A$1:A$51,0))</f>
        <v>ΠΕΛΛΟΠΟΝΗΣΟΥ</v>
      </c>
      <c r="I4750" s="53">
        <f>INDEX(Δεδομένα!E$1:E$13,MATCH('2021'!H4750,Δεδομένα!D$1:D$13,0))</f>
        <v>8</v>
      </c>
      <c r="J4750" s="4">
        <v>44383</v>
      </c>
      <c r="K4750" s="3" t="s">
        <v>1648</v>
      </c>
      <c r="L4750" s="17" t="str">
        <f t="shared" si="380"/>
        <v>06/07/2021 16:08</v>
      </c>
      <c r="M4750" s="4">
        <v>44383</v>
      </c>
      <c r="N4750" s="3" t="s">
        <v>146</v>
      </c>
      <c r="O4750" s="17" t="str">
        <f t="shared" si="381"/>
        <v>06/07/2021 16:30</v>
      </c>
      <c r="P4750" s="24">
        <f t="shared" si="382"/>
        <v>1.5277777776645962E-2</v>
      </c>
      <c r="Q4750" s="28">
        <v>0</v>
      </c>
      <c r="R4750" s="27">
        <f t="shared" si="383"/>
        <v>21.999999998370185</v>
      </c>
      <c r="S4750" s="3" t="s">
        <v>4</v>
      </c>
      <c r="T4750" s="3" t="s">
        <v>4920</v>
      </c>
      <c r="U4750" s="3" t="s">
        <v>4</v>
      </c>
      <c r="V4750" s="3" t="s">
        <v>4921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0.02</v>
      </c>
      <c r="AC4750" s="5">
        <v>0</v>
      </c>
      <c r="AD4750" s="5">
        <v>0</v>
      </c>
      <c r="AE4750" s="2">
        <v>2</v>
      </c>
      <c r="AF4750" s="2">
        <v>0</v>
      </c>
      <c r="AG4750" s="2">
        <v>0</v>
      </c>
      <c r="AH4750" s="2">
        <v>0</v>
      </c>
      <c r="AI4750" s="2">
        <v>0</v>
      </c>
      <c r="AJ4750" s="2">
        <v>1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</row>
    <row r="4751" spans="1:46" x14ac:dyDescent="0.2">
      <c r="A4751" s="2">
        <v>1689630</v>
      </c>
      <c r="B4751" s="2">
        <v>868591</v>
      </c>
      <c r="C4751" s="7">
        <v>22.035730361938501</v>
      </c>
      <c r="D4751" s="7">
        <v>37.109767913818402</v>
      </c>
      <c r="E4751" s="19" t="s">
        <v>4918</v>
      </c>
      <c r="F4751" s="46">
        <f>INDEX(Δεδομένα!$P:$P,MATCH('2021'!E4751,Δεδομένα!$O:$O,0))</f>
        <v>143</v>
      </c>
      <c r="G4751" s="49" t="s">
        <v>4919</v>
      </c>
      <c r="H4751" s="51" t="str">
        <f>INDEX(Δεδομένα!B$1:B$51,MATCH('2021'!G4751,Δεδομένα!A$1:A$51,0))</f>
        <v>ΠΕΛΛΟΠΟΝΗΣΟΥ</v>
      </c>
      <c r="I4751" s="53">
        <f>INDEX(Δεδομένα!E$1:E$13,MATCH('2021'!H4751,Δεδομένα!D$1:D$13,0))</f>
        <v>8</v>
      </c>
      <c r="J4751" s="4">
        <v>44383</v>
      </c>
      <c r="K4751" s="3" t="s">
        <v>614</v>
      </c>
      <c r="L4751" s="17" t="str">
        <f t="shared" si="380"/>
        <v>06/07/2021 16:17</v>
      </c>
      <c r="M4751" s="4">
        <v>44383</v>
      </c>
      <c r="N4751" s="3" t="s">
        <v>31</v>
      </c>
      <c r="O4751" s="17" t="str">
        <f t="shared" si="381"/>
        <v>06/07/2021 17:38</v>
      </c>
      <c r="P4751" s="24">
        <f t="shared" si="382"/>
        <v>5.6250000001455192E-2</v>
      </c>
      <c r="Q4751" s="28">
        <v>0</v>
      </c>
      <c r="R4751" s="27">
        <f t="shared" si="383"/>
        <v>81.000000002095476</v>
      </c>
      <c r="S4751" s="3" t="s">
        <v>4</v>
      </c>
      <c r="T4751" s="3" t="s">
        <v>4926</v>
      </c>
      <c r="U4751" s="3" t="s">
        <v>4</v>
      </c>
      <c r="V4751" s="3" t="s">
        <v>5041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2</v>
      </c>
      <c r="AC4751" s="5">
        <v>0</v>
      </c>
      <c r="AD4751" s="5">
        <v>0</v>
      </c>
      <c r="AE4751" s="2">
        <v>8</v>
      </c>
      <c r="AF4751" s="2">
        <v>0</v>
      </c>
      <c r="AG4751" s="2">
        <v>0</v>
      </c>
      <c r="AH4751" s="2">
        <v>0</v>
      </c>
      <c r="AI4751" s="2">
        <v>0</v>
      </c>
      <c r="AJ4751" s="2">
        <v>3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</row>
    <row r="4752" spans="1:46" x14ac:dyDescent="0.2">
      <c r="A4752" s="2">
        <v>1689636</v>
      </c>
      <c r="B4752" s="2">
        <v>868598</v>
      </c>
      <c r="C4752" s="7">
        <v>22.0101697120054</v>
      </c>
      <c r="D4752" s="7">
        <v>37.059629048686297</v>
      </c>
      <c r="E4752" s="19" t="s">
        <v>4918</v>
      </c>
      <c r="F4752" s="46">
        <f>INDEX(Δεδομένα!$P:$P,MATCH('2021'!E4752,Δεδομένα!$O:$O,0))</f>
        <v>143</v>
      </c>
      <c r="G4752" s="49" t="s">
        <v>4919</v>
      </c>
      <c r="H4752" s="51" t="str">
        <f>INDEX(Δεδομένα!B$1:B$51,MATCH('2021'!G4752,Δεδομένα!A$1:A$51,0))</f>
        <v>ΠΕΛΛΟΠΟΝΗΣΟΥ</v>
      </c>
      <c r="I4752" s="53">
        <f>INDEX(Δεδομένα!E$1:E$13,MATCH('2021'!H4752,Δεδομένα!D$1:D$13,0))</f>
        <v>8</v>
      </c>
      <c r="J4752" s="4">
        <v>44383</v>
      </c>
      <c r="K4752" s="3" t="s">
        <v>415</v>
      </c>
      <c r="L4752" s="17" t="str">
        <f t="shared" si="380"/>
        <v>06/07/2021 16:40</v>
      </c>
      <c r="M4752" s="4">
        <v>44383</v>
      </c>
      <c r="N4752" s="3" t="s">
        <v>526</v>
      </c>
      <c r="O4752" s="17" t="str">
        <f t="shared" si="381"/>
        <v>06/07/2021 17:05</v>
      </c>
      <c r="P4752" s="24">
        <f t="shared" si="382"/>
        <v>1.7361111109494232E-2</v>
      </c>
      <c r="Q4752" s="28">
        <v>0</v>
      </c>
      <c r="R4752" s="27">
        <f t="shared" si="383"/>
        <v>24.999999997671694</v>
      </c>
      <c r="S4752" s="3" t="s">
        <v>4</v>
      </c>
      <c r="T4752" s="3" t="s">
        <v>4920</v>
      </c>
      <c r="U4752" s="3" t="s">
        <v>4</v>
      </c>
      <c r="V4752" s="3" t="s">
        <v>5042</v>
      </c>
      <c r="W4752" s="5">
        <v>0</v>
      </c>
      <c r="X4752" s="5">
        <v>0</v>
      </c>
      <c r="Y4752" s="5">
        <v>0</v>
      </c>
      <c r="Z4752" s="5">
        <v>0</v>
      </c>
      <c r="AA4752" s="5">
        <v>0.1</v>
      </c>
      <c r="AB4752" s="5">
        <v>0</v>
      </c>
      <c r="AC4752" s="5">
        <v>0</v>
      </c>
      <c r="AD4752" s="5">
        <v>0</v>
      </c>
      <c r="AE4752" s="2">
        <v>2</v>
      </c>
      <c r="AF4752" s="2">
        <v>0</v>
      </c>
      <c r="AG4752" s="2">
        <v>0</v>
      </c>
      <c r="AH4752" s="2">
        <v>0</v>
      </c>
      <c r="AI4752" s="2">
        <v>0</v>
      </c>
      <c r="AJ4752" s="2">
        <v>1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</row>
    <row r="4753" spans="1:46" x14ac:dyDescent="0.2">
      <c r="A4753" s="2">
        <v>1689602</v>
      </c>
      <c r="B4753" s="2">
        <v>869042</v>
      </c>
      <c r="C4753" s="7">
        <v>22.018196367199401</v>
      </c>
      <c r="D4753" s="7">
        <v>37.1648120467975</v>
      </c>
      <c r="E4753" s="19" t="s">
        <v>4918</v>
      </c>
      <c r="F4753" s="46">
        <f>INDEX(Δεδομένα!$P:$P,MATCH('2021'!E4753,Δεδομένα!$O:$O,0))</f>
        <v>143</v>
      </c>
      <c r="G4753" s="49" t="s">
        <v>4919</v>
      </c>
      <c r="H4753" s="51" t="str">
        <f>INDEX(Δεδομένα!B$1:B$51,MATCH('2021'!G4753,Δεδομένα!A$1:A$51,0))</f>
        <v>ΠΕΛΛΟΠΟΝΗΣΟΥ</v>
      </c>
      <c r="I4753" s="53">
        <f>INDEX(Δεδομένα!E$1:E$13,MATCH('2021'!H4753,Δεδομένα!D$1:D$13,0))</f>
        <v>8</v>
      </c>
      <c r="J4753" s="4">
        <v>44384</v>
      </c>
      <c r="K4753" s="3" t="s">
        <v>4121</v>
      </c>
      <c r="L4753" s="17" t="str">
        <f t="shared" si="380"/>
        <v>07/07/2021 23:47</v>
      </c>
      <c r="M4753" s="4">
        <v>44385</v>
      </c>
      <c r="N4753" s="3" t="s">
        <v>1794</v>
      </c>
      <c r="O4753" s="17" t="str">
        <f t="shared" si="381"/>
        <v>08/07/2021 00:39</v>
      </c>
      <c r="P4753" s="24">
        <f t="shared" si="382"/>
        <v>3.6111111112404615E-2</v>
      </c>
      <c r="Q4753" s="28">
        <v>0</v>
      </c>
      <c r="R4753" s="27">
        <f t="shared" si="383"/>
        <v>52.000000001862645</v>
      </c>
      <c r="S4753" s="3" t="s">
        <v>4</v>
      </c>
      <c r="T4753" s="3" t="s">
        <v>4926</v>
      </c>
      <c r="U4753" s="3" t="s">
        <v>4</v>
      </c>
      <c r="V4753" s="3" t="s">
        <v>5043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0.02</v>
      </c>
      <c r="AC4753" s="5">
        <v>0</v>
      </c>
      <c r="AD4753" s="5">
        <v>0</v>
      </c>
      <c r="AE4753" s="2">
        <v>2</v>
      </c>
      <c r="AF4753" s="2">
        <v>0</v>
      </c>
      <c r="AG4753" s="2">
        <v>0</v>
      </c>
      <c r="AH4753" s="2">
        <v>0</v>
      </c>
      <c r="AI4753" s="2">
        <v>0</v>
      </c>
      <c r="AJ4753" s="2">
        <v>1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</row>
    <row r="4754" spans="1:46" x14ac:dyDescent="0.2">
      <c r="A4754" s="2">
        <v>1689423</v>
      </c>
      <c r="B4754" s="2">
        <v>869312</v>
      </c>
      <c r="C4754" s="7">
        <v>22.135176147071199</v>
      </c>
      <c r="D4754" s="7">
        <v>37.029503960974402</v>
      </c>
      <c r="E4754" s="19" t="s">
        <v>4918</v>
      </c>
      <c r="F4754" s="46">
        <f>INDEX(Δεδομένα!$P:$P,MATCH('2021'!E4754,Δεδομένα!$O:$O,0))</f>
        <v>143</v>
      </c>
      <c r="G4754" s="49" t="s">
        <v>4919</v>
      </c>
      <c r="H4754" s="51" t="str">
        <f>INDEX(Δεδομένα!B$1:B$51,MATCH('2021'!G4754,Δεδομένα!A$1:A$51,0))</f>
        <v>ΠΕΛΛΟΠΟΝΗΣΟΥ</v>
      </c>
      <c r="I4754" s="53">
        <f>INDEX(Δεδομένα!E$1:E$13,MATCH('2021'!H4754,Δεδομένα!D$1:D$13,0))</f>
        <v>8</v>
      </c>
      <c r="J4754" s="4">
        <v>44385</v>
      </c>
      <c r="K4754" s="3" t="s">
        <v>1007</v>
      </c>
      <c r="L4754" s="17" t="str">
        <f t="shared" ref="L4754:L4813" si="384">_xlfn.CONCAT(TEXT(J4754,"ηη/μμ/εεε")," ",TEXT(K4754,"ωω:λλ"))</f>
        <v>08/07/2021 22:05</v>
      </c>
      <c r="M4754" s="4">
        <v>44385</v>
      </c>
      <c r="N4754" s="3" t="s">
        <v>97</v>
      </c>
      <c r="O4754" s="17" t="str">
        <f t="shared" ref="O4754:O4813" si="385">_xlfn.CONCAT(TEXT(M4754,"ηη/μμ/εεε")," ",TEXT(N4754,"ωω:λλ"))</f>
        <v>08/07/2021 22:30</v>
      </c>
      <c r="P4754" s="24">
        <f t="shared" ref="P4754:P4813" si="386">O4754-L4754</f>
        <v>1.7361111109494232E-2</v>
      </c>
      <c r="Q4754" s="28">
        <v>0</v>
      </c>
      <c r="R4754" s="27">
        <f t="shared" ref="R4754:R4813" si="387">P4754*(24*60)</f>
        <v>24.999999997671694</v>
      </c>
      <c r="S4754" s="3" t="s">
        <v>4</v>
      </c>
      <c r="T4754" s="3" t="s">
        <v>4926</v>
      </c>
      <c r="U4754" s="3" t="s">
        <v>4</v>
      </c>
      <c r="V4754" s="3" t="s">
        <v>4931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0.02</v>
      </c>
      <c r="AC4754" s="5">
        <v>0</v>
      </c>
      <c r="AD4754" s="5">
        <v>0</v>
      </c>
      <c r="AE4754" s="2">
        <v>2</v>
      </c>
      <c r="AF4754" s="2">
        <v>0</v>
      </c>
      <c r="AG4754" s="2">
        <v>0</v>
      </c>
      <c r="AH4754" s="2">
        <v>0</v>
      </c>
      <c r="AI4754" s="2">
        <v>0</v>
      </c>
      <c r="AJ4754" s="2">
        <v>1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</row>
    <row r="4755" spans="1:46" x14ac:dyDescent="0.2">
      <c r="A4755" s="2">
        <v>1689425</v>
      </c>
      <c r="B4755" s="2">
        <v>869828</v>
      </c>
      <c r="C4755" s="7">
        <v>22.049302083492702</v>
      </c>
      <c r="D4755" s="7">
        <v>37.060477392941202</v>
      </c>
      <c r="E4755" s="19" t="s">
        <v>4918</v>
      </c>
      <c r="F4755" s="46">
        <f>INDEX(Δεδομένα!$P:$P,MATCH('2021'!E4755,Δεδομένα!$O:$O,0))</f>
        <v>143</v>
      </c>
      <c r="G4755" s="49" t="s">
        <v>4919</v>
      </c>
      <c r="H4755" s="51" t="str">
        <f>INDEX(Δεδομένα!B$1:B$51,MATCH('2021'!G4755,Δεδομένα!A$1:A$51,0))</f>
        <v>ΠΕΛΛΟΠΟΝΗΣΟΥ</v>
      </c>
      <c r="I4755" s="53">
        <f>INDEX(Δεδομένα!E$1:E$13,MATCH('2021'!H4755,Δεδομένα!D$1:D$13,0))</f>
        <v>8</v>
      </c>
      <c r="J4755" s="4">
        <v>44387</v>
      </c>
      <c r="K4755" s="3" t="s">
        <v>614</v>
      </c>
      <c r="L4755" s="17" t="str">
        <f t="shared" si="384"/>
        <v>10/07/2021 16:17</v>
      </c>
      <c r="M4755" s="4">
        <v>44387</v>
      </c>
      <c r="N4755" s="3" t="s">
        <v>17</v>
      </c>
      <c r="O4755" s="17" t="str">
        <f t="shared" si="385"/>
        <v>10/07/2021 18:00</v>
      </c>
      <c r="P4755" s="24">
        <f t="shared" si="386"/>
        <v>7.1527777778101154E-2</v>
      </c>
      <c r="Q4755" s="28">
        <v>0</v>
      </c>
      <c r="R4755" s="27">
        <f t="shared" si="387"/>
        <v>103.00000000046566</v>
      </c>
      <c r="S4755" s="3" t="s">
        <v>4</v>
      </c>
      <c r="T4755" s="3" t="s">
        <v>4926</v>
      </c>
      <c r="U4755" s="3" t="s">
        <v>4</v>
      </c>
      <c r="V4755" s="3" t="s">
        <v>3421</v>
      </c>
      <c r="W4755" s="5">
        <v>0</v>
      </c>
      <c r="X4755" s="5">
        <v>0</v>
      </c>
      <c r="Y4755" s="5">
        <v>0</v>
      </c>
      <c r="Z4755" s="5">
        <v>0</v>
      </c>
      <c r="AA4755" s="5">
        <v>1.5</v>
      </c>
      <c r="AB4755" s="5">
        <v>0</v>
      </c>
      <c r="AC4755" s="5">
        <v>0</v>
      </c>
      <c r="AD4755" s="5">
        <v>0</v>
      </c>
      <c r="AE4755" s="2">
        <v>8</v>
      </c>
      <c r="AF4755" s="2">
        <v>0</v>
      </c>
      <c r="AG4755" s="2">
        <v>0</v>
      </c>
      <c r="AH4755" s="2">
        <v>0</v>
      </c>
      <c r="AI4755" s="2">
        <v>0</v>
      </c>
      <c r="AJ4755" s="2">
        <v>4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</row>
    <row r="4756" spans="1:46" x14ac:dyDescent="0.2">
      <c r="A4756" s="2">
        <v>1689553</v>
      </c>
      <c r="B4756" s="2">
        <v>869881</v>
      </c>
      <c r="C4756" s="7">
        <v>22.0038719600118</v>
      </c>
      <c r="D4756" s="7">
        <v>37.023359450972301</v>
      </c>
      <c r="E4756" s="19" t="s">
        <v>4918</v>
      </c>
      <c r="F4756" s="46">
        <f>INDEX(Δεδομένα!$P:$P,MATCH('2021'!E4756,Δεδομένα!$O:$O,0))</f>
        <v>143</v>
      </c>
      <c r="G4756" s="49" t="s">
        <v>4919</v>
      </c>
      <c r="H4756" s="51" t="str">
        <f>INDEX(Δεδομένα!B$1:B$51,MATCH('2021'!G4756,Δεδομένα!A$1:A$51,0))</f>
        <v>ΠΕΛΛΟΠΟΝΗΣΟΥ</v>
      </c>
      <c r="I4756" s="53">
        <f>INDEX(Δεδομένα!E$1:E$13,MATCH('2021'!H4756,Δεδομένα!D$1:D$13,0))</f>
        <v>8</v>
      </c>
      <c r="J4756" s="4">
        <v>44387</v>
      </c>
      <c r="K4756" s="3" t="s">
        <v>131</v>
      </c>
      <c r="L4756" s="17" t="str">
        <f t="shared" si="384"/>
        <v>10/07/2021 19:15</v>
      </c>
      <c r="M4756" s="4">
        <v>44387</v>
      </c>
      <c r="N4756" s="3" t="s">
        <v>952</v>
      </c>
      <c r="O4756" s="17" t="str">
        <f t="shared" si="385"/>
        <v>10/07/2021 19:59</v>
      </c>
      <c r="P4756" s="24">
        <f t="shared" si="386"/>
        <v>3.0555555553291924E-2</v>
      </c>
      <c r="Q4756" s="28">
        <v>0</v>
      </c>
      <c r="R4756" s="27">
        <f t="shared" si="387"/>
        <v>43.999999996740371</v>
      </c>
      <c r="S4756" s="3" t="s">
        <v>4</v>
      </c>
      <c r="T4756" s="3" t="s">
        <v>4920</v>
      </c>
      <c r="U4756" s="3" t="s">
        <v>4</v>
      </c>
      <c r="V4756" s="3" t="s">
        <v>4939</v>
      </c>
      <c r="W4756" s="5">
        <v>0</v>
      </c>
      <c r="X4756" s="5">
        <v>0</v>
      </c>
      <c r="Y4756" s="5">
        <v>0</v>
      </c>
      <c r="Z4756" s="5">
        <v>0</v>
      </c>
      <c r="AA4756" s="5">
        <v>1</v>
      </c>
      <c r="AB4756" s="5">
        <v>0</v>
      </c>
      <c r="AC4756" s="5">
        <v>0</v>
      </c>
      <c r="AD4756" s="5">
        <v>0</v>
      </c>
      <c r="AE4756" s="2">
        <v>8</v>
      </c>
      <c r="AF4756" s="2">
        <v>0</v>
      </c>
      <c r="AG4756" s="2">
        <v>0</v>
      </c>
      <c r="AH4756" s="2">
        <v>0</v>
      </c>
      <c r="AI4756" s="2">
        <v>0</v>
      </c>
      <c r="AJ4756" s="2">
        <v>4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</row>
    <row r="4757" spans="1:46" x14ac:dyDescent="0.2">
      <c r="A4757" s="2">
        <v>1689426</v>
      </c>
      <c r="B4757" s="2">
        <v>869884</v>
      </c>
      <c r="C4757" s="7">
        <v>22.040228061617</v>
      </c>
      <c r="D4757" s="7">
        <v>37.0470585698869</v>
      </c>
      <c r="E4757" s="19" t="s">
        <v>4918</v>
      </c>
      <c r="F4757" s="46">
        <f>INDEX(Δεδομένα!$P:$P,MATCH('2021'!E4757,Δεδομένα!$O:$O,0))</f>
        <v>143</v>
      </c>
      <c r="G4757" s="49" t="s">
        <v>4919</v>
      </c>
      <c r="H4757" s="51" t="str">
        <f>INDEX(Δεδομένα!B$1:B$51,MATCH('2021'!G4757,Δεδομένα!A$1:A$51,0))</f>
        <v>ΠΕΛΛΟΠΟΝΗΣΟΥ</v>
      </c>
      <c r="I4757" s="53">
        <f>INDEX(Δεδομένα!E$1:E$13,MATCH('2021'!H4757,Δεδομένα!D$1:D$13,0))</f>
        <v>8</v>
      </c>
      <c r="J4757" s="4">
        <v>44387</v>
      </c>
      <c r="K4757" s="3" t="s">
        <v>122</v>
      </c>
      <c r="L4757" s="17" t="str">
        <f t="shared" si="384"/>
        <v>10/07/2021 19:22</v>
      </c>
      <c r="M4757" s="4">
        <v>44387</v>
      </c>
      <c r="N4757" s="3" t="s">
        <v>1490</v>
      </c>
      <c r="O4757" s="17" t="str">
        <f t="shared" si="385"/>
        <v>10/07/2021 19:45</v>
      </c>
      <c r="P4757" s="24">
        <f t="shared" si="386"/>
        <v>1.5972222223354038E-2</v>
      </c>
      <c r="Q4757" s="28">
        <v>0</v>
      </c>
      <c r="R4757" s="27">
        <f t="shared" si="387"/>
        <v>23.000000001629815</v>
      </c>
      <c r="S4757" s="3" t="s">
        <v>4</v>
      </c>
      <c r="T4757" s="3" t="s">
        <v>4926</v>
      </c>
      <c r="U4757" s="3" t="s">
        <v>4</v>
      </c>
      <c r="V4757" s="3" t="s">
        <v>528</v>
      </c>
      <c r="W4757" s="5">
        <v>0</v>
      </c>
      <c r="X4757" s="5">
        <v>0</v>
      </c>
      <c r="Y4757" s="5">
        <v>0</v>
      </c>
      <c r="Z4757" s="5">
        <v>0</v>
      </c>
      <c r="AA4757" s="5">
        <v>0.2</v>
      </c>
      <c r="AB4757" s="5">
        <v>0</v>
      </c>
      <c r="AC4757" s="5">
        <v>0</v>
      </c>
      <c r="AD4757" s="5">
        <v>0</v>
      </c>
      <c r="AE4757" s="2">
        <v>2</v>
      </c>
      <c r="AF4757" s="2">
        <v>0</v>
      </c>
      <c r="AG4757" s="2">
        <v>0</v>
      </c>
      <c r="AH4757" s="2">
        <v>0</v>
      </c>
      <c r="AI4757" s="2">
        <v>0</v>
      </c>
      <c r="AJ4757" s="2">
        <v>1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</row>
    <row r="4758" spans="1:46" x14ac:dyDescent="0.2">
      <c r="A4758" s="2">
        <v>1689554</v>
      </c>
      <c r="B4758" s="2">
        <v>869970</v>
      </c>
      <c r="C4758" s="7">
        <v>22.036502153540301</v>
      </c>
      <c r="D4758" s="7">
        <v>37.0423705164824</v>
      </c>
      <c r="E4758" s="19" t="s">
        <v>4918</v>
      </c>
      <c r="F4758" s="46">
        <f>INDEX(Δεδομένα!$P:$P,MATCH('2021'!E4758,Δεδομένα!$O:$O,0))</f>
        <v>143</v>
      </c>
      <c r="G4758" s="49" t="s">
        <v>4919</v>
      </c>
      <c r="H4758" s="51" t="str">
        <f>INDEX(Δεδομένα!B$1:B$51,MATCH('2021'!G4758,Δεδομένα!A$1:A$51,0))</f>
        <v>ΠΕΛΛΟΠΟΝΗΣΟΥ</v>
      </c>
      <c r="I4758" s="53">
        <f>INDEX(Δεδομένα!E$1:E$13,MATCH('2021'!H4758,Δεδομένα!D$1:D$13,0))</f>
        <v>8</v>
      </c>
      <c r="J4758" s="4">
        <v>44387</v>
      </c>
      <c r="K4758" s="3" t="s">
        <v>4778</v>
      </c>
      <c r="L4758" s="17" t="str">
        <f t="shared" si="384"/>
        <v>10/07/2021 23:51</v>
      </c>
      <c r="M4758" s="4">
        <v>44388</v>
      </c>
      <c r="N4758" s="3" t="s">
        <v>284</v>
      </c>
      <c r="O4758" s="17" t="str">
        <f t="shared" si="385"/>
        <v>11/07/2021 00:01</v>
      </c>
      <c r="P4758" s="24">
        <f t="shared" si="386"/>
        <v>6.9444444452528842E-3</v>
      </c>
      <c r="Q4758" s="28">
        <v>0</v>
      </c>
      <c r="R4758" s="27">
        <f t="shared" si="387"/>
        <v>10.000000001164153</v>
      </c>
      <c r="S4758" s="3" t="s">
        <v>4</v>
      </c>
      <c r="T4758" s="3" t="s">
        <v>4926</v>
      </c>
      <c r="U4758" s="3" t="s">
        <v>4</v>
      </c>
      <c r="V4758" s="3" t="s">
        <v>5044</v>
      </c>
      <c r="W4758" s="5">
        <v>0</v>
      </c>
      <c r="X4758" s="5">
        <v>0</v>
      </c>
      <c r="Y4758" s="5">
        <v>0</v>
      </c>
      <c r="Z4758" s="5">
        <v>0</v>
      </c>
      <c r="AA4758" s="5">
        <v>0.03</v>
      </c>
      <c r="AB4758" s="5">
        <v>0</v>
      </c>
      <c r="AC4758" s="5">
        <v>0</v>
      </c>
      <c r="AD4758" s="5">
        <v>0</v>
      </c>
      <c r="AE4758" s="2">
        <v>3</v>
      </c>
      <c r="AF4758" s="2">
        <v>0</v>
      </c>
      <c r="AG4758" s="2">
        <v>0</v>
      </c>
      <c r="AH4758" s="2">
        <v>0</v>
      </c>
      <c r="AI4758" s="2">
        <v>0</v>
      </c>
      <c r="AJ4758" s="2">
        <v>1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</row>
    <row r="4759" spans="1:46" x14ac:dyDescent="0.2">
      <c r="A4759" s="2">
        <v>1689418</v>
      </c>
      <c r="B4759" s="2">
        <v>870378</v>
      </c>
      <c r="C4759" s="7">
        <v>22.008640425807801</v>
      </c>
      <c r="D4759" s="7">
        <v>37.144950160762797</v>
      </c>
      <c r="E4759" s="19" t="s">
        <v>4918</v>
      </c>
      <c r="F4759" s="46">
        <f>INDEX(Δεδομένα!$P:$P,MATCH('2021'!E4759,Δεδομένα!$O:$O,0))</f>
        <v>143</v>
      </c>
      <c r="G4759" s="49" t="s">
        <v>4919</v>
      </c>
      <c r="H4759" s="51" t="str">
        <f>INDEX(Δεδομένα!B$1:B$51,MATCH('2021'!G4759,Δεδομένα!A$1:A$51,0))</f>
        <v>ΠΕΛΛΟΠΟΝΗΣΟΥ</v>
      </c>
      <c r="I4759" s="53">
        <f>INDEX(Δεδομένα!E$1:E$13,MATCH('2021'!H4759,Δεδομένα!D$1:D$13,0))</f>
        <v>8</v>
      </c>
      <c r="J4759" s="4">
        <v>44389</v>
      </c>
      <c r="K4759" s="3" t="s">
        <v>531</v>
      </c>
      <c r="L4759" s="17" t="str">
        <f t="shared" si="384"/>
        <v>12/07/2021 14:10</v>
      </c>
      <c r="M4759" s="4">
        <v>44389</v>
      </c>
      <c r="N4759" s="3" t="s">
        <v>947</v>
      </c>
      <c r="O4759" s="17" t="str">
        <f t="shared" si="385"/>
        <v>12/07/2021 14:41</v>
      </c>
      <c r="P4759" s="24">
        <f t="shared" si="386"/>
        <v>2.1527777775190771E-2</v>
      </c>
      <c r="Q4759" s="28">
        <v>0</v>
      </c>
      <c r="R4759" s="27">
        <f t="shared" si="387"/>
        <v>30.99999999627471</v>
      </c>
      <c r="S4759" s="3" t="s">
        <v>4</v>
      </c>
      <c r="T4759" s="3" t="s">
        <v>4926</v>
      </c>
      <c r="U4759" s="3" t="s">
        <v>4</v>
      </c>
      <c r="V4759" s="3" t="s">
        <v>2700</v>
      </c>
      <c r="W4759" s="5">
        <v>0</v>
      </c>
      <c r="X4759" s="5">
        <v>0</v>
      </c>
      <c r="Y4759" s="5">
        <v>0</v>
      </c>
      <c r="Z4759" s="5">
        <v>0.02</v>
      </c>
      <c r="AA4759" s="5">
        <v>0</v>
      </c>
      <c r="AB4759" s="5">
        <v>0</v>
      </c>
      <c r="AC4759" s="5">
        <v>0</v>
      </c>
      <c r="AD4759" s="5">
        <v>0</v>
      </c>
      <c r="AE4759" s="2">
        <v>2</v>
      </c>
      <c r="AF4759" s="2">
        <v>0</v>
      </c>
      <c r="AG4759" s="2">
        <v>0</v>
      </c>
      <c r="AH4759" s="2">
        <v>0</v>
      </c>
      <c r="AI4759" s="2">
        <v>0</v>
      </c>
      <c r="AJ4759" s="2">
        <v>1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</row>
    <row r="4760" spans="1:46" x14ac:dyDescent="0.2">
      <c r="A4760" s="2">
        <v>1689420</v>
      </c>
      <c r="B4760" s="2">
        <v>870669</v>
      </c>
      <c r="C4760" s="7">
        <v>22.042376617114599</v>
      </c>
      <c r="D4760" s="7">
        <v>37.140239154783998</v>
      </c>
      <c r="E4760" s="19" t="s">
        <v>4918</v>
      </c>
      <c r="F4760" s="46">
        <f>INDEX(Δεδομένα!$P:$P,MATCH('2021'!E4760,Δεδομένα!$O:$O,0))</f>
        <v>143</v>
      </c>
      <c r="G4760" s="49" t="s">
        <v>4919</v>
      </c>
      <c r="H4760" s="51" t="str">
        <f>INDEX(Δεδομένα!B$1:B$51,MATCH('2021'!G4760,Δεδομένα!A$1:A$51,0))</f>
        <v>ΠΕΛΛΟΠΟΝΗΣΟΥ</v>
      </c>
      <c r="I4760" s="53">
        <f>INDEX(Δεδομένα!E$1:E$13,MATCH('2021'!H4760,Δεδομένα!D$1:D$13,0))</f>
        <v>8</v>
      </c>
      <c r="J4760" s="4">
        <v>44390</v>
      </c>
      <c r="K4760" s="3" t="s">
        <v>1219</v>
      </c>
      <c r="L4760" s="17" t="str">
        <f t="shared" si="384"/>
        <v>13/07/2021 13:17</v>
      </c>
      <c r="M4760" s="4">
        <v>44390</v>
      </c>
      <c r="N4760" s="3" t="s">
        <v>967</v>
      </c>
      <c r="O4760" s="17" t="str">
        <f t="shared" si="385"/>
        <v>13/07/2021 14:32</v>
      </c>
      <c r="P4760" s="24">
        <f t="shared" si="386"/>
        <v>5.2083333335758653E-2</v>
      </c>
      <c r="Q4760" s="28">
        <v>0</v>
      </c>
      <c r="R4760" s="27">
        <f t="shared" si="387"/>
        <v>75.00000000349246</v>
      </c>
      <c r="S4760" s="3" t="s">
        <v>4</v>
      </c>
      <c r="T4760" s="3" t="s">
        <v>4926</v>
      </c>
      <c r="U4760" s="3" t="s">
        <v>4</v>
      </c>
      <c r="V4760" s="3" t="s">
        <v>4946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0.1</v>
      </c>
      <c r="AC4760" s="5">
        <v>0</v>
      </c>
      <c r="AD4760" s="5">
        <v>0</v>
      </c>
      <c r="AE4760" s="2">
        <v>6</v>
      </c>
      <c r="AF4760" s="2">
        <v>0</v>
      </c>
      <c r="AG4760" s="2">
        <v>0</v>
      </c>
      <c r="AH4760" s="2">
        <v>0</v>
      </c>
      <c r="AI4760" s="2">
        <v>2</v>
      </c>
      <c r="AJ4760" s="2">
        <v>3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</row>
    <row r="4761" spans="1:46" x14ac:dyDescent="0.2">
      <c r="A4761" s="2">
        <v>1689421</v>
      </c>
      <c r="B4761" s="2">
        <v>870761</v>
      </c>
      <c r="C4761" s="7">
        <v>22.031745365344801</v>
      </c>
      <c r="D4761" s="7">
        <v>37.135235991011498</v>
      </c>
      <c r="E4761" s="19" t="s">
        <v>4918</v>
      </c>
      <c r="F4761" s="46">
        <f>INDEX(Δεδομένα!$P:$P,MATCH('2021'!E4761,Δεδομένα!$O:$O,0))</f>
        <v>143</v>
      </c>
      <c r="G4761" s="49" t="s">
        <v>4919</v>
      </c>
      <c r="H4761" s="51" t="str">
        <f>INDEX(Δεδομένα!B$1:B$51,MATCH('2021'!G4761,Δεδομένα!A$1:A$51,0))</f>
        <v>ΠΕΛΛΟΠΟΝΗΣΟΥ</v>
      </c>
      <c r="I4761" s="53">
        <f>INDEX(Δεδομένα!E$1:E$13,MATCH('2021'!H4761,Δεδομένα!D$1:D$13,0))</f>
        <v>8</v>
      </c>
      <c r="J4761" s="4">
        <v>44390</v>
      </c>
      <c r="K4761" s="3" t="s">
        <v>648</v>
      </c>
      <c r="L4761" s="17" t="str">
        <f t="shared" si="384"/>
        <v>13/07/2021 18:26</v>
      </c>
      <c r="M4761" s="4">
        <v>44390</v>
      </c>
      <c r="N4761" s="3" t="s">
        <v>1041</v>
      </c>
      <c r="O4761" s="17" t="str">
        <f t="shared" si="385"/>
        <v>13/07/2021 19:17</v>
      </c>
      <c r="P4761" s="24">
        <f t="shared" si="386"/>
        <v>3.5416666665696539E-2</v>
      </c>
      <c r="Q4761" s="28">
        <v>0</v>
      </c>
      <c r="R4761" s="27">
        <f t="shared" si="387"/>
        <v>50.999999998603016</v>
      </c>
      <c r="S4761" s="3" t="s">
        <v>4</v>
      </c>
      <c r="T4761" s="3" t="s">
        <v>4926</v>
      </c>
      <c r="U4761" s="3" t="s">
        <v>4</v>
      </c>
      <c r="V4761" s="3" t="s">
        <v>4963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0.2</v>
      </c>
      <c r="AC4761" s="5">
        <v>0</v>
      </c>
      <c r="AD4761" s="5">
        <v>0</v>
      </c>
      <c r="AE4761" s="2">
        <v>4</v>
      </c>
      <c r="AF4761" s="2">
        <v>0</v>
      </c>
      <c r="AG4761" s="2">
        <v>0</v>
      </c>
      <c r="AH4761" s="2">
        <v>0</v>
      </c>
      <c r="AI4761" s="2">
        <v>0</v>
      </c>
      <c r="AJ4761" s="2">
        <v>2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</row>
    <row r="4762" spans="1:46" x14ac:dyDescent="0.2">
      <c r="A4762" s="2">
        <v>1689422</v>
      </c>
      <c r="B4762" s="2">
        <v>870783</v>
      </c>
      <c r="C4762" s="7">
        <v>22.036777759943401</v>
      </c>
      <c r="D4762" s="7">
        <v>37.041896254119102</v>
      </c>
      <c r="E4762" s="19" t="s">
        <v>4918</v>
      </c>
      <c r="F4762" s="46">
        <f>INDEX(Δεδομένα!$P:$P,MATCH('2021'!E4762,Δεδομένα!$O:$O,0))</f>
        <v>143</v>
      </c>
      <c r="G4762" s="49" t="s">
        <v>4919</v>
      </c>
      <c r="H4762" s="51" t="str">
        <f>INDEX(Δεδομένα!B$1:B$51,MATCH('2021'!G4762,Δεδομένα!A$1:A$51,0))</f>
        <v>ΠΕΛΛΟΠΟΝΗΣΟΥ</v>
      </c>
      <c r="I4762" s="53">
        <f>INDEX(Δεδομένα!E$1:E$13,MATCH('2021'!H4762,Δεδομένα!D$1:D$13,0))</f>
        <v>8</v>
      </c>
      <c r="J4762" s="4">
        <v>44390</v>
      </c>
      <c r="K4762" s="3" t="s">
        <v>314</v>
      </c>
      <c r="L4762" s="17" t="str">
        <f t="shared" si="384"/>
        <v>13/07/2021 19:27</v>
      </c>
      <c r="M4762" s="4">
        <v>44390</v>
      </c>
      <c r="N4762" s="3" t="s">
        <v>458</v>
      </c>
      <c r="O4762" s="17" t="str">
        <f t="shared" si="385"/>
        <v>13/07/2021 19:50</v>
      </c>
      <c r="P4762" s="24">
        <f t="shared" si="386"/>
        <v>1.5972222223354038E-2</v>
      </c>
      <c r="Q4762" s="28">
        <v>0</v>
      </c>
      <c r="R4762" s="27">
        <f t="shared" si="387"/>
        <v>23.000000001629815</v>
      </c>
      <c r="S4762" s="3" t="s">
        <v>4</v>
      </c>
      <c r="T4762" s="3" t="s">
        <v>4926</v>
      </c>
      <c r="U4762" s="3" t="s">
        <v>4</v>
      </c>
      <c r="V4762" s="3" t="s">
        <v>4922</v>
      </c>
      <c r="W4762" s="5">
        <v>0</v>
      </c>
      <c r="X4762" s="5">
        <v>0</v>
      </c>
      <c r="Y4762" s="5">
        <v>0</v>
      </c>
      <c r="Z4762" s="5">
        <v>0</v>
      </c>
      <c r="AA4762" s="5">
        <v>0.1</v>
      </c>
      <c r="AB4762" s="5">
        <v>0</v>
      </c>
      <c r="AC4762" s="5">
        <v>0</v>
      </c>
      <c r="AD4762" s="5">
        <v>0</v>
      </c>
      <c r="AE4762" s="2">
        <v>4</v>
      </c>
      <c r="AF4762" s="2">
        <v>0</v>
      </c>
      <c r="AG4762" s="2">
        <v>0</v>
      </c>
      <c r="AH4762" s="2">
        <v>0</v>
      </c>
      <c r="AI4762" s="2">
        <v>0</v>
      </c>
      <c r="AJ4762" s="2">
        <v>2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</row>
    <row r="4763" spans="1:46" x14ac:dyDescent="0.2">
      <c r="A4763" s="2">
        <v>1689416</v>
      </c>
      <c r="B4763" s="2">
        <v>870989</v>
      </c>
      <c r="C4763" s="7">
        <v>22.052444878487101</v>
      </c>
      <c r="D4763" s="7">
        <v>37.057645354883597</v>
      </c>
      <c r="E4763" s="19" t="s">
        <v>4918</v>
      </c>
      <c r="F4763" s="46">
        <f>INDEX(Δεδομένα!$P:$P,MATCH('2021'!E4763,Δεδομένα!$O:$O,0))</f>
        <v>143</v>
      </c>
      <c r="G4763" s="49" t="s">
        <v>4919</v>
      </c>
      <c r="H4763" s="51" t="str">
        <f>INDEX(Δεδομένα!B$1:B$51,MATCH('2021'!G4763,Δεδομένα!A$1:A$51,0))</f>
        <v>ΠΕΛΛΟΠΟΝΗΣΟΥ</v>
      </c>
      <c r="I4763" s="53">
        <f>INDEX(Δεδομένα!E$1:E$13,MATCH('2021'!H4763,Δεδομένα!D$1:D$13,0))</f>
        <v>8</v>
      </c>
      <c r="J4763" s="4">
        <v>44391</v>
      </c>
      <c r="K4763" s="3" t="s">
        <v>704</v>
      </c>
      <c r="L4763" s="17" t="str">
        <f t="shared" si="384"/>
        <v>14/07/2021 13:06</v>
      </c>
      <c r="M4763" s="4">
        <v>44391</v>
      </c>
      <c r="N4763" s="3" t="s">
        <v>447</v>
      </c>
      <c r="O4763" s="17" t="str">
        <f t="shared" si="385"/>
        <v>14/07/2021 13:40</v>
      </c>
      <c r="P4763" s="24">
        <f t="shared" si="386"/>
        <v>2.3611111115314998E-2</v>
      </c>
      <c r="Q4763" s="28">
        <v>0</v>
      </c>
      <c r="R4763" s="27">
        <f t="shared" si="387"/>
        <v>34.000000006053597</v>
      </c>
      <c r="S4763" s="3" t="s">
        <v>4</v>
      </c>
      <c r="T4763" s="3" t="s">
        <v>4926</v>
      </c>
      <c r="U4763" s="3" t="s">
        <v>4</v>
      </c>
      <c r="V4763" s="3" t="s">
        <v>4928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0.02</v>
      </c>
      <c r="AC4763" s="5">
        <v>0</v>
      </c>
      <c r="AD4763" s="5">
        <v>0</v>
      </c>
      <c r="AE4763" s="2">
        <v>4</v>
      </c>
      <c r="AF4763" s="2">
        <v>0</v>
      </c>
      <c r="AG4763" s="2">
        <v>0</v>
      </c>
      <c r="AH4763" s="2">
        <v>0</v>
      </c>
      <c r="AI4763" s="2">
        <v>0</v>
      </c>
      <c r="AJ4763" s="2">
        <v>2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</row>
    <row r="4764" spans="1:46" x14ac:dyDescent="0.2">
      <c r="A4764" s="2">
        <v>1689414</v>
      </c>
      <c r="B4764" s="2">
        <v>871466</v>
      </c>
      <c r="D4764" s="2"/>
      <c r="E4764" s="19" t="s">
        <v>4918</v>
      </c>
      <c r="F4764" s="46">
        <f>INDEX(Δεδομένα!$P:$P,MATCH('2021'!E4764,Δεδομένα!$O:$O,0))</f>
        <v>143</v>
      </c>
      <c r="G4764" s="49" t="s">
        <v>4919</v>
      </c>
      <c r="H4764" s="51" t="str">
        <f>INDEX(Δεδομένα!B$1:B$51,MATCH('2021'!G4764,Δεδομένα!A$1:A$51,0))</f>
        <v>ΠΕΛΛΟΠΟΝΗΣΟΥ</v>
      </c>
      <c r="I4764" s="53">
        <f>INDEX(Δεδομένα!E$1:E$13,MATCH('2021'!H4764,Δεδομένα!D$1:D$13,0))</f>
        <v>8</v>
      </c>
      <c r="J4764" s="4">
        <v>44392</v>
      </c>
      <c r="K4764" s="3" t="s">
        <v>502</v>
      </c>
      <c r="L4764" s="17" t="str">
        <f t="shared" si="384"/>
        <v>15/07/2021 19:30</v>
      </c>
      <c r="M4764" s="4">
        <v>44392</v>
      </c>
      <c r="N4764" s="3" t="s">
        <v>694</v>
      </c>
      <c r="O4764" s="17" t="str">
        <f t="shared" si="385"/>
        <v>15/07/2021 20:20</v>
      </c>
      <c r="P4764" s="24">
        <f t="shared" si="386"/>
        <v>3.4722222218988463E-2</v>
      </c>
      <c r="Q4764" s="28">
        <v>0</v>
      </c>
      <c r="R4764" s="27">
        <f t="shared" si="387"/>
        <v>49.999999995343387</v>
      </c>
      <c r="S4764" s="3" t="s">
        <v>4</v>
      </c>
      <c r="T4764" s="3" t="s">
        <v>4920</v>
      </c>
      <c r="U4764" s="3" t="s">
        <v>4</v>
      </c>
      <c r="V4764" s="3" t="s">
        <v>4921</v>
      </c>
      <c r="W4764" s="5">
        <v>0</v>
      </c>
      <c r="X4764" s="5">
        <v>0</v>
      </c>
      <c r="Y4764" s="5">
        <v>0</v>
      </c>
      <c r="Z4764" s="5">
        <v>0.1</v>
      </c>
      <c r="AA4764" s="5">
        <v>0</v>
      </c>
      <c r="AB4764" s="5">
        <v>0</v>
      </c>
      <c r="AC4764" s="5">
        <v>0</v>
      </c>
      <c r="AD4764" s="5">
        <v>0</v>
      </c>
      <c r="AE4764" s="2">
        <v>6</v>
      </c>
      <c r="AF4764" s="2">
        <v>0</v>
      </c>
      <c r="AG4764" s="2">
        <v>0</v>
      </c>
      <c r="AH4764" s="2">
        <v>0</v>
      </c>
      <c r="AI4764" s="2">
        <v>0</v>
      </c>
      <c r="AJ4764" s="2">
        <v>3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</row>
    <row r="4765" spans="1:46" x14ac:dyDescent="0.2">
      <c r="A4765" s="2">
        <v>1689413</v>
      </c>
      <c r="B4765" s="2">
        <v>871555</v>
      </c>
      <c r="C4765" s="7">
        <v>22.037373643830399</v>
      </c>
      <c r="D4765" s="7">
        <v>37.043136161510901</v>
      </c>
      <c r="E4765" s="19" t="s">
        <v>4918</v>
      </c>
      <c r="F4765" s="46">
        <f>INDEX(Δεδομένα!$P:$P,MATCH('2021'!E4765,Δεδομένα!$O:$O,0))</f>
        <v>143</v>
      </c>
      <c r="G4765" s="49" t="s">
        <v>4919</v>
      </c>
      <c r="H4765" s="51" t="str">
        <f>INDEX(Δεδομένα!B$1:B$51,MATCH('2021'!G4765,Δεδομένα!A$1:A$51,0))</f>
        <v>ΠΕΛΛΟΠΟΝΗΣΟΥ</v>
      </c>
      <c r="I4765" s="53">
        <f>INDEX(Δεδομένα!E$1:E$13,MATCH('2021'!H4765,Δεδομένα!D$1:D$13,0))</f>
        <v>8</v>
      </c>
      <c r="J4765" s="4">
        <v>44393</v>
      </c>
      <c r="K4765" s="3" t="s">
        <v>2714</v>
      </c>
      <c r="L4765" s="17" t="str">
        <f t="shared" si="384"/>
        <v>16/07/2021 00:55</v>
      </c>
      <c r="M4765" s="4">
        <v>44394</v>
      </c>
      <c r="N4765" s="3" t="s">
        <v>5045</v>
      </c>
      <c r="O4765" s="17" t="str">
        <f t="shared" si="385"/>
        <v>17/07/2021 01:44</v>
      </c>
      <c r="P4765" s="29">
        <f t="shared" si="386"/>
        <v>1.0340277777795563</v>
      </c>
      <c r="Q4765" s="30">
        <f>1*24</f>
        <v>24</v>
      </c>
      <c r="R4765" s="27">
        <f t="shared" si="387"/>
        <v>1489.0000000025611</v>
      </c>
      <c r="S4765" s="3" t="s">
        <v>4</v>
      </c>
      <c r="T4765" s="3" t="s">
        <v>4926</v>
      </c>
      <c r="U4765" s="3" t="s">
        <v>4</v>
      </c>
      <c r="V4765" s="3" t="s">
        <v>4922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0.05</v>
      </c>
      <c r="AD4765" s="5">
        <v>0</v>
      </c>
      <c r="AE4765" s="2">
        <v>2</v>
      </c>
      <c r="AF4765" s="2">
        <v>0</v>
      </c>
      <c r="AG4765" s="2">
        <v>0</v>
      </c>
      <c r="AH4765" s="2">
        <v>0</v>
      </c>
      <c r="AI4765" s="2">
        <v>0</v>
      </c>
      <c r="AJ4765" s="2">
        <v>1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</row>
    <row r="4766" spans="1:46" x14ac:dyDescent="0.2">
      <c r="A4766" s="2">
        <v>1688880</v>
      </c>
      <c r="B4766" s="2">
        <v>871791</v>
      </c>
      <c r="C4766" s="7">
        <v>22.0043344167021</v>
      </c>
      <c r="D4766" s="7">
        <v>37.025145722066299</v>
      </c>
      <c r="E4766" s="19" t="s">
        <v>4918</v>
      </c>
      <c r="F4766" s="46">
        <f>INDEX(Δεδομένα!$P:$P,MATCH('2021'!E4766,Δεδομένα!$O:$O,0))</f>
        <v>143</v>
      </c>
      <c r="G4766" s="49" t="s">
        <v>4919</v>
      </c>
      <c r="H4766" s="51" t="str">
        <f>INDEX(Δεδομένα!B$1:B$51,MATCH('2021'!G4766,Δεδομένα!A$1:A$51,0))</f>
        <v>ΠΕΛΛΟΠΟΝΗΣΟΥ</v>
      </c>
      <c r="I4766" s="53">
        <f>INDEX(Δεδομένα!E$1:E$13,MATCH('2021'!H4766,Δεδομένα!D$1:D$13,0))</f>
        <v>8</v>
      </c>
      <c r="J4766" s="4">
        <v>44393</v>
      </c>
      <c r="K4766" s="3" t="s">
        <v>1714</v>
      </c>
      <c r="L4766" s="17" t="str">
        <f t="shared" si="384"/>
        <v>16/07/2021 20:06</v>
      </c>
      <c r="M4766" s="4">
        <v>44393</v>
      </c>
      <c r="N4766" s="3" t="s">
        <v>1095</v>
      </c>
      <c r="O4766" s="17" t="str">
        <f t="shared" si="385"/>
        <v>16/07/2021 21:12</v>
      </c>
      <c r="P4766" s="24">
        <f t="shared" si="386"/>
        <v>4.5833333329937886E-2</v>
      </c>
      <c r="Q4766" s="28">
        <v>0</v>
      </c>
      <c r="R4766" s="27">
        <f t="shared" si="387"/>
        <v>65.999999995110556</v>
      </c>
      <c r="S4766" s="3" t="s">
        <v>4</v>
      </c>
      <c r="T4766" s="3" t="s">
        <v>4920</v>
      </c>
      <c r="U4766" s="3" t="s">
        <v>4</v>
      </c>
      <c r="V4766" s="3" t="s">
        <v>5046</v>
      </c>
      <c r="W4766" s="5">
        <v>0</v>
      </c>
      <c r="X4766" s="5">
        <v>0</v>
      </c>
      <c r="Y4766" s="5">
        <v>0</v>
      </c>
      <c r="Z4766" s="5">
        <v>0</v>
      </c>
      <c r="AA4766" s="5">
        <v>0.15</v>
      </c>
      <c r="AB4766" s="5">
        <v>0</v>
      </c>
      <c r="AC4766" s="5">
        <v>0</v>
      </c>
      <c r="AD4766" s="5">
        <v>0</v>
      </c>
      <c r="AE4766" s="2">
        <v>6</v>
      </c>
      <c r="AF4766" s="2">
        <v>0</v>
      </c>
      <c r="AG4766" s="2">
        <v>0</v>
      </c>
      <c r="AH4766" s="2">
        <v>0</v>
      </c>
      <c r="AI4766" s="2">
        <v>0</v>
      </c>
      <c r="AJ4766" s="2">
        <v>3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</row>
    <row r="4767" spans="1:46" x14ac:dyDescent="0.2">
      <c r="A4767" s="2">
        <v>1688881</v>
      </c>
      <c r="B4767" s="2">
        <v>872041</v>
      </c>
      <c r="C4767" s="7">
        <v>21.856551243837401</v>
      </c>
      <c r="D4767" s="7">
        <v>36.760852061001401</v>
      </c>
      <c r="E4767" s="19" t="s">
        <v>4918</v>
      </c>
      <c r="F4767" s="46">
        <f>INDEX(Δεδομένα!$P:$P,MATCH('2021'!E4767,Δεδομένα!$O:$O,0))</f>
        <v>143</v>
      </c>
      <c r="G4767" s="49" t="s">
        <v>4919</v>
      </c>
      <c r="H4767" s="51" t="str">
        <f>INDEX(Δεδομένα!B$1:B$51,MATCH('2021'!G4767,Δεδομένα!A$1:A$51,0))</f>
        <v>ΠΕΛΛΟΠΟΝΗΣΟΥ</v>
      </c>
      <c r="I4767" s="53">
        <f>INDEX(Δεδομένα!E$1:E$13,MATCH('2021'!H4767,Δεδομένα!D$1:D$13,0))</f>
        <v>8</v>
      </c>
      <c r="J4767" s="4">
        <v>44394</v>
      </c>
      <c r="K4767" s="3" t="s">
        <v>42</v>
      </c>
      <c r="L4767" s="17" t="str">
        <f t="shared" si="384"/>
        <v>17/07/2021 14:30</v>
      </c>
      <c r="M4767" s="4">
        <v>44394</v>
      </c>
      <c r="N4767" s="3" t="s">
        <v>197</v>
      </c>
      <c r="O4767" s="17" t="str">
        <f t="shared" si="385"/>
        <v>17/07/2021 15:30</v>
      </c>
      <c r="P4767" s="24">
        <f t="shared" si="386"/>
        <v>4.1666666671517305E-2</v>
      </c>
      <c r="Q4767" s="28">
        <v>0</v>
      </c>
      <c r="R4767" s="27">
        <f t="shared" si="387"/>
        <v>60.000000006984919</v>
      </c>
      <c r="S4767" s="3" t="s">
        <v>4</v>
      </c>
      <c r="T4767" s="3" t="s">
        <v>4995</v>
      </c>
      <c r="U4767" s="3" t="s">
        <v>4</v>
      </c>
      <c r="V4767" s="3" t="s">
        <v>5047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0.5</v>
      </c>
      <c r="AC4767" s="5">
        <v>0</v>
      </c>
      <c r="AD4767" s="5">
        <v>0</v>
      </c>
      <c r="AE4767" s="2">
        <v>4</v>
      </c>
      <c r="AF4767" s="2">
        <v>0</v>
      </c>
      <c r="AG4767" s="2">
        <v>0</v>
      </c>
      <c r="AH4767" s="2">
        <v>0</v>
      </c>
      <c r="AI4767" s="2">
        <v>0</v>
      </c>
      <c r="AJ4767" s="2">
        <v>2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</row>
    <row r="4768" spans="1:46" x14ac:dyDescent="0.2">
      <c r="A4768" s="2">
        <v>1688884</v>
      </c>
      <c r="B4768" s="2">
        <v>872405</v>
      </c>
      <c r="C4768" s="7">
        <v>22.0608428322012</v>
      </c>
      <c r="D4768" s="7">
        <v>37.039796660065399</v>
      </c>
      <c r="E4768" s="19" t="s">
        <v>4918</v>
      </c>
      <c r="F4768" s="46">
        <f>INDEX(Δεδομένα!$P:$P,MATCH('2021'!E4768,Δεδομένα!$O:$O,0))</f>
        <v>143</v>
      </c>
      <c r="G4768" s="49" t="s">
        <v>4919</v>
      </c>
      <c r="H4768" s="51" t="str">
        <f>INDEX(Δεδομένα!B$1:B$51,MATCH('2021'!G4768,Δεδομένα!A$1:A$51,0))</f>
        <v>ΠΕΛΛΟΠΟΝΗΣΟΥ</v>
      </c>
      <c r="I4768" s="53">
        <f>INDEX(Δεδομένα!E$1:E$13,MATCH('2021'!H4768,Δεδομένα!D$1:D$13,0))</f>
        <v>8</v>
      </c>
      <c r="J4768" s="4">
        <v>44395</v>
      </c>
      <c r="K4768" s="3" t="s">
        <v>102</v>
      </c>
      <c r="L4768" s="17" t="str">
        <f t="shared" si="384"/>
        <v>18/07/2021 18:35</v>
      </c>
      <c r="M4768" s="4">
        <v>44395</v>
      </c>
      <c r="N4768" s="3" t="s">
        <v>20</v>
      </c>
      <c r="O4768" s="17" t="str">
        <f t="shared" si="385"/>
        <v>18/07/2021 19:01</v>
      </c>
      <c r="P4768" s="24">
        <f t="shared" si="386"/>
        <v>1.8055555556202307E-2</v>
      </c>
      <c r="Q4768" s="28">
        <v>0</v>
      </c>
      <c r="R4768" s="27">
        <f t="shared" si="387"/>
        <v>26.000000000931323</v>
      </c>
      <c r="S4768" s="3" t="s">
        <v>4</v>
      </c>
      <c r="T4768" s="3" t="s">
        <v>4926</v>
      </c>
      <c r="U4768" s="3" t="s">
        <v>4</v>
      </c>
      <c r="V4768" s="3" t="s">
        <v>5023</v>
      </c>
      <c r="W4768" s="5">
        <v>0</v>
      </c>
      <c r="X4768" s="5">
        <v>0</v>
      </c>
      <c r="Y4768" s="5">
        <v>0</v>
      </c>
      <c r="Z4768" s="5">
        <v>0</v>
      </c>
      <c r="AA4768" s="5">
        <v>0.1</v>
      </c>
      <c r="AB4768" s="5">
        <v>0</v>
      </c>
      <c r="AC4768" s="5">
        <v>0</v>
      </c>
      <c r="AD4768" s="5">
        <v>0</v>
      </c>
      <c r="AE4768" s="2">
        <v>2</v>
      </c>
      <c r="AF4768" s="2">
        <v>0</v>
      </c>
      <c r="AG4768" s="2">
        <v>0</v>
      </c>
      <c r="AH4768" s="2">
        <v>0</v>
      </c>
      <c r="AI4768" s="2">
        <v>0</v>
      </c>
      <c r="AJ4768" s="2">
        <v>1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</row>
    <row r="4769" spans="1:46" x14ac:dyDescent="0.2">
      <c r="A4769" s="2">
        <v>1688883</v>
      </c>
      <c r="B4769" s="2">
        <v>872408</v>
      </c>
      <c r="C4769" s="7">
        <v>21.930622787560399</v>
      </c>
      <c r="D4769" s="7">
        <v>37.048223839125598</v>
      </c>
      <c r="E4769" s="19" t="s">
        <v>4918</v>
      </c>
      <c r="F4769" s="46">
        <f>INDEX(Δεδομένα!$P:$P,MATCH('2021'!E4769,Δεδομένα!$O:$O,0))</f>
        <v>143</v>
      </c>
      <c r="G4769" s="49" t="s">
        <v>4919</v>
      </c>
      <c r="H4769" s="51" t="str">
        <f>INDEX(Δεδομένα!B$1:B$51,MATCH('2021'!G4769,Δεδομένα!A$1:A$51,0))</f>
        <v>ΠΕΛΛΟΠΟΝΗΣΟΥ</v>
      </c>
      <c r="I4769" s="53">
        <f>INDEX(Δεδομένα!E$1:E$13,MATCH('2021'!H4769,Δεδομένα!D$1:D$13,0))</f>
        <v>8</v>
      </c>
      <c r="J4769" s="4">
        <v>44395</v>
      </c>
      <c r="K4769" s="3" t="s">
        <v>566</v>
      </c>
      <c r="L4769" s="17" t="str">
        <f t="shared" si="384"/>
        <v>18/07/2021 18:40</v>
      </c>
      <c r="M4769" s="4">
        <v>44395</v>
      </c>
      <c r="N4769" s="3" t="s">
        <v>122</v>
      </c>
      <c r="O4769" s="17" t="str">
        <f t="shared" si="385"/>
        <v>18/07/2021 19:22</v>
      </c>
      <c r="P4769" s="24">
        <f t="shared" si="386"/>
        <v>2.9166666659875773E-2</v>
      </c>
      <c r="Q4769" s="28">
        <v>0</v>
      </c>
      <c r="R4769" s="27">
        <f t="shared" si="387"/>
        <v>41.999999990221113</v>
      </c>
      <c r="S4769" s="3" t="s">
        <v>4</v>
      </c>
      <c r="T4769" s="3" t="s">
        <v>4920</v>
      </c>
      <c r="U4769" s="3" t="s">
        <v>4</v>
      </c>
      <c r="V4769" s="3" t="s">
        <v>4981</v>
      </c>
      <c r="W4769" s="5">
        <v>0</v>
      </c>
      <c r="X4769" s="5">
        <v>0.01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2">
        <v>6</v>
      </c>
      <c r="AF4769" s="2">
        <v>0</v>
      </c>
      <c r="AG4769" s="2">
        <v>0</v>
      </c>
      <c r="AH4769" s="2">
        <v>0</v>
      </c>
      <c r="AI4769" s="2">
        <v>0</v>
      </c>
      <c r="AJ4769" s="2">
        <v>3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</row>
    <row r="4770" spans="1:46" x14ac:dyDescent="0.2">
      <c r="A4770" s="2">
        <v>1688882</v>
      </c>
      <c r="B4770" s="2">
        <v>872450</v>
      </c>
      <c r="C4770" s="7">
        <v>21.899507719686699</v>
      </c>
      <c r="D4770" s="7">
        <v>36.884938989449203</v>
      </c>
      <c r="E4770" s="19" t="s">
        <v>4918</v>
      </c>
      <c r="F4770" s="46">
        <f>INDEX(Δεδομένα!$P:$P,MATCH('2021'!E4770,Δεδομένα!$O:$O,0))</f>
        <v>143</v>
      </c>
      <c r="G4770" s="49" t="s">
        <v>4919</v>
      </c>
      <c r="H4770" s="51" t="str">
        <f>INDEX(Δεδομένα!B$1:B$51,MATCH('2021'!G4770,Δεδομένα!A$1:A$51,0))</f>
        <v>ΠΕΛΛΟΠΟΝΗΣΟΥ</v>
      </c>
      <c r="I4770" s="53">
        <f>INDEX(Δεδομένα!E$1:E$13,MATCH('2021'!H4770,Δεδομένα!D$1:D$13,0))</f>
        <v>8</v>
      </c>
      <c r="J4770" s="4">
        <v>44395</v>
      </c>
      <c r="K4770" s="3" t="s">
        <v>424</v>
      </c>
      <c r="L4770" s="17" t="str">
        <f t="shared" si="384"/>
        <v>18/07/2021 20:10</v>
      </c>
      <c r="M4770" s="4">
        <v>44395</v>
      </c>
      <c r="N4770" s="3" t="s">
        <v>2290</v>
      </c>
      <c r="O4770" s="17" t="str">
        <f t="shared" si="385"/>
        <v>18/07/2021 22:51</v>
      </c>
      <c r="P4770" s="24">
        <f t="shared" si="386"/>
        <v>0.11180555554892635</v>
      </c>
      <c r="Q4770" s="28">
        <v>0</v>
      </c>
      <c r="R4770" s="27">
        <f t="shared" si="387"/>
        <v>160.99999999045394</v>
      </c>
      <c r="S4770" s="3" t="s">
        <v>4</v>
      </c>
      <c r="T4770" s="3" t="s">
        <v>4920</v>
      </c>
      <c r="U4770" s="3" t="s">
        <v>4</v>
      </c>
      <c r="V4770" s="3" t="s">
        <v>5048</v>
      </c>
      <c r="W4770" s="5">
        <v>0</v>
      </c>
      <c r="X4770" s="5">
        <v>0.3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2">
        <v>12</v>
      </c>
      <c r="AF4770" s="2">
        <v>0</v>
      </c>
      <c r="AG4770" s="2">
        <v>0</v>
      </c>
      <c r="AH4770" s="2">
        <v>0</v>
      </c>
      <c r="AI4770" s="2">
        <v>2</v>
      </c>
      <c r="AJ4770" s="2">
        <v>6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</row>
    <row r="4771" spans="1:46" x14ac:dyDescent="0.2">
      <c r="A4771" s="2">
        <v>1688885</v>
      </c>
      <c r="B4771" s="2">
        <v>872521</v>
      </c>
      <c r="C4771" s="7">
        <v>22.037437605507101</v>
      </c>
      <c r="D4771" s="7">
        <v>37.042994454461699</v>
      </c>
      <c r="E4771" s="19" t="s">
        <v>4918</v>
      </c>
      <c r="F4771" s="46">
        <f>INDEX(Δεδομένα!$P:$P,MATCH('2021'!E4771,Δεδομένα!$O:$O,0))</f>
        <v>143</v>
      </c>
      <c r="G4771" s="49" t="s">
        <v>4919</v>
      </c>
      <c r="H4771" s="51" t="str">
        <f>INDEX(Δεδομένα!B$1:B$51,MATCH('2021'!G4771,Δεδομένα!A$1:A$51,0))</f>
        <v>ΠΕΛΛΟΠΟΝΗΣΟΥ</v>
      </c>
      <c r="I4771" s="53">
        <f>INDEX(Δεδομένα!E$1:E$13,MATCH('2021'!H4771,Δεδομένα!D$1:D$13,0))</f>
        <v>8</v>
      </c>
      <c r="J4771" s="4">
        <v>44395</v>
      </c>
      <c r="K4771" s="3" t="s">
        <v>1345</v>
      </c>
      <c r="L4771" s="17" t="str">
        <f t="shared" si="384"/>
        <v>18/07/2021 23:00</v>
      </c>
      <c r="M4771" s="4">
        <v>44395</v>
      </c>
      <c r="N4771" s="3" t="s">
        <v>5049</v>
      </c>
      <c r="O4771" s="17" t="str">
        <f t="shared" si="385"/>
        <v>18/07/2021 23:41</v>
      </c>
      <c r="P4771" s="24">
        <f t="shared" si="386"/>
        <v>2.8472222220443655E-2</v>
      </c>
      <c r="Q4771" s="28">
        <v>0</v>
      </c>
      <c r="R4771" s="27">
        <f t="shared" si="387"/>
        <v>40.999999997438863</v>
      </c>
      <c r="S4771" s="3" t="s">
        <v>4</v>
      </c>
      <c r="T4771" s="3" t="s">
        <v>4926</v>
      </c>
      <c r="U4771" s="3" t="s">
        <v>4</v>
      </c>
      <c r="V4771" s="3" t="s">
        <v>4922</v>
      </c>
      <c r="W4771" s="5">
        <v>0</v>
      </c>
      <c r="X4771" s="5">
        <v>0</v>
      </c>
      <c r="Y4771" s="5">
        <v>0</v>
      </c>
      <c r="Z4771" s="5">
        <v>0</v>
      </c>
      <c r="AA4771" s="5">
        <v>0.05</v>
      </c>
      <c r="AB4771" s="5">
        <v>0</v>
      </c>
      <c r="AC4771" s="5">
        <v>0</v>
      </c>
      <c r="AD4771" s="5">
        <v>0</v>
      </c>
      <c r="AE4771" s="2">
        <v>2</v>
      </c>
      <c r="AF4771" s="2">
        <v>0</v>
      </c>
      <c r="AG4771" s="2">
        <v>0</v>
      </c>
      <c r="AH4771" s="2">
        <v>0</v>
      </c>
      <c r="AI4771" s="2">
        <v>0</v>
      </c>
      <c r="AJ4771" s="2">
        <v>1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</row>
    <row r="4772" spans="1:46" x14ac:dyDescent="0.2">
      <c r="A4772" s="2">
        <v>1688878</v>
      </c>
      <c r="B4772" s="2">
        <v>872760</v>
      </c>
      <c r="C4772" s="7">
        <v>22.047243904586299</v>
      </c>
      <c r="D4772" s="7">
        <v>37.091183888354102</v>
      </c>
      <c r="E4772" s="19" t="s">
        <v>4918</v>
      </c>
      <c r="F4772" s="46">
        <f>INDEX(Δεδομένα!$P:$P,MATCH('2021'!E4772,Δεδομένα!$O:$O,0))</f>
        <v>143</v>
      </c>
      <c r="G4772" s="49" t="s">
        <v>4919</v>
      </c>
      <c r="H4772" s="51" t="str">
        <f>INDEX(Δεδομένα!B$1:B$51,MATCH('2021'!G4772,Δεδομένα!A$1:A$51,0))</f>
        <v>ΠΕΛΛΟΠΟΝΗΣΟΥ</v>
      </c>
      <c r="I4772" s="53">
        <f>INDEX(Δεδομένα!E$1:E$13,MATCH('2021'!H4772,Δεδομένα!D$1:D$13,0))</f>
        <v>8</v>
      </c>
      <c r="J4772" s="4">
        <v>44396</v>
      </c>
      <c r="K4772" s="3" t="s">
        <v>122</v>
      </c>
      <c r="L4772" s="17" t="str">
        <f t="shared" si="384"/>
        <v>19/07/2021 19:22</v>
      </c>
      <c r="M4772" s="4">
        <v>44396</v>
      </c>
      <c r="N4772" s="3" t="s">
        <v>976</v>
      </c>
      <c r="O4772" s="17" t="str">
        <f t="shared" si="385"/>
        <v>19/07/2021 19:53</v>
      </c>
      <c r="P4772" s="24">
        <f t="shared" si="386"/>
        <v>2.1527777782466728E-2</v>
      </c>
      <c r="Q4772" s="28">
        <v>0</v>
      </c>
      <c r="R4772" s="27">
        <f t="shared" si="387"/>
        <v>31.000000006752089</v>
      </c>
      <c r="S4772" s="3" t="s">
        <v>4</v>
      </c>
      <c r="T4772" s="3" t="s">
        <v>4926</v>
      </c>
      <c r="U4772" s="3" t="s">
        <v>4</v>
      </c>
      <c r="V4772" s="3" t="s">
        <v>5026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0.02</v>
      </c>
      <c r="AC4772" s="5">
        <v>0</v>
      </c>
      <c r="AD4772" s="5">
        <v>0</v>
      </c>
      <c r="AE4772" s="2">
        <v>2</v>
      </c>
      <c r="AF4772" s="2">
        <v>0</v>
      </c>
      <c r="AG4772" s="2">
        <v>0</v>
      </c>
      <c r="AH4772" s="2">
        <v>0</v>
      </c>
      <c r="AI4772" s="2">
        <v>0</v>
      </c>
      <c r="AJ4772" s="2">
        <v>1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</row>
    <row r="4773" spans="1:46" x14ac:dyDescent="0.2">
      <c r="A4773" s="2">
        <v>1688877</v>
      </c>
      <c r="B4773" s="2">
        <v>873280</v>
      </c>
      <c r="C4773" s="7">
        <v>21.898047809083799</v>
      </c>
      <c r="D4773" s="7">
        <v>36.807363011540701</v>
      </c>
      <c r="E4773" s="19" t="s">
        <v>4918</v>
      </c>
      <c r="F4773" s="46">
        <f>INDEX(Δεδομένα!$P:$P,MATCH('2021'!E4773,Δεδομένα!$O:$O,0))</f>
        <v>143</v>
      </c>
      <c r="G4773" s="49" t="s">
        <v>4919</v>
      </c>
      <c r="H4773" s="51" t="str">
        <f>INDEX(Δεδομένα!B$1:B$51,MATCH('2021'!G4773,Δεδομένα!A$1:A$51,0))</f>
        <v>ΠΕΛΛΟΠΟΝΗΣΟΥ</v>
      </c>
      <c r="I4773" s="53">
        <f>INDEX(Δεδομένα!E$1:E$13,MATCH('2021'!H4773,Δεδομένα!D$1:D$13,0))</f>
        <v>8</v>
      </c>
      <c r="J4773" s="4">
        <v>44398</v>
      </c>
      <c r="K4773" s="3" t="s">
        <v>16</v>
      </c>
      <c r="L4773" s="17" t="str">
        <f t="shared" si="384"/>
        <v>21/07/2021 16:39</v>
      </c>
      <c r="M4773" s="4">
        <v>44398</v>
      </c>
      <c r="N4773" s="3" t="s">
        <v>341</v>
      </c>
      <c r="O4773" s="17" t="str">
        <f t="shared" si="385"/>
        <v>21/07/2021 17:55</v>
      </c>
      <c r="P4773" s="24">
        <f t="shared" si="386"/>
        <v>5.2777777782466728E-2</v>
      </c>
      <c r="Q4773" s="28">
        <v>0</v>
      </c>
      <c r="R4773" s="27">
        <f t="shared" si="387"/>
        <v>76.000000006752089</v>
      </c>
      <c r="S4773" s="3" t="s">
        <v>4</v>
      </c>
      <c r="T4773" s="3" t="s">
        <v>4995</v>
      </c>
      <c r="U4773" s="3" t="s">
        <v>4</v>
      </c>
      <c r="V4773" s="3" t="s">
        <v>5050</v>
      </c>
      <c r="W4773" s="5">
        <v>0</v>
      </c>
      <c r="X4773" s="5">
        <v>0.03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2">
        <v>4</v>
      </c>
      <c r="AF4773" s="2">
        <v>0</v>
      </c>
      <c r="AG4773" s="2">
        <v>0</v>
      </c>
      <c r="AH4773" s="2">
        <v>0</v>
      </c>
      <c r="AI4773" s="2">
        <v>0</v>
      </c>
      <c r="AJ4773" s="2">
        <v>2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</row>
    <row r="4774" spans="1:46" x14ac:dyDescent="0.2">
      <c r="A4774" s="2">
        <v>1688874</v>
      </c>
      <c r="B4774" s="2">
        <v>873571</v>
      </c>
      <c r="C4774" s="7">
        <v>21.892704167163899</v>
      </c>
      <c r="D4774" s="7">
        <v>36.806664660514599</v>
      </c>
      <c r="E4774" s="19" t="s">
        <v>4918</v>
      </c>
      <c r="F4774" s="46">
        <f>INDEX(Δεδομένα!$P:$P,MATCH('2021'!E4774,Δεδομένα!$O:$O,0))</f>
        <v>143</v>
      </c>
      <c r="G4774" s="49" t="s">
        <v>4919</v>
      </c>
      <c r="H4774" s="51" t="str">
        <f>INDEX(Δεδομένα!B$1:B$51,MATCH('2021'!G4774,Δεδομένα!A$1:A$51,0))</f>
        <v>ΠΕΛΛΟΠΟΝΗΣΟΥ</v>
      </c>
      <c r="I4774" s="53">
        <f>INDEX(Δεδομένα!E$1:E$13,MATCH('2021'!H4774,Δεδομένα!D$1:D$13,0))</f>
        <v>8</v>
      </c>
      <c r="J4774" s="4">
        <v>44399</v>
      </c>
      <c r="K4774" s="3" t="s">
        <v>661</v>
      </c>
      <c r="L4774" s="17" t="str">
        <f t="shared" si="384"/>
        <v>22/07/2021 16:32</v>
      </c>
      <c r="M4774" s="4">
        <v>44399</v>
      </c>
      <c r="N4774" s="3" t="s">
        <v>2306</v>
      </c>
      <c r="O4774" s="17" t="str">
        <f t="shared" si="385"/>
        <v>22/07/2021 17:31</v>
      </c>
      <c r="P4774" s="24">
        <f t="shared" si="386"/>
        <v>4.0972222224809229E-2</v>
      </c>
      <c r="Q4774" s="28">
        <v>0</v>
      </c>
      <c r="R4774" s="27">
        <f t="shared" si="387"/>
        <v>59.00000000372529</v>
      </c>
      <c r="S4774" s="3" t="s">
        <v>4</v>
      </c>
      <c r="T4774" s="3" t="s">
        <v>4926</v>
      </c>
      <c r="U4774" s="3" t="s">
        <v>4</v>
      </c>
      <c r="V4774" s="3" t="s">
        <v>5051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0.5</v>
      </c>
      <c r="AC4774" s="5">
        <v>0</v>
      </c>
      <c r="AD4774" s="5">
        <v>0</v>
      </c>
      <c r="AE4774" s="2">
        <v>2</v>
      </c>
      <c r="AF4774" s="2">
        <v>0</v>
      </c>
      <c r="AG4774" s="2">
        <v>0</v>
      </c>
      <c r="AH4774" s="2">
        <v>0</v>
      </c>
      <c r="AI4774" s="2">
        <v>0</v>
      </c>
      <c r="AJ4774" s="2">
        <v>1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</row>
    <row r="4775" spans="1:46" x14ac:dyDescent="0.2">
      <c r="A4775" s="2">
        <v>1692150</v>
      </c>
      <c r="B4775" s="2">
        <v>873799</v>
      </c>
      <c r="C4775" s="7">
        <v>21.971072971299201</v>
      </c>
      <c r="D4775" s="7">
        <v>37.093866287188902</v>
      </c>
      <c r="E4775" s="19" t="s">
        <v>4918</v>
      </c>
      <c r="F4775" s="46">
        <f>INDEX(Δεδομένα!$P:$P,MATCH('2021'!E4775,Δεδομένα!$O:$O,0))</f>
        <v>143</v>
      </c>
      <c r="G4775" s="49" t="s">
        <v>4919</v>
      </c>
      <c r="H4775" s="51" t="str">
        <f>INDEX(Δεδομένα!B$1:B$51,MATCH('2021'!G4775,Δεδομένα!A$1:A$51,0))</f>
        <v>ΠΕΛΛΟΠΟΝΗΣΟΥ</v>
      </c>
      <c r="I4775" s="53">
        <f>INDEX(Δεδομένα!E$1:E$13,MATCH('2021'!H4775,Δεδομένα!D$1:D$13,0))</f>
        <v>8</v>
      </c>
      <c r="J4775" s="4">
        <v>44400</v>
      </c>
      <c r="K4775" s="3" t="s">
        <v>854</v>
      </c>
      <c r="L4775" s="17" t="str">
        <f t="shared" si="384"/>
        <v>23/07/2021 12:50</v>
      </c>
      <c r="M4775" s="4">
        <v>44400</v>
      </c>
      <c r="N4775" s="3" t="s">
        <v>1502</v>
      </c>
      <c r="O4775" s="17" t="str">
        <f t="shared" si="385"/>
        <v>23/07/2021 13:31</v>
      </c>
      <c r="P4775" s="24">
        <f t="shared" si="386"/>
        <v>2.8472222227719612E-2</v>
      </c>
      <c r="Q4775" s="28">
        <v>0</v>
      </c>
      <c r="R4775" s="27">
        <f t="shared" si="387"/>
        <v>41.000000007916242</v>
      </c>
      <c r="S4775" s="3" t="s">
        <v>4</v>
      </c>
      <c r="T4775" s="3" t="s">
        <v>4920</v>
      </c>
      <c r="U4775" s="3" t="s">
        <v>4</v>
      </c>
      <c r="V4775" s="3" t="s">
        <v>5040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0.02</v>
      </c>
      <c r="AC4775" s="5">
        <v>0</v>
      </c>
      <c r="AD4775" s="5">
        <v>0</v>
      </c>
      <c r="AE4775" s="2">
        <v>4</v>
      </c>
      <c r="AF4775" s="2">
        <v>0</v>
      </c>
      <c r="AG4775" s="2">
        <v>0</v>
      </c>
      <c r="AH4775" s="2">
        <v>0</v>
      </c>
      <c r="AI4775" s="2">
        <v>0</v>
      </c>
      <c r="AJ4775" s="2">
        <v>2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</row>
    <row r="4776" spans="1:46" x14ac:dyDescent="0.2">
      <c r="A4776" s="2">
        <v>1692177</v>
      </c>
      <c r="B4776" s="2">
        <v>873854</v>
      </c>
      <c r="C4776" s="7">
        <v>21.889396680558502</v>
      </c>
      <c r="D4776" s="7">
        <v>36.809007307177403</v>
      </c>
      <c r="E4776" s="19" t="s">
        <v>4918</v>
      </c>
      <c r="F4776" s="46">
        <f>INDEX(Δεδομένα!$P:$P,MATCH('2021'!E4776,Δεδομένα!$O:$O,0))</f>
        <v>143</v>
      </c>
      <c r="G4776" s="49" t="s">
        <v>4919</v>
      </c>
      <c r="H4776" s="51" t="str">
        <f>INDEX(Δεδομένα!B$1:B$51,MATCH('2021'!G4776,Δεδομένα!A$1:A$51,0))</f>
        <v>ΠΕΛΛΟΠΟΝΗΣΟΥ</v>
      </c>
      <c r="I4776" s="53">
        <f>INDEX(Δεδομένα!E$1:E$13,MATCH('2021'!H4776,Δεδομένα!D$1:D$13,0))</f>
        <v>8</v>
      </c>
      <c r="J4776" s="4">
        <v>44400</v>
      </c>
      <c r="K4776" s="3" t="s">
        <v>530</v>
      </c>
      <c r="L4776" s="17" t="str">
        <f t="shared" si="384"/>
        <v>23/07/2021 16:05</v>
      </c>
      <c r="M4776" s="4">
        <v>44400</v>
      </c>
      <c r="N4776" s="3" t="s">
        <v>697</v>
      </c>
      <c r="O4776" s="17" t="str">
        <f t="shared" si="385"/>
        <v>23/07/2021 17:40</v>
      </c>
      <c r="P4776" s="24">
        <f t="shared" si="386"/>
        <v>6.5972222218988463E-2</v>
      </c>
      <c r="Q4776" s="28">
        <v>0</v>
      </c>
      <c r="R4776" s="27">
        <f t="shared" si="387"/>
        <v>94.999999995343387</v>
      </c>
      <c r="S4776" s="3" t="s">
        <v>4</v>
      </c>
      <c r="T4776" s="3" t="s">
        <v>4926</v>
      </c>
      <c r="U4776" s="3" t="s">
        <v>4</v>
      </c>
      <c r="V4776" s="3" t="s">
        <v>4996</v>
      </c>
      <c r="W4776" s="5">
        <v>0</v>
      </c>
      <c r="X4776" s="5">
        <v>0.2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2">
        <v>4</v>
      </c>
      <c r="AF4776" s="2">
        <v>0</v>
      </c>
      <c r="AG4776" s="2">
        <v>0</v>
      </c>
      <c r="AH4776" s="2">
        <v>0</v>
      </c>
      <c r="AI4776" s="2">
        <v>0</v>
      </c>
      <c r="AJ4776" s="2">
        <v>2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</row>
    <row r="4777" spans="1:46" x14ac:dyDescent="0.2">
      <c r="A4777" s="2">
        <v>1688872</v>
      </c>
      <c r="B4777" s="2">
        <v>874498</v>
      </c>
      <c r="C4777" s="7">
        <v>21.828694832254801</v>
      </c>
      <c r="D4777" s="7">
        <v>37.1174219421112</v>
      </c>
      <c r="E4777" s="19" t="s">
        <v>4918</v>
      </c>
      <c r="F4777" s="46">
        <f>INDEX(Δεδομένα!$P:$P,MATCH('2021'!E4777,Δεδομένα!$O:$O,0))</f>
        <v>143</v>
      </c>
      <c r="G4777" s="49" t="s">
        <v>4919</v>
      </c>
      <c r="H4777" s="51" t="str">
        <f>INDEX(Δεδομένα!B$1:B$51,MATCH('2021'!G4777,Δεδομένα!A$1:A$51,0))</f>
        <v>ΠΕΛΛΟΠΟΝΗΣΟΥ</v>
      </c>
      <c r="I4777" s="53">
        <f>INDEX(Δεδομένα!E$1:E$13,MATCH('2021'!H4777,Δεδομένα!D$1:D$13,0))</f>
        <v>8</v>
      </c>
      <c r="J4777" s="4">
        <v>44402</v>
      </c>
      <c r="K4777" s="3" t="s">
        <v>4141</v>
      </c>
      <c r="L4777" s="17" t="str">
        <f t="shared" si="384"/>
        <v>25/07/2021 21:13</v>
      </c>
      <c r="M4777" s="4">
        <v>44403</v>
      </c>
      <c r="N4777" s="3" t="s">
        <v>4752</v>
      </c>
      <c r="O4777" s="17" t="str">
        <f t="shared" si="385"/>
        <v>26/07/2021 00:28</v>
      </c>
      <c r="P4777" s="24">
        <f t="shared" si="386"/>
        <v>0.13541666666424135</v>
      </c>
      <c r="Q4777" s="28">
        <v>0</v>
      </c>
      <c r="R4777" s="27">
        <f t="shared" si="387"/>
        <v>194.99999999650754</v>
      </c>
      <c r="S4777" s="3" t="s">
        <v>4</v>
      </c>
      <c r="T4777" s="3" t="s">
        <v>4920</v>
      </c>
      <c r="U4777" s="3" t="s">
        <v>4</v>
      </c>
      <c r="V4777" s="3" t="s">
        <v>5052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1</v>
      </c>
      <c r="AC4777" s="5">
        <v>0</v>
      </c>
      <c r="AD4777" s="5">
        <v>0</v>
      </c>
      <c r="AE4777" s="2">
        <v>10</v>
      </c>
      <c r="AF4777" s="2">
        <v>0</v>
      </c>
      <c r="AG4777" s="2">
        <v>0</v>
      </c>
      <c r="AH4777" s="2">
        <v>0</v>
      </c>
      <c r="AI4777" s="2">
        <v>2</v>
      </c>
      <c r="AJ4777" s="2">
        <v>5</v>
      </c>
      <c r="AK4777" s="2">
        <v>2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</row>
    <row r="4778" spans="1:46" x14ac:dyDescent="0.2">
      <c r="A4778" s="2">
        <v>1688873</v>
      </c>
      <c r="B4778" s="2">
        <v>874948</v>
      </c>
      <c r="D4778" s="2"/>
      <c r="E4778" s="19" t="s">
        <v>4918</v>
      </c>
      <c r="F4778" s="46">
        <f>INDEX(Δεδομένα!$P:$P,MATCH('2021'!E4778,Δεδομένα!$O:$O,0))</f>
        <v>143</v>
      </c>
      <c r="G4778" s="49" t="s">
        <v>4919</v>
      </c>
      <c r="H4778" s="51" t="str">
        <f>INDEX(Δεδομένα!B$1:B$51,MATCH('2021'!G4778,Δεδομένα!A$1:A$51,0))</f>
        <v>ΠΕΛΛΟΠΟΝΗΣΟΥ</v>
      </c>
      <c r="I4778" s="53">
        <f>INDEX(Δεδομένα!E$1:E$13,MATCH('2021'!H4778,Δεδομένα!D$1:D$13,0))</f>
        <v>8</v>
      </c>
      <c r="J4778" s="4">
        <v>44404</v>
      </c>
      <c r="K4778" s="3" t="s">
        <v>347</v>
      </c>
      <c r="L4778" s="17" t="str">
        <f t="shared" si="384"/>
        <v>27/07/2021 14:08</v>
      </c>
      <c r="M4778" s="4">
        <v>44404</v>
      </c>
      <c r="N4778" s="3" t="s">
        <v>833</v>
      </c>
      <c r="O4778" s="17" t="str">
        <f t="shared" si="385"/>
        <v>27/07/2021 14:35</v>
      </c>
      <c r="P4778" s="24">
        <f t="shared" si="386"/>
        <v>1.8750000002910383E-2</v>
      </c>
      <c r="Q4778" s="28">
        <v>0</v>
      </c>
      <c r="R4778" s="27">
        <f t="shared" si="387"/>
        <v>27.000000004190952</v>
      </c>
      <c r="S4778" s="3" t="s">
        <v>4</v>
      </c>
      <c r="T4778" s="3" t="s">
        <v>4926</v>
      </c>
      <c r="U4778" s="3" t="s">
        <v>4</v>
      </c>
      <c r="V4778" s="3" t="s">
        <v>5053</v>
      </c>
      <c r="W4778" s="5">
        <v>0</v>
      </c>
      <c r="X4778" s="5">
        <v>0</v>
      </c>
      <c r="Y4778" s="5">
        <v>0</v>
      </c>
      <c r="Z4778" s="5">
        <v>0.1</v>
      </c>
      <c r="AA4778" s="5">
        <v>0</v>
      </c>
      <c r="AB4778" s="5">
        <v>0</v>
      </c>
      <c r="AC4778" s="5">
        <v>0</v>
      </c>
      <c r="AD4778" s="5">
        <v>0</v>
      </c>
      <c r="AE4778" s="2">
        <v>3</v>
      </c>
      <c r="AF4778" s="2">
        <v>0</v>
      </c>
      <c r="AG4778" s="2">
        <v>0</v>
      </c>
      <c r="AH4778" s="2">
        <v>0</v>
      </c>
      <c r="AI4778" s="2">
        <v>0</v>
      </c>
      <c r="AJ4778" s="2">
        <v>2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</row>
    <row r="4779" spans="1:46" x14ac:dyDescent="0.2">
      <c r="A4779" s="2">
        <v>1692162</v>
      </c>
      <c r="B4779" s="2">
        <v>875091</v>
      </c>
      <c r="C4779" s="7">
        <v>22.036795947149599</v>
      </c>
      <c r="D4779" s="7">
        <v>37.041889424809298</v>
      </c>
      <c r="E4779" s="19" t="s">
        <v>4918</v>
      </c>
      <c r="F4779" s="46">
        <f>INDEX(Δεδομένα!$P:$P,MATCH('2021'!E4779,Δεδομένα!$O:$O,0))</f>
        <v>143</v>
      </c>
      <c r="G4779" s="49" t="s">
        <v>4919</v>
      </c>
      <c r="H4779" s="51" t="str">
        <f>INDEX(Δεδομένα!B$1:B$51,MATCH('2021'!G4779,Δεδομένα!A$1:A$51,0))</f>
        <v>ΠΕΛΛΟΠΟΝΗΣΟΥ</v>
      </c>
      <c r="I4779" s="53">
        <f>INDEX(Δεδομένα!E$1:E$13,MATCH('2021'!H4779,Δεδομένα!D$1:D$13,0))</f>
        <v>8</v>
      </c>
      <c r="J4779" s="4">
        <v>44404</v>
      </c>
      <c r="K4779" s="3" t="s">
        <v>427</v>
      </c>
      <c r="L4779" s="17" t="str">
        <f t="shared" si="384"/>
        <v>27/07/2021 21:20</v>
      </c>
      <c r="M4779" s="4">
        <v>44404</v>
      </c>
      <c r="N4779" s="3" t="s">
        <v>43</v>
      </c>
      <c r="O4779" s="17" t="str">
        <f t="shared" si="385"/>
        <v>27/07/2021 21:30</v>
      </c>
      <c r="P4779" s="24">
        <f t="shared" si="386"/>
        <v>6.9444444452528842E-3</v>
      </c>
      <c r="Q4779" s="28">
        <v>0</v>
      </c>
      <c r="R4779" s="27">
        <f t="shared" si="387"/>
        <v>10.000000001164153</v>
      </c>
      <c r="S4779" s="3" t="s">
        <v>4</v>
      </c>
      <c r="T4779" s="3" t="s">
        <v>4926</v>
      </c>
      <c r="U4779" s="3" t="s">
        <v>4</v>
      </c>
      <c r="V4779" s="3" t="s">
        <v>4922</v>
      </c>
      <c r="W4779" s="5">
        <v>0</v>
      </c>
      <c r="X4779" s="5">
        <v>0</v>
      </c>
      <c r="Y4779" s="5">
        <v>0</v>
      </c>
      <c r="Z4779" s="5">
        <v>0.1</v>
      </c>
      <c r="AA4779" s="5">
        <v>0</v>
      </c>
      <c r="AB4779" s="5">
        <v>0</v>
      </c>
      <c r="AC4779" s="5">
        <v>0</v>
      </c>
      <c r="AD4779" s="5">
        <v>0</v>
      </c>
      <c r="AE4779" s="2">
        <v>2</v>
      </c>
      <c r="AF4779" s="2">
        <v>0</v>
      </c>
      <c r="AG4779" s="2">
        <v>0</v>
      </c>
      <c r="AH4779" s="2">
        <v>0</v>
      </c>
      <c r="AI4779" s="2">
        <v>0</v>
      </c>
      <c r="AJ4779" s="2">
        <v>1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</row>
    <row r="4780" spans="1:46" x14ac:dyDescent="0.2">
      <c r="A4780" s="2">
        <v>1690823</v>
      </c>
      <c r="B4780" s="2">
        <v>876242</v>
      </c>
      <c r="C4780" s="7">
        <v>21.997720883824499</v>
      </c>
      <c r="D4780" s="7">
        <v>37.141201904659802</v>
      </c>
      <c r="E4780" s="19" t="s">
        <v>4918</v>
      </c>
      <c r="F4780" s="46">
        <f>INDEX(Δεδομένα!$P:$P,MATCH('2021'!E4780,Δεδομένα!$O:$O,0))</f>
        <v>143</v>
      </c>
      <c r="G4780" s="49" t="s">
        <v>4919</v>
      </c>
      <c r="H4780" s="51" t="str">
        <f>INDEX(Δεδομένα!B$1:B$51,MATCH('2021'!G4780,Δεδομένα!A$1:A$51,0))</f>
        <v>ΠΕΛΛΟΠΟΝΗΣΟΥ</v>
      </c>
      <c r="I4780" s="53">
        <f>INDEX(Δεδομένα!E$1:E$13,MATCH('2021'!H4780,Δεδομένα!D$1:D$13,0))</f>
        <v>8</v>
      </c>
      <c r="J4780" s="4">
        <v>44408</v>
      </c>
      <c r="K4780" s="3" t="s">
        <v>1484</v>
      </c>
      <c r="L4780" s="17" t="str">
        <f t="shared" si="384"/>
        <v>31/07/2021 10:15</v>
      </c>
      <c r="M4780" s="4">
        <v>44408</v>
      </c>
      <c r="N4780" s="3" t="s">
        <v>900</v>
      </c>
      <c r="O4780" s="17" t="str">
        <f t="shared" si="385"/>
        <v>31/07/2021 13:57</v>
      </c>
      <c r="P4780" s="24">
        <f t="shared" si="386"/>
        <v>0.15416666666715173</v>
      </c>
      <c r="Q4780" s="28">
        <v>0</v>
      </c>
      <c r="R4780" s="27">
        <f t="shared" si="387"/>
        <v>222.00000000069849</v>
      </c>
      <c r="S4780" s="3" t="s">
        <v>4</v>
      </c>
      <c r="T4780" s="3" t="s">
        <v>4926</v>
      </c>
      <c r="U4780" s="3" t="s">
        <v>4</v>
      </c>
      <c r="V4780" s="3" t="s">
        <v>2700</v>
      </c>
      <c r="W4780" s="5">
        <v>0</v>
      </c>
      <c r="X4780" s="5">
        <v>0</v>
      </c>
      <c r="Y4780" s="5">
        <v>0</v>
      </c>
      <c r="Z4780" s="5">
        <v>0</v>
      </c>
      <c r="AA4780" s="5">
        <v>1</v>
      </c>
      <c r="AB4780" s="5">
        <v>4.5</v>
      </c>
      <c r="AC4780" s="5">
        <v>0</v>
      </c>
      <c r="AD4780" s="5">
        <v>0</v>
      </c>
      <c r="AE4780" s="2">
        <v>13</v>
      </c>
      <c r="AF4780" s="2">
        <v>0</v>
      </c>
      <c r="AG4780" s="2">
        <v>0</v>
      </c>
      <c r="AH4780" s="2">
        <v>0</v>
      </c>
      <c r="AI4780" s="2">
        <v>3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</row>
    <row r="4781" spans="1:46" x14ac:dyDescent="0.2">
      <c r="A4781" s="2">
        <v>1690825</v>
      </c>
      <c r="B4781" s="2">
        <v>876358</v>
      </c>
      <c r="D4781" s="2"/>
      <c r="E4781" s="19" t="s">
        <v>4918</v>
      </c>
      <c r="F4781" s="46">
        <f>INDEX(Δεδομένα!$P:$P,MATCH('2021'!E4781,Δεδομένα!$O:$O,0))</f>
        <v>143</v>
      </c>
      <c r="G4781" s="49" t="s">
        <v>4919</v>
      </c>
      <c r="H4781" s="51" t="str">
        <f>INDEX(Δεδομένα!B$1:B$51,MATCH('2021'!G4781,Δεδομένα!A$1:A$51,0))</f>
        <v>ΠΕΛΛΟΠΟΝΗΣΟΥ</v>
      </c>
      <c r="I4781" s="53">
        <f>INDEX(Δεδομένα!E$1:E$13,MATCH('2021'!H4781,Δεδομένα!D$1:D$13,0))</f>
        <v>8</v>
      </c>
      <c r="J4781" s="4">
        <v>44408</v>
      </c>
      <c r="K4781" s="3" t="s">
        <v>661</v>
      </c>
      <c r="L4781" s="17" t="str">
        <f t="shared" si="384"/>
        <v>31/07/2021 16:32</v>
      </c>
      <c r="M4781" s="4">
        <v>44408</v>
      </c>
      <c r="N4781" s="3" t="s">
        <v>474</v>
      </c>
      <c r="O4781" s="17" t="str">
        <f t="shared" si="385"/>
        <v>31/07/2021 16:50</v>
      </c>
      <c r="P4781" s="24">
        <f t="shared" si="386"/>
        <v>1.2500000004365575E-2</v>
      </c>
      <c r="Q4781" s="28">
        <v>0</v>
      </c>
      <c r="R4781" s="27">
        <f t="shared" si="387"/>
        <v>18.000000006286427</v>
      </c>
      <c r="S4781" s="3" t="s">
        <v>4</v>
      </c>
      <c r="T4781" s="3" t="s">
        <v>4926</v>
      </c>
      <c r="U4781" s="3" t="s">
        <v>4</v>
      </c>
      <c r="V4781" s="3" t="s">
        <v>1586</v>
      </c>
      <c r="W4781" s="5">
        <v>0</v>
      </c>
      <c r="X4781" s="5">
        <v>0</v>
      </c>
      <c r="Y4781" s="5">
        <v>0</v>
      </c>
      <c r="Z4781" s="5">
        <v>0.01</v>
      </c>
      <c r="AA4781" s="5">
        <v>0</v>
      </c>
      <c r="AB4781" s="5">
        <v>0</v>
      </c>
      <c r="AC4781" s="5">
        <v>0</v>
      </c>
      <c r="AD4781" s="5">
        <v>0</v>
      </c>
      <c r="AE4781" s="2">
        <v>4</v>
      </c>
      <c r="AF4781" s="2">
        <v>0</v>
      </c>
      <c r="AG4781" s="2">
        <v>0</v>
      </c>
      <c r="AH4781" s="2">
        <v>0</v>
      </c>
      <c r="AI4781" s="2">
        <v>0</v>
      </c>
      <c r="AJ4781" s="2">
        <v>2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</row>
    <row r="4782" spans="1:46" x14ac:dyDescent="0.2">
      <c r="A4782" s="2">
        <v>1690812</v>
      </c>
      <c r="B4782" s="2">
        <v>876454</v>
      </c>
      <c r="C4782" s="7">
        <v>22.0562748320393</v>
      </c>
      <c r="D4782" s="7">
        <v>37.111371549384302</v>
      </c>
      <c r="E4782" s="19" t="s">
        <v>4918</v>
      </c>
      <c r="F4782" s="46">
        <f>INDEX(Δεδομένα!$P:$P,MATCH('2021'!E4782,Δεδομένα!$O:$O,0))</f>
        <v>143</v>
      </c>
      <c r="G4782" s="49" t="s">
        <v>4919</v>
      </c>
      <c r="H4782" s="51" t="str">
        <f>INDEX(Δεδομένα!B$1:B$51,MATCH('2021'!G4782,Δεδομένα!A$1:A$51,0))</f>
        <v>ΠΕΛΛΟΠΟΝΗΣΟΥ</v>
      </c>
      <c r="I4782" s="53">
        <f>INDEX(Δεδομένα!E$1:E$13,MATCH('2021'!H4782,Δεδομένα!D$1:D$13,0))</f>
        <v>8</v>
      </c>
      <c r="J4782" s="4">
        <v>44408</v>
      </c>
      <c r="K4782" s="3" t="s">
        <v>694</v>
      </c>
      <c r="L4782" s="17" t="str">
        <f t="shared" si="384"/>
        <v>31/07/2021 20:20</v>
      </c>
      <c r="M4782" s="4">
        <v>44408</v>
      </c>
      <c r="N4782" s="3" t="s">
        <v>756</v>
      </c>
      <c r="O4782" s="17" t="str">
        <f t="shared" si="385"/>
        <v>31/07/2021 20:48</v>
      </c>
      <c r="P4782" s="24">
        <f t="shared" si="386"/>
        <v>1.9444444449618459E-2</v>
      </c>
      <c r="Q4782" s="28">
        <v>0</v>
      </c>
      <c r="R4782" s="27">
        <f t="shared" si="387"/>
        <v>28.000000007450581</v>
      </c>
      <c r="S4782" s="3" t="s">
        <v>4</v>
      </c>
      <c r="T4782" s="3" t="s">
        <v>4926</v>
      </c>
      <c r="U4782" s="3" t="s">
        <v>4</v>
      </c>
      <c r="V4782" s="3" t="s">
        <v>5054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0.01</v>
      </c>
      <c r="AC4782" s="5">
        <v>0</v>
      </c>
      <c r="AD4782" s="5">
        <v>0</v>
      </c>
      <c r="AE4782" s="2">
        <v>2</v>
      </c>
      <c r="AF4782" s="2">
        <v>0</v>
      </c>
      <c r="AG4782" s="2">
        <v>0</v>
      </c>
      <c r="AH4782" s="2">
        <v>0</v>
      </c>
      <c r="AI4782" s="2">
        <v>0</v>
      </c>
      <c r="AJ4782" s="2">
        <v>1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</row>
    <row r="4783" spans="1:46" x14ac:dyDescent="0.2">
      <c r="A4783" s="2">
        <v>1694959</v>
      </c>
      <c r="B4783" s="2">
        <v>876654</v>
      </c>
      <c r="C4783" s="7">
        <v>22.0281480162996</v>
      </c>
      <c r="D4783" s="7">
        <v>37.144526492440498</v>
      </c>
      <c r="E4783" s="19" t="s">
        <v>4918</v>
      </c>
      <c r="F4783" s="46">
        <f>INDEX(Δεδομένα!$P:$P,MATCH('2021'!E4783,Δεδομένα!$O:$O,0))</f>
        <v>143</v>
      </c>
      <c r="G4783" s="49" t="s">
        <v>4919</v>
      </c>
      <c r="H4783" s="51" t="str">
        <f>INDEX(Δεδομένα!B$1:B$51,MATCH('2021'!G4783,Δεδομένα!A$1:A$51,0))</f>
        <v>ΠΕΛΛΟΠΟΝΗΣΟΥ</v>
      </c>
      <c r="I4783" s="53">
        <f>INDEX(Δεδομένα!E$1:E$13,MATCH('2021'!H4783,Δεδομένα!D$1:D$13,0))</f>
        <v>8</v>
      </c>
      <c r="J4783" s="4">
        <v>44409</v>
      </c>
      <c r="K4783" s="3" t="s">
        <v>214</v>
      </c>
      <c r="L4783" s="17" t="str">
        <f t="shared" si="384"/>
        <v>01/08/2021 12:00</v>
      </c>
      <c r="M4783" s="4">
        <v>44409</v>
      </c>
      <c r="N4783" s="3" t="s">
        <v>1317</v>
      </c>
      <c r="O4783" s="17" t="str">
        <f t="shared" si="385"/>
        <v>01/08/2021 12:48</v>
      </c>
      <c r="P4783" s="24">
        <f t="shared" si="386"/>
        <v>3.3333333332848269E-2</v>
      </c>
      <c r="Q4783" s="28">
        <v>0</v>
      </c>
      <c r="R4783" s="27">
        <f t="shared" si="387"/>
        <v>47.999999999301508</v>
      </c>
      <c r="S4783" s="3" t="s">
        <v>4</v>
      </c>
      <c r="T4783" s="3" t="s">
        <v>4926</v>
      </c>
      <c r="U4783" s="3" t="s">
        <v>4</v>
      </c>
      <c r="V4783" s="3" t="s">
        <v>5055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0.5</v>
      </c>
      <c r="AC4783" s="5">
        <v>0</v>
      </c>
      <c r="AD4783" s="5">
        <v>0</v>
      </c>
      <c r="AE4783" s="2">
        <v>4</v>
      </c>
      <c r="AF4783" s="2">
        <v>0</v>
      </c>
      <c r="AG4783" s="2">
        <v>0</v>
      </c>
      <c r="AH4783" s="2">
        <v>0</v>
      </c>
      <c r="AI4783" s="2">
        <v>0</v>
      </c>
      <c r="AJ4783" s="2">
        <v>2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</row>
    <row r="4784" spans="1:46" x14ac:dyDescent="0.2">
      <c r="A4784" s="2">
        <v>1694958</v>
      </c>
      <c r="B4784" s="2">
        <v>876732</v>
      </c>
      <c r="C4784" s="7">
        <v>22.031100945347099</v>
      </c>
      <c r="D4784" s="7">
        <v>37.146514590936</v>
      </c>
      <c r="E4784" s="19" t="s">
        <v>4918</v>
      </c>
      <c r="F4784" s="46">
        <f>INDEX(Δεδομένα!$P:$P,MATCH('2021'!E4784,Δεδομένα!$O:$O,0))</f>
        <v>143</v>
      </c>
      <c r="G4784" s="49" t="s">
        <v>4919</v>
      </c>
      <c r="H4784" s="51" t="str">
        <f>INDEX(Δεδομένα!B$1:B$51,MATCH('2021'!G4784,Δεδομένα!A$1:A$51,0))</f>
        <v>ΠΕΛΛΟΠΟΝΗΣΟΥ</v>
      </c>
      <c r="I4784" s="53">
        <f>INDEX(Δεδομένα!E$1:E$13,MATCH('2021'!H4784,Δεδομένα!D$1:D$13,0))</f>
        <v>8</v>
      </c>
      <c r="J4784" s="4">
        <v>44409</v>
      </c>
      <c r="K4784" s="3" t="s">
        <v>530</v>
      </c>
      <c r="L4784" s="17" t="str">
        <f t="shared" si="384"/>
        <v>01/08/2021 16:05</v>
      </c>
      <c r="M4784" s="4">
        <v>44409</v>
      </c>
      <c r="N4784" s="3" t="s">
        <v>202</v>
      </c>
      <c r="O4784" s="17" t="str">
        <f t="shared" si="385"/>
        <v>01/08/2021 16:33</v>
      </c>
      <c r="P4784" s="24">
        <f t="shared" si="386"/>
        <v>1.9444444442342501E-2</v>
      </c>
      <c r="Q4784" s="28">
        <v>0</v>
      </c>
      <c r="R4784" s="27">
        <f t="shared" si="387"/>
        <v>27.999999996973202</v>
      </c>
      <c r="S4784" s="3" t="s">
        <v>4</v>
      </c>
      <c r="T4784" s="3" t="s">
        <v>4926</v>
      </c>
      <c r="U4784" s="3" t="s">
        <v>4</v>
      </c>
      <c r="V4784" s="3" t="s">
        <v>5055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0.15</v>
      </c>
      <c r="AC4784" s="5">
        <v>0</v>
      </c>
      <c r="AD4784" s="5">
        <v>0</v>
      </c>
      <c r="AE4784" s="2">
        <v>5</v>
      </c>
      <c r="AF4784" s="2">
        <v>0</v>
      </c>
      <c r="AG4784" s="2">
        <v>0</v>
      </c>
      <c r="AH4784" s="2">
        <v>0</v>
      </c>
      <c r="AI4784" s="2">
        <v>2</v>
      </c>
      <c r="AJ4784" s="2">
        <v>3</v>
      </c>
      <c r="AK4784" s="2">
        <v>0</v>
      </c>
      <c r="AL4784" s="2">
        <v>2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</row>
    <row r="4785" spans="1:46" x14ac:dyDescent="0.2">
      <c r="A4785" s="2">
        <v>1694960</v>
      </c>
      <c r="B4785" s="2">
        <v>876776</v>
      </c>
      <c r="C4785" s="7">
        <v>22.046237958554599</v>
      </c>
      <c r="D4785" s="7">
        <v>37.109785253230598</v>
      </c>
      <c r="E4785" s="19" t="s">
        <v>4918</v>
      </c>
      <c r="F4785" s="46">
        <f>INDEX(Δεδομένα!$P:$P,MATCH('2021'!E4785,Δεδομένα!$O:$O,0))</f>
        <v>143</v>
      </c>
      <c r="G4785" s="49" t="s">
        <v>4919</v>
      </c>
      <c r="H4785" s="51" t="str">
        <f>INDEX(Δεδομένα!B$1:B$51,MATCH('2021'!G4785,Δεδομένα!A$1:A$51,0))</f>
        <v>ΠΕΛΛΟΠΟΝΗΣΟΥ</v>
      </c>
      <c r="I4785" s="53">
        <f>INDEX(Δεδομένα!E$1:E$13,MATCH('2021'!H4785,Δεδομένα!D$1:D$13,0))</f>
        <v>8</v>
      </c>
      <c r="J4785" s="4">
        <v>44409</v>
      </c>
      <c r="K4785" s="3" t="s">
        <v>1677</v>
      </c>
      <c r="L4785" s="17" t="str">
        <f t="shared" si="384"/>
        <v>01/08/2021 18:23</v>
      </c>
      <c r="M4785" s="4">
        <v>44409</v>
      </c>
      <c r="N4785" s="3" t="s">
        <v>842</v>
      </c>
      <c r="O4785" s="17" t="str">
        <f t="shared" si="385"/>
        <v>01/08/2021 18:44</v>
      </c>
      <c r="P4785" s="24">
        <f t="shared" si="386"/>
        <v>1.4583333329937886E-2</v>
      </c>
      <c r="Q4785" s="28">
        <v>0</v>
      </c>
      <c r="R4785" s="27">
        <f t="shared" si="387"/>
        <v>20.999999995110556</v>
      </c>
      <c r="S4785" s="3" t="s">
        <v>4</v>
      </c>
      <c r="T4785" s="3" t="s">
        <v>4926</v>
      </c>
      <c r="U4785" s="3" t="s">
        <v>4</v>
      </c>
      <c r="V4785" s="3" t="s">
        <v>1586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0.1</v>
      </c>
      <c r="AC4785" s="5">
        <v>0</v>
      </c>
      <c r="AD4785" s="5">
        <v>0</v>
      </c>
      <c r="AE4785" s="2">
        <v>8</v>
      </c>
      <c r="AF4785" s="2">
        <v>0</v>
      </c>
      <c r="AG4785" s="2">
        <v>0</v>
      </c>
      <c r="AH4785" s="2">
        <v>0</v>
      </c>
      <c r="AI4785" s="2">
        <v>0</v>
      </c>
      <c r="AJ4785" s="2">
        <v>4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</row>
    <row r="4786" spans="1:46" x14ac:dyDescent="0.2">
      <c r="A4786" s="2">
        <v>1694948</v>
      </c>
      <c r="B4786" s="2">
        <v>876929</v>
      </c>
      <c r="C4786" s="7">
        <v>21.888569762900602</v>
      </c>
      <c r="D4786" s="7">
        <v>36.779652468586299</v>
      </c>
      <c r="E4786" s="19" t="s">
        <v>4918</v>
      </c>
      <c r="F4786" s="46">
        <f>INDEX(Δεδομένα!$P:$P,MATCH('2021'!E4786,Δεδομένα!$O:$O,0))</f>
        <v>143</v>
      </c>
      <c r="G4786" s="49" t="s">
        <v>4919</v>
      </c>
      <c r="H4786" s="51" t="str">
        <f>INDEX(Δεδομένα!B$1:B$51,MATCH('2021'!G4786,Δεδομένα!A$1:A$51,0))</f>
        <v>ΠΕΛΛΟΠΟΝΗΣΟΥ</v>
      </c>
      <c r="I4786" s="53">
        <f>INDEX(Δεδομένα!E$1:E$13,MATCH('2021'!H4786,Δεδομένα!D$1:D$13,0))</f>
        <v>8</v>
      </c>
      <c r="J4786" s="4">
        <v>44410</v>
      </c>
      <c r="K4786" s="3" t="s">
        <v>1750</v>
      </c>
      <c r="L4786" s="17" t="str">
        <f t="shared" si="384"/>
        <v>02/08/2021 09:35</v>
      </c>
      <c r="M4786" s="4">
        <v>44410</v>
      </c>
      <c r="N4786" s="3" t="s">
        <v>4635</v>
      </c>
      <c r="O4786" s="17" t="str">
        <f t="shared" si="385"/>
        <v>02/08/2021 10:16</v>
      </c>
      <c r="P4786" s="24">
        <f t="shared" si="386"/>
        <v>2.8472222220443655E-2</v>
      </c>
      <c r="Q4786" s="28">
        <v>0</v>
      </c>
      <c r="R4786" s="27">
        <f t="shared" si="387"/>
        <v>40.999999997438863</v>
      </c>
      <c r="S4786" s="3" t="s">
        <v>4</v>
      </c>
      <c r="T4786" s="3" t="s">
        <v>4920</v>
      </c>
      <c r="U4786" s="3" t="s">
        <v>4</v>
      </c>
      <c r="V4786" s="3" t="s">
        <v>5056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0.1</v>
      </c>
      <c r="AC4786" s="5">
        <v>0</v>
      </c>
      <c r="AD4786" s="5">
        <v>0</v>
      </c>
      <c r="AE4786" s="2">
        <v>3</v>
      </c>
      <c r="AF4786" s="2">
        <v>0</v>
      </c>
      <c r="AG4786" s="2">
        <v>1</v>
      </c>
      <c r="AH4786" s="2">
        <v>0</v>
      </c>
      <c r="AI4786" s="2">
        <v>0</v>
      </c>
      <c r="AJ4786" s="2">
        <v>2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</row>
    <row r="4787" spans="1:46" x14ac:dyDescent="0.2">
      <c r="A4787" s="2">
        <v>1694954</v>
      </c>
      <c r="B4787" s="2">
        <v>877037</v>
      </c>
      <c r="C4787" s="7">
        <v>22.056976812005299</v>
      </c>
      <c r="D4787" s="7">
        <v>37.059679900123299</v>
      </c>
      <c r="E4787" s="19" t="s">
        <v>4918</v>
      </c>
      <c r="F4787" s="46">
        <f>INDEX(Δεδομένα!$P:$P,MATCH('2021'!E4787,Δεδομένα!$O:$O,0))</f>
        <v>143</v>
      </c>
      <c r="G4787" s="49" t="s">
        <v>4919</v>
      </c>
      <c r="H4787" s="51" t="str">
        <f>INDEX(Δεδομένα!B$1:B$51,MATCH('2021'!G4787,Δεδομένα!A$1:A$51,0))</f>
        <v>ΠΕΛΛΟΠΟΝΗΣΟΥ</v>
      </c>
      <c r="I4787" s="53">
        <f>INDEX(Δεδομένα!E$1:E$13,MATCH('2021'!H4787,Δεδομένα!D$1:D$13,0))</f>
        <v>8</v>
      </c>
      <c r="J4787" s="4">
        <v>44410</v>
      </c>
      <c r="K4787" s="3" t="s">
        <v>362</v>
      </c>
      <c r="L4787" s="17" t="str">
        <f t="shared" si="384"/>
        <v>02/08/2021 15:20</v>
      </c>
      <c r="M4787" s="4">
        <v>44410</v>
      </c>
      <c r="N4787" s="3" t="s">
        <v>490</v>
      </c>
      <c r="O4787" s="17" t="str">
        <f t="shared" si="385"/>
        <v>02/08/2021 16:00</v>
      </c>
      <c r="P4787" s="24">
        <f t="shared" si="386"/>
        <v>2.7777777773735579E-2</v>
      </c>
      <c r="Q4787" s="28">
        <v>0</v>
      </c>
      <c r="R4787" s="27">
        <f t="shared" si="387"/>
        <v>39.999999994179234</v>
      </c>
      <c r="S4787" s="3" t="s">
        <v>4</v>
      </c>
      <c r="T4787" s="3" t="s">
        <v>4995</v>
      </c>
      <c r="U4787" s="3" t="s">
        <v>4</v>
      </c>
      <c r="V4787" s="3" t="s">
        <v>5057</v>
      </c>
      <c r="W4787" s="5">
        <v>0</v>
      </c>
      <c r="X4787" s="5">
        <v>0.3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2">
        <v>6</v>
      </c>
      <c r="AF4787" s="2">
        <v>0</v>
      </c>
      <c r="AG4787" s="2">
        <v>0</v>
      </c>
      <c r="AH4787" s="2">
        <v>0</v>
      </c>
      <c r="AI4787" s="2">
        <v>0</v>
      </c>
      <c r="AJ4787" s="2">
        <v>3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</row>
    <row r="4788" spans="1:46" x14ac:dyDescent="0.2">
      <c r="A4788" s="2">
        <v>1692381</v>
      </c>
      <c r="B4788" s="2">
        <v>877045</v>
      </c>
      <c r="C4788" s="7">
        <v>22.038363542674901</v>
      </c>
      <c r="D4788" s="7">
        <v>37.054536296461499</v>
      </c>
      <c r="E4788" s="19" t="s">
        <v>4918</v>
      </c>
      <c r="F4788" s="46">
        <f>INDEX(Δεδομένα!$P:$P,MATCH('2021'!E4788,Δεδομένα!$O:$O,0))</f>
        <v>143</v>
      </c>
      <c r="G4788" s="49" t="s">
        <v>4919</v>
      </c>
      <c r="H4788" s="51" t="str">
        <f>INDEX(Δεδομένα!B$1:B$51,MATCH('2021'!G4788,Δεδομένα!A$1:A$51,0))</f>
        <v>ΠΕΛΛΟΠΟΝΗΣΟΥ</v>
      </c>
      <c r="I4788" s="53">
        <f>INDEX(Δεδομένα!E$1:E$13,MATCH('2021'!H4788,Δεδομένα!D$1:D$13,0))</f>
        <v>8</v>
      </c>
      <c r="J4788" s="4">
        <v>44410</v>
      </c>
      <c r="K4788" s="3" t="s">
        <v>904</v>
      </c>
      <c r="L4788" s="17" t="str">
        <f t="shared" si="384"/>
        <v>02/08/2021 15:39</v>
      </c>
      <c r="M4788" s="4">
        <v>44424</v>
      </c>
      <c r="N4788" s="3" t="s">
        <v>2122</v>
      </c>
      <c r="O4788" s="17" t="str">
        <f t="shared" si="385"/>
        <v>16/08/2021 08:52</v>
      </c>
      <c r="P4788" s="29">
        <f t="shared" si="386"/>
        <v>13.717361111106584</v>
      </c>
      <c r="Q4788" s="30">
        <f>13*24</f>
        <v>312</v>
      </c>
      <c r="R4788" s="27">
        <f t="shared" si="387"/>
        <v>19752.999999993481</v>
      </c>
      <c r="S4788" s="3" t="s">
        <v>4</v>
      </c>
      <c r="T4788" s="3" t="s">
        <v>4995</v>
      </c>
      <c r="U4788" s="3" t="s">
        <v>4</v>
      </c>
      <c r="V4788" s="3" t="s">
        <v>5058</v>
      </c>
      <c r="W4788" s="5">
        <v>0</v>
      </c>
      <c r="X4788" s="5">
        <v>1500</v>
      </c>
      <c r="Y4788" s="5">
        <v>0</v>
      </c>
      <c r="Z4788" s="5">
        <v>0</v>
      </c>
      <c r="AA4788" s="5">
        <v>0</v>
      </c>
      <c r="AB4788" s="5">
        <v>1500</v>
      </c>
      <c r="AC4788" s="5">
        <v>0</v>
      </c>
      <c r="AD4788" s="5">
        <v>0</v>
      </c>
      <c r="AE4788" s="2">
        <v>75</v>
      </c>
      <c r="AF4788" s="2">
        <v>30</v>
      </c>
      <c r="AG4788" s="2">
        <v>40</v>
      </c>
      <c r="AH4788" s="2">
        <v>0</v>
      </c>
      <c r="AI4788" s="2">
        <v>80</v>
      </c>
      <c r="AJ4788" s="2">
        <v>20</v>
      </c>
      <c r="AK4788" s="2">
        <v>22</v>
      </c>
      <c r="AL4788" s="2">
        <v>0</v>
      </c>
      <c r="AM4788" s="2">
        <v>0</v>
      </c>
      <c r="AN4788" s="2">
        <v>2</v>
      </c>
      <c r="AO4788" s="2">
        <v>0</v>
      </c>
      <c r="AP4788" s="2">
        <v>3</v>
      </c>
      <c r="AQ4788" s="2">
        <v>5</v>
      </c>
      <c r="AR4788" s="2">
        <v>0</v>
      </c>
      <c r="AS4788" s="2">
        <v>0</v>
      </c>
      <c r="AT4788" s="2">
        <v>0</v>
      </c>
    </row>
    <row r="4789" spans="1:46" x14ac:dyDescent="0.2">
      <c r="A4789" s="2">
        <v>1694949</v>
      </c>
      <c r="B4789" s="2">
        <v>877159</v>
      </c>
      <c r="C4789" s="7">
        <v>22.035315866980099</v>
      </c>
      <c r="D4789" s="7">
        <v>37.1128174161177</v>
      </c>
      <c r="E4789" s="19" t="s">
        <v>4918</v>
      </c>
      <c r="F4789" s="46">
        <f>INDEX(Δεδομένα!$P:$P,MATCH('2021'!E4789,Δεδομένα!$O:$O,0))</f>
        <v>143</v>
      </c>
      <c r="G4789" s="49" t="s">
        <v>4919</v>
      </c>
      <c r="H4789" s="51" t="str">
        <f>INDEX(Δεδομένα!B$1:B$51,MATCH('2021'!G4789,Δεδομένα!A$1:A$51,0))</f>
        <v>ΠΕΛΛΟΠΟΝΗΣΟΥ</v>
      </c>
      <c r="I4789" s="53">
        <f>INDEX(Δεδομένα!E$1:E$13,MATCH('2021'!H4789,Δεδομένα!D$1:D$13,0))</f>
        <v>8</v>
      </c>
      <c r="J4789" s="4">
        <v>44410</v>
      </c>
      <c r="K4789" s="3" t="s">
        <v>534</v>
      </c>
      <c r="L4789" s="17" t="str">
        <f t="shared" si="384"/>
        <v>02/08/2021 20:45</v>
      </c>
      <c r="M4789" s="4">
        <v>44410</v>
      </c>
      <c r="N4789" s="3" t="s">
        <v>235</v>
      </c>
      <c r="O4789" s="17" t="str">
        <f t="shared" si="385"/>
        <v>02/08/2021 21:08</v>
      </c>
      <c r="P4789" s="24">
        <f t="shared" si="386"/>
        <v>1.5972222223354038E-2</v>
      </c>
      <c r="Q4789" s="28">
        <v>0</v>
      </c>
      <c r="R4789" s="27">
        <f t="shared" si="387"/>
        <v>23.000000001629815</v>
      </c>
      <c r="S4789" s="3" t="s">
        <v>4</v>
      </c>
      <c r="T4789" s="3" t="s">
        <v>4926</v>
      </c>
      <c r="U4789" s="3" t="s">
        <v>4</v>
      </c>
      <c r="V4789" s="3" t="s">
        <v>4973</v>
      </c>
      <c r="W4789" s="5">
        <v>0</v>
      </c>
      <c r="X4789" s="5">
        <v>0</v>
      </c>
      <c r="Y4789" s="5">
        <v>0</v>
      </c>
      <c r="Z4789" s="5">
        <v>0</v>
      </c>
      <c r="AA4789" s="5">
        <v>7.0000000000000007E-2</v>
      </c>
      <c r="AB4789" s="5">
        <v>0</v>
      </c>
      <c r="AC4789" s="5">
        <v>0</v>
      </c>
      <c r="AD4789" s="5">
        <v>0</v>
      </c>
      <c r="AE4789" s="2">
        <v>2</v>
      </c>
      <c r="AF4789" s="2">
        <v>0</v>
      </c>
      <c r="AG4789" s="2">
        <v>0</v>
      </c>
      <c r="AH4789" s="2">
        <v>0</v>
      </c>
      <c r="AI4789" s="2">
        <v>0</v>
      </c>
      <c r="AJ4789" s="2">
        <v>1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</row>
    <row r="4790" spans="1:46" x14ac:dyDescent="0.2">
      <c r="A4790" s="2">
        <v>1694957</v>
      </c>
      <c r="B4790" s="2">
        <v>877363</v>
      </c>
      <c r="D4790" s="2"/>
      <c r="E4790" s="19" t="s">
        <v>4918</v>
      </c>
      <c r="F4790" s="46">
        <f>INDEX(Δεδομένα!$P:$P,MATCH('2021'!E4790,Δεδομένα!$O:$O,0))</f>
        <v>143</v>
      </c>
      <c r="G4790" s="49" t="s">
        <v>4919</v>
      </c>
      <c r="H4790" s="51" t="str">
        <f>INDEX(Δεδομένα!B$1:B$51,MATCH('2021'!G4790,Δεδομένα!A$1:A$51,0))</f>
        <v>ΠΕΛΛΟΠΟΝΗΣΟΥ</v>
      </c>
      <c r="I4790" s="53">
        <f>INDEX(Δεδομένα!E$1:E$13,MATCH('2021'!H4790,Δεδομένα!D$1:D$13,0))</f>
        <v>8</v>
      </c>
      <c r="J4790" s="4">
        <v>44411</v>
      </c>
      <c r="K4790" s="3" t="s">
        <v>859</v>
      </c>
      <c r="L4790" s="17" t="str">
        <f t="shared" si="384"/>
        <v>03/08/2021 12:42</v>
      </c>
      <c r="M4790" s="4">
        <v>44411</v>
      </c>
      <c r="N4790" s="3" t="s">
        <v>67</v>
      </c>
      <c r="O4790" s="17" t="str">
        <f t="shared" si="385"/>
        <v>03/08/2021 13:04</v>
      </c>
      <c r="P4790" s="24">
        <f t="shared" si="386"/>
        <v>1.5277777776645962E-2</v>
      </c>
      <c r="Q4790" s="28">
        <v>0</v>
      </c>
      <c r="R4790" s="27">
        <f t="shared" si="387"/>
        <v>21.999999998370185</v>
      </c>
      <c r="S4790" s="3" t="s">
        <v>4</v>
      </c>
      <c r="T4790" s="3" t="s">
        <v>4926</v>
      </c>
      <c r="U4790" s="3" t="s">
        <v>4</v>
      </c>
      <c r="V4790" s="3" t="s">
        <v>4928</v>
      </c>
      <c r="W4790" s="5">
        <v>0</v>
      </c>
      <c r="X4790" s="5">
        <v>0</v>
      </c>
      <c r="Y4790" s="5">
        <v>0</v>
      </c>
      <c r="Z4790" s="5">
        <v>0</v>
      </c>
      <c r="AA4790" s="5">
        <v>0.1</v>
      </c>
      <c r="AB4790" s="5">
        <v>0</v>
      </c>
      <c r="AC4790" s="5">
        <v>0</v>
      </c>
      <c r="AD4790" s="5">
        <v>0</v>
      </c>
      <c r="AE4790" s="2">
        <v>4</v>
      </c>
      <c r="AF4790" s="2">
        <v>0</v>
      </c>
      <c r="AG4790" s="2">
        <v>0</v>
      </c>
      <c r="AH4790" s="2">
        <v>0</v>
      </c>
      <c r="AI4790" s="2">
        <v>0</v>
      </c>
      <c r="AJ4790" s="2">
        <v>2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</row>
    <row r="4791" spans="1:46" x14ac:dyDescent="0.2">
      <c r="A4791" s="2">
        <v>1694955</v>
      </c>
      <c r="B4791" s="2">
        <v>877971</v>
      </c>
      <c r="D4791" s="2"/>
      <c r="E4791" s="19" t="s">
        <v>4918</v>
      </c>
      <c r="F4791" s="46">
        <f>INDEX(Δεδομένα!$P:$P,MATCH('2021'!E4791,Δεδομένα!$O:$O,0))</f>
        <v>143</v>
      </c>
      <c r="G4791" s="49" t="s">
        <v>4919</v>
      </c>
      <c r="H4791" s="51" t="str">
        <f>INDEX(Δεδομένα!B$1:B$51,MATCH('2021'!G4791,Δεδομένα!A$1:A$51,0))</f>
        <v>ΠΕΛΛΟΠΟΝΗΣΟΥ</v>
      </c>
      <c r="I4791" s="53">
        <f>INDEX(Δεδομένα!E$1:E$13,MATCH('2021'!H4791,Δεδομένα!D$1:D$13,0))</f>
        <v>8</v>
      </c>
      <c r="J4791" s="4">
        <v>44411</v>
      </c>
      <c r="K4791" s="3" t="s">
        <v>5049</v>
      </c>
      <c r="L4791" s="17" t="str">
        <f t="shared" si="384"/>
        <v>03/08/2021 23:41</v>
      </c>
      <c r="M4791" s="4">
        <v>44412</v>
      </c>
      <c r="N4791" s="3" t="s">
        <v>3227</v>
      </c>
      <c r="O4791" s="17" t="str">
        <f t="shared" si="385"/>
        <v>04/08/2021 00:10</v>
      </c>
      <c r="P4791" s="24">
        <f t="shared" si="386"/>
        <v>2.0138888889050577E-2</v>
      </c>
      <c r="Q4791" s="28">
        <v>0</v>
      </c>
      <c r="R4791" s="27">
        <f t="shared" si="387"/>
        <v>29.000000000232831</v>
      </c>
      <c r="S4791" s="3" t="s">
        <v>4</v>
      </c>
      <c r="T4791" s="3" t="s">
        <v>4926</v>
      </c>
      <c r="U4791" s="3" t="s">
        <v>4</v>
      </c>
      <c r="V4791" s="3" t="s">
        <v>5041</v>
      </c>
      <c r="W4791" s="5">
        <v>0</v>
      </c>
      <c r="X4791" s="5">
        <v>0</v>
      </c>
      <c r="Y4791" s="5">
        <v>0</v>
      </c>
      <c r="Z4791" s="5">
        <v>0</v>
      </c>
      <c r="AA4791" s="5">
        <v>0.1</v>
      </c>
      <c r="AB4791" s="5">
        <v>0</v>
      </c>
      <c r="AC4791" s="5">
        <v>0</v>
      </c>
      <c r="AD4791" s="5">
        <v>0</v>
      </c>
      <c r="AE4791" s="2">
        <v>2</v>
      </c>
      <c r="AF4791" s="2">
        <v>0</v>
      </c>
      <c r="AG4791" s="2">
        <v>0</v>
      </c>
      <c r="AH4791" s="2">
        <v>0</v>
      </c>
      <c r="AI4791" s="2">
        <v>0</v>
      </c>
      <c r="AJ4791" s="2">
        <v>1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</row>
    <row r="4792" spans="1:46" x14ac:dyDescent="0.2">
      <c r="A4792" s="2">
        <v>1694956</v>
      </c>
      <c r="B4792" s="2">
        <v>877976</v>
      </c>
      <c r="C4792" s="7">
        <v>22.037640675394499</v>
      </c>
      <c r="D4792" s="7">
        <v>37.042161059581403</v>
      </c>
      <c r="E4792" s="19" t="s">
        <v>4918</v>
      </c>
      <c r="F4792" s="46">
        <f>INDEX(Δεδομένα!$P:$P,MATCH('2021'!E4792,Δεδομένα!$O:$O,0))</f>
        <v>143</v>
      </c>
      <c r="G4792" s="49" t="s">
        <v>4919</v>
      </c>
      <c r="H4792" s="51" t="str">
        <f>INDEX(Δεδομένα!B$1:B$51,MATCH('2021'!G4792,Δεδομένα!A$1:A$51,0))</f>
        <v>ΠΕΛΛΟΠΟΝΗΣΟΥ</v>
      </c>
      <c r="I4792" s="53">
        <f>INDEX(Δεδομένα!E$1:E$13,MATCH('2021'!H4792,Δεδομένα!D$1:D$13,0))</f>
        <v>8</v>
      </c>
      <c r="J4792" s="4">
        <v>44411</v>
      </c>
      <c r="K4792" s="3" t="s">
        <v>702</v>
      </c>
      <c r="L4792" s="17" t="str">
        <f t="shared" si="384"/>
        <v>03/08/2021 23:45</v>
      </c>
      <c r="M4792" s="4">
        <v>44412</v>
      </c>
      <c r="N4792" s="3" t="s">
        <v>1252</v>
      </c>
      <c r="O4792" s="17" t="str">
        <f t="shared" si="385"/>
        <v>04/08/2021 00:25</v>
      </c>
      <c r="P4792" s="24">
        <f t="shared" si="386"/>
        <v>2.7777777773735579E-2</v>
      </c>
      <c r="Q4792" s="28">
        <v>0</v>
      </c>
      <c r="R4792" s="27">
        <f t="shared" si="387"/>
        <v>39.999999994179234</v>
      </c>
      <c r="S4792" s="3" t="s">
        <v>4</v>
      </c>
      <c r="T4792" s="3" t="s">
        <v>4926</v>
      </c>
      <c r="U4792" s="3" t="s">
        <v>4</v>
      </c>
      <c r="V4792" s="3" t="s">
        <v>4922</v>
      </c>
      <c r="W4792" s="5">
        <v>0</v>
      </c>
      <c r="X4792" s="5">
        <v>0</v>
      </c>
      <c r="Y4792" s="5">
        <v>0</v>
      </c>
      <c r="Z4792" s="5">
        <v>0</v>
      </c>
      <c r="AA4792" s="5">
        <v>0.02</v>
      </c>
      <c r="AB4792" s="5">
        <v>0</v>
      </c>
      <c r="AC4792" s="5">
        <v>0</v>
      </c>
      <c r="AD4792" s="5">
        <v>0</v>
      </c>
      <c r="AE4792" s="2">
        <v>2</v>
      </c>
      <c r="AF4792" s="2">
        <v>0</v>
      </c>
      <c r="AG4792" s="2">
        <v>0</v>
      </c>
      <c r="AH4792" s="2">
        <v>0</v>
      </c>
      <c r="AI4792" s="2">
        <v>0</v>
      </c>
      <c r="AJ4792" s="2">
        <v>1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</row>
    <row r="4793" spans="1:46" x14ac:dyDescent="0.2">
      <c r="A4793" s="2">
        <v>1703716</v>
      </c>
      <c r="B4793" s="2">
        <v>878882</v>
      </c>
      <c r="C4793" s="7">
        <v>22.046783127670199</v>
      </c>
      <c r="D4793" s="7">
        <v>37.110476137572498</v>
      </c>
      <c r="E4793" s="19" t="s">
        <v>4918</v>
      </c>
      <c r="F4793" s="46">
        <f>INDEX(Δεδομένα!$P:$P,MATCH('2021'!E4793,Δεδομένα!$O:$O,0))</f>
        <v>143</v>
      </c>
      <c r="G4793" s="49" t="s">
        <v>4919</v>
      </c>
      <c r="H4793" s="51" t="str">
        <f>INDEX(Δεδομένα!B$1:B$51,MATCH('2021'!G4793,Δεδομένα!A$1:A$51,0))</f>
        <v>ΠΕΛΛΟΠΟΝΗΣΟΥ</v>
      </c>
      <c r="I4793" s="53">
        <f>INDEX(Δεδομένα!E$1:E$13,MATCH('2021'!H4793,Δεδομένα!D$1:D$13,0))</f>
        <v>8</v>
      </c>
      <c r="J4793" s="4">
        <v>44413</v>
      </c>
      <c r="K4793" s="3" t="s">
        <v>13</v>
      </c>
      <c r="L4793" s="17" t="str">
        <f t="shared" si="384"/>
        <v>05/08/2021 18:50</v>
      </c>
      <c r="M4793" s="4">
        <v>44417</v>
      </c>
      <c r="N4793" s="3" t="s">
        <v>1175</v>
      </c>
      <c r="O4793" s="17" t="str">
        <f t="shared" si="385"/>
        <v>09/08/2021 22:28</v>
      </c>
      <c r="P4793" s="29">
        <f t="shared" si="386"/>
        <v>4.1513888888948713</v>
      </c>
      <c r="Q4793" s="30">
        <f>4*24</f>
        <v>96</v>
      </c>
      <c r="R4793" s="27">
        <f t="shared" si="387"/>
        <v>5978.0000000086147</v>
      </c>
      <c r="S4793" s="3" t="s">
        <v>4</v>
      </c>
      <c r="T4793" s="3" t="s">
        <v>4926</v>
      </c>
      <c r="U4793" s="3" t="s">
        <v>4</v>
      </c>
      <c r="V4793" s="3" t="s">
        <v>5041</v>
      </c>
      <c r="W4793" s="5">
        <v>0</v>
      </c>
      <c r="X4793" s="5">
        <v>10</v>
      </c>
      <c r="Y4793" s="5">
        <v>0</v>
      </c>
      <c r="Z4793" s="5">
        <v>0</v>
      </c>
      <c r="AA4793" s="5">
        <v>0</v>
      </c>
      <c r="AB4793" s="5">
        <v>60</v>
      </c>
      <c r="AC4793" s="5">
        <v>0</v>
      </c>
      <c r="AD4793" s="5">
        <v>0</v>
      </c>
      <c r="AE4793" s="2">
        <v>30</v>
      </c>
      <c r="AF4793" s="2">
        <v>7</v>
      </c>
      <c r="AG4793" s="2">
        <v>13</v>
      </c>
      <c r="AH4793" s="2">
        <v>0</v>
      </c>
      <c r="AI4793" s="2">
        <v>14</v>
      </c>
      <c r="AJ4793" s="2">
        <v>13</v>
      </c>
      <c r="AK4793" s="2">
        <v>0</v>
      </c>
      <c r="AL4793" s="2">
        <v>4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</row>
    <row r="4794" spans="1:46" x14ac:dyDescent="0.2">
      <c r="A4794" s="2">
        <v>1694951</v>
      </c>
      <c r="B4794" s="2">
        <v>880162</v>
      </c>
      <c r="C4794" s="7">
        <v>22.012148412766901</v>
      </c>
      <c r="D4794" s="7">
        <v>37.038747195085797</v>
      </c>
      <c r="E4794" s="19" t="s">
        <v>4918</v>
      </c>
      <c r="F4794" s="46">
        <f>INDEX(Δεδομένα!$P:$P,MATCH('2021'!E4794,Δεδομένα!$O:$O,0))</f>
        <v>143</v>
      </c>
      <c r="G4794" s="49" t="s">
        <v>4919</v>
      </c>
      <c r="H4794" s="51" t="str">
        <f>INDEX(Δεδομένα!B$1:B$51,MATCH('2021'!G4794,Δεδομένα!A$1:A$51,0))</f>
        <v>ΠΕΛΛΟΠΟΝΗΣΟΥ</v>
      </c>
      <c r="I4794" s="53">
        <f>INDEX(Δεδομένα!E$1:E$13,MATCH('2021'!H4794,Δεδομένα!D$1:D$13,0))</f>
        <v>8</v>
      </c>
      <c r="J4794" s="4">
        <v>44415</v>
      </c>
      <c r="K4794" s="3" t="s">
        <v>2271</v>
      </c>
      <c r="L4794" s="17" t="str">
        <f t="shared" si="384"/>
        <v>07/08/2021 09:45</v>
      </c>
      <c r="M4794" s="4">
        <v>44415</v>
      </c>
      <c r="N4794" s="3" t="s">
        <v>692</v>
      </c>
      <c r="O4794" s="17" t="str">
        <f t="shared" si="385"/>
        <v>07/08/2021 10:50</v>
      </c>
      <c r="P4794" s="24">
        <f t="shared" si="386"/>
        <v>4.5138888890505768E-2</v>
      </c>
      <c r="Q4794" s="28">
        <v>0</v>
      </c>
      <c r="R4794" s="27">
        <f t="shared" si="387"/>
        <v>65.000000002328306</v>
      </c>
      <c r="S4794" s="3" t="s">
        <v>4</v>
      </c>
      <c r="T4794" s="3" t="s">
        <v>4926</v>
      </c>
      <c r="U4794" s="3" t="s">
        <v>4</v>
      </c>
      <c r="V4794" s="3" t="s">
        <v>4716</v>
      </c>
      <c r="W4794" s="5">
        <v>0</v>
      </c>
      <c r="X4794" s="5">
        <v>0</v>
      </c>
      <c r="Y4794" s="5">
        <v>0</v>
      </c>
      <c r="Z4794" s="5">
        <v>0</v>
      </c>
      <c r="AA4794" s="5">
        <v>0.5</v>
      </c>
      <c r="AB4794" s="5">
        <v>0</v>
      </c>
      <c r="AC4794" s="5">
        <v>0</v>
      </c>
      <c r="AD4794" s="5">
        <v>0</v>
      </c>
      <c r="AE4794" s="2">
        <v>2</v>
      </c>
      <c r="AF4794" s="2">
        <v>0</v>
      </c>
      <c r="AG4794" s="2">
        <v>0</v>
      </c>
      <c r="AH4794" s="2">
        <v>0</v>
      </c>
      <c r="AI4794" s="2">
        <v>0</v>
      </c>
      <c r="AJ4794" s="2">
        <v>1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</row>
    <row r="4795" spans="1:46" x14ac:dyDescent="0.2">
      <c r="A4795" s="2">
        <v>1694952</v>
      </c>
      <c r="B4795" s="2">
        <v>880351</v>
      </c>
      <c r="C4795" s="7">
        <v>22.030110671331901</v>
      </c>
      <c r="D4795" s="7">
        <v>37.1124891183579</v>
      </c>
      <c r="E4795" s="19" t="s">
        <v>4918</v>
      </c>
      <c r="F4795" s="46">
        <f>INDEX(Δεδομένα!$P:$P,MATCH('2021'!E4795,Δεδομένα!$O:$O,0))</f>
        <v>143</v>
      </c>
      <c r="G4795" s="49" t="s">
        <v>4919</v>
      </c>
      <c r="H4795" s="51" t="str">
        <f>INDEX(Δεδομένα!B$1:B$51,MATCH('2021'!G4795,Δεδομένα!A$1:A$51,0))</f>
        <v>ΠΕΛΛΟΠΟΝΗΣΟΥ</v>
      </c>
      <c r="I4795" s="53">
        <f>INDEX(Δεδομένα!E$1:E$13,MATCH('2021'!H4795,Δεδομένα!D$1:D$13,0))</f>
        <v>8</v>
      </c>
      <c r="J4795" s="4">
        <v>44415</v>
      </c>
      <c r="K4795" s="3" t="s">
        <v>109</v>
      </c>
      <c r="L4795" s="17" t="str">
        <f t="shared" si="384"/>
        <v>07/08/2021 15:50</v>
      </c>
      <c r="M4795" s="4">
        <v>44415</v>
      </c>
      <c r="N4795" s="3" t="s">
        <v>17</v>
      </c>
      <c r="O4795" s="17" t="str">
        <f t="shared" si="385"/>
        <v>07/08/2021 18:00</v>
      </c>
      <c r="P4795" s="24">
        <f t="shared" si="386"/>
        <v>9.0277777781011537E-2</v>
      </c>
      <c r="Q4795" s="28">
        <v>0</v>
      </c>
      <c r="R4795" s="27">
        <f t="shared" si="387"/>
        <v>130.00000000465661</v>
      </c>
      <c r="S4795" s="3" t="s">
        <v>4</v>
      </c>
      <c r="T4795" s="3" t="s">
        <v>4926</v>
      </c>
      <c r="U4795" s="3" t="s">
        <v>4</v>
      </c>
      <c r="V4795" s="3" t="s">
        <v>4951</v>
      </c>
      <c r="W4795" s="5">
        <v>0</v>
      </c>
      <c r="X4795" s="5">
        <v>0</v>
      </c>
      <c r="Y4795" s="5">
        <v>0</v>
      </c>
      <c r="Z4795" s="5">
        <v>0</v>
      </c>
      <c r="AA4795" s="5">
        <v>0.3</v>
      </c>
      <c r="AB4795" s="5">
        <v>2.7</v>
      </c>
      <c r="AC4795" s="5">
        <v>0</v>
      </c>
      <c r="AD4795" s="5">
        <v>0</v>
      </c>
      <c r="AE4795" s="2">
        <v>6</v>
      </c>
      <c r="AF4795" s="2">
        <v>0</v>
      </c>
      <c r="AG4795" s="2">
        <v>0</v>
      </c>
      <c r="AH4795" s="2">
        <v>0</v>
      </c>
      <c r="AI4795" s="2">
        <v>0</v>
      </c>
      <c r="AJ4795" s="2">
        <v>3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</row>
    <row r="4796" spans="1:46" x14ac:dyDescent="0.2">
      <c r="A4796" s="2">
        <v>1694950</v>
      </c>
      <c r="B4796" s="2">
        <v>880792</v>
      </c>
      <c r="C4796" s="7">
        <v>22.031911077729202</v>
      </c>
      <c r="D4796" s="7">
        <v>37.031010654927599</v>
      </c>
      <c r="E4796" s="19" t="s">
        <v>4918</v>
      </c>
      <c r="F4796" s="46">
        <f>INDEX(Δεδομένα!$P:$P,MATCH('2021'!E4796,Δεδομένα!$O:$O,0))</f>
        <v>143</v>
      </c>
      <c r="G4796" s="49" t="s">
        <v>4919</v>
      </c>
      <c r="H4796" s="51" t="str">
        <f>INDEX(Δεδομένα!B$1:B$51,MATCH('2021'!G4796,Δεδομένα!A$1:A$51,0))</f>
        <v>ΠΕΛΛΟΠΟΝΗΣΟΥ</v>
      </c>
      <c r="I4796" s="53">
        <f>INDEX(Δεδομένα!E$1:E$13,MATCH('2021'!H4796,Δεδομένα!D$1:D$13,0))</f>
        <v>8</v>
      </c>
      <c r="J4796" s="4">
        <v>44416</v>
      </c>
      <c r="K4796" s="3" t="s">
        <v>526</v>
      </c>
      <c r="L4796" s="17" t="str">
        <f t="shared" si="384"/>
        <v>08/08/2021 17:05</v>
      </c>
      <c r="M4796" s="4">
        <v>44416</v>
      </c>
      <c r="N4796" s="3" t="s">
        <v>603</v>
      </c>
      <c r="O4796" s="17" t="str">
        <f t="shared" si="385"/>
        <v>08/08/2021 17:56</v>
      </c>
      <c r="P4796" s="24">
        <f t="shared" si="386"/>
        <v>3.5416666665696539E-2</v>
      </c>
      <c r="Q4796" s="28">
        <v>0</v>
      </c>
      <c r="R4796" s="27">
        <f t="shared" si="387"/>
        <v>50.999999998603016</v>
      </c>
      <c r="S4796" s="3" t="s">
        <v>4</v>
      </c>
      <c r="T4796" s="3" t="s">
        <v>4926</v>
      </c>
      <c r="U4796" s="3" t="s">
        <v>4</v>
      </c>
      <c r="V4796" s="3" t="s">
        <v>4937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0.05</v>
      </c>
      <c r="AD4796" s="5">
        <v>0</v>
      </c>
      <c r="AE4796" s="2">
        <v>5</v>
      </c>
      <c r="AF4796" s="2">
        <v>0</v>
      </c>
      <c r="AG4796" s="2">
        <v>0</v>
      </c>
      <c r="AH4796" s="2">
        <v>0</v>
      </c>
      <c r="AI4796" s="2">
        <v>0</v>
      </c>
      <c r="AJ4796" s="2">
        <v>2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</row>
    <row r="4797" spans="1:46" x14ac:dyDescent="0.2">
      <c r="A4797" s="2">
        <v>1694947</v>
      </c>
      <c r="B4797" s="2">
        <v>881019</v>
      </c>
      <c r="C4797" s="7">
        <v>22.032974426656502</v>
      </c>
      <c r="D4797" s="7">
        <v>37.104096506157298</v>
      </c>
      <c r="E4797" s="19" t="s">
        <v>4918</v>
      </c>
      <c r="F4797" s="46">
        <f>INDEX(Δεδομένα!$P:$P,MATCH('2021'!E4797,Δεδομένα!$O:$O,0))</f>
        <v>143</v>
      </c>
      <c r="G4797" s="49" t="s">
        <v>4919</v>
      </c>
      <c r="H4797" s="51" t="str">
        <f>INDEX(Δεδομένα!B$1:B$51,MATCH('2021'!G4797,Δεδομένα!A$1:A$51,0))</f>
        <v>ΠΕΛΛΟΠΟΝΗΣΟΥ</v>
      </c>
      <c r="I4797" s="53">
        <f>INDEX(Δεδομένα!E$1:E$13,MATCH('2021'!H4797,Δεδομένα!D$1:D$13,0))</f>
        <v>8</v>
      </c>
      <c r="J4797" s="4">
        <v>44417</v>
      </c>
      <c r="K4797" s="3" t="s">
        <v>1000</v>
      </c>
      <c r="L4797" s="17" t="str">
        <f t="shared" si="384"/>
        <v>09/08/2021 13:52</v>
      </c>
      <c r="M4797" s="4">
        <v>44417</v>
      </c>
      <c r="N4797" s="3" t="s">
        <v>36</v>
      </c>
      <c r="O4797" s="17" t="str">
        <f t="shared" si="385"/>
        <v>09/08/2021 16:20</v>
      </c>
      <c r="P4797" s="24">
        <f t="shared" si="386"/>
        <v>0.10277777777810115</v>
      </c>
      <c r="Q4797" s="28">
        <v>0</v>
      </c>
      <c r="R4797" s="27">
        <f t="shared" si="387"/>
        <v>148.00000000046566</v>
      </c>
      <c r="S4797" s="3" t="s">
        <v>4</v>
      </c>
      <c r="T4797" s="3" t="s">
        <v>4926</v>
      </c>
      <c r="U4797" s="3" t="s">
        <v>4</v>
      </c>
      <c r="V4797" s="3" t="s">
        <v>5041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7</v>
      </c>
      <c r="AC4797" s="5">
        <v>0</v>
      </c>
      <c r="AD4797" s="5">
        <v>0</v>
      </c>
      <c r="AE4797" s="2">
        <v>4</v>
      </c>
      <c r="AF4797" s="2">
        <v>0</v>
      </c>
      <c r="AG4797" s="2">
        <v>2</v>
      </c>
      <c r="AH4797" s="2">
        <v>0</v>
      </c>
      <c r="AI4797" s="2">
        <v>6</v>
      </c>
      <c r="AJ4797" s="2">
        <v>2</v>
      </c>
      <c r="AK4797" s="2">
        <v>3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</row>
    <row r="4798" spans="1:46" x14ac:dyDescent="0.2">
      <c r="A4798" s="2">
        <v>1693478</v>
      </c>
      <c r="B4798" s="2">
        <v>881144</v>
      </c>
      <c r="C4798" s="7">
        <v>22.032039180206102</v>
      </c>
      <c r="D4798" s="7">
        <v>37.097640375396402</v>
      </c>
      <c r="E4798" s="19" t="s">
        <v>4918</v>
      </c>
      <c r="F4798" s="46">
        <f>INDEX(Δεδομένα!$P:$P,MATCH('2021'!E4798,Δεδομένα!$O:$O,0))</f>
        <v>143</v>
      </c>
      <c r="G4798" s="49" t="s">
        <v>4919</v>
      </c>
      <c r="H4798" s="51" t="str">
        <f>INDEX(Δεδομένα!B$1:B$51,MATCH('2021'!G4798,Δεδομένα!A$1:A$51,0))</f>
        <v>ΠΕΛΛΟΠΟΝΗΣΟΥ</v>
      </c>
      <c r="I4798" s="53">
        <f>INDEX(Δεδομένα!E$1:E$13,MATCH('2021'!H4798,Δεδομένα!D$1:D$13,0))</f>
        <v>8</v>
      </c>
      <c r="J4798" s="4">
        <v>44417</v>
      </c>
      <c r="K4798" s="3" t="s">
        <v>318</v>
      </c>
      <c r="L4798" s="17" t="str">
        <f t="shared" si="384"/>
        <v>09/08/2021 20:47</v>
      </c>
      <c r="M4798" s="4">
        <v>44417</v>
      </c>
      <c r="N4798" s="3" t="s">
        <v>1578</v>
      </c>
      <c r="O4798" s="17" t="str">
        <f t="shared" si="385"/>
        <v>09/08/2021 21:49</v>
      </c>
      <c r="P4798" s="24">
        <f t="shared" si="386"/>
        <v>4.3055555557657499E-2</v>
      </c>
      <c r="Q4798" s="28">
        <v>0</v>
      </c>
      <c r="R4798" s="27">
        <f t="shared" si="387"/>
        <v>62.000000003026798</v>
      </c>
      <c r="S4798" s="3" t="s">
        <v>4</v>
      </c>
      <c r="T4798" s="3" t="s">
        <v>4926</v>
      </c>
      <c r="U4798" s="3" t="s">
        <v>4</v>
      </c>
      <c r="V4798" s="3" t="s">
        <v>5041</v>
      </c>
      <c r="W4798" s="5">
        <v>0</v>
      </c>
      <c r="X4798" s="5">
        <v>0</v>
      </c>
      <c r="Y4798" s="5">
        <v>0</v>
      </c>
      <c r="Z4798" s="5">
        <v>0</v>
      </c>
      <c r="AA4798" s="5">
        <v>0.05</v>
      </c>
      <c r="AB4798" s="5">
        <v>0</v>
      </c>
      <c r="AC4798" s="5">
        <v>0</v>
      </c>
      <c r="AD4798" s="5">
        <v>0</v>
      </c>
      <c r="AE4798" s="2">
        <v>4</v>
      </c>
      <c r="AF4798" s="2">
        <v>0</v>
      </c>
      <c r="AG4798" s="2">
        <v>0</v>
      </c>
      <c r="AH4798" s="2">
        <v>0</v>
      </c>
      <c r="AI4798" s="2">
        <v>6</v>
      </c>
      <c r="AJ4798" s="2">
        <v>2</v>
      </c>
      <c r="AK4798" s="2">
        <v>3</v>
      </c>
      <c r="AL4798" s="2">
        <v>1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</row>
    <row r="4799" spans="1:46" x14ac:dyDescent="0.2">
      <c r="A4799" s="2">
        <v>1693469</v>
      </c>
      <c r="B4799" s="2">
        <v>881176</v>
      </c>
      <c r="C4799" s="7">
        <v>22.0370359832811</v>
      </c>
      <c r="D4799" s="7">
        <v>37.042626951861102</v>
      </c>
      <c r="E4799" s="19" t="s">
        <v>4918</v>
      </c>
      <c r="F4799" s="46">
        <f>INDEX(Δεδομένα!$P:$P,MATCH('2021'!E4799,Δεδομένα!$O:$O,0))</f>
        <v>143</v>
      </c>
      <c r="G4799" s="49" t="s">
        <v>4919</v>
      </c>
      <c r="H4799" s="51" t="str">
        <f>INDEX(Δεδομένα!B$1:B$51,MATCH('2021'!G4799,Δεδομένα!A$1:A$51,0))</f>
        <v>ΠΕΛΛΟΠΟΝΗΣΟΥ</v>
      </c>
      <c r="I4799" s="53">
        <f>INDEX(Δεδομένα!E$1:E$13,MATCH('2021'!H4799,Δεδομένα!D$1:D$13,0))</f>
        <v>8</v>
      </c>
      <c r="J4799" s="4">
        <v>44417</v>
      </c>
      <c r="K4799" s="3" t="s">
        <v>4370</v>
      </c>
      <c r="L4799" s="17" t="str">
        <f t="shared" si="384"/>
        <v>09/08/2021 22:43</v>
      </c>
      <c r="M4799" s="4">
        <v>44417</v>
      </c>
      <c r="N4799" s="3" t="s">
        <v>1266</v>
      </c>
      <c r="O4799" s="17" t="str">
        <f t="shared" si="385"/>
        <v>09/08/2021 23:33</v>
      </c>
      <c r="P4799" s="24">
        <f t="shared" si="386"/>
        <v>3.4722222218988463E-2</v>
      </c>
      <c r="Q4799" s="28">
        <v>0</v>
      </c>
      <c r="R4799" s="27">
        <f t="shared" si="387"/>
        <v>49.999999995343387</v>
      </c>
      <c r="S4799" s="3" t="s">
        <v>4</v>
      </c>
      <c r="T4799" s="3" t="s">
        <v>4926</v>
      </c>
      <c r="U4799" s="3" t="s">
        <v>4</v>
      </c>
      <c r="V4799" s="3" t="s">
        <v>4922</v>
      </c>
      <c r="W4799" s="5">
        <v>0</v>
      </c>
      <c r="X4799" s="5">
        <v>0</v>
      </c>
      <c r="Y4799" s="5">
        <v>0</v>
      </c>
      <c r="Z4799" s="5">
        <v>0</v>
      </c>
      <c r="AA4799" s="5">
        <v>0.1</v>
      </c>
      <c r="AB4799" s="5">
        <v>0</v>
      </c>
      <c r="AC4799" s="5">
        <v>0</v>
      </c>
      <c r="AD4799" s="5">
        <v>0</v>
      </c>
      <c r="AE4799" s="2">
        <v>2</v>
      </c>
      <c r="AF4799" s="2">
        <v>0</v>
      </c>
      <c r="AG4799" s="2">
        <v>0</v>
      </c>
      <c r="AH4799" s="2">
        <v>0</v>
      </c>
      <c r="AI4799" s="2">
        <v>0</v>
      </c>
      <c r="AJ4799" s="2">
        <v>1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</row>
    <row r="4800" spans="1:46" x14ac:dyDescent="0.2">
      <c r="A4800" s="2">
        <v>1693461</v>
      </c>
      <c r="B4800" s="2">
        <v>881202</v>
      </c>
      <c r="C4800" s="7">
        <v>22.055934136231599</v>
      </c>
      <c r="D4800" s="7">
        <v>37.060845625165499</v>
      </c>
      <c r="E4800" s="19" t="s">
        <v>4918</v>
      </c>
      <c r="F4800" s="46">
        <f>INDEX(Δεδομένα!$P:$P,MATCH('2021'!E4800,Δεδομένα!$O:$O,0))</f>
        <v>143</v>
      </c>
      <c r="G4800" s="49" t="s">
        <v>4919</v>
      </c>
      <c r="H4800" s="51" t="str">
        <f>INDEX(Δεδομένα!B$1:B$51,MATCH('2021'!G4800,Δεδομένα!A$1:A$51,0))</f>
        <v>ΠΕΛΛΟΠΟΝΗΣΟΥ</v>
      </c>
      <c r="I4800" s="53">
        <f>INDEX(Δεδομένα!E$1:E$13,MATCH('2021'!H4800,Δεδομένα!D$1:D$13,0))</f>
        <v>8</v>
      </c>
      <c r="J4800" s="4">
        <v>44418</v>
      </c>
      <c r="K4800" s="3" t="s">
        <v>5059</v>
      </c>
      <c r="L4800" s="17" t="str">
        <f t="shared" si="384"/>
        <v>10/08/2021 02:13</v>
      </c>
      <c r="M4800" s="4">
        <v>44418</v>
      </c>
      <c r="N4800" s="3" t="s">
        <v>5060</v>
      </c>
      <c r="O4800" s="17" t="str">
        <f t="shared" si="385"/>
        <v>10/08/2021 02:47</v>
      </c>
      <c r="P4800" s="24">
        <f t="shared" si="386"/>
        <v>2.361111110803904E-2</v>
      </c>
      <c r="Q4800" s="28">
        <v>0</v>
      </c>
      <c r="R4800" s="27">
        <f t="shared" si="387"/>
        <v>33.999999995576218</v>
      </c>
      <c r="S4800" s="3" t="s">
        <v>4</v>
      </c>
      <c r="T4800" s="3" t="s">
        <v>4926</v>
      </c>
      <c r="U4800" s="3" t="s">
        <v>4</v>
      </c>
      <c r="V4800" s="3" t="s">
        <v>4973</v>
      </c>
      <c r="W4800" s="5">
        <v>0</v>
      </c>
      <c r="X4800" s="5">
        <v>0</v>
      </c>
      <c r="Y4800" s="5">
        <v>0</v>
      </c>
      <c r="Z4800" s="5">
        <v>0</v>
      </c>
      <c r="AA4800" s="5">
        <v>0.05</v>
      </c>
      <c r="AB4800" s="5">
        <v>0</v>
      </c>
      <c r="AC4800" s="5">
        <v>0</v>
      </c>
      <c r="AD4800" s="5">
        <v>0</v>
      </c>
      <c r="AE4800" s="2">
        <v>2</v>
      </c>
      <c r="AF4800" s="2">
        <v>0</v>
      </c>
      <c r="AG4800" s="2">
        <v>0</v>
      </c>
      <c r="AH4800" s="2">
        <v>0</v>
      </c>
      <c r="AI4800" s="2">
        <v>0</v>
      </c>
      <c r="AJ4800" s="2">
        <v>1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</row>
    <row r="4801" spans="1:46" x14ac:dyDescent="0.2">
      <c r="A4801" s="2">
        <v>1693396</v>
      </c>
      <c r="B4801" s="2">
        <v>881820</v>
      </c>
      <c r="C4801" s="7">
        <v>22.0127451317572</v>
      </c>
      <c r="D4801" s="7">
        <v>37.045358231236001</v>
      </c>
      <c r="E4801" s="19" t="s">
        <v>4918</v>
      </c>
      <c r="F4801" s="46">
        <f>INDEX(Δεδομένα!$P:$P,MATCH('2021'!E4801,Δεδομένα!$O:$O,0))</f>
        <v>143</v>
      </c>
      <c r="G4801" s="49" t="s">
        <v>4919</v>
      </c>
      <c r="H4801" s="51" t="str">
        <f>INDEX(Δεδομένα!B$1:B$51,MATCH('2021'!G4801,Δεδομένα!A$1:A$51,0))</f>
        <v>ΠΕΛΛΟΠΟΝΗΣΟΥ</v>
      </c>
      <c r="I4801" s="53">
        <f>INDEX(Δεδομένα!E$1:E$13,MATCH('2021'!H4801,Δεδομένα!D$1:D$13,0))</f>
        <v>8</v>
      </c>
      <c r="J4801" s="4">
        <v>44419</v>
      </c>
      <c r="K4801" s="3" t="s">
        <v>502</v>
      </c>
      <c r="L4801" s="17" t="str">
        <f t="shared" si="384"/>
        <v>11/08/2021 19:30</v>
      </c>
      <c r="M4801" s="4">
        <v>44419</v>
      </c>
      <c r="N4801" s="3" t="s">
        <v>256</v>
      </c>
      <c r="O4801" s="17" t="str">
        <f t="shared" si="385"/>
        <v>11/08/2021 20:15</v>
      </c>
      <c r="P4801" s="24">
        <f t="shared" si="386"/>
        <v>3.125E-2</v>
      </c>
      <c r="Q4801" s="28">
        <v>0</v>
      </c>
      <c r="R4801" s="27">
        <f t="shared" si="387"/>
        <v>45</v>
      </c>
      <c r="S4801" s="3" t="s">
        <v>4</v>
      </c>
      <c r="T4801" s="3" t="s">
        <v>4920</v>
      </c>
      <c r="U4801" s="3" t="s">
        <v>4</v>
      </c>
      <c r="V4801" s="3" t="s">
        <v>4921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0.01</v>
      </c>
      <c r="AC4801" s="5">
        <v>0</v>
      </c>
      <c r="AD4801" s="5">
        <v>0</v>
      </c>
      <c r="AE4801" s="2">
        <v>2</v>
      </c>
      <c r="AF4801" s="2">
        <v>0</v>
      </c>
      <c r="AG4801" s="2">
        <v>0</v>
      </c>
      <c r="AH4801" s="2">
        <v>0</v>
      </c>
      <c r="AI4801" s="2">
        <v>0</v>
      </c>
      <c r="AJ4801" s="2">
        <v>1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</row>
    <row r="4802" spans="1:46" x14ac:dyDescent="0.2">
      <c r="A4802" s="2">
        <v>1693399</v>
      </c>
      <c r="B4802" s="2">
        <v>881882</v>
      </c>
      <c r="C4802" s="7">
        <v>22.055952029599599</v>
      </c>
      <c r="D4802" s="7">
        <v>37.0609896610124</v>
      </c>
      <c r="E4802" s="19" t="s">
        <v>4918</v>
      </c>
      <c r="F4802" s="46">
        <f>INDEX(Δεδομένα!$P:$P,MATCH('2021'!E4802,Δεδομένα!$O:$O,0))</f>
        <v>143</v>
      </c>
      <c r="G4802" s="49" t="s">
        <v>4919</v>
      </c>
      <c r="H4802" s="51" t="str">
        <f>INDEX(Δεδομένα!B$1:B$51,MATCH('2021'!G4802,Δεδομένα!A$1:A$51,0))</f>
        <v>ΠΕΛΛΟΠΟΝΗΣΟΥ</v>
      </c>
      <c r="I4802" s="53">
        <f>INDEX(Δεδομένα!E$1:E$13,MATCH('2021'!H4802,Δεδομένα!D$1:D$13,0))</f>
        <v>8</v>
      </c>
      <c r="J4802" s="4">
        <v>44419</v>
      </c>
      <c r="K4802" s="3" t="s">
        <v>1238</v>
      </c>
      <c r="L4802" s="17" t="str">
        <f t="shared" si="384"/>
        <v>11/08/2021 21:05</v>
      </c>
      <c r="M4802" s="4">
        <v>44419</v>
      </c>
      <c r="N4802" s="3" t="s">
        <v>2277</v>
      </c>
      <c r="O4802" s="17" t="str">
        <f t="shared" si="385"/>
        <v>11/08/2021 21:29</v>
      </c>
      <c r="P4802" s="24">
        <f t="shared" si="386"/>
        <v>1.6666666670062114E-2</v>
      </c>
      <c r="Q4802" s="28">
        <v>0</v>
      </c>
      <c r="R4802" s="27">
        <f t="shared" si="387"/>
        <v>24.000000004889444</v>
      </c>
      <c r="S4802" s="3" t="s">
        <v>4</v>
      </c>
      <c r="T4802" s="3" t="s">
        <v>4926</v>
      </c>
      <c r="U4802" s="3" t="s">
        <v>4</v>
      </c>
      <c r="V4802" s="3" t="s">
        <v>4973</v>
      </c>
      <c r="W4802" s="5">
        <v>0</v>
      </c>
      <c r="X4802" s="5">
        <v>0</v>
      </c>
      <c r="Y4802" s="5">
        <v>0</v>
      </c>
      <c r="Z4802" s="5">
        <v>0</v>
      </c>
      <c r="AA4802" s="5">
        <v>0.01</v>
      </c>
      <c r="AB4802" s="5">
        <v>0</v>
      </c>
      <c r="AC4802" s="5">
        <v>0</v>
      </c>
      <c r="AD4802" s="5">
        <v>0</v>
      </c>
      <c r="AE4802" s="2">
        <v>2</v>
      </c>
      <c r="AF4802" s="2">
        <v>0</v>
      </c>
      <c r="AG4802" s="2">
        <v>0</v>
      </c>
      <c r="AH4802" s="2">
        <v>0</v>
      </c>
      <c r="AI4802" s="2">
        <v>0</v>
      </c>
      <c r="AJ4802" s="2">
        <v>12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</row>
    <row r="4803" spans="1:46" x14ac:dyDescent="0.2">
      <c r="A4803" s="2">
        <v>1693385</v>
      </c>
      <c r="B4803" s="2">
        <v>882864</v>
      </c>
      <c r="C4803" s="7">
        <v>21.979307174682599</v>
      </c>
      <c r="D4803" s="7">
        <v>37.087596893310497</v>
      </c>
      <c r="E4803" s="19" t="s">
        <v>4918</v>
      </c>
      <c r="F4803" s="46">
        <f>INDEX(Δεδομένα!$P:$P,MATCH('2021'!E4803,Δεδομένα!$O:$O,0))</f>
        <v>143</v>
      </c>
      <c r="G4803" s="49" t="s">
        <v>4919</v>
      </c>
      <c r="H4803" s="51" t="str">
        <f>INDEX(Δεδομένα!B$1:B$51,MATCH('2021'!G4803,Δεδομένα!A$1:A$51,0))</f>
        <v>ΠΕΛΛΟΠΟΝΗΣΟΥ</v>
      </c>
      <c r="I4803" s="53">
        <f>INDEX(Δεδομένα!E$1:E$13,MATCH('2021'!H4803,Δεδομένα!D$1:D$13,0))</f>
        <v>8</v>
      </c>
      <c r="J4803" s="4">
        <v>44422</v>
      </c>
      <c r="K4803" s="3" t="s">
        <v>1319</v>
      </c>
      <c r="L4803" s="17" t="str">
        <f t="shared" si="384"/>
        <v>14/08/2021 11:55</v>
      </c>
      <c r="M4803" s="4">
        <v>44422</v>
      </c>
      <c r="N4803" s="3" t="s">
        <v>276</v>
      </c>
      <c r="O4803" s="17" t="str">
        <f t="shared" si="385"/>
        <v>14/08/2021 15:42</v>
      </c>
      <c r="P4803" s="24">
        <f t="shared" si="386"/>
        <v>0.15763888888614019</v>
      </c>
      <c r="Q4803" s="28">
        <v>0</v>
      </c>
      <c r="R4803" s="27">
        <f t="shared" si="387"/>
        <v>226.99999999604188</v>
      </c>
      <c r="S4803" s="3" t="s">
        <v>4</v>
      </c>
      <c r="T4803" s="3" t="s">
        <v>4920</v>
      </c>
      <c r="U4803" s="3" t="s">
        <v>4</v>
      </c>
      <c r="V4803" s="3" t="s">
        <v>4943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3.5</v>
      </c>
      <c r="AC4803" s="5">
        <v>0</v>
      </c>
      <c r="AD4803" s="5">
        <v>0</v>
      </c>
      <c r="AE4803" s="2">
        <v>4</v>
      </c>
      <c r="AF4803" s="2">
        <v>0</v>
      </c>
      <c r="AG4803" s="2">
        <v>0</v>
      </c>
      <c r="AH4803" s="2">
        <v>0</v>
      </c>
      <c r="AI4803" s="2">
        <v>0</v>
      </c>
      <c r="AJ4803" s="2">
        <v>2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</row>
    <row r="4804" spans="1:46" x14ac:dyDescent="0.2">
      <c r="A4804" s="2">
        <v>1693377</v>
      </c>
      <c r="B4804" s="2">
        <v>883140</v>
      </c>
      <c r="D4804" s="2"/>
      <c r="E4804" s="19" t="s">
        <v>4918</v>
      </c>
      <c r="F4804" s="46">
        <f>INDEX(Δεδομένα!$P:$P,MATCH('2021'!E4804,Δεδομένα!$O:$O,0))</f>
        <v>143</v>
      </c>
      <c r="G4804" s="49" t="s">
        <v>4919</v>
      </c>
      <c r="H4804" s="51" t="str">
        <f>INDEX(Δεδομένα!B$1:B$51,MATCH('2021'!G4804,Δεδομένα!A$1:A$51,0))</f>
        <v>ΠΕΛΛΟΠΟΝΗΣΟΥ</v>
      </c>
      <c r="I4804" s="53">
        <f>INDEX(Δεδομένα!E$1:E$13,MATCH('2021'!H4804,Δεδομένα!D$1:D$13,0))</f>
        <v>8</v>
      </c>
      <c r="J4804" s="4">
        <v>44423</v>
      </c>
      <c r="K4804" s="3" t="s">
        <v>170</v>
      </c>
      <c r="L4804" s="17" t="str">
        <f t="shared" si="384"/>
        <v>15/08/2021 10:27</v>
      </c>
      <c r="M4804" s="4">
        <v>44423</v>
      </c>
      <c r="N4804" s="3" t="s">
        <v>1923</v>
      </c>
      <c r="O4804" s="17" t="str">
        <f t="shared" si="385"/>
        <v>15/08/2021 10:45</v>
      </c>
      <c r="P4804" s="24">
        <f t="shared" si="386"/>
        <v>1.2499999997089617E-2</v>
      </c>
      <c r="Q4804" s="28">
        <v>0</v>
      </c>
      <c r="R4804" s="27">
        <f t="shared" si="387"/>
        <v>17.999999995809048</v>
      </c>
      <c r="S4804" s="3" t="s">
        <v>4</v>
      </c>
      <c r="T4804" s="3" t="s">
        <v>4995</v>
      </c>
      <c r="U4804" s="3" t="s">
        <v>4</v>
      </c>
      <c r="V4804" s="3" t="s">
        <v>4227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0.05</v>
      </c>
      <c r="AC4804" s="5">
        <v>0</v>
      </c>
      <c r="AD4804" s="5">
        <v>0</v>
      </c>
      <c r="AE4804" s="2">
        <v>2</v>
      </c>
      <c r="AF4804" s="2">
        <v>0</v>
      </c>
      <c r="AG4804" s="2">
        <v>0</v>
      </c>
      <c r="AH4804" s="2">
        <v>0</v>
      </c>
      <c r="AI4804" s="2">
        <v>0</v>
      </c>
      <c r="AJ4804" s="2">
        <v>1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</row>
    <row r="4805" spans="1:46" x14ac:dyDescent="0.2">
      <c r="A4805" s="2">
        <v>1692411</v>
      </c>
      <c r="B4805" s="2">
        <v>883573</v>
      </c>
      <c r="C4805" s="7">
        <v>22.0229045940121</v>
      </c>
      <c r="D4805" s="7">
        <v>37.049568318115398</v>
      </c>
      <c r="E4805" s="19" t="s">
        <v>4918</v>
      </c>
      <c r="F4805" s="46">
        <f>INDEX(Δεδομένα!$P:$P,MATCH('2021'!E4805,Δεδομένα!$O:$O,0))</f>
        <v>143</v>
      </c>
      <c r="G4805" s="49" t="s">
        <v>4919</v>
      </c>
      <c r="H4805" s="51" t="str">
        <f>INDEX(Δεδομένα!B$1:B$51,MATCH('2021'!G4805,Δεδομένα!A$1:A$51,0))</f>
        <v>ΠΕΛΛΟΠΟΝΗΣΟΥ</v>
      </c>
      <c r="I4805" s="53">
        <f>INDEX(Δεδομένα!E$1:E$13,MATCH('2021'!H4805,Δεδομένα!D$1:D$13,0))</f>
        <v>8</v>
      </c>
      <c r="J4805" s="4">
        <v>44424</v>
      </c>
      <c r="K4805" s="3" t="s">
        <v>2403</v>
      </c>
      <c r="L4805" s="17" t="str">
        <f t="shared" si="384"/>
        <v>16/08/2021 21:01</v>
      </c>
      <c r="M4805" s="4">
        <v>44424</v>
      </c>
      <c r="N4805" s="3" t="s">
        <v>521</v>
      </c>
      <c r="O4805" s="17" t="str">
        <f t="shared" si="385"/>
        <v>16/08/2021 22:00</v>
      </c>
      <c r="P4805" s="24">
        <f t="shared" si="386"/>
        <v>4.0972222217533272E-2</v>
      </c>
      <c r="Q4805" s="28">
        <v>0</v>
      </c>
      <c r="R4805" s="27">
        <f t="shared" si="387"/>
        <v>58.999999993247911</v>
      </c>
      <c r="S4805" s="3" t="s">
        <v>4</v>
      </c>
      <c r="T4805" s="3" t="s">
        <v>4920</v>
      </c>
      <c r="U4805" s="3" t="s">
        <v>4</v>
      </c>
      <c r="V4805" s="3" t="s">
        <v>5062</v>
      </c>
      <c r="W4805" s="5">
        <v>0</v>
      </c>
      <c r="X4805" s="5">
        <v>0</v>
      </c>
      <c r="Y4805" s="5">
        <v>0</v>
      </c>
      <c r="Z4805" s="5">
        <v>0</v>
      </c>
      <c r="AA4805" s="5">
        <v>2</v>
      </c>
      <c r="AB4805" s="5">
        <v>0</v>
      </c>
      <c r="AC4805" s="5">
        <v>0</v>
      </c>
      <c r="AD4805" s="5">
        <v>0</v>
      </c>
      <c r="AE4805" s="2">
        <v>8</v>
      </c>
      <c r="AF4805" s="2">
        <v>0</v>
      </c>
      <c r="AG4805" s="2">
        <v>0</v>
      </c>
      <c r="AH4805" s="2">
        <v>0</v>
      </c>
      <c r="AI4805" s="2">
        <v>0</v>
      </c>
      <c r="AJ4805" s="2">
        <v>4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</row>
    <row r="4806" spans="1:46" x14ac:dyDescent="0.2">
      <c r="A4806" s="2">
        <v>1693290</v>
      </c>
      <c r="B4806" s="2">
        <v>883669</v>
      </c>
      <c r="C4806" s="7">
        <v>22.012903968013799</v>
      </c>
      <c r="D4806" s="7">
        <v>37.041019849326602</v>
      </c>
      <c r="E4806" s="19" t="s">
        <v>4918</v>
      </c>
      <c r="F4806" s="46">
        <f>INDEX(Δεδομένα!$P:$P,MATCH('2021'!E4806,Δεδομένα!$O:$O,0))</f>
        <v>143</v>
      </c>
      <c r="G4806" s="49" t="s">
        <v>4919</v>
      </c>
      <c r="H4806" s="51" t="str">
        <f>INDEX(Δεδομένα!B$1:B$51,MATCH('2021'!G4806,Δεδομένα!A$1:A$51,0))</f>
        <v>ΠΕΛΛΟΠΟΝΗΣΟΥ</v>
      </c>
      <c r="I4806" s="53">
        <f>INDEX(Δεδομένα!E$1:E$13,MATCH('2021'!H4806,Δεδομένα!D$1:D$13,0))</f>
        <v>8</v>
      </c>
      <c r="J4806" s="4">
        <v>44425</v>
      </c>
      <c r="K4806" s="3" t="s">
        <v>29</v>
      </c>
      <c r="L4806" s="17" t="str">
        <f t="shared" si="384"/>
        <v>17/08/2021 10:25</v>
      </c>
      <c r="M4806" s="4">
        <v>44425</v>
      </c>
      <c r="N4806" s="3" t="s">
        <v>4651</v>
      </c>
      <c r="O4806" s="17" t="str">
        <f t="shared" si="385"/>
        <v>17/08/2021 11:32</v>
      </c>
      <c r="P4806" s="24">
        <f t="shared" si="386"/>
        <v>4.6527777776645962E-2</v>
      </c>
      <c r="Q4806" s="28">
        <v>0</v>
      </c>
      <c r="R4806" s="27">
        <f t="shared" si="387"/>
        <v>66.999999998370185</v>
      </c>
      <c r="S4806" s="3" t="s">
        <v>4</v>
      </c>
      <c r="T4806" s="3" t="s">
        <v>4920</v>
      </c>
      <c r="U4806" s="3" t="s">
        <v>4</v>
      </c>
      <c r="V4806" s="3" t="s">
        <v>5063</v>
      </c>
      <c r="W4806" s="5">
        <v>0</v>
      </c>
      <c r="X4806" s="5">
        <v>0</v>
      </c>
      <c r="Y4806" s="5">
        <v>0</v>
      </c>
      <c r="Z4806" s="5">
        <v>0</v>
      </c>
      <c r="AA4806" s="5">
        <v>3</v>
      </c>
      <c r="AB4806" s="5">
        <v>0</v>
      </c>
      <c r="AC4806" s="5">
        <v>0</v>
      </c>
      <c r="AD4806" s="5">
        <v>0</v>
      </c>
      <c r="AE4806" s="2">
        <v>4</v>
      </c>
      <c r="AF4806" s="2">
        <v>0</v>
      </c>
      <c r="AG4806" s="2">
        <v>0</v>
      </c>
      <c r="AH4806" s="2">
        <v>0</v>
      </c>
      <c r="AI4806" s="2">
        <v>0</v>
      </c>
      <c r="AJ4806" s="2">
        <v>2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</row>
    <row r="4807" spans="1:46" x14ac:dyDescent="0.2">
      <c r="A4807" s="2">
        <v>1692426</v>
      </c>
      <c r="B4807" s="2">
        <v>884075</v>
      </c>
      <c r="C4807" s="7">
        <v>22.012481381975199</v>
      </c>
      <c r="D4807" s="7">
        <v>37.040493063909402</v>
      </c>
      <c r="E4807" s="19" t="s">
        <v>4918</v>
      </c>
      <c r="F4807" s="46">
        <f>INDEX(Δεδομένα!$P:$P,MATCH('2021'!E4807,Δεδομένα!$O:$O,0))</f>
        <v>143</v>
      </c>
      <c r="G4807" s="49" t="s">
        <v>4919</v>
      </c>
      <c r="H4807" s="51" t="str">
        <f>INDEX(Δεδομένα!B$1:B$51,MATCH('2021'!G4807,Δεδομένα!A$1:A$51,0))</f>
        <v>ΠΕΛΛΟΠΟΝΗΣΟΥ</v>
      </c>
      <c r="I4807" s="53">
        <f>INDEX(Δεδομένα!E$1:E$13,MATCH('2021'!H4807,Δεδομένα!D$1:D$13,0))</f>
        <v>8</v>
      </c>
      <c r="J4807" s="4">
        <v>44426</v>
      </c>
      <c r="K4807" s="3" t="s">
        <v>1766</v>
      </c>
      <c r="L4807" s="17" t="str">
        <f t="shared" si="384"/>
        <v>18/08/2021 19:02</v>
      </c>
      <c r="M4807" s="4">
        <v>44426</v>
      </c>
      <c r="N4807" s="3" t="s">
        <v>2243</v>
      </c>
      <c r="O4807" s="17" t="str">
        <f t="shared" si="385"/>
        <v>18/08/2021 19:42</v>
      </c>
      <c r="P4807" s="24">
        <f t="shared" si="386"/>
        <v>2.7777777773735579E-2</v>
      </c>
      <c r="Q4807" s="28">
        <v>0</v>
      </c>
      <c r="R4807" s="27">
        <f t="shared" si="387"/>
        <v>39.999999994179234</v>
      </c>
      <c r="S4807" s="3" t="s">
        <v>4</v>
      </c>
      <c r="T4807" s="3" t="s">
        <v>4920</v>
      </c>
      <c r="U4807" s="3" t="s">
        <v>4</v>
      </c>
      <c r="V4807" s="3" t="s">
        <v>4921</v>
      </c>
      <c r="W4807" s="5">
        <v>0</v>
      </c>
      <c r="X4807" s="5">
        <v>0</v>
      </c>
      <c r="Y4807" s="5">
        <v>0</v>
      </c>
      <c r="Z4807" s="5">
        <v>0</v>
      </c>
      <c r="AA4807" s="5">
        <v>0.15</v>
      </c>
      <c r="AB4807" s="5">
        <v>0</v>
      </c>
      <c r="AC4807" s="5">
        <v>0</v>
      </c>
      <c r="AD4807" s="5">
        <v>0</v>
      </c>
      <c r="AE4807" s="2">
        <v>6</v>
      </c>
      <c r="AF4807" s="2">
        <v>0</v>
      </c>
      <c r="AG4807" s="2">
        <v>0</v>
      </c>
      <c r="AH4807" s="2">
        <v>0</v>
      </c>
      <c r="AI4807" s="2">
        <v>0</v>
      </c>
      <c r="AJ4807" s="2">
        <v>3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</row>
    <row r="4808" spans="1:46" x14ac:dyDescent="0.2">
      <c r="A4808" s="2">
        <v>1692431</v>
      </c>
      <c r="B4808" s="2">
        <v>884143</v>
      </c>
      <c r="D4808" s="2"/>
      <c r="E4808" s="19" t="s">
        <v>4918</v>
      </c>
      <c r="F4808" s="46">
        <f>INDEX(Δεδομένα!$P:$P,MATCH('2021'!E4808,Δεδομένα!$O:$O,0))</f>
        <v>143</v>
      </c>
      <c r="G4808" s="49" t="s">
        <v>4919</v>
      </c>
      <c r="H4808" s="51" t="str">
        <f>INDEX(Δεδομένα!B$1:B$51,MATCH('2021'!G4808,Δεδομένα!A$1:A$51,0))</f>
        <v>ΠΕΛΛΟΠΟΝΗΣΟΥ</v>
      </c>
      <c r="I4808" s="53">
        <f>INDEX(Δεδομένα!E$1:E$13,MATCH('2021'!H4808,Δεδομένα!D$1:D$13,0))</f>
        <v>8</v>
      </c>
      <c r="J4808" s="4">
        <v>44426</v>
      </c>
      <c r="K4808" s="3" t="s">
        <v>467</v>
      </c>
      <c r="L4808" s="17" t="str">
        <f t="shared" si="384"/>
        <v>18/08/2021 21:45</v>
      </c>
      <c r="M4808" s="4">
        <v>44426</v>
      </c>
      <c r="N4808" s="3" t="s">
        <v>328</v>
      </c>
      <c r="O4808" s="17" t="str">
        <f t="shared" si="385"/>
        <v>18/08/2021 22:04</v>
      </c>
      <c r="P4808" s="24">
        <f t="shared" si="386"/>
        <v>1.3194444443797693E-2</v>
      </c>
      <c r="Q4808" s="28">
        <v>0</v>
      </c>
      <c r="R4808" s="27">
        <f t="shared" si="387"/>
        <v>18.999999999068677</v>
      </c>
      <c r="S4808" s="3" t="s">
        <v>4</v>
      </c>
      <c r="T4808" s="3" t="s">
        <v>4926</v>
      </c>
      <c r="U4808" s="3" t="s">
        <v>4</v>
      </c>
      <c r="V4808" s="3" t="s">
        <v>4922</v>
      </c>
      <c r="W4808" s="5">
        <v>0</v>
      </c>
      <c r="X4808" s="5">
        <v>0</v>
      </c>
      <c r="Y4808" s="5">
        <v>0</v>
      </c>
      <c r="Z4808" s="5">
        <v>0</v>
      </c>
      <c r="AA4808" s="5">
        <v>0.01</v>
      </c>
      <c r="AB4808" s="5">
        <v>0</v>
      </c>
      <c r="AC4808" s="5">
        <v>0</v>
      </c>
      <c r="AD4808" s="5">
        <v>0</v>
      </c>
      <c r="AE4808" s="2">
        <v>2</v>
      </c>
      <c r="AF4808" s="2">
        <v>0</v>
      </c>
      <c r="AG4808" s="2">
        <v>0</v>
      </c>
      <c r="AH4808" s="2">
        <v>0</v>
      </c>
      <c r="AI4808" s="2">
        <v>0</v>
      </c>
      <c r="AJ4808" s="2">
        <v>1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</row>
    <row r="4809" spans="1:46" x14ac:dyDescent="0.2">
      <c r="A4809" s="2">
        <v>1692421</v>
      </c>
      <c r="B4809" s="2">
        <v>884592</v>
      </c>
      <c r="D4809" s="2"/>
      <c r="E4809" s="19" t="s">
        <v>4918</v>
      </c>
      <c r="F4809" s="46">
        <f>INDEX(Δεδομένα!$P:$P,MATCH('2021'!E4809,Δεδομένα!$O:$O,0))</f>
        <v>143</v>
      </c>
      <c r="G4809" s="49" t="s">
        <v>4919</v>
      </c>
      <c r="H4809" s="51" t="str">
        <f>INDEX(Δεδομένα!B$1:B$51,MATCH('2021'!G4809,Δεδομένα!A$1:A$51,0))</f>
        <v>ΠΕΛΛΟΠΟΝΗΣΟΥ</v>
      </c>
      <c r="I4809" s="53">
        <f>INDEX(Δεδομένα!E$1:E$13,MATCH('2021'!H4809,Δεδομένα!D$1:D$13,0))</f>
        <v>8</v>
      </c>
      <c r="J4809" s="4">
        <v>44428</v>
      </c>
      <c r="K4809" s="3" t="s">
        <v>39</v>
      </c>
      <c r="L4809" s="17" t="str">
        <f t="shared" si="384"/>
        <v>20/08/2021 14:40</v>
      </c>
      <c r="M4809" s="4">
        <v>44428</v>
      </c>
      <c r="N4809" s="3" t="s">
        <v>728</v>
      </c>
      <c r="O4809" s="17" t="str">
        <f t="shared" si="385"/>
        <v>20/08/2021 16:36</v>
      </c>
      <c r="P4809" s="24">
        <f t="shared" si="386"/>
        <v>8.0555555556202307E-2</v>
      </c>
      <c r="Q4809" s="28">
        <v>0</v>
      </c>
      <c r="R4809" s="27">
        <f t="shared" si="387"/>
        <v>116.00000000093132</v>
      </c>
      <c r="S4809" s="3" t="s">
        <v>4</v>
      </c>
      <c r="T4809" s="3" t="s">
        <v>4926</v>
      </c>
      <c r="U4809" s="3" t="s">
        <v>4</v>
      </c>
      <c r="V4809" s="3" t="s">
        <v>4986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0.1</v>
      </c>
      <c r="AC4809" s="5">
        <v>0</v>
      </c>
      <c r="AD4809" s="5">
        <v>0</v>
      </c>
      <c r="AE4809" s="2">
        <v>8</v>
      </c>
      <c r="AF4809" s="2">
        <v>0</v>
      </c>
      <c r="AG4809" s="2">
        <v>0</v>
      </c>
      <c r="AH4809" s="2">
        <v>0</v>
      </c>
      <c r="AI4809" s="2">
        <v>0</v>
      </c>
      <c r="AJ4809" s="2">
        <v>4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</row>
    <row r="4810" spans="1:46" x14ac:dyDescent="0.2">
      <c r="A4810" s="2">
        <v>1692419</v>
      </c>
      <c r="B4810" s="2">
        <v>884831</v>
      </c>
      <c r="C4810" s="7">
        <v>22.036256716522502</v>
      </c>
      <c r="D4810" s="7">
        <v>37.062764684619999</v>
      </c>
      <c r="E4810" s="19" t="s">
        <v>4918</v>
      </c>
      <c r="F4810" s="46">
        <f>INDEX(Δεδομένα!$P:$P,MATCH('2021'!E4810,Δεδομένα!$O:$O,0))</f>
        <v>143</v>
      </c>
      <c r="G4810" s="49" t="s">
        <v>4919</v>
      </c>
      <c r="H4810" s="51" t="str">
        <f>INDEX(Δεδομένα!B$1:B$51,MATCH('2021'!G4810,Δεδομένα!A$1:A$51,0))</f>
        <v>ΠΕΛΛΟΠΟΝΗΣΟΥ</v>
      </c>
      <c r="I4810" s="53">
        <f>INDEX(Δεδομένα!E$1:E$13,MATCH('2021'!H4810,Δεδομένα!D$1:D$13,0))</f>
        <v>8</v>
      </c>
      <c r="J4810" s="4">
        <v>44429</v>
      </c>
      <c r="K4810" s="3" t="s">
        <v>1310</v>
      </c>
      <c r="L4810" s="17" t="str">
        <f t="shared" si="384"/>
        <v>21/08/2021 12:45</v>
      </c>
      <c r="M4810" s="4">
        <v>44429</v>
      </c>
      <c r="N4810" s="3" t="s">
        <v>48</v>
      </c>
      <c r="O4810" s="17" t="str">
        <f t="shared" si="385"/>
        <v>21/08/2021 15:22</v>
      </c>
      <c r="P4810" s="24">
        <f t="shared" si="386"/>
        <v>0.10902777777664596</v>
      </c>
      <c r="Q4810" s="28">
        <v>0</v>
      </c>
      <c r="R4810" s="27">
        <f t="shared" si="387"/>
        <v>156.99999999837019</v>
      </c>
      <c r="S4810" s="3" t="s">
        <v>4</v>
      </c>
      <c r="T4810" s="3" t="s">
        <v>4926</v>
      </c>
      <c r="U4810" s="3" t="s">
        <v>4</v>
      </c>
      <c r="V4810" s="3" t="s">
        <v>5064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7</v>
      </c>
      <c r="AC4810" s="5">
        <v>0</v>
      </c>
      <c r="AD4810" s="5">
        <v>0</v>
      </c>
      <c r="AE4810" s="2">
        <v>8</v>
      </c>
      <c r="AF4810" s="2">
        <v>0</v>
      </c>
      <c r="AG4810" s="2">
        <v>0</v>
      </c>
      <c r="AH4810" s="2">
        <v>0</v>
      </c>
      <c r="AI4810" s="2">
        <v>0</v>
      </c>
      <c r="AJ4810" s="2">
        <v>4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</row>
    <row r="4811" spans="1:46" x14ac:dyDescent="0.2">
      <c r="A4811" s="2">
        <v>1692358</v>
      </c>
      <c r="B4811" s="2">
        <v>885407</v>
      </c>
      <c r="C4811" s="7">
        <v>22.012917616751999</v>
      </c>
      <c r="D4811" s="7">
        <v>37.039014660317598</v>
      </c>
      <c r="E4811" s="19" t="s">
        <v>4918</v>
      </c>
      <c r="F4811" s="46">
        <f>INDEX(Δεδομένα!$P:$P,MATCH('2021'!E4811,Δεδομένα!$O:$O,0))</f>
        <v>143</v>
      </c>
      <c r="G4811" s="49" t="s">
        <v>4919</v>
      </c>
      <c r="H4811" s="51" t="str">
        <f>INDEX(Δεδομένα!B$1:B$51,MATCH('2021'!G4811,Δεδομένα!A$1:A$51,0))</f>
        <v>ΠΕΛΛΟΠΟΝΗΣΟΥ</v>
      </c>
      <c r="I4811" s="53">
        <f>INDEX(Δεδομένα!E$1:E$13,MATCH('2021'!H4811,Δεδομένα!D$1:D$13,0))</f>
        <v>8</v>
      </c>
      <c r="J4811" s="4">
        <v>44431</v>
      </c>
      <c r="K4811" s="3" t="s">
        <v>341</v>
      </c>
      <c r="L4811" s="17" t="str">
        <f t="shared" si="384"/>
        <v>23/08/2021 17:55</v>
      </c>
      <c r="M4811" s="4">
        <v>44431</v>
      </c>
      <c r="N4811" s="3" t="s">
        <v>9</v>
      </c>
      <c r="O4811" s="17" t="str">
        <f t="shared" si="385"/>
        <v>23/08/2021 18:15</v>
      </c>
      <c r="P4811" s="24">
        <f t="shared" si="386"/>
        <v>1.3888888883229811E-2</v>
      </c>
      <c r="Q4811" s="28">
        <v>0</v>
      </c>
      <c r="R4811" s="27">
        <f t="shared" si="387"/>
        <v>19.999999991850927</v>
      </c>
      <c r="S4811" s="3" t="s">
        <v>4</v>
      </c>
      <c r="T4811" s="3" t="s">
        <v>4920</v>
      </c>
      <c r="U4811" s="3" t="s">
        <v>4</v>
      </c>
      <c r="V4811" s="3" t="s">
        <v>5065</v>
      </c>
      <c r="W4811" s="5">
        <v>0</v>
      </c>
      <c r="X4811" s="5">
        <v>0</v>
      </c>
      <c r="Y4811" s="5">
        <v>0</v>
      </c>
      <c r="Z4811" s="5">
        <v>0.1</v>
      </c>
      <c r="AA4811" s="5">
        <v>0</v>
      </c>
      <c r="AB4811" s="5">
        <v>0</v>
      </c>
      <c r="AC4811" s="5">
        <v>0</v>
      </c>
      <c r="AD4811" s="5">
        <v>0</v>
      </c>
      <c r="AE4811" s="2">
        <v>4</v>
      </c>
      <c r="AF4811" s="2">
        <v>0</v>
      </c>
      <c r="AG4811" s="2">
        <v>0</v>
      </c>
      <c r="AH4811" s="2">
        <v>0</v>
      </c>
      <c r="AI4811" s="2">
        <v>0</v>
      </c>
      <c r="AJ4811" s="2">
        <v>2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</row>
    <row r="4812" spans="1:46" x14ac:dyDescent="0.2">
      <c r="A4812" s="2">
        <v>1692331</v>
      </c>
      <c r="B4812" s="2">
        <v>885666</v>
      </c>
      <c r="C4812" s="7">
        <v>22.060471813987199</v>
      </c>
      <c r="D4812" s="7">
        <v>37.058307503946899</v>
      </c>
      <c r="E4812" s="19" t="s">
        <v>4918</v>
      </c>
      <c r="F4812" s="46">
        <f>INDEX(Δεδομένα!$P:$P,MATCH('2021'!E4812,Δεδομένα!$O:$O,0))</f>
        <v>143</v>
      </c>
      <c r="G4812" s="49" t="s">
        <v>4919</v>
      </c>
      <c r="H4812" s="51" t="str">
        <f>INDEX(Δεδομένα!B$1:B$51,MATCH('2021'!G4812,Δεδομένα!A$1:A$51,0))</f>
        <v>ΠΕΛΛΟΠΟΝΗΣΟΥ</v>
      </c>
      <c r="I4812" s="53">
        <f>INDEX(Δεδομένα!E$1:E$13,MATCH('2021'!H4812,Δεδομένα!D$1:D$13,0))</f>
        <v>8</v>
      </c>
      <c r="J4812" s="4">
        <v>44432</v>
      </c>
      <c r="K4812" s="3" t="s">
        <v>13</v>
      </c>
      <c r="L4812" s="17" t="str">
        <f t="shared" si="384"/>
        <v>24/08/2021 18:50</v>
      </c>
      <c r="M4812" s="4">
        <v>44432</v>
      </c>
      <c r="N4812" s="3" t="s">
        <v>131</v>
      </c>
      <c r="O4812" s="17" t="str">
        <f t="shared" si="385"/>
        <v>24/08/2021 19:15</v>
      </c>
      <c r="P4812" s="24">
        <f t="shared" si="386"/>
        <v>1.7361111116770189E-2</v>
      </c>
      <c r="Q4812" s="28">
        <v>0</v>
      </c>
      <c r="R4812" s="27">
        <f t="shared" si="387"/>
        <v>25.000000008149073</v>
      </c>
      <c r="S4812" s="3" t="s">
        <v>4</v>
      </c>
      <c r="T4812" s="3" t="s">
        <v>4926</v>
      </c>
      <c r="U4812" s="3" t="s">
        <v>4</v>
      </c>
      <c r="V4812" s="3" t="s">
        <v>1586</v>
      </c>
      <c r="W4812" s="5">
        <v>0</v>
      </c>
      <c r="X4812" s="5">
        <v>0</v>
      </c>
      <c r="Y4812" s="5">
        <v>0</v>
      </c>
      <c r="Z4812" s="5">
        <v>0</v>
      </c>
      <c r="AA4812" s="5">
        <v>0.03</v>
      </c>
      <c r="AB4812" s="5">
        <v>0</v>
      </c>
      <c r="AC4812" s="5">
        <v>0</v>
      </c>
      <c r="AD4812" s="5">
        <v>0</v>
      </c>
      <c r="AE4812" s="2">
        <v>6</v>
      </c>
      <c r="AF4812" s="2">
        <v>0</v>
      </c>
      <c r="AG4812" s="2">
        <v>0</v>
      </c>
      <c r="AH4812" s="2">
        <v>0</v>
      </c>
      <c r="AI4812" s="2">
        <v>0</v>
      </c>
      <c r="AJ4812" s="2">
        <v>3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</row>
    <row r="4813" spans="1:46" x14ac:dyDescent="0.2">
      <c r="A4813" s="2">
        <v>1692292</v>
      </c>
      <c r="B4813" s="2">
        <v>886648</v>
      </c>
      <c r="C4813" s="7">
        <v>21.942089080810501</v>
      </c>
      <c r="D4813" s="7">
        <v>37.0466918945313</v>
      </c>
      <c r="E4813" s="19" t="s">
        <v>4918</v>
      </c>
      <c r="F4813" s="46">
        <f>INDEX(Δεδομένα!$P:$P,MATCH('2021'!E4813,Δεδομένα!$O:$O,0))</f>
        <v>143</v>
      </c>
      <c r="G4813" s="49" t="s">
        <v>4919</v>
      </c>
      <c r="H4813" s="51" t="str">
        <f>INDEX(Δεδομένα!B$1:B$51,MATCH('2021'!G4813,Δεδομένα!A$1:A$51,0))</f>
        <v>ΠΕΛΛΟΠΟΝΗΣΟΥ</v>
      </c>
      <c r="I4813" s="53">
        <f>INDEX(Δεδομένα!E$1:E$13,MATCH('2021'!H4813,Δεδομένα!D$1:D$13,0))</f>
        <v>8</v>
      </c>
      <c r="J4813" s="4">
        <v>44435</v>
      </c>
      <c r="K4813" s="3" t="s">
        <v>1844</v>
      </c>
      <c r="L4813" s="17" t="str">
        <f t="shared" si="384"/>
        <v>27/08/2021 16:14</v>
      </c>
      <c r="M4813" s="4">
        <v>44435</v>
      </c>
      <c r="N4813" s="3" t="s">
        <v>3409</v>
      </c>
      <c r="O4813" s="17" t="str">
        <f t="shared" si="385"/>
        <v>27/08/2021 18:11</v>
      </c>
      <c r="P4813" s="24">
        <f t="shared" si="386"/>
        <v>8.1250000002910383E-2</v>
      </c>
      <c r="Q4813" s="28">
        <v>0</v>
      </c>
      <c r="R4813" s="27">
        <f t="shared" si="387"/>
        <v>117.00000000419095</v>
      </c>
      <c r="S4813" s="3" t="s">
        <v>4</v>
      </c>
      <c r="T4813" s="3" t="s">
        <v>4920</v>
      </c>
      <c r="U4813" s="3" t="s">
        <v>4</v>
      </c>
      <c r="V4813" s="3" t="s">
        <v>4981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2</v>
      </c>
      <c r="AC4813" s="5">
        <v>0</v>
      </c>
      <c r="AD4813" s="5">
        <v>0</v>
      </c>
      <c r="AE4813" s="2">
        <v>8</v>
      </c>
      <c r="AF4813" s="2">
        <v>0</v>
      </c>
      <c r="AG4813" s="2">
        <v>0</v>
      </c>
      <c r="AH4813" s="2">
        <v>0</v>
      </c>
      <c r="AI4813" s="2">
        <v>0</v>
      </c>
      <c r="AJ4813" s="2">
        <v>4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</row>
    <row r="4814" spans="1:46" x14ac:dyDescent="0.2">
      <c r="A4814" s="2">
        <v>1692291</v>
      </c>
      <c r="B4814" s="2">
        <v>886674</v>
      </c>
      <c r="C4814" s="7">
        <v>22.0579031958119</v>
      </c>
      <c r="D4814" s="7">
        <v>37.058072480779501</v>
      </c>
      <c r="E4814" s="19" t="s">
        <v>4918</v>
      </c>
      <c r="F4814" s="46">
        <f>INDEX(Δεδομένα!$P:$P,MATCH('2021'!E4814,Δεδομένα!$O:$O,0))</f>
        <v>143</v>
      </c>
      <c r="G4814" s="49" t="s">
        <v>4919</v>
      </c>
      <c r="H4814" s="51" t="str">
        <f>INDEX(Δεδομένα!B$1:B$51,MATCH('2021'!G4814,Δεδομένα!A$1:A$51,0))</f>
        <v>ΠΕΛΛΟΠΟΝΗΣΟΥ</v>
      </c>
      <c r="I4814" s="53">
        <f>INDEX(Δεδομένα!E$1:E$13,MATCH('2021'!H4814,Δεδομένα!D$1:D$13,0))</f>
        <v>8</v>
      </c>
      <c r="J4814" s="4">
        <v>44435</v>
      </c>
      <c r="K4814" s="3" t="s">
        <v>397</v>
      </c>
      <c r="L4814" s="17" t="str">
        <f t="shared" ref="L4814:L4869" si="388">_xlfn.CONCAT(TEXT(J4814,"ηη/μμ/εεε")," ",TEXT(K4814,"ωω:λλ"))</f>
        <v>27/08/2021 17:47</v>
      </c>
      <c r="M4814" s="4">
        <v>44435</v>
      </c>
      <c r="N4814" s="3" t="s">
        <v>464</v>
      </c>
      <c r="O4814" s="17" t="str">
        <f t="shared" ref="O4814:O4869" si="389">_xlfn.CONCAT(TEXT(M4814,"ηη/μμ/εεε")," ",TEXT(N4814,"ωω:λλ"))</f>
        <v>27/08/2021 18:20</v>
      </c>
      <c r="P4814" s="24">
        <f t="shared" ref="P4814:P4869" si="390">O4814-L4814</f>
        <v>2.2916666668606922E-2</v>
      </c>
      <c r="Q4814" s="28">
        <v>0</v>
      </c>
      <c r="R4814" s="27">
        <f t="shared" ref="R4814:R4869" si="391">P4814*(24*60)</f>
        <v>33.000000002793968</v>
      </c>
      <c r="S4814" s="3" t="s">
        <v>4</v>
      </c>
      <c r="T4814" s="3" t="s">
        <v>4926</v>
      </c>
      <c r="U4814" s="3" t="s">
        <v>4</v>
      </c>
      <c r="V4814" s="3" t="s">
        <v>4973</v>
      </c>
      <c r="W4814" s="5">
        <v>0</v>
      </c>
      <c r="X4814" s="5">
        <v>0</v>
      </c>
      <c r="Y4814" s="5">
        <v>0</v>
      </c>
      <c r="Z4814" s="5">
        <v>0</v>
      </c>
      <c r="AA4814" s="5">
        <v>0.05</v>
      </c>
      <c r="AB4814" s="5">
        <v>0</v>
      </c>
      <c r="AC4814" s="5">
        <v>0</v>
      </c>
      <c r="AD4814" s="5">
        <v>0</v>
      </c>
      <c r="AE4814" s="2">
        <v>6</v>
      </c>
      <c r="AF4814" s="2">
        <v>0</v>
      </c>
      <c r="AG4814" s="2">
        <v>0</v>
      </c>
      <c r="AH4814" s="2">
        <v>0</v>
      </c>
      <c r="AI4814" s="2">
        <v>0</v>
      </c>
      <c r="AJ4814" s="2">
        <v>3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</row>
    <row r="4815" spans="1:46" x14ac:dyDescent="0.2">
      <c r="A4815" s="2">
        <v>1692200</v>
      </c>
      <c r="B4815" s="2">
        <v>887418</v>
      </c>
      <c r="C4815" s="7">
        <v>22.0470050036792</v>
      </c>
      <c r="D4815" s="7">
        <v>37.068155245066798</v>
      </c>
      <c r="E4815" s="19" t="s">
        <v>4918</v>
      </c>
      <c r="F4815" s="46">
        <f>INDEX(Δεδομένα!$P:$P,MATCH('2021'!E4815,Δεδομένα!$O:$O,0))</f>
        <v>143</v>
      </c>
      <c r="G4815" s="49" t="s">
        <v>4919</v>
      </c>
      <c r="H4815" s="51" t="str">
        <f>INDEX(Δεδομένα!B$1:B$51,MATCH('2021'!G4815,Δεδομένα!A$1:A$51,0))</f>
        <v>ΠΕΛΛΟΠΟΝΗΣΟΥ</v>
      </c>
      <c r="I4815" s="53">
        <f>INDEX(Δεδομένα!E$1:E$13,MATCH('2021'!H4815,Δεδομένα!D$1:D$13,0))</f>
        <v>8</v>
      </c>
      <c r="J4815" s="4">
        <v>44438</v>
      </c>
      <c r="K4815" s="3" t="s">
        <v>845</v>
      </c>
      <c r="L4815" s="17" t="str">
        <f t="shared" si="388"/>
        <v>30/08/2021 17:39</v>
      </c>
      <c r="M4815" s="4">
        <v>44438</v>
      </c>
      <c r="N4815" s="3" t="s">
        <v>20</v>
      </c>
      <c r="O4815" s="17" t="str">
        <f t="shared" si="389"/>
        <v>30/08/2021 19:01</v>
      </c>
      <c r="P4815" s="24">
        <f t="shared" si="390"/>
        <v>5.694444444088731E-2</v>
      </c>
      <c r="Q4815" s="28">
        <v>0</v>
      </c>
      <c r="R4815" s="27">
        <f t="shared" si="391"/>
        <v>81.999999994877726</v>
      </c>
      <c r="S4815" s="3" t="s">
        <v>4</v>
      </c>
      <c r="T4815" s="3" t="s">
        <v>4926</v>
      </c>
      <c r="U4815" s="3" t="s">
        <v>4</v>
      </c>
      <c r="V4815" s="3" t="s">
        <v>4928</v>
      </c>
      <c r="W4815" s="5">
        <v>0</v>
      </c>
      <c r="X4815" s="5">
        <v>0</v>
      </c>
      <c r="Y4815" s="5">
        <v>0</v>
      </c>
      <c r="Z4815" s="5">
        <v>0</v>
      </c>
      <c r="AA4815" s="5">
        <v>1</v>
      </c>
      <c r="AB4815" s="5">
        <v>0.1</v>
      </c>
      <c r="AC4815" s="5">
        <v>0</v>
      </c>
      <c r="AD4815" s="5">
        <v>0</v>
      </c>
      <c r="AE4815" s="2">
        <v>12</v>
      </c>
      <c r="AF4815" s="2">
        <v>0</v>
      </c>
      <c r="AG4815" s="2">
        <v>1</v>
      </c>
      <c r="AH4815" s="2">
        <v>0</v>
      </c>
      <c r="AI4815" s="2">
        <v>0</v>
      </c>
      <c r="AJ4815" s="2">
        <v>6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</row>
    <row r="4816" spans="1:46" x14ac:dyDescent="0.2">
      <c r="A4816" s="2">
        <v>1700507</v>
      </c>
      <c r="B4816" s="2">
        <v>887909</v>
      </c>
      <c r="C4816" s="7">
        <v>21.940749489564499</v>
      </c>
      <c r="D4816" s="7">
        <v>37.000098922144602</v>
      </c>
      <c r="E4816" s="19" t="s">
        <v>4918</v>
      </c>
      <c r="F4816" s="46">
        <f>INDEX(Δεδομένα!$P:$P,MATCH('2021'!E4816,Δεδομένα!$O:$O,0))</f>
        <v>143</v>
      </c>
      <c r="G4816" s="49" t="s">
        <v>4919</v>
      </c>
      <c r="H4816" s="51" t="str">
        <f>INDEX(Δεδομένα!B$1:B$51,MATCH('2021'!G4816,Δεδομένα!A$1:A$51,0))</f>
        <v>ΠΕΛΛΟΠΟΝΗΣΟΥ</v>
      </c>
      <c r="I4816" s="53">
        <f>INDEX(Δεδομένα!E$1:E$13,MATCH('2021'!H4816,Δεδομένα!D$1:D$13,0))</f>
        <v>8</v>
      </c>
      <c r="J4816" s="4">
        <v>44440</v>
      </c>
      <c r="K4816" s="3" t="s">
        <v>46</v>
      </c>
      <c r="L4816" s="17" t="str">
        <f t="shared" si="388"/>
        <v>01/09/2021 16:55</v>
      </c>
      <c r="M4816" s="4">
        <v>44441</v>
      </c>
      <c r="N4816" s="3" t="s">
        <v>1842</v>
      </c>
      <c r="O4816" s="17" t="str">
        <f t="shared" si="389"/>
        <v>02/09/2021 13:32</v>
      </c>
      <c r="P4816" s="24">
        <f t="shared" si="390"/>
        <v>0.85902777777664596</v>
      </c>
      <c r="Q4816" s="28">
        <v>0</v>
      </c>
      <c r="R4816" s="27">
        <f t="shared" si="391"/>
        <v>1236.9999999983702</v>
      </c>
      <c r="S4816" s="3" t="s">
        <v>4</v>
      </c>
      <c r="T4816" s="3" t="s">
        <v>4920</v>
      </c>
      <c r="U4816" s="3" t="s">
        <v>4</v>
      </c>
      <c r="V4816" s="3" t="s">
        <v>4979</v>
      </c>
      <c r="W4816" s="5">
        <v>0</v>
      </c>
      <c r="X4816" s="5">
        <v>0</v>
      </c>
      <c r="Y4816" s="5">
        <v>0</v>
      </c>
      <c r="Z4816" s="5">
        <v>0</v>
      </c>
      <c r="AA4816" s="5">
        <v>18.5</v>
      </c>
      <c r="AB4816" s="5">
        <v>1.5</v>
      </c>
      <c r="AC4816" s="5">
        <v>0</v>
      </c>
      <c r="AD4816" s="5">
        <v>0</v>
      </c>
      <c r="AE4816" s="2">
        <v>12</v>
      </c>
      <c r="AF4816" s="2">
        <v>0</v>
      </c>
      <c r="AG4816" s="2">
        <v>4</v>
      </c>
      <c r="AH4816" s="2">
        <v>0</v>
      </c>
      <c r="AI4816" s="2">
        <v>0</v>
      </c>
      <c r="AJ4816" s="2">
        <v>7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</row>
    <row r="4817" spans="1:46" x14ac:dyDescent="0.2">
      <c r="A4817" s="2">
        <v>1701678</v>
      </c>
      <c r="B4817" s="2">
        <v>888079</v>
      </c>
      <c r="C4817" s="7">
        <v>21.994295127445501</v>
      </c>
      <c r="D4817" s="7">
        <v>37.021278002855396</v>
      </c>
      <c r="E4817" s="19" t="s">
        <v>4918</v>
      </c>
      <c r="F4817" s="46">
        <f>INDEX(Δεδομένα!$P:$P,MATCH('2021'!E4817,Δεδομένα!$O:$O,0))</f>
        <v>143</v>
      </c>
      <c r="G4817" s="49" t="s">
        <v>4919</v>
      </c>
      <c r="H4817" s="51" t="str">
        <f>INDEX(Δεδομένα!B$1:B$51,MATCH('2021'!G4817,Δεδομένα!A$1:A$51,0))</f>
        <v>ΠΕΛΛΟΠΟΝΗΣΟΥ</v>
      </c>
      <c r="I4817" s="53">
        <f>INDEX(Δεδομένα!E$1:E$13,MATCH('2021'!H4817,Δεδομένα!D$1:D$13,0))</f>
        <v>8</v>
      </c>
      <c r="J4817" s="4">
        <v>44441</v>
      </c>
      <c r="K4817" s="3" t="s">
        <v>205</v>
      </c>
      <c r="L4817" s="17" t="str">
        <f t="shared" si="388"/>
        <v>02/09/2021 11:54</v>
      </c>
      <c r="M4817" s="4">
        <v>44441</v>
      </c>
      <c r="N4817" s="3" t="s">
        <v>26</v>
      </c>
      <c r="O4817" s="17" t="str">
        <f t="shared" si="389"/>
        <v>02/09/2021 13:09</v>
      </c>
      <c r="P4817" s="24">
        <f t="shared" si="390"/>
        <v>5.2083333335758653E-2</v>
      </c>
      <c r="Q4817" s="28">
        <v>0</v>
      </c>
      <c r="R4817" s="27">
        <f t="shared" si="391"/>
        <v>75.00000000349246</v>
      </c>
      <c r="S4817" s="3" t="s">
        <v>4</v>
      </c>
      <c r="T4817" s="3" t="s">
        <v>4920</v>
      </c>
      <c r="U4817" s="3" t="s">
        <v>4</v>
      </c>
      <c r="V4817" s="3" t="s">
        <v>4939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0.01</v>
      </c>
      <c r="AC4817" s="5">
        <v>0</v>
      </c>
      <c r="AD4817" s="5">
        <v>0</v>
      </c>
      <c r="AE4817" s="2">
        <v>4</v>
      </c>
      <c r="AF4817" s="2">
        <v>0</v>
      </c>
      <c r="AG4817" s="2">
        <v>0</v>
      </c>
      <c r="AH4817" s="2">
        <v>0</v>
      </c>
      <c r="AI4817" s="2">
        <v>0</v>
      </c>
      <c r="AJ4817" s="2">
        <v>2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</row>
    <row r="4818" spans="1:46" x14ac:dyDescent="0.2">
      <c r="A4818" s="2">
        <v>1701694</v>
      </c>
      <c r="B4818" s="2">
        <v>888604</v>
      </c>
      <c r="C4818" s="7">
        <v>22.0126668291079</v>
      </c>
      <c r="D4818" s="7">
        <v>37.043460306948198</v>
      </c>
      <c r="E4818" s="19" t="s">
        <v>4918</v>
      </c>
      <c r="F4818" s="46">
        <f>INDEX(Δεδομένα!$P:$P,MATCH('2021'!E4818,Δεδομένα!$O:$O,0))</f>
        <v>143</v>
      </c>
      <c r="G4818" s="49" t="s">
        <v>4919</v>
      </c>
      <c r="H4818" s="51" t="str">
        <f>INDEX(Δεδομένα!B$1:B$51,MATCH('2021'!G4818,Δεδομένα!A$1:A$51,0))</f>
        <v>ΠΕΛΛΟΠΟΝΗΣΟΥ</v>
      </c>
      <c r="I4818" s="53">
        <f>INDEX(Δεδομένα!E$1:E$13,MATCH('2021'!H4818,Δεδομένα!D$1:D$13,0))</f>
        <v>8</v>
      </c>
      <c r="J4818" s="4">
        <v>44443</v>
      </c>
      <c r="K4818" s="3" t="s">
        <v>1300</v>
      </c>
      <c r="L4818" s="17" t="str">
        <f t="shared" si="388"/>
        <v>04/09/2021 11:45</v>
      </c>
      <c r="M4818" s="4">
        <v>44443</v>
      </c>
      <c r="N4818" s="3" t="s">
        <v>215</v>
      </c>
      <c r="O4818" s="17" t="str">
        <f t="shared" si="389"/>
        <v>04/09/2021 13:16</v>
      </c>
      <c r="P4818" s="24">
        <f t="shared" si="390"/>
        <v>6.3194444439432118E-2</v>
      </c>
      <c r="Q4818" s="28">
        <v>0</v>
      </c>
      <c r="R4818" s="27">
        <f t="shared" si="391"/>
        <v>90.99999999278225</v>
      </c>
      <c r="S4818" s="3" t="s">
        <v>4</v>
      </c>
      <c r="T4818" s="3" t="s">
        <v>4920</v>
      </c>
      <c r="U4818" s="3" t="s">
        <v>4</v>
      </c>
      <c r="V4818" s="3" t="s">
        <v>4716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0.5</v>
      </c>
      <c r="AC4818" s="5">
        <v>0</v>
      </c>
      <c r="AD4818" s="5">
        <v>0</v>
      </c>
      <c r="AE4818" s="2">
        <v>4</v>
      </c>
      <c r="AF4818" s="2">
        <v>0</v>
      </c>
      <c r="AG4818" s="2">
        <v>0</v>
      </c>
      <c r="AH4818" s="2">
        <v>0</v>
      </c>
      <c r="AI4818" s="2">
        <v>0</v>
      </c>
      <c r="AJ4818" s="2">
        <v>2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</row>
    <row r="4819" spans="1:46" x14ac:dyDescent="0.2">
      <c r="A4819" s="2">
        <v>1701754</v>
      </c>
      <c r="B4819" s="2">
        <v>888871</v>
      </c>
      <c r="C4819" s="7">
        <v>22.0125648120422</v>
      </c>
      <c r="D4819" s="7">
        <v>37.043250923346299</v>
      </c>
      <c r="E4819" s="19" t="s">
        <v>4918</v>
      </c>
      <c r="F4819" s="46">
        <f>INDEX(Δεδομένα!$P:$P,MATCH('2021'!E4819,Δεδομένα!$O:$O,0))</f>
        <v>143</v>
      </c>
      <c r="G4819" s="49" t="s">
        <v>4919</v>
      </c>
      <c r="H4819" s="51" t="str">
        <f>INDEX(Δεδομένα!B$1:B$51,MATCH('2021'!G4819,Δεδομένα!A$1:A$51,0))</f>
        <v>ΠΕΛΛΟΠΟΝΗΣΟΥ</v>
      </c>
      <c r="I4819" s="53">
        <f>INDEX(Δεδομένα!E$1:E$13,MATCH('2021'!H4819,Δεδομένα!D$1:D$13,0))</f>
        <v>8</v>
      </c>
      <c r="J4819" s="4">
        <v>44444</v>
      </c>
      <c r="K4819" s="3" t="s">
        <v>393</v>
      </c>
      <c r="L4819" s="17" t="str">
        <f t="shared" si="388"/>
        <v>05/09/2021 12:37</v>
      </c>
      <c r="M4819" s="4">
        <v>44444</v>
      </c>
      <c r="N4819" s="3" t="s">
        <v>1282</v>
      </c>
      <c r="O4819" s="17" t="str">
        <f t="shared" si="389"/>
        <v>05/09/2021 14:19</v>
      </c>
      <c r="P4819" s="24">
        <f t="shared" si="390"/>
        <v>7.0833333338669036E-2</v>
      </c>
      <c r="Q4819" s="28">
        <v>0</v>
      </c>
      <c r="R4819" s="27">
        <f t="shared" si="391"/>
        <v>102.00000000768341</v>
      </c>
      <c r="S4819" s="3" t="s">
        <v>4</v>
      </c>
      <c r="T4819" s="3" t="s">
        <v>4920</v>
      </c>
      <c r="U4819" s="3" t="s">
        <v>4</v>
      </c>
      <c r="V4819" s="3" t="s">
        <v>5066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0.5</v>
      </c>
      <c r="AC4819" s="5">
        <v>0</v>
      </c>
      <c r="AD4819" s="5">
        <v>0</v>
      </c>
      <c r="AE4819" s="2">
        <v>6</v>
      </c>
      <c r="AF4819" s="2">
        <v>0</v>
      </c>
      <c r="AG4819" s="2">
        <v>0</v>
      </c>
      <c r="AH4819" s="2">
        <v>0</v>
      </c>
      <c r="AI4819" s="2">
        <v>0</v>
      </c>
      <c r="AJ4819" s="2">
        <v>3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</row>
    <row r="4820" spans="1:46" x14ac:dyDescent="0.2">
      <c r="A4820" s="2">
        <v>1702541</v>
      </c>
      <c r="B4820" s="2">
        <v>889426</v>
      </c>
      <c r="C4820" s="7">
        <v>22.0589278113052</v>
      </c>
      <c r="D4820" s="7">
        <v>37.0561255710398</v>
      </c>
      <c r="E4820" s="19" t="s">
        <v>4918</v>
      </c>
      <c r="F4820" s="46">
        <f>INDEX(Δεδομένα!$P:$P,MATCH('2021'!E4820,Δεδομένα!$O:$O,0))</f>
        <v>143</v>
      </c>
      <c r="G4820" s="49" t="s">
        <v>4919</v>
      </c>
      <c r="H4820" s="51" t="str">
        <f>INDEX(Δεδομένα!B$1:B$51,MATCH('2021'!G4820,Δεδομένα!A$1:A$51,0))</f>
        <v>ΠΕΛΛΟΠΟΝΗΣΟΥ</v>
      </c>
      <c r="I4820" s="53">
        <f>INDEX(Δεδομένα!E$1:E$13,MATCH('2021'!H4820,Δεδομένα!D$1:D$13,0))</f>
        <v>8</v>
      </c>
      <c r="J4820" s="4">
        <v>44446</v>
      </c>
      <c r="K4820" s="3" t="s">
        <v>317</v>
      </c>
      <c r="L4820" s="17" t="str">
        <f t="shared" si="388"/>
        <v>07/09/2021 11:05</v>
      </c>
      <c r="M4820" s="4">
        <v>44446</v>
      </c>
      <c r="N4820" s="3" t="s">
        <v>552</v>
      </c>
      <c r="O4820" s="17" t="str">
        <f t="shared" si="389"/>
        <v>07/09/2021 13:00</v>
      </c>
      <c r="P4820" s="24">
        <f t="shared" si="390"/>
        <v>7.9861111109494232E-2</v>
      </c>
      <c r="Q4820" s="28">
        <v>0</v>
      </c>
      <c r="R4820" s="27">
        <f t="shared" si="391"/>
        <v>114.99999999767169</v>
      </c>
      <c r="S4820" s="3" t="s">
        <v>4</v>
      </c>
      <c r="T4820" s="3" t="s">
        <v>4926</v>
      </c>
      <c r="U4820" s="3" t="s">
        <v>4</v>
      </c>
      <c r="V4820" s="3" t="s">
        <v>5067</v>
      </c>
      <c r="W4820" s="5">
        <v>0</v>
      </c>
      <c r="X4820" s="5">
        <v>0</v>
      </c>
      <c r="Y4820" s="5">
        <v>0</v>
      </c>
      <c r="Z4820" s="5">
        <v>0</v>
      </c>
      <c r="AA4820" s="5">
        <v>3</v>
      </c>
      <c r="AB4820" s="5">
        <v>0</v>
      </c>
      <c r="AC4820" s="5">
        <v>0</v>
      </c>
      <c r="AD4820" s="5">
        <v>0</v>
      </c>
      <c r="AE4820" s="2">
        <v>12</v>
      </c>
      <c r="AF4820" s="2">
        <v>0</v>
      </c>
      <c r="AG4820" s="2">
        <v>0</v>
      </c>
      <c r="AH4820" s="2">
        <v>0</v>
      </c>
      <c r="AI4820" s="2">
        <v>0</v>
      </c>
      <c r="AJ4820" s="2">
        <v>6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</row>
    <row r="4821" spans="1:46" x14ac:dyDescent="0.2">
      <c r="A4821" s="2">
        <v>1702543</v>
      </c>
      <c r="B4821" s="2">
        <v>889467</v>
      </c>
      <c r="C4821" s="7">
        <v>22.000518520186201</v>
      </c>
      <c r="D4821" s="7">
        <v>37.052195791653901</v>
      </c>
      <c r="E4821" s="19" t="s">
        <v>4918</v>
      </c>
      <c r="F4821" s="46">
        <f>INDEX(Δεδομένα!$P:$P,MATCH('2021'!E4821,Δεδομένα!$O:$O,0))</f>
        <v>143</v>
      </c>
      <c r="G4821" s="49" t="s">
        <v>4919</v>
      </c>
      <c r="H4821" s="51" t="str">
        <f>INDEX(Δεδομένα!B$1:B$51,MATCH('2021'!G4821,Δεδομένα!A$1:A$51,0))</f>
        <v>ΠΕΛΛΟΠΟΝΗΣΟΥ</v>
      </c>
      <c r="I4821" s="53">
        <f>INDEX(Δεδομένα!E$1:E$13,MATCH('2021'!H4821,Δεδομένα!D$1:D$13,0))</f>
        <v>8</v>
      </c>
      <c r="J4821" s="4">
        <v>44446</v>
      </c>
      <c r="K4821" s="3" t="s">
        <v>299</v>
      </c>
      <c r="L4821" s="17" t="str">
        <f t="shared" si="388"/>
        <v>07/09/2021 13:10</v>
      </c>
      <c r="M4821" s="4">
        <v>44446</v>
      </c>
      <c r="N4821" s="3" t="s">
        <v>447</v>
      </c>
      <c r="O4821" s="17" t="str">
        <f t="shared" si="389"/>
        <v>07/09/2021 13:40</v>
      </c>
      <c r="P4821" s="24">
        <f t="shared" si="390"/>
        <v>2.0833333335758653E-2</v>
      </c>
      <c r="Q4821" s="28">
        <v>0</v>
      </c>
      <c r="R4821" s="27">
        <f t="shared" si="391"/>
        <v>30.00000000349246</v>
      </c>
      <c r="S4821" s="3" t="s">
        <v>4</v>
      </c>
      <c r="T4821" s="3" t="s">
        <v>4926</v>
      </c>
      <c r="U4821" s="3" t="s">
        <v>4</v>
      </c>
      <c r="V4821" s="3" t="s">
        <v>4921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0.1</v>
      </c>
      <c r="AC4821" s="5">
        <v>0</v>
      </c>
      <c r="AD4821" s="5">
        <v>0</v>
      </c>
      <c r="AE4821" s="2">
        <v>6</v>
      </c>
      <c r="AF4821" s="2">
        <v>0</v>
      </c>
      <c r="AG4821" s="2">
        <v>0</v>
      </c>
      <c r="AH4821" s="2">
        <v>0</v>
      </c>
      <c r="AI4821" s="2">
        <v>0</v>
      </c>
      <c r="AJ4821" s="2">
        <v>3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</row>
    <row r="4822" spans="1:46" x14ac:dyDescent="0.2">
      <c r="A4822" s="2">
        <v>1702542</v>
      </c>
      <c r="B4822" s="2">
        <v>889474</v>
      </c>
      <c r="C4822" s="7">
        <v>22.0583913180282</v>
      </c>
      <c r="D4822" s="7">
        <v>37.0569558153949</v>
      </c>
      <c r="E4822" s="19" t="s">
        <v>4918</v>
      </c>
      <c r="F4822" s="46">
        <f>INDEX(Δεδομένα!$P:$P,MATCH('2021'!E4822,Δεδομένα!$O:$O,0))</f>
        <v>143</v>
      </c>
      <c r="G4822" s="49" t="s">
        <v>4919</v>
      </c>
      <c r="H4822" s="51" t="str">
        <f>INDEX(Δεδομένα!B$1:B$51,MATCH('2021'!G4822,Δεδομένα!A$1:A$51,0))</f>
        <v>ΠΕΛΛΟΠΟΝΗΣΟΥ</v>
      </c>
      <c r="I4822" s="53">
        <f>INDEX(Δεδομένα!E$1:E$13,MATCH('2021'!H4822,Δεδομένα!D$1:D$13,0))</f>
        <v>8</v>
      </c>
      <c r="J4822" s="4">
        <v>44446</v>
      </c>
      <c r="K4822" s="3" t="s">
        <v>241</v>
      </c>
      <c r="L4822" s="17" t="str">
        <f t="shared" si="388"/>
        <v>07/09/2021 13:15</v>
      </c>
      <c r="M4822" s="4">
        <v>44446</v>
      </c>
      <c r="N4822" s="3" t="s">
        <v>529</v>
      </c>
      <c r="O4822" s="17" t="str">
        <f t="shared" si="389"/>
        <v>07/09/2021 14:05</v>
      </c>
      <c r="P4822" s="24">
        <f t="shared" si="390"/>
        <v>3.4722222218988463E-2</v>
      </c>
      <c r="Q4822" s="28">
        <v>0</v>
      </c>
      <c r="R4822" s="27">
        <f t="shared" si="391"/>
        <v>49.999999995343387</v>
      </c>
      <c r="S4822" s="3" t="s">
        <v>4</v>
      </c>
      <c r="T4822" s="3" t="s">
        <v>4926</v>
      </c>
      <c r="U4822" s="3" t="s">
        <v>4</v>
      </c>
      <c r="V4822" s="3" t="s">
        <v>5068</v>
      </c>
      <c r="W4822" s="5">
        <v>0</v>
      </c>
      <c r="X4822" s="5">
        <v>0</v>
      </c>
      <c r="Y4822" s="5">
        <v>0</v>
      </c>
      <c r="Z4822" s="5">
        <v>2</v>
      </c>
      <c r="AA4822" s="5">
        <v>0</v>
      </c>
      <c r="AB4822" s="5">
        <v>0</v>
      </c>
      <c r="AC4822" s="5">
        <v>0</v>
      </c>
      <c r="AD4822" s="5">
        <v>0</v>
      </c>
      <c r="AE4822" s="2">
        <v>6</v>
      </c>
      <c r="AF4822" s="2">
        <v>0</v>
      </c>
      <c r="AG4822" s="2">
        <v>0</v>
      </c>
      <c r="AH4822" s="2">
        <v>0</v>
      </c>
      <c r="AI4822" s="2">
        <v>0</v>
      </c>
      <c r="AJ4822" s="2">
        <v>3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</row>
    <row r="4823" spans="1:46" x14ac:dyDescent="0.2">
      <c r="A4823" s="2">
        <v>1702548</v>
      </c>
      <c r="B4823" s="2">
        <v>889935</v>
      </c>
      <c r="C4823" s="7">
        <v>22.005522016183001</v>
      </c>
      <c r="D4823" s="7">
        <v>37.144913650110297</v>
      </c>
      <c r="E4823" s="19" t="s">
        <v>4918</v>
      </c>
      <c r="F4823" s="46">
        <f>INDEX(Δεδομένα!$P:$P,MATCH('2021'!E4823,Δεδομένα!$O:$O,0))</f>
        <v>143</v>
      </c>
      <c r="G4823" s="49" t="s">
        <v>4919</v>
      </c>
      <c r="H4823" s="51" t="str">
        <f>INDEX(Δεδομένα!B$1:B$51,MATCH('2021'!G4823,Δεδομένα!A$1:A$51,0))</f>
        <v>ΠΕΛΛΟΠΟΝΗΣΟΥ</v>
      </c>
      <c r="I4823" s="53">
        <f>INDEX(Δεδομένα!E$1:E$13,MATCH('2021'!H4823,Δεδομένα!D$1:D$13,0))</f>
        <v>8</v>
      </c>
      <c r="J4823" s="4">
        <v>44448</v>
      </c>
      <c r="K4823" s="3" t="s">
        <v>516</v>
      </c>
      <c r="L4823" s="17" t="str">
        <f t="shared" si="388"/>
        <v>09/09/2021 10:13</v>
      </c>
      <c r="M4823" s="4">
        <v>44448</v>
      </c>
      <c r="N4823" s="3" t="s">
        <v>1012</v>
      </c>
      <c r="O4823" s="17" t="str">
        <f t="shared" si="389"/>
        <v>09/09/2021 10:55</v>
      </c>
      <c r="P4823" s="24">
        <f t="shared" si="390"/>
        <v>2.9166666667151731E-2</v>
      </c>
      <c r="Q4823" s="28">
        <v>0</v>
      </c>
      <c r="R4823" s="27">
        <f t="shared" si="391"/>
        <v>42.000000000698492</v>
      </c>
      <c r="S4823" s="3" t="s">
        <v>4</v>
      </c>
      <c r="T4823" s="3" t="s">
        <v>4926</v>
      </c>
      <c r="U4823" s="3" t="s">
        <v>4</v>
      </c>
      <c r="V4823" s="3" t="s">
        <v>2700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0.05</v>
      </c>
      <c r="AC4823" s="5">
        <v>0</v>
      </c>
      <c r="AD4823" s="5">
        <v>0</v>
      </c>
      <c r="AE4823" s="2">
        <v>2</v>
      </c>
      <c r="AF4823" s="2">
        <v>0</v>
      </c>
      <c r="AG4823" s="2">
        <v>0</v>
      </c>
      <c r="AH4823" s="2">
        <v>0</v>
      </c>
      <c r="AI4823" s="2">
        <v>0</v>
      </c>
      <c r="AJ4823" s="2">
        <v>1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</row>
    <row r="4824" spans="1:46" x14ac:dyDescent="0.2">
      <c r="A4824" s="2">
        <v>1702559</v>
      </c>
      <c r="B4824" s="2">
        <v>890277</v>
      </c>
      <c r="C4824" s="7">
        <v>22.040862605002399</v>
      </c>
      <c r="D4824" s="7">
        <v>37.048157681698001</v>
      </c>
      <c r="E4824" s="19" t="s">
        <v>4918</v>
      </c>
      <c r="F4824" s="46">
        <f>INDEX(Δεδομένα!$P:$P,MATCH('2021'!E4824,Δεδομένα!$O:$O,0))</f>
        <v>143</v>
      </c>
      <c r="G4824" s="49" t="s">
        <v>4919</v>
      </c>
      <c r="H4824" s="51" t="str">
        <f>INDEX(Δεδομένα!B$1:B$51,MATCH('2021'!G4824,Δεδομένα!A$1:A$51,0))</f>
        <v>ΠΕΛΛΟΠΟΝΗΣΟΥ</v>
      </c>
      <c r="I4824" s="53">
        <f>INDEX(Δεδομένα!E$1:E$13,MATCH('2021'!H4824,Δεδομένα!D$1:D$13,0))</f>
        <v>8</v>
      </c>
      <c r="J4824" s="4">
        <v>44449</v>
      </c>
      <c r="K4824" s="3" t="s">
        <v>566</v>
      </c>
      <c r="L4824" s="17" t="str">
        <f t="shared" si="388"/>
        <v>10/09/2021 18:40</v>
      </c>
      <c r="M4824" s="4">
        <v>44449</v>
      </c>
      <c r="N4824" s="3" t="s">
        <v>503</v>
      </c>
      <c r="O4824" s="17" t="str">
        <f t="shared" si="389"/>
        <v>10/09/2021 20:18</v>
      </c>
      <c r="P4824" s="24">
        <f t="shared" si="390"/>
        <v>6.8055555551836733E-2</v>
      </c>
      <c r="Q4824" s="28">
        <v>0</v>
      </c>
      <c r="R4824" s="27">
        <f t="shared" si="391"/>
        <v>97.999999994644895</v>
      </c>
      <c r="S4824" s="3" t="s">
        <v>4</v>
      </c>
      <c r="T4824" s="3" t="s">
        <v>4926</v>
      </c>
      <c r="U4824" s="3" t="s">
        <v>4</v>
      </c>
      <c r="V4824" s="3" t="s">
        <v>5069</v>
      </c>
      <c r="W4824" s="5">
        <v>0</v>
      </c>
      <c r="X4824" s="5">
        <v>0</v>
      </c>
      <c r="Y4824" s="5">
        <v>0</v>
      </c>
      <c r="Z4824" s="5">
        <v>0</v>
      </c>
      <c r="AA4824" s="5">
        <v>3</v>
      </c>
      <c r="AB4824" s="5">
        <v>0</v>
      </c>
      <c r="AC4824" s="5">
        <v>0</v>
      </c>
      <c r="AD4824" s="5">
        <v>0</v>
      </c>
      <c r="AE4824" s="2">
        <v>8</v>
      </c>
      <c r="AF4824" s="2">
        <v>0</v>
      </c>
      <c r="AG4824" s="2">
        <v>0</v>
      </c>
      <c r="AH4824" s="2">
        <v>0</v>
      </c>
      <c r="AI4824" s="2">
        <v>0</v>
      </c>
      <c r="AJ4824" s="2">
        <v>4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</row>
    <row r="4825" spans="1:46" x14ac:dyDescent="0.2">
      <c r="A4825" s="2">
        <v>1702563</v>
      </c>
      <c r="B4825" s="2">
        <v>890707</v>
      </c>
      <c r="C4825" s="7">
        <v>22.034513136996701</v>
      </c>
      <c r="D4825" s="7">
        <v>37.107656771631802</v>
      </c>
      <c r="E4825" s="19" t="s">
        <v>4918</v>
      </c>
      <c r="F4825" s="46">
        <f>INDEX(Δεδομένα!$P:$P,MATCH('2021'!E4825,Δεδομένα!$O:$O,0))</f>
        <v>143</v>
      </c>
      <c r="G4825" s="49" t="s">
        <v>4919</v>
      </c>
      <c r="H4825" s="51" t="str">
        <f>INDEX(Δεδομένα!B$1:B$51,MATCH('2021'!G4825,Δεδομένα!A$1:A$51,0))</f>
        <v>ΠΕΛΛΟΠΟΝΗΣΟΥ</v>
      </c>
      <c r="I4825" s="53">
        <f>INDEX(Δεδομένα!E$1:E$13,MATCH('2021'!H4825,Δεδομένα!D$1:D$13,0))</f>
        <v>8</v>
      </c>
      <c r="J4825" s="4">
        <v>44451</v>
      </c>
      <c r="K4825" s="3" t="s">
        <v>833</v>
      </c>
      <c r="L4825" s="17" t="str">
        <f t="shared" si="388"/>
        <v>12/09/2021 14:35</v>
      </c>
      <c r="M4825" s="4">
        <v>44451</v>
      </c>
      <c r="N4825" s="3" t="s">
        <v>522</v>
      </c>
      <c r="O4825" s="17" t="str">
        <f t="shared" si="389"/>
        <v>12/09/2021 15:15</v>
      </c>
      <c r="P4825" s="24">
        <f t="shared" si="390"/>
        <v>2.7777777773735579E-2</v>
      </c>
      <c r="Q4825" s="28">
        <v>0</v>
      </c>
      <c r="R4825" s="27">
        <f t="shared" si="391"/>
        <v>39.999999994179234</v>
      </c>
      <c r="S4825" s="3" t="s">
        <v>4</v>
      </c>
      <c r="T4825" s="3" t="s">
        <v>4926</v>
      </c>
      <c r="U4825" s="3" t="s">
        <v>4</v>
      </c>
      <c r="V4825" s="3" t="s">
        <v>5070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0.1</v>
      </c>
      <c r="AC4825" s="5">
        <v>0</v>
      </c>
      <c r="AD4825" s="5">
        <v>0</v>
      </c>
      <c r="AE4825" s="2">
        <v>6</v>
      </c>
      <c r="AF4825" s="2">
        <v>0</v>
      </c>
      <c r="AG4825" s="2">
        <v>0</v>
      </c>
      <c r="AH4825" s="2">
        <v>0</v>
      </c>
      <c r="AI4825" s="2">
        <v>0</v>
      </c>
      <c r="AJ4825" s="2">
        <v>3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</row>
    <row r="4826" spans="1:46" x14ac:dyDescent="0.2">
      <c r="A4826" s="2">
        <v>1702564</v>
      </c>
      <c r="B4826" s="2">
        <v>891001</v>
      </c>
      <c r="C4826" s="7">
        <v>22.059403528662202</v>
      </c>
      <c r="D4826" s="7">
        <v>37.058189783656204</v>
      </c>
      <c r="E4826" s="19" t="s">
        <v>4918</v>
      </c>
      <c r="F4826" s="46">
        <f>INDEX(Δεδομένα!$P:$P,MATCH('2021'!E4826,Δεδομένα!$O:$O,0))</f>
        <v>143</v>
      </c>
      <c r="G4826" s="49" t="s">
        <v>4919</v>
      </c>
      <c r="H4826" s="51" t="str">
        <f>INDEX(Δεδομένα!B$1:B$51,MATCH('2021'!G4826,Δεδομένα!A$1:A$51,0))</f>
        <v>ΠΕΛΛΟΠΟΝΗΣΟΥ</v>
      </c>
      <c r="I4826" s="53">
        <f>INDEX(Δεδομένα!E$1:E$13,MATCH('2021'!H4826,Δεδομένα!D$1:D$13,0))</f>
        <v>8</v>
      </c>
      <c r="J4826" s="4">
        <v>44452</v>
      </c>
      <c r="K4826" s="3" t="s">
        <v>786</v>
      </c>
      <c r="L4826" s="17" t="str">
        <f t="shared" si="388"/>
        <v>13/09/2021 19:44</v>
      </c>
      <c r="M4826" s="4">
        <v>44452</v>
      </c>
      <c r="N4826" s="3" t="s">
        <v>742</v>
      </c>
      <c r="O4826" s="17" t="str">
        <f t="shared" si="389"/>
        <v>13/09/2021 19:55</v>
      </c>
      <c r="P4826" s="24">
        <f t="shared" si="390"/>
        <v>7.6388888846850023E-3</v>
      </c>
      <c r="Q4826" s="28">
        <v>0</v>
      </c>
      <c r="R4826" s="27">
        <f t="shared" si="391"/>
        <v>10.999999993946403</v>
      </c>
      <c r="S4826" s="3" t="s">
        <v>4</v>
      </c>
      <c r="T4826" s="3" t="s">
        <v>4926</v>
      </c>
      <c r="U4826" s="3" t="s">
        <v>4</v>
      </c>
      <c r="V4826" s="3" t="s">
        <v>5067</v>
      </c>
      <c r="W4826" s="5">
        <v>0</v>
      </c>
      <c r="X4826" s="5">
        <v>0</v>
      </c>
      <c r="Y4826" s="5">
        <v>0</v>
      </c>
      <c r="Z4826" s="5">
        <v>0</v>
      </c>
      <c r="AA4826" s="5">
        <v>0.03</v>
      </c>
      <c r="AB4826" s="5">
        <v>0</v>
      </c>
      <c r="AC4826" s="5">
        <v>0</v>
      </c>
      <c r="AD4826" s="5">
        <v>0</v>
      </c>
      <c r="AE4826" s="2">
        <v>4</v>
      </c>
      <c r="AF4826" s="2">
        <v>0</v>
      </c>
      <c r="AG4826" s="2">
        <v>0</v>
      </c>
      <c r="AH4826" s="2">
        <v>0</v>
      </c>
      <c r="AI4826" s="2">
        <v>0</v>
      </c>
      <c r="AJ4826" s="2">
        <v>2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</row>
    <row r="4827" spans="1:46" x14ac:dyDescent="0.2">
      <c r="A4827" s="2">
        <v>1702567</v>
      </c>
      <c r="B4827" s="2">
        <v>891163</v>
      </c>
      <c r="C4827" s="7">
        <v>22.000201120139501</v>
      </c>
      <c r="D4827" s="7">
        <v>37.024405110755602</v>
      </c>
      <c r="E4827" s="19" t="s">
        <v>4918</v>
      </c>
      <c r="F4827" s="46">
        <f>INDEX(Δεδομένα!$P:$P,MATCH('2021'!E4827,Δεδομένα!$O:$O,0))</f>
        <v>143</v>
      </c>
      <c r="G4827" s="49" t="s">
        <v>4919</v>
      </c>
      <c r="H4827" s="51" t="str">
        <f>INDEX(Δεδομένα!B$1:B$51,MATCH('2021'!G4827,Δεδομένα!A$1:A$51,0))</f>
        <v>ΠΕΛΛΟΠΟΝΗΣΟΥ</v>
      </c>
      <c r="I4827" s="53">
        <f>INDEX(Δεδομένα!E$1:E$13,MATCH('2021'!H4827,Δεδομένα!D$1:D$13,0))</f>
        <v>8</v>
      </c>
      <c r="J4827" s="4">
        <v>44453</v>
      </c>
      <c r="K4827" s="3" t="s">
        <v>883</v>
      </c>
      <c r="L4827" s="17" t="str">
        <f t="shared" si="388"/>
        <v>14/09/2021 14:18</v>
      </c>
      <c r="M4827" s="4">
        <v>44453</v>
      </c>
      <c r="N4827" s="3" t="s">
        <v>1785</v>
      </c>
      <c r="O4827" s="17" t="str">
        <f t="shared" si="389"/>
        <v>14/09/2021 18:31</v>
      </c>
      <c r="P4827" s="24">
        <f t="shared" si="390"/>
        <v>0.1756944444423425</v>
      </c>
      <c r="Q4827" s="28">
        <v>0</v>
      </c>
      <c r="R4827" s="27">
        <f t="shared" si="391"/>
        <v>252.9999999969732</v>
      </c>
      <c r="S4827" s="3" t="s">
        <v>4</v>
      </c>
      <c r="T4827" s="3" t="s">
        <v>4920</v>
      </c>
      <c r="U4827" s="3" t="s">
        <v>4</v>
      </c>
      <c r="V4827" s="3" t="s">
        <v>4939</v>
      </c>
      <c r="W4827" s="5">
        <v>0</v>
      </c>
      <c r="X4827" s="5">
        <v>0</v>
      </c>
      <c r="Y4827" s="5">
        <v>0</v>
      </c>
      <c r="Z4827" s="5">
        <v>0</v>
      </c>
      <c r="AA4827" s="5">
        <v>3</v>
      </c>
      <c r="AB4827" s="5">
        <v>0</v>
      </c>
      <c r="AC4827" s="5">
        <v>0</v>
      </c>
      <c r="AD4827" s="5">
        <v>0</v>
      </c>
      <c r="AE4827" s="2">
        <v>12</v>
      </c>
      <c r="AF4827" s="2">
        <v>0</v>
      </c>
      <c r="AG4827" s="2">
        <v>0</v>
      </c>
      <c r="AH4827" s="2">
        <v>0</v>
      </c>
      <c r="AI4827" s="2">
        <v>0</v>
      </c>
      <c r="AJ4827" s="2">
        <v>6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</row>
    <row r="4828" spans="1:46" x14ac:dyDescent="0.2">
      <c r="A4828" s="2">
        <v>1702591</v>
      </c>
      <c r="B4828" s="2">
        <v>892612</v>
      </c>
      <c r="C4828" s="7">
        <v>22.032696194858801</v>
      </c>
      <c r="D4828" s="7">
        <v>37.1206326812936</v>
      </c>
      <c r="E4828" s="19" t="s">
        <v>4918</v>
      </c>
      <c r="F4828" s="46">
        <f>INDEX(Δεδομένα!$P:$P,MATCH('2021'!E4828,Δεδομένα!$O:$O,0))</f>
        <v>143</v>
      </c>
      <c r="G4828" s="49" t="s">
        <v>4919</v>
      </c>
      <c r="H4828" s="51" t="str">
        <f>INDEX(Δεδομένα!B$1:B$51,MATCH('2021'!G4828,Δεδομένα!A$1:A$51,0))</f>
        <v>ΠΕΛΛΟΠΟΝΗΣΟΥ</v>
      </c>
      <c r="I4828" s="53">
        <f>INDEX(Δεδομένα!E$1:E$13,MATCH('2021'!H4828,Δεδομένα!D$1:D$13,0))</f>
        <v>8</v>
      </c>
      <c r="J4828" s="4">
        <v>44458</v>
      </c>
      <c r="K4828" s="3" t="s">
        <v>111</v>
      </c>
      <c r="L4828" s="17" t="str">
        <f t="shared" si="388"/>
        <v>19/09/2021 19:20</v>
      </c>
      <c r="M4828" s="4">
        <v>44458</v>
      </c>
      <c r="N4828" s="3" t="s">
        <v>558</v>
      </c>
      <c r="O4828" s="17" t="str">
        <f t="shared" si="389"/>
        <v>19/09/2021 20:04</v>
      </c>
      <c r="P4828" s="24">
        <f t="shared" si="390"/>
        <v>3.0555555553291924E-2</v>
      </c>
      <c r="Q4828" s="28">
        <v>0</v>
      </c>
      <c r="R4828" s="27">
        <f t="shared" si="391"/>
        <v>43.999999996740371</v>
      </c>
      <c r="S4828" s="3" t="s">
        <v>4</v>
      </c>
      <c r="T4828" s="3" t="s">
        <v>4926</v>
      </c>
      <c r="U4828" s="3" t="s">
        <v>4</v>
      </c>
      <c r="V4828" s="3" t="s">
        <v>4951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0.1</v>
      </c>
      <c r="AC4828" s="5">
        <v>0</v>
      </c>
      <c r="AD4828" s="5">
        <v>0</v>
      </c>
      <c r="AE4828" s="2">
        <v>4</v>
      </c>
      <c r="AF4828" s="2">
        <v>0</v>
      </c>
      <c r="AG4828" s="2">
        <v>0</v>
      </c>
      <c r="AH4828" s="2">
        <v>0</v>
      </c>
      <c r="AI4828" s="2">
        <v>0</v>
      </c>
      <c r="AJ4828" s="2">
        <v>2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</row>
    <row r="4829" spans="1:46" x14ac:dyDescent="0.2">
      <c r="A4829" s="2">
        <v>1702600</v>
      </c>
      <c r="B4829" s="2">
        <v>892756</v>
      </c>
      <c r="C4829" s="7">
        <v>22.029719264190302</v>
      </c>
      <c r="D4829" s="7">
        <v>37.028751501362102</v>
      </c>
      <c r="E4829" s="19" t="s">
        <v>4918</v>
      </c>
      <c r="F4829" s="46">
        <f>INDEX(Δεδομένα!$P:$P,MATCH('2021'!E4829,Δεδομένα!$O:$O,0))</f>
        <v>143</v>
      </c>
      <c r="G4829" s="49" t="s">
        <v>4919</v>
      </c>
      <c r="H4829" s="51" t="str">
        <f>INDEX(Δεδομένα!B$1:B$51,MATCH('2021'!G4829,Δεδομένα!A$1:A$51,0))</f>
        <v>ΠΕΛΛΟΠΟΝΗΣΟΥ</v>
      </c>
      <c r="I4829" s="53">
        <f>INDEX(Δεδομένα!E$1:E$13,MATCH('2021'!H4829,Δεδομένα!D$1:D$13,0))</f>
        <v>8</v>
      </c>
      <c r="J4829" s="4">
        <v>44459</v>
      </c>
      <c r="K4829" s="3" t="s">
        <v>943</v>
      </c>
      <c r="L4829" s="17" t="str">
        <f t="shared" si="388"/>
        <v>20/09/2021 12:12</v>
      </c>
      <c r="M4829" s="4">
        <v>44459</v>
      </c>
      <c r="N4829" s="3" t="s">
        <v>1026</v>
      </c>
      <c r="O4829" s="17" t="str">
        <f t="shared" si="389"/>
        <v>20/09/2021 12:57</v>
      </c>
      <c r="P4829" s="24">
        <f t="shared" si="390"/>
        <v>3.125E-2</v>
      </c>
      <c r="Q4829" s="28">
        <v>0</v>
      </c>
      <c r="R4829" s="27">
        <f t="shared" si="391"/>
        <v>45</v>
      </c>
      <c r="S4829" s="3" t="s">
        <v>4</v>
      </c>
      <c r="T4829" s="3" t="s">
        <v>4926</v>
      </c>
      <c r="U4829" s="3" t="s">
        <v>4</v>
      </c>
      <c r="V4829" s="3" t="s">
        <v>5071</v>
      </c>
      <c r="W4829" s="5">
        <v>0</v>
      </c>
      <c r="X4829" s="5">
        <v>0</v>
      </c>
      <c r="Y4829" s="5">
        <v>0</v>
      </c>
      <c r="Z4829" s="5">
        <v>0</v>
      </c>
      <c r="AA4829" s="5">
        <v>0.2</v>
      </c>
      <c r="AB4829" s="5">
        <v>0</v>
      </c>
      <c r="AC4829" s="5">
        <v>0</v>
      </c>
      <c r="AD4829" s="5">
        <v>0</v>
      </c>
      <c r="AE4829" s="2">
        <v>4</v>
      </c>
      <c r="AF4829" s="2">
        <v>0</v>
      </c>
      <c r="AG4829" s="2">
        <v>0</v>
      </c>
      <c r="AH4829" s="2">
        <v>0</v>
      </c>
      <c r="AI4829" s="2">
        <v>0</v>
      </c>
      <c r="AJ4829" s="2">
        <v>2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</row>
    <row r="4830" spans="1:46" x14ac:dyDescent="0.2">
      <c r="A4830" s="2">
        <v>1702599</v>
      </c>
      <c r="B4830" s="2">
        <v>892793</v>
      </c>
      <c r="C4830" s="7">
        <v>22.0745953899509</v>
      </c>
      <c r="D4830" s="7">
        <v>37.039102136070603</v>
      </c>
      <c r="E4830" s="19" t="s">
        <v>4918</v>
      </c>
      <c r="F4830" s="46">
        <f>INDEX(Δεδομένα!$P:$P,MATCH('2021'!E4830,Δεδομένα!$O:$O,0))</f>
        <v>143</v>
      </c>
      <c r="G4830" s="49" t="s">
        <v>4919</v>
      </c>
      <c r="H4830" s="51" t="str">
        <f>INDEX(Δεδομένα!B$1:B$51,MATCH('2021'!G4830,Δεδομένα!A$1:A$51,0))</f>
        <v>ΠΕΛΛΟΠΟΝΗΣΟΥ</v>
      </c>
      <c r="I4830" s="53">
        <f>INDEX(Δεδομένα!E$1:E$13,MATCH('2021'!H4830,Δεδομένα!D$1:D$13,0))</f>
        <v>8</v>
      </c>
      <c r="J4830" s="4">
        <v>44459</v>
      </c>
      <c r="K4830" s="3" t="s">
        <v>15</v>
      </c>
      <c r="L4830" s="17" t="str">
        <f t="shared" si="388"/>
        <v>20/09/2021 14:29</v>
      </c>
      <c r="M4830" s="4">
        <v>44459</v>
      </c>
      <c r="N4830" s="3" t="s">
        <v>252</v>
      </c>
      <c r="O4830" s="17" t="str">
        <f t="shared" si="389"/>
        <v>20/09/2021 15:08</v>
      </c>
      <c r="P4830" s="24">
        <f t="shared" si="390"/>
        <v>2.7083333334303461E-2</v>
      </c>
      <c r="Q4830" s="28">
        <v>0</v>
      </c>
      <c r="R4830" s="27">
        <f t="shared" si="391"/>
        <v>39.000000001396984</v>
      </c>
      <c r="S4830" s="3" t="s">
        <v>4</v>
      </c>
      <c r="T4830" s="3" t="s">
        <v>4926</v>
      </c>
      <c r="U4830" s="3" t="s">
        <v>4</v>
      </c>
      <c r="V4830" s="3" t="s">
        <v>4935</v>
      </c>
      <c r="W4830" s="5">
        <v>0</v>
      </c>
      <c r="X4830" s="5">
        <v>0</v>
      </c>
      <c r="Y4830" s="5">
        <v>0</v>
      </c>
      <c r="Z4830" s="5">
        <v>0</v>
      </c>
      <c r="AA4830" s="5">
        <v>0.1</v>
      </c>
      <c r="AB4830" s="5">
        <v>0</v>
      </c>
      <c r="AC4830" s="5">
        <v>0</v>
      </c>
      <c r="AD4830" s="5">
        <v>0</v>
      </c>
      <c r="AE4830" s="2">
        <v>6</v>
      </c>
      <c r="AF4830" s="2">
        <v>0</v>
      </c>
      <c r="AG4830" s="2">
        <v>0</v>
      </c>
      <c r="AH4830" s="2">
        <v>0</v>
      </c>
      <c r="AI4830" s="2">
        <v>0</v>
      </c>
      <c r="AJ4830" s="2">
        <v>3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</row>
    <row r="4831" spans="1:46" x14ac:dyDescent="0.2">
      <c r="A4831" s="2">
        <v>1702598</v>
      </c>
      <c r="B4831" s="2">
        <v>892825</v>
      </c>
      <c r="C4831" s="7">
        <v>22.074224211340201</v>
      </c>
      <c r="D4831" s="7">
        <v>37.039788883090097</v>
      </c>
      <c r="E4831" s="19" t="s">
        <v>4918</v>
      </c>
      <c r="F4831" s="46">
        <f>INDEX(Δεδομένα!$P:$P,MATCH('2021'!E4831,Δεδομένα!$O:$O,0))</f>
        <v>143</v>
      </c>
      <c r="G4831" s="49" t="s">
        <v>4919</v>
      </c>
      <c r="H4831" s="51" t="str">
        <f>INDEX(Δεδομένα!B$1:B$51,MATCH('2021'!G4831,Δεδομένα!A$1:A$51,0))</f>
        <v>ΠΕΛΛΟΠΟΝΗΣΟΥ</v>
      </c>
      <c r="I4831" s="53">
        <f>INDEX(Δεδομένα!E$1:E$13,MATCH('2021'!H4831,Δεδομένα!D$1:D$13,0))</f>
        <v>8</v>
      </c>
      <c r="J4831" s="4">
        <v>44459</v>
      </c>
      <c r="K4831" s="3" t="s">
        <v>1067</v>
      </c>
      <c r="L4831" s="17" t="str">
        <f t="shared" si="388"/>
        <v>20/09/2021 15:49</v>
      </c>
      <c r="M4831" s="4">
        <v>44459</v>
      </c>
      <c r="N4831" s="3" t="s">
        <v>2410</v>
      </c>
      <c r="O4831" s="17" t="str">
        <f t="shared" si="389"/>
        <v>20/09/2021 16:53</v>
      </c>
      <c r="P4831" s="24">
        <f t="shared" si="390"/>
        <v>4.4444444443797693E-2</v>
      </c>
      <c r="Q4831" s="28">
        <v>0</v>
      </c>
      <c r="R4831" s="27">
        <f t="shared" si="391"/>
        <v>63.999999999068677</v>
      </c>
      <c r="S4831" s="3" t="s">
        <v>4</v>
      </c>
      <c r="T4831" s="3" t="s">
        <v>4926</v>
      </c>
      <c r="U4831" s="3" t="s">
        <v>4</v>
      </c>
      <c r="V4831" s="3" t="s">
        <v>5072</v>
      </c>
      <c r="W4831" s="5">
        <v>0</v>
      </c>
      <c r="X4831" s="5">
        <v>0</v>
      </c>
      <c r="Y4831" s="5">
        <v>0</v>
      </c>
      <c r="Z4831" s="5">
        <v>0</v>
      </c>
      <c r="AA4831" s="5">
        <v>0.1</v>
      </c>
      <c r="AB4831" s="5">
        <v>0</v>
      </c>
      <c r="AC4831" s="5">
        <v>0</v>
      </c>
      <c r="AD4831" s="5">
        <v>0</v>
      </c>
      <c r="AE4831" s="2">
        <v>6</v>
      </c>
      <c r="AF4831" s="2">
        <v>0</v>
      </c>
      <c r="AG4831" s="2">
        <v>0</v>
      </c>
      <c r="AH4831" s="2">
        <v>0</v>
      </c>
      <c r="AI4831" s="2">
        <v>0</v>
      </c>
      <c r="AJ4831" s="2">
        <v>3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</row>
    <row r="4832" spans="1:46" x14ac:dyDescent="0.2">
      <c r="A4832" s="2">
        <v>1702605</v>
      </c>
      <c r="B4832" s="2">
        <v>893076</v>
      </c>
      <c r="C4832" s="7">
        <v>22.004719603587802</v>
      </c>
      <c r="D4832" s="7">
        <v>37.028825880072198</v>
      </c>
      <c r="E4832" s="19" t="s">
        <v>4918</v>
      </c>
      <c r="F4832" s="46">
        <f>INDEX(Δεδομένα!$P:$P,MATCH('2021'!E4832,Δεδομένα!$O:$O,0))</f>
        <v>143</v>
      </c>
      <c r="G4832" s="49" t="s">
        <v>4919</v>
      </c>
      <c r="H4832" s="51" t="str">
        <f>INDEX(Δεδομένα!B$1:B$51,MATCH('2021'!G4832,Δεδομένα!A$1:A$51,0))</f>
        <v>ΠΕΛΛΟΠΟΝΗΣΟΥ</v>
      </c>
      <c r="I4832" s="53">
        <f>INDEX(Δεδομένα!E$1:E$13,MATCH('2021'!H4832,Δεδομένα!D$1:D$13,0))</f>
        <v>8</v>
      </c>
      <c r="J4832" s="4">
        <v>44460</v>
      </c>
      <c r="K4832" s="3" t="s">
        <v>1016</v>
      </c>
      <c r="L4832" s="17" t="str">
        <f t="shared" si="388"/>
        <v>21/09/2021 14:25</v>
      </c>
      <c r="M4832" s="4">
        <v>44460</v>
      </c>
      <c r="N4832" s="3" t="s">
        <v>640</v>
      </c>
      <c r="O4832" s="17" t="str">
        <f t="shared" si="389"/>
        <v>21/09/2021 15:14</v>
      </c>
      <c r="P4832" s="24">
        <f t="shared" si="390"/>
        <v>3.4027777779556345E-2</v>
      </c>
      <c r="Q4832" s="28">
        <v>0</v>
      </c>
      <c r="R4832" s="27">
        <f t="shared" si="391"/>
        <v>49.000000002561137</v>
      </c>
      <c r="S4832" s="3" t="s">
        <v>4</v>
      </c>
      <c r="T4832" s="3" t="s">
        <v>4920</v>
      </c>
      <c r="U4832" s="3" t="s">
        <v>4</v>
      </c>
      <c r="V4832" s="3" t="s">
        <v>4921</v>
      </c>
      <c r="W4832" s="5">
        <v>0</v>
      </c>
      <c r="X4832" s="5">
        <v>0</v>
      </c>
      <c r="Y4832" s="5">
        <v>0</v>
      </c>
      <c r="Z4832" s="5">
        <v>0</v>
      </c>
      <c r="AA4832" s="5">
        <v>0.01</v>
      </c>
      <c r="AB4832" s="5">
        <v>0</v>
      </c>
      <c r="AC4832" s="5">
        <v>0</v>
      </c>
      <c r="AD4832" s="5">
        <v>0</v>
      </c>
      <c r="AE4832" s="2">
        <v>2</v>
      </c>
      <c r="AF4832" s="2">
        <v>0</v>
      </c>
      <c r="AG4832" s="2">
        <v>0</v>
      </c>
      <c r="AH4832" s="2">
        <v>0</v>
      </c>
      <c r="AI4832" s="2">
        <v>0</v>
      </c>
      <c r="AJ4832" s="2">
        <v>1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</row>
    <row r="4833" spans="1:46" x14ac:dyDescent="0.2">
      <c r="A4833" s="2">
        <v>1702608</v>
      </c>
      <c r="B4833" s="2">
        <v>893201</v>
      </c>
      <c r="C4833" s="7">
        <v>21.9916932147915</v>
      </c>
      <c r="D4833" s="7">
        <v>37.0201458767364</v>
      </c>
      <c r="E4833" s="19" t="s">
        <v>4918</v>
      </c>
      <c r="F4833" s="46">
        <f>INDEX(Δεδομένα!$P:$P,MATCH('2021'!E4833,Δεδομένα!$O:$O,0))</f>
        <v>143</v>
      </c>
      <c r="G4833" s="49" t="s">
        <v>4919</v>
      </c>
      <c r="H4833" s="51" t="str">
        <f>INDEX(Δεδομένα!B$1:B$51,MATCH('2021'!G4833,Δεδομένα!A$1:A$51,0))</f>
        <v>ΠΕΛΛΟΠΟΝΗΣΟΥ</v>
      </c>
      <c r="I4833" s="53">
        <f>INDEX(Δεδομένα!E$1:E$13,MATCH('2021'!H4833,Δεδομένα!D$1:D$13,0))</f>
        <v>8</v>
      </c>
      <c r="J4833" s="4">
        <v>44461</v>
      </c>
      <c r="K4833" s="3" t="s">
        <v>2714</v>
      </c>
      <c r="L4833" s="17" t="str">
        <f t="shared" si="388"/>
        <v>22/09/2021 00:55</v>
      </c>
      <c r="M4833" s="4">
        <v>44461</v>
      </c>
      <c r="N4833" s="3" t="s">
        <v>3557</v>
      </c>
      <c r="O4833" s="17" t="str">
        <f t="shared" si="389"/>
        <v>22/09/2021 02:40</v>
      </c>
      <c r="P4833" s="24">
        <f t="shared" si="390"/>
        <v>7.2916666664241347E-2</v>
      </c>
      <c r="Q4833" s="28">
        <v>0</v>
      </c>
      <c r="R4833" s="27">
        <f t="shared" si="391"/>
        <v>104.99999999650754</v>
      </c>
      <c r="S4833" s="3" t="s">
        <v>4</v>
      </c>
      <c r="T4833" s="3" t="s">
        <v>4920</v>
      </c>
      <c r="U4833" s="3" t="s">
        <v>4</v>
      </c>
      <c r="V4833" s="3" t="s">
        <v>4939</v>
      </c>
      <c r="W4833" s="5">
        <v>0</v>
      </c>
      <c r="X4833" s="5">
        <v>0</v>
      </c>
      <c r="Y4833" s="5">
        <v>0</v>
      </c>
      <c r="Z4833" s="5">
        <v>0</v>
      </c>
      <c r="AA4833" s="5">
        <v>1</v>
      </c>
      <c r="AB4833" s="5">
        <v>0</v>
      </c>
      <c r="AC4833" s="5">
        <v>0</v>
      </c>
      <c r="AD4833" s="5">
        <v>0</v>
      </c>
      <c r="AE4833" s="2">
        <v>2</v>
      </c>
      <c r="AF4833" s="2">
        <v>0</v>
      </c>
      <c r="AG4833" s="2">
        <v>0</v>
      </c>
      <c r="AH4833" s="2">
        <v>0</v>
      </c>
      <c r="AI4833" s="2">
        <v>0</v>
      </c>
      <c r="AJ4833" s="2">
        <v>1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</row>
    <row r="4834" spans="1:46" x14ac:dyDescent="0.2">
      <c r="A4834" s="2">
        <v>1702610</v>
      </c>
      <c r="B4834" s="2">
        <v>893296</v>
      </c>
      <c r="C4834" s="7">
        <v>22.0426235858097</v>
      </c>
      <c r="D4834" s="7">
        <v>37.126015962311101</v>
      </c>
      <c r="E4834" s="19" t="s">
        <v>4918</v>
      </c>
      <c r="F4834" s="46">
        <f>INDEX(Δεδομένα!$P:$P,MATCH('2021'!E4834,Δεδομένα!$O:$O,0))</f>
        <v>143</v>
      </c>
      <c r="G4834" s="49" t="s">
        <v>4919</v>
      </c>
      <c r="H4834" s="51" t="str">
        <f>INDEX(Δεδομένα!B$1:B$51,MATCH('2021'!G4834,Δεδομένα!A$1:A$51,0))</f>
        <v>ΠΕΛΛΟΠΟΝΗΣΟΥ</v>
      </c>
      <c r="I4834" s="53">
        <f>INDEX(Δεδομένα!E$1:E$13,MATCH('2021'!H4834,Δεδομένα!D$1:D$13,0))</f>
        <v>8</v>
      </c>
      <c r="J4834" s="4">
        <v>44461</v>
      </c>
      <c r="K4834" s="3" t="s">
        <v>447</v>
      </c>
      <c r="L4834" s="17" t="str">
        <f t="shared" si="388"/>
        <v>22/09/2021 13:40</v>
      </c>
      <c r="M4834" s="4">
        <v>44461</v>
      </c>
      <c r="N4834" s="3" t="s">
        <v>590</v>
      </c>
      <c r="O4834" s="17" t="str">
        <f t="shared" si="389"/>
        <v>22/09/2021 15:25</v>
      </c>
      <c r="P4834" s="24">
        <f t="shared" si="390"/>
        <v>7.2916666664241347E-2</v>
      </c>
      <c r="Q4834" s="28">
        <v>0</v>
      </c>
      <c r="R4834" s="27">
        <f t="shared" si="391"/>
        <v>104.99999999650754</v>
      </c>
      <c r="S4834" s="3" t="s">
        <v>4</v>
      </c>
      <c r="T4834" s="3" t="s">
        <v>4926</v>
      </c>
      <c r="U4834" s="3" t="s">
        <v>4</v>
      </c>
      <c r="V4834" s="3" t="s">
        <v>4946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3.5</v>
      </c>
      <c r="AC4834" s="5">
        <v>0</v>
      </c>
      <c r="AD4834" s="5">
        <v>0</v>
      </c>
      <c r="AE4834" s="2">
        <v>10</v>
      </c>
      <c r="AF4834" s="2">
        <v>0</v>
      </c>
      <c r="AG4834" s="2">
        <v>0</v>
      </c>
      <c r="AH4834" s="2">
        <v>0</v>
      </c>
      <c r="AI4834" s="2">
        <v>0</v>
      </c>
      <c r="AJ4834" s="2">
        <v>5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</row>
    <row r="4835" spans="1:46" x14ac:dyDescent="0.2">
      <c r="A4835" s="2">
        <v>1702611</v>
      </c>
      <c r="B4835" s="2">
        <v>893442</v>
      </c>
      <c r="C4835" s="7">
        <v>22.032915115356399</v>
      </c>
      <c r="D4835" s="7">
        <v>37.120639801025398</v>
      </c>
      <c r="E4835" s="19" t="s">
        <v>4918</v>
      </c>
      <c r="F4835" s="46">
        <f>INDEX(Δεδομένα!$P:$P,MATCH('2021'!E4835,Δεδομένα!$O:$O,0))</f>
        <v>143</v>
      </c>
      <c r="G4835" s="49" t="s">
        <v>4919</v>
      </c>
      <c r="H4835" s="51" t="str">
        <f>INDEX(Δεδομένα!B$1:B$51,MATCH('2021'!G4835,Δεδομένα!A$1:A$51,0))</f>
        <v>ΠΕΛΛΟΠΟΝΗΣΟΥ</v>
      </c>
      <c r="I4835" s="53">
        <f>INDEX(Δεδομένα!E$1:E$13,MATCH('2021'!H4835,Δεδομένα!D$1:D$13,0))</f>
        <v>8</v>
      </c>
      <c r="J4835" s="4">
        <v>44461</v>
      </c>
      <c r="K4835" s="3" t="s">
        <v>5073</v>
      </c>
      <c r="L4835" s="17" t="str">
        <f t="shared" si="388"/>
        <v>22/09/2021 23:42</v>
      </c>
      <c r="M4835" s="4">
        <v>44462</v>
      </c>
      <c r="N4835" s="3" t="s">
        <v>1357</v>
      </c>
      <c r="O4835" s="17" t="str">
        <f t="shared" si="389"/>
        <v>23/09/2021 00:40</v>
      </c>
      <c r="P4835" s="24">
        <f t="shared" si="390"/>
        <v>4.0277777778101154E-2</v>
      </c>
      <c r="Q4835" s="28">
        <v>0</v>
      </c>
      <c r="R4835" s="27">
        <f t="shared" si="391"/>
        <v>58.000000000465661</v>
      </c>
      <c r="S4835" s="3" t="s">
        <v>4</v>
      </c>
      <c r="T4835" s="3" t="s">
        <v>4926</v>
      </c>
      <c r="U4835" s="3" t="s">
        <v>4</v>
      </c>
      <c r="V4835" s="3" t="s">
        <v>4951</v>
      </c>
      <c r="W4835" s="5">
        <v>0</v>
      </c>
      <c r="X4835" s="5">
        <v>0</v>
      </c>
      <c r="Y4835" s="5">
        <v>0</v>
      </c>
      <c r="Z4835" s="5">
        <v>0</v>
      </c>
      <c r="AA4835" s="5">
        <v>0.05</v>
      </c>
      <c r="AB4835" s="5">
        <v>0</v>
      </c>
      <c r="AC4835" s="5">
        <v>0</v>
      </c>
      <c r="AD4835" s="5">
        <v>0</v>
      </c>
      <c r="AE4835" s="2">
        <v>2</v>
      </c>
      <c r="AF4835" s="2">
        <v>0</v>
      </c>
      <c r="AG4835" s="2">
        <v>0</v>
      </c>
      <c r="AH4835" s="2">
        <v>0</v>
      </c>
      <c r="AI4835" s="2">
        <v>0</v>
      </c>
      <c r="AJ4835" s="2">
        <v>1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</row>
    <row r="4836" spans="1:46" x14ac:dyDescent="0.2">
      <c r="A4836" s="2">
        <v>1702616</v>
      </c>
      <c r="B4836" s="2">
        <v>893579</v>
      </c>
      <c r="C4836" s="7">
        <v>22.012549327726301</v>
      </c>
      <c r="D4836" s="7">
        <v>37.0435995017233</v>
      </c>
      <c r="E4836" s="19" t="s">
        <v>4918</v>
      </c>
      <c r="F4836" s="46">
        <f>INDEX(Δεδομένα!$P:$P,MATCH('2021'!E4836,Δεδομένα!$O:$O,0))</f>
        <v>143</v>
      </c>
      <c r="G4836" s="49" t="s">
        <v>4919</v>
      </c>
      <c r="H4836" s="51" t="str">
        <f>INDEX(Δεδομένα!B$1:B$51,MATCH('2021'!G4836,Δεδομένα!A$1:A$51,0))</f>
        <v>ΠΕΛΛΟΠΟΝΗΣΟΥ</v>
      </c>
      <c r="I4836" s="53">
        <f>INDEX(Δεδομένα!E$1:E$13,MATCH('2021'!H4836,Δεδομένα!D$1:D$13,0))</f>
        <v>8</v>
      </c>
      <c r="J4836" s="4">
        <v>44462</v>
      </c>
      <c r="K4836" s="3" t="s">
        <v>1200</v>
      </c>
      <c r="L4836" s="17" t="str">
        <f t="shared" si="388"/>
        <v>23/09/2021 13:42</v>
      </c>
      <c r="M4836" s="4">
        <v>44462</v>
      </c>
      <c r="N4836" s="3" t="s">
        <v>670</v>
      </c>
      <c r="O4836" s="17" t="str">
        <f t="shared" si="389"/>
        <v>23/09/2021 14:04</v>
      </c>
      <c r="P4836" s="24">
        <f t="shared" si="390"/>
        <v>1.5277777776645962E-2</v>
      </c>
      <c r="Q4836" s="28">
        <v>0</v>
      </c>
      <c r="R4836" s="27">
        <f t="shared" si="391"/>
        <v>21.999999998370185</v>
      </c>
      <c r="S4836" s="3" t="s">
        <v>4</v>
      </c>
      <c r="T4836" s="3" t="s">
        <v>4920</v>
      </c>
      <c r="U4836" s="3" t="s">
        <v>4</v>
      </c>
      <c r="V4836" s="3" t="s">
        <v>4921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0.25</v>
      </c>
      <c r="AC4836" s="5">
        <v>0</v>
      </c>
      <c r="AD4836" s="5">
        <v>0</v>
      </c>
      <c r="AE4836" s="2">
        <v>2</v>
      </c>
      <c r="AF4836" s="2">
        <v>0</v>
      </c>
      <c r="AG4836" s="2">
        <v>0</v>
      </c>
      <c r="AH4836" s="2">
        <v>0</v>
      </c>
      <c r="AI4836" s="2">
        <v>0</v>
      </c>
      <c r="AJ4836" s="2">
        <v>1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</row>
    <row r="4837" spans="1:46" x14ac:dyDescent="0.2">
      <c r="A4837" s="2">
        <v>1702617</v>
      </c>
      <c r="B4837" s="2">
        <v>893581</v>
      </c>
      <c r="C4837" s="7">
        <v>22.022252867329001</v>
      </c>
      <c r="D4837" s="7">
        <v>37.1153020979228</v>
      </c>
      <c r="E4837" s="19" t="s">
        <v>4918</v>
      </c>
      <c r="F4837" s="46">
        <f>INDEX(Δεδομένα!$P:$P,MATCH('2021'!E4837,Δεδομένα!$O:$O,0))</f>
        <v>143</v>
      </c>
      <c r="G4837" s="49" t="s">
        <v>4919</v>
      </c>
      <c r="H4837" s="51" t="str">
        <f>INDEX(Δεδομένα!B$1:B$51,MATCH('2021'!G4837,Δεδομένα!A$1:A$51,0))</f>
        <v>ΠΕΛΛΟΠΟΝΗΣΟΥ</v>
      </c>
      <c r="I4837" s="53">
        <f>INDEX(Δεδομένα!E$1:E$13,MATCH('2021'!H4837,Δεδομένα!D$1:D$13,0))</f>
        <v>8</v>
      </c>
      <c r="J4837" s="4">
        <v>44462</v>
      </c>
      <c r="K4837" s="3" t="s">
        <v>488</v>
      </c>
      <c r="L4837" s="17" t="str">
        <f t="shared" si="388"/>
        <v>23/09/2021 13:48</v>
      </c>
      <c r="M4837" s="4">
        <v>44462</v>
      </c>
      <c r="N4837" s="3" t="s">
        <v>362</v>
      </c>
      <c r="O4837" s="17" t="str">
        <f t="shared" si="389"/>
        <v>23/09/2021 15:20</v>
      </c>
      <c r="P4837" s="24">
        <f t="shared" si="390"/>
        <v>6.3888888893416151E-2</v>
      </c>
      <c r="Q4837" s="28">
        <v>0</v>
      </c>
      <c r="R4837" s="27">
        <f t="shared" si="391"/>
        <v>92.000000006519258</v>
      </c>
      <c r="S4837" s="3" t="s">
        <v>4</v>
      </c>
      <c r="T4837" s="3" t="s">
        <v>4926</v>
      </c>
      <c r="U4837" s="3" t="s">
        <v>4</v>
      </c>
      <c r="V4837" s="3" t="s">
        <v>4951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2.5</v>
      </c>
      <c r="AC4837" s="5">
        <v>0</v>
      </c>
      <c r="AD4837" s="5">
        <v>0</v>
      </c>
      <c r="AE4837" s="2">
        <v>8</v>
      </c>
      <c r="AF4837" s="2">
        <v>0</v>
      </c>
      <c r="AG4837" s="2">
        <v>0</v>
      </c>
      <c r="AH4837" s="2">
        <v>0</v>
      </c>
      <c r="AI4837" s="2">
        <v>6</v>
      </c>
      <c r="AJ4837" s="2">
        <v>4</v>
      </c>
      <c r="AK4837" s="2">
        <v>3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</row>
    <row r="4838" spans="1:46" x14ac:dyDescent="0.2">
      <c r="A4838" s="2">
        <v>1702629</v>
      </c>
      <c r="B4838" s="2">
        <v>894742</v>
      </c>
      <c r="C4838" s="7">
        <v>22.059604827585002</v>
      </c>
      <c r="D4838" s="7">
        <v>37.057683846430898</v>
      </c>
      <c r="E4838" s="19" t="s">
        <v>4918</v>
      </c>
      <c r="F4838" s="46">
        <f>INDEX(Δεδομένα!$P:$P,MATCH('2021'!E4838,Δεδομένα!$O:$O,0))</f>
        <v>143</v>
      </c>
      <c r="G4838" s="49" t="s">
        <v>4919</v>
      </c>
      <c r="H4838" s="51" t="str">
        <f>INDEX(Δεδομένα!B$1:B$51,MATCH('2021'!G4838,Δεδομένα!A$1:A$51,0))</f>
        <v>ΠΕΛΛΟΠΟΝΗΣΟΥ</v>
      </c>
      <c r="I4838" s="53">
        <f>INDEX(Δεδομένα!E$1:E$13,MATCH('2021'!H4838,Δεδομένα!D$1:D$13,0))</f>
        <v>8</v>
      </c>
      <c r="J4838" s="4">
        <v>44466</v>
      </c>
      <c r="K4838" s="3" t="s">
        <v>641</v>
      </c>
      <c r="L4838" s="17" t="str">
        <f t="shared" si="388"/>
        <v>27/09/2021 16:25</v>
      </c>
      <c r="M4838" s="4">
        <v>44466</v>
      </c>
      <c r="N4838" s="3" t="s">
        <v>697</v>
      </c>
      <c r="O4838" s="17" t="str">
        <f t="shared" si="389"/>
        <v>27/09/2021 17:40</v>
      </c>
      <c r="P4838" s="24">
        <f t="shared" si="390"/>
        <v>5.2083333328482695E-2</v>
      </c>
      <c r="Q4838" s="28">
        <v>0</v>
      </c>
      <c r="R4838" s="27">
        <f t="shared" si="391"/>
        <v>74.999999993015081</v>
      </c>
      <c r="S4838" s="3" t="s">
        <v>4</v>
      </c>
      <c r="T4838" s="3" t="s">
        <v>4926</v>
      </c>
      <c r="U4838" s="3" t="s">
        <v>4</v>
      </c>
      <c r="V4838" s="3" t="s">
        <v>1586</v>
      </c>
      <c r="W4838" s="5">
        <v>0</v>
      </c>
      <c r="X4838" s="5">
        <v>0</v>
      </c>
      <c r="Y4838" s="5">
        <v>0</v>
      </c>
      <c r="Z4838" s="5">
        <v>0</v>
      </c>
      <c r="AA4838" s="5">
        <v>0.2</v>
      </c>
      <c r="AB4838" s="5">
        <v>0</v>
      </c>
      <c r="AC4838" s="5">
        <v>0</v>
      </c>
      <c r="AD4838" s="5">
        <v>0</v>
      </c>
      <c r="AE4838" s="2">
        <v>4</v>
      </c>
      <c r="AF4838" s="2">
        <v>0</v>
      </c>
      <c r="AG4838" s="2">
        <v>0</v>
      </c>
      <c r="AH4838" s="2">
        <v>0</v>
      </c>
      <c r="AI4838" s="2">
        <v>0</v>
      </c>
      <c r="AJ4838" s="2">
        <v>2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</row>
    <row r="4839" spans="1:46" x14ac:dyDescent="0.2">
      <c r="A4839" s="2">
        <v>1711973</v>
      </c>
      <c r="B4839" s="2">
        <v>896504</v>
      </c>
      <c r="C4839" s="7">
        <v>22.037598828026901</v>
      </c>
      <c r="D4839" s="7">
        <v>37.034843374012603</v>
      </c>
      <c r="E4839" s="19" t="s">
        <v>4918</v>
      </c>
      <c r="F4839" s="46">
        <f>INDEX(Δεδομένα!$P:$P,MATCH('2021'!E4839,Δεδομένα!$O:$O,0))</f>
        <v>143</v>
      </c>
      <c r="G4839" s="49" t="s">
        <v>4919</v>
      </c>
      <c r="H4839" s="51" t="str">
        <f>INDEX(Δεδομένα!B$1:B$51,MATCH('2021'!G4839,Δεδομένα!A$1:A$51,0))</f>
        <v>ΠΕΛΛΟΠΟΝΗΣΟΥ</v>
      </c>
      <c r="I4839" s="53">
        <f>INDEX(Δεδομένα!E$1:E$13,MATCH('2021'!H4839,Δεδομένα!D$1:D$13,0))</f>
        <v>8</v>
      </c>
      <c r="J4839" s="4">
        <v>44473</v>
      </c>
      <c r="K4839" s="3" t="s">
        <v>157</v>
      </c>
      <c r="L4839" s="17" t="str">
        <f t="shared" si="388"/>
        <v>04/10/2021 13:55</v>
      </c>
      <c r="M4839" s="4">
        <v>44473</v>
      </c>
      <c r="N4839" s="3" t="s">
        <v>139</v>
      </c>
      <c r="O4839" s="17" t="str">
        <f t="shared" si="389"/>
        <v>04/10/2021 20:32</v>
      </c>
      <c r="P4839" s="24">
        <f t="shared" si="390"/>
        <v>0.27569444444816327</v>
      </c>
      <c r="Q4839" s="28">
        <v>0</v>
      </c>
      <c r="R4839" s="27">
        <f t="shared" si="391"/>
        <v>397.0000000053551</v>
      </c>
      <c r="S4839" s="3" t="s">
        <v>4</v>
      </c>
      <c r="T4839" s="3" t="s">
        <v>4926</v>
      </c>
      <c r="U4839" s="3" t="s">
        <v>4</v>
      </c>
      <c r="V4839" s="3" t="s">
        <v>4922</v>
      </c>
      <c r="W4839" s="5">
        <v>0</v>
      </c>
      <c r="X4839" s="5">
        <v>0</v>
      </c>
      <c r="Y4839" s="5">
        <v>0</v>
      </c>
      <c r="Z4839" s="5">
        <v>0</v>
      </c>
      <c r="AA4839" s="5">
        <v>4</v>
      </c>
      <c r="AB4839" s="5">
        <v>0</v>
      </c>
      <c r="AC4839" s="5">
        <v>0</v>
      </c>
      <c r="AD4839" s="5">
        <v>0</v>
      </c>
      <c r="AE4839" s="2">
        <v>10</v>
      </c>
      <c r="AF4839" s="2">
        <v>0</v>
      </c>
      <c r="AG4839" s="2">
        <v>0</v>
      </c>
      <c r="AH4839" s="2">
        <v>0</v>
      </c>
      <c r="AI4839" s="2">
        <v>0</v>
      </c>
      <c r="AJ4839" s="2">
        <v>5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</row>
    <row r="4840" spans="1:46" x14ac:dyDescent="0.2">
      <c r="A4840" s="2">
        <v>1711969</v>
      </c>
      <c r="B4840" s="2">
        <v>897458</v>
      </c>
      <c r="C4840" s="7">
        <v>22.005783612397799</v>
      </c>
      <c r="D4840" s="7">
        <v>37.1461140994153</v>
      </c>
      <c r="E4840" s="19" t="s">
        <v>4918</v>
      </c>
      <c r="F4840" s="46">
        <f>INDEX(Δεδομένα!$P:$P,MATCH('2021'!E4840,Δεδομένα!$O:$O,0))</f>
        <v>143</v>
      </c>
      <c r="G4840" s="49" t="s">
        <v>4919</v>
      </c>
      <c r="H4840" s="51" t="str">
        <f>INDEX(Δεδομένα!B$1:B$51,MATCH('2021'!G4840,Δεδομένα!A$1:A$51,0))</f>
        <v>ΠΕΛΛΟΠΟΝΗΣΟΥ</v>
      </c>
      <c r="I4840" s="53">
        <f>INDEX(Δεδομένα!E$1:E$13,MATCH('2021'!H4840,Δεδομένα!D$1:D$13,0))</f>
        <v>8</v>
      </c>
      <c r="J4840" s="4">
        <v>44476</v>
      </c>
      <c r="K4840" s="3" t="s">
        <v>745</v>
      </c>
      <c r="L4840" s="17" t="str">
        <f t="shared" si="388"/>
        <v>07/10/2021 16:35</v>
      </c>
      <c r="M4840" s="4">
        <v>44476</v>
      </c>
      <c r="N4840" s="3" t="s">
        <v>1485</v>
      </c>
      <c r="O4840" s="17" t="str">
        <f t="shared" si="389"/>
        <v>07/10/2021 20:44</v>
      </c>
      <c r="P4840" s="24">
        <f t="shared" si="390"/>
        <v>0.17291666667006211</v>
      </c>
      <c r="Q4840" s="28">
        <v>0</v>
      </c>
      <c r="R4840" s="27">
        <f t="shared" si="391"/>
        <v>249.00000000488944</v>
      </c>
      <c r="S4840" s="3" t="s">
        <v>4</v>
      </c>
      <c r="T4840" s="3" t="s">
        <v>4926</v>
      </c>
      <c r="U4840" s="3" t="s">
        <v>4</v>
      </c>
      <c r="V4840" s="3" t="s">
        <v>2700</v>
      </c>
      <c r="W4840" s="5">
        <v>0</v>
      </c>
      <c r="X4840" s="5">
        <v>0</v>
      </c>
      <c r="Y4840" s="5">
        <v>0</v>
      </c>
      <c r="Z4840" s="5">
        <v>0</v>
      </c>
      <c r="AA4840" s="5">
        <v>3</v>
      </c>
      <c r="AB4840" s="5">
        <v>1</v>
      </c>
      <c r="AC4840" s="5">
        <v>0</v>
      </c>
      <c r="AD4840" s="5">
        <v>0</v>
      </c>
      <c r="AE4840" s="2">
        <v>8</v>
      </c>
      <c r="AF4840" s="2">
        <v>0</v>
      </c>
      <c r="AG4840" s="2">
        <v>0</v>
      </c>
      <c r="AH4840" s="2">
        <v>0</v>
      </c>
      <c r="AI4840" s="2">
        <v>0</v>
      </c>
      <c r="AJ4840" s="2">
        <v>4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</row>
    <row r="4841" spans="1:46" x14ac:dyDescent="0.2">
      <c r="A4841" s="2">
        <v>1711160</v>
      </c>
      <c r="B4841" s="2">
        <v>899105</v>
      </c>
      <c r="C4841" s="7">
        <v>22.044576700253099</v>
      </c>
      <c r="D4841" s="7">
        <v>37.069470733266598</v>
      </c>
      <c r="E4841" s="19" t="s">
        <v>4918</v>
      </c>
      <c r="F4841" s="46">
        <f>INDEX(Δεδομένα!$P:$P,MATCH('2021'!E4841,Δεδομένα!$O:$O,0))</f>
        <v>143</v>
      </c>
      <c r="G4841" s="49" t="s">
        <v>4919</v>
      </c>
      <c r="H4841" s="51" t="str">
        <f>INDEX(Δεδομένα!B$1:B$51,MATCH('2021'!G4841,Δεδομένα!A$1:A$51,0))</f>
        <v>ΠΕΛΛΟΠΟΝΗΣΟΥ</v>
      </c>
      <c r="I4841" s="53">
        <f>INDEX(Δεδομένα!E$1:E$13,MATCH('2021'!H4841,Δεδομένα!D$1:D$13,0))</f>
        <v>8</v>
      </c>
      <c r="J4841" s="4">
        <v>44481</v>
      </c>
      <c r="K4841" s="3" t="s">
        <v>267</v>
      </c>
      <c r="L4841" s="17" t="str">
        <f t="shared" si="388"/>
        <v>12/10/2021 17:30</v>
      </c>
      <c r="M4841" s="4">
        <v>44481</v>
      </c>
      <c r="N4841" s="3" t="s">
        <v>949</v>
      </c>
      <c r="O4841" s="17" t="str">
        <f t="shared" si="389"/>
        <v>12/10/2021 18:21</v>
      </c>
      <c r="P4841" s="24">
        <f t="shared" si="390"/>
        <v>3.5416666665696539E-2</v>
      </c>
      <c r="Q4841" s="28">
        <v>0</v>
      </c>
      <c r="R4841" s="27">
        <f t="shared" si="391"/>
        <v>50.999999998603016</v>
      </c>
      <c r="S4841" s="3" t="s">
        <v>4</v>
      </c>
      <c r="T4841" s="3" t="s">
        <v>4926</v>
      </c>
      <c r="U4841" s="3" t="s">
        <v>4</v>
      </c>
      <c r="V4841" s="3" t="s">
        <v>5026</v>
      </c>
      <c r="W4841" s="5">
        <v>0</v>
      </c>
      <c r="X4841" s="5">
        <v>0</v>
      </c>
      <c r="Y4841" s="5">
        <v>0</v>
      </c>
      <c r="Z4841" s="5">
        <v>0</v>
      </c>
      <c r="AA4841" s="5">
        <v>0.01</v>
      </c>
      <c r="AB4841" s="5">
        <v>0</v>
      </c>
      <c r="AC4841" s="5">
        <v>0</v>
      </c>
      <c r="AD4841" s="5">
        <v>0</v>
      </c>
      <c r="AE4841" s="2">
        <v>2</v>
      </c>
      <c r="AF4841" s="2">
        <v>0</v>
      </c>
      <c r="AG4841" s="2">
        <v>0</v>
      </c>
      <c r="AH4841" s="2">
        <v>0</v>
      </c>
      <c r="AI4841" s="2">
        <v>0</v>
      </c>
      <c r="AJ4841" s="2">
        <v>1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</row>
    <row r="4842" spans="1:46" x14ac:dyDescent="0.2">
      <c r="A4842" s="2">
        <v>1710285</v>
      </c>
      <c r="B4842" s="2">
        <v>902065</v>
      </c>
      <c r="C4842" s="7">
        <v>22.1361486263025</v>
      </c>
      <c r="D4842" s="7">
        <v>37.0484847845863</v>
      </c>
      <c r="E4842" s="19" t="s">
        <v>4918</v>
      </c>
      <c r="F4842" s="46">
        <f>INDEX(Δεδομένα!$P:$P,MATCH('2021'!E4842,Δεδομένα!$O:$O,0))</f>
        <v>143</v>
      </c>
      <c r="G4842" s="49" t="s">
        <v>4919</v>
      </c>
      <c r="H4842" s="51" t="str">
        <f>INDEX(Δεδομένα!B$1:B$51,MATCH('2021'!G4842,Δεδομένα!A$1:A$51,0))</f>
        <v>ΠΕΛΛΟΠΟΝΗΣΟΥ</v>
      </c>
      <c r="I4842" s="53">
        <f>INDEX(Δεδομένα!E$1:E$13,MATCH('2021'!H4842,Δεδομένα!D$1:D$13,0))</f>
        <v>8</v>
      </c>
      <c r="J4842" s="4">
        <v>44486</v>
      </c>
      <c r="K4842" s="3" t="s">
        <v>388</v>
      </c>
      <c r="L4842" s="17" t="str">
        <f t="shared" si="388"/>
        <v>17/10/2021 17:07</v>
      </c>
      <c r="M4842" s="4">
        <v>44486</v>
      </c>
      <c r="N4842" s="3" t="s">
        <v>78</v>
      </c>
      <c r="O4842" s="17" t="str">
        <f t="shared" si="389"/>
        <v>17/10/2021 17:27</v>
      </c>
      <c r="P4842" s="24">
        <f t="shared" si="390"/>
        <v>1.3888888890505768E-2</v>
      </c>
      <c r="Q4842" s="28">
        <v>0</v>
      </c>
      <c r="R4842" s="27">
        <f t="shared" si="391"/>
        <v>20.000000002328306</v>
      </c>
      <c r="S4842" s="3" t="s">
        <v>4</v>
      </c>
      <c r="T4842" s="3" t="s">
        <v>4926</v>
      </c>
      <c r="U4842" s="3" t="s">
        <v>4</v>
      </c>
      <c r="V4842" s="3" t="s">
        <v>754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0.03</v>
      </c>
      <c r="AC4842" s="5">
        <v>0</v>
      </c>
      <c r="AD4842" s="5">
        <v>0</v>
      </c>
      <c r="AE4842" s="2">
        <v>2</v>
      </c>
      <c r="AF4842" s="2">
        <v>0</v>
      </c>
      <c r="AG4842" s="2">
        <v>0</v>
      </c>
      <c r="AH4842" s="2">
        <v>0</v>
      </c>
      <c r="AI4842" s="2">
        <v>0</v>
      </c>
      <c r="AJ4842" s="2">
        <v>1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</row>
    <row r="4843" spans="1:46" x14ac:dyDescent="0.2">
      <c r="A4843" s="2">
        <v>1711156</v>
      </c>
      <c r="B4843" s="2">
        <v>902245</v>
      </c>
      <c r="C4843" s="7">
        <v>22.0019381158057</v>
      </c>
      <c r="D4843" s="7">
        <v>37.023468357659198</v>
      </c>
      <c r="E4843" s="19" t="s">
        <v>4918</v>
      </c>
      <c r="F4843" s="46">
        <f>INDEX(Δεδομένα!$P:$P,MATCH('2021'!E4843,Δεδομένα!$O:$O,0))</f>
        <v>143</v>
      </c>
      <c r="G4843" s="49" t="s">
        <v>4919</v>
      </c>
      <c r="H4843" s="51" t="str">
        <f>INDEX(Δεδομένα!B$1:B$51,MATCH('2021'!G4843,Δεδομένα!A$1:A$51,0))</f>
        <v>ΠΕΛΛΟΠΟΝΗΣΟΥ</v>
      </c>
      <c r="I4843" s="53">
        <f>INDEX(Δεδομένα!E$1:E$13,MATCH('2021'!H4843,Δεδομένα!D$1:D$13,0))</f>
        <v>8</v>
      </c>
      <c r="J4843" s="4">
        <v>44487</v>
      </c>
      <c r="K4843" s="3" t="s">
        <v>214</v>
      </c>
      <c r="L4843" s="17" t="str">
        <f t="shared" si="388"/>
        <v>18/10/2021 12:00</v>
      </c>
      <c r="M4843" s="4">
        <v>44487</v>
      </c>
      <c r="N4843" s="3" t="s">
        <v>237</v>
      </c>
      <c r="O4843" s="17" t="str">
        <f t="shared" si="389"/>
        <v>18/10/2021 12:30</v>
      </c>
      <c r="P4843" s="24">
        <f t="shared" si="390"/>
        <v>2.0833333335758653E-2</v>
      </c>
      <c r="Q4843" s="28">
        <v>0</v>
      </c>
      <c r="R4843" s="27">
        <f t="shared" si="391"/>
        <v>30.00000000349246</v>
      </c>
      <c r="S4843" s="3" t="s">
        <v>4</v>
      </c>
      <c r="T4843" s="3" t="s">
        <v>4920</v>
      </c>
      <c r="U4843" s="3" t="s">
        <v>4</v>
      </c>
      <c r="V4843" s="3" t="s">
        <v>4939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0.01</v>
      </c>
      <c r="AC4843" s="5">
        <v>0</v>
      </c>
      <c r="AD4843" s="5">
        <v>0</v>
      </c>
      <c r="AE4843" s="2">
        <v>2</v>
      </c>
      <c r="AF4843" s="2">
        <v>0</v>
      </c>
      <c r="AG4843" s="2">
        <v>0</v>
      </c>
      <c r="AH4843" s="2">
        <v>0</v>
      </c>
      <c r="AI4843" s="2">
        <v>0</v>
      </c>
      <c r="AJ4843" s="2">
        <v>1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</row>
    <row r="4844" spans="1:46" x14ac:dyDescent="0.2">
      <c r="A4844" s="2">
        <v>1710277</v>
      </c>
      <c r="B4844" s="2">
        <v>903351</v>
      </c>
      <c r="D4844" s="2"/>
      <c r="E4844" s="19" t="s">
        <v>4918</v>
      </c>
      <c r="F4844" s="46">
        <f>INDEX(Δεδομένα!$P:$P,MATCH('2021'!E4844,Δεδομένα!$O:$O,0))</f>
        <v>143</v>
      </c>
      <c r="G4844" s="49" t="s">
        <v>4919</v>
      </c>
      <c r="H4844" s="51" t="str">
        <f>INDEX(Δεδομένα!B$1:B$51,MATCH('2021'!G4844,Δεδομένα!A$1:A$51,0))</f>
        <v>ΠΕΛΛΟΠΟΝΗΣΟΥ</v>
      </c>
      <c r="I4844" s="53">
        <f>INDEX(Δεδομένα!E$1:E$13,MATCH('2021'!H4844,Δεδομένα!D$1:D$13,0))</f>
        <v>8</v>
      </c>
      <c r="J4844" s="4">
        <v>44491</v>
      </c>
      <c r="K4844" s="3" t="s">
        <v>146</v>
      </c>
      <c r="L4844" s="17" t="str">
        <f t="shared" si="388"/>
        <v>22/10/2021 16:30</v>
      </c>
      <c r="M4844" s="4">
        <v>44491</v>
      </c>
      <c r="N4844" s="3" t="s">
        <v>267</v>
      </c>
      <c r="O4844" s="17" t="str">
        <f t="shared" si="389"/>
        <v>22/10/2021 17:30</v>
      </c>
      <c r="P4844" s="24">
        <f t="shared" si="390"/>
        <v>4.1666666664241347E-2</v>
      </c>
      <c r="Q4844" s="28">
        <v>0</v>
      </c>
      <c r="R4844" s="27">
        <f t="shared" si="391"/>
        <v>59.99999999650754</v>
      </c>
      <c r="S4844" s="3" t="s">
        <v>4</v>
      </c>
      <c r="T4844" s="3" t="s">
        <v>4926</v>
      </c>
      <c r="U4844" s="3" t="s">
        <v>4</v>
      </c>
      <c r="V4844" s="3" t="s">
        <v>4930</v>
      </c>
      <c r="W4844" s="5">
        <v>0</v>
      </c>
      <c r="X4844" s="5">
        <v>0</v>
      </c>
      <c r="Y4844" s="5">
        <v>0</v>
      </c>
      <c r="Z4844" s="5">
        <v>0</v>
      </c>
      <c r="AA4844" s="5">
        <v>0.1</v>
      </c>
      <c r="AB4844" s="5">
        <v>0</v>
      </c>
      <c r="AC4844" s="5">
        <v>0</v>
      </c>
      <c r="AD4844" s="5">
        <v>0</v>
      </c>
      <c r="AE4844" s="2">
        <v>4</v>
      </c>
      <c r="AF4844" s="2">
        <v>0</v>
      </c>
      <c r="AG4844" s="2">
        <v>0</v>
      </c>
      <c r="AH4844" s="2">
        <v>0</v>
      </c>
      <c r="AI4844" s="2">
        <v>0</v>
      </c>
      <c r="AJ4844" s="2">
        <v>2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</row>
    <row r="4845" spans="1:46" x14ac:dyDescent="0.2">
      <c r="A4845" s="2">
        <v>1710211</v>
      </c>
      <c r="B4845" s="2">
        <v>905151</v>
      </c>
      <c r="C4845" s="7">
        <v>22.0157494132485</v>
      </c>
      <c r="D4845" s="7">
        <v>37.047764231811499</v>
      </c>
      <c r="E4845" s="19" t="s">
        <v>4918</v>
      </c>
      <c r="F4845" s="46">
        <f>INDEX(Δεδομένα!$P:$P,MATCH('2021'!E4845,Δεδομένα!$O:$O,0))</f>
        <v>143</v>
      </c>
      <c r="G4845" s="49" t="s">
        <v>4919</v>
      </c>
      <c r="H4845" s="51" t="str">
        <f>INDEX(Δεδομένα!B$1:B$51,MATCH('2021'!G4845,Δεδομένα!A$1:A$51,0))</f>
        <v>ΠΕΛΛΟΠΟΝΗΣΟΥ</v>
      </c>
      <c r="I4845" s="53">
        <f>INDEX(Δεδομένα!E$1:E$13,MATCH('2021'!H4845,Δεδομένα!D$1:D$13,0))</f>
        <v>8</v>
      </c>
      <c r="J4845" s="4">
        <v>44498</v>
      </c>
      <c r="K4845" s="3" t="s">
        <v>1699</v>
      </c>
      <c r="L4845" s="17" t="str">
        <f t="shared" si="388"/>
        <v>29/10/2021 13:03</v>
      </c>
      <c r="M4845" s="4">
        <v>44498</v>
      </c>
      <c r="N4845" s="3" t="s">
        <v>1264</v>
      </c>
      <c r="O4845" s="17" t="str">
        <f t="shared" si="389"/>
        <v>29/10/2021 13:43</v>
      </c>
      <c r="P4845" s="24">
        <f t="shared" si="390"/>
        <v>2.7777777781011537E-2</v>
      </c>
      <c r="Q4845" s="28">
        <v>0</v>
      </c>
      <c r="R4845" s="27">
        <f t="shared" si="391"/>
        <v>40.000000004656613</v>
      </c>
      <c r="S4845" s="3" t="s">
        <v>4</v>
      </c>
      <c r="T4845" s="3" t="s">
        <v>4920</v>
      </c>
      <c r="U4845" s="3" t="s">
        <v>4</v>
      </c>
      <c r="V4845" s="3" t="s">
        <v>4921</v>
      </c>
      <c r="W4845" s="5">
        <v>0</v>
      </c>
      <c r="X4845" s="5">
        <v>0</v>
      </c>
      <c r="Y4845" s="5">
        <v>0</v>
      </c>
      <c r="Z4845" s="5">
        <v>0</v>
      </c>
      <c r="AA4845" s="5">
        <v>1</v>
      </c>
      <c r="AB4845" s="5">
        <v>0</v>
      </c>
      <c r="AC4845" s="5">
        <v>0</v>
      </c>
      <c r="AD4845" s="5">
        <v>0</v>
      </c>
      <c r="AE4845" s="2">
        <v>2</v>
      </c>
      <c r="AF4845" s="2">
        <v>0</v>
      </c>
      <c r="AG4845" s="2">
        <v>0</v>
      </c>
      <c r="AH4845" s="2">
        <v>0</v>
      </c>
      <c r="AI4845" s="2">
        <v>0</v>
      </c>
      <c r="AJ4845" s="2">
        <v>1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</row>
    <row r="4846" spans="1:46" x14ac:dyDescent="0.2">
      <c r="A4846" s="2">
        <v>1710213</v>
      </c>
      <c r="B4846" s="2">
        <v>905169</v>
      </c>
      <c r="C4846" s="7">
        <v>21.960431912625001</v>
      </c>
      <c r="D4846" s="7">
        <v>37.0172539018116</v>
      </c>
      <c r="E4846" s="19" t="s">
        <v>4918</v>
      </c>
      <c r="F4846" s="46">
        <f>INDEX(Δεδομένα!$P:$P,MATCH('2021'!E4846,Δεδομένα!$O:$O,0))</f>
        <v>143</v>
      </c>
      <c r="G4846" s="49" t="s">
        <v>4919</v>
      </c>
      <c r="H4846" s="51" t="str">
        <f>INDEX(Δεδομένα!B$1:B$51,MATCH('2021'!G4846,Δεδομένα!A$1:A$51,0))</f>
        <v>ΠΕΛΛΟΠΟΝΗΣΟΥ</v>
      </c>
      <c r="I4846" s="53">
        <f>INDEX(Δεδομένα!E$1:E$13,MATCH('2021'!H4846,Δεδομένα!D$1:D$13,0))</f>
        <v>8</v>
      </c>
      <c r="J4846" s="4">
        <v>44498</v>
      </c>
      <c r="K4846" s="3" t="s">
        <v>900</v>
      </c>
      <c r="L4846" s="17" t="str">
        <f t="shared" si="388"/>
        <v>29/10/2021 13:57</v>
      </c>
      <c r="M4846" s="4">
        <v>44498</v>
      </c>
      <c r="N4846" s="3" t="s">
        <v>35</v>
      </c>
      <c r="O4846" s="17" t="str">
        <f t="shared" si="389"/>
        <v>29/10/2021 14:50</v>
      </c>
      <c r="P4846" s="24">
        <f t="shared" si="390"/>
        <v>3.6805555551836733E-2</v>
      </c>
      <c r="Q4846" s="28">
        <v>0</v>
      </c>
      <c r="R4846" s="27">
        <f t="shared" si="391"/>
        <v>52.999999994644895</v>
      </c>
      <c r="S4846" s="3" t="s">
        <v>4</v>
      </c>
      <c r="T4846" s="3" t="s">
        <v>4920</v>
      </c>
      <c r="U4846" s="3" t="s">
        <v>4</v>
      </c>
      <c r="V4846" s="3" t="s">
        <v>1611</v>
      </c>
      <c r="W4846" s="5">
        <v>0</v>
      </c>
      <c r="X4846" s="5">
        <v>0</v>
      </c>
      <c r="Y4846" s="5">
        <v>0</v>
      </c>
      <c r="Z4846" s="5">
        <v>0</v>
      </c>
      <c r="AA4846" s="5">
        <v>0.5</v>
      </c>
      <c r="AB4846" s="5">
        <v>0</v>
      </c>
      <c r="AC4846" s="5">
        <v>0</v>
      </c>
      <c r="AD4846" s="5">
        <v>0</v>
      </c>
      <c r="AE4846" s="2">
        <v>2</v>
      </c>
      <c r="AF4846" s="2">
        <v>0</v>
      </c>
      <c r="AG4846" s="2">
        <v>0</v>
      </c>
      <c r="AH4846" s="2">
        <v>0</v>
      </c>
      <c r="AI4846" s="2">
        <v>0</v>
      </c>
      <c r="AJ4846" s="2">
        <v>1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</row>
    <row r="4847" spans="1:46" x14ac:dyDescent="0.2">
      <c r="A4847" s="2">
        <v>1710210</v>
      </c>
      <c r="B4847" s="2">
        <v>905201</v>
      </c>
      <c r="C4847" s="7">
        <v>22.025717419358301</v>
      </c>
      <c r="D4847" s="7">
        <v>37.107569703910499</v>
      </c>
      <c r="E4847" s="19" t="s">
        <v>4918</v>
      </c>
      <c r="F4847" s="46">
        <f>INDEX(Δεδομένα!$P:$P,MATCH('2021'!E4847,Δεδομένα!$O:$O,0))</f>
        <v>143</v>
      </c>
      <c r="G4847" s="49" t="s">
        <v>4919</v>
      </c>
      <c r="H4847" s="51" t="str">
        <f>INDEX(Δεδομένα!B$1:B$51,MATCH('2021'!G4847,Δεδομένα!A$1:A$51,0))</f>
        <v>ΠΕΛΛΟΠΟΝΗΣΟΥ</v>
      </c>
      <c r="I4847" s="53">
        <f>INDEX(Δεδομένα!E$1:E$13,MATCH('2021'!H4847,Δεδομένα!D$1:D$13,0))</f>
        <v>8</v>
      </c>
      <c r="J4847" s="4">
        <v>44498</v>
      </c>
      <c r="K4847" s="3" t="s">
        <v>3331</v>
      </c>
      <c r="L4847" s="17" t="str">
        <f t="shared" si="388"/>
        <v>29/10/2021 16:22</v>
      </c>
      <c r="M4847" s="4">
        <v>44498</v>
      </c>
      <c r="N4847" s="3" t="s">
        <v>231</v>
      </c>
      <c r="O4847" s="17" t="str">
        <f t="shared" si="389"/>
        <v>29/10/2021 18:03</v>
      </c>
      <c r="P4847" s="24">
        <f t="shared" si="390"/>
        <v>7.013888889196096E-2</v>
      </c>
      <c r="Q4847" s="28">
        <v>0</v>
      </c>
      <c r="R4847" s="27">
        <f t="shared" si="391"/>
        <v>101.00000000442378</v>
      </c>
      <c r="S4847" s="3" t="s">
        <v>4</v>
      </c>
      <c r="T4847" s="3" t="s">
        <v>4926</v>
      </c>
      <c r="U4847" s="3" t="s">
        <v>4</v>
      </c>
      <c r="V4847" s="3" t="s">
        <v>4970</v>
      </c>
      <c r="W4847" s="5">
        <v>0</v>
      </c>
      <c r="X4847" s="5">
        <v>0</v>
      </c>
      <c r="Y4847" s="5">
        <v>0</v>
      </c>
      <c r="Z4847" s="5">
        <v>0</v>
      </c>
      <c r="AA4847" s="5">
        <v>2</v>
      </c>
      <c r="AB4847" s="5">
        <v>0</v>
      </c>
      <c r="AC4847" s="5">
        <v>0</v>
      </c>
      <c r="AD4847" s="5">
        <v>0</v>
      </c>
      <c r="AE4847" s="2">
        <v>6</v>
      </c>
      <c r="AF4847" s="2">
        <v>0</v>
      </c>
      <c r="AG4847" s="2">
        <v>0</v>
      </c>
      <c r="AH4847" s="2">
        <v>0</v>
      </c>
      <c r="AI4847" s="2">
        <v>0</v>
      </c>
      <c r="AJ4847" s="2">
        <v>3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</row>
    <row r="4848" spans="1:46" x14ac:dyDescent="0.2">
      <c r="A4848" s="2">
        <v>1727030</v>
      </c>
      <c r="B4848" s="2">
        <v>905854</v>
      </c>
      <c r="C4848" s="7">
        <v>21.9133586338904</v>
      </c>
      <c r="D4848" s="7">
        <v>37.134126478354297</v>
      </c>
      <c r="E4848" s="19" t="s">
        <v>4918</v>
      </c>
      <c r="F4848" s="46">
        <f>INDEX(Δεδομένα!$P:$P,MATCH('2021'!E4848,Δεδομένα!$O:$O,0))</f>
        <v>143</v>
      </c>
      <c r="G4848" s="49" t="s">
        <v>4919</v>
      </c>
      <c r="H4848" s="51" t="str">
        <f>INDEX(Δεδομένα!B$1:B$51,MATCH('2021'!G4848,Δεδομένα!A$1:A$51,0))</f>
        <v>ΠΕΛΛΟΠΟΝΗΣΟΥ</v>
      </c>
      <c r="I4848" s="53">
        <f>INDEX(Δεδομένα!E$1:E$13,MATCH('2021'!H4848,Δεδομένα!D$1:D$13,0))</f>
        <v>8</v>
      </c>
      <c r="J4848" s="4">
        <v>44501</v>
      </c>
      <c r="K4848" s="3" t="s">
        <v>1897</v>
      </c>
      <c r="L4848" s="17" t="str">
        <f t="shared" si="388"/>
        <v>01/11/2021 12:41</v>
      </c>
      <c r="M4848" s="4">
        <v>44501</v>
      </c>
      <c r="N4848" s="3" t="s">
        <v>365</v>
      </c>
      <c r="O4848" s="17" t="str">
        <f t="shared" si="389"/>
        <v>01/11/2021 13:50</v>
      </c>
      <c r="P4848" s="24">
        <f t="shared" si="390"/>
        <v>4.7916666670062114E-2</v>
      </c>
      <c r="Q4848" s="28">
        <v>0</v>
      </c>
      <c r="R4848" s="27">
        <f t="shared" si="391"/>
        <v>69.000000004889444</v>
      </c>
      <c r="S4848" s="3" t="s">
        <v>4</v>
      </c>
      <c r="T4848" s="3" t="s">
        <v>4920</v>
      </c>
      <c r="U4848" s="3" t="s">
        <v>4</v>
      </c>
      <c r="V4848" s="3" t="s">
        <v>5074</v>
      </c>
      <c r="W4848" s="5">
        <v>0</v>
      </c>
      <c r="X4848" s="5">
        <v>0</v>
      </c>
      <c r="Y4848" s="5">
        <v>0</v>
      </c>
      <c r="Z4848" s="5">
        <v>0</v>
      </c>
      <c r="AA4848" s="5">
        <v>0.15</v>
      </c>
      <c r="AB4848" s="5">
        <v>0</v>
      </c>
      <c r="AC4848" s="5">
        <v>0</v>
      </c>
      <c r="AD4848" s="5">
        <v>0</v>
      </c>
      <c r="AE4848" s="2">
        <v>2</v>
      </c>
      <c r="AF4848" s="2">
        <v>0</v>
      </c>
      <c r="AG4848" s="2">
        <v>0</v>
      </c>
      <c r="AH4848" s="2">
        <v>0</v>
      </c>
      <c r="AI4848" s="2">
        <v>0</v>
      </c>
      <c r="AJ4848" s="2">
        <v>1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 t="s">
        <v>4</v>
      </c>
      <c r="AT4848" s="2" t="s">
        <v>4</v>
      </c>
    </row>
    <row r="4849" spans="1:46" x14ac:dyDescent="0.2">
      <c r="A4849" s="2">
        <v>1727040</v>
      </c>
      <c r="B4849" s="2">
        <v>905877</v>
      </c>
      <c r="C4849" s="7">
        <v>22.0552972327723</v>
      </c>
      <c r="D4849" s="7">
        <v>37.042137917360499</v>
      </c>
      <c r="E4849" s="19" t="s">
        <v>4918</v>
      </c>
      <c r="F4849" s="46">
        <f>INDEX(Δεδομένα!$P:$P,MATCH('2021'!E4849,Δεδομένα!$O:$O,0))</f>
        <v>143</v>
      </c>
      <c r="G4849" s="49" t="s">
        <v>4919</v>
      </c>
      <c r="H4849" s="51" t="str">
        <f>INDEX(Δεδομένα!B$1:B$51,MATCH('2021'!G4849,Δεδομένα!A$1:A$51,0))</f>
        <v>ΠΕΛΛΟΠΟΝΗΣΟΥ</v>
      </c>
      <c r="I4849" s="53">
        <f>INDEX(Δεδομένα!E$1:E$13,MATCH('2021'!H4849,Δεδομένα!D$1:D$13,0))</f>
        <v>8</v>
      </c>
      <c r="J4849" s="4">
        <v>44501</v>
      </c>
      <c r="K4849" s="3" t="s">
        <v>451</v>
      </c>
      <c r="L4849" s="17" t="str">
        <f t="shared" si="388"/>
        <v>01/11/2021 14:44</v>
      </c>
      <c r="M4849" s="4">
        <v>44501</v>
      </c>
      <c r="N4849" s="3" t="s">
        <v>201</v>
      </c>
      <c r="O4849" s="17" t="str">
        <f t="shared" si="389"/>
        <v>01/11/2021 15:26</v>
      </c>
      <c r="P4849" s="24">
        <f t="shared" si="390"/>
        <v>2.9166666667151731E-2</v>
      </c>
      <c r="Q4849" s="28">
        <v>0</v>
      </c>
      <c r="R4849" s="27">
        <f t="shared" si="391"/>
        <v>42.000000000698492</v>
      </c>
      <c r="S4849" s="3" t="s">
        <v>4</v>
      </c>
      <c r="T4849" s="3" t="s">
        <v>4926</v>
      </c>
      <c r="U4849" s="3" t="s">
        <v>4</v>
      </c>
      <c r="V4849" s="3" t="s">
        <v>5075</v>
      </c>
      <c r="W4849" s="5">
        <v>0</v>
      </c>
      <c r="X4849" s="5">
        <v>0</v>
      </c>
      <c r="Y4849" s="5">
        <v>0</v>
      </c>
      <c r="Z4849" s="5">
        <v>0</v>
      </c>
      <c r="AA4849" s="5">
        <v>0.95</v>
      </c>
      <c r="AB4849" s="5">
        <v>0</v>
      </c>
      <c r="AC4849" s="5">
        <v>0</v>
      </c>
      <c r="AD4849" s="5">
        <v>0</v>
      </c>
      <c r="AE4849" s="2">
        <v>4</v>
      </c>
      <c r="AF4849" s="2">
        <v>0</v>
      </c>
      <c r="AG4849" s="2">
        <v>0</v>
      </c>
      <c r="AH4849" s="2">
        <v>0</v>
      </c>
      <c r="AI4849" s="2">
        <v>0</v>
      </c>
      <c r="AJ4849" s="2">
        <v>2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 t="s">
        <v>4</v>
      </c>
      <c r="AT4849" s="2" t="s">
        <v>4</v>
      </c>
    </row>
    <row r="4850" spans="1:46" x14ac:dyDescent="0.2">
      <c r="A4850" s="2">
        <v>1727045</v>
      </c>
      <c r="B4850" s="2">
        <v>906832</v>
      </c>
      <c r="C4850" s="7">
        <v>21.9345692727893</v>
      </c>
      <c r="D4850" s="7">
        <v>36.782679592062301</v>
      </c>
      <c r="E4850" s="19" t="s">
        <v>4918</v>
      </c>
      <c r="F4850" s="46">
        <f>INDEX(Δεδομένα!$P:$P,MATCH('2021'!E4850,Δεδομένα!$O:$O,0))</f>
        <v>143</v>
      </c>
      <c r="G4850" s="49" t="s">
        <v>4919</v>
      </c>
      <c r="H4850" s="51" t="str">
        <f>INDEX(Δεδομένα!B$1:B$51,MATCH('2021'!G4850,Δεδομένα!A$1:A$51,0))</f>
        <v>ΠΕΛΛΟΠΟΝΗΣΟΥ</v>
      </c>
      <c r="I4850" s="53">
        <f>INDEX(Δεδομένα!E$1:E$13,MATCH('2021'!H4850,Δεδομένα!D$1:D$13,0))</f>
        <v>8</v>
      </c>
      <c r="J4850" s="4">
        <v>44505</v>
      </c>
      <c r="K4850" s="3" t="s">
        <v>473</v>
      </c>
      <c r="L4850" s="17" t="str">
        <f t="shared" si="388"/>
        <v>05/11/2021 14:52</v>
      </c>
      <c r="M4850" s="4">
        <v>44505</v>
      </c>
      <c r="N4850" s="3" t="s">
        <v>490</v>
      </c>
      <c r="O4850" s="17" t="str">
        <f t="shared" si="389"/>
        <v>05/11/2021 16:00</v>
      </c>
      <c r="P4850" s="24">
        <f t="shared" si="390"/>
        <v>4.7222222223354038E-2</v>
      </c>
      <c r="Q4850" s="28">
        <v>0</v>
      </c>
      <c r="R4850" s="27">
        <f t="shared" si="391"/>
        <v>68.000000001629815</v>
      </c>
      <c r="S4850" s="3" t="s">
        <v>4</v>
      </c>
      <c r="T4850" s="3" t="s">
        <v>4995</v>
      </c>
      <c r="U4850" s="3" t="s">
        <v>4</v>
      </c>
      <c r="V4850" s="3" t="s">
        <v>5057</v>
      </c>
      <c r="W4850" s="5">
        <v>0</v>
      </c>
      <c r="X4850" s="5">
        <v>0.03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2">
        <v>2</v>
      </c>
      <c r="AF4850" s="2">
        <v>0</v>
      </c>
      <c r="AG4850" s="2">
        <v>0</v>
      </c>
      <c r="AH4850" s="2">
        <v>0</v>
      </c>
      <c r="AI4850" s="2">
        <v>0</v>
      </c>
      <c r="AJ4850" s="2">
        <v>1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 t="s">
        <v>4</v>
      </c>
      <c r="AT4850" s="2" t="s">
        <v>4</v>
      </c>
    </row>
    <row r="4851" spans="1:46" x14ac:dyDescent="0.2">
      <c r="A4851" s="2">
        <v>1727055</v>
      </c>
      <c r="B4851" s="2">
        <v>907262</v>
      </c>
      <c r="D4851" s="2"/>
      <c r="E4851" s="19" t="s">
        <v>4918</v>
      </c>
      <c r="F4851" s="46">
        <f>INDEX(Δεδομένα!$P:$P,MATCH('2021'!E4851,Δεδομένα!$O:$O,0))</f>
        <v>143</v>
      </c>
      <c r="G4851" s="49" t="s">
        <v>4919</v>
      </c>
      <c r="H4851" s="51" t="str">
        <f>INDEX(Δεδομένα!B$1:B$51,MATCH('2021'!G4851,Δεδομένα!A$1:A$51,0))</f>
        <v>ΠΕΛΛΟΠΟΝΗΣΟΥ</v>
      </c>
      <c r="I4851" s="53">
        <f>INDEX(Δεδομένα!E$1:E$13,MATCH('2021'!H4851,Δεδομένα!D$1:D$13,0))</f>
        <v>8</v>
      </c>
      <c r="J4851" s="4">
        <v>44507</v>
      </c>
      <c r="K4851" s="3" t="s">
        <v>338</v>
      </c>
      <c r="L4851" s="17" t="str">
        <f t="shared" si="388"/>
        <v>07/11/2021 11:00</v>
      </c>
      <c r="M4851" s="4">
        <v>44507</v>
      </c>
      <c r="N4851" s="3" t="s">
        <v>1270</v>
      </c>
      <c r="O4851" s="17" t="str">
        <f t="shared" si="389"/>
        <v>07/11/2021 12:04</v>
      </c>
      <c r="P4851" s="24">
        <f t="shared" si="390"/>
        <v>4.4444444443797693E-2</v>
      </c>
      <c r="Q4851" s="28">
        <v>0</v>
      </c>
      <c r="R4851" s="27">
        <f t="shared" si="391"/>
        <v>63.999999999068677</v>
      </c>
      <c r="S4851" s="3" t="s">
        <v>4</v>
      </c>
      <c r="T4851" s="3" t="s">
        <v>4926</v>
      </c>
      <c r="U4851" s="3" t="s">
        <v>4</v>
      </c>
      <c r="V4851" s="3" t="s">
        <v>5002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0.5</v>
      </c>
      <c r="AC4851" s="5">
        <v>0</v>
      </c>
      <c r="AD4851" s="5">
        <v>0</v>
      </c>
      <c r="AE4851" s="2">
        <v>4</v>
      </c>
      <c r="AF4851" s="2">
        <v>0</v>
      </c>
      <c r="AG4851" s="2">
        <v>0</v>
      </c>
      <c r="AH4851" s="2">
        <v>0</v>
      </c>
      <c r="AI4851" s="2">
        <v>0</v>
      </c>
      <c r="AJ4851" s="2">
        <v>2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 t="s">
        <v>4</v>
      </c>
      <c r="AT4851" s="2" t="s">
        <v>4</v>
      </c>
    </row>
    <row r="4852" spans="1:46" x14ac:dyDescent="0.2">
      <c r="A4852" s="2">
        <v>1727061</v>
      </c>
      <c r="B4852" s="2">
        <v>907264</v>
      </c>
      <c r="C4852" s="7">
        <v>21.843758627119001</v>
      </c>
      <c r="D4852" s="7">
        <v>37.053770585525101</v>
      </c>
      <c r="E4852" s="19" t="s">
        <v>4918</v>
      </c>
      <c r="F4852" s="46">
        <f>INDEX(Δεδομένα!$P:$P,MATCH('2021'!E4852,Δεδομένα!$O:$O,0))</f>
        <v>143</v>
      </c>
      <c r="G4852" s="49" t="s">
        <v>4919</v>
      </c>
      <c r="H4852" s="51" t="str">
        <f>INDEX(Δεδομένα!B$1:B$51,MATCH('2021'!G4852,Δεδομένα!A$1:A$51,0))</f>
        <v>ΠΕΛΛΟΠΟΝΗΣΟΥ</v>
      </c>
      <c r="I4852" s="53">
        <f>INDEX(Δεδομένα!E$1:E$13,MATCH('2021'!H4852,Δεδομένα!D$1:D$13,0))</f>
        <v>8</v>
      </c>
      <c r="J4852" s="4">
        <v>44507</v>
      </c>
      <c r="K4852" s="3" t="s">
        <v>527</v>
      </c>
      <c r="L4852" s="17" t="str">
        <f t="shared" si="388"/>
        <v>07/11/2021 11:20</v>
      </c>
      <c r="M4852" s="4">
        <v>44507</v>
      </c>
      <c r="N4852" s="3" t="s">
        <v>290</v>
      </c>
      <c r="O4852" s="17" t="str">
        <f t="shared" si="389"/>
        <v>07/11/2021 12:24</v>
      </c>
      <c r="P4852" s="24">
        <f t="shared" si="390"/>
        <v>4.444444445107365E-2</v>
      </c>
      <c r="Q4852" s="28">
        <v>0</v>
      </c>
      <c r="R4852" s="27">
        <f t="shared" si="391"/>
        <v>64.000000009546056</v>
      </c>
      <c r="S4852" s="3" t="s">
        <v>4</v>
      </c>
      <c r="T4852" s="3" t="s">
        <v>4920</v>
      </c>
      <c r="U4852" s="3" t="s">
        <v>4</v>
      </c>
      <c r="V4852" s="3" t="s">
        <v>5076</v>
      </c>
      <c r="W4852" s="5">
        <v>0</v>
      </c>
      <c r="X4852" s="5">
        <v>0</v>
      </c>
      <c r="Y4852" s="5">
        <v>0</v>
      </c>
      <c r="Z4852" s="5">
        <v>0</v>
      </c>
      <c r="AA4852" s="5">
        <v>1</v>
      </c>
      <c r="AB4852" s="5">
        <v>0</v>
      </c>
      <c r="AC4852" s="5">
        <v>0</v>
      </c>
      <c r="AD4852" s="5">
        <v>0</v>
      </c>
      <c r="AE4852" s="2">
        <v>2</v>
      </c>
      <c r="AF4852" s="2">
        <v>0</v>
      </c>
      <c r="AG4852" s="2">
        <v>0</v>
      </c>
      <c r="AH4852" s="2">
        <v>0</v>
      </c>
      <c r="AI4852" s="2">
        <v>1</v>
      </c>
      <c r="AJ4852" s="2">
        <v>2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 t="s">
        <v>4</v>
      </c>
      <c r="AT4852" s="2" t="s">
        <v>4</v>
      </c>
    </row>
    <row r="4853" spans="1:46" x14ac:dyDescent="0.2">
      <c r="A4853" s="2">
        <v>1727075</v>
      </c>
      <c r="B4853" s="2">
        <v>908399</v>
      </c>
      <c r="C4853" s="7">
        <v>22.041490278150899</v>
      </c>
      <c r="D4853" s="7">
        <v>37.052436982232798</v>
      </c>
      <c r="E4853" s="19" t="s">
        <v>4918</v>
      </c>
      <c r="F4853" s="46">
        <f>INDEX(Δεδομένα!$P:$P,MATCH('2021'!E4853,Δεδομένα!$O:$O,0))</f>
        <v>143</v>
      </c>
      <c r="G4853" s="49" t="s">
        <v>4919</v>
      </c>
      <c r="H4853" s="51" t="str">
        <f>INDEX(Δεδομένα!B$1:B$51,MATCH('2021'!G4853,Δεδομένα!A$1:A$51,0))</f>
        <v>ΠΕΛΛΟΠΟΝΗΣΟΥ</v>
      </c>
      <c r="I4853" s="53">
        <f>INDEX(Δεδομένα!E$1:E$13,MATCH('2021'!H4853,Δεδομένα!D$1:D$13,0))</f>
        <v>8</v>
      </c>
      <c r="J4853" s="4">
        <v>44512</v>
      </c>
      <c r="K4853" s="3" t="s">
        <v>707</v>
      </c>
      <c r="L4853" s="17" t="str">
        <f t="shared" si="388"/>
        <v>12/11/2021 06:40</v>
      </c>
      <c r="M4853" s="4">
        <v>44512</v>
      </c>
      <c r="N4853" s="3" t="s">
        <v>1111</v>
      </c>
      <c r="O4853" s="17" t="str">
        <f t="shared" si="389"/>
        <v>12/11/2021 07:20</v>
      </c>
      <c r="P4853" s="24">
        <f t="shared" si="390"/>
        <v>2.7777777773735579E-2</v>
      </c>
      <c r="Q4853" s="28">
        <v>0</v>
      </c>
      <c r="R4853" s="27">
        <f t="shared" si="391"/>
        <v>39.999999994179234</v>
      </c>
      <c r="S4853" s="3" t="s">
        <v>4</v>
      </c>
      <c r="T4853" s="3" t="s">
        <v>4926</v>
      </c>
      <c r="U4853" s="3" t="s">
        <v>4</v>
      </c>
      <c r="V4853" s="3" t="s">
        <v>4922</v>
      </c>
      <c r="W4853" s="5">
        <v>0</v>
      </c>
      <c r="X4853" s="5">
        <v>0</v>
      </c>
      <c r="Y4853" s="5">
        <v>0</v>
      </c>
      <c r="Z4853" s="5">
        <v>0</v>
      </c>
      <c r="AA4853" s="5">
        <v>0.1</v>
      </c>
      <c r="AB4853" s="5">
        <v>0</v>
      </c>
      <c r="AC4853" s="5">
        <v>0</v>
      </c>
      <c r="AD4853" s="5">
        <v>0</v>
      </c>
      <c r="AE4853" s="2">
        <v>2</v>
      </c>
      <c r="AF4853" s="2">
        <v>0</v>
      </c>
      <c r="AG4853" s="2">
        <v>0</v>
      </c>
      <c r="AH4853" s="2">
        <v>0</v>
      </c>
      <c r="AI4853" s="2">
        <v>0</v>
      </c>
      <c r="AJ4853" s="2">
        <v>1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 t="s">
        <v>4</v>
      </c>
      <c r="AT4853" s="2" t="s">
        <v>4</v>
      </c>
    </row>
    <row r="4854" spans="1:46" x14ac:dyDescent="0.2">
      <c r="A4854" s="2">
        <v>1727077</v>
      </c>
      <c r="B4854" s="2">
        <v>908800</v>
      </c>
      <c r="C4854" s="7">
        <v>21.865405687579099</v>
      </c>
      <c r="D4854" s="7">
        <v>37.078425060293299</v>
      </c>
      <c r="E4854" s="19" t="s">
        <v>4918</v>
      </c>
      <c r="F4854" s="46">
        <f>INDEX(Δεδομένα!$P:$P,MATCH('2021'!E4854,Δεδομένα!$O:$O,0))</f>
        <v>143</v>
      </c>
      <c r="G4854" s="49" t="s">
        <v>4919</v>
      </c>
      <c r="H4854" s="51" t="str">
        <f>INDEX(Δεδομένα!B$1:B$51,MATCH('2021'!G4854,Δεδομένα!A$1:A$51,0))</f>
        <v>ΠΕΛΛΟΠΟΝΗΣΟΥ</v>
      </c>
      <c r="I4854" s="53">
        <f>INDEX(Δεδομένα!E$1:E$13,MATCH('2021'!H4854,Δεδομένα!D$1:D$13,0))</f>
        <v>8</v>
      </c>
      <c r="J4854" s="4">
        <v>44513</v>
      </c>
      <c r="K4854" s="3" t="s">
        <v>1230</v>
      </c>
      <c r="L4854" s="17" t="str">
        <f t="shared" si="388"/>
        <v>13/11/2021 16:59</v>
      </c>
      <c r="M4854" s="4">
        <v>44513</v>
      </c>
      <c r="N4854" s="3" t="s">
        <v>462</v>
      </c>
      <c r="O4854" s="17" t="str">
        <f t="shared" si="389"/>
        <v>13/11/2021 17:50</v>
      </c>
      <c r="P4854" s="24">
        <f t="shared" si="390"/>
        <v>3.5416666665696539E-2</v>
      </c>
      <c r="Q4854" s="28">
        <v>0</v>
      </c>
      <c r="R4854" s="27">
        <f t="shared" si="391"/>
        <v>50.999999998603016</v>
      </c>
      <c r="S4854" s="3" t="s">
        <v>4</v>
      </c>
      <c r="T4854" s="3" t="s">
        <v>4920</v>
      </c>
      <c r="U4854" s="3" t="s">
        <v>4</v>
      </c>
      <c r="V4854" s="3" t="s">
        <v>4989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0.03</v>
      </c>
      <c r="AC4854" s="5">
        <v>0</v>
      </c>
      <c r="AD4854" s="5">
        <v>0</v>
      </c>
      <c r="AE4854" s="2">
        <v>2</v>
      </c>
      <c r="AF4854" s="2">
        <v>0</v>
      </c>
      <c r="AG4854" s="2">
        <v>0</v>
      </c>
      <c r="AH4854" s="2">
        <v>0</v>
      </c>
      <c r="AI4854" s="2">
        <v>0</v>
      </c>
      <c r="AJ4854" s="2">
        <v>1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 t="s">
        <v>4</v>
      </c>
      <c r="AT4854" s="2" t="s">
        <v>4</v>
      </c>
    </row>
    <row r="4855" spans="1:46" x14ac:dyDescent="0.2">
      <c r="A4855" s="2">
        <v>1727069</v>
      </c>
      <c r="B4855" s="2">
        <v>908030</v>
      </c>
      <c r="C4855" s="7">
        <v>22.140158469167499</v>
      </c>
      <c r="D4855" s="7">
        <v>37.031123888738698</v>
      </c>
      <c r="E4855" s="19" t="s">
        <v>4918</v>
      </c>
      <c r="F4855" s="46">
        <f>INDEX(Δεδομένα!$P:$P,MATCH('2021'!E4855,Δεδομένα!$O:$O,0))</f>
        <v>143</v>
      </c>
      <c r="G4855" s="49" t="s">
        <v>4919</v>
      </c>
      <c r="H4855" s="51" t="str">
        <f>INDEX(Δεδομένα!B$1:B$51,MATCH('2021'!G4855,Δεδομένα!A$1:A$51,0))</f>
        <v>ΠΕΛΛΟΠΟΝΗΣΟΥ</v>
      </c>
      <c r="I4855" s="53">
        <f>INDEX(Δεδομένα!E$1:E$13,MATCH('2021'!H4855,Δεδομένα!D$1:D$13,0))</f>
        <v>8</v>
      </c>
      <c r="J4855" s="4">
        <v>44515</v>
      </c>
      <c r="K4855" s="3" t="s">
        <v>407</v>
      </c>
      <c r="L4855" s="17" t="str">
        <f t="shared" si="388"/>
        <v>15/11/2021 15:40</v>
      </c>
      <c r="M4855" s="4">
        <v>44515</v>
      </c>
      <c r="N4855" s="3" t="s">
        <v>641</v>
      </c>
      <c r="O4855" s="17" t="str">
        <f t="shared" si="389"/>
        <v>15/11/2021 16:25</v>
      </c>
      <c r="P4855" s="24">
        <f t="shared" si="390"/>
        <v>3.125E-2</v>
      </c>
      <c r="Q4855" s="28">
        <v>0</v>
      </c>
      <c r="R4855" s="27">
        <f t="shared" si="391"/>
        <v>45</v>
      </c>
      <c r="S4855" s="3" t="s">
        <v>4</v>
      </c>
      <c r="T4855" s="3" t="s">
        <v>4926</v>
      </c>
      <c r="U4855" s="3" t="s">
        <v>4</v>
      </c>
      <c r="V4855" s="3" t="s">
        <v>4931</v>
      </c>
      <c r="W4855" s="5">
        <v>0</v>
      </c>
      <c r="X4855" s="5">
        <v>0</v>
      </c>
      <c r="Y4855" s="5">
        <v>0</v>
      </c>
      <c r="Z4855" s="5">
        <v>0</v>
      </c>
      <c r="AA4855" s="5">
        <v>0.02</v>
      </c>
      <c r="AB4855" s="5">
        <v>0</v>
      </c>
      <c r="AC4855" s="5">
        <v>0</v>
      </c>
      <c r="AD4855" s="5">
        <v>0</v>
      </c>
      <c r="AE4855" s="2">
        <v>3</v>
      </c>
      <c r="AF4855" s="2">
        <v>0</v>
      </c>
      <c r="AG4855" s="2">
        <v>0</v>
      </c>
      <c r="AH4855" s="2">
        <v>0</v>
      </c>
      <c r="AI4855" s="2">
        <v>0</v>
      </c>
      <c r="AJ4855" s="2">
        <v>1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 t="s">
        <v>4</v>
      </c>
      <c r="AT4855" s="2" t="s">
        <v>4</v>
      </c>
    </row>
    <row r="4856" spans="1:46" x14ac:dyDescent="0.2">
      <c r="A4856" s="2">
        <v>1737507</v>
      </c>
      <c r="B4856" s="2">
        <v>918542</v>
      </c>
      <c r="C4856" s="7">
        <v>22.031777453934701</v>
      </c>
      <c r="D4856" s="7">
        <v>37.146186822571501</v>
      </c>
      <c r="E4856" s="19" t="s">
        <v>4918</v>
      </c>
      <c r="F4856" s="46">
        <f>INDEX(Δεδομένα!$P:$P,MATCH('2021'!E4856,Δεδομένα!$O:$O,0))</f>
        <v>143</v>
      </c>
      <c r="G4856" s="49" t="s">
        <v>4919</v>
      </c>
      <c r="H4856" s="51" t="str">
        <f>INDEX(Δεδομένα!B$1:B$51,MATCH('2021'!G4856,Δεδομένα!A$1:A$51,0))</f>
        <v>ΠΕΛΛΟΠΟΝΗΣΟΥ</v>
      </c>
      <c r="I4856" s="53">
        <f>INDEX(Δεδομένα!E$1:E$13,MATCH('2021'!H4856,Δεδομένα!D$1:D$13,0))</f>
        <v>8</v>
      </c>
      <c r="J4856" s="4">
        <v>44547</v>
      </c>
      <c r="K4856" s="3" t="s">
        <v>803</v>
      </c>
      <c r="L4856" s="17" t="str">
        <f t="shared" si="388"/>
        <v>17/12/2021 10:42</v>
      </c>
      <c r="M4856" s="4">
        <v>44547</v>
      </c>
      <c r="N4856" s="3" t="s">
        <v>127</v>
      </c>
      <c r="O4856" s="17" t="str">
        <f t="shared" si="389"/>
        <v>17/12/2021 11:40</v>
      </c>
      <c r="P4856" s="24">
        <f t="shared" si="390"/>
        <v>4.0277777778101154E-2</v>
      </c>
      <c r="Q4856" s="28">
        <v>0</v>
      </c>
      <c r="R4856" s="27">
        <f t="shared" si="391"/>
        <v>58.000000000465661</v>
      </c>
      <c r="S4856" s="3" t="s">
        <v>4</v>
      </c>
      <c r="T4856" s="3" t="s">
        <v>4926</v>
      </c>
      <c r="U4856" s="3" t="s">
        <v>4</v>
      </c>
      <c r="V4856" s="3" t="s">
        <v>4963</v>
      </c>
      <c r="W4856" s="5">
        <v>0</v>
      </c>
      <c r="X4856" s="5">
        <v>0</v>
      </c>
      <c r="Y4856" s="5">
        <v>0</v>
      </c>
      <c r="Z4856" s="5">
        <v>0</v>
      </c>
      <c r="AA4856" s="5">
        <v>0.05</v>
      </c>
      <c r="AB4856" s="5">
        <v>0</v>
      </c>
      <c r="AC4856" s="5">
        <v>0</v>
      </c>
      <c r="AD4856" s="5">
        <v>0</v>
      </c>
      <c r="AE4856" s="2">
        <v>2</v>
      </c>
      <c r="AF4856" s="2">
        <v>0</v>
      </c>
      <c r="AG4856" s="2">
        <v>0</v>
      </c>
      <c r="AH4856" s="2">
        <v>0</v>
      </c>
      <c r="AI4856" s="2">
        <v>0</v>
      </c>
      <c r="AJ4856" s="2">
        <v>1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 t="s">
        <v>4</v>
      </c>
      <c r="AT4856" s="2" t="s">
        <v>4</v>
      </c>
    </row>
    <row r="4857" spans="1:46" x14ac:dyDescent="0.2">
      <c r="A4857" s="2">
        <v>1737611</v>
      </c>
      <c r="B4857" s="2">
        <v>919071</v>
      </c>
      <c r="C4857" s="2"/>
      <c r="D4857" s="2"/>
      <c r="E4857" s="19" t="s">
        <v>4918</v>
      </c>
      <c r="F4857" s="46">
        <f>INDEX(Δεδομένα!$P:$P,MATCH('2021'!E4857,Δεδομένα!$O:$O,0))</f>
        <v>143</v>
      </c>
      <c r="G4857" s="49" t="s">
        <v>4919</v>
      </c>
      <c r="H4857" s="51" t="str">
        <f>INDEX(Δεδομένα!B$1:B$51,MATCH('2021'!G4857,Δεδομένα!A$1:A$51,0))</f>
        <v>ΠΕΛΛΟΠΟΝΗΣΟΥ</v>
      </c>
      <c r="I4857" s="53">
        <f>INDEX(Δεδομένα!E$1:E$13,MATCH('2021'!H4857,Δεδομένα!D$1:D$13,0))</f>
        <v>8</v>
      </c>
      <c r="J4857" s="4">
        <v>44548</v>
      </c>
      <c r="K4857" s="3" t="s">
        <v>443</v>
      </c>
      <c r="L4857" s="17" t="str">
        <f t="shared" si="388"/>
        <v>18/12/2021 22:40</v>
      </c>
      <c r="M4857" s="4">
        <v>44548</v>
      </c>
      <c r="N4857" s="3" t="s">
        <v>1345</v>
      </c>
      <c r="O4857" s="17" t="str">
        <f t="shared" si="389"/>
        <v>18/12/2021 23:00</v>
      </c>
      <c r="P4857" s="24">
        <f t="shared" si="390"/>
        <v>1.3888888890505768E-2</v>
      </c>
      <c r="Q4857" s="28">
        <v>0</v>
      </c>
      <c r="R4857" s="27">
        <f t="shared" si="391"/>
        <v>20.000000002328306</v>
      </c>
      <c r="S4857" s="3" t="s">
        <v>4</v>
      </c>
      <c r="T4857" s="3" t="s">
        <v>4926</v>
      </c>
      <c r="U4857" s="3" t="s">
        <v>4</v>
      </c>
      <c r="V4857" s="3" t="s">
        <v>4928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0.02</v>
      </c>
      <c r="AC4857" s="5">
        <v>0</v>
      </c>
      <c r="AD4857" s="5">
        <v>0</v>
      </c>
      <c r="AE4857" s="2">
        <v>2</v>
      </c>
      <c r="AF4857" s="2">
        <v>0</v>
      </c>
      <c r="AG4857" s="2">
        <v>0</v>
      </c>
      <c r="AH4857" s="2">
        <v>0</v>
      </c>
      <c r="AI4857" s="2">
        <v>0</v>
      </c>
      <c r="AJ4857" s="2">
        <v>1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 t="s">
        <v>4</v>
      </c>
      <c r="AT4857" s="2" t="s">
        <v>4</v>
      </c>
    </row>
    <row r="4858" spans="1:46" x14ac:dyDescent="0.2">
      <c r="A4858" s="2">
        <v>1660179</v>
      </c>
      <c r="B4858" s="2">
        <v>831283</v>
      </c>
      <c r="C4858" s="7">
        <v>21.970263332175801</v>
      </c>
      <c r="D4858" s="7">
        <v>37.275684681883398</v>
      </c>
      <c r="E4858" s="19" t="s">
        <v>5077</v>
      </c>
      <c r="F4858" s="46">
        <f>INDEX(Δεδομένα!$P:$P,MATCH('2021'!E4858,Δεδομένα!$O:$O,0))</f>
        <v>144</v>
      </c>
      <c r="G4858" s="49" t="s">
        <v>4919</v>
      </c>
      <c r="H4858" s="51" t="str">
        <f>INDEX(Δεδομένα!B$1:B$51,MATCH('2021'!G4858,Δεδομένα!A$1:A$51,0))</f>
        <v>ΠΕΛΛΟΠΟΝΗΣΟΥ</v>
      </c>
      <c r="I4858" s="53">
        <f>INDEX(Δεδομένα!E$1:E$13,MATCH('2021'!H4858,Δεδομένα!D$1:D$13,0))</f>
        <v>8</v>
      </c>
      <c r="J4858" s="4">
        <v>44249</v>
      </c>
      <c r="K4858" s="3" t="s">
        <v>1319</v>
      </c>
      <c r="L4858" s="17" t="str">
        <f t="shared" si="388"/>
        <v>22/02/2021 11:55</v>
      </c>
      <c r="M4858" s="4">
        <v>44249</v>
      </c>
      <c r="N4858" s="3" t="s">
        <v>441</v>
      </c>
      <c r="O4858" s="17" t="str">
        <f t="shared" si="389"/>
        <v>22/02/2021 12:34</v>
      </c>
      <c r="P4858" s="24">
        <f t="shared" si="390"/>
        <v>2.7083333327027503E-2</v>
      </c>
      <c r="Q4858" s="28">
        <v>0</v>
      </c>
      <c r="R4858" s="27">
        <f t="shared" si="391"/>
        <v>38.999999990919605</v>
      </c>
      <c r="S4858" s="3" t="s">
        <v>4</v>
      </c>
      <c r="T4858" s="3" t="s">
        <v>5078</v>
      </c>
      <c r="U4858" s="3" t="s">
        <v>5079</v>
      </c>
      <c r="V4858" s="3" t="s">
        <v>5079</v>
      </c>
      <c r="W4858" s="5">
        <v>0</v>
      </c>
      <c r="X4858" s="5">
        <v>0</v>
      </c>
      <c r="Y4858" s="5">
        <v>0</v>
      </c>
      <c r="Z4858" s="5">
        <v>0</v>
      </c>
      <c r="AA4858" s="5">
        <v>0.05</v>
      </c>
      <c r="AB4858" s="5">
        <v>0</v>
      </c>
      <c r="AC4858" s="5">
        <v>0</v>
      </c>
      <c r="AD4858" s="5">
        <v>0</v>
      </c>
      <c r="AE4858" s="2">
        <v>3</v>
      </c>
      <c r="AF4858" s="2">
        <v>0</v>
      </c>
      <c r="AG4858" s="2">
        <v>0</v>
      </c>
      <c r="AH4858" s="2">
        <v>0</v>
      </c>
      <c r="AI4858" s="2">
        <v>0</v>
      </c>
      <c r="AJ4858" s="2">
        <v>2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 t="s">
        <v>4</v>
      </c>
      <c r="AT4858" s="2" t="s">
        <v>4</v>
      </c>
    </row>
    <row r="4859" spans="1:46" x14ac:dyDescent="0.2">
      <c r="A4859" s="2">
        <v>1660195</v>
      </c>
      <c r="B4859" s="2">
        <v>831321</v>
      </c>
      <c r="C4859" s="7">
        <v>22.0122446906094</v>
      </c>
      <c r="D4859" s="7">
        <v>37.285346369418797</v>
      </c>
      <c r="E4859" s="19" t="s">
        <v>5077</v>
      </c>
      <c r="F4859" s="46">
        <f>INDEX(Δεδομένα!$P:$P,MATCH('2021'!E4859,Δεδομένα!$O:$O,0))</f>
        <v>144</v>
      </c>
      <c r="G4859" s="49" t="s">
        <v>4919</v>
      </c>
      <c r="H4859" s="51" t="str">
        <f>INDEX(Δεδομένα!B$1:B$51,MATCH('2021'!G4859,Δεδομένα!A$1:A$51,0))</f>
        <v>ΠΕΛΛΟΠΟΝΗΣΟΥ</v>
      </c>
      <c r="I4859" s="53">
        <f>INDEX(Δεδομένα!E$1:E$13,MATCH('2021'!H4859,Δεδομένα!D$1:D$13,0))</f>
        <v>8</v>
      </c>
      <c r="J4859" s="4">
        <v>44249</v>
      </c>
      <c r="K4859" s="3" t="s">
        <v>531</v>
      </c>
      <c r="L4859" s="17" t="str">
        <f t="shared" si="388"/>
        <v>22/02/2021 14:10</v>
      </c>
      <c r="M4859" s="4">
        <v>44249</v>
      </c>
      <c r="N4859" s="3" t="s">
        <v>531</v>
      </c>
      <c r="O4859" s="17" t="str">
        <f t="shared" si="389"/>
        <v>22/02/2021 14:10</v>
      </c>
      <c r="P4859" s="24">
        <f t="shared" si="390"/>
        <v>0</v>
      </c>
      <c r="Q4859" s="28">
        <v>0</v>
      </c>
      <c r="R4859" s="27">
        <f t="shared" si="391"/>
        <v>0</v>
      </c>
      <c r="S4859" s="3" t="s">
        <v>4</v>
      </c>
      <c r="T4859" s="3" t="s">
        <v>5078</v>
      </c>
      <c r="U4859" s="3" t="s">
        <v>5080</v>
      </c>
      <c r="V4859" s="3" t="s">
        <v>5081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0.5</v>
      </c>
      <c r="AC4859" s="5">
        <v>0</v>
      </c>
      <c r="AD4859" s="5">
        <v>0</v>
      </c>
      <c r="AE4859" s="2">
        <v>3</v>
      </c>
      <c r="AF4859" s="2">
        <v>0</v>
      </c>
      <c r="AG4859" s="2">
        <v>0</v>
      </c>
      <c r="AH4859" s="2">
        <v>0</v>
      </c>
      <c r="AI4859" s="2">
        <v>0</v>
      </c>
      <c r="AJ4859" s="2">
        <v>2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 t="s">
        <v>4</v>
      </c>
      <c r="AT4859" s="2" t="s">
        <v>4</v>
      </c>
    </row>
    <row r="4860" spans="1:46" x14ac:dyDescent="0.2">
      <c r="A4860" s="2">
        <v>1660212</v>
      </c>
      <c r="B4860" s="2">
        <v>832018</v>
      </c>
      <c r="C4860" s="7">
        <v>22.051653423754601</v>
      </c>
      <c r="D4860" s="7">
        <v>37.224719736676001</v>
      </c>
      <c r="E4860" s="19" t="s">
        <v>5077</v>
      </c>
      <c r="F4860" s="46">
        <f>INDEX(Δεδομένα!$P:$P,MATCH('2021'!E4860,Δεδομένα!$O:$O,0))</f>
        <v>144</v>
      </c>
      <c r="G4860" s="49" t="s">
        <v>4919</v>
      </c>
      <c r="H4860" s="51" t="str">
        <f>INDEX(Δεδομένα!B$1:B$51,MATCH('2021'!G4860,Δεδομένα!A$1:A$51,0))</f>
        <v>ΠΕΛΛΟΠΟΝΗΣΟΥ</v>
      </c>
      <c r="I4860" s="53">
        <f>INDEX(Δεδομένα!E$1:E$13,MATCH('2021'!H4860,Δεδομένα!D$1:D$13,0))</f>
        <v>8</v>
      </c>
      <c r="J4860" s="4">
        <v>44250</v>
      </c>
      <c r="K4860" s="3" t="s">
        <v>36</v>
      </c>
      <c r="L4860" s="17" t="str">
        <f t="shared" si="388"/>
        <v>23/02/2021 16:20</v>
      </c>
      <c r="M4860" s="4">
        <v>44250</v>
      </c>
      <c r="N4860" s="3" t="s">
        <v>433</v>
      </c>
      <c r="O4860" s="17" t="str">
        <f t="shared" si="389"/>
        <v>23/02/2021 17:25</v>
      </c>
      <c r="P4860" s="24">
        <f t="shared" si="390"/>
        <v>4.5138888890505768E-2</v>
      </c>
      <c r="Q4860" s="28">
        <v>0</v>
      </c>
      <c r="R4860" s="27">
        <f t="shared" si="391"/>
        <v>65.000000002328306</v>
      </c>
      <c r="S4860" s="3" t="s">
        <v>4</v>
      </c>
      <c r="T4860" s="3" t="s">
        <v>5078</v>
      </c>
      <c r="U4860" s="3" t="s">
        <v>4</v>
      </c>
      <c r="V4860" s="3" t="s">
        <v>5082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0.05</v>
      </c>
      <c r="AC4860" s="5">
        <v>0</v>
      </c>
      <c r="AD4860" s="5">
        <v>0</v>
      </c>
      <c r="AE4860" s="2">
        <v>2</v>
      </c>
      <c r="AF4860" s="2">
        <v>0</v>
      </c>
      <c r="AG4860" s="2">
        <v>0</v>
      </c>
      <c r="AH4860" s="2">
        <v>0</v>
      </c>
      <c r="AI4860" s="2">
        <v>0</v>
      </c>
      <c r="AJ4860" s="2">
        <v>1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 t="s">
        <v>4</v>
      </c>
      <c r="AT4860" s="2" t="s">
        <v>4</v>
      </c>
    </row>
    <row r="4861" spans="1:46" x14ac:dyDescent="0.2">
      <c r="A4861" s="2">
        <v>1660219</v>
      </c>
      <c r="B4861" s="2">
        <v>832315</v>
      </c>
      <c r="C4861" s="7">
        <v>21.9491544750706</v>
      </c>
      <c r="D4861" s="7">
        <v>37.3246898308076</v>
      </c>
      <c r="E4861" s="19" t="s">
        <v>5077</v>
      </c>
      <c r="F4861" s="46">
        <f>INDEX(Δεδομένα!$P:$P,MATCH('2021'!E4861,Δεδομένα!$O:$O,0))</f>
        <v>144</v>
      </c>
      <c r="G4861" s="49" t="s">
        <v>4919</v>
      </c>
      <c r="H4861" s="51" t="str">
        <f>INDEX(Δεδομένα!B$1:B$51,MATCH('2021'!G4861,Δεδομένα!A$1:A$51,0))</f>
        <v>ΠΕΛΛΟΠΟΝΗΣΟΥ</v>
      </c>
      <c r="I4861" s="53">
        <f>INDEX(Δεδομένα!E$1:E$13,MATCH('2021'!H4861,Δεδομένα!D$1:D$13,0))</f>
        <v>8</v>
      </c>
      <c r="J4861" s="4">
        <v>44251</v>
      </c>
      <c r="K4861" s="3" t="s">
        <v>484</v>
      </c>
      <c r="L4861" s="17" t="str">
        <f t="shared" si="388"/>
        <v>24/02/2021 12:40</v>
      </c>
      <c r="M4861" s="4">
        <v>44251</v>
      </c>
      <c r="N4861" s="3" t="s">
        <v>146</v>
      </c>
      <c r="O4861" s="17" t="str">
        <f t="shared" si="389"/>
        <v>24/02/2021 16:30</v>
      </c>
      <c r="P4861" s="24">
        <f t="shared" si="390"/>
        <v>0.15972222221898846</v>
      </c>
      <c r="Q4861" s="28">
        <v>0</v>
      </c>
      <c r="R4861" s="27">
        <f t="shared" si="391"/>
        <v>229.99999999534339</v>
      </c>
      <c r="S4861" s="3" t="s">
        <v>4</v>
      </c>
      <c r="T4861" s="3" t="s">
        <v>5078</v>
      </c>
      <c r="U4861" s="3" t="s">
        <v>5083</v>
      </c>
      <c r="V4861" s="3" t="s">
        <v>5083</v>
      </c>
      <c r="W4861" s="5">
        <v>0</v>
      </c>
      <c r="X4861" s="5">
        <v>2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2">
        <v>5</v>
      </c>
      <c r="AF4861" s="2">
        <v>0</v>
      </c>
      <c r="AG4861" s="2">
        <v>0</v>
      </c>
      <c r="AH4861" s="2">
        <v>0</v>
      </c>
      <c r="AI4861" s="2">
        <v>0</v>
      </c>
      <c r="AJ4861" s="2">
        <v>3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 t="s">
        <v>4</v>
      </c>
      <c r="AT4861" s="2" t="s">
        <v>4</v>
      </c>
    </row>
    <row r="4862" spans="1:46" x14ac:dyDescent="0.2">
      <c r="A4862" s="2">
        <v>1660226</v>
      </c>
      <c r="B4862" s="2">
        <v>832726</v>
      </c>
      <c r="C4862" s="7">
        <v>21.917367999826801</v>
      </c>
      <c r="D4862" s="7">
        <v>37.351937199481597</v>
      </c>
      <c r="E4862" s="19" t="s">
        <v>5077</v>
      </c>
      <c r="F4862" s="46">
        <f>INDEX(Δεδομένα!$P:$P,MATCH('2021'!E4862,Δεδομένα!$O:$O,0))</f>
        <v>144</v>
      </c>
      <c r="G4862" s="49" t="s">
        <v>4919</v>
      </c>
      <c r="H4862" s="51" t="str">
        <f>INDEX(Δεδομένα!B$1:B$51,MATCH('2021'!G4862,Δεδομένα!A$1:A$51,0))</f>
        <v>ΠΕΛΛΟΠΟΝΗΣΟΥ</v>
      </c>
      <c r="I4862" s="53">
        <f>INDEX(Δεδομένα!E$1:E$13,MATCH('2021'!H4862,Δεδομένα!D$1:D$13,0))</f>
        <v>8</v>
      </c>
      <c r="J4862" s="4">
        <v>44252</v>
      </c>
      <c r="K4862" s="3" t="s">
        <v>3</v>
      </c>
      <c r="L4862" s="17" t="str">
        <f t="shared" si="388"/>
        <v>25/02/2021 17:22</v>
      </c>
      <c r="M4862" s="4">
        <v>44252</v>
      </c>
      <c r="N4862" s="3" t="s">
        <v>207</v>
      </c>
      <c r="O4862" s="17" t="str">
        <f t="shared" si="389"/>
        <v>25/02/2021 18:27</v>
      </c>
      <c r="P4862" s="24">
        <f t="shared" si="390"/>
        <v>4.5138888890505768E-2</v>
      </c>
      <c r="Q4862" s="28">
        <v>0</v>
      </c>
      <c r="R4862" s="27">
        <f t="shared" si="391"/>
        <v>65.000000002328306</v>
      </c>
      <c r="S4862" s="3" t="s">
        <v>4</v>
      </c>
      <c r="T4862" s="3" t="s">
        <v>5078</v>
      </c>
      <c r="U4862" s="3" t="s">
        <v>4</v>
      </c>
      <c r="V4862" s="3" t="s">
        <v>5084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0.05</v>
      </c>
      <c r="AC4862" s="5">
        <v>0</v>
      </c>
      <c r="AD4862" s="5">
        <v>0</v>
      </c>
      <c r="AE4862" s="2">
        <v>2</v>
      </c>
      <c r="AF4862" s="2">
        <v>0</v>
      </c>
      <c r="AG4862" s="2">
        <v>0</v>
      </c>
      <c r="AH4862" s="2">
        <v>0</v>
      </c>
      <c r="AI4862" s="2">
        <v>0</v>
      </c>
      <c r="AJ4862" s="2">
        <v>1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 t="s">
        <v>4</v>
      </c>
      <c r="AT4862" s="2" t="s">
        <v>4</v>
      </c>
    </row>
    <row r="4863" spans="1:46" x14ac:dyDescent="0.2">
      <c r="A4863" s="2">
        <v>1660371</v>
      </c>
      <c r="B4863" s="2">
        <v>832963</v>
      </c>
      <c r="C4863" s="7">
        <v>22.004876179250001</v>
      </c>
      <c r="D4863" s="7">
        <v>37.176816850410802</v>
      </c>
      <c r="E4863" s="19" t="s">
        <v>5077</v>
      </c>
      <c r="F4863" s="46">
        <f>INDEX(Δεδομένα!$P:$P,MATCH('2021'!E4863,Δεδομένα!$O:$O,0))</f>
        <v>144</v>
      </c>
      <c r="G4863" s="49" t="s">
        <v>4919</v>
      </c>
      <c r="H4863" s="51" t="str">
        <f>INDEX(Δεδομένα!B$1:B$51,MATCH('2021'!G4863,Δεδομένα!A$1:A$51,0))</f>
        <v>ΠΕΛΛΟΠΟΝΗΣΟΥ</v>
      </c>
      <c r="I4863" s="53">
        <f>INDEX(Δεδομένα!E$1:E$13,MATCH('2021'!H4863,Δεδομένα!D$1:D$13,0))</f>
        <v>8</v>
      </c>
      <c r="J4863" s="4">
        <v>44253</v>
      </c>
      <c r="K4863" s="3" t="s">
        <v>447</v>
      </c>
      <c r="L4863" s="17" t="str">
        <f t="shared" si="388"/>
        <v>26/02/2021 13:40</v>
      </c>
      <c r="M4863" s="4">
        <v>44253</v>
      </c>
      <c r="N4863" s="3" t="s">
        <v>481</v>
      </c>
      <c r="O4863" s="17" t="str">
        <f t="shared" si="389"/>
        <v>26/02/2021 14:20</v>
      </c>
      <c r="P4863" s="24">
        <f t="shared" si="390"/>
        <v>2.7777777773735579E-2</v>
      </c>
      <c r="Q4863" s="28">
        <v>0</v>
      </c>
      <c r="R4863" s="27">
        <f t="shared" si="391"/>
        <v>39.999999994179234</v>
      </c>
      <c r="S4863" s="3" t="s">
        <v>4</v>
      </c>
      <c r="T4863" s="3" t="s">
        <v>5078</v>
      </c>
      <c r="U4863" s="3" t="s">
        <v>4</v>
      </c>
      <c r="V4863" s="3" t="s">
        <v>5085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0.01</v>
      </c>
      <c r="AC4863" s="5">
        <v>0</v>
      </c>
      <c r="AD4863" s="5">
        <v>0</v>
      </c>
      <c r="AE4863" s="2">
        <v>2</v>
      </c>
      <c r="AF4863" s="2">
        <v>0</v>
      </c>
      <c r="AG4863" s="2">
        <v>0</v>
      </c>
      <c r="AH4863" s="2">
        <v>0</v>
      </c>
      <c r="AI4863" s="2">
        <v>0</v>
      </c>
      <c r="AJ4863" s="2">
        <v>1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 t="s">
        <v>4</v>
      </c>
      <c r="AT4863" s="2" t="s">
        <v>4</v>
      </c>
    </row>
    <row r="4864" spans="1:46" x14ac:dyDescent="0.2">
      <c r="A4864" s="2">
        <v>1660385</v>
      </c>
      <c r="B4864" s="2">
        <v>833264</v>
      </c>
      <c r="C4864" s="7">
        <v>21.8980155153194</v>
      </c>
      <c r="D4864" s="7">
        <v>37.2019695048755</v>
      </c>
      <c r="E4864" s="19" t="s">
        <v>5077</v>
      </c>
      <c r="F4864" s="46">
        <f>INDEX(Δεδομένα!$P:$P,MATCH('2021'!E4864,Δεδομένα!$O:$O,0))</f>
        <v>144</v>
      </c>
      <c r="G4864" s="49" t="s">
        <v>4919</v>
      </c>
      <c r="H4864" s="51" t="str">
        <f>INDEX(Δεδομένα!B$1:B$51,MATCH('2021'!G4864,Δεδομένα!A$1:A$51,0))</f>
        <v>ΠΕΛΛΟΠΟΝΗΣΟΥ</v>
      </c>
      <c r="I4864" s="53">
        <f>INDEX(Δεδομένα!E$1:E$13,MATCH('2021'!H4864,Δεδομένα!D$1:D$13,0))</f>
        <v>8</v>
      </c>
      <c r="J4864" s="4">
        <v>44254</v>
      </c>
      <c r="K4864" s="3" t="s">
        <v>1233</v>
      </c>
      <c r="L4864" s="17" t="str">
        <f t="shared" si="388"/>
        <v>27/02/2021 16:45</v>
      </c>
      <c r="M4864" s="4">
        <v>44254</v>
      </c>
      <c r="N4864" s="3" t="s">
        <v>267</v>
      </c>
      <c r="O4864" s="17" t="str">
        <f t="shared" si="389"/>
        <v>27/02/2021 17:30</v>
      </c>
      <c r="P4864" s="24">
        <f t="shared" si="390"/>
        <v>3.125E-2</v>
      </c>
      <c r="Q4864" s="28">
        <v>0</v>
      </c>
      <c r="R4864" s="27">
        <f t="shared" si="391"/>
        <v>45</v>
      </c>
      <c r="S4864" s="3" t="s">
        <v>4</v>
      </c>
      <c r="T4864" s="3" t="s">
        <v>5078</v>
      </c>
      <c r="U4864" s="3" t="s">
        <v>4</v>
      </c>
      <c r="V4864" s="3" t="s">
        <v>5086</v>
      </c>
      <c r="W4864" s="5">
        <v>0</v>
      </c>
      <c r="X4864" s="5">
        <v>0.08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2">
        <v>2</v>
      </c>
      <c r="AF4864" s="2">
        <v>0</v>
      </c>
      <c r="AG4864" s="2">
        <v>0</v>
      </c>
      <c r="AH4864" s="2">
        <v>0</v>
      </c>
      <c r="AI4864" s="2">
        <v>0</v>
      </c>
      <c r="AJ4864" s="2">
        <v>1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 t="s">
        <v>4</v>
      </c>
      <c r="AT4864" s="2" t="s">
        <v>4</v>
      </c>
    </row>
    <row r="4865" spans="1:46" x14ac:dyDescent="0.2">
      <c r="A4865" s="2">
        <v>1660390</v>
      </c>
      <c r="B4865" s="2">
        <v>833484</v>
      </c>
      <c r="C4865" s="7">
        <v>21.849598482807</v>
      </c>
      <c r="D4865" s="7">
        <v>37.311127865107203</v>
      </c>
      <c r="E4865" s="19" t="s">
        <v>5077</v>
      </c>
      <c r="F4865" s="46">
        <f>INDEX(Δεδομένα!$P:$P,MATCH('2021'!E4865,Δεδομένα!$O:$O,0))</f>
        <v>144</v>
      </c>
      <c r="G4865" s="49" t="s">
        <v>4919</v>
      </c>
      <c r="H4865" s="51" t="str">
        <f>INDEX(Δεδομένα!B$1:B$51,MATCH('2021'!G4865,Δεδομένα!A$1:A$51,0))</f>
        <v>ΠΕΛΛΟΠΟΝΗΣΟΥ</v>
      </c>
      <c r="I4865" s="53">
        <f>INDEX(Δεδομένα!E$1:E$13,MATCH('2021'!H4865,Δεδομένα!D$1:D$13,0))</f>
        <v>8</v>
      </c>
      <c r="J4865" s="4">
        <v>44255</v>
      </c>
      <c r="K4865" s="3" t="s">
        <v>1300</v>
      </c>
      <c r="L4865" s="17" t="str">
        <f t="shared" si="388"/>
        <v>28/02/2021 11:45</v>
      </c>
      <c r="M4865" s="4">
        <v>44255</v>
      </c>
      <c r="N4865" s="3" t="s">
        <v>477</v>
      </c>
      <c r="O4865" s="17" t="str">
        <f t="shared" si="389"/>
        <v>28/02/2021 13:18</v>
      </c>
      <c r="P4865" s="24">
        <f t="shared" si="390"/>
        <v>6.4583333332848269E-2</v>
      </c>
      <c r="Q4865" s="28">
        <v>0</v>
      </c>
      <c r="R4865" s="27">
        <f t="shared" si="391"/>
        <v>92.999999999301508</v>
      </c>
      <c r="S4865" s="3" t="s">
        <v>4</v>
      </c>
      <c r="T4865" s="3" t="s">
        <v>5078</v>
      </c>
      <c r="U4865" s="3" t="s">
        <v>4</v>
      </c>
      <c r="V4865" s="3" t="s">
        <v>5087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1.5</v>
      </c>
      <c r="AC4865" s="5">
        <v>0</v>
      </c>
      <c r="AD4865" s="5">
        <v>0</v>
      </c>
      <c r="AE4865" s="2">
        <v>2</v>
      </c>
      <c r="AF4865" s="2">
        <v>0</v>
      </c>
      <c r="AG4865" s="2">
        <v>0</v>
      </c>
      <c r="AH4865" s="2">
        <v>0</v>
      </c>
      <c r="AI4865" s="2">
        <v>0</v>
      </c>
      <c r="AJ4865" s="2">
        <v>1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 t="s">
        <v>4</v>
      </c>
      <c r="AT4865" s="2" t="s">
        <v>4</v>
      </c>
    </row>
    <row r="4866" spans="1:46" x14ac:dyDescent="0.2">
      <c r="A4866" s="2">
        <v>1660407</v>
      </c>
      <c r="B4866" s="2">
        <v>833647</v>
      </c>
      <c r="C4866" s="7">
        <v>21.974355051880298</v>
      </c>
      <c r="D4866" s="7">
        <v>37.2539116987572</v>
      </c>
      <c r="E4866" s="19" t="s">
        <v>5077</v>
      </c>
      <c r="F4866" s="46">
        <f>INDEX(Δεδομένα!$P:$P,MATCH('2021'!E4866,Δεδομένα!$O:$O,0))</f>
        <v>144</v>
      </c>
      <c r="G4866" s="49" t="s">
        <v>4919</v>
      </c>
      <c r="H4866" s="51" t="str">
        <f>INDEX(Δεδομένα!B$1:B$51,MATCH('2021'!G4866,Δεδομένα!A$1:A$51,0))</f>
        <v>ΠΕΛΛΟΠΟΝΗΣΟΥ</v>
      </c>
      <c r="I4866" s="53">
        <f>INDEX(Δεδομένα!E$1:E$13,MATCH('2021'!H4866,Δεδομένα!D$1:D$13,0))</f>
        <v>8</v>
      </c>
      <c r="J4866" s="4">
        <v>44255</v>
      </c>
      <c r="K4866" s="3" t="s">
        <v>9</v>
      </c>
      <c r="L4866" s="17" t="str">
        <f t="shared" si="388"/>
        <v>28/02/2021 18:15</v>
      </c>
      <c r="M4866" s="4">
        <v>44255</v>
      </c>
      <c r="N4866" s="3" t="s">
        <v>422</v>
      </c>
      <c r="O4866" s="17" t="str">
        <f t="shared" si="389"/>
        <v>28/02/2021 18:34</v>
      </c>
      <c r="P4866" s="24">
        <f t="shared" si="390"/>
        <v>1.3194444443797693E-2</v>
      </c>
      <c r="Q4866" s="28">
        <v>0</v>
      </c>
      <c r="R4866" s="27">
        <f t="shared" si="391"/>
        <v>18.999999999068677</v>
      </c>
      <c r="S4866" s="3" t="s">
        <v>4</v>
      </c>
      <c r="T4866" s="3" t="s">
        <v>5078</v>
      </c>
      <c r="U4866" s="3" t="s">
        <v>4</v>
      </c>
      <c r="V4866" s="3" t="s">
        <v>5088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0.3</v>
      </c>
      <c r="AD4866" s="5">
        <v>0</v>
      </c>
      <c r="AE4866" s="2">
        <v>2</v>
      </c>
      <c r="AF4866" s="2">
        <v>0</v>
      </c>
      <c r="AG4866" s="2">
        <v>0</v>
      </c>
      <c r="AH4866" s="2">
        <v>0</v>
      </c>
      <c r="AI4866" s="2">
        <v>0</v>
      </c>
      <c r="AJ4866" s="2">
        <v>1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 t="s">
        <v>4</v>
      </c>
      <c r="AT4866" s="2" t="s">
        <v>4</v>
      </c>
    </row>
    <row r="4867" spans="1:46" x14ac:dyDescent="0.2">
      <c r="A4867" s="2">
        <v>1663370</v>
      </c>
      <c r="B4867" s="2">
        <v>835083</v>
      </c>
      <c r="C4867" s="7">
        <v>22.036732591680099</v>
      </c>
      <c r="D4867" s="7">
        <v>37.2439185075674</v>
      </c>
      <c r="E4867" s="19" t="s">
        <v>5077</v>
      </c>
      <c r="F4867" s="46">
        <f>INDEX(Δεδομένα!$P:$P,MATCH('2021'!E4867,Δεδομένα!$O:$O,0))</f>
        <v>144</v>
      </c>
      <c r="G4867" s="49" t="s">
        <v>4919</v>
      </c>
      <c r="H4867" s="51" t="str">
        <f>INDEX(Δεδομένα!B$1:B$51,MATCH('2021'!G4867,Δεδομένα!A$1:A$51,0))</f>
        <v>ΠΕΛΛΟΠΟΝΗΣΟΥ</v>
      </c>
      <c r="I4867" s="53">
        <f>INDEX(Δεδομένα!E$1:E$13,MATCH('2021'!H4867,Δεδομένα!D$1:D$13,0))</f>
        <v>8</v>
      </c>
      <c r="J4867" s="4">
        <v>44260</v>
      </c>
      <c r="K4867" s="3" t="s">
        <v>119</v>
      </c>
      <c r="L4867" s="17" t="str">
        <f t="shared" si="388"/>
        <v>05/03/2021 12:25</v>
      </c>
      <c r="M4867" s="4">
        <v>44260</v>
      </c>
      <c r="N4867" s="3" t="s">
        <v>931</v>
      </c>
      <c r="O4867" s="17" t="str">
        <f t="shared" si="389"/>
        <v>05/03/2021 15:09</v>
      </c>
      <c r="P4867" s="24">
        <f t="shared" si="390"/>
        <v>0.11388888888905058</v>
      </c>
      <c r="Q4867" s="28">
        <v>0</v>
      </c>
      <c r="R4867" s="27">
        <f t="shared" si="391"/>
        <v>164.00000000023283</v>
      </c>
      <c r="S4867" s="3" t="s">
        <v>4</v>
      </c>
      <c r="T4867" s="3" t="s">
        <v>5078</v>
      </c>
      <c r="U4867" s="3" t="s">
        <v>4</v>
      </c>
      <c r="V4867" s="3" t="s">
        <v>2186</v>
      </c>
      <c r="W4867" s="5">
        <v>0</v>
      </c>
      <c r="X4867" s="5">
        <v>2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2">
        <v>5</v>
      </c>
      <c r="AF4867" s="2">
        <v>0</v>
      </c>
      <c r="AG4867" s="2">
        <v>0</v>
      </c>
      <c r="AH4867" s="2">
        <v>0</v>
      </c>
      <c r="AI4867" s="2">
        <v>0</v>
      </c>
      <c r="AJ4867" s="2">
        <v>3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 t="s">
        <v>4</v>
      </c>
      <c r="AT4867" s="2" t="s">
        <v>4</v>
      </c>
    </row>
    <row r="4868" spans="1:46" x14ac:dyDescent="0.2">
      <c r="A4868" s="2">
        <v>1663371</v>
      </c>
      <c r="B4868" s="2">
        <v>835251</v>
      </c>
      <c r="C4868" s="7">
        <v>22.016005367605199</v>
      </c>
      <c r="D4868" s="7">
        <v>37.195609780708402</v>
      </c>
      <c r="E4868" s="19" t="s">
        <v>5077</v>
      </c>
      <c r="F4868" s="46">
        <f>INDEX(Δεδομένα!$P:$P,MATCH('2021'!E4868,Δεδομένα!$O:$O,0))</f>
        <v>144</v>
      </c>
      <c r="G4868" s="49" t="s">
        <v>4919</v>
      </c>
      <c r="H4868" s="51" t="str">
        <f>INDEX(Δεδομένα!B$1:B$51,MATCH('2021'!G4868,Δεδομένα!A$1:A$51,0))</f>
        <v>ΠΕΛΛΟΠΟΝΗΣΟΥ</v>
      </c>
      <c r="I4868" s="53">
        <f>INDEX(Δεδομένα!E$1:E$13,MATCH('2021'!H4868,Δεδομένα!D$1:D$13,0))</f>
        <v>8</v>
      </c>
      <c r="J4868" s="4">
        <v>44260</v>
      </c>
      <c r="K4868" s="3" t="s">
        <v>404</v>
      </c>
      <c r="L4868" s="17" t="str">
        <f t="shared" si="388"/>
        <v>05/03/2021 18:05</v>
      </c>
      <c r="M4868" s="4">
        <v>44260</v>
      </c>
      <c r="N4868" s="3" t="s">
        <v>32</v>
      </c>
      <c r="O4868" s="17" t="str">
        <f t="shared" si="389"/>
        <v>05/03/2021 18:45</v>
      </c>
      <c r="P4868" s="24">
        <f t="shared" si="390"/>
        <v>2.7777777781011537E-2</v>
      </c>
      <c r="Q4868" s="28">
        <v>0</v>
      </c>
      <c r="R4868" s="27">
        <f t="shared" si="391"/>
        <v>40.000000004656613</v>
      </c>
      <c r="S4868" s="3" t="s">
        <v>4</v>
      </c>
      <c r="T4868" s="3" t="s">
        <v>4926</v>
      </c>
      <c r="U4868" s="3" t="s">
        <v>4</v>
      </c>
      <c r="V4868" s="3" t="s">
        <v>5089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0.01</v>
      </c>
      <c r="AD4868" s="5">
        <v>0</v>
      </c>
      <c r="AE4868" s="2">
        <v>2</v>
      </c>
      <c r="AF4868" s="2">
        <v>0</v>
      </c>
      <c r="AG4868" s="2">
        <v>0</v>
      </c>
      <c r="AH4868" s="2">
        <v>0</v>
      </c>
      <c r="AI4868" s="2">
        <v>0</v>
      </c>
      <c r="AJ4868" s="2">
        <v>1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 t="s">
        <v>4</v>
      </c>
      <c r="AT4868" s="2" t="s">
        <v>4</v>
      </c>
    </row>
    <row r="4869" spans="1:46" x14ac:dyDescent="0.2">
      <c r="A4869" s="2">
        <v>1663377</v>
      </c>
      <c r="B4869" s="2">
        <v>836124</v>
      </c>
      <c r="C4869" s="7">
        <v>21.994264732333502</v>
      </c>
      <c r="D4869" s="7">
        <v>37.259415811342301</v>
      </c>
      <c r="E4869" s="19" t="s">
        <v>5077</v>
      </c>
      <c r="F4869" s="46">
        <f>INDEX(Δεδομένα!$P:$P,MATCH('2021'!E4869,Δεδομένα!$O:$O,0))</f>
        <v>144</v>
      </c>
      <c r="G4869" s="49" t="s">
        <v>4919</v>
      </c>
      <c r="H4869" s="51" t="str">
        <f>INDEX(Δεδομένα!B$1:B$51,MATCH('2021'!G4869,Δεδομένα!A$1:A$51,0))</f>
        <v>ΠΕΛΛΟΠΟΝΗΣΟΥ</v>
      </c>
      <c r="I4869" s="53">
        <f>INDEX(Δεδομένα!E$1:E$13,MATCH('2021'!H4869,Δεδομένα!D$1:D$13,0))</f>
        <v>8</v>
      </c>
      <c r="J4869" s="4">
        <v>44263</v>
      </c>
      <c r="K4869" s="3" t="s">
        <v>150</v>
      </c>
      <c r="L4869" s="17" t="str">
        <f t="shared" si="388"/>
        <v>08/03/2021 19:00</v>
      </c>
      <c r="M4869" s="4">
        <v>44263</v>
      </c>
      <c r="N4869" s="3" t="s">
        <v>534</v>
      </c>
      <c r="O4869" s="17" t="str">
        <f t="shared" si="389"/>
        <v>08/03/2021 20:45</v>
      </c>
      <c r="P4869" s="24">
        <f t="shared" si="390"/>
        <v>7.2916666671517305E-2</v>
      </c>
      <c r="Q4869" s="28">
        <v>0</v>
      </c>
      <c r="R4869" s="27">
        <f t="shared" si="391"/>
        <v>105.00000000698492</v>
      </c>
      <c r="S4869" s="3" t="s">
        <v>4</v>
      </c>
      <c r="T4869" s="3" t="s">
        <v>5078</v>
      </c>
      <c r="U4869" s="3" t="s">
        <v>4</v>
      </c>
      <c r="V4869" s="3" t="s">
        <v>5090</v>
      </c>
      <c r="W4869" s="5">
        <v>0</v>
      </c>
      <c r="X4869" s="5">
        <v>0</v>
      </c>
      <c r="Y4869" s="5">
        <v>0</v>
      </c>
      <c r="Z4869" s="5">
        <v>0</v>
      </c>
      <c r="AA4869" s="5">
        <v>1</v>
      </c>
      <c r="AB4869" s="5">
        <v>0</v>
      </c>
      <c r="AC4869" s="5">
        <v>0</v>
      </c>
      <c r="AD4869" s="5">
        <v>0</v>
      </c>
      <c r="AE4869" s="2">
        <v>5</v>
      </c>
      <c r="AF4869" s="2">
        <v>0</v>
      </c>
      <c r="AG4869" s="2">
        <v>0</v>
      </c>
      <c r="AH4869" s="2">
        <v>0</v>
      </c>
      <c r="AI4869" s="2">
        <v>0</v>
      </c>
      <c r="AJ4869" s="2">
        <v>3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 t="s">
        <v>4</v>
      </c>
      <c r="AT4869" s="2" t="s">
        <v>4</v>
      </c>
    </row>
    <row r="4870" spans="1:46" x14ac:dyDescent="0.2">
      <c r="A4870" s="2">
        <v>1663381</v>
      </c>
      <c r="B4870" s="2">
        <v>836226</v>
      </c>
      <c r="C4870" s="7">
        <v>21.995038126741999</v>
      </c>
      <c r="D4870" s="7">
        <v>37.261182922640003</v>
      </c>
      <c r="E4870" s="19" t="s">
        <v>5077</v>
      </c>
      <c r="F4870" s="46">
        <f>INDEX(Δεδομένα!$P:$P,MATCH('2021'!E4870,Δεδομένα!$O:$O,0))</f>
        <v>144</v>
      </c>
      <c r="G4870" s="49" t="s">
        <v>4919</v>
      </c>
      <c r="H4870" s="51" t="str">
        <f>INDEX(Δεδομένα!B$1:B$51,MATCH('2021'!G4870,Δεδομένα!A$1:A$51,0))</f>
        <v>ΠΕΛΛΟΠΟΝΗΣΟΥ</v>
      </c>
      <c r="I4870" s="53">
        <f>INDEX(Δεδομένα!E$1:E$13,MATCH('2021'!H4870,Δεδομένα!D$1:D$13,0))</f>
        <v>8</v>
      </c>
      <c r="J4870" s="4">
        <v>44264</v>
      </c>
      <c r="K4870" s="3" t="s">
        <v>826</v>
      </c>
      <c r="L4870" s="17" t="str">
        <f t="shared" ref="L4870:L4932" si="392">_xlfn.CONCAT(TEXT(J4870,"ηη/μμ/εεε")," ",TEXT(K4870,"ωω:λλ"))</f>
        <v>09/03/2021 10:39</v>
      </c>
      <c r="M4870" s="4">
        <v>44264</v>
      </c>
      <c r="N4870" s="3" t="s">
        <v>2029</v>
      </c>
      <c r="O4870" s="17" t="str">
        <f t="shared" ref="O4870:O4932" si="393">_xlfn.CONCAT(TEXT(M4870,"ηη/μμ/εεε")," ",TEXT(N4870,"ωω:λλ"))</f>
        <v>09/03/2021 11:26</v>
      </c>
      <c r="P4870" s="24">
        <f t="shared" ref="P4870:P4932" si="394">O4870-L4870</f>
        <v>3.2638888893416151E-2</v>
      </c>
      <c r="Q4870" s="28">
        <v>0</v>
      </c>
      <c r="R4870" s="27">
        <f t="shared" ref="R4870:R4932" si="395">P4870*(24*60)</f>
        <v>47.000000006519258</v>
      </c>
      <c r="S4870" s="3" t="s">
        <v>4</v>
      </c>
      <c r="T4870" s="3" t="s">
        <v>5078</v>
      </c>
      <c r="U4870" s="3" t="s">
        <v>4</v>
      </c>
      <c r="V4870" s="3" t="s">
        <v>5090</v>
      </c>
      <c r="W4870" s="5">
        <v>0</v>
      </c>
      <c r="X4870" s="5">
        <v>0</v>
      </c>
      <c r="Y4870" s="5">
        <v>0</v>
      </c>
      <c r="Z4870" s="5">
        <v>0</v>
      </c>
      <c r="AA4870" s="5">
        <v>0.2</v>
      </c>
      <c r="AB4870" s="5">
        <v>0</v>
      </c>
      <c r="AC4870" s="5">
        <v>0</v>
      </c>
      <c r="AD4870" s="5">
        <v>0</v>
      </c>
      <c r="AE4870" s="2">
        <v>3</v>
      </c>
      <c r="AF4870" s="2">
        <v>0</v>
      </c>
      <c r="AG4870" s="2">
        <v>0</v>
      </c>
      <c r="AH4870" s="2">
        <v>0</v>
      </c>
      <c r="AI4870" s="2">
        <v>0</v>
      </c>
      <c r="AJ4870" s="2">
        <v>2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 t="s">
        <v>4</v>
      </c>
      <c r="AT4870" s="2" t="s">
        <v>4</v>
      </c>
    </row>
    <row r="4871" spans="1:46" x14ac:dyDescent="0.2">
      <c r="A4871" s="2">
        <v>1663386</v>
      </c>
      <c r="B4871" s="2">
        <v>836309</v>
      </c>
      <c r="C4871" s="7">
        <v>21.853755193379602</v>
      </c>
      <c r="D4871" s="7">
        <v>37.196133485573903</v>
      </c>
      <c r="E4871" s="19" t="s">
        <v>5077</v>
      </c>
      <c r="F4871" s="46">
        <f>INDEX(Δεδομένα!$P:$P,MATCH('2021'!E4871,Δεδομένα!$O:$O,0))</f>
        <v>144</v>
      </c>
      <c r="G4871" s="49" t="s">
        <v>4919</v>
      </c>
      <c r="H4871" s="51" t="str">
        <f>INDEX(Δεδομένα!B$1:B$51,MATCH('2021'!G4871,Δεδομένα!A$1:A$51,0))</f>
        <v>ΠΕΛΛΟΠΟΝΗΣΟΥ</v>
      </c>
      <c r="I4871" s="53">
        <f>INDEX(Δεδομένα!E$1:E$13,MATCH('2021'!H4871,Δεδομένα!D$1:D$13,0))</f>
        <v>8</v>
      </c>
      <c r="J4871" s="4">
        <v>44264</v>
      </c>
      <c r="K4871" s="3" t="s">
        <v>310</v>
      </c>
      <c r="L4871" s="17" t="str">
        <f t="shared" si="392"/>
        <v>09/03/2021 15:05</v>
      </c>
      <c r="M4871" s="4">
        <v>44264</v>
      </c>
      <c r="N4871" s="3" t="s">
        <v>716</v>
      </c>
      <c r="O4871" s="17" t="str">
        <f t="shared" si="393"/>
        <v>09/03/2021 17:36</v>
      </c>
      <c r="P4871" s="24">
        <f t="shared" si="394"/>
        <v>0.10486111111094942</v>
      </c>
      <c r="Q4871" s="28">
        <v>0</v>
      </c>
      <c r="R4871" s="27">
        <f t="shared" si="395"/>
        <v>150.99999999976717</v>
      </c>
      <c r="S4871" s="3" t="s">
        <v>4</v>
      </c>
      <c r="T4871" s="3" t="s">
        <v>4920</v>
      </c>
      <c r="U4871" s="3" t="s">
        <v>4</v>
      </c>
      <c r="V4871" s="3" t="s">
        <v>5091</v>
      </c>
      <c r="W4871" s="5">
        <v>0</v>
      </c>
      <c r="X4871" s="5">
        <v>2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2">
        <v>7</v>
      </c>
      <c r="AF4871" s="2">
        <v>0</v>
      </c>
      <c r="AG4871" s="2">
        <v>0</v>
      </c>
      <c r="AH4871" s="2">
        <v>0</v>
      </c>
      <c r="AI4871" s="2">
        <v>0</v>
      </c>
      <c r="AJ4871" s="2">
        <v>4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 t="s">
        <v>4</v>
      </c>
      <c r="AT4871" s="2" t="s">
        <v>4</v>
      </c>
    </row>
    <row r="4872" spans="1:46" x14ac:dyDescent="0.2">
      <c r="A4872" s="2">
        <v>1663391</v>
      </c>
      <c r="B4872" s="2">
        <v>836616</v>
      </c>
      <c r="C4872" s="7">
        <v>21.890054307111701</v>
      </c>
      <c r="D4872" s="7">
        <v>37.269545793954997</v>
      </c>
      <c r="E4872" s="19" t="s">
        <v>5077</v>
      </c>
      <c r="F4872" s="46">
        <f>INDEX(Δεδομένα!$P:$P,MATCH('2021'!E4872,Δεδομένα!$O:$O,0))</f>
        <v>144</v>
      </c>
      <c r="G4872" s="49" t="s">
        <v>4919</v>
      </c>
      <c r="H4872" s="51" t="str">
        <f>INDEX(Δεδομένα!B$1:B$51,MATCH('2021'!G4872,Δεδομένα!A$1:A$51,0))</f>
        <v>ΠΕΛΛΟΠΟΝΗΣΟΥ</v>
      </c>
      <c r="I4872" s="53">
        <f>INDEX(Δεδομένα!E$1:E$13,MATCH('2021'!H4872,Δεδομένα!D$1:D$13,0))</f>
        <v>8</v>
      </c>
      <c r="J4872" s="4">
        <v>44265</v>
      </c>
      <c r="K4872" s="3" t="s">
        <v>562</v>
      </c>
      <c r="L4872" s="17" t="str">
        <f t="shared" si="392"/>
        <v>10/03/2021 15:45</v>
      </c>
      <c r="M4872" s="4">
        <v>44265</v>
      </c>
      <c r="N4872" s="3" t="s">
        <v>563</v>
      </c>
      <c r="O4872" s="17" t="str">
        <f t="shared" si="393"/>
        <v>10/03/2021 17:15</v>
      </c>
      <c r="P4872" s="24">
        <f t="shared" si="394"/>
        <v>6.25E-2</v>
      </c>
      <c r="Q4872" s="28">
        <v>0</v>
      </c>
      <c r="R4872" s="27">
        <f t="shared" si="395"/>
        <v>90</v>
      </c>
      <c r="S4872" s="3" t="s">
        <v>4</v>
      </c>
      <c r="T4872" s="3" t="s">
        <v>5078</v>
      </c>
      <c r="U4872" s="3" t="s">
        <v>4</v>
      </c>
      <c r="V4872" s="3" t="s">
        <v>5092</v>
      </c>
      <c r="W4872" s="5">
        <v>0</v>
      </c>
      <c r="X4872" s="5">
        <v>0</v>
      </c>
      <c r="Y4872" s="5">
        <v>0</v>
      </c>
      <c r="Z4872" s="5">
        <v>0</v>
      </c>
      <c r="AA4872" s="5">
        <v>0.5</v>
      </c>
      <c r="AB4872" s="5">
        <v>0</v>
      </c>
      <c r="AC4872" s="5">
        <v>0</v>
      </c>
      <c r="AD4872" s="5">
        <v>0</v>
      </c>
      <c r="AE4872" s="2">
        <v>4</v>
      </c>
      <c r="AF4872" s="2">
        <v>0</v>
      </c>
      <c r="AG4872" s="2">
        <v>0</v>
      </c>
      <c r="AH4872" s="2">
        <v>0</v>
      </c>
      <c r="AI4872" s="2">
        <v>0</v>
      </c>
      <c r="AJ4872" s="2">
        <v>2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 t="s">
        <v>4</v>
      </c>
      <c r="AT4872" s="2" t="s">
        <v>4</v>
      </c>
    </row>
    <row r="4873" spans="1:46" x14ac:dyDescent="0.2">
      <c r="A4873" s="2">
        <v>1668331</v>
      </c>
      <c r="B4873" s="2">
        <v>840498</v>
      </c>
      <c r="C4873" s="7">
        <v>21.961347176447301</v>
      </c>
      <c r="D4873" s="7">
        <v>37.169335385036597</v>
      </c>
      <c r="E4873" s="19" t="s">
        <v>5077</v>
      </c>
      <c r="F4873" s="46">
        <f>INDEX(Δεδομένα!$P:$P,MATCH('2021'!E4873,Δεδομένα!$O:$O,0))</f>
        <v>144</v>
      </c>
      <c r="G4873" s="49" t="s">
        <v>4919</v>
      </c>
      <c r="H4873" s="51" t="str">
        <f>INDEX(Δεδομένα!B$1:B$51,MATCH('2021'!G4873,Δεδομένα!A$1:A$51,0))</f>
        <v>ΠΕΛΛΟΠΟΝΗΣΟΥ</v>
      </c>
      <c r="I4873" s="53">
        <f>INDEX(Δεδομένα!E$1:E$13,MATCH('2021'!H4873,Δεδομένα!D$1:D$13,0))</f>
        <v>8</v>
      </c>
      <c r="J4873" s="4">
        <v>44281</v>
      </c>
      <c r="K4873" s="3" t="s">
        <v>197</v>
      </c>
      <c r="L4873" s="17" t="str">
        <f t="shared" si="392"/>
        <v>26/03/2021 15:30</v>
      </c>
      <c r="M4873" s="4">
        <v>44281</v>
      </c>
      <c r="N4873" s="3" t="s">
        <v>32</v>
      </c>
      <c r="O4873" s="17" t="str">
        <f t="shared" si="393"/>
        <v>26/03/2021 18:45</v>
      </c>
      <c r="P4873" s="24">
        <f t="shared" si="394"/>
        <v>0.13541666666424135</v>
      </c>
      <c r="Q4873" s="28">
        <v>0</v>
      </c>
      <c r="R4873" s="27">
        <f t="shared" si="395"/>
        <v>194.99999999650754</v>
      </c>
      <c r="S4873" s="3" t="s">
        <v>4</v>
      </c>
      <c r="T4873" s="3" t="s">
        <v>4920</v>
      </c>
      <c r="U4873" s="3" t="s">
        <v>5093</v>
      </c>
      <c r="V4873" s="3" t="s">
        <v>5093</v>
      </c>
      <c r="W4873" s="5">
        <v>0</v>
      </c>
      <c r="X4873" s="5">
        <v>3.8</v>
      </c>
      <c r="Y4873" s="5">
        <v>0</v>
      </c>
      <c r="Z4873" s="5">
        <v>0</v>
      </c>
      <c r="AA4873" s="5">
        <v>0</v>
      </c>
      <c r="AB4873" s="5">
        <v>0.2</v>
      </c>
      <c r="AC4873" s="5">
        <v>0</v>
      </c>
      <c r="AD4873" s="5">
        <v>0</v>
      </c>
      <c r="AE4873" s="2">
        <v>8</v>
      </c>
      <c r="AF4873" s="2">
        <v>0</v>
      </c>
      <c r="AG4873" s="2">
        <v>0</v>
      </c>
      <c r="AH4873" s="2">
        <v>0</v>
      </c>
      <c r="AI4873" s="2">
        <v>0</v>
      </c>
      <c r="AJ4873" s="2">
        <v>4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 t="s">
        <v>4</v>
      </c>
      <c r="AT4873" s="2" t="s">
        <v>4</v>
      </c>
    </row>
    <row r="4874" spans="1:46" x14ac:dyDescent="0.2">
      <c r="A4874" s="2">
        <v>1668338</v>
      </c>
      <c r="B4874" s="2">
        <v>840831</v>
      </c>
      <c r="C4874" s="7">
        <v>21.988648776342</v>
      </c>
      <c r="D4874" s="7">
        <v>37.249653645524397</v>
      </c>
      <c r="E4874" s="19" t="s">
        <v>5077</v>
      </c>
      <c r="F4874" s="46">
        <f>INDEX(Δεδομένα!$P:$P,MATCH('2021'!E4874,Δεδομένα!$O:$O,0))</f>
        <v>144</v>
      </c>
      <c r="G4874" s="49" t="s">
        <v>4919</v>
      </c>
      <c r="H4874" s="51" t="str">
        <f>INDEX(Δεδομένα!B$1:B$51,MATCH('2021'!G4874,Δεδομένα!A$1:A$51,0))</f>
        <v>ΠΕΛΛΟΠΟΝΗΣΟΥ</v>
      </c>
      <c r="I4874" s="53">
        <f>INDEX(Δεδομένα!E$1:E$13,MATCH('2021'!H4874,Δεδομένα!D$1:D$13,0))</f>
        <v>8</v>
      </c>
      <c r="J4874" s="4">
        <v>44282</v>
      </c>
      <c r="K4874" s="3" t="s">
        <v>1485</v>
      </c>
      <c r="L4874" s="17" t="str">
        <f t="shared" si="392"/>
        <v>27/03/2021 20:44</v>
      </c>
      <c r="M4874" s="4">
        <v>44282</v>
      </c>
      <c r="N4874" s="3" t="s">
        <v>2369</v>
      </c>
      <c r="O4874" s="17" t="str">
        <f t="shared" si="393"/>
        <v>27/03/2021 21:43</v>
      </c>
      <c r="P4874" s="24">
        <f t="shared" si="394"/>
        <v>4.0972222224809229E-2</v>
      </c>
      <c r="Q4874" s="28">
        <v>0</v>
      </c>
      <c r="R4874" s="27">
        <f t="shared" si="395"/>
        <v>59.00000000372529</v>
      </c>
      <c r="S4874" s="3" t="s">
        <v>4</v>
      </c>
      <c r="T4874" s="3" t="s">
        <v>5078</v>
      </c>
      <c r="U4874" s="3" t="s">
        <v>4</v>
      </c>
      <c r="V4874" s="3" t="s">
        <v>3965</v>
      </c>
      <c r="W4874" s="5">
        <v>0</v>
      </c>
      <c r="X4874" s="5">
        <v>0</v>
      </c>
      <c r="Y4874" s="5">
        <v>0</v>
      </c>
      <c r="Z4874" s="5">
        <v>0</v>
      </c>
      <c r="AA4874" s="5">
        <v>0.1</v>
      </c>
      <c r="AB4874" s="5">
        <v>0</v>
      </c>
      <c r="AC4874" s="5">
        <v>0</v>
      </c>
      <c r="AD4874" s="5">
        <v>0</v>
      </c>
      <c r="AE4874" s="2">
        <v>2</v>
      </c>
      <c r="AF4874" s="2">
        <v>0</v>
      </c>
      <c r="AG4874" s="2">
        <v>0</v>
      </c>
      <c r="AH4874" s="2">
        <v>0</v>
      </c>
      <c r="AI4874" s="2">
        <v>0</v>
      </c>
      <c r="AJ4874" s="2">
        <v>1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 t="s">
        <v>4</v>
      </c>
      <c r="AT4874" s="2" t="s">
        <v>4</v>
      </c>
    </row>
    <row r="4875" spans="1:46" x14ac:dyDescent="0.2">
      <c r="A4875" s="2">
        <v>1668343</v>
      </c>
      <c r="B4875" s="2">
        <v>840867</v>
      </c>
      <c r="C4875" s="7">
        <v>21.9899325456282</v>
      </c>
      <c r="D4875" s="7">
        <v>37.241866426420003</v>
      </c>
      <c r="E4875" s="19" t="s">
        <v>5077</v>
      </c>
      <c r="F4875" s="46">
        <f>INDEX(Δεδομένα!$P:$P,MATCH('2021'!E4875,Δεδομένα!$O:$O,0))</f>
        <v>144</v>
      </c>
      <c r="G4875" s="49" t="s">
        <v>4919</v>
      </c>
      <c r="H4875" s="51" t="str">
        <f>INDEX(Δεδομένα!B$1:B$51,MATCH('2021'!G4875,Δεδομένα!A$1:A$51,0))</f>
        <v>ΠΕΛΛΟΠΟΝΗΣΟΥ</v>
      </c>
      <c r="I4875" s="53">
        <f>INDEX(Δεδομένα!E$1:E$13,MATCH('2021'!H4875,Δεδομένα!D$1:D$13,0))</f>
        <v>8</v>
      </c>
      <c r="J4875" s="4">
        <v>44283</v>
      </c>
      <c r="K4875" s="3" t="s">
        <v>1377</v>
      </c>
      <c r="L4875" s="17" t="str">
        <f t="shared" si="392"/>
        <v>28/03/2021 00:30</v>
      </c>
      <c r="M4875" s="4">
        <v>44283</v>
      </c>
      <c r="N4875" s="3" t="s">
        <v>540</v>
      </c>
      <c r="O4875" s="17" t="str">
        <f t="shared" si="393"/>
        <v>28/03/2021 02:20</v>
      </c>
      <c r="P4875" s="24">
        <f t="shared" si="394"/>
        <v>7.6388888883229811E-2</v>
      </c>
      <c r="Q4875" s="28">
        <v>0</v>
      </c>
      <c r="R4875" s="27">
        <f t="shared" si="395"/>
        <v>109.99999999185093</v>
      </c>
      <c r="S4875" s="3" t="s">
        <v>4</v>
      </c>
      <c r="T4875" s="3" t="s">
        <v>5078</v>
      </c>
      <c r="U4875" s="3" t="s">
        <v>5094</v>
      </c>
      <c r="V4875" s="3" t="s">
        <v>5095</v>
      </c>
      <c r="W4875" s="5">
        <v>0</v>
      </c>
      <c r="X4875" s="5">
        <v>0</v>
      </c>
      <c r="Y4875" s="5">
        <v>0</v>
      </c>
      <c r="Z4875" s="5">
        <v>0</v>
      </c>
      <c r="AA4875" s="5">
        <v>0.5</v>
      </c>
      <c r="AB4875" s="5">
        <v>0</v>
      </c>
      <c r="AC4875" s="5">
        <v>0</v>
      </c>
      <c r="AD4875" s="5">
        <v>0</v>
      </c>
      <c r="AE4875" s="2">
        <v>4</v>
      </c>
      <c r="AF4875" s="2">
        <v>0</v>
      </c>
      <c r="AG4875" s="2">
        <v>0</v>
      </c>
      <c r="AH4875" s="2">
        <v>0</v>
      </c>
      <c r="AI4875" s="2">
        <v>0</v>
      </c>
      <c r="AJ4875" s="2">
        <v>2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 t="s">
        <v>4</v>
      </c>
      <c r="AT4875" s="2" t="s">
        <v>4</v>
      </c>
    </row>
    <row r="4876" spans="1:46" x14ac:dyDescent="0.2">
      <c r="A4876" s="2">
        <v>1668360</v>
      </c>
      <c r="B4876" s="2">
        <v>842077</v>
      </c>
      <c r="C4876" s="7">
        <v>22.0031224992928</v>
      </c>
      <c r="D4876" s="7">
        <v>37.176815949647299</v>
      </c>
      <c r="E4876" s="19" t="s">
        <v>5077</v>
      </c>
      <c r="F4876" s="46">
        <f>INDEX(Δεδομένα!$P:$P,MATCH('2021'!E4876,Δεδομένα!$O:$O,0))</f>
        <v>144</v>
      </c>
      <c r="G4876" s="49" t="s">
        <v>4919</v>
      </c>
      <c r="H4876" s="51" t="str">
        <f>INDEX(Δεδομένα!B$1:B$51,MATCH('2021'!G4876,Δεδομένα!A$1:A$51,0))</f>
        <v>ΠΕΛΛΟΠΟΝΗΣΟΥ</v>
      </c>
      <c r="I4876" s="53">
        <f>INDEX(Δεδομένα!E$1:E$13,MATCH('2021'!H4876,Δεδομένα!D$1:D$13,0))</f>
        <v>8</v>
      </c>
      <c r="J4876" s="4">
        <v>44287</v>
      </c>
      <c r="K4876" s="3" t="s">
        <v>671</v>
      </c>
      <c r="L4876" s="17" t="str">
        <f t="shared" si="392"/>
        <v>01/04/2021 14:36</v>
      </c>
      <c r="M4876" s="4">
        <v>44287</v>
      </c>
      <c r="N4876" s="3" t="s">
        <v>310</v>
      </c>
      <c r="O4876" s="17" t="str">
        <f t="shared" si="393"/>
        <v>01/04/2021 15:05</v>
      </c>
      <c r="P4876" s="24">
        <f t="shared" si="394"/>
        <v>2.0138888889050577E-2</v>
      </c>
      <c r="Q4876" s="28">
        <v>0</v>
      </c>
      <c r="R4876" s="27">
        <f t="shared" si="395"/>
        <v>29.000000000232831</v>
      </c>
      <c r="S4876" s="3" t="s">
        <v>4</v>
      </c>
      <c r="T4876" s="3" t="s">
        <v>5078</v>
      </c>
      <c r="U4876" s="3" t="s">
        <v>4</v>
      </c>
      <c r="V4876" s="3" t="s">
        <v>5085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0.1</v>
      </c>
      <c r="AC4876" s="5">
        <v>0</v>
      </c>
      <c r="AD4876" s="5">
        <v>0</v>
      </c>
      <c r="AE4876" s="2">
        <v>2</v>
      </c>
      <c r="AF4876" s="2">
        <v>0</v>
      </c>
      <c r="AG4876" s="2">
        <v>0</v>
      </c>
      <c r="AH4876" s="2">
        <v>0</v>
      </c>
      <c r="AI4876" s="2">
        <v>0</v>
      </c>
      <c r="AJ4876" s="2">
        <v>1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 t="s">
        <v>4</v>
      </c>
      <c r="AT4876" s="2" t="s">
        <v>4</v>
      </c>
    </row>
    <row r="4877" spans="1:46" x14ac:dyDescent="0.2">
      <c r="A4877" s="2">
        <v>1668368</v>
      </c>
      <c r="B4877" s="2">
        <v>842094</v>
      </c>
      <c r="C4877" s="7">
        <v>21.9450621170622</v>
      </c>
      <c r="D4877" s="7">
        <v>37.210449266823296</v>
      </c>
      <c r="E4877" s="19" t="s">
        <v>5077</v>
      </c>
      <c r="F4877" s="46">
        <f>INDEX(Δεδομένα!$P:$P,MATCH('2021'!E4877,Δεδομένα!$O:$O,0))</f>
        <v>144</v>
      </c>
      <c r="G4877" s="49" t="s">
        <v>4919</v>
      </c>
      <c r="H4877" s="51" t="str">
        <f>INDEX(Δεδομένα!B$1:B$51,MATCH('2021'!G4877,Δεδομένα!A$1:A$51,0))</f>
        <v>ΠΕΛΛΟΠΟΝΗΣΟΥ</v>
      </c>
      <c r="I4877" s="53">
        <f>INDEX(Δεδομένα!E$1:E$13,MATCH('2021'!H4877,Δεδομένα!D$1:D$13,0))</f>
        <v>8</v>
      </c>
      <c r="J4877" s="4">
        <v>44287</v>
      </c>
      <c r="K4877" s="3" t="s">
        <v>220</v>
      </c>
      <c r="L4877" s="17" t="str">
        <f t="shared" si="392"/>
        <v>01/04/2021 15:06</v>
      </c>
      <c r="M4877" s="4">
        <v>44287</v>
      </c>
      <c r="N4877" s="3" t="s">
        <v>545</v>
      </c>
      <c r="O4877" s="17" t="str">
        <f t="shared" si="393"/>
        <v>01/04/2021 16:10</v>
      </c>
      <c r="P4877" s="24">
        <f t="shared" si="394"/>
        <v>4.4444444443797693E-2</v>
      </c>
      <c r="Q4877" s="28">
        <v>0</v>
      </c>
      <c r="R4877" s="27">
        <f t="shared" si="395"/>
        <v>63.999999999068677</v>
      </c>
      <c r="S4877" s="3" t="s">
        <v>4</v>
      </c>
      <c r="T4877" s="3" t="s">
        <v>5078</v>
      </c>
      <c r="U4877" s="3" t="s">
        <v>4</v>
      </c>
      <c r="V4877" s="3" t="s">
        <v>1841</v>
      </c>
      <c r="W4877" s="5">
        <v>0</v>
      </c>
      <c r="X4877" s="5">
        <v>0</v>
      </c>
      <c r="Y4877" s="5">
        <v>0</v>
      </c>
      <c r="Z4877" s="5">
        <v>0</v>
      </c>
      <c r="AA4877" s="5">
        <v>0.25</v>
      </c>
      <c r="AB4877" s="5">
        <v>0</v>
      </c>
      <c r="AC4877" s="5">
        <v>0</v>
      </c>
      <c r="AD4877" s="5">
        <v>0</v>
      </c>
      <c r="AE4877" s="2">
        <v>4</v>
      </c>
      <c r="AF4877" s="2">
        <v>0</v>
      </c>
      <c r="AG4877" s="2">
        <v>0</v>
      </c>
      <c r="AH4877" s="2">
        <v>0</v>
      </c>
      <c r="AI4877" s="2">
        <v>0</v>
      </c>
      <c r="AJ4877" s="2">
        <v>2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 t="s">
        <v>4</v>
      </c>
      <c r="AT4877" s="2" t="s">
        <v>4</v>
      </c>
    </row>
    <row r="4878" spans="1:46" x14ac:dyDescent="0.2">
      <c r="A4878" s="2">
        <v>1668374</v>
      </c>
      <c r="B4878" s="2">
        <v>842326</v>
      </c>
      <c r="C4878" s="7">
        <v>22.008477740559201</v>
      </c>
      <c r="D4878" s="7">
        <v>37.315673067172497</v>
      </c>
      <c r="E4878" s="19" t="s">
        <v>5077</v>
      </c>
      <c r="F4878" s="46">
        <f>INDEX(Δεδομένα!$P:$P,MATCH('2021'!E4878,Δεδομένα!$O:$O,0))</f>
        <v>144</v>
      </c>
      <c r="G4878" s="49" t="s">
        <v>4919</v>
      </c>
      <c r="H4878" s="51" t="str">
        <f>INDEX(Δεδομένα!B$1:B$51,MATCH('2021'!G4878,Δεδομένα!A$1:A$51,0))</f>
        <v>ΠΕΛΛΟΠΟΝΗΣΟΥ</v>
      </c>
      <c r="I4878" s="53">
        <f>INDEX(Δεδομένα!E$1:E$13,MATCH('2021'!H4878,Δεδομένα!D$1:D$13,0))</f>
        <v>8</v>
      </c>
      <c r="J4878" s="4">
        <v>44288</v>
      </c>
      <c r="K4878" s="3" t="s">
        <v>362</v>
      </c>
      <c r="L4878" s="17" t="str">
        <f t="shared" si="392"/>
        <v>02/04/2021 15:20</v>
      </c>
      <c r="M4878" s="4">
        <v>44289</v>
      </c>
      <c r="N4878" s="3" t="s">
        <v>139</v>
      </c>
      <c r="O4878" s="17" t="str">
        <f t="shared" si="393"/>
        <v>03/04/2021 20:32</v>
      </c>
      <c r="P4878" s="29">
        <f t="shared" si="394"/>
        <v>1.2166666666671517</v>
      </c>
      <c r="Q4878" s="30">
        <f>1*24</f>
        <v>24</v>
      </c>
      <c r="R4878" s="27">
        <f t="shared" si="395"/>
        <v>1752.0000000006985</v>
      </c>
      <c r="S4878" s="3" t="s">
        <v>4</v>
      </c>
      <c r="T4878" s="3" t="s">
        <v>5078</v>
      </c>
      <c r="U4878" s="3" t="s">
        <v>5096</v>
      </c>
      <c r="V4878" s="3" t="s">
        <v>5097</v>
      </c>
      <c r="W4878" s="5">
        <v>0</v>
      </c>
      <c r="X4878" s="5">
        <v>25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2">
        <v>25</v>
      </c>
      <c r="AF4878" s="2">
        <v>0</v>
      </c>
      <c r="AG4878" s="2">
        <v>0</v>
      </c>
      <c r="AH4878" s="2">
        <v>0</v>
      </c>
      <c r="AI4878" s="2">
        <v>0</v>
      </c>
      <c r="AJ4878" s="2">
        <v>11</v>
      </c>
      <c r="AK4878" s="2">
        <v>0</v>
      </c>
      <c r="AL4878" s="2">
        <v>0</v>
      </c>
      <c r="AM4878" s="2">
        <v>1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 t="s">
        <v>4</v>
      </c>
      <c r="AT4878" s="2" t="s">
        <v>4</v>
      </c>
    </row>
    <row r="4879" spans="1:46" x14ac:dyDescent="0.2">
      <c r="A4879" s="2">
        <v>1668377</v>
      </c>
      <c r="B4879" s="2">
        <v>842358</v>
      </c>
      <c r="C4879" s="7">
        <v>21.998192075340398</v>
      </c>
      <c r="D4879" s="7">
        <v>37.142379841056503</v>
      </c>
      <c r="E4879" s="19" t="s">
        <v>5077</v>
      </c>
      <c r="F4879" s="46">
        <f>INDEX(Δεδομένα!$P:$P,MATCH('2021'!E4879,Δεδομένα!$O:$O,0))</f>
        <v>144</v>
      </c>
      <c r="G4879" s="49" t="s">
        <v>4919</v>
      </c>
      <c r="H4879" s="51" t="str">
        <f>INDEX(Δεδομένα!B$1:B$51,MATCH('2021'!G4879,Δεδομένα!A$1:A$51,0))</f>
        <v>ΠΕΛΛΟΠΟΝΗΣΟΥ</v>
      </c>
      <c r="I4879" s="53">
        <f>INDEX(Δεδομένα!E$1:E$13,MATCH('2021'!H4879,Δεδομένα!D$1:D$13,0))</f>
        <v>8</v>
      </c>
      <c r="J4879" s="4">
        <v>44288</v>
      </c>
      <c r="K4879" s="3" t="s">
        <v>337</v>
      </c>
      <c r="L4879" s="17" t="str">
        <f t="shared" si="392"/>
        <v>02/04/2021 16:58</v>
      </c>
      <c r="M4879" s="4">
        <v>44288</v>
      </c>
      <c r="N4879" s="3" t="s">
        <v>17</v>
      </c>
      <c r="O4879" s="17" t="str">
        <f t="shared" si="393"/>
        <v>02/04/2021 18:00</v>
      </c>
      <c r="P4879" s="24">
        <f t="shared" si="394"/>
        <v>4.3055555557657499E-2</v>
      </c>
      <c r="Q4879" s="28">
        <v>0</v>
      </c>
      <c r="R4879" s="27">
        <f t="shared" si="395"/>
        <v>62.000000003026798</v>
      </c>
      <c r="S4879" s="3" t="s">
        <v>4</v>
      </c>
      <c r="T4879" s="3" t="s">
        <v>4920</v>
      </c>
      <c r="U4879" s="3" t="s">
        <v>5093</v>
      </c>
      <c r="V4879" s="3" t="s">
        <v>5093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1</v>
      </c>
      <c r="AC4879" s="5">
        <v>0</v>
      </c>
      <c r="AD4879" s="5">
        <v>0</v>
      </c>
      <c r="AE4879" s="2">
        <v>2</v>
      </c>
      <c r="AF4879" s="2">
        <v>0</v>
      </c>
      <c r="AG4879" s="2">
        <v>0</v>
      </c>
      <c r="AH4879" s="2">
        <v>0</v>
      </c>
      <c r="AI4879" s="2">
        <v>0</v>
      </c>
      <c r="AJ4879" s="2">
        <v>1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 t="s">
        <v>4</v>
      </c>
      <c r="AT4879" s="2" t="s">
        <v>4</v>
      </c>
    </row>
    <row r="4880" spans="1:46" x14ac:dyDescent="0.2">
      <c r="A4880" s="2">
        <v>1668378</v>
      </c>
      <c r="B4880" s="2">
        <v>842836</v>
      </c>
      <c r="C4880" s="7">
        <v>21.9924542845907</v>
      </c>
      <c r="D4880" s="7">
        <v>37.262959300580199</v>
      </c>
      <c r="E4880" s="19" t="s">
        <v>5077</v>
      </c>
      <c r="F4880" s="46">
        <f>INDEX(Δεδομένα!$P:$P,MATCH('2021'!E4880,Δεδομένα!$O:$O,0))</f>
        <v>144</v>
      </c>
      <c r="G4880" s="49" t="s">
        <v>4919</v>
      </c>
      <c r="H4880" s="51" t="str">
        <f>INDEX(Δεδομένα!B$1:B$51,MATCH('2021'!G4880,Δεδομένα!A$1:A$51,0))</f>
        <v>ΠΕΛΛΟΠΟΝΗΣΟΥ</v>
      </c>
      <c r="I4880" s="53">
        <f>INDEX(Δεδομένα!E$1:E$13,MATCH('2021'!H4880,Δεδομένα!D$1:D$13,0))</f>
        <v>8</v>
      </c>
      <c r="J4880" s="4">
        <v>44290</v>
      </c>
      <c r="K4880" s="3" t="s">
        <v>154</v>
      </c>
      <c r="L4880" s="17" t="str">
        <f t="shared" si="392"/>
        <v>04/04/2021 13:20</v>
      </c>
      <c r="M4880" s="4">
        <v>44290</v>
      </c>
      <c r="N4880" s="3" t="s">
        <v>40</v>
      </c>
      <c r="O4880" s="17" t="str">
        <f t="shared" si="393"/>
        <v>04/04/2021 16:06</v>
      </c>
      <c r="P4880" s="24">
        <f t="shared" si="394"/>
        <v>0.11527777777519077</v>
      </c>
      <c r="Q4880" s="28">
        <v>0</v>
      </c>
      <c r="R4880" s="27">
        <f t="shared" si="395"/>
        <v>165.99999999627471</v>
      </c>
      <c r="S4880" s="3" t="s">
        <v>4</v>
      </c>
      <c r="T4880" s="3" t="s">
        <v>5078</v>
      </c>
      <c r="U4880" s="3" t="s">
        <v>4</v>
      </c>
      <c r="V4880" s="3" t="s">
        <v>5090</v>
      </c>
      <c r="W4880" s="5">
        <v>0</v>
      </c>
      <c r="X4880" s="5">
        <v>0</v>
      </c>
      <c r="Y4880" s="5">
        <v>0</v>
      </c>
      <c r="Z4880" s="5">
        <v>0</v>
      </c>
      <c r="AA4880" s="5">
        <v>0.5</v>
      </c>
      <c r="AB4880" s="5">
        <v>0.5</v>
      </c>
      <c r="AC4880" s="5">
        <v>0</v>
      </c>
      <c r="AD4880" s="5">
        <v>0</v>
      </c>
      <c r="AE4880" s="2">
        <v>6</v>
      </c>
      <c r="AF4880" s="2">
        <v>0</v>
      </c>
      <c r="AG4880" s="2">
        <v>0</v>
      </c>
      <c r="AH4880" s="2">
        <v>0</v>
      </c>
      <c r="AI4880" s="2">
        <v>0</v>
      </c>
      <c r="AJ4880" s="2">
        <v>3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 t="s">
        <v>4</v>
      </c>
      <c r="AT4880" s="2" t="s">
        <v>4</v>
      </c>
    </row>
    <row r="4881" spans="1:46" x14ac:dyDescent="0.2">
      <c r="A4881" s="2">
        <v>1668380</v>
      </c>
      <c r="B4881" s="2">
        <v>842879</v>
      </c>
      <c r="C4881" s="7">
        <v>21.914627797820199</v>
      </c>
      <c r="D4881" s="7">
        <v>37.202567258680602</v>
      </c>
      <c r="E4881" s="19" t="s">
        <v>5077</v>
      </c>
      <c r="F4881" s="46">
        <f>INDEX(Δεδομένα!$P:$P,MATCH('2021'!E4881,Δεδομένα!$O:$O,0))</f>
        <v>144</v>
      </c>
      <c r="G4881" s="49" t="s">
        <v>4919</v>
      </c>
      <c r="H4881" s="51" t="str">
        <f>INDEX(Δεδομένα!B$1:B$51,MATCH('2021'!G4881,Δεδομένα!A$1:A$51,0))</f>
        <v>ΠΕΛΛΟΠΟΝΗΣΟΥ</v>
      </c>
      <c r="I4881" s="53">
        <f>INDEX(Δεδομένα!E$1:E$13,MATCH('2021'!H4881,Δεδομένα!D$1:D$13,0))</f>
        <v>8</v>
      </c>
      <c r="J4881" s="4">
        <v>44290</v>
      </c>
      <c r="K4881" s="3" t="s">
        <v>252</v>
      </c>
      <c r="L4881" s="17" t="str">
        <f t="shared" si="392"/>
        <v>04/04/2021 15:08</v>
      </c>
      <c r="M4881" s="4">
        <v>44290</v>
      </c>
      <c r="N4881" s="3" t="s">
        <v>2367</v>
      </c>
      <c r="O4881" s="17" t="str">
        <f t="shared" si="393"/>
        <v>04/04/2021 15:37</v>
      </c>
      <c r="P4881" s="24">
        <f t="shared" si="394"/>
        <v>2.0138888881774619E-2</v>
      </c>
      <c r="Q4881" s="28">
        <v>0</v>
      </c>
      <c r="R4881" s="27">
        <f t="shared" si="395"/>
        <v>28.999999989755452</v>
      </c>
      <c r="S4881" s="3" t="s">
        <v>4</v>
      </c>
      <c r="T4881" s="3" t="s">
        <v>4920</v>
      </c>
      <c r="U4881" s="3" t="s">
        <v>4112</v>
      </c>
      <c r="V4881" s="3" t="s">
        <v>4112</v>
      </c>
      <c r="W4881" s="5">
        <v>0</v>
      </c>
      <c r="X4881" s="5">
        <v>0.1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2">
        <v>2</v>
      </c>
      <c r="AF4881" s="2">
        <v>0</v>
      </c>
      <c r="AG4881" s="2">
        <v>0</v>
      </c>
      <c r="AH4881" s="2">
        <v>0</v>
      </c>
      <c r="AI4881" s="2">
        <v>0</v>
      </c>
      <c r="AJ4881" s="2">
        <v>1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 t="s">
        <v>4</v>
      </c>
      <c r="AT4881" s="2" t="s">
        <v>4</v>
      </c>
    </row>
    <row r="4882" spans="1:46" x14ac:dyDescent="0.2">
      <c r="A4882" s="2">
        <v>1668382</v>
      </c>
      <c r="B4882" s="2">
        <v>843594</v>
      </c>
      <c r="C4882" s="7">
        <v>21.9072001133346</v>
      </c>
      <c r="D4882" s="7">
        <v>37.191016350411402</v>
      </c>
      <c r="E4882" s="19" t="s">
        <v>5077</v>
      </c>
      <c r="F4882" s="46">
        <f>INDEX(Δεδομένα!$P:$P,MATCH('2021'!E4882,Δεδομένα!$O:$O,0))</f>
        <v>144</v>
      </c>
      <c r="G4882" s="49" t="s">
        <v>4919</v>
      </c>
      <c r="H4882" s="51" t="str">
        <f>INDEX(Δεδομένα!B$1:B$51,MATCH('2021'!G4882,Δεδομένα!A$1:A$51,0))</f>
        <v>ΠΕΛΛΟΠΟΝΗΣΟΥ</v>
      </c>
      <c r="I4882" s="53">
        <f>INDEX(Δεδομένα!E$1:E$13,MATCH('2021'!H4882,Δεδομένα!D$1:D$13,0))</f>
        <v>8</v>
      </c>
      <c r="J4882" s="4">
        <v>44293</v>
      </c>
      <c r="K4882" s="3" t="s">
        <v>723</v>
      </c>
      <c r="L4882" s="17" t="str">
        <f t="shared" si="392"/>
        <v>07/04/2021 17:18</v>
      </c>
      <c r="M4882" s="4">
        <v>44293</v>
      </c>
      <c r="N4882" s="3" t="s">
        <v>604</v>
      </c>
      <c r="O4882" s="17" t="str">
        <f t="shared" si="393"/>
        <v>07/04/2021 18:07</v>
      </c>
      <c r="P4882" s="24">
        <f t="shared" si="394"/>
        <v>3.4027777779556345E-2</v>
      </c>
      <c r="Q4882" s="28">
        <v>0</v>
      </c>
      <c r="R4882" s="27">
        <f t="shared" si="395"/>
        <v>49.000000002561137</v>
      </c>
      <c r="S4882" s="3" t="s">
        <v>4</v>
      </c>
      <c r="T4882" s="3" t="s">
        <v>4920</v>
      </c>
      <c r="U4882" s="3" t="s">
        <v>4112</v>
      </c>
      <c r="V4882" s="3" t="s">
        <v>4112</v>
      </c>
      <c r="W4882" s="5">
        <v>0</v>
      </c>
      <c r="X4882" s="5">
        <v>0</v>
      </c>
      <c r="Y4882" s="5">
        <v>0</v>
      </c>
      <c r="Z4882" s="5">
        <v>0.2</v>
      </c>
      <c r="AA4882" s="5">
        <v>0</v>
      </c>
      <c r="AB4882" s="5">
        <v>0</v>
      </c>
      <c r="AC4882" s="5">
        <v>0</v>
      </c>
      <c r="AD4882" s="5">
        <v>0</v>
      </c>
      <c r="AE4882" s="2">
        <v>2</v>
      </c>
      <c r="AF4882" s="2">
        <v>0</v>
      </c>
      <c r="AG4882" s="2">
        <v>0</v>
      </c>
      <c r="AH4882" s="2">
        <v>0</v>
      </c>
      <c r="AI4882" s="2">
        <v>0</v>
      </c>
      <c r="AJ4882" s="2">
        <v>1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 t="s">
        <v>4</v>
      </c>
      <c r="AT4882" s="2" t="s">
        <v>4</v>
      </c>
    </row>
    <row r="4883" spans="1:46" x14ac:dyDescent="0.2">
      <c r="A4883" s="2">
        <v>1672074</v>
      </c>
      <c r="B4883" s="2">
        <v>843903</v>
      </c>
      <c r="C4883" s="7">
        <v>21.9703827655289</v>
      </c>
      <c r="D4883" s="7">
        <v>37.288412857991503</v>
      </c>
      <c r="E4883" s="19" t="s">
        <v>5077</v>
      </c>
      <c r="F4883" s="46">
        <f>INDEX(Δεδομένα!$P:$P,MATCH('2021'!E4883,Δεδομένα!$O:$O,0))</f>
        <v>144</v>
      </c>
      <c r="G4883" s="49" t="s">
        <v>4919</v>
      </c>
      <c r="H4883" s="51" t="str">
        <f>INDEX(Δεδομένα!B$1:B$51,MATCH('2021'!G4883,Δεδομένα!A$1:A$51,0))</f>
        <v>ΠΕΛΛΟΠΟΝΗΣΟΥ</v>
      </c>
      <c r="I4883" s="53">
        <f>INDEX(Δεδομένα!E$1:E$13,MATCH('2021'!H4883,Δεδομένα!D$1:D$13,0))</f>
        <v>8</v>
      </c>
      <c r="J4883" s="4">
        <v>44294</v>
      </c>
      <c r="K4883" s="3" t="s">
        <v>13</v>
      </c>
      <c r="L4883" s="17" t="str">
        <f t="shared" si="392"/>
        <v>08/04/2021 18:50</v>
      </c>
      <c r="M4883" s="4">
        <v>44294</v>
      </c>
      <c r="N4883" s="3" t="s">
        <v>326</v>
      </c>
      <c r="O4883" s="17" t="str">
        <f t="shared" si="393"/>
        <v>08/04/2021 21:03</v>
      </c>
      <c r="P4883" s="24">
        <f t="shared" si="394"/>
        <v>9.2361111113859806E-2</v>
      </c>
      <c r="Q4883" s="28">
        <v>0</v>
      </c>
      <c r="R4883" s="27">
        <f t="shared" si="395"/>
        <v>133.00000000395812</v>
      </c>
      <c r="S4883" s="3" t="s">
        <v>4</v>
      </c>
      <c r="T4883" s="3" t="s">
        <v>5078</v>
      </c>
      <c r="U4883" s="3" t="s">
        <v>5098</v>
      </c>
      <c r="V4883" s="3" t="s">
        <v>5098</v>
      </c>
      <c r="W4883" s="5">
        <v>0</v>
      </c>
      <c r="X4883" s="5">
        <v>0</v>
      </c>
      <c r="Y4883" s="5">
        <v>0</v>
      </c>
      <c r="Z4883" s="5">
        <v>4</v>
      </c>
      <c r="AA4883" s="5">
        <v>0</v>
      </c>
      <c r="AB4883" s="5">
        <v>0</v>
      </c>
      <c r="AC4883" s="5">
        <v>0</v>
      </c>
      <c r="AD4883" s="5">
        <v>0</v>
      </c>
      <c r="AE4883" s="2">
        <v>6</v>
      </c>
      <c r="AF4883" s="2">
        <v>0</v>
      </c>
      <c r="AG4883" s="2">
        <v>0</v>
      </c>
      <c r="AH4883" s="2">
        <v>0</v>
      </c>
      <c r="AI4883" s="2">
        <v>0</v>
      </c>
      <c r="AJ4883" s="2">
        <v>3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 t="s">
        <v>4</v>
      </c>
      <c r="AT4883" s="2" t="s">
        <v>4</v>
      </c>
    </row>
    <row r="4884" spans="1:46" x14ac:dyDescent="0.2">
      <c r="A4884" s="2">
        <v>1672080</v>
      </c>
      <c r="B4884" s="2">
        <v>844045</v>
      </c>
      <c r="C4884" s="7">
        <v>21.850271312434199</v>
      </c>
      <c r="D4884" s="7">
        <v>37.2467765687948</v>
      </c>
      <c r="E4884" s="19" t="s">
        <v>5077</v>
      </c>
      <c r="F4884" s="46">
        <f>INDEX(Δεδομένα!$P:$P,MATCH('2021'!E4884,Δεδομένα!$O:$O,0))</f>
        <v>144</v>
      </c>
      <c r="G4884" s="49" t="s">
        <v>4919</v>
      </c>
      <c r="H4884" s="51" t="str">
        <f>INDEX(Δεδομένα!B$1:B$51,MATCH('2021'!G4884,Δεδομένα!A$1:A$51,0))</f>
        <v>ΠΕΛΛΟΠΟΝΗΣΟΥ</v>
      </c>
      <c r="I4884" s="53">
        <f>INDEX(Δεδομένα!E$1:E$13,MATCH('2021'!H4884,Δεδομένα!D$1:D$13,0))</f>
        <v>8</v>
      </c>
      <c r="J4884" s="4">
        <v>44295</v>
      </c>
      <c r="K4884" s="3" t="s">
        <v>583</v>
      </c>
      <c r="L4884" s="17" t="str">
        <f t="shared" si="392"/>
        <v>09/04/2021 11:48</v>
      </c>
      <c r="M4884" s="4">
        <v>44295</v>
      </c>
      <c r="N4884" s="3" t="s">
        <v>51</v>
      </c>
      <c r="O4884" s="17" t="str">
        <f t="shared" si="393"/>
        <v>09/04/2021 13:22</v>
      </c>
      <c r="P4884" s="24">
        <f t="shared" si="394"/>
        <v>6.5277777772280388E-2</v>
      </c>
      <c r="Q4884" s="28">
        <v>0</v>
      </c>
      <c r="R4884" s="27">
        <f t="shared" si="395"/>
        <v>93.999999992083758</v>
      </c>
      <c r="S4884" s="3" t="s">
        <v>4</v>
      </c>
      <c r="T4884" s="3" t="s">
        <v>5099</v>
      </c>
      <c r="U4884" s="3" t="s">
        <v>3326</v>
      </c>
      <c r="V4884" s="3" t="s">
        <v>3326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1</v>
      </c>
      <c r="AC4884" s="5">
        <v>0</v>
      </c>
      <c r="AD4884" s="5">
        <v>0</v>
      </c>
      <c r="AE4884" s="2">
        <v>11</v>
      </c>
      <c r="AF4884" s="2">
        <v>0</v>
      </c>
      <c r="AG4884" s="2">
        <v>0</v>
      </c>
      <c r="AH4884" s="2">
        <v>0</v>
      </c>
      <c r="AI4884" s="2">
        <v>0</v>
      </c>
      <c r="AJ4884" s="2">
        <v>6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 t="s">
        <v>4</v>
      </c>
      <c r="AT4884" s="2" t="s">
        <v>4</v>
      </c>
    </row>
    <row r="4885" spans="1:46" x14ac:dyDescent="0.2">
      <c r="A4885" s="2">
        <v>1672085</v>
      </c>
      <c r="B4885" s="2">
        <v>844081</v>
      </c>
      <c r="C4885" s="7">
        <v>21.968487705899101</v>
      </c>
      <c r="D4885" s="7">
        <v>37.2961443664379</v>
      </c>
      <c r="E4885" s="19" t="s">
        <v>5077</v>
      </c>
      <c r="F4885" s="46">
        <f>INDEX(Δεδομένα!$P:$P,MATCH('2021'!E4885,Δεδομένα!$O:$O,0))</f>
        <v>144</v>
      </c>
      <c r="G4885" s="49" t="s">
        <v>4919</v>
      </c>
      <c r="H4885" s="51" t="str">
        <f>INDEX(Δεδομένα!B$1:B$51,MATCH('2021'!G4885,Δεδομένα!A$1:A$51,0))</f>
        <v>ΠΕΛΛΟΠΟΝΗΣΟΥ</v>
      </c>
      <c r="I4885" s="53">
        <f>INDEX(Δεδομένα!E$1:E$13,MATCH('2021'!H4885,Δεδομένα!D$1:D$13,0))</f>
        <v>8</v>
      </c>
      <c r="J4885" s="4">
        <v>44295</v>
      </c>
      <c r="K4885" s="3" t="s">
        <v>488</v>
      </c>
      <c r="L4885" s="17" t="str">
        <f t="shared" si="392"/>
        <v>09/04/2021 13:48</v>
      </c>
      <c r="M4885" s="4">
        <v>44295</v>
      </c>
      <c r="N4885" s="3" t="s">
        <v>883</v>
      </c>
      <c r="O4885" s="17" t="str">
        <f t="shared" si="393"/>
        <v>09/04/2021 14:18</v>
      </c>
      <c r="P4885" s="24">
        <f t="shared" si="394"/>
        <v>2.0833333335758653E-2</v>
      </c>
      <c r="Q4885" s="28">
        <v>0</v>
      </c>
      <c r="R4885" s="27">
        <f t="shared" si="395"/>
        <v>30.00000000349246</v>
      </c>
      <c r="S4885" s="3" t="s">
        <v>4</v>
      </c>
      <c r="T4885" s="3" t="s">
        <v>5078</v>
      </c>
      <c r="U4885" s="3" t="s">
        <v>5098</v>
      </c>
      <c r="V4885" s="3" t="s">
        <v>5098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0.01</v>
      </c>
      <c r="AC4885" s="5">
        <v>0</v>
      </c>
      <c r="AD4885" s="5">
        <v>0</v>
      </c>
      <c r="AE4885" s="2">
        <v>3</v>
      </c>
      <c r="AF4885" s="2">
        <v>0</v>
      </c>
      <c r="AG4885" s="2">
        <v>0</v>
      </c>
      <c r="AH4885" s="2">
        <v>0</v>
      </c>
      <c r="AI4885" s="2">
        <v>0</v>
      </c>
      <c r="AJ4885" s="2">
        <v>2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 t="s">
        <v>4</v>
      </c>
      <c r="AT4885" s="2" t="s">
        <v>4</v>
      </c>
    </row>
    <row r="4886" spans="1:46" x14ac:dyDescent="0.2">
      <c r="A4886" s="2">
        <v>1672099</v>
      </c>
      <c r="B4886" s="2">
        <v>845050</v>
      </c>
      <c r="C4886" s="7">
        <v>22.004836243917801</v>
      </c>
      <c r="D4886" s="7">
        <v>37.332080803607901</v>
      </c>
      <c r="E4886" s="19" t="s">
        <v>5077</v>
      </c>
      <c r="F4886" s="46">
        <f>INDEX(Δεδομένα!$P:$P,MATCH('2021'!E4886,Δεδομένα!$O:$O,0))</f>
        <v>144</v>
      </c>
      <c r="G4886" s="49" t="s">
        <v>4919</v>
      </c>
      <c r="H4886" s="51" t="str">
        <f>INDEX(Δεδομένα!B$1:B$51,MATCH('2021'!G4886,Δεδομένα!A$1:A$51,0))</f>
        <v>ΠΕΛΛΟΠΟΝΗΣΟΥ</v>
      </c>
      <c r="I4886" s="53">
        <f>INDEX(Δεδομένα!E$1:E$13,MATCH('2021'!H4886,Δεδομένα!D$1:D$13,0))</f>
        <v>8</v>
      </c>
      <c r="J4886" s="4">
        <v>44298</v>
      </c>
      <c r="K4886" s="3" t="s">
        <v>297</v>
      </c>
      <c r="L4886" s="17" t="str">
        <f t="shared" si="392"/>
        <v>12/04/2021 12:55</v>
      </c>
      <c r="M4886" s="4">
        <v>44298</v>
      </c>
      <c r="N4886" s="3" t="s">
        <v>396</v>
      </c>
      <c r="O4886" s="17" t="str">
        <f t="shared" si="393"/>
        <v>12/04/2021 16:44</v>
      </c>
      <c r="P4886" s="24">
        <f t="shared" si="394"/>
        <v>0.15902777777955635</v>
      </c>
      <c r="Q4886" s="28">
        <v>0</v>
      </c>
      <c r="R4886" s="27">
        <f t="shared" si="395"/>
        <v>229.00000000256114</v>
      </c>
      <c r="S4886" s="3" t="s">
        <v>4</v>
      </c>
      <c r="T4886" s="3" t="s">
        <v>5078</v>
      </c>
      <c r="U4886" s="3" t="s">
        <v>5096</v>
      </c>
      <c r="V4886" s="3" t="s">
        <v>5097</v>
      </c>
      <c r="W4886" s="5">
        <v>0</v>
      </c>
      <c r="X4886" s="5">
        <v>1.5</v>
      </c>
      <c r="Y4886" s="5">
        <v>0</v>
      </c>
      <c r="Z4886" s="5">
        <v>0</v>
      </c>
      <c r="AA4886" s="5">
        <v>0</v>
      </c>
      <c r="AB4886" s="5">
        <v>1.5</v>
      </c>
      <c r="AC4886" s="5">
        <v>0</v>
      </c>
      <c r="AD4886" s="5">
        <v>0</v>
      </c>
      <c r="AE4886" s="2">
        <v>11</v>
      </c>
      <c r="AF4886" s="2">
        <v>0</v>
      </c>
      <c r="AG4886" s="2">
        <v>0</v>
      </c>
      <c r="AH4886" s="2">
        <v>0</v>
      </c>
      <c r="AI4886" s="2">
        <v>0</v>
      </c>
      <c r="AJ4886" s="2">
        <v>6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 t="s">
        <v>4</v>
      </c>
      <c r="AT4886" s="2" t="s">
        <v>4</v>
      </c>
    </row>
    <row r="4887" spans="1:46" x14ac:dyDescent="0.2">
      <c r="A4887" s="2">
        <v>1672117</v>
      </c>
      <c r="B4887" s="2">
        <v>845191</v>
      </c>
      <c r="E4887" s="19" t="s">
        <v>5077</v>
      </c>
      <c r="F4887" s="46">
        <f>INDEX(Δεδομένα!$P:$P,MATCH('2021'!E4887,Δεδομένα!$O:$O,0))</f>
        <v>144</v>
      </c>
      <c r="G4887" s="49" t="s">
        <v>4919</v>
      </c>
      <c r="H4887" s="51" t="str">
        <f>INDEX(Δεδομένα!B$1:B$51,MATCH('2021'!G4887,Δεδομένα!A$1:A$51,0))</f>
        <v>ΠΕΛΛΟΠΟΝΗΣΟΥ</v>
      </c>
      <c r="I4887" s="53">
        <f>INDEX(Δεδομένα!E$1:E$13,MATCH('2021'!H4887,Δεδομένα!D$1:D$13,0))</f>
        <v>8</v>
      </c>
      <c r="J4887" s="4">
        <v>44298</v>
      </c>
      <c r="K4887" s="3" t="s">
        <v>1601</v>
      </c>
      <c r="L4887" s="17" t="str">
        <f t="shared" si="392"/>
        <v>12/04/2021 20:35</v>
      </c>
      <c r="M4887" s="4">
        <v>44298</v>
      </c>
      <c r="N4887" s="3" t="s">
        <v>1247</v>
      </c>
      <c r="O4887" s="17" t="str">
        <f t="shared" si="393"/>
        <v>12/04/2021 20:36</v>
      </c>
      <c r="P4887" s="24">
        <f t="shared" si="394"/>
        <v>6.9444443943211809E-4</v>
      </c>
      <c r="Q4887" s="28">
        <v>0</v>
      </c>
      <c r="R4887" s="27">
        <f t="shared" si="395"/>
        <v>0.99999999278225005</v>
      </c>
      <c r="S4887" s="3" t="s">
        <v>4</v>
      </c>
      <c r="T4887" s="3" t="s">
        <v>5078</v>
      </c>
      <c r="U4887" s="3" t="s">
        <v>5100</v>
      </c>
      <c r="V4887" s="3" t="s">
        <v>5101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0.1</v>
      </c>
      <c r="AD4887" s="5">
        <v>0</v>
      </c>
      <c r="AE4887" s="2">
        <v>2</v>
      </c>
      <c r="AF4887" s="2">
        <v>0</v>
      </c>
      <c r="AG4887" s="2">
        <v>0</v>
      </c>
      <c r="AH4887" s="2">
        <v>0</v>
      </c>
      <c r="AI4887" s="2">
        <v>0</v>
      </c>
      <c r="AJ4887" s="2">
        <v>1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 t="s">
        <v>4</v>
      </c>
      <c r="AT4887" s="2" t="s">
        <v>4</v>
      </c>
    </row>
    <row r="4888" spans="1:46" x14ac:dyDescent="0.2">
      <c r="A4888" s="2">
        <v>1672120</v>
      </c>
      <c r="B4888" s="2">
        <v>845201</v>
      </c>
      <c r="C4888" s="7">
        <v>21.968457894977298</v>
      </c>
      <c r="D4888" s="7">
        <v>37.239370226917401</v>
      </c>
      <c r="E4888" s="19" t="s">
        <v>5077</v>
      </c>
      <c r="F4888" s="46">
        <f>INDEX(Δεδομένα!$P:$P,MATCH('2021'!E4888,Δεδομένα!$O:$O,0))</f>
        <v>144</v>
      </c>
      <c r="G4888" s="49" t="s">
        <v>4919</v>
      </c>
      <c r="H4888" s="51" t="str">
        <f>INDEX(Δεδομένα!B$1:B$51,MATCH('2021'!G4888,Δεδομένα!A$1:A$51,0))</f>
        <v>ΠΕΛΛΟΠΟΝΗΣΟΥ</v>
      </c>
      <c r="I4888" s="53">
        <f>INDEX(Δεδομένα!E$1:E$13,MATCH('2021'!H4888,Δεδομένα!D$1:D$13,0))</f>
        <v>8</v>
      </c>
      <c r="J4888" s="4">
        <v>44298</v>
      </c>
      <c r="K4888" s="3" t="s">
        <v>534</v>
      </c>
      <c r="L4888" s="17" t="str">
        <f t="shared" si="392"/>
        <v>12/04/2021 20:45</v>
      </c>
      <c r="M4888" s="4">
        <v>44298</v>
      </c>
      <c r="N4888" s="3" t="s">
        <v>466</v>
      </c>
      <c r="O4888" s="17" t="str">
        <f t="shared" si="393"/>
        <v>12/04/2021 21:14</v>
      </c>
      <c r="P4888" s="24">
        <f t="shared" si="394"/>
        <v>2.0138888889050577E-2</v>
      </c>
      <c r="Q4888" s="28">
        <v>0</v>
      </c>
      <c r="R4888" s="27">
        <f t="shared" si="395"/>
        <v>29.000000000232831</v>
      </c>
      <c r="S4888" s="3" t="s">
        <v>4</v>
      </c>
      <c r="T4888" s="3" t="s">
        <v>5078</v>
      </c>
      <c r="U4888" s="3" t="s">
        <v>4</v>
      </c>
      <c r="V4888" s="3" t="s">
        <v>5088</v>
      </c>
      <c r="W4888" s="5">
        <v>0</v>
      </c>
      <c r="X4888" s="5">
        <v>0</v>
      </c>
      <c r="Y4888" s="5">
        <v>0</v>
      </c>
      <c r="Z4888" s="5">
        <v>0</v>
      </c>
      <c r="AA4888" s="5">
        <v>0.1</v>
      </c>
      <c r="AB4888" s="5">
        <v>0</v>
      </c>
      <c r="AC4888" s="5">
        <v>0</v>
      </c>
      <c r="AD4888" s="5">
        <v>0</v>
      </c>
      <c r="AE4888" s="2">
        <v>2</v>
      </c>
      <c r="AF4888" s="2">
        <v>0</v>
      </c>
      <c r="AG4888" s="2">
        <v>0</v>
      </c>
      <c r="AH4888" s="2">
        <v>0</v>
      </c>
      <c r="AI4888" s="2">
        <v>0</v>
      </c>
      <c r="AJ4888" s="2">
        <v>1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 t="s">
        <v>4</v>
      </c>
      <c r="AT4888" s="2" t="s">
        <v>4</v>
      </c>
    </row>
    <row r="4889" spans="1:46" x14ac:dyDescent="0.2">
      <c r="A4889" s="2">
        <v>1672124</v>
      </c>
      <c r="B4889" s="2">
        <v>845211</v>
      </c>
      <c r="C4889" s="7">
        <v>21.969370378444701</v>
      </c>
      <c r="D4889" s="7">
        <v>37.251603252753902</v>
      </c>
      <c r="E4889" s="19" t="s">
        <v>5077</v>
      </c>
      <c r="F4889" s="46">
        <f>INDEX(Δεδομένα!$P:$P,MATCH('2021'!E4889,Δεδομένα!$O:$O,0))</f>
        <v>144</v>
      </c>
      <c r="G4889" s="49" t="s">
        <v>4919</v>
      </c>
      <c r="H4889" s="51" t="str">
        <f>INDEX(Δεδομένα!B$1:B$51,MATCH('2021'!G4889,Δεδομένα!A$1:A$51,0))</f>
        <v>ΠΕΛΛΟΠΟΝΗΣΟΥ</v>
      </c>
      <c r="I4889" s="53">
        <f>INDEX(Δεδομένα!E$1:E$13,MATCH('2021'!H4889,Δεδομένα!D$1:D$13,0))</f>
        <v>8</v>
      </c>
      <c r="J4889" s="4">
        <v>44298</v>
      </c>
      <c r="K4889" s="3" t="s">
        <v>797</v>
      </c>
      <c r="L4889" s="17" t="str">
        <f t="shared" si="392"/>
        <v>12/04/2021 21:15</v>
      </c>
      <c r="M4889" s="4">
        <v>44298</v>
      </c>
      <c r="N4889" s="3" t="s">
        <v>97</v>
      </c>
      <c r="O4889" s="17" t="str">
        <f t="shared" si="393"/>
        <v>12/04/2021 22:30</v>
      </c>
      <c r="P4889" s="24">
        <f t="shared" si="394"/>
        <v>5.2083333335758653E-2</v>
      </c>
      <c r="Q4889" s="28">
        <v>0</v>
      </c>
      <c r="R4889" s="27">
        <f t="shared" si="395"/>
        <v>75.00000000349246</v>
      </c>
      <c r="S4889" s="3" t="s">
        <v>4</v>
      </c>
      <c r="T4889" s="3" t="s">
        <v>5078</v>
      </c>
      <c r="U4889" s="3" t="s">
        <v>4</v>
      </c>
      <c r="V4889" s="3" t="s">
        <v>5088</v>
      </c>
      <c r="W4889" s="5">
        <v>0</v>
      </c>
      <c r="X4889" s="5">
        <v>0</v>
      </c>
      <c r="Y4889" s="5">
        <v>0</v>
      </c>
      <c r="Z4889" s="5">
        <v>0</v>
      </c>
      <c r="AA4889" s="5">
        <v>0.1</v>
      </c>
      <c r="AB4889" s="5">
        <v>0</v>
      </c>
      <c r="AC4889" s="5">
        <v>0</v>
      </c>
      <c r="AD4889" s="5">
        <v>0</v>
      </c>
      <c r="AE4889" s="2">
        <v>2</v>
      </c>
      <c r="AF4889" s="2">
        <v>0</v>
      </c>
      <c r="AG4889" s="2">
        <v>0</v>
      </c>
      <c r="AH4889" s="2">
        <v>0</v>
      </c>
      <c r="AI4889" s="2">
        <v>0</v>
      </c>
      <c r="AJ4889" s="2">
        <v>1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 t="s">
        <v>4</v>
      </c>
      <c r="AT4889" s="2" t="s">
        <v>4</v>
      </c>
    </row>
    <row r="4890" spans="1:46" x14ac:dyDescent="0.2">
      <c r="A4890" s="2">
        <v>1672357</v>
      </c>
      <c r="B4890" s="2">
        <v>845464</v>
      </c>
      <c r="C4890" s="7">
        <v>22.020671985195801</v>
      </c>
      <c r="D4890" s="7">
        <v>37.1735208716442</v>
      </c>
      <c r="E4890" s="19" t="s">
        <v>5077</v>
      </c>
      <c r="F4890" s="46">
        <f>INDEX(Δεδομένα!$P:$P,MATCH('2021'!E4890,Δεδομένα!$O:$O,0))</f>
        <v>144</v>
      </c>
      <c r="G4890" s="49" t="s">
        <v>4919</v>
      </c>
      <c r="H4890" s="51" t="str">
        <f>INDEX(Δεδομένα!B$1:B$51,MATCH('2021'!G4890,Δεδομένα!A$1:A$51,0))</f>
        <v>ΠΕΛΛΟΠΟΝΗΣΟΥ</v>
      </c>
      <c r="I4890" s="53">
        <f>INDEX(Δεδομένα!E$1:E$13,MATCH('2021'!H4890,Δεδομένα!D$1:D$13,0))</f>
        <v>8</v>
      </c>
      <c r="J4890" s="4">
        <v>44299</v>
      </c>
      <c r="K4890" s="3" t="s">
        <v>427</v>
      </c>
      <c r="L4890" s="17" t="str">
        <f t="shared" si="392"/>
        <v>13/04/2021 21:20</v>
      </c>
      <c r="M4890" s="4">
        <v>44299</v>
      </c>
      <c r="N4890" s="3" t="s">
        <v>920</v>
      </c>
      <c r="O4890" s="17" t="str">
        <f t="shared" si="393"/>
        <v>13/04/2021 22:14</v>
      </c>
      <c r="P4890" s="24">
        <f t="shared" si="394"/>
        <v>3.7499999998544808E-2</v>
      </c>
      <c r="Q4890" s="28">
        <v>0</v>
      </c>
      <c r="R4890" s="27">
        <f t="shared" si="395"/>
        <v>53.999999997904524</v>
      </c>
      <c r="S4890" s="3" t="s">
        <v>4</v>
      </c>
      <c r="T4890" s="3" t="s">
        <v>4926</v>
      </c>
      <c r="U4890" s="3" t="s">
        <v>5043</v>
      </c>
      <c r="V4890" s="3" t="s">
        <v>5102</v>
      </c>
      <c r="W4890" s="5">
        <v>0</v>
      </c>
      <c r="X4890" s="5">
        <v>0</v>
      </c>
      <c r="Y4890" s="5">
        <v>0</v>
      </c>
      <c r="Z4890" s="5">
        <v>0</v>
      </c>
      <c r="AA4890" s="5">
        <v>0.05</v>
      </c>
      <c r="AB4890" s="5">
        <v>0</v>
      </c>
      <c r="AC4890" s="5">
        <v>0</v>
      </c>
      <c r="AD4890" s="5">
        <v>0</v>
      </c>
      <c r="AE4890" s="2">
        <v>2</v>
      </c>
      <c r="AF4890" s="2">
        <v>0</v>
      </c>
      <c r="AG4890" s="2">
        <v>0</v>
      </c>
      <c r="AH4890" s="2">
        <v>0</v>
      </c>
      <c r="AI4890" s="2">
        <v>0</v>
      </c>
      <c r="AJ4890" s="2">
        <v>1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 t="s">
        <v>4</v>
      </c>
      <c r="AT4890" s="2" t="s">
        <v>4</v>
      </c>
    </row>
    <row r="4891" spans="1:46" x14ac:dyDescent="0.2">
      <c r="A4891" s="2">
        <v>1672359</v>
      </c>
      <c r="B4891" s="2">
        <v>845605</v>
      </c>
      <c r="C4891" s="7">
        <v>21.867295071900202</v>
      </c>
      <c r="D4891" s="7">
        <v>37.274133789795698</v>
      </c>
      <c r="E4891" s="19" t="s">
        <v>5077</v>
      </c>
      <c r="F4891" s="46">
        <f>INDEX(Δεδομένα!$P:$P,MATCH('2021'!E4891,Δεδομένα!$O:$O,0))</f>
        <v>144</v>
      </c>
      <c r="G4891" s="49" t="s">
        <v>4919</v>
      </c>
      <c r="H4891" s="51" t="str">
        <f>INDEX(Δεδομένα!B$1:B$51,MATCH('2021'!G4891,Δεδομένα!A$1:A$51,0))</f>
        <v>ΠΕΛΛΟΠΟΝΗΣΟΥ</v>
      </c>
      <c r="I4891" s="53">
        <f>INDEX(Δεδομένα!E$1:E$13,MATCH('2021'!H4891,Δεδομένα!D$1:D$13,0))</f>
        <v>8</v>
      </c>
      <c r="J4891" s="4">
        <v>44300</v>
      </c>
      <c r="K4891" s="3" t="s">
        <v>157</v>
      </c>
      <c r="L4891" s="17" t="str">
        <f t="shared" si="392"/>
        <v>14/04/2021 13:55</v>
      </c>
      <c r="M4891" s="4">
        <v>44300</v>
      </c>
      <c r="N4891" s="3" t="s">
        <v>42</v>
      </c>
      <c r="O4891" s="17" t="str">
        <f t="shared" si="393"/>
        <v>14/04/2021 14:30</v>
      </c>
      <c r="P4891" s="24">
        <f t="shared" si="394"/>
        <v>2.4305555554747116E-2</v>
      </c>
      <c r="Q4891" s="28">
        <v>0</v>
      </c>
      <c r="R4891" s="27">
        <f t="shared" si="395"/>
        <v>34.999999998835847</v>
      </c>
      <c r="S4891" s="3" t="s">
        <v>4</v>
      </c>
      <c r="T4891" s="3" t="s">
        <v>5078</v>
      </c>
      <c r="U4891" s="3" t="s">
        <v>5103</v>
      </c>
      <c r="V4891" s="3" t="s">
        <v>5104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0.3</v>
      </c>
      <c r="AC4891" s="5">
        <v>0</v>
      </c>
      <c r="AD4891" s="5">
        <v>0</v>
      </c>
      <c r="AE4891" s="2">
        <v>4</v>
      </c>
      <c r="AF4891" s="2">
        <v>0</v>
      </c>
      <c r="AG4891" s="2">
        <v>0</v>
      </c>
      <c r="AH4891" s="2">
        <v>0</v>
      </c>
      <c r="AI4891" s="2">
        <v>0</v>
      </c>
      <c r="AJ4891" s="2">
        <v>2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 t="s">
        <v>4</v>
      </c>
      <c r="AT4891" s="2" t="s">
        <v>4</v>
      </c>
    </row>
    <row r="4892" spans="1:46" x14ac:dyDescent="0.2">
      <c r="A4892" s="2">
        <v>1672365</v>
      </c>
      <c r="B4892" s="2">
        <v>845862</v>
      </c>
      <c r="C4892" s="7">
        <v>21.8742956121697</v>
      </c>
      <c r="D4892" s="7">
        <v>37.2727091306988</v>
      </c>
      <c r="E4892" s="19" t="s">
        <v>5077</v>
      </c>
      <c r="F4892" s="46">
        <f>INDEX(Δεδομένα!$P:$P,MATCH('2021'!E4892,Δεδομένα!$O:$O,0))</f>
        <v>144</v>
      </c>
      <c r="G4892" s="49" t="s">
        <v>4919</v>
      </c>
      <c r="H4892" s="51" t="str">
        <f>INDEX(Δεδομένα!B$1:B$51,MATCH('2021'!G4892,Δεδομένα!A$1:A$51,0))</f>
        <v>ΠΕΛΛΟΠΟΝΗΣΟΥ</v>
      </c>
      <c r="I4892" s="53">
        <f>INDEX(Δεδομένα!E$1:E$13,MATCH('2021'!H4892,Δεδομένα!D$1:D$13,0))</f>
        <v>8</v>
      </c>
      <c r="J4892" s="4">
        <v>44301</v>
      </c>
      <c r="K4892" s="3" t="s">
        <v>338</v>
      </c>
      <c r="L4892" s="17" t="str">
        <f t="shared" si="392"/>
        <v>15/04/2021 11:00</v>
      </c>
      <c r="M4892" s="4">
        <v>44301</v>
      </c>
      <c r="N4892" s="3" t="s">
        <v>238</v>
      </c>
      <c r="O4892" s="17" t="str">
        <f t="shared" si="393"/>
        <v>15/04/2021 11:30</v>
      </c>
      <c r="P4892" s="24">
        <f t="shared" si="394"/>
        <v>2.0833333328482695E-2</v>
      </c>
      <c r="Q4892" s="28">
        <v>0</v>
      </c>
      <c r="R4892" s="27">
        <f t="shared" si="395"/>
        <v>29.999999993015081</v>
      </c>
      <c r="S4892" s="3" t="s">
        <v>4</v>
      </c>
      <c r="T4892" s="3" t="s">
        <v>5078</v>
      </c>
      <c r="U4892" s="3" t="s">
        <v>5103</v>
      </c>
      <c r="V4892" s="3" t="s">
        <v>5104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0.5</v>
      </c>
      <c r="AC4892" s="5">
        <v>0</v>
      </c>
      <c r="AD4892" s="5">
        <v>0</v>
      </c>
      <c r="AE4892" s="2">
        <v>2</v>
      </c>
      <c r="AF4892" s="2">
        <v>0</v>
      </c>
      <c r="AG4892" s="2">
        <v>0</v>
      </c>
      <c r="AH4892" s="2">
        <v>0</v>
      </c>
      <c r="AI4892" s="2">
        <v>0</v>
      </c>
      <c r="AJ4892" s="2">
        <v>1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 t="s">
        <v>4</v>
      </c>
      <c r="AT4892" s="2" t="s">
        <v>4</v>
      </c>
    </row>
    <row r="4893" spans="1:46" x14ac:dyDescent="0.2">
      <c r="A4893" s="2">
        <v>1672377</v>
      </c>
      <c r="B4893" s="2">
        <v>846386</v>
      </c>
      <c r="C4893" s="7">
        <v>21.923117114239499</v>
      </c>
      <c r="D4893" s="7">
        <v>37.210020076460602</v>
      </c>
      <c r="E4893" s="19" t="s">
        <v>5077</v>
      </c>
      <c r="F4893" s="46">
        <f>INDEX(Δεδομένα!$P:$P,MATCH('2021'!E4893,Δεδομένα!$O:$O,0))</f>
        <v>144</v>
      </c>
      <c r="G4893" s="49" t="s">
        <v>4919</v>
      </c>
      <c r="H4893" s="51" t="str">
        <f>INDEX(Δεδομένα!B$1:B$51,MATCH('2021'!G4893,Δεδομένα!A$1:A$51,0))</f>
        <v>ΠΕΛΛΟΠΟΝΗΣΟΥ</v>
      </c>
      <c r="I4893" s="53">
        <f>INDEX(Δεδομένα!E$1:E$13,MATCH('2021'!H4893,Δεδομένα!D$1:D$13,0))</f>
        <v>8</v>
      </c>
      <c r="J4893" s="4">
        <v>44303</v>
      </c>
      <c r="K4893" s="3" t="s">
        <v>182</v>
      </c>
      <c r="L4893" s="17" t="str">
        <f t="shared" si="392"/>
        <v>17/04/2021 09:40</v>
      </c>
      <c r="M4893" s="4">
        <v>44303</v>
      </c>
      <c r="N4893" s="3" t="s">
        <v>993</v>
      </c>
      <c r="O4893" s="17" t="str">
        <f t="shared" si="393"/>
        <v>17/04/2021 10:22</v>
      </c>
      <c r="P4893" s="24">
        <f t="shared" si="394"/>
        <v>2.9166666659875773E-2</v>
      </c>
      <c r="Q4893" s="28">
        <v>0</v>
      </c>
      <c r="R4893" s="27">
        <f t="shared" si="395"/>
        <v>41.999999990221113</v>
      </c>
      <c r="S4893" s="3" t="s">
        <v>4</v>
      </c>
      <c r="T4893" s="3" t="s">
        <v>5078</v>
      </c>
      <c r="U4893" s="3" t="s">
        <v>4</v>
      </c>
      <c r="V4893" s="3" t="s">
        <v>1841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0.2</v>
      </c>
      <c r="AC4893" s="5">
        <v>0</v>
      </c>
      <c r="AD4893" s="5">
        <v>0</v>
      </c>
      <c r="AE4893" s="2">
        <v>2</v>
      </c>
      <c r="AF4893" s="2">
        <v>0</v>
      </c>
      <c r="AG4893" s="2">
        <v>0</v>
      </c>
      <c r="AH4893" s="2">
        <v>0</v>
      </c>
      <c r="AI4893" s="2">
        <v>0</v>
      </c>
      <c r="AJ4893" s="2">
        <v>1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 t="s">
        <v>4</v>
      </c>
      <c r="AT4893" s="2" t="s">
        <v>4</v>
      </c>
    </row>
    <row r="4894" spans="1:46" x14ac:dyDescent="0.2">
      <c r="A4894" s="2">
        <v>1672382</v>
      </c>
      <c r="B4894" s="2">
        <v>847911</v>
      </c>
      <c r="C4894" s="7">
        <v>21.9971584575216</v>
      </c>
      <c r="D4894" s="7">
        <v>37.1895510249579</v>
      </c>
      <c r="E4894" s="19" t="s">
        <v>5077</v>
      </c>
      <c r="F4894" s="46">
        <f>INDEX(Δεδομένα!$P:$P,MATCH('2021'!E4894,Δεδομένα!$O:$O,0))</f>
        <v>144</v>
      </c>
      <c r="G4894" s="49" t="s">
        <v>4919</v>
      </c>
      <c r="H4894" s="51" t="str">
        <f>INDEX(Δεδομένα!B$1:B$51,MATCH('2021'!G4894,Δεδομένα!A$1:A$51,0))</f>
        <v>ΠΕΛΛΟΠΟΝΗΣΟΥ</v>
      </c>
      <c r="I4894" s="53">
        <f>INDEX(Δεδομένα!E$1:E$13,MATCH('2021'!H4894,Δεδομένα!D$1:D$13,0))</f>
        <v>8</v>
      </c>
      <c r="J4894" s="4">
        <v>44309</v>
      </c>
      <c r="K4894" s="3" t="s">
        <v>722</v>
      </c>
      <c r="L4894" s="17" t="str">
        <f t="shared" si="392"/>
        <v>23/04/2021 17:01</v>
      </c>
      <c r="M4894" s="4">
        <v>44309</v>
      </c>
      <c r="N4894" s="3" t="s">
        <v>269</v>
      </c>
      <c r="O4894" s="17" t="str">
        <f t="shared" si="393"/>
        <v>23/04/2021 18:19</v>
      </c>
      <c r="P4894" s="24">
        <f t="shared" si="394"/>
        <v>5.4166666668606922E-2</v>
      </c>
      <c r="Q4894" s="28">
        <v>0</v>
      </c>
      <c r="R4894" s="27">
        <f t="shared" si="395"/>
        <v>78.000000002793968</v>
      </c>
      <c r="S4894" s="3" t="s">
        <v>4</v>
      </c>
      <c r="T4894" s="3" t="s">
        <v>5078</v>
      </c>
      <c r="U4894" s="3" t="s">
        <v>4</v>
      </c>
      <c r="V4894" s="3" t="s">
        <v>5105</v>
      </c>
      <c r="W4894" s="5">
        <v>0</v>
      </c>
      <c r="X4894" s="5">
        <v>0</v>
      </c>
      <c r="Y4894" s="5">
        <v>0</v>
      </c>
      <c r="Z4894" s="5">
        <v>0</v>
      </c>
      <c r="AA4894" s="5">
        <v>2.5</v>
      </c>
      <c r="AB4894" s="5">
        <v>0</v>
      </c>
      <c r="AC4894" s="5">
        <v>0</v>
      </c>
      <c r="AD4894" s="5">
        <v>0</v>
      </c>
      <c r="AE4894" s="2">
        <v>4</v>
      </c>
      <c r="AF4894" s="2">
        <v>0</v>
      </c>
      <c r="AG4894" s="2">
        <v>0</v>
      </c>
      <c r="AH4894" s="2">
        <v>0</v>
      </c>
      <c r="AI4894" s="2">
        <v>0</v>
      </c>
      <c r="AJ4894" s="2">
        <v>2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 t="s">
        <v>4</v>
      </c>
      <c r="AT4894" s="2" t="s">
        <v>4</v>
      </c>
    </row>
    <row r="4895" spans="1:46" x14ac:dyDescent="0.2">
      <c r="A4895" s="2">
        <v>1674540</v>
      </c>
      <c r="B4895" s="2">
        <v>851873</v>
      </c>
      <c r="C4895" s="7">
        <v>21.992207006643099</v>
      </c>
      <c r="D4895" s="7">
        <v>37.302623221901598</v>
      </c>
      <c r="E4895" s="19" t="s">
        <v>5077</v>
      </c>
      <c r="F4895" s="46">
        <f>INDEX(Δεδομένα!$P:$P,MATCH('2021'!E4895,Δεδομένα!$O:$O,0))</f>
        <v>144</v>
      </c>
      <c r="G4895" s="49" t="s">
        <v>4919</v>
      </c>
      <c r="H4895" s="51" t="str">
        <f>INDEX(Δεδομένα!B$1:B$51,MATCH('2021'!G4895,Δεδομένα!A$1:A$51,0))</f>
        <v>ΠΕΛΛΟΠΟΝΗΣΟΥ</v>
      </c>
      <c r="I4895" s="53">
        <f>INDEX(Δεδομένα!E$1:E$13,MATCH('2021'!H4895,Δεδομένα!D$1:D$13,0))</f>
        <v>8</v>
      </c>
      <c r="J4895" s="4">
        <v>44325</v>
      </c>
      <c r="K4895" s="3" t="s">
        <v>2986</v>
      </c>
      <c r="L4895" s="17" t="str">
        <f t="shared" si="392"/>
        <v>09/05/2021 12:07</v>
      </c>
      <c r="M4895" s="4">
        <v>44325</v>
      </c>
      <c r="N4895" s="3" t="s">
        <v>210</v>
      </c>
      <c r="O4895" s="17" t="str">
        <f t="shared" si="393"/>
        <v>09/05/2021 12:43</v>
      </c>
      <c r="P4895" s="24">
        <f t="shared" si="394"/>
        <v>2.5000000001455192E-2</v>
      </c>
      <c r="Q4895" s="28">
        <v>0</v>
      </c>
      <c r="R4895" s="27">
        <f t="shared" si="395"/>
        <v>36.000000002095476</v>
      </c>
      <c r="S4895" s="3" t="s">
        <v>4</v>
      </c>
      <c r="T4895" s="3" t="s">
        <v>5078</v>
      </c>
      <c r="U4895" s="3" t="s">
        <v>5106</v>
      </c>
      <c r="V4895" s="3" t="s">
        <v>5107</v>
      </c>
      <c r="W4895" s="5">
        <v>0</v>
      </c>
      <c r="X4895" s="5">
        <v>0</v>
      </c>
      <c r="Y4895" s="5">
        <v>0</v>
      </c>
      <c r="Z4895" s="5">
        <v>0</v>
      </c>
      <c r="AA4895" s="5">
        <v>0.1</v>
      </c>
      <c r="AB4895" s="5">
        <v>0</v>
      </c>
      <c r="AC4895" s="5">
        <v>0</v>
      </c>
      <c r="AD4895" s="5">
        <v>0</v>
      </c>
      <c r="AE4895" s="2">
        <v>2</v>
      </c>
      <c r="AF4895" s="2">
        <v>0</v>
      </c>
      <c r="AG4895" s="2">
        <v>0</v>
      </c>
      <c r="AH4895" s="2">
        <v>0</v>
      </c>
      <c r="AI4895" s="2">
        <v>0</v>
      </c>
      <c r="AJ4895" s="2">
        <v>1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</row>
    <row r="4896" spans="1:46" x14ac:dyDescent="0.2">
      <c r="A4896" s="2">
        <v>1674544</v>
      </c>
      <c r="B4896" s="2">
        <v>855110</v>
      </c>
      <c r="C4896" s="7">
        <v>21.999299932249102</v>
      </c>
      <c r="D4896" s="7">
        <v>37.250307100536602</v>
      </c>
      <c r="E4896" s="19" t="s">
        <v>5077</v>
      </c>
      <c r="F4896" s="46">
        <f>INDEX(Δεδομένα!$P:$P,MATCH('2021'!E4896,Δεδομένα!$O:$O,0))</f>
        <v>144</v>
      </c>
      <c r="G4896" s="49" t="s">
        <v>4919</v>
      </c>
      <c r="H4896" s="51" t="str">
        <f>INDEX(Δεδομένα!B$1:B$51,MATCH('2021'!G4896,Δεδομένα!A$1:A$51,0))</f>
        <v>ΠΕΛΛΟΠΟΝΗΣΟΥ</v>
      </c>
      <c r="I4896" s="53">
        <f>INDEX(Δεδομένα!E$1:E$13,MATCH('2021'!H4896,Δεδομένα!D$1:D$13,0))</f>
        <v>8</v>
      </c>
      <c r="J4896" s="4">
        <v>44338</v>
      </c>
      <c r="K4896" s="3" t="s">
        <v>495</v>
      </c>
      <c r="L4896" s="17" t="str">
        <f t="shared" si="392"/>
        <v>22/05/2021 08:50</v>
      </c>
      <c r="M4896" s="4">
        <v>44338</v>
      </c>
      <c r="N4896" s="3" t="s">
        <v>2271</v>
      </c>
      <c r="O4896" s="17" t="str">
        <f t="shared" si="393"/>
        <v>22/05/2021 09:45</v>
      </c>
      <c r="P4896" s="24">
        <f t="shared" si="394"/>
        <v>3.8194444445252884E-2</v>
      </c>
      <c r="Q4896" s="28">
        <v>0</v>
      </c>
      <c r="R4896" s="27">
        <f t="shared" si="395"/>
        <v>55.000000001164153</v>
      </c>
      <c r="S4896" s="3" t="s">
        <v>4</v>
      </c>
      <c r="T4896" s="3" t="s">
        <v>5078</v>
      </c>
      <c r="U4896" s="3" t="s">
        <v>4</v>
      </c>
      <c r="V4896" s="3" t="s">
        <v>5108</v>
      </c>
      <c r="W4896" s="5">
        <v>0</v>
      </c>
      <c r="X4896" s="5">
        <v>0</v>
      </c>
      <c r="Y4896" s="5">
        <v>0</v>
      </c>
      <c r="Z4896" s="5">
        <v>0.5</v>
      </c>
      <c r="AA4896" s="5">
        <v>0</v>
      </c>
      <c r="AB4896" s="5">
        <v>0</v>
      </c>
      <c r="AC4896" s="5">
        <v>0</v>
      </c>
      <c r="AD4896" s="5">
        <v>0</v>
      </c>
      <c r="AE4896" s="2">
        <v>2</v>
      </c>
      <c r="AF4896" s="2">
        <v>0</v>
      </c>
      <c r="AG4896" s="2">
        <v>0</v>
      </c>
      <c r="AH4896" s="2">
        <v>0</v>
      </c>
      <c r="AI4896" s="2">
        <v>0</v>
      </c>
      <c r="AJ4896" s="2">
        <v>1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</row>
    <row r="4897" spans="1:46" x14ac:dyDescent="0.2">
      <c r="A4897" s="2">
        <v>1674545</v>
      </c>
      <c r="B4897" s="2">
        <v>856581</v>
      </c>
      <c r="C4897" s="7">
        <v>22.022015080481602</v>
      </c>
      <c r="D4897" s="7">
        <v>37.263575790330599</v>
      </c>
      <c r="E4897" s="19" t="s">
        <v>5077</v>
      </c>
      <c r="F4897" s="46">
        <f>INDEX(Δεδομένα!$P:$P,MATCH('2021'!E4897,Δεδομένα!$O:$O,0))</f>
        <v>144</v>
      </c>
      <c r="G4897" s="49" t="s">
        <v>4919</v>
      </c>
      <c r="H4897" s="51" t="str">
        <f>INDEX(Δεδομένα!B$1:B$51,MATCH('2021'!G4897,Δεδομένα!A$1:A$51,0))</f>
        <v>ΠΕΛΛΟΠΟΝΗΣΟΥ</v>
      </c>
      <c r="I4897" s="53">
        <f>INDEX(Δεδομένα!E$1:E$13,MATCH('2021'!H4897,Δεδομένα!D$1:D$13,0))</f>
        <v>8</v>
      </c>
      <c r="J4897" s="4">
        <v>44343</v>
      </c>
      <c r="K4897" s="3" t="s">
        <v>509</v>
      </c>
      <c r="L4897" s="17" t="str">
        <f t="shared" si="392"/>
        <v>27/05/2021 15:55</v>
      </c>
      <c r="M4897" s="4">
        <v>44343</v>
      </c>
      <c r="N4897" s="3" t="s">
        <v>36</v>
      </c>
      <c r="O4897" s="17" t="str">
        <f t="shared" si="393"/>
        <v>27/05/2021 16:20</v>
      </c>
      <c r="P4897" s="24">
        <f t="shared" si="394"/>
        <v>1.7361111109494232E-2</v>
      </c>
      <c r="Q4897" s="28">
        <v>0</v>
      </c>
      <c r="R4897" s="27">
        <f t="shared" si="395"/>
        <v>24.999999997671694</v>
      </c>
      <c r="S4897" s="3" t="s">
        <v>4</v>
      </c>
      <c r="T4897" s="3" t="s">
        <v>5078</v>
      </c>
      <c r="U4897" s="3" t="s">
        <v>4</v>
      </c>
      <c r="V4897" s="3" t="s">
        <v>5109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0.05</v>
      </c>
      <c r="AC4897" s="5">
        <v>0</v>
      </c>
      <c r="AD4897" s="5">
        <v>0</v>
      </c>
      <c r="AE4897" s="2">
        <v>2</v>
      </c>
      <c r="AF4897" s="2">
        <v>0</v>
      </c>
      <c r="AG4897" s="2">
        <v>0</v>
      </c>
      <c r="AH4897" s="2">
        <v>0</v>
      </c>
      <c r="AI4897" s="2">
        <v>0</v>
      </c>
      <c r="AJ4897" s="2">
        <v>1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</row>
    <row r="4898" spans="1:46" x14ac:dyDescent="0.2">
      <c r="A4898" s="2">
        <v>1674547</v>
      </c>
      <c r="B4898" s="2">
        <v>857739</v>
      </c>
      <c r="C4898" s="7">
        <v>21.992469720975201</v>
      </c>
      <c r="D4898" s="7">
        <v>37.164535831818803</v>
      </c>
      <c r="E4898" s="19" t="s">
        <v>5077</v>
      </c>
      <c r="F4898" s="46">
        <f>INDEX(Δεδομένα!$P:$P,MATCH('2021'!E4898,Δεδομένα!$O:$O,0))</f>
        <v>144</v>
      </c>
      <c r="G4898" s="49" t="s">
        <v>4919</v>
      </c>
      <c r="H4898" s="51" t="str">
        <f>INDEX(Δεδομένα!B$1:B$51,MATCH('2021'!G4898,Δεδομένα!A$1:A$51,0))</f>
        <v>ΠΕΛΛΟΠΟΝΗΣΟΥ</v>
      </c>
      <c r="I4898" s="53">
        <f>INDEX(Δεδομένα!E$1:E$13,MATCH('2021'!H4898,Δεδομένα!D$1:D$13,0))</f>
        <v>8</v>
      </c>
      <c r="J4898" s="4">
        <v>44347</v>
      </c>
      <c r="K4898" s="3" t="s">
        <v>404</v>
      </c>
      <c r="L4898" s="17" t="str">
        <f t="shared" si="392"/>
        <v>31/05/2021 18:05</v>
      </c>
      <c r="M4898" s="4">
        <v>44347</v>
      </c>
      <c r="N4898" s="3" t="s">
        <v>43</v>
      </c>
      <c r="O4898" s="17" t="str">
        <f t="shared" si="393"/>
        <v>31/05/2021 21:30</v>
      </c>
      <c r="P4898" s="24">
        <f t="shared" si="394"/>
        <v>0.14236111111677019</v>
      </c>
      <c r="Q4898" s="28">
        <v>0</v>
      </c>
      <c r="R4898" s="27">
        <f t="shared" si="395"/>
        <v>205.00000000814907</v>
      </c>
      <c r="S4898" s="3" t="s">
        <v>4</v>
      </c>
      <c r="T4898" s="3" t="s">
        <v>4920</v>
      </c>
      <c r="U4898" s="3" t="s">
        <v>4</v>
      </c>
      <c r="V4898" s="3" t="s">
        <v>5093</v>
      </c>
      <c r="W4898" s="5">
        <v>0</v>
      </c>
      <c r="X4898" s="5">
        <v>0</v>
      </c>
      <c r="Y4898" s="5">
        <v>0</v>
      </c>
      <c r="Z4898" s="5">
        <v>0</v>
      </c>
      <c r="AA4898" s="5">
        <v>3</v>
      </c>
      <c r="AB4898" s="5">
        <v>0</v>
      </c>
      <c r="AC4898" s="5">
        <v>0</v>
      </c>
      <c r="AD4898" s="5">
        <v>0</v>
      </c>
      <c r="AE4898" s="2">
        <v>12</v>
      </c>
      <c r="AF4898" s="2">
        <v>0</v>
      </c>
      <c r="AG4898" s="2">
        <v>0</v>
      </c>
      <c r="AH4898" s="2">
        <v>0</v>
      </c>
      <c r="AI4898" s="2">
        <v>0</v>
      </c>
      <c r="AJ4898" s="2">
        <v>6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</row>
    <row r="4899" spans="1:46" x14ac:dyDescent="0.2">
      <c r="A4899" s="2">
        <v>1689003</v>
      </c>
      <c r="B4899" s="2">
        <v>859011</v>
      </c>
      <c r="C4899" s="7">
        <v>22.007851516182399</v>
      </c>
      <c r="D4899" s="7">
        <v>37.240375772531799</v>
      </c>
      <c r="E4899" s="19" t="s">
        <v>5077</v>
      </c>
      <c r="F4899" s="46">
        <f>INDEX(Δεδομένα!$P:$P,MATCH('2021'!E4899,Δεδομένα!$O:$O,0))</f>
        <v>144</v>
      </c>
      <c r="G4899" s="49" t="s">
        <v>4919</v>
      </c>
      <c r="H4899" s="51" t="str">
        <f>INDEX(Δεδομένα!B$1:B$51,MATCH('2021'!G4899,Δεδομένα!A$1:A$51,0))</f>
        <v>ΠΕΛΛΟΠΟΝΗΣΟΥ</v>
      </c>
      <c r="I4899" s="53">
        <f>INDEX(Δεδομένα!E$1:E$13,MATCH('2021'!H4899,Δεδομένα!D$1:D$13,0))</f>
        <v>8</v>
      </c>
      <c r="J4899" s="4">
        <v>44352</v>
      </c>
      <c r="K4899" s="3" t="s">
        <v>552</v>
      </c>
      <c r="L4899" s="17" t="str">
        <f t="shared" si="392"/>
        <v>05/06/2021 13:00</v>
      </c>
      <c r="M4899" s="4">
        <v>44352</v>
      </c>
      <c r="N4899" s="3" t="s">
        <v>42</v>
      </c>
      <c r="O4899" s="17" t="str">
        <f t="shared" si="393"/>
        <v>05/06/2021 14:30</v>
      </c>
      <c r="P4899" s="24">
        <f t="shared" si="394"/>
        <v>6.25E-2</v>
      </c>
      <c r="Q4899" s="28">
        <v>0</v>
      </c>
      <c r="R4899" s="27">
        <f t="shared" si="395"/>
        <v>90</v>
      </c>
      <c r="S4899" s="3" t="s">
        <v>4</v>
      </c>
      <c r="T4899" s="3" t="s">
        <v>5078</v>
      </c>
      <c r="U4899" s="3" t="s">
        <v>5094</v>
      </c>
      <c r="V4899" s="3" t="s">
        <v>5094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1.5</v>
      </c>
      <c r="AC4899" s="5">
        <v>0</v>
      </c>
      <c r="AD4899" s="5">
        <v>0</v>
      </c>
      <c r="AE4899" s="2">
        <v>4</v>
      </c>
      <c r="AF4899" s="2">
        <v>0</v>
      </c>
      <c r="AG4899" s="2">
        <v>0</v>
      </c>
      <c r="AH4899" s="2">
        <v>0</v>
      </c>
      <c r="AI4899" s="2">
        <v>0</v>
      </c>
      <c r="AJ4899" s="2">
        <v>2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</row>
    <row r="4900" spans="1:46" x14ac:dyDescent="0.2">
      <c r="A4900" s="2">
        <v>1689005</v>
      </c>
      <c r="B4900" s="2">
        <v>860789</v>
      </c>
      <c r="C4900" s="7">
        <v>22.0067885651182</v>
      </c>
      <c r="D4900" s="7">
        <v>37.286948546052002</v>
      </c>
      <c r="E4900" s="19" t="s">
        <v>5077</v>
      </c>
      <c r="F4900" s="46">
        <f>INDEX(Δεδομένα!$P:$P,MATCH('2021'!E4900,Δεδομένα!$O:$O,0))</f>
        <v>144</v>
      </c>
      <c r="G4900" s="49" t="s">
        <v>4919</v>
      </c>
      <c r="H4900" s="51" t="str">
        <f>INDEX(Δεδομένα!B$1:B$51,MATCH('2021'!G4900,Δεδομένα!A$1:A$51,0))</f>
        <v>ΠΕΛΛΟΠΟΝΗΣΟΥ</v>
      </c>
      <c r="I4900" s="53">
        <f>INDEX(Δεδομένα!E$1:E$13,MATCH('2021'!H4900,Δεδομένα!D$1:D$13,0))</f>
        <v>8</v>
      </c>
      <c r="J4900" s="4">
        <v>44358</v>
      </c>
      <c r="K4900" s="3" t="s">
        <v>481</v>
      </c>
      <c r="L4900" s="17" t="str">
        <f t="shared" si="392"/>
        <v>11/06/2021 14:20</v>
      </c>
      <c r="M4900" s="4">
        <v>44358</v>
      </c>
      <c r="N4900" s="3" t="s">
        <v>499</v>
      </c>
      <c r="O4900" s="17" t="str">
        <f t="shared" si="393"/>
        <v>11/06/2021 15:10</v>
      </c>
      <c r="P4900" s="24">
        <f t="shared" si="394"/>
        <v>3.4722222226264421E-2</v>
      </c>
      <c r="Q4900" s="28">
        <v>0</v>
      </c>
      <c r="R4900" s="27">
        <f t="shared" si="395"/>
        <v>50.000000005820766</v>
      </c>
      <c r="S4900" s="3" t="s">
        <v>4</v>
      </c>
      <c r="T4900" s="3" t="s">
        <v>5078</v>
      </c>
      <c r="U4900" s="3" t="s">
        <v>123</v>
      </c>
      <c r="V4900" s="3" t="s">
        <v>5110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0.5</v>
      </c>
      <c r="AC4900" s="5">
        <v>0</v>
      </c>
      <c r="AD4900" s="5">
        <v>0</v>
      </c>
      <c r="AE4900" s="2">
        <v>3</v>
      </c>
      <c r="AF4900" s="2">
        <v>0</v>
      </c>
      <c r="AG4900" s="2">
        <v>0</v>
      </c>
      <c r="AH4900" s="2">
        <v>0</v>
      </c>
      <c r="AI4900" s="2">
        <v>0</v>
      </c>
      <c r="AJ4900" s="2">
        <v>2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</row>
    <row r="4901" spans="1:46" x14ac:dyDescent="0.2">
      <c r="A4901" s="2">
        <v>1689024</v>
      </c>
      <c r="B4901" s="2">
        <v>861426</v>
      </c>
      <c r="C4901" s="7">
        <v>21.9757806048449</v>
      </c>
      <c r="D4901" s="7">
        <v>37.2289010446354</v>
      </c>
      <c r="E4901" s="19" t="s">
        <v>5077</v>
      </c>
      <c r="F4901" s="46">
        <f>INDEX(Δεδομένα!$P:$P,MATCH('2021'!E4901,Δεδομένα!$O:$O,0))</f>
        <v>144</v>
      </c>
      <c r="G4901" s="49" t="s">
        <v>4919</v>
      </c>
      <c r="H4901" s="51" t="str">
        <f>INDEX(Δεδομένα!B$1:B$51,MATCH('2021'!G4901,Δεδομένα!A$1:A$51,0))</f>
        <v>ΠΕΛΛΟΠΟΝΗΣΟΥ</v>
      </c>
      <c r="I4901" s="53">
        <f>INDEX(Δεδομένα!E$1:E$13,MATCH('2021'!H4901,Δεδομένα!D$1:D$13,0))</f>
        <v>8</v>
      </c>
      <c r="J4901" s="4">
        <v>44360</v>
      </c>
      <c r="K4901" s="3" t="s">
        <v>3280</v>
      </c>
      <c r="L4901" s="17" t="str">
        <f t="shared" si="392"/>
        <v>13/06/2021 10:32</v>
      </c>
      <c r="M4901" s="4">
        <v>44360</v>
      </c>
      <c r="N4901" s="3" t="s">
        <v>878</v>
      </c>
      <c r="O4901" s="17" t="str">
        <f t="shared" si="393"/>
        <v>13/06/2021 10:56</v>
      </c>
      <c r="P4901" s="24">
        <f t="shared" si="394"/>
        <v>1.6666666670062114E-2</v>
      </c>
      <c r="Q4901" s="28">
        <v>0</v>
      </c>
      <c r="R4901" s="27">
        <f t="shared" si="395"/>
        <v>24.000000004889444</v>
      </c>
      <c r="S4901" s="3" t="s">
        <v>4</v>
      </c>
      <c r="T4901" s="3" t="s">
        <v>5078</v>
      </c>
      <c r="U4901" s="3" t="s">
        <v>4</v>
      </c>
      <c r="V4901" s="3" t="s">
        <v>5094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0.05</v>
      </c>
      <c r="AC4901" s="5">
        <v>0</v>
      </c>
      <c r="AD4901" s="5">
        <v>0</v>
      </c>
      <c r="AE4901" s="2">
        <v>2</v>
      </c>
      <c r="AF4901" s="2">
        <v>0</v>
      </c>
      <c r="AG4901" s="2">
        <v>0</v>
      </c>
      <c r="AH4901" s="2">
        <v>0</v>
      </c>
      <c r="AI4901" s="2">
        <v>0</v>
      </c>
      <c r="AJ4901" s="2">
        <v>1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</row>
    <row r="4902" spans="1:46" x14ac:dyDescent="0.2">
      <c r="A4902" s="2">
        <v>1689025</v>
      </c>
      <c r="B4902" s="2">
        <v>864258</v>
      </c>
      <c r="C4902" s="7">
        <v>21.949141959484201</v>
      </c>
      <c r="D4902" s="7">
        <v>37.253701801522602</v>
      </c>
      <c r="E4902" s="19" t="s">
        <v>5077</v>
      </c>
      <c r="F4902" s="46">
        <f>INDEX(Δεδομένα!$P:$P,MATCH('2021'!E4902,Δεδομένα!$O:$O,0))</f>
        <v>144</v>
      </c>
      <c r="G4902" s="49" t="s">
        <v>4919</v>
      </c>
      <c r="H4902" s="51" t="str">
        <f>INDEX(Δεδομένα!B$1:B$51,MATCH('2021'!G4902,Δεδομένα!A$1:A$51,0))</f>
        <v>ΠΕΛΛΟΠΟΝΗΣΟΥ</v>
      </c>
      <c r="I4902" s="53">
        <f>INDEX(Δεδομένα!E$1:E$13,MATCH('2021'!H4902,Δεδομένα!D$1:D$13,0))</f>
        <v>8</v>
      </c>
      <c r="J4902" s="4">
        <v>44370</v>
      </c>
      <c r="K4902" s="3" t="s">
        <v>699</v>
      </c>
      <c r="L4902" s="17" t="str">
        <f t="shared" si="392"/>
        <v>23/06/2021 17:23</v>
      </c>
      <c r="M4902" s="4">
        <v>44370</v>
      </c>
      <c r="N4902" s="3" t="s">
        <v>269</v>
      </c>
      <c r="O4902" s="17" t="str">
        <f t="shared" si="393"/>
        <v>23/06/2021 18:19</v>
      </c>
      <c r="P4902" s="24">
        <f t="shared" si="394"/>
        <v>3.8888888884685002E-2</v>
      </c>
      <c r="Q4902" s="28">
        <v>0</v>
      </c>
      <c r="R4902" s="27">
        <f t="shared" si="395"/>
        <v>55.999999993946403</v>
      </c>
      <c r="S4902" s="3" t="s">
        <v>4</v>
      </c>
      <c r="T4902" s="3" t="s">
        <v>5078</v>
      </c>
      <c r="U4902" s="3" t="s">
        <v>4</v>
      </c>
      <c r="V4902" s="3" t="s">
        <v>5111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0.5</v>
      </c>
      <c r="AC4902" s="5">
        <v>0</v>
      </c>
      <c r="AD4902" s="5">
        <v>0</v>
      </c>
      <c r="AE4902" s="2">
        <v>3</v>
      </c>
      <c r="AF4902" s="2">
        <v>0</v>
      </c>
      <c r="AG4902" s="2">
        <v>0</v>
      </c>
      <c r="AH4902" s="2">
        <v>0</v>
      </c>
      <c r="AI4902" s="2">
        <v>0</v>
      </c>
      <c r="AJ4902" s="2">
        <v>2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</row>
    <row r="4903" spans="1:46" x14ac:dyDescent="0.2">
      <c r="A4903" s="2">
        <v>1699536</v>
      </c>
      <c r="B4903" s="2">
        <v>878348</v>
      </c>
      <c r="C4903" s="7">
        <v>21.940948759520701</v>
      </c>
      <c r="D4903" s="7">
        <v>37.3250954252645</v>
      </c>
      <c r="E4903" s="19" t="s">
        <v>5077</v>
      </c>
      <c r="F4903" s="46">
        <f>INDEX(Δεδομένα!$P:$P,MATCH('2021'!E4903,Δεδομένα!$O:$O,0))</f>
        <v>144</v>
      </c>
      <c r="G4903" s="49" t="s">
        <v>4919</v>
      </c>
      <c r="H4903" s="51" t="str">
        <f>INDEX(Δεδομένα!B$1:B$51,MATCH('2021'!G4903,Δεδομένα!A$1:A$51,0))</f>
        <v>ΠΕΛΛΟΠΟΝΗΣΟΥ</v>
      </c>
      <c r="I4903" s="53">
        <f>INDEX(Δεδομένα!E$1:E$13,MATCH('2021'!H4903,Δεδομένα!D$1:D$13,0))</f>
        <v>8</v>
      </c>
      <c r="J4903" s="4">
        <v>44412</v>
      </c>
      <c r="K4903" s="3" t="s">
        <v>415</v>
      </c>
      <c r="L4903" s="17" t="str">
        <f t="shared" si="392"/>
        <v>04/08/2021 16:40</v>
      </c>
      <c r="M4903" s="4">
        <v>44429</v>
      </c>
      <c r="N4903" s="3" t="s">
        <v>125</v>
      </c>
      <c r="O4903" s="17" t="str">
        <f t="shared" si="393"/>
        <v>21/08/2021 20:30</v>
      </c>
      <c r="P4903" s="29">
        <f t="shared" si="394"/>
        <v>17.159722222218988</v>
      </c>
      <c r="Q4903" s="30">
        <f>17*24</f>
        <v>408</v>
      </c>
      <c r="R4903" s="27">
        <f t="shared" si="395"/>
        <v>24709.999999995343</v>
      </c>
      <c r="S4903" s="3" t="s">
        <v>4</v>
      </c>
      <c r="T4903" s="3" t="s">
        <v>5078</v>
      </c>
      <c r="U4903" s="3" t="s">
        <v>5083</v>
      </c>
      <c r="V4903" s="3" t="s">
        <v>5112</v>
      </c>
      <c r="W4903" s="5">
        <v>0</v>
      </c>
      <c r="X4903" s="5">
        <v>23000</v>
      </c>
      <c r="Y4903" s="5">
        <v>0</v>
      </c>
      <c r="Z4903" s="5">
        <v>0</v>
      </c>
      <c r="AA4903" s="5">
        <v>0</v>
      </c>
      <c r="AB4903" s="5">
        <v>6000</v>
      </c>
      <c r="AC4903" s="5">
        <v>0</v>
      </c>
      <c r="AD4903" s="5">
        <v>0</v>
      </c>
      <c r="AE4903" s="2">
        <v>92</v>
      </c>
      <c r="AF4903" s="2">
        <v>0</v>
      </c>
      <c r="AG4903" s="2">
        <v>0</v>
      </c>
      <c r="AH4903" s="2">
        <v>0</v>
      </c>
      <c r="AI4903" s="2">
        <v>0</v>
      </c>
      <c r="AJ4903" s="2">
        <v>43</v>
      </c>
      <c r="AK4903" s="2">
        <v>0</v>
      </c>
      <c r="AL4903" s="2">
        <v>0</v>
      </c>
      <c r="AM4903" s="2">
        <v>0</v>
      </c>
      <c r="AN4903" s="2">
        <v>6</v>
      </c>
      <c r="AO4903" s="2">
        <v>5</v>
      </c>
      <c r="AP4903" s="2">
        <v>1</v>
      </c>
      <c r="AQ4903" s="2">
        <v>0</v>
      </c>
      <c r="AR4903" s="2">
        <v>0</v>
      </c>
      <c r="AS4903" s="2">
        <v>1</v>
      </c>
      <c r="AT4903" s="2">
        <v>1</v>
      </c>
    </row>
    <row r="4904" spans="1:46" x14ac:dyDescent="0.2">
      <c r="A4904" s="2">
        <v>1704268</v>
      </c>
      <c r="B4904" s="2">
        <v>879658</v>
      </c>
      <c r="C4904" s="7">
        <v>21.956470199498501</v>
      </c>
      <c r="D4904" s="7">
        <v>37.249994849080203</v>
      </c>
      <c r="E4904" s="19" t="s">
        <v>5077</v>
      </c>
      <c r="F4904" s="46">
        <f>INDEX(Δεδομένα!$P:$P,MATCH('2021'!E4904,Δεδομένα!$O:$O,0))</f>
        <v>144</v>
      </c>
      <c r="G4904" s="49" t="s">
        <v>4919</v>
      </c>
      <c r="H4904" s="51" t="str">
        <f>INDEX(Δεδομένα!B$1:B$51,MATCH('2021'!G4904,Δεδομένα!A$1:A$51,0))</f>
        <v>ΠΕΛΛΟΠΟΝΗΣΟΥ</v>
      </c>
      <c r="I4904" s="53">
        <f>INDEX(Δεδομένα!E$1:E$13,MATCH('2021'!H4904,Δεδομένα!D$1:D$13,0))</f>
        <v>8</v>
      </c>
      <c r="J4904" s="4">
        <v>44414</v>
      </c>
      <c r="K4904" s="3" t="s">
        <v>357</v>
      </c>
      <c r="L4904" s="17" t="str">
        <f t="shared" si="392"/>
        <v>06/08/2021 18:09</v>
      </c>
      <c r="M4904" s="4">
        <v>44414</v>
      </c>
      <c r="N4904" s="3" t="s">
        <v>255</v>
      </c>
      <c r="O4904" s="17" t="str">
        <f t="shared" si="393"/>
        <v>06/08/2021 19:40</v>
      </c>
      <c r="P4904" s="24">
        <f t="shared" si="394"/>
        <v>6.3194444446708076E-2</v>
      </c>
      <c r="Q4904" s="28">
        <v>0</v>
      </c>
      <c r="R4904" s="27">
        <f t="shared" si="395"/>
        <v>91.000000003259629</v>
      </c>
      <c r="S4904" s="3" t="s">
        <v>4</v>
      </c>
      <c r="T4904" s="3" t="s">
        <v>5078</v>
      </c>
      <c r="U4904" s="3" t="s">
        <v>4</v>
      </c>
      <c r="V4904" s="3" t="s">
        <v>5088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10</v>
      </c>
      <c r="AC4904" s="5">
        <v>0</v>
      </c>
      <c r="AD4904" s="5">
        <v>0</v>
      </c>
      <c r="AE4904" s="2">
        <v>8</v>
      </c>
      <c r="AF4904" s="2">
        <v>0</v>
      </c>
      <c r="AG4904" s="2">
        <v>0</v>
      </c>
      <c r="AH4904" s="2">
        <v>0</v>
      </c>
      <c r="AI4904" s="2">
        <v>0</v>
      </c>
      <c r="AJ4904" s="2">
        <v>4</v>
      </c>
      <c r="AK4904" s="2">
        <v>0</v>
      </c>
      <c r="AL4904" s="2">
        <v>4</v>
      </c>
      <c r="AM4904" s="2">
        <v>2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</row>
    <row r="4905" spans="1:46" x14ac:dyDescent="0.2">
      <c r="A4905" s="2">
        <v>1704284</v>
      </c>
      <c r="B4905" s="2">
        <v>881068</v>
      </c>
      <c r="C4905" s="7">
        <v>21.8588744892898</v>
      </c>
      <c r="D4905" s="7">
        <v>37.297061291647204</v>
      </c>
      <c r="E4905" s="19" t="s">
        <v>5077</v>
      </c>
      <c r="F4905" s="46">
        <f>INDEX(Δεδομένα!$P:$P,MATCH('2021'!E4905,Δεδομένα!$O:$O,0))</f>
        <v>144</v>
      </c>
      <c r="G4905" s="49" t="s">
        <v>4919</v>
      </c>
      <c r="H4905" s="51" t="str">
        <f>INDEX(Δεδομένα!B$1:B$51,MATCH('2021'!G4905,Δεδομένα!A$1:A$51,0))</f>
        <v>ΠΕΛΛΟΠΟΝΗΣΟΥ</v>
      </c>
      <c r="I4905" s="53">
        <f>INDEX(Δεδομένα!E$1:E$13,MATCH('2021'!H4905,Δεδομένα!D$1:D$13,0))</f>
        <v>8</v>
      </c>
      <c r="J4905" s="4">
        <v>44417</v>
      </c>
      <c r="K4905" s="3" t="s">
        <v>1436</v>
      </c>
      <c r="L4905" s="17" t="str">
        <f t="shared" si="392"/>
        <v>09/08/2021 17:14</v>
      </c>
      <c r="M4905" s="4">
        <v>44417</v>
      </c>
      <c r="N4905" s="3" t="s">
        <v>32</v>
      </c>
      <c r="O4905" s="17" t="str">
        <f t="shared" si="393"/>
        <v>09/08/2021 18:45</v>
      </c>
      <c r="P4905" s="24">
        <f t="shared" si="394"/>
        <v>6.3194444446708076E-2</v>
      </c>
      <c r="Q4905" s="28">
        <v>0</v>
      </c>
      <c r="R4905" s="27">
        <f t="shared" si="395"/>
        <v>91.000000003259629</v>
      </c>
      <c r="S4905" s="3" t="s">
        <v>4</v>
      </c>
      <c r="T4905" s="3" t="s">
        <v>5078</v>
      </c>
      <c r="U4905" s="3" t="s">
        <v>5113</v>
      </c>
      <c r="V4905" s="3" t="s">
        <v>5113</v>
      </c>
      <c r="W4905" s="5">
        <v>0</v>
      </c>
      <c r="X4905" s="5">
        <v>0</v>
      </c>
      <c r="Y4905" s="5">
        <v>0</v>
      </c>
      <c r="Z4905" s="5">
        <v>3</v>
      </c>
      <c r="AA4905" s="5">
        <v>0</v>
      </c>
      <c r="AB4905" s="5">
        <v>0</v>
      </c>
      <c r="AC4905" s="5">
        <v>0</v>
      </c>
      <c r="AD4905" s="5">
        <v>0</v>
      </c>
      <c r="AE4905" s="2">
        <v>4</v>
      </c>
      <c r="AF4905" s="2">
        <v>0</v>
      </c>
      <c r="AG4905" s="2">
        <v>0</v>
      </c>
      <c r="AH4905" s="2">
        <v>0</v>
      </c>
      <c r="AI4905" s="2">
        <v>0</v>
      </c>
      <c r="AJ4905" s="2">
        <v>2</v>
      </c>
      <c r="AK4905" s="2">
        <v>0</v>
      </c>
      <c r="AL4905" s="2">
        <v>4</v>
      </c>
      <c r="AM4905" s="2">
        <v>1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</row>
    <row r="4906" spans="1:46" x14ac:dyDescent="0.2">
      <c r="A4906" s="2">
        <v>1704328</v>
      </c>
      <c r="B4906" s="2">
        <v>881340</v>
      </c>
      <c r="C4906" s="7">
        <v>21.968725644467401</v>
      </c>
      <c r="D4906" s="7">
        <v>37.253960711068601</v>
      </c>
      <c r="E4906" s="19" t="s">
        <v>5077</v>
      </c>
      <c r="F4906" s="46">
        <f>INDEX(Δεδομένα!$P:$P,MATCH('2021'!E4906,Δεδομένα!$O:$O,0))</f>
        <v>144</v>
      </c>
      <c r="G4906" s="49" t="s">
        <v>4919</v>
      </c>
      <c r="H4906" s="51" t="str">
        <f>INDEX(Δεδομένα!B$1:B$51,MATCH('2021'!G4906,Δεδομένα!A$1:A$51,0))</f>
        <v>ΠΕΛΛΟΠΟΝΗΣΟΥ</v>
      </c>
      <c r="I4906" s="53">
        <f>INDEX(Δεδομένα!E$1:E$13,MATCH('2021'!H4906,Δεδομένα!D$1:D$13,0))</f>
        <v>8</v>
      </c>
      <c r="J4906" s="4">
        <v>44418</v>
      </c>
      <c r="K4906" s="3" t="s">
        <v>251</v>
      </c>
      <c r="L4906" s="17" t="str">
        <f t="shared" si="392"/>
        <v>10/08/2021 14:46</v>
      </c>
      <c r="M4906" s="4">
        <v>44421</v>
      </c>
      <c r="N4906" s="3" t="s">
        <v>5114</v>
      </c>
      <c r="O4906" s="17" t="str">
        <f t="shared" si="393"/>
        <v>13/08/2021 08:56</v>
      </c>
      <c r="P4906" s="29">
        <f t="shared" si="394"/>
        <v>2.7569444444452529</v>
      </c>
      <c r="Q4906" s="30">
        <f>2*24</f>
        <v>48</v>
      </c>
      <c r="R4906" s="27">
        <f t="shared" si="395"/>
        <v>3970.0000000011642</v>
      </c>
      <c r="S4906" s="3" t="s">
        <v>4</v>
      </c>
      <c r="T4906" s="3" t="s">
        <v>5078</v>
      </c>
      <c r="U4906" s="3" t="s">
        <v>4</v>
      </c>
      <c r="V4906" s="3" t="s">
        <v>5088</v>
      </c>
      <c r="W4906" s="5">
        <v>0</v>
      </c>
      <c r="X4906" s="5">
        <v>0</v>
      </c>
      <c r="Y4906" s="5">
        <v>0</v>
      </c>
      <c r="Z4906" s="5">
        <v>5</v>
      </c>
      <c r="AA4906" s="5">
        <v>5</v>
      </c>
      <c r="AB4906" s="5">
        <v>10</v>
      </c>
      <c r="AC4906" s="5">
        <v>0</v>
      </c>
      <c r="AD4906" s="5">
        <v>0</v>
      </c>
      <c r="AE4906" s="2">
        <v>6</v>
      </c>
      <c r="AF4906" s="2">
        <v>0</v>
      </c>
      <c r="AG4906" s="2">
        <v>0</v>
      </c>
      <c r="AH4906" s="2">
        <v>0</v>
      </c>
      <c r="AI4906" s="2">
        <v>0</v>
      </c>
      <c r="AJ4906" s="2">
        <v>3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</row>
    <row r="4907" spans="1:46" x14ac:dyDescent="0.2">
      <c r="A4907" s="2">
        <v>1704329</v>
      </c>
      <c r="B4907" s="2">
        <v>881379</v>
      </c>
      <c r="C4907" s="7">
        <v>21.964402948658599</v>
      </c>
      <c r="D4907" s="7">
        <v>37.264897471229901</v>
      </c>
      <c r="E4907" s="19" t="s">
        <v>5077</v>
      </c>
      <c r="F4907" s="46">
        <f>INDEX(Δεδομένα!$P:$P,MATCH('2021'!E4907,Δεδομένα!$O:$O,0))</f>
        <v>144</v>
      </c>
      <c r="G4907" s="49" t="s">
        <v>4919</v>
      </c>
      <c r="H4907" s="51" t="str">
        <f>INDEX(Δεδομένα!B$1:B$51,MATCH('2021'!G4907,Δεδομένα!A$1:A$51,0))</f>
        <v>ΠΕΛΛΟΠΟΝΗΣΟΥ</v>
      </c>
      <c r="I4907" s="53">
        <f>INDEX(Δεδομένα!E$1:E$13,MATCH('2021'!H4907,Δεδομένα!D$1:D$13,0))</f>
        <v>8</v>
      </c>
      <c r="J4907" s="4">
        <v>44418</v>
      </c>
      <c r="K4907" s="3" t="s">
        <v>656</v>
      </c>
      <c r="L4907" s="17" t="str">
        <f t="shared" si="392"/>
        <v>10/08/2021 14:55</v>
      </c>
      <c r="M4907" s="4">
        <v>44418</v>
      </c>
      <c r="N4907" s="3" t="s">
        <v>722</v>
      </c>
      <c r="O4907" s="17" t="str">
        <f t="shared" si="393"/>
        <v>10/08/2021 17:01</v>
      </c>
      <c r="P4907" s="24">
        <f t="shared" si="394"/>
        <v>8.7499999994179234E-2</v>
      </c>
      <c r="Q4907" s="28">
        <v>0</v>
      </c>
      <c r="R4907" s="27">
        <f t="shared" si="395"/>
        <v>125.9999999916181</v>
      </c>
      <c r="S4907" s="3" t="s">
        <v>4</v>
      </c>
      <c r="T4907" s="3" t="s">
        <v>5078</v>
      </c>
      <c r="U4907" s="3" t="s">
        <v>5115</v>
      </c>
      <c r="V4907" s="3" t="s">
        <v>5116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2</v>
      </c>
      <c r="AC4907" s="5">
        <v>0</v>
      </c>
      <c r="AD4907" s="5">
        <v>0</v>
      </c>
      <c r="AE4907" s="2">
        <v>6</v>
      </c>
      <c r="AF4907" s="2">
        <v>0</v>
      </c>
      <c r="AG4907" s="2">
        <v>0</v>
      </c>
      <c r="AH4907" s="2">
        <v>0</v>
      </c>
      <c r="AI4907" s="2">
        <v>0</v>
      </c>
      <c r="AJ4907" s="2">
        <v>3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</row>
    <row r="4908" spans="1:46" x14ac:dyDescent="0.2">
      <c r="A4908" s="2">
        <v>1704333</v>
      </c>
      <c r="B4908" s="2">
        <v>883442</v>
      </c>
      <c r="C4908" s="7">
        <v>22.0103946574425</v>
      </c>
      <c r="D4908" s="7">
        <v>37.249823400520903</v>
      </c>
      <c r="E4908" s="19" t="s">
        <v>5077</v>
      </c>
      <c r="F4908" s="46">
        <f>INDEX(Δεδομένα!$P:$P,MATCH('2021'!E4908,Δεδομένα!$O:$O,0))</f>
        <v>144</v>
      </c>
      <c r="G4908" s="49" t="s">
        <v>4919</v>
      </c>
      <c r="H4908" s="51" t="str">
        <f>INDEX(Δεδομένα!B$1:B$51,MATCH('2021'!G4908,Δεδομένα!A$1:A$51,0))</f>
        <v>ΠΕΛΛΟΠΟΝΗΣΟΥ</v>
      </c>
      <c r="I4908" s="53">
        <f>INDEX(Δεδομένα!E$1:E$13,MATCH('2021'!H4908,Δεδομένα!D$1:D$13,0))</f>
        <v>8</v>
      </c>
      <c r="J4908" s="4">
        <v>44424</v>
      </c>
      <c r="K4908" s="3" t="s">
        <v>154</v>
      </c>
      <c r="L4908" s="17" t="str">
        <f t="shared" si="392"/>
        <v>16/08/2021 13:20</v>
      </c>
      <c r="M4908" s="4">
        <v>44424</v>
      </c>
      <c r="N4908" s="3" t="s">
        <v>563</v>
      </c>
      <c r="O4908" s="17" t="str">
        <f t="shared" si="393"/>
        <v>16/08/2021 17:15</v>
      </c>
      <c r="P4908" s="24">
        <f t="shared" si="394"/>
        <v>0.16319444444525288</v>
      </c>
      <c r="Q4908" s="28">
        <v>0</v>
      </c>
      <c r="R4908" s="27">
        <f t="shared" si="395"/>
        <v>235.00000000116415</v>
      </c>
      <c r="S4908" s="3" t="s">
        <v>4</v>
      </c>
      <c r="T4908" s="3" t="s">
        <v>5078</v>
      </c>
      <c r="U4908" s="3" t="s">
        <v>4</v>
      </c>
      <c r="V4908" s="3" t="s">
        <v>3965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6</v>
      </c>
      <c r="AC4908" s="5">
        <v>0</v>
      </c>
      <c r="AD4908" s="5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6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</row>
    <row r="4909" spans="1:46" x14ac:dyDescent="0.2">
      <c r="A4909" s="2">
        <v>1704339</v>
      </c>
      <c r="B4909" s="2">
        <v>884052</v>
      </c>
      <c r="C4909" s="7">
        <v>22.007048869843199</v>
      </c>
      <c r="D4909" s="7">
        <v>37.227712320414298</v>
      </c>
      <c r="E4909" s="19" t="s">
        <v>5077</v>
      </c>
      <c r="F4909" s="46">
        <f>INDEX(Δεδομένα!$P:$P,MATCH('2021'!E4909,Δεδομένα!$O:$O,0))</f>
        <v>144</v>
      </c>
      <c r="G4909" s="49" t="s">
        <v>4919</v>
      </c>
      <c r="H4909" s="51" t="str">
        <f>INDEX(Δεδομένα!B$1:B$51,MATCH('2021'!G4909,Δεδομένα!A$1:A$51,0))</f>
        <v>ΠΕΛΛΟΠΟΝΗΣΟΥ</v>
      </c>
      <c r="I4909" s="53">
        <f>INDEX(Δεδομένα!E$1:E$13,MATCH('2021'!H4909,Δεδομένα!D$1:D$13,0))</f>
        <v>8</v>
      </c>
      <c r="J4909" s="4">
        <v>44426</v>
      </c>
      <c r="K4909" s="3" t="s">
        <v>357</v>
      </c>
      <c r="L4909" s="17" t="str">
        <f t="shared" si="392"/>
        <v>18/08/2021 18:09</v>
      </c>
      <c r="M4909" s="4">
        <v>44426</v>
      </c>
      <c r="N4909" s="3" t="s">
        <v>1913</v>
      </c>
      <c r="O4909" s="17" t="str">
        <f t="shared" si="393"/>
        <v>18/08/2021 23:44</v>
      </c>
      <c r="P4909" s="24">
        <f t="shared" si="394"/>
        <v>0.23263888889050577</v>
      </c>
      <c r="Q4909" s="28">
        <v>0</v>
      </c>
      <c r="R4909" s="27">
        <f t="shared" si="395"/>
        <v>335.00000000232831</v>
      </c>
      <c r="S4909" s="3" t="s">
        <v>4</v>
      </c>
      <c r="T4909" s="3" t="s">
        <v>5078</v>
      </c>
      <c r="U4909" s="3" t="s">
        <v>4</v>
      </c>
      <c r="V4909" s="3" t="s">
        <v>4630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15</v>
      </c>
      <c r="AC4909" s="5">
        <v>0</v>
      </c>
      <c r="AD4909" s="5">
        <v>0</v>
      </c>
      <c r="AE4909" s="2">
        <v>12</v>
      </c>
      <c r="AF4909" s="2">
        <v>0</v>
      </c>
      <c r="AG4909" s="2">
        <v>0</v>
      </c>
      <c r="AH4909" s="2">
        <v>0</v>
      </c>
      <c r="AI4909" s="2">
        <v>8</v>
      </c>
      <c r="AJ4909" s="2">
        <v>6</v>
      </c>
      <c r="AK4909" s="2">
        <v>0</v>
      </c>
      <c r="AL4909" s="2">
        <v>3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</row>
    <row r="4910" spans="1:46" x14ac:dyDescent="0.2">
      <c r="A4910" s="2">
        <v>1711422</v>
      </c>
      <c r="B4910" s="2">
        <v>888228</v>
      </c>
      <c r="C4910" s="7">
        <v>22.0206474891007</v>
      </c>
      <c r="D4910" s="7">
        <v>37.166159855094698</v>
      </c>
      <c r="E4910" s="19" t="s">
        <v>5077</v>
      </c>
      <c r="F4910" s="46">
        <f>INDEX(Δεδομένα!$P:$P,MATCH('2021'!E4910,Δεδομένα!$O:$O,0))</f>
        <v>144</v>
      </c>
      <c r="G4910" s="49" t="s">
        <v>4919</v>
      </c>
      <c r="H4910" s="51" t="str">
        <f>INDEX(Δεδομένα!B$1:B$51,MATCH('2021'!G4910,Δεδομένα!A$1:A$51,0))</f>
        <v>ΠΕΛΛΟΠΟΝΗΣΟΥ</v>
      </c>
      <c r="I4910" s="53">
        <f>INDEX(Δεδομένα!E$1:E$13,MATCH('2021'!H4910,Δεδομένα!D$1:D$13,0))</f>
        <v>8</v>
      </c>
      <c r="J4910" s="4">
        <v>44441</v>
      </c>
      <c r="K4910" s="3" t="s">
        <v>2237</v>
      </c>
      <c r="L4910" s="17" t="str">
        <f t="shared" si="392"/>
        <v>02/09/2021 21:52</v>
      </c>
      <c r="M4910" s="4">
        <v>44441</v>
      </c>
      <c r="N4910" s="3" t="s">
        <v>971</v>
      </c>
      <c r="O4910" s="17" t="str">
        <f t="shared" si="393"/>
        <v>02/09/2021 23:50</v>
      </c>
      <c r="P4910" s="24">
        <f t="shared" si="394"/>
        <v>8.1944444442342501E-2</v>
      </c>
      <c r="Q4910" s="28">
        <v>0</v>
      </c>
      <c r="R4910" s="27">
        <f t="shared" si="395"/>
        <v>117.9999999969732</v>
      </c>
      <c r="S4910" s="3" t="s">
        <v>4</v>
      </c>
      <c r="T4910" s="3" t="s">
        <v>4926</v>
      </c>
      <c r="U4910" s="3" t="s">
        <v>5043</v>
      </c>
      <c r="V4910" s="3" t="s">
        <v>5043</v>
      </c>
      <c r="W4910" s="5">
        <v>0</v>
      </c>
      <c r="X4910" s="5">
        <v>0</v>
      </c>
      <c r="Y4910" s="5">
        <v>0</v>
      </c>
      <c r="Z4910" s="5">
        <v>0</v>
      </c>
      <c r="AA4910" s="5">
        <v>0.06</v>
      </c>
      <c r="AB4910" s="5">
        <v>0</v>
      </c>
      <c r="AC4910" s="5">
        <v>0</v>
      </c>
      <c r="AD4910" s="5">
        <v>0</v>
      </c>
      <c r="AE4910" s="2">
        <v>4</v>
      </c>
      <c r="AF4910" s="2">
        <v>0</v>
      </c>
      <c r="AG4910" s="2">
        <v>0</v>
      </c>
      <c r="AH4910" s="2">
        <v>0</v>
      </c>
      <c r="AI4910" s="2">
        <v>2</v>
      </c>
      <c r="AJ4910" s="2">
        <v>2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</row>
    <row r="4911" spans="1:46" x14ac:dyDescent="0.2">
      <c r="A4911" s="2">
        <v>1711926</v>
      </c>
      <c r="B4911" s="2">
        <v>890710</v>
      </c>
      <c r="C4911" s="7">
        <v>21.993707081087301</v>
      </c>
      <c r="D4911" s="7">
        <v>37.168512479350198</v>
      </c>
      <c r="E4911" s="19" t="s">
        <v>5077</v>
      </c>
      <c r="F4911" s="46">
        <f>INDEX(Δεδομένα!$P:$P,MATCH('2021'!E4911,Δεδομένα!$O:$O,0))</f>
        <v>144</v>
      </c>
      <c r="G4911" s="49" t="s">
        <v>4919</v>
      </c>
      <c r="H4911" s="51" t="str">
        <f>INDEX(Δεδομένα!B$1:B$51,MATCH('2021'!G4911,Δεδομένα!A$1:A$51,0))</f>
        <v>ΠΕΛΛΟΠΟΝΗΣΟΥ</v>
      </c>
      <c r="I4911" s="53">
        <f>INDEX(Δεδομένα!E$1:E$13,MATCH('2021'!H4911,Δεδομένα!D$1:D$13,0))</f>
        <v>8</v>
      </c>
      <c r="J4911" s="4">
        <v>44451</v>
      </c>
      <c r="K4911" s="3" t="s">
        <v>833</v>
      </c>
      <c r="L4911" s="17" t="str">
        <f t="shared" si="392"/>
        <v>12/09/2021 14:35</v>
      </c>
      <c r="M4911" s="4">
        <v>44451</v>
      </c>
      <c r="N4911" s="3" t="s">
        <v>731</v>
      </c>
      <c r="O4911" s="17" t="str">
        <f t="shared" si="393"/>
        <v>12/09/2021 16:31</v>
      </c>
      <c r="P4911" s="24">
        <f t="shared" si="394"/>
        <v>8.0555555556202307E-2</v>
      </c>
      <c r="Q4911" s="28">
        <v>0</v>
      </c>
      <c r="R4911" s="27">
        <f t="shared" si="395"/>
        <v>116.00000000093132</v>
      </c>
      <c r="S4911" s="3" t="s">
        <v>4</v>
      </c>
      <c r="T4911" s="3" t="s">
        <v>4920</v>
      </c>
      <c r="U4911" s="3" t="s">
        <v>4</v>
      </c>
      <c r="V4911" s="3" t="s">
        <v>5117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6</v>
      </c>
      <c r="AC4911" s="5">
        <v>0</v>
      </c>
      <c r="AD4911" s="5">
        <v>0</v>
      </c>
      <c r="AE4911" s="2">
        <v>4</v>
      </c>
      <c r="AF4911" s="2">
        <v>0</v>
      </c>
      <c r="AG4911" s="2">
        <v>0</v>
      </c>
      <c r="AH4911" s="2">
        <v>0</v>
      </c>
      <c r="AI4911" s="2">
        <v>0</v>
      </c>
      <c r="AJ4911" s="2">
        <v>2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</row>
    <row r="4912" spans="1:46" x14ac:dyDescent="0.2">
      <c r="A4912" s="2">
        <v>1714507</v>
      </c>
      <c r="B4912" s="2">
        <v>891653</v>
      </c>
      <c r="C4912" s="7">
        <v>21.993309681646</v>
      </c>
      <c r="D4912" s="7">
        <v>37.300044004561101</v>
      </c>
      <c r="E4912" s="19" t="s">
        <v>5077</v>
      </c>
      <c r="F4912" s="46">
        <f>INDEX(Δεδομένα!$P:$P,MATCH('2021'!E4912,Δεδομένα!$O:$O,0))</f>
        <v>144</v>
      </c>
      <c r="G4912" s="49" t="s">
        <v>4919</v>
      </c>
      <c r="H4912" s="51" t="str">
        <f>INDEX(Δεδομένα!B$1:B$51,MATCH('2021'!G4912,Δεδομένα!A$1:A$51,0))</f>
        <v>ΠΕΛΛΟΠΟΝΗΣΟΥ</v>
      </c>
      <c r="I4912" s="53">
        <f>INDEX(Δεδομένα!E$1:E$13,MATCH('2021'!H4912,Δεδομένα!D$1:D$13,0))</f>
        <v>8</v>
      </c>
      <c r="J4912" s="4">
        <v>44455</v>
      </c>
      <c r="K4912" s="3" t="s">
        <v>338</v>
      </c>
      <c r="L4912" s="17" t="str">
        <f t="shared" si="392"/>
        <v>16/09/2021 11:00</v>
      </c>
      <c r="M4912" s="4">
        <v>44455</v>
      </c>
      <c r="N4912" s="3" t="s">
        <v>345</v>
      </c>
      <c r="O4912" s="17" t="str">
        <f t="shared" si="393"/>
        <v>16/09/2021 12:10</v>
      </c>
      <c r="P4912" s="24">
        <f t="shared" si="394"/>
        <v>4.8611111109494232E-2</v>
      </c>
      <c r="Q4912" s="28">
        <v>0</v>
      </c>
      <c r="R4912" s="27">
        <f t="shared" si="395"/>
        <v>69.999999997671694</v>
      </c>
      <c r="S4912" s="3" t="s">
        <v>4</v>
      </c>
      <c r="T4912" s="3" t="s">
        <v>5078</v>
      </c>
      <c r="U4912" s="3" t="s">
        <v>5106</v>
      </c>
      <c r="V4912" s="3" t="s">
        <v>5118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2</v>
      </c>
      <c r="AC4912" s="5">
        <v>0</v>
      </c>
      <c r="AD4912" s="5">
        <v>0</v>
      </c>
      <c r="AE4912" s="2">
        <v>3</v>
      </c>
      <c r="AF4912" s="2">
        <v>0</v>
      </c>
      <c r="AG4912" s="2">
        <v>0</v>
      </c>
      <c r="AH4912" s="2">
        <v>0</v>
      </c>
      <c r="AI4912" s="2">
        <v>0</v>
      </c>
      <c r="AJ4912" s="2">
        <v>2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</row>
    <row r="4913" spans="1:46" x14ac:dyDescent="0.2">
      <c r="A4913" s="2">
        <v>1714503</v>
      </c>
      <c r="B4913" s="2">
        <v>891873</v>
      </c>
      <c r="C4913" s="7">
        <v>21.9816468127954</v>
      </c>
      <c r="D4913" s="7">
        <v>37.278115164305298</v>
      </c>
      <c r="E4913" s="19" t="s">
        <v>5077</v>
      </c>
      <c r="F4913" s="46">
        <f>INDEX(Δεδομένα!$P:$P,MATCH('2021'!E4913,Δεδομένα!$O:$O,0))</f>
        <v>144</v>
      </c>
      <c r="G4913" s="49" t="s">
        <v>4919</v>
      </c>
      <c r="H4913" s="51" t="str">
        <f>INDEX(Δεδομένα!B$1:B$51,MATCH('2021'!G4913,Δεδομένα!A$1:A$51,0))</f>
        <v>ΠΕΛΛΟΠΟΝΗΣΟΥ</v>
      </c>
      <c r="I4913" s="53">
        <f>INDEX(Δεδομένα!E$1:E$13,MATCH('2021'!H4913,Δεδομένα!D$1:D$13,0))</f>
        <v>8</v>
      </c>
      <c r="J4913" s="4">
        <v>44456</v>
      </c>
      <c r="K4913" s="3" t="s">
        <v>5119</v>
      </c>
      <c r="L4913" s="17" t="str">
        <f t="shared" si="392"/>
        <v>17/09/2021 08:57</v>
      </c>
      <c r="M4913" s="4">
        <v>44456</v>
      </c>
      <c r="N4913" s="3" t="s">
        <v>775</v>
      </c>
      <c r="O4913" s="17" t="str">
        <f t="shared" si="393"/>
        <v>17/09/2021 10:05</v>
      </c>
      <c r="P4913" s="24">
        <f t="shared" si="394"/>
        <v>4.7222222223354038E-2</v>
      </c>
      <c r="Q4913" s="28">
        <v>0</v>
      </c>
      <c r="R4913" s="27">
        <f t="shared" si="395"/>
        <v>68.000000001629815</v>
      </c>
      <c r="S4913" s="3" t="s">
        <v>4</v>
      </c>
      <c r="T4913" s="3" t="s">
        <v>5078</v>
      </c>
      <c r="U4913" s="3" t="s">
        <v>4</v>
      </c>
      <c r="V4913" s="3" t="s">
        <v>5120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0.01</v>
      </c>
      <c r="AC4913" s="5">
        <v>0</v>
      </c>
      <c r="AD4913" s="5">
        <v>0</v>
      </c>
      <c r="AE4913" s="2">
        <v>5</v>
      </c>
      <c r="AF4913" s="2">
        <v>0</v>
      </c>
      <c r="AG4913" s="2">
        <v>0</v>
      </c>
      <c r="AH4913" s="2">
        <v>0</v>
      </c>
      <c r="AI4913" s="2">
        <v>0</v>
      </c>
      <c r="AJ4913" s="2">
        <v>3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</row>
    <row r="4914" spans="1:46" x14ac:dyDescent="0.2">
      <c r="A4914" s="2">
        <v>1711952</v>
      </c>
      <c r="B4914" s="2">
        <v>894972</v>
      </c>
      <c r="C4914" s="7">
        <v>21.976868582676499</v>
      </c>
      <c r="D4914" s="7">
        <v>37.2578176638931</v>
      </c>
      <c r="E4914" s="19" t="s">
        <v>5077</v>
      </c>
      <c r="F4914" s="46">
        <f>INDEX(Δεδομένα!$P:$P,MATCH('2021'!E4914,Δεδομένα!$O:$O,0))</f>
        <v>144</v>
      </c>
      <c r="G4914" s="49" t="s">
        <v>4919</v>
      </c>
      <c r="H4914" s="51" t="str">
        <f>INDEX(Δεδομένα!B$1:B$51,MATCH('2021'!G4914,Δεδομένα!A$1:A$51,0))</f>
        <v>ΠΕΛΛΟΠΟΝΗΣΟΥ</v>
      </c>
      <c r="I4914" s="53">
        <f>INDEX(Δεδομένα!E$1:E$13,MATCH('2021'!H4914,Δεδομένα!D$1:D$13,0))</f>
        <v>8</v>
      </c>
      <c r="J4914" s="4">
        <v>44467</v>
      </c>
      <c r="K4914" s="3" t="s">
        <v>109</v>
      </c>
      <c r="L4914" s="17" t="str">
        <f t="shared" si="392"/>
        <v>28/09/2021 15:50</v>
      </c>
      <c r="M4914" s="4">
        <v>44467</v>
      </c>
      <c r="N4914" s="3" t="s">
        <v>109</v>
      </c>
      <c r="O4914" s="17" t="str">
        <f t="shared" si="393"/>
        <v>28/09/2021 15:50</v>
      </c>
      <c r="P4914" s="24">
        <f t="shared" si="394"/>
        <v>0</v>
      </c>
      <c r="Q4914" s="28">
        <v>0</v>
      </c>
      <c r="R4914" s="27">
        <f t="shared" si="395"/>
        <v>0</v>
      </c>
      <c r="S4914" s="3" t="s">
        <v>4</v>
      </c>
      <c r="T4914" s="3" t="s">
        <v>5078</v>
      </c>
      <c r="U4914" s="3" t="s">
        <v>4</v>
      </c>
      <c r="V4914" s="3" t="s">
        <v>5121</v>
      </c>
      <c r="W4914" s="5">
        <v>0</v>
      </c>
      <c r="X4914" s="5">
        <v>0</v>
      </c>
      <c r="Y4914" s="5">
        <v>0</v>
      </c>
      <c r="Z4914" s="5">
        <v>0</v>
      </c>
      <c r="AA4914" s="5">
        <v>0.05</v>
      </c>
      <c r="AB4914" s="5">
        <v>1.5</v>
      </c>
      <c r="AC4914" s="5">
        <v>0</v>
      </c>
      <c r="AD4914" s="5">
        <v>0</v>
      </c>
      <c r="AE4914" s="2">
        <v>5</v>
      </c>
      <c r="AF4914" s="2">
        <v>0</v>
      </c>
      <c r="AG4914" s="2">
        <v>0</v>
      </c>
      <c r="AH4914" s="2">
        <v>0</v>
      </c>
      <c r="AI4914" s="2">
        <v>0</v>
      </c>
      <c r="AJ4914" s="2">
        <v>3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</row>
    <row r="4915" spans="1:46" x14ac:dyDescent="0.2">
      <c r="A4915" s="2">
        <v>1721229</v>
      </c>
      <c r="B4915" s="2">
        <v>895778</v>
      </c>
      <c r="C4915" s="7">
        <v>22.020368251010499</v>
      </c>
      <c r="D4915" s="7">
        <v>37.166214995194899</v>
      </c>
      <c r="E4915" s="19" t="s">
        <v>5077</v>
      </c>
      <c r="F4915" s="46">
        <f>INDEX(Δεδομένα!$P:$P,MATCH('2021'!E4915,Δεδομένα!$O:$O,0))</f>
        <v>144</v>
      </c>
      <c r="G4915" s="49" t="s">
        <v>4919</v>
      </c>
      <c r="H4915" s="51" t="str">
        <f>INDEX(Δεδομένα!B$1:B$51,MATCH('2021'!G4915,Δεδομένα!A$1:A$51,0))</f>
        <v>ΠΕΛΛΟΠΟΝΗΣΟΥ</v>
      </c>
      <c r="I4915" s="53">
        <f>INDEX(Δεδομένα!E$1:E$13,MATCH('2021'!H4915,Δεδομένα!D$1:D$13,0))</f>
        <v>8</v>
      </c>
      <c r="J4915" s="4">
        <v>44470</v>
      </c>
      <c r="K4915" s="3" t="s">
        <v>1014</v>
      </c>
      <c r="L4915" s="17" t="str">
        <f t="shared" si="392"/>
        <v>01/10/2021 21:55</v>
      </c>
      <c r="M4915" s="4">
        <v>44471</v>
      </c>
      <c r="N4915" s="3" t="s">
        <v>1377</v>
      </c>
      <c r="O4915" s="17" t="str">
        <f t="shared" si="393"/>
        <v>02/10/2021 00:30</v>
      </c>
      <c r="P4915" s="24">
        <f t="shared" si="394"/>
        <v>0.10763888889050577</v>
      </c>
      <c r="Q4915" s="28">
        <v>0</v>
      </c>
      <c r="R4915" s="27">
        <f t="shared" si="395"/>
        <v>155.00000000232831</v>
      </c>
      <c r="S4915" s="3" t="s">
        <v>4</v>
      </c>
      <c r="T4915" s="3" t="s">
        <v>4926</v>
      </c>
      <c r="U4915" s="3" t="s">
        <v>4</v>
      </c>
      <c r="V4915" s="3" t="s">
        <v>5043</v>
      </c>
      <c r="W4915" s="5">
        <v>0</v>
      </c>
      <c r="X4915" s="5">
        <v>0</v>
      </c>
      <c r="Y4915" s="5">
        <v>0</v>
      </c>
      <c r="Z4915" s="5">
        <v>0</v>
      </c>
      <c r="AA4915" s="5">
        <v>0.5</v>
      </c>
      <c r="AB4915" s="5">
        <v>0</v>
      </c>
      <c r="AC4915" s="5">
        <v>0</v>
      </c>
      <c r="AD4915" s="5">
        <v>0</v>
      </c>
      <c r="AE4915" s="2">
        <v>7</v>
      </c>
      <c r="AF4915" s="2">
        <v>0</v>
      </c>
      <c r="AG4915" s="2">
        <v>0</v>
      </c>
      <c r="AH4915" s="2">
        <v>0</v>
      </c>
      <c r="AI4915" s="2">
        <v>2</v>
      </c>
      <c r="AJ4915" s="2">
        <v>3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</row>
    <row r="4916" spans="1:46" x14ac:dyDescent="0.2">
      <c r="A4916" s="2">
        <v>1721236</v>
      </c>
      <c r="B4916" s="2">
        <v>896502</v>
      </c>
      <c r="C4916" s="7">
        <v>22.002353668212901</v>
      </c>
      <c r="D4916" s="7">
        <v>37.167140960693402</v>
      </c>
      <c r="E4916" s="19" t="s">
        <v>5077</v>
      </c>
      <c r="F4916" s="46">
        <f>INDEX(Δεδομένα!$P:$P,MATCH('2021'!E4916,Δεδομένα!$O:$O,0))</f>
        <v>144</v>
      </c>
      <c r="G4916" s="49" t="s">
        <v>4919</v>
      </c>
      <c r="H4916" s="51" t="str">
        <f>INDEX(Δεδομένα!B$1:B$51,MATCH('2021'!G4916,Δεδομένα!A$1:A$51,0))</f>
        <v>ΠΕΛΛΟΠΟΝΗΣΟΥ</v>
      </c>
      <c r="I4916" s="53">
        <f>INDEX(Δεδομένα!E$1:E$13,MATCH('2021'!H4916,Δεδομένα!D$1:D$13,0))</f>
        <v>8</v>
      </c>
      <c r="J4916" s="4">
        <v>44473</v>
      </c>
      <c r="K4916" s="3" t="s">
        <v>531</v>
      </c>
      <c r="L4916" s="17" t="str">
        <f t="shared" si="392"/>
        <v>04/10/2021 14:10</v>
      </c>
      <c r="M4916" s="4">
        <v>44473</v>
      </c>
      <c r="N4916" s="3" t="s">
        <v>131</v>
      </c>
      <c r="O4916" s="17" t="str">
        <f t="shared" si="393"/>
        <v>04/10/2021 19:15</v>
      </c>
      <c r="P4916" s="24">
        <f t="shared" si="394"/>
        <v>0.21180555555474712</v>
      </c>
      <c r="Q4916" s="28">
        <v>0</v>
      </c>
      <c r="R4916" s="27">
        <f t="shared" si="395"/>
        <v>304.99999999883585</v>
      </c>
      <c r="S4916" s="3" t="s">
        <v>4</v>
      </c>
      <c r="T4916" s="3" t="s">
        <v>5078</v>
      </c>
      <c r="U4916" s="3" t="s">
        <v>4</v>
      </c>
      <c r="V4916" s="3" t="s">
        <v>5122</v>
      </c>
      <c r="W4916" s="5">
        <v>0</v>
      </c>
      <c r="X4916" s="5">
        <v>0</v>
      </c>
      <c r="Y4916" s="5">
        <v>0</v>
      </c>
      <c r="Z4916" s="5">
        <v>0</v>
      </c>
      <c r="AA4916" s="5">
        <v>5</v>
      </c>
      <c r="AB4916" s="5">
        <v>0</v>
      </c>
      <c r="AC4916" s="5">
        <v>0</v>
      </c>
      <c r="AD4916" s="5">
        <v>0</v>
      </c>
      <c r="AE4916" s="2">
        <v>8</v>
      </c>
      <c r="AF4916" s="2">
        <v>0</v>
      </c>
      <c r="AG4916" s="2">
        <v>0</v>
      </c>
      <c r="AH4916" s="2">
        <v>0</v>
      </c>
      <c r="AI4916" s="2">
        <v>2</v>
      </c>
      <c r="AJ4916" s="2">
        <v>4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</row>
    <row r="4917" spans="1:46" x14ac:dyDescent="0.2">
      <c r="A4917" s="2">
        <v>1721240</v>
      </c>
      <c r="B4917" s="2">
        <v>897902</v>
      </c>
      <c r="C4917" s="7">
        <v>22.020654693881699</v>
      </c>
      <c r="D4917" s="7">
        <v>37.174651040213398</v>
      </c>
      <c r="E4917" s="19" t="s">
        <v>5077</v>
      </c>
      <c r="F4917" s="46">
        <f>INDEX(Δεδομένα!$P:$P,MATCH('2021'!E4917,Δεδομένα!$O:$O,0))</f>
        <v>144</v>
      </c>
      <c r="G4917" s="49" t="s">
        <v>4919</v>
      </c>
      <c r="H4917" s="51" t="str">
        <f>INDEX(Δεδομένα!B$1:B$51,MATCH('2021'!G4917,Δεδομένα!A$1:A$51,0))</f>
        <v>ΠΕΛΛΟΠΟΝΗΣΟΥ</v>
      </c>
      <c r="I4917" s="53">
        <f>INDEX(Δεδομένα!E$1:E$13,MATCH('2021'!H4917,Δεδομένα!D$1:D$13,0))</f>
        <v>8</v>
      </c>
      <c r="J4917" s="4">
        <v>44477</v>
      </c>
      <c r="K4917" s="3" t="s">
        <v>79</v>
      </c>
      <c r="L4917" s="17" t="str">
        <f t="shared" si="392"/>
        <v>08/10/2021 19:10</v>
      </c>
      <c r="M4917" s="4">
        <v>44477</v>
      </c>
      <c r="N4917" s="3" t="s">
        <v>323</v>
      </c>
      <c r="O4917" s="17" t="str">
        <f t="shared" si="393"/>
        <v>08/10/2021 22:35</v>
      </c>
      <c r="P4917" s="24">
        <f t="shared" si="394"/>
        <v>0.14236111110949423</v>
      </c>
      <c r="Q4917" s="28">
        <v>0</v>
      </c>
      <c r="R4917" s="27">
        <f t="shared" si="395"/>
        <v>204.99999999767169</v>
      </c>
      <c r="S4917" s="3" t="s">
        <v>4</v>
      </c>
      <c r="T4917" s="3" t="s">
        <v>4926</v>
      </c>
      <c r="U4917" s="3" t="s">
        <v>4</v>
      </c>
      <c r="V4917" s="3" t="s">
        <v>5043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0.01</v>
      </c>
      <c r="AC4917" s="5">
        <v>0</v>
      </c>
      <c r="AD4917" s="5">
        <v>0</v>
      </c>
      <c r="AE4917" s="2">
        <v>8</v>
      </c>
      <c r="AF4917" s="2">
        <v>0</v>
      </c>
      <c r="AG4917" s="2">
        <v>0</v>
      </c>
      <c r="AH4917" s="2">
        <v>0</v>
      </c>
      <c r="AI4917" s="2">
        <v>0</v>
      </c>
      <c r="AJ4917" s="2">
        <v>4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</row>
    <row r="4918" spans="1:46" x14ac:dyDescent="0.2">
      <c r="A4918" s="2">
        <v>1721277</v>
      </c>
      <c r="B4918" s="2">
        <v>904460</v>
      </c>
      <c r="C4918" s="7">
        <v>21.9977088169979</v>
      </c>
      <c r="D4918" s="7">
        <v>37.2358472899069</v>
      </c>
      <c r="E4918" s="19" t="s">
        <v>5077</v>
      </c>
      <c r="F4918" s="46">
        <f>INDEX(Δεδομένα!$P:$P,MATCH('2021'!E4918,Δεδομένα!$O:$O,0))</f>
        <v>144</v>
      </c>
      <c r="G4918" s="49" t="s">
        <v>4919</v>
      </c>
      <c r="H4918" s="51" t="str">
        <f>INDEX(Δεδομένα!B$1:B$51,MATCH('2021'!G4918,Δεδομένα!A$1:A$51,0))</f>
        <v>ΠΕΛΛΟΠΟΝΗΣΟΥ</v>
      </c>
      <c r="I4918" s="53">
        <f>INDEX(Δεδομένα!E$1:E$13,MATCH('2021'!H4918,Δεδομένα!D$1:D$13,0))</f>
        <v>8</v>
      </c>
      <c r="J4918" s="4">
        <v>44495</v>
      </c>
      <c r="K4918" s="3" t="s">
        <v>697</v>
      </c>
      <c r="L4918" s="17" t="str">
        <f t="shared" si="392"/>
        <v>26/10/2021 17:40</v>
      </c>
      <c r="M4918" s="4">
        <v>44495</v>
      </c>
      <c r="N4918" s="3" t="s">
        <v>111</v>
      </c>
      <c r="O4918" s="17" t="str">
        <f t="shared" si="393"/>
        <v>26/10/2021 19:20</v>
      </c>
      <c r="P4918" s="24">
        <f t="shared" si="394"/>
        <v>6.9444444445252884E-2</v>
      </c>
      <c r="Q4918" s="28">
        <v>0</v>
      </c>
      <c r="R4918" s="27">
        <f t="shared" si="395"/>
        <v>100.00000000116415</v>
      </c>
      <c r="S4918" s="3" t="s">
        <v>4</v>
      </c>
      <c r="T4918" s="3" t="s">
        <v>5078</v>
      </c>
      <c r="U4918" s="3" t="s">
        <v>4</v>
      </c>
      <c r="V4918" s="3" t="s">
        <v>5123</v>
      </c>
      <c r="W4918" s="5">
        <v>0</v>
      </c>
      <c r="X4918" s="5">
        <v>0</v>
      </c>
      <c r="Y4918" s="5">
        <v>0</v>
      </c>
      <c r="Z4918" s="5">
        <v>0</v>
      </c>
      <c r="AA4918" s="5">
        <v>0.2</v>
      </c>
      <c r="AB4918" s="5">
        <v>0</v>
      </c>
      <c r="AC4918" s="5">
        <v>0</v>
      </c>
      <c r="AD4918" s="5">
        <v>0</v>
      </c>
      <c r="AE4918" s="2">
        <v>4</v>
      </c>
      <c r="AF4918" s="2">
        <v>0</v>
      </c>
      <c r="AG4918" s="2">
        <v>0</v>
      </c>
      <c r="AH4918" s="2">
        <v>0</v>
      </c>
      <c r="AI4918" s="2">
        <v>0</v>
      </c>
      <c r="AJ4918" s="2">
        <v>2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</row>
    <row r="4919" spans="1:46" x14ac:dyDescent="0.2">
      <c r="A4919" s="2">
        <v>1721278</v>
      </c>
      <c r="B4919" s="2">
        <v>904479</v>
      </c>
      <c r="C4919" s="7">
        <v>21.994262501351699</v>
      </c>
      <c r="D4919" s="7">
        <v>37.175377808962999</v>
      </c>
      <c r="E4919" s="19" t="s">
        <v>5077</v>
      </c>
      <c r="F4919" s="46">
        <f>INDEX(Δεδομένα!$P:$P,MATCH('2021'!E4919,Δεδομένα!$O:$O,0))</f>
        <v>144</v>
      </c>
      <c r="G4919" s="49" t="s">
        <v>4919</v>
      </c>
      <c r="H4919" s="51" t="str">
        <f>INDEX(Δεδομένα!B$1:B$51,MATCH('2021'!G4919,Δεδομένα!A$1:A$51,0))</f>
        <v>ΠΕΛΛΟΠΟΝΗΣΟΥ</v>
      </c>
      <c r="I4919" s="53">
        <f>INDEX(Δεδομένα!E$1:E$13,MATCH('2021'!H4919,Δεδομένα!D$1:D$13,0))</f>
        <v>8</v>
      </c>
      <c r="J4919" s="4">
        <v>44495</v>
      </c>
      <c r="K4919" s="3" t="s">
        <v>150</v>
      </c>
      <c r="L4919" s="17" t="str">
        <f t="shared" si="392"/>
        <v>26/10/2021 19:00</v>
      </c>
      <c r="M4919" s="4">
        <v>44495</v>
      </c>
      <c r="N4919" s="3" t="s">
        <v>1490</v>
      </c>
      <c r="O4919" s="17" t="str">
        <f t="shared" si="393"/>
        <v>26/10/2021 19:45</v>
      </c>
      <c r="P4919" s="24">
        <f t="shared" si="394"/>
        <v>3.125E-2</v>
      </c>
      <c r="Q4919" s="28">
        <v>0</v>
      </c>
      <c r="R4919" s="27">
        <f t="shared" si="395"/>
        <v>45</v>
      </c>
      <c r="S4919" s="3" t="s">
        <v>4</v>
      </c>
      <c r="T4919" s="3" t="s">
        <v>4920</v>
      </c>
      <c r="U4919" s="3" t="s">
        <v>4</v>
      </c>
      <c r="V4919" s="3" t="s">
        <v>5124</v>
      </c>
      <c r="W4919" s="5">
        <v>0</v>
      </c>
      <c r="X4919" s="5">
        <v>0</v>
      </c>
      <c r="Y4919" s="5">
        <v>0</v>
      </c>
      <c r="Z4919" s="5">
        <v>0</v>
      </c>
      <c r="AA4919" s="5">
        <v>0.03</v>
      </c>
      <c r="AB4919" s="5">
        <v>0</v>
      </c>
      <c r="AC4919" s="5">
        <v>0</v>
      </c>
      <c r="AD4919" s="5">
        <v>0</v>
      </c>
      <c r="AE4919" s="2">
        <v>2</v>
      </c>
      <c r="AF4919" s="2">
        <v>0</v>
      </c>
      <c r="AG4919" s="2">
        <v>0</v>
      </c>
      <c r="AH4919" s="2">
        <v>0</v>
      </c>
      <c r="AI4919" s="2">
        <v>0</v>
      </c>
      <c r="AJ4919" s="2">
        <v>1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</row>
    <row r="4920" spans="1:46" x14ac:dyDescent="0.2">
      <c r="A4920" s="2">
        <v>1721281</v>
      </c>
      <c r="B4920" s="2">
        <v>904886</v>
      </c>
      <c r="C4920" s="7">
        <v>21.915623471741998</v>
      </c>
      <c r="D4920" s="7">
        <v>37.179014237223797</v>
      </c>
      <c r="E4920" s="19" t="s">
        <v>5077</v>
      </c>
      <c r="F4920" s="46">
        <f>INDEX(Δεδομένα!$P:$P,MATCH('2021'!E4920,Δεδομένα!$O:$O,0))</f>
        <v>144</v>
      </c>
      <c r="G4920" s="49" t="s">
        <v>4919</v>
      </c>
      <c r="H4920" s="51" t="str">
        <f>INDEX(Δεδομένα!B$1:B$51,MATCH('2021'!G4920,Δεδομένα!A$1:A$51,0))</f>
        <v>ΠΕΛΛΟΠΟΝΗΣΟΥ</v>
      </c>
      <c r="I4920" s="53">
        <f>INDEX(Δεδομένα!E$1:E$13,MATCH('2021'!H4920,Δεδομένα!D$1:D$13,0))</f>
        <v>8</v>
      </c>
      <c r="J4920" s="4">
        <v>44497</v>
      </c>
      <c r="K4920" s="3" t="s">
        <v>1848</v>
      </c>
      <c r="L4920" s="17" t="str">
        <f t="shared" si="392"/>
        <v>28/10/2021 14:14</v>
      </c>
      <c r="M4920" s="4">
        <v>44497</v>
      </c>
      <c r="N4920" s="3" t="s">
        <v>660</v>
      </c>
      <c r="O4920" s="17" t="str">
        <f t="shared" si="393"/>
        <v>28/10/2021 16:11</v>
      </c>
      <c r="P4920" s="24">
        <f t="shared" si="394"/>
        <v>8.1250000002910383E-2</v>
      </c>
      <c r="Q4920" s="28">
        <v>0</v>
      </c>
      <c r="R4920" s="27">
        <f t="shared" si="395"/>
        <v>117.00000000419095</v>
      </c>
      <c r="S4920" s="3" t="s">
        <v>4</v>
      </c>
      <c r="T4920" s="3" t="s">
        <v>4920</v>
      </c>
      <c r="U4920" s="3" t="s">
        <v>4</v>
      </c>
      <c r="V4920" s="3" t="s">
        <v>5125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1.5</v>
      </c>
      <c r="AC4920" s="5">
        <v>0</v>
      </c>
      <c r="AD4920" s="5">
        <v>0</v>
      </c>
      <c r="AE4920" s="2">
        <v>4</v>
      </c>
      <c r="AF4920" s="2">
        <v>0</v>
      </c>
      <c r="AG4920" s="2">
        <v>0</v>
      </c>
      <c r="AH4920" s="2">
        <v>0</v>
      </c>
      <c r="AI4920" s="2">
        <v>0</v>
      </c>
      <c r="AJ4920" s="2">
        <v>2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</row>
    <row r="4921" spans="1:46" x14ac:dyDescent="0.2">
      <c r="A4921" s="2">
        <v>1721287</v>
      </c>
      <c r="B4921" s="2">
        <v>905182</v>
      </c>
      <c r="C4921" s="7">
        <v>21.8595180511475</v>
      </c>
      <c r="D4921" s="7">
        <v>37.292953491210902</v>
      </c>
      <c r="E4921" s="19" t="s">
        <v>5077</v>
      </c>
      <c r="F4921" s="46">
        <f>INDEX(Δεδομένα!$P:$P,MATCH('2021'!E4921,Δεδομένα!$O:$O,0))</f>
        <v>144</v>
      </c>
      <c r="G4921" s="49" t="s">
        <v>4919</v>
      </c>
      <c r="H4921" s="51" t="str">
        <f>INDEX(Δεδομένα!B$1:B$51,MATCH('2021'!G4921,Δεδομένα!A$1:A$51,0))</f>
        <v>ΠΕΛΛΟΠΟΝΗΣΟΥ</v>
      </c>
      <c r="I4921" s="53">
        <f>INDEX(Δεδομένα!E$1:E$13,MATCH('2021'!H4921,Δεδομένα!D$1:D$13,0))</f>
        <v>8</v>
      </c>
      <c r="J4921" s="4">
        <v>44498</v>
      </c>
      <c r="K4921" s="3" t="s">
        <v>310</v>
      </c>
      <c r="L4921" s="17" t="str">
        <f t="shared" si="392"/>
        <v>29/10/2021 15:05</v>
      </c>
      <c r="M4921" s="4">
        <v>44498</v>
      </c>
      <c r="N4921" s="3" t="s">
        <v>221</v>
      </c>
      <c r="O4921" s="17" t="str">
        <f t="shared" si="393"/>
        <v>29/10/2021 16:15</v>
      </c>
      <c r="P4921" s="24">
        <f t="shared" si="394"/>
        <v>4.8611111116770189E-2</v>
      </c>
      <c r="Q4921" s="28">
        <v>0</v>
      </c>
      <c r="R4921" s="27">
        <f t="shared" si="395"/>
        <v>70.000000008149073</v>
      </c>
      <c r="S4921" s="3" t="s">
        <v>4</v>
      </c>
      <c r="T4921" s="3" t="s">
        <v>5078</v>
      </c>
      <c r="U4921" s="3" t="s">
        <v>4</v>
      </c>
      <c r="V4921" s="3" t="s">
        <v>5126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1</v>
      </c>
      <c r="AC4921" s="5">
        <v>0</v>
      </c>
      <c r="AD4921" s="5">
        <v>0</v>
      </c>
      <c r="AE4921" s="2">
        <v>2</v>
      </c>
      <c r="AF4921" s="2">
        <v>0</v>
      </c>
      <c r="AG4921" s="2">
        <v>0</v>
      </c>
      <c r="AH4921" s="2">
        <v>0</v>
      </c>
      <c r="AI4921" s="2">
        <v>0</v>
      </c>
      <c r="AJ4921" s="2">
        <v>1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</row>
    <row r="4922" spans="1:46" x14ac:dyDescent="0.2">
      <c r="A4922" s="2">
        <v>1721294</v>
      </c>
      <c r="B4922" s="2">
        <v>905286</v>
      </c>
      <c r="C4922" s="7">
        <v>21.9857069899797</v>
      </c>
      <c r="D4922" s="7">
        <v>37.254591796031001</v>
      </c>
      <c r="E4922" s="19" t="s">
        <v>5077</v>
      </c>
      <c r="F4922" s="46">
        <f>INDEX(Δεδομένα!$P:$P,MATCH('2021'!E4922,Δεδομένα!$O:$O,0))</f>
        <v>144</v>
      </c>
      <c r="G4922" s="49" t="s">
        <v>4919</v>
      </c>
      <c r="H4922" s="51" t="str">
        <f>INDEX(Δεδομένα!B$1:B$51,MATCH('2021'!G4922,Δεδομένα!A$1:A$51,0))</f>
        <v>ΠΕΛΛΟΠΟΝΗΣΟΥ</v>
      </c>
      <c r="I4922" s="53">
        <f>INDEX(Δεδομένα!E$1:E$13,MATCH('2021'!H4922,Δεδομένα!D$1:D$13,0))</f>
        <v>8</v>
      </c>
      <c r="J4922" s="4">
        <v>44498</v>
      </c>
      <c r="K4922" s="3" t="s">
        <v>1396</v>
      </c>
      <c r="L4922" s="17" t="str">
        <f t="shared" si="392"/>
        <v>29/10/2021 21:50</v>
      </c>
      <c r="M4922" s="4">
        <v>44498</v>
      </c>
      <c r="N4922" s="3" t="s">
        <v>1345</v>
      </c>
      <c r="O4922" s="17" t="str">
        <f t="shared" si="393"/>
        <v>29/10/2021 23:00</v>
      </c>
      <c r="P4922" s="24">
        <f t="shared" si="394"/>
        <v>4.8611111116770189E-2</v>
      </c>
      <c r="Q4922" s="28">
        <v>0</v>
      </c>
      <c r="R4922" s="27">
        <f t="shared" si="395"/>
        <v>70.000000008149073</v>
      </c>
      <c r="S4922" s="3" t="s">
        <v>4</v>
      </c>
      <c r="T4922" s="3" t="s">
        <v>5078</v>
      </c>
      <c r="U4922" s="3" t="s">
        <v>4</v>
      </c>
      <c r="V4922" s="3" t="s">
        <v>5127</v>
      </c>
      <c r="W4922" s="5">
        <v>0</v>
      </c>
      <c r="X4922" s="5">
        <v>0</v>
      </c>
      <c r="Y4922" s="5">
        <v>0</v>
      </c>
      <c r="Z4922" s="5">
        <v>0</v>
      </c>
      <c r="AA4922" s="5">
        <v>0.2</v>
      </c>
      <c r="AB4922" s="5">
        <v>0</v>
      </c>
      <c r="AC4922" s="5">
        <v>0</v>
      </c>
      <c r="AD4922" s="5">
        <v>0</v>
      </c>
      <c r="AE4922" s="2">
        <v>4</v>
      </c>
      <c r="AF4922" s="2">
        <v>0</v>
      </c>
      <c r="AG4922" s="2">
        <v>0</v>
      </c>
      <c r="AH4922" s="2">
        <v>0</v>
      </c>
      <c r="AI4922" s="2">
        <v>0</v>
      </c>
      <c r="AJ4922" s="2">
        <v>2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</row>
    <row r="4923" spans="1:46" x14ac:dyDescent="0.2">
      <c r="A4923" s="2">
        <v>1721297</v>
      </c>
      <c r="B4923" s="2">
        <v>905300</v>
      </c>
      <c r="C4923" s="7">
        <v>22.021732648762601</v>
      </c>
      <c r="D4923" s="7">
        <v>37.218217839048101</v>
      </c>
      <c r="E4923" s="19" t="s">
        <v>5077</v>
      </c>
      <c r="F4923" s="46">
        <f>INDEX(Δεδομένα!$P:$P,MATCH('2021'!E4923,Δεδομένα!$O:$O,0))</f>
        <v>144</v>
      </c>
      <c r="G4923" s="49" t="s">
        <v>4919</v>
      </c>
      <c r="H4923" s="51" t="str">
        <f>INDEX(Δεδομένα!B$1:B$51,MATCH('2021'!G4923,Δεδομένα!A$1:A$51,0))</f>
        <v>ΠΕΛΛΟΠΟΝΗΣΟΥ</v>
      </c>
      <c r="I4923" s="53">
        <f>INDEX(Δεδομένα!E$1:E$13,MATCH('2021'!H4923,Δεδομένα!D$1:D$13,0))</f>
        <v>8</v>
      </c>
      <c r="J4923" s="4">
        <v>44498</v>
      </c>
      <c r="K4923" s="3" t="s">
        <v>1345</v>
      </c>
      <c r="L4923" s="17" t="str">
        <f t="shared" si="392"/>
        <v>29/10/2021 23:00</v>
      </c>
      <c r="M4923" s="4">
        <v>44498</v>
      </c>
      <c r="N4923" s="3" t="s">
        <v>734</v>
      </c>
      <c r="O4923" s="17" t="str">
        <f t="shared" si="393"/>
        <v>29/10/2021 23:30</v>
      </c>
      <c r="P4923" s="24">
        <f t="shared" si="394"/>
        <v>2.0833333328482695E-2</v>
      </c>
      <c r="Q4923" s="28">
        <v>0</v>
      </c>
      <c r="R4923" s="27">
        <f t="shared" si="395"/>
        <v>29.999999993015081</v>
      </c>
      <c r="S4923" s="3" t="s">
        <v>4</v>
      </c>
      <c r="T4923" s="3" t="s">
        <v>5078</v>
      </c>
      <c r="U4923" s="3" t="s">
        <v>4</v>
      </c>
      <c r="V4923" s="3" t="s">
        <v>5128</v>
      </c>
      <c r="W4923" s="5">
        <v>0</v>
      </c>
      <c r="X4923" s="5">
        <v>0</v>
      </c>
      <c r="Y4923" s="5">
        <v>0</v>
      </c>
      <c r="Z4923" s="5">
        <v>0</v>
      </c>
      <c r="AA4923" s="5">
        <v>0.01</v>
      </c>
      <c r="AB4923" s="5">
        <v>0</v>
      </c>
      <c r="AC4923" s="5">
        <v>0</v>
      </c>
      <c r="AD4923" s="5">
        <v>0</v>
      </c>
      <c r="AE4923" s="2">
        <v>2</v>
      </c>
      <c r="AF4923" s="2">
        <v>0</v>
      </c>
      <c r="AG4923" s="2">
        <v>0</v>
      </c>
      <c r="AH4923" s="2">
        <v>0</v>
      </c>
      <c r="AI4923" s="2">
        <v>0</v>
      </c>
      <c r="AJ4923" s="2">
        <v>1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</row>
    <row r="4924" spans="1:46" x14ac:dyDescent="0.2">
      <c r="A4924" s="2">
        <v>1721302</v>
      </c>
      <c r="B4924" s="2">
        <v>905698</v>
      </c>
      <c r="C4924" s="7">
        <v>22.013919830322301</v>
      </c>
      <c r="D4924" s="7">
        <v>37.164131164550803</v>
      </c>
      <c r="E4924" s="19" t="s">
        <v>5077</v>
      </c>
      <c r="F4924" s="46">
        <f>INDEX(Δεδομένα!$P:$P,MATCH('2021'!E4924,Δεδομένα!$O:$O,0))</f>
        <v>144</v>
      </c>
      <c r="G4924" s="49" t="s">
        <v>4919</v>
      </c>
      <c r="H4924" s="51" t="str">
        <f>INDEX(Δεδομένα!B$1:B$51,MATCH('2021'!G4924,Δεδομένα!A$1:A$51,0))</f>
        <v>ΠΕΛΛΟΠΟΝΗΣΟΥ</v>
      </c>
      <c r="I4924" s="53">
        <f>INDEX(Δεδομένα!E$1:E$13,MATCH('2021'!H4924,Δεδομένα!D$1:D$13,0))</f>
        <v>8</v>
      </c>
      <c r="J4924" s="4">
        <v>44499</v>
      </c>
      <c r="K4924" s="3" t="s">
        <v>697</v>
      </c>
      <c r="L4924" s="17" t="str">
        <f t="shared" si="392"/>
        <v>30/10/2021 17:40</v>
      </c>
      <c r="M4924" s="4">
        <v>44499</v>
      </c>
      <c r="N4924" s="3" t="s">
        <v>566</v>
      </c>
      <c r="O4924" s="17" t="str">
        <f t="shared" si="393"/>
        <v>30/10/2021 18:40</v>
      </c>
      <c r="P4924" s="24">
        <f t="shared" si="394"/>
        <v>4.1666666671517305E-2</v>
      </c>
      <c r="Q4924" s="28">
        <v>0</v>
      </c>
      <c r="R4924" s="27">
        <f t="shared" si="395"/>
        <v>60.000000006984919</v>
      </c>
      <c r="S4924" s="3" t="s">
        <v>4</v>
      </c>
      <c r="T4924" s="3" t="s">
        <v>4926</v>
      </c>
      <c r="U4924" s="3" t="s">
        <v>4</v>
      </c>
      <c r="V4924" s="3" t="s">
        <v>5043</v>
      </c>
      <c r="W4924" s="5">
        <v>0</v>
      </c>
      <c r="X4924" s="5">
        <v>0</v>
      </c>
      <c r="Y4924" s="5">
        <v>0</v>
      </c>
      <c r="Z4924" s="5">
        <v>0</v>
      </c>
      <c r="AA4924" s="5">
        <v>1</v>
      </c>
      <c r="AB4924" s="5">
        <v>0</v>
      </c>
      <c r="AC4924" s="5">
        <v>0</v>
      </c>
      <c r="AD4924" s="5">
        <v>0</v>
      </c>
      <c r="AE4924" s="2">
        <v>6</v>
      </c>
      <c r="AF4924" s="2">
        <v>0</v>
      </c>
      <c r="AG4924" s="2">
        <v>0</v>
      </c>
      <c r="AH4924" s="2">
        <v>0</v>
      </c>
      <c r="AI4924" s="2">
        <v>0</v>
      </c>
      <c r="AJ4924" s="2">
        <v>3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</row>
    <row r="4925" spans="1:46" x14ac:dyDescent="0.2">
      <c r="A4925" s="2">
        <v>1721588</v>
      </c>
      <c r="B4925" s="2">
        <v>907970</v>
      </c>
      <c r="C4925" s="7">
        <v>22.014379566421798</v>
      </c>
      <c r="D4925" s="7">
        <v>37.1680339229178</v>
      </c>
      <c r="E4925" s="19" t="s">
        <v>5077</v>
      </c>
      <c r="F4925" s="46">
        <f>INDEX(Δεδομένα!$P:$P,MATCH('2021'!E4925,Δεδομένα!$O:$O,0))</f>
        <v>144</v>
      </c>
      <c r="G4925" s="49" t="s">
        <v>4919</v>
      </c>
      <c r="H4925" s="51" t="str">
        <f>INDEX(Δεδομένα!B$1:B$51,MATCH('2021'!G4925,Δεδομένα!A$1:A$51,0))</f>
        <v>ΠΕΛΛΟΠΟΝΗΣΟΥ</v>
      </c>
      <c r="I4925" s="53">
        <f>INDEX(Δεδομένα!E$1:E$13,MATCH('2021'!H4925,Δεδομένα!D$1:D$13,0))</f>
        <v>8</v>
      </c>
      <c r="J4925" s="4">
        <v>44510</v>
      </c>
      <c r="K4925" s="3" t="s">
        <v>1761</v>
      </c>
      <c r="L4925" s="17" t="str">
        <f t="shared" si="392"/>
        <v>10/11/2021 12:23</v>
      </c>
      <c r="M4925" s="4">
        <v>44510</v>
      </c>
      <c r="N4925" s="3" t="s">
        <v>901</v>
      </c>
      <c r="O4925" s="17" t="str">
        <f t="shared" si="393"/>
        <v>10/11/2021 13:29</v>
      </c>
      <c r="P4925" s="24">
        <f t="shared" si="394"/>
        <v>4.5833333329937886E-2</v>
      </c>
      <c r="Q4925" s="28">
        <v>0</v>
      </c>
      <c r="R4925" s="27">
        <f t="shared" si="395"/>
        <v>65.999999995110556</v>
      </c>
      <c r="S4925" s="3" t="s">
        <v>4</v>
      </c>
      <c r="T4925" s="3" t="s">
        <v>4926</v>
      </c>
      <c r="U4925" s="3" t="s">
        <v>4</v>
      </c>
      <c r="V4925" s="3" t="s">
        <v>5043</v>
      </c>
      <c r="W4925" s="5">
        <v>0</v>
      </c>
      <c r="X4925" s="5">
        <v>0</v>
      </c>
      <c r="Y4925" s="5">
        <v>0</v>
      </c>
      <c r="Z4925" s="5">
        <v>0</v>
      </c>
      <c r="AA4925" s="5">
        <v>0.3</v>
      </c>
      <c r="AB4925" s="5">
        <v>0</v>
      </c>
      <c r="AC4925" s="5">
        <v>0</v>
      </c>
      <c r="AD4925" s="5">
        <v>0</v>
      </c>
      <c r="AE4925" s="2">
        <v>4</v>
      </c>
      <c r="AF4925" s="2">
        <v>0</v>
      </c>
      <c r="AG4925" s="2">
        <v>0</v>
      </c>
      <c r="AH4925" s="2">
        <v>0</v>
      </c>
      <c r="AI4925" s="2">
        <v>0</v>
      </c>
      <c r="AJ4925" s="2">
        <v>2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</row>
    <row r="4926" spans="1:46" x14ac:dyDescent="0.2">
      <c r="A4926" s="2">
        <v>1721608</v>
      </c>
      <c r="B4926" s="2">
        <v>908302</v>
      </c>
      <c r="C4926" s="7">
        <v>21.968157349835099</v>
      </c>
      <c r="D4926" s="7">
        <v>37.255020551946302</v>
      </c>
      <c r="E4926" s="19" t="s">
        <v>5077</v>
      </c>
      <c r="F4926" s="46">
        <f>INDEX(Δεδομένα!$P:$P,MATCH('2021'!E4926,Δεδομένα!$O:$O,0))</f>
        <v>144</v>
      </c>
      <c r="G4926" s="49" t="s">
        <v>4919</v>
      </c>
      <c r="H4926" s="51" t="str">
        <f>INDEX(Δεδομένα!B$1:B$51,MATCH('2021'!G4926,Δεδομένα!A$1:A$51,0))</f>
        <v>ΠΕΛΛΟΠΟΝΗΣΟΥ</v>
      </c>
      <c r="I4926" s="53">
        <f>INDEX(Δεδομένα!E$1:E$13,MATCH('2021'!H4926,Δεδομένα!D$1:D$13,0))</f>
        <v>8</v>
      </c>
      <c r="J4926" s="4">
        <v>44511</v>
      </c>
      <c r="K4926" s="3" t="s">
        <v>267</v>
      </c>
      <c r="L4926" s="17" t="str">
        <f t="shared" si="392"/>
        <v>11/11/2021 17:30</v>
      </c>
      <c r="M4926" s="4">
        <v>44511</v>
      </c>
      <c r="N4926" s="3" t="s">
        <v>17</v>
      </c>
      <c r="O4926" s="17" t="str">
        <f t="shared" si="393"/>
        <v>11/11/2021 18:00</v>
      </c>
      <c r="P4926" s="24">
        <f t="shared" si="394"/>
        <v>2.0833333335758653E-2</v>
      </c>
      <c r="Q4926" s="28">
        <v>0</v>
      </c>
      <c r="R4926" s="27">
        <f t="shared" si="395"/>
        <v>30.00000000349246</v>
      </c>
      <c r="S4926" s="3" t="s">
        <v>4</v>
      </c>
      <c r="T4926" s="3" t="s">
        <v>5078</v>
      </c>
      <c r="U4926" s="3" t="s">
        <v>4</v>
      </c>
      <c r="V4926" s="3" t="s">
        <v>5129</v>
      </c>
      <c r="W4926" s="5">
        <v>0</v>
      </c>
      <c r="X4926" s="5">
        <v>0</v>
      </c>
      <c r="Y4926" s="5">
        <v>0</v>
      </c>
      <c r="Z4926" s="5">
        <v>0</v>
      </c>
      <c r="AA4926" s="5">
        <v>0.3</v>
      </c>
      <c r="AB4926" s="5">
        <v>0</v>
      </c>
      <c r="AC4926" s="5">
        <v>0</v>
      </c>
      <c r="AD4926" s="5">
        <v>0</v>
      </c>
      <c r="AE4926" s="2">
        <v>2</v>
      </c>
      <c r="AF4926" s="2">
        <v>0</v>
      </c>
      <c r="AG4926" s="2">
        <v>0</v>
      </c>
      <c r="AH4926" s="2">
        <v>0</v>
      </c>
      <c r="AI4926" s="2">
        <v>0</v>
      </c>
      <c r="AJ4926" s="2">
        <v>1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</row>
    <row r="4927" spans="1:46" x14ac:dyDescent="0.2">
      <c r="A4927" s="2">
        <v>1721612</v>
      </c>
      <c r="B4927" s="2">
        <v>908478</v>
      </c>
      <c r="C4927" s="7">
        <v>21.966849263797901</v>
      </c>
      <c r="D4927" s="7">
        <v>37.247861824384501</v>
      </c>
      <c r="E4927" s="19" t="s">
        <v>5077</v>
      </c>
      <c r="F4927" s="46">
        <f>INDEX(Δεδομένα!$P:$P,MATCH('2021'!E4927,Δεδομένα!$O:$O,0))</f>
        <v>144</v>
      </c>
      <c r="G4927" s="49" t="s">
        <v>4919</v>
      </c>
      <c r="H4927" s="51" t="str">
        <f>INDEX(Δεδομένα!B$1:B$51,MATCH('2021'!G4927,Δεδομένα!A$1:A$51,0))</f>
        <v>ΠΕΛΛΟΠΟΝΗΣΟΥ</v>
      </c>
      <c r="I4927" s="53">
        <f>INDEX(Δεδομένα!E$1:E$13,MATCH('2021'!H4927,Δεδομένα!D$1:D$13,0))</f>
        <v>8</v>
      </c>
      <c r="J4927" s="4">
        <v>44512</v>
      </c>
      <c r="K4927" s="3" t="s">
        <v>447</v>
      </c>
      <c r="L4927" s="17" t="str">
        <f t="shared" si="392"/>
        <v>12/11/2021 13:40</v>
      </c>
      <c r="M4927" s="4">
        <v>44512</v>
      </c>
      <c r="N4927" s="3" t="s">
        <v>530</v>
      </c>
      <c r="O4927" s="17" t="str">
        <f t="shared" si="393"/>
        <v>12/11/2021 16:05</v>
      </c>
      <c r="P4927" s="24">
        <f t="shared" si="394"/>
        <v>0.10069444444525288</v>
      </c>
      <c r="Q4927" s="28">
        <v>0</v>
      </c>
      <c r="R4927" s="27">
        <f t="shared" si="395"/>
        <v>145.00000000116415</v>
      </c>
      <c r="S4927" s="3" t="s">
        <v>4</v>
      </c>
      <c r="T4927" s="3" t="s">
        <v>5078</v>
      </c>
      <c r="U4927" s="3" t="s">
        <v>4</v>
      </c>
      <c r="V4927" s="3" t="s">
        <v>5129</v>
      </c>
      <c r="W4927" s="5">
        <v>0</v>
      </c>
      <c r="X4927" s="5">
        <v>0</v>
      </c>
      <c r="Y4927" s="5">
        <v>0</v>
      </c>
      <c r="Z4927" s="5">
        <v>0</v>
      </c>
      <c r="AA4927" s="5">
        <v>1</v>
      </c>
      <c r="AB4927" s="5">
        <v>0</v>
      </c>
      <c r="AC4927" s="5">
        <v>0</v>
      </c>
      <c r="AD4927" s="5">
        <v>0</v>
      </c>
      <c r="AE4927" s="2">
        <v>7</v>
      </c>
      <c r="AF4927" s="2">
        <v>0</v>
      </c>
      <c r="AG4927" s="2">
        <v>0</v>
      </c>
      <c r="AH4927" s="2">
        <v>0</v>
      </c>
      <c r="AI4927" s="2">
        <v>0</v>
      </c>
      <c r="AJ4927" s="2">
        <v>3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</row>
    <row r="4928" spans="1:46" x14ac:dyDescent="0.2">
      <c r="A4928" s="2">
        <v>1721621</v>
      </c>
      <c r="B4928" s="2">
        <v>908988</v>
      </c>
      <c r="C4928" s="7">
        <v>21.966603356485599</v>
      </c>
      <c r="D4928" s="7">
        <v>37.254420225908603</v>
      </c>
      <c r="E4928" s="19" t="s">
        <v>5077</v>
      </c>
      <c r="F4928" s="46">
        <f>INDEX(Δεδομένα!$P:$P,MATCH('2021'!E4928,Δεδομένα!$O:$O,0))</f>
        <v>144</v>
      </c>
      <c r="G4928" s="49" t="s">
        <v>4919</v>
      </c>
      <c r="H4928" s="51" t="str">
        <f>INDEX(Δεδομένα!B$1:B$51,MATCH('2021'!G4928,Δεδομένα!A$1:A$51,0))</f>
        <v>ΠΕΛΛΟΠΟΝΗΣΟΥ</v>
      </c>
      <c r="I4928" s="53">
        <f>INDEX(Δεδομένα!E$1:E$13,MATCH('2021'!H4928,Δεδομένα!D$1:D$13,0))</f>
        <v>8</v>
      </c>
      <c r="J4928" s="4">
        <v>44514</v>
      </c>
      <c r="K4928" s="3" t="s">
        <v>299</v>
      </c>
      <c r="L4928" s="17" t="str">
        <f t="shared" si="392"/>
        <v>14/11/2021 13:10</v>
      </c>
      <c r="M4928" s="4">
        <v>44514</v>
      </c>
      <c r="N4928" s="3" t="s">
        <v>1394</v>
      </c>
      <c r="O4928" s="17" t="str">
        <f t="shared" si="393"/>
        <v>14/11/2021 13:39</v>
      </c>
      <c r="P4928" s="24">
        <f t="shared" si="394"/>
        <v>2.0138888889050577E-2</v>
      </c>
      <c r="Q4928" s="28">
        <v>0</v>
      </c>
      <c r="R4928" s="27">
        <f t="shared" si="395"/>
        <v>29.000000000232831</v>
      </c>
      <c r="S4928" s="3" t="s">
        <v>4</v>
      </c>
      <c r="T4928" s="3" t="s">
        <v>5078</v>
      </c>
      <c r="U4928" s="3" t="s">
        <v>4</v>
      </c>
      <c r="V4928" s="3" t="s">
        <v>5129</v>
      </c>
      <c r="W4928" s="5">
        <v>0</v>
      </c>
      <c r="X4928" s="5">
        <v>0.1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2">
        <v>2</v>
      </c>
      <c r="AF4928" s="2">
        <v>0</v>
      </c>
      <c r="AG4928" s="2">
        <v>0</v>
      </c>
      <c r="AH4928" s="2">
        <v>0</v>
      </c>
      <c r="AI4928" s="2">
        <v>0</v>
      </c>
      <c r="AJ4928" s="2">
        <v>1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</row>
    <row r="4929" spans="1:46" x14ac:dyDescent="0.2">
      <c r="A4929" s="2">
        <v>1721653</v>
      </c>
      <c r="B4929" s="2">
        <v>909793</v>
      </c>
      <c r="D4929" s="2"/>
      <c r="E4929" s="19" t="s">
        <v>5077</v>
      </c>
      <c r="F4929" s="46">
        <f>INDEX(Δεδομένα!$P:$P,MATCH('2021'!E4929,Δεδομένα!$O:$O,0))</f>
        <v>144</v>
      </c>
      <c r="G4929" s="49" t="s">
        <v>4919</v>
      </c>
      <c r="H4929" s="51" t="str">
        <f>INDEX(Δεδομένα!B$1:B$51,MATCH('2021'!G4929,Δεδομένα!A$1:A$51,0))</f>
        <v>ΠΕΛΛΟΠΟΝΗΣΟΥ</v>
      </c>
      <c r="I4929" s="53">
        <f>INDEX(Δεδομένα!E$1:E$13,MATCH('2021'!H4929,Δεδομένα!D$1:D$13,0))</f>
        <v>8</v>
      </c>
      <c r="J4929" s="4">
        <v>44517</v>
      </c>
      <c r="K4929" s="3" t="s">
        <v>1158</v>
      </c>
      <c r="L4929" s="17" t="str">
        <f t="shared" si="392"/>
        <v>17/11/2021 17:49</v>
      </c>
      <c r="M4929" s="4">
        <v>44517</v>
      </c>
      <c r="N4929" s="3" t="s">
        <v>648</v>
      </c>
      <c r="O4929" s="17" t="str">
        <f t="shared" si="393"/>
        <v>17/11/2021 18:26</v>
      </c>
      <c r="P4929" s="24">
        <f t="shared" si="394"/>
        <v>2.5694444448163267E-2</v>
      </c>
      <c r="Q4929" s="28">
        <v>0</v>
      </c>
      <c r="R4929" s="27">
        <f t="shared" si="395"/>
        <v>37.000000005355105</v>
      </c>
      <c r="S4929" s="3" t="s">
        <v>4</v>
      </c>
      <c r="T4929" s="3" t="s">
        <v>5078</v>
      </c>
      <c r="U4929" s="3" t="s">
        <v>4</v>
      </c>
      <c r="V4929" s="3" t="s">
        <v>5130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0.03</v>
      </c>
      <c r="AC4929" s="5">
        <v>0</v>
      </c>
      <c r="AD4929" s="5">
        <v>0</v>
      </c>
      <c r="AE4929" s="2">
        <v>2</v>
      </c>
      <c r="AF4929" s="2">
        <v>0</v>
      </c>
      <c r="AG4929" s="2">
        <v>0</v>
      </c>
      <c r="AH4929" s="2">
        <v>0</v>
      </c>
      <c r="AI4929" s="2">
        <v>0</v>
      </c>
      <c r="AJ4929" s="2">
        <v>1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</row>
    <row r="4930" spans="1:46" x14ac:dyDescent="0.2">
      <c r="A4930" s="2">
        <v>1721659</v>
      </c>
      <c r="B4930" s="2">
        <v>909828</v>
      </c>
      <c r="C4930" s="7">
        <v>21.973184835056799</v>
      </c>
      <c r="D4930" s="7">
        <v>37.252869856208299</v>
      </c>
      <c r="E4930" s="19" t="s">
        <v>5077</v>
      </c>
      <c r="F4930" s="46">
        <f>INDEX(Δεδομένα!$P:$P,MATCH('2021'!E4930,Δεδομένα!$O:$O,0))</f>
        <v>144</v>
      </c>
      <c r="G4930" s="49" t="s">
        <v>4919</v>
      </c>
      <c r="H4930" s="51" t="str">
        <f>INDEX(Δεδομένα!B$1:B$51,MATCH('2021'!G4930,Δεδομένα!A$1:A$51,0))</f>
        <v>ΠΕΛΛΟΠΟΝΗΣΟΥ</v>
      </c>
      <c r="I4930" s="53">
        <f>INDEX(Δεδομένα!E$1:E$13,MATCH('2021'!H4930,Δεδομένα!D$1:D$13,0))</f>
        <v>8</v>
      </c>
      <c r="J4930" s="4">
        <v>44517</v>
      </c>
      <c r="K4930" s="3" t="s">
        <v>1960</v>
      </c>
      <c r="L4930" s="17" t="str">
        <f t="shared" si="392"/>
        <v>17/11/2021 20:27</v>
      </c>
      <c r="M4930" s="4">
        <v>44517</v>
      </c>
      <c r="N4930" s="3" t="s">
        <v>2369</v>
      </c>
      <c r="O4930" s="17" t="str">
        <f t="shared" si="393"/>
        <v>17/11/2021 21:43</v>
      </c>
      <c r="P4930" s="24">
        <f t="shared" si="394"/>
        <v>5.2777777782466728E-2</v>
      </c>
      <c r="Q4930" s="28">
        <v>0</v>
      </c>
      <c r="R4930" s="27">
        <f t="shared" si="395"/>
        <v>76.000000006752089</v>
      </c>
      <c r="S4930" s="3" t="s">
        <v>4</v>
      </c>
      <c r="T4930" s="3" t="s">
        <v>5078</v>
      </c>
      <c r="U4930" s="3" t="s">
        <v>4</v>
      </c>
      <c r="V4930" s="3" t="s">
        <v>5129</v>
      </c>
      <c r="W4930" s="5">
        <v>0</v>
      </c>
      <c r="X4930" s="5">
        <v>0</v>
      </c>
      <c r="Y4930" s="5">
        <v>0</v>
      </c>
      <c r="Z4930" s="5">
        <v>0</v>
      </c>
      <c r="AA4930" s="5">
        <v>0.2</v>
      </c>
      <c r="AB4930" s="5">
        <v>0</v>
      </c>
      <c r="AC4930" s="5">
        <v>0</v>
      </c>
      <c r="AD4930" s="5">
        <v>0</v>
      </c>
      <c r="AE4930" s="2">
        <v>2</v>
      </c>
      <c r="AF4930" s="2">
        <v>0</v>
      </c>
      <c r="AG4930" s="2">
        <v>0</v>
      </c>
      <c r="AH4930" s="2">
        <v>0</v>
      </c>
      <c r="AI4930" s="2">
        <v>0</v>
      </c>
      <c r="AJ4930" s="2">
        <v>1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</row>
    <row r="4931" spans="1:46" x14ac:dyDescent="0.2">
      <c r="A4931" s="2">
        <v>1721675</v>
      </c>
      <c r="B4931" s="2">
        <v>910359</v>
      </c>
      <c r="C4931" s="7">
        <v>22.030827460991802</v>
      </c>
      <c r="D4931" s="7">
        <v>37.245236485490501</v>
      </c>
      <c r="E4931" s="19" t="s">
        <v>5077</v>
      </c>
      <c r="F4931" s="46">
        <f>INDEX(Δεδομένα!$P:$P,MATCH('2021'!E4931,Δεδομένα!$O:$O,0))</f>
        <v>144</v>
      </c>
      <c r="G4931" s="49" t="s">
        <v>4919</v>
      </c>
      <c r="H4931" s="51" t="str">
        <f>INDEX(Δεδομένα!B$1:B$51,MATCH('2021'!G4931,Δεδομένα!A$1:A$51,0))</f>
        <v>ΠΕΛΛΟΠΟΝΗΣΟΥ</v>
      </c>
      <c r="I4931" s="53">
        <f>INDEX(Δεδομένα!E$1:E$13,MATCH('2021'!H4931,Δεδομένα!D$1:D$13,0))</f>
        <v>8</v>
      </c>
      <c r="J4931" s="4">
        <v>44520</v>
      </c>
      <c r="K4931" s="3" t="s">
        <v>1016</v>
      </c>
      <c r="L4931" s="17" t="str">
        <f t="shared" si="392"/>
        <v>20/11/2021 14:25</v>
      </c>
      <c r="M4931" s="4">
        <v>44520</v>
      </c>
      <c r="N4931" s="3" t="s">
        <v>1731</v>
      </c>
      <c r="O4931" s="17" t="str">
        <f t="shared" si="393"/>
        <v>20/11/2021 15:53</v>
      </c>
      <c r="P4931" s="24">
        <f t="shared" si="394"/>
        <v>6.1111111113859806E-2</v>
      </c>
      <c r="Q4931" s="28">
        <v>0</v>
      </c>
      <c r="R4931" s="27">
        <f t="shared" si="395"/>
        <v>88.000000003958121</v>
      </c>
      <c r="S4931" s="3" t="s">
        <v>4</v>
      </c>
      <c r="T4931" s="3" t="s">
        <v>5078</v>
      </c>
      <c r="U4931" s="3" t="s">
        <v>4</v>
      </c>
      <c r="V4931" s="3" t="s">
        <v>2188</v>
      </c>
      <c r="W4931" s="5">
        <v>0</v>
      </c>
      <c r="X4931" s="5">
        <v>0</v>
      </c>
      <c r="Y4931" s="5">
        <v>0</v>
      </c>
      <c r="Z4931" s="5">
        <v>0</v>
      </c>
      <c r="AA4931" s="5">
        <v>0.1</v>
      </c>
      <c r="AB4931" s="5">
        <v>0</v>
      </c>
      <c r="AC4931" s="5">
        <v>0</v>
      </c>
      <c r="AD4931" s="5">
        <v>0</v>
      </c>
      <c r="AE4931" s="2">
        <v>3</v>
      </c>
      <c r="AF4931" s="2">
        <v>0</v>
      </c>
      <c r="AG4931" s="2">
        <v>0</v>
      </c>
      <c r="AH4931" s="2">
        <v>0</v>
      </c>
      <c r="AI4931" s="2">
        <v>0</v>
      </c>
      <c r="AJ4931" s="2">
        <v>2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</row>
    <row r="4932" spans="1:46" x14ac:dyDescent="0.2">
      <c r="A4932" s="2">
        <v>1654257</v>
      </c>
      <c r="B4932" s="2">
        <v>825373</v>
      </c>
      <c r="C4932" s="7">
        <v>21.891295880504</v>
      </c>
      <c r="D4932" s="7">
        <v>36.9266888874511</v>
      </c>
      <c r="E4932" s="19" t="s">
        <v>5131</v>
      </c>
      <c r="F4932" s="46">
        <f>INDEX(Δεδομένα!$P:$P,MATCH('2021'!E4932,Δεδομένα!$O:$O,0))</f>
        <v>243</v>
      </c>
      <c r="G4932" s="49" t="s">
        <v>4919</v>
      </c>
      <c r="H4932" s="51" t="str">
        <f>INDEX(Δεδομένα!B$1:B$51,MATCH('2021'!G4932,Δεδομένα!A$1:A$51,0))</f>
        <v>ΠΕΛΛΟΠΟΝΗΣΟΥ</v>
      </c>
      <c r="I4932" s="53">
        <f>INDEX(Δεδομένα!E$1:E$13,MATCH('2021'!H4932,Δεδομένα!D$1:D$13,0))</f>
        <v>8</v>
      </c>
      <c r="J4932" s="4">
        <v>44240</v>
      </c>
      <c r="K4932" s="3" t="s">
        <v>1300</v>
      </c>
      <c r="L4932" s="17" t="str">
        <f t="shared" si="392"/>
        <v>13/02/2021 11:45</v>
      </c>
      <c r="M4932" s="4">
        <v>44240</v>
      </c>
      <c r="N4932" s="3" t="s">
        <v>1310</v>
      </c>
      <c r="O4932" s="17" t="str">
        <f t="shared" si="393"/>
        <v>13/02/2021 12:45</v>
      </c>
      <c r="P4932" s="24">
        <f t="shared" si="394"/>
        <v>4.1666666664241347E-2</v>
      </c>
      <c r="Q4932" s="28">
        <v>0</v>
      </c>
      <c r="R4932" s="27">
        <f t="shared" si="395"/>
        <v>59.99999999650754</v>
      </c>
      <c r="S4932" s="3" t="s">
        <v>4</v>
      </c>
      <c r="T4932" s="3" t="s">
        <v>4920</v>
      </c>
      <c r="U4932" s="3" t="s">
        <v>5132</v>
      </c>
      <c r="V4932" s="3" t="s">
        <v>5133</v>
      </c>
      <c r="W4932" s="5">
        <v>0</v>
      </c>
      <c r="X4932" s="5">
        <v>0.3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2">
        <v>2</v>
      </c>
      <c r="AF4932" s="2">
        <v>0</v>
      </c>
      <c r="AG4932" s="2">
        <v>0</v>
      </c>
      <c r="AH4932" s="2">
        <v>0</v>
      </c>
      <c r="AI4932" s="2">
        <v>0</v>
      </c>
      <c r="AJ4932" s="2">
        <v>1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 t="s">
        <v>4</v>
      </c>
      <c r="AT4932" s="2" t="s">
        <v>4</v>
      </c>
    </row>
    <row r="4933" spans="1:46" x14ac:dyDescent="0.2">
      <c r="A4933" s="2">
        <v>1654259</v>
      </c>
      <c r="B4933" s="2">
        <v>825387</v>
      </c>
      <c r="C4933" s="7">
        <v>21.923491532093902</v>
      </c>
      <c r="D4933" s="7">
        <v>36.979366115628103</v>
      </c>
      <c r="E4933" s="19" t="s">
        <v>5131</v>
      </c>
      <c r="F4933" s="46">
        <f>INDEX(Δεδομένα!$P:$P,MATCH('2021'!E4933,Δεδομένα!$O:$O,0))</f>
        <v>243</v>
      </c>
      <c r="G4933" s="49" t="s">
        <v>4919</v>
      </c>
      <c r="H4933" s="51" t="str">
        <f>INDEX(Δεδομένα!B$1:B$51,MATCH('2021'!G4933,Δεδομένα!A$1:A$51,0))</f>
        <v>ΠΕΛΛΟΠΟΝΗΣΟΥ</v>
      </c>
      <c r="I4933" s="53">
        <f>INDEX(Δεδομένα!E$1:E$13,MATCH('2021'!H4933,Δεδομένα!D$1:D$13,0))</f>
        <v>8</v>
      </c>
      <c r="J4933" s="4">
        <v>44240</v>
      </c>
      <c r="K4933" s="3" t="s">
        <v>484</v>
      </c>
      <c r="L4933" s="17" t="str">
        <f t="shared" ref="L4933:L4991" si="396">_xlfn.CONCAT(TEXT(J4933,"ηη/μμ/εεε")," ",TEXT(K4933,"ωω:λλ"))</f>
        <v>13/02/2021 12:40</v>
      </c>
      <c r="M4933" s="4">
        <v>44240</v>
      </c>
      <c r="N4933" s="3" t="s">
        <v>299</v>
      </c>
      <c r="O4933" s="17" t="str">
        <f t="shared" ref="O4933:O4991" si="397">_xlfn.CONCAT(TEXT(M4933,"ηη/μμ/εεε")," ",TEXT(N4933,"ωω:λλ"))</f>
        <v>13/02/2021 13:10</v>
      </c>
      <c r="P4933" s="24">
        <f t="shared" ref="P4933:P4991" si="398">O4933-L4933</f>
        <v>2.0833333328482695E-2</v>
      </c>
      <c r="Q4933" s="28">
        <v>0</v>
      </c>
      <c r="R4933" s="27">
        <f t="shared" ref="R4933:R4991" si="399">P4933*(24*60)</f>
        <v>29.999999993015081</v>
      </c>
      <c r="S4933" s="3" t="s">
        <v>4</v>
      </c>
      <c r="T4933" s="3" t="s">
        <v>4920</v>
      </c>
      <c r="U4933" s="3" t="s">
        <v>123</v>
      </c>
      <c r="V4933" s="3" t="s">
        <v>5134</v>
      </c>
      <c r="W4933" s="5">
        <v>0</v>
      </c>
      <c r="X4933" s="5">
        <v>0</v>
      </c>
      <c r="Y4933" s="5">
        <v>0</v>
      </c>
      <c r="Z4933" s="5">
        <v>0</v>
      </c>
      <c r="AA4933" s="5">
        <v>0.1</v>
      </c>
      <c r="AB4933" s="5">
        <v>0</v>
      </c>
      <c r="AC4933" s="5">
        <v>0</v>
      </c>
      <c r="AD4933" s="5">
        <v>0</v>
      </c>
      <c r="AE4933" s="2">
        <v>2</v>
      </c>
      <c r="AF4933" s="2">
        <v>0</v>
      </c>
      <c r="AG4933" s="2">
        <v>0</v>
      </c>
      <c r="AH4933" s="2">
        <v>0</v>
      </c>
      <c r="AI4933" s="2">
        <v>0</v>
      </c>
      <c r="AJ4933" s="2">
        <v>1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 t="s">
        <v>4</v>
      </c>
      <c r="AT4933" s="2" t="s">
        <v>4</v>
      </c>
    </row>
    <row r="4934" spans="1:46" x14ac:dyDescent="0.2">
      <c r="A4934" s="2">
        <v>1653929</v>
      </c>
      <c r="B4934" s="2">
        <v>830832</v>
      </c>
      <c r="C4934" s="7">
        <v>21.883340631325101</v>
      </c>
      <c r="D4934" s="7">
        <v>37.005814817907897</v>
      </c>
      <c r="E4934" s="19" t="s">
        <v>5131</v>
      </c>
      <c r="F4934" s="46">
        <f>INDEX(Δεδομένα!$P:$P,MATCH('2021'!E4934,Δεδομένα!$O:$O,0))</f>
        <v>243</v>
      </c>
      <c r="G4934" s="49" t="s">
        <v>4919</v>
      </c>
      <c r="H4934" s="51" t="str">
        <f>INDEX(Δεδομένα!B$1:B$51,MATCH('2021'!G4934,Δεδομένα!A$1:A$51,0))</f>
        <v>ΠΕΛΛΟΠΟΝΗΣΟΥ</v>
      </c>
      <c r="I4934" s="53">
        <f>INDEX(Δεδομένα!E$1:E$13,MATCH('2021'!H4934,Δεδομένα!D$1:D$13,0))</f>
        <v>8</v>
      </c>
      <c r="J4934" s="4">
        <v>44247</v>
      </c>
      <c r="K4934" s="3" t="s">
        <v>110</v>
      </c>
      <c r="L4934" s="17" t="str">
        <f t="shared" si="396"/>
        <v>20/02/2021 17:24</v>
      </c>
      <c r="M4934" s="4">
        <v>44247</v>
      </c>
      <c r="N4934" s="3" t="s">
        <v>370</v>
      </c>
      <c r="O4934" s="17" t="str">
        <f t="shared" si="397"/>
        <v>20/02/2021 17:45</v>
      </c>
      <c r="P4934" s="24">
        <f t="shared" si="398"/>
        <v>1.4583333337213844E-2</v>
      </c>
      <c r="Q4934" s="28">
        <v>0</v>
      </c>
      <c r="R4934" s="27">
        <f t="shared" si="399"/>
        <v>21.000000005587935</v>
      </c>
      <c r="S4934" s="3" t="s">
        <v>4</v>
      </c>
      <c r="T4934" s="3" t="s">
        <v>4920</v>
      </c>
      <c r="U4934" s="3" t="s">
        <v>4</v>
      </c>
      <c r="V4934" s="3" t="s">
        <v>5135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0.1</v>
      </c>
      <c r="AC4934" s="5">
        <v>0</v>
      </c>
      <c r="AD4934" s="5">
        <v>0</v>
      </c>
      <c r="AE4934" s="2">
        <v>1</v>
      </c>
      <c r="AF4934" s="2">
        <v>0</v>
      </c>
      <c r="AG4934" s="2">
        <v>1</v>
      </c>
      <c r="AH4934" s="2">
        <v>0</v>
      </c>
      <c r="AI4934" s="2">
        <v>0</v>
      </c>
      <c r="AJ4934" s="2">
        <v>1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 t="s">
        <v>4</v>
      </c>
      <c r="AT4934" s="2" t="s">
        <v>4</v>
      </c>
    </row>
    <row r="4935" spans="1:46" x14ac:dyDescent="0.2">
      <c r="A4935" s="2">
        <v>1661733</v>
      </c>
      <c r="B4935" s="2">
        <v>831744</v>
      </c>
      <c r="D4935" s="2"/>
      <c r="E4935" s="19" t="s">
        <v>5131</v>
      </c>
      <c r="F4935" s="46">
        <f>INDEX(Δεδομένα!$P:$P,MATCH('2021'!E4935,Δεδομένα!$O:$O,0))</f>
        <v>243</v>
      </c>
      <c r="G4935" s="49" t="s">
        <v>4919</v>
      </c>
      <c r="H4935" s="51" t="str">
        <f>INDEX(Δεδομένα!B$1:B$51,MATCH('2021'!G4935,Δεδομένα!A$1:A$51,0))</f>
        <v>ΠΕΛΛΟΠΟΝΗΣΟΥ</v>
      </c>
      <c r="I4935" s="53">
        <f>INDEX(Δεδομένα!E$1:E$13,MATCH('2021'!H4935,Δεδομένα!D$1:D$13,0))</f>
        <v>8</v>
      </c>
      <c r="J4935" s="4">
        <v>44250</v>
      </c>
      <c r="K4935" s="3" t="s">
        <v>527</v>
      </c>
      <c r="L4935" s="17" t="str">
        <f t="shared" si="396"/>
        <v>23/02/2021 11:20</v>
      </c>
      <c r="M4935" s="4">
        <v>44250</v>
      </c>
      <c r="N4935" s="3" t="s">
        <v>484</v>
      </c>
      <c r="O4935" s="17" t="str">
        <f t="shared" si="397"/>
        <v>23/02/2021 12:40</v>
      </c>
      <c r="P4935" s="24">
        <f t="shared" si="398"/>
        <v>5.5555555562023073E-2</v>
      </c>
      <c r="Q4935" s="28">
        <v>0</v>
      </c>
      <c r="R4935" s="27">
        <f t="shared" si="399"/>
        <v>80.000000009313226</v>
      </c>
      <c r="S4935" s="3" t="s">
        <v>4</v>
      </c>
      <c r="T4935" s="3" t="s">
        <v>4920</v>
      </c>
      <c r="U4935" s="3" t="s">
        <v>4</v>
      </c>
      <c r="V4935" s="3" t="s">
        <v>5014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0.01</v>
      </c>
      <c r="AC4935" s="5">
        <v>0</v>
      </c>
      <c r="AD4935" s="5">
        <v>0</v>
      </c>
      <c r="AE4935" s="2">
        <v>2</v>
      </c>
      <c r="AF4935" s="2">
        <v>0</v>
      </c>
      <c r="AG4935" s="2">
        <v>0</v>
      </c>
      <c r="AH4935" s="2">
        <v>0</v>
      </c>
      <c r="AI4935" s="2">
        <v>0</v>
      </c>
      <c r="AJ4935" s="2">
        <v>1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 t="s">
        <v>4</v>
      </c>
      <c r="AT4935" s="2" t="s">
        <v>4</v>
      </c>
    </row>
    <row r="4936" spans="1:46" x14ac:dyDescent="0.2">
      <c r="A4936" s="2">
        <v>1661736</v>
      </c>
      <c r="B4936" s="2">
        <v>823266</v>
      </c>
      <c r="D4936" s="2"/>
      <c r="E4936" s="19" t="s">
        <v>5131</v>
      </c>
      <c r="F4936" s="46">
        <f>INDEX(Δεδομένα!$P:$P,MATCH('2021'!E4936,Δεδομένα!$O:$O,0))</f>
        <v>243</v>
      </c>
      <c r="G4936" s="49" t="s">
        <v>4919</v>
      </c>
      <c r="H4936" s="51" t="str">
        <f>INDEX(Δεδομένα!B$1:B$51,MATCH('2021'!G4936,Δεδομένα!A$1:A$51,0))</f>
        <v>ΠΕΛΛΟΠΟΝΗΣΟΥ</v>
      </c>
      <c r="I4936" s="53">
        <f>INDEX(Δεδομένα!E$1:E$13,MATCH('2021'!H4936,Δεδομένα!D$1:D$13,0))</f>
        <v>8</v>
      </c>
      <c r="J4936" s="4">
        <v>44251</v>
      </c>
      <c r="K4936" s="3" t="s">
        <v>310</v>
      </c>
      <c r="L4936" s="17" t="str">
        <f t="shared" si="396"/>
        <v>24/02/2021 15:05</v>
      </c>
      <c r="M4936" s="4">
        <v>44251</v>
      </c>
      <c r="N4936" s="3" t="s">
        <v>562</v>
      </c>
      <c r="O4936" s="17" t="str">
        <f t="shared" si="397"/>
        <v>24/02/2021 15:45</v>
      </c>
      <c r="P4936" s="24">
        <f t="shared" si="398"/>
        <v>2.7777777781011537E-2</v>
      </c>
      <c r="Q4936" s="28">
        <v>0</v>
      </c>
      <c r="R4936" s="27">
        <f t="shared" si="399"/>
        <v>40.000000004656613</v>
      </c>
      <c r="S4936" s="3" t="s">
        <v>4</v>
      </c>
      <c r="T4936" s="3" t="s">
        <v>4920</v>
      </c>
      <c r="U4936" s="3" t="s">
        <v>4</v>
      </c>
      <c r="V4936" s="3" t="s">
        <v>5136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0.02</v>
      </c>
      <c r="AC4936" s="5">
        <v>0</v>
      </c>
      <c r="AD4936" s="5">
        <v>0</v>
      </c>
      <c r="AE4936" s="2">
        <v>2</v>
      </c>
      <c r="AF4936" s="2">
        <v>0</v>
      </c>
      <c r="AG4936" s="2">
        <v>0</v>
      </c>
      <c r="AH4936" s="2">
        <v>0</v>
      </c>
      <c r="AI4936" s="2">
        <v>0</v>
      </c>
      <c r="AJ4936" s="2">
        <v>1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 t="s">
        <v>4</v>
      </c>
      <c r="AT4936" s="2" t="s">
        <v>4</v>
      </c>
    </row>
    <row r="4937" spans="1:46" x14ac:dyDescent="0.2">
      <c r="A4937" s="2">
        <v>1662801</v>
      </c>
      <c r="B4937" s="2">
        <v>837676</v>
      </c>
      <c r="C4937" s="7">
        <v>21.901216506958001</v>
      </c>
      <c r="D4937" s="7">
        <v>36.8643798828125</v>
      </c>
      <c r="E4937" s="19" t="s">
        <v>5131</v>
      </c>
      <c r="F4937" s="46">
        <f>INDEX(Δεδομένα!$P:$P,MATCH('2021'!E4937,Δεδομένα!$O:$O,0))</f>
        <v>243</v>
      </c>
      <c r="G4937" s="49" t="s">
        <v>4919</v>
      </c>
      <c r="H4937" s="51" t="str">
        <f>INDEX(Δεδομένα!B$1:B$51,MATCH('2021'!G4937,Δεδομένα!A$1:A$51,0))</f>
        <v>ΠΕΛΛΟΠΟΝΗΣΟΥ</v>
      </c>
      <c r="I4937" s="53">
        <f>INDEX(Δεδομένα!E$1:E$13,MATCH('2021'!H4937,Δεδομένα!D$1:D$13,0))</f>
        <v>8</v>
      </c>
      <c r="J4937" s="4">
        <v>44269</v>
      </c>
      <c r="K4937" s="3" t="s">
        <v>147</v>
      </c>
      <c r="L4937" s="17" t="str">
        <f t="shared" si="396"/>
        <v>14/03/2021 20:00</v>
      </c>
      <c r="M4937" s="4">
        <v>44269</v>
      </c>
      <c r="N4937" s="3" t="s">
        <v>989</v>
      </c>
      <c r="O4937" s="17" t="str">
        <f t="shared" si="397"/>
        <v>14/03/2021 21:40</v>
      </c>
      <c r="P4937" s="24">
        <f t="shared" si="398"/>
        <v>6.9444444445252884E-2</v>
      </c>
      <c r="Q4937" s="28">
        <v>0</v>
      </c>
      <c r="R4937" s="27">
        <f t="shared" si="399"/>
        <v>100.00000000116415</v>
      </c>
      <c r="S4937" s="3" t="s">
        <v>4</v>
      </c>
      <c r="T4937" s="3" t="s">
        <v>4920</v>
      </c>
      <c r="U4937" s="3" t="s">
        <v>4</v>
      </c>
      <c r="V4937" s="3" t="s">
        <v>4026</v>
      </c>
      <c r="W4937" s="5">
        <v>0</v>
      </c>
      <c r="X4937" s="5">
        <v>0</v>
      </c>
      <c r="Y4937" s="5">
        <v>0</v>
      </c>
      <c r="Z4937" s="5">
        <v>0</v>
      </c>
      <c r="AA4937" s="5">
        <v>0.03</v>
      </c>
      <c r="AB4937" s="5">
        <v>0</v>
      </c>
      <c r="AC4937" s="5">
        <v>0</v>
      </c>
      <c r="AD4937" s="5">
        <v>0</v>
      </c>
      <c r="AE4937" s="2">
        <v>2</v>
      </c>
      <c r="AF4937" s="2">
        <v>0</v>
      </c>
      <c r="AG4937" s="2">
        <v>0</v>
      </c>
      <c r="AH4937" s="2">
        <v>0</v>
      </c>
      <c r="AI4937" s="2">
        <v>0</v>
      </c>
      <c r="AJ4937" s="2">
        <v>1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 t="s">
        <v>4</v>
      </c>
      <c r="AT4937" s="2" t="s">
        <v>4</v>
      </c>
    </row>
    <row r="4938" spans="1:46" x14ac:dyDescent="0.2">
      <c r="A4938" s="2">
        <v>1661779</v>
      </c>
      <c r="B4938" s="2">
        <v>840725</v>
      </c>
      <c r="C4938" s="7">
        <v>21.926170460736099</v>
      </c>
      <c r="D4938" s="7">
        <v>36.909720829538898</v>
      </c>
      <c r="E4938" s="19" t="s">
        <v>5131</v>
      </c>
      <c r="F4938" s="46">
        <f>INDEX(Δεδομένα!$P:$P,MATCH('2021'!E4938,Δεδομένα!$O:$O,0))</f>
        <v>243</v>
      </c>
      <c r="G4938" s="49" t="s">
        <v>4919</v>
      </c>
      <c r="H4938" s="51" t="str">
        <f>INDEX(Δεδομένα!B$1:B$51,MATCH('2021'!G4938,Δεδομένα!A$1:A$51,0))</f>
        <v>ΠΕΛΛΟΠΟΝΗΣΟΥ</v>
      </c>
      <c r="I4938" s="53">
        <f>INDEX(Δεδομένα!E$1:E$13,MATCH('2021'!H4938,Δεδομένα!D$1:D$13,0))</f>
        <v>8</v>
      </c>
      <c r="J4938" s="4">
        <v>44282</v>
      </c>
      <c r="K4938" s="3" t="s">
        <v>1142</v>
      </c>
      <c r="L4938" s="17" t="str">
        <f t="shared" si="396"/>
        <v>27/03/2021 14:26</v>
      </c>
      <c r="M4938" s="4">
        <v>44282</v>
      </c>
      <c r="N4938" s="3" t="s">
        <v>737</v>
      </c>
      <c r="O4938" s="17" t="str">
        <f t="shared" si="397"/>
        <v>27/03/2021 14:45</v>
      </c>
      <c r="P4938" s="24">
        <f t="shared" si="398"/>
        <v>1.3194444443797693E-2</v>
      </c>
      <c r="Q4938" s="28">
        <v>0</v>
      </c>
      <c r="R4938" s="27">
        <f t="shared" si="399"/>
        <v>18.999999999068677</v>
      </c>
      <c r="S4938" s="3" t="s">
        <v>4</v>
      </c>
      <c r="T4938" s="3" t="s">
        <v>4920</v>
      </c>
      <c r="U4938" s="3" t="s">
        <v>4</v>
      </c>
      <c r="V4938" s="3" t="s">
        <v>4891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0.5</v>
      </c>
      <c r="AC4938" s="5">
        <v>0</v>
      </c>
      <c r="AD4938" s="5">
        <v>0</v>
      </c>
      <c r="AE4938" s="2">
        <v>1</v>
      </c>
      <c r="AF4938" s="2">
        <v>0</v>
      </c>
      <c r="AG4938" s="2">
        <v>1</v>
      </c>
      <c r="AH4938" s="2">
        <v>0</v>
      </c>
      <c r="AI4938" s="2">
        <v>0</v>
      </c>
      <c r="AJ4938" s="2">
        <v>1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 t="s">
        <v>4</v>
      </c>
      <c r="AT4938" s="2" t="s">
        <v>4</v>
      </c>
    </row>
    <row r="4939" spans="1:46" x14ac:dyDescent="0.2">
      <c r="A4939" s="2">
        <v>1661057</v>
      </c>
      <c r="B4939" s="2">
        <v>840760</v>
      </c>
      <c r="C4939" s="7">
        <v>21.901517920654499</v>
      </c>
      <c r="D4939" s="7">
        <v>36.942990738452302</v>
      </c>
      <c r="E4939" s="19" t="s">
        <v>5131</v>
      </c>
      <c r="F4939" s="46">
        <f>INDEX(Δεδομένα!$P:$P,MATCH('2021'!E4939,Δεδομένα!$O:$O,0))</f>
        <v>243</v>
      </c>
      <c r="G4939" s="49" t="s">
        <v>4919</v>
      </c>
      <c r="H4939" s="51" t="str">
        <f>INDEX(Δεδομένα!B$1:B$51,MATCH('2021'!G4939,Δεδομένα!A$1:A$51,0))</f>
        <v>ΠΕΛΛΟΠΟΝΗΣΟΥ</v>
      </c>
      <c r="I4939" s="53">
        <f>INDEX(Δεδομένα!E$1:E$13,MATCH('2021'!H4939,Δεδομένα!D$1:D$13,0))</f>
        <v>8</v>
      </c>
      <c r="J4939" s="4">
        <v>44282</v>
      </c>
      <c r="K4939" s="3" t="s">
        <v>146</v>
      </c>
      <c r="L4939" s="17" t="str">
        <f t="shared" si="396"/>
        <v>27/03/2021 16:30</v>
      </c>
      <c r="M4939" s="4">
        <v>44282</v>
      </c>
      <c r="N4939" s="3" t="s">
        <v>986</v>
      </c>
      <c r="O4939" s="17" t="str">
        <f t="shared" si="397"/>
        <v>27/03/2021 17:34</v>
      </c>
      <c r="P4939" s="24">
        <f t="shared" si="398"/>
        <v>4.4444444443797693E-2</v>
      </c>
      <c r="Q4939" s="28">
        <v>0</v>
      </c>
      <c r="R4939" s="27">
        <f t="shared" si="399"/>
        <v>63.999999999068677</v>
      </c>
      <c r="S4939" s="3" t="s">
        <v>4</v>
      </c>
      <c r="T4939" s="3" t="s">
        <v>4920</v>
      </c>
      <c r="U4939" s="3" t="s">
        <v>4</v>
      </c>
      <c r="V4939" s="3" t="s">
        <v>5137</v>
      </c>
      <c r="W4939" s="5">
        <v>0</v>
      </c>
      <c r="X4939" s="5">
        <v>0.5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2">
        <v>2</v>
      </c>
      <c r="AF4939" s="2">
        <v>0</v>
      </c>
      <c r="AG4939" s="2">
        <v>0</v>
      </c>
      <c r="AH4939" s="2">
        <v>0</v>
      </c>
      <c r="AI4939" s="2">
        <v>0</v>
      </c>
      <c r="AJ4939" s="2">
        <v>2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 t="s">
        <v>4</v>
      </c>
      <c r="AT4939" s="2" t="s">
        <v>4</v>
      </c>
    </row>
    <row r="4940" spans="1:46" x14ac:dyDescent="0.2">
      <c r="A4940" s="2">
        <v>1661836</v>
      </c>
      <c r="B4940" s="2">
        <v>840990</v>
      </c>
      <c r="C4940" s="7">
        <v>21.919536132677301</v>
      </c>
      <c r="D4940" s="7">
        <v>36.826583825944603</v>
      </c>
      <c r="E4940" s="19" t="s">
        <v>5131</v>
      </c>
      <c r="F4940" s="46">
        <f>INDEX(Δεδομένα!$P:$P,MATCH('2021'!E4940,Δεδομένα!$O:$O,0))</f>
        <v>243</v>
      </c>
      <c r="G4940" s="49" t="s">
        <v>4919</v>
      </c>
      <c r="H4940" s="51" t="str">
        <f>INDEX(Δεδομένα!B$1:B$51,MATCH('2021'!G4940,Δεδομένα!A$1:A$51,0))</f>
        <v>ΠΕΛΛΟΠΟΝΗΣΟΥ</v>
      </c>
      <c r="I4940" s="53">
        <f>INDEX(Δεδομένα!E$1:E$13,MATCH('2021'!H4940,Δεδομένα!D$1:D$13,0))</f>
        <v>8</v>
      </c>
      <c r="J4940" s="4">
        <v>44283</v>
      </c>
      <c r="K4940" s="3" t="s">
        <v>766</v>
      </c>
      <c r="L4940" s="17" t="str">
        <f t="shared" si="396"/>
        <v>28/03/2021 14:17</v>
      </c>
      <c r="M4940" s="4">
        <v>44283</v>
      </c>
      <c r="N4940" s="3" t="s">
        <v>745</v>
      </c>
      <c r="O4940" s="17" t="str">
        <f t="shared" si="397"/>
        <v>28/03/2021 16:35</v>
      </c>
      <c r="P4940" s="24">
        <f t="shared" si="398"/>
        <v>9.5833333332848269E-2</v>
      </c>
      <c r="Q4940" s="28">
        <v>0</v>
      </c>
      <c r="R4940" s="27">
        <f t="shared" si="399"/>
        <v>137.99999999930151</v>
      </c>
      <c r="S4940" s="3" t="s">
        <v>4</v>
      </c>
      <c r="T4940" s="3" t="s">
        <v>4920</v>
      </c>
      <c r="U4940" s="3" t="s">
        <v>4</v>
      </c>
      <c r="V4940" s="3" t="s">
        <v>5138</v>
      </c>
      <c r="W4940" s="5">
        <v>0</v>
      </c>
      <c r="X4940" s="5">
        <v>1</v>
      </c>
      <c r="Y4940" s="5">
        <v>0</v>
      </c>
      <c r="Z4940" s="5">
        <v>0</v>
      </c>
      <c r="AA4940" s="5">
        <v>0</v>
      </c>
      <c r="AB4940" s="5">
        <v>0.04</v>
      </c>
      <c r="AC4940" s="5">
        <v>0</v>
      </c>
      <c r="AD4940" s="5">
        <v>0</v>
      </c>
      <c r="AE4940" s="2">
        <v>4</v>
      </c>
      <c r="AF4940" s="2">
        <v>0</v>
      </c>
      <c r="AG4940" s="2">
        <v>0</v>
      </c>
      <c r="AH4940" s="2">
        <v>0</v>
      </c>
      <c r="AI4940" s="2">
        <v>0</v>
      </c>
      <c r="AJ4940" s="2">
        <v>2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 t="s">
        <v>4</v>
      </c>
      <c r="AT4940" s="2" t="s">
        <v>4</v>
      </c>
    </row>
    <row r="4941" spans="1:46" x14ac:dyDescent="0.2">
      <c r="A4941" s="2">
        <v>1661837</v>
      </c>
      <c r="B4941" s="2">
        <v>841235</v>
      </c>
      <c r="C4941" s="7">
        <v>21.885235501502599</v>
      </c>
      <c r="D4941" s="7">
        <v>36.972668583239198</v>
      </c>
      <c r="E4941" s="19" t="s">
        <v>5131</v>
      </c>
      <c r="F4941" s="46">
        <f>INDEX(Δεδομένα!$P:$P,MATCH('2021'!E4941,Δεδομένα!$O:$O,0))</f>
        <v>243</v>
      </c>
      <c r="G4941" s="49" t="s">
        <v>4919</v>
      </c>
      <c r="H4941" s="51" t="str">
        <f>INDEX(Δεδομένα!B$1:B$51,MATCH('2021'!G4941,Δεδομένα!A$1:A$51,0))</f>
        <v>ΠΕΛΛΟΠΟΝΗΣΟΥ</v>
      </c>
      <c r="I4941" s="53">
        <f>INDEX(Δεδομένα!E$1:E$13,MATCH('2021'!H4941,Δεδομένα!D$1:D$13,0))</f>
        <v>8</v>
      </c>
      <c r="J4941" s="4">
        <v>44284</v>
      </c>
      <c r="K4941" s="3" t="s">
        <v>167</v>
      </c>
      <c r="L4941" s="17" t="str">
        <f t="shared" si="396"/>
        <v>29/03/2021 10:35</v>
      </c>
      <c r="M4941" s="4">
        <v>44284</v>
      </c>
      <c r="N4941" s="3" t="s">
        <v>317</v>
      </c>
      <c r="O4941" s="17" t="str">
        <f t="shared" si="397"/>
        <v>29/03/2021 11:05</v>
      </c>
      <c r="P4941" s="24">
        <f t="shared" si="398"/>
        <v>2.0833333335758653E-2</v>
      </c>
      <c r="Q4941" s="28">
        <v>0</v>
      </c>
      <c r="R4941" s="27">
        <f t="shared" si="399"/>
        <v>30.00000000349246</v>
      </c>
      <c r="S4941" s="3" t="s">
        <v>4</v>
      </c>
      <c r="T4941" s="3" t="s">
        <v>4920</v>
      </c>
      <c r="U4941" s="3" t="s">
        <v>4</v>
      </c>
      <c r="V4941" s="3" t="s">
        <v>5139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0.01</v>
      </c>
      <c r="AC4941" s="5">
        <v>0</v>
      </c>
      <c r="AD4941" s="5">
        <v>0</v>
      </c>
      <c r="AE4941" s="2">
        <v>2</v>
      </c>
      <c r="AF4941" s="2">
        <v>0</v>
      </c>
      <c r="AG4941" s="2">
        <v>0</v>
      </c>
      <c r="AH4941" s="2">
        <v>0</v>
      </c>
      <c r="AI4941" s="2">
        <v>0</v>
      </c>
      <c r="AJ4941" s="2">
        <v>1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 t="s">
        <v>4</v>
      </c>
      <c r="AT4941" s="2" t="s">
        <v>4</v>
      </c>
    </row>
    <row r="4942" spans="1:46" x14ac:dyDescent="0.2">
      <c r="A4942" s="2">
        <v>1667689</v>
      </c>
      <c r="B4942" s="2">
        <v>842313</v>
      </c>
      <c r="C4942" s="7">
        <v>21.905534871859199</v>
      </c>
      <c r="D4942" s="7">
        <v>36.885515948700103</v>
      </c>
      <c r="E4942" s="19" t="s">
        <v>5131</v>
      </c>
      <c r="F4942" s="46">
        <f>INDEX(Δεδομένα!$P:$P,MATCH('2021'!E4942,Δεδομένα!$O:$O,0))</f>
        <v>243</v>
      </c>
      <c r="G4942" s="49" t="s">
        <v>4919</v>
      </c>
      <c r="H4942" s="51" t="str">
        <f>INDEX(Δεδομένα!B$1:B$51,MATCH('2021'!G4942,Δεδομένα!A$1:A$51,0))</f>
        <v>ΠΕΛΛΟΠΟΝΗΣΟΥ</v>
      </c>
      <c r="I4942" s="53">
        <f>INDEX(Δεδομένα!E$1:E$13,MATCH('2021'!H4942,Δεδομένα!D$1:D$13,0))</f>
        <v>8</v>
      </c>
      <c r="J4942" s="4">
        <v>44288</v>
      </c>
      <c r="K4942" s="3" t="s">
        <v>833</v>
      </c>
      <c r="L4942" s="17" t="str">
        <f t="shared" si="396"/>
        <v>02/04/2021 14:35</v>
      </c>
      <c r="M4942" s="4">
        <v>44288</v>
      </c>
      <c r="N4942" s="3" t="s">
        <v>1844</v>
      </c>
      <c r="O4942" s="17" t="str">
        <f t="shared" si="397"/>
        <v>02/04/2021 16:14</v>
      </c>
      <c r="P4942" s="24">
        <f t="shared" si="398"/>
        <v>6.8749999998544808E-2</v>
      </c>
      <c r="Q4942" s="28">
        <v>0</v>
      </c>
      <c r="R4942" s="27">
        <f t="shared" si="399"/>
        <v>98.999999997904524</v>
      </c>
      <c r="S4942" s="3" t="s">
        <v>4</v>
      </c>
      <c r="T4942" s="3" t="s">
        <v>4920</v>
      </c>
      <c r="U4942" s="3" t="s">
        <v>123</v>
      </c>
      <c r="V4942" s="3" t="s">
        <v>5048</v>
      </c>
      <c r="W4942" s="5">
        <v>0</v>
      </c>
      <c r="X4942" s="5">
        <v>0.1</v>
      </c>
      <c r="Y4942" s="5">
        <v>0</v>
      </c>
      <c r="Z4942" s="5">
        <v>0</v>
      </c>
      <c r="AA4942" s="5">
        <v>0</v>
      </c>
      <c r="AB4942" s="5">
        <v>0.1</v>
      </c>
      <c r="AC4942" s="5">
        <v>0</v>
      </c>
      <c r="AD4942" s="5">
        <v>0</v>
      </c>
      <c r="AE4942" s="2">
        <v>4</v>
      </c>
      <c r="AF4942" s="2">
        <v>0</v>
      </c>
      <c r="AG4942" s="2">
        <v>0</v>
      </c>
      <c r="AH4942" s="2">
        <v>0</v>
      </c>
      <c r="AI4942" s="2">
        <v>0</v>
      </c>
      <c r="AJ4942" s="2">
        <v>2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 t="s">
        <v>4</v>
      </c>
      <c r="AT4942" s="2" t="s">
        <v>4</v>
      </c>
    </row>
    <row r="4943" spans="1:46" x14ac:dyDescent="0.2">
      <c r="A4943" s="2">
        <v>1668074</v>
      </c>
      <c r="B4943" s="2">
        <v>842520</v>
      </c>
      <c r="C4943" s="7">
        <v>21.851148605346701</v>
      </c>
      <c r="D4943" s="7">
        <v>37.030490875244098</v>
      </c>
      <c r="E4943" s="19" t="s">
        <v>5131</v>
      </c>
      <c r="F4943" s="46">
        <f>INDEX(Δεδομένα!$P:$P,MATCH('2021'!E4943,Δεδομένα!$O:$O,0))</f>
        <v>243</v>
      </c>
      <c r="G4943" s="49" t="s">
        <v>4919</v>
      </c>
      <c r="H4943" s="51" t="str">
        <f>INDEX(Δεδομένα!B$1:B$51,MATCH('2021'!G4943,Δεδομένα!A$1:A$51,0))</f>
        <v>ΠΕΛΛΟΠΟΝΗΣΟΥ</v>
      </c>
      <c r="I4943" s="53">
        <f>INDEX(Δεδομένα!E$1:E$13,MATCH('2021'!H4943,Δεδομένα!D$1:D$13,0))</f>
        <v>8</v>
      </c>
      <c r="J4943" s="4">
        <v>44289</v>
      </c>
      <c r="K4943" s="3" t="s">
        <v>1078</v>
      </c>
      <c r="L4943" s="17" t="str">
        <f t="shared" si="396"/>
        <v>03/04/2021 11:10</v>
      </c>
      <c r="M4943" s="4">
        <v>44289</v>
      </c>
      <c r="N4943" s="3" t="s">
        <v>486</v>
      </c>
      <c r="O4943" s="17" t="str">
        <f t="shared" si="397"/>
        <v>03/04/2021 13:45</v>
      </c>
      <c r="P4943" s="24">
        <f t="shared" si="398"/>
        <v>0.10763888888322981</v>
      </c>
      <c r="Q4943" s="28">
        <v>0</v>
      </c>
      <c r="R4943" s="27">
        <f t="shared" si="399"/>
        <v>154.99999999185093</v>
      </c>
      <c r="S4943" s="3" t="s">
        <v>4</v>
      </c>
      <c r="T4943" s="3" t="s">
        <v>4920</v>
      </c>
      <c r="U4943" s="3" t="s">
        <v>4</v>
      </c>
      <c r="V4943" s="3" t="s">
        <v>5140</v>
      </c>
      <c r="W4943" s="5">
        <v>0</v>
      </c>
      <c r="X4943" s="5">
        <v>0</v>
      </c>
      <c r="Y4943" s="5">
        <v>0</v>
      </c>
      <c r="Z4943" s="5">
        <v>0</v>
      </c>
      <c r="AA4943" s="5">
        <v>0.8</v>
      </c>
      <c r="AB4943" s="5">
        <v>0.2</v>
      </c>
      <c r="AC4943" s="5">
        <v>0</v>
      </c>
      <c r="AD4943" s="5">
        <v>0</v>
      </c>
      <c r="AE4943" s="2">
        <v>3</v>
      </c>
      <c r="AF4943" s="2">
        <v>0</v>
      </c>
      <c r="AG4943" s="2">
        <v>2</v>
      </c>
      <c r="AH4943" s="2">
        <v>0</v>
      </c>
      <c r="AI4943" s="2">
        <v>0</v>
      </c>
      <c r="AJ4943" s="2">
        <v>2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 t="s">
        <v>4</v>
      </c>
      <c r="AT4943" s="2" t="s">
        <v>4</v>
      </c>
    </row>
    <row r="4944" spans="1:46" x14ac:dyDescent="0.2">
      <c r="A4944" s="2">
        <v>1668075</v>
      </c>
      <c r="B4944" s="2">
        <v>842861</v>
      </c>
      <c r="C4944" s="7">
        <v>21.957594156825898</v>
      </c>
      <c r="D4944" s="7">
        <v>37.036678491211902</v>
      </c>
      <c r="E4944" s="19" t="s">
        <v>5131</v>
      </c>
      <c r="F4944" s="46">
        <f>INDEX(Δεδομένα!$P:$P,MATCH('2021'!E4944,Δεδομένα!$O:$O,0))</f>
        <v>243</v>
      </c>
      <c r="G4944" s="49" t="s">
        <v>4919</v>
      </c>
      <c r="H4944" s="51" t="str">
        <f>INDEX(Δεδομένα!B$1:B$51,MATCH('2021'!G4944,Δεδομένα!A$1:A$51,0))</f>
        <v>ΠΕΛΛΟΠΟΝΗΣΟΥ</v>
      </c>
      <c r="I4944" s="53">
        <f>INDEX(Δεδομένα!E$1:E$13,MATCH('2021'!H4944,Δεδομένα!D$1:D$13,0))</f>
        <v>8</v>
      </c>
      <c r="J4944" s="4">
        <v>44290</v>
      </c>
      <c r="K4944" s="3" t="s">
        <v>196</v>
      </c>
      <c r="L4944" s="17" t="str">
        <f t="shared" si="396"/>
        <v>04/04/2021 14:15</v>
      </c>
      <c r="M4944" s="4">
        <v>44290</v>
      </c>
      <c r="N4944" s="3" t="s">
        <v>2367</v>
      </c>
      <c r="O4944" s="17" t="str">
        <f t="shared" si="397"/>
        <v>04/04/2021 15:37</v>
      </c>
      <c r="P4944" s="24">
        <f t="shared" si="398"/>
        <v>5.694444444088731E-2</v>
      </c>
      <c r="Q4944" s="28">
        <v>0</v>
      </c>
      <c r="R4944" s="27">
        <f t="shared" si="399"/>
        <v>81.999999994877726</v>
      </c>
      <c r="S4944" s="3" t="s">
        <v>4</v>
      </c>
      <c r="T4944" s="3" t="s">
        <v>4920</v>
      </c>
      <c r="U4944" s="3" t="s">
        <v>4</v>
      </c>
      <c r="V4944" s="3" t="s">
        <v>5141</v>
      </c>
      <c r="W4944" s="5">
        <v>0</v>
      </c>
      <c r="X4944" s="5">
        <v>0</v>
      </c>
      <c r="Y4944" s="5">
        <v>0</v>
      </c>
      <c r="Z4944" s="5">
        <v>0</v>
      </c>
      <c r="AA4944" s="5">
        <v>1</v>
      </c>
      <c r="AB4944" s="5">
        <v>0</v>
      </c>
      <c r="AC4944" s="5">
        <v>0</v>
      </c>
      <c r="AD4944" s="5">
        <v>0</v>
      </c>
      <c r="AE4944" s="2">
        <v>3</v>
      </c>
      <c r="AF4944" s="2">
        <v>0</v>
      </c>
      <c r="AG4944" s="2">
        <v>1</v>
      </c>
      <c r="AH4944" s="2">
        <v>0</v>
      </c>
      <c r="AI4944" s="2">
        <v>0</v>
      </c>
      <c r="AJ4944" s="2">
        <v>2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 t="s">
        <v>4</v>
      </c>
      <c r="AT4944" s="2" t="s">
        <v>4</v>
      </c>
    </row>
    <row r="4945" spans="1:46" x14ac:dyDescent="0.2">
      <c r="A4945" s="2">
        <v>1666264</v>
      </c>
      <c r="B4945" s="2">
        <v>843652</v>
      </c>
      <c r="C4945" s="7">
        <v>21.910335826298201</v>
      </c>
      <c r="D4945" s="7">
        <v>36.8575556419515</v>
      </c>
      <c r="E4945" s="19" t="s">
        <v>5131</v>
      </c>
      <c r="F4945" s="46">
        <f>INDEX(Δεδομένα!$P:$P,MATCH('2021'!E4945,Δεδομένα!$O:$O,0))</f>
        <v>243</v>
      </c>
      <c r="G4945" s="49" t="s">
        <v>4919</v>
      </c>
      <c r="H4945" s="51" t="str">
        <f>INDEX(Δεδομένα!B$1:B$51,MATCH('2021'!G4945,Δεδομένα!A$1:A$51,0))</f>
        <v>ΠΕΛΛΟΠΟΝΗΣΟΥ</v>
      </c>
      <c r="I4945" s="53">
        <f>INDEX(Δεδομένα!E$1:E$13,MATCH('2021'!H4945,Δεδομένα!D$1:D$13,0))</f>
        <v>8</v>
      </c>
      <c r="J4945" s="4">
        <v>44293</v>
      </c>
      <c r="K4945" s="3" t="s">
        <v>871</v>
      </c>
      <c r="L4945" s="17" t="str">
        <f t="shared" si="396"/>
        <v>07/04/2021 20:17</v>
      </c>
      <c r="M4945" s="4">
        <v>44293</v>
      </c>
      <c r="N4945" s="3" t="s">
        <v>43</v>
      </c>
      <c r="O4945" s="17" t="str">
        <f t="shared" si="397"/>
        <v>07/04/2021 21:30</v>
      </c>
      <c r="P4945" s="24">
        <f t="shared" si="398"/>
        <v>5.0694444449618459E-2</v>
      </c>
      <c r="Q4945" s="28">
        <v>0</v>
      </c>
      <c r="R4945" s="27">
        <f t="shared" si="399"/>
        <v>73.000000007450581</v>
      </c>
      <c r="S4945" s="3" t="s">
        <v>4</v>
      </c>
      <c r="T4945" s="3" t="s">
        <v>4920</v>
      </c>
      <c r="U4945" s="3" t="s">
        <v>4</v>
      </c>
      <c r="V4945" s="3" t="s">
        <v>4026</v>
      </c>
      <c r="W4945" s="5">
        <v>0</v>
      </c>
      <c r="X4945" s="5">
        <v>0</v>
      </c>
      <c r="Y4945" s="5">
        <v>0</v>
      </c>
      <c r="Z4945" s="5">
        <v>0</v>
      </c>
      <c r="AA4945" s="5">
        <v>0.05</v>
      </c>
      <c r="AB4945" s="5">
        <v>0</v>
      </c>
      <c r="AC4945" s="5">
        <v>0</v>
      </c>
      <c r="AD4945" s="5">
        <v>0</v>
      </c>
      <c r="AE4945" s="2">
        <v>2</v>
      </c>
      <c r="AF4945" s="2">
        <v>0</v>
      </c>
      <c r="AG4945" s="2">
        <v>0</v>
      </c>
      <c r="AH4945" s="2">
        <v>0</v>
      </c>
      <c r="AI4945" s="2">
        <v>0</v>
      </c>
      <c r="AJ4945" s="2">
        <v>1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 t="s">
        <v>4</v>
      </c>
      <c r="AT4945" s="2" t="s">
        <v>4</v>
      </c>
    </row>
    <row r="4946" spans="1:46" x14ac:dyDescent="0.2">
      <c r="A4946" s="2">
        <v>1666339</v>
      </c>
      <c r="B4946" s="2">
        <v>844354</v>
      </c>
      <c r="C4946" s="7">
        <v>21.901364940611298</v>
      </c>
      <c r="D4946" s="7">
        <v>36.906035978639203</v>
      </c>
      <c r="E4946" s="19" t="s">
        <v>5131</v>
      </c>
      <c r="F4946" s="46">
        <f>INDEX(Δεδομένα!$P:$P,MATCH('2021'!E4946,Δεδομένα!$O:$O,0))</f>
        <v>243</v>
      </c>
      <c r="G4946" s="49" t="s">
        <v>4919</v>
      </c>
      <c r="H4946" s="51" t="str">
        <f>INDEX(Δεδομένα!B$1:B$51,MATCH('2021'!G4946,Δεδομένα!A$1:A$51,0))</f>
        <v>ΠΕΛΛΟΠΟΝΗΣΟΥ</v>
      </c>
      <c r="I4946" s="53">
        <f>INDEX(Δεδομένα!E$1:E$13,MATCH('2021'!H4946,Δεδομένα!D$1:D$13,0))</f>
        <v>8</v>
      </c>
      <c r="J4946" s="4">
        <v>44296</v>
      </c>
      <c r="K4946" s="3" t="s">
        <v>1500</v>
      </c>
      <c r="L4946" s="17" t="str">
        <f t="shared" si="396"/>
        <v>10/04/2021 11:58</v>
      </c>
      <c r="M4946" s="4">
        <v>44296</v>
      </c>
      <c r="N4946" s="3" t="s">
        <v>1500</v>
      </c>
      <c r="O4946" s="17" t="str">
        <f t="shared" si="397"/>
        <v>10/04/2021 11:58</v>
      </c>
      <c r="P4946" s="24">
        <f t="shared" si="398"/>
        <v>0</v>
      </c>
      <c r="Q4946" s="28">
        <v>0</v>
      </c>
      <c r="R4946" s="27">
        <f t="shared" si="399"/>
        <v>0</v>
      </c>
      <c r="S4946" s="3" t="s">
        <v>4</v>
      </c>
      <c r="T4946" s="3" t="s">
        <v>4920</v>
      </c>
      <c r="U4946" s="3" t="s">
        <v>4</v>
      </c>
      <c r="V4946" s="3" t="s">
        <v>5136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0.5</v>
      </c>
      <c r="AC4946" s="5">
        <v>0</v>
      </c>
      <c r="AD4946" s="5">
        <v>0</v>
      </c>
      <c r="AE4946" s="2">
        <v>4</v>
      </c>
      <c r="AF4946" s="2">
        <v>0</v>
      </c>
      <c r="AG4946" s="2">
        <v>0</v>
      </c>
      <c r="AH4946" s="2">
        <v>0</v>
      </c>
      <c r="AI4946" s="2">
        <v>0</v>
      </c>
      <c r="AJ4946" s="2">
        <v>2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 t="s">
        <v>4</v>
      </c>
      <c r="AT4946" s="2" t="s">
        <v>4</v>
      </c>
    </row>
    <row r="4947" spans="1:46" x14ac:dyDescent="0.2">
      <c r="A4947" s="2">
        <v>1666474</v>
      </c>
      <c r="B4947" s="2">
        <v>844414</v>
      </c>
      <c r="C4947" s="7">
        <v>21.8559003978772</v>
      </c>
      <c r="D4947" s="7">
        <v>37.033297016933801</v>
      </c>
      <c r="E4947" s="19" t="s">
        <v>5131</v>
      </c>
      <c r="F4947" s="46">
        <f>INDEX(Δεδομένα!$P:$P,MATCH('2021'!E4947,Δεδομένα!$O:$O,0))</f>
        <v>243</v>
      </c>
      <c r="G4947" s="49" t="s">
        <v>4919</v>
      </c>
      <c r="H4947" s="51" t="str">
        <f>INDEX(Δεδομένα!B$1:B$51,MATCH('2021'!G4947,Δεδομένα!A$1:A$51,0))</f>
        <v>ΠΕΛΛΟΠΟΝΗΣΟΥ</v>
      </c>
      <c r="I4947" s="53">
        <f>INDEX(Δεδομένα!E$1:E$13,MATCH('2021'!H4947,Δεδομένα!D$1:D$13,0))</f>
        <v>8</v>
      </c>
      <c r="J4947" s="4">
        <v>44296</v>
      </c>
      <c r="K4947" s="3" t="s">
        <v>1190</v>
      </c>
      <c r="L4947" s="17" t="str">
        <f t="shared" si="396"/>
        <v>10/04/2021 13:58</v>
      </c>
      <c r="M4947" s="4">
        <v>44296</v>
      </c>
      <c r="N4947" s="3" t="s">
        <v>590</v>
      </c>
      <c r="O4947" s="17" t="str">
        <f t="shared" si="397"/>
        <v>10/04/2021 15:25</v>
      </c>
      <c r="P4947" s="24">
        <f t="shared" si="398"/>
        <v>6.0416666667151731E-2</v>
      </c>
      <c r="Q4947" s="28">
        <v>0</v>
      </c>
      <c r="R4947" s="27">
        <f t="shared" si="399"/>
        <v>87.000000000698492</v>
      </c>
      <c r="S4947" s="3" t="s">
        <v>4</v>
      </c>
      <c r="T4947" s="3" t="s">
        <v>4920</v>
      </c>
      <c r="U4947" s="3" t="s">
        <v>4</v>
      </c>
      <c r="V4947" s="3" t="s">
        <v>5140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0.2</v>
      </c>
      <c r="AC4947" s="5">
        <v>0</v>
      </c>
      <c r="AD4947" s="5">
        <v>0</v>
      </c>
      <c r="AE4947" s="2">
        <v>4</v>
      </c>
      <c r="AF4947" s="2">
        <v>0</v>
      </c>
      <c r="AG4947" s="2">
        <v>0</v>
      </c>
      <c r="AH4947" s="2">
        <v>0</v>
      </c>
      <c r="AI4947" s="2">
        <v>0</v>
      </c>
      <c r="AJ4947" s="2">
        <v>2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 t="s">
        <v>4</v>
      </c>
      <c r="AT4947" s="2" t="s">
        <v>4</v>
      </c>
    </row>
    <row r="4948" spans="1:46" x14ac:dyDescent="0.2">
      <c r="A4948" s="2">
        <v>1666486</v>
      </c>
      <c r="B4948" s="2">
        <v>844677</v>
      </c>
      <c r="D4948" s="2"/>
      <c r="E4948" s="19" t="s">
        <v>5131</v>
      </c>
      <c r="F4948" s="46">
        <f>INDEX(Δεδομένα!$P:$P,MATCH('2021'!E4948,Δεδομένα!$O:$O,0))</f>
        <v>243</v>
      </c>
      <c r="G4948" s="49" t="s">
        <v>4919</v>
      </c>
      <c r="H4948" s="51" t="str">
        <f>INDEX(Δεδομένα!B$1:B$51,MATCH('2021'!G4948,Δεδομένα!A$1:A$51,0))</f>
        <v>ΠΕΛΛΟΠΟΝΗΣΟΥ</v>
      </c>
      <c r="I4948" s="53">
        <f>INDEX(Δεδομένα!E$1:E$13,MATCH('2021'!H4948,Δεδομένα!D$1:D$13,0))</f>
        <v>8</v>
      </c>
      <c r="J4948" s="4">
        <v>44297</v>
      </c>
      <c r="K4948" s="3" t="s">
        <v>895</v>
      </c>
      <c r="L4948" s="17" t="str">
        <f t="shared" si="396"/>
        <v>11/04/2021 11:25</v>
      </c>
      <c r="M4948" s="4">
        <v>44297</v>
      </c>
      <c r="N4948" s="3" t="s">
        <v>298</v>
      </c>
      <c r="O4948" s="17" t="str">
        <f t="shared" si="397"/>
        <v>11/04/2021 12:35</v>
      </c>
      <c r="P4948" s="24">
        <f t="shared" si="398"/>
        <v>4.8611111109494232E-2</v>
      </c>
      <c r="Q4948" s="28">
        <v>0</v>
      </c>
      <c r="R4948" s="27">
        <f t="shared" si="399"/>
        <v>69.999999997671694</v>
      </c>
      <c r="S4948" s="3" t="s">
        <v>4</v>
      </c>
      <c r="T4948" s="3" t="s">
        <v>4920</v>
      </c>
      <c r="U4948" s="3" t="s">
        <v>4</v>
      </c>
      <c r="V4948" s="3" t="s">
        <v>5142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0.2</v>
      </c>
      <c r="AC4948" s="5">
        <v>0</v>
      </c>
      <c r="AD4948" s="5">
        <v>0</v>
      </c>
      <c r="AE4948" s="2">
        <v>4</v>
      </c>
      <c r="AF4948" s="2">
        <v>0</v>
      </c>
      <c r="AG4948" s="2">
        <v>0</v>
      </c>
      <c r="AH4948" s="2">
        <v>0</v>
      </c>
      <c r="AI4948" s="2">
        <v>0</v>
      </c>
      <c r="AJ4948" s="2">
        <v>2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 t="s">
        <v>4</v>
      </c>
      <c r="AT4948" s="2" t="s">
        <v>4</v>
      </c>
    </row>
    <row r="4949" spans="1:46" x14ac:dyDescent="0.2">
      <c r="A4949" s="2">
        <v>1666470</v>
      </c>
      <c r="B4949" s="2">
        <v>844717</v>
      </c>
      <c r="C4949" s="7">
        <v>21.918054580688501</v>
      </c>
      <c r="D4949" s="7">
        <v>36.9007377624512</v>
      </c>
      <c r="E4949" s="19" t="s">
        <v>5131</v>
      </c>
      <c r="F4949" s="46">
        <f>INDEX(Δεδομένα!$P:$P,MATCH('2021'!E4949,Δεδομένα!$O:$O,0))</f>
        <v>243</v>
      </c>
      <c r="G4949" s="49" t="s">
        <v>4919</v>
      </c>
      <c r="H4949" s="51" t="str">
        <f>INDEX(Δεδομένα!B$1:B$51,MATCH('2021'!G4949,Δεδομένα!A$1:A$51,0))</f>
        <v>ΠΕΛΛΟΠΟΝΗΣΟΥ</v>
      </c>
      <c r="I4949" s="53">
        <f>INDEX(Δεδομένα!E$1:E$13,MATCH('2021'!H4949,Δεδομένα!D$1:D$13,0))</f>
        <v>8</v>
      </c>
      <c r="J4949" s="4">
        <v>44297</v>
      </c>
      <c r="K4949" s="3" t="s">
        <v>1310</v>
      </c>
      <c r="L4949" s="17" t="str">
        <f t="shared" si="396"/>
        <v>11/04/2021 12:45</v>
      </c>
      <c r="M4949" s="4">
        <v>44297</v>
      </c>
      <c r="N4949" s="3" t="s">
        <v>351</v>
      </c>
      <c r="O4949" s="17" t="str">
        <f t="shared" si="397"/>
        <v>11/04/2021 13:25</v>
      </c>
      <c r="P4949" s="24">
        <f t="shared" si="398"/>
        <v>2.7777777781011537E-2</v>
      </c>
      <c r="Q4949" s="28">
        <v>0</v>
      </c>
      <c r="R4949" s="27">
        <f t="shared" si="399"/>
        <v>40.000000004656613</v>
      </c>
      <c r="S4949" s="3" t="s">
        <v>4</v>
      </c>
      <c r="T4949" s="3" t="s">
        <v>4920</v>
      </c>
      <c r="U4949" s="3" t="s">
        <v>4</v>
      </c>
      <c r="V4949" s="3" t="s">
        <v>4891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0.02</v>
      </c>
      <c r="AC4949" s="5">
        <v>0</v>
      </c>
      <c r="AD4949" s="5">
        <v>0</v>
      </c>
      <c r="AE4949" s="2">
        <v>2</v>
      </c>
      <c r="AF4949" s="2">
        <v>0</v>
      </c>
      <c r="AG4949" s="2">
        <v>0</v>
      </c>
      <c r="AH4949" s="2">
        <v>0</v>
      </c>
      <c r="AI4949" s="2">
        <v>0</v>
      </c>
      <c r="AJ4949" s="2">
        <v>1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 t="s">
        <v>4</v>
      </c>
      <c r="AT4949" s="2" t="s">
        <v>4</v>
      </c>
    </row>
    <row r="4950" spans="1:46" x14ac:dyDescent="0.2">
      <c r="A4950" s="2">
        <v>1666480</v>
      </c>
      <c r="B4950" s="2">
        <v>845079</v>
      </c>
      <c r="C4950" s="7">
        <v>21.906780438866502</v>
      </c>
      <c r="D4950" s="7">
        <v>36.869056934944801</v>
      </c>
      <c r="E4950" s="19" t="s">
        <v>5131</v>
      </c>
      <c r="F4950" s="46">
        <f>INDEX(Δεδομένα!$P:$P,MATCH('2021'!E4950,Δεδομένα!$O:$O,0))</f>
        <v>243</v>
      </c>
      <c r="G4950" s="49" t="s">
        <v>4919</v>
      </c>
      <c r="H4950" s="51" t="str">
        <f>INDEX(Δεδομένα!B$1:B$51,MATCH('2021'!G4950,Δεδομένα!A$1:A$51,0))</f>
        <v>ΠΕΛΛΟΠΟΝΗΣΟΥ</v>
      </c>
      <c r="I4950" s="53">
        <f>INDEX(Δεδομένα!E$1:E$13,MATCH('2021'!H4950,Δεδομένα!D$1:D$13,0))</f>
        <v>8</v>
      </c>
      <c r="J4950" s="4">
        <v>44298</v>
      </c>
      <c r="K4950" s="3" t="s">
        <v>1317</v>
      </c>
      <c r="L4950" s="17" t="str">
        <f t="shared" si="396"/>
        <v>12/04/2021 12:48</v>
      </c>
      <c r="M4950" s="4">
        <v>44298</v>
      </c>
      <c r="N4950" s="3" t="s">
        <v>365</v>
      </c>
      <c r="O4950" s="17" t="str">
        <f t="shared" si="397"/>
        <v>12/04/2021 13:50</v>
      </c>
      <c r="P4950" s="24">
        <f t="shared" si="398"/>
        <v>4.3055555557657499E-2</v>
      </c>
      <c r="Q4950" s="28">
        <v>0</v>
      </c>
      <c r="R4950" s="27">
        <f t="shared" si="399"/>
        <v>62.000000003026798</v>
      </c>
      <c r="S4950" s="3" t="s">
        <v>4</v>
      </c>
      <c r="T4950" s="3" t="s">
        <v>4920</v>
      </c>
      <c r="U4950" s="3" t="s">
        <v>4</v>
      </c>
      <c r="V4950" s="3" t="s">
        <v>4026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0.2</v>
      </c>
      <c r="AC4950" s="5">
        <v>0.2</v>
      </c>
      <c r="AD4950" s="5">
        <v>0</v>
      </c>
      <c r="AE4950" s="2">
        <v>2</v>
      </c>
      <c r="AF4950" s="2">
        <v>0</v>
      </c>
      <c r="AG4950" s="2">
        <v>0</v>
      </c>
      <c r="AH4950" s="2">
        <v>0</v>
      </c>
      <c r="AI4950" s="2">
        <v>0</v>
      </c>
      <c r="AJ4950" s="2">
        <v>1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 t="s">
        <v>4</v>
      </c>
      <c r="AT4950" s="2" t="s">
        <v>4</v>
      </c>
    </row>
    <row r="4951" spans="1:46" x14ac:dyDescent="0.2">
      <c r="A4951" s="2">
        <v>1666326</v>
      </c>
      <c r="B4951" s="2">
        <v>845468</v>
      </c>
      <c r="C4951" s="7">
        <v>21.8744279000868</v>
      </c>
      <c r="D4951" s="7">
        <v>37.0245415513049</v>
      </c>
      <c r="E4951" s="19" t="s">
        <v>5131</v>
      </c>
      <c r="F4951" s="46">
        <f>INDEX(Δεδομένα!$P:$P,MATCH('2021'!E4951,Δεδομένα!$O:$O,0))</f>
        <v>243</v>
      </c>
      <c r="G4951" s="49" t="s">
        <v>4919</v>
      </c>
      <c r="H4951" s="51" t="str">
        <f>INDEX(Δεδομένα!B$1:B$51,MATCH('2021'!G4951,Δεδομένα!A$1:A$51,0))</f>
        <v>ΠΕΛΛΟΠΟΝΗΣΟΥ</v>
      </c>
      <c r="I4951" s="53">
        <f>INDEX(Δεδομένα!E$1:E$13,MATCH('2021'!H4951,Δεδομένα!D$1:D$13,0))</f>
        <v>8</v>
      </c>
      <c r="J4951" s="4">
        <v>44299</v>
      </c>
      <c r="K4951" s="3" t="s">
        <v>427</v>
      </c>
      <c r="L4951" s="17" t="str">
        <f t="shared" si="396"/>
        <v>13/04/2021 21:20</v>
      </c>
      <c r="M4951" s="4">
        <v>44299</v>
      </c>
      <c r="N4951" s="3" t="s">
        <v>2472</v>
      </c>
      <c r="O4951" s="17" t="str">
        <f t="shared" si="397"/>
        <v>13/04/2021 23:40</v>
      </c>
      <c r="P4951" s="24">
        <f t="shared" si="398"/>
        <v>9.7222222218988463E-2</v>
      </c>
      <c r="Q4951" s="28">
        <v>0</v>
      </c>
      <c r="R4951" s="27">
        <f t="shared" si="399"/>
        <v>139.99999999534339</v>
      </c>
      <c r="S4951" s="3" t="s">
        <v>4</v>
      </c>
      <c r="T4951" s="3" t="s">
        <v>4920</v>
      </c>
      <c r="U4951" s="3" t="s">
        <v>4</v>
      </c>
      <c r="V4951" s="3" t="s">
        <v>5142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0.3</v>
      </c>
      <c r="AC4951" s="5">
        <v>0</v>
      </c>
      <c r="AD4951" s="5">
        <v>0</v>
      </c>
      <c r="AE4951" s="2">
        <v>6</v>
      </c>
      <c r="AF4951" s="2">
        <v>0</v>
      </c>
      <c r="AG4951" s="2">
        <v>0</v>
      </c>
      <c r="AH4951" s="2">
        <v>0</v>
      </c>
      <c r="AI4951" s="2">
        <v>0</v>
      </c>
      <c r="AJ4951" s="2">
        <v>4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 t="s">
        <v>4</v>
      </c>
      <c r="AT4951" s="2" t="s">
        <v>4</v>
      </c>
    </row>
    <row r="4952" spans="1:46" x14ac:dyDescent="0.2">
      <c r="A4952" s="2">
        <v>1676456</v>
      </c>
      <c r="B4952" s="2">
        <v>845352</v>
      </c>
      <c r="C4952" s="7">
        <v>21.918642363655401</v>
      </c>
      <c r="D4952" s="7">
        <v>36.9417369339928</v>
      </c>
      <c r="E4952" s="19" t="s">
        <v>5131</v>
      </c>
      <c r="F4952" s="46">
        <f>INDEX(Δεδομένα!$P:$P,MATCH('2021'!E4952,Δεδομένα!$O:$O,0))</f>
        <v>243</v>
      </c>
      <c r="G4952" s="49" t="s">
        <v>4919</v>
      </c>
      <c r="H4952" s="51" t="str">
        <f>INDEX(Δεδομένα!B$1:B$51,MATCH('2021'!G4952,Δεδομένα!A$1:A$51,0))</f>
        <v>ΠΕΛΛΟΠΟΝΗΣΟΥ</v>
      </c>
      <c r="I4952" s="53">
        <f>INDEX(Δεδομένα!E$1:E$13,MATCH('2021'!H4952,Δεδομένα!D$1:D$13,0))</f>
        <v>8</v>
      </c>
      <c r="J4952" s="4">
        <v>44299</v>
      </c>
      <c r="K4952" s="3" t="s">
        <v>531</v>
      </c>
      <c r="L4952" s="17" t="str">
        <f t="shared" si="396"/>
        <v>13/04/2021 14:10</v>
      </c>
      <c r="M4952" s="4">
        <v>44299</v>
      </c>
      <c r="N4952" s="3" t="s">
        <v>1018</v>
      </c>
      <c r="O4952" s="17" t="str">
        <f t="shared" si="397"/>
        <v>13/04/2021 15:35</v>
      </c>
      <c r="P4952" s="24">
        <f t="shared" si="398"/>
        <v>5.9027777773735579E-2</v>
      </c>
      <c r="Q4952" s="28">
        <v>0</v>
      </c>
      <c r="R4952" s="27">
        <f t="shared" si="399"/>
        <v>84.999999994179234</v>
      </c>
      <c r="S4952" s="3" t="s">
        <v>4</v>
      </c>
      <c r="T4952" s="3" t="s">
        <v>4920</v>
      </c>
      <c r="U4952" s="3" t="s">
        <v>4</v>
      </c>
      <c r="V4952" s="3" t="s">
        <v>5137</v>
      </c>
      <c r="W4952" s="5">
        <v>0</v>
      </c>
      <c r="X4952" s="5">
        <v>0</v>
      </c>
      <c r="Y4952" s="5">
        <v>0</v>
      </c>
      <c r="Z4952" s="5">
        <v>0</v>
      </c>
      <c r="AA4952" s="5">
        <v>1.5</v>
      </c>
      <c r="AB4952" s="5">
        <v>0</v>
      </c>
      <c r="AC4952" s="5">
        <v>0</v>
      </c>
      <c r="AD4952" s="5">
        <v>0</v>
      </c>
      <c r="AE4952" s="2">
        <v>2</v>
      </c>
      <c r="AF4952" s="2">
        <v>0</v>
      </c>
      <c r="AG4952" s="2">
        <v>1</v>
      </c>
      <c r="AH4952" s="2">
        <v>0</v>
      </c>
      <c r="AI4952" s="2">
        <v>0</v>
      </c>
      <c r="AJ4952" s="2">
        <v>1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</row>
    <row r="4953" spans="1:46" x14ac:dyDescent="0.2">
      <c r="A4953" s="2">
        <v>1666352</v>
      </c>
      <c r="B4953" s="2">
        <v>845896</v>
      </c>
      <c r="C4953" s="7">
        <v>21.842500796898101</v>
      </c>
      <c r="D4953" s="7">
        <v>37.148822905248899</v>
      </c>
      <c r="E4953" s="19" t="s">
        <v>5131</v>
      </c>
      <c r="F4953" s="46">
        <f>INDEX(Δεδομένα!$P:$P,MATCH('2021'!E4953,Δεδομένα!$O:$O,0))</f>
        <v>243</v>
      </c>
      <c r="G4953" s="49" t="s">
        <v>4919</v>
      </c>
      <c r="H4953" s="51" t="str">
        <f>INDEX(Δεδομένα!B$1:B$51,MATCH('2021'!G4953,Δεδομένα!A$1:A$51,0))</f>
        <v>ΠΕΛΛΟΠΟΝΗΣΟΥ</v>
      </c>
      <c r="I4953" s="53">
        <f>INDEX(Δεδομένα!E$1:E$13,MATCH('2021'!H4953,Δεδομένα!D$1:D$13,0))</f>
        <v>8</v>
      </c>
      <c r="J4953" s="4">
        <v>44301</v>
      </c>
      <c r="K4953" s="3" t="s">
        <v>1789</v>
      </c>
      <c r="L4953" s="17" t="str">
        <f t="shared" si="396"/>
        <v>15/04/2021 13:23</v>
      </c>
      <c r="M4953" s="4">
        <v>44301</v>
      </c>
      <c r="N4953" s="3" t="s">
        <v>407</v>
      </c>
      <c r="O4953" s="17" t="str">
        <f t="shared" si="397"/>
        <v>15/04/2021 15:40</v>
      </c>
      <c r="P4953" s="24">
        <f t="shared" si="398"/>
        <v>9.5138888893416151E-2</v>
      </c>
      <c r="Q4953" s="28">
        <v>0</v>
      </c>
      <c r="R4953" s="27">
        <f t="shared" si="399"/>
        <v>137.00000000651926</v>
      </c>
      <c r="S4953" s="3" t="s">
        <v>4</v>
      </c>
      <c r="T4953" s="3" t="s">
        <v>4920</v>
      </c>
      <c r="U4953" s="3" t="s">
        <v>4</v>
      </c>
      <c r="V4953" s="3" t="s">
        <v>5143</v>
      </c>
      <c r="W4953" s="5">
        <v>0</v>
      </c>
      <c r="X4953" s="5">
        <v>3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2">
        <v>3</v>
      </c>
      <c r="AF4953" s="2">
        <v>0</v>
      </c>
      <c r="AG4953" s="2">
        <v>0</v>
      </c>
      <c r="AH4953" s="2">
        <v>0</v>
      </c>
      <c r="AI4953" s="2">
        <v>0</v>
      </c>
      <c r="AJ4953" s="2">
        <v>6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 t="s">
        <v>4</v>
      </c>
      <c r="AT4953" s="2" t="s">
        <v>4</v>
      </c>
    </row>
    <row r="4954" spans="1:46" x14ac:dyDescent="0.2">
      <c r="A4954" s="2">
        <v>1666345</v>
      </c>
      <c r="B4954" s="2">
        <v>845919</v>
      </c>
      <c r="C4954" s="7">
        <v>21.861218032591701</v>
      </c>
      <c r="D4954" s="7">
        <v>36.873660113651901</v>
      </c>
      <c r="E4954" s="19" t="s">
        <v>5131</v>
      </c>
      <c r="F4954" s="46">
        <f>INDEX(Δεδομένα!$P:$P,MATCH('2021'!E4954,Δεδομένα!$O:$O,0))</f>
        <v>243</v>
      </c>
      <c r="G4954" s="49" t="s">
        <v>4919</v>
      </c>
      <c r="H4954" s="51" t="str">
        <f>INDEX(Δεδομένα!B$1:B$51,MATCH('2021'!G4954,Δεδομένα!A$1:A$51,0))</f>
        <v>ΠΕΛΛΟΠΟΝΗΣΟΥ</v>
      </c>
      <c r="I4954" s="53">
        <f>INDEX(Δεδομένα!E$1:E$13,MATCH('2021'!H4954,Δεδομένα!D$1:D$13,0))</f>
        <v>8</v>
      </c>
      <c r="J4954" s="4">
        <v>44301</v>
      </c>
      <c r="K4954" s="3" t="s">
        <v>490</v>
      </c>
      <c r="L4954" s="17" t="str">
        <f t="shared" si="396"/>
        <v>15/04/2021 16:00</v>
      </c>
      <c r="M4954" s="4">
        <v>44301</v>
      </c>
      <c r="N4954" s="3" t="s">
        <v>462</v>
      </c>
      <c r="O4954" s="17" t="str">
        <f t="shared" si="397"/>
        <v>15/04/2021 17:50</v>
      </c>
      <c r="P4954" s="24">
        <f t="shared" si="398"/>
        <v>7.6388888890505768E-2</v>
      </c>
      <c r="Q4954" s="28">
        <v>0</v>
      </c>
      <c r="R4954" s="27">
        <f t="shared" si="399"/>
        <v>110.00000000232831</v>
      </c>
      <c r="S4954" s="3" t="s">
        <v>4</v>
      </c>
      <c r="T4954" s="3" t="s">
        <v>4920</v>
      </c>
      <c r="U4954" s="3" t="s">
        <v>4</v>
      </c>
      <c r="V4954" s="3" t="s">
        <v>5143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0.05</v>
      </c>
      <c r="AD4954" s="5">
        <v>0</v>
      </c>
      <c r="AE4954" s="2">
        <v>6</v>
      </c>
      <c r="AF4954" s="2">
        <v>0</v>
      </c>
      <c r="AG4954" s="2">
        <v>0</v>
      </c>
      <c r="AH4954" s="2">
        <v>0</v>
      </c>
      <c r="AI4954" s="2">
        <v>0</v>
      </c>
      <c r="AJ4954" s="2">
        <v>3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 t="s">
        <v>4</v>
      </c>
      <c r="AT4954" s="2" t="s">
        <v>4</v>
      </c>
    </row>
    <row r="4955" spans="1:46" x14ac:dyDescent="0.2">
      <c r="A4955" s="2">
        <v>1669920</v>
      </c>
      <c r="B4955" s="2">
        <v>854304</v>
      </c>
      <c r="D4955" s="2"/>
      <c r="E4955" s="19" t="s">
        <v>5131</v>
      </c>
      <c r="F4955" s="46">
        <f>INDEX(Δεδομένα!$P:$P,MATCH('2021'!E4955,Δεδομένα!$O:$O,0))</f>
        <v>243</v>
      </c>
      <c r="G4955" s="49" t="s">
        <v>4919</v>
      </c>
      <c r="H4955" s="51" t="str">
        <f>INDEX(Δεδομένα!B$1:B$51,MATCH('2021'!G4955,Δεδομένα!A$1:A$51,0))</f>
        <v>ΠΕΛΛΟΠΟΝΗΣΟΥ</v>
      </c>
      <c r="I4955" s="53">
        <f>INDEX(Δεδομένα!E$1:E$13,MATCH('2021'!H4955,Δεδομένα!D$1:D$13,0))</f>
        <v>8</v>
      </c>
      <c r="J4955" s="4">
        <v>44335</v>
      </c>
      <c r="K4955" s="3" t="s">
        <v>157</v>
      </c>
      <c r="L4955" s="17" t="str">
        <f t="shared" si="396"/>
        <v>19/05/2021 13:55</v>
      </c>
      <c r="M4955" s="4">
        <v>44335</v>
      </c>
      <c r="N4955" s="3" t="s">
        <v>2</v>
      </c>
      <c r="O4955" s="17" t="str">
        <f t="shared" si="397"/>
        <v>19/05/2021 14:31</v>
      </c>
      <c r="P4955" s="24">
        <f t="shared" si="398"/>
        <v>2.5000000001455192E-2</v>
      </c>
      <c r="Q4955" s="28">
        <v>0</v>
      </c>
      <c r="R4955" s="27">
        <f t="shared" si="399"/>
        <v>36.000000002095476</v>
      </c>
      <c r="S4955" s="3" t="s">
        <v>4</v>
      </c>
      <c r="T4955" s="3" t="s">
        <v>4920</v>
      </c>
      <c r="U4955" s="3" t="s">
        <v>4</v>
      </c>
      <c r="V4955" s="3" t="s">
        <v>2664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0.04</v>
      </c>
      <c r="AC4955" s="5">
        <v>0</v>
      </c>
      <c r="AD4955" s="5">
        <v>0</v>
      </c>
      <c r="AE4955" s="2">
        <v>2</v>
      </c>
      <c r="AF4955" s="2">
        <v>0</v>
      </c>
      <c r="AG4955" s="2">
        <v>2</v>
      </c>
      <c r="AH4955" s="2">
        <v>0</v>
      </c>
      <c r="AI4955" s="2">
        <v>0</v>
      </c>
      <c r="AJ4955" s="2">
        <v>2</v>
      </c>
      <c r="AK4955" s="2">
        <v>1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 t="s">
        <v>4</v>
      </c>
      <c r="AT4955" s="2" t="s">
        <v>4</v>
      </c>
    </row>
    <row r="4956" spans="1:46" x14ac:dyDescent="0.2">
      <c r="A4956" s="2">
        <v>1669921</v>
      </c>
      <c r="B4956" s="2">
        <v>854343</v>
      </c>
      <c r="C4956" s="7">
        <v>21.928313827433499</v>
      </c>
      <c r="D4956" s="7">
        <v>36.977636789584302</v>
      </c>
      <c r="E4956" s="19" t="s">
        <v>5131</v>
      </c>
      <c r="F4956" s="46">
        <f>INDEX(Δεδομένα!$P:$P,MATCH('2021'!E4956,Δεδομένα!$O:$O,0))</f>
        <v>243</v>
      </c>
      <c r="G4956" s="49" t="s">
        <v>4919</v>
      </c>
      <c r="H4956" s="51" t="str">
        <f>INDEX(Δεδομένα!B$1:B$51,MATCH('2021'!G4956,Δεδομένα!A$1:A$51,0))</f>
        <v>ΠΕΛΛΟΠΟΝΗΣΟΥ</v>
      </c>
      <c r="I4956" s="53">
        <f>INDEX(Δεδομένα!E$1:E$13,MATCH('2021'!H4956,Δεδομένα!D$1:D$13,0))</f>
        <v>8</v>
      </c>
      <c r="J4956" s="4">
        <v>44335</v>
      </c>
      <c r="K4956" s="3" t="s">
        <v>221</v>
      </c>
      <c r="L4956" s="17" t="str">
        <f t="shared" si="396"/>
        <v>19/05/2021 16:15</v>
      </c>
      <c r="M4956" s="4">
        <v>44335</v>
      </c>
      <c r="N4956" s="3" t="s">
        <v>1666</v>
      </c>
      <c r="O4956" s="17" t="str">
        <f t="shared" si="397"/>
        <v>19/05/2021 16:41</v>
      </c>
      <c r="P4956" s="24">
        <f t="shared" si="398"/>
        <v>1.8055555556202307E-2</v>
      </c>
      <c r="Q4956" s="28">
        <v>0</v>
      </c>
      <c r="R4956" s="27">
        <f t="shared" si="399"/>
        <v>26.000000000931323</v>
      </c>
      <c r="S4956" s="3" t="s">
        <v>4</v>
      </c>
      <c r="T4956" s="3" t="s">
        <v>4920</v>
      </c>
      <c r="U4956" s="3" t="s">
        <v>4</v>
      </c>
      <c r="V4956" s="3" t="s">
        <v>5006</v>
      </c>
      <c r="W4956" s="5">
        <v>0</v>
      </c>
      <c r="X4956" s="5">
        <v>0</v>
      </c>
      <c r="Y4956" s="5">
        <v>0</v>
      </c>
      <c r="Z4956" s="5">
        <v>0</v>
      </c>
      <c r="AA4956" s="5">
        <v>1</v>
      </c>
      <c r="AB4956" s="5">
        <v>0</v>
      </c>
      <c r="AC4956" s="5">
        <v>0</v>
      </c>
      <c r="AD4956" s="5">
        <v>0</v>
      </c>
      <c r="AE4956" s="2">
        <v>6</v>
      </c>
      <c r="AF4956" s="2">
        <v>0</v>
      </c>
      <c r="AG4956" s="2">
        <v>0</v>
      </c>
      <c r="AH4956" s="2">
        <v>0</v>
      </c>
      <c r="AI4956" s="2">
        <v>0</v>
      </c>
      <c r="AJ4956" s="2">
        <v>4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 t="s">
        <v>4</v>
      </c>
      <c r="AT4956" s="2" t="s">
        <v>4</v>
      </c>
    </row>
    <row r="4957" spans="1:46" x14ac:dyDescent="0.2">
      <c r="A4957" s="2">
        <v>1690783</v>
      </c>
      <c r="B4957" s="2">
        <v>870192</v>
      </c>
      <c r="C4957" s="7">
        <v>21.925305319453901</v>
      </c>
      <c r="D4957" s="7">
        <v>36.960577544907501</v>
      </c>
      <c r="E4957" s="19" t="s">
        <v>5131</v>
      </c>
      <c r="F4957" s="46">
        <f>INDEX(Δεδομένα!$P:$P,MATCH('2021'!E4957,Δεδομένα!$O:$O,0))</f>
        <v>243</v>
      </c>
      <c r="G4957" s="49" t="s">
        <v>4919</v>
      </c>
      <c r="H4957" s="51" t="str">
        <f>INDEX(Δεδομένα!B$1:B$51,MATCH('2021'!G4957,Δεδομένα!A$1:A$51,0))</f>
        <v>ΠΕΛΛΟΠΟΝΗΣΟΥ</v>
      </c>
      <c r="I4957" s="53">
        <f>INDEX(Δεδομένα!E$1:E$13,MATCH('2021'!H4957,Δεδομένα!D$1:D$13,0))</f>
        <v>8</v>
      </c>
      <c r="J4957" s="4">
        <v>44388</v>
      </c>
      <c r="K4957" s="3" t="s">
        <v>1548</v>
      </c>
      <c r="L4957" s="17" t="str">
        <f t="shared" si="396"/>
        <v>11/07/2021 19:08</v>
      </c>
      <c r="M4957" s="4">
        <v>44388</v>
      </c>
      <c r="N4957" s="3" t="s">
        <v>969</v>
      </c>
      <c r="O4957" s="17" t="str">
        <f t="shared" si="397"/>
        <v>11/07/2021 19:37</v>
      </c>
      <c r="P4957" s="24">
        <f t="shared" si="398"/>
        <v>2.0138888889050577E-2</v>
      </c>
      <c r="Q4957" s="28">
        <v>0</v>
      </c>
      <c r="R4957" s="27">
        <f t="shared" si="399"/>
        <v>29.000000000232831</v>
      </c>
      <c r="S4957" s="3" t="s">
        <v>4</v>
      </c>
      <c r="T4957" s="3" t="s">
        <v>4920</v>
      </c>
      <c r="U4957" s="3" t="s">
        <v>4</v>
      </c>
      <c r="V4957" s="3" t="s">
        <v>5144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0.1</v>
      </c>
      <c r="AC4957" s="5">
        <v>0</v>
      </c>
      <c r="AD4957" s="5">
        <v>0</v>
      </c>
      <c r="AE4957" s="2">
        <v>2</v>
      </c>
      <c r="AF4957" s="2">
        <v>0</v>
      </c>
      <c r="AG4957" s="2">
        <v>2</v>
      </c>
      <c r="AH4957" s="2">
        <v>0</v>
      </c>
      <c r="AI4957" s="2">
        <v>0</v>
      </c>
      <c r="AJ4957" s="2">
        <v>2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</row>
    <row r="4958" spans="1:46" x14ac:dyDescent="0.2">
      <c r="A4958" s="2">
        <v>1690772</v>
      </c>
      <c r="B4958" s="2">
        <v>875330</v>
      </c>
      <c r="C4958" s="7">
        <v>21.877043474503399</v>
      </c>
      <c r="D4958" s="7">
        <v>36.9830752321106</v>
      </c>
      <c r="E4958" s="19" t="s">
        <v>5131</v>
      </c>
      <c r="F4958" s="46">
        <f>INDEX(Δεδομένα!$P:$P,MATCH('2021'!E4958,Δεδομένα!$O:$O,0))</f>
        <v>243</v>
      </c>
      <c r="G4958" s="49" t="s">
        <v>4919</v>
      </c>
      <c r="H4958" s="51" t="str">
        <f>INDEX(Δεδομένα!B$1:B$51,MATCH('2021'!G4958,Δεδομένα!A$1:A$51,0))</f>
        <v>ΠΕΛΛΟΠΟΝΗΣΟΥ</v>
      </c>
      <c r="I4958" s="53">
        <f>INDEX(Δεδομένα!E$1:E$13,MATCH('2021'!H4958,Δεδομένα!D$1:D$13,0))</f>
        <v>8</v>
      </c>
      <c r="J4958" s="4">
        <v>44405</v>
      </c>
      <c r="K4958" s="3" t="s">
        <v>562</v>
      </c>
      <c r="L4958" s="17" t="str">
        <f t="shared" si="396"/>
        <v>28/07/2021 15:45</v>
      </c>
      <c r="M4958" s="4">
        <v>44405</v>
      </c>
      <c r="N4958" s="3" t="s">
        <v>415</v>
      </c>
      <c r="O4958" s="17" t="str">
        <f t="shared" si="397"/>
        <v>28/07/2021 16:40</v>
      </c>
      <c r="P4958" s="24">
        <f t="shared" si="398"/>
        <v>3.8194444445252884E-2</v>
      </c>
      <c r="Q4958" s="28">
        <v>0</v>
      </c>
      <c r="R4958" s="27">
        <f t="shared" si="399"/>
        <v>55.000000001164153</v>
      </c>
      <c r="S4958" s="3" t="s">
        <v>4</v>
      </c>
      <c r="T4958" s="3" t="s">
        <v>4920</v>
      </c>
      <c r="U4958" s="3" t="s">
        <v>4</v>
      </c>
      <c r="V4958" s="3" t="s">
        <v>4974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0.5</v>
      </c>
      <c r="AC4958" s="5">
        <v>0</v>
      </c>
      <c r="AD4958" s="5">
        <v>0</v>
      </c>
      <c r="AE4958" s="2">
        <v>7</v>
      </c>
      <c r="AF4958" s="2">
        <v>0</v>
      </c>
      <c r="AG4958" s="2">
        <v>2</v>
      </c>
      <c r="AH4958" s="2">
        <v>0</v>
      </c>
      <c r="AI4958" s="2">
        <v>0</v>
      </c>
      <c r="AJ4958" s="2">
        <v>4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</row>
    <row r="4959" spans="1:46" x14ac:dyDescent="0.2">
      <c r="A4959" s="2">
        <v>1692386</v>
      </c>
      <c r="B4959" s="2">
        <v>879470</v>
      </c>
      <c r="C4959" s="7">
        <v>21.880205636080099</v>
      </c>
      <c r="D4959" s="7">
        <v>36.871582858757101</v>
      </c>
      <c r="E4959" s="19" t="s">
        <v>5131</v>
      </c>
      <c r="F4959" s="46">
        <f>INDEX(Δεδομένα!$P:$P,MATCH('2021'!E4959,Δεδομένα!$O:$O,0))</f>
        <v>243</v>
      </c>
      <c r="G4959" s="49" t="s">
        <v>4919</v>
      </c>
      <c r="H4959" s="51" t="str">
        <f>INDEX(Δεδομένα!B$1:B$51,MATCH('2021'!G4959,Δεδομένα!A$1:A$51,0))</f>
        <v>ΠΕΛΛΟΠΟΝΗΣΟΥ</v>
      </c>
      <c r="I4959" s="53">
        <f>INDEX(Δεδομένα!E$1:E$13,MATCH('2021'!H4959,Δεδομένα!D$1:D$13,0))</f>
        <v>8</v>
      </c>
      <c r="J4959" s="4">
        <v>44414</v>
      </c>
      <c r="K4959" s="3" t="s">
        <v>737</v>
      </c>
      <c r="L4959" s="17" t="str">
        <f t="shared" si="396"/>
        <v>06/08/2021 14:45</v>
      </c>
      <c r="M4959" s="4">
        <v>44414</v>
      </c>
      <c r="N4959" s="3" t="s">
        <v>969</v>
      </c>
      <c r="O4959" s="17" t="str">
        <f t="shared" si="397"/>
        <v>06/08/2021 19:37</v>
      </c>
      <c r="P4959" s="24">
        <f t="shared" si="398"/>
        <v>0.20277777777664596</v>
      </c>
      <c r="Q4959" s="28">
        <v>0</v>
      </c>
      <c r="R4959" s="27">
        <f t="shared" si="399"/>
        <v>291.99999999837019</v>
      </c>
      <c r="S4959" s="3" t="s">
        <v>4</v>
      </c>
      <c r="T4959" s="3" t="s">
        <v>4920</v>
      </c>
      <c r="U4959" s="3" t="s">
        <v>4</v>
      </c>
      <c r="V4959" s="3" t="s">
        <v>5145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1.5</v>
      </c>
      <c r="AC4959" s="5">
        <v>0</v>
      </c>
      <c r="AD4959" s="5">
        <v>0</v>
      </c>
      <c r="AE4959" s="2">
        <v>5</v>
      </c>
      <c r="AF4959" s="2">
        <v>0</v>
      </c>
      <c r="AG4959" s="2">
        <v>2</v>
      </c>
      <c r="AH4959" s="2">
        <v>0</v>
      </c>
      <c r="AI4959" s="2">
        <v>2</v>
      </c>
      <c r="AJ4959" s="2">
        <v>3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</row>
    <row r="4960" spans="1:46" x14ac:dyDescent="0.2">
      <c r="A4960" s="2">
        <v>1692394</v>
      </c>
      <c r="B4960" s="2">
        <v>884327</v>
      </c>
      <c r="C4960" s="7">
        <v>21.922464996872499</v>
      </c>
      <c r="D4960" s="7">
        <v>36.859540204604102</v>
      </c>
      <c r="E4960" s="19" t="s">
        <v>5131</v>
      </c>
      <c r="F4960" s="46">
        <f>INDEX(Δεδομένα!$P:$P,MATCH('2021'!E4960,Δεδομένα!$O:$O,0))</f>
        <v>243</v>
      </c>
      <c r="G4960" s="49" t="s">
        <v>4919</v>
      </c>
      <c r="H4960" s="51" t="str">
        <f>INDEX(Δεδομένα!B$1:B$51,MATCH('2021'!G4960,Δεδομένα!A$1:A$51,0))</f>
        <v>ΠΕΛΛΟΠΟΝΗΣΟΥ</v>
      </c>
      <c r="I4960" s="53">
        <f>INDEX(Δεδομένα!E$1:E$13,MATCH('2021'!H4960,Δεδομένα!D$1:D$13,0))</f>
        <v>8</v>
      </c>
      <c r="J4960" s="4">
        <v>44427</v>
      </c>
      <c r="K4960" s="3" t="s">
        <v>221</v>
      </c>
      <c r="L4960" s="17" t="str">
        <f t="shared" si="396"/>
        <v>19/08/2021 16:15</v>
      </c>
      <c r="M4960" s="4">
        <v>44427</v>
      </c>
      <c r="N4960" s="3" t="s">
        <v>607</v>
      </c>
      <c r="O4960" s="17" t="str">
        <f t="shared" si="397"/>
        <v>19/08/2021 18:33</v>
      </c>
      <c r="P4960" s="24">
        <f t="shared" si="398"/>
        <v>9.5833333332848269E-2</v>
      </c>
      <c r="Q4960" s="28">
        <v>0</v>
      </c>
      <c r="R4960" s="27">
        <f t="shared" si="399"/>
        <v>137.99999999930151</v>
      </c>
      <c r="S4960" s="3" t="s">
        <v>4</v>
      </c>
      <c r="T4960" s="3" t="s">
        <v>4920</v>
      </c>
      <c r="U4960" s="3" t="s">
        <v>4</v>
      </c>
      <c r="V4960" s="3" t="s">
        <v>869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2</v>
      </c>
      <c r="AC4960" s="5">
        <v>0</v>
      </c>
      <c r="AD4960" s="5">
        <v>0</v>
      </c>
      <c r="AE4960" s="2">
        <v>5</v>
      </c>
      <c r="AF4960" s="2">
        <v>0</v>
      </c>
      <c r="AG4960" s="2">
        <v>1</v>
      </c>
      <c r="AH4960" s="2">
        <v>0</v>
      </c>
      <c r="AI4960" s="2">
        <v>1</v>
      </c>
      <c r="AJ4960" s="2">
        <v>3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</row>
    <row r="4961" spans="1:46" x14ac:dyDescent="0.2">
      <c r="A4961" s="2">
        <v>1628254</v>
      </c>
      <c r="B4961" s="2">
        <v>816990</v>
      </c>
      <c r="D4961" s="2"/>
      <c r="E4961" s="19" t="s">
        <v>5146</v>
      </c>
      <c r="F4961" s="46">
        <f>INDEX(Δεδομένα!$P:$P,MATCH('2021'!E4961,Δεδομένα!$O:$O,0))</f>
        <v>145</v>
      </c>
      <c r="G4961" s="49" t="s">
        <v>4919</v>
      </c>
      <c r="H4961" s="51" t="str">
        <f>INDEX(Δεδομένα!B$1:B$51,MATCH('2021'!G4961,Δεδομένα!A$1:A$51,0))</f>
        <v>ΠΕΛΛΟΠΟΝΗΣΟΥ</v>
      </c>
      <c r="I4961" s="53">
        <f>INDEX(Δεδομένα!E$1:E$13,MATCH('2021'!H4961,Δεδομένα!D$1:D$13,0))</f>
        <v>8</v>
      </c>
      <c r="J4961" s="4">
        <v>44204</v>
      </c>
      <c r="K4961" s="3" t="s">
        <v>856</v>
      </c>
      <c r="L4961" s="17" t="str">
        <f t="shared" si="396"/>
        <v>08/01/2021 13:59</v>
      </c>
      <c r="M4961" s="4">
        <v>44204</v>
      </c>
      <c r="N4961" s="3" t="s">
        <v>161</v>
      </c>
      <c r="O4961" s="17" t="str">
        <f t="shared" si="397"/>
        <v>08/01/2021 15:00</v>
      </c>
      <c r="P4961" s="24">
        <f t="shared" si="398"/>
        <v>4.2361111110949423E-2</v>
      </c>
      <c r="Q4961" s="28">
        <v>0</v>
      </c>
      <c r="R4961" s="27">
        <f t="shared" si="399"/>
        <v>60.999999999767169</v>
      </c>
      <c r="S4961" s="3" t="s">
        <v>4</v>
      </c>
      <c r="T4961" s="3" t="s">
        <v>5099</v>
      </c>
      <c r="U4961" s="3" t="s">
        <v>4</v>
      </c>
      <c r="V4961" s="3" t="s">
        <v>5147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0.01</v>
      </c>
      <c r="AC4961" s="5">
        <v>0</v>
      </c>
      <c r="AD4961" s="5">
        <v>0</v>
      </c>
      <c r="AE4961" s="2">
        <v>2</v>
      </c>
      <c r="AF4961" s="2">
        <v>0</v>
      </c>
      <c r="AG4961" s="2">
        <v>0</v>
      </c>
      <c r="AH4961" s="2">
        <v>0</v>
      </c>
      <c r="AI4961" s="2">
        <v>0</v>
      </c>
      <c r="AJ4961" s="2">
        <v>1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 t="s">
        <v>4</v>
      </c>
      <c r="AT4961" s="2" t="s">
        <v>4</v>
      </c>
    </row>
    <row r="4962" spans="1:46" x14ac:dyDescent="0.2">
      <c r="A4962" s="2">
        <v>1631482</v>
      </c>
      <c r="B4962" s="2">
        <v>818623</v>
      </c>
      <c r="D4962" s="2"/>
      <c r="E4962" s="19" t="s">
        <v>5146</v>
      </c>
      <c r="F4962" s="46">
        <f>INDEX(Δεδομένα!$P:$P,MATCH('2021'!E4962,Δεδομένα!$O:$O,0))</f>
        <v>145</v>
      </c>
      <c r="G4962" s="49" t="s">
        <v>4919</v>
      </c>
      <c r="H4962" s="51" t="str">
        <f>INDEX(Δεδομένα!B$1:B$51,MATCH('2021'!G4962,Δεδομένα!A$1:A$51,0))</f>
        <v>ΠΕΛΛΟΠΟΝΗΣΟΥ</v>
      </c>
      <c r="I4962" s="53">
        <f>INDEX(Δεδομένα!E$1:E$13,MATCH('2021'!H4962,Δεδομένα!D$1:D$13,0))</f>
        <v>8</v>
      </c>
      <c r="J4962" s="4">
        <v>44211</v>
      </c>
      <c r="K4962" s="3" t="s">
        <v>920</v>
      </c>
      <c r="L4962" s="17" t="str">
        <f t="shared" si="396"/>
        <v>15/01/2021 22:14</v>
      </c>
      <c r="M4962" s="4">
        <v>44211</v>
      </c>
      <c r="N4962" s="3" t="s">
        <v>2166</v>
      </c>
      <c r="O4962" s="17" t="str">
        <f t="shared" si="397"/>
        <v>15/01/2021 23:20</v>
      </c>
      <c r="P4962" s="24">
        <f t="shared" si="398"/>
        <v>4.5833333329937886E-2</v>
      </c>
      <c r="Q4962" s="28">
        <v>0</v>
      </c>
      <c r="R4962" s="27">
        <f t="shared" si="399"/>
        <v>65.999999995110556</v>
      </c>
      <c r="S4962" s="3" t="s">
        <v>4</v>
      </c>
      <c r="T4962" s="3" t="s">
        <v>5099</v>
      </c>
      <c r="U4962" s="3" t="s">
        <v>4</v>
      </c>
      <c r="V4962" s="3" t="s">
        <v>5148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0.05</v>
      </c>
      <c r="AC4962" s="5">
        <v>0</v>
      </c>
      <c r="AD4962" s="5">
        <v>0</v>
      </c>
      <c r="AE4962" s="2">
        <v>2</v>
      </c>
      <c r="AF4962" s="2">
        <v>0</v>
      </c>
      <c r="AG4962" s="2">
        <v>0</v>
      </c>
      <c r="AH4962" s="2">
        <v>0</v>
      </c>
      <c r="AI4962" s="2">
        <v>0</v>
      </c>
      <c r="AJ4962" s="2">
        <v>1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 t="s">
        <v>4</v>
      </c>
      <c r="AT4962" s="2" t="s">
        <v>4</v>
      </c>
    </row>
    <row r="4963" spans="1:46" x14ac:dyDescent="0.2">
      <c r="A4963" s="2">
        <v>1634850</v>
      </c>
      <c r="B4963" s="2">
        <v>823687</v>
      </c>
      <c r="C4963" s="7">
        <v>21.592003486238799</v>
      </c>
      <c r="D4963" s="7">
        <v>37.141577573910901</v>
      </c>
      <c r="E4963" s="19" t="s">
        <v>5146</v>
      </c>
      <c r="F4963" s="46">
        <f>INDEX(Δεδομένα!$P:$P,MATCH('2021'!E4963,Δεδομένα!$O:$O,0))</f>
        <v>145</v>
      </c>
      <c r="G4963" s="49" t="s">
        <v>4919</v>
      </c>
      <c r="H4963" s="51" t="str">
        <f>INDEX(Δεδομένα!B$1:B$51,MATCH('2021'!G4963,Δεδομένα!A$1:A$51,0))</f>
        <v>ΠΕΛΛΟΠΟΝΗΣΟΥ</v>
      </c>
      <c r="I4963" s="53">
        <f>INDEX(Δεδομένα!E$1:E$13,MATCH('2021'!H4963,Δεδομένα!D$1:D$13,0))</f>
        <v>8</v>
      </c>
      <c r="J4963" s="4">
        <v>44233</v>
      </c>
      <c r="K4963" s="3" t="s">
        <v>220</v>
      </c>
      <c r="L4963" s="17" t="str">
        <f t="shared" si="396"/>
        <v>06/02/2021 15:06</v>
      </c>
      <c r="M4963" s="4">
        <v>44233</v>
      </c>
      <c r="N4963" s="3" t="s">
        <v>109</v>
      </c>
      <c r="O4963" s="17" t="str">
        <f t="shared" si="397"/>
        <v>06/02/2021 15:50</v>
      </c>
      <c r="P4963" s="24">
        <f t="shared" si="398"/>
        <v>3.0555555553291924E-2</v>
      </c>
      <c r="Q4963" s="28">
        <v>0</v>
      </c>
      <c r="R4963" s="27">
        <f t="shared" si="399"/>
        <v>43.999999996740371</v>
      </c>
      <c r="S4963" s="3" t="s">
        <v>4</v>
      </c>
      <c r="T4963" s="3" t="s">
        <v>5099</v>
      </c>
      <c r="U4963" s="3" t="s">
        <v>4</v>
      </c>
      <c r="V4963" s="3" t="s">
        <v>5149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0.01</v>
      </c>
      <c r="AC4963" s="5">
        <v>0</v>
      </c>
      <c r="AD4963" s="5">
        <v>0</v>
      </c>
      <c r="AE4963" s="2">
        <v>2</v>
      </c>
      <c r="AF4963" s="2">
        <v>0</v>
      </c>
      <c r="AG4963" s="2">
        <v>0</v>
      </c>
      <c r="AH4963" s="2">
        <v>0</v>
      </c>
      <c r="AI4963" s="2">
        <v>0</v>
      </c>
      <c r="AJ4963" s="2">
        <v>1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 t="s">
        <v>4</v>
      </c>
      <c r="AT4963" s="2" t="s">
        <v>4</v>
      </c>
    </row>
    <row r="4964" spans="1:46" x14ac:dyDescent="0.2">
      <c r="A4964" s="2">
        <v>1638742</v>
      </c>
      <c r="B4964" s="2">
        <v>830906</v>
      </c>
      <c r="C4964" s="7">
        <v>21.635061622366798</v>
      </c>
      <c r="D4964" s="7">
        <v>37.025207142326401</v>
      </c>
      <c r="E4964" s="19" t="s">
        <v>5146</v>
      </c>
      <c r="F4964" s="46">
        <f>INDEX(Δεδομένα!$P:$P,MATCH('2021'!E4964,Δεδομένα!$O:$O,0))</f>
        <v>145</v>
      </c>
      <c r="G4964" s="49" t="s">
        <v>4919</v>
      </c>
      <c r="H4964" s="51" t="str">
        <f>INDEX(Δεδομένα!B$1:B$51,MATCH('2021'!G4964,Δεδομένα!A$1:A$51,0))</f>
        <v>ΠΕΛΛΟΠΟΝΗΣΟΥ</v>
      </c>
      <c r="I4964" s="53">
        <f>INDEX(Δεδομένα!E$1:E$13,MATCH('2021'!H4964,Δεδομένα!D$1:D$13,0))</f>
        <v>8</v>
      </c>
      <c r="J4964" s="4">
        <v>44247</v>
      </c>
      <c r="K4964" s="3" t="s">
        <v>952</v>
      </c>
      <c r="L4964" s="17" t="str">
        <f t="shared" si="396"/>
        <v>20/02/2021 19:59</v>
      </c>
      <c r="M4964" s="4">
        <v>44247</v>
      </c>
      <c r="N4964" s="3" t="s">
        <v>450</v>
      </c>
      <c r="O4964" s="17" t="str">
        <f t="shared" si="397"/>
        <v>20/02/2021 20:50</v>
      </c>
      <c r="P4964" s="24">
        <f t="shared" si="398"/>
        <v>3.5416666665696539E-2</v>
      </c>
      <c r="Q4964" s="28">
        <v>0</v>
      </c>
      <c r="R4964" s="27">
        <f t="shared" si="399"/>
        <v>50.999999998603016</v>
      </c>
      <c r="S4964" s="3" t="s">
        <v>4</v>
      </c>
      <c r="T4964" s="3" t="s">
        <v>5099</v>
      </c>
      <c r="U4964" s="3" t="s">
        <v>4</v>
      </c>
      <c r="V4964" s="3" t="s">
        <v>5150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0.05</v>
      </c>
      <c r="AD4964" s="5">
        <v>0</v>
      </c>
      <c r="AE4964" s="2">
        <v>2</v>
      </c>
      <c r="AF4964" s="2">
        <v>0</v>
      </c>
      <c r="AG4964" s="2">
        <v>0</v>
      </c>
      <c r="AH4964" s="2">
        <v>0</v>
      </c>
      <c r="AI4964" s="2">
        <v>0</v>
      </c>
      <c r="AJ4964" s="2">
        <v>1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 t="s">
        <v>4</v>
      </c>
      <c r="AT4964" s="2" t="s">
        <v>4</v>
      </c>
    </row>
    <row r="4965" spans="1:46" x14ac:dyDescent="0.2">
      <c r="A4965" s="2">
        <v>1638686</v>
      </c>
      <c r="B4965" s="2">
        <v>830971</v>
      </c>
      <c r="D4965" s="2"/>
      <c r="E4965" s="19" t="s">
        <v>5146</v>
      </c>
      <c r="F4965" s="46">
        <f>INDEX(Δεδομένα!$P:$P,MATCH('2021'!E4965,Δεδομένα!$O:$O,0))</f>
        <v>145</v>
      </c>
      <c r="G4965" s="49" t="s">
        <v>4919</v>
      </c>
      <c r="H4965" s="51" t="str">
        <f>INDEX(Δεδομένα!B$1:B$51,MATCH('2021'!G4965,Δεδομένα!A$1:A$51,0))</f>
        <v>ΠΕΛΛΟΠΟΝΗΣΟΥ</v>
      </c>
      <c r="I4965" s="53">
        <f>INDEX(Δεδομένα!E$1:E$13,MATCH('2021'!H4965,Δεδομένα!D$1:D$13,0))</f>
        <v>8</v>
      </c>
      <c r="J4965" s="4">
        <v>44248</v>
      </c>
      <c r="K4965" s="3" t="s">
        <v>167</v>
      </c>
      <c r="L4965" s="17" t="str">
        <f t="shared" si="396"/>
        <v>21/02/2021 10:35</v>
      </c>
      <c r="M4965" s="4">
        <v>44248</v>
      </c>
      <c r="N4965" s="3" t="s">
        <v>681</v>
      </c>
      <c r="O4965" s="17" t="str">
        <f t="shared" si="397"/>
        <v>21/02/2021 11:15</v>
      </c>
      <c r="P4965" s="24">
        <f t="shared" si="398"/>
        <v>2.7777777781011537E-2</v>
      </c>
      <c r="Q4965" s="28">
        <v>0</v>
      </c>
      <c r="R4965" s="27">
        <f t="shared" si="399"/>
        <v>40.000000004656613</v>
      </c>
      <c r="S4965" s="3" t="s">
        <v>4</v>
      </c>
      <c r="T4965" s="3" t="s">
        <v>5099</v>
      </c>
      <c r="U4965" s="3" t="s">
        <v>4</v>
      </c>
      <c r="V4965" s="3" t="s">
        <v>5151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0.02</v>
      </c>
      <c r="AD4965" s="5">
        <v>0</v>
      </c>
      <c r="AE4965" s="2">
        <v>2</v>
      </c>
      <c r="AF4965" s="2">
        <v>0</v>
      </c>
      <c r="AG4965" s="2">
        <v>0</v>
      </c>
      <c r="AH4965" s="2">
        <v>0</v>
      </c>
      <c r="AI4965" s="2">
        <v>0</v>
      </c>
      <c r="AJ4965" s="2">
        <v>1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 t="s">
        <v>4</v>
      </c>
      <c r="AT4965" s="2" t="s">
        <v>4</v>
      </c>
    </row>
    <row r="4966" spans="1:46" x14ac:dyDescent="0.2">
      <c r="A4966" s="2">
        <v>1638708</v>
      </c>
      <c r="B4966" s="2">
        <v>831041</v>
      </c>
      <c r="C4966" s="7">
        <v>21.6981490445805</v>
      </c>
      <c r="D4966" s="7">
        <v>37.068294940253402</v>
      </c>
      <c r="E4966" s="19" t="s">
        <v>5146</v>
      </c>
      <c r="F4966" s="46">
        <f>INDEX(Δεδομένα!$P:$P,MATCH('2021'!E4966,Δεδομένα!$O:$O,0))</f>
        <v>145</v>
      </c>
      <c r="G4966" s="49" t="s">
        <v>4919</v>
      </c>
      <c r="H4966" s="51" t="str">
        <f>INDEX(Δεδομένα!B$1:B$51,MATCH('2021'!G4966,Δεδομένα!A$1:A$51,0))</f>
        <v>ΠΕΛΛΟΠΟΝΗΣΟΥ</v>
      </c>
      <c r="I4966" s="53">
        <f>INDEX(Δεδομένα!E$1:E$13,MATCH('2021'!H4966,Δεδομένα!D$1:D$13,0))</f>
        <v>8</v>
      </c>
      <c r="J4966" s="4">
        <v>44248</v>
      </c>
      <c r="K4966" s="3" t="s">
        <v>1187</v>
      </c>
      <c r="L4966" s="17" t="str">
        <f t="shared" si="396"/>
        <v>21/02/2021 13:56</v>
      </c>
      <c r="M4966" s="4">
        <v>44248</v>
      </c>
      <c r="N4966" s="3" t="s">
        <v>362</v>
      </c>
      <c r="O4966" s="17" t="str">
        <f t="shared" si="397"/>
        <v>21/02/2021 15:20</v>
      </c>
      <c r="P4966" s="24">
        <f t="shared" si="398"/>
        <v>5.8333333334303461E-2</v>
      </c>
      <c r="Q4966" s="28">
        <v>0</v>
      </c>
      <c r="R4966" s="27">
        <f t="shared" si="399"/>
        <v>84.000000001396984</v>
      </c>
      <c r="S4966" s="3" t="s">
        <v>4</v>
      </c>
      <c r="T4966" s="3" t="s">
        <v>5099</v>
      </c>
      <c r="U4966" s="3" t="s">
        <v>4</v>
      </c>
      <c r="V4966" s="3" t="s">
        <v>5152</v>
      </c>
      <c r="W4966" s="5">
        <v>0</v>
      </c>
      <c r="X4966" s="5">
        <v>0.5</v>
      </c>
      <c r="Y4966" s="5">
        <v>0</v>
      </c>
      <c r="Z4966" s="5">
        <v>0</v>
      </c>
      <c r="AA4966" s="5">
        <v>1</v>
      </c>
      <c r="AB4966" s="5">
        <v>0</v>
      </c>
      <c r="AC4966" s="5">
        <v>0</v>
      </c>
      <c r="AD4966" s="5">
        <v>0</v>
      </c>
      <c r="AE4966" s="2">
        <v>5</v>
      </c>
      <c r="AF4966" s="2">
        <v>0</v>
      </c>
      <c r="AG4966" s="2">
        <v>0</v>
      </c>
      <c r="AH4966" s="2">
        <v>0</v>
      </c>
      <c r="AI4966" s="2">
        <v>0</v>
      </c>
      <c r="AJ4966" s="2">
        <v>3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 t="s">
        <v>4</v>
      </c>
      <c r="AT4966" s="2" t="s">
        <v>4</v>
      </c>
    </row>
    <row r="4967" spans="1:46" x14ac:dyDescent="0.2">
      <c r="A4967" s="2">
        <v>1640241</v>
      </c>
      <c r="B4967" s="2">
        <v>831413</v>
      </c>
      <c r="C4967" s="7">
        <v>21.736377716064499</v>
      </c>
      <c r="D4967" s="7">
        <v>37.021793365478501</v>
      </c>
      <c r="E4967" s="19" t="s">
        <v>5146</v>
      </c>
      <c r="F4967" s="46">
        <f>INDEX(Δεδομένα!$P:$P,MATCH('2021'!E4967,Δεδομένα!$O:$O,0))</f>
        <v>145</v>
      </c>
      <c r="G4967" s="49" t="s">
        <v>4919</v>
      </c>
      <c r="H4967" s="51" t="str">
        <f>INDEX(Δεδομένα!B$1:B$51,MATCH('2021'!G4967,Δεδομένα!A$1:A$51,0))</f>
        <v>ΠΕΛΛΟΠΟΝΗΣΟΥ</v>
      </c>
      <c r="I4967" s="53">
        <f>INDEX(Δεδομένα!E$1:E$13,MATCH('2021'!H4967,Δεδομένα!D$1:D$13,0))</f>
        <v>8</v>
      </c>
      <c r="J4967" s="4">
        <v>44249</v>
      </c>
      <c r="K4967" s="3" t="s">
        <v>564</v>
      </c>
      <c r="L4967" s="17" t="str">
        <f t="shared" si="396"/>
        <v>22/02/2021 17:52</v>
      </c>
      <c r="M4967" s="4">
        <v>44249</v>
      </c>
      <c r="N4967" s="3" t="s">
        <v>997</v>
      </c>
      <c r="O4967" s="17" t="str">
        <f t="shared" si="397"/>
        <v>22/02/2021 21:35</v>
      </c>
      <c r="P4967" s="24">
        <f t="shared" si="398"/>
        <v>0.15486111111385981</v>
      </c>
      <c r="Q4967" s="28">
        <v>0</v>
      </c>
      <c r="R4967" s="27">
        <f t="shared" si="399"/>
        <v>223.00000000395812</v>
      </c>
      <c r="S4967" s="3" t="s">
        <v>4</v>
      </c>
      <c r="T4967" s="3" t="s">
        <v>4995</v>
      </c>
      <c r="U4967" s="3" t="s">
        <v>4</v>
      </c>
      <c r="V4967" s="3" t="s">
        <v>5153</v>
      </c>
      <c r="W4967" s="5">
        <v>0</v>
      </c>
      <c r="X4967" s="5">
        <v>20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2">
        <v>16</v>
      </c>
      <c r="AF4967" s="2">
        <v>0</v>
      </c>
      <c r="AG4967" s="2">
        <v>0</v>
      </c>
      <c r="AH4967" s="2">
        <v>0</v>
      </c>
      <c r="AI4967" s="2">
        <v>1</v>
      </c>
      <c r="AJ4967" s="2">
        <v>8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 t="s">
        <v>4</v>
      </c>
      <c r="AT4967" s="2" t="s">
        <v>4</v>
      </c>
    </row>
    <row r="4968" spans="1:46" x14ac:dyDescent="0.2">
      <c r="A4968" s="2">
        <v>1640371</v>
      </c>
      <c r="B4968" s="2">
        <v>832647</v>
      </c>
      <c r="C4968" s="7">
        <v>21.7082829547568</v>
      </c>
      <c r="D4968" s="7">
        <v>37.110572961571798</v>
      </c>
      <c r="E4968" s="19" t="s">
        <v>5146</v>
      </c>
      <c r="F4968" s="46">
        <f>INDEX(Δεδομένα!$P:$P,MATCH('2021'!E4968,Δεδομένα!$O:$O,0))</f>
        <v>145</v>
      </c>
      <c r="G4968" s="49" t="s">
        <v>4919</v>
      </c>
      <c r="H4968" s="51" t="str">
        <f>INDEX(Δεδομένα!B$1:B$51,MATCH('2021'!G4968,Δεδομένα!A$1:A$51,0))</f>
        <v>ΠΕΛΛΟΠΟΝΗΣΟΥ</v>
      </c>
      <c r="I4968" s="53">
        <f>INDEX(Δεδομένα!E$1:E$13,MATCH('2021'!H4968,Δεδομένα!D$1:D$13,0))</f>
        <v>8</v>
      </c>
      <c r="J4968" s="4">
        <v>44252</v>
      </c>
      <c r="K4968" s="3" t="s">
        <v>946</v>
      </c>
      <c r="L4968" s="17" t="str">
        <f t="shared" si="396"/>
        <v>25/02/2021 13:53</v>
      </c>
      <c r="M4968" s="4">
        <v>44252</v>
      </c>
      <c r="N4968" s="3" t="s">
        <v>745</v>
      </c>
      <c r="O4968" s="17" t="str">
        <f t="shared" si="397"/>
        <v>25/02/2021 16:35</v>
      </c>
      <c r="P4968" s="24">
        <f t="shared" si="398"/>
        <v>0.11249999999563443</v>
      </c>
      <c r="Q4968" s="28">
        <v>0</v>
      </c>
      <c r="R4968" s="27">
        <f t="shared" si="399"/>
        <v>161.99999999371357</v>
      </c>
      <c r="S4968" s="3" t="s">
        <v>4</v>
      </c>
      <c r="T4968" s="3" t="s">
        <v>5099</v>
      </c>
      <c r="U4968" s="3" t="s">
        <v>4</v>
      </c>
      <c r="V4968" s="3" t="s">
        <v>4042</v>
      </c>
      <c r="W4968" s="5">
        <v>0</v>
      </c>
      <c r="X4968" s="5">
        <v>5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2">
        <v>14</v>
      </c>
      <c r="AF4968" s="2">
        <v>0</v>
      </c>
      <c r="AG4968" s="2">
        <v>0</v>
      </c>
      <c r="AH4968" s="2">
        <v>0</v>
      </c>
      <c r="AI4968" s="2">
        <v>0</v>
      </c>
      <c r="AJ4968" s="2">
        <v>7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 t="s">
        <v>4</v>
      </c>
      <c r="AT4968" s="2" t="s">
        <v>4</v>
      </c>
    </row>
    <row r="4969" spans="1:46" x14ac:dyDescent="0.2">
      <c r="A4969" s="2">
        <v>1640376</v>
      </c>
      <c r="B4969" s="2">
        <v>832756</v>
      </c>
      <c r="C4969" s="7">
        <v>21.787211758472701</v>
      </c>
      <c r="D4969" s="7">
        <v>37.031917585566497</v>
      </c>
      <c r="E4969" s="19" t="s">
        <v>5146</v>
      </c>
      <c r="F4969" s="46">
        <f>INDEX(Δεδομένα!$P:$P,MATCH('2021'!E4969,Δεδομένα!$O:$O,0))</f>
        <v>145</v>
      </c>
      <c r="G4969" s="49" t="s">
        <v>4919</v>
      </c>
      <c r="H4969" s="51" t="str">
        <f>INDEX(Δεδομένα!B$1:B$51,MATCH('2021'!G4969,Δεδομένα!A$1:A$51,0))</f>
        <v>ΠΕΛΛΟΠΟΝΗΣΟΥ</v>
      </c>
      <c r="I4969" s="53">
        <f>INDEX(Δεδομένα!E$1:E$13,MATCH('2021'!H4969,Δεδομένα!D$1:D$13,0))</f>
        <v>8</v>
      </c>
      <c r="J4969" s="4">
        <v>44252</v>
      </c>
      <c r="K4969" s="3" t="s">
        <v>804</v>
      </c>
      <c r="L4969" s="17" t="str">
        <f t="shared" si="396"/>
        <v>25/02/2021 19:04</v>
      </c>
      <c r="M4969" s="4">
        <v>44252</v>
      </c>
      <c r="N4969" s="3" t="s">
        <v>705</v>
      </c>
      <c r="O4969" s="17" t="str">
        <f t="shared" si="397"/>
        <v>25/02/2021 20:13</v>
      </c>
      <c r="P4969" s="24">
        <f t="shared" si="398"/>
        <v>4.7916666670062114E-2</v>
      </c>
      <c r="Q4969" s="28">
        <v>0</v>
      </c>
      <c r="R4969" s="27">
        <f t="shared" si="399"/>
        <v>69.000000004889444</v>
      </c>
      <c r="S4969" s="3" t="s">
        <v>4</v>
      </c>
      <c r="T4969" s="3" t="s">
        <v>4995</v>
      </c>
      <c r="U4969" s="3" t="s">
        <v>4</v>
      </c>
      <c r="V4969" s="3" t="s">
        <v>5154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0.5</v>
      </c>
      <c r="AC4969" s="5">
        <v>0</v>
      </c>
      <c r="AD4969" s="5">
        <v>0</v>
      </c>
      <c r="AE4969" s="2">
        <v>2</v>
      </c>
      <c r="AF4969" s="2">
        <v>0</v>
      </c>
      <c r="AG4969" s="2">
        <v>0</v>
      </c>
      <c r="AH4969" s="2">
        <v>0</v>
      </c>
      <c r="AI4969" s="2">
        <v>1</v>
      </c>
      <c r="AJ4969" s="2">
        <v>1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 t="s">
        <v>4</v>
      </c>
      <c r="AT4969" s="2" t="s">
        <v>4</v>
      </c>
    </row>
    <row r="4970" spans="1:46" x14ac:dyDescent="0.2">
      <c r="A4970" s="2">
        <v>1643651</v>
      </c>
      <c r="B4970" s="2">
        <v>832881</v>
      </c>
      <c r="C4970" s="7">
        <v>21.722083548488101</v>
      </c>
      <c r="D4970" s="7">
        <v>37.020476713766001</v>
      </c>
      <c r="E4970" s="19" t="s">
        <v>5146</v>
      </c>
      <c r="F4970" s="46">
        <f>INDEX(Δεδομένα!$P:$P,MATCH('2021'!E4970,Δεδομένα!$O:$O,0))</f>
        <v>145</v>
      </c>
      <c r="G4970" s="49" t="s">
        <v>4919</v>
      </c>
      <c r="H4970" s="51" t="str">
        <f>INDEX(Δεδομένα!B$1:B$51,MATCH('2021'!G4970,Δεδομένα!A$1:A$51,0))</f>
        <v>ΠΕΛΛΟΠΟΝΗΣΟΥ</v>
      </c>
      <c r="I4970" s="53">
        <f>INDEX(Δεδομένα!E$1:E$13,MATCH('2021'!H4970,Δεδομένα!D$1:D$13,0))</f>
        <v>8</v>
      </c>
      <c r="J4970" s="4">
        <v>44253</v>
      </c>
      <c r="K4970" s="3" t="s">
        <v>583</v>
      </c>
      <c r="L4970" s="17" t="str">
        <f t="shared" si="396"/>
        <v>26/02/2021 11:48</v>
      </c>
      <c r="M4970" s="4">
        <v>44253</v>
      </c>
      <c r="N4970" s="3" t="s">
        <v>1026</v>
      </c>
      <c r="O4970" s="17" t="str">
        <f t="shared" si="397"/>
        <v>26/02/2021 12:57</v>
      </c>
      <c r="P4970" s="24">
        <f t="shared" si="398"/>
        <v>4.7916666662786156E-2</v>
      </c>
      <c r="Q4970" s="28">
        <v>0</v>
      </c>
      <c r="R4970" s="27">
        <f t="shared" si="399"/>
        <v>68.999999994412065</v>
      </c>
      <c r="S4970" s="3" t="s">
        <v>4</v>
      </c>
      <c r="T4970" s="3" t="s">
        <v>4995</v>
      </c>
      <c r="U4970" s="3" t="s">
        <v>4</v>
      </c>
      <c r="V4970" s="3" t="s">
        <v>5155</v>
      </c>
      <c r="W4970" s="5">
        <v>0</v>
      </c>
      <c r="X4970" s="5">
        <v>0.1</v>
      </c>
      <c r="Y4970" s="5">
        <v>0</v>
      </c>
      <c r="Z4970" s="5">
        <v>0</v>
      </c>
      <c r="AA4970" s="5">
        <v>0.05</v>
      </c>
      <c r="AB4970" s="5">
        <v>0</v>
      </c>
      <c r="AC4970" s="5">
        <v>0</v>
      </c>
      <c r="AD4970" s="5">
        <v>0</v>
      </c>
      <c r="AE4970" s="2">
        <v>8</v>
      </c>
      <c r="AF4970" s="2">
        <v>0</v>
      </c>
      <c r="AG4970" s="2">
        <v>0</v>
      </c>
      <c r="AH4970" s="2">
        <v>0</v>
      </c>
      <c r="AI4970" s="2">
        <v>0</v>
      </c>
      <c r="AJ4970" s="2">
        <v>4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 t="s">
        <v>4</v>
      </c>
      <c r="AT4970" s="2" t="s">
        <v>4</v>
      </c>
    </row>
    <row r="4971" spans="1:46" x14ac:dyDescent="0.2">
      <c r="A4971" s="2">
        <v>1643674</v>
      </c>
      <c r="B4971" s="2">
        <v>834724</v>
      </c>
      <c r="C4971" s="7">
        <v>21.678336276694001</v>
      </c>
      <c r="D4971" s="7">
        <v>36.997543867794199</v>
      </c>
      <c r="E4971" s="19" t="s">
        <v>5146</v>
      </c>
      <c r="F4971" s="46">
        <f>INDEX(Δεδομένα!$P:$P,MATCH('2021'!E4971,Δεδομένα!$O:$O,0))</f>
        <v>145</v>
      </c>
      <c r="G4971" s="49" t="s">
        <v>4919</v>
      </c>
      <c r="H4971" s="51" t="str">
        <f>INDEX(Δεδομένα!B$1:B$51,MATCH('2021'!G4971,Δεδομένα!A$1:A$51,0))</f>
        <v>ΠΕΛΛΟΠΟΝΗΣΟΥ</v>
      </c>
      <c r="I4971" s="53">
        <f>INDEX(Δεδομένα!E$1:E$13,MATCH('2021'!H4971,Δεδομένα!D$1:D$13,0))</f>
        <v>8</v>
      </c>
      <c r="J4971" s="4">
        <v>44259</v>
      </c>
      <c r="K4971" s="3" t="s">
        <v>944</v>
      </c>
      <c r="L4971" s="17" t="str">
        <f t="shared" si="396"/>
        <v>04/03/2021 12:44</v>
      </c>
      <c r="M4971" s="4">
        <v>44259</v>
      </c>
      <c r="N4971" s="3" t="s">
        <v>39</v>
      </c>
      <c r="O4971" s="17" t="str">
        <f t="shared" si="397"/>
        <v>04/03/2021 14:40</v>
      </c>
      <c r="P4971" s="24">
        <f t="shared" si="398"/>
        <v>8.0555555556202307E-2</v>
      </c>
      <c r="Q4971" s="28">
        <v>0</v>
      </c>
      <c r="R4971" s="27">
        <f t="shared" si="399"/>
        <v>116.00000000093132</v>
      </c>
      <c r="S4971" s="3" t="s">
        <v>4</v>
      </c>
      <c r="T4971" s="3" t="s">
        <v>4995</v>
      </c>
      <c r="U4971" s="3" t="s">
        <v>4</v>
      </c>
      <c r="V4971" s="3" t="s">
        <v>5156</v>
      </c>
      <c r="W4971" s="5">
        <v>0</v>
      </c>
      <c r="X4971" s="5">
        <v>0</v>
      </c>
      <c r="Y4971" s="5">
        <v>0</v>
      </c>
      <c r="Z4971" s="5">
        <v>0</v>
      </c>
      <c r="AA4971" s="5">
        <v>2</v>
      </c>
      <c r="AB4971" s="5">
        <v>0</v>
      </c>
      <c r="AC4971" s="5">
        <v>0</v>
      </c>
      <c r="AD4971" s="5">
        <v>0</v>
      </c>
      <c r="AE4971" s="2">
        <v>8</v>
      </c>
      <c r="AF4971" s="2">
        <v>0</v>
      </c>
      <c r="AG4971" s="2">
        <v>0</v>
      </c>
      <c r="AH4971" s="2">
        <v>0</v>
      </c>
      <c r="AI4971" s="2">
        <v>0</v>
      </c>
      <c r="AJ4971" s="2">
        <v>4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 t="s">
        <v>4</v>
      </c>
      <c r="AT4971" s="2" t="s">
        <v>4</v>
      </c>
    </row>
    <row r="4972" spans="1:46" x14ac:dyDescent="0.2">
      <c r="A4972" s="2">
        <v>1643643</v>
      </c>
      <c r="B4972" s="2">
        <v>835320</v>
      </c>
      <c r="C4972" s="7">
        <v>21.6104730928779</v>
      </c>
      <c r="D4972" s="7">
        <v>37.070415760561602</v>
      </c>
      <c r="E4972" s="19" t="s">
        <v>5146</v>
      </c>
      <c r="F4972" s="46">
        <f>INDEX(Δεδομένα!$P:$P,MATCH('2021'!E4972,Δεδομένα!$O:$O,0))</f>
        <v>145</v>
      </c>
      <c r="G4972" s="49" t="s">
        <v>4919</v>
      </c>
      <c r="H4972" s="51" t="str">
        <f>INDEX(Δεδομένα!B$1:B$51,MATCH('2021'!G4972,Δεδομένα!A$1:A$51,0))</f>
        <v>ΠΕΛΛΟΠΟΝΗΣΟΥ</v>
      </c>
      <c r="I4972" s="53">
        <f>INDEX(Δεδομένα!E$1:E$13,MATCH('2021'!H4972,Δεδομένα!D$1:D$13,0))</f>
        <v>8</v>
      </c>
      <c r="J4972" s="4">
        <v>44260</v>
      </c>
      <c r="K4972" s="3" t="s">
        <v>598</v>
      </c>
      <c r="L4972" s="17" t="str">
        <f t="shared" si="396"/>
        <v>05/03/2021 21:58</v>
      </c>
      <c r="M4972" s="4">
        <v>44260</v>
      </c>
      <c r="N4972" s="3" t="s">
        <v>1581</v>
      </c>
      <c r="O4972" s="17" t="str">
        <f t="shared" si="397"/>
        <v>05/03/2021 22:20</v>
      </c>
      <c r="P4972" s="24">
        <f t="shared" si="398"/>
        <v>1.5277777776645962E-2</v>
      </c>
      <c r="Q4972" s="28">
        <v>0</v>
      </c>
      <c r="R4972" s="27">
        <f t="shared" si="399"/>
        <v>21.999999998370185</v>
      </c>
      <c r="S4972" s="3" t="s">
        <v>4</v>
      </c>
      <c r="T4972" s="3" t="s">
        <v>5099</v>
      </c>
      <c r="U4972" s="3" t="s">
        <v>4</v>
      </c>
      <c r="V4972" s="3" t="s">
        <v>5157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0.02</v>
      </c>
      <c r="AC4972" s="5">
        <v>0</v>
      </c>
      <c r="AD4972" s="5">
        <v>0</v>
      </c>
      <c r="AE4972" s="2">
        <v>2</v>
      </c>
      <c r="AF4972" s="2">
        <v>0</v>
      </c>
      <c r="AG4972" s="2">
        <v>0</v>
      </c>
      <c r="AH4972" s="2">
        <v>0</v>
      </c>
      <c r="AI4972" s="2">
        <v>0</v>
      </c>
      <c r="AJ4972" s="2">
        <v>1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 t="s">
        <v>4</v>
      </c>
      <c r="AT4972" s="2" t="s">
        <v>4</v>
      </c>
    </row>
    <row r="4973" spans="1:46" x14ac:dyDescent="0.2">
      <c r="A4973" s="2">
        <v>1645972</v>
      </c>
      <c r="B4973" s="2">
        <v>836345</v>
      </c>
      <c r="C4973" s="7">
        <v>21.808396333067499</v>
      </c>
      <c r="D4973" s="7">
        <v>37.114432115897003</v>
      </c>
      <c r="E4973" s="19" t="s">
        <v>5146</v>
      </c>
      <c r="F4973" s="46">
        <f>INDEX(Δεδομένα!$P:$P,MATCH('2021'!E4973,Δεδομένα!$O:$O,0))</f>
        <v>145</v>
      </c>
      <c r="G4973" s="49" t="s">
        <v>4919</v>
      </c>
      <c r="H4973" s="51" t="str">
        <f>INDEX(Δεδομένα!B$1:B$51,MATCH('2021'!G4973,Δεδομένα!A$1:A$51,0))</f>
        <v>ΠΕΛΛΟΠΟΝΗΣΟΥ</v>
      </c>
      <c r="I4973" s="53">
        <f>INDEX(Δεδομένα!E$1:E$13,MATCH('2021'!H4973,Δεδομένα!D$1:D$13,0))</f>
        <v>8</v>
      </c>
      <c r="J4973" s="4">
        <v>44264</v>
      </c>
      <c r="K4973" s="3" t="s">
        <v>415</v>
      </c>
      <c r="L4973" s="17" t="str">
        <f t="shared" si="396"/>
        <v>09/03/2021 16:40</v>
      </c>
      <c r="M4973" s="4">
        <v>44264</v>
      </c>
      <c r="N4973" s="3" t="s">
        <v>150</v>
      </c>
      <c r="O4973" s="17" t="str">
        <f t="shared" si="397"/>
        <v>09/03/2021 19:00</v>
      </c>
      <c r="P4973" s="24">
        <f t="shared" si="398"/>
        <v>9.7222222218988463E-2</v>
      </c>
      <c r="Q4973" s="28">
        <v>0</v>
      </c>
      <c r="R4973" s="27">
        <f t="shared" si="399"/>
        <v>139.99999999534339</v>
      </c>
      <c r="S4973" s="3" t="s">
        <v>4</v>
      </c>
      <c r="T4973" s="3" t="s">
        <v>4920</v>
      </c>
      <c r="U4973" s="3" t="s">
        <v>4</v>
      </c>
      <c r="V4973" s="3" t="s">
        <v>5158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0.5</v>
      </c>
      <c r="AC4973" s="5">
        <v>0</v>
      </c>
      <c r="AD4973" s="5">
        <v>0</v>
      </c>
      <c r="AE4973" s="2">
        <v>2</v>
      </c>
      <c r="AF4973" s="2">
        <v>0</v>
      </c>
      <c r="AG4973" s="2">
        <v>0</v>
      </c>
      <c r="AH4973" s="2">
        <v>0</v>
      </c>
      <c r="AI4973" s="2">
        <v>0</v>
      </c>
      <c r="AJ4973" s="2">
        <v>1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 t="s">
        <v>4</v>
      </c>
      <c r="AT4973" s="2" t="s">
        <v>4</v>
      </c>
    </row>
    <row r="4974" spans="1:46" x14ac:dyDescent="0.2">
      <c r="A4974" s="2">
        <v>1648723</v>
      </c>
      <c r="B4974" s="2">
        <v>838417</v>
      </c>
      <c r="D4974" s="2"/>
      <c r="E4974" s="19" t="s">
        <v>5146</v>
      </c>
      <c r="F4974" s="46">
        <f>INDEX(Δεδομένα!$P:$P,MATCH('2021'!E4974,Δεδομένα!$O:$O,0))</f>
        <v>145</v>
      </c>
      <c r="G4974" s="49" t="s">
        <v>4919</v>
      </c>
      <c r="H4974" s="51" t="str">
        <f>INDEX(Δεδομένα!B$1:B$51,MATCH('2021'!G4974,Δεδομένα!A$1:A$51,0))</f>
        <v>ΠΕΛΛΟΠΟΝΗΣΟΥ</v>
      </c>
      <c r="I4974" s="53">
        <f>INDEX(Δεδομένα!E$1:E$13,MATCH('2021'!H4974,Δεδομένα!D$1:D$13,0))</f>
        <v>8</v>
      </c>
      <c r="J4974" s="4">
        <v>44271</v>
      </c>
      <c r="K4974" s="3" t="s">
        <v>85</v>
      </c>
      <c r="L4974" s="17" t="str">
        <f t="shared" si="396"/>
        <v>16/03/2021 21:48</v>
      </c>
      <c r="M4974" s="4">
        <v>44271</v>
      </c>
      <c r="N4974" s="3" t="s">
        <v>5159</v>
      </c>
      <c r="O4974" s="17" t="str">
        <f t="shared" si="397"/>
        <v>16/03/2021 22:41</v>
      </c>
      <c r="P4974" s="24">
        <f t="shared" si="398"/>
        <v>3.680555555911269E-2</v>
      </c>
      <c r="Q4974" s="28">
        <v>0</v>
      </c>
      <c r="R4974" s="27">
        <f t="shared" si="399"/>
        <v>53.000000005122274</v>
      </c>
      <c r="S4974" s="3" t="s">
        <v>4</v>
      </c>
      <c r="T4974" s="3" t="s">
        <v>5099</v>
      </c>
      <c r="U4974" s="3" t="s">
        <v>4</v>
      </c>
      <c r="V4974" s="3" t="s">
        <v>5149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0.02</v>
      </c>
      <c r="AD4974" s="5">
        <v>0</v>
      </c>
      <c r="AE4974" s="2">
        <v>2</v>
      </c>
      <c r="AF4974" s="2">
        <v>0</v>
      </c>
      <c r="AG4974" s="2">
        <v>0</v>
      </c>
      <c r="AH4974" s="2">
        <v>0</v>
      </c>
      <c r="AI4974" s="2">
        <v>0</v>
      </c>
      <c r="AJ4974" s="2">
        <v>1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 t="s">
        <v>4</v>
      </c>
      <c r="AT4974" s="2" t="s">
        <v>4</v>
      </c>
    </row>
    <row r="4975" spans="1:46" x14ac:dyDescent="0.2">
      <c r="A4975" s="2">
        <v>1652078</v>
      </c>
      <c r="B4975" s="2">
        <v>840546</v>
      </c>
      <c r="C4975" s="7">
        <v>21.754517821865999</v>
      </c>
      <c r="D4975" s="7">
        <v>37.060355690070402</v>
      </c>
      <c r="E4975" s="19" t="s">
        <v>5146</v>
      </c>
      <c r="F4975" s="46">
        <f>INDEX(Δεδομένα!$P:$P,MATCH('2021'!E4975,Δεδομένα!$O:$O,0))</f>
        <v>145</v>
      </c>
      <c r="G4975" s="49" t="s">
        <v>4919</v>
      </c>
      <c r="H4975" s="51" t="str">
        <f>INDEX(Δεδομένα!B$1:B$51,MATCH('2021'!G4975,Δεδομένα!A$1:A$51,0))</f>
        <v>ΠΕΛΛΟΠΟΝΗΣΟΥ</v>
      </c>
      <c r="I4975" s="53">
        <f>INDEX(Δεδομένα!E$1:E$13,MATCH('2021'!H4975,Δεδομένα!D$1:D$13,0))</f>
        <v>8</v>
      </c>
      <c r="J4975" s="4">
        <v>44281</v>
      </c>
      <c r="K4975" s="3" t="s">
        <v>32</v>
      </c>
      <c r="L4975" s="17" t="str">
        <f t="shared" si="396"/>
        <v>26/03/2021 18:45</v>
      </c>
      <c r="M4975" s="4">
        <v>44281</v>
      </c>
      <c r="N4975" s="3" t="s">
        <v>694</v>
      </c>
      <c r="O4975" s="17" t="str">
        <f t="shared" si="397"/>
        <v>26/03/2021 20:20</v>
      </c>
      <c r="P4975" s="24">
        <f t="shared" si="398"/>
        <v>6.5972222218988463E-2</v>
      </c>
      <c r="Q4975" s="28">
        <v>0</v>
      </c>
      <c r="R4975" s="27">
        <f t="shared" si="399"/>
        <v>94.999999995343387</v>
      </c>
      <c r="S4975" s="3" t="s">
        <v>4</v>
      </c>
      <c r="T4975" s="3" t="s">
        <v>4995</v>
      </c>
      <c r="U4975" s="3" t="s">
        <v>4</v>
      </c>
      <c r="V4975" s="3" t="s">
        <v>5160</v>
      </c>
      <c r="W4975" s="5">
        <v>0</v>
      </c>
      <c r="X4975" s="5">
        <v>0</v>
      </c>
      <c r="Y4975" s="5">
        <v>0</v>
      </c>
      <c r="Z4975" s="5">
        <v>0</v>
      </c>
      <c r="AA4975" s="5">
        <v>0.03</v>
      </c>
      <c r="AB4975" s="5">
        <v>0</v>
      </c>
      <c r="AC4975" s="5">
        <v>0</v>
      </c>
      <c r="AD4975" s="5">
        <v>0</v>
      </c>
      <c r="AE4975" s="2">
        <v>2</v>
      </c>
      <c r="AF4975" s="2">
        <v>0</v>
      </c>
      <c r="AG4975" s="2">
        <v>0</v>
      </c>
      <c r="AH4975" s="2">
        <v>0</v>
      </c>
      <c r="AI4975" s="2">
        <v>1</v>
      </c>
      <c r="AJ4975" s="2">
        <v>1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 t="s">
        <v>4</v>
      </c>
      <c r="AT4975" s="2" t="s">
        <v>4</v>
      </c>
    </row>
    <row r="4976" spans="1:46" x14ac:dyDescent="0.2">
      <c r="A4976" s="2">
        <v>1652066</v>
      </c>
      <c r="B4976" s="2">
        <v>840949</v>
      </c>
      <c r="C4976" s="7">
        <v>21.725279157454398</v>
      </c>
      <c r="D4976" s="7">
        <v>37.032447755324803</v>
      </c>
      <c r="E4976" s="19" t="s">
        <v>5146</v>
      </c>
      <c r="F4976" s="46">
        <f>INDEX(Δεδομένα!$P:$P,MATCH('2021'!E4976,Δεδομένα!$O:$O,0))</f>
        <v>145</v>
      </c>
      <c r="G4976" s="49" t="s">
        <v>4919</v>
      </c>
      <c r="H4976" s="51" t="str">
        <f>INDEX(Δεδομένα!B$1:B$51,MATCH('2021'!G4976,Δεδομένα!A$1:A$51,0))</f>
        <v>ΠΕΛΛΟΠΟΝΗΣΟΥ</v>
      </c>
      <c r="I4976" s="53">
        <f>INDEX(Δεδομένα!E$1:E$13,MATCH('2021'!H4976,Δεδομένα!D$1:D$13,0))</f>
        <v>8</v>
      </c>
      <c r="J4976" s="4">
        <v>44283</v>
      </c>
      <c r="K4976" s="3" t="s">
        <v>1699</v>
      </c>
      <c r="L4976" s="17" t="str">
        <f t="shared" si="396"/>
        <v>28/03/2021 13:03</v>
      </c>
      <c r="M4976" s="4">
        <v>44283</v>
      </c>
      <c r="N4976" s="3" t="s">
        <v>385</v>
      </c>
      <c r="O4976" s="17" t="str">
        <f t="shared" si="397"/>
        <v>28/03/2021 14:00</v>
      </c>
      <c r="P4976" s="24">
        <f t="shared" si="398"/>
        <v>3.9583333338669036E-2</v>
      </c>
      <c r="Q4976" s="28">
        <v>0</v>
      </c>
      <c r="R4976" s="27">
        <f t="shared" si="399"/>
        <v>57.000000007683411</v>
      </c>
      <c r="S4976" s="3" t="s">
        <v>4</v>
      </c>
      <c r="T4976" s="3" t="s">
        <v>4995</v>
      </c>
      <c r="U4976" s="3" t="s">
        <v>4</v>
      </c>
      <c r="V4976" s="3" t="s">
        <v>5155</v>
      </c>
      <c r="W4976" s="5">
        <v>0</v>
      </c>
      <c r="X4976" s="5">
        <v>0.05</v>
      </c>
      <c r="Y4976" s="5">
        <v>0</v>
      </c>
      <c r="Z4976" s="5">
        <v>0</v>
      </c>
      <c r="AA4976" s="5">
        <v>0</v>
      </c>
      <c r="AB4976" s="5">
        <v>0.05</v>
      </c>
      <c r="AC4976" s="5">
        <v>0</v>
      </c>
      <c r="AD4976" s="5">
        <v>0</v>
      </c>
      <c r="AE4976" s="2">
        <v>2</v>
      </c>
      <c r="AF4976" s="2">
        <v>0</v>
      </c>
      <c r="AG4976" s="2">
        <v>0</v>
      </c>
      <c r="AH4976" s="2">
        <v>0</v>
      </c>
      <c r="AI4976" s="2">
        <v>0</v>
      </c>
      <c r="AJ4976" s="2">
        <v>1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 t="s">
        <v>4</v>
      </c>
      <c r="AT4976" s="2" t="s">
        <v>4</v>
      </c>
    </row>
    <row r="4977" spans="1:46" x14ac:dyDescent="0.2">
      <c r="A4977" s="2">
        <v>1652053</v>
      </c>
      <c r="B4977" s="2">
        <v>841288</v>
      </c>
      <c r="C4977" s="7">
        <v>21.692367464346901</v>
      </c>
      <c r="D4977" s="7">
        <v>37.0694171539796</v>
      </c>
      <c r="E4977" s="19" t="s">
        <v>5146</v>
      </c>
      <c r="F4977" s="46">
        <f>INDEX(Δεδομένα!$P:$P,MATCH('2021'!E4977,Δεδομένα!$O:$O,0))</f>
        <v>145</v>
      </c>
      <c r="G4977" s="49" t="s">
        <v>4919</v>
      </c>
      <c r="H4977" s="51" t="str">
        <f>INDEX(Δεδομένα!B$1:B$51,MATCH('2021'!G4977,Δεδομένα!A$1:A$51,0))</f>
        <v>ΠΕΛΛΟΠΟΝΗΣΟΥ</v>
      </c>
      <c r="I4977" s="53">
        <f>INDEX(Δεδομένα!E$1:E$13,MATCH('2021'!H4977,Δεδομένα!D$1:D$13,0))</f>
        <v>8</v>
      </c>
      <c r="J4977" s="4">
        <v>44284</v>
      </c>
      <c r="K4977" s="3" t="s">
        <v>15</v>
      </c>
      <c r="L4977" s="17" t="str">
        <f t="shared" si="396"/>
        <v>29/03/2021 14:29</v>
      </c>
      <c r="M4977" s="4">
        <v>44284</v>
      </c>
      <c r="N4977" s="3" t="s">
        <v>490</v>
      </c>
      <c r="O4977" s="17" t="str">
        <f t="shared" si="397"/>
        <v>29/03/2021 16:00</v>
      </c>
      <c r="P4977" s="24">
        <f t="shared" si="398"/>
        <v>6.3194444439432118E-2</v>
      </c>
      <c r="Q4977" s="28">
        <v>0</v>
      </c>
      <c r="R4977" s="27">
        <f t="shared" si="399"/>
        <v>90.99999999278225</v>
      </c>
      <c r="S4977" s="3" t="s">
        <v>4</v>
      </c>
      <c r="T4977" s="3" t="s">
        <v>5099</v>
      </c>
      <c r="U4977" s="3" t="s">
        <v>4</v>
      </c>
      <c r="V4977" s="3" t="s">
        <v>5161</v>
      </c>
      <c r="W4977" s="5">
        <v>0</v>
      </c>
      <c r="X4977" s="5">
        <v>0</v>
      </c>
      <c r="Y4977" s="5">
        <v>0</v>
      </c>
      <c r="Z4977" s="5">
        <v>0</v>
      </c>
      <c r="AA4977" s="5">
        <v>1</v>
      </c>
      <c r="AB4977" s="5">
        <v>0</v>
      </c>
      <c r="AC4977" s="5">
        <v>0</v>
      </c>
      <c r="AD4977" s="5">
        <v>0</v>
      </c>
      <c r="AE4977" s="2">
        <v>3</v>
      </c>
      <c r="AF4977" s="2">
        <v>0</v>
      </c>
      <c r="AG4977" s="2">
        <v>0</v>
      </c>
      <c r="AH4977" s="2">
        <v>0</v>
      </c>
      <c r="AI4977" s="2">
        <v>0</v>
      </c>
      <c r="AJ4977" s="2">
        <v>2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 t="s">
        <v>4</v>
      </c>
      <c r="AT4977" s="2" t="s">
        <v>4</v>
      </c>
    </row>
    <row r="4978" spans="1:46" x14ac:dyDescent="0.2">
      <c r="A4978" s="2">
        <v>1652035</v>
      </c>
      <c r="B4978" s="2">
        <v>841777</v>
      </c>
      <c r="C4978" s="7">
        <v>21.721389962642199</v>
      </c>
      <c r="D4978" s="7">
        <v>37.1017248854249</v>
      </c>
      <c r="E4978" s="19" t="s">
        <v>5146</v>
      </c>
      <c r="F4978" s="46">
        <f>INDEX(Δεδομένα!$P:$P,MATCH('2021'!E4978,Δεδομένα!$O:$O,0))</f>
        <v>145</v>
      </c>
      <c r="G4978" s="49" t="s">
        <v>4919</v>
      </c>
      <c r="H4978" s="51" t="str">
        <f>INDEX(Δεδομένα!B$1:B$51,MATCH('2021'!G4978,Δεδομένα!A$1:A$51,0))</f>
        <v>ΠΕΛΛΟΠΟΝΗΣΟΥ</v>
      </c>
      <c r="I4978" s="53">
        <f>INDEX(Δεδομένα!E$1:E$13,MATCH('2021'!H4978,Δεδομένα!D$1:D$13,0))</f>
        <v>8</v>
      </c>
      <c r="J4978" s="4">
        <v>44286</v>
      </c>
      <c r="K4978" s="3" t="s">
        <v>1861</v>
      </c>
      <c r="L4978" s="17" t="str">
        <f t="shared" si="396"/>
        <v>31/03/2021 12:56</v>
      </c>
      <c r="M4978" s="4">
        <v>44286</v>
      </c>
      <c r="N4978" s="3" t="s">
        <v>486</v>
      </c>
      <c r="O4978" s="17" t="str">
        <f t="shared" si="397"/>
        <v>31/03/2021 13:45</v>
      </c>
      <c r="P4978" s="24">
        <f t="shared" si="398"/>
        <v>3.4027777772280388E-2</v>
      </c>
      <c r="Q4978" s="28">
        <v>0</v>
      </c>
      <c r="R4978" s="27">
        <f t="shared" si="399"/>
        <v>48.999999992083758</v>
      </c>
      <c r="S4978" s="3" t="s">
        <v>4</v>
      </c>
      <c r="T4978" s="3" t="s">
        <v>5099</v>
      </c>
      <c r="U4978" s="3" t="s">
        <v>4</v>
      </c>
      <c r="V4978" s="3" t="s">
        <v>4042</v>
      </c>
      <c r="W4978" s="5">
        <v>0</v>
      </c>
      <c r="X4978" s="5">
        <v>0.3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2">
        <v>4</v>
      </c>
      <c r="AF4978" s="2">
        <v>0</v>
      </c>
      <c r="AG4978" s="2">
        <v>0</v>
      </c>
      <c r="AH4978" s="2">
        <v>0</v>
      </c>
      <c r="AI4978" s="2">
        <v>0</v>
      </c>
      <c r="AJ4978" s="2">
        <v>2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 t="s">
        <v>4</v>
      </c>
      <c r="AT4978" s="2" t="s">
        <v>4</v>
      </c>
    </row>
    <row r="4979" spans="1:46" x14ac:dyDescent="0.2">
      <c r="A4979" s="2">
        <v>1652046</v>
      </c>
      <c r="B4979" s="2">
        <v>841774</v>
      </c>
      <c r="C4979" s="7">
        <v>21.754563311856501</v>
      </c>
      <c r="D4979" s="7">
        <v>37.058528384862598</v>
      </c>
      <c r="E4979" s="19" t="s">
        <v>5146</v>
      </c>
      <c r="F4979" s="46">
        <f>INDEX(Δεδομένα!$P:$P,MATCH('2021'!E4979,Δεδομένα!$O:$O,0))</f>
        <v>145</v>
      </c>
      <c r="G4979" s="49" t="s">
        <v>4919</v>
      </c>
      <c r="H4979" s="51" t="str">
        <f>INDEX(Δεδομένα!B$1:B$51,MATCH('2021'!G4979,Δεδομένα!A$1:A$51,0))</f>
        <v>ΠΕΛΛΟΠΟΝΗΣΟΥ</v>
      </c>
      <c r="I4979" s="53">
        <f>INDEX(Δεδομένα!E$1:E$13,MATCH('2021'!H4979,Δεδομένα!D$1:D$13,0))</f>
        <v>8</v>
      </c>
      <c r="J4979" s="4">
        <v>44286</v>
      </c>
      <c r="K4979" s="3" t="s">
        <v>447</v>
      </c>
      <c r="L4979" s="17" t="str">
        <f t="shared" si="396"/>
        <v>31/03/2021 13:40</v>
      </c>
      <c r="M4979" s="4">
        <v>44286</v>
      </c>
      <c r="N4979" s="3" t="s">
        <v>447</v>
      </c>
      <c r="O4979" s="17" t="str">
        <f t="shared" si="397"/>
        <v>31/03/2021 13:40</v>
      </c>
      <c r="P4979" s="24">
        <f t="shared" si="398"/>
        <v>0</v>
      </c>
      <c r="Q4979" s="28">
        <v>0</v>
      </c>
      <c r="R4979" s="27">
        <f t="shared" si="399"/>
        <v>0</v>
      </c>
      <c r="S4979" s="3" t="s">
        <v>4</v>
      </c>
      <c r="T4979" s="3" t="s">
        <v>4995</v>
      </c>
      <c r="U4979" s="3" t="s">
        <v>4</v>
      </c>
      <c r="V4979" s="3" t="s">
        <v>1891</v>
      </c>
      <c r="W4979" s="5">
        <v>0</v>
      </c>
      <c r="X4979" s="5">
        <v>0</v>
      </c>
      <c r="Y4979" s="5">
        <v>0</v>
      </c>
      <c r="Z4979" s="5">
        <v>0</v>
      </c>
      <c r="AA4979" s="5">
        <v>0.2</v>
      </c>
      <c r="AB4979" s="5">
        <v>0</v>
      </c>
      <c r="AC4979" s="5">
        <v>0</v>
      </c>
      <c r="AD4979" s="5">
        <v>0</v>
      </c>
      <c r="AE4979" s="2">
        <v>4</v>
      </c>
      <c r="AF4979" s="2">
        <v>0</v>
      </c>
      <c r="AG4979" s="2">
        <v>0</v>
      </c>
      <c r="AH4979" s="2">
        <v>0</v>
      </c>
      <c r="AI4979" s="2">
        <v>0</v>
      </c>
      <c r="AJ4979" s="2">
        <v>2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 t="s">
        <v>4</v>
      </c>
      <c r="AT4979" s="2" t="s">
        <v>4</v>
      </c>
    </row>
    <row r="4980" spans="1:46" x14ac:dyDescent="0.2">
      <c r="A4980" s="2">
        <v>1654236</v>
      </c>
      <c r="B4980" s="2">
        <v>842088</v>
      </c>
      <c r="C4980" s="7">
        <v>21.7428858966653</v>
      </c>
      <c r="D4980" s="7">
        <v>37.066327443967097</v>
      </c>
      <c r="E4980" s="19" t="s">
        <v>5146</v>
      </c>
      <c r="F4980" s="46">
        <f>INDEX(Δεδομένα!$P:$P,MATCH('2021'!E4980,Δεδομένα!$O:$O,0))</f>
        <v>145</v>
      </c>
      <c r="G4980" s="49" t="s">
        <v>4919</v>
      </c>
      <c r="H4980" s="51" t="str">
        <f>INDEX(Δεδομένα!B$1:B$51,MATCH('2021'!G4980,Δεδομένα!A$1:A$51,0))</f>
        <v>ΠΕΛΛΟΠΟΝΗΣΟΥ</v>
      </c>
      <c r="I4980" s="53">
        <f>INDEX(Δεδομένα!E$1:E$13,MATCH('2021'!H4980,Δεδομένα!D$1:D$13,0))</f>
        <v>8</v>
      </c>
      <c r="J4980" s="4">
        <v>44287</v>
      </c>
      <c r="K4980" s="3" t="s">
        <v>601</v>
      </c>
      <c r="L4980" s="17" t="str">
        <f t="shared" si="396"/>
        <v>01/04/2021 14:58</v>
      </c>
      <c r="M4980" s="4">
        <v>44288</v>
      </c>
      <c r="N4980" s="3" t="s">
        <v>167</v>
      </c>
      <c r="O4980" s="17" t="str">
        <f t="shared" si="397"/>
        <v>02/04/2021 10:35</v>
      </c>
      <c r="P4980" s="24">
        <f t="shared" si="398"/>
        <v>0.81736111110512866</v>
      </c>
      <c r="Q4980" s="28">
        <v>0</v>
      </c>
      <c r="R4980" s="27">
        <f t="shared" si="399"/>
        <v>1176.9999999913853</v>
      </c>
      <c r="S4980" s="3" t="s">
        <v>4</v>
      </c>
      <c r="T4980" s="3" t="s">
        <v>4995</v>
      </c>
      <c r="U4980" s="3" t="s">
        <v>4</v>
      </c>
      <c r="V4980" s="3" t="s">
        <v>5162</v>
      </c>
      <c r="W4980" s="5">
        <v>0</v>
      </c>
      <c r="X4980" s="5">
        <v>12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2">
        <v>24</v>
      </c>
      <c r="AF4980" s="2">
        <v>5</v>
      </c>
      <c r="AG4980" s="2">
        <v>0</v>
      </c>
      <c r="AH4980" s="2">
        <v>0</v>
      </c>
      <c r="AI4980" s="2">
        <v>0</v>
      </c>
      <c r="AJ4980" s="2">
        <v>12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 t="s">
        <v>4</v>
      </c>
      <c r="AT4980" s="2" t="s">
        <v>4</v>
      </c>
    </row>
    <row r="4981" spans="1:46" x14ac:dyDescent="0.2">
      <c r="A4981" s="2">
        <v>1652029</v>
      </c>
      <c r="B4981" s="2">
        <v>842179</v>
      </c>
      <c r="C4981" s="7">
        <v>21.6281942911396</v>
      </c>
      <c r="D4981" s="7">
        <v>37.108215798440597</v>
      </c>
      <c r="E4981" s="19" t="s">
        <v>5146</v>
      </c>
      <c r="F4981" s="46">
        <f>INDEX(Δεδομένα!$P:$P,MATCH('2021'!E4981,Δεδομένα!$O:$O,0))</f>
        <v>145</v>
      </c>
      <c r="G4981" s="49" t="s">
        <v>4919</v>
      </c>
      <c r="H4981" s="51" t="str">
        <f>INDEX(Δεδομένα!B$1:B$51,MATCH('2021'!G4981,Δεδομένα!A$1:A$51,0))</f>
        <v>ΠΕΛΛΟΠΟΝΗΣΟΥ</v>
      </c>
      <c r="I4981" s="53">
        <f>INDEX(Δεδομένα!E$1:E$13,MATCH('2021'!H4981,Δεδομένα!D$1:D$13,0))</f>
        <v>8</v>
      </c>
      <c r="J4981" s="4">
        <v>44287</v>
      </c>
      <c r="K4981" s="3" t="s">
        <v>348</v>
      </c>
      <c r="L4981" s="17" t="str">
        <f t="shared" si="396"/>
        <v>01/04/2021 20:33</v>
      </c>
      <c r="M4981" s="4">
        <v>44287</v>
      </c>
      <c r="N4981" s="3" t="s">
        <v>4282</v>
      </c>
      <c r="O4981" s="17" t="str">
        <f t="shared" si="397"/>
        <v>01/04/2021 21:06</v>
      </c>
      <c r="P4981" s="24">
        <f t="shared" si="398"/>
        <v>2.2916666668606922E-2</v>
      </c>
      <c r="Q4981" s="28">
        <v>0</v>
      </c>
      <c r="R4981" s="27">
        <f t="shared" si="399"/>
        <v>33.000000002793968</v>
      </c>
      <c r="S4981" s="3" t="s">
        <v>4</v>
      </c>
      <c r="T4981" s="3" t="s">
        <v>5099</v>
      </c>
      <c r="U4981" s="3" t="s">
        <v>4</v>
      </c>
      <c r="V4981" s="3" t="s">
        <v>5163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0.01</v>
      </c>
      <c r="AE4981" s="2">
        <v>2</v>
      </c>
      <c r="AF4981" s="2">
        <v>0</v>
      </c>
      <c r="AG4981" s="2">
        <v>0</v>
      </c>
      <c r="AH4981" s="2">
        <v>0</v>
      </c>
      <c r="AI4981" s="2">
        <v>0</v>
      </c>
      <c r="AJ4981" s="2">
        <v>1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 t="s">
        <v>4</v>
      </c>
      <c r="AT4981" s="2" t="s">
        <v>4</v>
      </c>
    </row>
    <row r="4982" spans="1:46" x14ac:dyDescent="0.2">
      <c r="A4982" s="2">
        <v>1652024</v>
      </c>
      <c r="B4982" s="2">
        <v>842493</v>
      </c>
      <c r="C4982" s="7">
        <v>21.6625500033918</v>
      </c>
      <c r="D4982" s="7">
        <v>36.972405554882002</v>
      </c>
      <c r="E4982" s="19" t="s">
        <v>5146</v>
      </c>
      <c r="F4982" s="46">
        <f>INDEX(Δεδομένα!$P:$P,MATCH('2021'!E4982,Δεδομένα!$O:$O,0))</f>
        <v>145</v>
      </c>
      <c r="G4982" s="49" t="s">
        <v>4919</v>
      </c>
      <c r="H4982" s="51" t="str">
        <f>INDEX(Δεδομένα!B$1:B$51,MATCH('2021'!G4982,Δεδομένα!A$1:A$51,0))</f>
        <v>ΠΕΛΛΟΠΟΝΗΣΟΥ</v>
      </c>
      <c r="I4982" s="53">
        <f>INDEX(Δεδομένα!E$1:E$13,MATCH('2021'!H4982,Δεδομένα!D$1:D$13,0))</f>
        <v>8</v>
      </c>
      <c r="J4982" s="4">
        <v>44289</v>
      </c>
      <c r="K4982" s="3" t="s">
        <v>301</v>
      </c>
      <c r="L4982" s="17" t="str">
        <f t="shared" si="396"/>
        <v>03/04/2021 09:28</v>
      </c>
      <c r="M4982" s="4">
        <v>44289</v>
      </c>
      <c r="N4982" s="3" t="s">
        <v>324</v>
      </c>
      <c r="O4982" s="17" t="str">
        <f t="shared" si="397"/>
        <v>03/04/2021 10:00</v>
      </c>
      <c r="P4982" s="24">
        <f t="shared" si="398"/>
        <v>2.2222222221898846E-2</v>
      </c>
      <c r="Q4982" s="28">
        <v>0</v>
      </c>
      <c r="R4982" s="27">
        <f t="shared" si="399"/>
        <v>31.999999999534339</v>
      </c>
      <c r="S4982" s="3" t="s">
        <v>4</v>
      </c>
      <c r="T4982" s="3" t="s">
        <v>4995</v>
      </c>
      <c r="U4982" s="3" t="s">
        <v>4</v>
      </c>
      <c r="V4982" s="3" t="s">
        <v>5164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0.05</v>
      </c>
      <c r="AD4982" s="5">
        <v>0</v>
      </c>
      <c r="AE4982" s="2">
        <v>2</v>
      </c>
      <c r="AF4982" s="2">
        <v>0</v>
      </c>
      <c r="AG4982" s="2">
        <v>0</v>
      </c>
      <c r="AH4982" s="2">
        <v>0</v>
      </c>
      <c r="AI4982" s="2">
        <v>0</v>
      </c>
      <c r="AJ4982" s="2">
        <v>1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 t="s">
        <v>4</v>
      </c>
      <c r="AT4982" s="2" t="s">
        <v>4</v>
      </c>
    </row>
    <row r="4983" spans="1:46" x14ac:dyDescent="0.2">
      <c r="A4983" s="2">
        <v>1652018</v>
      </c>
      <c r="B4983" s="2">
        <v>842562</v>
      </c>
      <c r="C4983" s="7">
        <v>21.734866206906599</v>
      </c>
      <c r="D4983" s="7">
        <v>37.0373429496222</v>
      </c>
      <c r="E4983" s="19" t="s">
        <v>5146</v>
      </c>
      <c r="F4983" s="46">
        <f>INDEX(Δεδομένα!$P:$P,MATCH('2021'!E4983,Δεδομένα!$O:$O,0))</f>
        <v>145</v>
      </c>
      <c r="G4983" s="49" t="s">
        <v>4919</v>
      </c>
      <c r="H4983" s="51" t="str">
        <f>INDEX(Δεδομένα!B$1:B$51,MATCH('2021'!G4983,Δεδομένα!A$1:A$51,0))</f>
        <v>ΠΕΛΛΟΠΟΝΗΣΟΥ</v>
      </c>
      <c r="I4983" s="53">
        <f>INDEX(Δεδομένα!E$1:E$13,MATCH('2021'!H4983,Δεδομένα!D$1:D$13,0))</f>
        <v>8</v>
      </c>
      <c r="J4983" s="4">
        <v>44289</v>
      </c>
      <c r="K4983" s="3" t="s">
        <v>537</v>
      </c>
      <c r="L4983" s="17" t="str">
        <f t="shared" si="396"/>
        <v>03/04/2021 14:02</v>
      </c>
      <c r="M4983" s="4">
        <v>44289</v>
      </c>
      <c r="N4983" s="3" t="s">
        <v>510</v>
      </c>
      <c r="O4983" s="17" t="str">
        <f t="shared" si="397"/>
        <v>03/04/2021 17:20</v>
      </c>
      <c r="P4983" s="24">
        <f t="shared" si="398"/>
        <v>0.13749999999708962</v>
      </c>
      <c r="Q4983" s="28">
        <v>0</v>
      </c>
      <c r="R4983" s="27">
        <f t="shared" si="399"/>
        <v>197.99999999580905</v>
      </c>
      <c r="S4983" s="3" t="s">
        <v>4</v>
      </c>
      <c r="T4983" s="3" t="s">
        <v>4995</v>
      </c>
      <c r="U4983" s="3" t="s">
        <v>4</v>
      </c>
      <c r="V4983" s="3" t="s">
        <v>5155</v>
      </c>
      <c r="W4983" s="5">
        <v>0</v>
      </c>
      <c r="X4983" s="5">
        <v>3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2">
        <v>6</v>
      </c>
      <c r="AF4983" s="2">
        <v>0</v>
      </c>
      <c r="AG4983" s="2">
        <v>0</v>
      </c>
      <c r="AH4983" s="2">
        <v>0</v>
      </c>
      <c r="AI4983" s="2">
        <v>0</v>
      </c>
      <c r="AJ4983" s="2">
        <v>3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 t="s">
        <v>4</v>
      </c>
      <c r="AT4983" s="2" t="s">
        <v>4</v>
      </c>
    </row>
    <row r="4984" spans="1:46" x14ac:dyDescent="0.2">
      <c r="A4984" s="2">
        <v>1654345</v>
      </c>
      <c r="B4984" s="2">
        <v>843575</v>
      </c>
      <c r="C4984" s="7">
        <v>21.593169010751101</v>
      </c>
      <c r="D4984" s="7">
        <v>37.099179198994698</v>
      </c>
      <c r="E4984" s="19" t="s">
        <v>5146</v>
      </c>
      <c r="F4984" s="46">
        <f>INDEX(Δεδομένα!$P:$P,MATCH('2021'!E4984,Δεδομένα!$O:$O,0))</f>
        <v>145</v>
      </c>
      <c r="G4984" s="49" t="s">
        <v>4919</v>
      </c>
      <c r="H4984" s="51" t="str">
        <f>INDEX(Δεδομένα!B$1:B$51,MATCH('2021'!G4984,Δεδομένα!A$1:A$51,0))</f>
        <v>ΠΕΛΛΟΠΟΝΗΣΟΥ</v>
      </c>
      <c r="I4984" s="53">
        <f>INDEX(Δεδομένα!E$1:E$13,MATCH('2021'!H4984,Δεδομένα!D$1:D$13,0))</f>
        <v>8</v>
      </c>
      <c r="J4984" s="4">
        <v>44293</v>
      </c>
      <c r="K4984" s="3" t="s">
        <v>975</v>
      </c>
      <c r="L4984" s="17" t="str">
        <f t="shared" si="396"/>
        <v>07/04/2021 16:03</v>
      </c>
      <c r="M4984" s="4">
        <v>44293</v>
      </c>
      <c r="N4984" s="3" t="s">
        <v>46</v>
      </c>
      <c r="O4984" s="17" t="str">
        <f t="shared" si="397"/>
        <v>07/04/2021 16:55</v>
      </c>
      <c r="P4984" s="24">
        <f t="shared" si="398"/>
        <v>3.6111111112404615E-2</v>
      </c>
      <c r="Q4984" s="28">
        <v>0</v>
      </c>
      <c r="R4984" s="27">
        <f t="shared" si="399"/>
        <v>52.000000001862645</v>
      </c>
      <c r="S4984" s="3" t="s">
        <v>4</v>
      </c>
      <c r="T4984" s="3" t="s">
        <v>5099</v>
      </c>
      <c r="U4984" s="3" t="s">
        <v>4</v>
      </c>
      <c r="V4984" s="3" t="s">
        <v>5151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3</v>
      </c>
      <c r="AC4984" s="5">
        <v>0</v>
      </c>
      <c r="AD4984" s="5">
        <v>0</v>
      </c>
      <c r="AE4984" s="2">
        <v>2</v>
      </c>
      <c r="AF4984" s="2">
        <v>0</v>
      </c>
      <c r="AG4984" s="2">
        <v>0</v>
      </c>
      <c r="AH4984" s="2">
        <v>0</v>
      </c>
      <c r="AI4984" s="2">
        <v>0</v>
      </c>
      <c r="AJ4984" s="2">
        <v>1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 t="s">
        <v>4</v>
      </c>
      <c r="AT4984" s="2" t="s">
        <v>4</v>
      </c>
    </row>
    <row r="4985" spans="1:46" x14ac:dyDescent="0.2">
      <c r="A4985" s="2">
        <v>1654348</v>
      </c>
      <c r="B4985" s="2">
        <v>844064</v>
      </c>
      <c r="C4985" s="7">
        <v>21.701311405998698</v>
      </c>
      <c r="D4985" s="7">
        <v>37.092633442908301</v>
      </c>
      <c r="E4985" s="19" t="s">
        <v>5146</v>
      </c>
      <c r="F4985" s="46">
        <f>INDEX(Δεδομένα!$P:$P,MATCH('2021'!E4985,Δεδομένα!$O:$O,0))</f>
        <v>145</v>
      </c>
      <c r="G4985" s="49" t="s">
        <v>4919</v>
      </c>
      <c r="H4985" s="51" t="str">
        <f>INDEX(Δεδομένα!B$1:B$51,MATCH('2021'!G4985,Δεδομένα!A$1:A$51,0))</f>
        <v>ΠΕΛΛΟΠΟΝΗΣΟΥ</v>
      </c>
      <c r="I4985" s="53">
        <f>INDEX(Δεδομένα!E$1:E$13,MATCH('2021'!H4985,Δεδομένα!D$1:D$13,0))</f>
        <v>8</v>
      </c>
      <c r="J4985" s="4">
        <v>44295</v>
      </c>
      <c r="K4985" s="3" t="s">
        <v>67</v>
      </c>
      <c r="L4985" s="17" t="str">
        <f t="shared" si="396"/>
        <v>09/04/2021 13:04</v>
      </c>
      <c r="M4985" s="4">
        <v>44295</v>
      </c>
      <c r="N4985" s="3" t="s">
        <v>365</v>
      </c>
      <c r="O4985" s="17" t="str">
        <f t="shared" si="397"/>
        <v>09/04/2021 13:50</v>
      </c>
      <c r="P4985" s="24">
        <f t="shared" si="398"/>
        <v>3.1944444446708076E-2</v>
      </c>
      <c r="Q4985" s="28">
        <v>0</v>
      </c>
      <c r="R4985" s="27">
        <f t="shared" si="399"/>
        <v>46.000000003259629</v>
      </c>
      <c r="S4985" s="3" t="s">
        <v>4</v>
      </c>
      <c r="T4985" s="3" t="s">
        <v>5099</v>
      </c>
      <c r="U4985" s="3" t="s">
        <v>4</v>
      </c>
      <c r="V4985" s="3" t="s">
        <v>4042</v>
      </c>
      <c r="W4985" s="5">
        <v>0</v>
      </c>
      <c r="X4985" s="5">
        <v>0.2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2">
        <v>2</v>
      </c>
      <c r="AF4985" s="2">
        <v>0</v>
      </c>
      <c r="AG4985" s="2">
        <v>0</v>
      </c>
      <c r="AH4985" s="2">
        <v>0</v>
      </c>
      <c r="AI4985" s="2">
        <v>0</v>
      </c>
      <c r="AJ4985" s="2">
        <v>1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 t="s">
        <v>4</v>
      </c>
      <c r="AT4985" s="2" t="s">
        <v>4</v>
      </c>
    </row>
    <row r="4986" spans="1:46" x14ac:dyDescent="0.2">
      <c r="A4986" s="2">
        <v>1653985</v>
      </c>
      <c r="B4986" s="2">
        <v>844765</v>
      </c>
      <c r="C4986" s="7">
        <v>21.589060432823299</v>
      </c>
      <c r="D4986" s="7">
        <v>37.093403519217297</v>
      </c>
      <c r="E4986" s="19" t="s">
        <v>5146</v>
      </c>
      <c r="F4986" s="46">
        <f>INDEX(Δεδομένα!$P:$P,MATCH('2021'!E4986,Δεδομένα!$O:$O,0))</f>
        <v>145</v>
      </c>
      <c r="G4986" s="49" t="s">
        <v>4919</v>
      </c>
      <c r="H4986" s="51" t="str">
        <f>INDEX(Δεδομένα!B$1:B$51,MATCH('2021'!G4986,Δεδομένα!A$1:A$51,0))</f>
        <v>ΠΕΛΛΟΠΟΝΗΣΟΥ</v>
      </c>
      <c r="I4986" s="53">
        <f>INDEX(Δεδομένα!E$1:E$13,MATCH('2021'!H4986,Δεδομένα!D$1:D$13,0))</f>
        <v>8</v>
      </c>
      <c r="J4986" s="4">
        <v>44297</v>
      </c>
      <c r="K4986" s="3" t="s">
        <v>39</v>
      </c>
      <c r="L4986" s="17" t="str">
        <f t="shared" si="396"/>
        <v>11/04/2021 14:40</v>
      </c>
      <c r="M4986" s="4">
        <v>44297</v>
      </c>
      <c r="N4986" s="3" t="s">
        <v>490</v>
      </c>
      <c r="O4986" s="17" t="str">
        <f t="shared" si="397"/>
        <v>11/04/2021 16:00</v>
      </c>
      <c r="P4986" s="24">
        <f t="shared" si="398"/>
        <v>5.5555555554747116E-2</v>
      </c>
      <c r="Q4986" s="28">
        <v>0</v>
      </c>
      <c r="R4986" s="27">
        <f t="shared" si="399"/>
        <v>79.999999998835847</v>
      </c>
      <c r="S4986" s="3" t="s">
        <v>4</v>
      </c>
      <c r="T4986" s="3" t="s">
        <v>5099</v>
      </c>
      <c r="U4986" s="3" t="s">
        <v>4</v>
      </c>
      <c r="V4986" s="3" t="s">
        <v>5151</v>
      </c>
      <c r="W4986" s="5">
        <v>0</v>
      </c>
      <c r="X4986" s="5">
        <v>0.7</v>
      </c>
      <c r="Y4986" s="5">
        <v>0</v>
      </c>
      <c r="Z4986" s="5">
        <v>0</v>
      </c>
      <c r="AA4986" s="5">
        <v>0.3</v>
      </c>
      <c r="AB4986" s="5">
        <v>0</v>
      </c>
      <c r="AC4986" s="5">
        <v>0</v>
      </c>
      <c r="AD4986" s="5">
        <v>0</v>
      </c>
      <c r="AE4986" s="2">
        <v>2</v>
      </c>
      <c r="AF4986" s="2">
        <v>0</v>
      </c>
      <c r="AG4986" s="2">
        <v>0</v>
      </c>
      <c r="AH4986" s="2">
        <v>0</v>
      </c>
      <c r="AI4986" s="2">
        <v>0</v>
      </c>
      <c r="AJ4986" s="2">
        <v>1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 t="s">
        <v>4</v>
      </c>
      <c r="AT4986" s="2" t="s">
        <v>4</v>
      </c>
    </row>
    <row r="4987" spans="1:46" x14ac:dyDescent="0.2">
      <c r="A4987" s="2">
        <v>1653924</v>
      </c>
      <c r="B4987" s="2">
        <v>845142</v>
      </c>
      <c r="C4987" s="7">
        <v>21.803169370101099</v>
      </c>
      <c r="D4987" s="7">
        <v>37.113002317593001</v>
      </c>
      <c r="E4987" s="19" t="s">
        <v>5146</v>
      </c>
      <c r="F4987" s="46">
        <f>INDEX(Δεδομένα!$P:$P,MATCH('2021'!E4987,Δεδομένα!$O:$O,0))</f>
        <v>145</v>
      </c>
      <c r="G4987" s="49" t="s">
        <v>4919</v>
      </c>
      <c r="H4987" s="51" t="str">
        <f>INDEX(Δεδομένα!B$1:B$51,MATCH('2021'!G4987,Δεδομένα!A$1:A$51,0))</f>
        <v>ΠΕΛΛΟΠΟΝΗΣΟΥ</v>
      </c>
      <c r="I4987" s="53">
        <f>INDEX(Δεδομένα!E$1:E$13,MATCH('2021'!H4987,Δεδομένα!D$1:D$13,0))</f>
        <v>8</v>
      </c>
      <c r="J4987" s="4">
        <v>44298</v>
      </c>
      <c r="K4987" s="3" t="s">
        <v>434</v>
      </c>
      <c r="L4987" s="17" t="str">
        <f t="shared" si="396"/>
        <v>12/04/2021 17:48</v>
      </c>
      <c r="M4987" s="4">
        <v>44298</v>
      </c>
      <c r="N4987" s="3" t="s">
        <v>427</v>
      </c>
      <c r="O4987" s="17" t="str">
        <f t="shared" si="397"/>
        <v>12/04/2021 21:20</v>
      </c>
      <c r="P4987" s="24">
        <f t="shared" si="398"/>
        <v>0.14722222222189885</v>
      </c>
      <c r="Q4987" s="28">
        <v>0</v>
      </c>
      <c r="R4987" s="27">
        <f t="shared" si="399"/>
        <v>211.99999999953434</v>
      </c>
      <c r="S4987" s="3" t="s">
        <v>4</v>
      </c>
      <c r="T4987" s="3" t="s">
        <v>4920</v>
      </c>
      <c r="U4987" s="3" t="s">
        <v>4</v>
      </c>
      <c r="V4987" s="3" t="s">
        <v>5158</v>
      </c>
      <c r="W4987" s="5">
        <v>0</v>
      </c>
      <c r="X4987" s="5">
        <v>2</v>
      </c>
      <c r="Y4987" s="5">
        <v>0</v>
      </c>
      <c r="Z4987" s="5">
        <v>0</v>
      </c>
      <c r="AA4987" s="5">
        <v>1.5</v>
      </c>
      <c r="AB4987" s="5">
        <v>0.5</v>
      </c>
      <c r="AC4987" s="5">
        <v>0</v>
      </c>
      <c r="AD4987" s="5">
        <v>0</v>
      </c>
      <c r="AE4987" s="2">
        <v>2</v>
      </c>
      <c r="AF4987" s="2">
        <v>0</v>
      </c>
      <c r="AG4987" s="2">
        <v>0</v>
      </c>
      <c r="AH4987" s="2">
        <v>0</v>
      </c>
      <c r="AI4987" s="2">
        <v>2</v>
      </c>
      <c r="AJ4987" s="2">
        <v>1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 t="s">
        <v>4</v>
      </c>
      <c r="AT4987" s="2" t="s">
        <v>4</v>
      </c>
    </row>
    <row r="4988" spans="1:46" x14ac:dyDescent="0.2">
      <c r="A4988" s="2">
        <v>1656364</v>
      </c>
      <c r="B4988" s="2">
        <v>845302</v>
      </c>
      <c r="C4988" s="7">
        <v>21.6710197501735</v>
      </c>
      <c r="D4988" s="7">
        <v>37.058632595307998</v>
      </c>
      <c r="E4988" s="19" t="s">
        <v>5146</v>
      </c>
      <c r="F4988" s="46">
        <f>INDEX(Δεδομένα!$P:$P,MATCH('2021'!E4988,Δεδομένα!$O:$O,0))</f>
        <v>145</v>
      </c>
      <c r="G4988" s="49" t="s">
        <v>4919</v>
      </c>
      <c r="H4988" s="51" t="str">
        <f>INDEX(Δεδομένα!B$1:B$51,MATCH('2021'!G4988,Δεδομένα!A$1:A$51,0))</f>
        <v>ΠΕΛΛΟΠΟΝΗΣΟΥ</v>
      </c>
      <c r="I4988" s="53">
        <f>INDEX(Δεδομένα!E$1:E$13,MATCH('2021'!H4988,Δεδομένα!D$1:D$13,0))</f>
        <v>8</v>
      </c>
      <c r="J4988" s="4">
        <v>44299</v>
      </c>
      <c r="K4988" s="3" t="s">
        <v>3360</v>
      </c>
      <c r="L4988" s="17" t="str">
        <f t="shared" si="396"/>
        <v>13/04/2021 12:08</v>
      </c>
      <c r="M4988" s="4">
        <v>44299</v>
      </c>
      <c r="N4988" s="3" t="s">
        <v>297</v>
      </c>
      <c r="O4988" s="17" t="str">
        <f t="shared" si="397"/>
        <v>13/04/2021 12:55</v>
      </c>
      <c r="P4988" s="24">
        <f t="shared" si="398"/>
        <v>3.2638888886140194E-2</v>
      </c>
      <c r="Q4988" s="28">
        <v>0</v>
      </c>
      <c r="R4988" s="27">
        <f t="shared" si="399"/>
        <v>46.999999996041879</v>
      </c>
      <c r="S4988" s="3" t="s">
        <v>4</v>
      </c>
      <c r="T4988" s="3" t="s">
        <v>5099</v>
      </c>
      <c r="U4988" s="3" t="s">
        <v>4</v>
      </c>
      <c r="V4988" s="3" t="s">
        <v>4645</v>
      </c>
      <c r="W4988" s="5">
        <v>0</v>
      </c>
      <c r="X4988" s="5">
        <v>0.1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2">
        <v>4</v>
      </c>
      <c r="AF4988" s="2">
        <v>0</v>
      </c>
      <c r="AG4988" s="2">
        <v>0</v>
      </c>
      <c r="AH4988" s="2">
        <v>0</v>
      </c>
      <c r="AI4988" s="2">
        <v>0</v>
      </c>
      <c r="AJ4988" s="2">
        <v>2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 t="s">
        <v>4</v>
      </c>
      <c r="AT4988" s="2" t="s">
        <v>4</v>
      </c>
    </row>
    <row r="4989" spans="1:46" x14ac:dyDescent="0.2">
      <c r="A4989" s="2">
        <v>1656375</v>
      </c>
      <c r="B4989" s="2">
        <v>845399</v>
      </c>
      <c r="C4989" s="7">
        <v>21.676029535827301</v>
      </c>
      <c r="D4989" s="7">
        <v>37.0834303522563</v>
      </c>
      <c r="E4989" s="19" t="s">
        <v>5146</v>
      </c>
      <c r="F4989" s="46">
        <f>INDEX(Δεδομένα!$P:$P,MATCH('2021'!E4989,Δεδομένα!$O:$O,0))</f>
        <v>145</v>
      </c>
      <c r="G4989" s="49" t="s">
        <v>4919</v>
      </c>
      <c r="H4989" s="51" t="str">
        <f>INDEX(Δεδομένα!B$1:B$51,MATCH('2021'!G4989,Δεδομένα!A$1:A$51,0))</f>
        <v>ΠΕΛΛΟΠΟΝΗΣΟΥ</v>
      </c>
      <c r="I4989" s="53">
        <f>INDEX(Δεδομένα!E$1:E$13,MATCH('2021'!H4989,Δεδομένα!D$1:D$13,0))</f>
        <v>8</v>
      </c>
      <c r="J4989" s="4">
        <v>44299</v>
      </c>
      <c r="K4989" s="3" t="s">
        <v>245</v>
      </c>
      <c r="L4989" s="17" t="str">
        <f t="shared" si="396"/>
        <v>13/04/2021 17:33</v>
      </c>
      <c r="M4989" s="4">
        <v>44299</v>
      </c>
      <c r="N4989" s="3" t="s">
        <v>261</v>
      </c>
      <c r="O4989" s="17" t="str">
        <f t="shared" si="397"/>
        <v>13/04/2021 18:25</v>
      </c>
      <c r="P4989" s="24">
        <f t="shared" si="398"/>
        <v>3.6111111112404615E-2</v>
      </c>
      <c r="Q4989" s="28">
        <v>0</v>
      </c>
      <c r="R4989" s="27">
        <f t="shared" si="399"/>
        <v>52.000000001862645</v>
      </c>
      <c r="S4989" s="3" t="s">
        <v>4</v>
      </c>
      <c r="T4989" s="3" t="s">
        <v>5099</v>
      </c>
      <c r="U4989" s="3" t="s">
        <v>4</v>
      </c>
      <c r="V4989" s="3" t="s">
        <v>4645</v>
      </c>
      <c r="W4989" s="5">
        <v>0</v>
      </c>
      <c r="X4989" s="5">
        <v>0</v>
      </c>
      <c r="Y4989" s="5">
        <v>0</v>
      </c>
      <c r="Z4989" s="5">
        <v>0</v>
      </c>
      <c r="AA4989" s="5">
        <v>0.1</v>
      </c>
      <c r="AB4989" s="5">
        <v>0</v>
      </c>
      <c r="AC4989" s="5">
        <v>0</v>
      </c>
      <c r="AD4989" s="5">
        <v>0</v>
      </c>
      <c r="AE4989" s="2">
        <v>4</v>
      </c>
      <c r="AF4989" s="2">
        <v>0</v>
      </c>
      <c r="AG4989" s="2">
        <v>0</v>
      </c>
      <c r="AH4989" s="2">
        <v>0</v>
      </c>
      <c r="AI4989" s="2">
        <v>0</v>
      </c>
      <c r="AJ4989" s="2">
        <v>2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 t="s">
        <v>4</v>
      </c>
      <c r="AT4989" s="2" t="s">
        <v>4</v>
      </c>
    </row>
    <row r="4990" spans="1:46" x14ac:dyDescent="0.2">
      <c r="A4990" s="2">
        <v>1656366</v>
      </c>
      <c r="B4990" s="2">
        <v>845424</v>
      </c>
      <c r="C4990" s="7">
        <v>21.6923839180442</v>
      </c>
      <c r="D4990" s="7">
        <v>37.025690659364301</v>
      </c>
      <c r="E4990" s="19" t="s">
        <v>5146</v>
      </c>
      <c r="F4990" s="46">
        <f>INDEX(Δεδομένα!$P:$P,MATCH('2021'!E4990,Δεδομένα!$O:$O,0))</f>
        <v>145</v>
      </c>
      <c r="G4990" s="49" t="s">
        <v>4919</v>
      </c>
      <c r="H4990" s="51" t="str">
        <f>INDEX(Δεδομένα!B$1:B$51,MATCH('2021'!G4990,Δεδομένα!A$1:A$51,0))</f>
        <v>ΠΕΛΛΟΠΟΝΗΣΟΥ</v>
      </c>
      <c r="I4990" s="53">
        <f>INDEX(Δεδομένα!E$1:E$13,MATCH('2021'!H4990,Δεδομένα!D$1:D$13,0))</f>
        <v>8</v>
      </c>
      <c r="J4990" s="4">
        <v>44299</v>
      </c>
      <c r="K4990" s="3" t="s">
        <v>1041</v>
      </c>
      <c r="L4990" s="17" t="str">
        <f t="shared" si="396"/>
        <v>13/04/2021 19:17</v>
      </c>
      <c r="M4990" s="4">
        <v>44299</v>
      </c>
      <c r="N4990" s="3" t="s">
        <v>797</v>
      </c>
      <c r="O4990" s="17" t="str">
        <f t="shared" si="397"/>
        <v>13/04/2021 21:15</v>
      </c>
      <c r="P4990" s="24">
        <f t="shared" si="398"/>
        <v>8.1944444442342501E-2</v>
      </c>
      <c r="Q4990" s="28">
        <v>0</v>
      </c>
      <c r="R4990" s="27">
        <f t="shared" si="399"/>
        <v>117.9999999969732</v>
      </c>
      <c r="S4990" s="3" t="s">
        <v>4</v>
      </c>
      <c r="T4990" s="3" t="s">
        <v>4995</v>
      </c>
      <c r="U4990" s="3" t="s">
        <v>4</v>
      </c>
      <c r="V4990" s="3" t="s">
        <v>5165</v>
      </c>
      <c r="W4990" s="5">
        <v>0</v>
      </c>
      <c r="X4990" s="5">
        <v>2.5</v>
      </c>
      <c r="Y4990" s="5">
        <v>0</v>
      </c>
      <c r="Z4990" s="5">
        <v>0</v>
      </c>
      <c r="AA4990" s="5">
        <v>0</v>
      </c>
      <c r="AB4990" s="5">
        <v>0.5</v>
      </c>
      <c r="AC4990" s="5">
        <v>0</v>
      </c>
      <c r="AD4990" s="5">
        <v>0</v>
      </c>
      <c r="AE4990" s="2">
        <v>8</v>
      </c>
      <c r="AF4990" s="2">
        <v>0</v>
      </c>
      <c r="AG4990" s="2">
        <v>0</v>
      </c>
      <c r="AH4990" s="2">
        <v>0</v>
      </c>
      <c r="AI4990" s="2">
        <v>0</v>
      </c>
      <c r="AJ4990" s="2">
        <v>3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 t="s">
        <v>4</v>
      </c>
      <c r="AT4990" s="2" t="s">
        <v>4</v>
      </c>
    </row>
    <row r="4991" spans="1:46" x14ac:dyDescent="0.2">
      <c r="A4991" s="2">
        <v>1656429</v>
      </c>
      <c r="B4991" s="2">
        <v>845560</v>
      </c>
      <c r="C4991" s="7">
        <v>21.803286233967999</v>
      </c>
      <c r="D4991" s="7">
        <v>37.048385216364899</v>
      </c>
      <c r="E4991" s="19" t="s">
        <v>5146</v>
      </c>
      <c r="F4991" s="46">
        <f>INDEX(Δεδομένα!$P:$P,MATCH('2021'!E4991,Δεδομένα!$O:$O,0))</f>
        <v>145</v>
      </c>
      <c r="G4991" s="49" t="s">
        <v>4919</v>
      </c>
      <c r="H4991" s="51" t="str">
        <f>INDEX(Δεδομένα!B$1:B$51,MATCH('2021'!G4991,Δεδομένα!A$1:A$51,0))</f>
        <v>ΠΕΛΛΟΠΟΝΗΣΟΥ</v>
      </c>
      <c r="I4991" s="53">
        <f>INDEX(Δεδομένα!E$1:E$13,MATCH('2021'!H4991,Δεδομένα!D$1:D$13,0))</f>
        <v>8</v>
      </c>
      <c r="J4991" s="4">
        <v>44300</v>
      </c>
      <c r="K4991" s="3" t="s">
        <v>544</v>
      </c>
      <c r="L4991" s="17" t="str">
        <f t="shared" si="396"/>
        <v>14/04/2021 11:50</v>
      </c>
      <c r="M4991" s="4">
        <v>44300</v>
      </c>
      <c r="N4991" s="3" t="s">
        <v>362</v>
      </c>
      <c r="O4991" s="17" t="str">
        <f t="shared" si="397"/>
        <v>14/04/2021 15:20</v>
      </c>
      <c r="P4991" s="24">
        <f t="shared" si="398"/>
        <v>0.14583333333575865</v>
      </c>
      <c r="Q4991" s="28">
        <v>0</v>
      </c>
      <c r="R4991" s="27">
        <f t="shared" si="399"/>
        <v>210.00000000349246</v>
      </c>
      <c r="S4991" s="3" t="s">
        <v>4</v>
      </c>
      <c r="T4991" s="3" t="s">
        <v>4920</v>
      </c>
      <c r="U4991" s="3" t="s">
        <v>4</v>
      </c>
      <c r="V4991" s="3" t="s">
        <v>5166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5</v>
      </c>
      <c r="AC4991" s="5">
        <v>0</v>
      </c>
      <c r="AD4991" s="5">
        <v>0</v>
      </c>
      <c r="AE4991" s="2">
        <v>2</v>
      </c>
      <c r="AF4991" s="2">
        <v>0</v>
      </c>
      <c r="AG4991" s="2">
        <v>0</v>
      </c>
      <c r="AH4991" s="2">
        <v>0</v>
      </c>
      <c r="AI4991" s="2">
        <v>0</v>
      </c>
      <c r="AJ4991" s="2">
        <v>1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 t="s">
        <v>4</v>
      </c>
      <c r="AT4991" s="2" t="s">
        <v>4</v>
      </c>
    </row>
    <row r="4992" spans="1:46" x14ac:dyDescent="0.2">
      <c r="A4992" s="2">
        <v>1656307</v>
      </c>
      <c r="B4992" s="2">
        <v>845705</v>
      </c>
      <c r="C4992" s="7">
        <v>21.579253451569699</v>
      </c>
      <c r="D4992" s="7">
        <v>37.0829715786357</v>
      </c>
      <c r="E4992" s="19" t="s">
        <v>5146</v>
      </c>
      <c r="F4992" s="46">
        <f>INDEX(Δεδομένα!$P:$P,MATCH('2021'!E4992,Δεδομένα!$O:$O,0))</f>
        <v>145</v>
      </c>
      <c r="G4992" s="49" t="s">
        <v>4919</v>
      </c>
      <c r="H4992" s="51" t="str">
        <f>INDEX(Δεδομένα!B$1:B$51,MATCH('2021'!G4992,Δεδομένα!A$1:A$51,0))</f>
        <v>ΠΕΛΛΟΠΟΝΗΣΟΥ</v>
      </c>
      <c r="I4992" s="53">
        <f>INDEX(Δεδομένα!E$1:E$13,MATCH('2021'!H4992,Δεδομένα!D$1:D$13,0))</f>
        <v>8</v>
      </c>
      <c r="J4992" s="4">
        <v>44300</v>
      </c>
      <c r="K4992" s="3" t="s">
        <v>102</v>
      </c>
      <c r="L4992" s="17" t="str">
        <f t="shared" ref="L4992:L5051" si="400">_xlfn.CONCAT(TEXT(J4992,"ηη/μμ/εεε")," ",TEXT(K4992,"ωω:λλ"))</f>
        <v>14/04/2021 18:35</v>
      </c>
      <c r="M4992" s="4">
        <v>44300</v>
      </c>
      <c r="N4992" s="3" t="s">
        <v>255</v>
      </c>
      <c r="O4992" s="17" t="str">
        <f t="shared" ref="O4992:O5051" si="401">_xlfn.CONCAT(TEXT(M4992,"ηη/μμ/εεε")," ",TEXT(N4992,"ωω:λλ"))</f>
        <v>14/04/2021 19:40</v>
      </c>
      <c r="P4992" s="24">
        <f t="shared" ref="P4992:P5051" si="402">O4992-L4992</f>
        <v>4.5138888890505768E-2</v>
      </c>
      <c r="Q4992" s="28">
        <v>0</v>
      </c>
      <c r="R4992" s="27">
        <f t="shared" ref="R4992:R5051" si="403">P4992*(24*60)</f>
        <v>65.000000002328306</v>
      </c>
      <c r="S4992" s="3" t="s">
        <v>4</v>
      </c>
      <c r="T4992" s="3" t="s">
        <v>5099</v>
      </c>
      <c r="U4992" s="3" t="s">
        <v>4</v>
      </c>
      <c r="V4992" s="3" t="s">
        <v>5148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0.05</v>
      </c>
      <c r="AC4992" s="5">
        <v>0</v>
      </c>
      <c r="AD4992" s="5">
        <v>0</v>
      </c>
      <c r="AE4992" s="2">
        <v>2</v>
      </c>
      <c r="AF4992" s="2">
        <v>0</v>
      </c>
      <c r="AG4992" s="2">
        <v>0</v>
      </c>
      <c r="AH4992" s="2">
        <v>0</v>
      </c>
      <c r="AI4992" s="2">
        <v>0</v>
      </c>
      <c r="AJ4992" s="2">
        <v>1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 t="s">
        <v>4</v>
      </c>
      <c r="AT4992" s="2" t="s">
        <v>4</v>
      </c>
    </row>
    <row r="4993" spans="1:46" x14ac:dyDescent="0.2">
      <c r="A4993" s="2">
        <v>1656435</v>
      </c>
      <c r="B4993" s="2">
        <v>845902</v>
      </c>
      <c r="C4993" s="7">
        <v>21.816419319000001</v>
      </c>
      <c r="D4993" s="7">
        <v>37.102542431247301</v>
      </c>
      <c r="E4993" s="19" t="s">
        <v>5146</v>
      </c>
      <c r="F4993" s="46">
        <f>INDEX(Δεδομένα!$P:$P,MATCH('2021'!E4993,Δεδομένα!$O:$O,0))</f>
        <v>145</v>
      </c>
      <c r="G4993" s="49" t="s">
        <v>4919</v>
      </c>
      <c r="H4993" s="51" t="str">
        <f>INDEX(Δεδομένα!B$1:B$51,MATCH('2021'!G4993,Δεδομένα!A$1:A$51,0))</f>
        <v>ΠΕΛΛΟΠΟΝΗΣΟΥ</v>
      </c>
      <c r="I4993" s="53">
        <f>INDEX(Δεδομένα!E$1:E$13,MATCH('2021'!H4993,Δεδομένα!D$1:D$13,0))</f>
        <v>8</v>
      </c>
      <c r="J4993" s="4">
        <v>44301</v>
      </c>
      <c r="K4993" s="3" t="s">
        <v>241</v>
      </c>
      <c r="L4993" s="17" t="str">
        <f t="shared" si="400"/>
        <v>15/04/2021 13:15</v>
      </c>
      <c r="M4993" s="4">
        <v>44301</v>
      </c>
      <c r="N4993" s="3" t="s">
        <v>109</v>
      </c>
      <c r="O4993" s="17" t="str">
        <f t="shared" si="401"/>
        <v>15/04/2021 15:50</v>
      </c>
      <c r="P4993" s="24">
        <f t="shared" si="402"/>
        <v>0.10763888888322981</v>
      </c>
      <c r="Q4993" s="28">
        <v>0</v>
      </c>
      <c r="R4993" s="27">
        <f t="shared" si="403"/>
        <v>154.99999999185093</v>
      </c>
      <c r="S4993" s="3" t="s">
        <v>4</v>
      </c>
      <c r="T4993" s="3" t="s">
        <v>4920</v>
      </c>
      <c r="U4993" s="3" t="s">
        <v>4</v>
      </c>
      <c r="V4993" s="3" t="s">
        <v>5158</v>
      </c>
      <c r="W4993" s="5">
        <v>0</v>
      </c>
      <c r="X4993" s="5">
        <v>0</v>
      </c>
      <c r="Y4993" s="5">
        <v>0</v>
      </c>
      <c r="Z4993" s="5">
        <v>0</v>
      </c>
      <c r="AA4993" s="5">
        <v>0.25</v>
      </c>
      <c r="AB4993" s="5">
        <v>0</v>
      </c>
      <c r="AC4993" s="5">
        <v>0</v>
      </c>
      <c r="AD4993" s="5">
        <v>0</v>
      </c>
      <c r="AE4993" s="2">
        <v>2</v>
      </c>
      <c r="AF4993" s="2">
        <v>0</v>
      </c>
      <c r="AG4993" s="2">
        <v>0</v>
      </c>
      <c r="AH4993" s="2">
        <v>0</v>
      </c>
      <c r="AI4993" s="2">
        <v>0</v>
      </c>
      <c r="AJ4993" s="2">
        <v>1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 t="s">
        <v>4</v>
      </c>
      <c r="AT4993" s="2" t="s">
        <v>4</v>
      </c>
    </row>
    <row r="4994" spans="1:46" x14ac:dyDescent="0.2">
      <c r="A4994" s="2">
        <v>1656423</v>
      </c>
      <c r="B4994" s="2">
        <v>845913</v>
      </c>
      <c r="C4994" s="7">
        <v>21.837251191489699</v>
      </c>
      <c r="D4994" s="7">
        <v>37.002398997768097</v>
      </c>
      <c r="E4994" s="19" t="s">
        <v>5146</v>
      </c>
      <c r="F4994" s="46">
        <f>INDEX(Δεδομένα!$P:$P,MATCH('2021'!E4994,Δεδομένα!$O:$O,0))</f>
        <v>145</v>
      </c>
      <c r="G4994" s="49" t="s">
        <v>4919</v>
      </c>
      <c r="H4994" s="51" t="str">
        <f>INDEX(Δεδομένα!B$1:B$51,MATCH('2021'!G4994,Δεδομένα!A$1:A$51,0))</f>
        <v>ΠΕΛΛΟΠΟΝΗΣΟΥ</v>
      </c>
      <c r="I4994" s="53">
        <f>INDEX(Δεδομένα!E$1:E$13,MATCH('2021'!H4994,Δεδομένα!D$1:D$13,0))</f>
        <v>8</v>
      </c>
      <c r="J4994" s="4">
        <v>44301</v>
      </c>
      <c r="K4994" s="3" t="s">
        <v>59</v>
      </c>
      <c r="L4994" s="17" t="str">
        <f t="shared" si="400"/>
        <v>15/04/2021 13:34</v>
      </c>
      <c r="M4994" s="4">
        <v>44301</v>
      </c>
      <c r="N4994" s="3" t="s">
        <v>522</v>
      </c>
      <c r="O4994" s="17" t="str">
        <f t="shared" si="401"/>
        <v>15/04/2021 15:15</v>
      </c>
      <c r="P4994" s="24">
        <f t="shared" si="402"/>
        <v>7.0138888884685002E-2</v>
      </c>
      <c r="Q4994" s="28">
        <v>0</v>
      </c>
      <c r="R4994" s="27">
        <f t="shared" si="403"/>
        <v>100.9999999939464</v>
      </c>
      <c r="S4994" s="3" t="s">
        <v>4</v>
      </c>
      <c r="T4994" s="3" t="s">
        <v>4920</v>
      </c>
      <c r="U4994" s="3" t="s">
        <v>4</v>
      </c>
      <c r="V4994" s="3" t="s">
        <v>5167</v>
      </c>
      <c r="W4994" s="5">
        <v>0</v>
      </c>
      <c r="X4994" s="5">
        <v>1</v>
      </c>
      <c r="Y4994" s="5">
        <v>0</v>
      </c>
      <c r="Z4994" s="5">
        <v>0</v>
      </c>
      <c r="AA4994" s="5">
        <v>0</v>
      </c>
      <c r="AB4994" s="5">
        <v>2</v>
      </c>
      <c r="AC4994" s="5">
        <v>0</v>
      </c>
      <c r="AD4994" s="5">
        <v>0</v>
      </c>
      <c r="AE4994" s="2">
        <v>6</v>
      </c>
      <c r="AF4994" s="2">
        <v>0</v>
      </c>
      <c r="AG4994" s="2">
        <v>0</v>
      </c>
      <c r="AH4994" s="2">
        <v>0</v>
      </c>
      <c r="AI4994" s="2">
        <v>0</v>
      </c>
      <c r="AJ4994" s="2">
        <v>3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 t="s">
        <v>4</v>
      </c>
      <c r="AT4994" s="2" t="s">
        <v>4</v>
      </c>
    </row>
    <row r="4995" spans="1:46" x14ac:dyDescent="0.2">
      <c r="A4995" s="2">
        <v>1666626</v>
      </c>
      <c r="B4995" s="2">
        <v>851435</v>
      </c>
      <c r="C4995" s="7">
        <v>21.578963583885098</v>
      </c>
      <c r="D4995" s="7">
        <v>37.083610770231303</v>
      </c>
      <c r="E4995" s="19" t="s">
        <v>5146</v>
      </c>
      <c r="F4995" s="46">
        <f>INDEX(Δεδομένα!$P:$P,MATCH('2021'!E4995,Δεδομένα!$O:$O,0))</f>
        <v>145</v>
      </c>
      <c r="G4995" s="49" t="s">
        <v>4919</v>
      </c>
      <c r="H4995" s="51" t="str">
        <f>INDEX(Δεδομένα!B$1:B$51,MATCH('2021'!G4995,Δεδομένα!A$1:A$51,0))</f>
        <v>ΠΕΛΛΟΠΟΝΗΣΟΥ</v>
      </c>
      <c r="I4995" s="53">
        <f>INDEX(Δεδομένα!E$1:E$13,MATCH('2021'!H4995,Δεδομένα!D$1:D$13,0))</f>
        <v>8</v>
      </c>
      <c r="J4995" s="4">
        <v>44323</v>
      </c>
      <c r="K4995" s="3" t="s">
        <v>885</v>
      </c>
      <c r="L4995" s="17" t="str">
        <f t="shared" si="400"/>
        <v>07/05/2021 15:11</v>
      </c>
      <c r="M4995" s="4">
        <v>44323</v>
      </c>
      <c r="N4995" s="3" t="s">
        <v>202</v>
      </c>
      <c r="O4995" s="17" t="str">
        <f t="shared" si="401"/>
        <v>07/05/2021 16:33</v>
      </c>
      <c r="P4995" s="24">
        <f t="shared" si="402"/>
        <v>5.694444444088731E-2</v>
      </c>
      <c r="Q4995" s="28">
        <v>0</v>
      </c>
      <c r="R4995" s="27">
        <f t="shared" si="403"/>
        <v>81.999999994877726</v>
      </c>
      <c r="S4995" s="3" t="s">
        <v>4</v>
      </c>
      <c r="T4995" s="3" t="s">
        <v>5099</v>
      </c>
      <c r="U4995" s="3" t="s">
        <v>4</v>
      </c>
      <c r="V4995" s="3" t="s">
        <v>5151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0.05</v>
      </c>
      <c r="AD4995" s="5">
        <v>0</v>
      </c>
      <c r="AE4995" s="2">
        <v>2</v>
      </c>
      <c r="AF4995" s="2">
        <v>0</v>
      </c>
      <c r="AG4995" s="2">
        <v>0</v>
      </c>
      <c r="AH4995" s="2">
        <v>0</v>
      </c>
      <c r="AI4995" s="2">
        <v>0</v>
      </c>
      <c r="AJ4995" s="2">
        <v>1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 t="s">
        <v>4</v>
      </c>
      <c r="AT4995" s="2" t="s">
        <v>4</v>
      </c>
    </row>
    <row r="4996" spans="1:46" x14ac:dyDescent="0.2">
      <c r="A4996" s="2">
        <v>1663901</v>
      </c>
      <c r="B4996" s="2">
        <v>854081</v>
      </c>
      <c r="C4996" s="7">
        <v>21.846485098078599</v>
      </c>
      <c r="D4996" s="7">
        <v>36.994426274601203</v>
      </c>
      <c r="E4996" s="19" t="s">
        <v>5146</v>
      </c>
      <c r="F4996" s="46">
        <f>INDEX(Δεδομένα!$P:$P,MATCH('2021'!E4996,Δεδομένα!$O:$O,0))</f>
        <v>145</v>
      </c>
      <c r="G4996" s="49" t="s">
        <v>4919</v>
      </c>
      <c r="H4996" s="51" t="str">
        <f>INDEX(Δεδομένα!B$1:B$51,MATCH('2021'!G4996,Δεδομένα!A$1:A$51,0))</f>
        <v>ΠΕΛΛΟΠΟΝΗΣΟΥ</v>
      </c>
      <c r="I4996" s="53">
        <f>INDEX(Δεδομένα!E$1:E$13,MATCH('2021'!H4996,Δεδομένα!D$1:D$13,0))</f>
        <v>8</v>
      </c>
      <c r="J4996" s="4">
        <v>44334</v>
      </c>
      <c r="K4996" s="3" t="s">
        <v>723</v>
      </c>
      <c r="L4996" s="17" t="str">
        <f t="shared" si="400"/>
        <v>18/05/2021 17:18</v>
      </c>
      <c r="M4996" s="4">
        <v>44334</v>
      </c>
      <c r="N4996" s="3" t="s">
        <v>125</v>
      </c>
      <c r="O4996" s="17" t="str">
        <f t="shared" si="401"/>
        <v>18/05/2021 20:30</v>
      </c>
      <c r="P4996" s="24">
        <f t="shared" si="402"/>
        <v>0.13333333333139308</v>
      </c>
      <c r="Q4996" s="28">
        <v>0</v>
      </c>
      <c r="R4996" s="27">
        <f t="shared" si="403"/>
        <v>191.99999999720603</v>
      </c>
      <c r="S4996" s="3" t="s">
        <v>4</v>
      </c>
      <c r="T4996" s="3" t="s">
        <v>4920</v>
      </c>
      <c r="U4996" s="3" t="s">
        <v>4</v>
      </c>
      <c r="V4996" s="3" t="s">
        <v>5168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1.5</v>
      </c>
      <c r="AC4996" s="5">
        <v>0</v>
      </c>
      <c r="AD4996" s="5">
        <v>0</v>
      </c>
      <c r="AE4996" s="2">
        <v>6</v>
      </c>
      <c r="AF4996" s="2">
        <v>0</v>
      </c>
      <c r="AG4996" s="2">
        <v>0</v>
      </c>
      <c r="AH4996" s="2">
        <v>0</v>
      </c>
      <c r="AI4996" s="2">
        <v>0</v>
      </c>
      <c r="AJ4996" s="2">
        <v>3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 t="s">
        <v>4</v>
      </c>
      <c r="AT4996" s="2" t="s">
        <v>4</v>
      </c>
    </row>
    <row r="4997" spans="1:46" x14ac:dyDescent="0.2">
      <c r="A4997" s="2">
        <v>1663862</v>
      </c>
      <c r="B4997" s="2">
        <v>854771</v>
      </c>
      <c r="C4997" s="7">
        <v>21.752609646964</v>
      </c>
      <c r="D4997" s="7">
        <v>37.063784805717397</v>
      </c>
      <c r="E4997" s="19" t="s">
        <v>5146</v>
      </c>
      <c r="F4997" s="46">
        <f>INDEX(Δεδομένα!$P:$P,MATCH('2021'!E4997,Δεδομένα!$O:$O,0))</f>
        <v>145</v>
      </c>
      <c r="G4997" s="49" t="s">
        <v>4919</v>
      </c>
      <c r="H4997" s="51" t="str">
        <f>INDEX(Δεδομένα!B$1:B$51,MATCH('2021'!G4997,Δεδομένα!A$1:A$51,0))</f>
        <v>ΠΕΛΛΟΠΟΝΗΣΟΥ</v>
      </c>
      <c r="I4997" s="53">
        <f>INDEX(Δεδομένα!E$1:E$13,MATCH('2021'!H4997,Δεδομένα!D$1:D$13,0))</f>
        <v>8</v>
      </c>
      <c r="J4997" s="4">
        <v>44336</v>
      </c>
      <c r="K4997" s="3" t="s">
        <v>4370</v>
      </c>
      <c r="L4997" s="17" t="str">
        <f t="shared" si="400"/>
        <v>20/05/2021 22:43</v>
      </c>
      <c r="M4997" s="4">
        <v>44338</v>
      </c>
      <c r="N4997" s="3" t="s">
        <v>150</v>
      </c>
      <c r="O4997" s="17" t="str">
        <f t="shared" si="401"/>
        <v>22/05/2021 19:00</v>
      </c>
      <c r="P4997" s="29">
        <f t="shared" si="402"/>
        <v>1.8451388888861402</v>
      </c>
      <c r="Q4997" s="30">
        <f>1*24</f>
        <v>24</v>
      </c>
      <c r="R4997" s="27">
        <f t="shared" si="403"/>
        <v>2656.9999999960419</v>
      </c>
      <c r="S4997" s="3" t="s">
        <v>4</v>
      </c>
      <c r="T4997" s="3" t="s">
        <v>4995</v>
      </c>
      <c r="U4997" s="3" t="s">
        <v>4</v>
      </c>
      <c r="V4997" s="3" t="s">
        <v>5169</v>
      </c>
      <c r="W4997" s="5">
        <v>0</v>
      </c>
      <c r="X4997" s="5">
        <v>25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2">
        <v>31</v>
      </c>
      <c r="AF4997" s="2">
        <v>0</v>
      </c>
      <c r="AG4997" s="2">
        <v>0</v>
      </c>
      <c r="AH4997" s="2">
        <v>0</v>
      </c>
      <c r="AI4997" s="2">
        <v>0</v>
      </c>
      <c r="AJ4997" s="2">
        <v>10</v>
      </c>
      <c r="AK4997" s="2">
        <v>0</v>
      </c>
      <c r="AL4997" s="2">
        <v>1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 t="s">
        <v>4</v>
      </c>
      <c r="AT4997" s="2" t="s">
        <v>4</v>
      </c>
    </row>
    <row r="4998" spans="1:46" x14ac:dyDescent="0.2">
      <c r="A4998" s="2">
        <v>1663854</v>
      </c>
      <c r="B4998" s="2">
        <v>855452</v>
      </c>
      <c r="C4998" s="7">
        <v>21.650084679700601</v>
      </c>
      <c r="D4998" s="7">
        <v>37.0735609988173</v>
      </c>
      <c r="E4998" s="19" t="s">
        <v>5146</v>
      </c>
      <c r="F4998" s="46">
        <f>INDEX(Δεδομένα!$P:$P,MATCH('2021'!E4998,Δεδομένα!$O:$O,0))</f>
        <v>145</v>
      </c>
      <c r="G4998" s="49" t="s">
        <v>4919</v>
      </c>
      <c r="H4998" s="51" t="str">
        <f>INDEX(Δεδομένα!B$1:B$51,MATCH('2021'!G4998,Δεδομένα!A$1:A$51,0))</f>
        <v>ΠΕΛΛΟΠΟΝΗΣΟΥ</v>
      </c>
      <c r="I4998" s="53">
        <f>INDEX(Δεδομένα!E$1:E$13,MATCH('2021'!H4998,Δεδομένα!D$1:D$13,0))</f>
        <v>8</v>
      </c>
      <c r="J4998" s="4">
        <v>44339</v>
      </c>
      <c r="K4998" s="3" t="s">
        <v>170</v>
      </c>
      <c r="L4998" s="17" t="str">
        <f t="shared" si="400"/>
        <v>23/05/2021 10:27</v>
      </c>
      <c r="M4998" s="4">
        <v>44339</v>
      </c>
      <c r="N4998" s="3" t="s">
        <v>692</v>
      </c>
      <c r="O4998" s="17" t="str">
        <f t="shared" si="401"/>
        <v>23/05/2021 10:50</v>
      </c>
      <c r="P4998" s="24">
        <f t="shared" si="402"/>
        <v>1.5972222223354038E-2</v>
      </c>
      <c r="Q4998" s="28">
        <v>0</v>
      </c>
      <c r="R4998" s="27">
        <f t="shared" si="403"/>
        <v>23.000000001629815</v>
      </c>
      <c r="S4998" s="3" t="s">
        <v>4</v>
      </c>
      <c r="T4998" s="3" t="s">
        <v>5099</v>
      </c>
      <c r="U4998" s="3" t="s">
        <v>4</v>
      </c>
      <c r="V4998" s="3" t="s">
        <v>5170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0.05</v>
      </c>
      <c r="AC4998" s="5">
        <v>0</v>
      </c>
      <c r="AD4998" s="5">
        <v>0</v>
      </c>
      <c r="AE4998" s="2">
        <v>2</v>
      </c>
      <c r="AF4998" s="2">
        <v>0</v>
      </c>
      <c r="AG4998" s="2">
        <v>0</v>
      </c>
      <c r="AH4998" s="2">
        <v>0</v>
      </c>
      <c r="AI4998" s="2">
        <v>0</v>
      </c>
      <c r="AJ4998" s="2">
        <v>1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 t="s">
        <v>4</v>
      </c>
      <c r="AT4998" s="2" t="s">
        <v>4</v>
      </c>
    </row>
    <row r="4999" spans="1:46" x14ac:dyDescent="0.2">
      <c r="A4999" s="2">
        <v>1665666</v>
      </c>
      <c r="B4999" s="2">
        <v>855805</v>
      </c>
      <c r="C4999" s="7">
        <v>21.6451847380579</v>
      </c>
      <c r="D4999" s="7">
        <v>37.0032791804216</v>
      </c>
      <c r="E4999" s="19" t="s">
        <v>5146</v>
      </c>
      <c r="F4999" s="46">
        <f>INDEX(Δεδομένα!$P:$P,MATCH('2021'!E4999,Δεδομένα!$O:$O,0))</f>
        <v>145</v>
      </c>
      <c r="G4999" s="49" t="s">
        <v>4919</v>
      </c>
      <c r="H4999" s="51" t="str">
        <f>INDEX(Δεδομένα!B$1:B$51,MATCH('2021'!G4999,Δεδομένα!A$1:A$51,0))</f>
        <v>ΠΕΛΛΟΠΟΝΗΣΟΥ</v>
      </c>
      <c r="I4999" s="53">
        <f>INDEX(Δεδομένα!E$1:E$13,MATCH('2021'!H4999,Δεδομένα!D$1:D$13,0))</f>
        <v>8</v>
      </c>
      <c r="J4999" s="4">
        <v>44340</v>
      </c>
      <c r="K4999" s="3" t="s">
        <v>1067</v>
      </c>
      <c r="L4999" s="17" t="str">
        <f t="shared" si="400"/>
        <v>24/05/2021 15:49</v>
      </c>
      <c r="M4999" s="4">
        <v>44340</v>
      </c>
      <c r="N4999" s="3" t="s">
        <v>566</v>
      </c>
      <c r="O4999" s="17" t="str">
        <f t="shared" si="401"/>
        <v>24/05/2021 18:40</v>
      </c>
      <c r="P4999" s="24">
        <f t="shared" si="402"/>
        <v>0.11875000000145519</v>
      </c>
      <c r="Q4999" s="28">
        <v>0</v>
      </c>
      <c r="R4999" s="27">
        <f t="shared" si="403"/>
        <v>171.00000000209548</v>
      </c>
      <c r="S4999" s="3" t="s">
        <v>4</v>
      </c>
      <c r="T4999" s="3" t="s">
        <v>5099</v>
      </c>
      <c r="U4999" s="3" t="s">
        <v>4</v>
      </c>
      <c r="V4999" s="3" t="s">
        <v>5171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6</v>
      </c>
      <c r="AC4999" s="5">
        <v>0</v>
      </c>
      <c r="AD4999" s="5">
        <v>0</v>
      </c>
      <c r="AE4999" s="2">
        <v>9</v>
      </c>
      <c r="AF4999" s="2">
        <v>0</v>
      </c>
      <c r="AG4999" s="2">
        <v>0</v>
      </c>
      <c r="AH4999" s="2">
        <v>0</v>
      </c>
      <c r="AI4999" s="2">
        <v>0</v>
      </c>
      <c r="AJ4999" s="2">
        <v>5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 t="s">
        <v>4</v>
      </c>
      <c r="AT4999" s="2" t="s">
        <v>4</v>
      </c>
    </row>
    <row r="5000" spans="1:46" x14ac:dyDescent="0.2">
      <c r="A5000" s="2">
        <v>1665685</v>
      </c>
      <c r="B5000" s="2">
        <v>856276</v>
      </c>
      <c r="C5000" s="7">
        <v>21.728257765327299</v>
      </c>
      <c r="D5000" s="7">
        <v>37.058223258831902</v>
      </c>
      <c r="E5000" s="19" t="s">
        <v>5146</v>
      </c>
      <c r="F5000" s="46">
        <f>INDEX(Δεδομένα!$P:$P,MATCH('2021'!E5000,Δεδομένα!$O:$O,0))</f>
        <v>145</v>
      </c>
      <c r="G5000" s="49" t="s">
        <v>4919</v>
      </c>
      <c r="H5000" s="51" t="str">
        <f>INDEX(Δεδομένα!B$1:B$51,MATCH('2021'!G5000,Δεδομένα!A$1:A$51,0))</f>
        <v>ΠΕΛΛΟΠΟΝΗΣΟΥ</v>
      </c>
      <c r="I5000" s="53">
        <f>INDEX(Δεδομένα!E$1:E$13,MATCH('2021'!H5000,Δεδομένα!D$1:D$13,0))</f>
        <v>8</v>
      </c>
      <c r="J5000" s="4">
        <v>44342</v>
      </c>
      <c r="K5000" s="3" t="s">
        <v>288</v>
      </c>
      <c r="L5000" s="17" t="str">
        <f t="shared" si="400"/>
        <v>26/05/2021 13:02</v>
      </c>
      <c r="M5000" s="4">
        <v>44342</v>
      </c>
      <c r="N5000" s="3" t="s">
        <v>109</v>
      </c>
      <c r="O5000" s="17" t="str">
        <f t="shared" si="401"/>
        <v>26/05/2021 15:50</v>
      </c>
      <c r="P5000" s="24">
        <f t="shared" si="402"/>
        <v>0.11666666666133096</v>
      </c>
      <c r="Q5000" s="28">
        <v>0</v>
      </c>
      <c r="R5000" s="27">
        <f t="shared" si="403"/>
        <v>167.99999999231659</v>
      </c>
      <c r="S5000" s="3" t="s">
        <v>4</v>
      </c>
      <c r="T5000" s="3" t="s">
        <v>4995</v>
      </c>
      <c r="U5000" s="3" t="s">
        <v>4</v>
      </c>
      <c r="V5000" s="3" t="s">
        <v>4859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0.5</v>
      </c>
      <c r="AD5000" s="5">
        <v>0</v>
      </c>
      <c r="AE5000" s="2">
        <v>7</v>
      </c>
      <c r="AF5000" s="2">
        <v>0</v>
      </c>
      <c r="AG5000" s="2">
        <v>0</v>
      </c>
      <c r="AH5000" s="2">
        <v>0</v>
      </c>
      <c r="AI5000" s="2">
        <v>0</v>
      </c>
      <c r="AJ5000" s="2">
        <v>2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 t="s">
        <v>4</v>
      </c>
      <c r="AT5000" s="2" t="s">
        <v>4</v>
      </c>
    </row>
    <row r="5001" spans="1:46" x14ac:dyDescent="0.2">
      <c r="A5001" s="2">
        <v>1665675</v>
      </c>
      <c r="B5001" s="2">
        <v>856470</v>
      </c>
      <c r="C5001" s="7">
        <v>21.622982663902</v>
      </c>
      <c r="D5001" s="7">
        <v>37.016315242667403</v>
      </c>
      <c r="E5001" s="19" t="s">
        <v>5146</v>
      </c>
      <c r="F5001" s="46">
        <f>INDEX(Δεδομένα!$P:$P,MATCH('2021'!E5001,Δεδομένα!$O:$O,0))</f>
        <v>145</v>
      </c>
      <c r="G5001" s="49" t="s">
        <v>4919</v>
      </c>
      <c r="H5001" s="51" t="str">
        <f>INDEX(Δεδομένα!B$1:B$51,MATCH('2021'!G5001,Δεδομένα!A$1:A$51,0))</f>
        <v>ΠΕΛΛΟΠΟΝΗΣΟΥ</v>
      </c>
      <c r="I5001" s="53">
        <f>INDEX(Δεδομένα!E$1:E$13,MATCH('2021'!H5001,Δεδομένα!D$1:D$13,0))</f>
        <v>8</v>
      </c>
      <c r="J5001" s="4">
        <v>44343</v>
      </c>
      <c r="K5001" s="3" t="s">
        <v>2415</v>
      </c>
      <c r="L5001" s="17" t="str">
        <f t="shared" si="400"/>
        <v>27/05/2021 09:09</v>
      </c>
      <c r="M5001" s="4">
        <v>44343</v>
      </c>
      <c r="N5001" s="3" t="s">
        <v>1484</v>
      </c>
      <c r="O5001" s="17" t="str">
        <f t="shared" si="401"/>
        <v>27/05/2021 10:15</v>
      </c>
      <c r="P5001" s="24">
        <f t="shared" si="402"/>
        <v>4.5833333337213844E-2</v>
      </c>
      <c r="Q5001" s="28">
        <v>0</v>
      </c>
      <c r="R5001" s="27">
        <f t="shared" si="403"/>
        <v>66.000000005587935</v>
      </c>
      <c r="S5001" s="3" t="s">
        <v>4</v>
      </c>
      <c r="T5001" s="3" t="s">
        <v>5099</v>
      </c>
      <c r="U5001" s="3" t="s">
        <v>4</v>
      </c>
      <c r="V5001" s="3" t="s">
        <v>5172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1</v>
      </c>
      <c r="AC5001" s="5">
        <v>0</v>
      </c>
      <c r="AD5001" s="5">
        <v>0</v>
      </c>
      <c r="AE5001" s="2">
        <v>6</v>
      </c>
      <c r="AF5001" s="2">
        <v>0</v>
      </c>
      <c r="AG5001" s="2">
        <v>0</v>
      </c>
      <c r="AH5001" s="2">
        <v>0</v>
      </c>
      <c r="AI5001" s="2">
        <v>0</v>
      </c>
      <c r="AJ5001" s="2">
        <v>3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 t="s">
        <v>4</v>
      </c>
      <c r="AT5001" s="2" t="s">
        <v>4</v>
      </c>
    </row>
    <row r="5002" spans="1:46" x14ac:dyDescent="0.2">
      <c r="A5002" s="2">
        <v>1665671</v>
      </c>
      <c r="B5002" s="2">
        <v>857704</v>
      </c>
      <c r="C5002" s="7">
        <v>21.587155510536999</v>
      </c>
      <c r="D5002" s="7">
        <v>37.163800555644599</v>
      </c>
      <c r="E5002" s="19" t="s">
        <v>5146</v>
      </c>
      <c r="F5002" s="46">
        <f>INDEX(Δεδομένα!$P:$P,MATCH('2021'!E5002,Δεδομένα!$O:$O,0))</f>
        <v>145</v>
      </c>
      <c r="G5002" s="49" t="s">
        <v>4919</v>
      </c>
      <c r="H5002" s="51" t="str">
        <f>INDEX(Δεδομένα!B$1:B$51,MATCH('2021'!G5002,Δεδομένα!A$1:A$51,0))</f>
        <v>ΠΕΛΛΟΠΟΝΗΣΟΥ</v>
      </c>
      <c r="I5002" s="53">
        <f>INDEX(Δεδομένα!E$1:E$13,MATCH('2021'!H5002,Δεδομένα!D$1:D$13,0))</f>
        <v>8</v>
      </c>
      <c r="J5002" s="4">
        <v>44347</v>
      </c>
      <c r="K5002" s="3" t="s">
        <v>632</v>
      </c>
      <c r="L5002" s="17" t="str">
        <f t="shared" si="400"/>
        <v>31/05/2021 15:43</v>
      </c>
      <c r="M5002" s="4">
        <v>44347</v>
      </c>
      <c r="N5002" s="3" t="s">
        <v>267</v>
      </c>
      <c r="O5002" s="17" t="str">
        <f t="shared" si="401"/>
        <v>31/05/2021 17:30</v>
      </c>
      <c r="P5002" s="24">
        <f t="shared" si="402"/>
        <v>7.4305555550381541E-2</v>
      </c>
      <c r="Q5002" s="28">
        <v>0</v>
      </c>
      <c r="R5002" s="27">
        <f t="shared" si="403"/>
        <v>106.99999999254942</v>
      </c>
      <c r="S5002" s="3" t="s">
        <v>4</v>
      </c>
      <c r="T5002" s="3" t="s">
        <v>5099</v>
      </c>
      <c r="U5002" s="3" t="s">
        <v>4</v>
      </c>
      <c r="V5002" s="3" t="s">
        <v>5149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1</v>
      </c>
      <c r="AC5002" s="5">
        <v>0</v>
      </c>
      <c r="AD5002" s="5">
        <v>0</v>
      </c>
      <c r="AE5002" s="2">
        <v>5</v>
      </c>
      <c r="AF5002" s="2">
        <v>0</v>
      </c>
      <c r="AG5002" s="2">
        <v>0</v>
      </c>
      <c r="AH5002" s="2">
        <v>0</v>
      </c>
      <c r="AI5002" s="2">
        <v>0</v>
      </c>
      <c r="AJ5002" s="2">
        <v>2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 t="s">
        <v>4</v>
      </c>
      <c r="AT5002" s="2" t="s">
        <v>4</v>
      </c>
    </row>
    <row r="5003" spans="1:46" x14ac:dyDescent="0.2">
      <c r="A5003" s="2">
        <v>1677988</v>
      </c>
      <c r="B5003" s="2">
        <v>868027</v>
      </c>
      <c r="C5003" s="7">
        <v>21.870016024587098</v>
      </c>
      <c r="D5003" s="7">
        <v>36.998176117173898</v>
      </c>
      <c r="E5003" s="19" t="s">
        <v>5146</v>
      </c>
      <c r="F5003" s="46">
        <f>INDEX(Δεδομένα!$P:$P,MATCH('2021'!E5003,Δεδομένα!$O:$O,0))</f>
        <v>145</v>
      </c>
      <c r="G5003" s="49" t="s">
        <v>4919</v>
      </c>
      <c r="H5003" s="51" t="str">
        <f>INDEX(Δεδομένα!B$1:B$51,MATCH('2021'!G5003,Δεδομένα!A$1:A$51,0))</f>
        <v>ΠΕΛΛΟΠΟΝΗΣΟΥ</v>
      </c>
      <c r="I5003" s="53">
        <f>INDEX(Δεδομένα!E$1:E$13,MATCH('2021'!H5003,Δεδομένα!D$1:D$13,0))</f>
        <v>8</v>
      </c>
      <c r="J5003" s="4">
        <v>44381</v>
      </c>
      <c r="K5003" s="3" t="s">
        <v>603</v>
      </c>
      <c r="L5003" s="17" t="str">
        <f t="shared" si="400"/>
        <v>04/07/2021 17:56</v>
      </c>
      <c r="M5003" s="4">
        <v>44381</v>
      </c>
      <c r="N5003" s="3" t="s">
        <v>464</v>
      </c>
      <c r="O5003" s="17" t="str">
        <f t="shared" si="401"/>
        <v>04/07/2021 18:20</v>
      </c>
      <c r="P5003" s="24">
        <f t="shared" si="402"/>
        <v>1.6666666670062114E-2</v>
      </c>
      <c r="Q5003" s="28">
        <v>0</v>
      </c>
      <c r="R5003" s="27">
        <f t="shared" si="403"/>
        <v>24.000000004889444</v>
      </c>
      <c r="S5003" s="3" t="s">
        <v>4</v>
      </c>
      <c r="T5003" s="3" t="s">
        <v>4920</v>
      </c>
      <c r="U5003" s="3" t="s">
        <v>4</v>
      </c>
      <c r="V5003" s="3" t="s">
        <v>5173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0.3</v>
      </c>
      <c r="AC5003" s="5">
        <v>0</v>
      </c>
      <c r="AD5003" s="5">
        <v>0</v>
      </c>
      <c r="AE5003" s="2">
        <v>6</v>
      </c>
      <c r="AF5003" s="2">
        <v>0</v>
      </c>
      <c r="AG5003" s="2">
        <v>0</v>
      </c>
      <c r="AH5003" s="2">
        <v>0</v>
      </c>
      <c r="AI5003" s="2">
        <v>0</v>
      </c>
      <c r="AJ5003" s="2">
        <v>3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</row>
    <row r="5004" spans="1:46" x14ac:dyDescent="0.2">
      <c r="A5004" s="2">
        <v>1677989</v>
      </c>
      <c r="B5004" s="2">
        <v>868737</v>
      </c>
      <c r="C5004" s="7">
        <v>21.630563806377101</v>
      </c>
      <c r="D5004" s="7">
        <v>37.114879270865302</v>
      </c>
      <c r="E5004" s="19" t="s">
        <v>5146</v>
      </c>
      <c r="F5004" s="46">
        <f>INDEX(Δεδομένα!$P:$P,MATCH('2021'!E5004,Δεδομένα!$O:$O,0))</f>
        <v>145</v>
      </c>
      <c r="G5004" s="49" t="s">
        <v>4919</v>
      </c>
      <c r="H5004" s="51" t="str">
        <f>INDEX(Δεδομένα!B$1:B$51,MATCH('2021'!G5004,Δεδομένα!A$1:A$51,0))</f>
        <v>ΠΕΛΛΟΠΟΝΗΣΟΥ</v>
      </c>
      <c r="I5004" s="53">
        <f>INDEX(Δεδομένα!E$1:E$13,MATCH('2021'!H5004,Δεδομένα!D$1:D$13,0))</f>
        <v>8</v>
      </c>
      <c r="J5004" s="4">
        <v>44384</v>
      </c>
      <c r="K5004" s="3" t="s">
        <v>5174</v>
      </c>
      <c r="L5004" s="17" t="str">
        <f t="shared" si="400"/>
        <v>07/07/2021 01:36</v>
      </c>
      <c r="M5004" s="4">
        <v>44384</v>
      </c>
      <c r="N5004" s="3" t="s">
        <v>1033</v>
      </c>
      <c r="O5004" s="17" t="str">
        <f t="shared" si="401"/>
        <v>07/07/2021 02:33</v>
      </c>
      <c r="P5004" s="24">
        <f t="shared" si="402"/>
        <v>3.9583333331393078E-2</v>
      </c>
      <c r="Q5004" s="28">
        <v>0</v>
      </c>
      <c r="R5004" s="27">
        <f t="shared" si="403"/>
        <v>56.999999997206032</v>
      </c>
      <c r="S5004" s="3" t="s">
        <v>4</v>
      </c>
      <c r="T5004" s="3" t="s">
        <v>5099</v>
      </c>
      <c r="U5004" s="3" t="s">
        <v>4</v>
      </c>
      <c r="V5004" s="3" t="s">
        <v>1128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0.01</v>
      </c>
      <c r="AC5004" s="5">
        <v>0</v>
      </c>
      <c r="AD5004" s="5">
        <v>0</v>
      </c>
      <c r="AE5004" s="2">
        <v>2</v>
      </c>
      <c r="AF5004" s="2">
        <v>0</v>
      </c>
      <c r="AG5004" s="2">
        <v>0</v>
      </c>
      <c r="AH5004" s="2">
        <v>0</v>
      </c>
      <c r="AI5004" s="2">
        <v>0</v>
      </c>
      <c r="AJ5004" s="2">
        <v>1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</row>
    <row r="5005" spans="1:46" x14ac:dyDescent="0.2">
      <c r="A5005" s="2">
        <v>1677990</v>
      </c>
      <c r="B5005" s="2">
        <v>869471</v>
      </c>
      <c r="C5005" s="7">
        <v>21.653439972649601</v>
      </c>
      <c r="D5005" s="7">
        <v>36.985710561112803</v>
      </c>
      <c r="E5005" s="19" t="s">
        <v>5146</v>
      </c>
      <c r="F5005" s="46">
        <f>INDEX(Δεδομένα!$P:$P,MATCH('2021'!E5005,Δεδομένα!$O:$O,0))</f>
        <v>145</v>
      </c>
      <c r="G5005" s="49" t="s">
        <v>4919</v>
      </c>
      <c r="H5005" s="51" t="str">
        <f>INDEX(Δεδομένα!B$1:B$51,MATCH('2021'!G5005,Δεδομένα!A$1:A$51,0))</f>
        <v>ΠΕΛΛΟΠΟΝΗΣΟΥ</v>
      </c>
      <c r="I5005" s="53">
        <f>INDEX(Δεδομένα!E$1:E$13,MATCH('2021'!H5005,Δεδομένα!D$1:D$13,0))</f>
        <v>8</v>
      </c>
      <c r="J5005" s="4">
        <v>44386</v>
      </c>
      <c r="K5005" s="3" t="s">
        <v>946</v>
      </c>
      <c r="L5005" s="17" t="str">
        <f t="shared" si="400"/>
        <v>09/07/2021 13:53</v>
      </c>
      <c r="M5005" s="4">
        <v>44386</v>
      </c>
      <c r="N5005" s="3" t="s">
        <v>221</v>
      </c>
      <c r="O5005" s="17" t="str">
        <f t="shared" si="401"/>
        <v>09/07/2021 16:15</v>
      </c>
      <c r="P5005" s="24">
        <f t="shared" si="402"/>
        <v>9.8611111112404615E-2</v>
      </c>
      <c r="Q5005" s="28">
        <v>0</v>
      </c>
      <c r="R5005" s="27">
        <f t="shared" si="403"/>
        <v>142.00000000186265</v>
      </c>
      <c r="S5005" s="3" t="s">
        <v>4</v>
      </c>
      <c r="T5005" s="3" t="s">
        <v>4995</v>
      </c>
      <c r="U5005" s="3" t="s">
        <v>4</v>
      </c>
      <c r="V5005" s="3" t="s">
        <v>5175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0.05</v>
      </c>
      <c r="AC5005" s="5">
        <v>0</v>
      </c>
      <c r="AD5005" s="5">
        <v>0</v>
      </c>
      <c r="AE5005" s="2">
        <v>6</v>
      </c>
      <c r="AF5005" s="2">
        <v>0</v>
      </c>
      <c r="AG5005" s="2">
        <v>0</v>
      </c>
      <c r="AH5005" s="2">
        <v>0</v>
      </c>
      <c r="AI5005" s="2">
        <v>0</v>
      </c>
      <c r="AJ5005" s="2">
        <v>3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</row>
    <row r="5006" spans="1:46" x14ac:dyDescent="0.2">
      <c r="A5006" s="2">
        <v>1677761</v>
      </c>
      <c r="B5006" s="2">
        <v>869540</v>
      </c>
      <c r="C5006" s="7">
        <v>21.615795246108998</v>
      </c>
      <c r="D5006" s="7">
        <v>37.187303244516301</v>
      </c>
      <c r="E5006" s="19" t="s">
        <v>5146</v>
      </c>
      <c r="F5006" s="46">
        <f>INDEX(Δεδομένα!$P:$P,MATCH('2021'!E5006,Δεδομένα!$O:$O,0))</f>
        <v>145</v>
      </c>
      <c r="G5006" s="49" t="s">
        <v>4919</v>
      </c>
      <c r="H5006" s="51" t="str">
        <f>INDEX(Δεδομένα!B$1:B$51,MATCH('2021'!G5006,Δεδομένα!A$1:A$51,0))</f>
        <v>ΠΕΛΛΟΠΟΝΗΣΟΥ</v>
      </c>
      <c r="I5006" s="53">
        <f>INDEX(Δεδομένα!E$1:E$13,MATCH('2021'!H5006,Δεδομένα!D$1:D$13,0))</f>
        <v>8</v>
      </c>
      <c r="J5006" s="4">
        <v>44386</v>
      </c>
      <c r="K5006" s="3" t="s">
        <v>295</v>
      </c>
      <c r="L5006" s="17" t="str">
        <f t="shared" si="400"/>
        <v>09/07/2021 18:54</v>
      </c>
      <c r="M5006" s="4">
        <v>44386</v>
      </c>
      <c r="N5006" s="3" t="s">
        <v>561</v>
      </c>
      <c r="O5006" s="17" t="str">
        <f t="shared" si="401"/>
        <v>09/07/2021 20:52</v>
      </c>
      <c r="P5006" s="24">
        <f t="shared" si="402"/>
        <v>8.1944444442342501E-2</v>
      </c>
      <c r="Q5006" s="28">
        <v>0</v>
      </c>
      <c r="R5006" s="27">
        <f t="shared" si="403"/>
        <v>117.9999999969732</v>
      </c>
      <c r="S5006" s="3" t="s">
        <v>4</v>
      </c>
      <c r="T5006" s="3" t="s">
        <v>5099</v>
      </c>
      <c r="U5006" s="3" t="s">
        <v>4</v>
      </c>
      <c r="V5006" s="3" t="s">
        <v>5176</v>
      </c>
      <c r="W5006" s="5">
        <v>0</v>
      </c>
      <c r="X5006" s="5">
        <v>0.1</v>
      </c>
      <c r="Y5006" s="5">
        <v>0</v>
      </c>
      <c r="Z5006" s="5">
        <v>0</v>
      </c>
      <c r="AA5006" s="5">
        <v>0</v>
      </c>
      <c r="AB5006" s="5">
        <v>2</v>
      </c>
      <c r="AC5006" s="5">
        <v>0</v>
      </c>
      <c r="AD5006" s="5">
        <v>0</v>
      </c>
      <c r="AE5006" s="2">
        <v>8</v>
      </c>
      <c r="AF5006" s="2">
        <v>0</v>
      </c>
      <c r="AG5006" s="2">
        <v>0</v>
      </c>
      <c r="AH5006" s="2">
        <v>0</v>
      </c>
      <c r="AI5006" s="2">
        <v>2</v>
      </c>
      <c r="AJ5006" s="2">
        <v>4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</row>
    <row r="5007" spans="1:46" x14ac:dyDescent="0.2">
      <c r="A5007" s="2">
        <v>1692290</v>
      </c>
      <c r="B5007" s="2">
        <v>876096</v>
      </c>
      <c r="C5007" s="7">
        <v>21.6957644351337</v>
      </c>
      <c r="D5007" s="7">
        <v>37.076544715080999</v>
      </c>
      <c r="E5007" s="19" t="s">
        <v>5146</v>
      </c>
      <c r="F5007" s="46">
        <f>INDEX(Δεδομένα!$P:$P,MATCH('2021'!E5007,Δεδομένα!$O:$O,0))</f>
        <v>145</v>
      </c>
      <c r="G5007" s="49" t="s">
        <v>4919</v>
      </c>
      <c r="H5007" s="51" t="str">
        <f>INDEX(Δεδομένα!B$1:B$51,MATCH('2021'!G5007,Δεδομένα!A$1:A$51,0))</f>
        <v>ΠΕΛΛΟΠΟΝΗΣΟΥ</v>
      </c>
      <c r="I5007" s="53">
        <f>INDEX(Δεδομένα!E$1:E$13,MATCH('2021'!H5007,Δεδομένα!D$1:D$13,0))</f>
        <v>8</v>
      </c>
      <c r="J5007" s="4">
        <v>44407</v>
      </c>
      <c r="K5007" s="3" t="s">
        <v>2350</v>
      </c>
      <c r="L5007" s="17" t="str">
        <f t="shared" si="400"/>
        <v>30/07/2021 21:21</v>
      </c>
      <c r="M5007" s="4">
        <v>44407</v>
      </c>
      <c r="N5007" s="3" t="s">
        <v>5177</v>
      </c>
      <c r="O5007" s="17" t="str">
        <f t="shared" si="401"/>
        <v>30/07/2021 22:02</v>
      </c>
      <c r="P5007" s="24">
        <f t="shared" si="402"/>
        <v>2.8472222227719612E-2</v>
      </c>
      <c r="Q5007" s="28">
        <v>0</v>
      </c>
      <c r="R5007" s="27">
        <f t="shared" si="403"/>
        <v>41.000000007916242</v>
      </c>
      <c r="S5007" s="3" t="s">
        <v>4</v>
      </c>
      <c r="T5007" s="3" t="s">
        <v>5099</v>
      </c>
      <c r="U5007" s="3" t="s">
        <v>4076</v>
      </c>
      <c r="V5007" s="3" t="s">
        <v>5161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0.25</v>
      </c>
      <c r="AC5007" s="5">
        <v>0</v>
      </c>
      <c r="AD5007" s="5">
        <v>0</v>
      </c>
      <c r="AE5007" s="2">
        <v>8</v>
      </c>
      <c r="AF5007" s="2">
        <v>0</v>
      </c>
      <c r="AG5007" s="2">
        <v>0</v>
      </c>
      <c r="AH5007" s="2">
        <v>0</v>
      </c>
      <c r="AI5007" s="2">
        <v>0</v>
      </c>
      <c r="AJ5007" s="2">
        <v>4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</row>
    <row r="5008" spans="1:46" x14ac:dyDescent="0.2">
      <c r="A5008" s="2">
        <v>1694350</v>
      </c>
      <c r="B5008" s="2">
        <v>877489</v>
      </c>
      <c r="C5008" s="7">
        <v>21.7743034362793</v>
      </c>
      <c r="D5008" s="7">
        <v>37.017326354980497</v>
      </c>
      <c r="E5008" s="19" t="s">
        <v>5146</v>
      </c>
      <c r="F5008" s="46">
        <f>INDEX(Δεδομένα!$P:$P,MATCH('2021'!E5008,Δεδομένα!$O:$O,0))</f>
        <v>145</v>
      </c>
      <c r="G5008" s="49" t="s">
        <v>4919</v>
      </c>
      <c r="H5008" s="51" t="str">
        <f>INDEX(Δεδομένα!B$1:B$51,MATCH('2021'!G5008,Δεδομένα!A$1:A$51,0))</f>
        <v>ΠΕΛΛΟΠΟΝΗΣΟΥ</v>
      </c>
      <c r="I5008" s="53">
        <f>INDEX(Δεδομένα!E$1:E$13,MATCH('2021'!H5008,Δεδομένα!D$1:D$13,0))</f>
        <v>8</v>
      </c>
      <c r="J5008" s="4">
        <v>44411</v>
      </c>
      <c r="K5008" s="3" t="s">
        <v>2062</v>
      </c>
      <c r="L5008" s="17" t="str">
        <f t="shared" si="400"/>
        <v>03/08/2021 15:13</v>
      </c>
      <c r="M5008" s="4">
        <v>44428</v>
      </c>
      <c r="N5008" s="3" t="s">
        <v>207</v>
      </c>
      <c r="O5008" s="17" t="str">
        <f t="shared" si="401"/>
        <v>20/08/2021 18:27</v>
      </c>
      <c r="P5008" s="29">
        <f t="shared" si="402"/>
        <v>17.134722222224809</v>
      </c>
      <c r="Q5008" s="30">
        <f>17*24</f>
        <v>408</v>
      </c>
      <c r="R5008" s="27">
        <f t="shared" si="403"/>
        <v>24674.000000003725</v>
      </c>
      <c r="S5008" s="3" t="s">
        <v>4</v>
      </c>
      <c r="T5008" s="3" t="s">
        <v>4995</v>
      </c>
      <c r="U5008" s="3" t="s">
        <v>4</v>
      </c>
      <c r="V5008" s="3" t="s">
        <v>5178</v>
      </c>
      <c r="W5008" s="5">
        <v>2000</v>
      </c>
      <c r="X5008" s="5">
        <v>500</v>
      </c>
      <c r="Y5008" s="5">
        <v>0</v>
      </c>
      <c r="Z5008" s="5">
        <v>0</v>
      </c>
      <c r="AA5008" s="5">
        <v>0</v>
      </c>
      <c r="AB5008" s="5">
        <v>20</v>
      </c>
      <c r="AC5008" s="5">
        <v>0</v>
      </c>
      <c r="AD5008" s="5">
        <v>0</v>
      </c>
      <c r="AE5008" s="2">
        <v>418</v>
      </c>
      <c r="AF5008" s="2">
        <v>80</v>
      </c>
      <c r="AG5008" s="2">
        <v>1</v>
      </c>
      <c r="AH5008" s="2">
        <v>0</v>
      </c>
      <c r="AI5008" s="2">
        <v>60</v>
      </c>
      <c r="AJ5008" s="2">
        <v>30</v>
      </c>
      <c r="AK5008" s="2">
        <v>0</v>
      </c>
      <c r="AL5008" s="2">
        <v>1</v>
      </c>
      <c r="AM5008" s="2">
        <v>2</v>
      </c>
      <c r="AN5008" s="2">
        <v>7</v>
      </c>
      <c r="AO5008" s="2">
        <v>0</v>
      </c>
      <c r="AP5008" s="2">
        <v>3</v>
      </c>
      <c r="AQ5008" s="2">
        <v>2</v>
      </c>
      <c r="AR5008" s="2">
        <v>0</v>
      </c>
      <c r="AS5008" s="2">
        <v>4</v>
      </c>
      <c r="AT5008" s="2">
        <v>0</v>
      </c>
    </row>
    <row r="5009" spans="1:46" x14ac:dyDescent="0.2">
      <c r="A5009" s="2">
        <v>1692297</v>
      </c>
      <c r="B5009" s="2">
        <v>878839</v>
      </c>
      <c r="C5009" s="7">
        <v>21.6873812545855</v>
      </c>
      <c r="D5009" s="7">
        <v>37.0945194404473</v>
      </c>
      <c r="E5009" s="19" t="s">
        <v>5146</v>
      </c>
      <c r="F5009" s="46">
        <f>INDEX(Δεδομένα!$P:$P,MATCH('2021'!E5009,Δεδομένα!$O:$O,0))</f>
        <v>145</v>
      </c>
      <c r="G5009" s="49" t="s">
        <v>4919</v>
      </c>
      <c r="H5009" s="51" t="str">
        <f>INDEX(Δεδομένα!B$1:B$51,MATCH('2021'!G5009,Δεδομένα!A$1:A$51,0))</f>
        <v>ΠΕΛΛΟΠΟΝΗΣΟΥ</v>
      </c>
      <c r="I5009" s="53">
        <f>INDEX(Δεδομένα!E$1:E$13,MATCH('2021'!H5009,Δεδομένα!D$1:D$13,0))</f>
        <v>8</v>
      </c>
      <c r="J5009" s="4">
        <v>44413</v>
      </c>
      <c r="K5009" s="3" t="s">
        <v>411</v>
      </c>
      <c r="L5009" s="17" t="str">
        <f t="shared" si="400"/>
        <v>05/08/2021 17:10</v>
      </c>
      <c r="M5009" s="4">
        <v>44416</v>
      </c>
      <c r="N5009" s="3" t="s">
        <v>1794</v>
      </c>
      <c r="O5009" s="17" t="str">
        <f t="shared" si="401"/>
        <v>08/08/2021 00:39</v>
      </c>
      <c r="P5009" s="29">
        <f t="shared" si="402"/>
        <v>2.3118055555532919</v>
      </c>
      <c r="Q5009" s="30">
        <f>2*24</f>
        <v>48</v>
      </c>
      <c r="R5009" s="27">
        <f t="shared" si="403"/>
        <v>3328.9999999967404</v>
      </c>
      <c r="S5009" s="3" t="s">
        <v>4</v>
      </c>
      <c r="T5009" s="3" t="s">
        <v>5099</v>
      </c>
      <c r="U5009" s="3" t="s">
        <v>4042</v>
      </c>
      <c r="V5009" s="3" t="s">
        <v>4042</v>
      </c>
      <c r="W5009" s="5">
        <v>0</v>
      </c>
      <c r="X5009" s="5">
        <v>30</v>
      </c>
      <c r="Y5009" s="5">
        <v>0</v>
      </c>
      <c r="Z5009" s="5">
        <v>0</v>
      </c>
      <c r="AA5009" s="5">
        <v>0</v>
      </c>
      <c r="AB5009" s="5">
        <v>3</v>
      </c>
      <c r="AC5009" s="5">
        <v>0</v>
      </c>
      <c r="AD5009" s="5">
        <v>0</v>
      </c>
      <c r="AE5009" s="2">
        <v>12</v>
      </c>
      <c r="AF5009" s="2">
        <v>0</v>
      </c>
      <c r="AG5009" s="2">
        <v>0</v>
      </c>
      <c r="AH5009" s="2">
        <v>0</v>
      </c>
      <c r="AI5009" s="2">
        <v>0</v>
      </c>
      <c r="AJ5009" s="2">
        <v>7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</row>
    <row r="5010" spans="1:46" x14ac:dyDescent="0.2">
      <c r="A5010" s="2">
        <v>1692354</v>
      </c>
      <c r="B5010" s="2">
        <v>882129</v>
      </c>
      <c r="C5010" s="7">
        <v>21.718781141588099</v>
      </c>
      <c r="D5010" s="7">
        <v>37.092038553268402</v>
      </c>
      <c r="E5010" s="19" t="s">
        <v>5146</v>
      </c>
      <c r="F5010" s="46">
        <f>INDEX(Δεδομένα!$P:$P,MATCH('2021'!E5010,Δεδομένα!$O:$O,0))</f>
        <v>145</v>
      </c>
      <c r="G5010" s="49" t="s">
        <v>4919</v>
      </c>
      <c r="H5010" s="51" t="str">
        <f>INDEX(Δεδομένα!B$1:B$51,MATCH('2021'!G5010,Δεδομένα!A$1:A$51,0))</f>
        <v>ΠΕΛΛΟΠΟΝΗΣΟΥ</v>
      </c>
      <c r="I5010" s="53">
        <f>INDEX(Δεδομένα!E$1:E$13,MATCH('2021'!H5010,Δεδομένα!D$1:D$13,0))</f>
        <v>8</v>
      </c>
      <c r="J5010" s="4">
        <v>44420</v>
      </c>
      <c r="K5010" s="3" t="s">
        <v>5179</v>
      </c>
      <c r="L5010" s="17" t="str">
        <f t="shared" si="400"/>
        <v>12/08/2021 07:17</v>
      </c>
      <c r="M5010" s="4">
        <v>44420</v>
      </c>
      <c r="N5010" s="3" t="s">
        <v>993</v>
      </c>
      <c r="O5010" s="17" t="str">
        <f t="shared" si="401"/>
        <v>12/08/2021 10:22</v>
      </c>
      <c r="P5010" s="24">
        <f t="shared" si="402"/>
        <v>0.12847222221898846</v>
      </c>
      <c r="Q5010" s="28">
        <v>0</v>
      </c>
      <c r="R5010" s="27">
        <f t="shared" si="403"/>
        <v>184.99999999534339</v>
      </c>
      <c r="S5010" s="3" t="s">
        <v>4</v>
      </c>
      <c r="T5010" s="3" t="s">
        <v>5099</v>
      </c>
      <c r="U5010" s="3" t="s">
        <v>4042</v>
      </c>
      <c r="V5010" s="3" t="s">
        <v>4042</v>
      </c>
      <c r="W5010" s="5">
        <v>0</v>
      </c>
      <c r="X5010" s="5">
        <v>0.01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2">
        <v>8</v>
      </c>
      <c r="AF5010" s="2">
        <v>0</v>
      </c>
      <c r="AG5010" s="2">
        <v>0</v>
      </c>
      <c r="AH5010" s="2">
        <v>0</v>
      </c>
      <c r="AI5010" s="2">
        <v>0</v>
      </c>
      <c r="AJ5010" s="2">
        <v>4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</row>
    <row r="5011" spans="1:46" x14ac:dyDescent="0.2">
      <c r="A5011" s="2">
        <v>1692365</v>
      </c>
      <c r="B5011" s="2">
        <v>882522</v>
      </c>
      <c r="C5011" s="7">
        <v>21.684784902483901</v>
      </c>
      <c r="D5011" s="7">
        <v>37.094930099488302</v>
      </c>
      <c r="E5011" s="19" t="s">
        <v>5146</v>
      </c>
      <c r="F5011" s="46">
        <f>INDEX(Δεδομένα!$P:$P,MATCH('2021'!E5011,Δεδομένα!$O:$O,0))</f>
        <v>145</v>
      </c>
      <c r="G5011" s="49" t="s">
        <v>4919</v>
      </c>
      <c r="H5011" s="51" t="str">
        <f>INDEX(Δεδομένα!B$1:B$51,MATCH('2021'!G5011,Δεδομένα!A$1:A$51,0))</f>
        <v>ΠΕΛΛΟΠΟΝΗΣΟΥ</v>
      </c>
      <c r="I5011" s="53">
        <f>INDEX(Δεδομένα!E$1:E$13,MATCH('2021'!H5011,Δεδομένα!D$1:D$13,0))</f>
        <v>8</v>
      </c>
      <c r="J5011" s="4">
        <v>44421</v>
      </c>
      <c r="K5011" s="3" t="s">
        <v>693</v>
      </c>
      <c r="L5011" s="17" t="str">
        <f t="shared" si="400"/>
        <v>13/08/2021 11:01</v>
      </c>
      <c r="M5011" s="4">
        <v>44421</v>
      </c>
      <c r="N5011" s="3" t="s">
        <v>481</v>
      </c>
      <c r="O5011" s="17" t="str">
        <f t="shared" si="401"/>
        <v>13/08/2021 14:20</v>
      </c>
      <c r="P5011" s="24">
        <f t="shared" si="402"/>
        <v>0.13819444444379769</v>
      </c>
      <c r="Q5011" s="28">
        <v>0</v>
      </c>
      <c r="R5011" s="27">
        <f t="shared" si="403"/>
        <v>198.99999999906868</v>
      </c>
      <c r="S5011" s="3" t="s">
        <v>4</v>
      </c>
      <c r="T5011" s="3" t="s">
        <v>5099</v>
      </c>
      <c r="U5011" s="3" t="s">
        <v>4042</v>
      </c>
      <c r="V5011" s="3" t="s">
        <v>4042</v>
      </c>
      <c r="W5011" s="5">
        <v>0</v>
      </c>
      <c r="X5011" s="5">
        <v>0.2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2">
        <v>6</v>
      </c>
      <c r="AF5011" s="2">
        <v>0</v>
      </c>
      <c r="AG5011" s="2">
        <v>0</v>
      </c>
      <c r="AH5011" s="2">
        <v>0</v>
      </c>
      <c r="AI5011" s="2">
        <v>0</v>
      </c>
      <c r="AJ5011" s="2">
        <v>3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</row>
    <row r="5012" spans="1:46" x14ac:dyDescent="0.2">
      <c r="A5012" s="2">
        <v>1692361</v>
      </c>
      <c r="B5012" s="2">
        <v>882649</v>
      </c>
      <c r="C5012" s="7">
        <v>21.629011517639899</v>
      </c>
      <c r="D5012" s="7">
        <v>37.128523569899301</v>
      </c>
      <c r="E5012" s="19" t="s">
        <v>5146</v>
      </c>
      <c r="F5012" s="46">
        <f>INDEX(Δεδομένα!$P:$P,MATCH('2021'!E5012,Δεδομένα!$O:$O,0))</f>
        <v>145</v>
      </c>
      <c r="G5012" s="49" t="s">
        <v>4919</v>
      </c>
      <c r="H5012" s="51" t="str">
        <f>INDEX(Δεδομένα!B$1:B$51,MATCH('2021'!G5012,Δεδομένα!A$1:A$51,0))</f>
        <v>ΠΕΛΛΟΠΟΝΗΣΟΥ</v>
      </c>
      <c r="I5012" s="53">
        <f>INDEX(Δεδομένα!E$1:E$13,MATCH('2021'!H5012,Δεδομένα!D$1:D$13,0))</f>
        <v>8</v>
      </c>
      <c r="J5012" s="4">
        <v>44421</v>
      </c>
      <c r="K5012" s="3" t="s">
        <v>1436</v>
      </c>
      <c r="L5012" s="17" t="str">
        <f t="shared" si="400"/>
        <v>13/08/2021 17:14</v>
      </c>
      <c r="M5012" s="4">
        <v>44421</v>
      </c>
      <c r="N5012" s="3" t="s">
        <v>17</v>
      </c>
      <c r="O5012" s="17" t="str">
        <f t="shared" si="401"/>
        <v>13/08/2021 18:00</v>
      </c>
      <c r="P5012" s="24">
        <f t="shared" si="402"/>
        <v>3.1944444446708076E-2</v>
      </c>
      <c r="Q5012" s="28">
        <v>0</v>
      </c>
      <c r="R5012" s="27">
        <f t="shared" si="403"/>
        <v>46.000000003259629</v>
      </c>
      <c r="S5012" s="3" t="s">
        <v>4</v>
      </c>
      <c r="T5012" s="3" t="s">
        <v>5099</v>
      </c>
      <c r="U5012" s="3" t="s">
        <v>5180</v>
      </c>
      <c r="V5012" s="3" t="s">
        <v>5180</v>
      </c>
      <c r="W5012" s="5">
        <v>0</v>
      </c>
      <c r="X5012" s="5">
        <v>0</v>
      </c>
      <c r="Y5012" s="5">
        <v>0</v>
      </c>
      <c r="Z5012" s="5">
        <v>0.1</v>
      </c>
      <c r="AA5012" s="5">
        <v>0</v>
      </c>
      <c r="AB5012" s="5">
        <v>0</v>
      </c>
      <c r="AC5012" s="5">
        <v>0</v>
      </c>
      <c r="AD5012" s="5">
        <v>0</v>
      </c>
      <c r="AE5012" s="2">
        <v>2</v>
      </c>
      <c r="AF5012" s="2">
        <v>0</v>
      </c>
      <c r="AG5012" s="2">
        <v>0</v>
      </c>
      <c r="AH5012" s="2">
        <v>0</v>
      </c>
      <c r="AI5012" s="2">
        <v>0</v>
      </c>
      <c r="AJ5012" s="2">
        <v>1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</row>
    <row r="5013" spans="1:46" x14ac:dyDescent="0.2">
      <c r="A5013" s="2">
        <v>1692385</v>
      </c>
      <c r="B5013" s="2">
        <v>884003</v>
      </c>
      <c r="C5013" s="7">
        <v>21.844300533062601</v>
      </c>
      <c r="D5013" s="7">
        <v>36.999831022558503</v>
      </c>
      <c r="E5013" s="19" t="s">
        <v>5146</v>
      </c>
      <c r="F5013" s="46">
        <f>INDEX(Δεδομένα!$P:$P,MATCH('2021'!E5013,Δεδομένα!$O:$O,0))</f>
        <v>145</v>
      </c>
      <c r="G5013" s="49" t="s">
        <v>4919</v>
      </c>
      <c r="H5013" s="51" t="str">
        <f>INDEX(Δεδομένα!B$1:B$51,MATCH('2021'!G5013,Δεδομένα!A$1:A$51,0))</f>
        <v>ΠΕΛΛΟΠΟΝΗΣΟΥ</v>
      </c>
      <c r="I5013" s="53">
        <f>INDEX(Δεδομένα!E$1:E$13,MATCH('2021'!H5013,Δεδομένα!D$1:D$13,0))</f>
        <v>8</v>
      </c>
      <c r="J5013" s="4">
        <v>44426</v>
      </c>
      <c r="K5013" s="3" t="s">
        <v>2</v>
      </c>
      <c r="L5013" s="17" t="str">
        <f t="shared" si="400"/>
        <v>18/08/2021 14:31</v>
      </c>
      <c r="M5013" s="4">
        <v>44426</v>
      </c>
      <c r="N5013" s="3" t="s">
        <v>712</v>
      </c>
      <c r="O5013" s="17" t="str">
        <f t="shared" si="401"/>
        <v>18/08/2021 18:30</v>
      </c>
      <c r="P5013" s="24">
        <f t="shared" si="402"/>
        <v>0.16597222222480923</v>
      </c>
      <c r="Q5013" s="28">
        <v>0</v>
      </c>
      <c r="R5013" s="27">
        <f t="shared" si="403"/>
        <v>239.00000000372529</v>
      </c>
      <c r="S5013" s="3" t="s">
        <v>4</v>
      </c>
      <c r="T5013" s="3" t="s">
        <v>4920</v>
      </c>
      <c r="U5013" s="3" t="s">
        <v>4212</v>
      </c>
      <c r="V5013" s="3" t="s">
        <v>4212</v>
      </c>
      <c r="W5013" s="5">
        <v>0</v>
      </c>
      <c r="X5013" s="5">
        <v>5</v>
      </c>
      <c r="Y5013" s="5">
        <v>0</v>
      </c>
      <c r="Z5013" s="5">
        <v>25</v>
      </c>
      <c r="AA5013" s="5">
        <v>0</v>
      </c>
      <c r="AB5013" s="5">
        <v>0</v>
      </c>
      <c r="AC5013" s="5">
        <v>0</v>
      </c>
      <c r="AD5013" s="5">
        <v>0</v>
      </c>
      <c r="AE5013" s="2">
        <v>12</v>
      </c>
      <c r="AF5013" s="2">
        <v>0</v>
      </c>
      <c r="AG5013" s="2">
        <v>0</v>
      </c>
      <c r="AH5013" s="2">
        <v>0</v>
      </c>
      <c r="AI5013" s="2">
        <v>0</v>
      </c>
      <c r="AJ5013" s="2">
        <v>7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2</v>
      </c>
      <c r="AR5013" s="2">
        <v>0</v>
      </c>
      <c r="AS5013" s="2">
        <v>1</v>
      </c>
      <c r="AT5013" s="2">
        <v>0</v>
      </c>
    </row>
    <row r="5014" spans="1:46" x14ac:dyDescent="0.2">
      <c r="A5014" s="2">
        <v>1692373</v>
      </c>
      <c r="B5014" s="2">
        <v>886639</v>
      </c>
      <c r="C5014" s="7">
        <v>21.671334587716601</v>
      </c>
      <c r="D5014" s="7">
        <v>36.988983951552299</v>
      </c>
      <c r="E5014" s="19" t="s">
        <v>5146</v>
      </c>
      <c r="F5014" s="46">
        <f>INDEX(Δεδομένα!$P:$P,MATCH('2021'!E5014,Δεδομένα!$O:$O,0))</f>
        <v>145</v>
      </c>
      <c r="G5014" s="49" t="s">
        <v>4919</v>
      </c>
      <c r="H5014" s="51" t="str">
        <f>INDEX(Δεδομένα!B$1:B$51,MATCH('2021'!G5014,Δεδομένα!A$1:A$51,0))</f>
        <v>ΠΕΛΛΟΠΟΝΗΣΟΥ</v>
      </c>
      <c r="I5014" s="53">
        <f>INDEX(Δεδομένα!E$1:E$13,MATCH('2021'!H5014,Δεδομένα!D$1:D$13,0))</f>
        <v>8</v>
      </c>
      <c r="J5014" s="4">
        <v>44435</v>
      </c>
      <c r="K5014" s="3" t="s">
        <v>632</v>
      </c>
      <c r="L5014" s="17" t="str">
        <f t="shared" si="400"/>
        <v>27/08/2021 15:43</v>
      </c>
      <c r="M5014" s="4">
        <v>44435</v>
      </c>
      <c r="N5014" s="3" t="s">
        <v>261</v>
      </c>
      <c r="O5014" s="17" t="str">
        <f t="shared" si="401"/>
        <v>27/08/2021 18:25</v>
      </c>
      <c r="P5014" s="24">
        <f t="shared" si="402"/>
        <v>0.11249999999563443</v>
      </c>
      <c r="Q5014" s="28">
        <v>0</v>
      </c>
      <c r="R5014" s="27">
        <f t="shared" si="403"/>
        <v>161.99999999371357</v>
      </c>
      <c r="S5014" s="3" t="s">
        <v>4</v>
      </c>
      <c r="T5014" s="3" t="s">
        <v>4995</v>
      </c>
      <c r="U5014" s="3" t="s">
        <v>5181</v>
      </c>
      <c r="V5014" s="3" t="s">
        <v>5164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2</v>
      </c>
      <c r="AC5014" s="5">
        <v>0</v>
      </c>
      <c r="AD5014" s="5">
        <v>0</v>
      </c>
      <c r="AE5014" s="2">
        <v>8</v>
      </c>
      <c r="AF5014" s="2">
        <v>0</v>
      </c>
      <c r="AG5014" s="2">
        <v>0</v>
      </c>
      <c r="AH5014" s="2">
        <v>0</v>
      </c>
      <c r="AI5014" s="2">
        <v>0</v>
      </c>
      <c r="AJ5014" s="2">
        <v>4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</row>
    <row r="5015" spans="1:46" x14ac:dyDescent="0.2">
      <c r="A5015" s="2">
        <v>1699935</v>
      </c>
      <c r="B5015" s="2">
        <v>894748</v>
      </c>
      <c r="C5015" s="7">
        <v>21.668545481528401</v>
      </c>
      <c r="D5015" s="7">
        <v>37.049923902034102</v>
      </c>
      <c r="E5015" s="19" t="s">
        <v>5146</v>
      </c>
      <c r="F5015" s="46">
        <f>INDEX(Δεδομένα!$P:$P,MATCH('2021'!E5015,Δεδομένα!$O:$O,0))</f>
        <v>145</v>
      </c>
      <c r="G5015" s="49" t="s">
        <v>4919</v>
      </c>
      <c r="H5015" s="51" t="str">
        <f>INDEX(Δεδομένα!B$1:B$51,MATCH('2021'!G5015,Δεδομένα!A$1:A$51,0))</f>
        <v>ΠΕΛΛΟΠΟΝΗΣΟΥ</v>
      </c>
      <c r="I5015" s="53">
        <f>INDEX(Δεδομένα!E$1:E$13,MATCH('2021'!H5015,Δεδομένα!D$1:D$13,0))</f>
        <v>8</v>
      </c>
      <c r="J5015" s="4">
        <v>44466</v>
      </c>
      <c r="K5015" s="3" t="s">
        <v>36</v>
      </c>
      <c r="L5015" s="17" t="str">
        <f t="shared" si="400"/>
        <v>27/09/2021 16:20</v>
      </c>
      <c r="M5015" s="4">
        <v>44466</v>
      </c>
      <c r="N5015" s="3" t="s">
        <v>411</v>
      </c>
      <c r="O5015" s="17" t="str">
        <f t="shared" si="401"/>
        <v>27/09/2021 17:10</v>
      </c>
      <c r="P5015" s="24">
        <f t="shared" si="402"/>
        <v>3.4722222226264421E-2</v>
      </c>
      <c r="Q5015" s="28">
        <v>0</v>
      </c>
      <c r="R5015" s="27">
        <f t="shared" si="403"/>
        <v>50.000000005820766</v>
      </c>
      <c r="S5015" s="3" t="s">
        <v>4</v>
      </c>
      <c r="T5015" s="3" t="s">
        <v>5099</v>
      </c>
      <c r="U5015" s="3" t="s">
        <v>1302</v>
      </c>
      <c r="V5015" s="3" t="s">
        <v>2903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2.5</v>
      </c>
      <c r="AC5015" s="5">
        <v>0</v>
      </c>
      <c r="AD5015" s="5">
        <v>0</v>
      </c>
      <c r="AE5015" s="2">
        <v>2</v>
      </c>
      <c r="AF5015" s="2">
        <v>0</v>
      </c>
      <c r="AG5015" s="2">
        <v>0</v>
      </c>
      <c r="AH5015" s="2">
        <v>0</v>
      </c>
      <c r="AI5015" s="2">
        <v>0</v>
      </c>
      <c r="AJ5015" s="2">
        <v>1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</row>
    <row r="5016" spans="1:46" x14ac:dyDescent="0.2">
      <c r="A5016" s="2">
        <v>1704797</v>
      </c>
      <c r="B5016" s="2">
        <v>897181</v>
      </c>
      <c r="C5016" s="7">
        <v>21.6315536522991</v>
      </c>
      <c r="D5016" s="7">
        <v>37.057026326778697</v>
      </c>
      <c r="E5016" s="19" t="s">
        <v>5146</v>
      </c>
      <c r="F5016" s="46">
        <f>INDEX(Δεδομένα!$P:$P,MATCH('2021'!E5016,Δεδομένα!$O:$O,0))</f>
        <v>145</v>
      </c>
      <c r="G5016" s="49" t="s">
        <v>4919</v>
      </c>
      <c r="H5016" s="51" t="str">
        <f>INDEX(Δεδομένα!B$1:B$51,MATCH('2021'!G5016,Δεδομένα!A$1:A$51,0))</f>
        <v>ΠΕΛΛΟΠΟΝΗΣΟΥ</v>
      </c>
      <c r="I5016" s="53">
        <f>INDEX(Δεδομένα!E$1:E$13,MATCH('2021'!H5016,Δεδομένα!D$1:D$13,0))</f>
        <v>8</v>
      </c>
      <c r="J5016" s="4">
        <v>44475</v>
      </c>
      <c r="K5016" s="3" t="s">
        <v>234</v>
      </c>
      <c r="L5016" s="17" t="str">
        <f t="shared" si="400"/>
        <v>06/10/2021 18:39</v>
      </c>
      <c r="M5016" s="4">
        <v>44475</v>
      </c>
      <c r="N5016" s="3" t="s">
        <v>969</v>
      </c>
      <c r="O5016" s="17" t="str">
        <f t="shared" si="401"/>
        <v>06/10/2021 19:37</v>
      </c>
      <c r="P5016" s="24">
        <f t="shared" si="402"/>
        <v>4.0277777778101154E-2</v>
      </c>
      <c r="Q5016" s="28">
        <v>0</v>
      </c>
      <c r="R5016" s="27">
        <f t="shared" si="403"/>
        <v>58.000000000465661</v>
      </c>
      <c r="S5016" s="3" t="s">
        <v>4</v>
      </c>
      <c r="T5016" s="3" t="s">
        <v>5099</v>
      </c>
      <c r="U5016" s="3" t="s">
        <v>4</v>
      </c>
      <c r="V5016" s="3" t="s">
        <v>5182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0.05</v>
      </c>
      <c r="AC5016" s="5">
        <v>0</v>
      </c>
      <c r="AD5016" s="5">
        <v>0</v>
      </c>
      <c r="AE5016" s="2">
        <v>2</v>
      </c>
      <c r="AF5016" s="2">
        <v>0</v>
      </c>
      <c r="AG5016" s="2">
        <v>0</v>
      </c>
      <c r="AH5016" s="2">
        <v>0</v>
      </c>
      <c r="AI5016" s="2">
        <v>0</v>
      </c>
      <c r="AJ5016" s="2">
        <v>1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</row>
    <row r="5017" spans="1:46" x14ac:dyDescent="0.2">
      <c r="A5017" s="2">
        <v>1709759</v>
      </c>
      <c r="B5017" s="2">
        <v>905463</v>
      </c>
      <c r="C5017" s="7">
        <v>21.649050123564301</v>
      </c>
      <c r="D5017" s="7">
        <v>37.0553843385064</v>
      </c>
      <c r="E5017" s="19" t="s">
        <v>5146</v>
      </c>
      <c r="F5017" s="46">
        <f>INDEX(Δεδομένα!$P:$P,MATCH('2021'!E5017,Δεδομένα!$O:$O,0))</f>
        <v>145</v>
      </c>
      <c r="G5017" s="49" t="s">
        <v>4919</v>
      </c>
      <c r="H5017" s="51" t="str">
        <f>INDEX(Δεδομένα!B$1:B$51,MATCH('2021'!G5017,Δεδομένα!A$1:A$51,0))</f>
        <v>ΠΕΛΛΟΠΟΝΗΣΟΥ</v>
      </c>
      <c r="I5017" s="53">
        <f>INDEX(Δεδομένα!E$1:E$13,MATCH('2021'!H5017,Δεδομένα!D$1:D$13,0))</f>
        <v>8</v>
      </c>
      <c r="J5017" s="4">
        <v>44499</v>
      </c>
      <c r="K5017" s="3" t="s">
        <v>1135</v>
      </c>
      <c r="L5017" s="17" t="str">
        <f t="shared" si="400"/>
        <v>30/10/2021 17:58</v>
      </c>
      <c r="M5017" s="4">
        <v>44499</v>
      </c>
      <c r="N5017" s="3" t="s">
        <v>261</v>
      </c>
      <c r="O5017" s="17" t="str">
        <f t="shared" si="401"/>
        <v>30/10/2021 18:25</v>
      </c>
      <c r="P5017" s="24">
        <f t="shared" si="402"/>
        <v>1.8749999995634425E-2</v>
      </c>
      <c r="Q5017" s="28">
        <v>0</v>
      </c>
      <c r="R5017" s="27">
        <f t="shared" si="403"/>
        <v>26.999999993713573</v>
      </c>
      <c r="S5017" s="3" t="s">
        <v>4</v>
      </c>
      <c r="T5017" s="3" t="s">
        <v>5099</v>
      </c>
      <c r="U5017" s="3" t="s">
        <v>1302</v>
      </c>
      <c r="V5017" s="3" t="s">
        <v>1302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0.05</v>
      </c>
      <c r="AD5017" s="5">
        <v>0</v>
      </c>
      <c r="AE5017" s="2">
        <v>2</v>
      </c>
      <c r="AF5017" s="2">
        <v>0</v>
      </c>
      <c r="AG5017" s="2">
        <v>0</v>
      </c>
      <c r="AH5017" s="2">
        <v>0</v>
      </c>
      <c r="AI5017" s="2">
        <v>0</v>
      </c>
      <c r="AJ5017" s="2">
        <v>1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</row>
    <row r="5018" spans="1:46" x14ac:dyDescent="0.2">
      <c r="A5018" s="2">
        <v>1720803</v>
      </c>
      <c r="B5018" s="2">
        <v>905858</v>
      </c>
      <c r="D5018" s="2"/>
      <c r="E5018" s="19" t="s">
        <v>5146</v>
      </c>
      <c r="F5018" s="46">
        <f>INDEX(Δεδομένα!$P:$P,MATCH('2021'!E5018,Δεδομένα!$O:$O,0))</f>
        <v>145</v>
      </c>
      <c r="G5018" s="49" t="s">
        <v>4919</v>
      </c>
      <c r="H5018" s="51" t="str">
        <f>INDEX(Δεδομένα!B$1:B$51,MATCH('2021'!G5018,Δεδομένα!A$1:A$51,0))</f>
        <v>ΠΕΛΛΟΠΟΝΗΣΟΥ</v>
      </c>
      <c r="I5018" s="53">
        <f>INDEX(Δεδομένα!E$1:E$13,MATCH('2021'!H5018,Δεδομένα!D$1:D$13,0))</f>
        <v>8</v>
      </c>
      <c r="J5018" s="4">
        <v>44501</v>
      </c>
      <c r="K5018" s="3" t="s">
        <v>299</v>
      </c>
      <c r="L5018" s="17" t="str">
        <f t="shared" si="400"/>
        <v>01/11/2021 13:10</v>
      </c>
      <c r="M5018" s="4">
        <v>44501</v>
      </c>
      <c r="N5018" s="3" t="s">
        <v>224</v>
      </c>
      <c r="O5018" s="17" t="str">
        <f t="shared" si="401"/>
        <v>01/11/2021 13:38</v>
      </c>
      <c r="P5018" s="24">
        <f t="shared" si="402"/>
        <v>1.9444444449618459E-2</v>
      </c>
      <c r="Q5018" s="28">
        <v>0</v>
      </c>
      <c r="R5018" s="27">
        <f t="shared" si="403"/>
        <v>28.000000007450581</v>
      </c>
      <c r="S5018" s="3" t="s">
        <v>4</v>
      </c>
      <c r="T5018" s="3" t="s">
        <v>5099</v>
      </c>
      <c r="U5018" s="3" t="s">
        <v>4</v>
      </c>
      <c r="V5018" s="3" t="s">
        <v>5183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0.1</v>
      </c>
      <c r="AD5018" s="5">
        <v>0</v>
      </c>
      <c r="AE5018" s="2">
        <v>2</v>
      </c>
      <c r="AF5018" s="2">
        <v>0</v>
      </c>
      <c r="AG5018" s="2">
        <v>0</v>
      </c>
      <c r="AH5018" s="2">
        <v>0</v>
      </c>
      <c r="AI5018" s="2">
        <v>0</v>
      </c>
      <c r="AJ5018" s="2">
        <v>1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</row>
    <row r="5019" spans="1:46" x14ac:dyDescent="0.2">
      <c r="A5019" s="2">
        <v>1711347</v>
      </c>
      <c r="B5019" s="2">
        <v>906610</v>
      </c>
      <c r="C5019" s="7">
        <v>21.652759662310601</v>
      </c>
      <c r="D5019" s="7">
        <v>37.1621485899432</v>
      </c>
      <c r="E5019" s="19" t="s">
        <v>5146</v>
      </c>
      <c r="F5019" s="46">
        <f>INDEX(Δεδομένα!$P:$P,MATCH('2021'!E5019,Δεδομένα!$O:$O,0))</f>
        <v>145</v>
      </c>
      <c r="G5019" s="49" t="s">
        <v>4919</v>
      </c>
      <c r="H5019" s="51" t="str">
        <f>INDEX(Δεδομένα!B$1:B$51,MATCH('2021'!G5019,Δεδομένα!A$1:A$51,0))</f>
        <v>ΠΕΛΛΟΠΟΝΗΣΟΥ</v>
      </c>
      <c r="I5019" s="53">
        <f>INDEX(Δεδομένα!E$1:E$13,MATCH('2021'!H5019,Δεδομένα!D$1:D$13,0))</f>
        <v>8</v>
      </c>
      <c r="J5019" s="4">
        <v>44504</v>
      </c>
      <c r="K5019" s="3" t="s">
        <v>461</v>
      </c>
      <c r="L5019" s="17" t="str">
        <f t="shared" si="400"/>
        <v>04/11/2021 17:00</v>
      </c>
      <c r="M5019" s="4">
        <v>44504</v>
      </c>
      <c r="N5019" s="3" t="s">
        <v>566</v>
      </c>
      <c r="O5019" s="17" t="str">
        <f t="shared" si="401"/>
        <v>04/11/2021 18:40</v>
      </c>
      <c r="P5019" s="24">
        <f t="shared" si="402"/>
        <v>6.9444444445252884E-2</v>
      </c>
      <c r="Q5019" s="28">
        <v>0</v>
      </c>
      <c r="R5019" s="27">
        <f t="shared" si="403"/>
        <v>100.00000000116415</v>
      </c>
      <c r="S5019" s="3" t="s">
        <v>4</v>
      </c>
      <c r="T5019" s="3" t="s">
        <v>5099</v>
      </c>
      <c r="U5019" s="3" t="s">
        <v>4</v>
      </c>
      <c r="V5019" s="3" t="s">
        <v>5184</v>
      </c>
      <c r="W5019" s="5">
        <v>0</v>
      </c>
      <c r="X5019" s="5">
        <v>0.08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2">
        <v>4</v>
      </c>
      <c r="AF5019" s="2">
        <v>0</v>
      </c>
      <c r="AG5019" s="2">
        <v>0</v>
      </c>
      <c r="AH5019" s="2">
        <v>0</v>
      </c>
      <c r="AI5019" s="2">
        <v>0</v>
      </c>
      <c r="AJ5019" s="2">
        <v>2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</row>
    <row r="5020" spans="1:46" x14ac:dyDescent="0.2">
      <c r="A5020" s="2">
        <v>1723588</v>
      </c>
      <c r="B5020" s="2">
        <v>920155</v>
      </c>
      <c r="C5020" s="7">
        <v>21.616932398887801</v>
      </c>
      <c r="D5020" s="7">
        <v>37.069914577153298</v>
      </c>
      <c r="E5020" s="19" t="s">
        <v>5146</v>
      </c>
      <c r="F5020" s="46">
        <f>INDEX(Δεδομένα!$P:$P,MATCH('2021'!E5020,Δεδομένα!$O:$O,0))</f>
        <v>145</v>
      </c>
      <c r="G5020" s="49" t="s">
        <v>4919</v>
      </c>
      <c r="H5020" s="51" t="str">
        <f>INDEX(Δεδομένα!B$1:B$51,MATCH('2021'!G5020,Δεδομένα!A$1:A$51,0))</f>
        <v>ΠΕΛΛΟΠΟΝΗΣΟΥ</v>
      </c>
      <c r="I5020" s="53">
        <f>INDEX(Δεδομένα!E$1:E$13,MATCH('2021'!H5020,Δεδομένα!D$1:D$13,0))</f>
        <v>8</v>
      </c>
      <c r="J5020" s="4">
        <v>44552</v>
      </c>
      <c r="K5020" s="3" t="s">
        <v>150</v>
      </c>
      <c r="L5020" s="17" t="str">
        <f t="shared" si="400"/>
        <v>22/12/2021 19:00</v>
      </c>
      <c r="M5020" s="4">
        <v>44552</v>
      </c>
      <c r="N5020" s="3" t="s">
        <v>111</v>
      </c>
      <c r="O5020" s="17" t="str">
        <f t="shared" si="401"/>
        <v>22/12/2021 19:20</v>
      </c>
      <c r="P5020" s="24">
        <f t="shared" si="402"/>
        <v>1.3888888890505768E-2</v>
      </c>
      <c r="Q5020" s="28">
        <v>0</v>
      </c>
      <c r="R5020" s="27">
        <f t="shared" si="403"/>
        <v>20.000000002328306</v>
      </c>
      <c r="S5020" s="3" t="s">
        <v>4</v>
      </c>
      <c r="T5020" s="3" t="s">
        <v>5099</v>
      </c>
      <c r="U5020" s="3" t="s">
        <v>4</v>
      </c>
      <c r="V5020" s="3" t="s">
        <v>5185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0.01</v>
      </c>
      <c r="AC5020" s="5">
        <v>0.01</v>
      </c>
      <c r="AD5020" s="5">
        <v>0</v>
      </c>
      <c r="AE5020" s="2">
        <v>2</v>
      </c>
      <c r="AF5020" s="2">
        <v>0</v>
      </c>
      <c r="AG5020" s="2">
        <v>0</v>
      </c>
      <c r="AH5020" s="2">
        <v>0</v>
      </c>
      <c r="AI5020" s="2">
        <v>0</v>
      </c>
      <c r="AJ5020" s="2">
        <v>1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</row>
    <row r="5021" spans="1:46" x14ac:dyDescent="0.2">
      <c r="A5021" s="2">
        <v>1631579</v>
      </c>
      <c r="B5021" s="2">
        <v>819379</v>
      </c>
      <c r="C5021" s="7">
        <v>21.6926822321205</v>
      </c>
      <c r="D5021" s="7">
        <v>37.382173402559502</v>
      </c>
      <c r="E5021" s="19" t="s">
        <v>5186</v>
      </c>
      <c r="F5021" s="46">
        <f>INDEX(Δεδομένα!$P:$P,MATCH('2021'!E5021,Δεδομένα!$O:$O,0))</f>
        <v>146</v>
      </c>
      <c r="G5021" s="49" t="s">
        <v>4919</v>
      </c>
      <c r="H5021" s="51" t="str">
        <f>INDEX(Δεδομένα!B$1:B$51,MATCH('2021'!G5021,Δεδομένα!A$1:A$51,0))</f>
        <v>ΠΕΛΛΟΠΟΝΗΣΟΥ</v>
      </c>
      <c r="I5021" s="53">
        <f>INDEX(Δεδομένα!E$1:E$13,MATCH('2021'!H5021,Δεδομένα!D$1:D$13,0))</f>
        <v>8</v>
      </c>
      <c r="J5021" s="4">
        <v>44214</v>
      </c>
      <c r="K5021" s="3" t="s">
        <v>415</v>
      </c>
      <c r="L5021" s="17" t="str">
        <f t="shared" si="400"/>
        <v>18/01/2021 16:40</v>
      </c>
      <c r="M5021" s="4">
        <v>44214</v>
      </c>
      <c r="N5021" s="3" t="s">
        <v>341</v>
      </c>
      <c r="O5021" s="17" t="str">
        <f t="shared" si="401"/>
        <v>18/01/2021 17:55</v>
      </c>
      <c r="P5021" s="24">
        <f t="shared" si="402"/>
        <v>5.2083333335758653E-2</v>
      </c>
      <c r="Q5021" s="28">
        <v>0</v>
      </c>
      <c r="R5021" s="27">
        <f t="shared" si="403"/>
        <v>75.00000000349246</v>
      </c>
      <c r="S5021" s="3" t="s">
        <v>4</v>
      </c>
      <c r="T5021" s="3" t="s">
        <v>5099</v>
      </c>
      <c r="U5021" s="3" t="s">
        <v>4</v>
      </c>
      <c r="V5021" s="3" t="s">
        <v>1450</v>
      </c>
      <c r="W5021" s="5">
        <v>0</v>
      </c>
      <c r="X5021" s="5">
        <v>0</v>
      </c>
      <c r="Y5021" s="5">
        <v>0</v>
      </c>
      <c r="Z5021" s="5">
        <v>0</v>
      </c>
      <c r="AA5021" s="5">
        <v>0.2</v>
      </c>
      <c r="AB5021" s="5">
        <v>0</v>
      </c>
      <c r="AC5021" s="5">
        <v>0</v>
      </c>
      <c r="AD5021" s="5">
        <v>0</v>
      </c>
      <c r="AE5021" s="2">
        <v>2</v>
      </c>
      <c r="AF5021" s="2">
        <v>0</v>
      </c>
      <c r="AG5021" s="2">
        <v>0</v>
      </c>
      <c r="AH5021" s="2">
        <v>0</v>
      </c>
      <c r="AI5021" s="2">
        <v>0</v>
      </c>
      <c r="AJ5021" s="2">
        <v>1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 t="s">
        <v>4</v>
      </c>
      <c r="AT5021" s="2" t="s">
        <v>4</v>
      </c>
    </row>
    <row r="5022" spans="1:46" x14ac:dyDescent="0.2">
      <c r="A5022" s="2">
        <v>1634126</v>
      </c>
      <c r="B5022" s="2">
        <v>821523</v>
      </c>
      <c r="C5022" s="7">
        <v>21.678266342854101</v>
      </c>
      <c r="D5022" s="7">
        <v>37.252644154324798</v>
      </c>
      <c r="E5022" s="19" t="s">
        <v>5186</v>
      </c>
      <c r="F5022" s="46">
        <f>INDEX(Δεδομένα!$P:$P,MATCH('2021'!E5022,Δεδομένα!$O:$O,0))</f>
        <v>146</v>
      </c>
      <c r="G5022" s="49" t="s">
        <v>4919</v>
      </c>
      <c r="H5022" s="51" t="str">
        <f>INDEX(Δεδομένα!B$1:B$51,MATCH('2021'!G5022,Δεδομένα!A$1:A$51,0))</f>
        <v>ΠΕΛΛΟΠΟΝΗΣΟΥ</v>
      </c>
      <c r="I5022" s="53">
        <f>INDEX(Δεδομένα!E$1:E$13,MATCH('2021'!H5022,Δεδομένα!D$1:D$13,0))</f>
        <v>8</v>
      </c>
      <c r="J5022" s="4">
        <v>44223</v>
      </c>
      <c r="K5022" s="3" t="s">
        <v>502</v>
      </c>
      <c r="L5022" s="17" t="str">
        <f t="shared" si="400"/>
        <v>27/01/2021 19:30</v>
      </c>
      <c r="M5022" s="4">
        <v>44223</v>
      </c>
      <c r="N5022" s="3" t="s">
        <v>865</v>
      </c>
      <c r="O5022" s="17" t="str">
        <f t="shared" si="401"/>
        <v>27/01/2021 19:47</v>
      </c>
      <c r="P5022" s="24">
        <f t="shared" si="402"/>
        <v>1.1805555557657499E-2</v>
      </c>
      <c r="Q5022" s="28">
        <v>0</v>
      </c>
      <c r="R5022" s="27">
        <f t="shared" si="403"/>
        <v>17.000000003026798</v>
      </c>
      <c r="S5022" s="3" t="s">
        <v>4</v>
      </c>
      <c r="T5022" s="3" t="s">
        <v>5099</v>
      </c>
      <c r="U5022" s="3" t="s">
        <v>5187</v>
      </c>
      <c r="V5022" s="3" t="s">
        <v>5188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0.05</v>
      </c>
      <c r="AC5022" s="5">
        <v>0</v>
      </c>
      <c r="AD5022" s="5">
        <v>0</v>
      </c>
      <c r="AE5022" s="2">
        <v>2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1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 t="s">
        <v>4</v>
      </c>
      <c r="AT5022" s="2" t="s">
        <v>4</v>
      </c>
    </row>
    <row r="5023" spans="1:46" x14ac:dyDescent="0.2">
      <c r="A5023" s="2">
        <v>1637625</v>
      </c>
      <c r="B5023" s="2">
        <v>823639</v>
      </c>
      <c r="C5023" s="7">
        <v>21.715590394911899</v>
      </c>
      <c r="D5023" s="7">
        <v>37.387852766485402</v>
      </c>
      <c r="E5023" s="19" t="s">
        <v>5186</v>
      </c>
      <c r="F5023" s="46">
        <f>INDEX(Δεδομένα!$P:$P,MATCH('2021'!E5023,Δεδομένα!$O:$O,0))</f>
        <v>146</v>
      </c>
      <c r="G5023" s="49" t="s">
        <v>4919</v>
      </c>
      <c r="H5023" s="51" t="str">
        <f>INDEX(Δεδομένα!B$1:B$51,MATCH('2021'!G5023,Δεδομένα!A$1:A$51,0))</f>
        <v>ΠΕΛΛΟΠΟΝΗΣΟΥ</v>
      </c>
      <c r="I5023" s="53">
        <f>INDEX(Δεδομένα!E$1:E$13,MATCH('2021'!H5023,Δεδομένα!D$1:D$13,0))</f>
        <v>8</v>
      </c>
      <c r="J5023" s="4">
        <v>44233</v>
      </c>
      <c r="K5023" s="3" t="s">
        <v>127</v>
      </c>
      <c r="L5023" s="17" t="str">
        <f t="shared" si="400"/>
        <v>06/02/2021 11:40</v>
      </c>
      <c r="M5023" s="4">
        <v>44233</v>
      </c>
      <c r="N5023" s="3" t="s">
        <v>42</v>
      </c>
      <c r="O5023" s="17" t="str">
        <f t="shared" si="401"/>
        <v>06/02/2021 14:30</v>
      </c>
      <c r="P5023" s="24">
        <f t="shared" si="402"/>
        <v>0.11805555555474712</v>
      </c>
      <c r="Q5023" s="28">
        <v>0</v>
      </c>
      <c r="R5023" s="27">
        <f t="shared" si="403"/>
        <v>169.99999999883585</v>
      </c>
      <c r="S5023" s="3" t="s">
        <v>4</v>
      </c>
      <c r="T5023" s="3" t="s">
        <v>5099</v>
      </c>
      <c r="U5023" s="3" t="s">
        <v>1899</v>
      </c>
      <c r="V5023" s="3" t="s">
        <v>5189</v>
      </c>
      <c r="W5023" s="5">
        <v>0</v>
      </c>
      <c r="X5023" s="5">
        <v>1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2">
        <v>3</v>
      </c>
      <c r="AF5023" s="2">
        <v>0</v>
      </c>
      <c r="AG5023" s="2">
        <v>0</v>
      </c>
      <c r="AH5023" s="2">
        <v>0</v>
      </c>
      <c r="AI5023" s="2">
        <v>0</v>
      </c>
      <c r="AJ5023" s="2">
        <v>2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 t="s">
        <v>4</v>
      </c>
      <c r="AT5023" s="2" t="s">
        <v>4</v>
      </c>
    </row>
    <row r="5024" spans="1:46" x14ac:dyDescent="0.2">
      <c r="A5024" s="2">
        <v>1640041</v>
      </c>
      <c r="B5024" s="2">
        <v>831129</v>
      </c>
      <c r="C5024" s="7">
        <v>21.799296309454601</v>
      </c>
      <c r="D5024" s="7">
        <v>37.197944933952797</v>
      </c>
      <c r="E5024" s="19" t="s">
        <v>5186</v>
      </c>
      <c r="F5024" s="46">
        <f>INDEX(Δεδομένα!$P:$P,MATCH('2021'!E5024,Δεδομένα!$O:$O,0))</f>
        <v>146</v>
      </c>
      <c r="G5024" s="49" t="s">
        <v>4919</v>
      </c>
      <c r="H5024" s="51" t="str">
        <f>INDEX(Δεδομένα!B$1:B$51,MATCH('2021'!G5024,Δεδομένα!A$1:A$51,0))</f>
        <v>ΠΕΛΛΟΠΟΝΗΣΟΥ</v>
      </c>
      <c r="I5024" s="53">
        <f>INDEX(Δεδομένα!E$1:E$13,MATCH('2021'!H5024,Δεδομένα!D$1:D$13,0))</f>
        <v>8</v>
      </c>
      <c r="J5024" s="4">
        <v>44248</v>
      </c>
      <c r="K5024" s="3" t="s">
        <v>844</v>
      </c>
      <c r="L5024" s="17" t="str">
        <f t="shared" si="400"/>
        <v>21/02/2021 17:35</v>
      </c>
      <c r="M5024" s="4">
        <v>44249</v>
      </c>
      <c r="N5024" s="3" t="s">
        <v>299</v>
      </c>
      <c r="O5024" s="17" t="str">
        <f t="shared" si="401"/>
        <v>22/02/2021 13:10</v>
      </c>
      <c r="P5024" s="24">
        <f t="shared" si="402"/>
        <v>0.81597222221898846</v>
      </c>
      <c r="Q5024" s="28">
        <v>0</v>
      </c>
      <c r="R5024" s="27">
        <f t="shared" si="403"/>
        <v>1174.9999999953434</v>
      </c>
      <c r="S5024" s="3" t="s">
        <v>4</v>
      </c>
      <c r="T5024" s="3" t="s">
        <v>5099</v>
      </c>
      <c r="U5024" s="3" t="s">
        <v>123</v>
      </c>
      <c r="V5024" s="3" t="s">
        <v>2183</v>
      </c>
      <c r="W5024" s="5">
        <v>0</v>
      </c>
      <c r="X5024" s="5">
        <v>40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2">
        <v>32</v>
      </c>
      <c r="AF5024" s="2">
        <v>6</v>
      </c>
      <c r="AG5024" s="2">
        <v>0</v>
      </c>
      <c r="AH5024" s="2">
        <v>0</v>
      </c>
      <c r="AI5024" s="2">
        <v>1</v>
      </c>
      <c r="AJ5024" s="2">
        <v>17</v>
      </c>
      <c r="AK5024" s="2">
        <v>0</v>
      </c>
      <c r="AL5024" s="2">
        <v>0</v>
      </c>
      <c r="AM5024" s="2">
        <v>1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 t="s">
        <v>4</v>
      </c>
      <c r="AT5024" s="2" t="s">
        <v>4</v>
      </c>
    </row>
    <row r="5025" spans="1:46" x14ac:dyDescent="0.2">
      <c r="A5025" s="2">
        <v>1641649</v>
      </c>
      <c r="B5025" s="2">
        <v>831074</v>
      </c>
      <c r="C5025" s="7">
        <v>21.6645334845416</v>
      </c>
      <c r="D5025" s="7">
        <v>37.223724471420503</v>
      </c>
      <c r="E5025" s="19" t="s">
        <v>5186</v>
      </c>
      <c r="F5025" s="46">
        <f>INDEX(Δεδομένα!$P:$P,MATCH('2021'!E5025,Δεδομένα!$O:$O,0))</f>
        <v>146</v>
      </c>
      <c r="G5025" s="49" t="s">
        <v>4919</v>
      </c>
      <c r="H5025" s="51" t="str">
        <f>INDEX(Δεδομένα!B$1:B$51,MATCH('2021'!G5025,Δεδομένα!A$1:A$51,0))</f>
        <v>ΠΕΛΛΟΠΟΝΗΣΟΥ</v>
      </c>
      <c r="I5025" s="53">
        <f>INDEX(Δεδομένα!E$1:E$13,MATCH('2021'!H5025,Δεδομένα!D$1:D$13,0))</f>
        <v>8</v>
      </c>
      <c r="J5025" s="4">
        <v>44248</v>
      </c>
      <c r="K5025" s="3" t="s">
        <v>362</v>
      </c>
      <c r="L5025" s="17" t="str">
        <f t="shared" si="400"/>
        <v>21/02/2021 15:20</v>
      </c>
      <c r="M5025" s="4">
        <v>44248</v>
      </c>
      <c r="N5025" s="3" t="s">
        <v>407</v>
      </c>
      <c r="O5025" s="17" t="str">
        <f t="shared" si="401"/>
        <v>21/02/2021 15:40</v>
      </c>
      <c r="P5025" s="24">
        <f t="shared" si="402"/>
        <v>1.3888888890505768E-2</v>
      </c>
      <c r="Q5025" s="28">
        <v>0</v>
      </c>
      <c r="R5025" s="27">
        <f t="shared" si="403"/>
        <v>20.000000002328306</v>
      </c>
      <c r="S5025" s="3" t="s">
        <v>4</v>
      </c>
      <c r="T5025" s="3" t="s">
        <v>5099</v>
      </c>
      <c r="U5025" s="3" t="s">
        <v>123</v>
      </c>
      <c r="V5025" s="3" t="s">
        <v>5190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0.01</v>
      </c>
      <c r="AC5025" s="5">
        <v>0</v>
      </c>
      <c r="AD5025" s="5">
        <v>0</v>
      </c>
      <c r="AE5025" s="2">
        <v>2</v>
      </c>
      <c r="AF5025" s="2">
        <v>0</v>
      </c>
      <c r="AG5025" s="2">
        <v>0</v>
      </c>
      <c r="AH5025" s="2">
        <v>0</v>
      </c>
      <c r="AI5025" s="2">
        <v>0</v>
      </c>
      <c r="AJ5025" s="2">
        <v>1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 t="s">
        <v>4</v>
      </c>
      <c r="AT5025" s="2" t="s">
        <v>4</v>
      </c>
    </row>
    <row r="5026" spans="1:46" x14ac:dyDescent="0.2">
      <c r="A5026" s="2">
        <v>1642153</v>
      </c>
      <c r="B5026" s="2">
        <v>832703</v>
      </c>
      <c r="D5026" s="2"/>
      <c r="E5026" s="19" t="s">
        <v>5186</v>
      </c>
      <c r="F5026" s="46">
        <f>INDEX(Δεδομένα!$P:$P,MATCH('2021'!E5026,Δεδομένα!$O:$O,0))</f>
        <v>146</v>
      </c>
      <c r="G5026" s="49" t="s">
        <v>4919</v>
      </c>
      <c r="H5026" s="51" t="str">
        <f>INDEX(Δεδομένα!B$1:B$51,MATCH('2021'!G5026,Δεδομένα!A$1:A$51,0))</f>
        <v>ΠΕΛΛΟΠΟΝΗΣΟΥ</v>
      </c>
      <c r="I5026" s="53">
        <f>INDEX(Δεδομένα!E$1:E$13,MATCH('2021'!H5026,Δεδομένα!D$1:D$13,0))</f>
        <v>8</v>
      </c>
      <c r="J5026" s="4">
        <v>44252</v>
      </c>
      <c r="K5026" s="3" t="s">
        <v>161</v>
      </c>
      <c r="L5026" s="17" t="str">
        <f t="shared" si="400"/>
        <v>25/02/2021 15:00</v>
      </c>
      <c r="M5026" s="4">
        <v>44252</v>
      </c>
      <c r="N5026" s="3" t="s">
        <v>363</v>
      </c>
      <c r="O5026" s="17" t="str">
        <f t="shared" si="401"/>
        <v>25/02/2021 16:24</v>
      </c>
      <c r="P5026" s="24">
        <f t="shared" si="402"/>
        <v>5.8333333334303461E-2</v>
      </c>
      <c r="Q5026" s="28">
        <v>0</v>
      </c>
      <c r="R5026" s="27">
        <f t="shared" si="403"/>
        <v>84.000000001396984</v>
      </c>
      <c r="S5026" s="3" t="s">
        <v>4</v>
      </c>
      <c r="T5026" s="3" t="s">
        <v>5099</v>
      </c>
      <c r="U5026" s="3" t="s">
        <v>4901</v>
      </c>
      <c r="V5026" s="3" t="s">
        <v>5191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0.05</v>
      </c>
      <c r="AC5026" s="5">
        <v>0</v>
      </c>
      <c r="AD5026" s="5">
        <v>0</v>
      </c>
      <c r="AE5026" s="2">
        <v>3</v>
      </c>
      <c r="AF5026" s="2">
        <v>0</v>
      </c>
      <c r="AG5026" s="2">
        <v>0</v>
      </c>
      <c r="AH5026" s="2">
        <v>0</v>
      </c>
      <c r="AI5026" s="2">
        <v>0</v>
      </c>
      <c r="AJ5026" s="2">
        <v>2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 t="s">
        <v>4</v>
      </c>
      <c r="AT5026" s="2" t="s">
        <v>4</v>
      </c>
    </row>
    <row r="5027" spans="1:46" x14ac:dyDescent="0.2">
      <c r="A5027" s="2">
        <v>1642157</v>
      </c>
      <c r="B5027" s="2">
        <v>832765</v>
      </c>
      <c r="C5027" s="7">
        <v>21.6386924277651</v>
      </c>
      <c r="D5027" s="7">
        <v>37.231130621064402</v>
      </c>
      <c r="E5027" s="19" t="s">
        <v>5186</v>
      </c>
      <c r="F5027" s="46">
        <f>INDEX(Δεδομένα!$P:$P,MATCH('2021'!E5027,Δεδομένα!$O:$O,0))</f>
        <v>146</v>
      </c>
      <c r="G5027" s="49" t="s">
        <v>4919</v>
      </c>
      <c r="H5027" s="51" t="str">
        <f>INDEX(Δεδομένα!B$1:B$51,MATCH('2021'!G5027,Δεδομένα!A$1:A$51,0))</f>
        <v>ΠΕΛΛΟΠΟΝΗΣΟΥ</v>
      </c>
      <c r="I5027" s="53">
        <f>INDEX(Δεδομένα!E$1:E$13,MATCH('2021'!H5027,Δεδομένα!D$1:D$13,0))</f>
        <v>8</v>
      </c>
      <c r="J5027" s="4">
        <v>44252</v>
      </c>
      <c r="K5027" s="3" t="s">
        <v>111</v>
      </c>
      <c r="L5027" s="17" t="str">
        <f t="shared" si="400"/>
        <v>25/02/2021 19:20</v>
      </c>
      <c r="M5027" s="4">
        <v>44252</v>
      </c>
      <c r="N5027" s="3" t="s">
        <v>56</v>
      </c>
      <c r="O5027" s="17" t="str">
        <f t="shared" si="401"/>
        <v>25/02/2021 19:56</v>
      </c>
      <c r="P5027" s="24">
        <f t="shared" si="402"/>
        <v>2.5000000001455192E-2</v>
      </c>
      <c r="Q5027" s="28">
        <v>0</v>
      </c>
      <c r="R5027" s="27">
        <f t="shared" si="403"/>
        <v>36.000000002095476</v>
      </c>
      <c r="S5027" s="3" t="s">
        <v>4</v>
      </c>
      <c r="T5027" s="3" t="s">
        <v>5099</v>
      </c>
      <c r="U5027" s="3" t="s">
        <v>4901</v>
      </c>
      <c r="V5027" s="3" t="s">
        <v>3558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0.01</v>
      </c>
      <c r="AC5027" s="5">
        <v>0</v>
      </c>
      <c r="AD5027" s="5">
        <v>0</v>
      </c>
      <c r="AE5027" s="2">
        <v>2</v>
      </c>
      <c r="AF5027" s="2">
        <v>0</v>
      </c>
      <c r="AG5027" s="2">
        <v>0</v>
      </c>
      <c r="AH5027" s="2">
        <v>0</v>
      </c>
      <c r="AI5027" s="2">
        <v>0</v>
      </c>
      <c r="AJ5027" s="2">
        <v>1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 t="s">
        <v>4</v>
      </c>
      <c r="AT5027" s="2" t="s">
        <v>4</v>
      </c>
    </row>
    <row r="5028" spans="1:46" x14ac:dyDescent="0.2">
      <c r="A5028" s="2">
        <v>1642147</v>
      </c>
      <c r="B5028" s="2">
        <v>832844</v>
      </c>
      <c r="C5028" s="7">
        <v>21.7053548830328</v>
      </c>
      <c r="D5028" s="7">
        <v>37.342739404586901</v>
      </c>
      <c r="E5028" s="19" t="s">
        <v>5186</v>
      </c>
      <c r="F5028" s="46">
        <f>INDEX(Δεδομένα!$P:$P,MATCH('2021'!E5028,Δεδομένα!$O:$O,0))</f>
        <v>146</v>
      </c>
      <c r="G5028" s="49" t="s">
        <v>4919</v>
      </c>
      <c r="H5028" s="51" t="str">
        <f>INDEX(Δεδομένα!B$1:B$51,MATCH('2021'!G5028,Δεδομένα!A$1:A$51,0))</f>
        <v>ΠΕΛΛΟΠΟΝΗΣΟΥ</v>
      </c>
      <c r="I5028" s="53">
        <f>INDEX(Δεδομένα!E$1:E$13,MATCH('2021'!H5028,Δεδομένα!D$1:D$13,0))</f>
        <v>8</v>
      </c>
      <c r="J5028" s="4">
        <v>44253</v>
      </c>
      <c r="K5028" s="3" t="s">
        <v>273</v>
      </c>
      <c r="L5028" s="17" t="str">
        <f t="shared" si="400"/>
        <v>26/02/2021 09:50</v>
      </c>
      <c r="M5028" s="4">
        <v>44253</v>
      </c>
      <c r="N5028" s="3" t="s">
        <v>3243</v>
      </c>
      <c r="O5028" s="17" t="str">
        <f t="shared" si="401"/>
        <v>26/02/2021 10:52</v>
      </c>
      <c r="P5028" s="24">
        <f t="shared" si="402"/>
        <v>4.3055555557657499E-2</v>
      </c>
      <c r="Q5028" s="28">
        <v>0</v>
      </c>
      <c r="R5028" s="27">
        <f t="shared" si="403"/>
        <v>62.000000003026798</v>
      </c>
      <c r="S5028" s="3" t="s">
        <v>4</v>
      </c>
      <c r="T5028" s="3" t="s">
        <v>5099</v>
      </c>
      <c r="U5028" s="3" t="s">
        <v>4</v>
      </c>
      <c r="V5028" s="3" t="s">
        <v>5192</v>
      </c>
      <c r="W5028" s="5">
        <v>0</v>
      </c>
      <c r="X5028" s="5">
        <v>1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2">
        <v>4</v>
      </c>
      <c r="AF5028" s="2">
        <v>0</v>
      </c>
      <c r="AG5028" s="2">
        <v>0</v>
      </c>
      <c r="AH5028" s="2">
        <v>0</v>
      </c>
      <c r="AI5028" s="2">
        <v>0</v>
      </c>
      <c r="AJ5028" s="2">
        <v>2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 t="s">
        <v>4</v>
      </c>
      <c r="AT5028" s="2" t="s">
        <v>4</v>
      </c>
    </row>
    <row r="5029" spans="1:46" x14ac:dyDescent="0.2">
      <c r="A5029" s="2">
        <v>1642150</v>
      </c>
      <c r="B5029" s="2">
        <v>832868</v>
      </c>
      <c r="D5029" s="2"/>
      <c r="E5029" s="19" t="s">
        <v>5186</v>
      </c>
      <c r="F5029" s="46">
        <f>INDEX(Δεδομένα!$P:$P,MATCH('2021'!E5029,Δεδομένα!$O:$O,0))</f>
        <v>146</v>
      </c>
      <c r="G5029" s="49" t="s">
        <v>4919</v>
      </c>
      <c r="H5029" s="51" t="str">
        <f>INDEX(Δεδομένα!B$1:B$51,MATCH('2021'!G5029,Δεδομένα!A$1:A$51,0))</f>
        <v>ΠΕΛΛΟΠΟΝΗΣΟΥ</v>
      </c>
      <c r="I5029" s="53">
        <f>INDEX(Δεδομένα!E$1:E$13,MATCH('2021'!H5029,Δεδομένα!D$1:D$13,0))</f>
        <v>8</v>
      </c>
      <c r="J5029" s="4">
        <v>44253</v>
      </c>
      <c r="K5029" s="3" t="s">
        <v>338</v>
      </c>
      <c r="L5029" s="17" t="str">
        <f t="shared" si="400"/>
        <v>26/02/2021 11:00</v>
      </c>
      <c r="M5029" s="4">
        <v>44253</v>
      </c>
      <c r="N5029" s="3" t="s">
        <v>140</v>
      </c>
      <c r="O5029" s="17" t="str">
        <f t="shared" si="401"/>
        <v>26/02/2021 12:21</v>
      </c>
      <c r="P5029" s="24">
        <f t="shared" si="402"/>
        <v>5.6249999994179234E-2</v>
      </c>
      <c r="Q5029" s="28">
        <v>0</v>
      </c>
      <c r="R5029" s="27">
        <f t="shared" si="403"/>
        <v>80.999999991618097</v>
      </c>
      <c r="S5029" s="3" t="s">
        <v>4</v>
      </c>
      <c r="T5029" s="3" t="s">
        <v>5099</v>
      </c>
      <c r="U5029" s="3" t="s">
        <v>4901</v>
      </c>
      <c r="V5029" s="3" t="s">
        <v>5193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0.1</v>
      </c>
      <c r="AC5029" s="5">
        <v>0</v>
      </c>
      <c r="AD5029" s="5">
        <v>0</v>
      </c>
      <c r="AE5029" s="2">
        <v>3</v>
      </c>
      <c r="AF5029" s="2">
        <v>0</v>
      </c>
      <c r="AG5029" s="2">
        <v>0</v>
      </c>
      <c r="AH5029" s="2">
        <v>0</v>
      </c>
      <c r="AI5029" s="2">
        <v>0</v>
      </c>
      <c r="AJ5029" s="2">
        <v>2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 t="s">
        <v>4</v>
      </c>
      <c r="AT5029" s="2" t="s">
        <v>4</v>
      </c>
    </row>
    <row r="5030" spans="1:46" x14ac:dyDescent="0.2">
      <c r="A5030" s="2">
        <v>1649140</v>
      </c>
      <c r="B5030" s="2">
        <v>836639</v>
      </c>
      <c r="C5030" s="7">
        <v>21.696563948012798</v>
      </c>
      <c r="D5030" s="7">
        <v>37.348708294034097</v>
      </c>
      <c r="E5030" s="19" t="s">
        <v>5186</v>
      </c>
      <c r="F5030" s="46">
        <f>INDEX(Δεδομένα!$P:$P,MATCH('2021'!E5030,Δεδομένα!$O:$O,0))</f>
        <v>146</v>
      </c>
      <c r="G5030" s="49" t="s">
        <v>4919</v>
      </c>
      <c r="H5030" s="51" t="str">
        <f>INDEX(Δεδομένα!B$1:B$51,MATCH('2021'!G5030,Δεδομένα!A$1:A$51,0))</f>
        <v>ΠΕΛΛΟΠΟΝΗΣΟΥ</v>
      </c>
      <c r="I5030" s="53">
        <f>INDEX(Δεδομένα!E$1:E$13,MATCH('2021'!H5030,Δεδομένα!D$1:D$13,0))</f>
        <v>8</v>
      </c>
      <c r="J5030" s="4">
        <v>44265</v>
      </c>
      <c r="K5030" s="3" t="s">
        <v>370</v>
      </c>
      <c r="L5030" s="17" t="str">
        <f t="shared" si="400"/>
        <v>10/03/2021 17:45</v>
      </c>
      <c r="M5030" s="4">
        <v>44265</v>
      </c>
      <c r="N5030" s="3" t="s">
        <v>20</v>
      </c>
      <c r="O5030" s="17" t="str">
        <f t="shared" si="401"/>
        <v>10/03/2021 19:01</v>
      </c>
      <c r="P5030" s="24">
        <f t="shared" si="402"/>
        <v>5.2777777775190771E-2</v>
      </c>
      <c r="Q5030" s="28">
        <v>0</v>
      </c>
      <c r="R5030" s="27">
        <f t="shared" si="403"/>
        <v>75.99999999627471</v>
      </c>
      <c r="S5030" s="3" t="s">
        <v>4</v>
      </c>
      <c r="T5030" s="3" t="s">
        <v>5099</v>
      </c>
      <c r="U5030" s="3" t="s">
        <v>4</v>
      </c>
      <c r="V5030" s="3" t="s">
        <v>5194</v>
      </c>
      <c r="W5030" s="5">
        <v>0</v>
      </c>
      <c r="X5030" s="5">
        <v>0</v>
      </c>
      <c r="Y5030" s="5">
        <v>0</v>
      </c>
      <c r="Z5030" s="5">
        <v>0</v>
      </c>
      <c r="AA5030" s="5">
        <v>0.5</v>
      </c>
      <c r="AB5030" s="5">
        <v>0</v>
      </c>
      <c r="AC5030" s="5">
        <v>0</v>
      </c>
      <c r="AD5030" s="5">
        <v>0</v>
      </c>
      <c r="AE5030" s="2">
        <v>2</v>
      </c>
      <c r="AF5030" s="2">
        <v>0</v>
      </c>
      <c r="AG5030" s="2">
        <v>0</v>
      </c>
      <c r="AH5030" s="2">
        <v>0</v>
      </c>
      <c r="AI5030" s="2">
        <v>0</v>
      </c>
      <c r="AJ5030" s="2">
        <v>1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 t="s">
        <v>4</v>
      </c>
      <c r="AT5030" s="2" t="s">
        <v>4</v>
      </c>
    </row>
    <row r="5031" spans="1:46" x14ac:dyDescent="0.2">
      <c r="A5031" s="2">
        <v>1649141</v>
      </c>
      <c r="B5031" s="2">
        <v>836657</v>
      </c>
      <c r="C5031" s="7">
        <v>21.8165699812767</v>
      </c>
      <c r="D5031" s="7">
        <v>37.360219357741897</v>
      </c>
      <c r="E5031" s="19" t="s">
        <v>5186</v>
      </c>
      <c r="F5031" s="46">
        <f>INDEX(Δεδομένα!$P:$P,MATCH('2021'!E5031,Δεδομένα!$O:$O,0))</f>
        <v>146</v>
      </c>
      <c r="G5031" s="49" t="s">
        <v>4919</v>
      </c>
      <c r="H5031" s="51" t="str">
        <f>INDEX(Δεδομένα!B$1:B$51,MATCH('2021'!G5031,Δεδομένα!A$1:A$51,0))</f>
        <v>ΠΕΛΛΟΠΟΝΗΣΟΥ</v>
      </c>
      <c r="I5031" s="53">
        <f>INDEX(Δεδομένα!E$1:E$13,MATCH('2021'!H5031,Δεδομένα!D$1:D$13,0))</f>
        <v>8</v>
      </c>
      <c r="J5031" s="4">
        <v>44265</v>
      </c>
      <c r="K5031" s="3" t="s">
        <v>358</v>
      </c>
      <c r="L5031" s="17" t="str">
        <f t="shared" si="400"/>
        <v>10/03/2021 18:55</v>
      </c>
      <c r="M5031" s="4">
        <v>44265</v>
      </c>
      <c r="N5031" s="3" t="s">
        <v>1095</v>
      </c>
      <c r="O5031" s="17" t="str">
        <f t="shared" si="401"/>
        <v>10/03/2021 21:12</v>
      </c>
      <c r="P5031" s="24">
        <f t="shared" si="402"/>
        <v>9.5138888886140194E-2</v>
      </c>
      <c r="Q5031" s="28">
        <v>0</v>
      </c>
      <c r="R5031" s="27">
        <f t="shared" si="403"/>
        <v>136.99999999604188</v>
      </c>
      <c r="S5031" s="3" t="s">
        <v>4</v>
      </c>
      <c r="T5031" s="3" t="s">
        <v>5099</v>
      </c>
      <c r="U5031" s="3" t="s">
        <v>5195</v>
      </c>
      <c r="V5031" s="3" t="s">
        <v>5196</v>
      </c>
      <c r="W5031" s="5">
        <v>0</v>
      </c>
      <c r="X5031" s="5">
        <v>4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2">
        <v>8</v>
      </c>
      <c r="AF5031" s="2">
        <v>0</v>
      </c>
      <c r="AG5031" s="2">
        <v>0</v>
      </c>
      <c r="AH5031" s="2">
        <v>0</v>
      </c>
      <c r="AI5031" s="2">
        <v>0</v>
      </c>
      <c r="AJ5031" s="2">
        <v>4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 t="s">
        <v>4</v>
      </c>
      <c r="AT5031" s="2" t="s">
        <v>4</v>
      </c>
    </row>
    <row r="5032" spans="1:46" x14ac:dyDescent="0.2">
      <c r="A5032" s="2">
        <v>1652823</v>
      </c>
      <c r="B5032" s="2">
        <v>841884</v>
      </c>
      <c r="C5032" s="7">
        <v>21.707096893041498</v>
      </c>
      <c r="D5032" s="7">
        <v>37.2686928989827</v>
      </c>
      <c r="E5032" s="19" t="s">
        <v>5186</v>
      </c>
      <c r="F5032" s="46">
        <f>INDEX(Δεδομένα!$P:$P,MATCH('2021'!E5032,Δεδομένα!$O:$O,0))</f>
        <v>146</v>
      </c>
      <c r="G5032" s="49" t="s">
        <v>4919</v>
      </c>
      <c r="H5032" s="51" t="str">
        <f>INDEX(Δεδομένα!B$1:B$51,MATCH('2021'!G5032,Δεδομένα!A$1:A$51,0))</f>
        <v>ΠΕΛΛΟΠΟΝΗΣΟΥ</v>
      </c>
      <c r="I5032" s="53">
        <f>INDEX(Δεδομένα!E$1:E$13,MATCH('2021'!H5032,Δεδομένα!D$1:D$13,0))</f>
        <v>8</v>
      </c>
      <c r="J5032" s="4">
        <v>44286</v>
      </c>
      <c r="K5032" s="3" t="s">
        <v>1082</v>
      </c>
      <c r="L5032" s="17" t="str">
        <f t="shared" si="400"/>
        <v>31/03/2021 18:49</v>
      </c>
      <c r="M5032" s="4">
        <v>44286</v>
      </c>
      <c r="N5032" s="3" t="s">
        <v>1082</v>
      </c>
      <c r="O5032" s="17" t="str">
        <f t="shared" si="401"/>
        <v>31/03/2021 18:49</v>
      </c>
      <c r="P5032" s="24">
        <f t="shared" si="402"/>
        <v>0</v>
      </c>
      <c r="Q5032" s="28">
        <v>0</v>
      </c>
      <c r="R5032" s="27">
        <f t="shared" si="403"/>
        <v>0</v>
      </c>
      <c r="S5032" s="3" t="s">
        <v>4</v>
      </c>
      <c r="T5032" s="3" t="s">
        <v>5099</v>
      </c>
      <c r="U5032" s="3" t="s">
        <v>4901</v>
      </c>
      <c r="V5032" s="3" t="s">
        <v>5197</v>
      </c>
      <c r="W5032" s="5">
        <v>0</v>
      </c>
      <c r="X5032" s="5">
        <v>0</v>
      </c>
      <c r="Y5032" s="5">
        <v>0</v>
      </c>
      <c r="Z5032" s="5">
        <v>0</v>
      </c>
      <c r="AA5032" s="5">
        <v>1</v>
      </c>
      <c r="AB5032" s="5">
        <v>0</v>
      </c>
      <c r="AC5032" s="5">
        <v>0</v>
      </c>
      <c r="AD5032" s="5">
        <v>0</v>
      </c>
      <c r="AE5032" s="2">
        <v>2</v>
      </c>
      <c r="AF5032" s="2">
        <v>0</v>
      </c>
      <c r="AG5032" s="2">
        <v>0</v>
      </c>
      <c r="AH5032" s="2">
        <v>0</v>
      </c>
      <c r="AI5032" s="2">
        <v>0</v>
      </c>
      <c r="AJ5032" s="2">
        <v>1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 t="s">
        <v>4</v>
      </c>
      <c r="AT5032" s="2" t="s">
        <v>4</v>
      </c>
    </row>
    <row r="5033" spans="1:46" x14ac:dyDescent="0.2">
      <c r="A5033" s="2">
        <v>1652836</v>
      </c>
      <c r="B5033" s="2">
        <v>842709</v>
      </c>
      <c r="C5033" s="7">
        <v>21.703863427104199</v>
      </c>
      <c r="D5033" s="7">
        <v>37.390458840154501</v>
      </c>
      <c r="E5033" s="19" t="s">
        <v>5186</v>
      </c>
      <c r="F5033" s="46">
        <f>INDEX(Δεδομένα!$P:$P,MATCH('2021'!E5033,Δεδομένα!$O:$O,0))</f>
        <v>146</v>
      </c>
      <c r="G5033" s="49" t="s">
        <v>4919</v>
      </c>
      <c r="H5033" s="51" t="str">
        <f>INDEX(Δεδομένα!B$1:B$51,MATCH('2021'!G5033,Δεδομένα!A$1:A$51,0))</f>
        <v>ΠΕΛΛΟΠΟΝΗΣΟΥ</v>
      </c>
      <c r="I5033" s="53">
        <f>INDEX(Δεδομένα!E$1:E$13,MATCH('2021'!H5033,Δεδομένα!D$1:D$13,0))</f>
        <v>8</v>
      </c>
      <c r="J5033" s="4">
        <v>44289</v>
      </c>
      <c r="K5033" s="3" t="s">
        <v>1485</v>
      </c>
      <c r="L5033" s="17" t="str">
        <f t="shared" si="400"/>
        <v>03/04/2021 20:44</v>
      </c>
      <c r="M5033" s="4">
        <v>44289</v>
      </c>
      <c r="N5033" s="3" t="s">
        <v>997</v>
      </c>
      <c r="O5033" s="17" t="str">
        <f t="shared" si="401"/>
        <v>03/04/2021 21:35</v>
      </c>
      <c r="P5033" s="24">
        <f t="shared" si="402"/>
        <v>3.5416666665696539E-2</v>
      </c>
      <c r="Q5033" s="28">
        <v>0</v>
      </c>
      <c r="R5033" s="27">
        <f t="shared" si="403"/>
        <v>50.999999998603016</v>
      </c>
      <c r="S5033" s="3" t="s">
        <v>4</v>
      </c>
      <c r="T5033" s="3" t="s">
        <v>5099</v>
      </c>
      <c r="U5033" s="3" t="s">
        <v>1899</v>
      </c>
      <c r="V5033" s="3" t="s">
        <v>5198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20</v>
      </c>
      <c r="AC5033" s="5">
        <v>0</v>
      </c>
      <c r="AD5033" s="5">
        <v>0</v>
      </c>
      <c r="AE5033" s="2">
        <v>2</v>
      </c>
      <c r="AF5033" s="2">
        <v>0</v>
      </c>
      <c r="AG5033" s="2">
        <v>0</v>
      </c>
      <c r="AH5033" s="2">
        <v>0</v>
      </c>
      <c r="AI5033" s="2">
        <v>0</v>
      </c>
      <c r="AJ5033" s="2">
        <v>1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 t="s">
        <v>4</v>
      </c>
      <c r="AT5033" s="2" t="s">
        <v>4</v>
      </c>
    </row>
    <row r="5034" spans="1:46" x14ac:dyDescent="0.2">
      <c r="A5034" s="2">
        <v>1656513</v>
      </c>
      <c r="B5034" s="2">
        <v>842788</v>
      </c>
      <c r="C5034" s="7">
        <v>21.7540362982269</v>
      </c>
      <c r="D5034" s="7">
        <v>37.308706916830097</v>
      </c>
      <c r="E5034" s="19" t="s">
        <v>5186</v>
      </c>
      <c r="F5034" s="46">
        <f>INDEX(Δεδομένα!$P:$P,MATCH('2021'!E5034,Δεδομένα!$O:$O,0))</f>
        <v>146</v>
      </c>
      <c r="G5034" s="49" t="s">
        <v>4919</v>
      </c>
      <c r="H5034" s="51" t="str">
        <f>INDEX(Δεδομένα!B$1:B$51,MATCH('2021'!G5034,Δεδομένα!A$1:A$51,0))</f>
        <v>ΠΕΛΛΟΠΟΝΗΣΟΥ</v>
      </c>
      <c r="I5034" s="53">
        <f>INDEX(Δεδομένα!E$1:E$13,MATCH('2021'!H5034,Δεδομένα!D$1:D$13,0))</f>
        <v>8</v>
      </c>
      <c r="J5034" s="4">
        <v>44290</v>
      </c>
      <c r="K5034" s="3" t="s">
        <v>428</v>
      </c>
      <c r="L5034" s="17" t="str">
        <f t="shared" si="400"/>
        <v>04/04/2021 10:20</v>
      </c>
      <c r="M5034" s="4">
        <v>44290</v>
      </c>
      <c r="N5034" s="3" t="s">
        <v>656</v>
      </c>
      <c r="O5034" s="17" t="str">
        <f t="shared" si="401"/>
        <v>04/04/2021 14:55</v>
      </c>
      <c r="P5034" s="24">
        <f t="shared" si="402"/>
        <v>0.19097222222626442</v>
      </c>
      <c r="Q5034" s="28">
        <v>0</v>
      </c>
      <c r="R5034" s="27">
        <f t="shared" si="403"/>
        <v>275.00000000582077</v>
      </c>
      <c r="S5034" s="3" t="s">
        <v>4</v>
      </c>
      <c r="T5034" s="3" t="s">
        <v>5099</v>
      </c>
      <c r="U5034" s="3" t="s">
        <v>4</v>
      </c>
      <c r="V5034" s="3" t="s">
        <v>5199</v>
      </c>
      <c r="W5034" s="5">
        <v>0</v>
      </c>
      <c r="X5034" s="5">
        <v>15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2">
        <v>10</v>
      </c>
      <c r="AF5034" s="2">
        <v>0</v>
      </c>
      <c r="AG5034" s="2">
        <v>0</v>
      </c>
      <c r="AH5034" s="2">
        <v>0</v>
      </c>
      <c r="AI5034" s="2">
        <v>0</v>
      </c>
      <c r="AJ5034" s="2">
        <v>20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 t="s">
        <v>4</v>
      </c>
      <c r="AT5034" s="2" t="s">
        <v>4</v>
      </c>
    </row>
    <row r="5035" spans="1:46" x14ac:dyDescent="0.2">
      <c r="A5035" s="2">
        <v>1656419</v>
      </c>
      <c r="B5035" s="2">
        <v>845215</v>
      </c>
      <c r="C5035" s="7">
        <v>21.833488505642499</v>
      </c>
      <c r="D5035" s="7">
        <v>37.255629704534797</v>
      </c>
      <c r="E5035" s="19" t="s">
        <v>5186</v>
      </c>
      <c r="F5035" s="46">
        <f>INDEX(Δεδομένα!$P:$P,MATCH('2021'!E5035,Δεδομένα!$O:$O,0))</f>
        <v>146</v>
      </c>
      <c r="G5035" s="49" t="s">
        <v>4919</v>
      </c>
      <c r="H5035" s="51" t="str">
        <f>INDEX(Δεδομένα!B$1:B$51,MATCH('2021'!G5035,Δεδομένα!A$1:A$51,0))</f>
        <v>ΠΕΛΛΟΠΟΝΗΣΟΥ</v>
      </c>
      <c r="I5035" s="53">
        <f>INDEX(Δεδομένα!E$1:E$13,MATCH('2021'!H5035,Δεδομένα!D$1:D$13,0))</f>
        <v>8</v>
      </c>
      <c r="J5035" s="4">
        <v>44298</v>
      </c>
      <c r="K5035" s="3" t="s">
        <v>43</v>
      </c>
      <c r="L5035" s="17" t="str">
        <f t="shared" si="400"/>
        <v>12/04/2021 21:30</v>
      </c>
      <c r="M5035" s="4">
        <v>44298</v>
      </c>
      <c r="N5035" s="3" t="s">
        <v>1573</v>
      </c>
      <c r="O5035" s="17" t="str">
        <f t="shared" si="401"/>
        <v>12/04/2021 23:25</v>
      </c>
      <c r="P5035" s="24">
        <f t="shared" si="402"/>
        <v>7.9861111109494232E-2</v>
      </c>
      <c r="Q5035" s="28">
        <v>0</v>
      </c>
      <c r="R5035" s="27">
        <f t="shared" si="403"/>
        <v>114.99999999767169</v>
      </c>
      <c r="S5035" s="3" t="s">
        <v>4</v>
      </c>
      <c r="T5035" s="3" t="s">
        <v>5099</v>
      </c>
      <c r="U5035" s="3" t="s">
        <v>4</v>
      </c>
      <c r="V5035" s="3" t="s">
        <v>3326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0.3</v>
      </c>
      <c r="AD5035" s="5">
        <v>0</v>
      </c>
      <c r="AE5035" s="2">
        <v>2</v>
      </c>
      <c r="AF5035" s="2">
        <v>0</v>
      </c>
      <c r="AG5035" s="2">
        <v>0</v>
      </c>
      <c r="AH5035" s="2">
        <v>0</v>
      </c>
      <c r="AI5035" s="2">
        <v>0</v>
      </c>
      <c r="AJ5035" s="2">
        <v>1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 t="s">
        <v>4</v>
      </c>
      <c r="AT5035" s="2" t="s">
        <v>4</v>
      </c>
    </row>
    <row r="5036" spans="1:46" x14ac:dyDescent="0.2">
      <c r="A5036" s="2">
        <v>1656089</v>
      </c>
      <c r="B5036" s="2">
        <v>845315</v>
      </c>
      <c r="C5036" s="7">
        <v>21.718499394324802</v>
      </c>
      <c r="D5036" s="7">
        <v>37.2449885312842</v>
      </c>
      <c r="E5036" s="19" t="s">
        <v>5186</v>
      </c>
      <c r="F5036" s="46">
        <f>INDEX(Δεδομένα!$P:$P,MATCH('2021'!E5036,Δεδομένα!$O:$O,0))</f>
        <v>146</v>
      </c>
      <c r="G5036" s="49" t="s">
        <v>4919</v>
      </c>
      <c r="H5036" s="51" t="str">
        <f>INDEX(Δεδομένα!B$1:B$51,MATCH('2021'!G5036,Δεδομένα!A$1:A$51,0))</f>
        <v>ΠΕΛΛΟΠΟΝΗΣΟΥ</v>
      </c>
      <c r="I5036" s="53">
        <f>INDEX(Δεδομένα!E$1:E$13,MATCH('2021'!H5036,Δεδομένα!D$1:D$13,0))</f>
        <v>8</v>
      </c>
      <c r="J5036" s="4">
        <v>44299</v>
      </c>
      <c r="K5036" s="3" t="s">
        <v>484</v>
      </c>
      <c r="L5036" s="17" t="str">
        <f t="shared" si="400"/>
        <v>13/04/2021 12:40</v>
      </c>
      <c r="M5036" s="4">
        <v>44299</v>
      </c>
      <c r="N5036" s="3" t="s">
        <v>1233</v>
      </c>
      <c r="O5036" s="17" t="str">
        <f t="shared" si="401"/>
        <v>13/04/2021 16:45</v>
      </c>
      <c r="P5036" s="24">
        <f t="shared" si="402"/>
        <v>0.17013888888322981</v>
      </c>
      <c r="Q5036" s="28">
        <v>0</v>
      </c>
      <c r="R5036" s="27">
        <f t="shared" si="403"/>
        <v>244.99999999185093</v>
      </c>
      <c r="S5036" s="3" t="s">
        <v>4</v>
      </c>
      <c r="T5036" s="3" t="s">
        <v>5099</v>
      </c>
      <c r="U5036" s="3" t="s">
        <v>4</v>
      </c>
      <c r="V5036" s="3" t="s">
        <v>5200</v>
      </c>
      <c r="W5036" s="5">
        <v>0</v>
      </c>
      <c r="X5036" s="5">
        <v>8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2">
        <v>20</v>
      </c>
      <c r="AF5036" s="2">
        <v>0</v>
      </c>
      <c r="AG5036" s="2">
        <v>0</v>
      </c>
      <c r="AH5036" s="2">
        <v>0</v>
      </c>
      <c r="AI5036" s="2">
        <v>0</v>
      </c>
      <c r="AJ5036" s="2">
        <v>10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 t="s">
        <v>4</v>
      </c>
      <c r="AT5036" s="2" t="s">
        <v>4</v>
      </c>
    </row>
    <row r="5037" spans="1:46" x14ac:dyDescent="0.2">
      <c r="A5037" s="2">
        <v>1656389</v>
      </c>
      <c r="B5037" s="2">
        <v>845678</v>
      </c>
      <c r="C5037" s="7">
        <v>21.699592233506699</v>
      </c>
      <c r="D5037" s="7">
        <v>37.355592769224401</v>
      </c>
      <c r="E5037" s="19" t="s">
        <v>5186</v>
      </c>
      <c r="F5037" s="46">
        <f>INDEX(Δεδομένα!$P:$P,MATCH('2021'!E5037,Δεδομένα!$O:$O,0))</f>
        <v>146</v>
      </c>
      <c r="G5037" s="49" t="s">
        <v>4919</v>
      </c>
      <c r="H5037" s="51" t="str">
        <f>INDEX(Δεδομένα!B$1:B$51,MATCH('2021'!G5037,Δεδομένα!A$1:A$51,0))</f>
        <v>ΠΕΛΛΟΠΟΝΗΣΟΥ</v>
      </c>
      <c r="I5037" s="53">
        <f>INDEX(Δεδομένα!E$1:E$13,MATCH('2021'!H5037,Δεδομένα!D$1:D$13,0))</f>
        <v>8</v>
      </c>
      <c r="J5037" s="4">
        <v>44300</v>
      </c>
      <c r="K5037" s="3" t="s">
        <v>461</v>
      </c>
      <c r="L5037" s="17" t="str">
        <f t="shared" si="400"/>
        <v>14/04/2021 17:00</v>
      </c>
      <c r="M5037" s="4">
        <v>44300</v>
      </c>
      <c r="N5037" s="3" t="s">
        <v>147</v>
      </c>
      <c r="O5037" s="17" t="str">
        <f t="shared" si="401"/>
        <v>14/04/2021 20:00</v>
      </c>
      <c r="P5037" s="24">
        <f t="shared" si="402"/>
        <v>0.125</v>
      </c>
      <c r="Q5037" s="28">
        <v>0</v>
      </c>
      <c r="R5037" s="27">
        <f t="shared" si="403"/>
        <v>180</v>
      </c>
      <c r="S5037" s="3" t="s">
        <v>4</v>
      </c>
      <c r="T5037" s="3" t="s">
        <v>5099</v>
      </c>
      <c r="U5037" s="3" t="s">
        <v>4</v>
      </c>
      <c r="V5037" s="3" t="s">
        <v>5194</v>
      </c>
      <c r="W5037" s="5">
        <v>0</v>
      </c>
      <c r="X5037" s="5">
        <v>0.7</v>
      </c>
      <c r="Y5037" s="5">
        <v>0</v>
      </c>
      <c r="Z5037" s="5">
        <v>0</v>
      </c>
      <c r="AA5037" s="5">
        <v>0</v>
      </c>
      <c r="AB5037" s="5">
        <v>0.3</v>
      </c>
      <c r="AC5037" s="5">
        <v>0</v>
      </c>
      <c r="AD5037" s="5">
        <v>0</v>
      </c>
      <c r="AE5037" s="2">
        <v>6</v>
      </c>
      <c r="AF5037" s="2">
        <v>0</v>
      </c>
      <c r="AG5037" s="2">
        <v>0</v>
      </c>
      <c r="AH5037" s="2">
        <v>0</v>
      </c>
      <c r="AI5037" s="2">
        <v>0</v>
      </c>
      <c r="AJ5037" s="2">
        <v>3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 t="s">
        <v>4</v>
      </c>
      <c r="AT5037" s="2" t="s">
        <v>4</v>
      </c>
    </row>
    <row r="5038" spans="1:46" x14ac:dyDescent="0.2">
      <c r="A5038" s="2">
        <v>1656281</v>
      </c>
      <c r="B5038" s="2">
        <v>846144</v>
      </c>
      <c r="C5038" s="7">
        <v>21.612254674879399</v>
      </c>
      <c r="D5038" s="7">
        <v>37.204345912640299</v>
      </c>
      <c r="E5038" s="19" t="s">
        <v>5186</v>
      </c>
      <c r="F5038" s="46">
        <f>INDEX(Δεδομένα!$P:$P,MATCH('2021'!E5038,Δεδομένα!$O:$O,0))</f>
        <v>146</v>
      </c>
      <c r="G5038" s="49" t="s">
        <v>4919</v>
      </c>
      <c r="H5038" s="51" t="str">
        <f>INDEX(Δεδομένα!B$1:B$51,MATCH('2021'!G5038,Δεδομένα!A$1:A$51,0))</f>
        <v>ΠΕΛΛΟΠΟΝΗΣΟΥ</v>
      </c>
      <c r="I5038" s="53">
        <f>INDEX(Δεδομένα!E$1:E$13,MATCH('2021'!H5038,Δεδομένα!D$1:D$13,0))</f>
        <v>8</v>
      </c>
      <c r="J5038" s="4">
        <v>44302</v>
      </c>
      <c r="K5038" s="3" t="s">
        <v>681</v>
      </c>
      <c r="L5038" s="17" t="str">
        <f t="shared" si="400"/>
        <v>16/04/2021 11:15</v>
      </c>
      <c r="M5038" s="4">
        <v>44302</v>
      </c>
      <c r="N5038" s="3" t="s">
        <v>1300</v>
      </c>
      <c r="O5038" s="17" t="str">
        <f t="shared" si="401"/>
        <v>16/04/2021 11:45</v>
      </c>
      <c r="P5038" s="24">
        <f t="shared" si="402"/>
        <v>2.0833333335758653E-2</v>
      </c>
      <c r="Q5038" s="28">
        <v>0</v>
      </c>
      <c r="R5038" s="27">
        <f t="shared" si="403"/>
        <v>30.00000000349246</v>
      </c>
      <c r="S5038" s="3" t="s">
        <v>4</v>
      </c>
      <c r="T5038" s="3" t="s">
        <v>5099</v>
      </c>
      <c r="U5038" s="3" t="s">
        <v>4</v>
      </c>
      <c r="V5038" s="3" t="s">
        <v>4901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0.05</v>
      </c>
      <c r="AD5038" s="5">
        <v>0</v>
      </c>
      <c r="AE5038" s="2">
        <v>2</v>
      </c>
      <c r="AF5038" s="2">
        <v>0</v>
      </c>
      <c r="AG5038" s="2">
        <v>0</v>
      </c>
      <c r="AH5038" s="2">
        <v>0</v>
      </c>
      <c r="AI5038" s="2">
        <v>0</v>
      </c>
      <c r="AJ5038" s="2">
        <v>1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 t="s">
        <v>4</v>
      </c>
      <c r="AT5038" s="2" t="s">
        <v>4</v>
      </c>
    </row>
    <row r="5039" spans="1:46" x14ac:dyDescent="0.2">
      <c r="A5039" s="2">
        <v>1656406</v>
      </c>
      <c r="B5039" s="2">
        <v>845066</v>
      </c>
      <c r="D5039" s="2"/>
      <c r="E5039" s="19" t="s">
        <v>5186</v>
      </c>
      <c r="F5039" s="46">
        <f>INDEX(Δεδομένα!$P:$P,MATCH('2021'!E5039,Δεδομένα!$O:$O,0))</f>
        <v>146</v>
      </c>
      <c r="G5039" s="49" t="s">
        <v>4919</v>
      </c>
      <c r="H5039" s="51" t="str">
        <f>INDEX(Δεδομένα!B$1:B$51,MATCH('2021'!G5039,Δεδομένα!A$1:A$51,0))</f>
        <v>ΠΕΛΛΟΠΟΝΗΣΟΥ</v>
      </c>
      <c r="I5039" s="53">
        <f>INDEX(Δεδομένα!E$1:E$13,MATCH('2021'!H5039,Δεδομένα!D$1:D$13,0))</f>
        <v>8</v>
      </c>
      <c r="J5039" s="4">
        <v>44307</v>
      </c>
      <c r="K5039" s="3" t="s">
        <v>862</v>
      </c>
      <c r="L5039" s="17" t="str">
        <f t="shared" si="400"/>
        <v>21/04/2021 13:54</v>
      </c>
      <c r="M5039" s="4">
        <v>44307</v>
      </c>
      <c r="N5039" s="3" t="s">
        <v>161</v>
      </c>
      <c r="O5039" s="17" t="str">
        <f t="shared" si="401"/>
        <v>21/04/2021 15:00</v>
      </c>
      <c r="P5039" s="24">
        <f t="shared" si="402"/>
        <v>4.5833333329937886E-2</v>
      </c>
      <c r="Q5039" s="28">
        <v>0</v>
      </c>
      <c r="R5039" s="27">
        <f t="shared" si="403"/>
        <v>65.999999995110556</v>
      </c>
      <c r="S5039" s="3" t="s">
        <v>4</v>
      </c>
      <c r="T5039" s="3" t="s">
        <v>5099</v>
      </c>
      <c r="U5039" s="3" t="s">
        <v>4</v>
      </c>
      <c r="V5039" s="3" t="s">
        <v>5136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0.1</v>
      </c>
      <c r="AC5039" s="5">
        <v>0</v>
      </c>
      <c r="AD5039" s="5">
        <v>0</v>
      </c>
      <c r="AE5039" s="2">
        <v>2</v>
      </c>
      <c r="AF5039" s="2">
        <v>0</v>
      </c>
      <c r="AG5039" s="2">
        <v>0</v>
      </c>
      <c r="AH5039" s="2">
        <v>0</v>
      </c>
      <c r="AI5039" s="2">
        <v>0</v>
      </c>
      <c r="AJ5039" s="2">
        <v>1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 t="s">
        <v>4</v>
      </c>
      <c r="AT5039" s="2" t="s">
        <v>4</v>
      </c>
    </row>
    <row r="5040" spans="1:46" x14ac:dyDescent="0.2">
      <c r="A5040" s="2">
        <v>1657850</v>
      </c>
      <c r="B5040" s="2">
        <v>848524</v>
      </c>
      <c r="C5040" s="7">
        <v>21.700764958073101</v>
      </c>
      <c r="D5040" s="7">
        <v>37.274958594726897</v>
      </c>
      <c r="E5040" s="19" t="s">
        <v>5186</v>
      </c>
      <c r="F5040" s="46">
        <f>INDEX(Δεδομένα!$P:$P,MATCH('2021'!E5040,Δεδομένα!$O:$O,0))</f>
        <v>146</v>
      </c>
      <c r="G5040" s="49" t="s">
        <v>4919</v>
      </c>
      <c r="H5040" s="51" t="str">
        <f>INDEX(Δεδομένα!B$1:B$51,MATCH('2021'!G5040,Δεδομένα!A$1:A$51,0))</f>
        <v>ΠΕΛΛΟΠΟΝΗΣΟΥ</v>
      </c>
      <c r="I5040" s="53">
        <f>INDEX(Δεδομένα!E$1:E$13,MATCH('2021'!H5040,Δεδομένα!D$1:D$13,0))</f>
        <v>8</v>
      </c>
      <c r="J5040" s="4">
        <v>44312</v>
      </c>
      <c r="K5040" s="3" t="s">
        <v>181</v>
      </c>
      <c r="L5040" s="17" t="str">
        <f t="shared" si="400"/>
        <v>26/04/2021 17:37</v>
      </c>
      <c r="M5040" s="4">
        <v>44312</v>
      </c>
      <c r="N5040" s="3" t="s">
        <v>1677</v>
      </c>
      <c r="O5040" s="17" t="str">
        <f t="shared" si="401"/>
        <v>26/04/2021 18:23</v>
      </c>
      <c r="P5040" s="24">
        <f t="shared" si="402"/>
        <v>3.1944444446708076E-2</v>
      </c>
      <c r="Q5040" s="28">
        <v>0</v>
      </c>
      <c r="R5040" s="27">
        <f t="shared" si="403"/>
        <v>46.000000003259629</v>
      </c>
      <c r="S5040" s="3" t="s">
        <v>4</v>
      </c>
      <c r="T5040" s="3" t="s">
        <v>5099</v>
      </c>
      <c r="U5040" s="3" t="s">
        <v>4</v>
      </c>
      <c r="V5040" s="3" t="s">
        <v>5201</v>
      </c>
      <c r="W5040" s="5">
        <v>0</v>
      </c>
      <c r="X5040" s="5">
        <v>0</v>
      </c>
      <c r="Y5040" s="5">
        <v>0</v>
      </c>
      <c r="Z5040" s="5">
        <v>0</v>
      </c>
      <c r="AA5040" s="5">
        <v>0.05</v>
      </c>
      <c r="AB5040" s="5">
        <v>0</v>
      </c>
      <c r="AC5040" s="5">
        <v>0</v>
      </c>
      <c r="AD5040" s="5">
        <v>0</v>
      </c>
      <c r="AE5040" s="2">
        <v>2</v>
      </c>
      <c r="AF5040" s="2">
        <v>0</v>
      </c>
      <c r="AG5040" s="2">
        <v>0</v>
      </c>
      <c r="AH5040" s="2">
        <v>0</v>
      </c>
      <c r="AI5040" s="2">
        <v>0</v>
      </c>
      <c r="AJ5040" s="2">
        <v>1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 t="s">
        <v>4</v>
      </c>
      <c r="AT5040" s="2" t="s">
        <v>4</v>
      </c>
    </row>
    <row r="5041" spans="1:46" x14ac:dyDescent="0.2">
      <c r="A5041" s="2">
        <v>1662133</v>
      </c>
      <c r="B5041" s="2">
        <v>851665</v>
      </c>
      <c r="C5041" s="7">
        <v>21.786452687611899</v>
      </c>
      <c r="D5041" s="7">
        <v>37.296043095117497</v>
      </c>
      <c r="E5041" s="19" t="s">
        <v>5186</v>
      </c>
      <c r="F5041" s="46">
        <f>INDEX(Δεδομένα!$P:$P,MATCH('2021'!E5041,Δεδομένα!$O:$O,0))</f>
        <v>146</v>
      </c>
      <c r="G5041" s="49" t="s">
        <v>4919</v>
      </c>
      <c r="H5041" s="51" t="str">
        <f>INDEX(Δεδομένα!B$1:B$51,MATCH('2021'!G5041,Δεδομένα!A$1:A$51,0))</f>
        <v>ΠΕΛΛΟΠΟΝΗΣΟΥ</v>
      </c>
      <c r="I5041" s="53">
        <f>INDEX(Δεδομένα!E$1:E$13,MATCH('2021'!H5041,Δεδομένα!D$1:D$13,0))</f>
        <v>8</v>
      </c>
      <c r="J5041" s="4">
        <v>44324</v>
      </c>
      <c r="K5041" s="3" t="s">
        <v>157</v>
      </c>
      <c r="L5041" s="17" t="str">
        <f t="shared" si="400"/>
        <v>08/05/2021 13:55</v>
      </c>
      <c r="M5041" s="4">
        <v>44324</v>
      </c>
      <c r="N5041" s="3" t="s">
        <v>17</v>
      </c>
      <c r="O5041" s="17" t="str">
        <f t="shared" si="401"/>
        <v>08/05/2021 18:00</v>
      </c>
      <c r="P5041" s="24">
        <f t="shared" si="402"/>
        <v>0.17013888889050577</v>
      </c>
      <c r="Q5041" s="28">
        <v>0</v>
      </c>
      <c r="R5041" s="27">
        <f t="shared" si="403"/>
        <v>245.00000000232831</v>
      </c>
      <c r="S5041" s="3" t="s">
        <v>4</v>
      </c>
      <c r="T5041" s="3" t="s">
        <v>5099</v>
      </c>
      <c r="U5041" s="3" t="s">
        <v>4</v>
      </c>
      <c r="V5041" s="3" t="s">
        <v>5202</v>
      </c>
      <c r="W5041" s="5">
        <v>0</v>
      </c>
      <c r="X5041" s="5">
        <v>1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2">
        <v>6</v>
      </c>
      <c r="AF5041" s="2">
        <v>0</v>
      </c>
      <c r="AG5041" s="2">
        <v>0</v>
      </c>
      <c r="AH5041" s="2">
        <v>0</v>
      </c>
      <c r="AI5041" s="2">
        <v>0</v>
      </c>
      <c r="AJ5041" s="2">
        <v>3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 t="s">
        <v>4</v>
      </c>
      <c r="AT5041" s="2" t="s">
        <v>4</v>
      </c>
    </row>
    <row r="5042" spans="1:46" x14ac:dyDescent="0.2">
      <c r="A5042" s="2">
        <v>1664187</v>
      </c>
      <c r="B5042" s="2">
        <v>855700</v>
      </c>
      <c r="C5042" s="7">
        <v>21.682233982847499</v>
      </c>
      <c r="D5042" s="7">
        <v>37.27473149067</v>
      </c>
      <c r="E5042" s="19" t="s">
        <v>5186</v>
      </c>
      <c r="F5042" s="46">
        <f>INDEX(Δεδομένα!$P:$P,MATCH('2021'!E5042,Δεδομένα!$O:$O,0))</f>
        <v>146</v>
      </c>
      <c r="G5042" s="49" t="s">
        <v>4919</v>
      </c>
      <c r="H5042" s="51" t="str">
        <f>INDEX(Δεδομένα!B$1:B$51,MATCH('2021'!G5042,Δεδομένα!A$1:A$51,0))</f>
        <v>ΠΕΛΛΟΠΟΝΗΣΟΥ</v>
      </c>
      <c r="I5042" s="53">
        <f>INDEX(Δεδομένα!E$1:E$13,MATCH('2021'!H5042,Δεδομένα!D$1:D$13,0))</f>
        <v>8</v>
      </c>
      <c r="J5042" s="4">
        <v>44340</v>
      </c>
      <c r="K5042" s="3" t="s">
        <v>926</v>
      </c>
      <c r="L5042" s="17" t="str">
        <f t="shared" si="400"/>
        <v>24/05/2021 10:09</v>
      </c>
      <c r="M5042" s="4">
        <v>44340</v>
      </c>
      <c r="N5042" s="3" t="s">
        <v>681</v>
      </c>
      <c r="O5042" s="17" t="str">
        <f t="shared" si="401"/>
        <v>24/05/2021 11:15</v>
      </c>
      <c r="P5042" s="24">
        <f t="shared" si="402"/>
        <v>4.5833333329937886E-2</v>
      </c>
      <c r="Q5042" s="28">
        <v>0</v>
      </c>
      <c r="R5042" s="27">
        <f t="shared" si="403"/>
        <v>65.999999995110556</v>
      </c>
      <c r="S5042" s="3" t="s">
        <v>4</v>
      </c>
      <c r="T5042" s="3" t="s">
        <v>5099</v>
      </c>
      <c r="U5042" s="3" t="s">
        <v>4</v>
      </c>
      <c r="V5042" s="3" t="s">
        <v>5203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0.2</v>
      </c>
      <c r="AC5042" s="5">
        <v>0</v>
      </c>
      <c r="AD5042" s="5">
        <v>0</v>
      </c>
      <c r="AE5042" s="2">
        <v>4</v>
      </c>
      <c r="AF5042" s="2">
        <v>0</v>
      </c>
      <c r="AG5042" s="2">
        <v>0</v>
      </c>
      <c r="AH5042" s="2">
        <v>0</v>
      </c>
      <c r="AI5042" s="2">
        <v>0</v>
      </c>
      <c r="AJ5042" s="2">
        <v>2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 t="s">
        <v>4</v>
      </c>
      <c r="AT5042" s="2" t="s">
        <v>4</v>
      </c>
    </row>
    <row r="5043" spans="1:46" x14ac:dyDescent="0.2">
      <c r="A5043" s="2">
        <v>1675975</v>
      </c>
      <c r="B5043" s="2">
        <v>867950</v>
      </c>
      <c r="C5043" s="7">
        <v>21.6270879629467</v>
      </c>
      <c r="D5043" s="7">
        <v>37.2187291293112</v>
      </c>
      <c r="E5043" s="19" t="s">
        <v>5186</v>
      </c>
      <c r="F5043" s="46">
        <f>INDEX(Δεδομένα!$P:$P,MATCH('2021'!E5043,Δεδομένα!$O:$O,0))</f>
        <v>146</v>
      </c>
      <c r="G5043" s="49" t="s">
        <v>4919</v>
      </c>
      <c r="H5043" s="51" t="str">
        <f>INDEX(Δεδομένα!B$1:B$51,MATCH('2021'!G5043,Δεδομένα!A$1:A$51,0))</f>
        <v>ΠΕΛΛΟΠΟΝΗΣΟΥ</v>
      </c>
      <c r="I5043" s="53">
        <f>INDEX(Δεδομένα!E$1:E$13,MATCH('2021'!H5043,Δεδομένα!D$1:D$13,0))</f>
        <v>8</v>
      </c>
      <c r="J5043" s="4">
        <v>44381</v>
      </c>
      <c r="K5043" s="3" t="s">
        <v>1264</v>
      </c>
      <c r="L5043" s="17" t="str">
        <f t="shared" si="400"/>
        <v>04/07/2021 13:43</v>
      </c>
      <c r="M5043" s="4">
        <v>44381</v>
      </c>
      <c r="N5043" s="3" t="s">
        <v>450</v>
      </c>
      <c r="O5043" s="17" t="str">
        <f t="shared" si="401"/>
        <v>04/07/2021 20:50</v>
      </c>
      <c r="P5043" s="24">
        <f t="shared" si="402"/>
        <v>0.29652777777664596</v>
      </c>
      <c r="Q5043" s="28">
        <v>0</v>
      </c>
      <c r="R5043" s="27">
        <f t="shared" si="403"/>
        <v>426.99999999837019</v>
      </c>
      <c r="S5043" s="3" t="s">
        <v>4</v>
      </c>
      <c r="T5043" s="3" t="s">
        <v>5099</v>
      </c>
      <c r="U5043" s="3" t="s">
        <v>4</v>
      </c>
      <c r="V5043" s="3" t="s">
        <v>3558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7</v>
      </c>
      <c r="AC5043" s="5">
        <v>0</v>
      </c>
      <c r="AD5043" s="5">
        <v>0</v>
      </c>
      <c r="AE5043" s="2">
        <v>10</v>
      </c>
      <c r="AF5043" s="2">
        <v>0</v>
      </c>
      <c r="AG5043" s="2">
        <v>0</v>
      </c>
      <c r="AH5043" s="2">
        <v>0</v>
      </c>
      <c r="AI5043" s="2">
        <v>0</v>
      </c>
      <c r="AJ5043" s="2">
        <v>5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</row>
    <row r="5044" spans="1:46" x14ac:dyDescent="0.2">
      <c r="A5044" s="2">
        <v>1691299</v>
      </c>
      <c r="B5044" s="2">
        <v>878824</v>
      </c>
      <c r="C5044" s="7">
        <v>21.710410021313599</v>
      </c>
      <c r="D5044" s="7">
        <v>37.301674640772397</v>
      </c>
      <c r="E5044" s="19" t="s">
        <v>5186</v>
      </c>
      <c r="F5044" s="46">
        <f>INDEX(Δεδομένα!$P:$P,MATCH('2021'!E5044,Δεδομένα!$O:$O,0))</f>
        <v>146</v>
      </c>
      <c r="G5044" s="49" t="s">
        <v>4919</v>
      </c>
      <c r="H5044" s="51" t="str">
        <f>INDEX(Δεδομένα!B$1:B$51,MATCH('2021'!G5044,Δεδομένα!A$1:A$51,0))</f>
        <v>ΠΕΛΛΟΠΟΝΗΣΟΥ</v>
      </c>
      <c r="I5044" s="53">
        <f>INDEX(Δεδομένα!E$1:E$13,MATCH('2021'!H5044,Δεδομένα!D$1:D$13,0))</f>
        <v>8</v>
      </c>
      <c r="J5044" s="4">
        <v>44413</v>
      </c>
      <c r="K5044" s="3" t="s">
        <v>474</v>
      </c>
      <c r="L5044" s="17" t="str">
        <f t="shared" si="400"/>
        <v>05/08/2021 16:50</v>
      </c>
      <c r="M5044" s="4">
        <v>44413</v>
      </c>
      <c r="N5044" s="3" t="s">
        <v>370</v>
      </c>
      <c r="O5044" s="17" t="str">
        <f t="shared" si="401"/>
        <v>05/08/2021 17:45</v>
      </c>
      <c r="P5044" s="24">
        <f t="shared" si="402"/>
        <v>3.8194444445252884E-2</v>
      </c>
      <c r="Q5044" s="28">
        <v>0</v>
      </c>
      <c r="R5044" s="27">
        <f t="shared" si="403"/>
        <v>55.000000001164153</v>
      </c>
      <c r="S5044" s="3" t="s">
        <v>4</v>
      </c>
      <c r="T5044" s="3" t="s">
        <v>5099</v>
      </c>
      <c r="U5044" s="3" t="s">
        <v>5204</v>
      </c>
      <c r="V5044" s="3" t="s">
        <v>5205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0.2</v>
      </c>
      <c r="AC5044" s="5">
        <v>0</v>
      </c>
      <c r="AD5044" s="5">
        <v>0</v>
      </c>
      <c r="AE5044" s="2">
        <v>4</v>
      </c>
      <c r="AF5044" s="2">
        <v>0</v>
      </c>
      <c r="AG5044" s="2">
        <v>0</v>
      </c>
      <c r="AH5044" s="2">
        <v>0</v>
      </c>
      <c r="AI5044" s="2">
        <v>0</v>
      </c>
      <c r="AJ5044" s="2">
        <v>2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</row>
    <row r="5045" spans="1:46" x14ac:dyDescent="0.2">
      <c r="A5045" s="2">
        <v>1706121</v>
      </c>
      <c r="B5045" s="2">
        <v>896849</v>
      </c>
      <c r="C5045" s="7">
        <v>21.688201121280901</v>
      </c>
      <c r="D5045" s="7">
        <v>37.2527963263245</v>
      </c>
      <c r="E5045" s="19" t="s">
        <v>5186</v>
      </c>
      <c r="F5045" s="46">
        <f>INDEX(Δεδομένα!$P:$P,MATCH('2021'!E5045,Δεδομένα!$O:$O,0))</f>
        <v>146</v>
      </c>
      <c r="G5045" s="49" t="s">
        <v>4919</v>
      </c>
      <c r="H5045" s="51" t="str">
        <f>INDEX(Δεδομένα!B$1:B$51,MATCH('2021'!G5045,Δεδομένα!A$1:A$51,0))</f>
        <v>ΠΕΛΛΟΠΟΝΗΣΟΥ</v>
      </c>
      <c r="I5045" s="53">
        <f>INDEX(Δεδομένα!E$1:E$13,MATCH('2021'!H5045,Δεδομένα!D$1:D$13,0))</f>
        <v>8</v>
      </c>
      <c r="J5045" s="4">
        <v>44474</v>
      </c>
      <c r="K5045" s="3" t="s">
        <v>146</v>
      </c>
      <c r="L5045" s="17" t="str">
        <f t="shared" si="400"/>
        <v>05/10/2021 16:30</v>
      </c>
      <c r="M5045" s="4">
        <v>44474</v>
      </c>
      <c r="N5045" s="3" t="s">
        <v>370</v>
      </c>
      <c r="O5045" s="17" t="str">
        <f t="shared" si="401"/>
        <v>05/10/2021 17:45</v>
      </c>
      <c r="P5045" s="24">
        <f t="shared" si="402"/>
        <v>5.2083333335758653E-2</v>
      </c>
      <c r="Q5045" s="28">
        <v>0</v>
      </c>
      <c r="R5045" s="27">
        <f t="shared" si="403"/>
        <v>75.00000000349246</v>
      </c>
      <c r="S5045" s="3" t="s">
        <v>4</v>
      </c>
      <c r="T5045" s="3" t="s">
        <v>5099</v>
      </c>
      <c r="U5045" s="3" t="s">
        <v>4901</v>
      </c>
      <c r="V5045" s="3" t="s">
        <v>5207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1</v>
      </c>
      <c r="AC5045" s="5">
        <v>0</v>
      </c>
      <c r="AD5045" s="5">
        <v>0</v>
      </c>
      <c r="AE5045" s="2">
        <v>4</v>
      </c>
      <c r="AF5045" s="2">
        <v>0</v>
      </c>
      <c r="AG5045" s="2">
        <v>0</v>
      </c>
      <c r="AH5045" s="2">
        <v>0</v>
      </c>
      <c r="AI5045" s="2">
        <v>0</v>
      </c>
      <c r="AJ5045" s="2">
        <v>2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</row>
    <row r="5046" spans="1:46" x14ac:dyDescent="0.2">
      <c r="A5046" s="2">
        <v>1708234</v>
      </c>
      <c r="B5046" s="2">
        <v>904969</v>
      </c>
      <c r="C5046" s="2"/>
      <c r="D5046" s="2"/>
      <c r="E5046" s="19" t="s">
        <v>5186</v>
      </c>
      <c r="F5046" s="46">
        <f>INDEX(Δεδομένα!$P:$P,MATCH('2021'!E5046,Δεδομένα!$O:$O,0))</f>
        <v>146</v>
      </c>
      <c r="G5046" s="49" t="s">
        <v>4919</v>
      </c>
      <c r="H5046" s="51" t="str">
        <f>INDEX(Δεδομένα!B$1:B$51,MATCH('2021'!G5046,Δεδομένα!A$1:A$51,0))</f>
        <v>ΠΕΛΛΟΠΟΝΗΣΟΥ</v>
      </c>
      <c r="I5046" s="53">
        <f>INDEX(Δεδομένα!E$1:E$13,MATCH('2021'!H5046,Δεδομένα!D$1:D$13,0))</f>
        <v>8</v>
      </c>
      <c r="J5046" s="4">
        <v>44497</v>
      </c>
      <c r="K5046" s="3" t="s">
        <v>1548</v>
      </c>
      <c r="L5046" s="17" t="str">
        <f t="shared" si="400"/>
        <v>28/10/2021 19:08</v>
      </c>
      <c r="M5046" s="4">
        <v>44497</v>
      </c>
      <c r="N5046" s="3" t="s">
        <v>976</v>
      </c>
      <c r="O5046" s="17" t="str">
        <f t="shared" si="401"/>
        <v>28/10/2021 19:53</v>
      </c>
      <c r="P5046" s="24">
        <f t="shared" si="402"/>
        <v>3.125E-2</v>
      </c>
      <c r="Q5046" s="28">
        <v>0</v>
      </c>
      <c r="R5046" s="27">
        <f t="shared" si="403"/>
        <v>45</v>
      </c>
      <c r="S5046" s="3" t="s">
        <v>4</v>
      </c>
      <c r="T5046" s="3" t="s">
        <v>5099</v>
      </c>
      <c r="U5046" s="3" t="s">
        <v>4</v>
      </c>
      <c r="V5046" s="3" t="s">
        <v>5208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0.15</v>
      </c>
      <c r="AE5046" s="2">
        <v>2</v>
      </c>
      <c r="AF5046" s="2">
        <v>0</v>
      </c>
      <c r="AG5046" s="2">
        <v>0</v>
      </c>
      <c r="AH5046" s="2">
        <v>0</v>
      </c>
      <c r="AI5046" s="2">
        <v>0</v>
      </c>
      <c r="AJ5046" s="2">
        <v>1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</row>
    <row r="5047" spans="1:46" x14ac:dyDescent="0.2">
      <c r="A5047" s="2">
        <v>1712745</v>
      </c>
      <c r="B5047" s="2">
        <v>907608</v>
      </c>
      <c r="C5047" s="7">
        <v>21.822058983672701</v>
      </c>
      <c r="D5047" s="7">
        <v>37.308398149661897</v>
      </c>
      <c r="E5047" s="19" t="s">
        <v>5186</v>
      </c>
      <c r="F5047" s="46">
        <f>INDEX(Δεδομένα!$P:$P,MATCH('2021'!E5047,Δεδομένα!$O:$O,0))</f>
        <v>146</v>
      </c>
      <c r="G5047" s="49" t="s">
        <v>4919</v>
      </c>
      <c r="H5047" s="51" t="str">
        <f>INDEX(Δεδομένα!B$1:B$51,MATCH('2021'!G5047,Δεδομένα!A$1:A$51,0))</f>
        <v>ΠΕΛΛΟΠΟΝΗΣΟΥ</v>
      </c>
      <c r="I5047" s="53">
        <f>INDEX(Δεδομένα!E$1:E$13,MATCH('2021'!H5047,Δεδομένα!D$1:D$13,0))</f>
        <v>8</v>
      </c>
      <c r="J5047" s="4">
        <v>44508</v>
      </c>
      <c r="K5047" s="3" t="s">
        <v>421</v>
      </c>
      <c r="L5047" s="17" t="str">
        <f t="shared" si="400"/>
        <v>08/11/2021 18:37</v>
      </c>
      <c r="M5047" s="4">
        <v>44508</v>
      </c>
      <c r="N5047" s="3" t="s">
        <v>742</v>
      </c>
      <c r="O5047" s="17" t="str">
        <f t="shared" si="401"/>
        <v>08/11/2021 19:55</v>
      </c>
      <c r="P5047" s="24">
        <f t="shared" si="402"/>
        <v>5.4166666668606922E-2</v>
      </c>
      <c r="Q5047" s="28">
        <v>0</v>
      </c>
      <c r="R5047" s="27">
        <f t="shared" si="403"/>
        <v>78.000000002793968</v>
      </c>
      <c r="S5047" s="3" t="s">
        <v>4</v>
      </c>
      <c r="T5047" s="3" t="s">
        <v>5099</v>
      </c>
      <c r="U5047" s="3" t="s">
        <v>4</v>
      </c>
      <c r="V5047" s="3" t="s">
        <v>5209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0.05</v>
      </c>
      <c r="AD5047" s="5">
        <v>0</v>
      </c>
      <c r="AE5047" s="2">
        <v>2</v>
      </c>
      <c r="AF5047" s="2">
        <v>0</v>
      </c>
      <c r="AG5047" s="2">
        <v>0</v>
      </c>
      <c r="AH5047" s="2">
        <v>0</v>
      </c>
      <c r="AI5047" s="2">
        <v>0</v>
      </c>
      <c r="AJ5047" s="2">
        <v>1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</row>
    <row r="5048" spans="1:46" x14ac:dyDescent="0.2">
      <c r="A5048" s="2">
        <v>1711999</v>
      </c>
      <c r="B5048" s="2">
        <v>907931</v>
      </c>
      <c r="C5048" s="7">
        <v>21.698910167528801</v>
      </c>
      <c r="D5048" s="7">
        <v>37.309354357066198</v>
      </c>
      <c r="E5048" s="19" t="s">
        <v>5186</v>
      </c>
      <c r="F5048" s="46">
        <f>INDEX(Δεδομένα!$P:$P,MATCH('2021'!E5048,Δεδομένα!$O:$O,0))</f>
        <v>146</v>
      </c>
      <c r="G5048" s="49" t="s">
        <v>4919</v>
      </c>
      <c r="H5048" s="51" t="str">
        <f>INDEX(Δεδομένα!B$1:B$51,MATCH('2021'!G5048,Δεδομένα!A$1:A$51,0))</f>
        <v>ΠΕΛΛΟΠΟΝΗΣΟΥ</v>
      </c>
      <c r="I5048" s="53">
        <f>INDEX(Δεδομένα!E$1:E$13,MATCH('2021'!H5048,Δεδομένα!D$1:D$13,0))</f>
        <v>8</v>
      </c>
      <c r="J5048" s="4">
        <v>44510</v>
      </c>
      <c r="K5048" s="3" t="s">
        <v>2271</v>
      </c>
      <c r="L5048" s="17" t="str">
        <f t="shared" si="400"/>
        <v>10/11/2021 09:45</v>
      </c>
      <c r="M5048" s="4">
        <v>44510</v>
      </c>
      <c r="N5048" s="3" t="s">
        <v>290</v>
      </c>
      <c r="O5048" s="17" t="str">
        <f t="shared" si="401"/>
        <v>10/11/2021 12:24</v>
      </c>
      <c r="P5048" s="24">
        <f t="shared" si="402"/>
        <v>0.11041666667006211</v>
      </c>
      <c r="Q5048" s="28">
        <v>0</v>
      </c>
      <c r="R5048" s="27">
        <f t="shared" si="403"/>
        <v>159.00000000488944</v>
      </c>
      <c r="S5048" s="3" t="s">
        <v>4</v>
      </c>
      <c r="T5048" s="3" t="s">
        <v>5099</v>
      </c>
      <c r="U5048" s="3" t="s">
        <v>4</v>
      </c>
      <c r="V5048" s="3" t="s">
        <v>3580</v>
      </c>
      <c r="W5048" s="5">
        <v>0</v>
      </c>
      <c r="X5048" s="5">
        <v>0</v>
      </c>
      <c r="Y5048" s="5">
        <v>0</v>
      </c>
      <c r="Z5048" s="5">
        <v>0</v>
      </c>
      <c r="AA5048" s="5">
        <v>0.02</v>
      </c>
      <c r="AB5048" s="5">
        <v>0</v>
      </c>
      <c r="AC5048" s="5">
        <v>0</v>
      </c>
      <c r="AD5048" s="5">
        <v>0</v>
      </c>
      <c r="AE5048" s="2">
        <v>5</v>
      </c>
      <c r="AF5048" s="2">
        <v>0</v>
      </c>
      <c r="AG5048" s="2">
        <v>0</v>
      </c>
      <c r="AH5048" s="2">
        <v>0</v>
      </c>
      <c r="AI5048" s="2">
        <v>0</v>
      </c>
      <c r="AJ5048" s="2">
        <v>3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</row>
    <row r="5049" spans="1:46" x14ac:dyDescent="0.2">
      <c r="A5049" s="2">
        <v>1628245</v>
      </c>
      <c r="B5049" s="2">
        <v>817014</v>
      </c>
      <c r="C5049" s="7">
        <v>21.788410719380501</v>
      </c>
      <c r="D5049" s="7">
        <v>36.819875983136399</v>
      </c>
      <c r="E5049" s="19" t="s">
        <v>5210</v>
      </c>
      <c r="F5049" s="46">
        <f>INDEX(Δεδομένα!$P:$P,MATCH('2021'!E5049,Δεδομένα!$O:$O,0))</f>
        <v>147</v>
      </c>
      <c r="G5049" s="49" t="s">
        <v>4919</v>
      </c>
      <c r="H5049" s="51" t="str">
        <f>INDEX(Δεδομένα!B$1:B$51,MATCH('2021'!G5049,Δεδομένα!A$1:A$51,0))</f>
        <v>ΠΕΛΛΟΠΟΝΗΣΟΥ</v>
      </c>
      <c r="I5049" s="53">
        <f>INDEX(Δεδομένα!E$1:E$13,MATCH('2021'!H5049,Δεδομένα!D$1:D$13,0))</f>
        <v>8</v>
      </c>
      <c r="J5049" s="4">
        <v>44204</v>
      </c>
      <c r="K5049" s="3" t="s">
        <v>597</v>
      </c>
      <c r="L5049" s="17" t="str">
        <f t="shared" si="400"/>
        <v>08/01/2021 16:12</v>
      </c>
      <c r="M5049" s="4">
        <v>44204</v>
      </c>
      <c r="N5049" s="3" t="s">
        <v>563</v>
      </c>
      <c r="O5049" s="17" t="str">
        <f t="shared" si="401"/>
        <v>08/01/2021 17:15</v>
      </c>
      <c r="P5049" s="24">
        <f t="shared" si="402"/>
        <v>4.3749999997089617E-2</v>
      </c>
      <c r="Q5049" s="28">
        <v>0</v>
      </c>
      <c r="R5049" s="27">
        <f t="shared" si="403"/>
        <v>62.999999995809048</v>
      </c>
      <c r="S5049" s="3" t="s">
        <v>4</v>
      </c>
      <c r="T5049" s="3" t="s">
        <v>4995</v>
      </c>
      <c r="U5049" s="3" t="s">
        <v>4</v>
      </c>
      <c r="V5049" s="3" t="s">
        <v>5211</v>
      </c>
      <c r="W5049" s="5">
        <v>0</v>
      </c>
      <c r="X5049" s="5">
        <v>5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2">
        <v>4</v>
      </c>
      <c r="AF5049" s="2">
        <v>0</v>
      </c>
      <c r="AG5049" s="2">
        <v>0</v>
      </c>
      <c r="AH5049" s="2">
        <v>0</v>
      </c>
      <c r="AI5049" s="2">
        <v>0</v>
      </c>
      <c r="AJ5049" s="2">
        <v>2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 t="s">
        <v>4</v>
      </c>
      <c r="AT5049" s="2" t="s">
        <v>4</v>
      </c>
    </row>
    <row r="5050" spans="1:46" x14ac:dyDescent="0.2">
      <c r="A5050" s="2">
        <v>1637347</v>
      </c>
      <c r="B5050" s="2">
        <v>824192</v>
      </c>
      <c r="C5050" s="7">
        <v>21.757297100994901</v>
      </c>
      <c r="D5050" s="7">
        <v>36.900422960702699</v>
      </c>
      <c r="E5050" s="19" t="s">
        <v>5210</v>
      </c>
      <c r="F5050" s="46">
        <f>INDEX(Δεδομένα!$P:$P,MATCH('2021'!E5050,Δεδομένα!$O:$O,0))</f>
        <v>147</v>
      </c>
      <c r="G5050" s="49" t="s">
        <v>4919</v>
      </c>
      <c r="H5050" s="51" t="str">
        <f>INDEX(Δεδομένα!B$1:B$51,MATCH('2021'!G5050,Δεδομένα!A$1:A$51,0))</f>
        <v>ΠΕΛΛΟΠΟΝΗΣΟΥ</v>
      </c>
      <c r="I5050" s="53">
        <f>INDEX(Δεδομένα!E$1:E$13,MATCH('2021'!H5050,Δεδομένα!D$1:D$13,0))</f>
        <v>8</v>
      </c>
      <c r="J5050" s="4">
        <v>44235</v>
      </c>
      <c r="K5050" s="3" t="s">
        <v>901</v>
      </c>
      <c r="L5050" s="17" t="str">
        <f t="shared" si="400"/>
        <v>08/02/2021 13:29</v>
      </c>
      <c r="M5050" s="4">
        <v>44235</v>
      </c>
      <c r="N5050" s="3" t="s">
        <v>39</v>
      </c>
      <c r="O5050" s="17" t="str">
        <f t="shared" si="401"/>
        <v>08/02/2021 14:40</v>
      </c>
      <c r="P5050" s="24">
        <f t="shared" si="402"/>
        <v>4.9305555556202307E-2</v>
      </c>
      <c r="Q5050" s="28">
        <v>0</v>
      </c>
      <c r="R5050" s="27">
        <f t="shared" si="403"/>
        <v>71.000000000931323</v>
      </c>
      <c r="S5050" s="3" t="s">
        <v>4</v>
      </c>
      <c r="T5050" s="3" t="s">
        <v>4995</v>
      </c>
      <c r="U5050" s="3" t="s">
        <v>4</v>
      </c>
      <c r="V5050" s="3" t="s">
        <v>5212</v>
      </c>
      <c r="W5050" s="5">
        <v>0</v>
      </c>
      <c r="X5050" s="5">
        <v>1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2">
        <v>2</v>
      </c>
      <c r="AF5050" s="2">
        <v>0</v>
      </c>
      <c r="AG5050" s="2">
        <v>0</v>
      </c>
      <c r="AH5050" s="2">
        <v>0</v>
      </c>
      <c r="AI5050" s="2">
        <v>0</v>
      </c>
      <c r="AJ5050" s="2">
        <v>1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 t="s">
        <v>4</v>
      </c>
      <c r="AT5050" s="2" t="s">
        <v>4</v>
      </c>
    </row>
    <row r="5051" spans="1:46" x14ac:dyDescent="0.2">
      <c r="A5051" s="2">
        <v>1639819</v>
      </c>
      <c r="B5051" s="2">
        <v>831371</v>
      </c>
      <c r="C5051" s="7">
        <v>21.760411860720101</v>
      </c>
      <c r="D5051" s="7">
        <v>36.983180255227602</v>
      </c>
      <c r="E5051" s="19" t="s">
        <v>5210</v>
      </c>
      <c r="F5051" s="46">
        <f>INDEX(Δεδομένα!$P:$P,MATCH('2021'!E5051,Δεδομένα!$O:$O,0))</f>
        <v>147</v>
      </c>
      <c r="G5051" s="49" t="s">
        <v>4919</v>
      </c>
      <c r="H5051" s="51" t="str">
        <f>INDEX(Δεδομένα!B$1:B$51,MATCH('2021'!G5051,Δεδομένα!A$1:A$51,0))</f>
        <v>ΠΕΛΛΟΠΟΝΗΣΟΥ</v>
      </c>
      <c r="I5051" s="53">
        <f>INDEX(Δεδομένα!E$1:E$13,MATCH('2021'!H5051,Δεδομένα!D$1:D$13,0))</f>
        <v>8</v>
      </c>
      <c r="J5051" s="4">
        <v>44249</v>
      </c>
      <c r="K5051" s="3" t="s">
        <v>904</v>
      </c>
      <c r="L5051" s="17" t="str">
        <f t="shared" si="400"/>
        <v>22/02/2021 15:39</v>
      </c>
      <c r="M5051" s="4">
        <v>44249</v>
      </c>
      <c r="N5051" s="3" t="s">
        <v>483</v>
      </c>
      <c r="O5051" s="17" t="str">
        <f t="shared" si="401"/>
        <v>22/02/2021 18:10</v>
      </c>
      <c r="P5051" s="24">
        <f t="shared" si="402"/>
        <v>0.10486111111094942</v>
      </c>
      <c r="Q5051" s="28">
        <v>0</v>
      </c>
      <c r="R5051" s="27">
        <f t="shared" si="403"/>
        <v>150.99999999976717</v>
      </c>
      <c r="S5051" s="3" t="s">
        <v>4</v>
      </c>
      <c r="T5051" s="3" t="s">
        <v>4995</v>
      </c>
      <c r="U5051" s="3" t="s">
        <v>4</v>
      </c>
      <c r="V5051" s="3" t="s">
        <v>5213</v>
      </c>
      <c r="W5051" s="5">
        <v>0</v>
      </c>
      <c r="X5051" s="5">
        <v>0.75</v>
      </c>
      <c r="Y5051" s="5">
        <v>0</v>
      </c>
      <c r="Z5051" s="5">
        <v>0</v>
      </c>
      <c r="AA5051" s="5">
        <v>0</v>
      </c>
      <c r="AB5051" s="5">
        <v>0.5</v>
      </c>
      <c r="AC5051" s="5">
        <v>0</v>
      </c>
      <c r="AD5051" s="5">
        <v>0</v>
      </c>
      <c r="AE5051" s="2">
        <v>2</v>
      </c>
      <c r="AF5051" s="2">
        <v>0</v>
      </c>
      <c r="AG5051" s="2">
        <v>0</v>
      </c>
      <c r="AH5051" s="2">
        <v>0</v>
      </c>
      <c r="AI5051" s="2">
        <v>0</v>
      </c>
      <c r="AJ5051" s="2">
        <v>1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 t="s">
        <v>4</v>
      </c>
      <c r="AT5051" s="2" t="s">
        <v>4</v>
      </c>
    </row>
    <row r="5052" spans="1:46" x14ac:dyDescent="0.2">
      <c r="A5052" s="2">
        <v>1640761</v>
      </c>
      <c r="B5052" s="2">
        <v>832592</v>
      </c>
      <c r="C5052" s="7">
        <v>21.7726603752517</v>
      </c>
      <c r="D5052" s="7">
        <v>36.964451850028702</v>
      </c>
      <c r="E5052" s="19" t="s">
        <v>5210</v>
      </c>
      <c r="F5052" s="46">
        <f>INDEX(Δεδομένα!$P:$P,MATCH('2021'!E5052,Δεδομένα!$O:$O,0))</f>
        <v>147</v>
      </c>
      <c r="G5052" s="49" t="s">
        <v>4919</v>
      </c>
      <c r="H5052" s="51" t="str">
        <f>INDEX(Δεδομένα!B$1:B$51,MATCH('2021'!G5052,Δεδομένα!A$1:A$51,0))</f>
        <v>ΠΕΛΛΟΠΟΝΗΣΟΥ</v>
      </c>
      <c r="I5052" s="53">
        <f>INDEX(Δεδομένα!E$1:E$13,MATCH('2021'!H5052,Δεδομένα!D$1:D$13,0))</f>
        <v>8</v>
      </c>
      <c r="J5052" s="4">
        <v>44252</v>
      </c>
      <c r="K5052" s="3" t="s">
        <v>127</v>
      </c>
      <c r="L5052" s="17" t="str">
        <f t="shared" ref="L5052:L5088" si="404">_xlfn.CONCAT(TEXT(J5052,"ηη/μμ/εεε")," ",TEXT(K5052,"ωω:λλ"))</f>
        <v>25/02/2021 11:40</v>
      </c>
      <c r="M5052" s="4">
        <v>44252</v>
      </c>
      <c r="N5052" s="3" t="s">
        <v>161</v>
      </c>
      <c r="O5052" s="17" t="str">
        <f t="shared" ref="O5052:O5088" si="405">_xlfn.CONCAT(TEXT(M5052,"ηη/μμ/εεε")," ",TEXT(N5052,"ωω:λλ"))</f>
        <v>25/02/2021 15:00</v>
      </c>
      <c r="P5052" s="24">
        <f t="shared" ref="P5052:P5088" si="406">O5052-L5052</f>
        <v>0.13888888889050577</v>
      </c>
      <c r="Q5052" s="28">
        <v>0</v>
      </c>
      <c r="R5052" s="27">
        <f t="shared" ref="R5052:R5088" si="407">P5052*(24*60)</f>
        <v>200.00000000232831</v>
      </c>
      <c r="S5052" s="3" t="s">
        <v>4</v>
      </c>
      <c r="T5052" s="3" t="s">
        <v>4995</v>
      </c>
      <c r="U5052" s="3" t="s">
        <v>4</v>
      </c>
      <c r="V5052" s="3" t="s">
        <v>5214</v>
      </c>
      <c r="W5052" s="5">
        <v>0</v>
      </c>
      <c r="X5052" s="5">
        <v>1</v>
      </c>
      <c r="Y5052" s="5">
        <v>0</v>
      </c>
      <c r="Z5052" s="5">
        <v>0</v>
      </c>
      <c r="AA5052" s="5">
        <v>1</v>
      </c>
      <c r="AB5052" s="5">
        <v>0.2</v>
      </c>
      <c r="AC5052" s="5">
        <v>0</v>
      </c>
      <c r="AD5052" s="5">
        <v>0</v>
      </c>
      <c r="AE5052" s="2">
        <v>3</v>
      </c>
      <c r="AF5052" s="2">
        <v>0</v>
      </c>
      <c r="AG5052" s="2">
        <v>0</v>
      </c>
      <c r="AH5052" s="2">
        <v>0</v>
      </c>
      <c r="AI5052" s="2">
        <v>0</v>
      </c>
      <c r="AJ5052" s="2">
        <v>2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 t="s">
        <v>4</v>
      </c>
      <c r="AT5052" s="2" t="s">
        <v>4</v>
      </c>
    </row>
    <row r="5053" spans="1:46" x14ac:dyDescent="0.2">
      <c r="A5053" s="2">
        <v>1642373</v>
      </c>
      <c r="B5053" s="2">
        <v>832605</v>
      </c>
      <c r="C5053" s="7">
        <v>21.686056815994501</v>
      </c>
      <c r="D5053" s="7">
        <v>36.971970430815603</v>
      </c>
      <c r="E5053" s="19" t="s">
        <v>5210</v>
      </c>
      <c r="F5053" s="46">
        <f>INDEX(Δεδομένα!$P:$P,MATCH('2021'!E5053,Δεδομένα!$O:$O,0))</f>
        <v>147</v>
      </c>
      <c r="G5053" s="49" t="s">
        <v>4919</v>
      </c>
      <c r="H5053" s="51" t="str">
        <f>INDEX(Δεδομένα!B$1:B$51,MATCH('2021'!G5053,Δεδομένα!A$1:A$51,0))</f>
        <v>ΠΕΛΛΟΠΟΝΗΣΟΥ</v>
      </c>
      <c r="I5053" s="53">
        <f>INDEX(Δεδομένα!E$1:E$13,MATCH('2021'!H5053,Δεδομένα!D$1:D$13,0))</f>
        <v>8</v>
      </c>
      <c r="J5053" s="4">
        <v>44252</v>
      </c>
      <c r="K5053" s="3" t="s">
        <v>943</v>
      </c>
      <c r="L5053" s="17" t="str">
        <f t="shared" si="404"/>
        <v>25/02/2021 12:12</v>
      </c>
      <c r="M5053" s="4">
        <v>44252</v>
      </c>
      <c r="N5053" s="3" t="s">
        <v>529</v>
      </c>
      <c r="O5053" s="17" t="str">
        <f t="shared" si="405"/>
        <v>25/02/2021 14:05</v>
      </c>
      <c r="P5053" s="24">
        <f t="shared" si="406"/>
        <v>7.8472222223354038E-2</v>
      </c>
      <c r="Q5053" s="28">
        <v>0</v>
      </c>
      <c r="R5053" s="27">
        <f t="shared" si="407"/>
        <v>113.00000000162981</v>
      </c>
      <c r="S5053" s="3" t="s">
        <v>4</v>
      </c>
      <c r="T5053" s="3" t="s">
        <v>4995</v>
      </c>
      <c r="U5053" s="3" t="s">
        <v>4</v>
      </c>
      <c r="V5053" s="3" t="s">
        <v>5215</v>
      </c>
      <c r="W5053" s="5">
        <v>0</v>
      </c>
      <c r="X5053" s="5">
        <v>0</v>
      </c>
      <c r="Y5053" s="5">
        <v>0</v>
      </c>
      <c r="Z5053" s="5">
        <v>0</v>
      </c>
      <c r="AA5053" s="5">
        <v>4</v>
      </c>
      <c r="AB5053" s="5">
        <v>0</v>
      </c>
      <c r="AC5053" s="5">
        <v>0</v>
      </c>
      <c r="AD5053" s="5">
        <v>0</v>
      </c>
      <c r="AE5053" s="2">
        <v>7</v>
      </c>
      <c r="AF5053" s="2">
        <v>0</v>
      </c>
      <c r="AG5053" s="2">
        <v>0</v>
      </c>
      <c r="AH5053" s="2">
        <v>0</v>
      </c>
      <c r="AI5053" s="2">
        <v>0</v>
      </c>
      <c r="AJ5053" s="2">
        <v>4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 t="s">
        <v>4</v>
      </c>
      <c r="AT5053" s="2" t="s">
        <v>4</v>
      </c>
    </row>
    <row r="5054" spans="1:46" x14ac:dyDescent="0.2">
      <c r="A5054" s="2">
        <v>1642391</v>
      </c>
      <c r="B5054" s="2">
        <v>832611</v>
      </c>
      <c r="C5054" s="7">
        <v>21.7644459189817</v>
      </c>
      <c r="D5054" s="7">
        <v>36.860608129253798</v>
      </c>
      <c r="E5054" s="19" t="s">
        <v>5210</v>
      </c>
      <c r="F5054" s="46">
        <f>INDEX(Δεδομένα!$P:$P,MATCH('2021'!E5054,Δεδομένα!$O:$O,0))</f>
        <v>147</v>
      </c>
      <c r="G5054" s="49" t="s">
        <v>4919</v>
      </c>
      <c r="H5054" s="51" t="str">
        <f>INDEX(Δεδομένα!B$1:B$51,MATCH('2021'!G5054,Δεδομένα!A$1:A$51,0))</f>
        <v>ΠΕΛΛΟΠΟΝΗΣΟΥ</v>
      </c>
      <c r="I5054" s="53">
        <f>INDEX(Δεδομένα!E$1:E$13,MATCH('2021'!H5054,Δεδομένα!D$1:D$13,0))</f>
        <v>8</v>
      </c>
      <c r="J5054" s="4">
        <v>44252</v>
      </c>
      <c r="K5054" s="3" t="s">
        <v>290</v>
      </c>
      <c r="L5054" s="17" t="str">
        <f t="shared" si="404"/>
        <v>25/02/2021 12:24</v>
      </c>
      <c r="M5054" s="4">
        <v>44252</v>
      </c>
      <c r="N5054" s="3" t="s">
        <v>1848</v>
      </c>
      <c r="O5054" s="17" t="str">
        <f t="shared" si="405"/>
        <v>25/02/2021 14:14</v>
      </c>
      <c r="P5054" s="24">
        <f t="shared" si="406"/>
        <v>7.6388888883229811E-2</v>
      </c>
      <c r="Q5054" s="28">
        <v>0</v>
      </c>
      <c r="R5054" s="27">
        <f t="shared" si="407"/>
        <v>109.99999999185093</v>
      </c>
      <c r="S5054" s="3" t="s">
        <v>4</v>
      </c>
      <c r="T5054" s="3" t="s">
        <v>4995</v>
      </c>
      <c r="U5054" s="3" t="s">
        <v>4</v>
      </c>
      <c r="V5054" s="3" t="s">
        <v>5216</v>
      </c>
      <c r="W5054" s="5">
        <v>0</v>
      </c>
      <c r="X5054" s="5">
        <v>0</v>
      </c>
      <c r="Y5054" s="5">
        <v>0</v>
      </c>
      <c r="Z5054" s="5">
        <v>0</v>
      </c>
      <c r="AA5054" s="5">
        <v>1</v>
      </c>
      <c r="AB5054" s="5">
        <v>0</v>
      </c>
      <c r="AC5054" s="5">
        <v>0</v>
      </c>
      <c r="AD5054" s="5">
        <v>0</v>
      </c>
      <c r="AE5054" s="2">
        <v>4</v>
      </c>
      <c r="AF5054" s="2">
        <v>0</v>
      </c>
      <c r="AG5054" s="2">
        <v>0</v>
      </c>
      <c r="AH5054" s="2">
        <v>0</v>
      </c>
      <c r="AI5054" s="2">
        <v>0</v>
      </c>
      <c r="AJ5054" s="2">
        <v>2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 t="s">
        <v>4</v>
      </c>
      <c r="AT5054" s="2" t="s">
        <v>4</v>
      </c>
    </row>
    <row r="5055" spans="1:46" x14ac:dyDescent="0.2">
      <c r="A5055" s="2">
        <v>1642381</v>
      </c>
      <c r="B5055" s="2">
        <v>832676</v>
      </c>
      <c r="C5055" s="7">
        <v>21.830001433250899</v>
      </c>
      <c r="D5055" s="7">
        <v>36.987360576491099</v>
      </c>
      <c r="E5055" s="19" t="s">
        <v>5210</v>
      </c>
      <c r="F5055" s="46">
        <f>INDEX(Δεδομένα!$P:$P,MATCH('2021'!E5055,Δεδομένα!$O:$O,0))</f>
        <v>147</v>
      </c>
      <c r="G5055" s="49" t="s">
        <v>4919</v>
      </c>
      <c r="H5055" s="51" t="str">
        <f>INDEX(Δεδομένα!B$1:B$51,MATCH('2021'!G5055,Δεδομένα!A$1:A$51,0))</f>
        <v>ΠΕΛΛΟΠΟΝΗΣΟΥ</v>
      </c>
      <c r="I5055" s="53">
        <f>INDEX(Δεδομένα!E$1:E$13,MATCH('2021'!H5055,Δεδομένα!D$1:D$13,0))</f>
        <v>8</v>
      </c>
      <c r="J5055" s="4">
        <v>44252</v>
      </c>
      <c r="K5055" s="3" t="s">
        <v>1496</v>
      </c>
      <c r="L5055" s="17" t="str">
        <f t="shared" si="404"/>
        <v>25/02/2021 14:54</v>
      </c>
      <c r="M5055" s="4">
        <v>44252</v>
      </c>
      <c r="N5055" s="3" t="s">
        <v>146</v>
      </c>
      <c r="O5055" s="17" t="str">
        <f t="shared" si="405"/>
        <v>25/02/2021 16:30</v>
      </c>
      <c r="P5055" s="24">
        <f t="shared" si="406"/>
        <v>6.6666666665696539E-2</v>
      </c>
      <c r="Q5055" s="28">
        <v>0</v>
      </c>
      <c r="R5055" s="27">
        <f t="shared" si="407"/>
        <v>95.999999998603016</v>
      </c>
      <c r="S5055" s="3" t="s">
        <v>4</v>
      </c>
      <c r="T5055" s="3" t="s">
        <v>4995</v>
      </c>
      <c r="U5055" s="3" t="s">
        <v>4</v>
      </c>
      <c r="V5055" s="3" t="s">
        <v>5217</v>
      </c>
      <c r="W5055" s="5">
        <v>0</v>
      </c>
      <c r="X5055" s="5">
        <v>0</v>
      </c>
      <c r="Y5055" s="5">
        <v>0</v>
      </c>
      <c r="Z5055" s="5">
        <v>0</v>
      </c>
      <c r="AA5055" s="5">
        <v>0.5</v>
      </c>
      <c r="AB5055" s="5">
        <v>0.5</v>
      </c>
      <c r="AC5055" s="5">
        <v>0</v>
      </c>
      <c r="AD5055" s="5">
        <v>0</v>
      </c>
      <c r="AE5055" s="2">
        <v>10</v>
      </c>
      <c r="AF5055" s="2">
        <v>0</v>
      </c>
      <c r="AG5055" s="2">
        <v>0</v>
      </c>
      <c r="AH5055" s="2">
        <v>0</v>
      </c>
      <c r="AI5055" s="2">
        <v>0</v>
      </c>
      <c r="AJ5055" s="2">
        <v>5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 t="s">
        <v>4</v>
      </c>
      <c r="AT5055" s="2" t="s">
        <v>4</v>
      </c>
    </row>
    <row r="5056" spans="1:46" x14ac:dyDescent="0.2">
      <c r="A5056" s="2">
        <v>1642399</v>
      </c>
      <c r="B5056" s="2">
        <v>832914</v>
      </c>
      <c r="C5056" s="7">
        <v>21.812446542244</v>
      </c>
      <c r="D5056" s="7">
        <v>36.874868200644002</v>
      </c>
      <c r="E5056" s="19" t="s">
        <v>5210</v>
      </c>
      <c r="F5056" s="46">
        <f>INDEX(Δεδομένα!$P:$P,MATCH('2021'!E5056,Δεδομένα!$O:$O,0))</f>
        <v>147</v>
      </c>
      <c r="G5056" s="49" t="s">
        <v>4919</v>
      </c>
      <c r="H5056" s="51" t="str">
        <f>INDEX(Δεδομένα!B$1:B$51,MATCH('2021'!G5056,Δεδομένα!A$1:A$51,0))</f>
        <v>ΠΕΛΛΟΠΟΝΗΣΟΥ</v>
      </c>
      <c r="I5056" s="53">
        <f>INDEX(Δεδομένα!E$1:E$13,MATCH('2021'!H5056,Δεδομένα!D$1:D$13,0))</f>
        <v>8</v>
      </c>
      <c r="J5056" s="4">
        <v>44253</v>
      </c>
      <c r="K5056" s="3" t="s">
        <v>1008</v>
      </c>
      <c r="L5056" s="17" t="str">
        <f t="shared" si="404"/>
        <v>26/02/2021 13:27</v>
      </c>
      <c r="M5056" s="4">
        <v>44253</v>
      </c>
      <c r="N5056" s="3" t="s">
        <v>362</v>
      </c>
      <c r="O5056" s="17" t="str">
        <f t="shared" si="405"/>
        <v>26/02/2021 15:20</v>
      </c>
      <c r="P5056" s="24">
        <f t="shared" si="406"/>
        <v>7.8472222223354038E-2</v>
      </c>
      <c r="Q5056" s="28">
        <v>0</v>
      </c>
      <c r="R5056" s="27">
        <f t="shared" si="407"/>
        <v>113.00000000162981</v>
      </c>
      <c r="S5056" s="3" t="s">
        <v>4</v>
      </c>
      <c r="T5056" s="3" t="s">
        <v>4995</v>
      </c>
      <c r="U5056" s="3" t="s">
        <v>754</v>
      </c>
      <c r="V5056" s="3" t="s">
        <v>754</v>
      </c>
      <c r="W5056" s="5">
        <v>0</v>
      </c>
      <c r="X5056" s="5">
        <v>1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2">
        <v>4</v>
      </c>
      <c r="AF5056" s="2">
        <v>0</v>
      </c>
      <c r="AG5056" s="2">
        <v>0</v>
      </c>
      <c r="AH5056" s="2">
        <v>0</v>
      </c>
      <c r="AI5056" s="2">
        <v>0</v>
      </c>
      <c r="AJ5056" s="2">
        <v>2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 t="s">
        <v>4</v>
      </c>
      <c r="AT5056" s="2" t="s">
        <v>4</v>
      </c>
    </row>
    <row r="5057" spans="1:46" x14ac:dyDescent="0.2">
      <c r="A5057" s="2">
        <v>1642403</v>
      </c>
      <c r="B5057" s="2">
        <v>833128</v>
      </c>
      <c r="C5057" s="7">
        <v>21.7117387362646</v>
      </c>
      <c r="D5057" s="7">
        <v>37.002042576790302</v>
      </c>
      <c r="E5057" s="19" t="s">
        <v>5210</v>
      </c>
      <c r="F5057" s="46">
        <f>INDEX(Δεδομένα!$P:$P,MATCH('2021'!E5057,Δεδομένα!$O:$O,0))</f>
        <v>147</v>
      </c>
      <c r="G5057" s="49" t="s">
        <v>4919</v>
      </c>
      <c r="H5057" s="51" t="str">
        <f>INDEX(Δεδομένα!B$1:B$51,MATCH('2021'!G5057,Δεδομένα!A$1:A$51,0))</f>
        <v>ΠΕΛΛΟΠΟΝΗΣΟΥ</v>
      </c>
      <c r="I5057" s="53">
        <f>INDEX(Δεδομένα!E$1:E$13,MATCH('2021'!H5057,Δεδομένα!D$1:D$13,0))</f>
        <v>8</v>
      </c>
      <c r="J5057" s="4">
        <v>44254</v>
      </c>
      <c r="K5057" s="3" t="s">
        <v>205</v>
      </c>
      <c r="L5057" s="17" t="str">
        <f t="shared" si="404"/>
        <v>27/02/2021 11:54</v>
      </c>
      <c r="M5057" s="4">
        <v>44254</v>
      </c>
      <c r="N5057" s="3" t="s">
        <v>196</v>
      </c>
      <c r="O5057" s="17" t="str">
        <f t="shared" si="405"/>
        <v>27/02/2021 14:15</v>
      </c>
      <c r="P5057" s="24">
        <f t="shared" si="406"/>
        <v>9.7916666665696539E-2</v>
      </c>
      <c r="Q5057" s="28">
        <v>0</v>
      </c>
      <c r="R5057" s="27">
        <f t="shared" si="407"/>
        <v>140.99999999860302</v>
      </c>
      <c r="S5057" s="3" t="s">
        <v>4</v>
      </c>
      <c r="T5057" s="3" t="s">
        <v>4995</v>
      </c>
      <c r="U5057" s="3" t="s">
        <v>5218</v>
      </c>
      <c r="V5057" s="3" t="s">
        <v>5219</v>
      </c>
      <c r="W5057" s="5">
        <v>0</v>
      </c>
      <c r="X5057" s="5">
        <v>1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2">
        <v>2</v>
      </c>
      <c r="AF5057" s="2">
        <v>0</v>
      </c>
      <c r="AG5057" s="2">
        <v>0</v>
      </c>
      <c r="AH5057" s="2">
        <v>0</v>
      </c>
      <c r="AI5057" s="2">
        <v>0</v>
      </c>
      <c r="AJ5057" s="2">
        <v>1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 t="s">
        <v>4</v>
      </c>
      <c r="AT5057" s="2" t="s">
        <v>4</v>
      </c>
    </row>
    <row r="5058" spans="1:46" x14ac:dyDescent="0.2">
      <c r="A5058" s="2">
        <v>1642406</v>
      </c>
      <c r="B5058" s="2">
        <v>833154</v>
      </c>
      <c r="C5058" s="7">
        <v>21.745844928905001</v>
      </c>
      <c r="D5058" s="7">
        <v>36.992468124344001</v>
      </c>
      <c r="E5058" s="19" t="s">
        <v>5210</v>
      </c>
      <c r="F5058" s="46">
        <f>INDEX(Δεδομένα!$P:$P,MATCH('2021'!E5058,Δεδομένα!$O:$O,0))</f>
        <v>147</v>
      </c>
      <c r="G5058" s="49" t="s">
        <v>4919</v>
      </c>
      <c r="H5058" s="51" t="str">
        <f>INDEX(Δεδομένα!B$1:B$51,MATCH('2021'!G5058,Δεδομένα!A$1:A$51,0))</f>
        <v>ΠΕΛΛΟΠΟΝΗΣΟΥ</v>
      </c>
      <c r="I5058" s="53">
        <f>INDEX(Δεδομένα!E$1:E$13,MATCH('2021'!H5058,Δεδομένα!D$1:D$13,0))</f>
        <v>8</v>
      </c>
      <c r="J5058" s="4">
        <v>44254</v>
      </c>
      <c r="K5058" s="3" t="s">
        <v>1702</v>
      </c>
      <c r="L5058" s="17" t="str">
        <f t="shared" si="404"/>
        <v>27/02/2021 12:59</v>
      </c>
      <c r="M5058" s="4">
        <v>44254</v>
      </c>
      <c r="N5058" s="3" t="s">
        <v>455</v>
      </c>
      <c r="O5058" s="17" t="str">
        <f t="shared" si="405"/>
        <v>27/02/2021 14:22</v>
      </c>
      <c r="P5058" s="24">
        <f t="shared" si="406"/>
        <v>5.7638888887595385E-2</v>
      </c>
      <c r="Q5058" s="28">
        <v>0</v>
      </c>
      <c r="R5058" s="27">
        <f t="shared" si="407"/>
        <v>82.999999998137355</v>
      </c>
      <c r="S5058" s="3" t="s">
        <v>4</v>
      </c>
      <c r="T5058" s="3" t="s">
        <v>4995</v>
      </c>
      <c r="U5058" s="3" t="s">
        <v>5181</v>
      </c>
      <c r="V5058" s="3" t="s">
        <v>5181</v>
      </c>
      <c r="W5058" s="5">
        <v>0</v>
      </c>
      <c r="X5058" s="5">
        <v>1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2">
        <v>5</v>
      </c>
      <c r="AF5058" s="2">
        <v>0</v>
      </c>
      <c r="AG5058" s="2">
        <v>0</v>
      </c>
      <c r="AH5058" s="2">
        <v>0</v>
      </c>
      <c r="AI5058" s="2">
        <v>0</v>
      </c>
      <c r="AJ5058" s="2">
        <v>2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 t="s">
        <v>4</v>
      </c>
      <c r="AT5058" s="2" t="s">
        <v>4</v>
      </c>
    </row>
    <row r="5059" spans="1:46" x14ac:dyDescent="0.2">
      <c r="A5059" s="2">
        <v>1642845</v>
      </c>
      <c r="B5059" s="2">
        <v>833666</v>
      </c>
      <c r="C5059" s="7">
        <v>21.766485592638698</v>
      </c>
      <c r="D5059" s="7">
        <v>36.817826042194802</v>
      </c>
      <c r="E5059" s="19" t="s">
        <v>5210</v>
      </c>
      <c r="F5059" s="46">
        <f>INDEX(Δεδομένα!$P:$P,MATCH('2021'!E5059,Δεδομένα!$O:$O,0))</f>
        <v>147</v>
      </c>
      <c r="G5059" s="49" t="s">
        <v>4919</v>
      </c>
      <c r="H5059" s="51" t="str">
        <f>INDEX(Δεδομένα!B$1:B$51,MATCH('2021'!G5059,Δεδομένα!A$1:A$51,0))</f>
        <v>ΠΕΛΛΟΠΟΝΗΣΟΥ</v>
      </c>
      <c r="I5059" s="53">
        <f>INDEX(Δεδομένα!E$1:E$13,MATCH('2021'!H5059,Δεδομένα!D$1:D$13,0))</f>
        <v>8</v>
      </c>
      <c r="J5059" s="4">
        <v>44255</v>
      </c>
      <c r="K5059" s="3" t="s">
        <v>1082</v>
      </c>
      <c r="L5059" s="17" t="str">
        <f t="shared" si="404"/>
        <v>28/02/2021 18:49</v>
      </c>
      <c r="M5059" s="4">
        <v>44256</v>
      </c>
      <c r="N5059" s="3" t="s">
        <v>1737</v>
      </c>
      <c r="O5059" s="17" t="str">
        <f t="shared" si="405"/>
        <v>01/03/2021 11:23</v>
      </c>
      <c r="P5059" s="24">
        <f t="shared" si="406"/>
        <v>0.69027777777955635</v>
      </c>
      <c r="Q5059" s="28">
        <v>0</v>
      </c>
      <c r="R5059" s="27">
        <f t="shared" si="407"/>
        <v>994.00000000256114</v>
      </c>
      <c r="S5059" s="3" t="s">
        <v>4</v>
      </c>
      <c r="T5059" s="3" t="s">
        <v>4995</v>
      </c>
      <c r="U5059" s="3" t="s">
        <v>4</v>
      </c>
      <c r="V5059" s="3" t="s">
        <v>5220</v>
      </c>
      <c r="W5059" s="5">
        <v>0</v>
      </c>
      <c r="X5059" s="5">
        <v>0.1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0.4</v>
      </c>
      <c r="AE5059" s="2">
        <v>8</v>
      </c>
      <c r="AF5059" s="2">
        <v>0</v>
      </c>
      <c r="AG5059" s="2">
        <v>0</v>
      </c>
      <c r="AH5059" s="2">
        <v>0</v>
      </c>
      <c r="AI5059" s="2">
        <v>2</v>
      </c>
      <c r="AJ5059" s="2">
        <v>4</v>
      </c>
      <c r="AK5059" s="2">
        <v>0</v>
      </c>
      <c r="AL5059" s="2">
        <v>0</v>
      </c>
      <c r="AM5059" s="2">
        <v>1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 t="s">
        <v>4</v>
      </c>
      <c r="AT5059" s="2" t="s">
        <v>4</v>
      </c>
    </row>
    <row r="5060" spans="1:46" x14ac:dyDescent="0.2">
      <c r="A5060" s="2">
        <v>1644751</v>
      </c>
      <c r="B5060" s="2">
        <v>836007</v>
      </c>
      <c r="C5060" s="7">
        <v>21.7703394012585</v>
      </c>
      <c r="D5060" s="7">
        <v>36.994688532776799</v>
      </c>
      <c r="E5060" s="19" t="s">
        <v>5210</v>
      </c>
      <c r="F5060" s="46">
        <f>INDEX(Δεδομένα!$P:$P,MATCH('2021'!E5060,Δεδομένα!$O:$O,0))</f>
        <v>147</v>
      </c>
      <c r="G5060" s="49" t="s">
        <v>4919</v>
      </c>
      <c r="H5060" s="51" t="str">
        <f>INDEX(Δεδομένα!B$1:B$51,MATCH('2021'!G5060,Δεδομένα!A$1:A$51,0))</f>
        <v>ΠΕΛΛΟΠΟΝΗΣΟΥ</v>
      </c>
      <c r="I5060" s="53">
        <f>INDEX(Δεδομένα!E$1:E$13,MATCH('2021'!H5060,Δεδομένα!D$1:D$13,0))</f>
        <v>8</v>
      </c>
      <c r="J5060" s="4">
        <v>44263</v>
      </c>
      <c r="K5060" s="3" t="s">
        <v>625</v>
      </c>
      <c r="L5060" s="17" t="str">
        <f t="shared" si="404"/>
        <v>08/03/2021 12:19</v>
      </c>
      <c r="M5060" s="4">
        <v>44263</v>
      </c>
      <c r="N5060" s="3" t="s">
        <v>109</v>
      </c>
      <c r="O5060" s="17" t="str">
        <f t="shared" si="405"/>
        <v>08/03/2021 15:50</v>
      </c>
      <c r="P5060" s="24">
        <f t="shared" si="406"/>
        <v>0.14652777777519077</v>
      </c>
      <c r="Q5060" s="28">
        <v>0</v>
      </c>
      <c r="R5060" s="27">
        <f t="shared" si="407"/>
        <v>210.99999999627471</v>
      </c>
      <c r="S5060" s="3" t="s">
        <v>4</v>
      </c>
      <c r="T5060" s="3" t="s">
        <v>4995</v>
      </c>
      <c r="U5060" s="3" t="s">
        <v>4</v>
      </c>
      <c r="V5060" s="3" t="s">
        <v>5221</v>
      </c>
      <c r="W5060" s="5">
        <v>0</v>
      </c>
      <c r="X5060" s="5">
        <v>0.5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2">
        <v>6</v>
      </c>
      <c r="AF5060" s="2">
        <v>0</v>
      </c>
      <c r="AG5060" s="2">
        <v>0</v>
      </c>
      <c r="AH5060" s="2">
        <v>0</v>
      </c>
      <c r="AI5060" s="2">
        <v>0</v>
      </c>
      <c r="AJ5060" s="2">
        <v>2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 t="s">
        <v>4</v>
      </c>
      <c r="AT5060" s="2" t="s">
        <v>4</v>
      </c>
    </row>
    <row r="5061" spans="1:46" x14ac:dyDescent="0.2">
      <c r="A5061" s="2">
        <v>1650399</v>
      </c>
      <c r="B5061" s="2">
        <v>840732</v>
      </c>
      <c r="C5061" s="7">
        <v>21.774199764314201</v>
      </c>
      <c r="D5061" s="7">
        <v>36.960371236367401</v>
      </c>
      <c r="E5061" s="19" t="s">
        <v>5210</v>
      </c>
      <c r="F5061" s="46">
        <f>INDEX(Δεδομένα!$P:$P,MATCH('2021'!E5061,Δεδομένα!$O:$O,0))</f>
        <v>147</v>
      </c>
      <c r="G5061" s="49" t="s">
        <v>4919</v>
      </c>
      <c r="H5061" s="51" t="str">
        <f>INDEX(Δεδομένα!B$1:B$51,MATCH('2021'!G5061,Δεδομένα!A$1:A$51,0))</f>
        <v>ΠΕΛΛΟΠΟΝΗΣΟΥ</v>
      </c>
      <c r="I5061" s="53">
        <f>INDEX(Δεδομένα!E$1:E$13,MATCH('2021'!H5061,Δεδομένα!D$1:D$13,0))</f>
        <v>8</v>
      </c>
      <c r="J5061" s="4">
        <v>44282</v>
      </c>
      <c r="K5061" s="3" t="s">
        <v>763</v>
      </c>
      <c r="L5061" s="17" t="str">
        <f t="shared" si="404"/>
        <v>27/03/2021 14:39</v>
      </c>
      <c r="M5061" s="4">
        <v>44282</v>
      </c>
      <c r="N5061" s="3" t="s">
        <v>530</v>
      </c>
      <c r="O5061" s="17" t="str">
        <f t="shared" si="405"/>
        <v>27/03/2021 16:05</v>
      </c>
      <c r="P5061" s="24">
        <f t="shared" si="406"/>
        <v>5.9722222220443655E-2</v>
      </c>
      <c r="Q5061" s="28">
        <v>0</v>
      </c>
      <c r="R5061" s="27">
        <f t="shared" si="407"/>
        <v>85.999999997438863</v>
      </c>
      <c r="S5061" s="3" t="s">
        <v>4</v>
      </c>
      <c r="T5061" s="3" t="s">
        <v>4995</v>
      </c>
      <c r="U5061" s="3" t="s">
        <v>4</v>
      </c>
      <c r="V5061" s="3" t="s">
        <v>5214</v>
      </c>
      <c r="W5061" s="5">
        <v>0</v>
      </c>
      <c r="X5061" s="5">
        <v>0</v>
      </c>
      <c r="Y5061" s="5">
        <v>0</v>
      </c>
      <c r="Z5061" s="5">
        <v>0</v>
      </c>
      <c r="AA5061" s="5">
        <v>0.5</v>
      </c>
      <c r="AB5061" s="5">
        <v>0</v>
      </c>
      <c r="AC5061" s="5">
        <v>0</v>
      </c>
      <c r="AD5061" s="5">
        <v>0</v>
      </c>
      <c r="AE5061" s="2">
        <v>3</v>
      </c>
      <c r="AF5061" s="2">
        <v>0</v>
      </c>
      <c r="AG5061" s="2">
        <v>0</v>
      </c>
      <c r="AH5061" s="2">
        <v>0</v>
      </c>
      <c r="AI5061" s="2">
        <v>0</v>
      </c>
      <c r="AJ5061" s="2">
        <v>1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 t="s">
        <v>4</v>
      </c>
      <c r="AT5061" s="2" t="s">
        <v>4</v>
      </c>
    </row>
    <row r="5062" spans="1:46" x14ac:dyDescent="0.2">
      <c r="A5062" s="2">
        <v>1652295</v>
      </c>
      <c r="B5062" s="2">
        <v>842632</v>
      </c>
      <c r="C5062" s="7">
        <v>21.735831048739399</v>
      </c>
      <c r="D5062" s="7">
        <v>36.8181216233599</v>
      </c>
      <c r="E5062" s="19" t="s">
        <v>5210</v>
      </c>
      <c r="F5062" s="46">
        <f>INDEX(Δεδομένα!$P:$P,MATCH('2021'!E5062,Δεδομένα!$O:$O,0))</f>
        <v>147</v>
      </c>
      <c r="G5062" s="49" t="s">
        <v>4919</v>
      </c>
      <c r="H5062" s="51" t="str">
        <f>INDEX(Δεδομένα!B$1:B$51,MATCH('2021'!G5062,Δεδομένα!A$1:A$51,0))</f>
        <v>ΠΕΛΛΟΠΟΝΗΣΟΥ</v>
      </c>
      <c r="I5062" s="53">
        <f>INDEX(Δεδομένα!E$1:E$13,MATCH('2021'!H5062,Δεδομένα!D$1:D$13,0))</f>
        <v>8</v>
      </c>
      <c r="J5062" s="4">
        <v>44289</v>
      </c>
      <c r="K5062" s="3" t="s">
        <v>575</v>
      </c>
      <c r="L5062" s="17" t="str">
        <f t="shared" si="404"/>
        <v>03/04/2021 17:42</v>
      </c>
      <c r="M5062" s="4">
        <v>44289</v>
      </c>
      <c r="N5062" s="3" t="s">
        <v>742</v>
      </c>
      <c r="O5062" s="17" t="str">
        <f t="shared" si="405"/>
        <v>03/04/2021 19:55</v>
      </c>
      <c r="P5062" s="24">
        <f t="shared" si="406"/>
        <v>9.2361111106583849E-2</v>
      </c>
      <c r="Q5062" s="28">
        <v>0</v>
      </c>
      <c r="R5062" s="27">
        <f t="shared" si="407"/>
        <v>132.99999999348074</v>
      </c>
      <c r="S5062" s="3" t="s">
        <v>4</v>
      </c>
      <c r="T5062" s="3" t="s">
        <v>4995</v>
      </c>
      <c r="U5062" s="3" t="s">
        <v>2837</v>
      </c>
      <c r="V5062" s="3" t="s">
        <v>5222</v>
      </c>
      <c r="W5062" s="5">
        <v>0</v>
      </c>
      <c r="X5062" s="5">
        <v>1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2">
        <v>5</v>
      </c>
      <c r="AF5062" s="2">
        <v>0</v>
      </c>
      <c r="AG5062" s="2">
        <v>0</v>
      </c>
      <c r="AH5062" s="2">
        <v>0</v>
      </c>
      <c r="AI5062" s="2">
        <v>0</v>
      </c>
      <c r="AJ5062" s="2">
        <v>3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 t="s">
        <v>4</v>
      </c>
      <c r="AT5062" s="2" t="s">
        <v>4</v>
      </c>
    </row>
    <row r="5063" spans="1:46" x14ac:dyDescent="0.2">
      <c r="A5063" s="2">
        <v>1653449</v>
      </c>
      <c r="B5063" s="2">
        <v>843856</v>
      </c>
      <c r="C5063" s="7">
        <v>21.691847690576001</v>
      </c>
      <c r="D5063" s="7">
        <v>36.9675148155006</v>
      </c>
      <c r="E5063" s="19" t="s">
        <v>5210</v>
      </c>
      <c r="F5063" s="46">
        <f>INDEX(Δεδομένα!$P:$P,MATCH('2021'!E5063,Δεδομένα!$O:$O,0))</f>
        <v>147</v>
      </c>
      <c r="G5063" s="49" t="s">
        <v>4919</v>
      </c>
      <c r="H5063" s="51" t="str">
        <f>INDEX(Δεδομένα!B$1:B$51,MATCH('2021'!G5063,Δεδομένα!A$1:A$51,0))</f>
        <v>ΠΕΛΛΟΠΟΝΗΣΟΥ</v>
      </c>
      <c r="I5063" s="53">
        <f>INDEX(Δεδομένα!E$1:E$13,MATCH('2021'!H5063,Δεδομένα!D$1:D$13,0))</f>
        <v>8</v>
      </c>
      <c r="J5063" s="4">
        <v>44294</v>
      </c>
      <c r="K5063" s="3" t="s">
        <v>965</v>
      </c>
      <c r="L5063" s="17" t="str">
        <f t="shared" si="404"/>
        <v>08/04/2021 16:04</v>
      </c>
      <c r="M5063" s="4">
        <v>44294</v>
      </c>
      <c r="N5063" s="3" t="s">
        <v>694</v>
      </c>
      <c r="O5063" s="17" t="str">
        <f t="shared" si="405"/>
        <v>08/04/2021 20:20</v>
      </c>
      <c r="P5063" s="24">
        <f t="shared" si="406"/>
        <v>0.17777777777519077</v>
      </c>
      <c r="Q5063" s="28">
        <v>0</v>
      </c>
      <c r="R5063" s="27">
        <f t="shared" si="407"/>
        <v>255.99999999627471</v>
      </c>
      <c r="S5063" s="3" t="s">
        <v>4</v>
      </c>
      <c r="T5063" s="3" t="s">
        <v>4995</v>
      </c>
      <c r="U5063" s="3" t="s">
        <v>4</v>
      </c>
      <c r="V5063" s="3" t="s">
        <v>5215</v>
      </c>
      <c r="W5063" s="5">
        <v>0</v>
      </c>
      <c r="X5063" s="5">
        <v>0.2</v>
      </c>
      <c r="Y5063" s="5">
        <v>0</v>
      </c>
      <c r="Z5063" s="5">
        <v>0</v>
      </c>
      <c r="AA5063" s="5">
        <v>15</v>
      </c>
      <c r="AB5063" s="5">
        <v>0</v>
      </c>
      <c r="AC5063" s="5">
        <v>0</v>
      </c>
      <c r="AD5063" s="5">
        <v>0</v>
      </c>
      <c r="AE5063" s="2">
        <v>18</v>
      </c>
      <c r="AF5063" s="2">
        <v>0</v>
      </c>
      <c r="AG5063" s="2">
        <v>0</v>
      </c>
      <c r="AH5063" s="2">
        <v>0</v>
      </c>
      <c r="AI5063" s="2">
        <v>1</v>
      </c>
      <c r="AJ5063" s="2">
        <v>8</v>
      </c>
      <c r="AK5063" s="2">
        <v>1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 t="s">
        <v>4</v>
      </c>
      <c r="AT5063" s="2" t="s">
        <v>4</v>
      </c>
    </row>
    <row r="5064" spans="1:46" x14ac:dyDescent="0.2">
      <c r="A5064" s="2">
        <v>1653457</v>
      </c>
      <c r="B5064" s="2">
        <v>844128</v>
      </c>
      <c r="C5064" s="7">
        <v>21.753632479274199</v>
      </c>
      <c r="D5064" s="7">
        <v>36.979770238198</v>
      </c>
      <c r="E5064" s="19" t="s">
        <v>5210</v>
      </c>
      <c r="F5064" s="46">
        <f>INDEX(Δεδομένα!$P:$P,MATCH('2021'!E5064,Δεδομένα!$O:$O,0))</f>
        <v>147</v>
      </c>
      <c r="G5064" s="49" t="s">
        <v>4919</v>
      </c>
      <c r="H5064" s="51" t="str">
        <f>INDEX(Δεδομένα!B$1:B$51,MATCH('2021'!G5064,Δεδομένα!A$1:A$51,0))</f>
        <v>ΠΕΛΛΟΠΟΝΗΣΟΥ</v>
      </c>
      <c r="I5064" s="53">
        <f>INDEX(Δεδομένα!E$1:E$13,MATCH('2021'!H5064,Δεδομένα!D$1:D$13,0))</f>
        <v>8</v>
      </c>
      <c r="J5064" s="4">
        <v>44295</v>
      </c>
      <c r="K5064" s="3" t="s">
        <v>660</v>
      </c>
      <c r="L5064" s="17" t="str">
        <f t="shared" si="404"/>
        <v>09/04/2021 16:11</v>
      </c>
      <c r="M5064" s="4">
        <v>44295</v>
      </c>
      <c r="N5064" s="3" t="s">
        <v>534</v>
      </c>
      <c r="O5064" s="17" t="str">
        <f t="shared" si="405"/>
        <v>09/04/2021 20:45</v>
      </c>
      <c r="P5064" s="24">
        <f t="shared" si="406"/>
        <v>0.19027777777955635</v>
      </c>
      <c r="Q5064" s="28">
        <v>0</v>
      </c>
      <c r="R5064" s="27">
        <f t="shared" si="407"/>
        <v>274.00000000256114</v>
      </c>
      <c r="S5064" s="3" t="s">
        <v>4</v>
      </c>
      <c r="T5064" s="3" t="s">
        <v>4995</v>
      </c>
      <c r="U5064" s="3" t="s">
        <v>4</v>
      </c>
      <c r="V5064" s="3" t="s">
        <v>5223</v>
      </c>
      <c r="W5064" s="5">
        <v>0</v>
      </c>
      <c r="X5064" s="5">
        <v>1</v>
      </c>
      <c r="Y5064" s="5">
        <v>0</v>
      </c>
      <c r="Z5064" s="5">
        <v>0</v>
      </c>
      <c r="AA5064" s="5">
        <v>5</v>
      </c>
      <c r="AB5064" s="5">
        <v>1</v>
      </c>
      <c r="AC5064" s="5">
        <v>0</v>
      </c>
      <c r="AD5064" s="5">
        <v>0</v>
      </c>
      <c r="AE5064" s="2">
        <v>5</v>
      </c>
      <c r="AF5064" s="2">
        <v>0</v>
      </c>
      <c r="AG5064" s="2">
        <v>0</v>
      </c>
      <c r="AH5064" s="2">
        <v>0</v>
      </c>
      <c r="AI5064" s="2">
        <v>0</v>
      </c>
      <c r="AJ5064" s="2">
        <v>2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 t="s">
        <v>4</v>
      </c>
      <c r="AT5064" s="2" t="s">
        <v>4</v>
      </c>
    </row>
    <row r="5065" spans="1:46" x14ac:dyDescent="0.2">
      <c r="A5065" s="2">
        <v>1653482</v>
      </c>
      <c r="B5065" s="2">
        <v>844397</v>
      </c>
      <c r="C5065" s="7">
        <v>21.7794751467924</v>
      </c>
      <c r="D5065" s="7">
        <v>36.805930239842397</v>
      </c>
      <c r="E5065" s="19" t="s">
        <v>5210</v>
      </c>
      <c r="F5065" s="46">
        <f>INDEX(Δεδομένα!$P:$P,MATCH('2021'!E5065,Δεδομένα!$O:$O,0))</f>
        <v>147</v>
      </c>
      <c r="G5065" s="49" t="s">
        <v>4919</v>
      </c>
      <c r="H5065" s="51" t="str">
        <f>INDEX(Δεδομένα!B$1:B$51,MATCH('2021'!G5065,Δεδομένα!A$1:A$51,0))</f>
        <v>ΠΕΛΛΟΠΟΝΗΣΟΥ</v>
      </c>
      <c r="I5065" s="53">
        <f>INDEX(Δεδομένα!E$1:E$13,MATCH('2021'!H5065,Δεδομένα!D$1:D$13,0))</f>
        <v>8</v>
      </c>
      <c r="J5065" s="4">
        <v>44296</v>
      </c>
      <c r="K5065" s="3" t="s">
        <v>59</v>
      </c>
      <c r="L5065" s="17" t="str">
        <f t="shared" si="404"/>
        <v>10/04/2021 13:34</v>
      </c>
      <c r="M5065" s="4">
        <v>44296</v>
      </c>
      <c r="N5065" s="3" t="s">
        <v>17</v>
      </c>
      <c r="O5065" s="17" t="str">
        <f t="shared" si="405"/>
        <v>10/04/2021 18:00</v>
      </c>
      <c r="P5065" s="24">
        <f t="shared" si="406"/>
        <v>0.18472222222044365</v>
      </c>
      <c r="Q5065" s="28">
        <v>0</v>
      </c>
      <c r="R5065" s="27">
        <f t="shared" si="407"/>
        <v>265.99999999743886</v>
      </c>
      <c r="S5065" s="3" t="s">
        <v>4</v>
      </c>
      <c r="T5065" s="3" t="s">
        <v>4995</v>
      </c>
      <c r="U5065" s="3" t="s">
        <v>4</v>
      </c>
      <c r="V5065" s="3" t="s">
        <v>5220</v>
      </c>
      <c r="W5065" s="5">
        <v>0</v>
      </c>
      <c r="X5065" s="5">
        <v>1</v>
      </c>
      <c r="Y5065" s="5">
        <v>0</v>
      </c>
      <c r="Z5065" s="5">
        <v>0</v>
      </c>
      <c r="AA5065" s="5">
        <v>2</v>
      </c>
      <c r="AB5065" s="5">
        <v>0.5</v>
      </c>
      <c r="AC5065" s="5">
        <v>0</v>
      </c>
      <c r="AD5065" s="5">
        <v>0</v>
      </c>
      <c r="AE5065" s="2">
        <v>5</v>
      </c>
      <c r="AF5065" s="2">
        <v>0</v>
      </c>
      <c r="AG5065" s="2">
        <v>0</v>
      </c>
      <c r="AH5065" s="2">
        <v>0</v>
      </c>
      <c r="AI5065" s="2">
        <v>0</v>
      </c>
      <c r="AJ5065" s="2">
        <v>3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 t="s">
        <v>4</v>
      </c>
      <c r="AT5065" s="2" t="s">
        <v>4</v>
      </c>
    </row>
    <row r="5066" spans="1:46" x14ac:dyDescent="0.2">
      <c r="A5066" s="2">
        <v>1653487</v>
      </c>
      <c r="B5066" s="2">
        <v>844444</v>
      </c>
      <c r="C5066" s="7">
        <v>21.742338808911398</v>
      </c>
      <c r="D5066" s="7">
        <v>36.891808481817201</v>
      </c>
      <c r="E5066" s="19" t="s">
        <v>5210</v>
      </c>
      <c r="F5066" s="46">
        <f>INDEX(Δεδομένα!$P:$P,MATCH('2021'!E5066,Δεδομένα!$O:$O,0))</f>
        <v>147</v>
      </c>
      <c r="G5066" s="49" t="s">
        <v>4919</v>
      </c>
      <c r="H5066" s="51" t="str">
        <f>INDEX(Δεδομένα!B$1:B$51,MATCH('2021'!G5066,Δεδομένα!A$1:A$51,0))</f>
        <v>ΠΕΛΛΟΠΟΝΗΣΟΥ</v>
      </c>
      <c r="I5066" s="53">
        <f>INDEX(Δεδομένα!E$1:E$13,MATCH('2021'!H5066,Δεδομένα!D$1:D$13,0))</f>
        <v>8</v>
      </c>
      <c r="J5066" s="4">
        <v>44296</v>
      </c>
      <c r="K5066" s="3" t="s">
        <v>362</v>
      </c>
      <c r="L5066" s="17" t="str">
        <f t="shared" si="404"/>
        <v>10/04/2021 15:20</v>
      </c>
      <c r="M5066" s="4">
        <v>44296</v>
      </c>
      <c r="N5066" s="3" t="s">
        <v>474</v>
      </c>
      <c r="O5066" s="17" t="str">
        <f t="shared" si="405"/>
        <v>10/04/2021 16:50</v>
      </c>
      <c r="P5066" s="24">
        <f t="shared" si="406"/>
        <v>6.25E-2</v>
      </c>
      <c r="Q5066" s="28">
        <v>0</v>
      </c>
      <c r="R5066" s="27">
        <f t="shared" si="407"/>
        <v>90</v>
      </c>
      <c r="S5066" s="3" t="s">
        <v>4</v>
      </c>
      <c r="T5066" s="3" t="s">
        <v>4995</v>
      </c>
      <c r="U5066" s="3" t="s">
        <v>4</v>
      </c>
      <c r="V5066" s="3" t="s">
        <v>5224</v>
      </c>
      <c r="W5066" s="5">
        <v>0</v>
      </c>
      <c r="X5066" s="5">
        <v>0.3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2">
        <v>2</v>
      </c>
      <c r="AF5066" s="2">
        <v>0</v>
      </c>
      <c r="AG5066" s="2">
        <v>0</v>
      </c>
      <c r="AH5066" s="2">
        <v>0</v>
      </c>
      <c r="AI5066" s="2">
        <v>0</v>
      </c>
      <c r="AJ5066" s="2">
        <v>1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 t="s">
        <v>4</v>
      </c>
      <c r="AT5066" s="2" t="s">
        <v>4</v>
      </c>
    </row>
    <row r="5067" spans="1:46" x14ac:dyDescent="0.2">
      <c r="A5067" s="2">
        <v>1653494</v>
      </c>
      <c r="B5067" s="2">
        <v>844670</v>
      </c>
      <c r="C5067" s="7">
        <v>21.773049024983202</v>
      </c>
      <c r="D5067" s="7">
        <v>36.868847170830598</v>
      </c>
      <c r="E5067" s="19" t="s">
        <v>5210</v>
      </c>
      <c r="F5067" s="46">
        <f>INDEX(Δεδομένα!$P:$P,MATCH('2021'!E5067,Δεδομένα!$O:$O,0))</f>
        <v>147</v>
      </c>
      <c r="G5067" s="49" t="s">
        <v>4919</v>
      </c>
      <c r="H5067" s="51" t="str">
        <f>INDEX(Δεδομένα!B$1:B$51,MATCH('2021'!G5067,Δεδομένα!A$1:A$51,0))</f>
        <v>ΠΕΛΛΟΠΟΝΗΣΟΥ</v>
      </c>
      <c r="I5067" s="53">
        <f>INDEX(Δεδομένα!E$1:E$13,MATCH('2021'!H5067,Δεδομένα!D$1:D$13,0))</f>
        <v>8</v>
      </c>
      <c r="J5067" s="4">
        <v>44297</v>
      </c>
      <c r="K5067" s="3" t="s">
        <v>1012</v>
      </c>
      <c r="L5067" s="17" t="str">
        <f t="shared" si="404"/>
        <v>11/04/2021 10:55</v>
      </c>
      <c r="M5067" s="4">
        <v>44297</v>
      </c>
      <c r="N5067" s="3" t="s">
        <v>154</v>
      </c>
      <c r="O5067" s="17" t="str">
        <f t="shared" si="405"/>
        <v>11/04/2021 13:20</v>
      </c>
      <c r="P5067" s="24">
        <f t="shared" si="406"/>
        <v>0.10069444444525288</v>
      </c>
      <c r="Q5067" s="28">
        <v>0</v>
      </c>
      <c r="R5067" s="27">
        <f t="shared" si="407"/>
        <v>145.00000000116415</v>
      </c>
      <c r="S5067" s="3" t="s">
        <v>4</v>
      </c>
      <c r="T5067" s="3" t="s">
        <v>4995</v>
      </c>
      <c r="U5067" s="3" t="s">
        <v>754</v>
      </c>
      <c r="V5067" s="3" t="s">
        <v>5225</v>
      </c>
      <c r="W5067" s="5">
        <v>0</v>
      </c>
      <c r="X5067" s="5">
        <v>0</v>
      </c>
      <c r="Y5067" s="5">
        <v>0</v>
      </c>
      <c r="Z5067" s="5">
        <v>0</v>
      </c>
      <c r="AA5067" s="5">
        <v>0.2</v>
      </c>
      <c r="AB5067" s="5">
        <v>0</v>
      </c>
      <c r="AC5067" s="5">
        <v>0</v>
      </c>
      <c r="AD5067" s="5">
        <v>0</v>
      </c>
      <c r="AE5067" s="2">
        <v>2</v>
      </c>
      <c r="AF5067" s="2">
        <v>0</v>
      </c>
      <c r="AG5067" s="2">
        <v>0</v>
      </c>
      <c r="AH5067" s="2">
        <v>0</v>
      </c>
      <c r="AI5067" s="2">
        <v>0</v>
      </c>
      <c r="AJ5067" s="2">
        <v>1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 t="s">
        <v>4</v>
      </c>
      <c r="AT5067" s="2" t="s">
        <v>4</v>
      </c>
    </row>
    <row r="5068" spans="1:46" x14ac:dyDescent="0.2">
      <c r="A5068" s="2">
        <v>1653501</v>
      </c>
      <c r="B5068" s="2">
        <v>844853</v>
      </c>
      <c r="C5068" s="7">
        <v>21.7633941354642</v>
      </c>
      <c r="D5068" s="7">
        <v>36.871528100978303</v>
      </c>
      <c r="E5068" s="19" t="s">
        <v>5210</v>
      </c>
      <c r="F5068" s="46">
        <f>INDEX(Δεδομένα!$P:$P,MATCH('2021'!E5068,Δεδομένα!$O:$O,0))</f>
        <v>147</v>
      </c>
      <c r="G5068" s="49" t="s">
        <v>4919</v>
      </c>
      <c r="H5068" s="51" t="str">
        <f>INDEX(Δεδομένα!B$1:B$51,MATCH('2021'!G5068,Δεδομένα!A$1:A$51,0))</f>
        <v>ΠΕΛΛΟΠΟΝΗΣΟΥ</v>
      </c>
      <c r="I5068" s="53">
        <f>INDEX(Δεδομένα!E$1:E$13,MATCH('2021'!H5068,Δεδομένα!D$1:D$13,0))</f>
        <v>8</v>
      </c>
      <c r="J5068" s="4">
        <v>44297</v>
      </c>
      <c r="K5068" s="3" t="s">
        <v>2306</v>
      </c>
      <c r="L5068" s="17" t="str">
        <f t="shared" si="404"/>
        <v>11/04/2021 17:31</v>
      </c>
      <c r="M5068" s="4">
        <v>44297</v>
      </c>
      <c r="N5068" s="3" t="s">
        <v>1601</v>
      </c>
      <c r="O5068" s="17" t="str">
        <f t="shared" si="405"/>
        <v>11/04/2021 20:35</v>
      </c>
      <c r="P5068" s="24">
        <f t="shared" si="406"/>
        <v>0.12777777777955635</v>
      </c>
      <c r="Q5068" s="28">
        <v>0</v>
      </c>
      <c r="R5068" s="27">
        <f t="shared" si="407"/>
        <v>184.00000000256114</v>
      </c>
      <c r="S5068" s="3" t="s">
        <v>4</v>
      </c>
      <c r="T5068" s="3" t="s">
        <v>4995</v>
      </c>
      <c r="U5068" s="3" t="s">
        <v>5216</v>
      </c>
      <c r="V5068" s="3" t="s">
        <v>5226</v>
      </c>
      <c r="W5068" s="5">
        <v>0</v>
      </c>
      <c r="X5068" s="5">
        <v>1</v>
      </c>
      <c r="Y5068" s="5">
        <v>0</v>
      </c>
      <c r="Z5068" s="5">
        <v>0</v>
      </c>
      <c r="AA5068" s="5">
        <v>0.3</v>
      </c>
      <c r="AB5068" s="5">
        <v>0.2</v>
      </c>
      <c r="AC5068" s="5">
        <v>0</v>
      </c>
      <c r="AD5068" s="5">
        <v>0</v>
      </c>
      <c r="AE5068" s="2">
        <v>2</v>
      </c>
      <c r="AF5068" s="2">
        <v>0</v>
      </c>
      <c r="AG5068" s="2">
        <v>0</v>
      </c>
      <c r="AH5068" s="2">
        <v>0</v>
      </c>
      <c r="AI5068" s="2">
        <v>0</v>
      </c>
      <c r="AJ5068" s="2">
        <v>1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 t="s">
        <v>4</v>
      </c>
      <c r="AT5068" s="2" t="s">
        <v>4</v>
      </c>
    </row>
    <row r="5069" spans="1:46" x14ac:dyDescent="0.2">
      <c r="A5069" s="2">
        <v>1654208</v>
      </c>
      <c r="B5069" s="2">
        <v>845046</v>
      </c>
      <c r="C5069" s="7">
        <v>21.7460694181094</v>
      </c>
      <c r="D5069" s="7">
        <v>36.913147715330801</v>
      </c>
      <c r="E5069" s="19" t="s">
        <v>5210</v>
      </c>
      <c r="F5069" s="46">
        <f>INDEX(Δεδομένα!$P:$P,MATCH('2021'!E5069,Δεδομένα!$O:$O,0))</f>
        <v>147</v>
      </c>
      <c r="G5069" s="49" t="s">
        <v>4919</v>
      </c>
      <c r="H5069" s="51" t="str">
        <f>INDEX(Δεδομένα!B$1:B$51,MATCH('2021'!G5069,Δεδομένα!A$1:A$51,0))</f>
        <v>ΠΕΛΛΟΠΟΝΗΣΟΥ</v>
      </c>
      <c r="I5069" s="53">
        <f>INDEX(Δεδομένα!E$1:E$13,MATCH('2021'!H5069,Δεδομένα!D$1:D$13,0))</f>
        <v>8</v>
      </c>
      <c r="J5069" s="4">
        <v>44298</v>
      </c>
      <c r="K5069" s="3" t="s">
        <v>2195</v>
      </c>
      <c r="L5069" s="17" t="str">
        <f t="shared" si="404"/>
        <v>12/04/2021 12:47</v>
      </c>
      <c r="M5069" s="4">
        <v>44298</v>
      </c>
      <c r="N5069" s="3" t="s">
        <v>154</v>
      </c>
      <c r="O5069" s="17" t="str">
        <f t="shared" si="405"/>
        <v>12/04/2021 13:20</v>
      </c>
      <c r="P5069" s="24">
        <f t="shared" si="406"/>
        <v>2.2916666668606922E-2</v>
      </c>
      <c r="Q5069" s="28">
        <v>0</v>
      </c>
      <c r="R5069" s="27">
        <f t="shared" si="407"/>
        <v>33.000000002793968</v>
      </c>
      <c r="S5069" s="3" t="s">
        <v>4</v>
      </c>
      <c r="T5069" s="3" t="s">
        <v>4995</v>
      </c>
      <c r="U5069" s="3" t="s">
        <v>4</v>
      </c>
      <c r="V5069" s="3" t="s">
        <v>5227</v>
      </c>
      <c r="W5069" s="5">
        <v>0</v>
      </c>
      <c r="X5069" s="5">
        <v>0.1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0.1</v>
      </c>
      <c r="AE5069" s="2">
        <v>3</v>
      </c>
      <c r="AF5069" s="2">
        <v>0</v>
      </c>
      <c r="AG5069" s="2">
        <v>0</v>
      </c>
      <c r="AH5069" s="2">
        <v>0</v>
      </c>
      <c r="AI5069" s="2">
        <v>1</v>
      </c>
      <c r="AJ5069" s="2">
        <v>2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 t="s">
        <v>4</v>
      </c>
      <c r="AT5069" s="2" t="s">
        <v>4</v>
      </c>
    </row>
    <row r="5070" spans="1:46" x14ac:dyDescent="0.2">
      <c r="A5070" s="2">
        <v>1654874</v>
      </c>
      <c r="B5070" s="2">
        <v>845353</v>
      </c>
      <c r="C5070" s="7">
        <v>21.743702870157399</v>
      </c>
      <c r="D5070" s="7">
        <v>36.9673302861762</v>
      </c>
      <c r="E5070" s="19" t="s">
        <v>5210</v>
      </c>
      <c r="F5070" s="46">
        <f>INDEX(Δεδομένα!$P:$P,MATCH('2021'!E5070,Δεδομένα!$O:$O,0))</f>
        <v>147</v>
      </c>
      <c r="G5070" s="49" t="s">
        <v>4919</v>
      </c>
      <c r="H5070" s="51" t="str">
        <f>INDEX(Δεδομένα!B$1:B$51,MATCH('2021'!G5070,Δεδομένα!A$1:A$51,0))</f>
        <v>ΠΕΛΛΟΠΟΝΗΣΟΥ</v>
      </c>
      <c r="I5070" s="53">
        <f>INDEX(Δεδομένα!E$1:E$13,MATCH('2021'!H5070,Δεδομένα!D$1:D$13,0))</f>
        <v>8</v>
      </c>
      <c r="J5070" s="4">
        <v>44299</v>
      </c>
      <c r="K5070" s="3" t="s">
        <v>796</v>
      </c>
      <c r="L5070" s="17" t="str">
        <f t="shared" si="404"/>
        <v>13/04/2021 14:09</v>
      </c>
      <c r="M5070" s="4">
        <v>44299</v>
      </c>
      <c r="N5070" s="3" t="s">
        <v>2367</v>
      </c>
      <c r="O5070" s="17" t="str">
        <f t="shared" si="405"/>
        <v>13/04/2021 15:37</v>
      </c>
      <c r="P5070" s="24">
        <f t="shared" si="406"/>
        <v>6.1111111106583849E-2</v>
      </c>
      <c r="Q5070" s="28">
        <v>0</v>
      </c>
      <c r="R5070" s="27">
        <f t="shared" si="407"/>
        <v>87.999999993480742</v>
      </c>
      <c r="S5070" s="3" t="s">
        <v>4</v>
      </c>
      <c r="T5070" s="3" t="s">
        <v>4995</v>
      </c>
      <c r="U5070" s="3" t="s">
        <v>4</v>
      </c>
      <c r="V5070" s="3" t="s">
        <v>5228</v>
      </c>
      <c r="W5070" s="5">
        <v>0</v>
      </c>
      <c r="X5070" s="5">
        <v>0.05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2">
        <v>3</v>
      </c>
      <c r="AF5070" s="2">
        <v>0</v>
      </c>
      <c r="AG5070" s="2">
        <v>0</v>
      </c>
      <c r="AH5070" s="2">
        <v>0</v>
      </c>
      <c r="AI5070" s="2">
        <v>0</v>
      </c>
      <c r="AJ5070" s="2">
        <v>2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 t="s">
        <v>4</v>
      </c>
      <c r="AT5070" s="2" t="s">
        <v>4</v>
      </c>
    </row>
    <row r="5071" spans="1:46" x14ac:dyDescent="0.2">
      <c r="A5071" s="2">
        <v>1656220</v>
      </c>
      <c r="B5071" s="2">
        <v>846450</v>
      </c>
      <c r="C5071" s="7">
        <v>21.7539230904001</v>
      </c>
      <c r="D5071" s="7">
        <v>36.842207127341702</v>
      </c>
      <c r="E5071" s="19" t="s">
        <v>5210</v>
      </c>
      <c r="F5071" s="46">
        <f>INDEX(Δεδομένα!$P:$P,MATCH('2021'!E5071,Δεδομένα!$O:$O,0))</f>
        <v>147</v>
      </c>
      <c r="G5071" s="49" t="s">
        <v>4919</v>
      </c>
      <c r="H5071" s="51" t="str">
        <f>INDEX(Δεδομένα!B$1:B$51,MATCH('2021'!G5071,Δεδομένα!A$1:A$51,0))</f>
        <v>ΠΕΛΛΟΠΟΝΗΣΟΥ</v>
      </c>
      <c r="I5071" s="53">
        <f>INDEX(Δεδομένα!E$1:E$13,MATCH('2021'!H5071,Δεδομένα!D$1:D$13,0))</f>
        <v>8</v>
      </c>
      <c r="J5071" s="4">
        <v>44303</v>
      </c>
      <c r="K5071" s="3" t="s">
        <v>26</v>
      </c>
      <c r="L5071" s="17" t="str">
        <f t="shared" si="404"/>
        <v>17/04/2021 13:09</v>
      </c>
      <c r="M5071" s="4">
        <v>44303</v>
      </c>
      <c r="N5071" s="3" t="s">
        <v>125</v>
      </c>
      <c r="O5071" s="17" t="str">
        <f t="shared" si="405"/>
        <v>17/04/2021 20:30</v>
      </c>
      <c r="P5071" s="24">
        <f t="shared" si="406"/>
        <v>0.30624999999417923</v>
      </c>
      <c r="Q5071" s="28">
        <v>0</v>
      </c>
      <c r="R5071" s="27">
        <f t="shared" si="407"/>
        <v>440.9999999916181</v>
      </c>
      <c r="S5071" s="3" t="s">
        <v>4</v>
      </c>
      <c r="T5071" s="3" t="s">
        <v>4995</v>
      </c>
      <c r="U5071" s="3" t="s">
        <v>5229</v>
      </c>
      <c r="V5071" s="3" t="s">
        <v>5229</v>
      </c>
      <c r="W5071" s="5">
        <v>0</v>
      </c>
      <c r="X5071" s="5">
        <v>25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2">
        <v>9</v>
      </c>
      <c r="AF5071" s="2">
        <v>0</v>
      </c>
      <c r="AG5071" s="2">
        <v>0</v>
      </c>
      <c r="AH5071" s="2">
        <v>0</v>
      </c>
      <c r="AI5071" s="2">
        <v>0</v>
      </c>
      <c r="AJ5071" s="2">
        <v>5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 t="s">
        <v>4</v>
      </c>
      <c r="AT5071" s="2" t="s">
        <v>4</v>
      </c>
    </row>
    <row r="5072" spans="1:46" x14ac:dyDescent="0.2">
      <c r="A5072" s="2">
        <v>1656234</v>
      </c>
      <c r="B5072" s="2">
        <v>846988</v>
      </c>
      <c r="C5072" s="7">
        <v>21.745095246312701</v>
      </c>
      <c r="D5072" s="7">
        <v>36.854892811663298</v>
      </c>
      <c r="E5072" s="19" t="s">
        <v>5210</v>
      </c>
      <c r="F5072" s="46">
        <f>INDEX(Δεδομένα!$P:$P,MATCH('2021'!E5072,Δεδομένα!$O:$O,0))</f>
        <v>147</v>
      </c>
      <c r="G5072" s="49" t="s">
        <v>4919</v>
      </c>
      <c r="H5072" s="51" t="str">
        <f>INDEX(Δεδομένα!B$1:B$51,MATCH('2021'!G5072,Δεδομένα!A$1:A$51,0))</f>
        <v>ΠΕΛΛΟΠΟΝΗΣΟΥ</v>
      </c>
      <c r="I5072" s="53">
        <f>INDEX(Δεδομένα!E$1:E$13,MATCH('2021'!H5072,Δεδομένα!D$1:D$13,0))</f>
        <v>8</v>
      </c>
      <c r="J5072" s="4">
        <v>44305</v>
      </c>
      <c r="K5072" s="3" t="s">
        <v>462</v>
      </c>
      <c r="L5072" s="17" t="str">
        <f t="shared" si="404"/>
        <v>19/04/2021 17:50</v>
      </c>
      <c r="M5072" s="4">
        <v>44305</v>
      </c>
      <c r="N5072" s="3" t="s">
        <v>166</v>
      </c>
      <c r="O5072" s="17" t="str">
        <f t="shared" si="405"/>
        <v>19/04/2021 20:25</v>
      </c>
      <c r="P5072" s="24">
        <f t="shared" si="406"/>
        <v>0.10763888889050577</v>
      </c>
      <c r="Q5072" s="28">
        <v>0</v>
      </c>
      <c r="R5072" s="27">
        <f t="shared" si="407"/>
        <v>155.00000000232831</v>
      </c>
      <c r="S5072" s="3" t="s">
        <v>4</v>
      </c>
      <c r="T5072" s="3" t="s">
        <v>4995</v>
      </c>
      <c r="U5072" s="3" t="s">
        <v>5229</v>
      </c>
      <c r="V5072" s="3" t="s">
        <v>5229</v>
      </c>
      <c r="W5072" s="5">
        <v>0</v>
      </c>
      <c r="X5072" s="5">
        <v>0.3</v>
      </c>
      <c r="Y5072" s="5">
        <v>0</v>
      </c>
      <c r="Z5072" s="5">
        <v>0</v>
      </c>
      <c r="AA5072" s="5">
        <v>0.2</v>
      </c>
      <c r="AB5072" s="5">
        <v>0</v>
      </c>
      <c r="AC5072" s="5">
        <v>0</v>
      </c>
      <c r="AD5072" s="5">
        <v>0</v>
      </c>
      <c r="AE5072" s="2">
        <v>2</v>
      </c>
      <c r="AF5072" s="2">
        <v>0</v>
      </c>
      <c r="AG5072" s="2">
        <v>0</v>
      </c>
      <c r="AH5072" s="2">
        <v>0</v>
      </c>
      <c r="AI5072" s="2">
        <v>0</v>
      </c>
      <c r="AJ5072" s="2">
        <v>1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 t="s">
        <v>4</v>
      </c>
      <c r="AT5072" s="2" t="s">
        <v>4</v>
      </c>
    </row>
    <row r="5073" spans="1:46" x14ac:dyDescent="0.2">
      <c r="A5073" s="2">
        <v>1657674</v>
      </c>
      <c r="B5073" s="2">
        <v>847356</v>
      </c>
      <c r="C5073" s="7">
        <v>21.8062500418865</v>
      </c>
      <c r="D5073" s="7">
        <v>36.9809694680402</v>
      </c>
      <c r="E5073" s="19" t="s">
        <v>5210</v>
      </c>
      <c r="F5073" s="46">
        <f>INDEX(Δεδομένα!$P:$P,MATCH('2021'!E5073,Δεδομένα!$O:$O,0))</f>
        <v>147</v>
      </c>
      <c r="G5073" s="49" t="s">
        <v>4919</v>
      </c>
      <c r="H5073" s="51" t="str">
        <f>INDEX(Δεδομένα!B$1:B$51,MATCH('2021'!G5073,Δεδομένα!A$1:A$51,0))</f>
        <v>ΠΕΛΛΟΠΟΝΗΣΟΥ</v>
      </c>
      <c r="I5073" s="53">
        <f>INDEX(Δεδομένα!E$1:E$13,MATCH('2021'!H5073,Δεδομένα!D$1:D$13,0))</f>
        <v>8</v>
      </c>
      <c r="J5073" s="4">
        <v>44307</v>
      </c>
      <c r="K5073" s="3" t="s">
        <v>1842</v>
      </c>
      <c r="L5073" s="17" t="str">
        <f t="shared" si="404"/>
        <v>21/04/2021 13:32</v>
      </c>
      <c r="M5073" s="4">
        <v>44307</v>
      </c>
      <c r="N5073" s="3" t="s">
        <v>481</v>
      </c>
      <c r="O5073" s="17" t="str">
        <f t="shared" si="405"/>
        <v>21/04/2021 14:20</v>
      </c>
      <c r="P5073" s="24">
        <f t="shared" si="406"/>
        <v>3.3333333332848269E-2</v>
      </c>
      <c r="Q5073" s="28">
        <v>0</v>
      </c>
      <c r="R5073" s="27">
        <f t="shared" si="407"/>
        <v>47.999999999301508</v>
      </c>
      <c r="S5073" s="3" t="s">
        <v>4</v>
      </c>
      <c r="T5073" s="3" t="s">
        <v>4995</v>
      </c>
      <c r="U5073" s="3" t="s">
        <v>4</v>
      </c>
      <c r="V5073" s="3" t="s">
        <v>5230</v>
      </c>
      <c r="W5073" s="5">
        <v>0</v>
      </c>
      <c r="X5073" s="5">
        <v>0.05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2">
        <v>3</v>
      </c>
      <c r="AF5073" s="2">
        <v>0</v>
      </c>
      <c r="AG5073" s="2">
        <v>0</v>
      </c>
      <c r="AH5073" s="2">
        <v>0</v>
      </c>
      <c r="AI5073" s="2">
        <v>0</v>
      </c>
      <c r="AJ5073" s="2">
        <v>2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 t="s">
        <v>4</v>
      </c>
      <c r="AT5073" s="2" t="s">
        <v>4</v>
      </c>
    </row>
    <row r="5074" spans="1:46" x14ac:dyDescent="0.2">
      <c r="A5074" s="2">
        <v>1662477</v>
      </c>
      <c r="B5074" s="2">
        <v>853079</v>
      </c>
      <c r="C5074" s="7">
        <v>21.838243785343899</v>
      </c>
      <c r="D5074" s="7">
        <v>36.8131662748171</v>
      </c>
      <c r="E5074" s="19" t="s">
        <v>5210</v>
      </c>
      <c r="F5074" s="46">
        <f>INDEX(Δεδομένα!$P:$P,MATCH('2021'!E5074,Δεδομένα!$O:$O,0))</f>
        <v>147</v>
      </c>
      <c r="G5074" s="49" t="s">
        <v>4919</v>
      </c>
      <c r="H5074" s="51" t="str">
        <f>INDEX(Δεδομένα!B$1:B$51,MATCH('2021'!G5074,Δεδομένα!A$1:A$51,0))</f>
        <v>ΠΕΛΛΟΠΟΝΗΣΟΥ</v>
      </c>
      <c r="I5074" s="53">
        <f>INDEX(Δεδομένα!E$1:E$13,MATCH('2021'!H5074,Δεδομένα!D$1:D$13,0))</f>
        <v>8</v>
      </c>
      <c r="J5074" s="4">
        <v>44330</v>
      </c>
      <c r="K5074" s="3" t="s">
        <v>81</v>
      </c>
      <c r="L5074" s="17" t="str">
        <f t="shared" si="404"/>
        <v>14/05/2021 14:07</v>
      </c>
      <c r="M5074" s="4">
        <v>44330</v>
      </c>
      <c r="N5074" s="3" t="s">
        <v>450</v>
      </c>
      <c r="O5074" s="17" t="str">
        <f t="shared" si="405"/>
        <v>14/05/2021 20:50</v>
      </c>
      <c r="P5074" s="24">
        <f t="shared" si="406"/>
        <v>0.27986111111385981</v>
      </c>
      <c r="Q5074" s="28">
        <v>0</v>
      </c>
      <c r="R5074" s="27">
        <f t="shared" si="407"/>
        <v>403.00000000395812</v>
      </c>
      <c r="S5074" s="3" t="s">
        <v>4</v>
      </c>
      <c r="T5074" s="3" t="s">
        <v>4995</v>
      </c>
      <c r="U5074" s="3" t="s">
        <v>4</v>
      </c>
      <c r="V5074" s="3" t="s">
        <v>5231</v>
      </c>
      <c r="W5074" s="5">
        <v>0</v>
      </c>
      <c r="X5074" s="5">
        <v>1.9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0.1</v>
      </c>
      <c r="AE5074" s="2">
        <v>14</v>
      </c>
      <c r="AF5074" s="2">
        <v>0</v>
      </c>
      <c r="AG5074" s="2">
        <v>0</v>
      </c>
      <c r="AH5074" s="2">
        <v>0</v>
      </c>
      <c r="AI5074" s="2">
        <v>0</v>
      </c>
      <c r="AJ5074" s="2">
        <v>7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 t="s">
        <v>4</v>
      </c>
      <c r="AT5074" s="2" t="s">
        <v>4</v>
      </c>
    </row>
    <row r="5075" spans="1:46" x14ac:dyDescent="0.2">
      <c r="A5075" s="2">
        <v>1663349</v>
      </c>
      <c r="B5075" s="2">
        <v>854340</v>
      </c>
      <c r="D5075" s="2"/>
      <c r="E5075" s="19" t="s">
        <v>5210</v>
      </c>
      <c r="F5075" s="46">
        <f>INDEX(Δεδομένα!$P:$P,MATCH('2021'!E5075,Δεδομένα!$O:$O,0))</f>
        <v>147</v>
      </c>
      <c r="G5075" s="49" t="s">
        <v>4919</v>
      </c>
      <c r="H5075" s="51" t="str">
        <f>INDEX(Δεδομένα!B$1:B$51,MATCH('2021'!G5075,Δεδομένα!A$1:A$51,0))</f>
        <v>ΠΕΛΛΟΠΟΝΗΣΟΥ</v>
      </c>
      <c r="I5075" s="53">
        <f>INDEX(Δεδομένα!E$1:E$13,MATCH('2021'!H5075,Δεδομένα!D$1:D$13,0))</f>
        <v>8</v>
      </c>
      <c r="J5075" s="4">
        <v>44335</v>
      </c>
      <c r="K5075" s="3" t="s">
        <v>221</v>
      </c>
      <c r="L5075" s="17" t="str">
        <f t="shared" si="404"/>
        <v>19/05/2021 16:15</v>
      </c>
      <c r="M5075" s="4">
        <v>44335</v>
      </c>
      <c r="N5075" s="3" t="s">
        <v>698</v>
      </c>
      <c r="O5075" s="17" t="str">
        <f t="shared" si="405"/>
        <v>19/05/2021 16:48</v>
      </c>
      <c r="P5075" s="24">
        <f t="shared" si="406"/>
        <v>2.2916666661330964E-2</v>
      </c>
      <c r="Q5075" s="28">
        <v>0</v>
      </c>
      <c r="R5075" s="27">
        <f t="shared" si="407"/>
        <v>32.999999992316589</v>
      </c>
      <c r="S5075" s="3" t="s">
        <v>4</v>
      </c>
      <c r="T5075" s="3" t="s">
        <v>4995</v>
      </c>
      <c r="U5075" s="3" t="s">
        <v>4</v>
      </c>
      <c r="V5075" s="3" t="s">
        <v>5232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0.05</v>
      </c>
      <c r="AE5075" s="2">
        <v>2</v>
      </c>
      <c r="AF5075" s="2">
        <v>0</v>
      </c>
      <c r="AG5075" s="2">
        <v>0</v>
      </c>
      <c r="AH5075" s="2">
        <v>0</v>
      </c>
      <c r="AI5075" s="2">
        <v>0</v>
      </c>
      <c r="AJ5075" s="2">
        <v>1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 t="s">
        <v>4</v>
      </c>
      <c r="AT5075" s="2" t="s">
        <v>4</v>
      </c>
    </row>
    <row r="5076" spans="1:46" x14ac:dyDescent="0.2">
      <c r="A5076" s="2">
        <v>1663351</v>
      </c>
      <c r="B5076" s="2">
        <v>854390</v>
      </c>
      <c r="D5076" s="2"/>
      <c r="E5076" s="19" t="s">
        <v>5210</v>
      </c>
      <c r="F5076" s="46">
        <f>INDEX(Δεδομένα!$P:$P,MATCH('2021'!E5076,Δεδομένα!$O:$O,0))</f>
        <v>147</v>
      </c>
      <c r="G5076" s="49" t="s">
        <v>4919</v>
      </c>
      <c r="H5076" s="51" t="str">
        <f>INDEX(Δεδομένα!B$1:B$51,MATCH('2021'!G5076,Δεδομένα!A$1:A$51,0))</f>
        <v>ΠΕΛΛΟΠΟΝΗΣΟΥ</v>
      </c>
      <c r="I5076" s="53">
        <f>INDEX(Δεδομένα!E$1:E$13,MATCH('2021'!H5076,Δεδομένα!D$1:D$13,0))</f>
        <v>8</v>
      </c>
      <c r="J5076" s="4">
        <v>44335</v>
      </c>
      <c r="K5076" s="3" t="s">
        <v>13</v>
      </c>
      <c r="L5076" s="17" t="str">
        <f t="shared" si="404"/>
        <v>19/05/2021 18:50</v>
      </c>
      <c r="M5076" s="4">
        <v>44335</v>
      </c>
      <c r="N5076" s="3" t="s">
        <v>502</v>
      </c>
      <c r="O5076" s="17" t="str">
        <f t="shared" si="405"/>
        <v>19/05/2021 19:30</v>
      </c>
      <c r="P5076" s="24">
        <f t="shared" si="406"/>
        <v>2.7777777781011537E-2</v>
      </c>
      <c r="Q5076" s="28">
        <v>0</v>
      </c>
      <c r="R5076" s="27">
        <f t="shared" si="407"/>
        <v>40.000000004656613</v>
      </c>
      <c r="S5076" s="3" t="s">
        <v>4</v>
      </c>
      <c r="T5076" s="3" t="s">
        <v>4995</v>
      </c>
      <c r="U5076" s="3" t="s">
        <v>2837</v>
      </c>
      <c r="V5076" s="3" t="s">
        <v>5233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0.05</v>
      </c>
      <c r="AC5076" s="5">
        <v>0</v>
      </c>
      <c r="AD5076" s="5">
        <v>0</v>
      </c>
      <c r="AE5076" s="2">
        <v>4</v>
      </c>
      <c r="AF5076" s="2">
        <v>0</v>
      </c>
      <c r="AG5076" s="2">
        <v>0</v>
      </c>
      <c r="AH5076" s="2">
        <v>0</v>
      </c>
      <c r="AI5076" s="2">
        <v>0</v>
      </c>
      <c r="AJ5076" s="2">
        <v>2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 t="s">
        <v>4</v>
      </c>
      <c r="AT5076" s="2" t="s">
        <v>4</v>
      </c>
    </row>
    <row r="5077" spans="1:46" x14ac:dyDescent="0.2">
      <c r="A5077" s="2">
        <v>1663519</v>
      </c>
      <c r="B5077" s="2">
        <v>854786</v>
      </c>
      <c r="C5077" s="7">
        <v>21.805077600929199</v>
      </c>
      <c r="D5077" s="7">
        <v>36.810462334230202</v>
      </c>
      <c r="E5077" s="19" t="s">
        <v>5210</v>
      </c>
      <c r="F5077" s="46">
        <f>INDEX(Δεδομένα!$P:$P,MATCH('2021'!E5077,Δεδομένα!$O:$O,0))</f>
        <v>147</v>
      </c>
      <c r="G5077" s="49" t="s">
        <v>4919</v>
      </c>
      <c r="H5077" s="51" t="str">
        <f>INDEX(Δεδομένα!B$1:B$51,MATCH('2021'!G5077,Δεδομένα!A$1:A$51,0))</f>
        <v>ΠΕΛΛΟΠΟΝΗΣΟΥ</v>
      </c>
      <c r="I5077" s="53">
        <f>INDEX(Δεδομένα!E$1:E$13,MATCH('2021'!H5077,Δεδομένα!D$1:D$13,0))</f>
        <v>8</v>
      </c>
      <c r="J5077" s="4">
        <v>44337</v>
      </c>
      <c r="K5077" s="3" t="s">
        <v>3227</v>
      </c>
      <c r="L5077" s="17" t="str">
        <f t="shared" si="404"/>
        <v>21/05/2021 00:10</v>
      </c>
      <c r="M5077" s="4">
        <v>44337</v>
      </c>
      <c r="N5077" s="3" t="s">
        <v>2714</v>
      </c>
      <c r="O5077" s="17" t="str">
        <f t="shared" si="405"/>
        <v>21/05/2021 00:55</v>
      </c>
      <c r="P5077" s="24">
        <f t="shared" si="406"/>
        <v>3.125E-2</v>
      </c>
      <c r="Q5077" s="28">
        <v>0</v>
      </c>
      <c r="R5077" s="27">
        <f t="shared" si="407"/>
        <v>45</v>
      </c>
      <c r="S5077" s="3" t="s">
        <v>4</v>
      </c>
      <c r="T5077" s="3" t="s">
        <v>4995</v>
      </c>
      <c r="U5077" s="3" t="s">
        <v>5234</v>
      </c>
      <c r="V5077" s="3" t="s">
        <v>3434</v>
      </c>
      <c r="W5077" s="5">
        <v>0</v>
      </c>
      <c r="X5077" s="5">
        <v>0.05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2">
        <v>3</v>
      </c>
      <c r="AF5077" s="2">
        <v>0</v>
      </c>
      <c r="AG5077" s="2">
        <v>0</v>
      </c>
      <c r="AH5077" s="2">
        <v>0</v>
      </c>
      <c r="AI5077" s="2">
        <v>2</v>
      </c>
      <c r="AJ5077" s="2">
        <v>1</v>
      </c>
      <c r="AK5077" s="2">
        <v>1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 t="s">
        <v>4</v>
      </c>
      <c r="AT5077" s="2" t="s">
        <v>4</v>
      </c>
    </row>
    <row r="5078" spans="1:46" x14ac:dyDescent="0.2">
      <c r="A5078" s="2">
        <v>1667356</v>
      </c>
      <c r="B5078" s="2">
        <v>856071</v>
      </c>
      <c r="C5078" s="7">
        <v>21.7863597498872</v>
      </c>
      <c r="D5078" s="7">
        <v>36.957217608504997</v>
      </c>
      <c r="E5078" s="19" t="s">
        <v>5210</v>
      </c>
      <c r="F5078" s="46">
        <f>INDEX(Δεδομένα!$P:$P,MATCH('2021'!E5078,Δεδομένα!$O:$O,0))</f>
        <v>147</v>
      </c>
      <c r="G5078" s="49" t="s">
        <v>4919</v>
      </c>
      <c r="H5078" s="51" t="str">
        <f>INDEX(Δεδομένα!B$1:B$51,MATCH('2021'!G5078,Δεδομένα!A$1:A$51,0))</f>
        <v>ΠΕΛΛΟΠΟΝΗΣΟΥ</v>
      </c>
      <c r="I5078" s="53">
        <f>INDEX(Δεδομένα!E$1:E$13,MATCH('2021'!H5078,Δεδομένα!D$1:D$13,0))</f>
        <v>8</v>
      </c>
      <c r="J5078" s="4">
        <v>44341</v>
      </c>
      <c r="K5078" s="3" t="s">
        <v>1375</v>
      </c>
      <c r="L5078" s="17" t="str">
        <f t="shared" si="404"/>
        <v>25/05/2021 14:48</v>
      </c>
      <c r="M5078" s="4">
        <v>44341</v>
      </c>
      <c r="N5078" s="3" t="s">
        <v>276</v>
      </c>
      <c r="O5078" s="17" t="str">
        <f t="shared" si="405"/>
        <v>25/05/2021 15:42</v>
      </c>
      <c r="P5078" s="24">
        <f t="shared" si="406"/>
        <v>3.7499999998544808E-2</v>
      </c>
      <c r="Q5078" s="28">
        <v>0</v>
      </c>
      <c r="R5078" s="27">
        <f t="shared" si="407"/>
        <v>53.999999997904524</v>
      </c>
      <c r="S5078" s="3" t="s">
        <v>4</v>
      </c>
      <c r="T5078" s="3" t="s">
        <v>4995</v>
      </c>
      <c r="U5078" s="3" t="s">
        <v>4</v>
      </c>
      <c r="V5078" s="3" t="s">
        <v>5214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0.05</v>
      </c>
      <c r="AC5078" s="5">
        <v>0</v>
      </c>
      <c r="AD5078" s="5">
        <v>0</v>
      </c>
      <c r="AE5078" s="2">
        <v>2</v>
      </c>
      <c r="AF5078" s="2">
        <v>0</v>
      </c>
      <c r="AG5078" s="2">
        <v>0</v>
      </c>
      <c r="AH5078" s="2">
        <v>0</v>
      </c>
      <c r="AI5078" s="2">
        <v>0</v>
      </c>
      <c r="AJ5078" s="2">
        <v>1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 t="s">
        <v>4</v>
      </c>
      <c r="AT5078" s="2" t="s">
        <v>4</v>
      </c>
    </row>
    <row r="5079" spans="1:46" x14ac:dyDescent="0.2">
      <c r="A5079" s="2">
        <v>1677601</v>
      </c>
      <c r="B5079" s="2">
        <v>869780</v>
      </c>
      <c r="C5079" s="7">
        <v>21.7164328442834</v>
      </c>
      <c r="D5079" s="7">
        <v>36.831802147201401</v>
      </c>
      <c r="E5079" s="19" t="s">
        <v>5210</v>
      </c>
      <c r="F5079" s="46">
        <f>INDEX(Δεδομένα!$P:$P,MATCH('2021'!E5079,Δεδομένα!$O:$O,0))</f>
        <v>147</v>
      </c>
      <c r="G5079" s="49" t="s">
        <v>4919</v>
      </c>
      <c r="H5079" s="51" t="str">
        <f>INDEX(Δεδομένα!B$1:B$51,MATCH('2021'!G5079,Δεδομένα!A$1:A$51,0))</f>
        <v>ΠΕΛΛΟΠΟΝΗΣΟΥ</v>
      </c>
      <c r="I5079" s="53">
        <f>INDEX(Δεδομένα!E$1:E$13,MATCH('2021'!H5079,Δεδομένα!D$1:D$13,0))</f>
        <v>8</v>
      </c>
      <c r="J5079" s="4">
        <v>44387</v>
      </c>
      <c r="K5079" s="3" t="s">
        <v>390</v>
      </c>
      <c r="L5079" s="17" t="str">
        <f t="shared" si="404"/>
        <v>10/07/2021 14:34</v>
      </c>
      <c r="M5079" s="4">
        <v>44387</v>
      </c>
      <c r="N5079" s="3" t="s">
        <v>607</v>
      </c>
      <c r="O5079" s="17" t="str">
        <f t="shared" si="405"/>
        <v>10/07/2021 18:33</v>
      </c>
      <c r="P5079" s="24">
        <f t="shared" si="406"/>
        <v>0.16597222222480923</v>
      </c>
      <c r="Q5079" s="28">
        <v>0</v>
      </c>
      <c r="R5079" s="27">
        <f t="shared" si="407"/>
        <v>239.00000000372529</v>
      </c>
      <c r="S5079" s="3" t="s">
        <v>4</v>
      </c>
      <c r="T5079" s="3" t="s">
        <v>4995</v>
      </c>
      <c r="U5079" s="3" t="s">
        <v>2837</v>
      </c>
      <c r="V5079" s="3" t="s">
        <v>5235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4</v>
      </c>
      <c r="AC5079" s="5">
        <v>0</v>
      </c>
      <c r="AD5079" s="5">
        <v>0</v>
      </c>
      <c r="AE5079" s="2">
        <v>12</v>
      </c>
      <c r="AF5079" s="2">
        <v>0</v>
      </c>
      <c r="AG5079" s="2">
        <v>0</v>
      </c>
      <c r="AH5079" s="2">
        <v>0</v>
      </c>
      <c r="AI5079" s="2">
        <v>0</v>
      </c>
      <c r="AJ5079" s="2">
        <v>6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</row>
    <row r="5080" spans="1:46" x14ac:dyDescent="0.2">
      <c r="A5080" s="2">
        <v>1689389</v>
      </c>
      <c r="B5080" s="2">
        <v>881346</v>
      </c>
      <c r="D5080" s="2"/>
      <c r="E5080" s="19" t="s">
        <v>5210</v>
      </c>
      <c r="F5080" s="46">
        <f>INDEX(Δεδομένα!$P:$P,MATCH('2021'!E5080,Δεδομένα!$O:$O,0))</f>
        <v>147</v>
      </c>
      <c r="G5080" s="49" t="s">
        <v>4919</v>
      </c>
      <c r="H5080" s="51" t="str">
        <f>INDEX(Δεδομένα!B$1:B$51,MATCH('2021'!G5080,Δεδομένα!A$1:A$51,0))</f>
        <v>ΠΕΛΛΟΠΟΝΗΣΟΥ</v>
      </c>
      <c r="I5080" s="53">
        <f>INDEX(Δεδομένα!E$1:E$13,MATCH('2021'!H5080,Δεδομένα!D$1:D$13,0))</f>
        <v>8</v>
      </c>
      <c r="J5080" s="4">
        <v>44418</v>
      </c>
      <c r="K5080" s="3" t="s">
        <v>656</v>
      </c>
      <c r="L5080" s="17" t="str">
        <f t="shared" si="404"/>
        <v>10/08/2021 14:55</v>
      </c>
      <c r="M5080" s="4">
        <v>44418</v>
      </c>
      <c r="N5080" s="3" t="s">
        <v>1844</v>
      </c>
      <c r="O5080" s="17" t="str">
        <f t="shared" si="405"/>
        <v>10/08/2021 16:14</v>
      </c>
      <c r="P5080" s="24">
        <f t="shared" si="406"/>
        <v>5.486111110803904E-2</v>
      </c>
      <c r="Q5080" s="28">
        <v>0</v>
      </c>
      <c r="R5080" s="27">
        <f t="shared" si="407"/>
        <v>78.999999995576218</v>
      </c>
      <c r="S5080" s="3" t="s">
        <v>4</v>
      </c>
      <c r="T5080" s="3" t="s">
        <v>4995</v>
      </c>
      <c r="U5080" s="3" t="s">
        <v>4</v>
      </c>
      <c r="V5080" s="3" t="s">
        <v>5236</v>
      </c>
      <c r="W5080" s="5">
        <v>0</v>
      </c>
      <c r="X5080" s="5">
        <v>0.2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2">
        <v>4</v>
      </c>
      <c r="AF5080" s="2">
        <v>0</v>
      </c>
      <c r="AG5080" s="2">
        <v>0</v>
      </c>
      <c r="AH5080" s="2">
        <v>0</v>
      </c>
      <c r="AI5080" s="2">
        <v>0</v>
      </c>
      <c r="AJ5080" s="2">
        <v>2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</row>
    <row r="5081" spans="1:46" x14ac:dyDescent="0.2">
      <c r="A5081" s="2">
        <v>1689440</v>
      </c>
      <c r="B5081" s="2">
        <v>882279</v>
      </c>
      <c r="C5081" s="7">
        <v>21.7219254439911</v>
      </c>
      <c r="D5081" s="7">
        <v>36.9024902337366</v>
      </c>
      <c r="E5081" s="19" t="s">
        <v>5210</v>
      </c>
      <c r="F5081" s="46">
        <f>INDEX(Δεδομένα!$P:$P,MATCH('2021'!E5081,Δεδομένα!$O:$O,0))</f>
        <v>147</v>
      </c>
      <c r="G5081" s="49" t="s">
        <v>4919</v>
      </c>
      <c r="H5081" s="51" t="str">
        <f>INDEX(Δεδομένα!B$1:B$51,MATCH('2021'!G5081,Δεδομένα!A$1:A$51,0))</f>
        <v>ΠΕΛΛΟΠΟΝΗΣΟΥ</v>
      </c>
      <c r="I5081" s="53">
        <f>INDEX(Δεδομένα!E$1:E$13,MATCH('2021'!H5081,Δεδομένα!D$1:D$13,0))</f>
        <v>8</v>
      </c>
      <c r="J5081" s="4">
        <v>44420</v>
      </c>
      <c r="K5081" s="3" t="s">
        <v>499</v>
      </c>
      <c r="L5081" s="17" t="str">
        <f t="shared" si="404"/>
        <v>12/08/2021 15:10</v>
      </c>
      <c r="M5081" s="4">
        <v>44420</v>
      </c>
      <c r="N5081" s="3" t="s">
        <v>461</v>
      </c>
      <c r="O5081" s="17" t="str">
        <f t="shared" si="405"/>
        <v>12/08/2021 17:00</v>
      </c>
      <c r="P5081" s="24">
        <f t="shared" si="406"/>
        <v>7.6388888890505768E-2</v>
      </c>
      <c r="Q5081" s="28">
        <v>0</v>
      </c>
      <c r="R5081" s="27">
        <f t="shared" si="407"/>
        <v>110.00000000232831</v>
      </c>
      <c r="S5081" s="3" t="s">
        <v>4</v>
      </c>
      <c r="T5081" s="3" t="s">
        <v>4995</v>
      </c>
      <c r="U5081" s="3" t="s">
        <v>4</v>
      </c>
      <c r="V5081" s="3" t="s">
        <v>5236</v>
      </c>
      <c r="W5081" s="5">
        <v>0</v>
      </c>
      <c r="X5081" s="5">
        <v>0.5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2">
        <v>4</v>
      </c>
      <c r="AF5081" s="2">
        <v>0</v>
      </c>
      <c r="AG5081" s="2">
        <v>0</v>
      </c>
      <c r="AH5081" s="2">
        <v>0</v>
      </c>
      <c r="AI5081" s="2">
        <v>0</v>
      </c>
      <c r="AJ5081" s="2">
        <v>2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</row>
    <row r="5082" spans="1:46" x14ac:dyDescent="0.2">
      <c r="A5082" s="2">
        <v>1692406</v>
      </c>
      <c r="B5082" s="2">
        <v>885559</v>
      </c>
      <c r="D5082" s="2"/>
      <c r="E5082" s="19" t="s">
        <v>5210</v>
      </c>
      <c r="F5082" s="46">
        <f>INDEX(Δεδομένα!$P:$P,MATCH('2021'!E5082,Δεδομένα!$O:$O,0))</f>
        <v>147</v>
      </c>
      <c r="G5082" s="49" t="s">
        <v>4919</v>
      </c>
      <c r="H5082" s="51" t="str">
        <f>INDEX(Δεδομένα!B$1:B$51,MATCH('2021'!G5082,Δεδομένα!A$1:A$51,0))</f>
        <v>ΠΕΛΛΟΠΟΝΗΣΟΥ</v>
      </c>
      <c r="I5082" s="53">
        <f>INDEX(Δεδομένα!E$1:E$13,MATCH('2021'!H5082,Δεδομένα!D$1:D$13,0))</f>
        <v>8</v>
      </c>
      <c r="J5082" s="4">
        <v>44432</v>
      </c>
      <c r="K5082" s="3" t="s">
        <v>205</v>
      </c>
      <c r="L5082" s="17" t="str">
        <f t="shared" si="404"/>
        <v>24/08/2021 11:54</v>
      </c>
      <c r="M5082" s="4">
        <v>44432</v>
      </c>
      <c r="N5082" s="3" t="s">
        <v>854</v>
      </c>
      <c r="O5082" s="17" t="str">
        <f t="shared" si="405"/>
        <v>24/08/2021 12:50</v>
      </c>
      <c r="P5082" s="24">
        <f t="shared" si="406"/>
        <v>3.8888888884685002E-2</v>
      </c>
      <c r="Q5082" s="28">
        <v>0</v>
      </c>
      <c r="R5082" s="27">
        <f t="shared" si="407"/>
        <v>55.999999993946403</v>
      </c>
      <c r="S5082" s="3" t="s">
        <v>4</v>
      </c>
      <c r="T5082" s="3" t="s">
        <v>4995</v>
      </c>
      <c r="U5082" s="3" t="s">
        <v>4</v>
      </c>
      <c r="V5082" s="3" t="s">
        <v>5237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0.05</v>
      </c>
      <c r="AC5082" s="5">
        <v>0</v>
      </c>
      <c r="AD5082" s="5">
        <v>0</v>
      </c>
      <c r="AE5082" s="2">
        <v>3</v>
      </c>
      <c r="AF5082" s="2">
        <v>0</v>
      </c>
      <c r="AG5082" s="2">
        <v>0</v>
      </c>
      <c r="AH5082" s="2">
        <v>0</v>
      </c>
      <c r="AI5082" s="2">
        <v>0</v>
      </c>
      <c r="AJ5082" s="2">
        <v>2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</row>
    <row r="5083" spans="1:46" x14ac:dyDescent="0.2">
      <c r="A5083" s="2">
        <v>1691622</v>
      </c>
      <c r="B5083" s="2">
        <v>886563</v>
      </c>
      <c r="C5083" s="7">
        <v>21.710616015008998</v>
      </c>
      <c r="D5083" s="7">
        <v>36.869113228745398</v>
      </c>
      <c r="E5083" s="19" t="s">
        <v>5210</v>
      </c>
      <c r="F5083" s="46">
        <f>INDEX(Δεδομένα!$P:$P,MATCH('2021'!E5083,Δεδομένα!$O:$O,0))</f>
        <v>147</v>
      </c>
      <c r="G5083" s="49" t="s">
        <v>4919</v>
      </c>
      <c r="H5083" s="51" t="str">
        <f>INDEX(Δεδομένα!B$1:B$51,MATCH('2021'!G5083,Δεδομένα!A$1:A$51,0))</f>
        <v>ΠΕΛΛΟΠΟΝΗΣΟΥ</v>
      </c>
      <c r="I5083" s="53">
        <f>INDEX(Δεδομένα!E$1:E$13,MATCH('2021'!H5083,Δεδομένα!D$1:D$13,0))</f>
        <v>8</v>
      </c>
      <c r="J5083" s="4">
        <v>44435</v>
      </c>
      <c r="K5083" s="3" t="s">
        <v>440</v>
      </c>
      <c r="L5083" s="17" t="str">
        <f t="shared" si="404"/>
        <v>27/08/2021 11:49</v>
      </c>
      <c r="M5083" s="4">
        <v>44435</v>
      </c>
      <c r="N5083" s="3" t="s">
        <v>484</v>
      </c>
      <c r="O5083" s="17" t="str">
        <f t="shared" si="405"/>
        <v>27/08/2021 12:40</v>
      </c>
      <c r="P5083" s="24">
        <f t="shared" si="406"/>
        <v>3.5416666672972497E-2</v>
      </c>
      <c r="Q5083" s="28">
        <v>0</v>
      </c>
      <c r="R5083" s="27">
        <f t="shared" si="407"/>
        <v>51.000000009080395</v>
      </c>
      <c r="S5083" s="3" t="s">
        <v>4</v>
      </c>
      <c r="T5083" s="3" t="s">
        <v>4995</v>
      </c>
      <c r="U5083" s="3" t="s">
        <v>4</v>
      </c>
      <c r="V5083" s="3" t="s">
        <v>5238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0.2</v>
      </c>
      <c r="AC5083" s="5">
        <v>0</v>
      </c>
      <c r="AD5083" s="5">
        <v>0</v>
      </c>
      <c r="AE5083" s="2">
        <v>5</v>
      </c>
      <c r="AF5083" s="2">
        <v>0</v>
      </c>
      <c r="AG5083" s="2">
        <v>0</v>
      </c>
      <c r="AH5083" s="2">
        <v>0</v>
      </c>
      <c r="AI5083" s="2">
        <v>0</v>
      </c>
      <c r="AJ5083" s="2">
        <v>3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</row>
    <row r="5084" spans="1:46" x14ac:dyDescent="0.2">
      <c r="A5084" s="2">
        <v>1698817</v>
      </c>
      <c r="B5084" s="2">
        <v>894351</v>
      </c>
      <c r="C5084" s="7">
        <v>21.7507185931143</v>
      </c>
      <c r="D5084" s="7">
        <v>36.957601618703301</v>
      </c>
      <c r="E5084" s="19" t="s">
        <v>5210</v>
      </c>
      <c r="F5084" s="46">
        <f>INDEX(Δεδομένα!$P:$P,MATCH('2021'!E5084,Δεδομένα!$O:$O,0))</f>
        <v>147</v>
      </c>
      <c r="G5084" s="49" t="s">
        <v>4919</v>
      </c>
      <c r="H5084" s="51" t="str">
        <f>INDEX(Δεδομένα!B$1:B$51,MATCH('2021'!G5084,Δεδομένα!A$1:A$51,0))</f>
        <v>ΠΕΛΛΟΠΟΝΗΣΟΥ</v>
      </c>
      <c r="I5084" s="53">
        <f>INDEX(Δεδομένα!E$1:E$13,MATCH('2021'!H5084,Δεδομένα!D$1:D$13,0))</f>
        <v>8</v>
      </c>
      <c r="J5084" s="4">
        <v>44465</v>
      </c>
      <c r="K5084" s="3" t="s">
        <v>550</v>
      </c>
      <c r="L5084" s="17" t="str">
        <f t="shared" si="404"/>
        <v>26/09/2021 10:47</v>
      </c>
      <c r="M5084" s="4">
        <v>44465</v>
      </c>
      <c r="N5084" s="3" t="s">
        <v>4006</v>
      </c>
      <c r="O5084" s="17" t="str">
        <f t="shared" si="405"/>
        <v>26/09/2021 11:38</v>
      </c>
      <c r="P5084" s="24">
        <f t="shared" si="406"/>
        <v>3.5416666665696539E-2</v>
      </c>
      <c r="Q5084" s="28">
        <v>0</v>
      </c>
      <c r="R5084" s="27">
        <f t="shared" si="407"/>
        <v>50.999999998603016</v>
      </c>
      <c r="S5084" s="3" t="s">
        <v>4</v>
      </c>
      <c r="T5084" s="3" t="s">
        <v>4995</v>
      </c>
      <c r="U5084" s="3" t="s">
        <v>4</v>
      </c>
      <c r="V5084" s="3" t="s">
        <v>5239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0.05</v>
      </c>
      <c r="AD5084" s="5">
        <v>0</v>
      </c>
      <c r="AE5084" s="2">
        <v>2</v>
      </c>
      <c r="AF5084" s="2">
        <v>0</v>
      </c>
      <c r="AG5084" s="2">
        <v>0</v>
      </c>
      <c r="AH5084" s="2">
        <v>0</v>
      </c>
      <c r="AI5084" s="2">
        <v>0</v>
      </c>
      <c r="AJ5084" s="2">
        <v>1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</row>
    <row r="5085" spans="1:46" x14ac:dyDescent="0.2">
      <c r="A5085" s="2">
        <v>1700716</v>
      </c>
      <c r="B5085" s="2">
        <v>895666</v>
      </c>
      <c r="C5085" s="7">
        <v>21.713373106072101</v>
      </c>
      <c r="D5085" s="7">
        <v>36.821774265899798</v>
      </c>
      <c r="E5085" s="19" t="s">
        <v>5210</v>
      </c>
      <c r="F5085" s="46">
        <f>INDEX(Δεδομένα!$P:$P,MATCH('2021'!E5085,Δεδομένα!$O:$O,0))</f>
        <v>147</v>
      </c>
      <c r="G5085" s="49" t="s">
        <v>4919</v>
      </c>
      <c r="H5085" s="51" t="str">
        <f>INDEX(Δεδομένα!B$1:B$51,MATCH('2021'!G5085,Δεδομένα!A$1:A$51,0))</f>
        <v>ΠΕΛΛΟΠΟΝΗΣΟΥ</v>
      </c>
      <c r="I5085" s="53">
        <f>INDEX(Δεδομένα!E$1:E$13,MATCH('2021'!H5085,Δεδομένα!D$1:D$13,0))</f>
        <v>8</v>
      </c>
      <c r="J5085" s="4">
        <v>44470</v>
      </c>
      <c r="K5085" s="3" t="s">
        <v>835</v>
      </c>
      <c r="L5085" s="17" t="str">
        <f t="shared" si="404"/>
        <v>01/10/2021 14:37</v>
      </c>
      <c r="M5085" s="4">
        <v>44470</v>
      </c>
      <c r="N5085" s="3" t="s">
        <v>490</v>
      </c>
      <c r="O5085" s="17" t="str">
        <f t="shared" si="405"/>
        <v>01/10/2021 16:00</v>
      </c>
      <c r="P5085" s="24">
        <f t="shared" si="406"/>
        <v>5.7638888887595385E-2</v>
      </c>
      <c r="Q5085" s="28">
        <v>0</v>
      </c>
      <c r="R5085" s="27">
        <f t="shared" si="407"/>
        <v>82.999999998137355</v>
      </c>
      <c r="S5085" s="3" t="s">
        <v>4</v>
      </c>
      <c r="T5085" s="3" t="s">
        <v>4995</v>
      </c>
      <c r="U5085" s="3" t="s">
        <v>2837</v>
      </c>
      <c r="V5085" s="3" t="s">
        <v>5240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1.5</v>
      </c>
      <c r="AC5085" s="5">
        <v>0</v>
      </c>
      <c r="AD5085" s="5">
        <v>0</v>
      </c>
      <c r="AE5085" s="2">
        <v>5</v>
      </c>
      <c r="AF5085" s="2">
        <v>0</v>
      </c>
      <c r="AG5085" s="2">
        <v>0</v>
      </c>
      <c r="AH5085" s="2">
        <v>0</v>
      </c>
      <c r="AI5085" s="2">
        <v>0</v>
      </c>
      <c r="AJ5085" s="2">
        <v>3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</row>
    <row r="5086" spans="1:46" x14ac:dyDescent="0.2">
      <c r="A5086" s="2">
        <v>1709707</v>
      </c>
      <c r="B5086" s="2">
        <v>905259</v>
      </c>
      <c r="C5086" s="7">
        <v>21.683851498461902</v>
      </c>
      <c r="D5086" s="7">
        <v>37.001558257732697</v>
      </c>
      <c r="E5086" s="19" t="s">
        <v>5210</v>
      </c>
      <c r="F5086" s="46">
        <f>INDEX(Δεδομένα!$P:$P,MATCH('2021'!E5086,Δεδομένα!$O:$O,0))</f>
        <v>147</v>
      </c>
      <c r="G5086" s="49" t="s">
        <v>4919</v>
      </c>
      <c r="H5086" s="51" t="str">
        <f>INDEX(Δεδομένα!B$1:B$51,MATCH('2021'!G5086,Δεδομένα!A$1:A$51,0))</f>
        <v>ΠΕΛΛΟΠΟΝΗΣΟΥ</v>
      </c>
      <c r="I5086" s="53">
        <f>INDEX(Δεδομένα!E$1:E$13,MATCH('2021'!H5086,Δεδομένα!D$1:D$13,0))</f>
        <v>8</v>
      </c>
      <c r="J5086" s="4">
        <v>44498</v>
      </c>
      <c r="K5086" s="3" t="s">
        <v>458</v>
      </c>
      <c r="L5086" s="17" t="str">
        <f t="shared" si="404"/>
        <v>29/10/2021 19:50</v>
      </c>
      <c r="M5086" s="4">
        <v>44498</v>
      </c>
      <c r="N5086" s="3" t="s">
        <v>427</v>
      </c>
      <c r="O5086" s="17" t="str">
        <f t="shared" si="405"/>
        <v>29/10/2021 21:20</v>
      </c>
      <c r="P5086" s="24">
        <f t="shared" si="406"/>
        <v>6.25E-2</v>
      </c>
      <c r="Q5086" s="28">
        <v>0</v>
      </c>
      <c r="R5086" s="27">
        <f t="shared" si="407"/>
        <v>90</v>
      </c>
      <c r="S5086" s="3" t="s">
        <v>4</v>
      </c>
      <c r="T5086" s="3" t="s">
        <v>4995</v>
      </c>
      <c r="U5086" s="3" t="s">
        <v>5241</v>
      </c>
      <c r="V5086" s="3" t="s">
        <v>5242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0.02</v>
      </c>
      <c r="AD5086" s="5">
        <v>0</v>
      </c>
      <c r="AE5086" s="2">
        <v>2</v>
      </c>
      <c r="AF5086" s="2">
        <v>0</v>
      </c>
      <c r="AG5086" s="2">
        <v>0</v>
      </c>
      <c r="AH5086" s="2">
        <v>0</v>
      </c>
      <c r="AI5086" s="2">
        <v>0</v>
      </c>
      <c r="AJ5086" s="2">
        <v>1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</row>
    <row r="5087" spans="1:46" x14ac:dyDescent="0.2">
      <c r="A5087" s="2">
        <v>1709696</v>
      </c>
      <c r="B5087" s="2">
        <v>905347</v>
      </c>
      <c r="C5087" s="7">
        <v>21.728639168085898</v>
      </c>
      <c r="D5087" s="7">
        <v>36.949841354416698</v>
      </c>
      <c r="E5087" s="19" t="s">
        <v>5210</v>
      </c>
      <c r="F5087" s="46">
        <f>INDEX(Δεδομένα!$P:$P,MATCH('2021'!E5087,Δεδομένα!$O:$O,0))</f>
        <v>147</v>
      </c>
      <c r="G5087" s="49" t="s">
        <v>4919</v>
      </c>
      <c r="H5087" s="51" t="str">
        <f>INDEX(Δεδομένα!B$1:B$51,MATCH('2021'!G5087,Δεδομένα!A$1:A$51,0))</f>
        <v>ΠΕΛΛΟΠΟΝΗΣΟΥ</v>
      </c>
      <c r="I5087" s="53">
        <f>INDEX(Δεδομένα!E$1:E$13,MATCH('2021'!H5087,Δεδομένα!D$1:D$13,0))</f>
        <v>8</v>
      </c>
      <c r="J5087" s="4">
        <v>44499</v>
      </c>
      <c r="K5087" s="3" t="s">
        <v>29</v>
      </c>
      <c r="L5087" s="17" t="str">
        <f t="shared" si="404"/>
        <v>30/10/2021 10:25</v>
      </c>
      <c r="M5087" s="4">
        <v>44499</v>
      </c>
      <c r="N5087" s="3" t="s">
        <v>1310</v>
      </c>
      <c r="O5087" s="17" t="str">
        <f t="shared" si="405"/>
        <v>30/10/2021 12:45</v>
      </c>
      <c r="P5087" s="24">
        <f t="shared" si="406"/>
        <v>9.7222222218988463E-2</v>
      </c>
      <c r="Q5087" s="28">
        <v>0</v>
      </c>
      <c r="R5087" s="27">
        <f t="shared" si="407"/>
        <v>139.99999999534339</v>
      </c>
      <c r="S5087" s="3" t="s">
        <v>4</v>
      </c>
      <c r="T5087" s="3" t="s">
        <v>4995</v>
      </c>
      <c r="U5087" s="3" t="s">
        <v>5243</v>
      </c>
      <c r="V5087" s="3" t="s">
        <v>5243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0.4</v>
      </c>
      <c r="AC5087" s="5">
        <v>0</v>
      </c>
      <c r="AD5087" s="5">
        <v>0</v>
      </c>
      <c r="AE5087" s="2">
        <v>2</v>
      </c>
      <c r="AF5087" s="2">
        <v>0</v>
      </c>
      <c r="AG5087" s="2">
        <v>0</v>
      </c>
      <c r="AH5087" s="2">
        <v>0</v>
      </c>
      <c r="AI5087" s="2">
        <v>0</v>
      </c>
      <c r="AJ5087" s="2">
        <v>1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</row>
    <row r="5088" spans="1:46" x14ac:dyDescent="0.2">
      <c r="A5088" s="2">
        <v>1712160</v>
      </c>
      <c r="B5088" s="2">
        <v>908284</v>
      </c>
      <c r="C5088" s="7">
        <v>21.6721202139666</v>
      </c>
      <c r="D5088" s="7">
        <v>37.000093642069999</v>
      </c>
      <c r="E5088" s="19" t="s">
        <v>5210</v>
      </c>
      <c r="F5088" s="46">
        <f>INDEX(Δεδομένα!$P:$P,MATCH('2021'!E5088,Δεδομένα!$O:$O,0))</f>
        <v>147</v>
      </c>
      <c r="G5088" s="49" t="s">
        <v>4919</v>
      </c>
      <c r="H5088" s="51" t="str">
        <f>INDEX(Δεδομένα!B$1:B$51,MATCH('2021'!G5088,Δεδομένα!A$1:A$51,0))</f>
        <v>ΠΕΛΛΟΠΟΝΗΣΟΥ</v>
      </c>
      <c r="I5088" s="53">
        <f>INDEX(Δεδομένα!E$1:E$13,MATCH('2021'!H5088,Δεδομένα!D$1:D$13,0))</f>
        <v>8</v>
      </c>
      <c r="J5088" s="4">
        <v>44511</v>
      </c>
      <c r="K5088" s="3" t="s">
        <v>852</v>
      </c>
      <c r="L5088" s="17" t="str">
        <f t="shared" si="404"/>
        <v>11/11/2021 16:54</v>
      </c>
      <c r="M5088" s="4">
        <v>44511</v>
      </c>
      <c r="N5088" s="3" t="s">
        <v>634</v>
      </c>
      <c r="O5088" s="17" t="str">
        <f t="shared" si="405"/>
        <v>11/11/2021 19:05</v>
      </c>
      <c r="P5088" s="24">
        <f t="shared" si="406"/>
        <v>9.0972222220443655E-2</v>
      </c>
      <c r="Q5088" s="28">
        <v>0</v>
      </c>
      <c r="R5088" s="27">
        <f t="shared" si="407"/>
        <v>130.99999999743886</v>
      </c>
      <c r="S5088" s="3" t="s">
        <v>4</v>
      </c>
      <c r="T5088" s="3" t="s">
        <v>4995</v>
      </c>
      <c r="U5088" s="3" t="s">
        <v>4</v>
      </c>
      <c r="V5088" s="3" t="s">
        <v>5244</v>
      </c>
      <c r="W5088" s="5">
        <v>0</v>
      </c>
      <c r="X5088" s="5">
        <v>0</v>
      </c>
      <c r="Y5088" s="5">
        <v>0</v>
      </c>
      <c r="Z5088" s="5">
        <v>0</v>
      </c>
      <c r="AA5088" s="5">
        <v>1</v>
      </c>
      <c r="AB5088" s="5">
        <v>0.5</v>
      </c>
      <c r="AC5088" s="5">
        <v>0</v>
      </c>
      <c r="AD5088" s="5">
        <v>0</v>
      </c>
      <c r="AE5088" s="2">
        <v>6</v>
      </c>
      <c r="AF5088" s="2">
        <v>0</v>
      </c>
      <c r="AG5088" s="2">
        <v>0</v>
      </c>
      <c r="AH5088" s="2">
        <v>0</v>
      </c>
      <c r="AI5088" s="2">
        <v>0</v>
      </c>
      <c r="AJ5088" s="2">
        <v>3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</row>
    <row r="5089" spans="1:46" x14ac:dyDescent="0.2">
      <c r="A5089" s="2">
        <v>1673871</v>
      </c>
      <c r="B5089" s="2">
        <v>864226</v>
      </c>
      <c r="C5089" s="7">
        <v>22.4588034201137</v>
      </c>
      <c r="D5089" s="7">
        <v>36.962256004775497</v>
      </c>
      <c r="E5089" s="19" t="s">
        <v>5245</v>
      </c>
      <c r="F5089" s="46">
        <f>INDEX(Δεδομένα!$P:$P,MATCH('2021'!E5089,Δεδομένα!$O:$O,0))</f>
        <v>148</v>
      </c>
      <c r="G5089" s="49" t="s">
        <v>5246</v>
      </c>
      <c r="H5089" s="51" t="str">
        <f>INDEX(Δεδομένα!B$1:B$51,MATCH('2021'!G5089,Δεδομένα!A$1:A$51,0))</f>
        <v>ΠΕΛΛΟΠΟΝΗΣΟΥ</v>
      </c>
      <c r="I5089" s="53">
        <f>INDEX(Δεδομένα!E$1:E$13,MATCH('2021'!H5089,Δεδομένα!D$1:D$13,0))</f>
        <v>8</v>
      </c>
      <c r="J5089" s="4">
        <v>44370</v>
      </c>
      <c r="K5089" s="3" t="s">
        <v>490</v>
      </c>
      <c r="L5089" s="17" t="str">
        <f t="shared" ref="L5089:L5097" si="408">_xlfn.CONCAT(TEXT(J5089,"ηη/μμ/εεε")," ",TEXT(K5089,"ωω:λλ"))</f>
        <v>23/06/2021 16:00</v>
      </c>
      <c r="M5089" s="4">
        <v>44370</v>
      </c>
      <c r="N5089" s="3" t="s">
        <v>599</v>
      </c>
      <c r="O5089" s="17" t="str">
        <f t="shared" ref="O5089:O5097" si="409">_xlfn.CONCAT(TEXT(M5089,"ηη/μμ/εεε")," ",TEXT(N5089,"ωω:λλ"))</f>
        <v>23/06/2021 22:50</v>
      </c>
      <c r="P5089" s="24">
        <f t="shared" ref="P5089:P5097" si="410">O5089-L5089</f>
        <v>0.28472222222626442</v>
      </c>
      <c r="Q5089" s="28">
        <v>0</v>
      </c>
      <c r="R5089" s="27">
        <f t="shared" ref="R5089:R5097" si="411">P5089*(24*60)</f>
        <v>410.00000000582077</v>
      </c>
      <c r="S5089" s="3" t="s">
        <v>4</v>
      </c>
      <c r="T5089" s="3" t="s">
        <v>5247</v>
      </c>
      <c r="U5089" s="3" t="s">
        <v>4</v>
      </c>
      <c r="V5089" s="3" t="s">
        <v>5249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6</v>
      </c>
      <c r="AC5089" s="5">
        <v>0</v>
      </c>
      <c r="AD5089" s="5">
        <v>0</v>
      </c>
      <c r="AE5089" s="2">
        <v>15</v>
      </c>
      <c r="AF5089" s="2">
        <v>0</v>
      </c>
      <c r="AG5089" s="2">
        <v>0</v>
      </c>
      <c r="AH5089" s="2">
        <v>0</v>
      </c>
      <c r="AI5089" s="2">
        <v>0</v>
      </c>
      <c r="AJ5089" s="2">
        <v>7</v>
      </c>
      <c r="AK5089" s="2">
        <v>0</v>
      </c>
      <c r="AL5089" s="2">
        <v>1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 t="s">
        <v>4</v>
      </c>
      <c r="AT5089" s="2" t="s">
        <v>4</v>
      </c>
    </row>
    <row r="5090" spans="1:46" x14ac:dyDescent="0.2">
      <c r="A5090" s="2">
        <v>1673901</v>
      </c>
      <c r="B5090" s="2">
        <v>864898</v>
      </c>
      <c r="C5090" s="7">
        <v>22.573152371218001</v>
      </c>
      <c r="D5090" s="7">
        <v>37.162328116575203</v>
      </c>
      <c r="E5090" s="19" t="s">
        <v>5245</v>
      </c>
      <c r="F5090" s="46">
        <f>INDEX(Δεδομένα!$P:$P,MATCH('2021'!E5090,Δεδομένα!$O:$O,0))</f>
        <v>148</v>
      </c>
      <c r="G5090" s="49" t="s">
        <v>5246</v>
      </c>
      <c r="H5090" s="51" t="str">
        <f>INDEX(Δεδομένα!B$1:B$51,MATCH('2021'!G5090,Δεδομένα!A$1:A$51,0))</f>
        <v>ΠΕΛΛΟΠΟΝΗΣΟΥ</v>
      </c>
      <c r="I5090" s="53">
        <f>INDEX(Δεδομένα!E$1:E$13,MATCH('2021'!H5090,Δεδομένα!D$1:D$13,0))</f>
        <v>8</v>
      </c>
      <c r="J5090" s="4">
        <v>44372</v>
      </c>
      <c r="K5090" s="3" t="s">
        <v>2477</v>
      </c>
      <c r="L5090" s="17" t="str">
        <f t="shared" si="408"/>
        <v>25/06/2021 17:09</v>
      </c>
      <c r="M5090" s="4">
        <v>44373</v>
      </c>
      <c r="N5090" s="3" t="s">
        <v>2368</v>
      </c>
      <c r="O5090" s="17" t="str">
        <f t="shared" si="409"/>
        <v>26/06/2021 21:09</v>
      </c>
      <c r="P5090" s="29">
        <f t="shared" si="410"/>
        <v>1.1666666666642413</v>
      </c>
      <c r="Q5090" s="30">
        <f>1*24</f>
        <v>24</v>
      </c>
      <c r="R5090" s="27">
        <f t="shared" si="411"/>
        <v>1679.9999999965075</v>
      </c>
      <c r="S5090" s="3" t="s">
        <v>4</v>
      </c>
      <c r="T5090" s="3" t="s">
        <v>5247</v>
      </c>
      <c r="U5090" s="3" t="s">
        <v>4</v>
      </c>
      <c r="V5090" s="3" t="s">
        <v>5250</v>
      </c>
      <c r="W5090" s="5">
        <v>0</v>
      </c>
      <c r="X5090" s="5">
        <v>0.01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2">
        <v>10</v>
      </c>
      <c r="AF5090" s="2">
        <v>0</v>
      </c>
      <c r="AG5090" s="2">
        <v>0</v>
      </c>
      <c r="AH5090" s="2">
        <v>0</v>
      </c>
      <c r="AI5090" s="2">
        <v>4</v>
      </c>
      <c r="AJ5090" s="2">
        <v>5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 t="s">
        <v>4</v>
      </c>
      <c r="AT5090" s="2" t="s">
        <v>4</v>
      </c>
    </row>
    <row r="5091" spans="1:46" x14ac:dyDescent="0.2">
      <c r="A5091" s="2">
        <v>1673920</v>
      </c>
      <c r="B5091" s="2">
        <v>865077</v>
      </c>
      <c r="C5091" s="7">
        <v>22.592922224521899</v>
      </c>
      <c r="D5091" s="7">
        <v>37.143630743925897</v>
      </c>
      <c r="E5091" s="19" t="s">
        <v>5245</v>
      </c>
      <c r="F5091" s="46">
        <f>INDEX(Δεδομένα!$P:$P,MATCH('2021'!E5091,Δεδομένα!$O:$O,0))</f>
        <v>148</v>
      </c>
      <c r="G5091" s="49" t="s">
        <v>5246</v>
      </c>
      <c r="H5091" s="51" t="str">
        <f>INDEX(Δεδομένα!B$1:B$51,MATCH('2021'!G5091,Δεδομένα!A$1:A$51,0))</f>
        <v>ΠΕΛΛΟΠΟΝΗΣΟΥ</v>
      </c>
      <c r="I5091" s="53">
        <f>INDEX(Δεδομένα!E$1:E$13,MATCH('2021'!H5091,Δεδομένα!D$1:D$13,0))</f>
        <v>8</v>
      </c>
      <c r="J5091" s="4">
        <v>44373</v>
      </c>
      <c r="K5091" s="3" t="s">
        <v>5251</v>
      </c>
      <c r="L5091" s="17" t="str">
        <f t="shared" si="408"/>
        <v>26/06/2021 06:39</v>
      </c>
      <c r="M5091" s="4">
        <v>44373</v>
      </c>
      <c r="N5091" s="3" t="s">
        <v>2271</v>
      </c>
      <c r="O5091" s="17" t="str">
        <f t="shared" si="409"/>
        <v>26/06/2021 09:45</v>
      </c>
      <c r="P5091" s="24">
        <f t="shared" si="410"/>
        <v>0.12916666666569654</v>
      </c>
      <c r="Q5091" s="28">
        <v>0</v>
      </c>
      <c r="R5091" s="27">
        <f t="shared" si="411"/>
        <v>185.99999999860302</v>
      </c>
      <c r="S5091" s="3" t="s">
        <v>4</v>
      </c>
      <c r="T5091" s="3" t="s">
        <v>5247</v>
      </c>
      <c r="U5091" s="3" t="s">
        <v>4</v>
      </c>
      <c r="V5091" s="3" t="s">
        <v>5252</v>
      </c>
      <c r="W5091" s="5">
        <v>0</v>
      </c>
      <c r="X5091" s="5">
        <v>0.01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2">
        <v>10</v>
      </c>
      <c r="AF5091" s="2">
        <v>0</v>
      </c>
      <c r="AG5091" s="2">
        <v>0</v>
      </c>
      <c r="AH5091" s="2">
        <v>0</v>
      </c>
      <c r="AI5091" s="2">
        <v>0</v>
      </c>
      <c r="AJ5091" s="2">
        <v>5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 t="s">
        <v>4</v>
      </c>
      <c r="AT5091" s="2" t="s">
        <v>4</v>
      </c>
    </row>
    <row r="5092" spans="1:46" x14ac:dyDescent="0.2">
      <c r="A5092" s="2">
        <v>1673924</v>
      </c>
      <c r="B5092" s="2">
        <v>866191</v>
      </c>
      <c r="C5092" s="7">
        <v>22.441133611432299</v>
      </c>
      <c r="D5092" s="7">
        <v>37.020101484604098</v>
      </c>
      <c r="E5092" s="19" t="s">
        <v>5245</v>
      </c>
      <c r="F5092" s="46">
        <f>INDEX(Δεδομένα!$P:$P,MATCH('2021'!E5092,Δεδομένα!$O:$O,0))</f>
        <v>148</v>
      </c>
      <c r="G5092" s="49" t="s">
        <v>5246</v>
      </c>
      <c r="H5092" s="51" t="str">
        <f>INDEX(Δεδομένα!B$1:B$51,MATCH('2021'!G5092,Δεδομένα!A$1:A$51,0))</f>
        <v>ΠΕΛΛΟΠΟΝΗΣΟΥ</v>
      </c>
      <c r="I5092" s="53">
        <f>INDEX(Δεδομένα!E$1:E$13,MATCH('2021'!H5092,Δεδομένα!D$1:D$13,0))</f>
        <v>8</v>
      </c>
      <c r="J5092" s="4">
        <v>44376</v>
      </c>
      <c r="K5092" s="3" t="s">
        <v>533</v>
      </c>
      <c r="L5092" s="17" t="str">
        <f t="shared" si="408"/>
        <v>29/06/2021 14:51</v>
      </c>
      <c r="M5092" s="4">
        <v>44376</v>
      </c>
      <c r="N5092" s="3" t="s">
        <v>1567</v>
      </c>
      <c r="O5092" s="17" t="str">
        <f t="shared" si="409"/>
        <v>29/06/2021 15:28</v>
      </c>
      <c r="P5092" s="24">
        <f t="shared" si="410"/>
        <v>2.569444444088731E-2</v>
      </c>
      <c r="Q5092" s="28">
        <v>0</v>
      </c>
      <c r="R5092" s="27">
        <f t="shared" si="411"/>
        <v>36.999999994877726</v>
      </c>
      <c r="S5092" s="3" t="s">
        <v>4</v>
      </c>
      <c r="T5092" s="3" t="s">
        <v>5247</v>
      </c>
      <c r="U5092" s="3" t="s">
        <v>4</v>
      </c>
      <c r="V5092" s="3" t="s">
        <v>5253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0.1</v>
      </c>
      <c r="AC5092" s="5">
        <v>0</v>
      </c>
      <c r="AD5092" s="5">
        <v>0</v>
      </c>
      <c r="AE5092" s="2">
        <v>5</v>
      </c>
      <c r="AF5092" s="2">
        <v>0</v>
      </c>
      <c r="AG5092" s="2">
        <v>0</v>
      </c>
      <c r="AH5092" s="2">
        <v>0</v>
      </c>
      <c r="AI5092" s="2">
        <v>0</v>
      </c>
      <c r="AJ5092" s="2">
        <v>2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 t="s">
        <v>4</v>
      </c>
      <c r="AT5092" s="2" t="s">
        <v>4</v>
      </c>
    </row>
    <row r="5093" spans="1:46" x14ac:dyDescent="0.2">
      <c r="A5093" s="2">
        <v>1639296</v>
      </c>
      <c r="B5093" s="2">
        <v>831022</v>
      </c>
      <c r="D5093" s="2"/>
      <c r="E5093" s="19" t="s">
        <v>5254</v>
      </c>
      <c r="F5093" s="46">
        <f>INDEX(Δεδομένα!$P:$P,MATCH('2021'!E5093,Δεδομένα!$O:$O,0))</f>
        <v>149</v>
      </c>
      <c r="G5093" s="49" t="s">
        <v>5246</v>
      </c>
      <c r="H5093" s="51" t="str">
        <f>INDEX(Δεδομένα!B$1:B$51,MATCH('2021'!G5093,Δεδομένα!A$1:A$51,0))</f>
        <v>ΠΕΛΛΟΠΟΝΗΣΟΥ</v>
      </c>
      <c r="I5093" s="53">
        <f>INDEX(Δεδομένα!E$1:E$13,MATCH('2021'!H5093,Δεδομένα!D$1:D$13,0))</f>
        <v>8</v>
      </c>
      <c r="J5093" s="4">
        <v>44249</v>
      </c>
      <c r="K5093" s="3" t="s">
        <v>365</v>
      </c>
      <c r="L5093" s="17" t="str">
        <f t="shared" si="408"/>
        <v>22/02/2021 13:50</v>
      </c>
      <c r="M5093" s="4">
        <v>44249</v>
      </c>
      <c r="N5093" s="3" t="s">
        <v>566</v>
      </c>
      <c r="O5093" s="17" t="str">
        <f t="shared" si="409"/>
        <v>22/02/2021 18:40</v>
      </c>
      <c r="P5093" s="24">
        <f t="shared" si="410"/>
        <v>0.20138888889050577</v>
      </c>
      <c r="Q5093" s="28">
        <v>0</v>
      </c>
      <c r="R5093" s="27">
        <f t="shared" si="411"/>
        <v>290.00000000232831</v>
      </c>
      <c r="S5093" s="3" t="s">
        <v>4</v>
      </c>
      <c r="T5093" s="3" t="s">
        <v>5255</v>
      </c>
      <c r="U5093" s="3" t="s">
        <v>4</v>
      </c>
      <c r="V5093" s="3" t="s">
        <v>5256</v>
      </c>
      <c r="W5093" s="5">
        <v>0</v>
      </c>
      <c r="X5093" s="5">
        <v>3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2">
        <v>13</v>
      </c>
      <c r="AF5093" s="2">
        <v>0</v>
      </c>
      <c r="AG5093" s="2">
        <v>2</v>
      </c>
      <c r="AH5093" s="2">
        <v>0</v>
      </c>
      <c r="AI5093" s="2">
        <v>0</v>
      </c>
      <c r="AJ5093" s="2">
        <v>8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 t="s">
        <v>4</v>
      </c>
      <c r="AT5093" s="2" t="s">
        <v>4</v>
      </c>
    </row>
    <row r="5094" spans="1:46" x14ac:dyDescent="0.2">
      <c r="A5094" s="2">
        <v>1640939</v>
      </c>
      <c r="B5094" s="2">
        <v>833126</v>
      </c>
      <c r="D5094" s="2"/>
      <c r="E5094" s="19" t="s">
        <v>5254</v>
      </c>
      <c r="F5094" s="46">
        <f>INDEX(Δεδομένα!$P:$P,MATCH('2021'!E5094,Δεδομένα!$O:$O,0))</f>
        <v>149</v>
      </c>
      <c r="G5094" s="49" t="s">
        <v>5246</v>
      </c>
      <c r="H5094" s="51" t="str">
        <f>INDEX(Δεδομένα!B$1:B$51,MATCH('2021'!G5094,Δεδομένα!A$1:A$51,0))</f>
        <v>ΠΕΛΛΟΠΟΝΗΣΟΥ</v>
      </c>
      <c r="I5094" s="53">
        <f>INDEX(Δεδομένα!E$1:E$13,MATCH('2021'!H5094,Δεδομένα!D$1:D$13,0))</f>
        <v>8</v>
      </c>
      <c r="J5094" s="4">
        <v>44254</v>
      </c>
      <c r="K5094" s="3" t="s">
        <v>1310</v>
      </c>
      <c r="L5094" s="17" t="str">
        <f t="shared" si="408"/>
        <v>27/02/2021 12:45</v>
      </c>
      <c r="M5094" s="4">
        <v>44254</v>
      </c>
      <c r="N5094" s="3" t="s">
        <v>394</v>
      </c>
      <c r="O5094" s="17" t="str">
        <f t="shared" si="409"/>
        <v>27/02/2021 14:12</v>
      </c>
      <c r="P5094" s="24">
        <f t="shared" si="410"/>
        <v>6.0416666667151731E-2</v>
      </c>
      <c r="Q5094" s="28">
        <v>0</v>
      </c>
      <c r="R5094" s="27">
        <f t="shared" si="411"/>
        <v>87.000000000698492</v>
      </c>
      <c r="S5094" s="3" t="s">
        <v>4</v>
      </c>
      <c r="T5094" s="3" t="s">
        <v>5255</v>
      </c>
      <c r="U5094" s="3" t="s">
        <v>4</v>
      </c>
      <c r="V5094" s="3" t="s">
        <v>5257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0.5</v>
      </c>
      <c r="AC5094" s="5">
        <v>0</v>
      </c>
      <c r="AD5094" s="5">
        <v>0</v>
      </c>
      <c r="AE5094" s="2">
        <v>2</v>
      </c>
      <c r="AF5094" s="2">
        <v>0</v>
      </c>
      <c r="AG5094" s="2">
        <v>2</v>
      </c>
      <c r="AH5094" s="2">
        <v>0</v>
      </c>
      <c r="AI5094" s="2">
        <v>0</v>
      </c>
      <c r="AJ5094" s="2">
        <v>2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 t="s">
        <v>4</v>
      </c>
      <c r="AT5094" s="2" t="s">
        <v>4</v>
      </c>
    </row>
    <row r="5095" spans="1:46" x14ac:dyDescent="0.2">
      <c r="A5095" s="2">
        <v>1640949</v>
      </c>
      <c r="B5095" s="2">
        <v>833615</v>
      </c>
      <c r="C5095" s="6">
        <v>22.483466529411199</v>
      </c>
      <c r="D5095" s="6">
        <v>36.780060926796899</v>
      </c>
      <c r="E5095" s="19" t="s">
        <v>5254</v>
      </c>
      <c r="F5095" s="46">
        <f>INDEX(Δεδομένα!$P:$P,MATCH('2021'!E5095,Δεδομένα!$O:$O,0))</f>
        <v>149</v>
      </c>
      <c r="G5095" s="49" t="s">
        <v>5246</v>
      </c>
      <c r="H5095" s="51" t="str">
        <f>INDEX(Δεδομένα!B$1:B$51,MATCH('2021'!G5095,Δεδομένα!A$1:A$51,0))</f>
        <v>ΠΕΛΛΟΠΟΝΗΣΟΥ</v>
      </c>
      <c r="I5095" s="53">
        <f>INDEX(Δεδομένα!E$1:E$13,MATCH('2021'!H5095,Δεδομένα!D$1:D$13,0))</f>
        <v>8</v>
      </c>
      <c r="J5095" s="4">
        <v>44255</v>
      </c>
      <c r="K5095" s="3" t="s">
        <v>197</v>
      </c>
      <c r="L5095" s="17" t="str">
        <f t="shared" si="408"/>
        <v>28/02/2021 15:30</v>
      </c>
      <c r="M5095" s="4">
        <v>44255</v>
      </c>
      <c r="N5095" s="3" t="s">
        <v>462</v>
      </c>
      <c r="O5095" s="17" t="str">
        <f t="shared" si="409"/>
        <v>28/02/2021 17:50</v>
      </c>
      <c r="P5095" s="24">
        <f t="shared" si="410"/>
        <v>9.7222222218988463E-2</v>
      </c>
      <c r="Q5095" s="28">
        <v>0</v>
      </c>
      <c r="R5095" s="27">
        <f t="shared" si="411"/>
        <v>139.99999999534339</v>
      </c>
      <c r="S5095" s="3" t="s">
        <v>4</v>
      </c>
      <c r="T5095" s="3" t="s">
        <v>5255</v>
      </c>
      <c r="U5095" s="3" t="s">
        <v>4</v>
      </c>
      <c r="V5095" s="3" t="s">
        <v>5258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2.5</v>
      </c>
      <c r="AC5095" s="5">
        <v>0</v>
      </c>
      <c r="AD5095" s="5">
        <v>0</v>
      </c>
      <c r="AE5095" s="2">
        <v>2</v>
      </c>
      <c r="AF5095" s="2">
        <v>0</v>
      </c>
      <c r="AG5095" s="2">
        <v>0</v>
      </c>
      <c r="AH5095" s="2">
        <v>0</v>
      </c>
      <c r="AI5095" s="2">
        <v>0</v>
      </c>
      <c r="AJ5095" s="2">
        <v>1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 t="s">
        <v>4</v>
      </c>
      <c r="AT5095" s="2" t="s">
        <v>4</v>
      </c>
    </row>
    <row r="5096" spans="1:46" x14ac:dyDescent="0.2">
      <c r="A5096" s="2">
        <v>1643596</v>
      </c>
      <c r="B5096" s="2">
        <v>835541</v>
      </c>
      <c r="C5096" s="6">
        <v>22.462499787539699</v>
      </c>
      <c r="D5096" s="6">
        <v>36.8166650010279</v>
      </c>
      <c r="E5096" s="19" t="s">
        <v>5254</v>
      </c>
      <c r="F5096" s="46">
        <f>INDEX(Δεδομένα!$P:$P,MATCH('2021'!E5096,Δεδομένα!$O:$O,0))</f>
        <v>149</v>
      </c>
      <c r="G5096" s="49" t="s">
        <v>5246</v>
      </c>
      <c r="H5096" s="51" t="str">
        <f>INDEX(Δεδομένα!B$1:B$51,MATCH('2021'!G5096,Δεδομένα!A$1:A$51,0))</f>
        <v>ΠΕΛΛΟΠΟΝΗΣΟΥ</v>
      </c>
      <c r="I5096" s="53">
        <f>INDEX(Δεδομένα!E$1:E$13,MATCH('2021'!H5096,Δεδομένα!D$1:D$13,0))</f>
        <v>8</v>
      </c>
      <c r="J5096" s="4">
        <v>44261</v>
      </c>
      <c r="K5096" s="3" t="s">
        <v>461</v>
      </c>
      <c r="L5096" s="17" t="str">
        <f t="shared" si="408"/>
        <v>06/03/2021 17:00</v>
      </c>
      <c r="M5096" s="4">
        <v>44261</v>
      </c>
      <c r="N5096" s="3" t="s">
        <v>462</v>
      </c>
      <c r="O5096" s="17" t="str">
        <f t="shared" si="409"/>
        <v>06/03/2021 17:50</v>
      </c>
      <c r="P5096" s="24">
        <f t="shared" si="410"/>
        <v>3.4722222218988463E-2</v>
      </c>
      <c r="Q5096" s="28">
        <v>0</v>
      </c>
      <c r="R5096" s="27">
        <f t="shared" si="411"/>
        <v>49.999999995343387</v>
      </c>
      <c r="S5096" s="3" t="s">
        <v>4</v>
      </c>
      <c r="T5096" s="3" t="s">
        <v>5255</v>
      </c>
      <c r="U5096" s="3" t="s">
        <v>4</v>
      </c>
      <c r="V5096" s="3" t="s">
        <v>3553</v>
      </c>
      <c r="W5096" s="5">
        <v>0</v>
      </c>
      <c r="X5096" s="5">
        <v>0.04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2">
        <v>3</v>
      </c>
      <c r="AF5096" s="2">
        <v>0</v>
      </c>
      <c r="AG5096" s="2">
        <v>0</v>
      </c>
      <c r="AH5096" s="2">
        <v>0</v>
      </c>
      <c r="AI5096" s="2">
        <v>0</v>
      </c>
      <c r="AJ5096" s="2">
        <v>2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 t="s">
        <v>4</v>
      </c>
      <c r="AT5096" s="2" t="s">
        <v>4</v>
      </c>
    </row>
    <row r="5097" spans="1:46" x14ac:dyDescent="0.2">
      <c r="A5097" s="2">
        <v>1646824</v>
      </c>
      <c r="B5097" s="2">
        <v>837736</v>
      </c>
      <c r="C5097" s="6">
        <v>22.511238523054001</v>
      </c>
      <c r="D5097" s="6">
        <v>36.732505645322803</v>
      </c>
      <c r="E5097" s="19" t="s">
        <v>5254</v>
      </c>
      <c r="F5097" s="46">
        <f>INDEX(Δεδομένα!$P:$P,MATCH('2021'!E5097,Δεδομένα!$O:$O,0))</f>
        <v>149</v>
      </c>
      <c r="G5097" s="49" t="s">
        <v>5246</v>
      </c>
      <c r="H5097" s="51" t="str">
        <f>INDEX(Δεδομένα!B$1:B$51,MATCH('2021'!G5097,Δεδομένα!A$1:A$51,0))</f>
        <v>ΠΕΛΛΟΠΟΝΗΣΟΥ</v>
      </c>
      <c r="I5097" s="53">
        <f>INDEX(Δεδομένα!E$1:E$13,MATCH('2021'!H5097,Δεδομένα!D$1:D$13,0))</f>
        <v>8</v>
      </c>
      <c r="J5097" s="4">
        <v>44270</v>
      </c>
      <c r="K5097" s="3" t="s">
        <v>167</v>
      </c>
      <c r="L5097" s="17" t="str">
        <f t="shared" si="408"/>
        <v>15/03/2021 10:35</v>
      </c>
      <c r="M5097" s="4">
        <v>44270</v>
      </c>
      <c r="N5097" s="3" t="s">
        <v>331</v>
      </c>
      <c r="O5097" s="17" t="str">
        <f t="shared" si="409"/>
        <v>15/03/2021 12:15</v>
      </c>
      <c r="P5097" s="24">
        <f t="shared" si="410"/>
        <v>6.9444444445252884E-2</v>
      </c>
      <c r="Q5097" s="28">
        <v>0</v>
      </c>
      <c r="R5097" s="27">
        <f t="shared" si="411"/>
        <v>100.00000000116415</v>
      </c>
      <c r="S5097" s="3" t="s">
        <v>4</v>
      </c>
      <c r="T5097" s="3" t="s">
        <v>5255</v>
      </c>
      <c r="U5097" s="3" t="s">
        <v>5259</v>
      </c>
      <c r="V5097" s="3" t="s">
        <v>5259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0.5</v>
      </c>
      <c r="AC5097" s="5">
        <v>0</v>
      </c>
      <c r="AD5097" s="5">
        <v>0</v>
      </c>
      <c r="AE5097" s="2">
        <v>4</v>
      </c>
      <c r="AF5097" s="2">
        <v>0</v>
      </c>
      <c r="AG5097" s="2">
        <v>0</v>
      </c>
      <c r="AH5097" s="2">
        <v>0</v>
      </c>
      <c r="AI5097" s="2">
        <v>0</v>
      </c>
      <c r="AJ5097" s="2">
        <v>2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 t="s">
        <v>4</v>
      </c>
      <c r="AT5097" s="2" t="s">
        <v>4</v>
      </c>
    </row>
    <row r="5098" spans="1:46" x14ac:dyDescent="0.2">
      <c r="A5098" s="2">
        <v>1651281</v>
      </c>
      <c r="B5098" s="2">
        <v>841757</v>
      </c>
      <c r="C5098" s="6">
        <v>22.553605747663699</v>
      </c>
      <c r="D5098" s="6">
        <v>36.756540268371303</v>
      </c>
      <c r="E5098" s="19" t="s">
        <v>5254</v>
      </c>
      <c r="F5098" s="46">
        <f>INDEX(Δεδομένα!$P:$P,MATCH('2021'!E5098,Δεδομένα!$O:$O,0))</f>
        <v>149</v>
      </c>
      <c r="G5098" s="49" t="s">
        <v>5246</v>
      </c>
      <c r="H5098" s="51" t="str">
        <f>INDEX(Δεδομένα!B$1:B$51,MATCH('2021'!G5098,Δεδομένα!A$1:A$51,0))</f>
        <v>ΠΕΛΛΟΠΟΝΗΣΟΥ</v>
      </c>
      <c r="I5098" s="53">
        <f>INDEX(Δεδομένα!E$1:E$13,MATCH('2021'!H5098,Δεδομένα!D$1:D$13,0))</f>
        <v>8</v>
      </c>
      <c r="J5098" s="4">
        <v>44286</v>
      </c>
      <c r="K5098" s="3" t="s">
        <v>1300</v>
      </c>
      <c r="L5098" s="17" t="str">
        <f t="shared" ref="L5098:L5157" si="412">_xlfn.CONCAT(TEXT(J5098,"ηη/μμ/εεε")," ",TEXT(K5098,"ωω:λλ"))</f>
        <v>31/03/2021 11:45</v>
      </c>
      <c r="M5098" s="4">
        <v>44286</v>
      </c>
      <c r="N5098" s="3" t="s">
        <v>345</v>
      </c>
      <c r="O5098" s="17" t="str">
        <f t="shared" ref="O5098:O5157" si="413">_xlfn.CONCAT(TEXT(M5098,"ηη/μμ/εεε")," ",TEXT(N5098,"ωω:λλ"))</f>
        <v>31/03/2021 12:10</v>
      </c>
      <c r="P5098" s="24">
        <f t="shared" ref="P5098:P5157" si="414">O5098-L5098</f>
        <v>1.7361111109494232E-2</v>
      </c>
      <c r="Q5098" s="28">
        <v>0</v>
      </c>
      <c r="R5098" s="27">
        <f t="shared" ref="R5098:R5157" si="415">P5098*(24*60)</f>
        <v>24.999999997671694</v>
      </c>
      <c r="S5098" s="3" t="s">
        <v>4</v>
      </c>
      <c r="T5098" s="3" t="s">
        <v>5255</v>
      </c>
      <c r="U5098" s="3" t="s">
        <v>5260</v>
      </c>
      <c r="V5098" s="3" t="s">
        <v>5260</v>
      </c>
      <c r="W5098" s="5">
        <v>0</v>
      </c>
      <c r="X5098" s="5">
        <v>0</v>
      </c>
      <c r="Y5098" s="5">
        <v>0</v>
      </c>
      <c r="Z5098" s="5">
        <v>0.04</v>
      </c>
      <c r="AA5098" s="5">
        <v>0</v>
      </c>
      <c r="AB5098" s="5">
        <v>0</v>
      </c>
      <c r="AC5098" s="5">
        <v>0</v>
      </c>
      <c r="AD5098" s="5">
        <v>0</v>
      </c>
      <c r="AE5098" s="2">
        <v>2</v>
      </c>
      <c r="AF5098" s="2">
        <v>0</v>
      </c>
      <c r="AG5098" s="2">
        <v>0</v>
      </c>
      <c r="AH5098" s="2">
        <v>0</v>
      </c>
      <c r="AI5098" s="2">
        <v>0</v>
      </c>
      <c r="AJ5098" s="2">
        <v>1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 t="s">
        <v>4</v>
      </c>
      <c r="AT5098" s="2" t="s">
        <v>4</v>
      </c>
    </row>
    <row r="5099" spans="1:46" x14ac:dyDescent="0.2">
      <c r="A5099" s="2">
        <v>1652537</v>
      </c>
      <c r="B5099" s="2">
        <v>843368</v>
      </c>
      <c r="C5099" s="6">
        <v>22.566458668858999</v>
      </c>
      <c r="D5099" s="6">
        <v>36.7865703336469</v>
      </c>
      <c r="E5099" s="19" t="s">
        <v>5254</v>
      </c>
      <c r="F5099" s="46">
        <f>INDEX(Δεδομένα!$P:$P,MATCH('2021'!E5099,Δεδομένα!$O:$O,0))</f>
        <v>149</v>
      </c>
      <c r="G5099" s="49" t="s">
        <v>5246</v>
      </c>
      <c r="H5099" s="51" t="str">
        <f>INDEX(Δεδομένα!B$1:B$51,MATCH('2021'!G5099,Δεδομένα!A$1:A$51,0))</f>
        <v>ΠΕΛΛΟΠΟΝΗΣΟΥ</v>
      </c>
      <c r="I5099" s="53">
        <f>INDEX(Δεδομένα!E$1:E$13,MATCH('2021'!H5099,Δεδομένα!D$1:D$13,0))</f>
        <v>8</v>
      </c>
      <c r="J5099" s="4">
        <v>44292</v>
      </c>
      <c r="K5099" s="3" t="s">
        <v>1648</v>
      </c>
      <c r="L5099" s="17" t="str">
        <f t="shared" si="412"/>
        <v>06/04/2021 16:08</v>
      </c>
      <c r="M5099" s="4">
        <v>44292</v>
      </c>
      <c r="N5099" s="3" t="s">
        <v>459</v>
      </c>
      <c r="O5099" s="17" t="str">
        <f t="shared" si="413"/>
        <v>06/04/2021 20:05</v>
      </c>
      <c r="P5099" s="24">
        <f t="shared" si="414"/>
        <v>0.16458333333139308</v>
      </c>
      <c r="Q5099" s="28">
        <v>0</v>
      </c>
      <c r="R5099" s="27">
        <f t="shared" si="415"/>
        <v>236.99999999720603</v>
      </c>
      <c r="S5099" s="3" t="s">
        <v>4</v>
      </c>
      <c r="T5099" s="3" t="s">
        <v>5255</v>
      </c>
      <c r="U5099" s="3" t="s">
        <v>5260</v>
      </c>
      <c r="V5099" s="3" t="s">
        <v>5261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20</v>
      </c>
      <c r="AC5099" s="5">
        <v>0</v>
      </c>
      <c r="AD5099" s="5">
        <v>0</v>
      </c>
      <c r="AE5099" s="2">
        <v>2</v>
      </c>
      <c r="AF5099" s="2">
        <v>0</v>
      </c>
      <c r="AG5099" s="2">
        <v>0</v>
      </c>
      <c r="AH5099" s="2">
        <v>0</v>
      </c>
      <c r="AI5099" s="2">
        <v>0</v>
      </c>
      <c r="AJ5099" s="2">
        <v>1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 t="s">
        <v>4</v>
      </c>
      <c r="AT5099" s="2" t="s">
        <v>4</v>
      </c>
    </row>
    <row r="5100" spans="1:46" x14ac:dyDescent="0.2">
      <c r="A5100" s="2">
        <v>1654991</v>
      </c>
      <c r="B5100" s="2">
        <v>845122</v>
      </c>
      <c r="C5100" s="6">
        <v>22.4997764065496</v>
      </c>
      <c r="D5100" s="6">
        <v>36.6951961153773</v>
      </c>
      <c r="E5100" s="19" t="s">
        <v>5254</v>
      </c>
      <c r="F5100" s="46">
        <f>INDEX(Δεδομένα!$P:$P,MATCH('2021'!E5100,Δεδομένα!$O:$O,0))</f>
        <v>149</v>
      </c>
      <c r="G5100" s="49" t="s">
        <v>5246</v>
      </c>
      <c r="H5100" s="51" t="str">
        <f>INDEX(Δεδομένα!B$1:B$51,MATCH('2021'!G5100,Δεδομένα!A$1:A$51,0))</f>
        <v>ΠΕΛΛΟΠΟΝΗΣΟΥ</v>
      </c>
      <c r="I5100" s="53">
        <f>INDEX(Δεδομένα!E$1:E$13,MATCH('2021'!H5100,Δεδομένα!D$1:D$13,0))</f>
        <v>8</v>
      </c>
      <c r="J5100" s="4">
        <v>44298</v>
      </c>
      <c r="K5100" s="3" t="s">
        <v>474</v>
      </c>
      <c r="L5100" s="17" t="str">
        <f t="shared" si="412"/>
        <v>12/04/2021 16:50</v>
      </c>
      <c r="M5100" s="4">
        <v>44299</v>
      </c>
      <c r="N5100" s="3" t="s">
        <v>281</v>
      </c>
      <c r="O5100" s="17" t="str">
        <f t="shared" si="413"/>
        <v>13/04/2021 19:18</v>
      </c>
      <c r="P5100" s="29">
        <f t="shared" si="414"/>
        <v>1.1027777777781012</v>
      </c>
      <c r="Q5100" s="30">
        <f>1*24</f>
        <v>24</v>
      </c>
      <c r="R5100" s="27">
        <f t="shared" si="415"/>
        <v>1588.0000000004657</v>
      </c>
      <c r="S5100" s="3" t="s">
        <v>4</v>
      </c>
      <c r="T5100" s="3" t="s">
        <v>5255</v>
      </c>
      <c r="U5100" s="3" t="s">
        <v>123</v>
      </c>
      <c r="V5100" s="3" t="s">
        <v>5262</v>
      </c>
      <c r="W5100" s="5">
        <v>0</v>
      </c>
      <c r="X5100" s="5">
        <v>15</v>
      </c>
      <c r="Y5100" s="5">
        <v>0</v>
      </c>
      <c r="Z5100" s="5">
        <v>0</v>
      </c>
      <c r="AA5100" s="5">
        <v>0</v>
      </c>
      <c r="AB5100" s="5">
        <v>5</v>
      </c>
      <c r="AC5100" s="5">
        <v>0</v>
      </c>
      <c r="AD5100" s="5">
        <v>0</v>
      </c>
      <c r="AE5100" s="2">
        <v>14</v>
      </c>
      <c r="AF5100" s="2">
        <v>0</v>
      </c>
      <c r="AG5100" s="2">
        <v>0</v>
      </c>
      <c r="AH5100" s="2">
        <v>0</v>
      </c>
      <c r="AI5100" s="2">
        <v>0</v>
      </c>
      <c r="AJ5100" s="2">
        <v>7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 t="s">
        <v>4</v>
      </c>
      <c r="AT5100" s="2" t="s">
        <v>4</v>
      </c>
    </row>
    <row r="5101" spans="1:46" x14ac:dyDescent="0.2">
      <c r="A5101" s="2">
        <v>1655249</v>
      </c>
      <c r="B5101" s="2">
        <v>846032</v>
      </c>
      <c r="C5101" s="6">
        <v>22.627426516888502</v>
      </c>
      <c r="D5101" s="6">
        <v>36.808813717007901</v>
      </c>
      <c r="E5101" s="19" t="s">
        <v>5254</v>
      </c>
      <c r="F5101" s="46">
        <f>INDEX(Δεδομένα!$P:$P,MATCH('2021'!E5101,Δεδομένα!$O:$O,0))</f>
        <v>149</v>
      </c>
      <c r="G5101" s="49" t="s">
        <v>5246</v>
      </c>
      <c r="H5101" s="51" t="str">
        <f>INDEX(Δεδομένα!B$1:B$51,MATCH('2021'!G5101,Δεδομένα!A$1:A$51,0))</f>
        <v>ΠΕΛΛΟΠΟΝΗΣΟΥ</v>
      </c>
      <c r="I5101" s="53">
        <f>INDEX(Δεδομένα!E$1:E$13,MATCH('2021'!H5101,Δεδομένα!D$1:D$13,0))</f>
        <v>8</v>
      </c>
      <c r="J5101" s="4">
        <v>44301</v>
      </c>
      <c r="K5101" s="3" t="s">
        <v>147</v>
      </c>
      <c r="L5101" s="17" t="str">
        <f t="shared" si="412"/>
        <v>15/04/2021 20:00</v>
      </c>
      <c r="M5101" s="4">
        <v>44301</v>
      </c>
      <c r="N5101" s="3" t="s">
        <v>599</v>
      </c>
      <c r="O5101" s="17" t="str">
        <f t="shared" si="413"/>
        <v>15/04/2021 22:50</v>
      </c>
      <c r="P5101" s="24">
        <f t="shared" si="414"/>
        <v>0.11805555555474712</v>
      </c>
      <c r="Q5101" s="28">
        <v>0</v>
      </c>
      <c r="R5101" s="27">
        <f t="shared" si="415"/>
        <v>169.99999999883585</v>
      </c>
      <c r="S5101" s="3" t="s">
        <v>4</v>
      </c>
      <c r="T5101" s="3" t="s">
        <v>5248</v>
      </c>
      <c r="U5101" s="3" t="s">
        <v>123</v>
      </c>
      <c r="V5101" s="3" t="s">
        <v>5263</v>
      </c>
      <c r="W5101" s="5">
        <v>0</v>
      </c>
      <c r="X5101" s="5">
        <v>0</v>
      </c>
      <c r="Y5101" s="5">
        <v>0</v>
      </c>
      <c r="Z5101" s="5">
        <v>0</v>
      </c>
      <c r="AA5101" s="5">
        <v>3</v>
      </c>
      <c r="AB5101" s="5">
        <v>0</v>
      </c>
      <c r="AC5101" s="5">
        <v>0</v>
      </c>
      <c r="AD5101" s="5">
        <v>0</v>
      </c>
      <c r="AE5101" s="2">
        <v>5</v>
      </c>
      <c r="AF5101" s="2">
        <v>0</v>
      </c>
      <c r="AG5101" s="2">
        <v>0</v>
      </c>
      <c r="AH5101" s="2">
        <v>0</v>
      </c>
      <c r="AI5101" s="2">
        <v>0</v>
      </c>
      <c r="AJ5101" s="2">
        <v>2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 t="s">
        <v>4</v>
      </c>
      <c r="AT5101" s="2" t="s">
        <v>4</v>
      </c>
    </row>
    <row r="5102" spans="1:46" x14ac:dyDescent="0.2">
      <c r="A5102" s="2">
        <v>1664233</v>
      </c>
      <c r="B5102" s="2">
        <v>855788</v>
      </c>
      <c r="C5102" s="6">
        <v>22.512665809671098</v>
      </c>
      <c r="D5102" s="6">
        <v>36.750983716886701</v>
      </c>
      <c r="E5102" s="19" t="s">
        <v>5254</v>
      </c>
      <c r="F5102" s="46">
        <f>INDEX(Δεδομένα!$P:$P,MATCH('2021'!E5102,Δεδομένα!$O:$O,0))</f>
        <v>149</v>
      </c>
      <c r="G5102" s="49" t="s">
        <v>5246</v>
      </c>
      <c r="H5102" s="51" t="str">
        <f>INDEX(Δεδομένα!B$1:B$51,MATCH('2021'!G5102,Δεδομένα!A$1:A$51,0))</f>
        <v>ΠΕΛΛΟΠΟΝΗΣΟΥ</v>
      </c>
      <c r="I5102" s="53">
        <f>INDEX(Δεδομένα!E$1:E$13,MATCH('2021'!H5102,Δεδομένα!D$1:D$13,0))</f>
        <v>8</v>
      </c>
      <c r="J5102" s="4">
        <v>44340</v>
      </c>
      <c r="K5102" s="3" t="s">
        <v>390</v>
      </c>
      <c r="L5102" s="17" t="str">
        <f t="shared" si="412"/>
        <v>24/05/2021 14:34</v>
      </c>
      <c r="M5102" s="4">
        <v>44340</v>
      </c>
      <c r="N5102" s="3" t="s">
        <v>474</v>
      </c>
      <c r="O5102" s="17" t="str">
        <f t="shared" si="413"/>
        <v>24/05/2021 16:50</v>
      </c>
      <c r="P5102" s="24">
        <f t="shared" si="414"/>
        <v>9.4444444446708076E-2</v>
      </c>
      <c r="Q5102" s="28">
        <v>0</v>
      </c>
      <c r="R5102" s="27">
        <f t="shared" si="415"/>
        <v>136.00000000325963</v>
      </c>
      <c r="S5102" s="3" t="s">
        <v>4</v>
      </c>
      <c r="T5102" s="3" t="s">
        <v>5255</v>
      </c>
      <c r="U5102" s="3" t="s">
        <v>123</v>
      </c>
      <c r="V5102" s="3" t="s">
        <v>5264</v>
      </c>
      <c r="W5102" s="5">
        <v>0</v>
      </c>
      <c r="X5102" s="5">
        <v>0.2</v>
      </c>
      <c r="Y5102" s="5">
        <v>0</v>
      </c>
      <c r="Z5102" s="5">
        <v>1.5</v>
      </c>
      <c r="AA5102" s="5">
        <v>0</v>
      </c>
      <c r="AB5102" s="5">
        <v>0</v>
      </c>
      <c r="AC5102" s="5">
        <v>0</v>
      </c>
      <c r="AD5102" s="5">
        <v>0</v>
      </c>
      <c r="AE5102" s="2">
        <v>8</v>
      </c>
      <c r="AF5102" s="2">
        <v>0</v>
      </c>
      <c r="AG5102" s="2">
        <v>0</v>
      </c>
      <c r="AH5102" s="2">
        <v>0</v>
      </c>
      <c r="AI5102" s="2">
        <v>0</v>
      </c>
      <c r="AJ5102" s="2">
        <v>4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 t="s">
        <v>4</v>
      </c>
      <c r="AT5102" s="2" t="s">
        <v>4</v>
      </c>
    </row>
    <row r="5103" spans="1:46" x14ac:dyDescent="0.2">
      <c r="A5103" s="2">
        <v>1665008</v>
      </c>
      <c r="B5103" s="2">
        <v>856290</v>
      </c>
      <c r="C5103" s="6">
        <v>22.490452698706299</v>
      </c>
      <c r="D5103" s="6">
        <v>36.802789573389902</v>
      </c>
      <c r="E5103" s="19" t="s">
        <v>5254</v>
      </c>
      <c r="F5103" s="46">
        <f>INDEX(Δεδομένα!$P:$P,MATCH('2021'!E5103,Δεδομένα!$O:$O,0))</f>
        <v>149</v>
      </c>
      <c r="G5103" s="49" t="s">
        <v>5246</v>
      </c>
      <c r="H5103" s="51" t="str">
        <f>INDEX(Δεδομένα!B$1:B$51,MATCH('2021'!G5103,Δεδομένα!A$1:A$51,0))</f>
        <v>ΠΕΛΛΟΠΟΝΗΣΟΥ</v>
      </c>
      <c r="I5103" s="53">
        <f>INDEX(Δεδομένα!E$1:E$13,MATCH('2021'!H5103,Δεδομένα!D$1:D$13,0))</f>
        <v>8</v>
      </c>
      <c r="J5103" s="4">
        <v>44342</v>
      </c>
      <c r="K5103" s="3" t="s">
        <v>81</v>
      </c>
      <c r="L5103" s="17" t="str">
        <f t="shared" si="412"/>
        <v>26/05/2021 14:07</v>
      </c>
      <c r="M5103" s="4">
        <v>44343</v>
      </c>
      <c r="N5103" s="3" t="s">
        <v>150</v>
      </c>
      <c r="O5103" s="17" t="str">
        <f t="shared" si="413"/>
        <v>27/05/2021 19:00</v>
      </c>
      <c r="P5103" s="29">
        <f t="shared" si="414"/>
        <v>1.203472222223354</v>
      </c>
      <c r="Q5103" s="30">
        <f>1*24</f>
        <v>24</v>
      </c>
      <c r="R5103" s="27">
        <f t="shared" si="415"/>
        <v>1733.0000000016298</v>
      </c>
      <c r="S5103" s="3" t="s">
        <v>4</v>
      </c>
      <c r="T5103" s="3" t="s">
        <v>5255</v>
      </c>
      <c r="U5103" s="3" t="s">
        <v>123</v>
      </c>
      <c r="V5103" s="3" t="s">
        <v>5265</v>
      </c>
      <c r="W5103" s="5">
        <v>0.75</v>
      </c>
      <c r="X5103" s="5">
        <v>0</v>
      </c>
      <c r="Y5103" s="5">
        <v>0</v>
      </c>
      <c r="Z5103" s="5">
        <v>0</v>
      </c>
      <c r="AA5103" s="5">
        <v>0</v>
      </c>
      <c r="AB5103" s="5">
        <v>9</v>
      </c>
      <c r="AC5103" s="5">
        <v>0</v>
      </c>
      <c r="AD5103" s="5">
        <v>0</v>
      </c>
      <c r="AE5103" s="2">
        <v>22</v>
      </c>
      <c r="AF5103" s="2">
        <v>0</v>
      </c>
      <c r="AG5103" s="2">
        <v>20</v>
      </c>
      <c r="AH5103" s="2">
        <v>0</v>
      </c>
      <c r="AI5103" s="2">
        <v>0</v>
      </c>
      <c r="AJ5103" s="2">
        <v>11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 t="s">
        <v>4</v>
      </c>
      <c r="AT5103" s="2" t="s">
        <v>4</v>
      </c>
    </row>
    <row r="5104" spans="1:46" x14ac:dyDescent="0.2">
      <c r="A5104" s="2">
        <v>1669022</v>
      </c>
      <c r="B5104" s="2">
        <v>860795</v>
      </c>
      <c r="C5104" s="6">
        <v>22.525319341342399</v>
      </c>
      <c r="D5104" s="6">
        <v>36.862357514337099</v>
      </c>
      <c r="E5104" s="19" t="s">
        <v>5254</v>
      </c>
      <c r="F5104" s="46">
        <f>INDEX(Δεδομένα!$P:$P,MATCH('2021'!E5104,Δεδομένα!$O:$O,0))</f>
        <v>149</v>
      </c>
      <c r="G5104" s="49" t="s">
        <v>5246</v>
      </c>
      <c r="H5104" s="51" t="str">
        <f>INDEX(Δεδομένα!B$1:B$51,MATCH('2021'!G5104,Δεδομένα!A$1:A$51,0))</f>
        <v>ΠΕΛΛΟΠΟΝΗΣΟΥ</v>
      </c>
      <c r="I5104" s="53">
        <f>INDEX(Δεδομένα!E$1:E$13,MATCH('2021'!H5104,Δεδομένα!D$1:D$13,0))</f>
        <v>8</v>
      </c>
      <c r="J5104" s="4">
        <v>44358</v>
      </c>
      <c r="K5104" s="3" t="s">
        <v>15</v>
      </c>
      <c r="L5104" s="17" t="str">
        <f t="shared" si="412"/>
        <v>11/06/2021 14:29</v>
      </c>
      <c r="M5104" s="4">
        <v>44358</v>
      </c>
      <c r="N5104" s="3" t="s">
        <v>1233</v>
      </c>
      <c r="O5104" s="17" t="str">
        <f t="shared" si="413"/>
        <v>11/06/2021 16:45</v>
      </c>
      <c r="P5104" s="24">
        <f t="shared" si="414"/>
        <v>9.4444444439432118E-2</v>
      </c>
      <c r="Q5104" s="28">
        <v>0</v>
      </c>
      <c r="R5104" s="27">
        <f t="shared" si="415"/>
        <v>135.99999999278225</v>
      </c>
      <c r="S5104" s="3" t="s">
        <v>4</v>
      </c>
      <c r="T5104" s="3" t="s">
        <v>5248</v>
      </c>
      <c r="U5104" s="3" t="s">
        <v>123</v>
      </c>
      <c r="V5104" s="3" t="s">
        <v>5266</v>
      </c>
      <c r="W5104" s="5">
        <v>0</v>
      </c>
      <c r="X5104" s="5">
        <v>0</v>
      </c>
      <c r="Y5104" s="5">
        <v>0</v>
      </c>
      <c r="Z5104" s="5">
        <v>0.3</v>
      </c>
      <c r="AA5104" s="5">
        <v>0</v>
      </c>
      <c r="AB5104" s="5">
        <v>0</v>
      </c>
      <c r="AC5104" s="5">
        <v>0</v>
      </c>
      <c r="AD5104" s="5">
        <v>0</v>
      </c>
      <c r="AE5104" s="2">
        <v>3</v>
      </c>
      <c r="AF5104" s="2">
        <v>0</v>
      </c>
      <c r="AG5104" s="2">
        <v>0</v>
      </c>
      <c r="AH5104" s="2">
        <v>0</v>
      </c>
      <c r="AI5104" s="2">
        <v>0</v>
      </c>
      <c r="AJ5104" s="2">
        <v>1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 t="s">
        <v>4</v>
      </c>
      <c r="AT5104" s="2" t="s">
        <v>4</v>
      </c>
    </row>
    <row r="5105" spans="1:46" x14ac:dyDescent="0.2">
      <c r="A5105" s="2">
        <v>1675016</v>
      </c>
      <c r="B5105" s="2">
        <v>867600</v>
      </c>
      <c r="C5105" s="6">
        <v>22.524079965400901</v>
      </c>
      <c r="D5105" s="6">
        <v>36.711734854160802</v>
      </c>
      <c r="E5105" s="19" t="s">
        <v>5254</v>
      </c>
      <c r="F5105" s="46">
        <f>INDEX(Δεδομένα!$P:$P,MATCH('2021'!E5105,Δεδομένα!$O:$O,0))</f>
        <v>149</v>
      </c>
      <c r="G5105" s="49" t="s">
        <v>5246</v>
      </c>
      <c r="H5105" s="51" t="str">
        <f>INDEX(Δεδομένα!B$1:B$51,MATCH('2021'!G5105,Δεδομένα!A$1:A$51,0))</f>
        <v>ΠΕΛΛΟΠΟΝΗΣΟΥ</v>
      </c>
      <c r="I5105" s="53">
        <f>INDEX(Δεδομένα!E$1:E$13,MATCH('2021'!H5105,Δεδομένα!D$1:D$13,0))</f>
        <v>8</v>
      </c>
      <c r="J5105" s="4">
        <v>44380</v>
      </c>
      <c r="K5105" s="3" t="s">
        <v>1923</v>
      </c>
      <c r="L5105" s="17" t="str">
        <f t="shared" si="412"/>
        <v>03/07/2021 10:45</v>
      </c>
      <c r="M5105" s="4">
        <v>44380</v>
      </c>
      <c r="N5105" s="3" t="s">
        <v>317</v>
      </c>
      <c r="O5105" s="17" t="str">
        <f t="shared" si="413"/>
        <v>03/07/2021 11:05</v>
      </c>
      <c r="P5105" s="24">
        <f t="shared" si="414"/>
        <v>1.3888888890505768E-2</v>
      </c>
      <c r="Q5105" s="28">
        <v>0</v>
      </c>
      <c r="R5105" s="27">
        <f t="shared" si="415"/>
        <v>20.000000002328306</v>
      </c>
      <c r="S5105" s="3" t="s">
        <v>4</v>
      </c>
      <c r="T5105" s="3" t="s">
        <v>5255</v>
      </c>
      <c r="U5105" s="3" t="s">
        <v>123</v>
      </c>
      <c r="V5105" s="3" t="s">
        <v>5193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0.01</v>
      </c>
      <c r="AC5105" s="5">
        <v>0</v>
      </c>
      <c r="AD5105" s="5">
        <v>0</v>
      </c>
      <c r="AE5105" s="2">
        <v>3</v>
      </c>
      <c r="AF5105" s="2">
        <v>0</v>
      </c>
      <c r="AG5105" s="2">
        <v>0</v>
      </c>
      <c r="AH5105" s="2">
        <v>0</v>
      </c>
      <c r="AI5105" s="2">
        <v>0</v>
      </c>
      <c r="AJ5105" s="2">
        <v>1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</row>
    <row r="5106" spans="1:46" x14ac:dyDescent="0.2">
      <c r="A5106" s="2">
        <v>1679489</v>
      </c>
      <c r="B5106" s="2">
        <v>872276</v>
      </c>
      <c r="C5106" s="6">
        <v>22.427553502780199</v>
      </c>
      <c r="D5106" s="6">
        <v>36.775690620858001</v>
      </c>
      <c r="E5106" s="19" t="s">
        <v>5254</v>
      </c>
      <c r="F5106" s="46">
        <f>INDEX(Δεδομένα!$P:$P,MATCH('2021'!E5106,Δεδομένα!$O:$O,0))</f>
        <v>149</v>
      </c>
      <c r="G5106" s="49" t="s">
        <v>5246</v>
      </c>
      <c r="H5106" s="51" t="str">
        <f>INDEX(Δεδομένα!B$1:B$51,MATCH('2021'!G5106,Δεδομένα!A$1:A$51,0))</f>
        <v>ΠΕΛΛΟΠΟΝΗΣΟΥ</v>
      </c>
      <c r="I5106" s="53">
        <f>INDEX(Δεδομένα!E$1:E$13,MATCH('2021'!H5106,Δεδομένα!D$1:D$13,0))</f>
        <v>8</v>
      </c>
      <c r="J5106" s="4">
        <v>44395</v>
      </c>
      <c r="K5106" s="3" t="s">
        <v>127</v>
      </c>
      <c r="L5106" s="17" t="str">
        <f t="shared" si="412"/>
        <v>18/07/2021 11:40</v>
      </c>
      <c r="M5106" s="4">
        <v>44396</v>
      </c>
      <c r="N5106" s="3" t="s">
        <v>5267</v>
      </c>
      <c r="O5106" s="17" t="str">
        <f t="shared" si="413"/>
        <v>19/07/2021 11:36</v>
      </c>
      <c r="P5106" s="24">
        <f t="shared" si="414"/>
        <v>0.99722222222044365</v>
      </c>
      <c r="Q5106" s="28">
        <v>0</v>
      </c>
      <c r="R5106" s="27">
        <f t="shared" si="415"/>
        <v>1435.9999999974389</v>
      </c>
      <c r="S5106" s="3" t="s">
        <v>4</v>
      </c>
      <c r="T5106" s="3" t="s">
        <v>5255</v>
      </c>
      <c r="U5106" s="3" t="s">
        <v>123</v>
      </c>
      <c r="V5106" s="3" t="s">
        <v>5268</v>
      </c>
      <c r="W5106" s="5">
        <v>0</v>
      </c>
      <c r="X5106" s="5">
        <v>2</v>
      </c>
      <c r="Y5106" s="5">
        <v>0</v>
      </c>
      <c r="Z5106" s="5">
        <v>0</v>
      </c>
      <c r="AA5106" s="5">
        <v>0</v>
      </c>
      <c r="AB5106" s="5">
        <v>3</v>
      </c>
      <c r="AC5106" s="5">
        <v>0</v>
      </c>
      <c r="AD5106" s="5">
        <v>0</v>
      </c>
      <c r="AE5106" s="2">
        <v>24</v>
      </c>
      <c r="AF5106" s="2">
        <v>0</v>
      </c>
      <c r="AG5106" s="2">
        <v>0</v>
      </c>
      <c r="AH5106" s="2">
        <v>0</v>
      </c>
      <c r="AI5106" s="2">
        <v>0</v>
      </c>
      <c r="AJ5106" s="2">
        <v>12</v>
      </c>
      <c r="AK5106" s="2">
        <v>0</v>
      </c>
      <c r="AL5106" s="2">
        <v>0</v>
      </c>
      <c r="AM5106" s="2">
        <v>0</v>
      </c>
      <c r="AN5106" s="2">
        <v>1</v>
      </c>
      <c r="AO5106" s="2">
        <v>0</v>
      </c>
      <c r="AP5106" s="2">
        <v>0</v>
      </c>
      <c r="AQ5106" s="2">
        <v>2</v>
      </c>
      <c r="AR5106" s="2">
        <v>0</v>
      </c>
      <c r="AS5106" s="2">
        <v>0</v>
      </c>
      <c r="AT5106" s="2">
        <v>0</v>
      </c>
    </row>
    <row r="5107" spans="1:46" x14ac:dyDescent="0.2">
      <c r="A5107" s="2">
        <v>1695243</v>
      </c>
      <c r="B5107" s="2">
        <v>877379</v>
      </c>
      <c r="C5107" s="6">
        <v>22.388837745591701</v>
      </c>
      <c r="D5107" s="6">
        <v>36.846971451188601</v>
      </c>
      <c r="E5107" s="19" t="s">
        <v>5254</v>
      </c>
      <c r="F5107" s="46">
        <f>INDEX(Δεδομένα!$P:$P,MATCH('2021'!E5107,Δεδομένα!$O:$O,0))</f>
        <v>149</v>
      </c>
      <c r="G5107" s="49" t="s">
        <v>5246</v>
      </c>
      <c r="H5107" s="51" t="str">
        <f>INDEX(Δεδομένα!B$1:B$51,MATCH('2021'!G5107,Δεδομένα!A$1:A$51,0))</f>
        <v>ΠΕΛΛΟΠΟΝΗΣΟΥ</v>
      </c>
      <c r="I5107" s="53">
        <f>INDEX(Δεδομένα!E$1:E$13,MATCH('2021'!H5107,Δεδομένα!D$1:D$13,0))</f>
        <v>8</v>
      </c>
      <c r="J5107" s="4">
        <v>44411</v>
      </c>
      <c r="K5107" s="3" t="s">
        <v>299</v>
      </c>
      <c r="L5107" s="17" t="str">
        <f t="shared" si="412"/>
        <v>03/08/2021 13:10</v>
      </c>
      <c r="M5107" s="4">
        <v>44447</v>
      </c>
      <c r="N5107" s="3" t="s">
        <v>5032</v>
      </c>
      <c r="O5107" s="17" t="str">
        <f t="shared" si="413"/>
        <v>08/09/2021 08:58</v>
      </c>
      <c r="P5107" s="29">
        <f t="shared" si="414"/>
        <v>35.825000000004366</v>
      </c>
      <c r="Q5107" s="30">
        <f>4*24</f>
        <v>96</v>
      </c>
      <c r="R5107" s="27">
        <f t="shared" si="415"/>
        <v>51588.000000006286</v>
      </c>
      <c r="S5107" s="3" t="s">
        <v>4</v>
      </c>
      <c r="T5107" s="3" t="s">
        <v>5255</v>
      </c>
      <c r="U5107" s="3" t="s">
        <v>4716</v>
      </c>
      <c r="V5107" s="3" t="s">
        <v>5269</v>
      </c>
      <c r="W5107" s="5">
        <v>12000.26</v>
      </c>
      <c r="X5107" s="5">
        <v>40000.660000000003</v>
      </c>
      <c r="Y5107" s="5">
        <v>0</v>
      </c>
      <c r="Z5107" s="5">
        <v>16000.56</v>
      </c>
      <c r="AA5107" s="5">
        <v>0</v>
      </c>
      <c r="AB5107" s="5">
        <v>33000.230000000003</v>
      </c>
      <c r="AC5107" s="5">
        <v>0</v>
      </c>
      <c r="AD5107" s="5">
        <v>0</v>
      </c>
      <c r="AE5107" s="2">
        <v>96</v>
      </c>
      <c r="AF5107" s="2">
        <v>20</v>
      </c>
      <c r="AG5107" s="2">
        <v>30</v>
      </c>
      <c r="AH5107" s="2">
        <v>50</v>
      </c>
      <c r="AI5107" s="2">
        <v>0</v>
      </c>
      <c r="AJ5107" s="2">
        <v>25</v>
      </c>
      <c r="AK5107" s="2">
        <v>5</v>
      </c>
      <c r="AL5107" s="2">
        <v>0</v>
      </c>
      <c r="AM5107" s="2">
        <v>0</v>
      </c>
      <c r="AN5107" s="2">
        <v>15</v>
      </c>
      <c r="AO5107" s="2">
        <v>3</v>
      </c>
      <c r="AP5107" s="2">
        <v>4</v>
      </c>
      <c r="AQ5107" s="2">
        <v>3</v>
      </c>
      <c r="AR5107" s="2">
        <v>0</v>
      </c>
      <c r="AS5107" s="2">
        <v>11</v>
      </c>
      <c r="AT5107" s="2">
        <v>3</v>
      </c>
    </row>
    <row r="5108" spans="1:46" x14ac:dyDescent="0.2">
      <c r="A5108" s="2">
        <v>1691539</v>
      </c>
      <c r="B5108" s="2">
        <v>886798</v>
      </c>
      <c r="C5108" s="6">
        <v>22.5007386979517</v>
      </c>
      <c r="D5108" s="6">
        <v>36.804661746880001</v>
      </c>
      <c r="E5108" s="19" t="s">
        <v>5254</v>
      </c>
      <c r="F5108" s="46">
        <f>INDEX(Δεδομένα!$P:$P,MATCH('2021'!E5108,Δεδομένα!$O:$O,0))</f>
        <v>149</v>
      </c>
      <c r="G5108" s="49" t="s">
        <v>5246</v>
      </c>
      <c r="H5108" s="51" t="str">
        <f>INDEX(Δεδομένα!B$1:B$51,MATCH('2021'!G5108,Δεδομένα!A$1:A$51,0))</f>
        <v>ΠΕΛΛΟΠΟΝΗΣΟΥ</v>
      </c>
      <c r="I5108" s="53">
        <f>INDEX(Δεδομένα!E$1:E$13,MATCH('2021'!H5108,Δεδομένα!D$1:D$13,0))</f>
        <v>8</v>
      </c>
      <c r="J5108" s="4">
        <v>44436</v>
      </c>
      <c r="K5108" s="3" t="s">
        <v>2020</v>
      </c>
      <c r="L5108" s="17" t="str">
        <f t="shared" si="412"/>
        <v>28/08/2021 07:50</v>
      </c>
      <c r="M5108" s="4">
        <v>44436</v>
      </c>
      <c r="N5108" s="3" t="s">
        <v>39</v>
      </c>
      <c r="O5108" s="17" t="str">
        <f t="shared" si="413"/>
        <v>28/08/2021 14:40</v>
      </c>
      <c r="P5108" s="24">
        <f t="shared" si="414"/>
        <v>0.28472222221898846</v>
      </c>
      <c r="Q5108" s="28">
        <v>0</v>
      </c>
      <c r="R5108" s="27">
        <f t="shared" si="415"/>
        <v>409.99999999534339</v>
      </c>
      <c r="S5108" s="3" t="s">
        <v>4</v>
      </c>
      <c r="T5108" s="3" t="s">
        <v>5255</v>
      </c>
      <c r="U5108" s="3" t="s">
        <v>4</v>
      </c>
      <c r="V5108" s="3" t="s">
        <v>5257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0.1</v>
      </c>
      <c r="AD5108" s="5">
        <v>0</v>
      </c>
      <c r="AE5108" s="2">
        <v>4</v>
      </c>
      <c r="AF5108" s="2">
        <v>0</v>
      </c>
      <c r="AG5108" s="2">
        <v>0</v>
      </c>
      <c r="AH5108" s="2">
        <v>0</v>
      </c>
      <c r="AI5108" s="2">
        <v>0</v>
      </c>
      <c r="AJ5108" s="2">
        <v>2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</row>
    <row r="5109" spans="1:46" x14ac:dyDescent="0.2">
      <c r="A5109" s="2">
        <v>1701587</v>
      </c>
      <c r="B5109" s="2">
        <v>896513</v>
      </c>
      <c r="C5109" s="6">
        <v>22.4632220362172</v>
      </c>
      <c r="D5109" s="6">
        <v>36.807724099720502</v>
      </c>
      <c r="E5109" s="19" t="s">
        <v>5254</v>
      </c>
      <c r="F5109" s="46">
        <f>INDEX(Δεδομένα!$P:$P,MATCH('2021'!E5109,Δεδομένα!$O:$O,0))</f>
        <v>149</v>
      </c>
      <c r="G5109" s="49" t="s">
        <v>5246</v>
      </c>
      <c r="H5109" s="51" t="str">
        <f>INDEX(Δεδομένα!B$1:B$51,MATCH('2021'!G5109,Δεδομένα!A$1:A$51,0))</f>
        <v>ΠΕΛΛΟΠΟΝΗΣΟΥ</v>
      </c>
      <c r="I5109" s="53">
        <f>INDEX(Δεδομένα!E$1:E$13,MATCH('2021'!H5109,Δεδομένα!D$1:D$13,0))</f>
        <v>8</v>
      </c>
      <c r="J5109" s="4">
        <v>44473</v>
      </c>
      <c r="K5109" s="3" t="s">
        <v>196</v>
      </c>
      <c r="L5109" s="17" t="str">
        <f t="shared" si="412"/>
        <v>04/10/2021 14:15</v>
      </c>
      <c r="M5109" s="4">
        <v>44473</v>
      </c>
      <c r="N5109" s="3" t="s">
        <v>36</v>
      </c>
      <c r="O5109" s="17" t="str">
        <f t="shared" si="413"/>
        <v>04/10/2021 16:20</v>
      </c>
      <c r="P5109" s="24">
        <f t="shared" si="414"/>
        <v>8.6805555554747116E-2</v>
      </c>
      <c r="Q5109" s="28">
        <v>0</v>
      </c>
      <c r="R5109" s="27">
        <f t="shared" si="415"/>
        <v>124.99999999883585</v>
      </c>
      <c r="S5109" s="3" t="s">
        <v>4</v>
      </c>
      <c r="T5109" s="3" t="s">
        <v>5255</v>
      </c>
      <c r="U5109" s="3" t="s">
        <v>5270</v>
      </c>
      <c r="V5109" s="3" t="s">
        <v>3553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0.01</v>
      </c>
      <c r="AC5109" s="5">
        <v>0</v>
      </c>
      <c r="AD5109" s="5">
        <v>0</v>
      </c>
      <c r="AE5109" s="2">
        <v>3</v>
      </c>
      <c r="AF5109" s="2">
        <v>0</v>
      </c>
      <c r="AG5109" s="2">
        <v>0</v>
      </c>
      <c r="AH5109" s="2">
        <v>0</v>
      </c>
      <c r="AI5109" s="2">
        <v>0</v>
      </c>
      <c r="AJ5109" s="2">
        <v>1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</row>
    <row r="5110" spans="1:46" x14ac:dyDescent="0.2">
      <c r="A5110" s="2">
        <v>1712199</v>
      </c>
      <c r="B5110" s="2">
        <v>908479</v>
      </c>
      <c r="C5110" s="6">
        <v>22.508693366588702</v>
      </c>
      <c r="D5110" s="6">
        <v>36.916705680138598</v>
      </c>
      <c r="E5110" s="19" t="s">
        <v>5254</v>
      </c>
      <c r="F5110" s="46">
        <f>INDEX(Δεδομένα!$P:$P,MATCH('2021'!E5110,Δεδομένα!$O:$O,0))</f>
        <v>149</v>
      </c>
      <c r="G5110" s="49" t="s">
        <v>5246</v>
      </c>
      <c r="H5110" s="51" t="str">
        <f>INDEX(Δεδομένα!B$1:B$51,MATCH('2021'!G5110,Δεδομένα!A$1:A$51,0))</f>
        <v>ΠΕΛΛΟΠΟΝΗΣΟΥ</v>
      </c>
      <c r="I5110" s="53">
        <f>INDEX(Δεδομένα!E$1:E$13,MATCH('2021'!H5110,Δεδομένα!D$1:D$13,0))</f>
        <v>8</v>
      </c>
      <c r="J5110" s="4">
        <v>44512</v>
      </c>
      <c r="K5110" s="3" t="s">
        <v>498</v>
      </c>
      <c r="L5110" s="17" t="str">
        <f t="shared" si="412"/>
        <v>12/11/2021 13:35</v>
      </c>
      <c r="M5110" s="4">
        <v>44512</v>
      </c>
      <c r="N5110" s="3" t="s">
        <v>39</v>
      </c>
      <c r="O5110" s="17" t="str">
        <f t="shared" si="413"/>
        <v>12/11/2021 14:40</v>
      </c>
      <c r="P5110" s="24">
        <f t="shared" si="414"/>
        <v>4.5138888890505768E-2</v>
      </c>
      <c r="Q5110" s="28">
        <v>0</v>
      </c>
      <c r="R5110" s="27">
        <f t="shared" si="415"/>
        <v>65.000000002328306</v>
      </c>
      <c r="S5110" s="3" t="s">
        <v>4</v>
      </c>
      <c r="T5110" s="3" t="s">
        <v>5248</v>
      </c>
      <c r="U5110" s="3" t="s">
        <v>5271</v>
      </c>
      <c r="V5110" s="3" t="s">
        <v>5271</v>
      </c>
      <c r="W5110" s="5">
        <v>0</v>
      </c>
      <c r="X5110" s="5">
        <v>0.1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2">
        <v>2</v>
      </c>
      <c r="AF5110" s="2">
        <v>0</v>
      </c>
      <c r="AG5110" s="2">
        <v>2</v>
      </c>
      <c r="AH5110" s="2">
        <v>0</v>
      </c>
      <c r="AI5110" s="2">
        <v>0</v>
      </c>
      <c r="AJ5110" s="2">
        <v>2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</row>
    <row r="5111" spans="1:46" x14ac:dyDescent="0.2">
      <c r="A5111" s="2">
        <v>1634696</v>
      </c>
      <c r="B5111" s="2">
        <v>823700</v>
      </c>
      <c r="C5111" s="6">
        <v>23.0369120896362</v>
      </c>
      <c r="D5111" s="6">
        <v>36.170601705521499</v>
      </c>
      <c r="E5111" s="19" t="s">
        <v>5272</v>
      </c>
      <c r="F5111" s="46">
        <f>INDEX(Δεδομένα!$P:$P,MATCH('2021'!E5111,Δεδομένα!$O:$O,0))</f>
        <v>150</v>
      </c>
      <c r="G5111" s="49" t="s">
        <v>1</v>
      </c>
      <c r="H5111" s="51" t="str">
        <f>INDEX(Δεδομένα!B$1:B$51,MATCH('2021'!G5111,Δεδομένα!A$1:A$51,0))</f>
        <v>ΑΤΤΙΚΗΣ</v>
      </c>
      <c r="I5111" s="53">
        <f>INDEX(Δεδομένα!E$1:E$13,MATCH('2021'!H5111,Δεδομένα!D$1:D$13,0))</f>
        <v>1</v>
      </c>
      <c r="J5111" s="4">
        <v>44233</v>
      </c>
      <c r="K5111" s="3" t="s">
        <v>407</v>
      </c>
      <c r="L5111" s="17" t="str">
        <f t="shared" si="412"/>
        <v>06/02/2021 15:40</v>
      </c>
      <c r="M5111" s="4">
        <v>44233</v>
      </c>
      <c r="N5111" s="3" t="s">
        <v>2172</v>
      </c>
      <c r="O5111" s="17" t="str">
        <f t="shared" si="413"/>
        <v>06/02/2021 19:33</v>
      </c>
      <c r="P5111" s="24">
        <f t="shared" si="414"/>
        <v>0.16180555555183673</v>
      </c>
      <c r="Q5111" s="28">
        <v>0</v>
      </c>
      <c r="R5111" s="27">
        <f t="shared" si="415"/>
        <v>232.9999999946449</v>
      </c>
      <c r="S5111" s="3" t="s">
        <v>4</v>
      </c>
      <c r="T5111" s="3" t="s">
        <v>5273</v>
      </c>
      <c r="U5111" s="3" t="s">
        <v>4</v>
      </c>
      <c r="V5111" s="3" t="s">
        <v>5274</v>
      </c>
      <c r="W5111" s="5">
        <v>0</v>
      </c>
      <c r="X5111" s="5">
        <v>2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2">
        <v>7</v>
      </c>
      <c r="AF5111" s="2">
        <v>0</v>
      </c>
      <c r="AG5111" s="2">
        <v>1</v>
      </c>
      <c r="AH5111" s="2">
        <v>0</v>
      </c>
      <c r="AI5111" s="2">
        <v>0</v>
      </c>
      <c r="AJ5111" s="2">
        <v>4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 t="s">
        <v>4</v>
      </c>
      <c r="AT5111" s="2" t="s">
        <v>4</v>
      </c>
    </row>
    <row r="5112" spans="1:46" x14ac:dyDescent="0.2">
      <c r="A5112" s="2">
        <v>1634697</v>
      </c>
      <c r="B5112" s="2">
        <v>823728</v>
      </c>
      <c r="D5112" s="2"/>
      <c r="E5112" s="19" t="s">
        <v>5272</v>
      </c>
      <c r="F5112" s="46">
        <f>INDEX(Δεδομένα!$P:$P,MATCH('2021'!E5112,Δεδομένα!$O:$O,0))</f>
        <v>150</v>
      </c>
      <c r="G5112" s="49" t="s">
        <v>1</v>
      </c>
      <c r="H5112" s="51" t="str">
        <f>INDEX(Δεδομένα!B$1:B$51,MATCH('2021'!G5112,Δεδομένα!A$1:A$51,0))</f>
        <v>ΑΤΤΙΚΗΣ</v>
      </c>
      <c r="I5112" s="53">
        <f>INDEX(Δεδομένα!E$1:E$13,MATCH('2021'!H5112,Δεδομένα!D$1:D$13,0))</f>
        <v>1</v>
      </c>
      <c r="J5112" s="4">
        <v>44233</v>
      </c>
      <c r="K5112" s="3" t="s">
        <v>371</v>
      </c>
      <c r="L5112" s="17" t="str">
        <f t="shared" si="412"/>
        <v>06/02/2021 18:12</v>
      </c>
      <c r="M5112" s="4">
        <v>44233</v>
      </c>
      <c r="N5112" s="3" t="s">
        <v>102</v>
      </c>
      <c r="O5112" s="17" t="str">
        <f t="shared" si="413"/>
        <v>06/02/2021 18:35</v>
      </c>
      <c r="P5112" s="24">
        <f t="shared" si="414"/>
        <v>1.5972222223354038E-2</v>
      </c>
      <c r="Q5112" s="28">
        <v>0</v>
      </c>
      <c r="R5112" s="27">
        <f t="shared" si="415"/>
        <v>23.000000001629815</v>
      </c>
      <c r="S5112" s="3" t="s">
        <v>4</v>
      </c>
      <c r="T5112" s="3" t="s">
        <v>5273</v>
      </c>
      <c r="U5112" s="3" t="s">
        <v>4</v>
      </c>
      <c r="V5112" s="3" t="s">
        <v>5275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0.1</v>
      </c>
      <c r="AD5112" s="5">
        <v>0</v>
      </c>
      <c r="AE5112" s="2">
        <v>3</v>
      </c>
      <c r="AF5112" s="2">
        <v>0</v>
      </c>
      <c r="AG5112" s="2">
        <v>0</v>
      </c>
      <c r="AH5112" s="2">
        <v>0</v>
      </c>
      <c r="AI5112" s="2">
        <v>0</v>
      </c>
      <c r="AJ5112" s="2">
        <v>1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 t="s">
        <v>4</v>
      </c>
      <c r="AT5112" s="2" t="s">
        <v>4</v>
      </c>
    </row>
    <row r="5113" spans="1:46" x14ac:dyDescent="0.2">
      <c r="A5113" s="2">
        <v>1635975</v>
      </c>
      <c r="B5113" s="2">
        <v>824464</v>
      </c>
      <c r="C5113" s="6">
        <v>22.948203664337399</v>
      </c>
      <c r="D5113" s="6">
        <v>36.326217221215103</v>
      </c>
      <c r="E5113" s="19" t="s">
        <v>5272</v>
      </c>
      <c r="F5113" s="46">
        <f>INDEX(Δεδομένα!$P:$P,MATCH('2021'!E5113,Δεδομένα!$O:$O,0))</f>
        <v>150</v>
      </c>
      <c r="G5113" s="49" t="s">
        <v>1</v>
      </c>
      <c r="H5113" s="51" t="str">
        <f>INDEX(Δεδομένα!B$1:B$51,MATCH('2021'!G5113,Δεδομένα!A$1:A$51,0))</f>
        <v>ΑΤΤΙΚΗΣ</v>
      </c>
      <c r="I5113" s="53">
        <f>INDEX(Δεδομένα!E$1:E$13,MATCH('2021'!H5113,Δεδομένα!D$1:D$13,0))</f>
        <v>1</v>
      </c>
      <c r="J5113" s="4">
        <v>44236</v>
      </c>
      <c r="K5113" s="3" t="s">
        <v>944</v>
      </c>
      <c r="L5113" s="17" t="str">
        <f t="shared" si="412"/>
        <v>09/02/2021 12:44</v>
      </c>
      <c r="M5113" s="4">
        <v>44236</v>
      </c>
      <c r="N5113" s="3" t="s">
        <v>481</v>
      </c>
      <c r="O5113" s="17" t="str">
        <f t="shared" si="413"/>
        <v>09/02/2021 14:20</v>
      </c>
      <c r="P5113" s="24">
        <f t="shared" si="414"/>
        <v>6.6666666665696539E-2</v>
      </c>
      <c r="Q5113" s="28">
        <v>0</v>
      </c>
      <c r="R5113" s="27">
        <f t="shared" si="415"/>
        <v>95.999999998603016</v>
      </c>
      <c r="S5113" s="3" t="s">
        <v>4</v>
      </c>
      <c r="T5113" s="3" t="s">
        <v>5273</v>
      </c>
      <c r="U5113" s="3" t="s">
        <v>4</v>
      </c>
      <c r="V5113" s="3" t="s">
        <v>5276</v>
      </c>
      <c r="W5113" s="5">
        <v>0</v>
      </c>
      <c r="X5113" s="5">
        <v>0.2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2">
        <v>3</v>
      </c>
      <c r="AF5113" s="2">
        <v>0</v>
      </c>
      <c r="AG5113" s="2">
        <v>0</v>
      </c>
      <c r="AH5113" s="2">
        <v>0</v>
      </c>
      <c r="AI5113" s="2">
        <v>0</v>
      </c>
      <c r="AJ5113" s="2">
        <v>1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 t="s">
        <v>4</v>
      </c>
      <c r="AT5113" s="2" t="s">
        <v>4</v>
      </c>
    </row>
    <row r="5114" spans="1:46" x14ac:dyDescent="0.2">
      <c r="A5114" s="2">
        <v>1639735</v>
      </c>
      <c r="B5114" s="2">
        <v>831901</v>
      </c>
      <c r="C5114" s="6">
        <v>22.9875209536977</v>
      </c>
      <c r="D5114" s="6">
        <v>36.151101859970602</v>
      </c>
      <c r="E5114" s="19" t="s">
        <v>5272</v>
      </c>
      <c r="F5114" s="46">
        <f>INDEX(Δεδομένα!$P:$P,MATCH('2021'!E5114,Δεδομένα!$O:$O,0))</f>
        <v>150</v>
      </c>
      <c r="G5114" s="49" t="s">
        <v>1</v>
      </c>
      <c r="H5114" s="51" t="str">
        <f>INDEX(Δεδομένα!B$1:B$51,MATCH('2021'!G5114,Δεδομένα!A$1:A$51,0))</f>
        <v>ΑΤΤΙΚΗΣ</v>
      </c>
      <c r="I5114" s="53">
        <f>INDEX(Δεδομένα!E$1:E$13,MATCH('2021'!H5114,Δεδομένα!D$1:D$13,0))</f>
        <v>1</v>
      </c>
      <c r="J5114" s="4">
        <v>44250</v>
      </c>
      <c r="K5114" s="3" t="s">
        <v>883</v>
      </c>
      <c r="L5114" s="17" t="str">
        <f t="shared" si="412"/>
        <v>23/02/2021 14:18</v>
      </c>
      <c r="M5114" s="4">
        <v>44250</v>
      </c>
      <c r="N5114" s="3" t="s">
        <v>39</v>
      </c>
      <c r="O5114" s="17" t="str">
        <f t="shared" si="413"/>
        <v>23/02/2021 14:40</v>
      </c>
      <c r="P5114" s="24">
        <f t="shared" si="414"/>
        <v>1.5277777776645962E-2</v>
      </c>
      <c r="Q5114" s="28">
        <v>0</v>
      </c>
      <c r="R5114" s="27">
        <f t="shared" si="415"/>
        <v>21.999999998370185</v>
      </c>
      <c r="S5114" s="3" t="s">
        <v>4</v>
      </c>
      <c r="T5114" s="3" t="s">
        <v>5273</v>
      </c>
      <c r="U5114" s="3" t="s">
        <v>4</v>
      </c>
      <c r="V5114" s="3" t="s">
        <v>5277</v>
      </c>
      <c r="W5114" s="5">
        <v>0</v>
      </c>
      <c r="X5114" s="5">
        <v>0.02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2">
        <v>3</v>
      </c>
      <c r="AF5114" s="2">
        <v>0</v>
      </c>
      <c r="AG5114" s="2">
        <v>0</v>
      </c>
      <c r="AH5114" s="2">
        <v>0</v>
      </c>
      <c r="AI5114" s="2">
        <v>1</v>
      </c>
      <c r="AJ5114" s="2">
        <v>2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 t="s">
        <v>4</v>
      </c>
      <c r="AT5114" s="2" t="s">
        <v>4</v>
      </c>
    </row>
    <row r="5115" spans="1:46" x14ac:dyDescent="0.2">
      <c r="A5115" s="2">
        <v>1639813</v>
      </c>
      <c r="B5115" s="2">
        <v>831901</v>
      </c>
      <c r="C5115" s="6">
        <v>22.9875209536977</v>
      </c>
      <c r="D5115" s="6">
        <v>36.151101859970602</v>
      </c>
      <c r="E5115" s="19" t="s">
        <v>5272</v>
      </c>
      <c r="F5115" s="46">
        <f>INDEX(Δεδομένα!$P:$P,MATCH('2021'!E5115,Δεδομένα!$O:$O,0))</f>
        <v>150</v>
      </c>
      <c r="G5115" s="49" t="s">
        <v>1</v>
      </c>
      <c r="H5115" s="51" t="str">
        <f>INDEX(Δεδομένα!B$1:B$51,MATCH('2021'!G5115,Δεδομένα!A$1:A$51,0))</f>
        <v>ΑΤΤΙΚΗΣ</v>
      </c>
      <c r="I5115" s="53">
        <f>INDEX(Δεδομένα!E$1:E$13,MATCH('2021'!H5115,Δεδομένα!D$1:D$13,0))</f>
        <v>1</v>
      </c>
      <c r="J5115" s="4">
        <v>44250</v>
      </c>
      <c r="K5115" s="3" t="s">
        <v>883</v>
      </c>
      <c r="L5115" s="17" t="str">
        <f t="shared" si="412"/>
        <v>23/02/2021 14:18</v>
      </c>
      <c r="M5115" s="4">
        <v>44250</v>
      </c>
      <c r="N5115" s="3" t="s">
        <v>39</v>
      </c>
      <c r="O5115" s="17" t="str">
        <f t="shared" si="413"/>
        <v>23/02/2021 14:40</v>
      </c>
      <c r="P5115" s="24">
        <f t="shared" si="414"/>
        <v>1.5277777776645962E-2</v>
      </c>
      <c r="Q5115" s="28">
        <v>0</v>
      </c>
      <c r="R5115" s="27">
        <f t="shared" si="415"/>
        <v>21.999999998370185</v>
      </c>
      <c r="S5115" s="3" t="s">
        <v>4</v>
      </c>
      <c r="T5115" s="3" t="s">
        <v>5273</v>
      </c>
      <c r="U5115" s="3" t="s">
        <v>123</v>
      </c>
      <c r="V5115" s="3" t="s">
        <v>4859</v>
      </c>
      <c r="W5115" s="5">
        <v>0</v>
      </c>
      <c r="X5115" s="5">
        <v>0.02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2">
        <v>3</v>
      </c>
      <c r="AF5115" s="2">
        <v>0</v>
      </c>
      <c r="AG5115" s="2">
        <v>0</v>
      </c>
      <c r="AH5115" s="2">
        <v>0</v>
      </c>
      <c r="AI5115" s="2">
        <v>0</v>
      </c>
      <c r="AJ5115" s="2">
        <v>2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 t="s">
        <v>4</v>
      </c>
      <c r="AT5115" s="2" t="s">
        <v>4</v>
      </c>
    </row>
    <row r="5116" spans="1:46" x14ac:dyDescent="0.2">
      <c r="A5116" s="2">
        <v>1642174</v>
      </c>
      <c r="B5116" s="2">
        <v>834140</v>
      </c>
      <c r="C5116" s="6">
        <v>23.0535272873738</v>
      </c>
      <c r="D5116" s="6">
        <v>36.231639960957899</v>
      </c>
      <c r="E5116" s="19" t="s">
        <v>5272</v>
      </c>
      <c r="F5116" s="46">
        <f>INDEX(Δεδομένα!$P:$P,MATCH('2021'!E5116,Δεδομένα!$O:$O,0))</f>
        <v>150</v>
      </c>
      <c r="G5116" s="49" t="s">
        <v>1</v>
      </c>
      <c r="H5116" s="51" t="str">
        <f>INDEX(Δεδομένα!B$1:B$51,MATCH('2021'!G5116,Δεδομένα!A$1:A$51,0))</f>
        <v>ΑΤΤΙΚΗΣ</v>
      </c>
      <c r="I5116" s="53">
        <f>INDEX(Δεδομένα!E$1:E$13,MATCH('2021'!H5116,Δεδομένα!D$1:D$13,0))</f>
        <v>1</v>
      </c>
      <c r="J5116" s="4">
        <v>44257</v>
      </c>
      <c r="K5116" s="3" t="s">
        <v>959</v>
      </c>
      <c r="L5116" s="17" t="str">
        <f t="shared" si="412"/>
        <v>02/03/2021 15:07</v>
      </c>
      <c r="M5116" s="4">
        <v>44257</v>
      </c>
      <c r="N5116" s="3" t="s">
        <v>597</v>
      </c>
      <c r="O5116" s="17" t="str">
        <f t="shared" si="413"/>
        <v>02/03/2021 16:12</v>
      </c>
      <c r="P5116" s="24">
        <f t="shared" si="414"/>
        <v>4.5138888890505768E-2</v>
      </c>
      <c r="Q5116" s="28">
        <v>0</v>
      </c>
      <c r="R5116" s="27">
        <f t="shared" si="415"/>
        <v>65.000000002328306</v>
      </c>
      <c r="S5116" s="3" t="s">
        <v>4</v>
      </c>
      <c r="T5116" s="3" t="s">
        <v>5273</v>
      </c>
      <c r="U5116" s="3" t="s">
        <v>4</v>
      </c>
      <c r="V5116" s="3" t="s">
        <v>5278</v>
      </c>
      <c r="W5116" s="5">
        <v>0</v>
      </c>
      <c r="X5116" s="5">
        <v>0.01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2">
        <v>3</v>
      </c>
      <c r="AF5116" s="2">
        <v>0</v>
      </c>
      <c r="AG5116" s="2">
        <v>0</v>
      </c>
      <c r="AH5116" s="2">
        <v>0</v>
      </c>
      <c r="AI5116" s="2">
        <v>0</v>
      </c>
      <c r="AJ5116" s="2">
        <v>2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 t="s">
        <v>4</v>
      </c>
      <c r="AT5116" s="2" t="s">
        <v>4</v>
      </c>
    </row>
    <row r="5117" spans="1:46" x14ac:dyDescent="0.2">
      <c r="A5117" s="2">
        <v>1649951</v>
      </c>
      <c r="B5117" s="2">
        <v>840737</v>
      </c>
      <c r="C5117" s="6">
        <v>23.031462353961501</v>
      </c>
      <c r="D5117" s="6">
        <v>36.199298874222201</v>
      </c>
      <c r="E5117" s="19" t="s">
        <v>5272</v>
      </c>
      <c r="F5117" s="46">
        <f>INDEX(Δεδομένα!$P:$P,MATCH('2021'!E5117,Δεδομένα!$O:$O,0))</f>
        <v>150</v>
      </c>
      <c r="G5117" s="49" t="s">
        <v>1</v>
      </c>
      <c r="H5117" s="51" t="str">
        <f>INDEX(Δεδομένα!B$1:B$51,MATCH('2021'!G5117,Δεδομένα!A$1:A$51,0))</f>
        <v>ΑΤΤΙΚΗΣ</v>
      </c>
      <c r="I5117" s="53">
        <f>INDEX(Δεδομένα!E$1:E$13,MATCH('2021'!H5117,Δεδομένα!D$1:D$13,0))</f>
        <v>1</v>
      </c>
      <c r="J5117" s="4">
        <v>44282</v>
      </c>
      <c r="K5117" s="3" t="s">
        <v>1848</v>
      </c>
      <c r="L5117" s="17" t="str">
        <f t="shared" si="412"/>
        <v>27/03/2021 14:14</v>
      </c>
      <c r="M5117" s="4">
        <v>44282</v>
      </c>
      <c r="N5117" s="3" t="s">
        <v>146</v>
      </c>
      <c r="O5117" s="17" t="str">
        <f t="shared" si="413"/>
        <v>27/03/2021 16:30</v>
      </c>
      <c r="P5117" s="24">
        <f t="shared" si="414"/>
        <v>9.4444444446708076E-2</v>
      </c>
      <c r="Q5117" s="28">
        <v>0</v>
      </c>
      <c r="R5117" s="27">
        <f t="shared" si="415"/>
        <v>136.00000000325963</v>
      </c>
      <c r="S5117" s="3" t="s">
        <v>4</v>
      </c>
      <c r="T5117" s="3" t="s">
        <v>5273</v>
      </c>
      <c r="U5117" s="3" t="s">
        <v>4</v>
      </c>
      <c r="V5117" s="3" t="s">
        <v>5279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0.3</v>
      </c>
      <c r="AD5117" s="5">
        <v>0</v>
      </c>
      <c r="AE5117" s="2">
        <v>5</v>
      </c>
      <c r="AF5117" s="2">
        <v>0</v>
      </c>
      <c r="AG5117" s="2">
        <v>0</v>
      </c>
      <c r="AH5117" s="2">
        <v>0</v>
      </c>
      <c r="AI5117" s="2">
        <v>0</v>
      </c>
      <c r="AJ5117" s="2">
        <v>3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 t="s">
        <v>4</v>
      </c>
      <c r="AT5117" s="2" t="s">
        <v>4</v>
      </c>
    </row>
    <row r="5118" spans="1:46" x14ac:dyDescent="0.2">
      <c r="A5118" s="2">
        <v>1653221</v>
      </c>
      <c r="B5118" s="2">
        <v>844423</v>
      </c>
      <c r="C5118" s="6">
        <v>22.9727796494935</v>
      </c>
      <c r="D5118" s="6">
        <v>36.281316960227102</v>
      </c>
      <c r="E5118" s="19" t="s">
        <v>5272</v>
      </c>
      <c r="F5118" s="46">
        <f>INDEX(Δεδομένα!$P:$P,MATCH('2021'!E5118,Δεδομένα!$O:$O,0))</f>
        <v>150</v>
      </c>
      <c r="G5118" s="49" t="s">
        <v>1</v>
      </c>
      <c r="H5118" s="51" t="str">
        <f>INDEX(Δεδομένα!B$1:B$51,MATCH('2021'!G5118,Δεδομένα!A$1:A$51,0))</f>
        <v>ΑΤΤΙΚΗΣ</v>
      </c>
      <c r="I5118" s="53">
        <f>INDEX(Δεδομένα!E$1:E$13,MATCH('2021'!H5118,Δεδομένα!D$1:D$13,0))</f>
        <v>1</v>
      </c>
      <c r="J5118" s="4">
        <v>44296</v>
      </c>
      <c r="K5118" s="3" t="s">
        <v>42</v>
      </c>
      <c r="L5118" s="17" t="str">
        <f t="shared" si="412"/>
        <v>10/04/2021 14:30</v>
      </c>
      <c r="M5118" s="4">
        <v>44296</v>
      </c>
      <c r="N5118" s="3" t="s">
        <v>1162</v>
      </c>
      <c r="O5118" s="17" t="str">
        <f t="shared" si="413"/>
        <v>10/04/2021 16:29</v>
      </c>
      <c r="P5118" s="24">
        <f t="shared" si="414"/>
        <v>8.2638888889050577E-2</v>
      </c>
      <c r="Q5118" s="28">
        <v>0</v>
      </c>
      <c r="R5118" s="27">
        <f t="shared" si="415"/>
        <v>119.00000000023283</v>
      </c>
      <c r="S5118" s="3" t="s">
        <v>4</v>
      </c>
      <c r="T5118" s="3" t="s">
        <v>5273</v>
      </c>
      <c r="U5118" s="3" t="s">
        <v>4</v>
      </c>
      <c r="V5118" s="3" t="s">
        <v>5280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0.5</v>
      </c>
      <c r="AC5118" s="5">
        <v>0</v>
      </c>
      <c r="AD5118" s="5">
        <v>0</v>
      </c>
      <c r="AE5118" s="2">
        <v>5</v>
      </c>
      <c r="AF5118" s="2">
        <v>0</v>
      </c>
      <c r="AG5118" s="2">
        <v>1</v>
      </c>
      <c r="AH5118" s="2">
        <v>0</v>
      </c>
      <c r="AI5118" s="2">
        <v>0</v>
      </c>
      <c r="AJ5118" s="2">
        <v>2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 t="s">
        <v>4</v>
      </c>
      <c r="AT5118" s="2" t="s">
        <v>4</v>
      </c>
    </row>
    <row r="5119" spans="1:46" x14ac:dyDescent="0.2">
      <c r="A5119" s="2">
        <v>1658067</v>
      </c>
      <c r="B5119" s="2">
        <v>849080</v>
      </c>
      <c r="C5119" s="6">
        <v>23.0515733833337</v>
      </c>
      <c r="D5119" s="6">
        <v>36.216058661103197</v>
      </c>
      <c r="E5119" s="19" t="s">
        <v>5272</v>
      </c>
      <c r="F5119" s="46">
        <f>INDEX(Δεδομένα!$P:$P,MATCH('2021'!E5119,Δεδομένα!$O:$O,0))</f>
        <v>150</v>
      </c>
      <c r="G5119" s="49" t="s">
        <v>1</v>
      </c>
      <c r="H5119" s="51" t="str">
        <f>INDEX(Δεδομένα!B$1:B$51,MATCH('2021'!G5119,Δεδομένα!A$1:A$51,0))</f>
        <v>ΑΤΤΙΚΗΣ</v>
      </c>
      <c r="I5119" s="53">
        <f>INDEX(Δεδομένα!E$1:E$13,MATCH('2021'!H5119,Δεδομένα!D$1:D$13,0))</f>
        <v>1</v>
      </c>
      <c r="J5119" s="4">
        <v>44315</v>
      </c>
      <c r="K5119" s="3" t="s">
        <v>187</v>
      </c>
      <c r="L5119" s="17" t="str">
        <f t="shared" si="412"/>
        <v>29/04/2021 00:12</v>
      </c>
      <c r="M5119" s="4">
        <v>44315</v>
      </c>
      <c r="N5119" s="3" t="s">
        <v>1758</v>
      </c>
      <c r="O5119" s="17" t="str">
        <f t="shared" si="413"/>
        <v>29/04/2021 02:30</v>
      </c>
      <c r="P5119" s="24">
        <f t="shared" si="414"/>
        <v>9.5833333332848269E-2</v>
      </c>
      <c r="Q5119" s="28">
        <v>0</v>
      </c>
      <c r="R5119" s="27">
        <f t="shared" si="415"/>
        <v>137.99999999930151</v>
      </c>
      <c r="S5119" s="3" t="s">
        <v>4</v>
      </c>
      <c r="T5119" s="3" t="s">
        <v>5273</v>
      </c>
      <c r="U5119" s="3" t="s">
        <v>4</v>
      </c>
      <c r="V5119" s="3" t="s">
        <v>5281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0.01</v>
      </c>
      <c r="AD5119" s="5">
        <v>0</v>
      </c>
      <c r="AE5119" s="2">
        <v>4</v>
      </c>
      <c r="AF5119" s="2">
        <v>0</v>
      </c>
      <c r="AG5119" s="2">
        <v>0</v>
      </c>
      <c r="AH5119" s="2">
        <v>0</v>
      </c>
      <c r="AI5119" s="2">
        <v>0</v>
      </c>
      <c r="AJ5119" s="2">
        <v>1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 t="s">
        <v>4</v>
      </c>
      <c r="AT5119" s="2" t="s">
        <v>4</v>
      </c>
    </row>
    <row r="5120" spans="1:46" x14ac:dyDescent="0.2">
      <c r="A5120" s="2">
        <v>1668926</v>
      </c>
      <c r="B5120" s="2">
        <v>860427</v>
      </c>
      <c r="C5120" s="6">
        <v>22.964724971066399</v>
      </c>
      <c r="D5120" s="6">
        <v>36.275637706160197</v>
      </c>
      <c r="E5120" s="19" t="s">
        <v>5272</v>
      </c>
      <c r="F5120" s="46">
        <f>INDEX(Δεδομένα!$P:$P,MATCH('2021'!E5120,Δεδομένα!$O:$O,0))</f>
        <v>150</v>
      </c>
      <c r="G5120" s="49" t="s">
        <v>1</v>
      </c>
      <c r="H5120" s="51" t="str">
        <f>INDEX(Δεδομένα!B$1:B$51,MATCH('2021'!G5120,Δεδομένα!A$1:A$51,0))</f>
        <v>ΑΤΤΙΚΗΣ</v>
      </c>
      <c r="I5120" s="53">
        <f>INDEX(Δεδομένα!E$1:E$13,MATCH('2021'!H5120,Δεδομένα!D$1:D$13,0))</f>
        <v>1</v>
      </c>
      <c r="J5120" s="4">
        <v>44357</v>
      </c>
      <c r="K5120" s="3" t="s">
        <v>1707</v>
      </c>
      <c r="L5120" s="17" t="str">
        <f t="shared" si="412"/>
        <v>10/06/2021 11:33</v>
      </c>
      <c r="M5120" s="4">
        <v>44357</v>
      </c>
      <c r="N5120" s="3" t="s">
        <v>2014</v>
      </c>
      <c r="O5120" s="17" t="str">
        <f t="shared" si="413"/>
        <v>10/06/2021 12:54</v>
      </c>
      <c r="P5120" s="24">
        <f t="shared" si="414"/>
        <v>5.6250000001455192E-2</v>
      </c>
      <c r="Q5120" s="28">
        <v>0</v>
      </c>
      <c r="R5120" s="27">
        <f t="shared" si="415"/>
        <v>81.000000002095476</v>
      </c>
      <c r="S5120" s="3" t="s">
        <v>4</v>
      </c>
      <c r="T5120" s="3" t="s">
        <v>5273</v>
      </c>
      <c r="U5120" s="3" t="s">
        <v>4</v>
      </c>
      <c r="V5120" s="3" t="s">
        <v>5282</v>
      </c>
      <c r="W5120" s="5">
        <v>0</v>
      </c>
      <c r="X5120" s="5">
        <v>0.5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2">
        <v>11</v>
      </c>
      <c r="AF5120" s="2">
        <v>0</v>
      </c>
      <c r="AG5120" s="2">
        <v>0</v>
      </c>
      <c r="AH5120" s="2">
        <v>0</v>
      </c>
      <c r="AI5120" s="2">
        <v>0</v>
      </c>
      <c r="AJ5120" s="2">
        <v>5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 t="s">
        <v>4</v>
      </c>
      <c r="AT5120" s="2" t="s">
        <v>4</v>
      </c>
    </row>
    <row r="5121" spans="1:46" x14ac:dyDescent="0.2">
      <c r="A5121" s="2">
        <v>1698357</v>
      </c>
      <c r="B5121" s="2">
        <v>892919</v>
      </c>
      <c r="C5121" s="6">
        <v>22.976635658286199</v>
      </c>
      <c r="D5121" s="6">
        <v>36.300768023801602</v>
      </c>
      <c r="E5121" s="19" t="s">
        <v>5272</v>
      </c>
      <c r="F5121" s="46">
        <f>INDEX(Δεδομένα!$P:$P,MATCH('2021'!E5121,Δεδομένα!$O:$O,0))</f>
        <v>150</v>
      </c>
      <c r="G5121" s="49" t="s">
        <v>1</v>
      </c>
      <c r="H5121" s="51" t="str">
        <f>INDEX(Δεδομένα!B$1:B$51,MATCH('2021'!G5121,Δεδομένα!A$1:A$51,0))</f>
        <v>ΑΤΤΙΚΗΣ</v>
      </c>
      <c r="I5121" s="53">
        <f>INDEX(Δεδομένα!E$1:E$13,MATCH('2021'!H5121,Δεδομένα!D$1:D$13,0))</f>
        <v>1</v>
      </c>
      <c r="J5121" s="4">
        <v>44459</v>
      </c>
      <c r="K5121" s="3" t="s">
        <v>467</v>
      </c>
      <c r="L5121" s="17" t="str">
        <f t="shared" si="412"/>
        <v>20/09/2021 21:45</v>
      </c>
      <c r="M5121" s="4">
        <v>44460</v>
      </c>
      <c r="N5121" s="3" t="s">
        <v>844</v>
      </c>
      <c r="O5121" s="17" t="str">
        <f t="shared" si="413"/>
        <v>21/09/2021 17:35</v>
      </c>
      <c r="P5121" s="24">
        <f t="shared" si="414"/>
        <v>0.82638888889050577</v>
      </c>
      <c r="Q5121" s="28">
        <v>0</v>
      </c>
      <c r="R5121" s="27">
        <f t="shared" si="415"/>
        <v>1190.0000000023283</v>
      </c>
      <c r="S5121" s="3" t="s">
        <v>4</v>
      </c>
      <c r="T5121" s="3" t="s">
        <v>5273</v>
      </c>
      <c r="U5121" s="3" t="s">
        <v>4</v>
      </c>
      <c r="V5121" s="3" t="s">
        <v>5283</v>
      </c>
      <c r="W5121" s="5">
        <v>0</v>
      </c>
      <c r="X5121" s="5">
        <v>0.7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2">
        <v>12</v>
      </c>
      <c r="AF5121" s="2">
        <v>0</v>
      </c>
      <c r="AG5121" s="2">
        <v>0</v>
      </c>
      <c r="AH5121" s="2">
        <v>0</v>
      </c>
      <c r="AI5121" s="2">
        <v>0</v>
      </c>
      <c r="AJ5121" s="2">
        <v>4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</row>
    <row r="5122" spans="1:46" x14ac:dyDescent="0.2">
      <c r="A5122" s="2">
        <v>1711772</v>
      </c>
      <c r="B5122" s="2">
        <v>906524</v>
      </c>
      <c r="C5122" s="6">
        <v>22.990684118650201</v>
      </c>
      <c r="D5122" s="6">
        <v>36.269496599659398</v>
      </c>
      <c r="E5122" s="19" t="s">
        <v>5272</v>
      </c>
      <c r="F5122" s="46">
        <f>INDEX(Δεδομένα!$P:$P,MATCH('2021'!E5122,Δεδομένα!$O:$O,0))</f>
        <v>150</v>
      </c>
      <c r="G5122" s="49" t="s">
        <v>1</v>
      </c>
      <c r="H5122" s="51" t="str">
        <f>INDEX(Δεδομένα!B$1:B$51,MATCH('2021'!G5122,Δεδομένα!A$1:A$51,0))</f>
        <v>ΑΤΤΙΚΗΣ</v>
      </c>
      <c r="I5122" s="53">
        <f>INDEX(Δεδομένα!E$1:E$13,MATCH('2021'!H5122,Δεδομένα!D$1:D$13,0))</f>
        <v>1</v>
      </c>
      <c r="J5122" s="4">
        <v>44504</v>
      </c>
      <c r="K5122" s="3" t="s">
        <v>889</v>
      </c>
      <c r="L5122" s="17" t="str">
        <f t="shared" si="412"/>
        <v>04/11/2021 12:14</v>
      </c>
      <c r="M5122" s="4">
        <v>44507</v>
      </c>
      <c r="N5122" s="3" t="s">
        <v>207</v>
      </c>
      <c r="O5122" s="17" t="str">
        <f t="shared" si="413"/>
        <v>07/11/2021 18:27</v>
      </c>
      <c r="P5122" s="29">
        <f t="shared" si="414"/>
        <v>3.2590277777781012</v>
      </c>
      <c r="Q5122" s="30">
        <f>3*24</f>
        <v>72</v>
      </c>
      <c r="R5122" s="27">
        <f t="shared" si="415"/>
        <v>4693.0000000004657</v>
      </c>
      <c r="S5122" s="3" t="s">
        <v>4</v>
      </c>
      <c r="T5122" s="3" t="s">
        <v>5273</v>
      </c>
      <c r="U5122" s="3" t="s">
        <v>4</v>
      </c>
      <c r="V5122" s="3" t="s">
        <v>5284</v>
      </c>
      <c r="W5122" s="5">
        <v>0</v>
      </c>
      <c r="X5122" s="5">
        <v>200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2">
        <v>20</v>
      </c>
      <c r="AF5122" s="2">
        <v>18</v>
      </c>
      <c r="AG5122" s="2">
        <v>10</v>
      </c>
      <c r="AH5122" s="2">
        <v>0</v>
      </c>
      <c r="AI5122" s="2">
        <v>12</v>
      </c>
      <c r="AJ5122" s="2">
        <v>13</v>
      </c>
      <c r="AK5122" s="2">
        <v>2</v>
      </c>
      <c r="AL5122" s="2">
        <v>1</v>
      </c>
      <c r="AM5122" s="2">
        <v>0</v>
      </c>
      <c r="AN5122" s="2">
        <v>0</v>
      </c>
      <c r="AO5122" s="2">
        <v>0</v>
      </c>
      <c r="AP5122" s="2">
        <v>2</v>
      </c>
      <c r="AQ5122" s="2">
        <v>0</v>
      </c>
      <c r="AR5122" s="2">
        <v>0</v>
      </c>
      <c r="AS5122" s="2">
        <v>0</v>
      </c>
      <c r="AT5122" s="2">
        <v>0</v>
      </c>
    </row>
    <row r="5123" spans="1:46" x14ac:dyDescent="0.2">
      <c r="A5123" s="2">
        <v>1711040</v>
      </c>
      <c r="B5123" s="2">
        <v>906539</v>
      </c>
      <c r="C5123" s="6">
        <v>22.968899114699401</v>
      </c>
      <c r="D5123" s="6">
        <v>36.219081481346002</v>
      </c>
      <c r="E5123" s="19" t="s">
        <v>5272</v>
      </c>
      <c r="F5123" s="46">
        <f>INDEX(Δεδομένα!$P:$P,MATCH('2021'!E5123,Δεδομένα!$O:$O,0))</f>
        <v>150</v>
      </c>
      <c r="G5123" s="49" t="s">
        <v>1</v>
      </c>
      <c r="H5123" s="51" t="str">
        <f>INDEX(Δεδομένα!B$1:B$51,MATCH('2021'!G5123,Δεδομένα!A$1:A$51,0))</f>
        <v>ΑΤΤΙΚΗΣ</v>
      </c>
      <c r="I5123" s="53">
        <f>INDEX(Δεδομένα!E$1:E$13,MATCH('2021'!H5123,Δεδομένα!D$1:D$13,0))</f>
        <v>1</v>
      </c>
      <c r="J5123" s="4">
        <v>44504</v>
      </c>
      <c r="K5123" s="3" t="s">
        <v>1861</v>
      </c>
      <c r="L5123" s="17" t="str">
        <f t="shared" si="412"/>
        <v>04/11/2021 12:56</v>
      </c>
      <c r="M5123" s="4">
        <v>44504</v>
      </c>
      <c r="N5123" s="3" t="s">
        <v>2407</v>
      </c>
      <c r="O5123" s="17" t="str">
        <f t="shared" si="413"/>
        <v>04/11/2021 16:16</v>
      </c>
      <c r="P5123" s="24">
        <f t="shared" si="414"/>
        <v>0.13888888888322981</v>
      </c>
      <c r="Q5123" s="28">
        <v>0</v>
      </c>
      <c r="R5123" s="27">
        <f t="shared" si="415"/>
        <v>199.99999999185093</v>
      </c>
      <c r="S5123" s="3" t="s">
        <v>4</v>
      </c>
      <c r="T5123" s="3" t="s">
        <v>5273</v>
      </c>
      <c r="U5123" s="3" t="s">
        <v>4</v>
      </c>
      <c r="V5123" s="3" t="s">
        <v>5285</v>
      </c>
      <c r="W5123" s="5">
        <v>0</v>
      </c>
      <c r="X5123" s="5">
        <v>3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2">
        <v>3</v>
      </c>
      <c r="AF5123" s="2">
        <v>0</v>
      </c>
      <c r="AG5123" s="2">
        <v>0</v>
      </c>
      <c r="AH5123" s="2">
        <v>0</v>
      </c>
      <c r="AI5123" s="2">
        <v>0</v>
      </c>
      <c r="AJ5123" s="2">
        <v>1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</row>
    <row r="5124" spans="1:46" x14ac:dyDescent="0.2">
      <c r="A5124" s="2">
        <v>1711072</v>
      </c>
      <c r="B5124" s="2">
        <v>906780</v>
      </c>
      <c r="C5124" s="6">
        <v>22.9692226336423</v>
      </c>
      <c r="D5124" s="6">
        <v>36.219078495701098</v>
      </c>
      <c r="E5124" s="19" t="s">
        <v>5272</v>
      </c>
      <c r="F5124" s="46">
        <f>INDEX(Δεδομένα!$P:$P,MATCH('2021'!E5124,Δεδομένα!$O:$O,0))</f>
        <v>150</v>
      </c>
      <c r="G5124" s="49" t="s">
        <v>1</v>
      </c>
      <c r="H5124" s="51" t="str">
        <f>INDEX(Δεδομένα!B$1:B$51,MATCH('2021'!G5124,Δεδομένα!A$1:A$51,0))</f>
        <v>ΑΤΤΙΚΗΣ</v>
      </c>
      <c r="I5124" s="53">
        <f>INDEX(Δεδομένα!E$1:E$13,MATCH('2021'!H5124,Δεδομένα!D$1:D$13,0))</f>
        <v>1</v>
      </c>
      <c r="J5124" s="4">
        <v>44505</v>
      </c>
      <c r="K5124" s="3" t="s">
        <v>846</v>
      </c>
      <c r="L5124" s="17" t="str">
        <f t="shared" si="412"/>
        <v>05/11/2021 11:35</v>
      </c>
      <c r="M5124" s="4">
        <v>44505</v>
      </c>
      <c r="N5124" s="3" t="s">
        <v>288</v>
      </c>
      <c r="O5124" s="17" t="str">
        <f t="shared" si="413"/>
        <v>05/11/2021 13:02</v>
      </c>
      <c r="P5124" s="24">
        <f t="shared" si="414"/>
        <v>6.0416666667151731E-2</v>
      </c>
      <c r="Q5124" s="28">
        <v>0</v>
      </c>
      <c r="R5124" s="27">
        <f t="shared" si="415"/>
        <v>87.000000000698492</v>
      </c>
      <c r="S5124" s="3" t="s">
        <v>4</v>
      </c>
      <c r="T5124" s="3" t="s">
        <v>5273</v>
      </c>
      <c r="U5124" s="3" t="s">
        <v>4</v>
      </c>
      <c r="V5124" s="3" t="s">
        <v>5285</v>
      </c>
      <c r="W5124" s="5">
        <v>0</v>
      </c>
      <c r="X5124" s="5">
        <v>0.3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2">
        <v>6</v>
      </c>
      <c r="AF5124" s="2">
        <v>0</v>
      </c>
      <c r="AG5124" s="2">
        <v>0</v>
      </c>
      <c r="AH5124" s="2">
        <v>0</v>
      </c>
      <c r="AI5124" s="2">
        <v>0</v>
      </c>
      <c r="AJ5124" s="2">
        <v>3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</row>
    <row r="5125" spans="1:46" x14ac:dyDescent="0.2">
      <c r="A5125" s="2">
        <v>1711095</v>
      </c>
      <c r="B5125" s="2">
        <v>907298</v>
      </c>
      <c r="C5125" s="6">
        <v>22.9660313582778</v>
      </c>
      <c r="D5125" s="6">
        <v>36.220224402048601</v>
      </c>
      <c r="E5125" s="19" t="s">
        <v>5272</v>
      </c>
      <c r="F5125" s="46">
        <f>INDEX(Δεδομένα!$P:$P,MATCH('2021'!E5125,Δεδομένα!$O:$O,0))</f>
        <v>150</v>
      </c>
      <c r="G5125" s="49" t="s">
        <v>1</v>
      </c>
      <c r="H5125" s="51" t="str">
        <f>INDEX(Δεδομένα!B$1:B$51,MATCH('2021'!G5125,Δεδομένα!A$1:A$51,0))</f>
        <v>ΑΤΤΙΚΗΣ</v>
      </c>
      <c r="I5125" s="53">
        <f>INDEX(Δεδομένα!E$1:E$13,MATCH('2021'!H5125,Δεδομένα!D$1:D$13,0))</f>
        <v>1</v>
      </c>
      <c r="J5125" s="4">
        <v>44507</v>
      </c>
      <c r="K5125" s="3" t="s">
        <v>446</v>
      </c>
      <c r="L5125" s="17" t="str">
        <f t="shared" si="412"/>
        <v>07/11/2021 13:05</v>
      </c>
      <c r="M5125" s="4">
        <v>44507</v>
      </c>
      <c r="N5125" s="3" t="s">
        <v>1042</v>
      </c>
      <c r="O5125" s="17" t="str">
        <f t="shared" si="413"/>
        <v>07/11/2021 15:46</v>
      </c>
      <c r="P5125" s="24">
        <f t="shared" si="414"/>
        <v>0.11180555555620231</v>
      </c>
      <c r="Q5125" s="28">
        <v>0</v>
      </c>
      <c r="R5125" s="27">
        <f t="shared" si="415"/>
        <v>161.00000000093132</v>
      </c>
      <c r="S5125" s="3" t="s">
        <v>4</v>
      </c>
      <c r="T5125" s="3" t="s">
        <v>5273</v>
      </c>
      <c r="U5125" s="3" t="s">
        <v>5285</v>
      </c>
      <c r="V5125" s="3" t="s">
        <v>5285</v>
      </c>
      <c r="W5125" s="5">
        <v>0</v>
      </c>
      <c r="X5125" s="5">
        <v>1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2">
        <v>4</v>
      </c>
      <c r="AF5125" s="2">
        <v>0</v>
      </c>
      <c r="AG5125" s="2">
        <v>0</v>
      </c>
      <c r="AH5125" s="2">
        <v>0</v>
      </c>
      <c r="AI5125" s="2">
        <v>0</v>
      </c>
      <c r="AJ5125" s="2">
        <v>2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</row>
    <row r="5126" spans="1:46" x14ac:dyDescent="0.2">
      <c r="A5126" s="2">
        <v>1712221</v>
      </c>
      <c r="B5126" s="2">
        <v>908746</v>
      </c>
      <c r="C5126" s="6">
        <v>22.963589205139801</v>
      </c>
      <c r="D5126" s="6">
        <v>36.219786842908</v>
      </c>
      <c r="E5126" s="19" t="s">
        <v>5272</v>
      </c>
      <c r="F5126" s="46">
        <f>INDEX(Δεδομένα!$P:$P,MATCH('2021'!E5126,Δεδομένα!$O:$O,0))</f>
        <v>150</v>
      </c>
      <c r="G5126" s="49" t="s">
        <v>1</v>
      </c>
      <c r="H5126" s="51" t="str">
        <f>INDEX(Δεδομένα!B$1:B$51,MATCH('2021'!G5126,Δεδομένα!A$1:A$51,0))</f>
        <v>ΑΤΤΙΚΗΣ</v>
      </c>
      <c r="I5126" s="53">
        <f>INDEX(Δεδομένα!E$1:E$13,MATCH('2021'!H5126,Δεδομένα!D$1:D$13,0))</f>
        <v>1</v>
      </c>
      <c r="J5126" s="4">
        <v>44513</v>
      </c>
      <c r="K5126" s="3" t="s">
        <v>1893</v>
      </c>
      <c r="L5126" s="17" t="str">
        <f t="shared" si="412"/>
        <v>13/11/2021 15:31</v>
      </c>
      <c r="M5126" s="4">
        <v>44513</v>
      </c>
      <c r="N5126" s="3" t="s">
        <v>1085</v>
      </c>
      <c r="O5126" s="17" t="str">
        <f t="shared" si="413"/>
        <v>13/11/2021 16:34</v>
      </c>
      <c r="P5126" s="24">
        <f t="shared" si="414"/>
        <v>4.3750000004365575E-2</v>
      </c>
      <c r="Q5126" s="28">
        <v>0</v>
      </c>
      <c r="R5126" s="27">
        <f t="shared" si="415"/>
        <v>63.000000006286427</v>
      </c>
      <c r="S5126" s="3" t="s">
        <v>4</v>
      </c>
      <c r="T5126" s="3" t="s">
        <v>5273</v>
      </c>
      <c r="U5126" s="3" t="s">
        <v>4</v>
      </c>
      <c r="V5126" s="3" t="s">
        <v>5285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0.2</v>
      </c>
      <c r="AC5126" s="5">
        <v>0</v>
      </c>
      <c r="AD5126" s="5">
        <v>0</v>
      </c>
      <c r="AE5126" s="2">
        <v>4</v>
      </c>
      <c r="AF5126" s="2">
        <v>0</v>
      </c>
      <c r="AG5126" s="2">
        <v>0</v>
      </c>
      <c r="AH5126" s="2">
        <v>0</v>
      </c>
      <c r="AI5126" s="2">
        <v>0</v>
      </c>
      <c r="AJ5126" s="2">
        <v>1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</row>
    <row r="5127" spans="1:46" x14ac:dyDescent="0.2">
      <c r="A5127" s="2">
        <v>1715646</v>
      </c>
      <c r="B5127" s="2">
        <v>912676</v>
      </c>
      <c r="C5127" s="6">
        <v>22.9009233070764</v>
      </c>
      <c r="D5127" s="6">
        <v>36.320566449293203</v>
      </c>
      <c r="E5127" s="19" t="s">
        <v>5272</v>
      </c>
      <c r="F5127" s="46">
        <f>INDEX(Δεδομένα!$P:$P,MATCH('2021'!E5127,Δεδομένα!$O:$O,0))</f>
        <v>150</v>
      </c>
      <c r="G5127" s="49" t="s">
        <v>1</v>
      </c>
      <c r="H5127" s="51" t="str">
        <f>INDEX(Δεδομένα!B$1:B$51,MATCH('2021'!G5127,Δεδομένα!A$1:A$51,0))</f>
        <v>ΑΤΤΙΚΗΣ</v>
      </c>
      <c r="I5127" s="53">
        <f>INDEX(Δεδομένα!E$1:E$13,MATCH('2021'!H5127,Δεδομένα!D$1:D$13,0))</f>
        <v>1</v>
      </c>
      <c r="J5127" s="4">
        <v>44528</v>
      </c>
      <c r="K5127" s="3" t="s">
        <v>1016</v>
      </c>
      <c r="L5127" s="17" t="str">
        <f t="shared" si="412"/>
        <v>28/11/2021 14:25</v>
      </c>
      <c r="M5127" s="4">
        <v>44528</v>
      </c>
      <c r="N5127" s="3" t="s">
        <v>287</v>
      </c>
      <c r="O5127" s="17" t="str">
        <f t="shared" si="413"/>
        <v>28/11/2021 17:06</v>
      </c>
      <c r="P5127" s="24">
        <f t="shared" si="414"/>
        <v>0.11180555555620231</v>
      </c>
      <c r="Q5127" s="28">
        <v>0</v>
      </c>
      <c r="R5127" s="27">
        <f t="shared" si="415"/>
        <v>161.00000000093132</v>
      </c>
      <c r="S5127" s="3" t="s">
        <v>4</v>
      </c>
      <c r="T5127" s="3" t="s">
        <v>5273</v>
      </c>
      <c r="U5127" s="3" t="s">
        <v>4</v>
      </c>
      <c r="V5127" s="3" t="s">
        <v>5286</v>
      </c>
      <c r="W5127" s="5">
        <v>0</v>
      </c>
      <c r="X5127" s="5">
        <v>2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2">
        <v>5</v>
      </c>
      <c r="AF5127" s="2">
        <v>0</v>
      </c>
      <c r="AG5127" s="2">
        <v>0</v>
      </c>
      <c r="AH5127" s="2">
        <v>0</v>
      </c>
      <c r="AI5127" s="2">
        <v>0</v>
      </c>
      <c r="AJ5127" s="2">
        <v>3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</row>
    <row r="5128" spans="1:46" x14ac:dyDescent="0.2">
      <c r="A5128" s="2">
        <v>1638727</v>
      </c>
      <c r="B5128" s="2">
        <v>831136</v>
      </c>
      <c r="C5128" s="6">
        <v>22.696516537648399</v>
      </c>
      <c r="D5128" s="6">
        <v>36.836515216034101</v>
      </c>
      <c r="E5128" s="19" t="s">
        <v>5287</v>
      </c>
      <c r="F5128" s="46">
        <f>INDEX(Δεδομένα!$P:$P,MATCH('2021'!E5128,Δεδομένα!$O:$O,0))</f>
        <v>151</v>
      </c>
      <c r="G5128" s="49" t="s">
        <v>5246</v>
      </c>
      <c r="H5128" s="51" t="str">
        <f>INDEX(Δεδομένα!B$1:B$51,MATCH('2021'!G5128,Δεδομένα!A$1:A$51,0))</f>
        <v>ΠΕΛΛΟΠΟΝΗΣΟΥ</v>
      </c>
      <c r="I5128" s="53">
        <f>INDEX(Δεδομένα!E$1:E$13,MATCH('2021'!H5128,Δεδομένα!D$1:D$13,0))</f>
        <v>8</v>
      </c>
      <c r="J5128" s="4">
        <v>44248</v>
      </c>
      <c r="K5128" s="3" t="s">
        <v>404</v>
      </c>
      <c r="L5128" s="17" t="str">
        <f t="shared" si="412"/>
        <v>21/02/2021 18:05</v>
      </c>
      <c r="M5128" s="4">
        <v>44248</v>
      </c>
      <c r="N5128" s="3" t="s">
        <v>102</v>
      </c>
      <c r="O5128" s="17" t="str">
        <f t="shared" si="413"/>
        <v>21/02/2021 18:35</v>
      </c>
      <c r="P5128" s="24">
        <f t="shared" si="414"/>
        <v>2.0833333335758653E-2</v>
      </c>
      <c r="Q5128" s="28">
        <v>0</v>
      </c>
      <c r="R5128" s="27">
        <f t="shared" si="415"/>
        <v>30.00000000349246</v>
      </c>
      <c r="S5128" s="3" t="s">
        <v>4</v>
      </c>
      <c r="T5128" s="3" t="s">
        <v>5248</v>
      </c>
      <c r="U5128" s="3" t="s">
        <v>4</v>
      </c>
      <c r="V5128" s="3" t="s">
        <v>5288</v>
      </c>
      <c r="W5128" s="5">
        <v>0</v>
      </c>
      <c r="X5128" s="5">
        <v>0</v>
      </c>
      <c r="Y5128" s="5">
        <v>0</v>
      </c>
      <c r="Z5128" s="5">
        <v>0.5</v>
      </c>
      <c r="AA5128" s="5">
        <v>0</v>
      </c>
      <c r="AB5128" s="5">
        <v>0</v>
      </c>
      <c r="AC5128" s="5">
        <v>0</v>
      </c>
      <c r="AD5128" s="5">
        <v>0</v>
      </c>
      <c r="AE5128" s="2">
        <v>2</v>
      </c>
      <c r="AF5128" s="2">
        <v>0</v>
      </c>
      <c r="AG5128" s="2">
        <v>0</v>
      </c>
      <c r="AH5128" s="2">
        <v>0</v>
      </c>
      <c r="AI5128" s="2">
        <v>0</v>
      </c>
      <c r="AJ5128" s="2">
        <v>1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 t="s">
        <v>4</v>
      </c>
      <c r="AT5128" s="2" t="s">
        <v>4</v>
      </c>
    </row>
    <row r="5129" spans="1:46" x14ac:dyDescent="0.2">
      <c r="A5129" s="2">
        <v>1640395</v>
      </c>
      <c r="B5129" s="2">
        <v>832780</v>
      </c>
      <c r="C5129" s="6">
        <v>22.646904741789001</v>
      </c>
      <c r="D5129" s="6">
        <v>36.843299802954199</v>
      </c>
      <c r="E5129" s="19" t="s">
        <v>5287</v>
      </c>
      <c r="F5129" s="46">
        <f>INDEX(Δεδομένα!$P:$P,MATCH('2021'!E5129,Δεδομένα!$O:$O,0))</f>
        <v>151</v>
      </c>
      <c r="G5129" s="49" t="s">
        <v>5246</v>
      </c>
      <c r="H5129" s="51" t="str">
        <f>INDEX(Δεδομένα!B$1:B$51,MATCH('2021'!G5129,Δεδομένα!A$1:A$51,0))</f>
        <v>ΠΕΛΛΟΠΟΝΗΣΟΥ</v>
      </c>
      <c r="I5129" s="53">
        <f>INDEX(Δεδομένα!E$1:E$13,MATCH('2021'!H5129,Δεδομένα!D$1:D$13,0))</f>
        <v>8</v>
      </c>
      <c r="J5129" s="4">
        <v>44252</v>
      </c>
      <c r="K5129" s="3" t="s">
        <v>781</v>
      </c>
      <c r="L5129" s="17" t="str">
        <f t="shared" si="412"/>
        <v>25/02/2021 20:19</v>
      </c>
      <c r="M5129" s="4">
        <v>44252</v>
      </c>
      <c r="N5129" s="3" t="s">
        <v>1349</v>
      </c>
      <c r="O5129" s="17" t="str">
        <f t="shared" si="413"/>
        <v>25/02/2021 20:56</v>
      </c>
      <c r="P5129" s="24">
        <f t="shared" si="414"/>
        <v>2.569444444088731E-2</v>
      </c>
      <c r="Q5129" s="28">
        <v>0</v>
      </c>
      <c r="R5129" s="27">
        <f t="shared" si="415"/>
        <v>36.999999994877726</v>
      </c>
      <c r="S5129" s="3" t="s">
        <v>4</v>
      </c>
      <c r="T5129" s="3" t="s">
        <v>5248</v>
      </c>
      <c r="U5129" s="3" t="s">
        <v>5085</v>
      </c>
      <c r="V5129" s="3" t="s">
        <v>5289</v>
      </c>
      <c r="W5129" s="5">
        <v>0</v>
      </c>
      <c r="X5129" s="5">
        <v>0</v>
      </c>
      <c r="Y5129" s="5">
        <v>0</v>
      </c>
      <c r="Z5129" s="5">
        <v>0</v>
      </c>
      <c r="AA5129" s="5">
        <v>3</v>
      </c>
      <c r="AB5129" s="5">
        <v>0</v>
      </c>
      <c r="AC5129" s="5">
        <v>0</v>
      </c>
      <c r="AD5129" s="5">
        <v>0</v>
      </c>
      <c r="AE5129" s="2">
        <v>1</v>
      </c>
      <c r="AF5129" s="2">
        <v>0</v>
      </c>
      <c r="AG5129" s="2">
        <v>1</v>
      </c>
      <c r="AH5129" s="2">
        <v>0</v>
      </c>
      <c r="AI5129" s="2">
        <v>0</v>
      </c>
      <c r="AJ5129" s="2">
        <v>1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 t="s">
        <v>4</v>
      </c>
      <c r="AT5129" s="2" t="s">
        <v>4</v>
      </c>
    </row>
    <row r="5130" spans="1:46" x14ac:dyDescent="0.2">
      <c r="A5130" s="2">
        <v>1645592</v>
      </c>
      <c r="B5130" s="2">
        <v>836287</v>
      </c>
      <c r="C5130" s="6">
        <v>22.642768969960699</v>
      </c>
      <c r="D5130" s="6">
        <v>36.844055739858298</v>
      </c>
      <c r="E5130" s="19" t="s">
        <v>5287</v>
      </c>
      <c r="F5130" s="46">
        <f>INDEX(Δεδομένα!$P:$P,MATCH('2021'!E5130,Δεδομένα!$O:$O,0))</f>
        <v>151</v>
      </c>
      <c r="G5130" s="49" t="s">
        <v>5246</v>
      </c>
      <c r="H5130" s="51" t="str">
        <f>INDEX(Δεδομένα!B$1:B$51,MATCH('2021'!G5130,Δεδομένα!A$1:A$51,0))</f>
        <v>ΠΕΛΛΟΠΟΝΗΣΟΥ</v>
      </c>
      <c r="I5130" s="53">
        <f>INDEX(Δεδομένα!E$1:E$13,MATCH('2021'!H5130,Δεδομένα!D$1:D$13,0))</f>
        <v>8</v>
      </c>
      <c r="J5130" s="4">
        <v>44264</v>
      </c>
      <c r="K5130" s="3" t="s">
        <v>762</v>
      </c>
      <c r="L5130" s="17" t="str">
        <f t="shared" si="412"/>
        <v>09/03/2021 13:47</v>
      </c>
      <c r="M5130" s="4">
        <v>44264</v>
      </c>
      <c r="N5130" s="3" t="s">
        <v>1719</v>
      </c>
      <c r="O5130" s="17" t="str">
        <f t="shared" si="413"/>
        <v>09/03/2021 20:37</v>
      </c>
      <c r="P5130" s="24">
        <f t="shared" si="414"/>
        <v>0.28472222221898846</v>
      </c>
      <c r="Q5130" s="28">
        <v>0</v>
      </c>
      <c r="R5130" s="27">
        <f t="shared" si="415"/>
        <v>409.99999999534339</v>
      </c>
      <c r="S5130" s="3" t="s">
        <v>4</v>
      </c>
      <c r="T5130" s="3" t="s">
        <v>5248</v>
      </c>
      <c r="U5130" s="3" t="s">
        <v>5085</v>
      </c>
      <c r="V5130" s="3" t="s">
        <v>5085</v>
      </c>
      <c r="W5130" s="5">
        <v>0</v>
      </c>
      <c r="X5130" s="5">
        <v>0</v>
      </c>
      <c r="Y5130" s="5">
        <v>0</v>
      </c>
      <c r="Z5130" s="5">
        <v>0</v>
      </c>
      <c r="AA5130" s="5">
        <v>4</v>
      </c>
      <c r="AB5130" s="5">
        <v>0</v>
      </c>
      <c r="AC5130" s="5">
        <v>0</v>
      </c>
      <c r="AD5130" s="5">
        <v>0</v>
      </c>
      <c r="AE5130" s="2">
        <v>5</v>
      </c>
      <c r="AF5130" s="2">
        <v>0</v>
      </c>
      <c r="AG5130" s="2">
        <v>0</v>
      </c>
      <c r="AH5130" s="2">
        <v>0</v>
      </c>
      <c r="AI5130" s="2">
        <v>0</v>
      </c>
      <c r="AJ5130" s="2">
        <v>3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 t="s">
        <v>4</v>
      </c>
      <c r="AT5130" s="2" t="s">
        <v>4</v>
      </c>
    </row>
    <row r="5131" spans="1:46" x14ac:dyDescent="0.2">
      <c r="A5131" s="2">
        <v>1646799</v>
      </c>
      <c r="B5131" s="2">
        <v>836986</v>
      </c>
      <c r="C5131" s="6">
        <v>22.642655374584301</v>
      </c>
      <c r="D5131" s="6">
        <v>36.842342778601001</v>
      </c>
      <c r="E5131" s="19" t="s">
        <v>5287</v>
      </c>
      <c r="F5131" s="46">
        <f>INDEX(Δεδομένα!$P:$P,MATCH('2021'!E5131,Δεδομένα!$O:$O,0))</f>
        <v>151</v>
      </c>
      <c r="G5131" s="49" t="s">
        <v>5246</v>
      </c>
      <c r="H5131" s="51" t="str">
        <f>INDEX(Δεδομένα!B$1:B$51,MATCH('2021'!G5131,Δεδομένα!A$1:A$51,0))</f>
        <v>ΠΕΛΛΟΠΟΝΗΣΟΥ</v>
      </c>
      <c r="I5131" s="53">
        <f>INDEX(Δεδομένα!E$1:E$13,MATCH('2021'!H5131,Δεδομένα!D$1:D$13,0))</f>
        <v>8</v>
      </c>
      <c r="J5131" s="4">
        <v>44267</v>
      </c>
      <c r="K5131" s="3" t="s">
        <v>327</v>
      </c>
      <c r="L5131" s="17" t="str">
        <f t="shared" si="412"/>
        <v>12/03/2021 10:59</v>
      </c>
      <c r="M5131" s="4">
        <v>44267</v>
      </c>
      <c r="N5131" s="3" t="s">
        <v>1190</v>
      </c>
      <c r="O5131" s="17" t="str">
        <f t="shared" si="413"/>
        <v>12/03/2021 13:58</v>
      </c>
      <c r="P5131" s="24">
        <f t="shared" si="414"/>
        <v>0.12430555555329192</v>
      </c>
      <c r="Q5131" s="28">
        <v>0</v>
      </c>
      <c r="R5131" s="27">
        <f t="shared" si="415"/>
        <v>178.99999999674037</v>
      </c>
      <c r="S5131" s="3" t="s">
        <v>4</v>
      </c>
      <c r="T5131" s="3" t="s">
        <v>5248</v>
      </c>
      <c r="U5131" s="3" t="s">
        <v>5085</v>
      </c>
      <c r="V5131" s="3" t="s">
        <v>5085</v>
      </c>
      <c r="W5131" s="5">
        <v>0</v>
      </c>
      <c r="X5131" s="5">
        <v>0</v>
      </c>
      <c r="Y5131" s="5">
        <v>0</v>
      </c>
      <c r="Z5131" s="5">
        <v>0</v>
      </c>
      <c r="AA5131" s="5">
        <v>2</v>
      </c>
      <c r="AB5131" s="5">
        <v>0</v>
      </c>
      <c r="AC5131" s="5">
        <v>0</v>
      </c>
      <c r="AD5131" s="5">
        <v>0</v>
      </c>
      <c r="AE5131" s="2">
        <v>4</v>
      </c>
      <c r="AF5131" s="2">
        <v>0</v>
      </c>
      <c r="AG5131" s="2">
        <v>0</v>
      </c>
      <c r="AH5131" s="2">
        <v>0</v>
      </c>
      <c r="AI5131" s="2">
        <v>0</v>
      </c>
      <c r="AJ5131" s="2">
        <v>3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 t="s">
        <v>4</v>
      </c>
      <c r="AT5131" s="2" t="s">
        <v>4</v>
      </c>
    </row>
    <row r="5132" spans="1:46" x14ac:dyDescent="0.2">
      <c r="A5132" s="2">
        <v>1654509</v>
      </c>
      <c r="B5132" s="2">
        <v>845448</v>
      </c>
      <c r="C5132" s="6">
        <v>22.619448116222099</v>
      </c>
      <c r="D5132" s="6">
        <v>36.817327392810299</v>
      </c>
      <c r="E5132" s="19" t="s">
        <v>5287</v>
      </c>
      <c r="F5132" s="46">
        <f>INDEX(Δεδομένα!$P:$P,MATCH('2021'!E5132,Δεδομένα!$O:$O,0))</f>
        <v>151</v>
      </c>
      <c r="G5132" s="49" t="s">
        <v>5246</v>
      </c>
      <c r="H5132" s="51" t="str">
        <f>INDEX(Δεδομένα!B$1:B$51,MATCH('2021'!G5132,Δεδομένα!A$1:A$51,0))</f>
        <v>ΠΕΛΛΟΠΟΝΗΣΟΥ</v>
      </c>
      <c r="I5132" s="53">
        <f>INDEX(Δεδομένα!E$1:E$13,MATCH('2021'!H5132,Δεδομένα!D$1:D$13,0))</f>
        <v>8</v>
      </c>
      <c r="J5132" s="4">
        <v>44299</v>
      </c>
      <c r="K5132" s="3" t="s">
        <v>302</v>
      </c>
      <c r="L5132" s="17" t="str">
        <f t="shared" si="412"/>
        <v>13/04/2021 20:23</v>
      </c>
      <c r="M5132" s="4">
        <v>44300</v>
      </c>
      <c r="N5132" s="3" t="s">
        <v>2025</v>
      </c>
      <c r="O5132" s="17" t="str">
        <f t="shared" si="413"/>
        <v>14/04/2021 09:06</v>
      </c>
      <c r="P5132" s="24">
        <f t="shared" si="414"/>
        <v>0.52986111110658385</v>
      </c>
      <c r="Q5132" s="28">
        <v>0</v>
      </c>
      <c r="R5132" s="27">
        <f t="shared" si="415"/>
        <v>762.99999999348074</v>
      </c>
      <c r="S5132" s="3" t="s">
        <v>4</v>
      </c>
      <c r="T5132" s="3" t="s">
        <v>5248</v>
      </c>
      <c r="U5132" s="3" t="s">
        <v>123</v>
      </c>
      <c r="V5132" s="3" t="s">
        <v>5290</v>
      </c>
      <c r="W5132" s="5">
        <v>0</v>
      </c>
      <c r="X5132" s="5">
        <v>0</v>
      </c>
      <c r="Y5132" s="5">
        <v>0</v>
      </c>
      <c r="Z5132" s="5">
        <v>0</v>
      </c>
      <c r="AA5132" s="5">
        <v>50</v>
      </c>
      <c r="AB5132" s="5">
        <v>0</v>
      </c>
      <c r="AC5132" s="5">
        <v>0</v>
      </c>
      <c r="AD5132" s="5">
        <v>0</v>
      </c>
      <c r="AE5132" s="2">
        <v>14</v>
      </c>
      <c r="AF5132" s="2">
        <v>0</v>
      </c>
      <c r="AG5132" s="2">
        <v>15</v>
      </c>
      <c r="AH5132" s="2">
        <v>0</v>
      </c>
      <c r="AI5132" s="2">
        <v>0</v>
      </c>
      <c r="AJ5132" s="2">
        <v>7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 t="s">
        <v>4</v>
      </c>
      <c r="AT5132" s="2" t="s">
        <v>4</v>
      </c>
    </row>
    <row r="5133" spans="1:46" x14ac:dyDescent="0.2">
      <c r="A5133" s="2">
        <v>1662389</v>
      </c>
      <c r="B5133" s="2">
        <v>853818</v>
      </c>
      <c r="C5133" s="6">
        <v>22.667220901017501</v>
      </c>
      <c r="D5133" s="6">
        <v>36.837639987423998</v>
      </c>
      <c r="E5133" s="19" t="s">
        <v>5287</v>
      </c>
      <c r="F5133" s="46">
        <f>INDEX(Δεδομένα!$P:$P,MATCH('2021'!E5133,Δεδομένα!$O:$O,0))</f>
        <v>151</v>
      </c>
      <c r="G5133" s="49" t="s">
        <v>5246</v>
      </c>
      <c r="H5133" s="51" t="str">
        <f>INDEX(Δεδομένα!B$1:B$51,MATCH('2021'!G5133,Δεδομένα!A$1:A$51,0))</f>
        <v>ΠΕΛΛΟΠΟΝΗΣΟΥ</v>
      </c>
      <c r="I5133" s="53">
        <f>INDEX(Δεδομένα!E$1:E$13,MATCH('2021'!H5133,Δεδομένα!D$1:D$13,0))</f>
        <v>8</v>
      </c>
      <c r="J5133" s="4">
        <v>44333</v>
      </c>
      <c r="K5133" s="3" t="s">
        <v>490</v>
      </c>
      <c r="L5133" s="17" t="str">
        <f t="shared" si="412"/>
        <v>17/05/2021 16:00</v>
      </c>
      <c r="M5133" s="4">
        <v>44334</v>
      </c>
      <c r="N5133" s="3" t="s">
        <v>32</v>
      </c>
      <c r="O5133" s="17" t="str">
        <f t="shared" si="413"/>
        <v>18/05/2021 18:45</v>
      </c>
      <c r="P5133" s="29">
        <f t="shared" si="414"/>
        <v>1.1145833333357587</v>
      </c>
      <c r="Q5133" s="30">
        <f>1*24</f>
        <v>24</v>
      </c>
      <c r="R5133" s="27">
        <f t="shared" si="415"/>
        <v>1605.0000000034925</v>
      </c>
      <c r="S5133" s="3" t="s">
        <v>4</v>
      </c>
      <c r="T5133" s="3" t="s">
        <v>5248</v>
      </c>
      <c r="U5133" s="3" t="s">
        <v>5085</v>
      </c>
      <c r="V5133" s="3" t="s">
        <v>5085</v>
      </c>
      <c r="W5133" s="5">
        <v>0</v>
      </c>
      <c r="X5133" s="5">
        <v>0</v>
      </c>
      <c r="Y5133" s="5">
        <v>0</v>
      </c>
      <c r="Z5133" s="5">
        <v>0</v>
      </c>
      <c r="AA5133" s="5">
        <v>1</v>
      </c>
      <c r="AB5133" s="5">
        <v>0</v>
      </c>
      <c r="AC5133" s="5">
        <v>0</v>
      </c>
      <c r="AD5133" s="5">
        <v>0</v>
      </c>
      <c r="AE5133" s="2">
        <v>3</v>
      </c>
      <c r="AF5133" s="2">
        <v>0</v>
      </c>
      <c r="AG5133" s="2">
        <v>2</v>
      </c>
      <c r="AH5133" s="2">
        <v>0</v>
      </c>
      <c r="AI5133" s="2">
        <v>0</v>
      </c>
      <c r="AJ5133" s="2">
        <v>3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 t="s">
        <v>4</v>
      </c>
      <c r="AT5133" s="2" t="s">
        <v>4</v>
      </c>
    </row>
    <row r="5134" spans="1:46" x14ac:dyDescent="0.2">
      <c r="A5134" s="2">
        <v>1670396</v>
      </c>
      <c r="B5134" s="2">
        <v>862423</v>
      </c>
      <c r="C5134" s="6">
        <v>22.644304330916</v>
      </c>
      <c r="D5134" s="6">
        <v>36.844427143382603</v>
      </c>
      <c r="E5134" s="19" t="s">
        <v>5287</v>
      </c>
      <c r="F5134" s="46">
        <f>INDEX(Δεδομένα!$P:$P,MATCH('2021'!E5134,Δεδομένα!$O:$O,0))</f>
        <v>151</v>
      </c>
      <c r="G5134" s="49" t="s">
        <v>5246</v>
      </c>
      <c r="H5134" s="51" t="str">
        <f>INDEX(Δεδομένα!B$1:B$51,MATCH('2021'!G5134,Δεδομένα!A$1:A$51,0))</f>
        <v>ΠΕΛΛΟΠΟΝΗΣΟΥ</v>
      </c>
      <c r="I5134" s="53">
        <f>INDEX(Δεδομένα!E$1:E$13,MATCH('2021'!H5134,Δεδομένα!D$1:D$13,0))</f>
        <v>8</v>
      </c>
      <c r="J5134" s="4">
        <v>44364</v>
      </c>
      <c r="K5134" s="3" t="s">
        <v>2415</v>
      </c>
      <c r="L5134" s="17" t="str">
        <f t="shared" si="412"/>
        <v>17/06/2021 09:09</v>
      </c>
      <c r="M5134" s="4">
        <v>44364</v>
      </c>
      <c r="N5134" s="3" t="s">
        <v>238</v>
      </c>
      <c r="O5134" s="17" t="str">
        <f t="shared" si="413"/>
        <v>17/06/2021 11:30</v>
      </c>
      <c r="P5134" s="24">
        <f t="shared" si="414"/>
        <v>9.7916666665696539E-2</v>
      </c>
      <c r="Q5134" s="28">
        <v>0</v>
      </c>
      <c r="R5134" s="27">
        <f t="shared" si="415"/>
        <v>140.99999999860302</v>
      </c>
      <c r="S5134" s="3" t="s">
        <v>4</v>
      </c>
      <c r="T5134" s="3" t="s">
        <v>5248</v>
      </c>
      <c r="U5134" s="3" t="s">
        <v>5085</v>
      </c>
      <c r="V5134" s="3" t="s">
        <v>5085</v>
      </c>
      <c r="W5134" s="5">
        <v>0</v>
      </c>
      <c r="X5134" s="5">
        <v>0</v>
      </c>
      <c r="Y5134" s="5">
        <v>0</v>
      </c>
      <c r="Z5134" s="5">
        <v>0</v>
      </c>
      <c r="AA5134" s="5">
        <v>0.02</v>
      </c>
      <c r="AB5134" s="5">
        <v>0</v>
      </c>
      <c r="AC5134" s="5">
        <v>0</v>
      </c>
      <c r="AD5134" s="5">
        <v>0</v>
      </c>
      <c r="AE5134" s="2">
        <v>1</v>
      </c>
      <c r="AF5134" s="2">
        <v>0</v>
      </c>
      <c r="AG5134" s="2">
        <v>2</v>
      </c>
      <c r="AH5134" s="2">
        <v>0</v>
      </c>
      <c r="AI5134" s="2">
        <v>0</v>
      </c>
      <c r="AJ5134" s="2">
        <v>1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 t="s">
        <v>4</v>
      </c>
      <c r="AT5134" s="2" t="s">
        <v>4</v>
      </c>
    </row>
    <row r="5135" spans="1:46" x14ac:dyDescent="0.2">
      <c r="A5135" s="2">
        <v>1670637</v>
      </c>
      <c r="B5135" s="2">
        <v>862570</v>
      </c>
      <c r="C5135" s="6">
        <v>22.6411364472911</v>
      </c>
      <c r="D5135" s="6">
        <v>36.844051395042001</v>
      </c>
      <c r="E5135" s="19" t="s">
        <v>5287</v>
      </c>
      <c r="F5135" s="46">
        <f>INDEX(Δεδομένα!$P:$P,MATCH('2021'!E5135,Δεδομένα!$O:$O,0))</f>
        <v>151</v>
      </c>
      <c r="G5135" s="49" t="s">
        <v>5246</v>
      </c>
      <c r="H5135" s="51" t="str">
        <f>INDEX(Δεδομένα!B$1:B$51,MATCH('2021'!G5135,Δεδομένα!A$1:A$51,0))</f>
        <v>ΠΕΛΛΟΠΟΝΗΣΟΥ</v>
      </c>
      <c r="I5135" s="53">
        <f>INDEX(Δεδομένα!E$1:E$13,MATCH('2021'!H5135,Δεδομένα!D$1:D$13,0))</f>
        <v>8</v>
      </c>
      <c r="J5135" s="4">
        <v>44364</v>
      </c>
      <c r="K5135" s="3" t="s">
        <v>1233</v>
      </c>
      <c r="L5135" s="17" t="str">
        <f t="shared" si="412"/>
        <v>17/06/2021 16:45</v>
      </c>
      <c r="M5135" s="4">
        <v>44364</v>
      </c>
      <c r="N5135" s="3" t="s">
        <v>1871</v>
      </c>
      <c r="O5135" s="17" t="str">
        <f t="shared" si="413"/>
        <v>17/06/2021 18:18</v>
      </c>
      <c r="P5135" s="24">
        <f t="shared" si="414"/>
        <v>6.4583333332848269E-2</v>
      </c>
      <c r="Q5135" s="28">
        <v>0</v>
      </c>
      <c r="R5135" s="27">
        <f t="shared" si="415"/>
        <v>92.999999999301508</v>
      </c>
      <c r="S5135" s="3" t="s">
        <v>4</v>
      </c>
      <c r="T5135" s="3" t="s">
        <v>5248</v>
      </c>
      <c r="U5135" s="3" t="s">
        <v>5085</v>
      </c>
      <c r="V5135" s="3" t="s">
        <v>5085</v>
      </c>
      <c r="W5135" s="5">
        <v>0</v>
      </c>
      <c r="X5135" s="5">
        <v>0</v>
      </c>
      <c r="Y5135" s="5">
        <v>0</v>
      </c>
      <c r="Z5135" s="5">
        <v>0</v>
      </c>
      <c r="AA5135" s="5">
        <v>0.2</v>
      </c>
      <c r="AB5135" s="5">
        <v>0</v>
      </c>
      <c r="AC5135" s="5">
        <v>0</v>
      </c>
      <c r="AD5135" s="5">
        <v>0</v>
      </c>
      <c r="AE5135" s="2">
        <v>4</v>
      </c>
      <c r="AF5135" s="2">
        <v>0</v>
      </c>
      <c r="AG5135" s="2">
        <v>0</v>
      </c>
      <c r="AH5135" s="2">
        <v>0</v>
      </c>
      <c r="AI5135" s="2">
        <v>0</v>
      </c>
      <c r="AJ5135" s="2">
        <v>2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 t="s">
        <v>4</v>
      </c>
      <c r="AT5135" s="2" t="s">
        <v>4</v>
      </c>
    </row>
    <row r="5136" spans="1:46" x14ac:dyDescent="0.2">
      <c r="A5136" s="2">
        <v>1694362</v>
      </c>
      <c r="B5136" s="2">
        <v>889517</v>
      </c>
      <c r="C5136" s="6">
        <v>22.682579504120699</v>
      </c>
      <c r="D5136" s="6">
        <v>36.806527638247402</v>
      </c>
      <c r="E5136" s="19" t="s">
        <v>5287</v>
      </c>
      <c r="F5136" s="46">
        <f>INDEX(Δεδομένα!$P:$P,MATCH('2021'!E5136,Δεδομένα!$O:$O,0))</f>
        <v>151</v>
      </c>
      <c r="G5136" s="49" t="s">
        <v>5246</v>
      </c>
      <c r="H5136" s="51" t="str">
        <f>INDEX(Δεδομένα!B$1:B$51,MATCH('2021'!G5136,Δεδομένα!A$1:A$51,0))</f>
        <v>ΠΕΛΛΟΠΟΝΗΣΟΥ</v>
      </c>
      <c r="I5136" s="53">
        <f>INDEX(Δεδομένα!E$1:E$13,MATCH('2021'!H5136,Δεδομένα!D$1:D$13,0))</f>
        <v>8</v>
      </c>
      <c r="J5136" s="4">
        <v>44446</v>
      </c>
      <c r="K5136" s="3" t="s">
        <v>562</v>
      </c>
      <c r="L5136" s="17" t="str">
        <f t="shared" si="412"/>
        <v>07/09/2021 15:45</v>
      </c>
      <c r="M5136" s="4">
        <v>44447</v>
      </c>
      <c r="N5136" s="3" t="s">
        <v>635</v>
      </c>
      <c r="O5136" s="17" t="str">
        <f t="shared" si="413"/>
        <v>08/09/2021 08:02</v>
      </c>
      <c r="P5136" s="24">
        <f t="shared" si="414"/>
        <v>0.67847222222189885</v>
      </c>
      <c r="Q5136" s="28">
        <v>0</v>
      </c>
      <c r="R5136" s="27">
        <f t="shared" si="415"/>
        <v>976.99999999953434</v>
      </c>
      <c r="S5136" s="3" t="s">
        <v>4</v>
      </c>
      <c r="T5136" s="3" t="s">
        <v>5248</v>
      </c>
      <c r="U5136" s="3" t="s">
        <v>4</v>
      </c>
      <c r="V5136" s="3" t="s">
        <v>5291</v>
      </c>
      <c r="W5136" s="5">
        <v>0</v>
      </c>
      <c r="X5136" s="5">
        <v>0</v>
      </c>
      <c r="Y5136" s="5">
        <v>0</v>
      </c>
      <c r="Z5136" s="5">
        <v>0</v>
      </c>
      <c r="AA5136" s="5">
        <v>20</v>
      </c>
      <c r="AB5136" s="5">
        <v>0</v>
      </c>
      <c r="AC5136" s="5">
        <v>0</v>
      </c>
      <c r="AD5136" s="5">
        <v>0</v>
      </c>
      <c r="AE5136" s="2">
        <v>18</v>
      </c>
      <c r="AF5136" s="2">
        <v>0</v>
      </c>
      <c r="AG5136" s="2">
        <v>0</v>
      </c>
      <c r="AH5136" s="2">
        <v>0</v>
      </c>
      <c r="AI5136" s="2">
        <v>0</v>
      </c>
      <c r="AJ5136" s="2">
        <v>7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</row>
    <row r="5137" spans="1:46" x14ac:dyDescent="0.2">
      <c r="A5137" s="2">
        <v>1698450</v>
      </c>
      <c r="B5137" s="2">
        <v>894196</v>
      </c>
      <c r="C5137" s="6">
        <v>22.680035788537602</v>
      </c>
      <c r="D5137" s="6">
        <v>36.807706528148699</v>
      </c>
      <c r="E5137" s="19" t="s">
        <v>5287</v>
      </c>
      <c r="F5137" s="46">
        <f>INDEX(Δεδομένα!$P:$P,MATCH('2021'!E5137,Δεδομένα!$O:$O,0))</f>
        <v>151</v>
      </c>
      <c r="G5137" s="49" t="s">
        <v>5246</v>
      </c>
      <c r="H5137" s="51" t="str">
        <f>INDEX(Δεδομένα!B$1:B$51,MATCH('2021'!G5137,Δεδομένα!A$1:A$51,0))</f>
        <v>ΠΕΛΛΟΠΟΝΗΣΟΥ</v>
      </c>
      <c r="I5137" s="53">
        <f>INDEX(Δεδομένα!E$1:E$13,MATCH('2021'!H5137,Δεδομένα!D$1:D$13,0))</f>
        <v>8</v>
      </c>
      <c r="J5137" s="4">
        <v>44464</v>
      </c>
      <c r="K5137" s="3" t="s">
        <v>150</v>
      </c>
      <c r="L5137" s="17" t="str">
        <f t="shared" si="412"/>
        <v>25/09/2021 19:00</v>
      </c>
      <c r="M5137" s="4">
        <v>44464</v>
      </c>
      <c r="N5137" s="3" t="s">
        <v>166</v>
      </c>
      <c r="O5137" s="17" t="str">
        <f t="shared" si="413"/>
        <v>25/09/2021 20:25</v>
      </c>
      <c r="P5137" s="24">
        <f t="shared" si="414"/>
        <v>5.9027777781011537E-2</v>
      </c>
      <c r="Q5137" s="28">
        <v>0</v>
      </c>
      <c r="R5137" s="27">
        <f t="shared" si="415"/>
        <v>85.000000004656613</v>
      </c>
      <c r="S5137" s="3" t="s">
        <v>4</v>
      </c>
      <c r="T5137" s="3" t="s">
        <v>5248</v>
      </c>
      <c r="U5137" s="3" t="s">
        <v>123</v>
      </c>
      <c r="V5137" s="3" t="s">
        <v>5291</v>
      </c>
      <c r="W5137" s="5">
        <v>0</v>
      </c>
      <c r="X5137" s="5">
        <v>0</v>
      </c>
      <c r="Y5137" s="5">
        <v>0</v>
      </c>
      <c r="Z5137" s="5">
        <v>0</v>
      </c>
      <c r="AA5137" s="5">
        <v>2</v>
      </c>
      <c r="AB5137" s="5">
        <v>0</v>
      </c>
      <c r="AC5137" s="5">
        <v>0</v>
      </c>
      <c r="AD5137" s="5">
        <v>0</v>
      </c>
      <c r="AE5137" s="2">
        <v>2</v>
      </c>
      <c r="AF5137" s="2">
        <v>0</v>
      </c>
      <c r="AG5137" s="2">
        <v>0</v>
      </c>
      <c r="AH5137" s="2">
        <v>0</v>
      </c>
      <c r="AI5137" s="2">
        <v>0</v>
      </c>
      <c r="AJ5137" s="2">
        <v>1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</row>
    <row r="5138" spans="1:46" x14ac:dyDescent="0.2">
      <c r="A5138" s="2">
        <v>1701593</v>
      </c>
      <c r="B5138" s="2">
        <v>895425</v>
      </c>
      <c r="C5138" s="6">
        <v>22.688050527067698</v>
      </c>
      <c r="D5138" s="6">
        <v>36.836580686694198</v>
      </c>
      <c r="E5138" s="19" t="s">
        <v>5287</v>
      </c>
      <c r="F5138" s="46">
        <f>INDEX(Δεδομένα!$P:$P,MATCH('2021'!E5138,Δεδομένα!$O:$O,0))</f>
        <v>151</v>
      </c>
      <c r="G5138" s="49" t="s">
        <v>5246</v>
      </c>
      <c r="H5138" s="51" t="str">
        <f>INDEX(Δεδομένα!B$1:B$51,MATCH('2021'!G5138,Δεδομένα!A$1:A$51,0))</f>
        <v>ΠΕΛΛΟΠΟΝΗΣΟΥ</v>
      </c>
      <c r="I5138" s="53">
        <f>INDEX(Δεδομένα!E$1:E$13,MATCH('2021'!H5138,Δεδομένα!D$1:D$13,0))</f>
        <v>8</v>
      </c>
      <c r="J5138" s="4">
        <v>44469</v>
      </c>
      <c r="K5138" s="3" t="s">
        <v>394</v>
      </c>
      <c r="L5138" s="17" t="str">
        <f t="shared" si="412"/>
        <v>30/09/2021 14:12</v>
      </c>
      <c r="M5138" s="4">
        <v>44469</v>
      </c>
      <c r="N5138" s="3" t="s">
        <v>474</v>
      </c>
      <c r="O5138" s="17" t="str">
        <f t="shared" si="413"/>
        <v>30/09/2021 16:50</v>
      </c>
      <c r="P5138" s="24">
        <f t="shared" si="414"/>
        <v>0.10972222222335404</v>
      </c>
      <c r="Q5138" s="28">
        <v>0</v>
      </c>
      <c r="R5138" s="27">
        <f t="shared" si="415"/>
        <v>158.00000000162981</v>
      </c>
      <c r="S5138" s="3" t="s">
        <v>4</v>
      </c>
      <c r="T5138" s="3" t="s">
        <v>5248</v>
      </c>
      <c r="U5138" s="3" t="s">
        <v>123</v>
      </c>
      <c r="V5138" s="3" t="s">
        <v>5291</v>
      </c>
      <c r="W5138" s="5">
        <v>0</v>
      </c>
      <c r="X5138" s="5">
        <v>0</v>
      </c>
      <c r="Y5138" s="5">
        <v>0</v>
      </c>
      <c r="Z5138" s="5">
        <v>0</v>
      </c>
      <c r="AA5138" s="5">
        <v>2</v>
      </c>
      <c r="AB5138" s="5">
        <v>0</v>
      </c>
      <c r="AC5138" s="5">
        <v>0</v>
      </c>
      <c r="AD5138" s="5">
        <v>0</v>
      </c>
      <c r="AE5138" s="2">
        <v>2</v>
      </c>
      <c r="AF5138" s="2">
        <v>0</v>
      </c>
      <c r="AG5138" s="2">
        <v>4</v>
      </c>
      <c r="AH5138" s="2">
        <v>0</v>
      </c>
      <c r="AI5138" s="2">
        <v>0</v>
      </c>
      <c r="AJ5138" s="2">
        <v>3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</row>
    <row r="5139" spans="1:46" x14ac:dyDescent="0.2">
      <c r="A5139" s="2">
        <v>1707129</v>
      </c>
      <c r="B5139" s="2">
        <v>903316</v>
      </c>
      <c r="C5139" s="6">
        <v>22.693939221149598</v>
      </c>
      <c r="D5139" s="6">
        <v>36.8443191172627</v>
      </c>
      <c r="E5139" s="19" t="s">
        <v>5287</v>
      </c>
      <c r="F5139" s="46">
        <f>INDEX(Δεδομένα!$P:$P,MATCH('2021'!E5139,Δεδομένα!$O:$O,0))</f>
        <v>151</v>
      </c>
      <c r="G5139" s="49" t="s">
        <v>5246</v>
      </c>
      <c r="H5139" s="51" t="str">
        <f>INDEX(Δεδομένα!B$1:B$51,MATCH('2021'!G5139,Δεδομένα!A$1:A$51,0))</f>
        <v>ΠΕΛΛΟΠΟΝΗΣΟΥ</v>
      </c>
      <c r="I5139" s="53">
        <f>INDEX(Δεδομένα!E$1:E$13,MATCH('2021'!H5139,Δεδομένα!D$1:D$13,0))</f>
        <v>8</v>
      </c>
      <c r="J5139" s="4">
        <v>44491</v>
      </c>
      <c r="K5139" s="3" t="s">
        <v>562</v>
      </c>
      <c r="L5139" s="17" t="str">
        <f t="shared" si="412"/>
        <v>22/10/2021 15:45</v>
      </c>
      <c r="M5139" s="4">
        <v>44491</v>
      </c>
      <c r="N5139" s="3" t="s">
        <v>545</v>
      </c>
      <c r="O5139" s="17" t="str">
        <f t="shared" si="413"/>
        <v>22/10/2021 16:10</v>
      </c>
      <c r="P5139" s="24">
        <f t="shared" si="414"/>
        <v>1.7361111109494232E-2</v>
      </c>
      <c r="Q5139" s="28">
        <v>0</v>
      </c>
      <c r="R5139" s="27">
        <f t="shared" si="415"/>
        <v>24.999999997671694</v>
      </c>
      <c r="S5139" s="3" t="s">
        <v>4</v>
      </c>
      <c r="T5139" s="3" t="s">
        <v>5248</v>
      </c>
      <c r="U5139" s="3" t="s">
        <v>123</v>
      </c>
      <c r="V5139" s="3" t="s">
        <v>5291</v>
      </c>
      <c r="W5139" s="5">
        <v>0</v>
      </c>
      <c r="X5139" s="5">
        <v>0</v>
      </c>
      <c r="Y5139" s="5">
        <v>0</v>
      </c>
      <c r="Z5139" s="5">
        <v>0</v>
      </c>
      <c r="AA5139" s="5">
        <v>0.1</v>
      </c>
      <c r="AB5139" s="5">
        <v>0</v>
      </c>
      <c r="AC5139" s="5">
        <v>0</v>
      </c>
      <c r="AD5139" s="5">
        <v>0</v>
      </c>
      <c r="AE5139" s="2">
        <v>2</v>
      </c>
      <c r="AF5139" s="2">
        <v>0</v>
      </c>
      <c r="AG5139" s="2">
        <v>0</v>
      </c>
      <c r="AH5139" s="2">
        <v>0</v>
      </c>
      <c r="AI5139" s="2">
        <v>0</v>
      </c>
      <c r="AJ5139" s="2">
        <v>1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</row>
    <row r="5140" spans="1:46" x14ac:dyDescent="0.2">
      <c r="A5140" s="2">
        <v>1708295</v>
      </c>
      <c r="B5140" s="2">
        <v>904873</v>
      </c>
      <c r="C5140" s="6">
        <v>22.7332113985997</v>
      </c>
      <c r="D5140" s="6">
        <v>36.816393959178498</v>
      </c>
      <c r="E5140" s="19" t="s">
        <v>5287</v>
      </c>
      <c r="F5140" s="46">
        <f>INDEX(Δεδομένα!$P:$P,MATCH('2021'!E5140,Δεδομένα!$O:$O,0))</f>
        <v>151</v>
      </c>
      <c r="G5140" s="49" t="s">
        <v>5246</v>
      </c>
      <c r="H5140" s="51" t="str">
        <f>INDEX(Δεδομένα!B$1:B$51,MATCH('2021'!G5140,Δεδομένα!A$1:A$51,0))</f>
        <v>ΠΕΛΛΟΠΟΝΗΣΟΥ</v>
      </c>
      <c r="I5140" s="53">
        <f>INDEX(Δεδομένα!E$1:E$13,MATCH('2021'!H5140,Δεδομένα!D$1:D$13,0))</f>
        <v>8</v>
      </c>
      <c r="J5140" s="4">
        <v>44497</v>
      </c>
      <c r="K5140" s="3" t="s">
        <v>446</v>
      </c>
      <c r="L5140" s="17" t="str">
        <f t="shared" si="412"/>
        <v>28/10/2021 13:05</v>
      </c>
      <c r="M5140" s="4">
        <v>44497</v>
      </c>
      <c r="N5140" s="3" t="s">
        <v>490</v>
      </c>
      <c r="O5140" s="17" t="str">
        <f t="shared" si="413"/>
        <v>28/10/2021 16:00</v>
      </c>
      <c r="P5140" s="24">
        <f t="shared" si="414"/>
        <v>0.12152777777373558</v>
      </c>
      <c r="Q5140" s="28">
        <v>0</v>
      </c>
      <c r="R5140" s="27">
        <f t="shared" si="415"/>
        <v>174.99999999417923</v>
      </c>
      <c r="S5140" s="3" t="s">
        <v>4</v>
      </c>
      <c r="T5140" s="3" t="s">
        <v>5248</v>
      </c>
      <c r="U5140" s="3" t="s">
        <v>123</v>
      </c>
      <c r="V5140" s="3" t="s">
        <v>5292</v>
      </c>
      <c r="W5140" s="5">
        <v>0</v>
      </c>
      <c r="X5140" s="5">
        <v>0</v>
      </c>
      <c r="Y5140" s="5">
        <v>0</v>
      </c>
      <c r="Z5140" s="5">
        <v>0</v>
      </c>
      <c r="AA5140" s="5">
        <v>50</v>
      </c>
      <c r="AB5140" s="5">
        <v>0</v>
      </c>
      <c r="AC5140" s="5">
        <v>0</v>
      </c>
      <c r="AD5140" s="5">
        <v>0</v>
      </c>
      <c r="AE5140" s="2">
        <v>2</v>
      </c>
      <c r="AF5140" s="2">
        <v>0</v>
      </c>
      <c r="AG5140" s="2">
        <v>3</v>
      </c>
      <c r="AH5140" s="2">
        <v>0</v>
      </c>
      <c r="AI5140" s="2">
        <v>0</v>
      </c>
      <c r="AJ5140" s="2">
        <v>2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</row>
    <row r="5141" spans="1:46" x14ac:dyDescent="0.2">
      <c r="A5141" s="2">
        <v>1714259</v>
      </c>
      <c r="B5141" s="2">
        <v>910857</v>
      </c>
      <c r="C5141" s="2"/>
      <c r="D5141" s="2"/>
      <c r="E5141" s="19" t="s">
        <v>5287</v>
      </c>
      <c r="F5141" s="46">
        <f>INDEX(Δεδομένα!$P:$P,MATCH('2021'!E5141,Δεδομένα!$O:$O,0))</f>
        <v>151</v>
      </c>
      <c r="G5141" s="49" t="s">
        <v>5246</v>
      </c>
      <c r="H5141" s="51" t="str">
        <f>INDEX(Δεδομένα!B$1:B$51,MATCH('2021'!G5141,Δεδομένα!A$1:A$51,0))</f>
        <v>ΠΕΛΛΟΠΟΝΗΣΟΥ</v>
      </c>
      <c r="I5141" s="53">
        <f>INDEX(Δεδομένα!E$1:E$13,MATCH('2021'!H5141,Δεδομένα!D$1:D$13,0))</f>
        <v>8</v>
      </c>
      <c r="J5141" s="4">
        <v>44522</v>
      </c>
      <c r="K5141" s="3" t="s">
        <v>221</v>
      </c>
      <c r="L5141" s="17" t="str">
        <f t="shared" si="412"/>
        <v>22/11/2021 16:15</v>
      </c>
      <c r="M5141" s="4">
        <v>44522</v>
      </c>
      <c r="N5141" s="3" t="s">
        <v>341</v>
      </c>
      <c r="O5141" s="17" t="str">
        <f t="shared" si="413"/>
        <v>22/11/2021 17:55</v>
      </c>
      <c r="P5141" s="24">
        <f t="shared" si="414"/>
        <v>6.9444444445252884E-2</v>
      </c>
      <c r="Q5141" s="28">
        <v>0</v>
      </c>
      <c r="R5141" s="27">
        <f t="shared" si="415"/>
        <v>100.00000000116415</v>
      </c>
      <c r="S5141" s="3" t="s">
        <v>4</v>
      </c>
      <c r="T5141" s="3" t="s">
        <v>5248</v>
      </c>
      <c r="U5141" s="3" t="s">
        <v>5288</v>
      </c>
      <c r="V5141" s="3" t="s">
        <v>5288</v>
      </c>
      <c r="W5141" s="5">
        <v>0</v>
      </c>
      <c r="X5141" s="5">
        <v>0</v>
      </c>
      <c r="Y5141" s="5">
        <v>0</v>
      </c>
      <c r="Z5141" s="5">
        <v>0</v>
      </c>
      <c r="AA5141" s="5">
        <v>0.5</v>
      </c>
      <c r="AB5141" s="5">
        <v>0</v>
      </c>
      <c r="AC5141" s="5">
        <v>0</v>
      </c>
      <c r="AD5141" s="5">
        <v>0</v>
      </c>
      <c r="AE5141" s="2">
        <v>4</v>
      </c>
      <c r="AF5141" s="2">
        <v>0</v>
      </c>
      <c r="AG5141" s="2">
        <v>0</v>
      </c>
      <c r="AH5141" s="2">
        <v>0</v>
      </c>
      <c r="AI5141" s="2">
        <v>0</v>
      </c>
      <c r="AJ5141" s="2">
        <v>2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</row>
    <row r="5142" spans="1:46" x14ac:dyDescent="0.2">
      <c r="A5142" s="2">
        <v>1652687</v>
      </c>
      <c r="B5142" s="2">
        <v>843542</v>
      </c>
      <c r="C5142" s="6">
        <v>22.523570545578298</v>
      </c>
      <c r="D5142" s="6">
        <v>36.829969103743302</v>
      </c>
      <c r="E5142" s="19" t="s">
        <v>5293</v>
      </c>
      <c r="F5142" s="46">
        <f>INDEX(Δεδομένα!$P:$P,MATCH('2021'!E5142,Δεδομένα!$O:$O,0))</f>
        <v>250</v>
      </c>
      <c r="G5142" s="49" t="s">
        <v>5246</v>
      </c>
      <c r="H5142" s="51" t="str">
        <f>INDEX(Δεδομένα!B$1:B$51,MATCH('2021'!G5142,Δεδομένα!A$1:A$51,0))</f>
        <v>ΠΕΛΛΟΠΟΝΗΣΟΥ</v>
      </c>
      <c r="I5142" s="53">
        <f>INDEX(Δεδομένα!E$1:E$13,MATCH('2021'!H5142,Δεδομένα!D$1:D$13,0))</f>
        <v>8</v>
      </c>
      <c r="J5142" s="4">
        <v>44293</v>
      </c>
      <c r="K5142" s="3" t="s">
        <v>498</v>
      </c>
      <c r="L5142" s="17" t="str">
        <f t="shared" si="412"/>
        <v>07/04/2021 13:35</v>
      </c>
      <c r="M5142" s="4">
        <v>44293</v>
      </c>
      <c r="N5142" s="3" t="s">
        <v>362</v>
      </c>
      <c r="O5142" s="17" t="str">
        <f t="shared" si="413"/>
        <v>07/04/2021 15:20</v>
      </c>
      <c r="P5142" s="24">
        <f t="shared" si="414"/>
        <v>7.2916666671517305E-2</v>
      </c>
      <c r="Q5142" s="28">
        <v>0</v>
      </c>
      <c r="R5142" s="27">
        <f t="shared" si="415"/>
        <v>105.00000000698492</v>
      </c>
      <c r="S5142" s="3" t="s">
        <v>4</v>
      </c>
      <c r="T5142" s="3" t="s">
        <v>5255</v>
      </c>
      <c r="U5142" s="3" t="s">
        <v>4911</v>
      </c>
      <c r="V5142" s="3" t="s">
        <v>4911</v>
      </c>
      <c r="W5142" s="5">
        <v>0</v>
      </c>
      <c r="X5142" s="5">
        <v>0.1</v>
      </c>
      <c r="Y5142" s="5">
        <v>0</v>
      </c>
      <c r="Z5142" s="5">
        <v>0</v>
      </c>
      <c r="AA5142" s="5">
        <v>0</v>
      </c>
      <c r="AB5142" s="5">
        <v>0.1</v>
      </c>
      <c r="AC5142" s="5">
        <v>0</v>
      </c>
      <c r="AD5142" s="5">
        <v>0</v>
      </c>
      <c r="AE5142" s="2">
        <v>5</v>
      </c>
      <c r="AF5142" s="2">
        <v>0</v>
      </c>
      <c r="AG5142" s="2">
        <v>0</v>
      </c>
      <c r="AH5142" s="2">
        <v>0</v>
      </c>
      <c r="AI5142" s="2">
        <v>0</v>
      </c>
      <c r="AJ5142" s="2">
        <v>3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 t="s">
        <v>4</v>
      </c>
      <c r="AT5142" s="2" t="s">
        <v>4</v>
      </c>
    </row>
    <row r="5143" spans="1:46" x14ac:dyDescent="0.2">
      <c r="A5143" s="2">
        <v>1697573</v>
      </c>
      <c r="B5143" s="2">
        <v>893088</v>
      </c>
      <c r="C5143" s="6">
        <v>22.4639611461497</v>
      </c>
      <c r="D5143" s="6">
        <v>36.854573874335102</v>
      </c>
      <c r="E5143" s="19" t="s">
        <v>5293</v>
      </c>
      <c r="F5143" s="46">
        <f>INDEX(Δεδομένα!$P:$P,MATCH('2021'!E5143,Δεδομένα!$O:$O,0))</f>
        <v>250</v>
      </c>
      <c r="G5143" s="49" t="s">
        <v>5246</v>
      </c>
      <c r="H5143" s="51" t="str">
        <f>INDEX(Δεδομένα!B$1:B$51,MATCH('2021'!G5143,Δεδομένα!A$1:A$51,0))</f>
        <v>ΠΕΛΛΟΠΟΝΗΣΟΥ</v>
      </c>
      <c r="I5143" s="53">
        <f>INDEX(Δεδομένα!E$1:E$13,MATCH('2021'!H5143,Δεδομένα!D$1:D$13,0))</f>
        <v>8</v>
      </c>
      <c r="J5143" s="4">
        <v>44460</v>
      </c>
      <c r="K5143" s="3" t="s">
        <v>590</v>
      </c>
      <c r="L5143" s="17" t="str">
        <f t="shared" si="412"/>
        <v>21/09/2021 15:25</v>
      </c>
      <c r="M5143" s="4">
        <v>44460</v>
      </c>
      <c r="N5143" s="3" t="s">
        <v>102</v>
      </c>
      <c r="O5143" s="17" t="str">
        <f t="shared" si="413"/>
        <v>21/09/2021 18:35</v>
      </c>
      <c r="P5143" s="24">
        <f t="shared" si="414"/>
        <v>0.13194444444525288</v>
      </c>
      <c r="Q5143" s="28">
        <v>0</v>
      </c>
      <c r="R5143" s="27">
        <f t="shared" si="415"/>
        <v>190.00000000116415</v>
      </c>
      <c r="S5143" s="3" t="s">
        <v>4</v>
      </c>
      <c r="T5143" s="3" t="s">
        <v>5255</v>
      </c>
      <c r="U5143" s="3" t="s">
        <v>4</v>
      </c>
      <c r="V5143" s="3" t="s">
        <v>5270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0.5</v>
      </c>
      <c r="AC5143" s="5">
        <v>0</v>
      </c>
      <c r="AD5143" s="5">
        <v>0</v>
      </c>
      <c r="AE5143" s="2">
        <v>7</v>
      </c>
      <c r="AF5143" s="2">
        <v>0</v>
      </c>
      <c r="AG5143" s="2">
        <v>3</v>
      </c>
      <c r="AH5143" s="2">
        <v>0</v>
      </c>
      <c r="AI5143" s="2">
        <v>0</v>
      </c>
      <c r="AJ5143" s="2">
        <v>4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</row>
    <row r="5144" spans="1:46" x14ac:dyDescent="0.2">
      <c r="A5144" s="2">
        <v>1639562</v>
      </c>
      <c r="B5144" s="2">
        <v>822162</v>
      </c>
      <c r="C5144" s="6">
        <v>22.780100478624</v>
      </c>
      <c r="D5144" s="6">
        <v>36.801884513211498</v>
      </c>
      <c r="E5144" s="19" t="s">
        <v>5294</v>
      </c>
      <c r="F5144" s="46">
        <f>INDEX(Δεδομένα!$P:$P,MATCH('2021'!E5144,Δεδομένα!$O:$O,0))</f>
        <v>152</v>
      </c>
      <c r="G5144" s="49" t="s">
        <v>5246</v>
      </c>
      <c r="H5144" s="51" t="str">
        <f>INDEX(Δεδομένα!B$1:B$51,MATCH('2021'!G5144,Δεδομένα!A$1:A$51,0))</f>
        <v>ΠΕΛΛΟΠΟΝΗΣΟΥ</v>
      </c>
      <c r="I5144" s="53">
        <f>INDEX(Δεδομένα!E$1:E$13,MATCH('2021'!H5144,Δεδομένα!D$1:D$13,0))</f>
        <v>8</v>
      </c>
      <c r="J5144" s="4">
        <v>44226</v>
      </c>
      <c r="K5144" s="3" t="s">
        <v>341</v>
      </c>
      <c r="L5144" s="17" t="str">
        <f t="shared" si="412"/>
        <v>30/01/2021 17:55</v>
      </c>
      <c r="M5144" s="4">
        <v>44226</v>
      </c>
      <c r="N5144" s="3" t="s">
        <v>1238</v>
      </c>
      <c r="O5144" s="17" t="str">
        <f t="shared" si="413"/>
        <v>30/01/2021 21:05</v>
      </c>
      <c r="P5144" s="24">
        <f t="shared" si="414"/>
        <v>0.13194444443797693</v>
      </c>
      <c r="Q5144" s="28">
        <v>0</v>
      </c>
      <c r="R5144" s="27">
        <f t="shared" si="415"/>
        <v>189.99999999068677</v>
      </c>
      <c r="S5144" s="3" t="s">
        <v>4</v>
      </c>
      <c r="T5144" s="3" t="s">
        <v>5248</v>
      </c>
      <c r="U5144" s="3" t="s">
        <v>123</v>
      </c>
      <c r="V5144" s="3" t="s">
        <v>5295</v>
      </c>
      <c r="W5144" s="5">
        <v>0</v>
      </c>
      <c r="X5144" s="5">
        <v>0</v>
      </c>
      <c r="Y5144" s="5">
        <v>0</v>
      </c>
      <c r="Z5144" s="5">
        <v>0</v>
      </c>
      <c r="AA5144" s="5">
        <v>5</v>
      </c>
      <c r="AB5144" s="5">
        <v>0</v>
      </c>
      <c r="AC5144" s="5">
        <v>0</v>
      </c>
      <c r="AD5144" s="5">
        <v>0</v>
      </c>
      <c r="AE5144" s="2">
        <v>3</v>
      </c>
      <c r="AF5144" s="2">
        <v>0</v>
      </c>
      <c r="AG5144" s="2">
        <v>1</v>
      </c>
      <c r="AH5144" s="2">
        <v>0</v>
      </c>
      <c r="AI5144" s="2">
        <v>0</v>
      </c>
      <c r="AJ5144" s="2">
        <v>1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 t="s">
        <v>4</v>
      </c>
      <c r="AT5144" s="2" t="s">
        <v>4</v>
      </c>
    </row>
    <row r="5145" spans="1:46" x14ac:dyDescent="0.2">
      <c r="A5145" s="2">
        <v>1639580</v>
      </c>
      <c r="B5145" s="2">
        <v>830496</v>
      </c>
      <c r="C5145" s="6">
        <v>22.7543610763991</v>
      </c>
      <c r="D5145" s="6">
        <v>36.807719873947697</v>
      </c>
      <c r="E5145" s="19" t="s">
        <v>5294</v>
      </c>
      <c r="F5145" s="46">
        <f>INDEX(Δεδομένα!$P:$P,MATCH('2021'!E5145,Δεδομένα!$O:$O,0))</f>
        <v>152</v>
      </c>
      <c r="G5145" s="49" t="s">
        <v>5246</v>
      </c>
      <c r="H5145" s="51" t="str">
        <f>INDEX(Δεδομένα!B$1:B$51,MATCH('2021'!G5145,Δεδομένα!A$1:A$51,0))</f>
        <v>ΠΕΛΛΟΠΟΝΗΣΟΥ</v>
      </c>
      <c r="I5145" s="53">
        <f>INDEX(Δεδομένα!E$1:E$13,MATCH('2021'!H5145,Δεδομένα!D$1:D$13,0))</f>
        <v>8</v>
      </c>
      <c r="J5145" s="4">
        <v>44246</v>
      </c>
      <c r="K5145" s="3" t="s">
        <v>146</v>
      </c>
      <c r="L5145" s="17" t="str">
        <f t="shared" si="412"/>
        <v>19/02/2021 16:30</v>
      </c>
      <c r="M5145" s="4">
        <v>44246</v>
      </c>
      <c r="N5145" s="3" t="s">
        <v>404</v>
      </c>
      <c r="O5145" s="17" t="str">
        <f t="shared" si="413"/>
        <v>19/02/2021 18:05</v>
      </c>
      <c r="P5145" s="24">
        <f t="shared" si="414"/>
        <v>6.5972222218988463E-2</v>
      </c>
      <c r="Q5145" s="28">
        <v>0</v>
      </c>
      <c r="R5145" s="27">
        <f t="shared" si="415"/>
        <v>94.999999995343387</v>
      </c>
      <c r="S5145" s="3" t="s">
        <v>4</v>
      </c>
      <c r="T5145" s="3" t="s">
        <v>5248</v>
      </c>
      <c r="U5145" s="3" t="s">
        <v>123</v>
      </c>
      <c r="V5145" s="3" t="s">
        <v>5296</v>
      </c>
      <c r="W5145" s="5">
        <v>0</v>
      </c>
      <c r="X5145" s="5">
        <v>0</v>
      </c>
      <c r="Y5145" s="5">
        <v>0</v>
      </c>
      <c r="Z5145" s="5">
        <v>0</v>
      </c>
      <c r="AA5145" s="5">
        <v>0.2</v>
      </c>
      <c r="AB5145" s="5">
        <v>1</v>
      </c>
      <c r="AC5145" s="5">
        <v>0</v>
      </c>
      <c r="AD5145" s="5">
        <v>0</v>
      </c>
      <c r="AE5145" s="2">
        <v>2</v>
      </c>
      <c r="AF5145" s="2">
        <v>0</v>
      </c>
      <c r="AG5145" s="2">
        <v>0</v>
      </c>
      <c r="AH5145" s="2">
        <v>0</v>
      </c>
      <c r="AI5145" s="2">
        <v>0</v>
      </c>
      <c r="AJ5145" s="2">
        <v>1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 t="s">
        <v>4</v>
      </c>
      <c r="AT5145" s="2" t="s">
        <v>4</v>
      </c>
    </row>
    <row r="5146" spans="1:46" x14ac:dyDescent="0.2">
      <c r="A5146" s="2">
        <v>1641155</v>
      </c>
      <c r="B5146" s="2">
        <v>832666</v>
      </c>
      <c r="C5146" s="6">
        <v>22.723730123859902</v>
      </c>
      <c r="D5146" s="6">
        <v>36.879265279854998</v>
      </c>
      <c r="E5146" s="19" t="s">
        <v>5294</v>
      </c>
      <c r="F5146" s="46">
        <f>INDEX(Δεδομένα!$P:$P,MATCH('2021'!E5146,Δεδομένα!$O:$O,0))</f>
        <v>152</v>
      </c>
      <c r="G5146" s="49" t="s">
        <v>5246</v>
      </c>
      <c r="H5146" s="51" t="str">
        <f>INDEX(Δεδομένα!B$1:B$51,MATCH('2021'!G5146,Δεδομένα!A$1:A$51,0))</f>
        <v>ΠΕΛΛΟΠΟΝΗΣΟΥ</v>
      </c>
      <c r="I5146" s="53">
        <f>INDEX(Δεδομένα!E$1:E$13,MATCH('2021'!H5146,Δεδομένα!D$1:D$13,0))</f>
        <v>8</v>
      </c>
      <c r="J5146" s="4">
        <v>44252</v>
      </c>
      <c r="K5146" s="3" t="s">
        <v>1142</v>
      </c>
      <c r="L5146" s="17" t="str">
        <f t="shared" si="412"/>
        <v>25/02/2021 14:26</v>
      </c>
      <c r="M5146" s="4">
        <v>44252</v>
      </c>
      <c r="N5146" s="3" t="s">
        <v>55</v>
      </c>
      <c r="O5146" s="17" t="str">
        <f t="shared" si="413"/>
        <v>25/02/2021 18:28</v>
      </c>
      <c r="P5146" s="24">
        <f t="shared" si="414"/>
        <v>0.16805555555038154</v>
      </c>
      <c r="Q5146" s="28">
        <v>0</v>
      </c>
      <c r="R5146" s="27">
        <f t="shared" si="415"/>
        <v>241.99999999254942</v>
      </c>
      <c r="S5146" s="3" t="s">
        <v>4</v>
      </c>
      <c r="T5146" s="3" t="s">
        <v>5248</v>
      </c>
      <c r="U5146" s="3" t="s">
        <v>123</v>
      </c>
      <c r="V5146" s="3" t="s">
        <v>5297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6</v>
      </c>
      <c r="AC5146" s="5">
        <v>0</v>
      </c>
      <c r="AD5146" s="5">
        <v>0</v>
      </c>
      <c r="AE5146" s="2">
        <v>9</v>
      </c>
      <c r="AF5146" s="2">
        <v>0</v>
      </c>
      <c r="AG5146" s="2">
        <v>0</v>
      </c>
      <c r="AH5146" s="2">
        <v>0</v>
      </c>
      <c r="AI5146" s="2">
        <v>0</v>
      </c>
      <c r="AJ5146" s="2">
        <v>5</v>
      </c>
      <c r="AK5146" s="2">
        <v>0</v>
      </c>
      <c r="AL5146" s="2">
        <v>1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 t="s">
        <v>4</v>
      </c>
      <c r="AT5146" s="2" t="s">
        <v>4</v>
      </c>
    </row>
    <row r="5147" spans="1:46" x14ac:dyDescent="0.2">
      <c r="A5147" s="2">
        <v>1654672</v>
      </c>
      <c r="B5147" s="2">
        <v>839404</v>
      </c>
      <c r="C5147" s="6">
        <v>23.0229298952517</v>
      </c>
      <c r="D5147" s="6">
        <v>36.847144222726499</v>
      </c>
      <c r="E5147" s="19" t="s">
        <v>5294</v>
      </c>
      <c r="F5147" s="46">
        <f>INDEX(Δεδομένα!$P:$P,MATCH('2021'!E5147,Δεδομένα!$O:$O,0))</f>
        <v>152</v>
      </c>
      <c r="G5147" s="49" t="s">
        <v>5246</v>
      </c>
      <c r="H5147" s="51" t="str">
        <f>INDEX(Δεδομένα!B$1:B$51,MATCH('2021'!G5147,Δεδομένα!A$1:A$51,0))</f>
        <v>ΠΕΛΛΟΠΟΝΗΣΟΥ</v>
      </c>
      <c r="I5147" s="53">
        <f>INDEX(Δεδομένα!E$1:E$13,MATCH('2021'!H5147,Δεδομένα!D$1:D$13,0))</f>
        <v>8</v>
      </c>
      <c r="J5147" s="4">
        <v>44275</v>
      </c>
      <c r="K5147" s="3" t="s">
        <v>109</v>
      </c>
      <c r="L5147" s="17" t="str">
        <f t="shared" si="412"/>
        <v>20/03/2021 15:50</v>
      </c>
      <c r="M5147" s="4">
        <v>44275</v>
      </c>
      <c r="N5147" s="3" t="s">
        <v>696</v>
      </c>
      <c r="O5147" s="17" t="str">
        <f t="shared" si="413"/>
        <v>20/03/2021 19:39</v>
      </c>
      <c r="P5147" s="24">
        <f t="shared" si="414"/>
        <v>0.15902777777955635</v>
      </c>
      <c r="Q5147" s="28">
        <v>0</v>
      </c>
      <c r="R5147" s="27">
        <f t="shared" si="415"/>
        <v>229.00000000256114</v>
      </c>
      <c r="S5147" s="3" t="s">
        <v>4</v>
      </c>
      <c r="T5147" s="3" t="s">
        <v>5298</v>
      </c>
      <c r="U5147" s="3" t="s">
        <v>5299</v>
      </c>
      <c r="V5147" s="3" t="s">
        <v>5300</v>
      </c>
      <c r="W5147" s="5">
        <v>0</v>
      </c>
      <c r="X5147" s="5">
        <v>3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2">
        <v>4</v>
      </c>
      <c r="AF5147" s="2">
        <v>0</v>
      </c>
      <c r="AG5147" s="2">
        <v>0</v>
      </c>
      <c r="AH5147" s="2">
        <v>0</v>
      </c>
      <c r="AI5147" s="2">
        <v>0</v>
      </c>
      <c r="AJ5147" s="2">
        <v>2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 t="s">
        <v>4</v>
      </c>
      <c r="AT5147" s="2" t="s">
        <v>4</v>
      </c>
    </row>
    <row r="5148" spans="1:46" x14ac:dyDescent="0.2">
      <c r="A5148" s="2">
        <v>1654677</v>
      </c>
      <c r="B5148" s="2">
        <v>844368</v>
      </c>
      <c r="C5148" s="6">
        <v>22.892544083680999</v>
      </c>
      <c r="D5148" s="6">
        <v>36.786549668765801</v>
      </c>
      <c r="E5148" s="19" t="s">
        <v>5294</v>
      </c>
      <c r="F5148" s="46">
        <f>INDEX(Δεδομένα!$P:$P,MATCH('2021'!E5148,Δεδομένα!$O:$O,0))</f>
        <v>152</v>
      </c>
      <c r="G5148" s="49" t="s">
        <v>5246</v>
      </c>
      <c r="H5148" s="51" t="str">
        <f>INDEX(Δεδομένα!B$1:B$51,MATCH('2021'!G5148,Δεδομένα!A$1:A$51,0))</f>
        <v>ΠΕΛΛΟΠΟΝΗΣΟΥ</v>
      </c>
      <c r="I5148" s="53">
        <f>INDEX(Δεδομένα!E$1:E$13,MATCH('2021'!H5148,Δεδομένα!D$1:D$13,0))</f>
        <v>8</v>
      </c>
      <c r="J5148" s="4">
        <v>44296</v>
      </c>
      <c r="K5148" s="3" t="s">
        <v>441</v>
      </c>
      <c r="L5148" s="17" t="str">
        <f t="shared" si="412"/>
        <v>10/04/2021 12:34</v>
      </c>
      <c r="M5148" s="4">
        <v>44296</v>
      </c>
      <c r="N5148" s="3" t="s">
        <v>447</v>
      </c>
      <c r="O5148" s="17" t="str">
        <f t="shared" si="413"/>
        <v>10/04/2021 13:40</v>
      </c>
      <c r="P5148" s="24">
        <f t="shared" si="414"/>
        <v>4.5833333337213844E-2</v>
      </c>
      <c r="Q5148" s="28">
        <v>0</v>
      </c>
      <c r="R5148" s="27">
        <f t="shared" si="415"/>
        <v>66.000000005587935</v>
      </c>
      <c r="S5148" s="3" t="s">
        <v>4</v>
      </c>
      <c r="T5148" s="3" t="s">
        <v>5298</v>
      </c>
      <c r="U5148" s="3" t="s">
        <v>5301</v>
      </c>
      <c r="V5148" s="3" t="s">
        <v>5302</v>
      </c>
      <c r="W5148" s="5">
        <v>0</v>
      </c>
      <c r="X5148" s="5">
        <v>0</v>
      </c>
      <c r="Y5148" s="5">
        <v>0</v>
      </c>
      <c r="Z5148" s="5">
        <v>0.03</v>
      </c>
      <c r="AA5148" s="5">
        <v>0</v>
      </c>
      <c r="AB5148" s="5">
        <v>0</v>
      </c>
      <c r="AC5148" s="5">
        <v>0</v>
      </c>
      <c r="AD5148" s="5">
        <v>0</v>
      </c>
      <c r="AE5148" s="2">
        <v>2</v>
      </c>
      <c r="AF5148" s="2">
        <v>0</v>
      </c>
      <c r="AG5148" s="2">
        <v>0</v>
      </c>
      <c r="AH5148" s="2">
        <v>0</v>
      </c>
      <c r="AI5148" s="2">
        <v>0</v>
      </c>
      <c r="AJ5148" s="2">
        <v>1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 t="s">
        <v>4</v>
      </c>
      <c r="AT5148" s="2" t="s">
        <v>4</v>
      </c>
    </row>
    <row r="5149" spans="1:46" x14ac:dyDescent="0.2">
      <c r="A5149" s="2">
        <v>1654678</v>
      </c>
      <c r="B5149" s="2">
        <v>844914</v>
      </c>
      <c r="D5149" s="2"/>
      <c r="E5149" s="19" t="s">
        <v>5294</v>
      </c>
      <c r="F5149" s="46">
        <f>INDEX(Δεδομένα!$P:$P,MATCH('2021'!E5149,Δεδομένα!$O:$O,0))</f>
        <v>152</v>
      </c>
      <c r="G5149" s="49" t="s">
        <v>5246</v>
      </c>
      <c r="H5149" s="51" t="str">
        <f>INDEX(Δεδομένα!B$1:B$51,MATCH('2021'!G5149,Δεδομένα!A$1:A$51,0))</f>
        <v>ΠΕΛΛΟΠΟΝΗΣΟΥ</v>
      </c>
      <c r="I5149" s="53">
        <f>INDEX(Δεδομένα!E$1:E$13,MATCH('2021'!H5149,Δεδομένα!D$1:D$13,0))</f>
        <v>8</v>
      </c>
      <c r="J5149" s="4">
        <v>44297</v>
      </c>
      <c r="K5149" s="3" t="s">
        <v>459</v>
      </c>
      <c r="L5149" s="17" t="str">
        <f t="shared" si="412"/>
        <v>11/04/2021 20:05</v>
      </c>
      <c r="M5149" s="4">
        <v>44297</v>
      </c>
      <c r="N5149" s="3" t="s">
        <v>561</v>
      </c>
      <c r="O5149" s="17" t="str">
        <f t="shared" si="413"/>
        <v>11/04/2021 20:52</v>
      </c>
      <c r="P5149" s="24">
        <f t="shared" si="414"/>
        <v>3.2638888886140194E-2</v>
      </c>
      <c r="Q5149" s="28">
        <v>0</v>
      </c>
      <c r="R5149" s="27">
        <f t="shared" si="415"/>
        <v>46.999999996041879</v>
      </c>
      <c r="S5149" s="3" t="s">
        <v>4</v>
      </c>
      <c r="T5149" s="3" t="s">
        <v>5298</v>
      </c>
      <c r="U5149" s="3" t="s">
        <v>123</v>
      </c>
      <c r="V5149" s="3" t="s">
        <v>5303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0.03</v>
      </c>
      <c r="AC5149" s="5">
        <v>0</v>
      </c>
      <c r="AD5149" s="5">
        <v>0</v>
      </c>
      <c r="AE5149" s="2">
        <v>2</v>
      </c>
      <c r="AF5149" s="2">
        <v>0</v>
      </c>
      <c r="AG5149" s="2">
        <v>0</v>
      </c>
      <c r="AH5149" s="2">
        <v>0</v>
      </c>
      <c r="AI5149" s="2">
        <v>0</v>
      </c>
      <c r="AJ5149" s="2">
        <v>1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 t="s">
        <v>4</v>
      </c>
      <c r="AT5149" s="2" t="s">
        <v>4</v>
      </c>
    </row>
    <row r="5150" spans="1:46" x14ac:dyDescent="0.2">
      <c r="A5150" s="2">
        <v>1663518</v>
      </c>
      <c r="B5150" s="2">
        <v>845313</v>
      </c>
      <c r="C5150" s="6">
        <v>22.929444300225001</v>
      </c>
      <c r="D5150" s="6">
        <v>36.666651530381301</v>
      </c>
      <c r="E5150" s="19" t="s">
        <v>5294</v>
      </c>
      <c r="F5150" s="46">
        <f>INDEX(Δεδομένα!$P:$P,MATCH('2021'!E5150,Δεδομένα!$O:$O,0))</f>
        <v>152</v>
      </c>
      <c r="G5150" s="49" t="s">
        <v>5246</v>
      </c>
      <c r="H5150" s="51" t="str">
        <f>INDEX(Δεδομένα!B$1:B$51,MATCH('2021'!G5150,Δεδομένα!A$1:A$51,0))</f>
        <v>ΠΕΛΛΟΠΟΝΗΣΟΥ</v>
      </c>
      <c r="I5150" s="53">
        <f>INDEX(Δεδομένα!E$1:E$13,MATCH('2021'!H5150,Δεδομένα!D$1:D$13,0))</f>
        <v>8</v>
      </c>
      <c r="J5150" s="4">
        <v>44299</v>
      </c>
      <c r="K5150" s="3" t="s">
        <v>298</v>
      </c>
      <c r="L5150" s="17" t="str">
        <f t="shared" si="412"/>
        <v>13/04/2021 12:35</v>
      </c>
      <c r="M5150" s="4">
        <v>44299</v>
      </c>
      <c r="N5150" s="3" t="s">
        <v>39</v>
      </c>
      <c r="O5150" s="17" t="str">
        <f t="shared" si="413"/>
        <v>13/04/2021 14:40</v>
      </c>
      <c r="P5150" s="24">
        <f t="shared" si="414"/>
        <v>8.6805555554747116E-2</v>
      </c>
      <c r="Q5150" s="28">
        <v>0</v>
      </c>
      <c r="R5150" s="27">
        <f t="shared" si="415"/>
        <v>124.99999999883585</v>
      </c>
      <c r="S5150" s="3" t="s">
        <v>4</v>
      </c>
      <c r="T5150" s="3" t="s">
        <v>5298</v>
      </c>
      <c r="U5150" s="3" t="s">
        <v>4</v>
      </c>
      <c r="V5150" s="3" t="s">
        <v>5304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0.5</v>
      </c>
      <c r="AC5150" s="5">
        <v>0</v>
      </c>
      <c r="AD5150" s="5">
        <v>0</v>
      </c>
      <c r="AE5150" s="2">
        <v>4</v>
      </c>
      <c r="AF5150" s="2">
        <v>0</v>
      </c>
      <c r="AG5150" s="2">
        <v>0</v>
      </c>
      <c r="AH5150" s="2">
        <v>0</v>
      </c>
      <c r="AI5150" s="2">
        <v>0</v>
      </c>
      <c r="AJ5150" s="2">
        <v>2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 t="s">
        <v>4</v>
      </c>
      <c r="AT5150" s="2" t="s">
        <v>4</v>
      </c>
    </row>
    <row r="5151" spans="1:46" x14ac:dyDescent="0.2">
      <c r="A5151" s="2">
        <v>1659855</v>
      </c>
      <c r="B5151" s="2">
        <v>846897</v>
      </c>
      <c r="C5151" s="6">
        <v>22.928390412107401</v>
      </c>
      <c r="D5151" s="6">
        <v>36.792293625590901</v>
      </c>
      <c r="E5151" s="19" t="s">
        <v>5294</v>
      </c>
      <c r="F5151" s="46">
        <f>INDEX(Δεδομένα!$P:$P,MATCH('2021'!E5151,Δεδομένα!$O:$O,0))</f>
        <v>152</v>
      </c>
      <c r="G5151" s="49" t="s">
        <v>5246</v>
      </c>
      <c r="H5151" s="51" t="str">
        <f>INDEX(Δεδομένα!B$1:B$51,MATCH('2021'!G5151,Δεδομένα!A$1:A$51,0))</f>
        <v>ΠΕΛΛΟΠΟΝΗΣΟΥ</v>
      </c>
      <c r="I5151" s="53">
        <f>INDEX(Δεδομένα!E$1:E$13,MATCH('2021'!H5151,Δεδομένα!D$1:D$13,0))</f>
        <v>8</v>
      </c>
      <c r="J5151" s="4">
        <v>44305</v>
      </c>
      <c r="K5151" s="3" t="s">
        <v>826</v>
      </c>
      <c r="L5151" s="17" t="str">
        <f t="shared" si="412"/>
        <v>19/04/2021 10:39</v>
      </c>
      <c r="M5151" s="4">
        <v>44305</v>
      </c>
      <c r="N5151" s="3" t="s">
        <v>1319</v>
      </c>
      <c r="O5151" s="17" t="str">
        <f t="shared" si="413"/>
        <v>19/04/2021 11:55</v>
      </c>
      <c r="P5151" s="24">
        <f t="shared" si="414"/>
        <v>5.2777777782466728E-2</v>
      </c>
      <c r="Q5151" s="28">
        <v>0</v>
      </c>
      <c r="R5151" s="27">
        <f t="shared" si="415"/>
        <v>76.000000006752089</v>
      </c>
      <c r="S5151" s="3" t="s">
        <v>4</v>
      </c>
      <c r="T5151" s="3" t="s">
        <v>5298</v>
      </c>
      <c r="U5151" s="3" t="s">
        <v>1891</v>
      </c>
      <c r="V5151" s="3" t="s">
        <v>5305</v>
      </c>
      <c r="W5151" s="5">
        <v>0</v>
      </c>
      <c r="X5151" s="5">
        <v>0.01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2">
        <v>3</v>
      </c>
      <c r="AF5151" s="2">
        <v>0</v>
      </c>
      <c r="AG5151" s="2">
        <v>0</v>
      </c>
      <c r="AH5151" s="2">
        <v>0</v>
      </c>
      <c r="AI5151" s="2">
        <v>0</v>
      </c>
      <c r="AJ5151" s="2">
        <v>2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 t="s">
        <v>4</v>
      </c>
      <c r="AT5151" s="2" t="s">
        <v>4</v>
      </c>
    </row>
    <row r="5152" spans="1:46" x14ac:dyDescent="0.2">
      <c r="A5152" s="2">
        <v>1659853</v>
      </c>
      <c r="B5152" s="2">
        <v>847354</v>
      </c>
      <c r="C5152" s="6">
        <v>23.032946724435501</v>
      </c>
      <c r="D5152" s="6">
        <v>36.619979510690897</v>
      </c>
      <c r="E5152" s="19" t="s">
        <v>5294</v>
      </c>
      <c r="F5152" s="46">
        <f>INDEX(Δεδομένα!$P:$P,MATCH('2021'!E5152,Δεδομένα!$O:$O,0))</f>
        <v>152</v>
      </c>
      <c r="G5152" s="49" t="s">
        <v>5246</v>
      </c>
      <c r="H5152" s="51" t="str">
        <f>INDEX(Δεδομένα!B$1:B$51,MATCH('2021'!G5152,Δεδομένα!A$1:A$51,0))</f>
        <v>ΠΕΛΛΟΠΟΝΗΣΟΥ</v>
      </c>
      <c r="I5152" s="53">
        <f>INDEX(Δεδομένα!E$1:E$13,MATCH('2021'!H5152,Δεδομένα!D$1:D$13,0))</f>
        <v>8</v>
      </c>
      <c r="J5152" s="4">
        <v>44307</v>
      </c>
      <c r="K5152" s="3" t="s">
        <v>241</v>
      </c>
      <c r="L5152" s="17" t="str">
        <f t="shared" si="412"/>
        <v>21/04/2021 13:15</v>
      </c>
      <c r="M5152" s="4">
        <v>44307</v>
      </c>
      <c r="N5152" s="3" t="s">
        <v>42</v>
      </c>
      <c r="O5152" s="17" t="str">
        <f t="shared" si="413"/>
        <v>21/04/2021 14:30</v>
      </c>
      <c r="P5152" s="24">
        <f t="shared" si="414"/>
        <v>5.2083333328482695E-2</v>
      </c>
      <c r="Q5152" s="28">
        <v>0</v>
      </c>
      <c r="R5152" s="27">
        <f t="shared" si="415"/>
        <v>74.999999993015081</v>
      </c>
      <c r="S5152" s="3" t="s">
        <v>4</v>
      </c>
      <c r="T5152" s="3" t="s">
        <v>5298</v>
      </c>
      <c r="U5152" s="3" t="s">
        <v>4</v>
      </c>
      <c r="V5152" s="3" t="s">
        <v>5306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0.05</v>
      </c>
      <c r="AC5152" s="5">
        <v>0</v>
      </c>
      <c r="AD5152" s="5">
        <v>0</v>
      </c>
      <c r="AE5152" s="2">
        <v>2</v>
      </c>
      <c r="AF5152" s="2">
        <v>0</v>
      </c>
      <c r="AG5152" s="2">
        <v>0</v>
      </c>
      <c r="AH5152" s="2">
        <v>0</v>
      </c>
      <c r="AI5152" s="2">
        <v>0</v>
      </c>
      <c r="AJ5152" s="2">
        <v>1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 t="s">
        <v>4</v>
      </c>
      <c r="AT5152" s="2" t="s">
        <v>4</v>
      </c>
    </row>
    <row r="5153" spans="1:46" x14ac:dyDescent="0.2">
      <c r="A5153" s="2">
        <v>1659851</v>
      </c>
      <c r="B5153" s="2">
        <v>847665</v>
      </c>
      <c r="C5153" s="6">
        <v>22.833236326429599</v>
      </c>
      <c r="D5153" s="6">
        <v>36.917316902014001</v>
      </c>
      <c r="E5153" s="19" t="s">
        <v>5294</v>
      </c>
      <c r="F5153" s="46">
        <f>INDEX(Δεδομένα!$P:$P,MATCH('2021'!E5153,Δεδομένα!$O:$O,0))</f>
        <v>152</v>
      </c>
      <c r="G5153" s="49" t="s">
        <v>5246</v>
      </c>
      <c r="H5153" s="51" t="str">
        <f>INDEX(Δεδομένα!B$1:B$51,MATCH('2021'!G5153,Δεδομένα!A$1:A$51,0))</f>
        <v>ΠΕΛΛΟΠΟΝΗΣΟΥ</v>
      </c>
      <c r="I5153" s="53">
        <f>INDEX(Δεδομένα!E$1:E$13,MATCH('2021'!H5153,Δεδομένα!D$1:D$13,0))</f>
        <v>8</v>
      </c>
      <c r="J5153" s="4">
        <v>44308</v>
      </c>
      <c r="K5153" s="3" t="s">
        <v>1496</v>
      </c>
      <c r="L5153" s="17" t="str">
        <f t="shared" si="412"/>
        <v>22/04/2021 14:54</v>
      </c>
      <c r="M5153" s="4">
        <v>44308</v>
      </c>
      <c r="N5153" s="3" t="s">
        <v>433</v>
      </c>
      <c r="O5153" s="17" t="str">
        <f t="shared" si="413"/>
        <v>22/04/2021 17:25</v>
      </c>
      <c r="P5153" s="24">
        <f t="shared" si="414"/>
        <v>0.10486111111094942</v>
      </c>
      <c r="Q5153" s="28">
        <v>0</v>
      </c>
      <c r="R5153" s="27">
        <f t="shared" si="415"/>
        <v>150.99999999976717</v>
      </c>
      <c r="S5153" s="3" t="s">
        <v>4</v>
      </c>
      <c r="T5153" s="3" t="s">
        <v>5298</v>
      </c>
      <c r="U5153" s="3" t="s">
        <v>123</v>
      </c>
      <c r="V5153" s="3" t="s">
        <v>5307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0.03</v>
      </c>
      <c r="AE5153" s="2">
        <v>2</v>
      </c>
      <c r="AF5153" s="2">
        <v>0</v>
      </c>
      <c r="AG5153" s="2">
        <v>0</v>
      </c>
      <c r="AH5153" s="2">
        <v>0</v>
      </c>
      <c r="AI5153" s="2">
        <v>0</v>
      </c>
      <c r="AJ5153" s="2">
        <v>1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 t="s">
        <v>4</v>
      </c>
      <c r="AT5153" s="2" t="s">
        <v>4</v>
      </c>
    </row>
    <row r="5154" spans="1:46" x14ac:dyDescent="0.2">
      <c r="A5154" s="2">
        <v>1659807</v>
      </c>
      <c r="B5154" s="2">
        <v>850242</v>
      </c>
      <c r="C5154" s="6">
        <v>22.832966627475098</v>
      </c>
      <c r="D5154" s="6">
        <v>36.917141544359303</v>
      </c>
      <c r="E5154" s="19" t="s">
        <v>5294</v>
      </c>
      <c r="F5154" s="46">
        <f>INDEX(Δεδομένα!$P:$P,MATCH('2021'!E5154,Δεδομένα!$O:$O,0))</f>
        <v>152</v>
      </c>
      <c r="G5154" s="49" t="s">
        <v>5246</v>
      </c>
      <c r="H5154" s="51" t="str">
        <f>INDEX(Δεδομένα!B$1:B$51,MATCH('2021'!G5154,Δεδομένα!A$1:A$51,0))</f>
        <v>ΠΕΛΛΟΠΟΝΗΣΟΥ</v>
      </c>
      <c r="I5154" s="53">
        <f>INDEX(Δεδομένα!E$1:E$13,MATCH('2021'!H5154,Δεδομένα!D$1:D$13,0))</f>
        <v>8</v>
      </c>
      <c r="J5154" s="4">
        <v>44318</v>
      </c>
      <c r="K5154" s="3" t="s">
        <v>131</v>
      </c>
      <c r="L5154" s="17" t="str">
        <f t="shared" si="412"/>
        <v>02/05/2021 19:15</v>
      </c>
      <c r="M5154" s="4">
        <v>44318</v>
      </c>
      <c r="N5154" s="3" t="s">
        <v>1065</v>
      </c>
      <c r="O5154" s="17" t="str">
        <f t="shared" si="413"/>
        <v>02/05/2021 22:03</v>
      </c>
      <c r="P5154" s="24">
        <f t="shared" si="414"/>
        <v>0.11666666666133096</v>
      </c>
      <c r="Q5154" s="28">
        <v>0</v>
      </c>
      <c r="R5154" s="27">
        <f t="shared" si="415"/>
        <v>167.99999999231659</v>
      </c>
      <c r="S5154" s="3" t="s">
        <v>4</v>
      </c>
      <c r="T5154" s="3" t="s">
        <v>5248</v>
      </c>
      <c r="U5154" s="3" t="s">
        <v>5308</v>
      </c>
      <c r="V5154" s="3" t="s">
        <v>5309</v>
      </c>
      <c r="W5154" s="5">
        <v>0</v>
      </c>
      <c r="X5154" s="5">
        <v>0.01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2">
        <v>2</v>
      </c>
      <c r="AF5154" s="2">
        <v>0</v>
      </c>
      <c r="AG5154" s="2">
        <v>0</v>
      </c>
      <c r="AH5154" s="2">
        <v>0</v>
      </c>
      <c r="AI5154" s="2">
        <v>0</v>
      </c>
      <c r="AJ5154" s="2">
        <v>1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 t="s">
        <v>4</v>
      </c>
      <c r="AT5154" s="2" t="s">
        <v>4</v>
      </c>
    </row>
    <row r="5155" spans="1:46" x14ac:dyDescent="0.2">
      <c r="A5155" s="2">
        <v>1659843</v>
      </c>
      <c r="B5155" s="2">
        <v>850762</v>
      </c>
      <c r="D5155" s="2"/>
      <c r="E5155" s="19" t="s">
        <v>5294</v>
      </c>
      <c r="F5155" s="46">
        <f>INDEX(Δεδομένα!$P:$P,MATCH('2021'!E5155,Δεδομένα!$O:$O,0))</f>
        <v>152</v>
      </c>
      <c r="G5155" s="49" t="s">
        <v>5246</v>
      </c>
      <c r="H5155" s="51" t="str">
        <f>INDEX(Δεδομένα!B$1:B$51,MATCH('2021'!G5155,Δεδομένα!A$1:A$51,0))</f>
        <v>ΠΕΛΛΟΠΟΝΗΣΟΥ</v>
      </c>
      <c r="I5155" s="53">
        <f>INDEX(Δεδομένα!E$1:E$13,MATCH('2021'!H5155,Δεδομένα!D$1:D$13,0))</f>
        <v>8</v>
      </c>
      <c r="J5155" s="4">
        <v>44320</v>
      </c>
      <c r="K5155" s="3" t="s">
        <v>1652</v>
      </c>
      <c r="L5155" s="17" t="str">
        <f t="shared" si="412"/>
        <v>04/05/2021 20:14</v>
      </c>
      <c r="M5155" s="4">
        <v>44320</v>
      </c>
      <c r="N5155" s="3" t="s">
        <v>797</v>
      </c>
      <c r="O5155" s="17" t="str">
        <f t="shared" si="413"/>
        <v>04/05/2021 21:15</v>
      </c>
      <c r="P5155" s="24">
        <f t="shared" si="414"/>
        <v>4.2361111110949423E-2</v>
      </c>
      <c r="Q5155" s="28">
        <v>0</v>
      </c>
      <c r="R5155" s="27">
        <f t="shared" si="415"/>
        <v>60.999999999767169</v>
      </c>
      <c r="S5155" s="3" t="s">
        <v>4</v>
      </c>
      <c r="T5155" s="3" t="s">
        <v>5298</v>
      </c>
      <c r="U5155" s="3" t="s">
        <v>5310</v>
      </c>
      <c r="V5155" s="3" t="s">
        <v>5311</v>
      </c>
      <c r="W5155" s="5">
        <v>0</v>
      </c>
      <c r="X5155" s="5">
        <v>0.02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2">
        <v>2</v>
      </c>
      <c r="AF5155" s="2">
        <v>0</v>
      </c>
      <c r="AG5155" s="2">
        <v>0</v>
      </c>
      <c r="AH5155" s="2">
        <v>0</v>
      </c>
      <c r="AI5155" s="2">
        <v>0</v>
      </c>
      <c r="AJ5155" s="2">
        <v>1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 t="s">
        <v>4</v>
      </c>
      <c r="AT5155" s="2" t="s">
        <v>4</v>
      </c>
    </row>
    <row r="5156" spans="1:46" x14ac:dyDescent="0.2">
      <c r="A5156" s="2">
        <v>1673230</v>
      </c>
      <c r="B5156" s="2">
        <v>851834</v>
      </c>
      <c r="C5156" s="6">
        <v>23.0482842271667</v>
      </c>
      <c r="D5156" s="6">
        <v>36.533196081459501</v>
      </c>
      <c r="E5156" s="19" t="s">
        <v>5294</v>
      </c>
      <c r="F5156" s="46">
        <f>INDEX(Δεδομένα!$P:$P,MATCH('2021'!E5156,Δεδομένα!$O:$O,0))</f>
        <v>152</v>
      </c>
      <c r="G5156" s="49" t="s">
        <v>5246</v>
      </c>
      <c r="H5156" s="51" t="str">
        <f>INDEX(Δεδομένα!B$1:B$51,MATCH('2021'!G5156,Δεδομένα!A$1:A$51,0))</f>
        <v>ΠΕΛΛΟΠΟΝΗΣΟΥ</v>
      </c>
      <c r="I5156" s="53">
        <f>INDEX(Δεδομένα!E$1:E$13,MATCH('2021'!H5156,Δεδομένα!D$1:D$13,0))</f>
        <v>8</v>
      </c>
      <c r="J5156" s="4">
        <v>44325</v>
      </c>
      <c r="K5156" s="3" t="s">
        <v>2415</v>
      </c>
      <c r="L5156" s="17" t="str">
        <f t="shared" si="412"/>
        <v>09/05/2021 09:09</v>
      </c>
      <c r="M5156" s="4">
        <v>44325</v>
      </c>
      <c r="N5156" s="3" t="s">
        <v>681</v>
      </c>
      <c r="O5156" s="17" t="str">
        <f t="shared" si="413"/>
        <v>09/05/2021 11:15</v>
      </c>
      <c r="P5156" s="24">
        <f t="shared" si="414"/>
        <v>8.7500000001455192E-2</v>
      </c>
      <c r="Q5156" s="28">
        <v>0</v>
      </c>
      <c r="R5156" s="27">
        <f t="shared" si="415"/>
        <v>126.00000000209548</v>
      </c>
      <c r="S5156" s="3" t="s">
        <v>4</v>
      </c>
      <c r="T5156" s="3" t="s">
        <v>5298</v>
      </c>
      <c r="U5156" s="3" t="s">
        <v>4</v>
      </c>
      <c r="V5156" s="3" t="s">
        <v>5312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0.01</v>
      </c>
      <c r="AC5156" s="5">
        <v>0</v>
      </c>
      <c r="AD5156" s="5">
        <v>0</v>
      </c>
      <c r="AE5156" s="2">
        <v>6</v>
      </c>
      <c r="AF5156" s="2">
        <v>0</v>
      </c>
      <c r="AG5156" s="2">
        <v>0</v>
      </c>
      <c r="AH5156" s="2">
        <v>0</v>
      </c>
      <c r="AI5156" s="2">
        <v>0</v>
      </c>
      <c r="AJ5156" s="2">
        <v>3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 t="s">
        <v>4</v>
      </c>
      <c r="AT5156" s="2" t="s">
        <v>4</v>
      </c>
    </row>
    <row r="5157" spans="1:46" x14ac:dyDescent="0.2">
      <c r="A5157" s="2">
        <v>1673224</v>
      </c>
      <c r="B5157" s="2">
        <v>854552</v>
      </c>
      <c r="C5157" s="6">
        <v>22.8463660530001</v>
      </c>
      <c r="D5157" s="6">
        <v>36.779308451007601</v>
      </c>
      <c r="E5157" s="19" t="s">
        <v>5294</v>
      </c>
      <c r="F5157" s="46">
        <f>INDEX(Δεδομένα!$P:$P,MATCH('2021'!E5157,Δεδομένα!$O:$O,0))</f>
        <v>152</v>
      </c>
      <c r="G5157" s="49" t="s">
        <v>5246</v>
      </c>
      <c r="H5157" s="51" t="str">
        <f>INDEX(Δεδομένα!B$1:B$51,MATCH('2021'!G5157,Δεδομένα!A$1:A$51,0))</f>
        <v>ΠΕΛΛΟΠΟΝΗΣΟΥ</v>
      </c>
      <c r="I5157" s="53">
        <f>INDEX(Δεδομένα!E$1:E$13,MATCH('2021'!H5157,Δεδομένα!D$1:D$13,0))</f>
        <v>8</v>
      </c>
      <c r="J5157" s="4">
        <v>44336</v>
      </c>
      <c r="K5157" s="3" t="s">
        <v>1138</v>
      </c>
      <c r="L5157" s="17" t="str">
        <f t="shared" si="412"/>
        <v>20/05/2021 10:54</v>
      </c>
      <c r="M5157" s="4">
        <v>44336</v>
      </c>
      <c r="N5157" s="3" t="s">
        <v>8</v>
      </c>
      <c r="O5157" s="17" t="str">
        <f t="shared" si="413"/>
        <v>20/05/2021 15:51</v>
      </c>
      <c r="P5157" s="24">
        <f t="shared" si="414"/>
        <v>0.20624999999563443</v>
      </c>
      <c r="Q5157" s="28">
        <v>0</v>
      </c>
      <c r="R5157" s="27">
        <f t="shared" si="415"/>
        <v>296.99999999371357</v>
      </c>
      <c r="S5157" s="3" t="s">
        <v>4</v>
      </c>
      <c r="T5157" s="3" t="s">
        <v>5298</v>
      </c>
      <c r="U5157" s="3" t="s">
        <v>4</v>
      </c>
      <c r="V5157" s="3" t="s">
        <v>5313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0.5</v>
      </c>
      <c r="AC5157" s="5">
        <v>0</v>
      </c>
      <c r="AD5157" s="5">
        <v>0</v>
      </c>
      <c r="AE5157" s="2">
        <v>8</v>
      </c>
      <c r="AF5157" s="2">
        <v>0</v>
      </c>
      <c r="AG5157" s="2">
        <v>0</v>
      </c>
      <c r="AH5157" s="2">
        <v>0</v>
      </c>
      <c r="AI5157" s="2">
        <v>0</v>
      </c>
      <c r="AJ5157" s="2">
        <v>4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 t="s">
        <v>4</v>
      </c>
      <c r="AT5157" s="2" t="s">
        <v>4</v>
      </c>
    </row>
    <row r="5158" spans="1:46" x14ac:dyDescent="0.2">
      <c r="A5158" s="2">
        <v>1673202</v>
      </c>
      <c r="B5158" s="2">
        <v>856821</v>
      </c>
      <c r="C5158" s="6">
        <v>22.851014198637799</v>
      </c>
      <c r="D5158" s="6">
        <v>36.830861893538398</v>
      </c>
      <c r="E5158" s="19" t="s">
        <v>5294</v>
      </c>
      <c r="F5158" s="46">
        <f>INDEX(Δεδομένα!$P:$P,MATCH('2021'!E5158,Δεδομένα!$O:$O,0))</f>
        <v>152</v>
      </c>
      <c r="G5158" s="49" t="s">
        <v>5246</v>
      </c>
      <c r="H5158" s="51" t="str">
        <f>INDEX(Δεδομένα!B$1:B$51,MATCH('2021'!G5158,Δεδομένα!A$1:A$51,0))</f>
        <v>ΠΕΛΛΟΠΟΝΗΣΟΥ</v>
      </c>
      <c r="I5158" s="53">
        <f>INDEX(Δεδομένα!E$1:E$13,MATCH('2021'!H5158,Δεδομένα!D$1:D$13,0))</f>
        <v>8</v>
      </c>
      <c r="J5158" s="4">
        <v>44344</v>
      </c>
      <c r="K5158" s="3" t="s">
        <v>796</v>
      </c>
      <c r="L5158" s="17" t="str">
        <f t="shared" ref="L5158:L5215" si="416">_xlfn.CONCAT(TEXT(J5158,"ηη/μμ/εεε")," ",TEXT(K5158,"ωω:λλ"))</f>
        <v>28/05/2021 14:09</v>
      </c>
      <c r="M5158" s="4">
        <v>44344</v>
      </c>
      <c r="N5158" s="3" t="s">
        <v>362</v>
      </c>
      <c r="O5158" s="17" t="str">
        <f t="shared" ref="O5158:O5215" si="417">_xlfn.CONCAT(TEXT(M5158,"ηη/μμ/εεε")," ",TEXT(N5158,"ωω:λλ"))</f>
        <v>28/05/2021 15:20</v>
      </c>
      <c r="P5158" s="24">
        <f t="shared" ref="P5158:P5215" si="418">O5158-L5158</f>
        <v>4.9305555556202307E-2</v>
      </c>
      <c r="Q5158" s="28">
        <v>0</v>
      </c>
      <c r="R5158" s="27">
        <f t="shared" ref="R5158:R5215" si="419">P5158*(24*60)</f>
        <v>71.000000000931323</v>
      </c>
      <c r="S5158" s="3" t="s">
        <v>4</v>
      </c>
      <c r="T5158" s="3" t="s">
        <v>5298</v>
      </c>
      <c r="U5158" s="3" t="s">
        <v>4</v>
      </c>
      <c r="V5158" s="3" t="s">
        <v>5314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0.2</v>
      </c>
      <c r="AC5158" s="5">
        <v>0</v>
      </c>
      <c r="AD5158" s="5">
        <v>0</v>
      </c>
      <c r="AE5158" s="2">
        <v>5</v>
      </c>
      <c r="AF5158" s="2">
        <v>0</v>
      </c>
      <c r="AG5158" s="2">
        <v>0</v>
      </c>
      <c r="AH5158" s="2">
        <v>0</v>
      </c>
      <c r="AI5158" s="2">
        <v>0</v>
      </c>
      <c r="AJ5158" s="2">
        <v>3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 t="s">
        <v>4</v>
      </c>
      <c r="AT5158" s="2" t="s">
        <v>4</v>
      </c>
    </row>
    <row r="5159" spans="1:46" x14ac:dyDescent="0.2">
      <c r="A5159" s="2">
        <v>1673201</v>
      </c>
      <c r="B5159" s="2">
        <v>857495</v>
      </c>
      <c r="C5159" s="6">
        <v>22.850845017116299</v>
      </c>
      <c r="D5159" s="6">
        <v>36.831174825691001</v>
      </c>
      <c r="E5159" s="19" t="s">
        <v>5294</v>
      </c>
      <c r="F5159" s="46">
        <f>INDEX(Δεδομένα!$P:$P,MATCH('2021'!E5159,Δεδομένα!$O:$O,0))</f>
        <v>152</v>
      </c>
      <c r="G5159" s="49" t="s">
        <v>5246</v>
      </c>
      <c r="H5159" s="51" t="str">
        <f>INDEX(Δεδομένα!B$1:B$51,MATCH('2021'!G5159,Δεδομένα!A$1:A$51,0))</f>
        <v>ΠΕΛΛΟΠΟΝΗΣΟΥ</v>
      </c>
      <c r="I5159" s="53">
        <f>INDEX(Δεδομένα!E$1:E$13,MATCH('2021'!H5159,Δεδομένα!D$1:D$13,0))</f>
        <v>8</v>
      </c>
      <c r="J5159" s="4">
        <v>44346</v>
      </c>
      <c r="K5159" s="3" t="s">
        <v>79</v>
      </c>
      <c r="L5159" s="17" t="str">
        <f t="shared" si="416"/>
        <v>30/05/2021 19:10</v>
      </c>
      <c r="M5159" s="4">
        <v>44346</v>
      </c>
      <c r="N5159" s="3" t="s">
        <v>502</v>
      </c>
      <c r="O5159" s="17" t="str">
        <f t="shared" si="417"/>
        <v>30/05/2021 19:30</v>
      </c>
      <c r="P5159" s="24">
        <f t="shared" si="418"/>
        <v>1.3888888890505768E-2</v>
      </c>
      <c r="Q5159" s="28">
        <v>0</v>
      </c>
      <c r="R5159" s="27">
        <f t="shared" si="419"/>
        <v>20.000000002328306</v>
      </c>
      <c r="S5159" s="3" t="s">
        <v>4</v>
      </c>
      <c r="T5159" s="3" t="s">
        <v>5298</v>
      </c>
      <c r="U5159" s="3" t="s">
        <v>4</v>
      </c>
      <c r="V5159" s="3" t="s">
        <v>5301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0.02</v>
      </c>
      <c r="AC5159" s="5">
        <v>0</v>
      </c>
      <c r="AD5159" s="5">
        <v>0</v>
      </c>
      <c r="AE5159" s="2">
        <v>4</v>
      </c>
      <c r="AF5159" s="2">
        <v>0</v>
      </c>
      <c r="AG5159" s="2">
        <v>0</v>
      </c>
      <c r="AH5159" s="2">
        <v>0</v>
      </c>
      <c r="AI5159" s="2">
        <v>0</v>
      </c>
      <c r="AJ5159" s="2">
        <v>2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 t="s">
        <v>4</v>
      </c>
      <c r="AT5159" s="2" t="s">
        <v>4</v>
      </c>
    </row>
    <row r="5160" spans="1:46" x14ac:dyDescent="0.2">
      <c r="A5160" s="2">
        <v>1686485</v>
      </c>
      <c r="B5160" s="2">
        <v>866103</v>
      </c>
      <c r="C5160" s="6">
        <v>23.023307449085198</v>
      </c>
      <c r="D5160" s="6">
        <v>36.6250502288677</v>
      </c>
      <c r="E5160" s="19" t="s">
        <v>5294</v>
      </c>
      <c r="F5160" s="46">
        <f>INDEX(Δεδομένα!$P:$P,MATCH('2021'!E5160,Δεδομένα!$O:$O,0))</f>
        <v>152</v>
      </c>
      <c r="G5160" s="49" t="s">
        <v>5246</v>
      </c>
      <c r="H5160" s="51" t="str">
        <f>INDEX(Δεδομένα!B$1:B$51,MATCH('2021'!G5160,Δεδομένα!A$1:A$51,0))</f>
        <v>ΠΕΛΛΟΠΟΝΗΣΟΥ</v>
      </c>
      <c r="I5160" s="53">
        <f>INDEX(Δεδομένα!E$1:E$13,MATCH('2021'!H5160,Δεδομένα!D$1:D$13,0))</f>
        <v>8</v>
      </c>
      <c r="J5160" s="4">
        <v>44376</v>
      </c>
      <c r="K5160" s="3" t="s">
        <v>1303</v>
      </c>
      <c r="L5160" s="17" t="str">
        <f t="shared" si="416"/>
        <v>29/06/2021 10:02</v>
      </c>
      <c r="M5160" s="4">
        <v>44376</v>
      </c>
      <c r="N5160" s="3" t="s">
        <v>1436</v>
      </c>
      <c r="O5160" s="17" t="str">
        <f t="shared" si="417"/>
        <v>29/06/2021 17:14</v>
      </c>
      <c r="P5160" s="24">
        <f t="shared" si="418"/>
        <v>0.29999999999563443</v>
      </c>
      <c r="Q5160" s="28">
        <v>0</v>
      </c>
      <c r="R5160" s="27">
        <f t="shared" si="419"/>
        <v>431.99999999371357</v>
      </c>
      <c r="S5160" s="3" t="s">
        <v>4</v>
      </c>
      <c r="T5160" s="3" t="s">
        <v>5298</v>
      </c>
      <c r="U5160" s="3" t="s">
        <v>4</v>
      </c>
      <c r="V5160" s="3" t="s">
        <v>5315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0.1</v>
      </c>
      <c r="AC5160" s="5">
        <v>0</v>
      </c>
      <c r="AD5160" s="5">
        <v>0</v>
      </c>
      <c r="AE5160" s="2">
        <v>9</v>
      </c>
      <c r="AF5160" s="2">
        <v>0</v>
      </c>
      <c r="AG5160" s="2">
        <v>0</v>
      </c>
      <c r="AH5160" s="2">
        <v>0</v>
      </c>
      <c r="AI5160" s="2">
        <v>0</v>
      </c>
      <c r="AJ5160" s="2">
        <v>4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</row>
    <row r="5161" spans="1:46" x14ac:dyDescent="0.2">
      <c r="A5161" s="2">
        <v>1686495</v>
      </c>
      <c r="B5161" s="2">
        <v>878388</v>
      </c>
      <c r="C5161" s="6">
        <v>22.706490544496599</v>
      </c>
      <c r="D5161" s="6">
        <v>36.994857648630997</v>
      </c>
      <c r="E5161" s="19" t="s">
        <v>5294</v>
      </c>
      <c r="F5161" s="46">
        <f>INDEX(Δεδομένα!$P:$P,MATCH('2021'!E5161,Δεδομένα!$O:$O,0))</f>
        <v>152</v>
      </c>
      <c r="G5161" s="49" t="s">
        <v>5246</v>
      </c>
      <c r="H5161" s="51" t="str">
        <f>INDEX(Δεδομένα!B$1:B$51,MATCH('2021'!G5161,Δεδομένα!A$1:A$51,0))</f>
        <v>ΠΕΛΛΟΠΟΝΗΣΟΥ</v>
      </c>
      <c r="I5161" s="53">
        <f>INDEX(Δεδομένα!E$1:E$13,MATCH('2021'!H5161,Δεδομένα!D$1:D$13,0))</f>
        <v>8</v>
      </c>
      <c r="J5161" s="4">
        <v>44412</v>
      </c>
      <c r="K5161" s="3" t="s">
        <v>9</v>
      </c>
      <c r="L5161" s="17" t="str">
        <f t="shared" si="416"/>
        <v>04/08/2021 18:15</v>
      </c>
      <c r="M5161" s="4">
        <v>44412</v>
      </c>
      <c r="N5161" s="3" t="s">
        <v>497</v>
      </c>
      <c r="O5161" s="17" t="str">
        <f t="shared" si="417"/>
        <v>04/08/2021 21:00</v>
      </c>
      <c r="P5161" s="24">
        <f t="shared" si="418"/>
        <v>0.11458333333575865</v>
      </c>
      <c r="Q5161" s="28">
        <v>0</v>
      </c>
      <c r="R5161" s="27">
        <f t="shared" si="419"/>
        <v>165.00000000349246</v>
      </c>
      <c r="S5161" s="3" t="s">
        <v>4</v>
      </c>
      <c r="T5161" s="3" t="s">
        <v>5248</v>
      </c>
      <c r="U5161" s="3" t="s">
        <v>4</v>
      </c>
      <c r="V5161" s="3" t="s">
        <v>4663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2</v>
      </c>
      <c r="AC5161" s="5">
        <v>0</v>
      </c>
      <c r="AD5161" s="5">
        <v>0</v>
      </c>
      <c r="AE5161" s="2">
        <v>8</v>
      </c>
      <c r="AF5161" s="2">
        <v>0</v>
      </c>
      <c r="AG5161" s="2">
        <v>1</v>
      </c>
      <c r="AH5161" s="2">
        <v>0</v>
      </c>
      <c r="AI5161" s="2">
        <v>0</v>
      </c>
      <c r="AJ5161" s="2">
        <v>4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</row>
    <row r="5162" spans="1:46" x14ac:dyDescent="0.2">
      <c r="A5162" s="2">
        <v>1702488</v>
      </c>
      <c r="B5162" s="2">
        <v>884272</v>
      </c>
      <c r="C5162" s="6">
        <v>22.8535679086622</v>
      </c>
      <c r="D5162" s="6">
        <v>36.792421500040298</v>
      </c>
      <c r="E5162" s="19" t="s">
        <v>5294</v>
      </c>
      <c r="F5162" s="46">
        <f>INDEX(Δεδομένα!$P:$P,MATCH('2021'!E5162,Δεδομένα!$O:$O,0))</f>
        <v>152</v>
      </c>
      <c r="G5162" s="49" t="s">
        <v>5246</v>
      </c>
      <c r="H5162" s="51" t="str">
        <f>INDEX(Δεδομένα!B$1:B$51,MATCH('2021'!G5162,Δεδομένα!A$1:A$51,0))</f>
        <v>ΠΕΛΛΟΠΟΝΗΣΟΥ</v>
      </c>
      <c r="I5162" s="53">
        <f>INDEX(Δεδομένα!E$1:E$13,MATCH('2021'!H5162,Δεδομένα!D$1:D$13,0))</f>
        <v>8</v>
      </c>
      <c r="J5162" s="4">
        <v>44427</v>
      </c>
      <c r="K5162" s="3" t="s">
        <v>214</v>
      </c>
      <c r="L5162" s="17" t="str">
        <f t="shared" si="416"/>
        <v>19/08/2021 12:00</v>
      </c>
      <c r="M5162" s="4">
        <v>44427</v>
      </c>
      <c r="N5162" s="3" t="s">
        <v>724</v>
      </c>
      <c r="O5162" s="17" t="str">
        <f t="shared" si="417"/>
        <v>19/08/2021 18:02</v>
      </c>
      <c r="P5162" s="24">
        <f t="shared" si="418"/>
        <v>0.25138888888614019</v>
      </c>
      <c r="Q5162" s="28">
        <v>0</v>
      </c>
      <c r="R5162" s="27">
        <f t="shared" si="419"/>
        <v>361.99999999604188</v>
      </c>
      <c r="S5162" s="3" t="s">
        <v>4</v>
      </c>
      <c r="T5162" s="3" t="s">
        <v>5298</v>
      </c>
      <c r="U5162" s="3" t="s">
        <v>5316</v>
      </c>
      <c r="V5162" s="3" t="s">
        <v>5317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4</v>
      </c>
      <c r="AC5162" s="5">
        <v>0</v>
      </c>
      <c r="AD5162" s="5">
        <v>0</v>
      </c>
      <c r="AE5162" s="2">
        <v>9</v>
      </c>
      <c r="AF5162" s="2">
        <v>0</v>
      </c>
      <c r="AG5162" s="2">
        <v>0</v>
      </c>
      <c r="AH5162" s="2">
        <v>0</v>
      </c>
      <c r="AI5162" s="2">
        <v>0</v>
      </c>
      <c r="AJ5162" s="2">
        <v>4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</row>
    <row r="5163" spans="1:46" x14ac:dyDescent="0.2">
      <c r="A5163" s="2">
        <v>1696377</v>
      </c>
      <c r="B5163" s="2">
        <v>889434</v>
      </c>
      <c r="C5163" s="6">
        <v>22.971766533004001</v>
      </c>
      <c r="D5163" s="6">
        <v>36.742990639282603</v>
      </c>
      <c r="E5163" s="19" t="s">
        <v>5294</v>
      </c>
      <c r="F5163" s="46">
        <f>INDEX(Δεδομένα!$P:$P,MATCH('2021'!E5163,Δεδομένα!$O:$O,0))</f>
        <v>152</v>
      </c>
      <c r="G5163" s="49" t="s">
        <v>5246</v>
      </c>
      <c r="H5163" s="51" t="str">
        <f>INDEX(Δεδομένα!B$1:B$51,MATCH('2021'!G5163,Δεδομένα!A$1:A$51,0))</f>
        <v>ΠΕΛΛΟΠΟΝΗΣΟΥ</v>
      </c>
      <c r="I5163" s="53">
        <f>INDEX(Δεδομένα!E$1:E$13,MATCH('2021'!H5163,Δεδομένα!D$1:D$13,0))</f>
        <v>8</v>
      </c>
      <c r="J5163" s="4">
        <v>44446</v>
      </c>
      <c r="K5163" s="3" t="s">
        <v>86</v>
      </c>
      <c r="L5163" s="17" t="str">
        <f t="shared" si="416"/>
        <v>07/09/2021 11:39</v>
      </c>
      <c r="M5163" s="4">
        <v>44447</v>
      </c>
      <c r="N5163" s="3" t="s">
        <v>2958</v>
      </c>
      <c r="O5163" s="17" t="str">
        <f t="shared" si="417"/>
        <v>08/09/2021 20:03</v>
      </c>
      <c r="P5163" s="29">
        <f t="shared" si="418"/>
        <v>1.3499999999985448</v>
      </c>
      <c r="Q5163" s="30">
        <f>1*24</f>
        <v>24</v>
      </c>
      <c r="R5163" s="27">
        <f t="shared" si="419"/>
        <v>1943.9999999979045</v>
      </c>
      <c r="S5163" s="3" t="s">
        <v>4</v>
      </c>
      <c r="T5163" s="3" t="s">
        <v>5298</v>
      </c>
      <c r="U5163" s="3" t="s">
        <v>5318</v>
      </c>
      <c r="V5163" s="3" t="s">
        <v>5319</v>
      </c>
      <c r="W5163" s="5">
        <v>3</v>
      </c>
      <c r="X5163" s="5">
        <v>0</v>
      </c>
      <c r="Y5163" s="5">
        <v>0</v>
      </c>
      <c r="Z5163" s="5">
        <v>0</v>
      </c>
      <c r="AA5163" s="5">
        <v>0</v>
      </c>
      <c r="AB5163" s="5">
        <v>2</v>
      </c>
      <c r="AC5163" s="5">
        <v>0</v>
      </c>
      <c r="AD5163" s="5">
        <v>0</v>
      </c>
      <c r="AE5163" s="2">
        <v>1513</v>
      </c>
      <c r="AF5163" s="2">
        <v>6</v>
      </c>
      <c r="AG5163" s="2">
        <v>0</v>
      </c>
      <c r="AH5163" s="2">
        <v>0</v>
      </c>
      <c r="AI5163" s="2">
        <v>0</v>
      </c>
      <c r="AJ5163" s="2">
        <v>13</v>
      </c>
      <c r="AK5163" s="2">
        <v>0</v>
      </c>
      <c r="AL5163" s="2">
        <v>1</v>
      </c>
      <c r="AM5163" s="2">
        <v>0</v>
      </c>
      <c r="AN5163" s="2">
        <v>1</v>
      </c>
      <c r="AO5163" s="2">
        <v>0</v>
      </c>
      <c r="AP5163" s="2">
        <v>0</v>
      </c>
      <c r="AQ5163" s="2">
        <v>1</v>
      </c>
      <c r="AR5163" s="2">
        <v>0</v>
      </c>
      <c r="AS5163" s="2">
        <v>0</v>
      </c>
      <c r="AT5163" s="2">
        <v>0</v>
      </c>
    </row>
    <row r="5164" spans="1:46" x14ac:dyDescent="0.2">
      <c r="A5164" s="2">
        <v>1713326</v>
      </c>
      <c r="B5164" s="2">
        <v>897040</v>
      </c>
      <c r="C5164" s="6">
        <v>23.021143281127799</v>
      </c>
      <c r="D5164" s="6">
        <v>36.721807752806399</v>
      </c>
      <c r="E5164" s="19" t="s">
        <v>5294</v>
      </c>
      <c r="F5164" s="46">
        <f>INDEX(Δεδομένα!$P:$P,MATCH('2021'!E5164,Δεδομένα!$O:$O,0))</f>
        <v>152</v>
      </c>
      <c r="G5164" s="49" t="s">
        <v>5246</v>
      </c>
      <c r="H5164" s="51" t="str">
        <f>INDEX(Δεδομένα!B$1:B$51,MATCH('2021'!G5164,Δεδομένα!A$1:A$51,0))</f>
        <v>ΠΕΛΛΟΠΟΝΗΣΟΥ</v>
      </c>
      <c r="I5164" s="53">
        <f>INDEX(Δεδομένα!E$1:E$13,MATCH('2021'!H5164,Δεδομένα!D$1:D$13,0))</f>
        <v>8</v>
      </c>
      <c r="J5164" s="4">
        <v>44475</v>
      </c>
      <c r="K5164" s="3" t="s">
        <v>850</v>
      </c>
      <c r="L5164" s="17" t="str">
        <f t="shared" si="416"/>
        <v>06/10/2021 11:19</v>
      </c>
      <c r="M5164" s="4">
        <v>44475</v>
      </c>
      <c r="N5164" s="3" t="s">
        <v>549</v>
      </c>
      <c r="O5164" s="17" t="str">
        <f t="shared" si="417"/>
        <v>06/10/2021 12:27</v>
      </c>
      <c r="P5164" s="24">
        <f t="shared" si="418"/>
        <v>4.7222222223354038E-2</v>
      </c>
      <c r="Q5164" s="28">
        <v>0</v>
      </c>
      <c r="R5164" s="27">
        <f t="shared" si="419"/>
        <v>68.000000001629815</v>
      </c>
      <c r="S5164" s="3" t="s">
        <v>4</v>
      </c>
      <c r="T5164" s="3" t="s">
        <v>5298</v>
      </c>
      <c r="U5164" s="3" t="s">
        <v>4219</v>
      </c>
      <c r="V5164" s="3" t="s">
        <v>5320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0.05</v>
      </c>
      <c r="AC5164" s="5">
        <v>0</v>
      </c>
      <c r="AD5164" s="5">
        <v>0</v>
      </c>
      <c r="AE5164" s="2">
        <v>5</v>
      </c>
      <c r="AF5164" s="2">
        <v>0</v>
      </c>
      <c r="AG5164" s="2">
        <v>0</v>
      </c>
      <c r="AH5164" s="2">
        <v>0</v>
      </c>
      <c r="AI5164" s="2">
        <v>0</v>
      </c>
      <c r="AJ5164" s="2">
        <v>3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</row>
    <row r="5165" spans="1:46" x14ac:dyDescent="0.2">
      <c r="A5165" s="2">
        <v>1712951</v>
      </c>
      <c r="B5165" s="2">
        <v>908347</v>
      </c>
      <c r="C5165" s="6">
        <v>22.8070468902588</v>
      </c>
      <c r="D5165" s="6">
        <v>36.905548095703097</v>
      </c>
      <c r="E5165" s="19" t="s">
        <v>5294</v>
      </c>
      <c r="F5165" s="46">
        <f>INDEX(Δεδομένα!$P:$P,MATCH('2021'!E5165,Δεδομένα!$O:$O,0))</f>
        <v>152</v>
      </c>
      <c r="G5165" s="49" t="s">
        <v>5246</v>
      </c>
      <c r="H5165" s="51" t="str">
        <f>INDEX(Δεδομένα!B$1:B$51,MATCH('2021'!G5165,Δεδομένα!A$1:A$51,0))</f>
        <v>ΠΕΛΛΟΠΟΝΗΣΟΥ</v>
      </c>
      <c r="I5165" s="53">
        <f>INDEX(Δεδομένα!E$1:E$13,MATCH('2021'!H5165,Δεδομένα!D$1:D$13,0))</f>
        <v>8</v>
      </c>
      <c r="J5165" s="4">
        <v>44511</v>
      </c>
      <c r="K5165" s="3" t="s">
        <v>1719</v>
      </c>
      <c r="L5165" s="17" t="str">
        <f t="shared" si="416"/>
        <v>11/11/2021 20:37</v>
      </c>
      <c r="M5165" s="4">
        <v>44511</v>
      </c>
      <c r="N5165" s="3" t="s">
        <v>1261</v>
      </c>
      <c r="O5165" s="17" t="str">
        <f t="shared" si="417"/>
        <v>11/11/2021 21:07</v>
      </c>
      <c r="P5165" s="24">
        <f t="shared" si="418"/>
        <v>2.0833333335758653E-2</v>
      </c>
      <c r="Q5165" s="28">
        <v>0</v>
      </c>
      <c r="R5165" s="27">
        <f t="shared" si="419"/>
        <v>30.00000000349246</v>
      </c>
      <c r="S5165" s="3" t="s">
        <v>4</v>
      </c>
      <c r="T5165" s="3" t="s">
        <v>5248</v>
      </c>
      <c r="U5165" s="3" t="s">
        <v>5321</v>
      </c>
      <c r="V5165" s="3" t="s">
        <v>5322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0.01</v>
      </c>
      <c r="AE5165" s="2">
        <v>2</v>
      </c>
      <c r="AF5165" s="2">
        <v>0</v>
      </c>
      <c r="AG5165" s="2">
        <v>0</v>
      </c>
      <c r="AH5165" s="2">
        <v>0</v>
      </c>
      <c r="AI5165" s="2">
        <v>0</v>
      </c>
      <c r="AJ5165" s="2">
        <v>1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</row>
    <row r="5166" spans="1:46" x14ac:dyDescent="0.2">
      <c r="A5166" s="2">
        <v>1712943</v>
      </c>
      <c r="B5166" s="2">
        <v>908352</v>
      </c>
      <c r="C5166" s="6">
        <v>22.910015104691201</v>
      </c>
      <c r="D5166" s="6">
        <v>36.978101471209001</v>
      </c>
      <c r="E5166" s="19" t="s">
        <v>5294</v>
      </c>
      <c r="F5166" s="46">
        <f>INDEX(Δεδομένα!$P:$P,MATCH('2021'!E5166,Δεδομένα!$O:$O,0))</f>
        <v>152</v>
      </c>
      <c r="G5166" s="49" t="s">
        <v>5246</v>
      </c>
      <c r="H5166" s="51" t="str">
        <f>INDEX(Δεδομένα!B$1:B$51,MATCH('2021'!G5166,Δεδομένα!A$1:A$51,0))</f>
        <v>ΠΕΛΛΟΠΟΝΗΣΟΥ</v>
      </c>
      <c r="I5166" s="53">
        <f>INDEX(Δεδομένα!E$1:E$13,MATCH('2021'!H5166,Δεδομένα!D$1:D$13,0))</f>
        <v>8</v>
      </c>
      <c r="J5166" s="4">
        <v>44511</v>
      </c>
      <c r="K5166" s="3" t="s">
        <v>1261</v>
      </c>
      <c r="L5166" s="17" t="str">
        <f t="shared" si="416"/>
        <v>11/11/2021 21:07</v>
      </c>
      <c r="M5166" s="4">
        <v>44512</v>
      </c>
      <c r="N5166" s="3" t="s">
        <v>35</v>
      </c>
      <c r="O5166" s="17" t="str">
        <f t="shared" si="417"/>
        <v>12/11/2021 14:50</v>
      </c>
      <c r="P5166" s="24">
        <f t="shared" si="418"/>
        <v>0.7381944444423425</v>
      </c>
      <c r="Q5166" s="28">
        <v>0</v>
      </c>
      <c r="R5166" s="27">
        <f t="shared" si="419"/>
        <v>1062.9999999969732</v>
      </c>
      <c r="S5166" s="3" t="s">
        <v>4</v>
      </c>
      <c r="T5166" s="3" t="s">
        <v>5248</v>
      </c>
      <c r="U5166" s="3" t="s">
        <v>5323</v>
      </c>
      <c r="V5166" s="3" t="s">
        <v>5324</v>
      </c>
      <c r="W5166" s="5">
        <v>0</v>
      </c>
      <c r="X5166" s="5">
        <v>20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2">
        <v>10</v>
      </c>
      <c r="AF5166" s="2">
        <v>0</v>
      </c>
      <c r="AG5166" s="2">
        <v>0</v>
      </c>
      <c r="AH5166" s="2">
        <v>0</v>
      </c>
      <c r="AI5166" s="2">
        <v>0</v>
      </c>
      <c r="AJ5166" s="2">
        <v>5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</row>
    <row r="5167" spans="1:46" x14ac:dyDescent="0.2">
      <c r="A5167" s="2">
        <v>1724039</v>
      </c>
      <c r="B5167" s="2">
        <v>919162</v>
      </c>
      <c r="C5167" s="6">
        <v>22.810468673706101</v>
      </c>
      <c r="D5167" s="6">
        <v>36.841453552246101</v>
      </c>
      <c r="E5167" s="19" t="s">
        <v>5294</v>
      </c>
      <c r="F5167" s="46">
        <f>INDEX(Δεδομένα!$P:$P,MATCH('2021'!E5167,Δεδομένα!$O:$O,0))</f>
        <v>152</v>
      </c>
      <c r="G5167" s="49" t="s">
        <v>5246</v>
      </c>
      <c r="H5167" s="51" t="str">
        <f>INDEX(Δεδομένα!B$1:B$51,MATCH('2021'!G5167,Δεδομένα!A$1:A$51,0))</f>
        <v>ΠΕΛΛΟΠΟΝΗΣΟΥ</v>
      </c>
      <c r="I5167" s="53">
        <f>INDEX(Δεδομένα!E$1:E$13,MATCH('2021'!H5167,Δεδομένα!D$1:D$13,0))</f>
        <v>8</v>
      </c>
      <c r="J5167" s="4">
        <v>44549</v>
      </c>
      <c r="K5167" s="3" t="s">
        <v>1747</v>
      </c>
      <c r="L5167" s="17" t="str">
        <f t="shared" si="416"/>
        <v>19/12/2021 10:37</v>
      </c>
      <c r="M5167" s="4">
        <v>44549</v>
      </c>
      <c r="N5167" s="3" t="s">
        <v>109</v>
      </c>
      <c r="O5167" s="17" t="str">
        <f t="shared" si="417"/>
        <v>19/12/2021 15:50</v>
      </c>
      <c r="P5167" s="24">
        <f t="shared" si="418"/>
        <v>0.21736111110658385</v>
      </c>
      <c r="Q5167" s="28">
        <v>0</v>
      </c>
      <c r="R5167" s="27">
        <f t="shared" si="419"/>
        <v>312.99999999348074</v>
      </c>
      <c r="S5167" s="3" t="s">
        <v>4</v>
      </c>
      <c r="T5167" s="3" t="s">
        <v>5248</v>
      </c>
      <c r="U5167" s="3" t="s">
        <v>123</v>
      </c>
      <c r="V5167" s="3" t="s">
        <v>5325</v>
      </c>
      <c r="W5167" s="5">
        <v>0</v>
      </c>
      <c r="X5167" s="5">
        <v>0.4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2">
        <v>4</v>
      </c>
      <c r="AF5167" s="2">
        <v>0</v>
      </c>
      <c r="AG5167" s="2">
        <v>0</v>
      </c>
      <c r="AH5167" s="2">
        <v>0</v>
      </c>
      <c r="AI5167" s="2">
        <v>0</v>
      </c>
      <c r="AJ5167" s="2">
        <v>2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 t="s">
        <v>4</v>
      </c>
      <c r="AT5167" s="2" t="s">
        <v>4</v>
      </c>
    </row>
    <row r="5168" spans="1:46" x14ac:dyDescent="0.2">
      <c r="A5168" s="2">
        <v>1632688</v>
      </c>
      <c r="B5168" s="2">
        <v>815830</v>
      </c>
      <c r="C5168" s="6">
        <v>22.974064738166199</v>
      </c>
      <c r="D5168" s="6">
        <v>36.485594423990797</v>
      </c>
      <c r="E5168" s="19" t="s">
        <v>5326</v>
      </c>
      <c r="F5168" s="46">
        <f>INDEX(Δεδομένα!$P:$P,MATCH('2021'!E5168,Δεδομένα!$O:$O,0))</f>
        <v>153</v>
      </c>
      <c r="G5168" s="49" t="s">
        <v>5246</v>
      </c>
      <c r="H5168" s="51" t="str">
        <f>INDEX(Δεδομένα!B$1:B$51,MATCH('2021'!G5168,Δεδομένα!A$1:A$51,0))</f>
        <v>ΠΕΛΛΟΠΟΝΗΣΟΥ</v>
      </c>
      <c r="I5168" s="53">
        <f>INDEX(Δεδομένα!E$1:E$13,MATCH('2021'!H5168,Δεδομένα!D$1:D$13,0))</f>
        <v>8</v>
      </c>
      <c r="J5168" s="4">
        <v>44198</v>
      </c>
      <c r="K5168" s="3" t="s">
        <v>36</v>
      </c>
      <c r="L5168" s="17" t="str">
        <f t="shared" si="416"/>
        <v>02/01/2021 16:20</v>
      </c>
      <c r="M5168" s="4">
        <v>44199</v>
      </c>
      <c r="N5168" s="3" t="s">
        <v>5327</v>
      </c>
      <c r="O5168" s="17" t="str">
        <f t="shared" si="417"/>
        <v>03/01/2021 08:11</v>
      </c>
      <c r="P5168" s="24">
        <f t="shared" si="418"/>
        <v>0.66041666666569654</v>
      </c>
      <c r="Q5168" s="28">
        <v>0</v>
      </c>
      <c r="R5168" s="27">
        <f t="shared" si="419"/>
        <v>950.99999999860302</v>
      </c>
      <c r="S5168" s="3" t="s">
        <v>4</v>
      </c>
      <c r="T5168" s="3" t="s">
        <v>5328</v>
      </c>
      <c r="U5168" s="3" t="s">
        <v>5329</v>
      </c>
      <c r="V5168" s="3" t="s">
        <v>5329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0.01</v>
      </c>
      <c r="AE5168" s="2">
        <v>3</v>
      </c>
      <c r="AF5168" s="2">
        <v>0</v>
      </c>
      <c r="AG5168" s="2">
        <v>0</v>
      </c>
      <c r="AH5168" s="2">
        <v>0</v>
      </c>
      <c r="AI5168" s="2">
        <v>3</v>
      </c>
      <c r="AJ5168" s="2">
        <v>1</v>
      </c>
      <c r="AK5168" s="2">
        <v>0</v>
      </c>
      <c r="AL5168" s="2">
        <v>0</v>
      </c>
      <c r="AM5168" s="2">
        <v>1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 t="s">
        <v>4</v>
      </c>
      <c r="AT5168" s="2" t="s">
        <v>4</v>
      </c>
    </row>
    <row r="5169" spans="1:46" x14ac:dyDescent="0.2">
      <c r="A5169" s="2">
        <v>1628721</v>
      </c>
      <c r="B5169" s="2">
        <v>815832</v>
      </c>
      <c r="D5169" s="2"/>
      <c r="E5169" s="19" t="s">
        <v>5326</v>
      </c>
      <c r="F5169" s="46">
        <f>INDEX(Δεδομένα!$P:$P,MATCH('2021'!E5169,Δεδομένα!$O:$O,0))</f>
        <v>153</v>
      </c>
      <c r="G5169" s="49" t="s">
        <v>5246</v>
      </c>
      <c r="H5169" s="51" t="str">
        <f>INDEX(Δεδομένα!B$1:B$51,MATCH('2021'!G5169,Δεδομένα!A$1:A$51,0))</f>
        <v>ΠΕΛΛΟΠΟΝΗΣΟΥ</v>
      </c>
      <c r="I5169" s="53">
        <f>INDEX(Δεδομένα!E$1:E$13,MATCH('2021'!H5169,Δεδομένα!D$1:D$13,0))</f>
        <v>8</v>
      </c>
      <c r="J5169" s="4">
        <v>44198</v>
      </c>
      <c r="K5169" s="3" t="s">
        <v>363</v>
      </c>
      <c r="L5169" s="17" t="str">
        <f t="shared" si="416"/>
        <v>02/01/2021 16:24</v>
      </c>
      <c r="M5169" s="4">
        <v>44198</v>
      </c>
      <c r="N5169" s="3" t="s">
        <v>370</v>
      </c>
      <c r="O5169" s="17" t="str">
        <f t="shared" si="417"/>
        <v>02/01/2021 17:45</v>
      </c>
      <c r="P5169" s="24">
        <f t="shared" si="418"/>
        <v>5.6250000001455192E-2</v>
      </c>
      <c r="Q5169" s="28">
        <v>0</v>
      </c>
      <c r="R5169" s="27">
        <f t="shared" si="419"/>
        <v>81.000000002095476</v>
      </c>
      <c r="S5169" s="3" t="s">
        <v>4</v>
      </c>
      <c r="T5169" s="3" t="s">
        <v>5298</v>
      </c>
      <c r="U5169" s="3" t="s">
        <v>4</v>
      </c>
      <c r="V5169" s="3" t="s">
        <v>5330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0.1</v>
      </c>
      <c r="AD5169" s="5">
        <v>0</v>
      </c>
      <c r="AE5169" s="2">
        <v>2</v>
      </c>
      <c r="AF5169" s="2">
        <v>0</v>
      </c>
      <c r="AG5169" s="2">
        <v>0</v>
      </c>
      <c r="AH5169" s="2">
        <v>0</v>
      </c>
      <c r="AI5169" s="2">
        <v>0</v>
      </c>
      <c r="AJ5169" s="2">
        <v>1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 t="s">
        <v>4</v>
      </c>
      <c r="AT5169" s="2" t="s">
        <v>4</v>
      </c>
    </row>
    <row r="5170" spans="1:46" x14ac:dyDescent="0.2">
      <c r="A5170" s="2">
        <v>1648401</v>
      </c>
      <c r="B5170" s="2">
        <v>834367</v>
      </c>
      <c r="C5170" s="6">
        <v>22.977777746056599</v>
      </c>
      <c r="D5170" s="6">
        <v>36.610145402929</v>
      </c>
      <c r="E5170" s="19" t="s">
        <v>5326</v>
      </c>
      <c r="F5170" s="46">
        <f>INDEX(Δεδομένα!$P:$P,MATCH('2021'!E5170,Δεδομένα!$O:$O,0))</f>
        <v>153</v>
      </c>
      <c r="G5170" s="49" t="s">
        <v>5246</v>
      </c>
      <c r="H5170" s="51" t="str">
        <f>INDEX(Δεδομένα!B$1:B$51,MATCH('2021'!G5170,Δεδομένα!A$1:A$51,0))</f>
        <v>ΠΕΛΛΟΠΟΝΗΣΟΥ</v>
      </c>
      <c r="I5170" s="53">
        <f>INDEX(Δεδομένα!E$1:E$13,MATCH('2021'!H5170,Δεδομένα!D$1:D$13,0))</f>
        <v>8</v>
      </c>
      <c r="J5170" s="4">
        <v>44258</v>
      </c>
      <c r="K5170" s="3" t="s">
        <v>297</v>
      </c>
      <c r="L5170" s="17" t="str">
        <f t="shared" si="416"/>
        <v>03/03/2021 12:55</v>
      </c>
      <c r="M5170" s="4">
        <v>44258</v>
      </c>
      <c r="N5170" s="3" t="s">
        <v>1844</v>
      </c>
      <c r="O5170" s="17" t="str">
        <f t="shared" si="417"/>
        <v>03/03/2021 16:14</v>
      </c>
      <c r="P5170" s="24">
        <f t="shared" si="418"/>
        <v>0.13819444444379769</v>
      </c>
      <c r="Q5170" s="28">
        <v>0</v>
      </c>
      <c r="R5170" s="27">
        <f t="shared" si="419"/>
        <v>198.99999999906868</v>
      </c>
      <c r="S5170" s="3" t="s">
        <v>4</v>
      </c>
      <c r="T5170" s="3" t="s">
        <v>5298</v>
      </c>
      <c r="U5170" s="3" t="s">
        <v>5331</v>
      </c>
      <c r="V5170" s="3" t="s">
        <v>4640</v>
      </c>
      <c r="W5170" s="5">
        <v>0</v>
      </c>
      <c r="X5170" s="5">
        <v>4</v>
      </c>
      <c r="Y5170" s="5">
        <v>0</v>
      </c>
      <c r="Z5170" s="5">
        <v>0</v>
      </c>
      <c r="AA5170" s="5">
        <v>0</v>
      </c>
      <c r="AB5170" s="5">
        <v>1</v>
      </c>
      <c r="AC5170" s="5">
        <v>0</v>
      </c>
      <c r="AD5170" s="5">
        <v>0</v>
      </c>
      <c r="AE5170" s="2">
        <v>11</v>
      </c>
      <c r="AF5170" s="2">
        <v>0</v>
      </c>
      <c r="AG5170" s="2">
        <v>0</v>
      </c>
      <c r="AH5170" s="2">
        <v>0</v>
      </c>
      <c r="AI5170" s="2">
        <v>0</v>
      </c>
      <c r="AJ5170" s="2">
        <v>6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 t="s">
        <v>4</v>
      </c>
      <c r="AT5170" s="2" t="s">
        <v>4</v>
      </c>
    </row>
    <row r="5171" spans="1:46" x14ac:dyDescent="0.2">
      <c r="A5171" s="2">
        <v>1654573</v>
      </c>
      <c r="B5171" s="2">
        <v>841607</v>
      </c>
      <c r="C5171" s="6">
        <v>22.9706210671111</v>
      </c>
      <c r="D5171" s="6">
        <v>36.624022913204797</v>
      </c>
      <c r="E5171" s="19" t="s">
        <v>5326</v>
      </c>
      <c r="F5171" s="46">
        <f>INDEX(Δεδομένα!$P:$P,MATCH('2021'!E5171,Δεδομένα!$O:$O,0))</f>
        <v>153</v>
      </c>
      <c r="G5171" s="49" t="s">
        <v>5246</v>
      </c>
      <c r="H5171" s="51" t="str">
        <f>INDEX(Δεδομένα!B$1:B$51,MATCH('2021'!G5171,Δεδομένα!A$1:A$51,0))</f>
        <v>ΠΕΛΛΟΠΟΝΗΣΟΥ</v>
      </c>
      <c r="I5171" s="53">
        <f>INDEX(Δεδομένα!E$1:E$13,MATCH('2021'!H5171,Δεδομένα!D$1:D$13,0))</f>
        <v>8</v>
      </c>
      <c r="J5171" s="4">
        <v>44285</v>
      </c>
      <c r="K5171" s="3" t="s">
        <v>17</v>
      </c>
      <c r="L5171" s="17" t="str">
        <f t="shared" si="416"/>
        <v>30/03/2021 18:00</v>
      </c>
      <c r="M5171" s="4">
        <v>44285</v>
      </c>
      <c r="N5171" s="3" t="s">
        <v>971</v>
      </c>
      <c r="O5171" s="17" t="str">
        <f t="shared" si="417"/>
        <v>30/03/2021 23:50</v>
      </c>
      <c r="P5171" s="24">
        <f t="shared" si="418"/>
        <v>0.24305555555474712</v>
      </c>
      <c r="Q5171" s="28">
        <v>0</v>
      </c>
      <c r="R5171" s="27">
        <f t="shared" si="419"/>
        <v>349.99999999883585</v>
      </c>
      <c r="S5171" s="3" t="s">
        <v>4</v>
      </c>
      <c r="T5171" s="3" t="s">
        <v>5298</v>
      </c>
      <c r="U5171" s="3" t="s">
        <v>5332</v>
      </c>
      <c r="V5171" s="3" t="s">
        <v>5333</v>
      </c>
      <c r="W5171" s="5">
        <v>0</v>
      </c>
      <c r="X5171" s="5">
        <v>3</v>
      </c>
      <c r="Y5171" s="5">
        <v>0</v>
      </c>
      <c r="Z5171" s="5">
        <v>0</v>
      </c>
      <c r="AA5171" s="5">
        <v>0</v>
      </c>
      <c r="AB5171" s="5">
        <v>2</v>
      </c>
      <c r="AC5171" s="5">
        <v>0</v>
      </c>
      <c r="AD5171" s="5">
        <v>0</v>
      </c>
      <c r="AE5171" s="2">
        <v>7</v>
      </c>
      <c r="AF5171" s="2">
        <v>0</v>
      </c>
      <c r="AG5171" s="2">
        <v>0</v>
      </c>
      <c r="AH5171" s="2">
        <v>0</v>
      </c>
      <c r="AI5171" s="2">
        <v>0</v>
      </c>
      <c r="AJ5171" s="2">
        <v>4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 t="s">
        <v>4</v>
      </c>
      <c r="AT5171" s="2" t="s">
        <v>4</v>
      </c>
    </row>
    <row r="5172" spans="1:46" x14ac:dyDescent="0.2">
      <c r="A5172" s="2">
        <v>1654610</v>
      </c>
      <c r="B5172" s="2">
        <v>842823</v>
      </c>
      <c r="C5172" s="6">
        <v>23.082200419272599</v>
      </c>
      <c r="D5172" s="6">
        <v>36.496043127428699</v>
      </c>
      <c r="E5172" s="19" t="s">
        <v>5326</v>
      </c>
      <c r="F5172" s="46">
        <f>INDEX(Δεδομένα!$P:$P,MATCH('2021'!E5172,Δεδομένα!$O:$O,0))</f>
        <v>153</v>
      </c>
      <c r="G5172" s="49" t="s">
        <v>5246</v>
      </c>
      <c r="H5172" s="51" t="str">
        <f>INDEX(Δεδομένα!B$1:B$51,MATCH('2021'!G5172,Δεδομένα!A$1:A$51,0))</f>
        <v>ΠΕΛΛΟΠΟΝΗΣΟΥ</v>
      </c>
      <c r="I5172" s="53">
        <f>INDEX(Δεδομένα!E$1:E$13,MATCH('2021'!H5172,Δεδομένα!D$1:D$13,0))</f>
        <v>8</v>
      </c>
      <c r="J5172" s="4">
        <v>44290</v>
      </c>
      <c r="K5172" s="3" t="s">
        <v>290</v>
      </c>
      <c r="L5172" s="17" t="str">
        <f t="shared" si="416"/>
        <v>04/04/2021 12:24</v>
      </c>
      <c r="M5172" s="4">
        <v>44290</v>
      </c>
      <c r="N5172" s="3" t="s">
        <v>1233</v>
      </c>
      <c r="O5172" s="17" t="str">
        <f t="shared" si="417"/>
        <v>04/04/2021 16:45</v>
      </c>
      <c r="P5172" s="24">
        <f t="shared" si="418"/>
        <v>0.18124999999417923</v>
      </c>
      <c r="Q5172" s="28">
        <v>0</v>
      </c>
      <c r="R5172" s="27">
        <f t="shared" si="419"/>
        <v>260.9999999916181</v>
      </c>
      <c r="S5172" s="3" t="s">
        <v>4</v>
      </c>
      <c r="T5172" s="3" t="s">
        <v>5298</v>
      </c>
      <c r="U5172" s="3" t="s">
        <v>4</v>
      </c>
      <c r="V5172" s="3" t="s">
        <v>5334</v>
      </c>
      <c r="W5172" s="5">
        <v>0</v>
      </c>
      <c r="X5172" s="5">
        <v>1</v>
      </c>
      <c r="Y5172" s="5">
        <v>0</v>
      </c>
      <c r="Z5172" s="5">
        <v>0</v>
      </c>
      <c r="AA5172" s="5">
        <v>1</v>
      </c>
      <c r="AB5172" s="5">
        <v>0</v>
      </c>
      <c r="AC5172" s="5">
        <v>0</v>
      </c>
      <c r="AD5172" s="5">
        <v>0</v>
      </c>
      <c r="AE5172" s="2">
        <v>5</v>
      </c>
      <c r="AF5172" s="2">
        <v>0</v>
      </c>
      <c r="AG5172" s="2">
        <v>0</v>
      </c>
      <c r="AH5172" s="2">
        <v>0</v>
      </c>
      <c r="AI5172" s="2">
        <v>0</v>
      </c>
      <c r="AJ5172" s="2">
        <v>2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 t="s">
        <v>4</v>
      </c>
      <c r="AT5172" s="2" t="s">
        <v>4</v>
      </c>
    </row>
    <row r="5173" spans="1:46" x14ac:dyDescent="0.2">
      <c r="A5173" s="2">
        <v>1654640</v>
      </c>
      <c r="B5173" s="2">
        <v>844914</v>
      </c>
      <c r="D5173" s="2"/>
      <c r="E5173" s="19" t="s">
        <v>5326</v>
      </c>
      <c r="F5173" s="46">
        <f>INDEX(Δεδομένα!$P:$P,MATCH('2021'!E5173,Δεδομένα!$O:$O,0))</f>
        <v>153</v>
      </c>
      <c r="G5173" s="49" t="s">
        <v>5246</v>
      </c>
      <c r="H5173" s="51" t="str">
        <f>INDEX(Δεδομένα!B$1:B$51,MATCH('2021'!G5173,Δεδομένα!A$1:A$51,0))</f>
        <v>ΠΕΛΛΟΠΟΝΗΣΟΥ</v>
      </c>
      <c r="I5173" s="53">
        <f>INDEX(Δεδομένα!E$1:E$13,MATCH('2021'!H5173,Δεδομένα!D$1:D$13,0))</f>
        <v>8</v>
      </c>
      <c r="J5173" s="4">
        <v>44297</v>
      </c>
      <c r="K5173" s="3" t="s">
        <v>522</v>
      </c>
      <c r="L5173" s="17" t="str">
        <f t="shared" si="416"/>
        <v>11/04/2021 15:15</v>
      </c>
      <c r="M5173" s="4">
        <v>44297</v>
      </c>
      <c r="N5173" s="3" t="s">
        <v>105</v>
      </c>
      <c r="O5173" s="17" t="str">
        <f t="shared" si="417"/>
        <v>11/04/2021 18:43</v>
      </c>
      <c r="P5173" s="24">
        <f t="shared" si="418"/>
        <v>0.14444444444961846</v>
      </c>
      <c r="Q5173" s="28">
        <v>0</v>
      </c>
      <c r="R5173" s="27">
        <f t="shared" si="419"/>
        <v>208.00000000745058</v>
      </c>
      <c r="S5173" s="3" t="s">
        <v>4</v>
      </c>
      <c r="T5173" s="3" t="s">
        <v>5298</v>
      </c>
      <c r="U5173" s="3" t="s">
        <v>4</v>
      </c>
      <c r="V5173" s="3" t="s">
        <v>5335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3</v>
      </c>
      <c r="AC5173" s="5">
        <v>0</v>
      </c>
      <c r="AD5173" s="5">
        <v>0</v>
      </c>
      <c r="AE5173" s="2">
        <v>3</v>
      </c>
      <c r="AF5173" s="2">
        <v>0</v>
      </c>
      <c r="AG5173" s="2">
        <v>0</v>
      </c>
      <c r="AH5173" s="2">
        <v>0</v>
      </c>
      <c r="AI5173" s="2">
        <v>0</v>
      </c>
      <c r="AJ5173" s="2">
        <v>1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 t="s">
        <v>4</v>
      </c>
      <c r="AT5173" s="2" t="s">
        <v>4</v>
      </c>
    </row>
    <row r="5174" spans="1:46" x14ac:dyDescent="0.2">
      <c r="A5174" s="2">
        <v>1654627</v>
      </c>
      <c r="B5174" s="2">
        <v>845171</v>
      </c>
      <c r="C5174" s="6">
        <v>23.062703698859501</v>
      </c>
      <c r="D5174" s="6">
        <v>36.529031989033498</v>
      </c>
      <c r="E5174" s="19" t="s">
        <v>5326</v>
      </c>
      <c r="F5174" s="46">
        <f>INDEX(Δεδομένα!$P:$P,MATCH('2021'!E5174,Δεδομένα!$O:$O,0))</f>
        <v>153</v>
      </c>
      <c r="G5174" s="49" t="s">
        <v>5246</v>
      </c>
      <c r="H5174" s="51" t="str">
        <f>INDEX(Δεδομένα!B$1:B$51,MATCH('2021'!G5174,Δεδομένα!A$1:A$51,0))</f>
        <v>ΠΕΛΛΟΠΟΝΗΣΟΥ</v>
      </c>
      <c r="I5174" s="53">
        <f>INDEX(Δεδομένα!E$1:E$13,MATCH('2021'!H5174,Δεδομένα!D$1:D$13,0))</f>
        <v>8</v>
      </c>
      <c r="J5174" s="4">
        <v>44298</v>
      </c>
      <c r="K5174" s="3" t="s">
        <v>131</v>
      </c>
      <c r="L5174" s="17" t="str">
        <f t="shared" si="416"/>
        <v>12/04/2021 19:15</v>
      </c>
      <c r="M5174" s="4">
        <v>44299</v>
      </c>
      <c r="N5174" s="3" t="s">
        <v>444</v>
      </c>
      <c r="O5174" s="17" t="str">
        <f t="shared" si="417"/>
        <v>13/04/2021 00:35</v>
      </c>
      <c r="P5174" s="24">
        <f t="shared" si="418"/>
        <v>0.22222222221898846</v>
      </c>
      <c r="Q5174" s="28">
        <v>0</v>
      </c>
      <c r="R5174" s="27">
        <f t="shared" si="419"/>
        <v>319.99999999534339</v>
      </c>
      <c r="S5174" s="3" t="s">
        <v>4</v>
      </c>
      <c r="T5174" s="3" t="s">
        <v>5298</v>
      </c>
      <c r="U5174" s="3" t="s">
        <v>5336</v>
      </c>
      <c r="V5174" s="3" t="s">
        <v>5337</v>
      </c>
      <c r="W5174" s="5">
        <v>0</v>
      </c>
      <c r="X5174" s="5">
        <v>2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2">
        <v>6</v>
      </c>
      <c r="AF5174" s="2">
        <v>0</v>
      </c>
      <c r="AG5174" s="2">
        <v>0</v>
      </c>
      <c r="AH5174" s="2">
        <v>0</v>
      </c>
      <c r="AI5174" s="2">
        <v>0</v>
      </c>
      <c r="AJ5174" s="2">
        <v>2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 t="s">
        <v>4</v>
      </c>
      <c r="AT5174" s="2" t="s">
        <v>4</v>
      </c>
    </row>
    <row r="5175" spans="1:46" x14ac:dyDescent="0.2">
      <c r="A5175" s="2">
        <v>1654621</v>
      </c>
      <c r="B5175" s="2">
        <v>845186</v>
      </c>
      <c r="C5175" s="6">
        <v>22.930723845956202</v>
      </c>
      <c r="D5175" s="6">
        <v>36.590359008189502</v>
      </c>
      <c r="E5175" s="19" t="s">
        <v>5326</v>
      </c>
      <c r="F5175" s="46">
        <f>INDEX(Δεδομένα!$P:$P,MATCH('2021'!E5175,Δεδομένα!$O:$O,0))</f>
        <v>153</v>
      </c>
      <c r="G5175" s="49" t="s">
        <v>5246</v>
      </c>
      <c r="H5175" s="51" t="str">
        <f>INDEX(Δεδομένα!B$1:B$51,MATCH('2021'!G5175,Δεδομένα!A$1:A$51,0))</f>
        <v>ΠΕΛΛΟΠΟΝΗΣΟΥ</v>
      </c>
      <c r="I5175" s="53">
        <f>INDEX(Δεδομένα!E$1:E$13,MATCH('2021'!H5175,Δεδομένα!D$1:D$13,0))</f>
        <v>8</v>
      </c>
      <c r="J5175" s="4">
        <v>44298</v>
      </c>
      <c r="K5175" s="3" t="s">
        <v>524</v>
      </c>
      <c r="L5175" s="17" t="str">
        <f t="shared" si="416"/>
        <v>12/04/2021 20:40</v>
      </c>
      <c r="M5175" s="4">
        <v>44298</v>
      </c>
      <c r="N5175" s="3" t="s">
        <v>734</v>
      </c>
      <c r="O5175" s="17" t="str">
        <f t="shared" si="417"/>
        <v>12/04/2021 23:30</v>
      </c>
      <c r="P5175" s="24">
        <f t="shared" si="418"/>
        <v>0.11805555555474712</v>
      </c>
      <c r="Q5175" s="28">
        <v>0</v>
      </c>
      <c r="R5175" s="27">
        <f t="shared" si="419"/>
        <v>169.99999999883585</v>
      </c>
      <c r="S5175" s="3" t="s">
        <v>4</v>
      </c>
      <c r="T5175" s="3" t="s">
        <v>5298</v>
      </c>
      <c r="U5175" s="3" t="s">
        <v>4</v>
      </c>
      <c r="V5175" s="3" t="s">
        <v>5338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3</v>
      </c>
      <c r="AC5175" s="5">
        <v>0</v>
      </c>
      <c r="AD5175" s="5">
        <v>0</v>
      </c>
      <c r="AE5175" s="2">
        <v>6</v>
      </c>
      <c r="AF5175" s="2">
        <v>0</v>
      </c>
      <c r="AG5175" s="2">
        <v>0</v>
      </c>
      <c r="AH5175" s="2">
        <v>0</v>
      </c>
      <c r="AI5175" s="2">
        <v>0</v>
      </c>
      <c r="AJ5175" s="2">
        <v>3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 t="s">
        <v>4</v>
      </c>
      <c r="AT5175" s="2" t="s">
        <v>4</v>
      </c>
    </row>
    <row r="5176" spans="1:46" x14ac:dyDescent="0.2">
      <c r="A5176" s="2">
        <v>1686486</v>
      </c>
      <c r="B5176" s="2">
        <v>866852</v>
      </c>
      <c r="D5176" s="2"/>
      <c r="E5176" s="19" t="s">
        <v>5326</v>
      </c>
      <c r="F5176" s="46">
        <f>INDEX(Δεδομένα!$P:$P,MATCH('2021'!E5176,Δεδομένα!$O:$O,0))</f>
        <v>153</v>
      </c>
      <c r="G5176" s="49" t="s">
        <v>5246</v>
      </c>
      <c r="H5176" s="51" t="str">
        <f>INDEX(Δεδομένα!B$1:B$51,MATCH('2021'!G5176,Δεδομένα!A$1:A$51,0))</f>
        <v>ΠΕΛΛΟΠΟΝΗΣΟΥ</v>
      </c>
      <c r="I5176" s="53">
        <f>INDEX(Δεδομένα!E$1:E$13,MATCH('2021'!H5176,Δεδομένα!D$1:D$13,0))</f>
        <v>8</v>
      </c>
      <c r="J5176" s="4">
        <v>44378</v>
      </c>
      <c r="K5176" s="3" t="s">
        <v>555</v>
      </c>
      <c r="L5176" s="17" t="str">
        <f t="shared" si="416"/>
        <v>01/07/2021 13:30</v>
      </c>
      <c r="M5176" s="4">
        <v>44378</v>
      </c>
      <c r="N5176" s="3" t="s">
        <v>385</v>
      </c>
      <c r="O5176" s="17" t="str">
        <f t="shared" si="417"/>
        <v>01/07/2021 14:00</v>
      </c>
      <c r="P5176" s="24">
        <f t="shared" si="418"/>
        <v>2.0833333335758653E-2</v>
      </c>
      <c r="Q5176" s="28">
        <v>0</v>
      </c>
      <c r="R5176" s="27">
        <f t="shared" si="419"/>
        <v>30.00000000349246</v>
      </c>
      <c r="S5176" s="3" t="s">
        <v>4</v>
      </c>
      <c r="T5176" s="3" t="s">
        <v>5298</v>
      </c>
      <c r="U5176" s="3" t="s">
        <v>4716</v>
      </c>
      <c r="V5176" s="3" t="s">
        <v>5339</v>
      </c>
      <c r="W5176" s="5">
        <v>0</v>
      </c>
      <c r="X5176" s="5">
        <v>20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2">
        <v>16</v>
      </c>
      <c r="AF5176" s="2">
        <v>0</v>
      </c>
      <c r="AG5176" s="2">
        <v>0</v>
      </c>
      <c r="AH5176" s="2">
        <v>0</v>
      </c>
      <c r="AI5176" s="2">
        <v>0</v>
      </c>
      <c r="AJ5176" s="2">
        <v>8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</row>
    <row r="5177" spans="1:46" x14ac:dyDescent="0.2">
      <c r="A5177" s="2">
        <v>1686457</v>
      </c>
      <c r="B5177" s="2">
        <v>875887</v>
      </c>
      <c r="C5177" s="6">
        <v>23.087400080870701</v>
      </c>
      <c r="D5177" s="6">
        <v>36.448611874150799</v>
      </c>
      <c r="E5177" s="19" t="s">
        <v>5326</v>
      </c>
      <c r="F5177" s="46">
        <f>INDEX(Δεδομένα!$P:$P,MATCH('2021'!E5177,Δεδομένα!$O:$O,0))</f>
        <v>153</v>
      </c>
      <c r="G5177" s="49" t="s">
        <v>5246</v>
      </c>
      <c r="H5177" s="51" t="str">
        <f>INDEX(Δεδομένα!B$1:B$51,MATCH('2021'!G5177,Δεδομένα!A$1:A$51,0))</f>
        <v>ΠΕΛΛΟΠΟΝΗΣΟΥ</v>
      </c>
      <c r="I5177" s="53">
        <f>INDEX(Δεδομένα!E$1:E$13,MATCH('2021'!H5177,Δεδομένα!D$1:D$13,0))</f>
        <v>8</v>
      </c>
      <c r="J5177" s="4">
        <v>44407</v>
      </c>
      <c r="K5177" s="3" t="s">
        <v>2765</v>
      </c>
      <c r="L5177" s="17" t="str">
        <f t="shared" si="416"/>
        <v>30/07/2021 10:28</v>
      </c>
      <c r="M5177" s="4">
        <v>44407</v>
      </c>
      <c r="N5177" s="3" t="s">
        <v>1012</v>
      </c>
      <c r="O5177" s="17" t="str">
        <f t="shared" si="417"/>
        <v>30/07/2021 10:55</v>
      </c>
      <c r="P5177" s="24">
        <f t="shared" si="418"/>
        <v>1.8749999995634425E-2</v>
      </c>
      <c r="Q5177" s="28">
        <v>0</v>
      </c>
      <c r="R5177" s="27">
        <f t="shared" si="419"/>
        <v>26.999999993713573</v>
      </c>
      <c r="S5177" s="3" t="s">
        <v>4</v>
      </c>
      <c r="T5177" s="3" t="s">
        <v>5298</v>
      </c>
      <c r="U5177" s="3" t="s">
        <v>4</v>
      </c>
      <c r="V5177" s="3" t="s">
        <v>5340</v>
      </c>
      <c r="W5177" s="5">
        <v>0</v>
      </c>
      <c r="X5177" s="5">
        <v>0.01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</row>
    <row r="5178" spans="1:46" x14ac:dyDescent="0.2">
      <c r="A5178" s="2">
        <v>1627903</v>
      </c>
      <c r="B5178" s="2">
        <v>816992</v>
      </c>
      <c r="C5178" s="6">
        <v>22.407871783512402</v>
      </c>
      <c r="D5178" s="6">
        <v>36.682798979855697</v>
      </c>
      <c r="E5178" s="19" t="s">
        <v>5341</v>
      </c>
      <c r="F5178" s="46">
        <f>INDEX(Δεδομένα!$P:$P,MATCH('2021'!E5178,Δεδομένα!$O:$O,0))</f>
        <v>154</v>
      </c>
      <c r="G5178" s="49" t="s">
        <v>5246</v>
      </c>
      <c r="H5178" s="51" t="str">
        <f>INDEX(Δεδομένα!B$1:B$51,MATCH('2021'!G5178,Δεδομένα!A$1:A$51,0))</f>
        <v>ΠΕΛΛΟΠΟΝΗΣΟΥ</v>
      </c>
      <c r="I5178" s="53">
        <f>INDEX(Δεδομένα!E$1:E$13,MATCH('2021'!H5178,Δεδομένα!D$1:D$13,0))</f>
        <v>8</v>
      </c>
      <c r="J5178" s="4">
        <v>44204</v>
      </c>
      <c r="K5178" s="3" t="s">
        <v>531</v>
      </c>
      <c r="L5178" s="17" t="str">
        <f t="shared" si="416"/>
        <v>08/01/2021 14:10</v>
      </c>
      <c r="M5178" s="4">
        <v>44204</v>
      </c>
      <c r="N5178" s="3" t="s">
        <v>650</v>
      </c>
      <c r="O5178" s="17" t="str">
        <f t="shared" si="417"/>
        <v>08/01/2021 14:43</v>
      </c>
      <c r="P5178" s="24">
        <f t="shared" si="418"/>
        <v>2.2916666661330964E-2</v>
      </c>
      <c r="Q5178" s="28">
        <v>0</v>
      </c>
      <c r="R5178" s="27">
        <f t="shared" si="419"/>
        <v>32.999999992316589</v>
      </c>
      <c r="S5178" s="3" t="s">
        <v>4</v>
      </c>
      <c r="T5178" s="3" t="s">
        <v>5255</v>
      </c>
      <c r="U5178" s="3" t="s">
        <v>4</v>
      </c>
      <c r="V5178" s="3" t="s">
        <v>5342</v>
      </c>
      <c r="W5178" s="5">
        <v>0</v>
      </c>
      <c r="X5178" s="5">
        <v>1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2">
        <v>3</v>
      </c>
      <c r="AF5178" s="2">
        <v>0</v>
      </c>
      <c r="AG5178" s="2">
        <v>0</v>
      </c>
      <c r="AH5178" s="2">
        <v>0</v>
      </c>
      <c r="AI5178" s="2">
        <v>0</v>
      </c>
      <c r="AJ5178" s="2">
        <v>2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 t="s">
        <v>4</v>
      </c>
      <c r="AT5178" s="2" t="s">
        <v>4</v>
      </c>
    </row>
    <row r="5179" spans="1:46" x14ac:dyDescent="0.2">
      <c r="A5179" s="2">
        <v>1645923</v>
      </c>
      <c r="B5179" s="2">
        <v>822335</v>
      </c>
      <c r="C5179" s="6">
        <v>22.4786795275175</v>
      </c>
      <c r="D5179" s="6">
        <v>36.617267543440697</v>
      </c>
      <c r="E5179" s="19" t="s">
        <v>5341</v>
      </c>
      <c r="F5179" s="46">
        <f>INDEX(Δεδομένα!$P:$P,MATCH('2021'!E5179,Δεδομένα!$O:$O,0))</f>
        <v>154</v>
      </c>
      <c r="G5179" s="49" t="s">
        <v>5246</v>
      </c>
      <c r="H5179" s="51" t="str">
        <f>INDEX(Δεδομένα!B$1:B$51,MATCH('2021'!G5179,Δεδομένα!A$1:A$51,0))</f>
        <v>ΠΕΛΛΟΠΟΝΗΣΟΥ</v>
      </c>
      <c r="I5179" s="53">
        <f>INDEX(Δεδομένα!E$1:E$13,MATCH('2021'!H5179,Δεδομένα!D$1:D$13,0))</f>
        <v>8</v>
      </c>
      <c r="J5179" s="4">
        <v>44227</v>
      </c>
      <c r="K5179" s="3" t="s">
        <v>1073</v>
      </c>
      <c r="L5179" s="17" t="str">
        <f t="shared" si="416"/>
        <v>31/01/2021 14:57</v>
      </c>
      <c r="M5179" s="4">
        <v>44227</v>
      </c>
      <c r="N5179" s="3" t="s">
        <v>36</v>
      </c>
      <c r="O5179" s="17" t="str">
        <f t="shared" si="417"/>
        <v>31/01/2021 16:20</v>
      </c>
      <c r="P5179" s="24">
        <f t="shared" si="418"/>
        <v>5.7638888887595385E-2</v>
      </c>
      <c r="Q5179" s="28">
        <v>0</v>
      </c>
      <c r="R5179" s="27">
        <f t="shared" si="419"/>
        <v>82.999999998137355</v>
      </c>
      <c r="S5179" s="3" t="s">
        <v>4</v>
      </c>
      <c r="T5179" s="3" t="s">
        <v>5255</v>
      </c>
      <c r="U5179" s="3" t="s">
        <v>4</v>
      </c>
      <c r="V5179" s="3" t="s">
        <v>5343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0.2</v>
      </c>
      <c r="AC5179" s="5">
        <v>0</v>
      </c>
      <c r="AD5179" s="5">
        <v>0</v>
      </c>
      <c r="AE5179" s="2">
        <v>3</v>
      </c>
      <c r="AF5179" s="2">
        <v>0</v>
      </c>
      <c r="AG5179" s="2">
        <v>0</v>
      </c>
      <c r="AH5179" s="2">
        <v>0</v>
      </c>
      <c r="AI5179" s="2">
        <v>0</v>
      </c>
      <c r="AJ5179" s="2">
        <v>2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 t="s">
        <v>4</v>
      </c>
      <c r="AT5179" s="2" t="s">
        <v>4</v>
      </c>
    </row>
    <row r="5180" spans="1:46" x14ac:dyDescent="0.2">
      <c r="A5180" s="2">
        <v>1653088</v>
      </c>
      <c r="B5180" s="2">
        <v>837334</v>
      </c>
      <c r="C5180" s="6">
        <v>22.418090922201099</v>
      </c>
      <c r="D5180" s="6">
        <v>36.701895928872801</v>
      </c>
      <c r="E5180" s="19" t="s">
        <v>5341</v>
      </c>
      <c r="F5180" s="46">
        <f>INDEX(Δεδομένα!$P:$P,MATCH('2021'!E5180,Δεδομένα!$O:$O,0))</f>
        <v>154</v>
      </c>
      <c r="G5180" s="49" t="s">
        <v>5246</v>
      </c>
      <c r="H5180" s="51" t="str">
        <f>INDEX(Δεδομένα!B$1:B$51,MATCH('2021'!G5180,Δεδομένα!A$1:A$51,0))</f>
        <v>ΠΕΛΛΟΠΟΝΗΣΟΥ</v>
      </c>
      <c r="I5180" s="53">
        <f>INDEX(Δεδομένα!E$1:E$13,MATCH('2021'!H5180,Δεδομένα!D$1:D$13,0))</f>
        <v>8</v>
      </c>
      <c r="J5180" s="4">
        <v>44268</v>
      </c>
      <c r="K5180" s="3" t="s">
        <v>917</v>
      </c>
      <c r="L5180" s="17" t="str">
        <f t="shared" si="416"/>
        <v>13/03/2021 14:49</v>
      </c>
      <c r="M5180" s="4">
        <v>44268</v>
      </c>
      <c r="N5180" s="3" t="s">
        <v>2958</v>
      </c>
      <c r="O5180" s="17" t="str">
        <f t="shared" si="417"/>
        <v>13/03/2021 20:03</v>
      </c>
      <c r="P5180" s="24">
        <f t="shared" si="418"/>
        <v>0.21805555556056788</v>
      </c>
      <c r="Q5180" s="28">
        <v>0</v>
      </c>
      <c r="R5180" s="27">
        <f t="shared" si="419"/>
        <v>314.00000000721775</v>
      </c>
      <c r="S5180" s="3" t="s">
        <v>4</v>
      </c>
      <c r="T5180" s="3" t="s">
        <v>5255</v>
      </c>
      <c r="U5180" s="3" t="s">
        <v>4</v>
      </c>
      <c r="V5180" s="3" t="s">
        <v>5344</v>
      </c>
      <c r="W5180" s="5">
        <v>0</v>
      </c>
      <c r="X5180" s="5">
        <v>40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2">
        <v>14</v>
      </c>
      <c r="AF5180" s="2">
        <v>0</v>
      </c>
      <c r="AG5180" s="2">
        <v>0</v>
      </c>
      <c r="AH5180" s="2">
        <v>0</v>
      </c>
      <c r="AI5180" s="2">
        <v>0</v>
      </c>
      <c r="AJ5180" s="2">
        <v>7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 t="s">
        <v>4</v>
      </c>
      <c r="AT5180" s="2" t="s">
        <v>4</v>
      </c>
    </row>
    <row r="5181" spans="1:46" x14ac:dyDescent="0.2">
      <c r="A5181" s="2">
        <v>1653246</v>
      </c>
      <c r="B5181" s="2">
        <v>842295</v>
      </c>
      <c r="D5181" s="2"/>
      <c r="E5181" s="19" t="s">
        <v>5341</v>
      </c>
      <c r="F5181" s="46">
        <f>INDEX(Δεδομένα!$P:$P,MATCH('2021'!E5181,Δεδομένα!$O:$O,0))</f>
        <v>154</v>
      </c>
      <c r="G5181" s="49" t="s">
        <v>5246</v>
      </c>
      <c r="H5181" s="51" t="str">
        <f>INDEX(Δεδομένα!B$1:B$51,MATCH('2021'!G5181,Δεδομένα!A$1:A$51,0))</f>
        <v>ΠΕΛΛΟΠΟΝΗΣΟΥ</v>
      </c>
      <c r="I5181" s="53">
        <f>INDEX(Δεδομένα!E$1:E$13,MATCH('2021'!H5181,Δεδομένα!D$1:D$13,0))</f>
        <v>8</v>
      </c>
      <c r="J5181" s="4">
        <v>44288</v>
      </c>
      <c r="K5181" s="3" t="s">
        <v>210</v>
      </c>
      <c r="L5181" s="17" t="str">
        <f t="shared" si="416"/>
        <v>02/04/2021 12:43</v>
      </c>
      <c r="M5181" s="4">
        <v>44288</v>
      </c>
      <c r="N5181" s="3" t="s">
        <v>81</v>
      </c>
      <c r="O5181" s="17" t="str">
        <f t="shared" si="417"/>
        <v>02/04/2021 14:07</v>
      </c>
      <c r="P5181" s="24">
        <f t="shared" si="418"/>
        <v>5.8333333327027503E-2</v>
      </c>
      <c r="Q5181" s="28">
        <v>0</v>
      </c>
      <c r="R5181" s="27">
        <f t="shared" si="419"/>
        <v>83.999999990919605</v>
      </c>
      <c r="S5181" s="3" t="s">
        <v>4</v>
      </c>
      <c r="T5181" s="3" t="s">
        <v>5255</v>
      </c>
      <c r="U5181" s="3" t="s">
        <v>4</v>
      </c>
      <c r="V5181" s="3" t="s">
        <v>5345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1</v>
      </c>
      <c r="AC5181" s="5">
        <v>0</v>
      </c>
      <c r="AD5181" s="5">
        <v>0</v>
      </c>
      <c r="AE5181" s="2">
        <v>4</v>
      </c>
      <c r="AF5181" s="2">
        <v>0</v>
      </c>
      <c r="AG5181" s="2">
        <v>0</v>
      </c>
      <c r="AH5181" s="2">
        <v>0</v>
      </c>
      <c r="AI5181" s="2">
        <v>0</v>
      </c>
      <c r="AJ5181" s="2">
        <v>2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 t="s">
        <v>4</v>
      </c>
      <c r="AT5181" s="2" t="s">
        <v>4</v>
      </c>
    </row>
    <row r="5182" spans="1:46" x14ac:dyDescent="0.2">
      <c r="A5182" s="2">
        <v>1653247</v>
      </c>
      <c r="B5182" s="2">
        <v>842329</v>
      </c>
      <c r="C5182" s="6">
        <v>22.477101243805301</v>
      </c>
      <c r="D5182" s="6">
        <v>36.5710674021676</v>
      </c>
      <c r="E5182" s="19" t="s">
        <v>5341</v>
      </c>
      <c r="F5182" s="46">
        <f>INDEX(Δεδομένα!$P:$P,MATCH('2021'!E5182,Δεδομένα!$O:$O,0))</f>
        <v>154</v>
      </c>
      <c r="G5182" s="49" t="s">
        <v>5246</v>
      </c>
      <c r="H5182" s="51" t="str">
        <f>INDEX(Δεδομένα!B$1:B$51,MATCH('2021'!G5182,Δεδομένα!A$1:A$51,0))</f>
        <v>ΠΕΛΛΟΠΟΝΗΣΟΥ</v>
      </c>
      <c r="I5182" s="53">
        <f>INDEX(Δεδομένα!E$1:E$13,MATCH('2021'!H5182,Δεδομένα!D$1:D$13,0))</f>
        <v>8</v>
      </c>
      <c r="J5182" s="4">
        <v>44288</v>
      </c>
      <c r="K5182" s="3" t="s">
        <v>45</v>
      </c>
      <c r="L5182" s="17" t="str">
        <f t="shared" si="416"/>
        <v>02/04/2021 15:19</v>
      </c>
      <c r="M5182" s="4">
        <v>44288</v>
      </c>
      <c r="N5182" s="3" t="s">
        <v>1278</v>
      </c>
      <c r="O5182" s="17" t="str">
        <f t="shared" si="417"/>
        <v>02/04/2021 18:38</v>
      </c>
      <c r="P5182" s="24">
        <f t="shared" si="418"/>
        <v>0.13819444444379769</v>
      </c>
      <c r="Q5182" s="28">
        <v>0</v>
      </c>
      <c r="R5182" s="27">
        <f t="shared" si="419"/>
        <v>198.99999999906868</v>
      </c>
      <c r="S5182" s="3" t="s">
        <v>4</v>
      </c>
      <c r="T5182" s="3" t="s">
        <v>5255</v>
      </c>
      <c r="U5182" s="3" t="s">
        <v>4</v>
      </c>
      <c r="V5182" s="3" t="s">
        <v>5346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2</v>
      </c>
      <c r="AC5182" s="5">
        <v>0</v>
      </c>
      <c r="AD5182" s="5">
        <v>0</v>
      </c>
      <c r="AE5182" s="2">
        <v>6</v>
      </c>
      <c r="AF5182" s="2">
        <v>0</v>
      </c>
      <c r="AG5182" s="2">
        <v>0</v>
      </c>
      <c r="AH5182" s="2">
        <v>0</v>
      </c>
      <c r="AI5182" s="2">
        <v>0</v>
      </c>
      <c r="AJ5182" s="2">
        <v>3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 t="s">
        <v>4</v>
      </c>
      <c r="AT5182" s="2" t="s">
        <v>4</v>
      </c>
    </row>
    <row r="5183" spans="1:46" x14ac:dyDescent="0.2">
      <c r="A5183" s="2">
        <v>1653092</v>
      </c>
      <c r="B5183" s="2">
        <v>843377</v>
      </c>
      <c r="C5183" s="6">
        <v>22.474753255231501</v>
      </c>
      <c r="D5183" s="6">
        <v>36.614850323230499</v>
      </c>
      <c r="E5183" s="19" t="s">
        <v>5341</v>
      </c>
      <c r="F5183" s="46">
        <f>INDEX(Δεδομένα!$P:$P,MATCH('2021'!E5183,Δεδομένα!$O:$O,0))</f>
        <v>154</v>
      </c>
      <c r="G5183" s="49" t="s">
        <v>5246</v>
      </c>
      <c r="H5183" s="51" t="str">
        <f>INDEX(Δεδομένα!B$1:B$51,MATCH('2021'!G5183,Δεδομένα!A$1:A$51,0))</f>
        <v>ΠΕΛΛΟΠΟΝΗΣΟΥ</v>
      </c>
      <c r="I5183" s="53">
        <f>INDEX(Δεδομένα!E$1:E$13,MATCH('2021'!H5183,Δεδομένα!D$1:D$13,0))</f>
        <v>8</v>
      </c>
      <c r="J5183" s="4">
        <v>44288</v>
      </c>
      <c r="K5183" s="3" t="s">
        <v>904</v>
      </c>
      <c r="L5183" s="17" t="str">
        <f t="shared" si="416"/>
        <v>02/04/2021 15:39</v>
      </c>
      <c r="M5183" s="4">
        <v>44288</v>
      </c>
      <c r="N5183" s="3" t="s">
        <v>844</v>
      </c>
      <c r="O5183" s="17" t="str">
        <f t="shared" si="417"/>
        <v>02/04/2021 17:35</v>
      </c>
      <c r="P5183" s="24">
        <f t="shared" si="418"/>
        <v>8.0555555556202307E-2</v>
      </c>
      <c r="Q5183" s="28">
        <v>0</v>
      </c>
      <c r="R5183" s="27">
        <f t="shared" si="419"/>
        <v>116.00000000093132</v>
      </c>
      <c r="S5183" s="3" t="s">
        <v>4</v>
      </c>
      <c r="T5183" s="3" t="s">
        <v>5255</v>
      </c>
      <c r="U5183" s="3" t="s">
        <v>4</v>
      </c>
      <c r="V5183" s="3" t="s">
        <v>5347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0.5</v>
      </c>
      <c r="AC5183" s="5">
        <v>0</v>
      </c>
      <c r="AD5183" s="5">
        <v>0</v>
      </c>
      <c r="AE5183" s="2">
        <v>4</v>
      </c>
      <c r="AF5183" s="2">
        <v>0</v>
      </c>
      <c r="AG5183" s="2">
        <v>0</v>
      </c>
      <c r="AH5183" s="2">
        <v>0</v>
      </c>
      <c r="AI5183" s="2">
        <v>0</v>
      </c>
      <c r="AJ5183" s="2">
        <v>2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 t="s">
        <v>4</v>
      </c>
      <c r="AT5183" s="2" t="s">
        <v>4</v>
      </c>
    </row>
    <row r="5184" spans="1:46" x14ac:dyDescent="0.2">
      <c r="A5184" s="2">
        <v>1653102</v>
      </c>
      <c r="B5184" s="2">
        <v>844003</v>
      </c>
      <c r="C5184" s="6">
        <v>22.394825779038399</v>
      </c>
      <c r="D5184" s="6">
        <v>36.594918762293098</v>
      </c>
      <c r="E5184" s="19" t="s">
        <v>5341</v>
      </c>
      <c r="F5184" s="46">
        <f>INDEX(Δεδομένα!$P:$P,MATCH('2021'!E5184,Δεδομένα!$O:$O,0))</f>
        <v>154</v>
      </c>
      <c r="G5184" s="49" t="s">
        <v>5246</v>
      </c>
      <c r="H5184" s="51" t="str">
        <f>INDEX(Δεδομένα!B$1:B$51,MATCH('2021'!G5184,Δεδομένα!A$1:A$51,0))</f>
        <v>ΠΕΛΛΟΠΟΝΗΣΟΥ</v>
      </c>
      <c r="I5184" s="53">
        <f>INDEX(Δεδομένα!E$1:E$13,MATCH('2021'!H5184,Δεδομένα!D$1:D$13,0))</f>
        <v>8</v>
      </c>
      <c r="J5184" s="4">
        <v>44295</v>
      </c>
      <c r="K5184" s="3" t="s">
        <v>926</v>
      </c>
      <c r="L5184" s="17" t="str">
        <f t="shared" si="416"/>
        <v>09/04/2021 10:09</v>
      </c>
      <c r="M5184" s="4">
        <v>44295</v>
      </c>
      <c r="N5184" s="3" t="s">
        <v>440</v>
      </c>
      <c r="O5184" s="17" t="str">
        <f t="shared" si="417"/>
        <v>09/04/2021 11:49</v>
      </c>
      <c r="P5184" s="24">
        <f t="shared" si="418"/>
        <v>6.9444444437976927E-2</v>
      </c>
      <c r="Q5184" s="28">
        <v>0</v>
      </c>
      <c r="R5184" s="27">
        <f t="shared" si="419"/>
        <v>99.999999990686774</v>
      </c>
      <c r="S5184" s="3" t="s">
        <v>4</v>
      </c>
      <c r="T5184" s="3" t="s">
        <v>5255</v>
      </c>
      <c r="U5184" s="3" t="s">
        <v>4</v>
      </c>
      <c r="V5184" s="3" t="s">
        <v>5348</v>
      </c>
      <c r="W5184" s="5">
        <v>0</v>
      </c>
      <c r="X5184" s="5">
        <v>0.5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2">
        <v>4</v>
      </c>
      <c r="AF5184" s="2">
        <v>0</v>
      </c>
      <c r="AG5184" s="2">
        <v>0</v>
      </c>
      <c r="AH5184" s="2">
        <v>0</v>
      </c>
      <c r="AI5184" s="2">
        <v>0</v>
      </c>
      <c r="AJ5184" s="2">
        <v>2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 t="s">
        <v>4</v>
      </c>
      <c r="AT5184" s="2" t="s">
        <v>4</v>
      </c>
    </row>
    <row r="5185" spans="1:46" x14ac:dyDescent="0.2">
      <c r="A5185" s="2">
        <v>1713465</v>
      </c>
      <c r="B5185" s="2">
        <v>845409</v>
      </c>
      <c r="E5185" s="19" t="s">
        <v>5341</v>
      </c>
      <c r="F5185" s="46">
        <f>INDEX(Δεδομένα!$P:$P,MATCH('2021'!E5185,Δεδομένα!$O:$O,0))</f>
        <v>154</v>
      </c>
      <c r="G5185" s="49" t="s">
        <v>5246</v>
      </c>
      <c r="H5185" s="51" t="str">
        <f>INDEX(Δεδομένα!B$1:B$51,MATCH('2021'!G5185,Δεδομένα!A$1:A$51,0))</f>
        <v>ΠΕΛΛΟΠΟΝΗΣΟΥ</v>
      </c>
      <c r="I5185" s="53">
        <f>INDEX(Δεδομένα!E$1:E$13,MATCH('2021'!H5185,Δεδομένα!D$1:D$13,0))</f>
        <v>8</v>
      </c>
      <c r="J5185" s="4">
        <v>44299</v>
      </c>
      <c r="K5185" s="3" t="s">
        <v>461</v>
      </c>
      <c r="L5185" s="17" t="str">
        <f t="shared" si="416"/>
        <v>13/04/2021 17:00</v>
      </c>
      <c r="M5185" s="4">
        <v>44299</v>
      </c>
      <c r="N5185" s="3" t="s">
        <v>79</v>
      </c>
      <c r="O5185" s="17" t="str">
        <f t="shared" si="417"/>
        <v>13/04/2021 19:10</v>
      </c>
      <c r="P5185" s="24">
        <f t="shared" si="418"/>
        <v>9.0277777773735579E-2</v>
      </c>
      <c r="Q5185" s="28">
        <v>0</v>
      </c>
      <c r="R5185" s="27">
        <f t="shared" si="419"/>
        <v>129.99999999417923</v>
      </c>
      <c r="S5185" s="3" t="s">
        <v>4</v>
      </c>
      <c r="T5185" s="3" t="s">
        <v>5255</v>
      </c>
      <c r="U5185" s="3" t="s">
        <v>4</v>
      </c>
      <c r="V5185" s="3" t="s">
        <v>5349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0.08</v>
      </c>
      <c r="AD5185" s="5">
        <v>0</v>
      </c>
      <c r="AE5185" s="2">
        <v>3</v>
      </c>
      <c r="AF5185" s="2">
        <v>0</v>
      </c>
      <c r="AG5185" s="2">
        <v>0</v>
      </c>
      <c r="AH5185" s="2">
        <v>0</v>
      </c>
      <c r="AI5185" s="2">
        <v>0</v>
      </c>
      <c r="AJ5185" s="2">
        <v>2</v>
      </c>
      <c r="AK5185" s="2">
        <v>2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</row>
    <row r="5186" spans="1:46" x14ac:dyDescent="0.2">
      <c r="A5186" s="2">
        <v>1719754</v>
      </c>
      <c r="B5186" s="2">
        <v>849022</v>
      </c>
      <c r="C5186" s="6">
        <v>22.441657033779901</v>
      </c>
      <c r="D5186" s="6">
        <v>36.559605180004901</v>
      </c>
      <c r="E5186" s="19" t="s">
        <v>5341</v>
      </c>
      <c r="F5186" s="46">
        <f>INDEX(Δεδομένα!$P:$P,MATCH('2021'!E5186,Δεδομένα!$O:$O,0))</f>
        <v>154</v>
      </c>
      <c r="G5186" s="49" t="s">
        <v>5246</v>
      </c>
      <c r="H5186" s="51" t="str">
        <f>INDEX(Δεδομένα!B$1:B$51,MATCH('2021'!G5186,Δεδομένα!A$1:A$51,0))</f>
        <v>ΠΕΛΛΟΠΟΝΗΣΟΥ</v>
      </c>
      <c r="I5186" s="53">
        <f>INDEX(Δεδομένα!E$1:E$13,MATCH('2021'!H5186,Δεδομένα!D$1:D$13,0))</f>
        <v>8</v>
      </c>
      <c r="J5186" s="4">
        <v>44314</v>
      </c>
      <c r="K5186" s="3" t="s">
        <v>261</v>
      </c>
      <c r="L5186" s="17" t="str">
        <f t="shared" si="416"/>
        <v>28/04/2021 18:25</v>
      </c>
      <c r="M5186" s="4">
        <v>44316</v>
      </c>
      <c r="N5186" s="3" t="s">
        <v>1853</v>
      </c>
      <c r="O5186" s="17" t="str">
        <f t="shared" si="417"/>
        <v>30/04/2021 21:31</v>
      </c>
      <c r="P5186" s="24">
        <f t="shared" si="418"/>
        <v>2.1291666666656965</v>
      </c>
      <c r="Q5186" s="28">
        <v>0</v>
      </c>
      <c r="R5186" s="27">
        <f t="shared" si="419"/>
        <v>3065.999999998603</v>
      </c>
      <c r="S5186" s="3" t="s">
        <v>4</v>
      </c>
      <c r="T5186" s="3" t="s">
        <v>5255</v>
      </c>
      <c r="U5186" s="3" t="s">
        <v>4</v>
      </c>
      <c r="V5186" s="3" t="s">
        <v>5350</v>
      </c>
      <c r="W5186" s="5">
        <v>0</v>
      </c>
      <c r="X5186" s="5">
        <v>1500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2">
        <v>50</v>
      </c>
      <c r="AF5186" s="2">
        <v>45</v>
      </c>
      <c r="AG5186" s="2">
        <v>0</v>
      </c>
      <c r="AH5186" s="2">
        <v>0</v>
      </c>
      <c r="AI5186" s="2">
        <v>2</v>
      </c>
      <c r="AJ5186" s="2">
        <v>28</v>
      </c>
      <c r="AK5186" s="2">
        <v>0</v>
      </c>
      <c r="AL5186" s="2">
        <v>0</v>
      </c>
      <c r="AM5186" s="2">
        <v>0</v>
      </c>
      <c r="AN5186" s="2">
        <v>1</v>
      </c>
      <c r="AO5186" s="2">
        <v>0</v>
      </c>
      <c r="AP5186" s="2">
        <v>2</v>
      </c>
      <c r="AQ5186" s="2">
        <v>0</v>
      </c>
      <c r="AR5186" s="2">
        <v>0</v>
      </c>
      <c r="AS5186" s="2">
        <v>0</v>
      </c>
      <c r="AT5186" s="2">
        <v>0</v>
      </c>
    </row>
    <row r="5187" spans="1:46" x14ac:dyDescent="0.2">
      <c r="A5187" s="2">
        <v>1720236</v>
      </c>
      <c r="B5187" s="2">
        <v>850506</v>
      </c>
      <c r="E5187" s="19" t="s">
        <v>5341</v>
      </c>
      <c r="F5187" s="46">
        <f>INDEX(Δεδομένα!$P:$P,MATCH('2021'!E5187,Δεδομένα!$O:$O,0))</f>
        <v>154</v>
      </c>
      <c r="G5187" s="49" t="s">
        <v>5246</v>
      </c>
      <c r="H5187" s="51" t="str">
        <f>INDEX(Δεδομένα!B$1:B$51,MATCH('2021'!G5187,Δεδομένα!A$1:A$51,0))</f>
        <v>ΠΕΛΛΟΠΟΝΗΣΟΥ</v>
      </c>
      <c r="I5187" s="53">
        <f>INDEX(Δεδομένα!E$1:E$13,MATCH('2021'!H5187,Δεδομένα!D$1:D$13,0))</f>
        <v>8</v>
      </c>
      <c r="J5187" s="4">
        <v>44319</v>
      </c>
      <c r="K5187" s="3" t="s">
        <v>1431</v>
      </c>
      <c r="L5187" s="17" t="str">
        <f t="shared" si="416"/>
        <v>03/05/2021 19:09</v>
      </c>
      <c r="M5187" s="4">
        <v>44319</v>
      </c>
      <c r="N5187" s="3" t="s">
        <v>1624</v>
      </c>
      <c r="O5187" s="17" t="str">
        <f t="shared" si="417"/>
        <v>03/05/2021 19:52</v>
      </c>
      <c r="P5187" s="24">
        <f t="shared" si="418"/>
        <v>2.9861111106583849E-2</v>
      </c>
      <c r="Q5187" s="28">
        <v>0</v>
      </c>
      <c r="R5187" s="27">
        <f t="shared" si="419"/>
        <v>42.999999993480742</v>
      </c>
      <c r="S5187" s="3" t="s">
        <v>4</v>
      </c>
      <c r="T5187" s="3" t="s">
        <v>5255</v>
      </c>
      <c r="U5187" s="3" t="s">
        <v>4</v>
      </c>
      <c r="V5187" s="3" t="s">
        <v>5351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2">
        <v>3</v>
      </c>
      <c r="AF5187" s="2">
        <v>0</v>
      </c>
      <c r="AG5187" s="2">
        <v>0</v>
      </c>
      <c r="AH5187" s="2">
        <v>0</v>
      </c>
      <c r="AI5187" s="2">
        <v>0</v>
      </c>
      <c r="AJ5187" s="2">
        <v>1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</row>
    <row r="5188" spans="1:46" x14ac:dyDescent="0.2">
      <c r="A5188" s="2">
        <v>1719811</v>
      </c>
      <c r="B5188" s="2">
        <v>855314</v>
      </c>
      <c r="E5188" s="19" t="s">
        <v>5341</v>
      </c>
      <c r="F5188" s="46">
        <f>INDEX(Δεδομένα!$P:$P,MATCH('2021'!E5188,Δεδομένα!$O:$O,0))</f>
        <v>154</v>
      </c>
      <c r="G5188" s="49" t="s">
        <v>5246</v>
      </c>
      <c r="H5188" s="51" t="str">
        <f>INDEX(Δεδομένα!B$1:B$51,MATCH('2021'!G5188,Δεδομένα!A$1:A$51,0))</f>
        <v>ΠΕΛΛΟΠΟΝΗΣΟΥ</v>
      </c>
      <c r="I5188" s="53">
        <f>INDEX(Δεδομένα!E$1:E$13,MATCH('2021'!H5188,Δεδομένα!D$1:D$13,0))</f>
        <v>8</v>
      </c>
      <c r="J5188" s="4">
        <v>44338</v>
      </c>
      <c r="K5188" s="3" t="s">
        <v>1382</v>
      </c>
      <c r="L5188" s="17" t="str">
        <f t="shared" si="416"/>
        <v>22/05/2021 17:04</v>
      </c>
      <c r="M5188" s="4">
        <v>44338</v>
      </c>
      <c r="N5188" s="3" t="s">
        <v>147</v>
      </c>
      <c r="O5188" s="17" t="str">
        <f t="shared" si="417"/>
        <v>22/05/2021 20:00</v>
      </c>
      <c r="P5188" s="24">
        <f t="shared" si="418"/>
        <v>0.12222222222771961</v>
      </c>
      <c r="Q5188" s="28">
        <v>0</v>
      </c>
      <c r="R5188" s="27">
        <f t="shared" si="419"/>
        <v>176.00000000791624</v>
      </c>
      <c r="S5188" s="3" t="s">
        <v>4</v>
      </c>
      <c r="T5188" s="3" t="s">
        <v>5255</v>
      </c>
      <c r="U5188" s="3" t="s">
        <v>4</v>
      </c>
      <c r="V5188" s="3" t="s">
        <v>5352</v>
      </c>
      <c r="W5188" s="5">
        <v>1</v>
      </c>
      <c r="X5188" s="5">
        <v>1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2">
        <v>10</v>
      </c>
      <c r="AF5188" s="2">
        <v>0</v>
      </c>
      <c r="AG5188" s="2">
        <v>0</v>
      </c>
      <c r="AH5188" s="2">
        <v>0</v>
      </c>
      <c r="AI5188" s="2">
        <v>0</v>
      </c>
      <c r="AJ5188" s="2">
        <v>4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</row>
    <row r="5189" spans="1:46" x14ac:dyDescent="0.2">
      <c r="A5189" s="2">
        <v>1720238</v>
      </c>
      <c r="B5189" s="2">
        <v>857433</v>
      </c>
      <c r="E5189" s="19" t="s">
        <v>5341</v>
      </c>
      <c r="F5189" s="46">
        <f>INDEX(Δεδομένα!$P:$P,MATCH('2021'!E5189,Δεδομένα!$O:$O,0))</f>
        <v>154</v>
      </c>
      <c r="G5189" s="49" t="s">
        <v>5246</v>
      </c>
      <c r="H5189" s="51" t="str">
        <f>INDEX(Δεδομένα!B$1:B$51,MATCH('2021'!G5189,Δεδομένα!A$1:A$51,0))</f>
        <v>ΠΕΛΛΟΠΟΝΗΣΟΥ</v>
      </c>
      <c r="I5189" s="53">
        <f>INDEX(Δεδομένα!E$1:E$13,MATCH('2021'!H5189,Δεδομένα!D$1:D$13,0))</f>
        <v>8</v>
      </c>
      <c r="J5189" s="4">
        <v>44346</v>
      </c>
      <c r="K5189" s="3" t="s">
        <v>362</v>
      </c>
      <c r="L5189" s="17" t="str">
        <f t="shared" si="416"/>
        <v>30/05/2021 15:20</v>
      </c>
      <c r="M5189" s="4">
        <v>44346</v>
      </c>
      <c r="N5189" s="3" t="s">
        <v>431</v>
      </c>
      <c r="O5189" s="17" t="str">
        <f t="shared" si="417"/>
        <v>30/05/2021 15:33</v>
      </c>
      <c r="P5189" s="24">
        <f t="shared" si="418"/>
        <v>9.0277777781011537E-3</v>
      </c>
      <c r="Q5189" s="28">
        <v>0</v>
      </c>
      <c r="R5189" s="27">
        <f t="shared" si="419"/>
        <v>13.000000000465661</v>
      </c>
      <c r="S5189" s="3" t="s">
        <v>4</v>
      </c>
      <c r="T5189" s="3" t="s">
        <v>5255</v>
      </c>
      <c r="U5189" s="3" t="s">
        <v>4</v>
      </c>
      <c r="V5189" s="3" t="s">
        <v>5351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2">
        <v>3</v>
      </c>
      <c r="AF5189" s="2">
        <v>0</v>
      </c>
      <c r="AG5189" s="2">
        <v>0</v>
      </c>
      <c r="AH5189" s="2">
        <v>0</v>
      </c>
      <c r="AI5189" s="2">
        <v>0</v>
      </c>
      <c r="AJ5189" s="2">
        <v>1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</row>
    <row r="5190" spans="1:46" x14ac:dyDescent="0.2">
      <c r="A5190" s="2">
        <v>1710727</v>
      </c>
      <c r="B5190" s="2">
        <v>861112</v>
      </c>
      <c r="C5190" s="6">
        <v>22.470492850391199</v>
      </c>
      <c r="D5190" s="6">
        <v>36.633323609445704</v>
      </c>
      <c r="E5190" s="19" t="s">
        <v>5341</v>
      </c>
      <c r="F5190" s="46">
        <f>INDEX(Δεδομένα!$P:$P,MATCH('2021'!E5190,Δεδομένα!$O:$O,0))</f>
        <v>154</v>
      </c>
      <c r="G5190" s="49" t="s">
        <v>5246</v>
      </c>
      <c r="H5190" s="51" t="str">
        <f>INDEX(Δεδομένα!B$1:B$51,MATCH('2021'!G5190,Δεδομένα!A$1:A$51,0))</f>
        <v>ΠΕΛΛΟΠΟΝΗΣΟΥ</v>
      </c>
      <c r="I5190" s="53">
        <f>INDEX(Δεδομένα!E$1:E$13,MATCH('2021'!H5190,Δεδομένα!D$1:D$13,0))</f>
        <v>8</v>
      </c>
      <c r="J5190" s="4">
        <v>44359</v>
      </c>
      <c r="K5190" s="3" t="s">
        <v>2253</v>
      </c>
      <c r="L5190" s="17" t="str">
        <f t="shared" si="416"/>
        <v>12/06/2021 02:19</v>
      </c>
      <c r="M5190" s="4">
        <v>44359</v>
      </c>
      <c r="N5190" s="3" t="s">
        <v>345</v>
      </c>
      <c r="O5190" s="17" t="str">
        <f t="shared" si="417"/>
        <v>12/06/2021 12:10</v>
      </c>
      <c r="P5190" s="24">
        <f t="shared" si="418"/>
        <v>0.41041666666569654</v>
      </c>
      <c r="Q5190" s="28">
        <v>0</v>
      </c>
      <c r="R5190" s="27">
        <f t="shared" si="419"/>
        <v>590.99999999860302</v>
      </c>
      <c r="S5190" s="3" t="s">
        <v>4</v>
      </c>
      <c r="T5190" s="3" t="s">
        <v>5255</v>
      </c>
      <c r="U5190" s="3" t="s">
        <v>4</v>
      </c>
      <c r="V5190" s="3" t="s">
        <v>5353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2">
        <v>6</v>
      </c>
      <c r="AF5190" s="2">
        <v>0</v>
      </c>
      <c r="AG5190" s="2">
        <v>0</v>
      </c>
      <c r="AH5190" s="2">
        <v>0</v>
      </c>
      <c r="AI5190" s="2">
        <v>0</v>
      </c>
      <c r="AJ5190" s="2">
        <v>6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</row>
    <row r="5191" spans="1:46" x14ac:dyDescent="0.2">
      <c r="A5191" s="2">
        <v>1710724</v>
      </c>
      <c r="B5191" s="2">
        <v>865138</v>
      </c>
      <c r="E5191" s="19" t="s">
        <v>5341</v>
      </c>
      <c r="F5191" s="46">
        <f>INDEX(Δεδομένα!$P:$P,MATCH('2021'!E5191,Δεδομένα!$O:$O,0))</f>
        <v>154</v>
      </c>
      <c r="G5191" s="49" t="s">
        <v>5246</v>
      </c>
      <c r="H5191" s="51" t="str">
        <f>INDEX(Δεδομένα!B$1:B$51,MATCH('2021'!G5191,Δεδομένα!A$1:A$51,0))</f>
        <v>ΠΕΛΛΟΠΟΝΗΣΟΥ</v>
      </c>
      <c r="I5191" s="53">
        <f>INDEX(Δεδομένα!E$1:E$13,MATCH('2021'!H5191,Δεδομένα!D$1:D$13,0))</f>
        <v>8</v>
      </c>
      <c r="J5191" s="4">
        <v>44373</v>
      </c>
      <c r="K5191" s="3" t="s">
        <v>1039</v>
      </c>
      <c r="L5191" s="17" t="str">
        <f t="shared" si="416"/>
        <v>26/06/2021 11:29</v>
      </c>
      <c r="M5191" s="4">
        <v>44373</v>
      </c>
      <c r="N5191" s="3" t="s">
        <v>593</v>
      </c>
      <c r="O5191" s="17" t="str">
        <f t="shared" si="417"/>
        <v>26/06/2021 11:44</v>
      </c>
      <c r="P5191" s="24">
        <f t="shared" si="418"/>
        <v>1.0416666664241347E-2</v>
      </c>
      <c r="Q5191" s="28">
        <v>0</v>
      </c>
      <c r="R5191" s="27">
        <f t="shared" si="419"/>
        <v>14.99999999650754</v>
      </c>
      <c r="S5191" s="3" t="s">
        <v>4</v>
      </c>
      <c r="T5191" s="3" t="s">
        <v>5255</v>
      </c>
      <c r="U5191" s="3" t="s">
        <v>4</v>
      </c>
      <c r="V5191" s="3" t="s">
        <v>5354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2">
        <v>4</v>
      </c>
      <c r="AF5191" s="2">
        <v>0</v>
      </c>
      <c r="AG5191" s="2">
        <v>0</v>
      </c>
      <c r="AH5191" s="2">
        <v>0</v>
      </c>
      <c r="AI5191" s="2">
        <v>0</v>
      </c>
      <c r="AJ5191" s="2">
        <v>4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</row>
    <row r="5192" spans="1:46" x14ac:dyDescent="0.2">
      <c r="A5192" s="2">
        <v>1710699</v>
      </c>
      <c r="B5192" s="2">
        <v>872963</v>
      </c>
      <c r="E5192" s="19" t="s">
        <v>5341</v>
      </c>
      <c r="F5192" s="46">
        <f>INDEX(Δεδομένα!$P:$P,MATCH('2021'!E5192,Δεδομένα!$O:$O,0))</f>
        <v>154</v>
      </c>
      <c r="G5192" s="49" t="s">
        <v>5246</v>
      </c>
      <c r="H5192" s="51" t="str">
        <f>INDEX(Δεδομένα!B$1:B$51,MATCH('2021'!G5192,Δεδομένα!A$1:A$51,0))</f>
        <v>ΠΕΛΛΟΠΟΝΗΣΟΥ</v>
      </c>
      <c r="I5192" s="53">
        <f>INDEX(Δεδομένα!E$1:E$13,MATCH('2021'!H5192,Δεδομένα!D$1:D$13,0))</f>
        <v>8</v>
      </c>
      <c r="J5192" s="4">
        <v>44397</v>
      </c>
      <c r="K5192" s="3" t="s">
        <v>15</v>
      </c>
      <c r="L5192" s="17" t="str">
        <f t="shared" si="416"/>
        <v>20/07/2021 14:29</v>
      </c>
      <c r="M5192" s="4">
        <v>44397</v>
      </c>
      <c r="N5192" s="3" t="s">
        <v>499</v>
      </c>
      <c r="O5192" s="17" t="str">
        <f t="shared" si="417"/>
        <v>20/07/2021 15:10</v>
      </c>
      <c r="P5192" s="24">
        <f t="shared" si="418"/>
        <v>2.8472222220443655E-2</v>
      </c>
      <c r="Q5192" s="28">
        <v>0</v>
      </c>
      <c r="R5192" s="27">
        <f t="shared" si="419"/>
        <v>40.999999997438863</v>
      </c>
      <c r="S5192" s="3" t="s">
        <v>4</v>
      </c>
      <c r="T5192" s="3" t="s">
        <v>5255</v>
      </c>
      <c r="U5192" s="3" t="s">
        <v>4</v>
      </c>
      <c r="V5192" s="3" t="s">
        <v>5355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2">
        <v>5</v>
      </c>
      <c r="AF5192" s="2">
        <v>0</v>
      </c>
      <c r="AG5192" s="2">
        <v>0</v>
      </c>
      <c r="AH5192" s="2">
        <v>0</v>
      </c>
      <c r="AI5192" s="2">
        <v>0</v>
      </c>
      <c r="AJ5192" s="2">
        <v>3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</row>
    <row r="5193" spans="1:46" x14ac:dyDescent="0.2">
      <c r="A5193" s="2">
        <v>1719833</v>
      </c>
      <c r="B5193" s="2">
        <v>875848</v>
      </c>
      <c r="D5193" s="2"/>
      <c r="E5193" s="19" t="s">
        <v>5341</v>
      </c>
      <c r="F5193" s="46">
        <f>INDEX(Δεδομένα!$P:$P,MATCH('2021'!E5193,Δεδομένα!$O:$O,0))</f>
        <v>154</v>
      </c>
      <c r="G5193" s="49" t="s">
        <v>5246</v>
      </c>
      <c r="H5193" s="51" t="str">
        <f>INDEX(Δεδομένα!B$1:B$51,MATCH('2021'!G5193,Δεδομένα!A$1:A$51,0))</f>
        <v>ΠΕΛΛΟΠΟΝΗΣΟΥ</v>
      </c>
      <c r="I5193" s="53">
        <f>INDEX(Δεδομένα!E$1:E$13,MATCH('2021'!H5193,Δεδομένα!D$1:D$13,0))</f>
        <v>8</v>
      </c>
      <c r="J5193" s="4">
        <v>44407</v>
      </c>
      <c r="K5193" s="3" t="s">
        <v>5356</v>
      </c>
      <c r="L5193" s="17" t="str">
        <f t="shared" si="416"/>
        <v>30/07/2021 08:28</v>
      </c>
      <c r="M5193" s="4">
        <v>44407</v>
      </c>
      <c r="N5193" s="3" t="s">
        <v>1799</v>
      </c>
      <c r="O5193" s="17" t="str">
        <f t="shared" si="417"/>
        <v>30/07/2021 09:08</v>
      </c>
      <c r="P5193" s="24">
        <f t="shared" si="418"/>
        <v>2.7777777781011537E-2</v>
      </c>
      <c r="Q5193" s="28">
        <v>0</v>
      </c>
      <c r="R5193" s="27">
        <f t="shared" si="419"/>
        <v>40.000000004656613</v>
      </c>
      <c r="S5193" s="3" t="s">
        <v>4</v>
      </c>
      <c r="T5193" s="3" t="s">
        <v>5255</v>
      </c>
      <c r="U5193" s="3" t="s">
        <v>123</v>
      </c>
      <c r="V5193" s="3" t="s">
        <v>5357</v>
      </c>
      <c r="W5193" s="5">
        <v>0</v>
      </c>
      <c r="X5193" s="5">
        <v>1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2">
        <v>10</v>
      </c>
      <c r="AF5193" s="2">
        <v>0</v>
      </c>
      <c r="AG5193" s="2">
        <v>0</v>
      </c>
      <c r="AH5193" s="2">
        <v>0</v>
      </c>
      <c r="AI5193" s="2">
        <v>0</v>
      </c>
      <c r="AJ5193" s="2">
        <v>4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</row>
    <row r="5194" spans="1:46" x14ac:dyDescent="0.2">
      <c r="A5194" s="2">
        <v>1719838</v>
      </c>
      <c r="B5194" s="2">
        <v>875890</v>
      </c>
      <c r="C5194" s="6">
        <v>22.3856493948565</v>
      </c>
      <c r="D5194" s="6">
        <v>36.671337060188002</v>
      </c>
      <c r="E5194" s="19" t="s">
        <v>5341</v>
      </c>
      <c r="F5194" s="46">
        <f>INDEX(Δεδομένα!$P:$P,MATCH('2021'!E5194,Δεδομένα!$O:$O,0))</f>
        <v>154</v>
      </c>
      <c r="G5194" s="49" t="s">
        <v>5246</v>
      </c>
      <c r="H5194" s="51" t="str">
        <f>INDEX(Δεδομένα!B$1:B$51,MATCH('2021'!G5194,Δεδομένα!A$1:A$51,0))</f>
        <v>ΠΕΛΛΟΠΟΝΗΣΟΥ</v>
      </c>
      <c r="I5194" s="53">
        <f>INDEX(Δεδομένα!E$1:E$13,MATCH('2021'!H5194,Δεδομένα!D$1:D$13,0))</f>
        <v>8</v>
      </c>
      <c r="J5194" s="4">
        <v>44407</v>
      </c>
      <c r="K5194" s="3" t="s">
        <v>428</v>
      </c>
      <c r="L5194" s="17" t="str">
        <f t="shared" si="416"/>
        <v>30/07/2021 10:20</v>
      </c>
      <c r="M5194" s="4">
        <v>44407</v>
      </c>
      <c r="N5194" s="3" t="s">
        <v>1138</v>
      </c>
      <c r="O5194" s="17" t="str">
        <f t="shared" si="417"/>
        <v>30/07/2021 10:54</v>
      </c>
      <c r="P5194" s="24">
        <f t="shared" si="418"/>
        <v>2.3611111115314998E-2</v>
      </c>
      <c r="Q5194" s="28">
        <v>0</v>
      </c>
      <c r="R5194" s="27">
        <f t="shared" si="419"/>
        <v>34.000000006053597</v>
      </c>
      <c r="S5194" s="3" t="s">
        <v>4</v>
      </c>
      <c r="T5194" s="3" t="s">
        <v>5255</v>
      </c>
      <c r="U5194" s="3" t="s">
        <v>4</v>
      </c>
      <c r="V5194" s="3" t="s">
        <v>5354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1</v>
      </c>
      <c r="AC5194" s="5">
        <v>0</v>
      </c>
      <c r="AD5194" s="5">
        <v>0</v>
      </c>
      <c r="AE5194" s="2">
        <v>10</v>
      </c>
      <c r="AF5194" s="2">
        <v>0</v>
      </c>
      <c r="AG5194" s="2">
        <v>0</v>
      </c>
      <c r="AH5194" s="2">
        <v>0</v>
      </c>
      <c r="AI5194" s="2">
        <v>0</v>
      </c>
      <c r="AJ5194" s="2">
        <v>4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</row>
    <row r="5195" spans="1:46" x14ac:dyDescent="0.2">
      <c r="A5195" s="2">
        <v>1715069</v>
      </c>
      <c r="B5195" s="2">
        <v>878884</v>
      </c>
      <c r="C5195" s="6">
        <v>22.487253081608301</v>
      </c>
      <c r="D5195" s="6">
        <v>36.702914101518097</v>
      </c>
      <c r="E5195" s="19" t="s">
        <v>5341</v>
      </c>
      <c r="F5195" s="46">
        <f>INDEX(Δεδομένα!$P:$P,MATCH('2021'!E5195,Δεδομένα!$O:$O,0))</f>
        <v>154</v>
      </c>
      <c r="G5195" s="49" t="s">
        <v>5246</v>
      </c>
      <c r="H5195" s="51" t="str">
        <f>INDEX(Δεδομένα!B$1:B$51,MATCH('2021'!G5195,Δεδομένα!A$1:A$51,0))</f>
        <v>ΠΕΛΛΟΠΟΝΗΣΟΥ</v>
      </c>
      <c r="I5195" s="53">
        <f>INDEX(Δεδομένα!E$1:E$13,MATCH('2021'!H5195,Δεδομένα!D$1:D$13,0))</f>
        <v>8</v>
      </c>
      <c r="J5195" s="4">
        <v>44413</v>
      </c>
      <c r="K5195" s="3" t="s">
        <v>367</v>
      </c>
      <c r="L5195" s="17" t="str">
        <f t="shared" si="416"/>
        <v>05/08/2021 18:59</v>
      </c>
      <c r="M5195" s="4">
        <v>44414</v>
      </c>
      <c r="N5195" s="3" t="s">
        <v>1702</v>
      </c>
      <c r="O5195" s="17" t="str">
        <f t="shared" si="417"/>
        <v>06/08/2021 12:59</v>
      </c>
      <c r="P5195" s="24">
        <f t="shared" si="418"/>
        <v>0.75</v>
      </c>
      <c r="Q5195" s="28">
        <v>0</v>
      </c>
      <c r="R5195" s="27">
        <f t="shared" si="419"/>
        <v>1080</v>
      </c>
      <c r="S5195" s="3" t="s">
        <v>4</v>
      </c>
      <c r="T5195" s="3" t="s">
        <v>5255</v>
      </c>
      <c r="U5195" s="3" t="s">
        <v>4</v>
      </c>
      <c r="V5195" s="3" t="s">
        <v>5358</v>
      </c>
      <c r="W5195" s="5">
        <v>0</v>
      </c>
      <c r="X5195" s="5">
        <v>10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2">
        <v>30</v>
      </c>
      <c r="AF5195" s="2">
        <v>0</v>
      </c>
      <c r="AG5195" s="2">
        <v>0</v>
      </c>
      <c r="AH5195" s="2">
        <v>0</v>
      </c>
      <c r="AI5195" s="2">
        <v>0</v>
      </c>
      <c r="AJ5195" s="2">
        <v>8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</row>
    <row r="5196" spans="1:46" x14ac:dyDescent="0.2">
      <c r="A5196" s="2">
        <v>1710680</v>
      </c>
      <c r="B5196" s="2">
        <v>979831</v>
      </c>
      <c r="D5196" s="2"/>
      <c r="E5196" s="19" t="s">
        <v>5341</v>
      </c>
      <c r="F5196" s="46">
        <f>INDEX(Δεδομένα!$P:$P,MATCH('2021'!E5196,Δεδομένα!$O:$O,0))</f>
        <v>154</v>
      </c>
      <c r="G5196" s="49" t="s">
        <v>5246</v>
      </c>
      <c r="H5196" s="51" t="str">
        <f>INDEX(Δεδομένα!B$1:B$51,MATCH('2021'!G5196,Δεδομένα!A$1:A$51,0))</f>
        <v>ΠΕΛΛΟΠΟΝΗΣΟΥ</v>
      </c>
      <c r="I5196" s="53">
        <f>INDEX(Δεδομένα!E$1:E$13,MATCH('2021'!H5196,Δεδομένα!D$1:D$13,0))</f>
        <v>8</v>
      </c>
      <c r="J5196" s="4">
        <v>44414</v>
      </c>
      <c r="K5196" s="3" t="s">
        <v>748</v>
      </c>
      <c r="L5196" s="17" t="str">
        <f t="shared" si="416"/>
        <v>06/08/2021 21:28</v>
      </c>
      <c r="M5196" s="4">
        <v>44415</v>
      </c>
      <c r="N5196" s="3" t="s">
        <v>4752</v>
      </c>
      <c r="O5196" s="17" t="str">
        <f t="shared" si="417"/>
        <v>07/08/2021 00:28</v>
      </c>
      <c r="P5196" s="24">
        <f t="shared" si="418"/>
        <v>0.125</v>
      </c>
      <c r="Q5196" s="28">
        <v>0</v>
      </c>
      <c r="R5196" s="27">
        <f t="shared" si="419"/>
        <v>180</v>
      </c>
      <c r="S5196" s="3" t="s">
        <v>4</v>
      </c>
      <c r="T5196" s="3" t="s">
        <v>5255</v>
      </c>
      <c r="U5196" s="3" t="s">
        <v>4</v>
      </c>
      <c r="V5196" s="3" t="s">
        <v>5359</v>
      </c>
      <c r="W5196" s="5">
        <v>0</v>
      </c>
      <c r="X5196" s="5">
        <v>2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2">
        <v>5</v>
      </c>
      <c r="AF5196" s="2">
        <v>0</v>
      </c>
      <c r="AG5196" s="2">
        <v>0</v>
      </c>
      <c r="AH5196" s="2">
        <v>0</v>
      </c>
      <c r="AI5196" s="2">
        <v>0</v>
      </c>
      <c r="AJ5196" s="2">
        <v>2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</row>
    <row r="5197" spans="1:46" x14ac:dyDescent="0.2">
      <c r="A5197" s="2">
        <v>1710665</v>
      </c>
      <c r="B5197" s="2">
        <v>882638</v>
      </c>
      <c r="C5197" s="6">
        <v>22.415542816661102</v>
      </c>
      <c r="D5197" s="6">
        <v>36.649423907181401</v>
      </c>
      <c r="E5197" s="19" t="s">
        <v>5341</v>
      </c>
      <c r="F5197" s="46">
        <f>INDEX(Δεδομένα!$P:$P,MATCH('2021'!E5197,Δεδομένα!$O:$O,0))</f>
        <v>154</v>
      </c>
      <c r="G5197" s="49" t="s">
        <v>5246</v>
      </c>
      <c r="H5197" s="51" t="str">
        <f>INDEX(Δεδομένα!B$1:B$51,MATCH('2021'!G5197,Δεδομένα!A$1:A$51,0))</f>
        <v>ΠΕΛΛΟΠΟΝΗΣΟΥ</v>
      </c>
      <c r="I5197" s="53">
        <f>INDEX(Δεδομένα!E$1:E$13,MATCH('2021'!H5197,Δεδομένα!D$1:D$13,0))</f>
        <v>8</v>
      </c>
      <c r="J5197" s="4">
        <v>44421</v>
      </c>
      <c r="K5197" s="3" t="s">
        <v>1028</v>
      </c>
      <c r="L5197" s="17" t="str">
        <f t="shared" si="416"/>
        <v>13/08/2021 16:18</v>
      </c>
      <c r="M5197" s="4">
        <v>44422</v>
      </c>
      <c r="N5197" s="3" t="s">
        <v>272</v>
      </c>
      <c r="O5197" s="17" t="str">
        <f t="shared" si="417"/>
        <v>14/08/2021 09:00</v>
      </c>
      <c r="P5197" s="24">
        <f t="shared" si="418"/>
        <v>0.69583333333139308</v>
      </c>
      <c r="Q5197" s="28">
        <v>0</v>
      </c>
      <c r="R5197" s="27">
        <f t="shared" si="419"/>
        <v>1001.999999997206</v>
      </c>
      <c r="S5197" s="3" t="s">
        <v>4</v>
      </c>
      <c r="T5197" s="3" t="s">
        <v>5255</v>
      </c>
      <c r="U5197" s="3" t="s">
        <v>4</v>
      </c>
      <c r="V5197" s="3" t="s">
        <v>5360</v>
      </c>
      <c r="W5197" s="5">
        <v>0</v>
      </c>
      <c r="X5197" s="5">
        <v>100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2">
        <v>20</v>
      </c>
      <c r="AF5197" s="2">
        <v>0</v>
      </c>
      <c r="AG5197" s="2">
        <v>0</v>
      </c>
      <c r="AH5197" s="2">
        <v>0</v>
      </c>
      <c r="AI5197" s="2">
        <v>1</v>
      </c>
      <c r="AJ5197" s="2">
        <v>6</v>
      </c>
      <c r="AK5197" s="2">
        <v>0</v>
      </c>
      <c r="AL5197" s="2">
        <v>1</v>
      </c>
      <c r="AM5197" s="2">
        <v>0</v>
      </c>
      <c r="AN5197" s="2">
        <v>3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</row>
    <row r="5198" spans="1:46" x14ac:dyDescent="0.2">
      <c r="A5198" s="2">
        <v>1719846</v>
      </c>
      <c r="B5198" s="2">
        <v>882922</v>
      </c>
      <c r="C5198" s="6">
        <v>22.3992871687161</v>
      </c>
      <c r="D5198" s="6">
        <v>36.652487669447297</v>
      </c>
      <c r="E5198" s="19" t="s">
        <v>5341</v>
      </c>
      <c r="F5198" s="46">
        <f>INDEX(Δεδομένα!$P:$P,MATCH('2021'!E5198,Δεδομένα!$O:$O,0))</f>
        <v>154</v>
      </c>
      <c r="G5198" s="49" t="s">
        <v>5246</v>
      </c>
      <c r="H5198" s="51" t="str">
        <f>INDEX(Δεδομένα!B$1:B$51,MATCH('2021'!G5198,Δεδομένα!A$1:A$51,0))</f>
        <v>ΠΕΛΛΟΠΟΝΗΣΟΥ</v>
      </c>
      <c r="I5198" s="53">
        <f>INDEX(Δεδομένα!E$1:E$13,MATCH('2021'!H5198,Δεδομένα!D$1:D$13,0))</f>
        <v>8</v>
      </c>
      <c r="J5198" s="4">
        <v>44422</v>
      </c>
      <c r="K5198" s="3" t="s">
        <v>767</v>
      </c>
      <c r="L5198" s="17" t="str">
        <f t="shared" si="416"/>
        <v>14/08/2021 14:28</v>
      </c>
      <c r="M5198" s="4">
        <v>44422</v>
      </c>
      <c r="N5198" s="3" t="s">
        <v>601</v>
      </c>
      <c r="O5198" s="17" t="str">
        <f t="shared" si="417"/>
        <v>14/08/2021 14:58</v>
      </c>
      <c r="P5198" s="24">
        <f t="shared" si="418"/>
        <v>2.0833333335758653E-2</v>
      </c>
      <c r="Q5198" s="28">
        <v>0</v>
      </c>
      <c r="R5198" s="27">
        <f t="shared" si="419"/>
        <v>30.00000000349246</v>
      </c>
      <c r="S5198" s="3" t="s">
        <v>4</v>
      </c>
      <c r="T5198" s="3" t="s">
        <v>5255</v>
      </c>
      <c r="U5198" s="3" t="s">
        <v>4</v>
      </c>
      <c r="V5198" s="3" t="s">
        <v>5361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1</v>
      </c>
      <c r="AC5198" s="5">
        <v>0</v>
      </c>
      <c r="AD5198" s="5">
        <v>0</v>
      </c>
      <c r="AE5198" s="2">
        <v>4</v>
      </c>
      <c r="AF5198" s="2">
        <v>0</v>
      </c>
      <c r="AG5198" s="2">
        <v>0</v>
      </c>
      <c r="AH5198" s="2">
        <v>0</v>
      </c>
      <c r="AI5198" s="2">
        <v>0</v>
      </c>
      <c r="AJ5198" s="2">
        <v>1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</row>
    <row r="5199" spans="1:46" x14ac:dyDescent="0.2">
      <c r="A5199" s="2">
        <v>1711726</v>
      </c>
      <c r="B5199" s="2">
        <v>883502</v>
      </c>
      <c r="C5199" s="6">
        <v>22.396664370069299</v>
      </c>
      <c r="D5199" s="6">
        <v>36.652087681492901</v>
      </c>
      <c r="E5199" s="19" t="s">
        <v>5341</v>
      </c>
      <c r="F5199" s="46">
        <f>INDEX(Δεδομένα!$P:$P,MATCH('2021'!E5199,Δεδομένα!$O:$O,0))</f>
        <v>154</v>
      </c>
      <c r="G5199" s="49" t="s">
        <v>5246</v>
      </c>
      <c r="H5199" s="51" t="str">
        <f>INDEX(Δεδομένα!B$1:B$51,MATCH('2021'!G5199,Δεδομένα!A$1:A$51,0))</f>
        <v>ΠΕΛΛΟΠΟΝΗΣΟΥ</v>
      </c>
      <c r="I5199" s="53">
        <f>INDEX(Δεδομένα!E$1:E$13,MATCH('2021'!H5199,Δεδομένα!D$1:D$13,0))</f>
        <v>8</v>
      </c>
      <c r="J5199" s="4">
        <v>44424</v>
      </c>
      <c r="K5199" s="3" t="s">
        <v>461</v>
      </c>
      <c r="L5199" s="17" t="str">
        <f t="shared" si="416"/>
        <v>16/08/2021 17:00</v>
      </c>
      <c r="M5199" s="4">
        <v>44424</v>
      </c>
      <c r="N5199" s="3" t="s">
        <v>32</v>
      </c>
      <c r="O5199" s="17" t="str">
        <f t="shared" si="417"/>
        <v>16/08/2021 18:45</v>
      </c>
      <c r="P5199" s="24">
        <f t="shared" si="418"/>
        <v>7.2916666664241347E-2</v>
      </c>
      <c r="Q5199" s="28">
        <v>0</v>
      </c>
      <c r="R5199" s="27">
        <f t="shared" si="419"/>
        <v>104.99999999650754</v>
      </c>
      <c r="S5199" s="3" t="s">
        <v>4</v>
      </c>
      <c r="T5199" s="3" t="s">
        <v>5255</v>
      </c>
      <c r="U5199" s="3" t="s">
        <v>4</v>
      </c>
      <c r="V5199" s="3" t="s">
        <v>5361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0.2</v>
      </c>
      <c r="AC5199" s="5">
        <v>0</v>
      </c>
      <c r="AD5199" s="5">
        <v>0</v>
      </c>
      <c r="AE5199" s="2">
        <v>6</v>
      </c>
      <c r="AF5199" s="2">
        <v>0</v>
      </c>
      <c r="AG5199" s="2">
        <v>0</v>
      </c>
      <c r="AH5199" s="2">
        <v>0</v>
      </c>
      <c r="AI5199" s="2">
        <v>0</v>
      </c>
      <c r="AJ5199" s="2">
        <v>3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</row>
    <row r="5200" spans="1:46" x14ac:dyDescent="0.2">
      <c r="A5200" s="2">
        <v>1719860</v>
      </c>
      <c r="B5200" s="2">
        <v>883776</v>
      </c>
      <c r="C5200" s="6">
        <v>22.390986488625501</v>
      </c>
      <c r="D5200" s="6">
        <v>36.654995004743</v>
      </c>
      <c r="E5200" s="19" t="s">
        <v>5341</v>
      </c>
      <c r="F5200" s="46">
        <f>INDEX(Δεδομένα!$P:$P,MATCH('2021'!E5200,Δεδομένα!$O:$O,0))</f>
        <v>154</v>
      </c>
      <c r="G5200" s="49" t="s">
        <v>5246</v>
      </c>
      <c r="H5200" s="51" t="str">
        <f>INDEX(Δεδομένα!B$1:B$51,MATCH('2021'!G5200,Δεδομένα!A$1:A$51,0))</f>
        <v>ΠΕΛΛΟΠΟΝΗΣΟΥ</v>
      </c>
      <c r="I5200" s="53">
        <f>INDEX(Δεδομένα!E$1:E$13,MATCH('2021'!H5200,Δεδομένα!D$1:D$13,0))</f>
        <v>8</v>
      </c>
      <c r="J5200" s="4">
        <v>44425</v>
      </c>
      <c r="K5200" s="3" t="s">
        <v>1436</v>
      </c>
      <c r="L5200" s="17" t="str">
        <f t="shared" si="416"/>
        <v>17/08/2021 17:14</v>
      </c>
      <c r="M5200" s="4">
        <v>44425</v>
      </c>
      <c r="N5200" s="3" t="s">
        <v>1672</v>
      </c>
      <c r="O5200" s="17" t="str">
        <f t="shared" si="417"/>
        <v>17/08/2021 18:08</v>
      </c>
      <c r="P5200" s="24">
        <f t="shared" si="418"/>
        <v>3.7500000005820766E-2</v>
      </c>
      <c r="Q5200" s="28">
        <v>0</v>
      </c>
      <c r="R5200" s="27">
        <f t="shared" si="419"/>
        <v>54.000000008381903</v>
      </c>
      <c r="S5200" s="3" t="s">
        <v>4</v>
      </c>
      <c r="T5200" s="3" t="s">
        <v>5255</v>
      </c>
      <c r="U5200" s="3" t="s">
        <v>4</v>
      </c>
      <c r="V5200" s="3" t="s">
        <v>5361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1</v>
      </c>
      <c r="AC5200" s="5">
        <v>0</v>
      </c>
      <c r="AD5200" s="5">
        <v>0</v>
      </c>
      <c r="AE5200" s="2">
        <v>4</v>
      </c>
      <c r="AF5200" s="2">
        <v>0</v>
      </c>
      <c r="AG5200" s="2">
        <v>0</v>
      </c>
      <c r="AH5200" s="2">
        <v>0</v>
      </c>
      <c r="AI5200" s="2">
        <v>0</v>
      </c>
      <c r="AJ5200" s="2">
        <v>2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</row>
    <row r="5201" spans="1:46" x14ac:dyDescent="0.2">
      <c r="A5201" s="2">
        <v>1715746</v>
      </c>
      <c r="B5201" s="2">
        <v>884091</v>
      </c>
      <c r="C5201" s="6">
        <v>22.456422763504001</v>
      </c>
      <c r="D5201" s="6">
        <v>36.4724685803954</v>
      </c>
      <c r="E5201" s="19" t="s">
        <v>5341</v>
      </c>
      <c r="F5201" s="46">
        <f>INDEX(Δεδομένα!$P:$P,MATCH('2021'!E5201,Δεδομένα!$O:$O,0))</f>
        <v>154</v>
      </c>
      <c r="G5201" s="49" t="s">
        <v>5246</v>
      </c>
      <c r="H5201" s="51" t="str">
        <f>INDEX(Δεδομένα!B$1:B$51,MATCH('2021'!G5201,Δεδομένα!A$1:A$51,0))</f>
        <v>ΠΕΛΛΟΠΟΝΗΣΟΥ</v>
      </c>
      <c r="I5201" s="53">
        <f>INDEX(Δεδομένα!E$1:E$13,MATCH('2021'!H5201,Δεδομένα!D$1:D$13,0))</f>
        <v>8</v>
      </c>
      <c r="J5201" s="4">
        <v>44426</v>
      </c>
      <c r="K5201" s="3" t="s">
        <v>1431</v>
      </c>
      <c r="L5201" s="17" t="str">
        <f t="shared" si="416"/>
        <v>18/08/2021 19:09</v>
      </c>
      <c r="M5201" s="4">
        <v>44426</v>
      </c>
      <c r="N5201" s="3" t="s">
        <v>920</v>
      </c>
      <c r="O5201" s="17" t="str">
        <f t="shared" si="417"/>
        <v>18/08/2021 22:14</v>
      </c>
      <c r="P5201" s="24">
        <f t="shared" si="418"/>
        <v>0.12847222221898846</v>
      </c>
      <c r="Q5201" s="28">
        <v>0</v>
      </c>
      <c r="R5201" s="27">
        <f t="shared" si="419"/>
        <v>184.99999999534339</v>
      </c>
      <c r="S5201" s="3" t="s">
        <v>4</v>
      </c>
      <c r="T5201" s="3" t="s">
        <v>5255</v>
      </c>
      <c r="U5201" s="3" t="s">
        <v>4</v>
      </c>
      <c r="V5201" s="3" t="s">
        <v>5362</v>
      </c>
      <c r="W5201" s="5">
        <v>0</v>
      </c>
      <c r="X5201" s="5">
        <v>1200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2">
        <v>22</v>
      </c>
      <c r="AF5201" s="2">
        <v>1</v>
      </c>
      <c r="AG5201" s="2">
        <v>0</v>
      </c>
      <c r="AH5201" s="2">
        <v>0</v>
      </c>
      <c r="AI5201" s="2">
        <v>0</v>
      </c>
      <c r="AJ5201" s="2">
        <v>10</v>
      </c>
      <c r="AK5201" s="2">
        <v>0</v>
      </c>
      <c r="AL5201" s="2">
        <v>0</v>
      </c>
      <c r="AM5201" s="2">
        <v>0</v>
      </c>
      <c r="AN5201" s="2">
        <v>1</v>
      </c>
      <c r="AO5201" s="2">
        <v>0</v>
      </c>
      <c r="AP5201" s="2">
        <v>0</v>
      </c>
      <c r="AQ5201" s="2">
        <v>1</v>
      </c>
      <c r="AR5201" s="2">
        <v>0</v>
      </c>
      <c r="AS5201" s="2">
        <v>1</v>
      </c>
      <c r="AT5201" s="2">
        <v>0</v>
      </c>
    </row>
    <row r="5202" spans="1:46" x14ac:dyDescent="0.2">
      <c r="A5202" s="2">
        <v>1715081</v>
      </c>
      <c r="B5202" s="2">
        <v>888938</v>
      </c>
      <c r="C5202" s="6">
        <v>22.466523600070701</v>
      </c>
      <c r="D5202" s="6">
        <v>36.496143092935199</v>
      </c>
      <c r="E5202" s="19" t="s">
        <v>5341</v>
      </c>
      <c r="F5202" s="46">
        <f>INDEX(Δεδομένα!$P:$P,MATCH('2021'!E5202,Δεδομένα!$O:$O,0))</f>
        <v>154</v>
      </c>
      <c r="G5202" s="49" t="s">
        <v>5246</v>
      </c>
      <c r="H5202" s="51" t="str">
        <f>INDEX(Δεδομένα!B$1:B$51,MATCH('2021'!G5202,Δεδομένα!A$1:A$51,0))</f>
        <v>ΠΕΛΛΟΠΟΝΗΣΟΥ</v>
      </c>
      <c r="I5202" s="53">
        <f>INDEX(Δεδομένα!E$1:E$13,MATCH('2021'!H5202,Δεδομένα!D$1:D$13,0))</f>
        <v>8</v>
      </c>
      <c r="J5202" s="4">
        <v>44444</v>
      </c>
      <c r="K5202" s="3" t="s">
        <v>1305</v>
      </c>
      <c r="L5202" s="17" t="str">
        <f t="shared" si="416"/>
        <v>05/09/2021 17:02</v>
      </c>
      <c r="M5202" s="4">
        <v>44445</v>
      </c>
      <c r="N5202" s="3" t="s">
        <v>1798</v>
      </c>
      <c r="O5202" s="17" t="str">
        <f t="shared" si="417"/>
        <v>06/09/2021 08:19</v>
      </c>
      <c r="P5202" s="24">
        <f t="shared" si="418"/>
        <v>0.6368055555576575</v>
      </c>
      <c r="Q5202" s="28">
        <v>0</v>
      </c>
      <c r="R5202" s="27">
        <f t="shared" si="419"/>
        <v>917.0000000030268</v>
      </c>
      <c r="S5202" s="3" t="s">
        <v>4</v>
      </c>
      <c r="T5202" s="3" t="s">
        <v>5255</v>
      </c>
      <c r="U5202" s="3" t="s">
        <v>4</v>
      </c>
      <c r="V5202" s="3" t="s">
        <v>5363</v>
      </c>
      <c r="W5202" s="5">
        <v>0</v>
      </c>
      <c r="X5202" s="5">
        <v>100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2">
        <v>9</v>
      </c>
      <c r="AF5202" s="2">
        <v>0</v>
      </c>
      <c r="AG5202" s="2">
        <v>0</v>
      </c>
      <c r="AH5202" s="2">
        <v>0</v>
      </c>
      <c r="AI5202" s="2">
        <v>0</v>
      </c>
      <c r="AJ5202" s="2">
        <v>4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</row>
    <row r="5203" spans="1:46" x14ac:dyDescent="0.2">
      <c r="A5203" s="2">
        <v>1715087</v>
      </c>
      <c r="B5203" s="2">
        <v>889733</v>
      </c>
      <c r="C5203" s="6">
        <v>22.434739834998801</v>
      </c>
      <c r="D5203" s="6">
        <v>36.468215306963899</v>
      </c>
      <c r="E5203" s="19" t="s">
        <v>5341</v>
      </c>
      <c r="F5203" s="46">
        <f>INDEX(Δεδομένα!$P:$P,MATCH('2021'!E5203,Δεδομένα!$O:$O,0))</f>
        <v>154</v>
      </c>
      <c r="G5203" s="49" t="s">
        <v>5246</v>
      </c>
      <c r="H5203" s="51" t="str">
        <f>INDEX(Δεδομένα!B$1:B$51,MATCH('2021'!G5203,Δεδομένα!A$1:A$51,0))</f>
        <v>ΠΕΛΛΟΠΟΝΗΣΟΥ</v>
      </c>
      <c r="I5203" s="53">
        <f>INDEX(Δεδομένα!E$1:E$13,MATCH('2021'!H5203,Δεδομένα!D$1:D$13,0))</f>
        <v>8</v>
      </c>
      <c r="J5203" s="4">
        <v>44447</v>
      </c>
      <c r="K5203" s="3" t="s">
        <v>537</v>
      </c>
      <c r="L5203" s="17" t="str">
        <f t="shared" si="416"/>
        <v>08/09/2021 14:02</v>
      </c>
      <c r="M5203" s="4">
        <v>44447</v>
      </c>
      <c r="N5203" s="3" t="s">
        <v>490</v>
      </c>
      <c r="O5203" s="17" t="str">
        <f t="shared" si="417"/>
        <v>08/09/2021 16:00</v>
      </c>
      <c r="P5203" s="24">
        <f t="shared" si="418"/>
        <v>8.1944444442342501E-2</v>
      </c>
      <c r="Q5203" s="28">
        <v>0</v>
      </c>
      <c r="R5203" s="27">
        <f t="shared" si="419"/>
        <v>117.9999999969732</v>
      </c>
      <c r="S5203" s="3" t="s">
        <v>4</v>
      </c>
      <c r="T5203" s="3" t="s">
        <v>5255</v>
      </c>
      <c r="U5203" s="3" t="s">
        <v>4</v>
      </c>
      <c r="V5203" s="3" t="s">
        <v>5364</v>
      </c>
      <c r="W5203" s="5">
        <v>0</v>
      </c>
      <c r="X5203" s="5">
        <v>0</v>
      </c>
      <c r="Y5203" s="5">
        <v>0</v>
      </c>
      <c r="Z5203" s="5">
        <v>2</v>
      </c>
      <c r="AA5203" s="5">
        <v>0</v>
      </c>
      <c r="AB5203" s="5">
        <v>0</v>
      </c>
      <c r="AC5203" s="5">
        <v>0</v>
      </c>
      <c r="AD5203" s="5">
        <v>0</v>
      </c>
      <c r="AE5203" s="2">
        <v>7</v>
      </c>
      <c r="AF5203" s="2">
        <v>0</v>
      </c>
      <c r="AG5203" s="2">
        <v>0</v>
      </c>
      <c r="AH5203" s="2">
        <v>0</v>
      </c>
      <c r="AI5203" s="2">
        <v>0</v>
      </c>
      <c r="AJ5203" s="2">
        <v>3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</row>
    <row r="5204" spans="1:46" x14ac:dyDescent="0.2">
      <c r="A5204" s="2">
        <v>1719872</v>
      </c>
      <c r="B5204" s="2">
        <v>891751</v>
      </c>
      <c r="C5204" s="6">
        <v>22.467352392490099</v>
      </c>
      <c r="D5204" s="6">
        <v>36.528382507984098</v>
      </c>
      <c r="E5204" s="19" t="s">
        <v>5341</v>
      </c>
      <c r="F5204" s="46">
        <f>INDEX(Δεδομένα!$P:$P,MATCH('2021'!E5204,Δεδομένα!$O:$O,0))</f>
        <v>154</v>
      </c>
      <c r="G5204" s="49" t="s">
        <v>5246</v>
      </c>
      <c r="H5204" s="51" t="str">
        <f>INDEX(Δεδομένα!B$1:B$51,MATCH('2021'!G5204,Δεδομένα!A$1:A$51,0))</f>
        <v>ΠΕΛΛΟΠΟΝΗΣΟΥ</v>
      </c>
      <c r="I5204" s="53">
        <f>INDEX(Δεδομένα!E$1:E$13,MATCH('2021'!H5204,Δεδομένα!D$1:D$13,0))</f>
        <v>8</v>
      </c>
      <c r="J5204" s="4">
        <v>44455</v>
      </c>
      <c r="K5204" s="3" t="s">
        <v>723</v>
      </c>
      <c r="L5204" s="17" t="str">
        <f t="shared" si="416"/>
        <v>16/09/2021 17:18</v>
      </c>
      <c r="M5204" s="4">
        <v>44455</v>
      </c>
      <c r="N5204" s="3" t="s">
        <v>576</v>
      </c>
      <c r="O5204" s="17" t="str">
        <f t="shared" si="417"/>
        <v>16/09/2021 18:42</v>
      </c>
      <c r="P5204" s="24">
        <f t="shared" si="418"/>
        <v>5.8333333334303461E-2</v>
      </c>
      <c r="Q5204" s="28">
        <v>0</v>
      </c>
      <c r="R5204" s="27">
        <f t="shared" si="419"/>
        <v>84.000000001396984</v>
      </c>
      <c r="S5204" s="3" t="s">
        <v>4</v>
      </c>
      <c r="T5204" s="3" t="s">
        <v>5255</v>
      </c>
      <c r="U5204" s="3" t="s">
        <v>4</v>
      </c>
      <c r="V5204" s="3" t="s">
        <v>5365</v>
      </c>
      <c r="W5204" s="5">
        <v>0</v>
      </c>
      <c r="X5204" s="5">
        <v>0</v>
      </c>
      <c r="Y5204" s="5">
        <v>0</v>
      </c>
      <c r="Z5204" s="5">
        <v>1</v>
      </c>
      <c r="AA5204" s="5">
        <v>0</v>
      </c>
      <c r="AB5204" s="5">
        <v>0</v>
      </c>
      <c r="AC5204" s="5">
        <v>0</v>
      </c>
      <c r="AD5204" s="5">
        <v>0</v>
      </c>
      <c r="AE5204" s="2">
        <v>5</v>
      </c>
      <c r="AF5204" s="2">
        <v>0</v>
      </c>
      <c r="AG5204" s="2">
        <v>0</v>
      </c>
      <c r="AH5204" s="2">
        <v>0</v>
      </c>
      <c r="AI5204" s="2">
        <v>0</v>
      </c>
      <c r="AJ5204" s="2">
        <v>2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</row>
    <row r="5205" spans="1:46" x14ac:dyDescent="0.2">
      <c r="A5205" s="2">
        <v>1719880</v>
      </c>
      <c r="B5205" s="2">
        <v>893312</v>
      </c>
      <c r="C5205" s="6">
        <v>22.422039319338602</v>
      </c>
      <c r="D5205" s="6">
        <v>36.710583155248599</v>
      </c>
      <c r="E5205" s="19" t="s">
        <v>5341</v>
      </c>
      <c r="F5205" s="46">
        <f>INDEX(Δεδομένα!$P:$P,MATCH('2021'!E5205,Δεδομένα!$O:$O,0))</f>
        <v>154</v>
      </c>
      <c r="G5205" s="49" t="s">
        <v>5246</v>
      </c>
      <c r="H5205" s="51" t="str">
        <f>INDEX(Δεδομένα!B$1:B$51,MATCH('2021'!G5205,Δεδομένα!A$1:A$51,0))</f>
        <v>ΠΕΛΛΟΠΟΝΗΣΟΥ</v>
      </c>
      <c r="I5205" s="53">
        <f>INDEX(Δεδομένα!E$1:E$13,MATCH('2021'!H5205,Δεδομένα!D$1:D$13,0))</f>
        <v>8</v>
      </c>
      <c r="J5205" s="4">
        <v>44461</v>
      </c>
      <c r="K5205" s="3" t="s">
        <v>39</v>
      </c>
      <c r="L5205" s="17" t="str">
        <f t="shared" si="416"/>
        <v>22/09/2021 14:40</v>
      </c>
      <c r="M5205" s="4">
        <v>44465</v>
      </c>
      <c r="N5205" s="3" t="s">
        <v>255</v>
      </c>
      <c r="O5205" s="17" t="str">
        <f t="shared" si="417"/>
        <v>26/09/2021 19:40</v>
      </c>
      <c r="P5205" s="29">
        <f t="shared" si="418"/>
        <v>4.2083333333357587</v>
      </c>
      <c r="Q5205" s="30">
        <f>4*24</f>
        <v>96</v>
      </c>
      <c r="R5205" s="27">
        <f t="shared" si="419"/>
        <v>6060.0000000034925</v>
      </c>
      <c r="S5205" s="3" t="s">
        <v>4</v>
      </c>
      <c r="T5205" s="3" t="s">
        <v>5255</v>
      </c>
      <c r="U5205" s="3" t="s">
        <v>4</v>
      </c>
      <c r="V5205" s="3" t="s">
        <v>5344</v>
      </c>
      <c r="W5205" s="5">
        <v>0</v>
      </c>
      <c r="X5205" s="5">
        <v>3000</v>
      </c>
      <c r="Y5205" s="5">
        <v>0</v>
      </c>
      <c r="Z5205" s="5">
        <v>0</v>
      </c>
      <c r="AA5205" s="5">
        <v>0</v>
      </c>
      <c r="AB5205" s="5">
        <v>1</v>
      </c>
      <c r="AC5205" s="5">
        <v>0</v>
      </c>
      <c r="AD5205" s="5">
        <v>0</v>
      </c>
      <c r="AE5205" s="2">
        <v>61</v>
      </c>
      <c r="AF5205" s="2">
        <v>23</v>
      </c>
      <c r="AG5205" s="2">
        <v>0</v>
      </c>
      <c r="AH5205" s="2">
        <v>0</v>
      </c>
      <c r="AI5205" s="2">
        <v>1</v>
      </c>
      <c r="AJ5205" s="2">
        <v>5</v>
      </c>
      <c r="AK5205" s="2">
        <v>26</v>
      </c>
      <c r="AL5205" s="2">
        <v>2</v>
      </c>
      <c r="AM5205" s="2">
        <v>1</v>
      </c>
      <c r="AN5205" s="2">
        <v>3</v>
      </c>
      <c r="AO5205" s="2">
        <v>3</v>
      </c>
      <c r="AP5205" s="2">
        <v>0</v>
      </c>
      <c r="AQ5205" s="2">
        <v>2</v>
      </c>
      <c r="AR5205" s="2">
        <v>0</v>
      </c>
      <c r="AS5205" s="2">
        <v>0</v>
      </c>
      <c r="AT5205" s="2">
        <v>0</v>
      </c>
    </row>
    <row r="5206" spans="1:46" x14ac:dyDescent="0.2">
      <c r="A5206" s="2">
        <v>1710653</v>
      </c>
      <c r="B5206" s="2">
        <v>895451</v>
      </c>
      <c r="C5206" s="6">
        <v>22.385660445943401</v>
      </c>
      <c r="D5206" s="6">
        <v>36.702062672930701</v>
      </c>
      <c r="E5206" s="19" t="s">
        <v>5341</v>
      </c>
      <c r="F5206" s="46">
        <f>INDEX(Δεδομένα!$P:$P,MATCH('2021'!E5206,Δεδομένα!$O:$O,0))</f>
        <v>154</v>
      </c>
      <c r="G5206" s="49" t="s">
        <v>5246</v>
      </c>
      <c r="H5206" s="51" t="str">
        <f>INDEX(Δεδομένα!B$1:B$51,MATCH('2021'!G5206,Δεδομένα!A$1:A$51,0))</f>
        <v>ΠΕΛΛΟΠΟΝΗΣΟΥ</v>
      </c>
      <c r="I5206" s="53">
        <f>INDEX(Δεδομένα!E$1:E$13,MATCH('2021'!H5206,Δεδομένα!D$1:D$13,0))</f>
        <v>8</v>
      </c>
      <c r="J5206" s="4">
        <v>44469</v>
      </c>
      <c r="K5206" s="3" t="s">
        <v>2367</v>
      </c>
      <c r="L5206" s="17" t="str">
        <f t="shared" si="416"/>
        <v>30/09/2021 15:37</v>
      </c>
      <c r="M5206" s="4">
        <v>44469</v>
      </c>
      <c r="N5206" s="3" t="s">
        <v>807</v>
      </c>
      <c r="O5206" s="17" t="str">
        <f t="shared" si="417"/>
        <v>30/09/2021 17:26</v>
      </c>
      <c r="P5206" s="24">
        <f t="shared" si="418"/>
        <v>7.569444445107365E-2</v>
      </c>
      <c r="Q5206" s="28">
        <v>0</v>
      </c>
      <c r="R5206" s="27">
        <f t="shared" si="419"/>
        <v>109.00000000954606</v>
      </c>
      <c r="S5206" s="3" t="s">
        <v>4</v>
      </c>
      <c r="T5206" s="3" t="s">
        <v>5255</v>
      </c>
      <c r="U5206" s="3" t="s">
        <v>4</v>
      </c>
      <c r="V5206" s="3" t="s">
        <v>5366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1</v>
      </c>
      <c r="AC5206" s="5">
        <v>0</v>
      </c>
      <c r="AD5206" s="5">
        <v>0</v>
      </c>
      <c r="AE5206" s="2">
        <v>7</v>
      </c>
      <c r="AF5206" s="2">
        <v>0</v>
      </c>
      <c r="AG5206" s="2">
        <v>0</v>
      </c>
      <c r="AH5206" s="2">
        <v>0</v>
      </c>
      <c r="AI5206" s="2">
        <v>0</v>
      </c>
      <c r="AJ5206" s="2">
        <v>4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</row>
    <row r="5207" spans="1:46" x14ac:dyDescent="0.2">
      <c r="A5207" s="2">
        <v>1719885</v>
      </c>
      <c r="B5207" s="2">
        <v>897536</v>
      </c>
      <c r="C5207" s="6">
        <v>22.422767797796901</v>
      </c>
      <c r="D5207" s="6">
        <v>36.685404418591901</v>
      </c>
      <c r="E5207" s="19" t="s">
        <v>5341</v>
      </c>
      <c r="F5207" s="46">
        <f>INDEX(Δεδομένα!$P:$P,MATCH('2021'!E5207,Δεδομένα!$O:$O,0))</f>
        <v>154</v>
      </c>
      <c r="G5207" s="49" t="s">
        <v>5246</v>
      </c>
      <c r="H5207" s="51" t="str">
        <f>INDEX(Δεδομένα!B$1:B$51,MATCH('2021'!G5207,Δεδομένα!A$1:A$51,0))</f>
        <v>ΠΕΛΛΟΠΟΝΗΣΟΥ</v>
      </c>
      <c r="I5207" s="53">
        <f>INDEX(Δεδομένα!E$1:E$13,MATCH('2021'!H5207,Δεδομένα!D$1:D$13,0))</f>
        <v>8</v>
      </c>
      <c r="J5207" s="4">
        <v>44476</v>
      </c>
      <c r="K5207" s="3" t="s">
        <v>1652</v>
      </c>
      <c r="L5207" s="17" t="str">
        <f t="shared" si="416"/>
        <v>07/10/2021 20:14</v>
      </c>
      <c r="M5207" s="4">
        <v>44476</v>
      </c>
      <c r="N5207" s="3" t="s">
        <v>521</v>
      </c>
      <c r="O5207" s="17" t="str">
        <f t="shared" si="417"/>
        <v>07/10/2021 22:00</v>
      </c>
      <c r="P5207" s="24">
        <f t="shared" si="418"/>
        <v>7.3611111110949423E-2</v>
      </c>
      <c r="Q5207" s="28">
        <v>0</v>
      </c>
      <c r="R5207" s="27">
        <f t="shared" si="419"/>
        <v>105.99999999976717</v>
      </c>
      <c r="S5207" s="3" t="s">
        <v>4</v>
      </c>
      <c r="T5207" s="3" t="s">
        <v>5255</v>
      </c>
      <c r="U5207" s="3" t="s">
        <v>4</v>
      </c>
      <c r="V5207" s="3" t="s">
        <v>5367</v>
      </c>
      <c r="W5207" s="5">
        <v>0</v>
      </c>
      <c r="X5207" s="5">
        <v>2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2">
        <v>11</v>
      </c>
      <c r="AF5207" s="2">
        <v>0</v>
      </c>
      <c r="AG5207" s="2">
        <v>0</v>
      </c>
      <c r="AH5207" s="2">
        <v>0</v>
      </c>
      <c r="AI5207" s="2">
        <v>0</v>
      </c>
      <c r="AJ5207" s="2">
        <v>4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</row>
    <row r="5208" spans="1:46" x14ac:dyDescent="0.2">
      <c r="A5208" s="2">
        <v>1719892</v>
      </c>
      <c r="B5208" s="2">
        <v>899312</v>
      </c>
      <c r="C5208" s="6">
        <v>22.4356768537573</v>
      </c>
      <c r="D5208" s="6">
        <v>36.704741547840698</v>
      </c>
      <c r="E5208" s="19" t="s">
        <v>5341</v>
      </c>
      <c r="F5208" s="46">
        <f>INDEX(Δεδομένα!$P:$P,MATCH('2021'!E5208,Δεδομένα!$O:$O,0))</f>
        <v>154</v>
      </c>
      <c r="G5208" s="49" t="s">
        <v>5246</v>
      </c>
      <c r="H5208" s="51" t="str">
        <f>INDEX(Δεδομένα!B$1:B$51,MATCH('2021'!G5208,Δεδομένα!A$1:A$51,0))</f>
        <v>ΠΕΛΛΟΠΟΝΗΣΟΥ</v>
      </c>
      <c r="I5208" s="53">
        <f>INDEX(Δεδομένα!E$1:E$13,MATCH('2021'!H5208,Δεδομένα!D$1:D$13,0))</f>
        <v>8</v>
      </c>
      <c r="J5208" s="4">
        <v>44482</v>
      </c>
      <c r="K5208" s="3" t="s">
        <v>9</v>
      </c>
      <c r="L5208" s="17" t="str">
        <f t="shared" si="416"/>
        <v>13/10/2021 18:15</v>
      </c>
      <c r="M5208" s="4">
        <v>44482</v>
      </c>
      <c r="N5208" s="3" t="s">
        <v>131</v>
      </c>
      <c r="O5208" s="17" t="str">
        <f t="shared" si="417"/>
        <v>13/10/2021 19:15</v>
      </c>
      <c r="P5208" s="24">
        <f t="shared" si="418"/>
        <v>4.1666666671517305E-2</v>
      </c>
      <c r="Q5208" s="28">
        <v>0</v>
      </c>
      <c r="R5208" s="27">
        <f t="shared" si="419"/>
        <v>60.000000006984919</v>
      </c>
      <c r="S5208" s="3" t="s">
        <v>4</v>
      </c>
      <c r="T5208" s="3" t="s">
        <v>5255</v>
      </c>
      <c r="U5208" s="3" t="s">
        <v>4</v>
      </c>
      <c r="V5208" s="3" t="s">
        <v>5368</v>
      </c>
      <c r="W5208" s="5">
        <v>0</v>
      </c>
      <c r="X5208" s="5">
        <v>1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2">
        <v>4</v>
      </c>
      <c r="AF5208" s="2">
        <v>0</v>
      </c>
      <c r="AG5208" s="2">
        <v>0</v>
      </c>
      <c r="AH5208" s="2">
        <v>0</v>
      </c>
      <c r="AI5208" s="2">
        <v>0</v>
      </c>
      <c r="AJ5208" s="2">
        <v>2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</row>
    <row r="5209" spans="1:46" x14ac:dyDescent="0.2">
      <c r="A5209" s="2">
        <v>1715727</v>
      </c>
      <c r="B5209" s="2">
        <v>905552</v>
      </c>
      <c r="C5209" s="6">
        <v>22.379345386846801</v>
      </c>
      <c r="D5209" s="6">
        <v>36.598827488092397</v>
      </c>
      <c r="E5209" s="19" t="s">
        <v>5341</v>
      </c>
      <c r="F5209" s="46">
        <f>INDEX(Δεδομένα!$P:$P,MATCH('2021'!E5209,Δεδομένα!$O:$O,0))</f>
        <v>154</v>
      </c>
      <c r="G5209" s="49" t="s">
        <v>5246</v>
      </c>
      <c r="H5209" s="51" t="str">
        <f>INDEX(Δεδομένα!B$1:B$51,MATCH('2021'!G5209,Δεδομένα!A$1:A$51,0))</f>
        <v>ΠΕΛΛΟΠΟΝΗΣΟΥ</v>
      </c>
      <c r="I5209" s="53">
        <f>INDEX(Δεδομένα!E$1:E$13,MATCH('2021'!H5209,Δεδομένα!D$1:D$13,0))</f>
        <v>8</v>
      </c>
      <c r="J5209" s="4">
        <v>44500</v>
      </c>
      <c r="K5209" s="3" t="s">
        <v>2516</v>
      </c>
      <c r="L5209" s="17" t="str">
        <f t="shared" si="416"/>
        <v>31/10/2021 02:05</v>
      </c>
      <c r="M5209" s="4">
        <v>44500</v>
      </c>
      <c r="N5209" s="3" t="s">
        <v>5369</v>
      </c>
      <c r="O5209" s="17" t="str">
        <f t="shared" si="417"/>
        <v>31/10/2021 03:22</v>
      </c>
      <c r="P5209" s="24">
        <f t="shared" si="418"/>
        <v>5.3472222221898846E-2</v>
      </c>
      <c r="Q5209" s="28">
        <v>0</v>
      </c>
      <c r="R5209" s="27">
        <f t="shared" si="419"/>
        <v>76.999999999534339</v>
      </c>
      <c r="S5209" s="3" t="s">
        <v>4</v>
      </c>
      <c r="T5209" s="3" t="s">
        <v>5255</v>
      </c>
      <c r="U5209" s="3" t="s">
        <v>4</v>
      </c>
      <c r="V5209" s="3" t="s">
        <v>5370</v>
      </c>
      <c r="W5209" s="5">
        <v>0</v>
      </c>
      <c r="X5209" s="5">
        <v>0.2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2">
        <v>3</v>
      </c>
      <c r="AF5209" s="2">
        <v>0</v>
      </c>
      <c r="AG5209" s="2">
        <v>0</v>
      </c>
      <c r="AH5209" s="2">
        <v>0</v>
      </c>
      <c r="AI5209" s="2">
        <v>0</v>
      </c>
      <c r="AJ5209" s="2">
        <v>1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</row>
    <row r="5210" spans="1:46" x14ac:dyDescent="0.2">
      <c r="A5210" s="2">
        <v>1719899</v>
      </c>
      <c r="B5210" s="2">
        <v>907825</v>
      </c>
      <c r="C5210" s="6">
        <v>22.521090466719102</v>
      </c>
      <c r="D5210" s="6">
        <v>36.626410560415501</v>
      </c>
      <c r="E5210" s="19" t="s">
        <v>5341</v>
      </c>
      <c r="F5210" s="46">
        <f>INDEX(Δεδομένα!$P:$P,MATCH('2021'!E5210,Δεδομένα!$O:$O,0))</f>
        <v>154</v>
      </c>
      <c r="G5210" s="49" t="s">
        <v>5246</v>
      </c>
      <c r="H5210" s="51" t="str">
        <f>INDEX(Δεδομένα!B$1:B$51,MATCH('2021'!G5210,Δεδομένα!A$1:A$51,0))</f>
        <v>ΠΕΛΛΟΠΟΝΗΣΟΥ</v>
      </c>
      <c r="I5210" s="53">
        <f>INDEX(Δεδομένα!E$1:E$13,MATCH('2021'!H5210,Δεδομένα!D$1:D$13,0))</f>
        <v>8</v>
      </c>
      <c r="J5210" s="4">
        <v>44509</v>
      </c>
      <c r="K5210" s="3" t="s">
        <v>1247</v>
      </c>
      <c r="L5210" s="17" t="str">
        <f t="shared" si="416"/>
        <v>09/11/2021 20:36</v>
      </c>
      <c r="M5210" s="4">
        <v>44509</v>
      </c>
      <c r="N5210" s="3" t="s">
        <v>521</v>
      </c>
      <c r="O5210" s="17" t="str">
        <f t="shared" si="417"/>
        <v>09/11/2021 22:00</v>
      </c>
      <c r="P5210" s="24">
        <f t="shared" si="418"/>
        <v>5.8333333334303461E-2</v>
      </c>
      <c r="Q5210" s="28">
        <v>0</v>
      </c>
      <c r="R5210" s="27">
        <f t="shared" si="419"/>
        <v>84.000000001396984</v>
      </c>
      <c r="S5210" s="3" t="s">
        <v>4</v>
      </c>
      <c r="T5210" s="3" t="s">
        <v>5255</v>
      </c>
      <c r="U5210" s="3" t="s">
        <v>4</v>
      </c>
      <c r="V5210" s="3" t="s">
        <v>5371</v>
      </c>
      <c r="W5210" s="5">
        <v>0</v>
      </c>
      <c r="X5210" s="5">
        <v>1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2">
        <v>3</v>
      </c>
      <c r="AF5210" s="2">
        <v>0</v>
      </c>
      <c r="AG5210" s="2">
        <v>0</v>
      </c>
      <c r="AH5210" s="2">
        <v>0</v>
      </c>
      <c r="AI5210" s="2">
        <v>0</v>
      </c>
      <c r="AJ5210" s="2">
        <v>1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</row>
    <row r="5211" spans="1:46" x14ac:dyDescent="0.2">
      <c r="A5211" s="2">
        <v>1715197</v>
      </c>
      <c r="B5211" s="2">
        <v>907940</v>
      </c>
      <c r="C5211" s="6">
        <v>22.397563279061899</v>
      </c>
      <c r="D5211" s="6">
        <v>36.584185469436299</v>
      </c>
      <c r="E5211" s="19" t="s">
        <v>5341</v>
      </c>
      <c r="F5211" s="46">
        <f>INDEX(Δεδομένα!$P:$P,MATCH('2021'!E5211,Δεδομένα!$O:$O,0))</f>
        <v>154</v>
      </c>
      <c r="G5211" s="49" t="s">
        <v>5246</v>
      </c>
      <c r="H5211" s="51" t="str">
        <f>INDEX(Δεδομένα!B$1:B$51,MATCH('2021'!G5211,Δεδομένα!A$1:A$51,0))</f>
        <v>ΠΕΛΛΟΠΟΝΗΣΟΥ</v>
      </c>
      <c r="I5211" s="53">
        <f>INDEX(Δεδομένα!E$1:E$13,MATCH('2021'!H5211,Δεδομένα!D$1:D$13,0))</f>
        <v>8</v>
      </c>
      <c r="J5211" s="4">
        <v>44510</v>
      </c>
      <c r="K5211" s="3" t="s">
        <v>826</v>
      </c>
      <c r="L5211" s="17" t="str">
        <f t="shared" si="416"/>
        <v>10/11/2021 10:39</v>
      </c>
      <c r="M5211" s="4">
        <v>44510</v>
      </c>
      <c r="N5211" s="3" t="s">
        <v>415</v>
      </c>
      <c r="O5211" s="17" t="str">
        <f t="shared" si="417"/>
        <v>10/11/2021 16:40</v>
      </c>
      <c r="P5211" s="24">
        <f t="shared" si="418"/>
        <v>0.25069444444670808</v>
      </c>
      <c r="Q5211" s="28">
        <v>0</v>
      </c>
      <c r="R5211" s="27">
        <f t="shared" si="419"/>
        <v>361.00000000325963</v>
      </c>
      <c r="S5211" s="3" t="s">
        <v>4</v>
      </c>
      <c r="T5211" s="3" t="s">
        <v>5255</v>
      </c>
      <c r="U5211" s="3" t="s">
        <v>4</v>
      </c>
      <c r="V5211" s="3" t="s">
        <v>5372</v>
      </c>
      <c r="W5211" s="5">
        <v>0</v>
      </c>
      <c r="X5211" s="5">
        <v>10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2">
        <v>10</v>
      </c>
      <c r="AF5211" s="2">
        <v>0</v>
      </c>
      <c r="AG5211" s="2">
        <v>0</v>
      </c>
      <c r="AH5211" s="2">
        <v>0</v>
      </c>
      <c r="AI5211" s="2">
        <v>0</v>
      </c>
      <c r="AJ5211" s="2">
        <v>5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</row>
    <row r="5212" spans="1:46" x14ac:dyDescent="0.2">
      <c r="A5212" s="2">
        <v>1715202</v>
      </c>
      <c r="B5212" s="2">
        <v>907990</v>
      </c>
      <c r="C5212" s="6">
        <v>22.410388298520701</v>
      </c>
      <c r="D5212" s="6">
        <v>36.478924563797797</v>
      </c>
      <c r="E5212" s="19" t="s">
        <v>5341</v>
      </c>
      <c r="F5212" s="46">
        <f>INDEX(Δεδομένα!$P:$P,MATCH('2021'!E5212,Δεδομένα!$O:$O,0))</f>
        <v>154</v>
      </c>
      <c r="G5212" s="49" t="s">
        <v>5246</v>
      </c>
      <c r="H5212" s="51" t="str">
        <f>INDEX(Δεδομένα!B$1:B$51,MATCH('2021'!G5212,Δεδομένα!A$1:A$51,0))</f>
        <v>ΠΕΛΛΟΠΟΝΗΣΟΥ</v>
      </c>
      <c r="I5212" s="53">
        <f>INDEX(Δεδομένα!E$1:E$13,MATCH('2021'!H5212,Δεδομένα!D$1:D$13,0))</f>
        <v>8</v>
      </c>
      <c r="J5212" s="4">
        <v>44510</v>
      </c>
      <c r="K5212" s="3" t="s">
        <v>1394</v>
      </c>
      <c r="L5212" s="17" t="str">
        <f t="shared" si="416"/>
        <v>10/11/2021 13:39</v>
      </c>
      <c r="M5212" s="4">
        <v>44510</v>
      </c>
      <c r="N5212" s="3" t="s">
        <v>251</v>
      </c>
      <c r="O5212" s="17" t="str">
        <f t="shared" si="417"/>
        <v>10/11/2021 14:46</v>
      </c>
      <c r="P5212" s="24">
        <f t="shared" si="418"/>
        <v>4.6527777776645962E-2</v>
      </c>
      <c r="Q5212" s="28">
        <v>0</v>
      </c>
      <c r="R5212" s="27">
        <f t="shared" si="419"/>
        <v>66.999999998370185</v>
      </c>
      <c r="S5212" s="3" t="s">
        <v>4</v>
      </c>
      <c r="T5212" s="3" t="s">
        <v>5255</v>
      </c>
      <c r="U5212" s="3" t="s">
        <v>4</v>
      </c>
      <c r="V5212" s="3" t="s">
        <v>5373</v>
      </c>
      <c r="W5212" s="5">
        <v>0</v>
      </c>
      <c r="X5212" s="5">
        <v>0</v>
      </c>
      <c r="Y5212" s="5">
        <v>0</v>
      </c>
      <c r="Z5212" s="5">
        <v>1</v>
      </c>
      <c r="AA5212" s="5">
        <v>0</v>
      </c>
      <c r="AB5212" s="5">
        <v>0</v>
      </c>
      <c r="AC5212" s="5">
        <v>0</v>
      </c>
      <c r="AD5212" s="5">
        <v>0</v>
      </c>
      <c r="AE5212" s="2">
        <v>3</v>
      </c>
      <c r="AF5212" s="2">
        <v>0</v>
      </c>
      <c r="AG5212" s="2">
        <v>0</v>
      </c>
      <c r="AH5212" s="2">
        <v>0</v>
      </c>
      <c r="AI5212" s="2">
        <v>0</v>
      </c>
      <c r="AJ5212" s="2">
        <v>2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</row>
    <row r="5213" spans="1:46" x14ac:dyDescent="0.2">
      <c r="A5213" s="2">
        <v>1715210</v>
      </c>
      <c r="B5213" s="2">
        <v>908140</v>
      </c>
      <c r="C5213" s="6">
        <v>22.425295885957901</v>
      </c>
      <c r="D5213" s="6">
        <v>36.465002501674903</v>
      </c>
      <c r="E5213" s="19" t="s">
        <v>5341</v>
      </c>
      <c r="F5213" s="46">
        <f>INDEX(Δεδομένα!$P:$P,MATCH('2021'!E5213,Δεδομένα!$O:$O,0))</f>
        <v>154</v>
      </c>
      <c r="G5213" s="49" t="s">
        <v>5246</v>
      </c>
      <c r="H5213" s="51" t="str">
        <f>INDEX(Δεδομένα!B$1:B$51,MATCH('2021'!G5213,Δεδομένα!A$1:A$51,0))</f>
        <v>ΠΕΛΛΟΠΟΝΗΣΟΥ</v>
      </c>
      <c r="I5213" s="53">
        <f>INDEX(Δεδομένα!E$1:E$13,MATCH('2021'!H5213,Δεδομένα!D$1:D$13,0))</f>
        <v>8</v>
      </c>
      <c r="J5213" s="4">
        <v>44511</v>
      </c>
      <c r="K5213" s="3" t="s">
        <v>4209</v>
      </c>
      <c r="L5213" s="17" t="str">
        <f t="shared" si="416"/>
        <v>11/11/2021 01:45</v>
      </c>
      <c r="M5213" s="4">
        <v>44511</v>
      </c>
      <c r="N5213" s="3" t="s">
        <v>2866</v>
      </c>
      <c r="O5213" s="17" t="str">
        <f t="shared" si="417"/>
        <v>11/11/2021 04:30</v>
      </c>
      <c r="P5213" s="24">
        <f t="shared" si="418"/>
        <v>0.11458333333575865</v>
      </c>
      <c r="Q5213" s="28">
        <v>0</v>
      </c>
      <c r="R5213" s="27">
        <f t="shared" si="419"/>
        <v>165.00000000349246</v>
      </c>
      <c r="S5213" s="3" t="s">
        <v>4</v>
      </c>
      <c r="T5213" s="3" t="s">
        <v>5255</v>
      </c>
      <c r="U5213" s="3" t="s">
        <v>4</v>
      </c>
      <c r="V5213" s="3" t="s">
        <v>5364</v>
      </c>
      <c r="W5213" s="5">
        <v>0</v>
      </c>
      <c r="X5213" s="5">
        <v>30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2">
        <v>9</v>
      </c>
      <c r="AF5213" s="2">
        <v>0</v>
      </c>
      <c r="AG5213" s="2">
        <v>0</v>
      </c>
      <c r="AH5213" s="2">
        <v>0</v>
      </c>
      <c r="AI5213" s="2">
        <v>0</v>
      </c>
      <c r="AJ5213" s="2">
        <v>3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</row>
    <row r="5214" spans="1:46" x14ac:dyDescent="0.2">
      <c r="A5214" s="2">
        <v>1715814</v>
      </c>
      <c r="B5214" s="2">
        <v>909079</v>
      </c>
      <c r="C5214" s="6">
        <v>22.394373147906201</v>
      </c>
      <c r="D5214" s="6">
        <v>36.595162285150003</v>
      </c>
      <c r="E5214" s="19" t="s">
        <v>5341</v>
      </c>
      <c r="F5214" s="46">
        <f>INDEX(Δεδομένα!$P:$P,MATCH('2021'!E5214,Δεδομένα!$O:$O,0))</f>
        <v>154</v>
      </c>
      <c r="G5214" s="49" t="s">
        <v>5246</v>
      </c>
      <c r="H5214" s="51" t="str">
        <f>INDEX(Δεδομένα!B$1:B$51,MATCH('2021'!G5214,Δεδομένα!A$1:A$51,0))</f>
        <v>ΠΕΛΛΟΠΟΝΗΣΟΥ</v>
      </c>
      <c r="I5214" s="53">
        <f>INDEX(Δεδομένα!E$1:E$13,MATCH('2021'!H5214,Δεδομένα!D$1:D$13,0))</f>
        <v>8</v>
      </c>
      <c r="J5214" s="4">
        <v>44514</v>
      </c>
      <c r="K5214" s="3" t="s">
        <v>405</v>
      </c>
      <c r="L5214" s="17" t="str">
        <f t="shared" si="416"/>
        <v>14/11/2021 18:32</v>
      </c>
      <c r="M5214" s="4">
        <v>44514</v>
      </c>
      <c r="N5214" s="3" t="s">
        <v>147</v>
      </c>
      <c r="O5214" s="17" t="str">
        <f t="shared" si="417"/>
        <v>14/11/2021 20:00</v>
      </c>
      <c r="P5214" s="24">
        <f t="shared" si="418"/>
        <v>6.1111111113859806E-2</v>
      </c>
      <c r="Q5214" s="28">
        <v>0</v>
      </c>
      <c r="R5214" s="27">
        <f t="shared" si="419"/>
        <v>88.000000003958121</v>
      </c>
      <c r="S5214" s="3" t="s">
        <v>4</v>
      </c>
      <c r="T5214" s="3" t="s">
        <v>5255</v>
      </c>
      <c r="U5214" s="3" t="s">
        <v>4</v>
      </c>
      <c r="V5214" s="3" t="s">
        <v>5374</v>
      </c>
      <c r="W5214" s="5">
        <v>0</v>
      </c>
      <c r="X5214" s="5">
        <v>2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2">
        <v>4</v>
      </c>
      <c r="AF5214" s="2">
        <v>0</v>
      </c>
      <c r="AG5214" s="2">
        <v>0</v>
      </c>
      <c r="AH5214" s="2">
        <v>0</v>
      </c>
      <c r="AI5214" s="2">
        <v>0</v>
      </c>
      <c r="AJ5214" s="2">
        <v>2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</row>
    <row r="5215" spans="1:46" x14ac:dyDescent="0.2">
      <c r="A5215" s="2">
        <v>1717535</v>
      </c>
      <c r="B5215" s="2">
        <v>913902</v>
      </c>
      <c r="C5215" s="6">
        <v>22.476261359446202</v>
      </c>
      <c r="D5215" s="6">
        <v>36.438339015186401</v>
      </c>
      <c r="E5215" s="19" t="s">
        <v>5341</v>
      </c>
      <c r="F5215" s="46">
        <f>INDEX(Δεδομένα!$P:$P,MATCH('2021'!E5215,Δεδομένα!$O:$O,0))</f>
        <v>154</v>
      </c>
      <c r="G5215" s="49" t="s">
        <v>5246</v>
      </c>
      <c r="H5215" s="51" t="str">
        <f>INDEX(Δεδομένα!B$1:B$51,MATCH('2021'!G5215,Δεδομένα!A$1:A$51,0))</f>
        <v>ΠΕΛΛΟΠΟΝΗΣΟΥ</v>
      </c>
      <c r="I5215" s="53">
        <f>INDEX(Δεδομένα!E$1:E$13,MATCH('2021'!H5215,Δεδομένα!D$1:D$13,0))</f>
        <v>8</v>
      </c>
      <c r="J5215" s="4">
        <v>44531</v>
      </c>
      <c r="K5215" s="3" t="s">
        <v>1401</v>
      </c>
      <c r="L5215" s="17" t="str">
        <f t="shared" si="416"/>
        <v>01/12/2021 22:29</v>
      </c>
      <c r="M5215" s="4">
        <v>44532</v>
      </c>
      <c r="N5215" s="3" t="s">
        <v>540</v>
      </c>
      <c r="O5215" s="17" t="str">
        <f t="shared" si="417"/>
        <v>02/12/2021 02:20</v>
      </c>
      <c r="P5215" s="24">
        <f t="shared" si="418"/>
        <v>0.16041666666569654</v>
      </c>
      <c r="Q5215" s="28">
        <v>0</v>
      </c>
      <c r="R5215" s="27">
        <f t="shared" si="419"/>
        <v>230.99999999860302</v>
      </c>
      <c r="S5215" s="3" t="s">
        <v>4</v>
      </c>
      <c r="T5215" s="3" t="s">
        <v>5255</v>
      </c>
      <c r="U5215" s="3" t="s">
        <v>4</v>
      </c>
      <c r="V5215" s="3" t="s">
        <v>5375</v>
      </c>
      <c r="W5215" s="5">
        <v>0</v>
      </c>
      <c r="X5215" s="5">
        <v>10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2">
        <v>5</v>
      </c>
      <c r="AF5215" s="2">
        <v>0</v>
      </c>
      <c r="AG5215" s="2">
        <v>0</v>
      </c>
      <c r="AH5215" s="2">
        <v>0</v>
      </c>
      <c r="AI5215" s="2">
        <v>0</v>
      </c>
      <c r="AJ5215" s="2">
        <v>3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</row>
    <row r="5216" spans="1:46" x14ac:dyDescent="0.2">
      <c r="A5216" s="2">
        <v>1717609</v>
      </c>
      <c r="B5216" s="2">
        <v>914735</v>
      </c>
      <c r="C5216" s="6">
        <v>22.4806503429397</v>
      </c>
      <c r="D5216" s="6">
        <v>36.411000856170801</v>
      </c>
      <c r="E5216" s="19" t="s">
        <v>5341</v>
      </c>
      <c r="F5216" s="46">
        <f>INDEX(Δεδομένα!$P:$P,MATCH('2021'!E5216,Δεδομένα!$O:$O,0))</f>
        <v>154</v>
      </c>
      <c r="G5216" s="49" t="s">
        <v>5246</v>
      </c>
      <c r="H5216" s="51" t="str">
        <f>INDEX(Δεδομένα!B$1:B$51,MATCH('2021'!G5216,Δεδομένα!A$1:A$51,0))</f>
        <v>ΠΕΛΛΟΠΟΝΗΣΟΥ</v>
      </c>
      <c r="I5216" s="53">
        <f>INDEX(Δεδομένα!E$1:E$13,MATCH('2021'!H5216,Δεδομένα!D$1:D$13,0))</f>
        <v>8</v>
      </c>
      <c r="J5216" s="4">
        <v>44535</v>
      </c>
      <c r="K5216" s="3" t="s">
        <v>365</v>
      </c>
      <c r="L5216" s="17" t="str">
        <f t="shared" ref="L5216:L5218" si="420">_xlfn.CONCAT(TEXT(J5216,"ηη/μμ/εεε")," ",TEXT(K5216,"ωω:λλ"))</f>
        <v>05/12/2021 13:50</v>
      </c>
      <c r="M5216" s="4">
        <v>44535</v>
      </c>
      <c r="N5216" s="3" t="s">
        <v>1430</v>
      </c>
      <c r="O5216" s="17" t="str">
        <f t="shared" ref="O5216:O5218" si="421">_xlfn.CONCAT(TEXT(M5216,"ηη/μμ/εεε")," ",TEXT(N5216,"ωω:λλ"))</f>
        <v>05/12/2021 15:41</v>
      </c>
      <c r="P5216" s="24">
        <f t="shared" ref="P5216:P5218" si="422">O5216-L5216</f>
        <v>7.7083333329937886E-2</v>
      </c>
      <c r="Q5216" s="28">
        <v>0</v>
      </c>
      <c r="R5216" s="27">
        <f t="shared" ref="R5216:R5218" si="423">P5216*(24*60)</f>
        <v>110.99999999511056</v>
      </c>
      <c r="S5216" s="3" t="s">
        <v>4</v>
      </c>
      <c r="T5216" s="3" t="s">
        <v>5255</v>
      </c>
      <c r="U5216" s="3" t="s">
        <v>4</v>
      </c>
      <c r="V5216" s="3" t="s">
        <v>5376</v>
      </c>
      <c r="W5216" s="5">
        <v>0</v>
      </c>
      <c r="X5216" s="5">
        <v>0.02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2">
        <v>2</v>
      </c>
      <c r="AF5216" s="2">
        <v>0</v>
      </c>
      <c r="AG5216" s="2">
        <v>0</v>
      </c>
      <c r="AH5216" s="2">
        <v>0</v>
      </c>
      <c r="AI5216" s="2">
        <v>0</v>
      </c>
      <c r="AJ5216" s="2">
        <v>1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</row>
    <row r="5217" spans="1:46" x14ac:dyDescent="0.2">
      <c r="A5217" s="2">
        <v>1726155</v>
      </c>
      <c r="B5217" s="2">
        <v>920726</v>
      </c>
      <c r="C5217" s="6">
        <v>22.385957691980899</v>
      </c>
      <c r="D5217" s="6">
        <v>36.762709638454403</v>
      </c>
      <c r="E5217" s="19" t="s">
        <v>5341</v>
      </c>
      <c r="F5217" s="46">
        <f>INDEX(Δεδομένα!$P:$P,MATCH('2021'!E5217,Δεδομένα!$O:$O,0))</f>
        <v>154</v>
      </c>
      <c r="G5217" s="49" t="s">
        <v>5246</v>
      </c>
      <c r="H5217" s="51" t="str">
        <f>INDEX(Δεδομένα!B$1:B$51,MATCH('2021'!G5217,Δεδομένα!A$1:A$51,0))</f>
        <v>ΠΕΛΛΟΠΟΝΗΣΟΥ</v>
      </c>
      <c r="I5217" s="53">
        <f>INDEX(Δεδομένα!E$1:E$13,MATCH('2021'!H5217,Δεδομένα!D$1:D$13,0))</f>
        <v>8</v>
      </c>
      <c r="J5217" s="4">
        <v>44554</v>
      </c>
      <c r="K5217" s="3" t="s">
        <v>1247</v>
      </c>
      <c r="L5217" s="17" t="str">
        <f t="shared" si="420"/>
        <v>24/12/2021 20:36</v>
      </c>
      <c r="M5217" s="4">
        <v>44554</v>
      </c>
      <c r="N5217" s="3" t="s">
        <v>599</v>
      </c>
      <c r="O5217" s="17" t="str">
        <f t="shared" si="421"/>
        <v>24/12/2021 22:50</v>
      </c>
      <c r="P5217" s="24">
        <f t="shared" si="422"/>
        <v>9.3055555560567882E-2</v>
      </c>
      <c r="Q5217" s="28">
        <v>0</v>
      </c>
      <c r="R5217" s="27">
        <f t="shared" si="423"/>
        <v>134.00000000721775</v>
      </c>
      <c r="S5217" s="3" t="s">
        <v>4</v>
      </c>
      <c r="T5217" s="3" t="s">
        <v>5255</v>
      </c>
      <c r="U5217" s="3" t="s">
        <v>4</v>
      </c>
      <c r="V5217" s="3" t="s">
        <v>5377</v>
      </c>
      <c r="W5217" s="5">
        <v>0</v>
      </c>
      <c r="X5217" s="5">
        <v>2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2">
        <v>4</v>
      </c>
      <c r="AF5217" s="2">
        <v>0</v>
      </c>
      <c r="AG5217" s="2">
        <v>0</v>
      </c>
      <c r="AH5217" s="2">
        <v>0</v>
      </c>
      <c r="AI5217" s="2">
        <v>0</v>
      </c>
      <c r="AJ5217" s="2">
        <v>3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 t="s">
        <v>4</v>
      </c>
      <c r="AT5217" s="2" t="s">
        <v>4</v>
      </c>
    </row>
    <row r="5218" spans="1:46" x14ac:dyDescent="0.2">
      <c r="A5218" s="2">
        <v>1726180</v>
      </c>
      <c r="B5218" s="2">
        <v>921468</v>
      </c>
      <c r="C5218" s="6">
        <v>22.474815086347402</v>
      </c>
      <c r="D5218" s="6">
        <v>36.547848406571298</v>
      </c>
      <c r="E5218" s="19" t="s">
        <v>5341</v>
      </c>
      <c r="F5218" s="46">
        <f>INDEX(Δεδομένα!$P:$P,MATCH('2021'!E5218,Δεδομένα!$O:$O,0))</f>
        <v>154</v>
      </c>
      <c r="G5218" s="49" t="s">
        <v>5246</v>
      </c>
      <c r="H5218" s="51" t="str">
        <f>INDEX(Δεδομένα!B$1:B$51,MATCH('2021'!G5218,Δεδομένα!A$1:A$51,0))</f>
        <v>ΠΕΛΛΟΠΟΝΗΣΟΥ</v>
      </c>
      <c r="I5218" s="53">
        <f>INDEX(Δεδομένα!E$1:E$13,MATCH('2021'!H5218,Δεδομένα!D$1:D$13,0))</f>
        <v>8</v>
      </c>
      <c r="J5218" s="4">
        <v>44557</v>
      </c>
      <c r="K5218" s="3" t="s">
        <v>405</v>
      </c>
      <c r="L5218" s="17" t="str">
        <f t="shared" si="420"/>
        <v>27/12/2021 18:32</v>
      </c>
      <c r="M5218" s="4">
        <v>44557</v>
      </c>
      <c r="N5218" s="3" t="s">
        <v>443</v>
      </c>
      <c r="O5218" s="17" t="str">
        <f t="shared" si="421"/>
        <v>27/12/2021 22:40</v>
      </c>
      <c r="P5218" s="24">
        <f t="shared" si="422"/>
        <v>0.17222222222335404</v>
      </c>
      <c r="Q5218" s="28">
        <v>0</v>
      </c>
      <c r="R5218" s="27">
        <f t="shared" si="423"/>
        <v>248.00000000162981</v>
      </c>
      <c r="S5218" s="3" t="s">
        <v>4</v>
      </c>
      <c r="T5218" s="3" t="s">
        <v>5255</v>
      </c>
      <c r="U5218" s="3" t="s">
        <v>4</v>
      </c>
      <c r="V5218" s="3" t="s">
        <v>5378</v>
      </c>
      <c r="W5218" s="5">
        <v>0</v>
      </c>
      <c r="X5218" s="5">
        <v>20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2">
        <v>4</v>
      </c>
      <c r="AF5218" s="2">
        <v>0</v>
      </c>
      <c r="AG5218" s="2">
        <v>0</v>
      </c>
      <c r="AH5218" s="2">
        <v>0</v>
      </c>
      <c r="AI5218" s="2">
        <v>0</v>
      </c>
      <c r="AJ5218" s="2">
        <v>3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 t="s">
        <v>4</v>
      </c>
      <c r="AT5218" s="2" t="s">
        <v>4</v>
      </c>
    </row>
    <row r="5219" spans="1:46" x14ac:dyDescent="0.2">
      <c r="A5219" s="2">
        <v>1713925</v>
      </c>
      <c r="B5219" s="2">
        <v>906530</v>
      </c>
      <c r="C5219" s="7">
        <v>23.169633656910101</v>
      </c>
      <c r="D5219" s="7">
        <v>37.296036636840498</v>
      </c>
      <c r="E5219" s="19" t="s">
        <v>5380</v>
      </c>
      <c r="F5219" s="46">
        <f>INDEX(Δεδομένα!$P:$P,MATCH('2021'!E5219,Δεδομένα!$O:$O,0))</f>
        <v>155</v>
      </c>
      <c r="G5219" s="49" t="s">
        <v>5379</v>
      </c>
      <c r="H5219" s="51" t="str">
        <f>INDEX(Δεδομένα!B$1:B$51,MATCH('2021'!G5219,Δεδομένα!A$1:A$51,0))</f>
        <v>ΠΕΛΛΟΠΟΝΗΣΟΥ</v>
      </c>
      <c r="I5219" s="53">
        <f>INDEX(Δεδομένα!E$1:E$13,MATCH('2021'!H5219,Δεδομένα!D$1:D$13,0))</f>
        <v>8</v>
      </c>
      <c r="J5219" s="4">
        <v>44504</v>
      </c>
      <c r="K5219" s="3" t="s">
        <v>210</v>
      </c>
      <c r="L5219" s="17" t="str">
        <f t="shared" ref="L5219:L5222" si="424">_xlfn.CONCAT(TEXT(J5219,"ηη/μμ/εεε")," ",TEXT(K5219,"ωω:λλ"))</f>
        <v>04/11/2021 12:43</v>
      </c>
      <c r="M5219" s="4">
        <v>44504</v>
      </c>
      <c r="N5219" s="3" t="s">
        <v>196</v>
      </c>
      <c r="O5219" s="17" t="str">
        <f t="shared" ref="O5219:O5222" si="425">_xlfn.CONCAT(TEXT(M5219,"ηη/μμ/εεε")," ",TEXT(N5219,"ωω:λλ"))</f>
        <v>04/11/2021 14:15</v>
      </c>
      <c r="P5219" s="24">
        <f t="shared" ref="P5219:P5222" si="426">O5219-L5219</f>
        <v>6.3888888886140194E-2</v>
      </c>
      <c r="Q5219" s="28">
        <v>0</v>
      </c>
      <c r="R5219" s="27">
        <f t="shared" ref="R5219:R5222" si="427">P5219*(24*60)</f>
        <v>91.999999996041879</v>
      </c>
      <c r="S5219" s="3" t="s">
        <v>4</v>
      </c>
      <c r="T5219" s="3" t="s">
        <v>5381</v>
      </c>
      <c r="U5219" s="3" t="s">
        <v>4</v>
      </c>
      <c r="V5219" s="3" t="s">
        <v>5382</v>
      </c>
      <c r="W5219" s="5">
        <v>0</v>
      </c>
      <c r="X5219" s="5">
        <v>0.5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2">
        <v>6</v>
      </c>
      <c r="AF5219" s="2">
        <v>0</v>
      </c>
      <c r="AG5219" s="2">
        <v>0</v>
      </c>
      <c r="AH5219" s="2">
        <v>0</v>
      </c>
      <c r="AI5219" s="2">
        <v>0</v>
      </c>
      <c r="AJ5219" s="2">
        <v>3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</row>
    <row r="5220" spans="1:46" x14ac:dyDescent="0.2">
      <c r="A5220" s="2">
        <v>1714137</v>
      </c>
      <c r="B5220" s="2">
        <v>907125</v>
      </c>
      <c r="C5220" s="7">
        <v>23.132529429345499</v>
      </c>
      <c r="D5220" s="7">
        <v>37.429880663176696</v>
      </c>
      <c r="E5220" s="19" t="s">
        <v>5380</v>
      </c>
      <c r="F5220" s="46">
        <f>INDEX(Δεδομένα!$P:$P,MATCH('2021'!E5220,Δεδομένα!$O:$O,0))</f>
        <v>155</v>
      </c>
      <c r="G5220" s="49" t="s">
        <v>5379</v>
      </c>
      <c r="H5220" s="51" t="str">
        <f>INDEX(Δεδομένα!B$1:B$51,MATCH('2021'!G5220,Δεδομένα!A$1:A$51,0))</f>
        <v>ΠΕΛΛΟΠΟΝΗΣΟΥ</v>
      </c>
      <c r="I5220" s="53">
        <f>INDEX(Δεδομένα!E$1:E$13,MATCH('2021'!H5220,Δεδομένα!D$1:D$13,0))</f>
        <v>8</v>
      </c>
      <c r="J5220" s="4">
        <v>44506</v>
      </c>
      <c r="K5220" s="3" t="s">
        <v>31</v>
      </c>
      <c r="L5220" s="17" t="str">
        <f t="shared" si="424"/>
        <v>06/11/2021 17:38</v>
      </c>
      <c r="M5220" s="4">
        <v>44506</v>
      </c>
      <c r="N5220" s="3" t="s">
        <v>1871</v>
      </c>
      <c r="O5220" s="17" t="str">
        <f t="shared" si="425"/>
        <v>06/11/2021 18:18</v>
      </c>
      <c r="P5220" s="24">
        <f t="shared" si="426"/>
        <v>2.7777777773735579E-2</v>
      </c>
      <c r="Q5220" s="28">
        <v>0</v>
      </c>
      <c r="R5220" s="27">
        <f t="shared" si="427"/>
        <v>39.999999994179234</v>
      </c>
      <c r="S5220" s="3" t="s">
        <v>4</v>
      </c>
      <c r="T5220" s="3" t="s">
        <v>5381</v>
      </c>
      <c r="U5220" s="3" t="s">
        <v>4</v>
      </c>
      <c r="V5220" s="3" t="s">
        <v>5383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0.03</v>
      </c>
      <c r="AC5220" s="5">
        <v>0</v>
      </c>
      <c r="AD5220" s="5">
        <v>0</v>
      </c>
      <c r="AE5220" s="2">
        <v>2</v>
      </c>
      <c r="AF5220" s="2">
        <v>0</v>
      </c>
      <c r="AG5220" s="2">
        <v>0</v>
      </c>
      <c r="AH5220" s="2">
        <v>0</v>
      </c>
      <c r="AI5220" s="2">
        <v>0</v>
      </c>
      <c r="AJ5220" s="2">
        <v>1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</row>
    <row r="5221" spans="1:46" x14ac:dyDescent="0.2">
      <c r="A5221" s="2">
        <v>1714295</v>
      </c>
      <c r="B5221" s="2">
        <v>907330</v>
      </c>
      <c r="C5221" s="7">
        <v>23.132658105130499</v>
      </c>
      <c r="D5221" s="7">
        <v>37.429990636525702</v>
      </c>
      <c r="E5221" s="19" t="s">
        <v>5380</v>
      </c>
      <c r="F5221" s="46">
        <f>INDEX(Δεδομένα!$P:$P,MATCH('2021'!E5221,Δεδομένα!$O:$O,0))</f>
        <v>155</v>
      </c>
      <c r="G5221" s="49" t="s">
        <v>5379</v>
      </c>
      <c r="H5221" s="51" t="str">
        <f>INDEX(Δεδομένα!B$1:B$51,MATCH('2021'!G5221,Δεδομένα!A$1:A$51,0))</f>
        <v>ΠΕΛΛΟΠΟΝΗΣΟΥ</v>
      </c>
      <c r="I5221" s="53">
        <f>INDEX(Δεδομένα!E$1:E$13,MATCH('2021'!H5221,Δεδομένα!D$1:D$13,0))</f>
        <v>8</v>
      </c>
      <c r="J5221" s="4">
        <v>44507</v>
      </c>
      <c r="K5221" s="3" t="s">
        <v>2500</v>
      </c>
      <c r="L5221" s="17" t="str">
        <f t="shared" si="424"/>
        <v>07/11/2021 14:38</v>
      </c>
      <c r="M5221" s="4">
        <v>44507</v>
      </c>
      <c r="N5221" s="3" t="s">
        <v>8</v>
      </c>
      <c r="O5221" s="17" t="str">
        <f t="shared" si="425"/>
        <v>07/11/2021 15:51</v>
      </c>
      <c r="P5221" s="24">
        <f t="shared" si="426"/>
        <v>5.0694444442342501E-2</v>
      </c>
      <c r="Q5221" s="28">
        <v>0</v>
      </c>
      <c r="R5221" s="27">
        <f t="shared" si="427"/>
        <v>72.999999996973202</v>
      </c>
      <c r="S5221" s="3" t="s">
        <v>4</v>
      </c>
      <c r="T5221" s="3" t="s">
        <v>5381</v>
      </c>
      <c r="U5221" s="3" t="s">
        <v>4</v>
      </c>
      <c r="V5221" s="3" t="s">
        <v>5384</v>
      </c>
      <c r="W5221" s="5">
        <v>0</v>
      </c>
      <c r="X5221" s="5">
        <v>0</v>
      </c>
      <c r="Y5221" s="5">
        <v>0</v>
      </c>
      <c r="Z5221" s="5">
        <v>1</v>
      </c>
      <c r="AA5221" s="5">
        <v>0</v>
      </c>
      <c r="AB5221" s="5">
        <v>0</v>
      </c>
      <c r="AC5221" s="5">
        <v>0</v>
      </c>
      <c r="AD5221" s="5">
        <v>0</v>
      </c>
      <c r="AE5221" s="2">
        <v>4</v>
      </c>
      <c r="AF5221" s="2">
        <v>0</v>
      </c>
      <c r="AG5221" s="2">
        <v>0</v>
      </c>
      <c r="AH5221" s="2">
        <v>0</v>
      </c>
      <c r="AI5221" s="2">
        <v>0</v>
      </c>
      <c r="AJ5221" s="2">
        <v>2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</row>
    <row r="5222" spans="1:46" x14ac:dyDescent="0.2">
      <c r="A5222" s="2">
        <v>1721584</v>
      </c>
      <c r="B5222" s="2">
        <v>918069</v>
      </c>
      <c r="C5222" s="7">
        <v>23.375039285054601</v>
      </c>
      <c r="D5222" s="7">
        <v>37.437292669372702</v>
      </c>
      <c r="E5222" s="19" t="s">
        <v>5380</v>
      </c>
      <c r="F5222" s="46">
        <f>INDEX(Δεδομένα!$P:$P,MATCH('2021'!E5222,Δεδομένα!$O:$O,0))</f>
        <v>155</v>
      </c>
      <c r="G5222" s="49" t="s">
        <v>5379</v>
      </c>
      <c r="H5222" s="51" t="str">
        <f>INDEX(Δεδομένα!B$1:B$51,MATCH('2021'!G5222,Δεδομένα!A$1:A$51,0))</f>
        <v>ΠΕΛΛΟΠΟΝΗΣΟΥ</v>
      </c>
      <c r="I5222" s="53">
        <f>INDEX(Δεδομένα!E$1:E$13,MATCH('2021'!H5222,Δεδομένα!D$1:D$13,0))</f>
        <v>8</v>
      </c>
      <c r="J5222" s="4">
        <v>44545</v>
      </c>
      <c r="K5222" s="3" t="s">
        <v>241</v>
      </c>
      <c r="L5222" s="17" t="str">
        <f t="shared" si="424"/>
        <v>15/12/2021 13:15</v>
      </c>
      <c r="M5222" s="4">
        <v>44545</v>
      </c>
      <c r="N5222" s="3" t="s">
        <v>1142</v>
      </c>
      <c r="O5222" s="17" t="str">
        <f t="shared" si="425"/>
        <v>15/12/2021 14:26</v>
      </c>
      <c r="P5222" s="24">
        <f t="shared" si="426"/>
        <v>4.9305555556202307E-2</v>
      </c>
      <c r="Q5222" s="28">
        <v>0</v>
      </c>
      <c r="R5222" s="27">
        <f t="shared" si="427"/>
        <v>71.000000000931323</v>
      </c>
      <c r="S5222" s="3" t="s">
        <v>4</v>
      </c>
      <c r="T5222" s="3" t="s">
        <v>5381</v>
      </c>
      <c r="U5222" s="3" t="s">
        <v>4</v>
      </c>
      <c r="V5222" s="3" t="s">
        <v>5385</v>
      </c>
      <c r="W5222" s="5">
        <v>0</v>
      </c>
      <c r="X5222" s="5">
        <v>15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2">
        <v>4</v>
      </c>
      <c r="AF5222" s="2">
        <v>0</v>
      </c>
      <c r="AG5222" s="2">
        <v>0</v>
      </c>
      <c r="AH5222" s="2">
        <v>0</v>
      </c>
      <c r="AI5222" s="2">
        <v>0</v>
      </c>
      <c r="AJ5222" s="2">
        <v>2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</row>
    <row r="5223" spans="1:46" x14ac:dyDescent="0.2">
      <c r="A5223" s="2">
        <v>1713939</v>
      </c>
      <c r="B5223" s="2">
        <v>906651</v>
      </c>
      <c r="C5223" s="7">
        <v>23.406718618051599</v>
      </c>
      <c r="D5223" s="7">
        <v>37.623150217653198</v>
      </c>
      <c r="E5223" s="19" t="s">
        <v>5386</v>
      </c>
      <c r="F5223" s="46">
        <f>INDEX(Δεδομένα!$P:$P,MATCH('2021'!E5223,Δεδομένα!$O:$O,0))</f>
        <v>193</v>
      </c>
      <c r="G5223" s="49" t="s">
        <v>1</v>
      </c>
      <c r="H5223" s="51" t="str">
        <f>INDEX(Δεδομένα!B$1:B$51,MATCH('2021'!G5223,Δεδομένα!A$1:A$51,0))</f>
        <v>ΑΤΤΙΚΗΣ</v>
      </c>
      <c r="I5223" s="53">
        <f>INDEX(Δεδομένα!E$1:E$13,MATCH('2021'!H5223,Δεδομένα!D$1:D$13,0))</f>
        <v>1</v>
      </c>
      <c r="J5223" s="4">
        <v>44504</v>
      </c>
      <c r="K5223" s="3" t="s">
        <v>295</v>
      </c>
      <c r="L5223" s="17" t="str">
        <f t="shared" ref="L5223:L5224" si="428">_xlfn.CONCAT(TEXT(J5223,"ηη/μμ/εεε")," ",TEXT(K5223,"ωω:λλ"))</f>
        <v>04/11/2021 18:54</v>
      </c>
      <c r="M5223" s="4">
        <v>44504</v>
      </c>
      <c r="N5223" s="3" t="s">
        <v>121</v>
      </c>
      <c r="O5223" s="17" t="str">
        <f t="shared" ref="O5223:O5224" si="429">_xlfn.CONCAT(TEXT(M5223,"ηη/μμ/εεε")," ",TEXT(N5223,"ωω:λλ"))</f>
        <v>04/11/2021 19:43</v>
      </c>
      <c r="P5223" s="24">
        <f t="shared" ref="P5223:P5224" si="430">O5223-L5223</f>
        <v>3.4027777779556345E-2</v>
      </c>
      <c r="Q5223" s="28">
        <v>0</v>
      </c>
      <c r="R5223" s="27">
        <f t="shared" ref="R5223:R5224" si="431">P5223*(24*60)</f>
        <v>49.000000002561137</v>
      </c>
      <c r="S5223" s="3" t="s">
        <v>4</v>
      </c>
      <c r="T5223" s="3" t="s">
        <v>5387</v>
      </c>
      <c r="U5223" s="3" t="s">
        <v>4</v>
      </c>
      <c r="V5223" s="3" t="s">
        <v>5389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0.04</v>
      </c>
      <c r="AC5223" s="5">
        <v>0</v>
      </c>
      <c r="AD5223" s="5">
        <v>0</v>
      </c>
      <c r="AE5223" s="2">
        <v>3</v>
      </c>
      <c r="AF5223" s="2">
        <v>0</v>
      </c>
      <c r="AG5223" s="2">
        <v>0</v>
      </c>
      <c r="AH5223" s="2">
        <v>0</v>
      </c>
      <c r="AI5223" s="2">
        <v>0</v>
      </c>
      <c r="AJ5223" s="2">
        <v>2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</row>
    <row r="5224" spans="1:46" x14ac:dyDescent="0.2">
      <c r="A5224" s="2">
        <v>1722778</v>
      </c>
      <c r="B5224" s="2">
        <v>915970</v>
      </c>
      <c r="C5224" s="7">
        <v>23.491581560065299</v>
      </c>
      <c r="D5224" s="7">
        <v>37.354818295069798</v>
      </c>
      <c r="E5224" s="19" t="s">
        <v>5390</v>
      </c>
      <c r="F5224" s="46">
        <f>INDEX(Δεδομένα!$P:$P,MATCH('2021'!E5224,Δεδομένα!$O:$O,0))</f>
        <v>45</v>
      </c>
      <c r="G5224" s="49" t="s">
        <v>1</v>
      </c>
      <c r="H5224" s="51" t="str">
        <f>INDEX(Δεδομένα!B$1:B$51,MATCH('2021'!G5224,Δεδομένα!A$1:A$51,0))</f>
        <v>ΑΤΤΙΚΗΣ</v>
      </c>
      <c r="I5224" s="53">
        <f>INDEX(Δεδομένα!E$1:E$13,MATCH('2021'!H5224,Δεδομένα!D$1:D$13,0))</f>
        <v>1</v>
      </c>
      <c r="J5224" s="4">
        <v>44540</v>
      </c>
      <c r="K5224" s="3" t="s">
        <v>844</v>
      </c>
      <c r="L5224" s="17" t="str">
        <f t="shared" si="428"/>
        <v>10/12/2021 17:35</v>
      </c>
      <c r="M5224" s="4">
        <v>44543</v>
      </c>
      <c r="N5224" s="3" t="s">
        <v>52</v>
      </c>
      <c r="O5224" s="17" t="str">
        <f t="shared" si="429"/>
        <v>13/12/2021 12:28</v>
      </c>
      <c r="P5224" s="29">
        <f t="shared" si="430"/>
        <v>2.7868055555518367</v>
      </c>
      <c r="Q5224" s="30">
        <f>2*24</f>
        <v>48</v>
      </c>
      <c r="R5224" s="27">
        <f t="shared" si="431"/>
        <v>4012.9999999946449</v>
      </c>
      <c r="S5224" s="3" t="s">
        <v>4</v>
      </c>
      <c r="T5224" s="3" t="s">
        <v>5388</v>
      </c>
      <c r="U5224" s="3" t="s">
        <v>4</v>
      </c>
      <c r="V5224" s="3" t="s">
        <v>5391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2</v>
      </c>
      <c r="AE5224" s="2">
        <v>1</v>
      </c>
      <c r="AF5224" s="2">
        <v>0</v>
      </c>
      <c r="AG5224" s="2">
        <v>5</v>
      </c>
      <c r="AH5224" s="2">
        <v>0</v>
      </c>
      <c r="AI5224" s="2">
        <v>0</v>
      </c>
      <c r="AJ5224" s="2">
        <v>2</v>
      </c>
      <c r="AK5224" s="2">
        <v>0</v>
      </c>
      <c r="AL5224" s="2">
        <v>0</v>
      </c>
      <c r="AM5224" s="2">
        <v>1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</row>
    <row r="5225" spans="1:46" x14ac:dyDescent="0.2">
      <c r="A5225" s="2">
        <v>1628124</v>
      </c>
      <c r="B5225" s="2">
        <v>815866</v>
      </c>
      <c r="C5225" s="7">
        <v>22.779950141640199</v>
      </c>
      <c r="D5225" s="7">
        <v>37.870226740623501</v>
      </c>
      <c r="E5225" s="19" t="s">
        <v>5393</v>
      </c>
      <c r="F5225" s="46">
        <f>INDEX(Δεδομένα!$P:$P,MATCH('2021'!E5225,Δεδομένα!$O:$O,0))</f>
        <v>157</v>
      </c>
      <c r="G5225" s="49" t="s">
        <v>5394</v>
      </c>
      <c r="H5225" s="51" t="str">
        <f>INDEX(Δεδομένα!B$1:B$51,MATCH('2021'!G5225,Δεδομένα!A$1:A$51,0))</f>
        <v>ΠΕΛΛΟΠΟΝΗΣΟΥ</v>
      </c>
      <c r="I5225" s="53">
        <f>INDEX(Δεδομένα!E$1:E$13,MATCH('2021'!H5225,Δεδομένα!D$1:D$13,0))</f>
        <v>8</v>
      </c>
      <c r="J5225" s="4">
        <v>44198</v>
      </c>
      <c r="K5225" s="3" t="s">
        <v>1284</v>
      </c>
      <c r="L5225" s="17" t="str">
        <f t="shared" ref="L5225:L5232" si="432">_xlfn.CONCAT(TEXT(J5225,"ηη/μμ/εεε")," ",TEXT(K5225,"ωω:λλ"))</f>
        <v>02/01/2021 17:57</v>
      </c>
      <c r="M5225" s="4">
        <v>44199</v>
      </c>
      <c r="N5225" s="3" t="s">
        <v>214</v>
      </c>
      <c r="O5225" s="17" t="str">
        <f t="shared" ref="O5225:O5232" si="433">_xlfn.CONCAT(TEXT(M5225,"ηη/μμ/εεε")," ",TEXT(N5225,"ωω:λλ"))</f>
        <v>03/01/2021 12:00</v>
      </c>
      <c r="P5225" s="24">
        <f t="shared" ref="P5225:P5232" si="434">O5225-L5225</f>
        <v>0.75208333333284827</v>
      </c>
      <c r="Q5225" s="28">
        <v>0</v>
      </c>
      <c r="R5225" s="27">
        <f t="shared" ref="R5225:R5232" si="435">P5225*(24*60)</f>
        <v>1082.9999999993015</v>
      </c>
      <c r="S5225" s="3" t="s">
        <v>4</v>
      </c>
      <c r="T5225" s="3" t="s">
        <v>5395</v>
      </c>
      <c r="U5225" s="3" t="s">
        <v>4</v>
      </c>
      <c r="V5225" s="3" t="s">
        <v>5396</v>
      </c>
      <c r="W5225" s="5">
        <v>0</v>
      </c>
      <c r="X5225" s="5">
        <v>0.2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2">
        <v>6</v>
      </c>
      <c r="AF5225" s="2">
        <v>0</v>
      </c>
      <c r="AG5225" s="2">
        <v>0</v>
      </c>
      <c r="AH5225" s="2">
        <v>0</v>
      </c>
      <c r="AI5225" s="2">
        <v>0</v>
      </c>
      <c r="AJ5225" s="2">
        <v>3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 t="s">
        <v>4</v>
      </c>
      <c r="AT5225" s="2" t="s">
        <v>4</v>
      </c>
    </row>
    <row r="5226" spans="1:46" x14ac:dyDescent="0.2">
      <c r="A5226" s="2">
        <v>1628159</v>
      </c>
      <c r="B5226" s="2">
        <v>816002</v>
      </c>
      <c r="C5226" s="7">
        <v>22.632295518378399</v>
      </c>
      <c r="D5226" s="7">
        <v>37.8883267051866</v>
      </c>
      <c r="E5226" s="19" t="s">
        <v>5393</v>
      </c>
      <c r="F5226" s="46">
        <f>INDEX(Δεδομένα!$P:$P,MATCH('2021'!E5226,Δεδομένα!$O:$O,0))</f>
        <v>157</v>
      </c>
      <c r="G5226" s="49" t="s">
        <v>5394</v>
      </c>
      <c r="H5226" s="51" t="str">
        <f>INDEX(Δεδομένα!B$1:B$51,MATCH('2021'!G5226,Δεδομένα!A$1:A$51,0))</f>
        <v>ΠΕΛΛΟΠΟΝΗΣΟΥ</v>
      </c>
      <c r="I5226" s="53">
        <f>INDEX(Δεδομένα!E$1:E$13,MATCH('2021'!H5226,Δεδομένα!D$1:D$13,0))</f>
        <v>8</v>
      </c>
      <c r="J5226" s="4">
        <v>44199</v>
      </c>
      <c r="K5226" s="3" t="s">
        <v>452</v>
      </c>
      <c r="L5226" s="17" t="str">
        <f t="shared" si="432"/>
        <v>03/01/2021 15:52</v>
      </c>
      <c r="M5226" s="4">
        <v>44199</v>
      </c>
      <c r="N5226" s="3" t="s">
        <v>1135</v>
      </c>
      <c r="O5226" s="17" t="str">
        <f t="shared" si="433"/>
        <v>03/01/2021 17:58</v>
      </c>
      <c r="P5226" s="24">
        <f t="shared" si="434"/>
        <v>8.7500000001455192E-2</v>
      </c>
      <c r="Q5226" s="28">
        <v>0</v>
      </c>
      <c r="R5226" s="27">
        <f t="shared" si="435"/>
        <v>126.00000000209548</v>
      </c>
      <c r="S5226" s="3" t="s">
        <v>4</v>
      </c>
      <c r="T5226" s="3" t="s">
        <v>5397</v>
      </c>
      <c r="U5226" s="3" t="s">
        <v>1248</v>
      </c>
      <c r="V5226" s="3" t="s">
        <v>5398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0.2</v>
      </c>
      <c r="AC5226" s="5">
        <v>0</v>
      </c>
      <c r="AD5226" s="5">
        <v>0</v>
      </c>
      <c r="AE5226" s="2">
        <v>2</v>
      </c>
      <c r="AF5226" s="2">
        <v>0</v>
      </c>
      <c r="AG5226" s="2">
        <v>0</v>
      </c>
      <c r="AH5226" s="2">
        <v>0</v>
      </c>
      <c r="AI5226" s="2">
        <v>0</v>
      </c>
      <c r="AJ5226" s="2">
        <v>1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 t="s">
        <v>4</v>
      </c>
      <c r="AT5226" s="2" t="s">
        <v>4</v>
      </c>
    </row>
    <row r="5227" spans="1:46" x14ac:dyDescent="0.2">
      <c r="A5227" s="2">
        <v>1628171</v>
      </c>
      <c r="B5227" s="2">
        <v>816130</v>
      </c>
      <c r="C5227" s="7">
        <v>22.995756401678001</v>
      </c>
      <c r="D5227" s="7">
        <v>37.924149316483899</v>
      </c>
      <c r="E5227" s="19" t="s">
        <v>5393</v>
      </c>
      <c r="F5227" s="46">
        <f>INDEX(Δεδομένα!$P:$P,MATCH('2021'!E5227,Δεδομένα!$O:$O,0))</f>
        <v>157</v>
      </c>
      <c r="G5227" s="49" t="s">
        <v>5394</v>
      </c>
      <c r="H5227" s="51" t="str">
        <f>INDEX(Δεδομένα!B$1:B$51,MATCH('2021'!G5227,Δεδομένα!A$1:A$51,0))</f>
        <v>ΠΕΛΛΟΠΟΝΗΣΟΥ</v>
      </c>
      <c r="I5227" s="53">
        <f>INDEX(Δεδομένα!E$1:E$13,MATCH('2021'!H5227,Δεδομένα!D$1:D$13,0))</f>
        <v>8</v>
      </c>
      <c r="J5227" s="4">
        <v>44200</v>
      </c>
      <c r="K5227" s="3" t="s">
        <v>29</v>
      </c>
      <c r="L5227" s="17" t="str">
        <f t="shared" si="432"/>
        <v>04/01/2021 10:25</v>
      </c>
      <c r="M5227" s="4">
        <v>44200</v>
      </c>
      <c r="N5227" s="3" t="s">
        <v>2042</v>
      </c>
      <c r="O5227" s="17" t="str">
        <f t="shared" si="433"/>
        <v>04/01/2021 11:04</v>
      </c>
      <c r="P5227" s="24">
        <f t="shared" si="434"/>
        <v>2.7083333327027503E-2</v>
      </c>
      <c r="Q5227" s="28">
        <v>0</v>
      </c>
      <c r="R5227" s="27">
        <f t="shared" si="435"/>
        <v>38.999999990919605</v>
      </c>
      <c r="S5227" s="3" t="s">
        <v>4</v>
      </c>
      <c r="T5227" s="3" t="s">
        <v>5399</v>
      </c>
      <c r="U5227" s="3" t="s">
        <v>5400</v>
      </c>
      <c r="V5227" s="3" t="s">
        <v>5401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0.02</v>
      </c>
      <c r="AC5227" s="5">
        <v>0</v>
      </c>
      <c r="AD5227" s="5">
        <v>0</v>
      </c>
      <c r="AE5227" s="2">
        <v>4</v>
      </c>
      <c r="AF5227" s="2">
        <v>0</v>
      </c>
      <c r="AG5227" s="2">
        <v>0</v>
      </c>
      <c r="AH5227" s="2">
        <v>0</v>
      </c>
      <c r="AI5227" s="2">
        <v>0</v>
      </c>
      <c r="AJ5227" s="2">
        <v>2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 t="s">
        <v>4</v>
      </c>
      <c r="AT5227" s="2" t="s">
        <v>4</v>
      </c>
    </row>
    <row r="5228" spans="1:46" x14ac:dyDescent="0.2">
      <c r="A5228" s="2">
        <v>1628269</v>
      </c>
      <c r="B5228" s="2">
        <v>816663</v>
      </c>
      <c r="C5228" s="7">
        <v>22.632432434809299</v>
      </c>
      <c r="D5228" s="7">
        <v>37.8888167087296</v>
      </c>
      <c r="E5228" s="19" t="s">
        <v>5393</v>
      </c>
      <c r="F5228" s="46">
        <f>INDEX(Δεδομένα!$P:$P,MATCH('2021'!E5228,Δεδομένα!$O:$O,0))</f>
        <v>157</v>
      </c>
      <c r="G5228" s="49" t="s">
        <v>5394</v>
      </c>
      <c r="H5228" s="51" t="str">
        <f>INDEX(Δεδομένα!B$1:B$51,MATCH('2021'!G5228,Δεδομένα!A$1:A$51,0))</f>
        <v>ΠΕΛΛΟΠΟΝΗΣΟΥ</v>
      </c>
      <c r="I5228" s="53">
        <f>INDEX(Δεδομένα!E$1:E$13,MATCH('2021'!H5228,Δεδομένα!D$1:D$13,0))</f>
        <v>8</v>
      </c>
      <c r="J5228" s="4">
        <v>44202</v>
      </c>
      <c r="K5228" s="3" t="s">
        <v>681</v>
      </c>
      <c r="L5228" s="17" t="str">
        <f t="shared" si="432"/>
        <v>06/01/2021 11:15</v>
      </c>
      <c r="M5228" s="4">
        <v>44202</v>
      </c>
      <c r="N5228" s="3" t="s">
        <v>1908</v>
      </c>
      <c r="O5228" s="17" t="str">
        <f t="shared" si="433"/>
        <v>06/01/2021 12:36</v>
      </c>
      <c r="P5228" s="24">
        <f t="shared" si="434"/>
        <v>5.6250000001455192E-2</v>
      </c>
      <c r="Q5228" s="28">
        <v>0</v>
      </c>
      <c r="R5228" s="27">
        <f t="shared" si="435"/>
        <v>81.000000002095476</v>
      </c>
      <c r="S5228" s="3" t="s">
        <v>4</v>
      </c>
      <c r="T5228" s="3" t="s">
        <v>5397</v>
      </c>
      <c r="U5228" s="3" t="s">
        <v>4</v>
      </c>
      <c r="V5228" s="3" t="s">
        <v>5402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0.1</v>
      </c>
      <c r="AC5228" s="5">
        <v>0</v>
      </c>
      <c r="AD5228" s="5">
        <v>0</v>
      </c>
      <c r="AE5228" s="2">
        <v>2</v>
      </c>
      <c r="AF5228" s="2">
        <v>0</v>
      </c>
      <c r="AG5228" s="2">
        <v>0</v>
      </c>
      <c r="AH5228" s="2">
        <v>0</v>
      </c>
      <c r="AI5228" s="2">
        <v>0</v>
      </c>
      <c r="AJ5228" s="2">
        <v>1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 t="s">
        <v>4</v>
      </c>
      <c r="AT5228" s="2" t="s">
        <v>4</v>
      </c>
    </row>
    <row r="5229" spans="1:46" x14ac:dyDescent="0.2">
      <c r="A5229" s="2">
        <v>1630548</v>
      </c>
      <c r="B5229" s="2">
        <v>818545</v>
      </c>
      <c r="C5229" s="7">
        <v>23.121192243789</v>
      </c>
      <c r="D5229" s="7">
        <v>37.8369168460301</v>
      </c>
      <c r="E5229" s="19" t="s">
        <v>5393</v>
      </c>
      <c r="F5229" s="46">
        <f>INDEX(Δεδομένα!$P:$P,MATCH('2021'!E5229,Δεδομένα!$O:$O,0))</f>
        <v>157</v>
      </c>
      <c r="G5229" s="49" t="s">
        <v>5394</v>
      </c>
      <c r="H5229" s="51" t="str">
        <f>INDEX(Δεδομένα!B$1:B$51,MATCH('2021'!G5229,Δεδομένα!A$1:A$51,0))</f>
        <v>ΠΕΛΛΟΠΟΝΗΣΟΥ</v>
      </c>
      <c r="I5229" s="53">
        <f>INDEX(Δεδομένα!E$1:E$13,MATCH('2021'!H5229,Δεδομένα!D$1:D$13,0))</f>
        <v>8</v>
      </c>
      <c r="J5229" s="4">
        <v>44211</v>
      </c>
      <c r="K5229" s="3" t="s">
        <v>980</v>
      </c>
      <c r="L5229" s="17" t="str">
        <f t="shared" si="432"/>
        <v>15/01/2021 17:17</v>
      </c>
      <c r="M5229" s="4">
        <v>44211</v>
      </c>
      <c r="N5229" s="3" t="s">
        <v>1435</v>
      </c>
      <c r="O5229" s="17" t="str">
        <f t="shared" si="433"/>
        <v>15/01/2021 17:41</v>
      </c>
      <c r="P5229" s="24">
        <f t="shared" si="434"/>
        <v>1.6666666670062114E-2</v>
      </c>
      <c r="Q5229" s="28">
        <v>0</v>
      </c>
      <c r="R5229" s="27">
        <f t="shared" si="435"/>
        <v>24.000000004889444</v>
      </c>
      <c r="S5229" s="3" t="s">
        <v>4</v>
      </c>
      <c r="T5229" s="3" t="s">
        <v>5399</v>
      </c>
      <c r="U5229" s="3" t="s">
        <v>4</v>
      </c>
      <c r="V5229" s="3" t="s">
        <v>5403</v>
      </c>
      <c r="W5229" s="5">
        <v>0</v>
      </c>
      <c r="X5229" s="5">
        <v>0</v>
      </c>
      <c r="Y5229" s="5">
        <v>0</v>
      </c>
      <c r="Z5229" s="5">
        <v>0.05</v>
      </c>
      <c r="AA5229" s="5">
        <v>0</v>
      </c>
      <c r="AB5229" s="5">
        <v>0</v>
      </c>
      <c r="AC5229" s="5">
        <v>0</v>
      </c>
      <c r="AD5229" s="5">
        <v>0</v>
      </c>
      <c r="AE5229" s="2">
        <v>2</v>
      </c>
      <c r="AF5229" s="2">
        <v>0</v>
      </c>
      <c r="AG5229" s="2">
        <v>0</v>
      </c>
      <c r="AH5229" s="2">
        <v>0</v>
      </c>
      <c r="AI5229" s="2">
        <v>0</v>
      </c>
      <c r="AJ5229" s="2">
        <v>1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 t="s">
        <v>4</v>
      </c>
      <c r="AT5229" s="2" t="s">
        <v>4</v>
      </c>
    </row>
    <row r="5230" spans="1:46" x14ac:dyDescent="0.2">
      <c r="A5230" s="2">
        <v>1634429</v>
      </c>
      <c r="B5230" s="2">
        <v>822379</v>
      </c>
      <c r="C5230" s="7">
        <v>22.832393875434001</v>
      </c>
      <c r="D5230" s="7">
        <v>37.935781373440797</v>
      </c>
      <c r="E5230" s="19" t="s">
        <v>5393</v>
      </c>
      <c r="F5230" s="46">
        <f>INDEX(Δεδομένα!$P:$P,MATCH('2021'!E5230,Δεδομένα!$O:$O,0))</f>
        <v>157</v>
      </c>
      <c r="G5230" s="49" t="s">
        <v>5394</v>
      </c>
      <c r="H5230" s="51" t="str">
        <f>INDEX(Δεδομένα!B$1:B$51,MATCH('2021'!G5230,Δεδομένα!A$1:A$51,0))</f>
        <v>ΠΕΛΛΟΠΟΝΗΣΟΥ</v>
      </c>
      <c r="I5230" s="53">
        <f>INDEX(Δεδομένα!E$1:E$13,MATCH('2021'!H5230,Δεδομένα!D$1:D$13,0))</f>
        <v>8</v>
      </c>
      <c r="J5230" s="4">
        <v>44227</v>
      </c>
      <c r="K5230" s="3" t="s">
        <v>2239</v>
      </c>
      <c r="L5230" s="17" t="str">
        <f t="shared" si="432"/>
        <v>31/01/2021 18:16</v>
      </c>
      <c r="M5230" s="4">
        <v>44227</v>
      </c>
      <c r="N5230" s="3" t="s">
        <v>523</v>
      </c>
      <c r="O5230" s="17" t="str">
        <f t="shared" si="433"/>
        <v>31/01/2021 20:08</v>
      </c>
      <c r="P5230" s="24">
        <f t="shared" si="434"/>
        <v>7.7777777776645962E-2</v>
      </c>
      <c r="Q5230" s="28">
        <v>0</v>
      </c>
      <c r="R5230" s="27">
        <f t="shared" si="435"/>
        <v>111.99999999837019</v>
      </c>
      <c r="S5230" s="3" t="s">
        <v>4</v>
      </c>
      <c r="T5230" s="3" t="s">
        <v>5399</v>
      </c>
      <c r="U5230" s="3" t="s">
        <v>4</v>
      </c>
      <c r="V5230" s="3" t="s">
        <v>5404</v>
      </c>
      <c r="W5230" s="5">
        <v>0</v>
      </c>
      <c r="X5230" s="5">
        <v>0</v>
      </c>
      <c r="Y5230" s="5">
        <v>0</v>
      </c>
      <c r="Z5230" s="5">
        <v>0</v>
      </c>
      <c r="AA5230" s="5">
        <v>0.05</v>
      </c>
      <c r="AB5230" s="5">
        <v>0</v>
      </c>
      <c r="AC5230" s="5">
        <v>0</v>
      </c>
      <c r="AD5230" s="5">
        <v>0</v>
      </c>
      <c r="AE5230" s="2">
        <v>2</v>
      </c>
      <c r="AF5230" s="2">
        <v>0</v>
      </c>
      <c r="AG5230" s="2">
        <v>0</v>
      </c>
      <c r="AH5230" s="2">
        <v>0</v>
      </c>
      <c r="AI5230" s="2">
        <v>0</v>
      </c>
      <c r="AJ5230" s="2">
        <v>1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 t="s">
        <v>4</v>
      </c>
      <c r="AT5230" s="2" t="s">
        <v>4</v>
      </c>
    </row>
    <row r="5231" spans="1:46" x14ac:dyDescent="0.2">
      <c r="A5231" s="2">
        <v>1634433</v>
      </c>
      <c r="B5231" s="2">
        <v>822429</v>
      </c>
      <c r="C5231" s="7">
        <v>22.800553095509301</v>
      </c>
      <c r="D5231" s="7">
        <v>37.960890233958096</v>
      </c>
      <c r="E5231" s="19" t="s">
        <v>5393</v>
      </c>
      <c r="F5231" s="46">
        <f>INDEX(Δεδομένα!$P:$P,MATCH('2021'!E5231,Δεδομένα!$O:$O,0))</f>
        <v>157</v>
      </c>
      <c r="G5231" s="49" t="s">
        <v>5394</v>
      </c>
      <c r="H5231" s="51" t="str">
        <f>INDEX(Δεδομένα!B$1:B$51,MATCH('2021'!G5231,Δεδομένα!A$1:A$51,0))</f>
        <v>ΠΕΛΛΟΠΟΝΗΣΟΥ</v>
      </c>
      <c r="I5231" s="53">
        <f>INDEX(Δεδομένα!E$1:E$13,MATCH('2021'!H5231,Δεδομένα!D$1:D$13,0))</f>
        <v>8</v>
      </c>
      <c r="J5231" s="4">
        <v>44227</v>
      </c>
      <c r="K5231" s="3" t="s">
        <v>1578</v>
      </c>
      <c r="L5231" s="17" t="str">
        <f t="shared" si="432"/>
        <v>31/01/2021 21:49</v>
      </c>
      <c r="M5231" s="4">
        <v>44227</v>
      </c>
      <c r="N5231" s="3" t="s">
        <v>443</v>
      </c>
      <c r="O5231" s="17" t="str">
        <f t="shared" si="433"/>
        <v>31/01/2021 22:40</v>
      </c>
      <c r="P5231" s="24">
        <f t="shared" si="434"/>
        <v>3.5416666665696539E-2</v>
      </c>
      <c r="Q5231" s="28">
        <v>0</v>
      </c>
      <c r="R5231" s="27">
        <f t="shared" si="435"/>
        <v>50.999999998603016</v>
      </c>
      <c r="S5231" s="3" t="s">
        <v>4</v>
      </c>
      <c r="T5231" s="3" t="s">
        <v>5395</v>
      </c>
      <c r="U5231" s="3" t="s">
        <v>5405</v>
      </c>
      <c r="V5231" s="3" t="s">
        <v>5406</v>
      </c>
      <c r="W5231" s="5">
        <v>0</v>
      </c>
      <c r="X5231" s="5">
        <v>0</v>
      </c>
      <c r="Y5231" s="5">
        <v>0</v>
      </c>
      <c r="Z5231" s="5">
        <v>0</v>
      </c>
      <c r="AA5231" s="5">
        <v>0.05</v>
      </c>
      <c r="AB5231" s="5">
        <v>0</v>
      </c>
      <c r="AC5231" s="5">
        <v>0</v>
      </c>
      <c r="AD5231" s="5">
        <v>0</v>
      </c>
      <c r="AE5231" s="2">
        <v>2</v>
      </c>
      <c r="AF5231" s="2">
        <v>0</v>
      </c>
      <c r="AG5231" s="2">
        <v>0</v>
      </c>
      <c r="AH5231" s="2">
        <v>0</v>
      </c>
      <c r="AI5231" s="2">
        <v>0</v>
      </c>
      <c r="AJ5231" s="2">
        <v>1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 t="s">
        <v>4</v>
      </c>
      <c r="AT5231" s="2" t="s">
        <v>4</v>
      </c>
    </row>
    <row r="5232" spans="1:46" x14ac:dyDescent="0.2">
      <c r="A5232" s="2">
        <v>1634482</v>
      </c>
      <c r="B5232" s="2">
        <v>823026</v>
      </c>
      <c r="C5232" s="7">
        <v>22.709839383118499</v>
      </c>
      <c r="D5232" s="7">
        <v>37.810978443760803</v>
      </c>
      <c r="E5232" s="19" t="s">
        <v>5393</v>
      </c>
      <c r="F5232" s="46">
        <f>INDEX(Δεδομένα!$P:$P,MATCH('2021'!E5232,Δεδομένα!$O:$O,0))</f>
        <v>157</v>
      </c>
      <c r="G5232" s="49" t="s">
        <v>5394</v>
      </c>
      <c r="H5232" s="51" t="str">
        <f>INDEX(Δεδομένα!B$1:B$51,MATCH('2021'!G5232,Δεδομένα!A$1:A$51,0))</f>
        <v>ΠΕΛΛΟΠΟΝΗΣΟΥ</v>
      </c>
      <c r="I5232" s="53">
        <f>INDEX(Δεδομένα!E$1:E$13,MATCH('2021'!H5232,Δεδομένα!D$1:D$13,0))</f>
        <v>8</v>
      </c>
      <c r="J5232" s="4">
        <v>44230</v>
      </c>
      <c r="K5232" s="3" t="s">
        <v>313</v>
      </c>
      <c r="L5232" s="17" t="str">
        <f t="shared" si="432"/>
        <v>03/02/2021 12:39</v>
      </c>
      <c r="M5232" s="4">
        <v>44230</v>
      </c>
      <c r="N5232" s="3" t="s">
        <v>1687</v>
      </c>
      <c r="O5232" s="17" t="str">
        <f t="shared" si="433"/>
        <v>03/02/2021 14:03</v>
      </c>
      <c r="P5232" s="24">
        <f t="shared" si="434"/>
        <v>5.8333333334303461E-2</v>
      </c>
      <c r="Q5232" s="28">
        <v>0</v>
      </c>
      <c r="R5232" s="27">
        <f t="shared" si="435"/>
        <v>84.000000001396984</v>
      </c>
      <c r="S5232" s="3" t="s">
        <v>4</v>
      </c>
      <c r="T5232" s="3" t="s">
        <v>5397</v>
      </c>
      <c r="U5232" s="3" t="s">
        <v>4</v>
      </c>
      <c r="V5232" s="3" t="s">
        <v>5407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0.3</v>
      </c>
      <c r="AC5232" s="5">
        <v>0</v>
      </c>
      <c r="AD5232" s="5">
        <v>0</v>
      </c>
      <c r="AE5232" s="2">
        <v>4</v>
      </c>
      <c r="AF5232" s="2">
        <v>0</v>
      </c>
      <c r="AG5232" s="2">
        <v>0</v>
      </c>
      <c r="AH5232" s="2">
        <v>0</v>
      </c>
      <c r="AI5232" s="2">
        <v>0</v>
      </c>
      <c r="AJ5232" s="2">
        <v>2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 t="s">
        <v>4</v>
      </c>
      <c r="AT5232" s="2" t="s">
        <v>4</v>
      </c>
    </row>
    <row r="5233" spans="1:46" x14ac:dyDescent="0.2">
      <c r="A5233" s="2">
        <v>1637273</v>
      </c>
      <c r="B5233" s="2">
        <v>824525</v>
      </c>
      <c r="C5233" s="7">
        <v>22.708972983222498</v>
      </c>
      <c r="D5233" s="7">
        <v>37.824416196556903</v>
      </c>
      <c r="E5233" s="19" t="s">
        <v>5393</v>
      </c>
      <c r="F5233" s="46">
        <f>INDEX(Δεδομένα!$P:$P,MATCH('2021'!E5233,Δεδομένα!$O:$O,0))</f>
        <v>157</v>
      </c>
      <c r="G5233" s="49" t="s">
        <v>5394</v>
      </c>
      <c r="H5233" s="51" t="str">
        <f>INDEX(Δεδομένα!B$1:B$51,MATCH('2021'!G5233,Δεδομένα!A$1:A$51,0))</f>
        <v>ΠΕΛΛΟΠΟΝΗΣΟΥ</v>
      </c>
      <c r="I5233" s="53">
        <f>INDEX(Δεδομένα!E$1:E$13,MATCH('2021'!H5233,Δεδομένα!D$1:D$13,0))</f>
        <v>8</v>
      </c>
      <c r="J5233" s="4">
        <v>44236</v>
      </c>
      <c r="K5233" s="3" t="s">
        <v>404</v>
      </c>
      <c r="L5233" s="17" t="str">
        <f t="shared" ref="L5233:L5295" si="436">_xlfn.CONCAT(TEXT(J5233,"ηη/μμ/εεε")," ",TEXT(K5233,"ωω:λλ"))</f>
        <v>09/02/2021 18:05</v>
      </c>
      <c r="M5233" s="4">
        <v>44236</v>
      </c>
      <c r="N5233" s="3" t="s">
        <v>314</v>
      </c>
      <c r="O5233" s="17" t="str">
        <f t="shared" ref="O5233:O5295" si="437">_xlfn.CONCAT(TEXT(M5233,"ηη/μμ/εεε")," ",TEXT(N5233,"ωω:λλ"))</f>
        <v>09/02/2021 19:27</v>
      </c>
      <c r="P5233" s="24">
        <f t="shared" ref="P5233:P5295" si="438">O5233-L5233</f>
        <v>5.6944444448163267E-2</v>
      </c>
      <c r="Q5233" s="28">
        <v>0</v>
      </c>
      <c r="R5233" s="27">
        <f t="shared" ref="R5233:R5295" si="439">P5233*(24*60)</f>
        <v>82.000000005355105</v>
      </c>
      <c r="S5233" s="3" t="s">
        <v>4</v>
      </c>
      <c r="T5233" s="3" t="s">
        <v>5397</v>
      </c>
      <c r="U5233" s="3" t="s">
        <v>5407</v>
      </c>
      <c r="V5233" s="3" t="s">
        <v>5407</v>
      </c>
      <c r="W5233" s="5">
        <v>0</v>
      </c>
      <c r="X5233" s="5">
        <v>0</v>
      </c>
      <c r="Y5233" s="5">
        <v>0</v>
      </c>
      <c r="Z5233" s="5">
        <v>0</v>
      </c>
      <c r="AA5233" s="5">
        <v>0.5</v>
      </c>
      <c r="AB5233" s="5">
        <v>0</v>
      </c>
      <c r="AC5233" s="5">
        <v>0</v>
      </c>
      <c r="AD5233" s="5">
        <v>0</v>
      </c>
      <c r="AE5233" s="2">
        <v>2</v>
      </c>
      <c r="AF5233" s="2">
        <v>0</v>
      </c>
      <c r="AG5233" s="2">
        <v>0</v>
      </c>
      <c r="AH5233" s="2">
        <v>0</v>
      </c>
      <c r="AI5233" s="2">
        <v>0</v>
      </c>
      <c r="AJ5233" s="2">
        <v>1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 t="s">
        <v>4</v>
      </c>
      <c r="AT5233" s="2" t="s">
        <v>4</v>
      </c>
    </row>
    <row r="5234" spans="1:46" x14ac:dyDescent="0.2">
      <c r="A5234" s="2">
        <v>1637321</v>
      </c>
      <c r="B5234" s="2">
        <v>824533</v>
      </c>
      <c r="C5234" s="7">
        <v>22.865664998715499</v>
      </c>
      <c r="D5234" s="7">
        <v>37.808369239026298</v>
      </c>
      <c r="E5234" s="19" t="s">
        <v>5393</v>
      </c>
      <c r="F5234" s="46">
        <f>INDEX(Δεδομένα!$P:$P,MATCH('2021'!E5234,Δεδομένα!$O:$O,0))</f>
        <v>157</v>
      </c>
      <c r="G5234" s="49" t="s">
        <v>5394</v>
      </c>
      <c r="H5234" s="51" t="str">
        <f>INDEX(Δεδομένα!B$1:B$51,MATCH('2021'!G5234,Δεδομένα!A$1:A$51,0))</f>
        <v>ΠΕΛΛΟΠΟΝΗΣΟΥ</v>
      </c>
      <c r="I5234" s="53">
        <f>INDEX(Δεδομένα!E$1:E$13,MATCH('2021'!H5234,Δεδομένα!D$1:D$13,0))</f>
        <v>8</v>
      </c>
      <c r="J5234" s="4">
        <v>44236</v>
      </c>
      <c r="K5234" s="3" t="s">
        <v>55</v>
      </c>
      <c r="L5234" s="17" t="str">
        <f t="shared" si="436"/>
        <v>09/02/2021 18:28</v>
      </c>
      <c r="M5234" s="4">
        <v>44236</v>
      </c>
      <c r="N5234" s="3" t="s">
        <v>79</v>
      </c>
      <c r="O5234" s="17" t="str">
        <f t="shared" si="437"/>
        <v>09/02/2021 19:10</v>
      </c>
      <c r="P5234" s="24">
        <f t="shared" si="438"/>
        <v>2.9166666667151731E-2</v>
      </c>
      <c r="Q5234" s="28">
        <v>0</v>
      </c>
      <c r="R5234" s="27">
        <f t="shared" si="439"/>
        <v>42.000000000698492</v>
      </c>
      <c r="S5234" s="3" t="s">
        <v>4</v>
      </c>
      <c r="T5234" s="3" t="s">
        <v>5399</v>
      </c>
      <c r="U5234" s="3" t="s">
        <v>5408</v>
      </c>
      <c r="V5234" s="3" t="s">
        <v>5408</v>
      </c>
      <c r="W5234" s="5">
        <v>0</v>
      </c>
      <c r="X5234" s="5">
        <v>0</v>
      </c>
      <c r="Y5234" s="5">
        <v>0</v>
      </c>
      <c r="Z5234" s="5">
        <v>2</v>
      </c>
      <c r="AA5234" s="5">
        <v>0</v>
      </c>
      <c r="AB5234" s="5">
        <v>0</v>
      </c>
      <c r="AC5234" s="5">
        <v>0</v>
      </c>
      <c r="AD5234" s="5">
        <v>0</v>
      </c>
      <c r="AE5234" s="2">
        <v>2</v>
      </c>
      <c r="AF5234" s="2">
        <v>0</v>
      </c>
      <c r="AG5234" s="2">
        <v>0</v>
      </c>
      <c r="AH5234" s="2">
        <v>0</v>
      </c>
      <c r="AI5234" s="2">
        <v>0</v>
      </c>
      <c r="AJ5234" s="2">
        <v>1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 t="s">
        <v>4</v>
      </c>
      <c r="AT5234" s="2" t="s">
        <v>4</v>
      </c>
    </row>
    <row r="5235" spans="1:46" x14ac:dyDescent="0.2">
      <c r="A5235" s="2">
        <v>1638530</v>
      </c>
      <c r="B5235" s="2">
        <v>829966</v>
      </c>
      <c r="C5235" s="7">
        <v>22.808751705740701</v>
      </c>
      <c r="D5235" s="7">
        <v>37.838040452888102</v>
      </c>
      <c r="E5235" s="19" t="s">
        <v>5393</v>
      </c>
      <c r="F5235" s="46">
        <f>INDEX(Δεδομένα!$P:$P,MATCH('2021'!E5235,Δεδομένα!$O:$O,0))</f>
        <v>157</v>
      </c>
      <c r="G5235" s="49" t="s">
        <v>5394</v>
      </c>
      <c r="H5235" s="51" t="str">
        <f>INDEX(Δεδομένα!B$1:B$51,MATCH('2021'!G5235,Δεδομένα!A$1:A$51,0))</f>
        <v>ΠΕΛΛΟΠΟΝΗΣΟΥ</v>
      </c>
      <c r="I5235" s="53">
        <f>INDEX(Δεδομένα!E$1:E$13,MATCH('2021'!H5235,Δεδομένα!D$1:D$13,0))</f>
        <v>8</v>
      </c>
      <c r="J5235" s="4">
        <v>44245</v>
      </c>
      <c r="K5235" s="3" t="s">
        <v>531</v>
      </c>
      <c r="L5235" s="17" t="str">
        <f t="shared" si="436"/>
        <v>18/02/2021 14:10</v>
      </c>
      <c r="M5235" s="4">
        <v>44245</v>
      </c>
      <c r="N5235" s="3" t="s">
        <v>1067</v>
      </c>
      <c r="O5235" s="17" t="str">
        <f t="shared" si="437"/>
        <v>18/02/2021 15:49</v>
      </c>
      <c r="P5235" s="24">
        <f t="shared" si="438"/>
        <v>6.8749999998544808E-2</v>
      </c>
      <c r="Q5235" s="28">
        <v>0</v>
      </c>
      <c r="R5235" s="27">
        <f t="shared" si="439"/>
        <v>98.999999997904524</v>
      </c>
      <c r="S5235" s="3" t="s">
        <v>4</v>
      </c>
      <c r="T5235" s="3" t="s">
        <v>5399</v>
      </c>
      <c r="U5235" s="3" t="s">
        <v>4</v>
      </c>
      <c r="V5235" s="3" t="s">
        <v>5410</v>
      </c>
      <c r="W5235" s="5">
        <v>0</v>
      </c>
      <c r="X5235" s="5">
        <v>0</v>
      </c>
      <c r="Y5235" s="5">
        <v>0</v>
      </c>
      <c r="Z5235" s="5">
        <v>0</v>
      </c>
      <c r="AA5235" s="5">
        <v>0.5</v>
      </c>
      <c r="AB5235" s="5">
        <v>0</v>
      </c>
      <c r="AC5235" s="5">
        <v>0</v>
      </c>
      <c r="AD5235" s="5">
        <v>0</v>
      </c>
      <c r="AE5235" s="2">
        <v>2</v>
      </c>
      <c r="AF5235" s="2">
        <v>0</v>
      </c>
      <c r="AG5235" s="2">
        <v>0</v>
      </c>
      <c r="AH5235" s="2">
        <v>0</v>
      </c>
      <c r="AI5235" s="2">
        <v>0</v>
      </c>
      <c r="AJ5235" s="2">
        <v>1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 t="s">
        <v>4</v>
      </c>
      <c r="AT5235" s="2" t="s">
        <v>4</v>
      </c>
    </row>
    <row r="5236" spans="1:46" x14ac:dyDescent="0.2">
      <c r="A5236" s="2">
        <v>1639989</v>
      </c>
      <c r="B5236" s="2">
        <v>831411</v>
      </c>
      <c r="C5236" s="7">
        <v>23.087853063336699</v>
      </c>
      <c r="D5236" s="7">
        <v>37.816823030517298</v>
      </c>
      <c r="E5236" s="19" t="s">
        <v>5393</v>
      </c>
      <c r="F5236" s="46">
        <f>INDEX(Δεδομένα!$P:$P,MATCH('2021'!E5236,Δεδομένα!$O:$O,0))</f>
        <v>157</v>
      </c>
      <c r="G5236" s="49" t="s">
        <v>5394</v>
      </c>
      <c r="H5236" s="51" t="str">
        <f>INDEX(Δεδομένα!B$1:B$51,MATCH('2021'!G5236,Δεδομένα!A$1:A$51,0))</f>
        <v>ΠΕΛΛΟΠΟΝΗΣΟΥ</v>
      </c>
      <c r="I5236" s="53">
        <f>INDEX(Δεδομένα!E$1:E$13,MATCH('2021'!H5236,Δεδομένα!D$1:D$13,0))</f>
        <v>8</v>
      </c>
      <c r="J5236" s="4">
        <v>44249</v>
      </c>
      <c r="K5236" s="3" t="s">
        <v>1435</v>
      </c>
      <c r="L5236" s="17" t="str">
        <f t="shared" si="436"/>
        <v>22/02/2021 17:41</v>
      </c>
      <c r="M5236" s="4">
        <v>44249</v>
      </c>
      <c r="N5236" s="3" t="s">
        <v>1601</v>
      </c>
      <c r="O5236" s="17" t="str">
        <f t="shared" si="437"/>
        <v>22/02/2021 20:35</v>
      </c>
      <c r="P5236" s="24">
        <f t="shared" si="438"/>
        <v>0.12083333333430346</v>
      </c>
      <c r="Q5236" s="28">
        <v>0</v>
      </c>
      <c r="R5236" s="27">
        <f t="shared" si="439"/>
        <v>174.00000000139698</v>
      </c>
      <c r="S5236" s="3" t="s">
        <v>4</v>
      </c>
      <c r="T5236" s="3" t="s">
        <v>5399</v>
      </c>
      <c r="U5236" s="3" t="s">
        <v>4</v>
      </c>
      <c r="V5236" s="3" t="s">
        <v>5411</v>
      </c>
      <c r="W5236" s="5">
        <v>0</v>
      </c>
      <c r="X5236" s="5">
        <v>0.06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2">
        <v>10</v>
      </c>
      <c r="AF5236" s="2">
        <v>0</v>
      </c>
      <c r="AG5236" s="2">
        <v>0</v>
      </c>
      <c r="AH5236" s="2">
        <v>0</v>
      </c>
      <c r="AI5236" s="2">
        <v>0</v>
      </c>
      <c r="AJ5236" s="2">
        <v>5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 t="s">
        <v>4</v>
      </c>
      <c r="AT5236" s="2" t="s">
        <v>4</v>
      </c>
    </row>
    <row r="5237" spans="1:46" x14ac:dyDescent="0.2">
      <c r="A5237" s="2">
        <v>1640000</v>
      </c>
      <c r="B5237" s="2">
        <v>832045</v>
      </c>
      <c r="C5237" s="7">
        <v>22.876972072910199</v>
      </c>
      <c r="D5237" s="7">
        <v>37.8075498397085</v>
      </c>
      <c r="E5237" s="19" t="s">
        <v>5393</v>
      </c>
      <c r="F5237" s="46">
        <f>INDEX(Δεδομένα!$P:$P,MATCH('2021'!E5237,Δεδομένα!$O:$O,0))</f>
        <v>157</v>
      </c>
      <c r="G5237" s="49" t="s">
        <v>5394</v>
      </c>
      <c r="H5237" s="51" t="str">
        <f>INDEX(Δεδομένα!B$1:B$51,MATCH('2021'!G5237,Δεδομένα!A$1:A$51,0))</f>
        <v>ΠΕΛΛΟΠΟΝΗΣΟΥ</v>
      </c>
      <c r="I5237" s="53">
        <f>INDEX(Δεδομένα!E$1:E$13,MATCH('2021'!H5237,Δεδομένα!D$1:D$13,0))</f>
        <v>8</v>
      </c>
      <c r="J5237" s="4">
        <v>44250</v>
      </c>
      <c r="K5237" s="3" t="s">
        <v>461</v>
      </c>
      <c r="L5237" s="17" t="str">
        <f t="shared" si="436"/>
        <v>23/02/2021 17:00</v>
      </c>
      <c r="M5237" s="4">
        <v>44250</v>
      </c>
      <c r="N5237" s="3" t="s">
        <v>267</v>
      </c>
      <c r="O5237" s="17" t="str">
        <f t="shared" si="437"/>
        <v>23/02/2021 17:30</v>
      </c>
      <c r="P5237" s="24">
        <f t="shared" si="438"/>
        <v>2.0833333328482695E-2</v>
      </c>
      <c r="Q5237" s="28">
        <v>0</v>
      </c>
      <c r="R5237" s="27">
        <f t="shared" si="439"/>
        <v>29.999999993015081</v>
      </c>
      <c r="S5237" s="3" t="s">
        <v>4</v>
      </c>
      <c r="T5237" s="3" t="s">
        <v>5399</v>
      </c>
      <c r="U5237" s="3" t="s">
        <v>5408</v>
      </c>
      <c r="V5237" s="3" t="s">
        <v>5412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0.06</v>
      </c>
      <c r="AC5237" s="5">
        <v>0</v>
      </c>
      <c r="AD5237" s="5">
        <v>0</v>
      </c>
      <c r="AE5237" s="2">
        <v>4</v>
      </c>
      <c r="AF5237" s="2">
        <v>0</v>
      </c>
      <c r="AG5237" s="2">
        <v>0</v>
      </c>
      <c r="AH5237" s="2">
        <v>0</v>
      </c>
      <c r="AI5237" s="2">
        <v>0</v>
      </c>
      <c r="AJ5237" s="2">
        <v>2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 t="s">
        <v>4</v>
      </c>
      <c r="AT5237" s="2" t="s">
        <v>4</v>
      </c>
    </row>
    <row r="5238" spans="1:46" x14ac:dyDescent="0.2">
      <c r="A5238" s="2">
        <v>1640283</v>
      </c>
      <c r="B5238" s="2">
        <v>832326</v>
      </c>
      <c r="C5238" s="7">
        <v>23.088494152291801</v>
      </c>
      <c r="D5238" s="7">
        <v>37.7942903566925</v>
      </c>
      <c r="E5238" s="19" t="s">
        <v>5393</v>
      </c>
      <c r="F5238" s="46">
        <f>INDEX(Δεδομένα!$P:$P,MATCH('2021'!E5238,Δεδομένα!$O:$O,0))</f>
        <v>157</v>
      </c>
      <c r="G5238" s="49" t="s">
        <v>5394</v>
      </c>
      <c r="H5238" s="51" t="str">
        <f>INDEX(Δεδομένα!B$1:B$51,MATCH('2021'!G5238,Δεδομένα!A$1:A$51,0))</f>
        <v>ΠΕΛΛΟΠΟΝΗΣΟΥ</v>
      </c>
      <c r="I5238" s="53">
        <f>INDEX(Δεδομένα!E$1:E$13,MATCH('2021'!H5238,Δεδομένα!D$1:D$13,0))</f>
        <v>8</v>
      </c>
      <c r="J5238" s="4">
        <v>44251</v>
      </c>
      <c r="K5238" s="3" t="s">
        <v>555</v>
      </c>
      <c r="L5238" s="17" t="str">
        <f t="shared" si="436"/>
        <v>24/02/2021 13:30</v>
      </c>
      <c r="M5238" s="4">
        <v>44251</v>
      </c>
      <c r="N5238" s="3" t="s">
        <v>1382</v>
      </c>
      <c r="O5238" s="17" t="str">
        <f t="shared" si="437"/>
        <v>24/02/2021 17:04</v>
      </c>
      <c r="P5238" s="24">
        <f t="shared" si="438"/>
        <v>0.14861111110803904</v>
      </c>
      <c r="Q5238" s="28">
        <v>0</v>
      </c>
      <c r="R5238" s="27">
        <f t="shared" si="439"/>
        <v>213.99999999557622</v>
      </c>
      <c r="S5238" s="3" t="s">
        <v>4</v>
      </c>
      <c r="T5238" s="3" t="s">
        <v>5399</v>
      </c>
      <c r="U5238" s="3" t="s">
        <v>5413</v>
      </c>
      <c r="V5238" s="3" t="s">
        <v>5413</v>
      </c>
      <c r="W5238" s="5">
        <v>0</v>
      </c>
      <c r="X5238" s="5">
        <v>1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2">
        <v>6</v>
      </c>
      <c r="AF5238" s="2">
        <v>0</v>
      </c>
      <c r="AG5238" s="2">
        <v>0</v>
      </c>
      <c r="AH5238" s="2">
        <v>0</v>
      </c>
      <c r="AI5238" s="2">
        <v>0</v>
      </c>
      <c r="AJ5238" s="2">
        <v>3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 t="s">
        <v>4</v>
      </c>
      <c r="AT5238" s="2" t="s">
        <v>4</v>
      </c>
    </row>
    <row r="5239" spans="1:46" x14ac:dyDescent="0.2">
      <c r="A5239" s="2">
        <v>1640529</v>
      </c>
      <c r="B5239" s="2">
        <v>832593</v>
      </c>
      <c r="C5239" s="7">
        <v>22.831385191322099</v>
      </c>
      <c r="D5239" s="7">
        <v>37.942850465889499</v>
      </c>
      <c r="E5239" s="19" t="s">
        <v>5393</v>
      </c>
      <c r="F5239" s="46">
        <f>INDEX(Δεδομένα!$P:$P,MATCH('2021'!E5239,Δεδομένα!$O:$O,0))</f>
        <v>157</v>
      </c>
      <c r="G5239" s="49" t="s">
        <v>5394</v>
      </c>
      <c r="H5239" s="51" t="str">
        <f>INDEX(Δεδομένα!B$1:B$51,MATCH('2021'!G5239,Δεδομένα!A$1:A$51,0))</f>
        <v>ΠΕΛΛΟΠΟΝΗΣΟΥ</v>
      </c>
      <c r="I5239" s="53">
        <f>INDEX(Δεδομένα!E$1:E$13,MATCH('2021'!H5239,Δεδομένα!D$1:D$13,0))</f>
        <v>8</v>
      </c>
      <c r="J5239" s="4">
        <v>44252</v>
      </c>
      <c r="K5239" s="3" t="s">
        <v>593</v>
      </c>
      <c r="L5239" s="17" t="str">
        <f t="shared" si="436"/>
        <v>25/02/2021 11:44</v>
      </c>
      <c r="M5239" s="4">
        <v>44252</v>
      </c>
      <c r="N5239" s="3" t="s">
        <v>223</v>
      </c>
      <c r="O5239" s="17" t="str">
        <f t="shared" si="437"/>
        <v>25/02/2021 12:20</v>
      </c>
      <c r="P5239" s="24">
        <f t="shared" si="438"/>
        <v>2.5000000001455192E-2</v>
      </c>
      <c r="Q5239" s="28">
        <v>0</v>
      </c>
      <c r="R5239" s="27">
        <f t="shared" si="439"/>
        <v>36.000000002095476</v>
      </c>
      <c r="S5239" s="3" t="s">
        <v>4</v>
      </c>
      <c r="T5239" s="3" t="s">
        <v>5395</v>
      </c>
      <c r="U5239" s="3" t="s">
        <v>4</v>
      </c>
      <c r="V5239" s="3" t="s">
        <v>5414</v>
      </c>
      <c r="W5239" s="5">
        <v>0</v>
      </c>
      <c r="X5239" s="5">
        <v>0.02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2">
        <v>2</v>
      </c>
      <c r="AF5239" s="2">
        <v>0</v>
      </c>
      <c r="AG5239" s="2">
        <v>0</v>
      </c>
      <c r="AH5239" s="2">
        <v>0</v>
      </c>
      <c r="AI5239" s="2">
        <v>0</v>
      </c>
      <c r="AJ5239" s="2">
        <v>1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 t="s">
        <v>4</v>
      </c>
      <c r="AT5239" s="2" t="s">
        <v>4</v>
      </c>
    </row>
    <row r="5240" spans="1:46" x14ac:dyDescent="0.2">
      <c r="A5240" s="2">
        <v>1640535</v>
      </c>
      <c r="B5240" s="2">
        <v>832631</v>
      </c>
      <c r="C5240" s="7">
        <v>22.7004908306548</v>
      </c>
      <c r="D5240" s="7">
        <v>37.782402001424302</v>
      </c>
      <c r="E5240" s="19" t="s">
        <v>5393</v>
      </c>
      <c r="F5240" s="46">
        <f>INDEX(Δεδομένα!$P:$P,MATCH('2021'!E5240,Δεδομένα!$O:$O,0))</f>
        <v>157</v>
      </c>
      <c r="G5240" s="49" t="s">
        <v>5394</v>
      </c>
      <c r="H5240" s="51" t="str">
        <f>INDEX(Δεδομένα!B$1:B$51,MATCH('2021'!G5240,Δεδομένα!A$1:A$51,0))</f>
        <v>ΠΕΛΛΟΠΟΝΗΣΟΥ</v>
      </c>
      <c r="I5240" s="53">
        <f>INDEX(Δεδομένα!E$1:E$13,MATCH('2021'!H5240,Δεδομένα!D$1:D$13,0))</f>
        <v>8</v>
      </c>
      <c r="J5240" s="4">
        <v>44252</v>
      </c>
      <c r="K5240" s="3" t="s">
        <v>154</v>
      </c>
      <c r="L5240" s="17" t="str">
        <f t="shared" si="436"/>
        <v>25/02/2021 13:20</v>
      </c>
      <c r="M5240" s="4">
        <v>44252</v>
      </c>
      <c r="N5240" s="3" t="s">
        <v>522</v>
      </c>
      <c r="O5240" s="17" t="str">
        <f t="shared" si="437"/>
        <v>25/02/2021 15:15</v>
      </c>
      <c r="P5240" s="24">
        <f t="shared" si="438"/>
        <v>7.9861111109494232E-2</v>
      </c>
      <c r="Q5240" s="28">
        <v>0</v>
      </c>
      <c r="R5240" s="27">
        <f t="shared" si="439"/>
        <v>114.99999999767169</v>
      </c>
      <c r="S5240" s="3" t="s">
        <v>4</v>
      </c>
      <c r="T5240" s="3" t="s">
        <v>5397</v>
      </c>
      <c r="U5240" s="3" t="s">
        <v>5407</v>
      </c>
      <c r="V5240" s="3" t="s">
        <v>5415</v>
      </c>
      <c r="W5240" s="5">
        <v>0</v>
      </c>
      <c r="X5240" s="5">
        <v>2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2">
        <v>4</v>
      </c>
      <c r="AF5240" s="2">
        <v>0</v>
      </c>
      <c r="AG5240" s="2">
        <v>0</v>
      </c>
      <c r="AH5240" s="2">
        <v>0</v>
      </c>
      <c r="AI5240" s="2">
        <v>0</v>
      </c>
      <c r="AJ5240" s="2">
        <v>2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 t="s">
        <v>4</v>
      </c>
      <c r="AT5240" s="2" t="s">
        <v>4</v>
      </c>
    </row>
    <row r="5241" spans="1:46" x14ac:dyDescent="0.2">
      <c r="A5241" s="2">
        <v>1641165</v>
      </c>
      <c r="B5241" s="2">
        <v>832690</v>
      </c>
      <c r="C5241" s="7">
        <v>22.786107759529202</v>
      </c>
      <c r="D5241" s="7">
        <v>37.859496365723899</v>
      </c>
      <c r="E5241" s="19" t="s">
        <v>5393</v>
      </c>
      <c r="F5241" s="46">
        <f>INDEX(Δεδομένα!$P:$P,MATCH('2021'!E5241,Δεδομένα!$O:$O,0))</f>
        <v>157</v>
      </c>
      <c r="G5241" s="49" t="s">
        <v>5394</v>
      </c>
      <c r="H5241" s="51" t="str">
        <f>INDEX(Δεδομένα!B$1:B$51,MATCH('2021'!G5241,Δεδομένα!A$1:A$51,0))</f>
        <v>ΠΕΛΛΟΠΟΝΗΣΟΥ</v>
      </c>
      <c r="I5241" s="53">
        <f>INDEX(Δεδομένα!E$1:E$13,MATCH('2021'!H5241,Δεδομένα!D$1:D$13,0))</f>
        <v>8</v>
      </c>
      <c r="J5241" s="4">
        <v>44252</v>
      </c>
      <c r="K5241" s="3" t="s">
        <v>201</v>
      </c>
      <c r="L5241" s="17" t="str">
        <f t="shared" si="436"/>
        <v>25/02/2021 15:26</v>
      </c>
      <c r="M5241" s="4">
        <v>44253</v>
      </c>
      <c r="N5241" s="3" t="s">
        <v>812</v>
      </c>
      <c r="O5241" s="17" t="str">
        <f t="shared" si="437"/>
        <v>26/02/2021 10:10</v>
      </c>
      <c r="P5241" s="24">
        <f t="shared" si="438"/>
        <v>0.78055555555329192</v>
      </c>
      <c r="Q5241" s="28">
        <v>0</v>
      </c>
      <c r="R5241" s="27">
        <f t="shared" si="439"/>
        <v>1123.9999999967404</v>
      </c>
      <c r="S5241" s="3" t="s">
        <v>4</v>
      </c>
      <c r="T5241" s="3" t="s">
        <v>5399</v>
      </c>
      <c r="U5241" s="3" t="s">
        <v>4</v>
      </c>
      <c r="V5241" s="3" t="s">
        <v>5416</v>
      </c>
      <c r="W5241" s="5">
        <v>0</v>
      </c>
      <c r="X5241" s="5">
        <v>1.5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2">
        <v>14</v>
      </c>
      <c r="AF5241" s="2">
        <v>0</v>
      </c>
      <c r="AG5241" s="2">
        <v>0</v>
      </c>
      <c r="AH5241" s="2">
        <v>0</v>
      </c>
      <c r="AI5241" s="2">
        <v>0</v>
      </c>
      <c r="AJ5241" s="2">
        <v>7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 t="s">
        <v>4</v>
      </c>
      <c r="AT5241" s="2" t="s">
        <v>4</v>
      </c>
    </row>
    <row r="5242" spans="1:46" x14ac:dyDescent="0.2">
      <c r="A5242" s="2">
        <v>1641168</v>
      </c>
      <c r="B5242" s="2">
        <v>833040</v>
      </c>
      <c r="C5242" s="7">
        <v>22.644149333603</v>
      </c>
      <c r="D5242" s="7">
        <v>37.814441829167897</v>
      </c>
      <c r="E5242" s="19" t="s">
        <v>5393</v>
      </c>
      <c r="F5242" s="46">
        <f>INDEX(Δεδομένα!$P:$P,MATCH('2021'!E5242,Δεδομένα!$O:$O,0))</f>
        <v>157</v>
      </c>
      <c r="G5242" s="49" t="s">
        <v>5394</v>
      </c>
      <c r="H5242" s="51" t="str">
        <f>INDEX(Δεδομένα!B$1:B$51,MATCH('2021'!G5242,Δεδομένα!A$1:A$51,0))</f>
        <v>ΠΕΛΛΟΠΟΝΗΣΟΥ</v>
      </c>
      <c r="I5242" s="53">
        <f>INDEX(Δεδομένα!E$1:E$13,MATCH('2021'!H5242,Δεδομένα!D$1:D$13,0))</f>
        <v>8</v>
      </c>
      <c r="J5242" s="4">
        <v>44253</v>
      </c>
      <c r="K5242" s="3" t="s">
        <v>111</v>
      </c>
      <c r="L5242" s="17" t="str">
        <f t="shared" si="436"/>
        <v>26/02/2021 19:20</v>
      </c>
      <c r="M5242" s="4">
        <v>44253</v>
      </c>
      <c r="N5242" s="3" t="s">
        <v>1490</v>
      </c>
      <c r="O5242" s="17" t="str">
        <f t="shared" si="437"/>
        <v>26/02/2021 19:45</v>
      </c>
      <c r="P5242" s="24">
        <f t="shared" si="438"/>
        <v>1.7361111109494232E-2</v>
      </c>
      <c r="Q5242" s="28">
        <v>0</v>
      </c>
      <c r="R5242" s="27">
        <f t="shared" si="439"/>
        <v>24.999999997671694</v>
      </c>
      <c r="S5242" s="3" t="s">
        <v>4</v>
      </c>
      <c r="T5242" s="3" t="s">
        <v>5397</v>
      </c>
      <c r="U5242" s="3" t="s">
        <v>4</v>
      </c>
      <c r="V5242" s="3" t="s">
        <v>5417</v>
      </c>
      <c r="W5242" s="5">
        <v>0</v>
      </c>
      <c r="X5242" s="5">
        <v>0</v>
      </c>
      <c r="Y5242" s="5">
        <v>0</v>
      </c>
      <c r="Z5242" s="5">
        <v>0</v>
      </c>
      <c r="AA5242" s="5">
        <v>0.02</v>
      </c>
      <c r="AB5242" s="5">
        <v>0</v>
      </c>
      <c r="AC5242" s="5">
        <v>0</v>
      </c>
      <c r="AD5242" s="5">
        <v>0</v>
      </c>
      <c r="AE5242" s="2">
        <v>2</v>
      </c>
      <c r="AF5242" s="2">
        <v>0</v>
      </c>
      <c r="AG5242" s="2">
        <v>0</v>
      </c>
      <c r="AH5242" s="2">
        <v>0</v>
      </c>
      <c r="AI5242" s="2">
        <v>0</v>
      </c>
      <c r="AJ5242" s="2">
        <v>1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 t="s">
        <v>4</v>
      </c>
      <c r="AT5242" s="2" t="s">
        <v>4</v>
      </c>
    </row>
    <row r="5243" spans="1:46" x14ac:dyDescent="0.2">
      <c r="A5243" s="2">
        <v>1641171</v>
      </c>
      <c r="B5243" s="2">
        <v>833135</v>
      </c>
      <c r="C5243" s="7">
        <v>22.653688298207999</v>
      </c>
      <c r="D5243" s="7">
        <v>37.876711683630397</v>
      </c>
      <c r="E5243" s="19" t="s">
        <v>5393</v>
      </c>
      <c r="F5243" s="46">
        <f>INDEX(Δεδομένα!$P:$P,MATCH('2021'!E5243,Δεδομένα!$O:$O,0))</f>
        <v>157</v>
      </c>
      <c r="G5243" s="49" t="s">
        <v>5394</v>
      </c>
      <c r="H5243" s="51" t="str">
        <f>INDEX(Δεδομένα!B$1:B$51,MATCH('2021'!G5243,Δεδομένα!A$1:A$51,0))</f>
        <v>ΠΕΛΛΟΠΟΝΗΣΟΥ</v>
      </c>
      <c r="I5243" s="53">
        <f>INDEX(Δεδομένα!E$1:E$13,MATCH('2021'!H5243,Δεδομένα!D$1:D$13,0))</f>
        <v>8</v>
      </c>
      <c r="J5243" s="4">
        <v>44254</v>
      </c>
      <c r="K5243" s="3" t="s">
        <v>3360</v>
      </c>
      <c r="L5243" s="17" t="str">
        <f t="shared" si="436"/>
        <v>27/02/2021 12:08</v>
      </c>
      <c r="M5243" s="4">
        <v>44254</v>
      </c>
      <c r="N5243" s="3" t="s">
        <v>17</v>
      </c>
      <c r="O5243" s="17" t="str">
        <f t="shared" si="437"/>
        <v>27/02/2021 18:00</v>
      </c>
      <c r="P5243" s="24">
        <f t="shared" si="438"/>
        <v>0.24444444444088731</v>
      </c>
      <c r="Q5243" s="28">
        <v>0</v>
      </c>
      <c r="R5243" s="27">
        <f t="shared" si="439"/>
        <v>351.99999999487773</v>
      </c>
      <c r="S5243" s="3" t="s">
        <v>4</v>
      </c>
      <c r="T5243" s="3" t="s">
        <v>5397</v>
      </c>
      <c r="U5243" s="3" t="s">
        <v>5418</v>
      </c>
      <c r="V5243" s="3" t="s">
        <v>5419</v>
      </c>
      <c r="W5243" s="5">
        <v>0</v>
      </c>
      <c r="X5243" s="5">
        <v>0.5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2">
        <v>6</v>
      </c>
      <c r="AF5243" s="2">
        <v>0</v>
      </c>
      <c r="AG5243" s="2">
        <v>0</v>
      </c>
      <c r="AH5243" s="2">
        <v>0</v>
      </c>
      <c r="AI5243" s="2">
        <v>0</v>
      </c>
      <c r="AJ5243" s="2">
        <v>3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 t="s">
        <v>4</v>
      </c>
      <c r="AT5243" s="2" t="s">
        <v>4</v>
      </c>
    </row>
    <row r="5244" spans="1:46" x14ac:dyDescent="0.2">
      <c r="A5244" s="2">
        <v>1641222</v>
      </c>
      <c r="B5244" s="2">
        <v>833278</v>
      </c>
      <c r="C5244" s="7">
        <v>22.985960247401501</v>
      </c>
      <c r="D5244" s="7">
        <v>37.852906581481697</v>
      </c>
      <c r="E5244" s="19" t="s">
        <v>5393</v>
      </c>
      <c r="F5244" s="46">
        <f>INDEX(Δεδομένα!$P:$P,MATCH('2021'!E5244,Δεδομένα!$O:$O,0))</f>
        <v>157</v>
      </c>
      <c r="G5244" s="49" t="s">
        <v>5394</v>
      </c>
      <c r="H5244" s="51" t="str">
        <f>INDEX(Δεδομένα!B$1:B$51,MATCH('2021'!G5244,Δεδομένα!A$1:A$51,0))</f>
        <v>ΠΕΛΛΟΠΟΝΗΣΟΥ</v>
      </c>
      <c r="I5244" s="53">
        <f>INDEX(Δεδομένα!E$1:E$13,MATCH('2021'!H5244,Δεδομένα!D$1:D$13,0))</f>
        <v>8</v>
      </c>
      <c r="J5244" s="4">
        <v>44254</v>
      </c>
      <c r="K5244" s="3" t="s">
        <v>396</v>
      </c>
      <c r="L5244" s="17" t="str">
        <f t="shared" si="436"/>
        <v>27/02/2021 16:44</v>
      </c>
      <c r="M5244" s="4">
        <v>44254</v>
      </c>
      <c r="N5244" s="3" t="s">
        <v>462</v>
      </c>
      <c r="O5244" s="17" t="str">
        <f t="shared" si="437"/>
        <v>27/02/2021 17:50</v>
      </c>
      <c r="P5244" s="24">
        <f t="shared" si="438"/>
        <v>4.5833333329937886E-2</v>
      </c>
      <c r="Q5244" s="28">
        <v>0</v>
      </c>
      <c r="R5244" s="27">
        <f t="shared" si="439"/>
        <v>65.999999995110556</v>
      </c>
      <c r="S5244" s="3" t="s">
        <v>4</v>
      </c>
      <c r="T5244" s="3" t="s">
        <v>5399</v>
      </c>
      <c r="U5244" s="3" t="s">
        <v>4</v>
      </c>
      <c r="V5244" s="3" t="s">
        <v>5420</v>
      </c>
      <c r="W5244" s="5">
        <v>0</v>
      </c>
      <c r="X5244" s="5">
        <v>0.05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2">
        <v>4</v>
      </c>
      <c r="AF5244" s="2">
        <v>0</v>
      </c>
      <c r="AG5244" s="2">
        <v>0</v>
      </c>
      <c r="AH5244" s="2">
        <v>0</v>
      </c>
      <c r="AI5244" s="2">
        <v>0</v>
      </c>
      <c r="AJ5244" s="2">
        <v>2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 t="s">
        <v>4</v>
      </c>
      <c r="AT5244" s="2" t="s">
        <v>4</v>
      </c>
    </row>
    <row r="5245" spans="1:46" x14ac:dyDescent="0.2">
      <c r="A5245" s="2">
        <v>1642447</v>
      </c>
      <c r="B5245" s="2">
        <v>833871</v>
      </c>
      <c r="C5245" s="7">
        <v>22.9558692954203</v>
      </c>
      <c r="D5245" s="7">
        <v>37.785596409627303</v>
      </c>
      <c r="E5245" s="19" t="s">
        <v>5393</v>
      </c>
      <c r="F5245" s="46">
        <f>INDEX(Δεδομένα!$P:$P,MATCH('2021'!E5245,Δεδομένα!$O:$O,0))</f>
        <v>157</v>
      </c>
      <c r="G5245" s="49" t="s">
        <v>5394</v>
      </c>
      <c r="H5245" s="51" t="str">
        <f>INDEX(Δεδομένα!B$1:B$51,MATCH('2021'!G5245,Δεδομένα!A$1:A$51,0))</f>
        <v>ΠΕΛΛΟΠΟΝΗΣΟΥ</v>
      </c>
      <c r="I5245" s="53">
        <f>INDEX(Δεδομένα!E$1:E$13,MATCH('2021'!H5245,Δεδομένα!D$1:D$13,0))</f>
        <v>8</v>
      </c>
      <c r="J5245" s="4">
        <v>44256</v>
      </c>
      <c r="K5245" s="3" t="s">
        <v>407</v>
      </c>
      <c r="L5245" s="17" t="str">
        <f t="shared" si="436"/>
        <v>01/03/2021 15:40</v>
      </c>
      <c r="M5245" s="4">
        <v>44257</v>
      </c>
      <c r="N5245" s="3" t="s">
        <v>865</v>
      </c>
      <c r="O5245" s="17" t="str">
        <f t="shared" si="437"/>
        <v>02/03/2021 19:47</v>
      </c>
      <c r="P5245" s="29">
        <f t="shared" si="438"/>
        <v>1.171527777776646</v>
      </c>
      <c r="Q5245" s="30">
        <f>1*24</f>
        <v>24</v>
      </c>
      <c r="R5245" s="27">
        <f t="shared" si="439"/>
        <v>1686.9999999983702</v>
      </c>
      <c r="S5245" s="3" t="s">
        <v>4</v>
      </c>
      <c r="T5245" s="3" t="s">
        <v>5399</v>
      </c>
      <c r="U5245" s="3" t="s">
        <v>4219</v>
      </c>
      <c r="V5245" s="3" t="s">
        <v>5421</v>
      </c>
      <c r="W5245" s="5">
        <v>3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2">
        <v>14</v>
      </c>
      <c r="AF5245" s="2">
        <v>0</v>
      </c>
      <c r="AG5245" s="2">
        <v>0</v>
      </c>
      <c r="AH5245" s="2">
        <v>0</v>
      </c>
      <c r="AI5245" s="2">
        <v>0</v>
      </c>
      <c r="AJ5245" s="2">
        <v>7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 t="s">
        <v>4</v>
      </c>
      <c r="AT5245" s="2" t="s">
        <v>4</v>
      </c>
    </row>
    <row r="5246" spans="1:46" x14ac:dyDescent="0.2">
      <c r="A5246" s="2">
        <v>1648643</v>
      </c>
      <c r="B5246" s="2">
        <v>834413</v>
      </c>
      <c r="C5246" s="7">
        <v>23.116195673858101</v>
      </c>
      <c r="D5246" s="7">
        <v>37.752172703816299</v>
      </c>
      <c r="E5246" s="19" t="s">
        <v>5393</v>
      </c>
      <c r="F5246" s="46">
        <f>INDEX(Δεδομένα!$P:$P,MATCH('2021'!E5246,Δεδομένα!$O:$O,0))</f>
        <v>157</v>
      </c>
      <c r="G5246" s="49" t="s">
        <v>5394</v>
      </c>
      <c r="H5246" s="51" t="str">
        <f>INDEX(Δεδομένα!B$1:B$51,MATCH('2021'!G5246,Δεδομένα!A$1:A$51,0))</f>
        <v>ΠΕΛΛΟΠΟΝΗΣΟΥ</v>
      </c>
      <c r="I5246" s="53">
        <f>INDEX(Δεδομένα!E$1:E$13,MATCH('2021'!H5246,Δεδομένα!D$1:D$13,0))</f>
        <v>8</v>
      </c>
      <c r="J5246" s="4">
        <v>44258</v>
      </c>
      <c r="K5246" s="3" t="s">
        <v>481</v>
      </c>
      <c r="L5246" s="17" t="str">
        <f t="shared" si="436"/>
        <v>03/03/2021 14:20</v>
      </c>
      <c r="M5246" s="4">
        <v>44258</v>
      </c>
      <c r="N5246" s="3" t="s">
        <v>1658</v>
      </c>
      <c r="O5246" s="17" t="str">
        <f t="shared" si="437"/>
        <v>03/03/2021 16:21</v>
      </c>
      <c r="P5246" s="24">
        <f t="shared" si="438"/>
        <v>8.4027777782466728E-2</v>
      </c>
      <c r="Q5246" s="28">
        <v>0</v>
      </c>
      <c r="R5246" s="27">
        <f t="shared" si="439"/>
        <v>121.00000000675209</v>
      </c>
      <c r="S5246" s="3" t="s">
        <v>4</v>
      </c>
      <c r="T5246" s="3" t="s">
        <v>5399</v>
      </c>
      <c r="U5246" s="3" t="s">
        <v>4</v>
      </c>
      <c r="V5246" s="3" t="s">
        <v>5422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0.01</v>
      </c>
      <c r="AC5246" s="5">
        <v>0</v>
      </c>
      <c r="AD5246" s="5">
        <v>0</v>
      </c>
      <c r="AE5246" s="2">
        <v>2</v>
      </c>
      <c r="AF5246" s="2">
        <v>0</v>
      </c>
      <c r="AG5246" s="2">
        <v>0</v>
      </c>
      <c r="AH5246" s="2">
        <v>0</v>
      </c>
      <c r="AI5246" s="2">
        <v>0</v>
      </c>
      <c r="AJ5246" s="2">
        <v>1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 t="s">
        <v>4</v>
      </c>
      <c r="AT5246" s="2" t="s">
        <v>4</v>
      </c>
    </row>
    <row r="5247" spans="1:46" x14ac:dyDescent="0.2">
      <c r="A5247" s="2">
        <v>1648645</v>
      </c>
      <c r="B5247" s="2">
        <v>834575</v>
      </c>
      <c r="C5247" s="7">
        <v>22.8927609534908</v>
      </c>
      <c r="D5247" s="7">
        <v>37.833813990290601</v>
      </c>
      <c r="E5247" s="19" t="s">
        <v>5393</v>
      </c>
      <c r="F5247" s="46">
        <f>INDEX(Δεδομένα!$P:$P,MATCH('2021'!E5247,Δεδομένα!$O:$O,0))</f>
        <v>157</v>
      </c>
      <c r="G5247" s="49" t="s">
        <v>5394</v>
      </c>
      <c r="H5247" s="51" t="str">
        <f>INDEX(Δεδομένα!B$1:B$51,MATCH('2021'!G5247,Δεδομένα!A$1:A$51,0))</f>
        <v>ΠΕΛΛΟΠΟΝΗΣΟΥ</v>
      </c>
      <c r="I5247" s="53">
        <f>INDEX(Δεδομένα!E$1:E$13,MATCH('2021'!H5247,Δεδομένα!D$1:D$13,0))</f>
        <v>8</v>
      </c>
      <c r="J5247" s="4">
        <v>44258</v>
      </c>
      <c r="K5247" s="3" t="s">
        <v>79</v>
      </c>
      <c r="L5247" s="17" t="str">
        <f t="shared" si="436"/>
        <v>03/03/2021 19:10</v>
      </c>
      <c r="M5247" s="4">
        <v>44258</v>
      </c>
      <c r="N5247" s="3" t="s">
        <v>43</v>
      </c>
      <c r="O5247" s="17" t="str">
        <f t="shared" si="437"/>
        <v>03/03/2021 21:30</v>
      </c>
      <c r="P5247" s="24">
        <f t="shared" si="438"/>
        <v>9.7222222226264421E-2</v>
      </c>
      <c r="Q5247" s="28">
        <v>0</v>
      </c>
      <c r="R5247" s="27">
        <f t="shared" si="439"/>
        <v>140.00000000582077</v>
      </c>
      <c r="S5247" s="3" t="s">
        <v>4</v>
      </c>
      <c r="T5247" s="3" t="s">
        <v>5399</v>
      </c>
      <c r="U5247" s="3" t="s">
        <v>4</v>
      </c>
      <c r="V5247" s="3" t="s">
        <v>5423</v>
      </c>
      <c r="W5247" s="5">
        <v>0</v>
      </c>
      <c r="X5247" s="5">
        <v>0</v>
      </c>
      <c r="Y5247" s="5">
        <v>0</v>
      </c>
      <c r="Z5247" s="5">
        <v>0.1</v>
      </c>
      <c r="AA5247" s="5">
        <v>0</v>
      </c>
      <c r="AB5247" s="5">
        <v>0</v>
      </c>
      <c r="AC5247" s="5">
        <v>0</v>
      </c>
      <c r="AD5247" s="5">
        <v>0</v>
      </c>
      <c r="AE5247" s="2">
        <v>5</v>
      </c>
      <c r="AF5247" s="2">
        <v>0</v>
      </c>
      <c r="AG5247" s="2">
        <v>0</v>
      </c>
      <c r="AH5247" s="2">
        <v>0</v>
      </c>
      <c r="AI5247" s="2">
        <v>0</v>
      </c>
      <c r="AJ5247" s="2">
        <v>2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 t="s">
        <v>4</v>
      </c>
      <c r="AT5247" s="2" t="s">
        <v>4</v>
      </c>
    </row>
    <row r="5248" spans="1:46" x14ac:dyDescent="0.2">
      <c r="A5248" s="2">
        <v>1648730</v>
      </c>
      <c r="B5248" s="2">
        <v>835889</v>
      </c>
      <c r="C5248" s="7">
        <v>22.9511090732504</v>
      </c>
      <c r="D5248" s="7">
        <v>37.844497096662103</v>
      </c>
      <c r="E5248" s="19" t="s">
        <v>5393</v>
      </c>
      <c r="F5248" s="46">
        <f>INDEX(Δεδομένα!$P:$P,MATCH('2021'!E5248,Δεδομένα!$O:$O,0))</f>
        <v>157</v>
      </c>
      <c r="G5248" s="49" t="s">
        <v>5394</v>
      </c>
      <c r="H5248" s="51" t="str">
        <f>INDEX(Δεδομένα!B$1:B$51,MATCH('2021'!G5248,Δεδομένα!A$1:A$51,0))</f>
        <v>ΠΕΛΛΟΠΟΝΗΣΟΥ</v>
      </c>
      <c r="I5248" s="53">
        <f>INDEX(Δεδομένα!E$1:E$13,MATCH('2021'!H5248,Δεδομένα!D$1:D$13,0))</f>
        <v>8</v>
      </c>
      <c r="J5248" s="4">
        <v>44262</v>
      </c>
      <c r="K5248" s="3" t="s">
        <v>111</v>
      </c>
      <c r="L5248" s="17" t="str">
        <f t="shared" si="436"/>
        <v>07/03/2021 19:20</v>
      </c>
      <c r="M5248" s="4">
        <v>44262</v>
      </c>
      <c r="N5248" s="3" t="s">
        <v>424</v>
      </c>
      <c r="O5248" s="17" t="str">
        <f t="shared" si="437"/>
        <v>07/03/2021 20:10</v>
      </c>
      <c r="P5248" s="24">
        <f t="shared" si="438"/>
        <v>3.4722222226264421E-2</v>
      </c>
      <c r="Q5248" s="28">
        <v>0</v>
      </c>
      <c r="R5248" s="27">
        <f t="shared" si="439"/>
        <v>50.000000005820766</v>
      </c>
      <c r="S5248" s="3" t="s">
        <v>4</v>
      </c>
      <c r="T5248" s="3" t="s">
        <v>5399</v>
      </c>
      <c r="U5248" s="3" t="s">
        <v>4</v>
      </c>
      <c r="V5248" s="3" t="s">
        <v>5424</v>
      </c>
      <c r="W5248" s="5">
        <v>0.05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2">
        <v>2</v>
      </c>
      <c r="AF5248" s="2">
        <v>0</v>
      </c>
      <c r="AG5248" s="2">
        <v>0</v>
      </c>
      <c r="AH5248" s="2">
        <v>0</v>
      </c>
      <c r="AI5248" s="2">
        <v>0</v>
      </c>
      <c r="AJ5248" s="2">
        <v>1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 t="s">
        <v>4</v>
      </c>
      <c r="AT5248" s="2" t="s">
        <v>4</v>
      </c>
    </row>
    <row r="5249" spans="1:46" x14ac:dyDescent="0.2">
      <c r="A5249" s="2">
        <v>1648733</v>
      </c>
      <c r="B5249" s="2">
        <v>835986</v>
      </c>
      <c r="C5249" s="7">
        <v>23.0652243584505</v>
      </c>
      <c r="D5249" s="7">
        <v>37.798974035407298</v>
      </c>
      <c r="E5249" s="19" t="s">
        <v>5393</v>
      </c>
      <c r="F5249" s="46">
        <f>INDEX(Δεδομένα!$P:$P,MATCH('2021'!E5249,Δεδομένα!$O:$O,0))</f>
        <v>157</v>
      </c>
      <c r="G5249" s="49" t="s">
        <v>5394</v>
      </c>
      <c r="H5249" s="51" t="str">
        <f>INDEX(Δεδομένα!B$1:B$51,MATCH('2021'!G5249,Δεδομένα!A$1:A$51,0))</f>
        <v>ΠΕΛΛΟΠΟΝΗΣΟΥ</v>
      </c>
      <c r="I5249" s="53">
        <f>INDEX(Δεδομένα!E$1:E$13,MATCH('2021'!H5249,Δεδομένα!D$1:D$13,0))</f>
        <v>8</v>
      </c>
      <c r="J5249" s="4">
        <v>44263</v>
      </c>
      <c r="K5249" s="3" t="s">
        <v>338</v>
      </c>
      <c r="L5249" s="17" t="str">
        <f t="shared" si="436"/>
        <v>08/03/2021 11:00</v>
      </c>
      <c r="M5249" s="4">
        <v>44263</v>
      </c>
      <c r="N5249" s="3" t="s">
        <v>2279</v>
      </c>
      <c r="O5249" s="17" t="str">
        <f t="shared" si="437"/>
        <v>08/03/2021 13:26</v>
      </c>
      <c r="P5249" s="24">
        <f t="shared" si="438"/>
        <v>0.101388888884685</v>
      </c>
      <c r="Q5249" s="28">
        <v>0</v>
      </c>
      <c r="R5249" s="27">
        <f t="shared" si="439"/>
        <v>145.9999999939464</v>
      </c>
      <c r="S5249" s="3" t="s">
        <v>4</v>
      </c>
      <c r="T5249" s="3" t="s">
        <v>5399</v>
      </c>
      <c r="U5249" s="3" t="s">
        <v>4</v>
      </c>
      <c r="V5249" s="3" t="s">
        <v>5413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0.05</v>
      </c>
      <c r="AC5249" s="5">
        <v>0</v>
      </c>
      <c r="AD5249" s="5">
        <v>0</v>
      </c>
      <c r="AE5249" s="2">
        <v>4</v>
      </c>
      <c r="AF5249" s="2">
        <v>0</v>
      </c>
      <c r="AG5249" s="2">
        <v>0</v>
      </c>
      <c r="AH5249" s="2">
        <v>0</v>
      </c>
      <c r="AI5249" s="2">
        <v>0</v>
      </c>
      <c r="AJ5249" s="2">
        <v>2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 t="s">
        <v>4</v>
      </c>
      <c r="AT5249" s="2" t="s">
        <v>4</v>
      </c>
    </row>
    <row r="5250" spans="1:46" x14ac:dyDescent="0.2">
      <c r="A5250" s="2">
        <v>1648734</v>
      </c>
      <c r="B5250" s="2">
        <v>836060</v>
      </c>
      <c r="C5250" s="7">
        <v>22.7948682961601</v>
      </c>
      <c r="D5250" s="7">
        <v>37.8431061053072</v>
      </c>
      <c r="E5250" s="19" t="s">
        <v>5393</v>
      </c>
      <c r="F5250" s="46">
        <f>INDEX(Δεδομένα!$P:$P,MATCH('2021'!E5250,Δεδομένα!$O:$O,0))</f>
        <v>157</v>
      </c>
      <c r="G5250" s="49" t="s">
        <v>5394</v>
      </c>
      <c r="H5250" s="51" t="str">
        <f>INDEX(Δεδομένα!B$1:B$51,MATCH('2021'!G5250,Δεδομένα!A$1:A$51,0))</f>
        <v>ΠΕΛΛΟΠΟΝΗΣΟΥ</v>
      </c>
      <c r="I5250" s="53">
        <f>INDEX(Δεδομένα!E$1:E$13,MATCH('2021'!H5250,Δεδομένα!D$1:D$13,0))</f>
        <v>8</v>
      </c>
      <c r="J5250" s="4">
        <v>44263</v>
      </c>
      <c r="K5250" s="3" t="s">
        <v>362</v>
      </c>
      <c r="L5250" s="17" t="str">
        <f t="shared" si="436"/>
        <v>08/03/2021 15:20</v>
      </c>
      <c r="M5250" s="4">
        <v>44263</v>
      </c>
      <c r="N5250" s="3" t="s">
        <v>36</v>
      </c>
      <c r="O5250" s="17" t="str">
        <f t="shared" si="437"/>
        <v>08/03/2021 16:20</v>
      </c>
      <c r="P5250" s="24">
        <f t="shared" si="438"/>
        <v>4.1666666664241347E-2</v>
      </c>
      <c r="Q5250" s="28">
        <v>0</v>
      </c>
      <c r="R5250" s="27">
        <f t="shared" si="439"/>
        <v>59.99999999650754</v>
      </c>
      <c r="S5250" s="3" t="s">
        <v>4</v>
      </c>
      <c r="T5250" s="3" t="s">
        <v>5399</v>
      </c>
      <c r="U5250" s="3" t="s">
        <v>4</v>
      </c>
      <c r="V5250" s="3" t="s">
        <v>5410</v>
      </c>
      <c r="W5250" s="5">
        <v>0</v>
      </c>
      <c r="X5250" s="5">
        <v>0</v>
      </c>
      <c r="Y5250" s="5">
        <v>0</v>
      </c>
      <c r="Z5250" s="5">
        <v>0.1</v>
      </c>
      <c r="AA5250" s="5">
        <v>0</v>
      </c>
      <c r="AB5250" s="5">
        <v>0</v>
      </c>
      <c r="AC5250" s="5">
        <v>0</v>
      </c>
      <c r="AD5250" s="5">
        <v>0</v>
      </c>
      <c r="AE5250" s="2">
        <v>4</v>
      </c>
      <c r="AF5250" s="2">
        <v>0</v>
      </c>
      <c r="AG5250" s="2">
        <v>0</v>
      </c>
      <c r="AH5250" s="2">
        <v>0</v>
      </c>
      <c r="AI5250" s="2">
        <v>0</v>
      </c>
      <c r="AJ5250" s="2">
        <v>2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 t="s">
        <v>4</v>
      </c>
      <c r="AT5250" s="2" t="s">
        <v>4</v>
      </c>
    </row>
    <row r="5251" spans="1:46" x14ac:dyDescent="0.2">
      <c r="A5251" s="2">
        <v>1648747</v>
      </c>
      <c r="B5251" s="2">
        <v>836312</v>
      </c>
      <c r="C5251" s="7">
        <v>22.950936593339399</v>
      </c>
      <c r="D5251" s="7">
        <v>37.916143950676101</v>
      </c>
      <c r="E5251" s="19" t="s">
        <v>5393</v>
      </c>
      <c r="F5251" s="46">
        <f>INDEX(Δεδομένα!$P:$P,MATCH('2021'!E5251,Δεδομένα!$O:$O,0))</f>
        <v>157</v>
      </c>
      <c r="G5251" s="49" t="s">
        <v>5394</v>
      </c>
      <c r="H5251" s="51" t="str">
        <f>INDEX(Δεδομένα!B$1:B$51,MATCH('2021'!G5251,Δεδομένα!A$1:A$51,0))</f>
        <v>ΠΕΛΛΟΠΟΝΗΣΟΥ</v>
      </c>
      <c r="I5251" s="53">
        <f>INDEX(Δεδομένα!E$1:E$13,MATCH('2021'!H5251,Δεδομένα!D$1:D$13,0))</f>
        <v>8</v>
      </c>
      <c r="J5251" s="4">
        <v>44264</v>
      </c>
      <c r="K5251" s="3" t="s">
        <v>672</v>
      </c>
      <c r="L5251" s="17" t="str">
        <f t="shared" si="436"/>
        <v>09/03/2021 15:21</v>
      </c>
      <c r="M5251" s="4">
        <v>44264</v>
      </c>
      <c r="N5251" s="3" t="s">
        <v>1042</v>
      </c>
      <c r="O5251" s="17" t="str">
        <f t="shared" si="437"/>
        <v>09/03/2021 15:46</v>
      </c>
      <c r="P5251" s="24">
        <f t="shared" si="438"/>
        <v>1.7361111116770189E-2</v>
      </c>
      <c r="Q5251" s="28">
        <v>0</v>
      </c>
      <c r="R5251" s="27">
        <f t="shared" si="439"/>
        <v>25.000000008149073</v>
      </c>
      <c r="S5251" s="3" t="s">
        <v>4</v>
      </c>
      <c r="T5251" s="3" t="s">
        <v>5399</v>
      </c>
      <c r="U5251" s="3" t="s">
        <v>5409</v>
      </c>
      <c r="V5251" s="3" t="s">
        <v>5409</v>
      </c>
      <c r="W5251" s="5">
        <v>0</v>
      </c>
      <c r="X5251" s="5">
        <v>0</v>
      </c>
      <c r="Y5251" s="5">
        <v>0</v>
      </c>
      <c r="Z5251" s="5">
        <v>0.01</v>
      </c>
      <c r="AA5251" s="5">
        <v>0</v>
      </c>
      <c r="AB5251" s="5">
        <v>0</v>
      </c>
      <c r="AC5251" s="5">
        <v>0</v>
      </c>
      <c r="AD5251" s="5">
        <v>0</v>
      </c>
      <c r="AE5251" s="2">
        <v>2</v>
      </c>
      <c r="AF5251" s="2">
        <v>0</v>
      </c>
      <c r="AG5251" s="2">
        <v>0</v>
      </c>
      <c r="AH5251" s="2">
        <v>0</v>
      </c>
      <c r="AI5251" s="2">
        <v>0</v>
      </c>
      <c r="AJ5251" s="2">
        <v>1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 t="s">
        <v>4</v>
      </c>
      <c r="AT5251" s="2" t="s">
        <v>4</v>
      </c>
    </row>
    <row r="5252" spans="1:46" x14ac:dyDescent="0.2">
      <c r="A5252" s="2">
        <v>1648793</v>
      </c>
      <c r="B5252" s="2">
        <v>836970</v>
      </c>
      <c r="C5252" s="7">
        <v>23.165210358504201</v>
      </c>
      <c r="D5252" s="7">
        <v>37.804837613334797</v>
      </c>
      <c r="E5252" s="19" t="s">
        <v>5393</v>
      </c>
      <c r="F5252" s="46">
        <f>INDEX(Δεδομένα!$P:$P,MATCH('2021'!E5252,Δεδομένα!$O:$O,0))</f>
        <v>157</v>
      </c>
      <c r="G5252" s="49" t="s">
        <v>5394</v>
      </c>
      <c r="H5252" s="51" t="str">
        <f>INDEX(Δεδομένα!B$1:B$51,MATCH('2021'!G5252,Δεδομένα!A$1:A$51,0))</f>
        <v>ΠΕΛΛΟΠΟΝΗΣΟΥ</v>
      </c>
      <c r="I5252" s="53">
        <f>INDEX(Δεδομένα!E$1:E$13,MATCH('2021'!H5252,Δεδομένα!D$1:D$13,0))</f>
        <v>8</v>
      </c>
      <c r="J5252" s="4">
        <v>44267</v>
      </c>
      <c r="K5252" s="3" t="s">
        <v>273</v>
      </c>
      <c r="L5252" s="17" t="str">
        <f t="shared" si="436"/>
        <v>12/03/2021 09:50</v>
      </c>
      <c r="M5252" s="4">
        <v>44267</v>
      </c>
      <c r="N5252" s="3" t="s">
        <v>4006</v>
      </c>
      <c r="O5252" s="17" t="str">
        <f t="shared" si="437"/>
        <v>12/03/2021 11:38</v>
      </c>
      <c r="P5252" s="24">
        <f t="shared" si="438"/>
        <v>7.5000000004365575E-2</v>
      </c>
      <c r="Q5252" s="28">
        <v>0</v>
      </c>
      <c r="R5252" s="27">
        <f t="shared" si="439"/>
        <v>108.00000000628643</v>
      </c>
      <c r="S5252" s="3" t="s">
        <v>4</v>
      </c>
      <c r="T5252" s="3" t="s">
        <v>5399</v>
      </c>
      <c r="U5252" s="3" t="s">
        <v>5413</v>
      </c>
      <c r="V5252" s="3" t="s">
        <v>5425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0.05</v>
      </c>
      <c r="AC5252" s="5">
        <v>0</v>
      </c>
      <c r="AD5252" s="5">
        <v>0</v>
      </c>
      <c r="AE5252" s="2">
        <v>2</v>
      </c>
      <c r="AF5252" s="2">
        <v>0</v>
      </c>
      <c r="AG5252" s="2">
        <v>0</v>
      </c>
      <c r="AH5252" s="2">
        <v>0</v>
      </c>
      <c r="AI5252" s="2">
        <v>0</v>
      </c>
      <c r="AJ5252" s="2">
        <v>1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 t="s">
        <v>4</v>
      </c>
      <c r="AT5252" s="2" t="s">
        <v>4</v>
      </c>
    </row>
    <row r="5253" spans="1:46" x14ac:dyDescent="0.2">
      <c r="A5253" s="2">
        <v>1648832</v>
      </c>
      <c r="B5253" s="2">
        <v>837070</v>
      </c>
      <c r="C5253" s="7">
        <v>22.862591998661301</v>
      </c>
      <c r="D5253" s="7">
        <v>37.927726461182303</v>
      </c>
      <c r="E5253" s="19" t="s">
        <v>5393</v>
      </c>
      <c r="F5253" s="46">
        <f>INDEX(Δεδομένα!$P:$P,MATCH('2021'!E5253,Δεδομένα!$O:$O,0))</f>
        <v>157</v>
      </c>
      <c r="G5253" s="49" t="s">
        <v>5394</v>
      </c>
      <c r="H5253" s="51" t="str">
        <f>INDEX(Δεδομένα!B$1:B$51,MATCH('2021'!G5253,Δεδομένα!A$1:A$51,0))</f>
        <v>ΠΕΛΛΟΠΟΝΗΣΟΥ</v>
      </c>
      <c r="I5253" s="53">
        <f>INDEX(Δεδομένα!E$1:E$13,MATCH('2021'!H5253,Δεδομένα!D$1:D$13,0))</f>
        <v>8</v>
      </c>
      <c r="J5253" s="4">
        <v>44267</v>
      </c>
      <c r="K5253" s="3" t="s">
        <v>942</v>
      </c>
      <c r="L5253" s="17" t="str">
        <f t="shared" si="436"/>
        <v>12/03/2021 15:12</v>
      </c>
      <c r="M5253" s="4">
        <v>44267</v>
      </c>
      <c r="N5253" s="3" t="s">
        <v>1018</v>
      </c>
      <c r="O5253" s="17" t="str">
        <f t="shared" si="437"/>
        <v>12/03/2021 15:35</v>
      </c>
      <c r="P5253" s="24">
        <f t="shared" si="438"/>
        <v>1.5972222223354038E-2</v>
      </c>
      <c r="Q5253" s="28">
        <v>0</v>
      </c>
      <c r="R5253" s="27">
        <f t="shared" si="439"/>
        <v>23.000000001629815</v>
      </c>
      <c r="S5253" s="3" t="s">
        <v>4</v>
      </c>
      <c r="T5253" s="3" t="s">
        <v>5395</v>
      </c>
      <c r="U5253" s="3" t="s">
        <v>4</v>
      </c>
      <c r="V5253" s="3" t="s">
        <v>5426</v>
      </c>
      <c r="W5253" s="5">
        <v>0</v>
      </c>
      <c r="X5253" s="5">
        <v>0</v>
      </c>
      <c r="Y5253" s="5">
        <v>0</v>
      </c>
      <c r="Z5253" s="5">
        <v>0.2</v>
      </c>
      <c r="AA5253" s="5">
        <v>0</v>
      </c>
      <c r="AB5253" s="5">
        <v>0</v>
      </c>
      <c r="AC5253" s="5">
        <v>0</v>
      </c>
      <c r="AD5253" s="5">
        <v>0</v>
      </c>
      <c r="AE5253" s="2">
        <v>3</v>
      </c>
      <c r="AF5253" s="2">
        <v>0</v>
      </c>
      <c r="AG5253" s="2">
        <v>0</v>
      </c>
      <c r="AH5253" s="2">
        <v>0</v>
      </c>
      <c r="AI5253" s="2">
        <v>0</v>
      </c>
      <c r="AJ5253" s="2">
        <v>1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 t="s">
        <v>4</v>
      </c>
      <c r="AT5253" s="2" t="s">
        <v>4</v>
      </c>
    </row>
    <row r="5254" spans="1:46" x14ac:dyDescent="0.2">
      <c r="A5254" s="2">
        <v>1648837</v>
      </c>
      <c r="B5254" s="2">
        <v>837074</v>
      </c>
      <c r="C5254" s="7">
        <v>22.749257636061198</v>
      </c>
      <c r="D5254" s="7">
        <v>37.9011559330865</v>
      </c>
      <c r="E5254" s="19" t="s">
        <v>5393</v>
      </c>
      <c r="F5254" s="46">
        <f>INDEX(Δεδομένα!$P:$P,MATCH('2021'!E5254,Δεδομένα!$O:$O,0))</f>
        <v>157</v>
      </c>
      <c r="G5254" s="49" t="s">
        <v>5394</v>
      </c>
      <c r="H5254" s="51" t="str">
        <f>INDEX(Δεδομένα!B$1:B$51,MATCH('2021'!G5254,Δεδομένα!A$1:A$51,0))</f>
        <v>ΠΕΛΛΟΠΟΝΗΣΟΥ</v>
      </c>
      <c r="I5254" s="53">
        <f>INDEX(Δεδομένα!E$1:E$13,MATCH('2021'!H5254,Δεδομένα!D$1:D$13,0))</f>
        <v>8</v>
      </c>
      <c r="J5254" s="4">
        <v>44267</v>
      </c>
      <c r="K5254" s="3" t="s">
        <v>2633</v>
      </c>
      <c r="L5254" s="17" t="str">
        <f t="shared" si="436"/>
        <v>12/03/2021 15:17</v>
      </c>
      <c r="M5254" s="4">
        <v>44267</v>
      </c>
      <c r="N5254" s="3" t="s">
        <v>596</v>
      </c>
      <c r="O5254" s="17" t="str">
        <f t="shared" si="437"/>
        <v>12/03/2021 15:44</v>
      </c>
      <c r="P5254" s="24">
        <f t="shared" si="438"/>
        <v>1.8749999995634425E-2</v>
      </c>
      <c r="Q5254" s="28">
        <v>0</v>
      </c>
      <c r="R5254" s="27">
        <f t="shared" si="439"/>
        <v>26.999999993713573</v>
      </c>
      <c r="S5254" s="3" t="s">
        <v>4</v>
      </c>
      <c r="T5254" s="3" t="s">
        <v>5395</v>
      </c>
      <c r="U5254" s="3" t="s">
        <v>4</v>
      </c>
      <c r="V5254" s="3" t="s">
        <v>5427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0.05</v>
      </c>
      <c r="AC5254" s="5">
        <v>0</v>
      </c>
      <c r="AD5254" s="5">
        <v>0</v>
      </c>
      <c r="AE5254" s="2">
        <v>2</v>
      </c>
      <c r="AF5254" s="2">
        <v>0</v>
      </c>
      <c r="AG5254" s="2">
        <v>0</v>
      </c>
      <c r="AH5254" s="2">
        <v>0</v>
      </c>
      <c r="AI5254" s="2">
        <v>0</v>
      </c>
      <c r="AJ5254" s="2">
        <v>1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 t="s">
        <v>4</v>
      </c>
      <c r="AT5254" s="2" t="s">
        <v>4</v>
      </c>
    </row>
    <row r="5255" spans="1:46" x14ac:dyDescent="0.2">
      <c r="A5255" s="2">
        <v>1648844</v>
      </c>
      <c r="B5255" s="2">
        <v>837153</v>
      </c>
      <c r="C5255" s="7">
        <v>22.598548869043899</v>
      </c>
      <c r="D5255" s="7">
        <v>37.835520246298998</v>
      </c>
      <c r="E5255" s="19" t="s">
        <v>5393</v>
      </c>
      <c r="F5255" s="46">
        <f>INDEX(Δεδομένα!$P:$P,MATCH('2021'!E5255,Δεδομένα!$O:$O,0))</f>
        <v>157</v>
      </c>
      <c r="G5255" s="49" t="s">
        <v>5394</v>
      </c>
      <c r="H5255" s="51" t="str">
        <f>INDEX(Δεδομένα!B$1:B$51,MATCH('2021'!G5255,Δεδομένα!A$1:A$51,0))</f>
        <v>ΠΕΛΛΟΠΟΝΗΣΟΥ</v>
      </c>
      <c r="I5255" s="53">
        <f>INDEX(Δεδομένα!E$1:E$13,MATCH('2021'!H5255,Δεδομένα!D$1:D$13,0))</f>
        <v>8</v>
      </c>
      <c r="J5255" s="4">
        <v>44267</v>
      </c>
      <c r="K5255" s="3" t="s">
        <v>696</v>
      </c>
      <c r="L5255" s="17" t="str">
        <f t="shared" si="436"/>
        <v>12/03/2021 19:39</v>
      </c>
      <c r="M5255" s="4">
        <v>44267</v>
      </c>
      <c r="N5255" s="3" t="s">
        <v>166</v>
      </c>
      <c r="O5255" s="17" t="str">
        <f t="shared" si="437"/>
        <v>12/03/2021 20:25</v>
      </c>
      <c r="P5255" s="24">
        <f t="shared" si="438"/>
        <v>3.1944444446708076E-2</v>
      </c>
      <c r="Q5255" s="28">
        <v>0</v>
      </c>
      <c r="R5255" s="27">
        <f t="shared" si="439"/>
        <v>46.000000003259629</v>
      </c>
      <c r="S5255" s="3" t="s">
        <v>4</v>
      </c>
      <c r="T5255" s="3" t="s">
        <v>5397</v>
      </c>
      <c r="U5255" s="3" t="s">
        <v>4</v>
      </c>
      <c r="V5255" s="3" t="s">
        <v>5428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5</v>
      </c>
      <c r="AC5255" s="5">
        <v>0</v>
      </c>
      <c r="AD5255" s="5">
        <v>0</v>
      </c>
      <c r="AE5255" s="2">
        <v>2</v>
      </c>
      <c r="AF5255" s="2">
        <v>0</v>
      </c>
      <c r="AG5255" s="2">
        <v>0</v>
      </c>
      <c r="AH5255" s="2">
        <v>0</v>
      </c>
      <c r="AI5255" s="2">
        <v>0</v>
      </c>
      <c r="AJ5255" s="2">
        <v>1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 t="s">
        <v>4</v>
      </c>
      <c r="AT5255" s="2" t="s">
        <v>4</v>
      </c>
    </row>
    <row r="5256" spans="1:46" x14ac:dyDescent="0.2">
      <c r="A5256" s="2">
        <v>1648857</v>
      </c>
      <c r="B5256" s="2">
        <v>837270</v>
      </c>
      <c r="C5256" s="7">
        <v>22.910040524834599</v>
      </c>
      <c r="D5256" s="7">
        <v>37.827695119107801</v>
      </c>
      <c r="E5256" s="19" t="s">
        <v>5393</v>
      </c>
      <c r="F5256" s="46">
        <f>INDEX(Δεδομένα!$P:$P,MATCH('2021'!E5256,Δεδομένα!$O:$O,0))</f>
        <v>157</v>
      </c>
      <c r="G5256" s="49" t="s">
        <v>5394</v>
      </c>
      <c r="H5256" s="51" t="str">
        <f>INDEX(Δεδομένα!B$1:B$51,MATCH('2021'!G5256,Δεδομένα!A$1:A$51,0))</f>
        <v>ΠΕΛΛΟΠΟΝΗΣΟΥ</v>
      </c>
      <c r="I5256" s="53">
        <f>INDEX(Δεδομένα!E$1:E$13,MATCH('2021'!H5256,Δεδομένα!D$1:D$13,0))</f>
        <v>8</v>
      </c>
      <c r="J5256" s="4">
        <v>44268</v>
      </c>
      <c r="K5256" s="3" t="s">
        <v>1426</v>
      </c>
      <c r="L5256" s="17" t="str">
        <f t="shared" si="436"/>
        <v>13/03/2021 11:59</v>
      </c>
      <c r="M5256" s="4">
        <v>44268</v>
      </c>
      <c r="N5256" s="3" t="s">
        <v>529</v>
      </c>
      <c r="O5256" s="17" t="str">
        <f t="shared" si="437"/>
        <v>13/03/2021 14:05</v>
      </c>
      <c r="P5256" s="24">
        <f t="shared" si="438"/>
        <v>8.7500000001455192E-2</v>
      </c>
      <c r="Q5256" s="28">
        <v>0</v>
      </c>
      <c r="R5256" s="27">
        <f t="shared" si="439"/>
        <v>126.00000000209548</v>
      </c>
      <c r="S5256" s="3" t="s">
        <v>4</v>
      </c>
      <c r="T5256" s="3" t="s">
        <v>5399</v>
      </c>
      <c r="U5256" s="3" t="s">
        <v>5429</v>
      </c>
      <c r="V5256" s="3" t="s">
        <v>5424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4</v>
      </c>
      <c r="AC5256" s="5">
        <v>0</v>
      </c>
      <c r="AD5256" s="5">
        <v>0</v>
      </c>
      <c r="AE5256" s="2">
        <v>4</v>
      </c>
      <c r="AF5256" s="2">
        <v>0</v>
      </c>
      <c r="AG5256" s="2">
        <v>0</v>
      </c>
      <c r="AH5256" s="2">
        <v>0</v>
      </c>
      <c r="AI5256" s="2">
        <v>0</v>
      </c>
      <c r="AJ5256" s="2">
        <v>2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 t="s">
        <v>4</v>
      </c>
      <c r="AT5256" s="2" t="s">
        <v>4</v>
      </c>
    </row>
    <row r="5257" spans="1:46" x14ac:dyDescent="0.2">
      <c r="A5257" s="2">
        <v>1648867</v>
      </c>
      <c r="B5257" s="2">
        <v>837270</v>
      </c>
      <c r="C5257" s="7">
        <v>22.910040524834599</v>
      </c>
      <c r="D5257" s="7">
        <v>37.827695119107801</v>
      </c>
      <c r="E5257" s="19" t="s">
        <v>5393</v>
      </c>
      <c r="F5257" s="46">
        <f>INDEX(Δεδομένα!$P:$P,MATCH('2021'!E5257,Δεδομένα!$O:$O,0))</f>
        <v>157</v>
      </c>
      <c r="G5257" s="49" t="s">
        <v>5394</v>
      </c>
      <c r="H5257" s="51" t="str">
        <f>INDEX(Δεδομένα!B$1:B$51,MATCH('2021'!G5257,Δεδομένα!A$1:A$51,0))</f>
        <v>ΠΕΛΛΟΠΟΝΗΣΟΥ</v>
      </c>
      <c r="I5257" s="53">
        <f>INDEX(Δεδομένα!E$1:E$13,MATCH('2021'!H5257,Δεδομένα!D$1:D$13,0))</f>
        <v>8</v>
      </c>
      <c r="J5257" s="4">
        <v>44268</v>
      </c>
      <c r="K5257" s="3" t="s">
        <v>1426</v>
      </c>
      <c r="L5257" s="17" t="str">
        <f t="shared" si="436"/>
        <v>13/03/2021 11:59</v>
      </c>
      <c r="M5257" s="4">
        <v>44268</v>
      </c>
      <c r="N5257" s="3" t="s">
        <v>529</v>
      </c>
      <c r="O5257" s="17" t="str">
        <f t="shared" si="437"/>
        <v>13/03/2021 14:05</v>
      </c>
      <c r="P5257" s="24">
        <f t="shared" si="438"/>
        <v>8.7500000001455192E-2</v>
      </c>
      <c r="Q5257" s="28">
        <v>0</v>
      </c>
      <c r="R5257" s="27">
        <f t="shared" si="439"/>
        <v>126.00000000209548</v>
      </c>
      <c r="S5257" s="3" t="s">
        <v>4</v>
      </c>
      <c r="T5257" s="3" t="s">
        <v>5399</v>
      </c>
      <c r="U5257" s="3" t="s">
        <v>4</v>
      </c>
      <c r="V5257" s="3" t="s">
        <v>5429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4</v>
      </c>
      <c r="AC5257" s="5">
        <v>0</v>
      </c>
      <c r="AD5257" s="5">
        <v>0</v>
      </c>
      <c r="AE5257" s="2">
        <v>4</v>
      </c>
      <c r="AF5257" s="2">
        <v>0</v>
      </c>
      <c r="AG5257" s="2">
        <v>0</v>
      </c>
      <c r="AH5257" s="2">
        <v>0</v>
      </c>
      <c r="AI5257" s="2">
        <v>0</v>
      </c>
      <c r="AJ5257" s="2">
        <v>2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 t="s">
        <v>4</v>
      </c>
      <c r="AT5257" s="2" t="s">
        <v>4</v>
      </c>
    </row>
    <row r="5258" spans="1:46" x14ac:dyDescent="0.2">
      <c r="A5258" s="2">
        <v>1648881</v>
      </c>
      <c r="B5258" s="2">
        <v>837801</v>
      </c>
      <c r="C5258" s="7">
        <v>22.895299639620699</v>
      </c>
      <c r="D5258" s="7">
        <v>37.8900059893909</v>
      </c>
      <c r="E5258" s="19" t="s">
        <v>5393</v>
      </c>
      <c r="F5258" s="46">
        <f>INDEX(Δεδομένα!$P:$P,MATCH('2021'!E5258,Δεδομένα!$O:$O,0))</f>
        <v>157</v>
      </c>
      <c r="G5258" s="49" t="s">
        <v>5394</v>
      </c>
      <c r="H5258" s="51" t="str">
        <f>INDEX(Δεδομένα!B$1:B$51,MATCH('2021'!G5258,Δεδομένα!A$1:A$51,0))</f>
        <v>ΠΕΛΛΟΠΟΝΗΣΟΥ</v>
      </c>
      <c r="I5258" s="53">
        <f>INDEX(Δεδομένα!E$1:E$13,MATCH('2021'!H5258,Δεδομένα!D$1:D$13,0))</f>
        <v>8</v>
      </c>
      <c r="J5258" s="4">
        <v>44270</v>
      </c>
      <c r="K5258" s="3" t="s">
        <v>931</v>
      </c>
      <c r="L5258" s="17" t="str">
        <f t="shared" si="436"/>
        <v>15/03/2021 15:09</v>
      </c>
      <c r="M5258" s="4">
        <v>44270</v>
      </c>
      <c r="N5258" s="3" t="s">
        <v>904</v>
      </c>
      <c r="O5258" s="17" t="str">
        <f t="shared" si="437"/>
        <v>15/03/2021 15:39</v>
      </c>
      <c r="P5258" s="24">
        <f t="shared" si="438"/>
        <v>2.0833333335758653E-2</v>
      </c>
      <c r="Q5258" s="28">
        <v>0</v>
      </c>
      <c r="R5258" s="27">
        <f t="shared" si="439"/>
        <v>30.00000000349246</v>
      </c>
      <c r="S5258" s="3" t="s">
        <v>4</v>
      </c>
      <c r="T5258" s="3" t="s">
        <v>5399</v>
      </c>
      <c r="U5258" s="3" t="s">
        <v>5430</v>
      </c>
      <c r="V5258" s="3" t="s">
        <v>5430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0.02</v>
      </c>
      <c r="AC5258" s="5">
        <v>0</v>
      </c>
      <c r="AD5258" s="5">
        <v>0</v>
      </c>
      <c r="AE5258" s="2">
        <v>2</v>
      </c>
      <c r="AF5258" s="2">
        <v>0</v>
      </c>
      <c r="AG5258" s="2">
        <v>0</v>
      </c>
      <c r="AH5258" s="2">
        <v>0</v>
      </c>
      <c r="AI5258" s="2">
        <v>0</v>
      </c>
      <c r="AJ5258" s="2">
        <v>1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 t="s">
        <v>4</v>
      </c>
      <c r="AT5258" s="2" t="s">
        <v>4</v>
      </c>
    </row>
    <row r="5259" spans="1:46" x14ac:dyDescent="0.2">
      <c r="A5259" s="2">
        <v>1649163</v>
      </c>
      <c r="B5259" s="2">
        <v>838658</v>
      </c>
      <c r="C5259" s="7">
        <v>22.787209031803201</v>
      </c>
      <c r="D5259" s="7">
        <v>37.812229552694802</v>
      </c>
      <c r="E5259" s="19" t="s">
        <v>5393</v>
      </c>
      <c r="F5259" s="46">
        <f>INDEX(Δεδομένα!$P:$P,MATCH('2021'!E5259,Δεδομένα!$O:$O,0))</f>
        <v>157</v>
      </c>
      <c r="G5259" s="49" t="s">
        <v>5394</v>
      </c>
      <c r="H5259" s="51" t="str">
        <f>INDEX(Δεδομένα!B$1:B$51,MATCH('2021'!G5259,Δεδομένα!A$1:A$51,0))</f>
        <v>ΠΕΛΛΟΠΟΝΗΣΟΥ</v>
      </c>
      <c r="I5259" s="53">
        <f>INDEX(Δεδομένα!E$1:E$13,MATCH('2021'!H5259,Δεδομένα!D$1:D$13,0))</f>
        <v>8</v>
      </c>
      <c r="J5259" s="4">
        <v>44272</v>
      </c>
      <c r="K5259" s="3" t="s">
        <v>464</v>
      </c>
      <c r="L5259" s="17" t="str">
        <f t="shared" si="436"/>
        <v>17/03/2021 18:20</v>
      </c>
      <c r="M5259" s="4">
        <v>44272</v>
      </c>
      <c r="N5259" s="3" t="s">
        <v>2092</v>
      </c>
      <c r="O5259" s="17" t="str">
        <f t="shared" si="437"/>
        <v>17/03/2021 21:44</v>
      </c>
      <c r="P5259" s="24">
        <f t="shared" si="438"/>
        <v>0.14166666666278616</v>
      </c>
      <c r="Q5259" s="28">
        <v>0</v>
      </c>
      <c r="R5259" s="27">
        <f t="shared" si="439"/>
        <v>203.99999999441206</v>
      </c>
      <c r="S5259" s="3" t="s">
        <v>4</v>
      </c>
      <c r="T5259" s="3" t="s">
        <v>5399</v>
      </c>
      <c r="U5259" s="3" t="s">
        <v>4</v>
      </c>
      <c r="V5259" s="3" t="s">
        <v>5431</v>
      </c>
      <c r="W5259" s="5">
        <v>0</v>
      </c>
      <c r="X5259" s="5">
        <v>0</v>
      </c>
      <c r="Y5259" s="5">
        <v>0</v>
      </c>
      <c r="Z5259" s="5">
        <v>0</v>
      </c>
      <c r="AA5259" s="5">
        <v>5</v>
      </c>
      <c r="AB5259" s="5">
        <v>0</v>
      </c>
      <c r="AC5259" s="5">
        <v>0</v>
      </c>
      <c r="AD5259" s="5">
        <v>0</v>
      </c>
      <c r="AE5259" s="2">
        <v>6</v>
      </c>
      <c r="AF5259" s="2">
        <v>0</v>
      </c>
      <c r="AG5259" s="2">
        <v>0</v>
      </c>
      <c r="AH5259" s="2">
        <v>0</v>
      </c>
      <c r="AI5259" s="2">
        <v>0</v>
      </c>
      <c r="AJ5259" s="2">
        <v>3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 t="s">
        <v>4</v>
      </c>
      <c r="AT5259" s="2" t="s">
        <v>4</v>
      </c>
    </row>
    <row r="5260" spans="1:46" x14ac:dyDescent="0.2">
      <c r="A5260" s="2">
        <v>1649173</v>
      </c>
      <c r="B5260" s="2">
        <v>838938</v>
      </c>
      <c r="C5260" s="7">
        <v>22.834253684710401</v>
      </c>
      <c r="D5260" s="7">
        <v>37.912329545711202</v>
      </c>
      <c r="E5260" s="19" t="s">
        <v>5393</v>
      </c>
      <c r="F5260" s="46">
        <f>INDEX(Δεδομένα!$P:$P,MATCH('2021'!E5260,Δεδομένα!$O:$O,0))</f>
        <v>157</v>
      </c>
      <c r="G5260" s="49" t="s">
        <v>5394</v>
      </c>
      <c r="H5260" s="51" t="str">
        <f>INDEX(Δεδομένα!B$1:B$51,MATCH('2021'!G5260,Δεδομένα!A$1:A$51,0))</f>
        <v>ΠΕΛΛΟΠΟΝΗΣΟΥ</v>
      </c>
      <c r="I5260" s="53">
        <f>INDEX(Δεδομένα!E$1:E$13,MATCH('2021'!H5260,Δεδομένα!D$1:D$13,0))</f>
        <v>8</v>
      </c>
      <c r="J5260" s="4">
        <v>44273</v>
      </c>
      <c r="K5260" s="3" t="s">
        <v>1658</v>
      </c>
      <c r="L5260" s="17" t="str">
        <f t="shared" si="436"/>
        <v>18/03/2021 16:21</v>
      </c>
      <c r="M5260" s="4">
        <v>44273</v>
      </c>
      <c r="N5260" s="3" t="s">
        <v>723</v>
      </c>
      <c r="O5260" s="17" t="str">
        <f t="shared" si="437"/>
        <v>18/03/2021 17:18</v>
      </c>
      <c r="P5260" s="24">
        <f t="shared" si="438"/>
        <v>3.9583333331393078E-2</v>
      </c>
      <c r="Q5260" s="28">
        <v>0</v>
      </c>
      <c r="R5260" s="27">
        <f t="shared" si="439"/>
        <v>56.999999997206032</v>
      </c>
      <c r="S5260" s="3" t="s">
        <v>4</v>
      </c>
      <c r="T5260" s="3" t="s">
        <v>5399</v>
      </c>
      <c r="U5260" s="3" t="s">
        <v>4</v>
      </c>
      <c r="V5260" s="3" t="s">
        <v>5432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0.1</v>
      </c>
      <c r="AD5260" s="5">
        <v>0</v>
      </c>
      <c r="AE5260" s="2">
        <v>2</v>
      </c>
      <c r="AF5260" s="2">
        <v>0</v>
      </c>
      <c r="AG5260" s="2">
        <v>0</v>
      </c>
      <c r="AH5260" s="2">
        <v>0</v>
      </c>
      <c r="AI5260" s="2">
        <v>0</v>
      </c>
      <c r="AJ5260" s="2">
        <v>1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 t="s">
        <v>4</v>
      </c>
      <c r="AT5260" s="2" t="s">
        <v>4</v>
      </c>
    </row>
    <row r="5261" spans="1:46" x14ac:dyDescent="0.2">
      <c r="A5261" s="2">
        <v>1649233</v>
      </c>
      <c r="B5261" s="2">
        <v>839597</v>
      </c>
      <c r="C5261" s="7">
        <v>22.670170239184898</v>
      </c>
      <c r="D5261" s="7">
        <v>37.848930411230697</v>
      </c>
      <c r="E5261" s="19" t="s">
        <v>5393</v>
      </c>
      <c r="F5261" s="46">
        <f>INDEX(Δεδομένα!$P:$P,MATCH('2021'!E5261,Δεδομένα!$O:$O,0))</f>
        <v>157</v>
      </c>
      <c r="G5261" s="49" t="s">
        <v>5394</v>
      </c>
      <c r="H5261" s="51" t="str">
        <f>INDEX(Δεδομένα!B$1:B$51,MATCH('2021'!G5261,Δεδομένα!A$1:A$51,0))</f>
        <v>ΠΕΛΛΟΠΟΝΗΣΟΥ</v>
      </c>
      <c r="I5261" s="53">
        <f>INDEX(Δεδομένα!E$1:E$13,MATCH('2021'!H5261,Δεδομένα!D$1:D$13,0))</f>
        <v>8</v>
      </c>
      <c r="J5261" s="4">
        <v>44276</v>
      </c>
      <c r="K5261" s="3" t="s">
        <v>1395</v>
      </c>
      <c r="L5261" s="17" t="str">
        <f t="shared" si="436"/>
        <v>21/03/2021 17:53</v>
      </c>
      <c r="M5261" s="4">
        <v>44276</v>
      </c>
      <c r="N5261" s="3" t="s">
        <v>422</v>
      </c>
      <c r="O5261" s="17" t="str">
        <f t="shared" si="437"/>
        <v>21/03/2021 18:34</v>
      </c>
      <c r="P5261" s="24">
        <f t="shared" si="438"/>
        <v>2.8472222220443655E-2</v>
      </c>
      <c r="Q5261" s="28">
        <v>0</v>
      </c>
      <c r="R5261" s="27">
        <f t="shared" si="439"/>
        <v>40.999999997438863</v>
      </c>
      <c r="S5261" s="3" t="s">
        <v>4</v>
      </c>
      <c r="T5261" s="3" t="s">
        <v>5397</v>
      </c>
      <c r="U5261" s="3" t="s">
        <v>4</v>
      </c>
      <c r="V5261" s="3" t="s">
        <v>5433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0.05</v>
      </c>
      <c r="AC5261" s="5">
        <v>0</v>
      </c>
      <c r="AD5261" s="5">
        <v>0</v>
      </c>
      <c r="AE5261" s="2">
        <v>2</v>
      </c>
      <c r="AF5261" s="2">
        <v>0</v>
      </c>
      <c r="AG5261" s="2">
        <v>0</v>
      </c>
      <c r="AH5261" s="2">
        <v>0</v>
      </c>
      <c r="AI5261" s="2">
        <v>0</v>
      </c>
      <c r="AJ5261" s="2">
        <v>1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 t="s">
        <v>4</v>
      </c>
      <c r="AT5261" s="2" t="s">
        <v>4</v>
      </c>
    </row>
    <row r="5262" spans="1:46" x14ac:dyDescent="0.2">
      <c r="A5262" s="2">
        <v>1649701</v>
      </c>
      <c r="B5262" s="2">
        <v>840082</v>
      </c>
      <c r="C5262" s="7">
        <v>22.726830510543302</v>
      </c>
      <c r="D5262" s="7">
        <v>37.796285461140897</v>
      </c>
      <c r="E5262" s="19" t="s">
        <v>5393</v>
      </c>
      <c r="F5262" s="46">
        <f>INDEX(Δεδομένα!$P:$P,MATCH('2021'!E5262,Δεδομένα!$O:$O,0))</f>
        <v>157</v>
      </c>
      <c r="G5262" s="49" t="s">
        <v>5394</v>
      </c>
      <c r="H5262" s="51" t="str">
        <f>INDEX(Δεδομένα!B$1:B$51,MATCH('2021'!G5262,Δεδομένα!A$1:A$51,0))</f>
        <v>ΠΕΛΛΟΠΟΝΗΣΟΥ</v>
      </c>
      <c r="I5262" s="53">
        <f>INDEX(Δεδομένα!E$1:E$13,MATCH('2021'!H5262,Δεδομένα!D$1:D$13,0))</f>
        <v>8</v>
      </c>
      <c r="J5262" s="4">
        <v>44279</v>
      </c>
      <c r="K5262" s="3" t="s">
        <v>387</v>
      </c>
      <c r="L5262" s="17" t="str">
        <f t="shared" si="436"/>
        <v>24/03/2021 15:58</v>
      </c>
      <c r="M5262" s="4">
        <v>44279</v>
      </c>
      <c r="N5262" s="3" t="s">
        <v>723</v>
      </c>
      <c r="O5262" s="17" t="str">
        <f t="shared" si="437"/>
        <v>24/03/2021 17:18</v>
      </c>
      <c r="P5262" s="24">
        <f t="shared" si="438"/>
        <v>5.5555555554747116E-2</v>
      </c>
      <c r="Q5262" s="28">
        <v>0</v>
      </c>
      <c r="R5262" s="27">
        <f t="shared" si="439"/>
        <v>79.999999998835847</v>
      </c>
      <c r="S5262" s="3" t="s">
        <v>4</v>
      </c>
      <c r="T5262" s="3" t="s">
        <v>5399</v>
      </c>
      <c r="U5262" s="3" t="s">
        <v>4</v>
      </c>
      <c r="V5262" s="3" t="s">
        <v>5434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0.2</v>
      </c>
      <c r="AC5262" s="5">
        <v>0</v>
      </c>
      <c r="AD5262" s="5">
        <v>0</v>
      </c>
      <c r="AE5262" s="2">
        <v>2</v>
      </c>
      <c r="AF5262" s="2">
        <v>0</v>
      </c>
      <c r="AG5262" s="2">
        <v>0</v>
      </c>
      <c r="AH5262" s="2">
        <v>0</v>
      </c>
      <c r="AI5262" s="2">
        <v>0</v>
      </c>
      <c r="AJ5262" s="2">
        <v>1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 t="s">
        <v>4</v>
      </c>
      <c r="AT5262" s="2" t="s">
        <v>4</v>
      </c>
    </row>
    <row r="5263" spans="1:46" x14ac:dyDescent="0.2">
      <c r="A5263" s="2">
        <v>1649727</v>
      </c>
      <c r="B5263" s="2">
        <v>840117</v>
      </c>
      <c r="C5263" s="7">
        <v>22.6462047195105</v>
      </c>
      <c r="D5263" s="7">
        <v>37.812050163836801</v>
      </c>
      <c r="E5263" s="19" t="s">
        <v>5393</v>
      </c>
      <c r="F5263" s="46">
        <f>INDEX(Δεδομένα!$P:$P,MATCH('2021'!E5263,Δεδομένα!$O:$O,0))</f>
        <v>157</v>
      </c>
      <c r="G5263" s="49" t="s">
        <v>5394</v>
      </c>
      <c r="H5263" s="51" t="str">
        <f>INDEX(Δεδομένα!B$1:B$51,MATCH('2021'!G5263,Δεδομένα!A$1:A$51,0))</f>
        <v>ΠΕΛΛΟΠΟΝΗΣΟΥ</v>
      </c>
      <c r="I5263" s="53">
        <f>INDEX(Δεδομένα!E$1:E$13,MATCH('2021'!H5263,Δεδομένα!D$1:D$13,0))</f>
        <v>8</v>
      </c>
      <c r="J5263" s="4">
        <v>44279</v>
      </c>
      <c r="K5263" s="3" t="s">
        <v>32</v>
      </c>
      <c r="L5263" s="17" t="str">
        <f t="shared" si="436"/>
        <v>24/03/2021 18:45</v>
      </c>
      <c r="M5263" s="4">
        <v>44279</v>
      </c>
      <c r="N5263" s="3" t="s">
        <v>1041</v>
      </c>
      <c r="O5263" s="17" t="str">
        <f t="shared" si="437"/>
        <v>24/03/2021 19:17</v>
      </c>
      <c r="P5263" s="24">
        <f t="shared" si="438"/>
        <v>2.2222222221898846E-2</v>
      </c>
      <c r="Q5263" s="28">
        <v>0</v>
      </c>
      <c r="R5263" s="27">
        <f t="shared" si="439"/>
        <v>31.999999999534339</v>
      </c>
      <c r="S5263" s="3" t="s">
        <v>4</v>
      </c>
      <c r="T5263" s="3" t="s">
        <v>5399</v>
      </c>
      <c r="U5263" s="3" t="s">
        <v>4</v>
      </c>
      <c r="V5263" s="3" t="s">
        <v>5435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0.5</v>
      </c>
      <c r="AC5263" s="5">
        <v>0</v>
      </c>
      <c r="AD5263" s="5">
        <v>0</v>
      </c>
      <c r="AE5263" s="2">
        <v>2</v>
      </c>
      <c r="AF5263" s="2">
        <v>0</v>
      </c>
      <c r="AG5263" s="2">
        <v>0</v>
      </c>
      <c r="AH5263" s="2">
        <v>0</v>
      </c>
      <c r="AI5263" s="2">
        <v>0</v>
      </c>
      <c r="AJ5263" s="2">
        <v>1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 t="s">
        <v>4</v>
      </c>
      <c r="AT5263" s="2" t="s">
        <v>4</v>
      </c>
    </row>
    <row r="5264" spans="1:46" x14ac:dyDescent="0.2">
      <c r="A5264" s="2">
        <v>1650326</v>
      </c>
      <c r="B5264" s="2">
        <v>840665</v>
      </c>
      <c r="C5264" s="7">
        <v>22.666069493556801</v>
      </c>
      <c r="D5264" s="7">
        <v>37.847542393853402</v>
      </c>
      <c r="E5264" s="19" t="s">
        <v>5393</v>
      </c>
      <c r="F5264" s="46">
        <f>INDEX(Δεδομένα!$P:$P,MATCH('2021'!E5264,Δεδομένα!$O:$O,0))</f>
        <v>157</v>
      </c>
      <c r="G5264" s="49" t="s">
        <v>5394</v>
      </c>
      <c r="H5264" s="51" t="str">
        <f>INDEX(Δεδομένα!B$1:B$51,MATCH('2021'!G5264,Δεδομένα!A$1:A$51,0))</f>
        <v>ΠΕΛΛΟΠΟΝΗΣΟΥ</v>
      </c>
      <c r="I5264" s="53">
        <f>INDEX(Δεδομένα!E$1:E$13,MATCH('2021'!H5264,Δεδομένα!D$1:D$13,0))</f>
        <v>8</v>
      </c>
      <c r="J5264" s="4">
        <v>44282</v>
      </c>
      <c r="K5264" s="3" t="s">
        <v>338</v>
      </c>
      <c r="L5264" s="17" t="str">
        <f t="shared" si="436"/>
        <v>27/03/2021 11:00</v>
      </c>
      <c r="M5264" s="4">
        <v>44282</v>
      </c>
      <c r="N5264" s="3" t="s">
        <v>719</v>
      </c>
      <c r="O5264" s="17" t="str">
        <f t="shared" si="437"/>
        <v>27/03/2021 11:43</v>
      </c>
      <c r="P5264" s="24">
        <f t="shared" si="438"/>
        <v>2.9861111106583849E-2</v>
      </c>
      <c r="Q5264" s="28">
        <v>0</v>
      </c>
      <c r="R5264" s="27">
        <f t="shared" si="439"/>
        <v>42.999999993480742</v>
      </c>
      <c r="S5264" s="3" t="s">
        <v>4</v>
      </c>
      <c r="T5264" s="3" t="s">
        <v>5397</v>
      </c>
      <c r="U5264" s="3" t="s">
        <v>4</v>
      </c>
      <c r="V5264" s="3" t="s">
        <v>5433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0.2</v>
      </c>
      <c r="AC5264" s="5">
        <v>0</v>
      </c>
      <c r="AD5264" s="5">
        <v>0</v>
      </c>
      <c r="AE5264" s="2">
        <v>2</v>
      </c>
      <c r="AF5264" s="2">
        <v>0</v>
      </c>
      <c r="AG5264" s="2">
        <v>0</v>
      </c>
      <c r="AH5264" s="2">
        <v>0</v>
      </c>
      <c r="AI5264" s="2">
        <v>0</v>
      </c>
      <c r="AJ5264" s="2">
        <v>1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 t="s">
        <v>4</v>
      </c>
      <c r="AT5264" s="2" t="s">
        <v>4</v>
      </c>
    </row>
    <row r="5265" spans="1:46" x14ac:dyDescent="0.2">
      <c r="A5265" s="2">
        <v>1650336</v>
      </c>
      <c r="B5265" s="2">
        <v>840670</v>
      </c>
      <c r="C5265" s="7">
        <v>22.733631301766401</v>
      </c>
      <c r="D5265" s="7">
        <v>37.881039852787197</v>
      </c>
      <c r="E5265" s="19" t="s">
        <v>5393</v>
      </c>
      <c r="F5265" s="46">
        <f>INDEX(Δεδομένα!$P:$P,MATCH('2021'!E5265,Δεδομένα!$O:$O,0))</f>
        <v>157</v>
      </c>
      <c r="G5265" s="49" t="s">
        <v>5394</v>
      </c>
      <c r="H5265" s="51" t="str">
        <f>INDEX(Δεδομένα!B$1:B$51,MATCH('2021'!G5265,Δεδομένα!A$1:A$51,0))</f>
        <v>ΠΕΛΛΟΠΟΝΗΣΟΥ</v>
      </c>
      <c r="I5265" s="53">
        <f>INDEX(Δεδομένα!E$1:E$13,MATCH('2021'!H5265,Δεδομένα!D$1:D$13,0))</f>
        <v>8</v>
      </c>
      <c r="J5265" s="4">
        <v>44282</v>
      </c>
      <c r="K5265" s="3" t="s">
        <v>681</v>
      </c>
      <c r="L5265" s="17" t="str">
        <f t="shared" si="436"/>
        <v>27/03/2021 11:15</v>
      </c>
      <c r="M5265" s="4">
        <v>44282</v>
      </c>
      <c r="N5265" s="3" t="s">
        <v>603</v>
      </c>
      <c r="O5265" s="17" t="str">
        <f t="shared" si="437"/>
        <v>27/03/2021 17:56</v>
      </c>
      <c r="P5265" s="24">
        <f t="shared" si="438"/>
        <v>0.27847222222044365</v>
      </c>
      <c r="Q5265" s="28">
        <v>0</v>
      </c>
      <c r="R5265" s="27">
        <f t="shared" si="439"/>
        <v>400.99999999743886</v>
      </c>
      <c r="S5265" s="3" t="s">
        <v>4</v>
      </c>
      <c r="T5265" s="3" t="s">
        <v>5395</v>
      </c>
      <c r="U5265" s="3" t="s">
        <v>4</v>
      </c>
      <c r="V5265" s="3" t="s">
        <v>5436</v>
      </c>
      <c r="W5265" s="5">
        <v>0</v>
      </c>
      <c r="X5265" s="5">
        <v>0.2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2">
        <v>4</v>
      </c>
      <c r="AF5265" s="2">
        <v>0</v>
      </c>
      <c r="AG5265" s="2">
        <v>0</v>
      </c>
      <c r="AH5265" s="2">
        <v>0</v>
      </c>
      <c r="AI5265" s="2">
        <v>0</v>
      </c>
      <c r="AJ5265" s="2">
        <v>2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 t="s">
        <v>4</v>
      </c>
      <c r="AT5265" s="2" t="s">
        <v>4</v>
      </c>
    </row>
    <row r="5266" spans="1:46" x14ac:dyDescent="0.2">
      <c r="A5266" s="2">
        <v>1650341</v>
      </c>
      <c r="B5266" s="2">
        <v>840705</v>
      </c>
      <c r="C5266" s="7">
        <v>22.767381275378899</v>
      </c>
      <c r="D5266" s="7">
        <v>37.947043395014099</v>
      </c>
      <c r="E5266" s="19" t="s">
        <v>5393</v>
      </c>
      <c r="F5266" s="46">
        <f>INDEX(Δεδομένα!$P:$P,MATCH('2021'!E5266,Δεδομένα!$O:$O,0))</f>
        <v>157</v>
      </c>
      <c r="G5266" s="49" t="s">
        <v>5394</v>
      </c>
      <c r="H5266" s="51" t="str">
        <f>INDEX(Δεδομένα!B$1:B$51,MATCH('2021'!G5266,Δεδομένα!A$1:A$51,0))</f>
        <v>ΠΕΛΛΟΠΟΝΗΣΟΥ</v>
      </c>
      <c r="I5266" s="53">
        <f>INDEX(Δεδομένα!E$1:E$13,MATCH('2021'!H5266,Δεδομένα!D$1:D$13,0))</f>
        <v>8</v>
      </c>
      <c r="J5266" s="4">
        <v>44282</v>
      </c>
      <c r="K5266" s="3" t="s">
        <v>393</v>
      </c>
      <c r="L5266" s="17" t="str">
        <f t="shared" si="436"/>
        <v>27/03/2021 12:37</v>
      </c>
      <c r="M5266" s="4">
        <v>44282</v>
      </c>
      <c r="N5266" s="3" t="s">
        <v>431</v>
      </c>
      <c r="O5266" s="17" t="str">
        <f t="shared" si="437"/>
        <v>27/03/2021 15:33</v>
      </c>
      <c r="P5266" s="24">
        <f t="shared" si="438"/>
        <v>0.12222222222771961</v>
      </c>
      <c r="Q5266" s="28">
        <v>0</v>
      </c>
      <c r="R5266" s="27">
        <f t="shared" si="439"/>
        <v>176.00000000791624</v>
      </c>
      <c r="S5266" s="3" t="s">
        <v>4</v>
      </c>
      <c r="T5266" s="3" t="s">
        <v>5395</v>
      </c>
      <c r="U5266" s="3" t="s">
        <v>5437</v>
      </c>
      <c r="V5266" s="3" t="s">
        <v>5437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1</v>
      </c>
      <c r="AC5266" s="5">
        <v>0</v>
      </c>
      <c r="AD5266" s="5">
        <v>0</v>
      </c>
      <c r="AE5266" s="2">
        <v>2</v>
      </c>
      <c r="AF5266" s="2">
        <v>0</v>
      </c>
      <c r="AG5266" s="2">
        <v>0</v>
      </c>
      <c r="AH5266" s="2">
        <v>0</v>
      </c>
      <c r="AI5266" s="2">
        <v>0</v>
      </c>
      <c r="AJ5266" s="2">
        <v>1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 t="s">
        <v>4</v>
      </c>
      <c r="AT5266" s="2" t="s">
        <v>4</v>
      </c>
    </row>
    <row r="5267" spans="1:46" x14ac:dyDescent="0.2">
      <c r="A5267" s="2">
        <v>1650410</v>
      </c>
      <c r="B5267" s="2">
        <v>840918</v>
      </c>
      <c r="C5267" s="7">
        <v>23.084089063145701</v>
      </c>
      <c r="D5267" s="7">
        <v>37.807552359368501</v>
      </c>
      <c r="E5267" s="19" t="s">
        <v>5393</v>
      </c>
      <c r="F5267" s="46">
        <f>INDEX(Δεδομένα!$P:$P,MATCH('2021'!E5267,Δεδομένα!$O:$O,0))</f>
        <v>157</v>
      </c>
      <c r="G5267" s="49" t="s">
        <v>5394</v>
      </c>
      <c r="H5267" s="51" t="str">
        <f>INDEX(Δεδομένα!B$1:B$51,MATCH('2021'!G5267,Δεδομένα!A$1:A$51,0))</f>
        <v>ΠΕΛΛΟΠΟΝΗΣΟΥ</v>
      </c>
      <c r="I5267" s="53">
        <f>INDEX(Δεδομένα!E$1:E$13,MATCH('2021'!H5267,Δεδομένα!D$1:D$13,0))</f>
        <v>8</v>
      </c>
      <c r="J5267" s="4">
        <v>44283</v>
      </c>
      <c r="K5267" s="3" t="s">
        <v>544</v>
      </c>
      <c r="L5267" s="17" t="str">
        <f t="shared" si="436"/>
        <v>28/03/2021 11:50</v>
      </c>
      <c r="M5267" s="4">
        <v>44283</v>
      </c>
      <c r="N5267" s="3" t="s">
        <v>237</v>
      </c>
      <c r="O5267" s="17" t="str">
        <f t="shared" si="437"/>
        <v>28/03/2021 12:30</v>
      </c>
      <c r="P5267" s="24">
        <f t="shared" si="438"/>
        <v>2.7777777781011537E-2</v>
      </c>
      <c r="Q5267" s="28">
        <v>0</v>
      </c>
      <c r="R5267" s="27">
        <f t="shared" si="439"/>
        <v>40.000000004656613</v>
      </c>
      <c r="S5267" s="3" t="s">
        <v>4</v>
      </c>
      <c r="T5267" s="3" t="s">
        <v>5399</v>
      </c>
      <c r="U5267" s="3" t="s">
        <v>5413</v>
      </c>
      <c r="V5267" s="3" t="s">
        <v>5413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0.05</v>
      </c>
      <c r="AD5267" s="5">
        <v>0</v>
      </c>
      <c r="AE5267" s="2">
        <v>2</v>
      </c>
      <c r="AF5267" s="2">
        <v>0</v>
      </c>
      <c r="AG5267" s="2">
        <v>0</v>
      </c>
      <c r="AH5267" s="2">
        <v>0</v>
      </c>
      <c r="AI5267" s="2">
        <v>0</v>
      </c>
      <c r="AJ5267" s="2">
        <v>1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 t="s">
        <v>4</v>
      </c>
      <c r="AT5267" s="2" t="s">
        <v>4</v>
      </c>
    </row>
    <row r="5268" spans="1:46" x14ac:dyDescent="0.2">
      <c r="A5268" s="2">
        <v>1650406</v>
      </c>
      <c r="B5268" s="2">
        <v>840988</v>
      </c>
      <c r="C5268" s="7">
        <v>22.8686102902847</v>
      </c>
      <c r="D5268" s="7">
        <v>37.927286947869</v>
      </c>
      <c r="E5268" s="19" t="s">
        <v>5393</v>
      </c>
      <c r="F5268" s="46">
        <f>INDEX(Δεδομένα!$P:$P,MATCH('2021'!E5268,Δεδομένα!$O:$O,0))</f>
        <v>157</v>
      </c>
      <c r="G5268" s="49" t="s">
        <v>5394</v>
      </c>
      <c r="H5268" s="51" t="str">
        <f>INDEX(Δεδομένα!B$1:B$51,MATCH('2021'!G5268,Δεδομένα!A$1:A$51,0))</f>
        <v>ΠΕΛΛΟΠΟΝΗΣΟΥ</v>
      </c>
      <c r="I5268" s="53">
        <f>INDEX(Δεδομένα!E$1:E$13,MATCH('2021'!H5268,Δεδομένα!D$1:D$13,0))</f>
        <v>8</v>
      </c>
      <c r="J5268" s="4">
        <v>44283</v>
      </c>
      <c r="K5268" s="3" t="s">
        <v>1282</v>
      </c>
      <c r="L5268" s="17" t="str">
        <f t="shared" si="436"/>
        <v>28/03/2021 14:19</v>
      </c>
      <c r="M5268" s="4">
        <v>44283</v>
      </c>
      <c r="N5268" s="3" t="s">
        <v>562</v>
      </c>
      <c r="O5268" s="17" t="str">
        <f t="shared" si="437"/>
        <v>28/03/2021 15:45</v>
      </c>
      <c r="P5268" s="24">
        <f t="shared" si="438"/>
        <v>5.9722222220443655E-2</v>
      </c>
      <c r="Q5268" s="28">
        <v>0</v>
      </c>
      <c r="R5268" s="27">
        <f t="shared" si="439"/>
        <v>85.999999997438863</v>
      </c>
      <c r="S5268" s="3" t="s">
        <v>4</v>
      </c>
      <c r="T5268" s="3" t="s">
        <v>5399</v>
      </c>
      <c r="U5268" s="3" t="s">
        <v>4</v>
      </c>
      <c r="V5268" s="3" t="s">
        <v>5438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2</v>
      </c>
      <c r="AC5268" s="5">
        <v>0</v>
      </c>
      <c r="AD5268" s="5">
        <v>0</v>
      </c>
      <c r="AE5268" s="2">
        <v>2</v>
      </c>
      <c r="AF5268" s="2">
        <v>0</v>
      </c>
      <c r="AG5268" s="2">
        <v>0</v>
      </c>
      <c r="AH5268" s="2">
        <v>0</v>
      </c>
      <c r="AI5268" s="2">
        <v>0</v>
      </c>
      <c r="AJ5268" s="2">
        <v>1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 t="s">
        <v>4</v>
      </c>
      <c r="AT5268" s="2" t="s">
        <v>4</v>
      </c>
    </row>
    <row r="5269" spans="1:46" x14ac:dyDescent="0.2">
      <c r="A5269" s="2">
        <v>1650426</v>
      </c>
      <c r="B5269" s="2">
        <v>841050</v>
      </c>
      <c r="C5269" s="7">
        <v>22.887608162359601</v>
      </c>
      <c r="D5269" s="7">
        <v>37.796330642456098</v>
      </c>
      <c r="E5269" s="19" t="s">
        <v>5393</v>
      </c>
      <c r="F5269" s="46">
        <f>INDEX(Δεδομένα!$P:$P,MATCH('2021'!E5269,Δεδομένα!$O:$O,0))</f>
        <v>157</v>
      </c>
      <c r="G5269" s="49" t="s">
        <v>5394</v>
      </c>
      <c r="H5269" s="51" t="str">
        <f>INDEX(Δεδομένα!B$1:B$51,MATCH('2021'!G5269,Δεδομένα!A$1:A$51,0))</f>
        <v>ΠΕΛΛΟΠΟΝΗΣΟΥ</v>
      </c>
      <c r="I5269" s="53">
        <f>INDEX(Δεδομένα!E$1:E$13,MATCH('2021'!H5269,Δεδομένα!D$1:D$13,0))</f>
        <v>8</v>
      </c>
      <c r="J5269" s="4">
        <v>44283</v>
      </c>
      <c r="K5269" s="3" t="s">
        <v>1161</v>
      </c>
      <c r="L5269" s="17" t="str">
        <f t="shared" si="436"/>
        <v>28/03/2021 16:43</v>
      </c>
      <c r="M5269" s="4">
        <v>44283</v>
      </c>
      <c r="N5269" s="3" t="s">
        <v>566</v>
      </c>
      <c r="O5269" s="17" t="str">
        <f t="shared" si="437"/>
        <v>28/03/2021 18:40</v>
      </c>
      <c r="P5269" s="24">
        <f t="shared" si="438"/>
        <v>8.1250000002910383E-2</v>
      </c>
      <c r="Q5269" s="28">
        <v>0</v>
      </c>
      <c r="R5269" s="27">
        <f t="shared" si="439"/>
        <v>117.00000000419095</v>
      </c>
      <c r="S5269" s="3" t="s">
        <v>4</v>
      </c>
      <c r="T5269" s="3" t="s">
        <v>5399</v>
      </c>
      <c r="U5269" s="3" t="s">
        <v>5408</v>
      </c>
      <c r="V5269" s="3" t="s">
        <v>5408</v>
      </c>
      <c r="W5269" s="5">
        <v>0</v>
      </c>
      <c r="X5269" s="5">
        <v>0.5</v>
      </c>
      <c r="Y5269" s="5">
        <v>0</v>
      </c>
      <c r="Z5269" s="5">
        <v>0</v>
      </c>
      <c r="AA5269" s="5">
        <v>0</v>
      </c>
      <c r="AB5269" s="5">
        <v>0.5</v>
      </c>
      <c r="AC5269" s="5">
        <v>0</v>
      </c>
      <c r="AD5269" s="5">
        <v>0</v>
      </c>
      <c r="AE5269" s="2">
        <v>4</v>
      </c>
      <c r="AF5269" s="2">
        <v>0</v>
      </c>
      <c r="AG5269" s="2">
        <v>0</v>
      </c>
      <c r="AH5269" s="2">
        <v>0</v>
      </c>
      <c r="AI5269" s="2">
        <v>0</v>
      </c>
      <c r="AJ5269" s="2">
        <v>2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 t="s">
        <v>4</v>
      </c>
      <c r="AT5269" s="2" t="s">
        <v>4</v>
      </c>
    </row>
    <row r="5270" spans="1:46" x14ac:dyDescent="0.2">
      <c r="A5270" s="2">
        <v>1653368</v>
      </c>
      <c r="B5270" s="2">
        <v>842534</v>
      </c>
      <c r="C5270" s="7">
        <v>22.8987355735016</v>
      </c>
      <c r="D5270" s="7">
        <v>37.808588208646803</v>
      </c>
      <c r="E5270" s="19" t="s">
        <v>5393</v>
      </c>
      <c r="F5270" s="46">
        <f>INDEX(Δεδομένα!$P:$P,MATCH('2021'!E5270,Δεδομένα!$O:$O,0))</f>
        <v>157</v>
      </c>
      <c r="G5270" s="49" t="s">
        <v>5394</v>
      </c>
      <c r="H5270" s="51" t="str">
        <f>INDEX(Δεδομένα!B$1:B$51,MATCH('2021'!G5270,Δεδομένα!A$1:A$51,0))</f>
        <v>ΠΕΛΛΟΠΟΝΗΣΟΥ</v>
      </c>
      <c r="I5270" s="53">
        <f>INDEX(Δεδομένα!E$1:E$13,MATCH('2021'!H5270,Δεδομένα!D$1:D$13,0))</f>
        <v>8</v>
      </c>
      <c r="J5270" s="4">
        <v>44289</v>
      </c>
      <c r="K5270" s="3" t="s">
        <v>1310</v>
      </c>
      <c r="L5270" s="17" t="str">
        <f t="shared" si="436"/>
        <v>03/04/2021 12:45</v>
      </c>
      <c r="M5270" s="4">
        <v>44292</v>
      </c>
      <c r="N5270" s="3" t="s">
        <v>461</v>
      </c>
      <c r="O5270" s="17" t="str">
        <f t="shared" si="437"/>
        <v>06/04/2021 17:00</v>
      </c>
      <c r="P5270" s="29">
        <f t="shared" si="438"/>
        <v>3.1770833333357587</v>
      </c>
      <c r="Q5270" s="30">
        <f>3*24</f>
        <v>72</v>
      </c>
      <c r="R5270" s="27">
        <f t="shared" si="439"/>
        <v>4575.0000000034925</v>
      </c>
      <c r="S5270" s="3" t="s">
        <v>4</v>
      </c>
      <c r="T5270" s="3" t="s">
        <v>5399</v>
      </c>
      <c r="U5270" s="3" t="s">
        <v>5408</v>
      </c>
      <c r="V5270" s="3" t="s">
        <v>5439</v>
      </c>
      <c r="W5270" s="5">
        <v>15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2">
        <v>30</v>
      </c>
      <c r="AF5270" s="2">
        <v>7</v>
      </c>
      <c r="AG5270" s="2">
        <v>0</v>
      </c>
      <c r="AH5270" s="2">
        <v>0</v>
      </c>
      <c r="AI5270" s="2">
        <v>0</v>
      </c>
      <c r="AJ5270" s="2">
        <v>7</v>
      </c>
      <c r="AK5270" s="2">
        <v>5</v>
      </c>
      <c r="AL5270" s="2">
        <v>4</v>
      </c>
      <c r="AM5270" s="2">
        <v>0</v>
      </c>
      <c r="AN5270" s="2">
        <v>0</v>
      </c>
      <c r="AO5270" s="2">
        <v>0</v>
      </c>
      <c r="AP5270" s="2">
        <v>2</v>
      </c>
      <c r="AQ5270" s="2">
        <v>0</v>
      </c>
      <c r="AR5270" s="2">
        <v>0</v>
      </c>
      <c r="AS5270" s="2" t="s">
        <v>4</v>
      </c>
      <c r="AT5270" s="2" t="s">
        <v>4</v>
      </c>
    </row>
    <row r="5271" spans="1:46" x14ac:dyDescent="0.2">
      <c r="A5271" s="2">
        <v>1653936</v>
      </c>
      <c r="B5271" s="2">
        <v>843417</v>
      </c>
      <c r="E5271" s="19" t="s">
        <v>5393</v>
      </c>
      <c r="F5271" s="46">
        <f>INDEX(Δεδομένα!$P:$P,MATCH('2021'!E5271,Δεδομένα!$O:$O,0))</f>
        <v>157</v>
      </c>
      <c r="G5271" s="49" t="s">
        <v>5394</v>
      </c>
      <c r="H5271" s="51" t="str">
        <f>INDEX(Δεδομένα!B$1:B$51,MATCH('2021'!G5271,Δεδομένα!A$1:A$51,0))</f>
        <v>ΠΕΛΛΟΠΟΝΗΣΟΥ</v>
      </c>
      <c r="I5271" s="53">
        <f>INDEX(Δεδομένα!E$1:E$13,MATCH('2021'!H5271,Δεδομένα!D$1:D$13,0))</f>
        <v>8</v>
      </c>
      <c r="J5271" s="4">
        <v>44292</v>
      </c>
      <c r="K5271" s="3" t="s">
        <v>2243</v>
      </c>
      <c r="L5271" s="17" t="str">
        <f t="shared" si="436"/>
        <v>06/04/2021 19:42</v>
      </c>
      <c r="M5271" s="4">
        <v>44292</v>
      </c>
      <c r="N5271" s="3" t="s">
        <v>523</v>
      </c>
      <c r="O5271" s="17" t="str">
        <f t="shared" si="437"/>
        <v>06/04/2021 20:08</v>
      </c>
      <c r="P5271" s="24">
        <f t="shared" si="438"/>
        <v>1.8055555556202307E-2</v>
      </c>
      <c r="Q5271" s="28">
        <v>0</v>
      </c>
      <c r="R5271" s="27">
        <f t="shared" si="439"/>
        <v>26.000000000931323</v>
      </c>
      <c r="S5271" s="3" t="s">
        <v>4</v>
      </c>
      <c r="T5271" s="3" t="s">
        <v>5399</v>
      </c>
      <c r="U5271" s="3" t="s">
        <v>5440</v>
      </c>
      <c r="V5271" s="3" t="s">
        <v>5440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0.1</v>
      </c>
      <c r="AC5271" s="5">
        <v>0</v>
      </c>
      <c r="AD5271" s="5">
        <v>0</v>
      </c>
      <c r="AE5271" s="2">
        <v>2</v>
      </c>
      <c r="AF5271" s="2">
        <v>0</v>
      </c>
      <c r="AG5271" s="2">
        <v>0</v>
      </c>
      <c r="AH5271" s="2">
        <v>0</v>
      </c>
      <c r="AI5271" s="2">
        <v>0</v>
      </c>
      <c r="AJ5271" s="2">
        <v>1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 t="s">
        <v>4</v>
      </c>
      <c r="AT5271" s="2" t="s">
        <v>4</v>
      </c>
    </row>
    <row r="5272" spans="1:46" x14ac:dyDescent="0.2">
      <c r="A5272" s="2">
        <v>1654098</v>
      </c>
      <c r="B5272" s="2">
        <v>843834</v>
      </c>
      <c r="C5272" s="7">
        <v>22.8659257340009</v>
      </c>
      <c r="D5272" s="7">
        <v>37.865731175394203</v>
      </c>
      <c r="E5272" s="19" t="s">
        <v>5393</v>
      </c>
      <c r="F5272" s="46">
        <f>INDEX(Δεδομένα!$P:$P,MATCH('2021'!E5272,Δεδομένα!$O:$O,0))</f>
        <v>157</v>
      </c>
      <c r="G5272" s="49" t="s">
        <v>5394</v>
      </c>
      <c r="H5272" s="51" t="str">
        <f>INDEX(Δεδομένα!B$1:B$51,MATCH('2021'!G5272,Δεδομένα!A$1:A$51,0))</f>
        <v>ΠΕΛΛΟΠΟΝΗΣΟΥ</v>
      </c>
      <c r="I5272" s="53">
        <f>INDEX(Δεδομένα!E$1:E$13,MATCH('2021'!H5272,Δεδομένα!D$1:D$13,0))</f>
        <v>8</v>
      </c>
      <c r="J5272" s="4">
        <v>44294</v>
      </c>
      <c r="K5272" s="3" t="s">
        <v>833</v>
      </c>
      <c r="L5272" s="17" t="str">
        <f t="shared" si="436"/>
        <v>08/04/2021 14:35</v>
      </c>
      <c r="M5272" s="4">
        <v>44294</v>
      </c>
      <c r="N5272" s="3" t="s">
        <v>202</v>
      </c>
      <c r="O5272" s="17" t="str">
        <f t="shared" si="437"/>
        <v>08/04/2021 16:33</v>
      </c>
      <c r="P5272" s="24">
        <f t="shared" si="438"/>
        <v>8.1944444442342501E-2</v>
      </c>
      <c r="Q5272" s="28">
        <v>0</v>
      </c>
      <c r="R5272" s="27">
        <f t="shared" si="439"/>
        <v>117.9999999969732</v>
      </c>
      <c r="S5272" s="3" t="s">
        <v>4</v>
      </c>
      <c r="T5272" s="3" t="s">
        <v>5399</v>
      </c>
      <c r="U5272" s="3" t="s">
        <v>4</v>
      </c>
      <c r="V5272" s="3" t="s">
        <v>5441</v>
      </c>
      <c r="W5272" s="5">
        <v>0</v>
      </c>
      <c r="X5272" s="5">
        <v>0.3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2">
        <v>8</v>
      </c>
      <c r="AF5272" s="2">
        <v>0</v>
      </c>
      <c r="AG5272" s="2">
        <v>0</v>
      </c>
      <c r="AH5272" s="2">
        <v>0</v>
      </c>
      <c r="AI5272" s="2">
        <v>0</v>
      </c>
      <c r="AJ5272" s="2">
        <v>4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 t="s">
        <v>4</v>
      </c>
      <c r="AT5272" s="2" t="s">
        <v>4</v>
      </c>
    </row>
    <row r="5273" spans="1:46" x14ac:dyDescent="0.2">
      <c r="A5273" s="2">
        <v>1654242</v>
      </c>
      <c r="B5273" s="2">
        <v>844044</v>
      </c>
      <c r="C5273" s="7">
        <v>23.059080563668399</v>
      </c>
      <c r="D5273" s="7">
        <v>37.837584189919397</v>
      </c>
      <c r="E5273" s="19" t="s">
        <v>5393</v>
      </c>
      <c r="F5273" s="46">
        <f>INDEX(Δεδομένα!$P:$P,MATCH('2021'!E5273,Δεδομένα!$O:$O,0))</f>
        <v>157</v>
      </c>
      <c r="G5273" s="49" t="s">
        <v>5394</v>
      </c>
      <c r="H5273" s="51" t="str">
        <f>INDEX(Δεδομένα!B$1:B$51,MATCH('2021'!G5273,Δεδομένα!A$1:A$51,0))</f>
        <v>ΠΕΛΛΟΠΟΝΗΣΟΥ</v>
      </c>
      <c r="I5273" s="53">
        <f>INDEX(Δεδομένα!E$1:E$13,MATCH('2021'!H5273,Δεδομένα!D$1:D$13,0))</f>
        <v>8</v>
      </c>
      <c r="J5273" s="4">
        <v>44295</v>
      </c>
      <c r="K5273" s="3" t="s">
        <v>214</v>
      </c>
      <c r="L5273" s="17" t="str">
        <f t="shared" si="436"/>
        <v>09/04/2021 12:00</v>
      </c>
      <c r="M5273" s="4">
        <v>44295</v>
      </c>
      <c r="N5273" s="3" t="s">
        <v>365</v>
      </c>
      <c r="O5273" s="17" t="str">
        <f t="shared" si="437"/>
        <v>09/04/2021 13:50</v>
      </c>
      <c r="P5273" s="24">
        <f t="shared" si="438"/>
        <v>7.6388888890505768E-2</v>
      </c>
      <c r="Q5273" s="28">
        <v>0</v>
      </c>
      <c r="R5273" s="27">
        <f t="shared" si="439"/>
        <v>110.00000000232831</v>
      </c>
      <c r="S5273" s="3" t="s">
        <v>4</v>
      </c>
      <c r="T5273" s="3" t="s">
        <v>5399</v>
      </c>
      <c r="U5273" s="3" t="s">
        <v>4</v>
      </c>
      <c r="V5273" s="3" t="s">
        <v>5442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0.2</v>
      </c>
      <c r="AC5273" s="5">
        <v>0</v>
      </c>
      <c r="AD5273" s="5">
        <v>0</v>
      </c>
      <c r="AE5273" s="2">
        <v>6</v>
      </c>
      <c r="AF5273" s="2">
        <v>0</v>
      </c>
      <c r="AG5273" s="2">
        <v>0</v>
      </c>
      <c r="AH5273" s="2">
        <v>0</v>
      </c>
      <c r="AI5273" s="2">
        <v>0</v>
      </c>
      <c r="AJ5273" s="2">
        <v>3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 t="s">
        <v>4</v>
      </c>
      <c r="AT5273" s="2" t="s">
        <v>4</v>
      </c>
    </row>
    <row r="5274" spans="1:46" x14ac:dyDescent="0.2">
      <c r="A5274" s="2">
        <v>1654976</v>
      </c>
      <c r="B5274" s="2">
        <v>844072</v>
      </c>
      <c r="C5274" s="7">
        <v>22.8847709264179</v>
      </c>
      <c r="D5274" s="7">
        <v>37.864614018077198</v>
      </c>
      <c r="E5274" s="19" t="s">
        <v>5393</v>
      </c>
      <c r="F5274" s="46">
        <f>INDEX(Δεδομένα!$P:$P,MATCH('2021'!E5274,Δεδομένα!$O:$O,0))</f>
        <v>157</v>
      </c>
      <c r="G5274" s="49" t="s">
        <v>5394</v>
      </c>
      <c r="H5274" s="51" t="str">
        <f>INDEX(Δεδομένα!B$1:B$51,MATCH('2021'!G5274,Δεδομένα!A$1:A$51,0))</f>
        <v>ΠΕΛΛΟΠΟΝΗΣΟΥ</v>
      </c>
      <c r="I5274" s="53">
        <f>INDEX(Δεδομένα!E$1:E$13,MATCH('2021'!H5274,Δεδομένα!D$1:D$13,0))</f>
        <v>8</v>
      </c>
      <c r="J5274" s="4">
        <v>44295</v>
      </c>
      <c r="K5274" s="3" t="s">
        <v>224</v>
      </c>
      <c r="L5274" s="17" t="str">
        <f t="shared" si="436"/>
        <v>09/04/2021 13:38</v>
      </c>
      <c r="M5274" s="4">
        <v>44295</v>
      </c>
      <c r="N5274" s="3" t="s">
        <v>267</v>
      </c>
      <c r="O5274" s="17" t="str">
        <f t="shared" si="437"/>
        <v>09/04/2021 17:30</v>
      </c>
      <c r="P5274" s="24">
        <f t="shared" si="438"/>
        <v>0.16111111110512866</v>
      </c>
      <c r="Q5274" s="28">
        <v>0</v>
      </c>
      <c r="R5274" s="27">
        <f t="shared" si="439"/>
        <v>231.99999999138527</v>
      </c>
      <c r="S5274" s="3" t="s">
        <v>4</v>
      </c>
      <c r="T5274" s="3" t="s">
        <v>5399</v>
      </c>
      <c r="U5274" s="3" t="s">
        <v>5430</v>
      </c>
      <c r="V5274" s="3" t="s">
        <v>5430</v>
      </c>
      <c r="W5274" s="5">
        <v>0</v>
      </c>
      <c r="X5274" s="5">
        <v>1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2">
        <v>6</v>
      </c>
      <c r="AF5274" s="2">
        <v>0</v>
      </c>
      <c r="AG5274" s="2">
        <v>0</v>
      </c>
      <c r="AH5274" s="2">
        <v>0</v>
      </c>
      <c r="AI5274" s="2">
        <v>0</v>
      </c>
      <c r="AJ5274" s="2">
        <v>3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 t="s">
        <v>4</v>
      </c>
      <c r="AT5274" s="2" t="s">
        <v>4</v>
      </c>
    </row>
    <row r="5275" spans="1:46" x14ac:dyDescent="0.2">
      <c r="A5275" s="2">
        <v>1654959</v>
      </c>
      <c r="B5275" s="2">
        <v>844077</v>
      </c>
      <c r="C5275" s="7">
        <v>22.772588729858299</v>
      </c>
      <c r="D5275" s="7">
        <v>37.951419830322301</v>
      </c>
      <c r="E5275" s="19" t="s">
        <v>5393</v>
      </c>
      <c r="F5275" s="46">
        <f>INDEX(Δεδομένα!$P:$P,MATCH('2021'!E5275,Δεδομένα!$O:$O,0))</f>
        <v>157</v>
      </c>
      <c r="G5275" s="49" t="s">
        <v>5394</v>
      </c>
      <c r="H5275" s="51" t="str">
        <f>INDEX(Δεδομένα!B$1:B$51,MATCH('2021'!G5275,Δεδομένα!A$1:A$51,0))</f>
        <v>ΠΕΛΛΟΠΟΝΗΣΟΥ</v>
      </c>
      <c r="I5275" s="53">
        <f>INDEX(Δεδομένα!E$1:E$13,MATCH('2021'!H5275,Δεδομένα!D$1:D$13,0))</f>
        <v>8</v>
      </c>
      <c r="J5275" s="4">
        <v>44295</v>
      </c>
      <c r="K5275" s="3" t="s">
        <v>900</v>
      </c>
      <c r="L5275" s="17" t="str">
        <f t="shared" si="436"/>
        <v>09/04/2021 13:57</v>
      </c>
      <c r="M5275" s="4">
        <v>44295</v>
      </c>
      <c r="N5275" s="3" t="s">
        <v>917</v>
      </c>
      <c r="O5275" s="17" t="str">
        <f t="shared" si="437"/>
        <v>09/04/2021 14:49</v>
      </c>
      <c r="P5275" s="24">
        <f t="shared" si="438"/>
        <v>3.6111111105128657E-2</v>
      </c>
      <c r="Q5275" s="28">
        <v>0</v>
      </c>
      <c r="R5275" s="27">
        <f t="shared" si="439"/>
        <v>51.999999991385266</v>
      </c>
      <c r="S5275" s="3" t="s">
        <v>4</v>
      </c>
      <c r="T5275" s="3" t="s">
        <v>5395</v>
      </c>
      <c r="U5275" s="3" t="s">
        <v>4</v>
      </c>
      <c r="V5275" s="3" t="s">
        <v>5437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0.4</v>
      </c>
      <c r="AC5275" s="5">
        <v>0</v>
      </c>
      <c r="AD5275" s="5">
        <v>0</v>
      </c>
      <c r="AE5275" s="2">
        <v>2</v>
      </c>
      <c r="AF5275" s="2">
        <v>0</v>
      </c>
      <c r="AG5275" s="2">
        <v>0</v>
      </c>
      <c r="AH5275" s="2">
        <v>0</v>
      </c>
      <c r="AI5275" s="2">
        <v>0</v>
      </c>
      <c r="AJ5275" s="2">
        <v>1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 t="s">
        <v>4</v>
      </c>
      <c r="AT5275" s="2" t="s">
        <v>4</v>
      </c>
    </row>
    <row r="5276" spans="1:46" x14ac:dyDescent="0.2">
      <c r="A5276" s="2">
        <v>1655003</v>
      </c>
      <c r="B5276" s="2">
        <v>844359</v>
      </c>
      <c r="C5276" s="7">
        <v>22.766524530072399</v>
      </c>
      <c r="D5276" s="7">
        <v>37.875831902060902</v>
      </c>
      <c r="E5276" s="19" t="s">
        <v>5393</v>
      </c>
      <c r="F5276" s="46">
        <f>INDEX(Δεδομένα!$P:$P,MATCH('2021'!E5276,Δεδομένα!$O:$O,0))</f>
        <v>157</v>
      </c>
      <c r="G5276" s="49" t="s">
        <v>5394</v>
      </c>
      <c r="H5276" s="51" t="str">
        <f>INDEX(Δεδομένα!B$1:B$51,MATCH('2021'!G5276,Δεδομένα!A$1:A$51,0))</f>
        <v>ΠΕΛΛΟΠΟΝΗΣΟΥ</v>
      </c>
      <c r="I5276" s="53">
        <f>INDEX(Δεδομένα!E$1:E$13,MATCH('2021'!H5276,Δεδομένα!D$1:D$13,0))</f>
        <v>8</v>
      </c>
      <c r="J5276" s="4">
        <v>44296</v>
      </c>
      <c r="K5276" s="3" t="s">
        <v>223</v>
      </c>
      <c r="L5276" s="17" t="str">
        <f t="shared" si="436"/>
        <v>10/04/2021 12:20</v>
      </c>
      <c r="M5276" s="4">
        <v>44297</v>
      </c>
      <c r="N5276" s="3" t="s">
        <v>272</v>
      </c>
      <c r="O5276" s="17" t="str">
        <f t="shared" si="437"/>
        <v>11/04/2021 09:00</v>
      </c>
      <c r="P5276" s="24">
        <f t="shared" si="438"/>
        <v>0.86111111110949423</v>
      </c>
      <c r="Q5276" s="28">
        <v>0</v>
      </c>
      <c r="R5276" s="27">
        <f t="shared" si="439"/>
        <v>1239.9999999976717</v>
      </c>
      <c r="S5276" s="3" t="s">
        <v>4</v>
      </c>
      <c r="T5276" s="3" t="s">
        <v>5395</v>
      </c>
      <c r="U5276" s="3" t="s">
        <v>4</v>
      </c>
      <c r="V5276" s="3" t="s">
        <v>5443</v>
      </c>
      <c r="W5276" s="5">
        <v>0</v>
      </c>
      <c r="X5276" s="5">
        <v>15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2">
        <v>16</v>
      </c>
      <c r="AF5276" s="2">
        <v>0</v>
      </c>
      <c r="AG5276" s="2">
        <v>0</v>
      </c>
      <c r="AH5276" s="2">
        <v>0</v>
      </c>
      <c r="AI5276" s="2">
        <v>0</v>
      </c>
      <c r="AJ5276" s="2">
        <v>8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 t="s">
        <v>4</v>
      </c>
      <c r="AT5276" s="2" t="s">
        <v>4</v>
      </c>
    </row>
    <row r="5277" spans="1:46" x14ac:dyDescent="0.2">
      <c r="A5277" s="2">
        <v>1655063</v>
      </c>
      <c r="B5277" s="2">
        <v>845265</v>
      </c>
      <c r="E5277" s="19" t="s">
        <v>5393</v>
      </c>
      <c r="F5277" s="46">
        <f>INDEX(Δεδομένα!$P:$P,MATCH('2021'!E5277,Δεδομένα!$O:$O,0))</f>
        <v>157</v>
      </c>
      <c r="G5277" s="49" t="s">
        <v>5394</v>
      </c>
      <c r="H5277" s="51" t="str">
        <f>INDEX(Δεδομένα!B$1:B$51,MATCH('2021'!G5277,Δεδομένα!A$1:A$51,0))</f>
        <v>ΠΕΛΛΟΠΟΝΗΣΟΥ</v>
      </c>
      <c r="I5277" s="53">
        <f>INDEX(Δεδομένα!E$1:E$13,MATCH('2021'!H5277,Δεδομένα!D$1:D$13,0))</f>
        <v>8</v>
      </c>
      <c r="J5277" s="4">
        <v>44299</v>
      </c>
      <c r="K5277" s="3" t="s">
        <v>495</v>
      </c>
      <c r="L5277" s="17" t="str">
        <f t="shared" si="436"/>
        <v>13/04/2021 08:50</v>
      </c>
      <c r="M5277" s="4">
        <v>44299</v>
      </c>
      <c r="N5277" s="3" t="s">
        <v>238</v>
      </c>
      <c r="O5277" s="17" t="str">
        <f t="shared" si="437"/>
        <v>13/04/2021 11:30</v>
      </c>
      <c r="P5277" s="24">
        <f t="shared" si="438"/>
        <v>0.11111111110949423</v>
      </c>
      <c r="Q5277" s="28">
        <v>0</v>
      </c>
      <c r="R5277" s="27">
        <f t="shared" si="439"/>
        <v>159.99999999767169</v>
      </c>
      <c r="S5277" s="3" t="s">
        <v>4</v>
      </c>
      <c r="T5277" s="3" t="s">
        <v>5399</v>
      </c>
      <c r="U5277" s="3" t="s">
        <v>4</v>
      </c>
      <c r="V5277" s="3" t="s">
        <v>5413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0.05</v>
      </c>
      <c r="AD5277" s="5">
        <v>0</v>
      </c>
      <c r="AE5277" s="2">
        <v>2</v>
      </c>
      <c r="AF5277" s="2">
        <v>0</v>
      </c>
      <c r="AG5277" s="2">
        <v>0</v>
      </c>
      <c r="AH5277" s="2">
        <v>0</v>
      </c>
      <c r="AI5277" s="2">
        <v>0</v>
      </c>
      <c r="AJ5277" s="2">
        <v>1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 t="s">
        <v>4</v>
      </c>
      <c r="AT5277" s="2" t="s">
        <v>4</v>
      </c>
    </row>
    <row r="5278" spans="1:46" x14ac:dyDescent="0.2">
      <c r="A5278" s="2">
        <v>1655072</v>
      </c>
      <c r="B5278" s="2">
        <v>845305</v>
      </c>
      <c r="C5278" s="7">
        <v>22.9128533592481</v>
      </c>
      <c r="D5278" s="7">
        <v>37.913206664204502</v>
      </c>
      <c r="E5278" s="19" t="s">
        <v>5393</v>
      </c>
      <c r="F5278" s="46">
        <f>INDEX(Δεδομένα!$P:$P,MATCH('2021'!E5278,Δεδομένα!$O:$O,0))</f>
        <v>157</v>
      </c>
      <c r="G5278" s="49" t="s">
        <v>5394</v>
      </c>
      <c r="H5278" s="51" t="str">
        <f>INDEX(Δεδομένα!B$1:B$51,MATCH('2021'!G5278,Δεδομένα!A$1:A$51,0))</f>
        <v>ΠΕΛΛΟΠΟΝΗΣΟΥ</v>
      </c>
      <c r="I5278" s="53">
        <f>INDEX(Δεδομένα!E$1:E$13,MATCH('2021'!H5278,Δεδομένα!D$1:D$13,0))</f>
        <v>8</v>
      </c>
      <c r="J5278" s="4">
        <v>44299</v>
      </c>
      <c r="K5278" s="3" t="s">
        <v>785</v>
      </c>
      <c r="L5278" s="17" t="str">
        <f t="shared" si="436"/>
        <v>13/04/2021 12:22</v>
      </c>
      <c r="M5278" s="4">
        <v>44299</v>
      </c>
      <c r="N5278" s="3" t="s">
        <v>704</v>
      </c>
      <c r="O5278" s="17" t="str">
        <f t="shared" si="437"/>
        <v>13/04/2021 13:06</v>
      </c>
      <c r="P5278" s="24">
        <f t="shared" si="438"/>
        <v>3.0555555553291924E-2</v>
      </c>
      <c r="Q5278" s="28">
        <v>0</v>
      </c>
      <c r="R5278" s="27">
        <f t="shared" si="439"/>
        <v>43.999999996740371</v>
      </c>
      <c r="S5278" s="3" t="s">
        <v>4</v>
      </c>
      <c r="T5278" s="3" t="s">
        <v>5399</v>
      </c>
      <c r="U5278" s="3" t="s">
        <v>5400</v>
      </c>
      <c r="V5278" s="3" t="s">
        <v>5444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0.4</v>
      </c>
      <c r="AD5278" s="5">
        <v>0</v>
      </c>
      <c r="AE5278" s="2">
        <v>2</v>
      </c>
      <c r="AF5278" s="2">
        <v>0</v>
      </c>
      <c r="AG5278" s="2">
        <v>0</v>
      </c>
      <c r="AH5278" s="2">
        <v>0</v>
      </c>
      <c r="AI5278" s="2">
        <v>0</v>
      </c>
      <c r="AJ5278" s="2">
        <v>1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 t="s">
        <v>4</v>
      </c>
      <c r="AT5278" s="2" t="s">
        <v>4</v>
      </c>
    </row>
    <row r="5279" spans="1:46" x14ac:dyDescent="0.2">
      <c r="A5279" s="2">
        <v>1655076</v>
      </c>
      <c r="B5279" s="2">
        <v>845309</v>
      </c>
      <c r="C5279" s="7">
        <v>22.8407461734988</v>
      </c>
      <c r="D5279" s="7">
        <v>37.909747845561803</v>
      </c>
      <c r="E5279" s="19" t="s">
        <v>5393</v>
      </c>
      <c r="F5279" s="46">
        <f>INDEX(Δεδομένα!$P:$P,MATCH('2021'!E5279,Δεδομένα!$O:$O,0))</f>
        <v>157</v>
      </c>
      <c r="G5279" s="49" t="s">
        <v>5394</v>
      </c>
      <c r="H5279" s="51" t="str">
        <f>INDEX(Δεδομένα!B$1:B$51,MATCH('2021'!G5279,Δεδομένα!A$1:A$51,0))</f>
        <v>ΠΕΛΛΟΠΟΝΗΣΟΥ</v>
      </c>
      <c r="I5279" s="53">
        <f>INDEX(Δεδομένα!E$1:E$13,MATCH('2021'!H5279,Δεδομένα!D$1:D$13,0))</f>
        <v>8</v>
      </c>
      <c r="J5279" s="4">
        <v>44299</v>
      </c>
      <c r="K5279" s="3" t="s">
        <v>240</v>
      </c>
      <c r="L5279" s="17" t="str">
        <f t="shared" si="436"/>
        <v>13/04/2021 12:26</v>
      </c>
      <c r="M5279" s="4">
        <v>44299</v>
      </c>
      <c r="N5279" s="3" t="s">
        <v>157</v>
      </c>
      <c r="O5279" s="17" t="str">
        <f t="shared" si="437"/>
        <v>13/04/2021 13:55</v>
      </c>
      <c r="P5279" s="24">
        <f t="shared" si="438"/>
        <v>6.1805555553291924E-2</v>
      </c>
      <c r="Q5279" s="28">
        <v>0</v>
      </c>
      <c r="R5279" s="27">
        <f t="shared" si="439"/>
        <v>88.999999996740371</v>
      </c>
      <c r="S5279" s="3" t="s">
        <v>4</v>
      </c>
      <c r="T5279" s="3" t="s">
        <v>5399</v>
      </c>
      <c r="U5279" s="3" t="s">
        <v>4</v>
      </c>
      <c r="V5279" s="3" t="s">
        <v>5445</v>
      </c>
      <c r="W5279" s="5">
        <v>0</v>
      </c>
      <c r="X5279" s="5">
        <v>0</v>
      </c>
      <c r="Y5279" s="5">
        <v>0</v>
      </c>
      <c r="Z5279" s="5">
        <v>0.5</v>
      </c>
      <c r="AA5279" s="5">
        <v>0</v>
      </c>
      <c r="AB5279" s="5">
        <v>0</v>
      </c>
      <c r="AC5279" s="5">
        <v>0</v>
      </c>
      <c r="AD5279" s="5">
        <v>0</v>
      </c>
      <c r="AE5279" s="2">
        <v>4</v>
      </c>
      <c r="AF5279" s="2">
        <v>0</v>
      </c>
      <c r="AG5279" s="2">
        <v>0</v>
      </c>
      <c r="AH5279" s="2">
        <v>0</v>
      </c>
      <c r="AI5279" s="2">
        <v>0</v>
      </c>
      <c r="AJ5279" s="2">
        <v>2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 t="s">
        <v>4</v>
      </c>
      <c r="AT5279" s="2" t="s">
        <v>4</v>
      </c>
    </row>
    <row r="5280" spans="1:46" x14ac:dyDescent="0.2">
      <c r="A5280" s="2">
        <v>1655080</v>
      </c>
      <c r="B5280" s="2">
        <v>845533</v>
      </c>
      <c r="C5280" s="7">
        <v>22.857572638077201</v>
      </c>
      <c r="D5280" s="7">
        <v>37.894529449523901</v>
      </c>
      <c r="E5280" s="19" t="s">
        <v>5393</v>
      </c>
      <c r="F5280" s="46">
        <f>INDEX(Δεδομένα!$P:$P,MATCH('2021'!E5280,Δεδομένα!$O:$O,0))</f>
        <v>157</v>
      </c>
      <c r="G5280" s="49" t="s">
        <v>5394</v>
      </c>
      <c r="H5280" s="51" t="str">
        <f>INDEX(Δεδομένα!B$1:B$51,MATCH('2021'!G5280,Δεδομένα!A$1:A$51,0))</f>
        <v>ΠΕΛΛΟΠΟΝΗΣΟΥ</v>
      </c>
      <c r="I5280" s="53">
        <f>INDEX(Δεδομένα!E$1:E$13,MATCH('2021'!H5280,Δεδομένα!D$1:D$13,0))</f>
        <v>8</v>
      </c>
      <c r="J5280" s="4">
        <v>44300</v>
      </c>
      <c r="K5280" s="3" t="s">
        <v>1338</v>
      </c>
      <c r="L5280" s="17" t="str">
        <f t="shared" si="436"/>
        <v>14/04/2021 10:40</v>
      </c>
      <c r="M5280" s="4">
        <v>44300</v>
      </c>
      <c r="N5280" s="3" t="s">
        <v>1317</v>
      </c>
      <c r="O5280" s="17" t="str">
        <f t="shared" si="437"/>
        <v>14/04/2021 12:48</v>
      </c>
      <c r="P5280" s="24">
        <f t="shared" si="438"/>
        <v>8.8888888887595385E-2</v>
      </c>
      <c r="Q5280" s="28">
        <v>0</v>
      </c>
      <c r="R5280" s="27">
        <f t="shared" si="439"/>
        <v>127.99999999813735</v>
      </c>
      <c r="S5280" s="3" t="s">
        <v>4</v>
      </c>
      <c r="T5280" s="3" t="s">
        <v>5399</v>
      </c>
      <c r="U5280" s="3" t="s">
        <v>5440</v>
      </c>
      <c r="V5280" s="3" t="s">
        <v>5440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0.1</v>
      </c>
      <c r="AD5280" s="5">
        <v>0</v>
      </c>
      <c r="AE5280" s="2">
        <v>8</v>
      </c>
      <c r="AF5280" s="2">
        <v>0</v>
      </c>
      <c r="AG5280" s="2">
        <v>0</v>
      </c>
      <c r="AH5280" s="2">
        <v>0</v>
      </c>
      <c r="AI5280" s="2">
        <v>0</v>
      </c>
      <c r="AJ5280" s="2">
        <v>4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 t="s">
        <v>4</v>
      </c>
      <c r="AT5280" s="2" t="s">
        <v>4</v>
      </c>
    </row>
    <row r="5281" spans="1:46" x14ac:dyDescent="0.2">
      <c r="A5281" s="2">
        <v>1655083</v>
      </c>
      <c r="B5281" s="2">
        <v>845746</v>
      </c>
      <c r="C5281" s="7">
        <v>22.792678256139101</v>
      </c>
      <c r="D5281" s="7">
        <v>37.811022323345398</v>
      </c>
      <c r="E5281" s="19" t="s">
        <v>5393</v>
      </c>
      <c r="F5281" s="46">
        <f>INDEX(Δεδομένα!$P:$P,MATCH('2021'!E5281,Δεδομένα!$O:$O,0))</f>
        <v>157</v>
      </c>
      <c r="G5281" s="49" t="s">
        <v>5394</v>
      </c>
      <c r="H5281" s="51" t="str">
        <f>INDEX(Δεδομένα!B$1:B$51,MATCH('2021'!G5281,Δεδομένα!A$1:A$51,0))</f>
        <v>ΠΕΛΛΟΠΟΝΗΣΟΥ</v>
      </c>
      <c r="I5281" s="53">
        <f>INDEX(Δεδομένα!E$1:E$13,MATCH('2021'!H5281,Δεδομένα!D$1:D$13,0))</f>
        <v>8</v>
      </c>
      <c r="J5281" s="4">
        <v>44300</v>
      </c>
      <c r="K5281" s="3" t="s">
        <v>1098</v>
      </c>
      <c r="L5281" s="17" t="str">
        <f t="shared" si="436"/>
        <v>14/04/2021 20:29</v>
      </c>
      <c r="M5281" s="4">
        <v>44300</v>
      </c>
      <c r="N5281" s="3" t="s">
        <v>2369</v>
      </c>
      <c r="O5281" s="17" t="str">
        <f t="shared" si="437"/>
        <v>14/04/2021 21:43</v>
      </c>
      <c r="P5281" s="24">
        <f t="shared" si="438"/>
        <v>5.1388888889050577E-2</v>
      </c>
      <c r="Q5281" s="28">
        <v>0</v>
      </c>
      <c r="R5281" s="27">
        <f t="shared" si="439"/>
        <v>74.000000000232831</v>
      </c>
      <c r="S5281" s="3" t="s">
        <v>4</v>
      </c>
      <c r="T5281" s="3" t="s">
        <v>5399</v>
      </c>
      <c r="U5281" s="3" t="s">
        <v>1551</v>
      </c>
      <c r="V5281" s="3" t="s">
        <v>5446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0.03</v>
      </c>
      <c r="AC5281" s="5">
        <v>0</v>
      </c>
      <c r="AD5281" s="5">
        <v>0</v>
      </c>
      <c r="AE5281" s="2">
        <v>2</v>
      </c>
      <c r="AF5281" s="2">
        <v>0</v>
      </c>
      <c r="AG5281" s="2">
        <v>0</v>
      </c>
      <c r="AH5281" s="2">
        <v>0</v>
      </c>
      <c r="AI5281" s="2">
        <v>0</v>
      </c>
      <c r="AJ5281" s="2">
        <v>1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 t="s">
        <v>4</v>
      </c>
      <c r="AT5281" s="2" t="s">
        <v>4</v>
      </c>
    </row>
    <row r="5282" spans="1:46" x14ac:dyDescent="0.2">
      <c r="A5282" s="2">
        <v>1724510</v>
      </c>
      <c r="B5282" s="2">
        <v>845631</v>
      </c>
      <c r="C5282" s="7">
        <v>22.711992263793899</v>
      </c>
      <c r="D5282" s="7">
        <v>37.804275512695298</v>
      </c>
      <c r="E5282" s="19" t="s">
        <v>5393</v>
      </c>
      <c r="F5282" s="46">
        <f>INDEX(Δεδομένα!$P:$P,MATCH('2021'!E5282,Δεδομένα!$O:$O,0))</f>
        <v>157</v>
      </c>
      <c r="G5282" s="49" t="s">
        <v>5394</v>
      </c>
      <c r="H5282" s="51" t="str">
        <f>INDEX(Δεδομένα!B$1:B$51,MATCH('2021'!G5282,Δεδομένα!A$1:A$51,0))</f>
        <v>ΠΕΛΛΟΠΟΝΗΣΟΥ</v>
      </c>
      <c r="I5282" s="53">
        <f>INDEX(Δεδομένα!E$1:E$13,MATCH('2021'!H5282,Δεδομένα!D$1:D$13,0))</f>
        <v>8</v>
      </c>
      <c r="J5282" s="4">
        <v>44300</v>
      </c>
      <c r="K5282" s="3" t="s">
        <v>959</v>
      </c>
      <c r="L5282" s="17" t="str">
        <f t="shared" si="436"/>
        <v>14/04/2021 15:07</v>
      </c>
      <c r="M5282" s="4">
        <v>44300</v>
      </c>
      <c r="N5282" s="3" t="s">
        <v>46</v>
      </c>
      <c r="O5282" s="17" t="str">
        <f t="shared" si="437"/>
        <v>14/04/2021 16:55</v>
      </c>
      <c r="P5282" s="24">
        <f t="shared" si="438"/>
        <v>7.4999999997089617E-2</v>
      </c>
      <c r="Q5282" s="28">
        <v>0</v>
      </c>
      <c r="R5282" s="27">
        <f t="shared" si="439"/>
        <v>107.99999999580905</v>
      </c>
      <c r="S5282" s="3" t="s">
        <v>4</v>
      </c>
      <c r="T5282" s="3" t="s">
        <v>5397</v>
      </c>
      <c r="U5282" s="3" t="s">
        <v>5407</v>
      </c>
      <c r="V5282" s="3" t="s">
        <v>5407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0.2</v>
      </c>
      <c r="AD5282" s="5">
        <v>0</v>
      </c>
      <c r="AE5282" s="2">
        <v>2</v>
      </c>
      <c r="AF5282" s="2">
        <v>0</v>
      </c>
      <c r="AG5282" s="2">
        <v>0</v>
      </c>
      <c r="AH5282" s="2">
        <v>0</v>
      </c>
      <c r="AI5282" s="2">
        <v>0</v>
      </c>
      <c r="AJ5282" s="2">
        <v>1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 t="s">
        <v>4</v>
      </c>
      <c r="AT5282" s="2" t="s">
        <v>4</v>
      </c>
    </row>
    <row r="5283" spans="1:46" x14ac:dyDescent="0.2">
      <c r="A5283" s="2">
        <v>1656113</v>
      </c>
      <c r="B5283" s="2">
        <v>845880</v>
      </c>
      <c r="C5283" s="7">
        <v>22.823256574612198</v>
      </c>
      <c r="D5283" s="7">
        <v>37.922834283755101</v>
      </c>
      <c r="E5283" s="19" t="s">
        <v>5393</v>
      </c>
      <c r="F5283" s="46">
        <f>INDEX(Δεδομένα!$P:$P,MATCH('2021'!E5283,Δεδομένα!$O:$O,0))</f>
        <v>157</v>
      </c>
      <c r="G5283" s="49" t="s">
        <v>5394</v>
      </c>
      <c r="H5283" s="51" t="str">
        <f>INDEX(Δεδομένα!B$1:B$51,MATCH('2021'!G5283,Δεδομένα!A$1:A$51,0))</f>
        <v>ΠΕΛΛΟΠΟΝΗΣΟΥ</v>
      </c>
      <c r="I5283" s="53">
        <f>INDEX(Δεδομένα!E$1:E$13,MATCH('2021'!H5283,Δεδομένα!D$1:D$13,0))</f>
        <v>8</v>
      </c>
      <c r="J5283" s="4">
        <v>44301</v>
      </c>
      <c r="K5283" s="3" t="s">
        <v>223</v>
      </c>
      <c r="L5283" s="17" t="str">
        <f t="shared" si="436"/>
        <v>15/04/2021 12:20</v>
      </c>
      <c r="M5283" s="4">
        <v>44301</v>
      </c>
      <c r="N5283" s="3" t="s">
        <v>385</v>
      </c>
      <c r="O5283" s="17" t="str">
        <f t="shared" si="437"/>
        <v>15/04/2021 14:00</v>
      </c>
      <c r="P5283" s="24">
        <f t="shared" si="438"/>
        <v>6.9444444445252884E-2</v>
      </c>
      <c r="Q5283" s="28">
        <v>0</v>
      </c>
      <c r="R5283" s="27">
        <f t="shared" si="439"/>
        <v>100.00000000116415</v>
      </c>
      <c r="S5283" s="3" t="s">
        <v>4</v>
      </c>
      <c r="T5283" s="3" t="s">
        <v>5399</v>
      </c>
      <c r="U5283" s="3" t="s">
        <v>5447</v>
      </c>
      <c r="V5283" s="3" t="s">
        <v>5447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2</v>
      </c>
      <c r="AC5283" s="5">
        <v>0</v>
      </c>
      <c r="AD5283" s="5">
        <v>0</v>
      </c>
      <c r="AE5283" s="2">
        <v>4</v>
      </c>
      <c r="AF5283" s="2">
        <v>0</v>
      </c>
      <c r="AG5283" s="2">
        <v>0</v>
      </c>
      <c r="AH5283" s="2">
        <v>0</v>
      </c>
      <c r="AI5283" s="2">
        <v>0</v>
      </c>
      <c r="AJ5283" s="2">
        <v>2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 t="s">
        <v>4</v>
      </c>
      <c r="AT5283" s="2" t="s">
        <v>4</v>
      </c>
    </row>
    <row r="5284" spans="1:46" x14ac:dyDescent="0.2">
      <c r="A5284" s="2">
        <v>1656096</v>
      </c>
      <c r="B5284" s="2">
        <v>845925</v>
      </c>
      <c r="C5284" s="7">
        <v>22.618415299174099</v>
      </c>
      <c r="D5284" s="7">
        <v>37.797308741404798</v>
      </c>
      <c r="E5284" s="19" t="s">
        <v>5393</v>
      </c>
      <c r="F5284" s="46">
        <f>INDEX(Δεδομένα!$P:$P,MATCH('2021'!E5284,Δεδομένα!$O:$O,0))</f>
        <v>157</v>
      </c>
      <c r="G5284" s="49" t="s">
        <v>5394</v>
      </c>
      <c r="H5284" s="51" t="str">
        <f>INDEX(Δεδομένα!B$1:B$51,MATCH('2021'!G5284,Δεδομένα!A$1:A$51,0))</f>
        <v>ΠΕΛΛΟΠΟΝΗΣΟΥ</v>
      </c>
      <c r="I5284" s="53">
        <f>INDEX(Δεδομένα!E$1:E$13,MATCH('2021'!H5284,Δεδομένα!D$1:D$13,0))</f>
        <v>8</v>
      </c>
      <c r="J5284" s="4">
        <v>44301</v>
      </c>
      <c r="K5284" s="3" t="s">
        <v>1394</v>
      </c>
      <c r="L5284" s="17" t="str">
        <f t="shared" si="436"/>
        <v>15/04/2021 13:39</v>
      </c>
      <c r="M5284" s="4">
        <v>44301</v>
      </c>
      <c r="N5284" s="3" t="s">
        <v>655</v>
      </c>
      <c r="O5284" s="17" t="str">
        <f t="shared" si="437"/>
        <v>15/04/2021 14:06</v>
      </c>
      <c r="P5284" s="24">
        <f t="shared" si="438"/>
        <v>1.8750000002910383E-2</v>
      </c>
      <c r="Q5284" s="28">
        <v>0</v>
      </c>
      <c r="R5284" s="27">
        <f t="shared" si="439"/>
        <v>27.000000004190952</v>
      </c>
      <c r="S5284" s="3" t="s">
        <v>4</v>
      </c>
      <c r="T5284" s="3" t="s">
        <v>5399</v>
      </c>
      <c r="U5284" s="3" t="s">
        <v>4</v>
      </c>
      <c r="V5284" s="3" t="s">
        <v>5448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0.05</v>
      </c>
      <c r="AC5284" s="5">
        <v>0</v>
      </c>
      <c r="AD5284" s="5">
        <v>0</v>
      </c>
      <c r="AE5284" s="2">
        <v>2</v>
      </c>
      <c r="AF5284" s="2">
        <v>0</v>
      </c>
      <c r="AG5284" s="2">
        <v>0</v>
      </c>
      <c r="AH5284" s="2">
        <v>0</v>
      </c>
      <c r="AI5284" s="2">
        <v>0</v>
      </c>
      <c r="AJ5284" s="2">
        <v>1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 t="s">
        <v>4</v>
      </c>
      <c r="AT5284" s="2" t="s">
        <v>4</v>
      </c>
    </row>
    <row r="5285" spans="1:46" x14ac:dyDescent="0.2">
      <c r="A5285" s="2">
        <v>1655978</v>
      </c>
      <c r="B5285" s="2">
        <v>845957</v>
      </c>
      <c r="D5285" s="2"/>
      <c r="E5285" s="19" t="s">
        <v>5393</v>
      </c>
      <c r="F5285" s="46">
        <f>INDEX(Δεδομένα!$P:$P,MATCH('2021'!E5285,Δεδομένα!$O:$O,0))</f>
        <v>157</v>
      </c>
      <c r="G5285" s="49" t="s">
        <v>5394</v>
      </c>
      <c r="H5285" s="51" t="str">
        <f>INDEX(Δεδομένα!B$1:B$51,MATCH('2021'!G5285,Δεδομένα!A$1:A$51,0))</f>
        <v>ΠΕΛΛΟΠΟΝΗΣΟΥ</v>
      </c>
      <c r="I5285" s="53">
        <f>INDEX(Δεδομένα!E$1:E$13,MATCH('2021'!H5285,Δεδομένα!D$1:D$13,0))</f>
        <v>8</v>
      </c>
      <c r="J5285" s="4">
        <v>44301</v>
      </c>
      <c r="K5285" s="3" t="s">
        <v>362</v>
      </c>
      <c r="L5285" s="17" t="str">
        <f t="shared" si="436"/>
        <v>15/04/2021 15:20</v>
      </c>
      <c r="M5285" s="4">
        <v>44301</v>
      </c>
      <c r="N5285" s="3" t="s">
        <v>530</v>
      </c>
      <c r="O5285" s="17" t="str">
        <f t="shared" si="437"/>
        <v>15/04/2021 16:05</v>
      </c>
      <c r="P5285" s="24">
        <f t="shared" si="438"/>
        <v>3.125E-2</v>
      </c>
      <c r="Q5285" s="28">
        <v>0</v>
      </c>
      <c r="R5285" s="27">
        <f t="shared" si="439"/>
        <v>45</v>
      </c>
      <c r="S5285" s="3" t="s">
        <v>4</v>
      </c>
      <c r="T5285" s="3" t="s">
        <v>5399</v>
      </c>
      <c r="U5285" s="3" t="s">
        <v>4</v>
      </c>
      <c r="V5285" s="3" t="s">
        <v>5429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0.2</v>
      </c>
      <c r="AC5285" s="5">
        <v>0</v>
      </c>
      <c r="AD5285" s="5">
        <v>0</v>
      </c>
      <c r="AE5285" s="2">
        <v>2</v>
      </c>
      <c r="AF5285" s="2">
        <v>0</v>
      </c>
      <c r="AG5285" s="2">
        <v>0</v>
      </c>
      <c r="AH5285" s="2">
        <v>0</v>
      </c>
      <c r="AI5285" s="2">
        <v>0</v>
      </c>
      <c r="AJ5285" s="2">
        <v>1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 t="s">
        <v>4</v>
      </c>
      <c r="AT5285" s="2" t="s">
        <v>4</v>
      </c>
    </row>
    <row r="5286" spans="1:46" x14ac:dyDescent="0.2">
      <c r="A5286" s="2">
        <v>1655988</v>
      </c>
      <c r="B5286" s="2">
        <v>845970</v>
      </c>
      <c r="D5286" s="2"/>
      <c r="E5286" s="19" t="s">
        <v>5393</v>
      </c>
      <c r="F5286" s="46">
        <f>INDEX(Δεδομένα!$P:$P,MATCH('2021'!E5286,Δεδομένα!$O:$O,0))</f>
        <v>157</v>
      </c>
      <c r="G5286" s="49" t="s">
        <v>5394</v>
      </c>
      <c r="H5286" s="51" t="str">
        <f>INDEX(Δεδομένα!B$1:B$51,MATCH('2021'!G5286,Δεδομένα!A$1:A$51,0))</f>
        <v>ΠΕΛΛΟΠΟΝΗΣΟΥ</v>
      </c>
      <c r="I5286" s="53">
        <f>INDEX(Δεδομένα!E$1:E$13,MATCH('2021'!H5286,Δεδομένα!D$1:D$13,0))</f>
        <v>8</v>
      </c>
      <c r="J5286" s="4">
        <v>44301</v>
      </c>
      <c r="K5286" s="3" t="s">
        <v>530</v>
      </c>
      <c r="L5286" s="17" t="str">
        <f t="shared" si="436"/>
        <v>15/04/2021 16:05</v>
      </c>
      <c r="M5286" s="4">
        <v>44301</v>
      </c>
      <c r="N5286" s="3" t="s">
        <v>221</v>
      </c>
      <c r="O5286" s="17" t="str">
        <f t="shared" si="437"/>
        <v>15/04/2021 16:15</v>
      </c>
      <c r="P5286" s="24">
        <f t="shared" si="438"/>
        <v>6.9444444452528842E-3</v>
      </c>
      <c r="Q5286" s="28">
        <v>0</v>
      </c>
      <c r="R5286" s="27">
        <f t="shared" si="439"/>
        <v>10.000000001164153</v>
      </c>
      <c r="S5286" s="3" t="s">
        <v>4</v>
      </c>
      <c r="T5286" s="3" t="s">
        <v>5399</v>
      </c>
      <c r="U5286" s="3" t="s">
        <v>5429</v>
      </c>
      <c r="V5286" s="3" t="s">
        <v>5429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0.01</v>
      </c>
      <c r="AC5286" s="5">
        <v>0</v>
      </c>
      <c r="AD5286" s="5">
        <v>0</v>
      </c>
      <c r="AE5286" s="2">
        <v>2</v>
      </c>
      <c r="AF5286" s="2">
        <v>0</v>
      </c>
      <c r="AG5286" s="2">
        <v>0</v>
      </c>
      <c r="AH5286" s="2">
        <v>0</v>
      </c>
      <c r="AI5286" s="2">
        <v>0</v>
      </c>
      <c r="AJ5286" s="2">
        <v>1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 t="s">
        <v>4</v>
      </c>
      <c r="AT5286" s="2" t="s">
        <v>4</v>
      </c>
    </row>
    <row r="5287" spans="1:46" x14ac:dyDescent="0.2">
      <c r="A5287" s="2">
        <v>1656041</v>
      </c>
      <c r="B5287" s="2">
        <v>846030</v>
      </c>
      <c r="D5287" s="2"/>
      <c r="E5287" s="19" t="s">
        <v>5393</v>
      </c>
      <c r="F5287" s="46">
        <f>INDEX(Δεδομένα!$P:$P,MATCH('2021'!E5287,Δεδομένα!$O:$O,0))</f>
        <v>157</v>
      </c>
      <c r="G5287" s="49" t="s">
        <v>5394</v>
      </c>
      <c r="H5287" s="51" t="str">
        <f>INDEX(Δεδομένα!B$1:B$51,MATCH('2021'!G5287,Δεδομένα!A$1:A$51,0))</f>
        <v>ΠΕΛΛΟΠΟΝΗΣΟΥ</v>
      </c>
      <c r="I5287" s="53">
        <f>INDEX(Δεδομένα!E$1:E$13,MATCH('2021'!H5287,Δεδομένα!D$1:D$13,0))</f>
        <v>8</v>
      </c>
      <c r="J5287" s="4">
        <v>44301</v>
      </c>
      <c r="K5287" s="3" t="s">
        <v>976</v>
      </c>
      <c r="L5287" s="17" t="str">
        <f t="shared" si="436"/>
        <v>15/04/2021 19:53</v>
      </c>
      <c r="M5287" s="4">
        <v>44301</v>
      </c>
      <c r="N5287" s="3" t="s">
        <v>1030</v>
      </c>
      <c r="O5287" s="17" t="str">
        <f t="shared" si="437"/>
        <v>15/04/2021 20:16</v>
      </c>
      <c r="P5287" s="24">
        <f t="shared" si="438"/>
        <v>1.5972222223354038E-2</v>
      </c>
      <c r="Q5287" s="28">
        <v>0</v>
      </c>
      <c r="R5287" s="27">
        <f t="shared" si="439"/>
        <v>23.000000001629815</v>
      </c>
      <c r="S5287" s="3" t="s">
        <v>4</v>
      </c>
      <c r="T5287" s="3" t="s">
        <v>5449</v>
      </c>
      <c r="U5287" s="3" t="s">
        <v>4</v>
      </c>
      <c r="V5287" s="3" t="s">
        <v>5450</v>
      </c>
      <c r="W5287" s="5">
        <v>0</v>
      </c>
      <c r="X5287" s="5">
        <v>0</v>
      </c>
      <c r="Y5287" s="5">
        <v>0</v>
      </c>
      <c r="Z5287" s="5">
        <v>0.01</v>
      </c>
      <c r="AA5287" s="5">
        <v>0</v>
      </c>
      <c r="AB5287" s="5">
        <v>0</v>
      </c>
      <c r="AC5287" s="5">
        <v>0</v>
      </c>
      <c r="AD5287" s="5">
        <v>0</v>
      </c>
      <c r="AE5287" s="2">
        <v>2</v>
      </c>
      <c r="AF5287" s="2">
        <v>0</v>
      </c>
      <c r="AG5287" s="2">
        <v>0</v>
      </c>
      <c r="AH5287" s="2">
        <v>0</v>
      </c>
      <c r="AI5287" s="2">
        <v>0</v>
      </c>
      <c r="AJ5287" s="2">
        <v>1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 t="s">
        <v>4</v>
      </c>
      <c r="AT5287" s="2" t="s">
        <v>4</v>
      </c>
    </row>
    <row r="5288" spans="1:46" x14ac:dyDescent="0.2">
      <c r="A5288" s="2">
        <v>1656172</v>
      </c>
      <c r="B5288" s="2">
        <v>846526</v>
      </c>
      <c r="D5288" s="2"/>
      <c r="E5288" s="19" t="s">
        <v>5393</v>
      </c>
      <c r="F5288" s="46">
        <f>INDEX(Δεδομένα!$P:$P,MATCH('2021'!E5288,Δεδομένα!$O:$O,0))</f>
        <v>157</v>
      </c>
      <c r="G5288" s="49" t="s">
        <v>5394</v>
      </c>
      <c r="H5288" s="51" t="str">
        <f>INDEX(Δεδομένα!B$1:B$51,MATCH('2021'!G5288,Δεδομένα!A$1:A$51,0))</f>
        <v>ΠΕΛΛΟΠΟΝΗΣΟΥ</v>
      </c>
      <c r="I5288" s="53">
        <f>INDEX(Δεδομένα!E$1:E$13,MATCH('2021'!H5288,Δεδομένα!D$1:D$13,0))</f>
        <v>8</v>
      </c>
      <c r="J5288" s="4">
        <v>44303</v>
      </c>
      <c r="K5288" s="3" t="s">
        <v>712</v>
      </c>
      <c r="L5288" s="17" t="str">
        <f t="shared" si="436"/>
        <v>17/04/2021 18:30</v>
      </c>
      <c r="M5288" s="4">
        <v>44303</v>
      </c>
      <c r="N5288" s="3" t="s">
        <v>1714</v>
      </c>
      <c r="O5288" s="17" t="str">
        <f t="shared" si="437"/>
        <v>17/04/2021 20:06</v>
      </c>
      <c r="P5288" s="24">
        <f t="shared" si="438"/>
        <v>6.6666666665696539E-2</v>
      </c>
      <c r="Q5288" s="28">
        <v>0</v>
      </c>
      <c r="R5288" s="27">
        <f t="shared" si="439"/>
        <v>95.999999998603016</v>
      </c>
      <c r="S5288" s="3" t="s">
        <v>4</v>
      </c>
      <c r="T5288" s="3" t="s">
        <v>5397</v>
      </c>
      <c r="U5288" s="3" t="s">
        <v>4</v>
      </c>
      <c r="V5288" s="3" t="s">
        <v>5451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0.1</v>
      </c>
      <c r="AE5288" s="2">
        <v>8</v>
      </c>
      <c r="AF5288" s="2">
        <v>0</v>
      </c>
      <c r="AG5288" s="2">
        <v>0</v>
      </c>
      <c r="AH5288" s="2">
        <v>0</v>
      </c>
      <c r="AI5288" s="2">
        <v>0</v>
      </c>
      <c r="AJ5288" s="2">
        <v>4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 t="s">
        <v>4</v>
      </c>
      <c r="AT5288" s="2" t="s">
        <v>4</v>
      </c>
    </row>
    <row r="5289" spans="1:46" x14ac:dyDescent="0.2">
      <c r="A5289" s="2">
        <v>1656338</v>
      </c>
      <c r="B5289" s="2">
        <v>846679</v>
      </c>
      <c r="C5289" s="7">
        <v>22.921040218711202</v>
      </c>
      <c r="D5289" s="7">
        <v>37.920112947801201</v>
      </c>
      <c r="E5289" s="19" t="s">
        <v>5393</v>
      </c>
      <c r="F5289" s="46">
        <f>INDEX(Δεδομένα!$P:$P,MATCH('2021'!E5289,Δεδομένα!$O:$O,0))</f>
        <v>157</v>
      </c>
      <c r="G5289" s="49" t="s">
        <v>5394</v>
      </c>
      <c r="H5289" s="51" t="str">
        <f>INDEX(Δεδομένα!B$1:B$51,MATCH('2021'!G5289,Δεδομένα!A$1:A$51,0))</f>
        <v>ΠΕΛΛΟΠΟΝΗΣΟΥ</v>
      </c>
      <c r="I5289" s="53">
        <f>INDEX(Δεδομένα!E$1:E$13,MATCH('2021'!H5289,Δεδομένα!D$1:D$13,0))</f>
        <v>8</v>
      </c>
      <c r="J5289" s="4">
        <v>44304</v>
      </c>
      <c r="K5289" s="3" t="s">
        <v>1702</v>
      </c>
      <c r="L5289" s="17" t="str">
        <f t="shared" si="436"/>
        <v>18/04/2021 12:59</v>
      </c>
      <c r="M5289" s="4">
        <v>44304</v>
      </c>
      <c r="N5289" s="3" t="s">
        <v>241</v>
      </c>
      <c r="O5289" s="17" t="str">
        <f t="shared" si="437"/>
        <v>18/04/2021 13:15</v>
      </c>
      <c r="P5289" s="24">
        <f t="shared" si="438"/>
        <v>1.1111111110949423E-2</v>
      </c>
      <c r="Q5289" s="28">
        <v>0</v>
      </c>
      <c r="R5289" s="27">
        <f t="shared" si="439"/>
        <v>15.999999999767169</v>
      </c>
      <c r="S5289" s="3" t="s">
        <v>4</v>
      </c>
      <c r="T5289" s="3" t="s">
        <v>5399</v>
      </c>
      <c r="U5289" s="3" t="s">
        <v>4</v>
      </c>
      <c r="V5289" s="3" t="s">
        <v>5452</v>
      </c>
      <c r="W5289" s="5">
        <v>0</v>
      </c>
      <c r="X5289" s="5">
        <v>0</v>
      </c>
      <c r="Y5289" s="5">
        <v>0</v>
      </c>
      <c r="Z5289" s="5">
        <v>0.01</v>
      </c>
      <c r="AA5289" s="5">
        <v>0</v>
      </c>
      <c r="AB5289" s="5">
        <v>0</v>
      </c>
      <c r="AC5289" s="5">
        <v>0</v>
      </c>
      <c r="AD5289" s="5">
        <v>0</v>
      </c>
      <c r="AE5289" s="2">
        <v>2</v>
      </c>
      <c r="AF5289" s="2">
        <v>0</v>
      </c>
      <c r="AG5289" s="2">
        <v>0</v>
      </c>
      <c r="AH5289" s="2">
        <v>0</v>
      </c>
      <c r="AI5289" s="2">
        <v>0</v>
      </c>
      <c r="AJ5289" s="2">
        <v>1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 t="s">
        <v>4</v>
      </c>
      <c r="AT5289" s="2" t="s">
        <v>4</v>
      </c>
    </row>
    <row r="5290" spans="1:46" x14ac:dyDescent="0.2">
      <c r="A5290" s="2">
        <v>1656990</v>
      </c>
      <c r="B5290" s="2">
        <v>847656</v>
      </c>
      <c r="C5290" s="7">
        <v>22.900395029227401</v>
      </c>
      <c r="D5290" s="7">
        <v>37.8936414184424</v>
      </c>
      <c r="E5290" s="19" t="s">
        <v>5393</v>
      </c>
      <c r="F5290" s="46">
        <f>INDEX(Δεδομένα!$P:$P,MATCH('2021'!E5290,Δεδομένα!$O:$O,0))</f>
        <v>157</v>
      </c>
      <c r="G5290" s="49" t="s">
        <v>5394</v>
      </c>
      <c r="H5290" s="51" t="str">
        <f>INDEX(Δεδομένα!B$1:B$51,MATCH('2021'!G5290,Δεδομένα!A$1:A$51,0))</f>
        <v>ΠΕΛΛΟΠΟΝΗΣΟΥ</v>
      </c>
      <c r="I5290" s="53">
        <f>INDEX(Δεδομένα!E$1:E$13,MATCH('2021'!H5290,Δεδομένα!D$1:D$13,0))</f>
        <v>8</v>
      </c>
      <c r="J5290" s="4">
        <v>44308</v>
      </c>
      <c r="K5290" s="3" t="s">
        <v>1057</v>
      </c>
      <c r="L5290" s="17" t="str">
        <f t="shared" si="436"/>
        <v>22/04/2021 14:59</v>
      </c>
      <c r="M5290" s="4">
        <v>44308</v>
      </c>
      <c r="N5290" s="3" t="s">
        <v>778</v>
      </c>
      <c r="O5290" s="17" t="str">
        <f t="shared" si="437"/>
        <v>22/04/2021 16:28</v>
      </c>
      <c r="P5290" s="24">
        <f t="shared" si="438"/>
        <v>6.1805555560567882E-2</v>
      </c>
      <c r="Q5290" s="28">
        <v>0</v>
      </c>
      <c r="R5290" s="27">
        <f t="shared" si="439"/>
        <v>89.00000000721775</v>
      </c>
      <c r="S5290" s="3" t="s">
        <v>4</v>
      </c>
      <c r="T5290" s="3" t="s">
        <v>5399</v>
      </c>
      <c r="U5290" s="3" t="s">
        <v>5400</v>
      </c>
      <c r="V5290" s="3" t="s">
        <v>5400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0.5</v>
      </c>
      <c r="AC5290" s="5">
        <v>0</v>
      </c>
      <c r="AD5290" s="5">
        <v>0</v>
      </c>
      <c r="AE5290" s="2">
        <v>6</v>
      </c>
      <c r="AF5290" s="2">
        <v>0</v>
      </c>
      <c r="AG5290" s="2">
        <v>0</v>
      </c>
      <c r="AH5290" s="2">
        <v>0</v>
      </c>
      <c r="AI5290" s="2">
        <v>0</v>
      </c>
      <c r="AJ5290" s="2">
        <v>3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 t="s">
        <v>4</v>
      </c>
      <c r="AT5290" s="2" t="s">
        <v>4</v>
      </c>
    </row>
    <row r="5291" spans="1:46" x14ac:dyDescent="0.2">
      <c r="A5291" s="2">
        <v>1657459</v>
      </c>
      <c r="B5291" s="2">
        <v>847887</v>
      </c>
      <c r="C5291" s="7">
        <v>22.908262863596502</v>
      </c>
      <c r="D5291" s="7">
        <v>37.920322879309303</v>
      </c>
      <c r="E5291" s="19" t="s">
        <v>5393</v>
      </c>
      <c r="F5291" s="46">
        <f>INDEX(Δεδομένα!$P:$P,MATCH('2021'!E5291,Δεδομένα!$O:$O,0))</f>
        <v>157</v>
      </c>
      <c r="G5291" s="49" t="s">
        <v>5394</v>
      </c>
      <c r="H5291" s="51" t="str">
        <f>INDEX(Δεδομένα!B$1:B$51,MATCH('2021'!G5291,Δεδομένα!A$1:A$51,0))</f>
        <v>ΠΕΛΛΟΠΟΝΗΣΟΥ</v>
      </c>
      <c r="I5291" s="53">
        <f>INDEX(Δεδομένα!E$1:E$13,MATCH('2021'!H5291,Δεδομένα!D$1:D$13,0))</f>
        <v>8</v>
      </c>
      <c r="J5291" s="4">
        <v>44309</v>
      </c>
      <c r="K5291" s="3" t="s">
        <v>959</v>
      </c>
      <c r="L5291" s="17" t="str">
        <f t="shared" si="436"/>
        <v>23/04/2021 15:07</v>
      </c>
      <c r="M5291" s="4">
        <v>44309</v>
      </c>
      <c r="N5291" s="3" t="s">
        <v>48</v>
      </c>
      <c r="O5291" s="17" t="str">
        <f t="shared" si="437"/>
        <v>23/04/2021 15:22</v>
      </c>
      <c r="P5291" s="24">
        <f t="shared" si="438"/>
        <v>1.0416666664241347E-2</v>
      </c>
      <c r="Q5291" s="28">
        <v>0</v>
      </c>
      <c r="R5291" s="27">
        <f t="shared" si="439"/>
        <v>14.99999999650754</v>
      </c>
      <c r="S5291" s="3" t="s">
        <v>4</v>
      </c>
      <c r="T5291" s="3" t="s">
        <v>5399</v>
      </c>
      <c r="U5291" s="3" t="s">
        <v>4</v>
      </c>
      <c r="V5291" s="3" t="s">
        <v>5453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0.01</v>
      </c>
      <c r="AD5291" s="5">
        <v>0</v>
      </c>
      <c r="AE5291" s="2">
        <v>4</v>
      </c>
      <c r="AF5291" s="2">
        <v>0</v>
      </c>
      <c r="AG5291" s="2">
        <v>0</v>
      </c>
      <c r="AH5291" s="2">
        <v>0</v>
      </c>
      <c r="AI5291" s="2">
        <v>0</v>
      </c>
      <c r="AJ5291" s="2">
        <v>2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 t="s">
        <v>4</v>
      </c>
      <c r="AT5291" s="2" t="s">
        <v>4</v>
      </c>
    </row>
    <row r="5292" spans="1:46" x14ac:dyDescent="0.2">
      <c r="A5292" s="2">
        <v>1662181</v>
      </c>
      <c r="B5292" s="2">
        <v>850424</v>
      </c>
      <c r="D5292" s="2"/>
      <c r="E5292" s="19" t="s">
        <v>5393</v>
      </c>
      <c r="F5292" s="46">
        <f>INDEX(Δεδομένα!$P:$P,MATCH('2021'!E5292,Δεδομένα!$O:$O,0))</f>
        <v>157</v>
      </c>
      <c r="G5292" s="49" t="s">
        <v>5394</v>
      </c>
      <c r="H5292" s="51" t="str">
        <f>INDEX(Δεδομένα!B$1:B$51,MATCH('2021'!G5292,Δεδομένα!A$1:A$51,0))</f>
        <v>ΠΕΛΛΟΠΟΝΗΣΟΥ</v>
      </c>
      <c r="I5292" s="53">
        <f>INDEX(Δεδομένα!E$1:E$13,MATCH('2021'!H5292,Δεδομένα!D$1:D$13,0))</f>
        <v>8</v>
      </c>
      <c r="J5292" s="4">
        <v>44319</v>
      </c>
      <c r="K5292" s="3" t="s">
        <v>1702</v>
      </c>
      <c r="L5292" s="17" t="str">
        <f t="shared" si="436"/>
        <v>03/05/2021 12:59</v>
      </c>
      <c r="M5292" s="4">
        <v>44319</v>
      </c>
      <c r="N5292" s="3" t="s">
        <v>154</v>
      </c>
      <c r="O5292" s="17" t="str">
        <f t="shared" si="437"/>
        <v>03/05/2021 13:20</v>
      </c>
      <c r="P5292" s="24">
        <f t="shared" si="438"/>
        <v>1.4583333329937886E-2</v>
      </c>
      <c r="Q5292" s="28">
        <v>0</v>
      </c>
      <c r="R5292" s="27">
        <f t="shared" si="439"/>
        <v>20.999999995110556</v>
      </c>
      <c r="S5292" s="3" t="s">
        <v>4</v>
      </c>
      <c r="T5292" s="3" t="s">
        <v>5399</v>
      </c>
      <c r="U5292" s="3" t="s">
        <v>4</v>
      </c>
      <c r="V5292" s="3" t="s">
        <v>5454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0.3</v>
      </c>
      <c r="AC5292" s="5">
        <v>0</v>
      </c>
      <c r="AD5292" s="5">
        <v>0</v>
      </c>
      <c r="AE5292" s="2">
        <v>2</v>
      </c>
      <c r="AF5292" s="2">
        <v>0</v>
      </c>
      <c r="AG5292" s="2">
        <v>0</v>
      </c>
      <c r="AH5292" s="2">
        <v>0</v>
      </c>
      <c r="AI5292" s="2">
        <v>0</v>
      </c>
      <c r="AJ5292" s="2">
        <v>1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 t="s">
        <v>4</v>
      </c>
      <c r="AT5292" s="2" t="s">
        <v>4</v>
      </c>
    </row>
    <row r="5293" spans="1:46" x14ac:dyDescent="0.2">
      <c r="A5293" s="2">
        <v>1662193</v>
      </c>
      <c r="B5293" s="2">
        <v>850489</v>
      </c>
      <c r="C5293" s="7">
        <v>22.6518109631354</v>
      </c>
      <c r="D5293" s="7">
        <v>37.863581757128202</v>
      </c>
      <c r="E5293" s="19" t="s">
        <v>5393</v>
      </c>
      <c r="F5293" s="46">
        <f>INDEX(Δεδομένα!$P:$P,MATCH('2021'!E5293,Δεδομένα!$O:$O,0))</f>
        <v>157</v>
      </c>
      <c r="G5293" s="49" t="s">
        <v>5394</v>
      </c>
      <c r="H5293" s="51" t="str">
        <f>INDEX(Δεδομένα!B$1:B$51,MATCH('2021'!G5293,Δεδομένα!A$1:A$51,0))</f>
        <v>ΠΕΛΛΟΠΟΝΗΣΟΥ</v>
      </c>
      <c r="I5293" s="53">
        <f>INDEX(Δεδομένα!E$1:E$13,MATCH('2021'!H5293,Δεδομένα!D$1:D$13,0))</f>
        <v>8</v>
      </c>
      <c r="J5293" s="4">
        <v>44319</v>
      </c>
      <c r="K5293" s="3" t="s">
        <v>17</v>
      </c>
      <c r="L5293" s="17" t="str">
        <f t="shared" si="436"/>
        <v>03/05/2021 18:00</v>
      </c>
      <c r="M5293" s="4">
        <v>44319</v>
      </c>
      <c r="N5293" s="3" t="s">
        <v>13</v>
      </c>
      <c r="O5293" s="17" t="str">
        <f t="shared" si="437"/>
        <v>03/05/2021 18:50</v>
      </c>
      <c r="P5293" s="24">
        <f t="shared" si="438"/>
        <v>3.4722222218988463E-2</v>
      </c>
      <c r="Q5293" s="28">
        <v>0</v>
      </c>
      <c r="R5293" s="27">
        <f t="shared" si="439"/>
        <v>49.999999995343387</v>
      </c>
      <c r="S5293" s="3" t="s">
        <v>4</v>
      </c>
      <c r="T5293" s="3" t="s">
        <v>5397</v>
      </c>
      <c r="U5293" s="3" t="s">
        <v>4</v>
      </c>
      <c r="V5293" s="3" t="s">
        <v>5455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0.3</v>
      </c>
      <c r="AC5293" s="5">
        <v>0</v>
      </c>
      <c r="AD5293" s="5">
        <v>0</v>
      </c>
      <c r="AE5293" s="2">
        <v>2</v>
      </c>
      <c r="AF5293" s="2">
        <v>0</v>
      </c>
      <c r="AG5293" s="2">
        <v>0</v>
      </c>
      <c r="AH5293" s="2">
        <v>0</v>
      </c>
      <c r="AI5293" s="2">
        <v>0</v>
      </c>
      <c r="AJ5293" s="2">
        <v>1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 t="s">
        <v>4</v>
      </c>
      <c r="AT5293" s="2" t="s">
        <v>4</v>
      </c>
    </row>
    <row r="5294" spans="1:46" x14ac:dyDescent="0.2">
      <c r="A5294" s="2">
        <v>1662278</v>
      </c>
      <c r="B5294" s="2">
        <v>850788</v>
      </c>
      <c r="D5294" s="2"/>
      <c r="E5294" s="19" t="s">
        <v>5393</v>
      </c>
      <c r="F5294" s="46">
        <f>INDEX(Δεδομένα!$P:$P,MATCH('2021'!E5294,Δεδομένα!$O:$O,0))</f>
        <v>157</v>
      </c>
      <c r="G5294" s="49" t="s">
        <v>5394</v>
      </c>
      <c r="H5294" s="51" t="str">
        <f>INDEX(Δεδομένα!B$1:B$51,MATCH('2021'!G5294,Δεδομένα!A$1:A$51,0))</f>
        <v>ΠΕΛΛΟΠΟΝΗΣΟΥ</v>
      </c>
      <c r="I5294" s="53">
        <f>INDEX(Δεδομένα!E$1:E$13,MATCH('2021'!H5294,Δεδομένα!D$1:D$13,0))</f>
        <v>8</v>
      </c>
      <c r="J5294" s="4">
        <v>44320</v>
      </c>
      <c r="K5294" s="3" t="s">
        <v>2237</v>
      </c>
      <c r="L5294" s="17" t="str">
        <f t="shared" si="436"/>
        <v>04/05/2021 21:52</v>
      </c>
      <c r="M5294" s="4">
        <v>44320</v>
      </c>
      <c r="N5294" s="3" t="s">
        <v>1581</v>
      </c>
      <c r="O5294" s="17" t="str">
        <f t="shared" si="437"/>
        <v>04/05/2021 22:20</v>
      </c>
      <c r="P5294" s="24">
        <f t="shared" si="438"/>
        <v>1.9444444442342501E-2</v>
      </c>
      <c r="Q5294" s="28">
        <v>0</v>
      </c>
      <c r="R5294" s="27">
        <f t="shared" si="439"/>
        <v>27.999999996973202</v>
      </c>
      <c r="S5294" s="3" t="s">
        <v>4</v>
      </c>
      <c r="T5294" s="3" t="s">
        <v>5395</v>
      </c>
      <c r="U5294" s="3" t="s">
        <v>4</v>
      </c>
      <c r="V5294" s="3" t="s">
        <v>5088</v>
      </c>
      <c r="W5294" s="5">
        <v>0</v>
      </c>
      <c r="X5294" s="5">
        <v>0</v>
      </c>
      <c r="Y5294" s="5">
        <v>0</v>
      </c>
      <c r="Z5294" s="5">
        <v>0.01</v>
      </c>
      <c r="AA5294" s="5">
        <v>0</v>
      </c>
      <c r="AB5294" s="5">
        <v>0</v>
      </c>
      <c r="AC5294" s="5">
        <v>0</v>
      </c>
      <c r="AD5294" s="5">
        <v>0</v>
      </c>
      <c r="AE5294" s="2">
        <v>2</v>
      </c>
      <c r="AF5294" s="2">
        <v>0</v>
      </c>
      <c r="AG5294" s="2">
        <v>0</v>
      </c>
      <c r="AH5294" s="2">
        <v>0</v>
      </c>
      <c r="AI5294" s="2">
        <v>0</v>
      </c>
      <c r="AJ5294" s="2">
        <v>1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 t="s">
        <v>4</v>
      </c>
      <c r="AT5294" s="2" t="s">
        <v>4</v>
      </c>
    </row>
    <row r="5295" spans="1:46" x14ac:dyDescent="0.2">
      <c r="A5295" s="2">
        <v>1662293</v>
      </c>
      <c r="B5295" s="2">
        <v>850884</v>
      </c>
      <c r="C5295" s="7">
        <v>22.713351564677001</v>
      </c>
      <c r="D5295" s="7">
        <v>37.787451781857001</v>
      </c>
      <c r="E5295" s="19" t="s">
        <v>5393</v>
      </c>
      <c r="F5295" s="46">
        <f>INDEX(Δεδομένα!$P:$P,MATCH('2021'!E5295,Δεδομένα!$O:$O,0))</f>
        <v>157</v>
      </c>
      <c r="G5295" s="49" t="s">
        <v>5394</v>
      </c>
      <c r="H5295" s="51" t="str">
        <f>INDEX(Δεδομένα!B$1:B$51,MATCH('2021'!G5295,Δεδομένα!A$1:A$51,0))</f>
        <v>ΠΕΛΛΟΠΟΝΗΣΟΥ</v>
      </c>
      <c r="I5295" s="53">
        <f>INDEX(Δεδομένα!E$1:E$13,MATCH('2021'!H5295,Δεδομένα!D$1:D$13,0))</f>
        <v>8</v>
      </c>
      <c r="J5295" s="4">
        <v>44321</v>
      </c>
      <c r="K5295" s="3" t="s">
        <v>544</v>
      </c>
      <c r="L5295" s="17" t="str">
        <f t="shared" si="436"/>
        <v>05/05/2021 11:50</v>
      </c>
      <c r="M5295" s="4">
        <v>44321</v>
      </c>
      <c r="N5295" s="3" t="s">
        <v>1687</v>
      </c>
      <c r="O5295" s="17" t="str">
        <f t="shared" si="437"/>
        <v>05/05/2021 14:03</v>
      </c>
      <c r="P5295" s="24">
        <f t="shared" si="438"/>
        <v>9.2361111113859806E-2</v>
      </c>
      <c r="Q5295" s="28">
        <v>0</v>
      </c>
      <c r="R5295" s="27">
        <f t="shared" si="439"/>
        <v>133.00000000395812</v>
      </c>
      <c r="S5295" s="3" t="s">
        <v>4</v>
      </c>
      <c r="T5295" s="3" t="s">
        <v>5399</v>
      </c>
      <c r="U5295" s="3" t="s">
        <v>4</v>
      </c>
      <c r="V5295" s="3" t="s">
        <v>5456</v>
      </c>
      <c r="W5295" s="5">
        <v>0</v>
      </c>
      <c r="X5295" s="5">
        <v>0.01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2">
        <v>16</v>
      </c>
      <c r="AF5295" s="2">
        <v>0</v>
      </c>
      <c r="AG5295" s="2">
        <v>0</v>
      </c>
      <c r="AH5295" s="2">
        <v>0</v>
      </c>
      <c r="AI5295" s="2">
        <v>0</v>
      </c>
      <c r="AJ5295" s="2">
        <v>5</v>
      </c>
      <c r="AK5295" s="2">
        <v>2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 t="s">
        <v>4</v>
      </c>
      <c r="AT5295" s="2" t="s">
        <v>4</v>
      </c>
    </row>
    <row r="5296" spans="1:46" x14ac:dyDescent="0.2">
      <c r="A5296" s="2">
        <v>1662418</v>
      </c>
      <c r="B5296" s="2">
        <v>850980</v>
      </c>
      <c r="C5296" s="7">
        <v>22.9401194283842</v>
      </c>
      <c r="D5296" s="7">
        <v>37.910872680050197</v>
      </c>
      <c r="E5296" s="19" t="s">
        <v>5393</v>
      </c>
      <c r="F5296" s="46">
        <f>INDEX(Δεδομένα!$P:$P,MATCH('2021'!E5296,Δεδομένα!$O:$O,0))</f>
        <v>157</v>
      </c>
      <c r="G5296" s="49" t="s">
        <v>5394</v>
      </c>
      <c r="H5296" s="51" t="str">
        <f>INDEX(Δεδομένα!B$1:B$51,MATCH('2021'!G5296,Δεδομένα!A$1:A$51,0))</f>
        <v>ΠΕΛΛΟΠΟΝΗΣΟΥ</v>
      </c>
      <c r="I5296" s="53">
        <f>INDEX(Δεδομένα!E$1:E$13,MATCH('2021'!H5296,Δεδομένα!D$1:D$13,0))</f>
        <v>8</v>
      </c>
      <c r="J5296" s="4">
        <v>44321</v>
      </c>
      <c r="K5296" s="3" t="s">
        <v>9</v>
      </c>
      <c r="L5296" s="17" t="str">
        <f t="shared" ref="L5296:L5358" si="440">_xlfn.CONCAT(TEXT(J5296,"ηη/μμ/εεε")," ",TEXT(K5296,"ωω:λλ"))</f>
        <v>05/05/2021 18:15</v>
      </c>
      <c r="M5296" s="4">
        <v>44321</v>
      </c>
      <c r="N5296" s="3" t="s">
        <v>150</v>
      </c>
      <c r="O5296" s="17" t="str">
        <f t="shared" ref="O5296:O5358" si="441">_xlfn.CONCAT(TEXT(M5296,"ηη/μμ/εεε")," ",TEXT(N5296,"ωω:λλ"))</f>
        <v>05/05/2021 19:00</v>
      </c>
      <c r="P5296" s="24">
        <f t="shared" ref="P5296:P5358" si="442">O5296-L5296</f>
        <v>3.125E-2</v>
      </c>
      <c r="Q5296" s="28">
        <v>0</v>
      </c>
      <c r="R5296" s="27">
        <f t="shared" ref="R5296:R5358" si="443">P5296*(24*60)</f>
        <v>45</v>
      </c>
      <c r="S5296" s="3" t="s">
        <v>4</v>
      </c>
      <c r="T5296" s="3" t="s">
        <v>5399</v>
      </c>
      <c r="U5296" s="3" t="s">
        <v>5409</v>
      </c>
      <c r="V5296" s="3" t="s">
        <v>5457</v>
      </c>
      <c r="W5296" s="5">
        <v>0</v>
      </c>
      <c r="X5296" s="5">
        <v>0</v>
      </c>
      <c r="Y5296" s="5">
        <v>0</v>
      </c>
      <c r="Z5296" s="5">
        <v>2</v>
      </c>
      <c r="AA5296" s="5">
        <v>0</v>
      </c>
      <c r="AB5296" s="5">
        <v>0</v>
      </c>
      <c r="AC5296" s="5">
        <v>0</v>
      </c>
      <c r="AD5296" s="5">
        <v>0</v>
      </c>
      <c r="AE5296" s="2">
        <v>2</v>
      </c>
      <c r="AF5296" s="2">
        <v>0</v>
      </c>
      <c r="AG5296" s="2">
        <v>0</v>
      </c>
      <c r="AH5296" s="2">
        <v>0</v>
      </c>
      <c r="AI5296" s="2">
        <v>0</v>
      </c>
      <c r="AJ5296" s="2">
        <v>1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 t="s">
        <v>4</v>
      </c>
      <c r="AT5296" s="2" t="s">
        <v>4</v>
      </c>
    </row>
    <row r="5297" spans="1:46" x14ac:dyDescent="0.2">
      <c r="A5297" s="2">
        <v>1662543</v>
      </c>
      <c r="B5297" s="2">
        <v>851030</v>
      </c>
      <c r="C5297" s="7">
        <v>22.637800496139601</v>
      </c>
      <c r="D5297" s="7">
        <v>37.845778342801999</v>
      </c>
      <c r="E5297" s="19" t="s">
        <v>5393</v>
      </c>
      <c r="F5297" s="46">
        <f>INDEX(Δεδομένα!$P:$P,MATCH('2021'!E5297,Δεδομένα!$O:$O,0))</f>
        <v>157</v>
      </c>
      <c r="G5297" s="49" t="s">
        <v>5394</v>
      </c>
      <c r="H5297" s="51" t="str">
        <f>INDEX(Δεδομένα!B$1:B$51,MATCH('2021'!G5297,Δεδομένα!A$1:A$51,0))</f>
        <v>ΠΕΛΛΟΠΟΝΗΣΟΥ</v>
      </c>
      <c r="I5297" s="53">
        <f>INDEX(Δεδομένα!E$1:E$13,MATCH('2021'!H5297,Δεδομένα!D$1:D$13,0))</f>
        <v>8</v>
      </c>
      <c r="J5297" s="4">
        <v>44321</v>
      </c>
      <c r="K5297" s="3" t="s">
        <v>1261</v>
      </c>
      <c r="L5297" s="17" t="str">
        <f t="shared" si="440"/>
        <v>05/05/2021 21:07</v>
      </c>
      <c r="M5297" s="4">
        <v>44321</v>
      </c>
      <c r="N5297" s="3" t="s">
        <v>2037</v>
      </c>
      <c r="O5297" s="17" t="str">
        <f t="shared" si="441"/>
        <v>05/05/2021 23:05</v>
      </c>
      <c r="P5297" s="24">
        <f t="shared" si="442"/>
        <v>8.1944444442342501E-2</v>
      </c>
      <c r="Q5297" s="28">
        <v>0</v>
      </c>
      <c r="R5297" s="27">
        <f t="shared" si="443"/>
        <v>117.9999999969732</v>
      </c>
      <c r="S5297" s="3" t="s">
        <v>4</v>
      </c>
      <c r="T5297" s="3" t="s">
        <v>5397</v>
      </c>
      <c r="U5297" s="3" t="s">
        <v>4</v>
      </c>
      <c r="V5297" s="3" t="s">
        <v>1248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2</v>
      </c>
      <c r="AC5297" s="5">
        <v>0</v>
      </c>
      <c r="AD5297" s="5">
        <v>0</v>
      </c>
      <c r="AE5297" s="2">
        <v>2</v>
      </c>
      <c r="AF5297" s="2">
        <v>0</v>
      </c>
      <c r="AG5297" s="2">
        <v>0</v>
      </c>
      <c r="AH5297" s="2">
        <v>0</v>
      </c>
      <c r="AI5297" s="2">
        <v>0</v>
      </c>
      <c r="AJ5297" s="2">
        <v>1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 t="s">
        <v>4</v>
      </c>
      <c r="AT5297" s="2" t="s">
        <v>4</v>
      </c>
    </row>
    <row r="5298" spans="1:46" x14ac:dyDescent="0.2">
      <c r="A5298" s="2">
        <v>1662981</v>
      </c>
      <c r="B5298" s="2">
        <v>851880</v>
      </c>
      <c r="C5298" s="7">
        <v>23.135559880101201</v>
      </c>
      <c r="D5298" s="7">
        <v>37.928659953298002</v>
      </c>
      <c r="E5298" s="19" t="s">
        <v>5393</v>
      </c>
      <c r="F5298" s="46">
        <f>INDEX(Δεδομένα!$P:$P,MATCH('2021'!E5298,Δεδομένα!$O:$O,0))</f>
        <v>157</v>
      </c>
      <c r="G5298" s="49" t="s">
        <v>5394</v>
      </c>
      <c r="H5298" s="51" t="str">
        <f>INDEX(Δεδομένα!B$1:B$51,MATCH('2021'!G5298,Δεδομένα!A$1:A$51,0))</f>
        <v>ΠΕΛΛΟΠΟΝΗΣΟΥ</v>
      </c>
      <c r="I5298" s="53">
        <f>INDEX(Δεδομένα!E$1:E$13,MATCH('2021'!H5298,Δεδομένα!D$1:D$13,0))</f>
        <v>8</v>
      </c>
      <c r="J5298" s="4">
        <v>44325</v>
      </c>
      <c r="K5298" s="3" t="s">
        <v>298</v>
      </c>
      <c r="L5298" s="17" t="str">
        <f t="shared" si="440"/>
        <v>09/05/2021 12:35</v>
      </c>
      <c r="M5298" s="4">
        <v>44325</v>
      </c>
      <c r="N5298" s="3" t="s">
        <v>298</v>
      </c>
      <c r="O5298" s="17" t="str">
        <f t="shared" si="441"/>
        <v>09/05/2021 12:35</v>
      </c>
      <c r="P5298" s="24">
        <f t="shared" si="442"/>
        <v>0</v>
      </c>
      <c r="Q5298" s="28">
        <v>0</v>
      </c>
      <c r="R5298" s="27">
        <f t="shared" si="443"/>
        <v>0</v>
      </c>
      <c r="S5298" s="3" t="s">
        <v>4</v>
      </c>
      <c r="T5298" s="3" t="s">
        <v>5449</v>
      </c>
      <c r="U5298" s="3" t="s">
        <v>472</v>
      </c>
      <c r="V5298" s="3" t="s">
        <v>472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0.1</v>
      </c>
      <c r="AC5298" s="5">
        <v>0</v>
      </c>
      <c r="AD5298" s="5">
        <v>0</v>
      </c>
      <c r="AE5298" s="2">
        <v>4</v>
      </c>
      <c r="AF5298" s="2">
        <v>0</v>
      </c>
      <c r="AG5298" s="2">
        <v>0</v>
      </c>
      <c r="AH5298" s="2">
        <v>0</v>
      </c>
      <c r="AI5298" s="2">
        <v>0</v>
      </c>
      <c r="AJ5298" s="2">
        <v>2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 t="s">
        <v>4</v>
      </c>
      <c r="AT5298" s="2" t="s">
        <v>4</v>
      </c>
    </row>
    <row r="5299" spans="1:46" x14ac:dyDescent="0.2">
      <c r="A5299" s="2">
        <v>1662990</v>
      </c>
      <c r="B5299" s="2">
        <v>851979</v>
      </c>
      <c r="C5299" s="7">
        <v>22.946108711773</v>
      </c>
      <c r="D5299" s="7">
        <v>37.9198871099847</v>
      </c>
      <c r="E5299" s="19" t="s">
        <v>5393</v>
      </c>
      <c r="F5299" s="46">
        <f>INDEX(Δεδομένα!$P:$P,MATCH('2021'!E5299,Δεδομένα!$O:$O,0))</f>
        <v>157</v>
      </c>
      <c r="G5299" s="49" t="s">
        <v>5394</v>
      </c>
      <c r="H5299" s="51" t="str">
        <f>INDEX(Δεδομένα!B$1:B$51,MATCH('2021'!G5299,Δεδομένα!A$1:A$51,0))</f>
        <v>ΠΕΛΛΟΠΟΝΗΣΟΥ</v>
      </c>
      <c r="I5299" s="53">
        <f>INDEX(Δεδομένα!E$1:E$13,MATCH('2021'!H5299,Δεδομένα!D$1:D$13,0))</f>
        <v>8</v>
      </c>
      <c r="J5299" s="4">
        <v>44325</v>
      </c>
      <c r="K5299" s="3" t="s">
        <v>404</v>
      </c>
      <c r="L5299" s="17" t="str">
        <f t="shared" si="440"/>
        <v>09/05/2021 18:05</v>
      </c>
      <c r="M5299" s="4">
        <v>44325</v>
      </c>
      <c r="N5299" s="3" t="s">
        <v>464</v>
      </c>
      <c r="O5299" s="17" t="str">
        <f t="shared" si="441"/>
        <v>09/05/2021 18:20</v>
      </c>
      <c r="P5299" s="24">
        <f t="shared" si="442"/>
        <v>1.0416666671517305E-2</v>
      </c>
      <c r="Q5299" s="28">
        <v>0</v>
      </c>
      <c r="R5299" s="27">
        <f t="shared" si="443"/>
        <v>15.000000006984919</v>
      </c>
      <c r="S5299" s="3" t="s">
        <v>4</v>
      </c>
      <c r="T5299" s="3" t="s">
        <v>5399</v>
      </c>
      <c r="U5299" s="3" t="s">
        <v>5400</v>
      </c>
      <c r="V5299" s="3" t="s">
        <v>5458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0.03</v>
      </c>
      <c r="AC5299" s="5">
        <v>0</v>
      </c>
      <c r="AD5299" s="5">
        <v>0</v>
      </c>
      <c r="AE5299" s="2">
        <v>2</v>
      </c>
      <c r="AF5299" s="2">
        <v>0</v>
      </c>
      <c r="AG5299" s="2">
        <v>0</v>
      </c>
      <c r="AH5299" s="2">
        <v>0</v>
      </c>
      <c r="AI5299" s="2">
        <v>0</v>
      </c>
      <c r="AJ5299" s="2">
        <v>1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 t="s">
        <v>4</v>
      </c>
      <c r="AT5299" s="2" t="s">
        <v>4</v>
      </c>
    </row>
    <row r="5300" spans="1:46" x14ac:dyDescent="0.2">
      <c r="A5300" s="2">
        <v>1663061</v>
      </c>
      <c r="B5300" s="2">
        <v>852124</v>
      </c>
      <c r="C5300" s="7">
        <v>22.939890083339598</v>
      </c>
      <c r="D5300" s="7">
        <v>37.910658888819299</v>
      </c>
      <c r="E5300" s="19" t="s">
        <v>5393</v>
      </c>
      <c r="F5300" s="46">
        <f>INDEX(Δεδομένα!$P:$P,MATCH('2021'!E5300,Δεδομένα!$O:$O,0))</f>
        <v>157</v>
      </c>
      <c r="G5300" s="49" t="s">
        <v>5394</v>
      </c>
      <c r="H5300" s="51" t="str">
        <f>INDEX(Δεδομένα!B$1:B$51,MATCH('2021'!G5300,Δεδομένα!A$1:A$51,0))</f>
        <v>ΠΕΛΛΟΠΟΝΗΣΟΥ</v>
      </c>
      <c r="I5300" s="53">
        <f>INDEX(Δεδομένα!E$1:E$13,MATCH('2021'!H5300,Δεδομένα!D$1:D$13,0))</f>
        <v>8</v>
      </c>
      <c r="J5300" s="4">
        <v>44326</v>
      </c>
      <c r="K5300" s="3" t="s">
        <v>1737</v>
      </c>
      <c r="L5300" s="17" t="str">
        <f t="shared" si="440"/>
        <v>10/05/2021 11:23</v>
      </c>
      <c r="M5300" s="4">
        <v>44326</v>
      </c>
      <c r="N5300" s="3" t="s">
        <v>214</v>
      </c>
      <c r="O5300" s="17" t="str">
        <f t="shared" si="441"/>
        <v>10/05/2021 12:00</v>
      </c>
      <c r="P5300" s="24">
        <f t="shared" si="442"/>
        <v>2.569444444088731E-2</v>
      </c>
      <c r="Q5300" s="28">
        <v>0</v>
      </c>
      <c r="R5300" s="27">
        <f t="shared" si="443"/>
        <v>36.999999994877726</v>
      </c>
      <c r="S5300" s="3" t="s">
        <v>4</v>
      </c>
      <c r="T5300" s="3" t="s">
        <v>5399</v>
      </c>
      <c r="U5300" s="3" t="s">
        <v>5409</v>
      </c>
      <c r="V5300" s="3" t="s">
        <v>5459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0.01</v>
      </c>
      <c r="AC5300" s="5">
        <v>0</v>
      </c>
      <c r="AD5300" s="5">
        <v>0</v>
      </c>
      <c r="AE5300" s="2">
        <v>5</v>
      </c>
      <c r="AF5300" s="2">
        <v>0</v>
      </c>
      <c r="AG5300" s="2">
        <v>0</v>
      </c>
      <c r="AH5300" s="2">
        <v>0</v>
      </c>
      <c r="AI5300" s="2">
        <v>0</v>
      </c>
      <c r="AJ5300" s="2">
        <v>2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 t="s">
        <v>4</v>
      </c>
      <c r="AT5300" s="2" t="s">
        <v>4</v>
      </c>
    </row>
    <row r="5301" spans="1:46" x14ac:dyDescent="0.2">
      <c r="A5301" s="2">
        <v>1663788</v>
      </c>
      <c r="B5301" s="2">
        <v>853341</v>
      </c>
      <c r="C5301" s="7">
        <v>23.043829372849299</v>
      </c>
      <c r="D5301" s="7">
        <v>37.924788301904002</v>
      </c>
      <c r="E5301" s="19" t="s">
        <v>5393</v>
      </c>
      <c r="F5301" s="46">
        <f>INDEX(Δεδομένα!$P:$P,MATCH('2021'!E5301,Δεδομένα!$O:$O,0))</f>
        <v>157</v>
      </c>
      <c r="G5301" s="49" t="s">
        <v>5394</v>
      </c>
      <c r="H5301" s="51" t="str">
        <f>INDEX(Δεδομένα!B$1:B$51,MATCH('2021'!G5301,Δεδομένα!A$1:A$51,0))</f>
        <v>ΠΕΛΛΟΠΟΝΗΣΟΥ</v>
      </c>
      <c r="I5301" s="53">
        <f>INDEX(Δεδομένα!E$1:E$13,MATCH('2021'!H5301,Δεδομένα!D$1:D$13,0))</f>
        <v>8</v>
      </c>
      <c r="J5301" s="4">
        <v>44331</v>
      </c>
      <c r="K5301" s="3" t="s">
        <v>1057</v>
      </c>
      <c r="L5301" s="17" t="str">
        <f t="shared" si="440"/>
        <v>15/05/2021 14:59</v>
      </c>
      <c r="M5301" s="4">
        <v>44331</v>
      </c>
      <c r="N5301" s="3" t="s">
        <v>407</v>
      </c>
      <c r="O5301" s="17" t="str">
        <f t="shared" si="441"/>
        <v>15/05/2021 15:40</v>
      </c>
      <c r="P5301" s="24">
        <f t="shared" si="442"/>
        <v>2.8472222227719612E-2</v>
      </c>
      <c r="Q5301" s="28">
        <v>0</v>
      </c>
      <c r="R5301" s="27">
        <f t="shared" si="443"/>
        <v>41.000000007916242</v>
      </c>
      <c r="S5301" s="3" t="s">
        <v>4</v>
      </c>
      <c r="T5301" s="3" t="s">
        <v>5449</v>
      </c>
      <c r="U5301" s="3" t="s">
        <v>472</v>
      </c>
      <c r="V5301" s="3" t="s">
        <v>5460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0.01</v>
      </c>
      <c r="AC5301" s="5">
        <v>0</v>
      </c>
      <c r="AD5301" s="5">
        <v>0</v>
      </c>
      <c r="AE5301" s="2">
        <v>4</v>
      </c>
      <c r="AF5301" s="2">
        <v>0</v>
      </c>
      <c r="AG5301" s="2">
        <v>0</v>
      </c>
      <c r="AH5301" s="2">
        <v>0</v>
      </c>
      <c r="AI5301" s="2">
        <v>0</v>
      </c>
      <c r="AJ5301" s="2">
        <v>2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 t="s">
        <v>4</v>
      </c>
      <c r="AT5301" s="2" t="s">
        <v>4</v>
      </c>
    </row>
    <row r="5302" spans="1:46" x14ac:dyDescent="0.2">
      <c r="A5302" s="2">
        <v>1663798</v>
      </c>
      <c r="B5302" s="2">
        <v>853442</v>
      </c>
      <c r="C5302" s="7">
        <v>22.944095952131399</v>
      </c>
      <c r="D5302" s="7">
        <v>37.907680980537698</v>
      </c>
      <c r="E5302" s="19" t="s">
        <v>5393</v>
      </c>
      <c r="F5302" s="46">
        <f>INDEX(Δεδομένα!$P:$P,MATCH('2021'!E5302,Δεδομένα!$O:$O,0))</f>
        <v>157</v>
      </c>
      <c r="G5302" s="49" t="s">
        <v>5394</v>
      </c>
      <c r="H5302" s="51" t="str">
        <f>INDEX(Δεδομένα!B$1:B$51,MATCH('2021'!G5302,Δεδομένα!A$1:A$51,0))</f>
        <v>ΠΕΛΛΟΠΟΝΗΣΟΥ</v>
      </c>
      <c r="I5302" s="53">
        <f>INDEX(Δεδομένα!E$1:E$13,MATCH('2021'!H5302,Δεδομένα!D$1:D$13,0))</f>
        <v>8</v>
      </c>
      <c r="J5302" s="4">
        <v>44331</v>
      </c>
      <c r="K5302" s="3" t="s">
        <v>3893</v>
      </c>
      <c r="L5302" s="17" t="str">
        <f t="shared" si="440"/>
        <v>15/05/2021 22:21</v>
      </c>
      <c r="M5302" s="4">
        <v>44331</v>
      </c>
      <c r="N5302" s="3" t="s">
        <v>323</v>
      </c>
      <c r="O5302" s="17" t="str">
        <f t="shared" si="441"/>
        <v>15/05/2021 22:35</v>
      </c>
      <c r="P5302" s="24">
        <f t="shared" si="442"/>
        <v>9.7222222175332718E-3</v>
      </c>
      <c r="Q5302" s="28">
        <v>0</v>
      </c>
      <c r="R5302" s="27">
        <f t="shared" si="443"/>
        <v>13.999999993247911</v>
      </c>
      <c r="S5302" s="3" t="s">
        <v>4</v>
      </c>
      <c r="T5302" s="3" t="s">
        <v>5399</v>
      </c>
      <c r="U5302" s="3" t="s">
        <v>5409</v>
      </c>
      <c r="V5302" s="3" t="s">
        <v>5409</v>
      </c>
      <c r="W5302" s="5">
        <v>0</v>
      </c>
      <c r="X5302" s="5">
        <v>0</v>
      </c>
      <c r="Y5302" s="5">
        <v>0</v>
      </c>
      <c r="Z5302" s="5">
        <v>0.05</v>
      </c>
      <c r="AA5302" s="5">
        <v>0</v>
      </c>
      <c r="AB5302" s="5">
        <v>0</v>
      </c>
      <c r="AC5302" s="5">
        <v>0</v>
      </c>
      <c r="AD5302" s="5">
        <v>0</v>
      </c>
      <c r="AE5302" s="2">
        <v>2</v>
      </c>
      <c r="AF5302" s="2">
        <v>0</v>
      </c>
      <c r="AG5302" s="2">
        <v>0</v>
      </c>
      <c r="AH5302" s="2">
        <v>0</v>
      </c>
      <c r="AI5302" s="2">
        <v>0</v>
      </c>
      <c r="AJ5302" s="2">
        <v>1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 t="s">
        <v>4</v>
      </c>
      <c r="AT5302" s="2" t="s">
        <v>4</v>
      </c>
    </row>
    <row r="5303" spans="1:46" x14ac:dyDescent="0.2">
      <c r="A5303" s="2">
        <v>1663485</v>
      </c>
      <c r="B5303" s="2">
        <v>852894</v>
      </c>
      <c r="C5303" s="7">
        <v>22.797516499492801</v>
      </c>
      <c r="D5303" s="7">
        <v>37.9255075516377</v>
      </c>
      <c r="E5303" s="19" t="s">
        <v>5393</v>
      </c>
      <c r="F5303" s="46">
        <f>INDEX(Δεδομένα!$P:$P,MATCH('2021'!E5303,Δεδομένα!$O:$O,0))</f>
        <v>157</v>
      </c>
      <c r="G5303" s="49" t="s">
        <v>5394</v>
      </c>
      <c r="H5303" s="51" t="str">
        <f>INDEX(Δεδομένα!B$1:B$51,MATCH('2021'!G5303,Δεδομένα!A$1:A$51,0))</f>
        <v>ΠΕΛΛΟΠΟΝΗΣΟΥ</v>
      </c>
      <c r="I5303" s="53">
        <f>INDEX(Δεδομένα!E$1:E$13,MATCH('2021'!H5303,Δεδομένα!D$1:D$13,0))</f>
        <v>8</v>
      </c>
      <c r="J5303" s="4">
        <v>44337</v>
      </c>
      <c r="K5303" s="3" t="s">
        <v>3</v>
      </c>
      <c r="L5303" s="17" t="str">
        <f t="shared" si="440"/>
        <v>21/05/2021 17:22</v>
      </c>
      <c r="M5303" s="4">
        <v>44337</v>
      </c>
      <c r="N5303" s="3" t="s">
        <v>3409</v>
      </c>
      <c r="O5303" s="17" t="str">
        <f t="shared" si="441"/>
        <v>21/05/2021 18:11</v>
      </c>
      <c r="P5303" s="24">
        <f t="shared" si="442"/>
        <v>3.4027777779556345E-2</v>
      </c>
      <c r="Q5303" s="28">
        <v>0</v>
      </c>
      <c r="R5303" s="27">
        <f t="shared" si="443"/>
        <v>49.000000002561137</v>
      </c>
      <c r="S5303" s="3" t="s">
        <v>4</v>
      </c>
      <c r="T5303" s="3" t="s">
        <v>5395</v>
      </c>
      <c r="U5303" s="3" t="s">
        <v>5088</v>
      </c>
      <c r="V5303" s="3" t="s">
        <v>5461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0.2</v>
      </c>
      <c r="AC5303" s="5">
        <v>0</v>
      </c>
      <c r="AD5303" s="5">
        <v>0</v>
      </c>
      <c r="AE5303" s="2">
        <v>2</v>
      </c>
      <c r="AF5303" s="2">
        <v>0</v>
      </c>
      <c r="AG5303" s="2">
        <v>0</v>
      </c>
      <c r="AH5303" s="2">
        <v>0</v>
      </c>
      <c r="AI5303" s="2">
        <v>0</v>
      </c>
      <c r="AJ5303" s="2">
        <v>1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 t="s">
        <v>4</v>
      </c>
      <c r="AT5303" s="2" t="s">
        <v>4</v>
      </c>
    </row>
    <row r="5304" spans="1:46" x14ac:dyDescent="0.2">
      <c r="A5304" s="2">
        <v>1664665</v>
      </c>
      <c r="B5304" s="2">
        <v>855773</v>
      </c>
      <c r="C5304" s="7">
        <v>23.110483691169001</v>
      </c>
      <c r="D5304" s="7">
        <v>37.931069369501799</v>
      </c>
      <c r="E5304" s="19" t="s">
        <v>5393</v>
      </c>
      <c r="F5304" s="46">
        <f>INDEX(Δεδομένα!$P:$P,MATCH('2021'!E5304,Δεδομένα!$O:$O,0))</f>
        <v>157</v>
      </c>
      <c r="G5304" s="49" t="s">
        <v>5394</v>
      </c>
      <c r="H5304" s="51" t="str">
        <f>INDEX(Δεδομένα!B$1:B$51,MATCH('2021'!G5304,Δεδομένα!A$1:A$51,0))</f>
        <v>ΠΕΛΛΟΠΟΝΗΣΟΥ</v>
      </c>
      <c r="I5304" s="53">
        <f>INDEX(Δεδομένα!E$1:E$13,MATCH('2021'!H5304,Δεδομένα!D$1:D$13,0))</f>
        <v>8</v>
      </c>
      <c r="J5304" s="4">
        <v>44340</v>
      </c>
      <c r="K5304" s="3" t="s">
        <v>658</v>
      </c>
      <c r="L5304" s="17" t="str">
        <f t="shared" si="440"/>
        <v>24/05/2021 12:49</v>
      </c>
      <c r="M5304" s="4">
        <v>44340</v>
      </c>
      <c r="N5304" s="3" t="s">
        <v>157</v>
      </c>
      <c r="O5304" s="17" t="str">
        <f t="shared" si="441"/>
        <v>24/05/2021 13:55</v>
      </c>
      <c r="P5304" s="24">
        <f t="shared" si="442"/>
        <v>4.5833333329937886E-2</v>
      </c>
      <c r="Q5304" s="28">
        <v>0</v>
      </c>
      <c r="R5304" s="27">
        <f t="shared" si="443"/>
        <v>65.999999995110556</v>
      </c>
      <c r="S5304" s="3" t="s">
        <v>4</v>
      </c>
      <c r="T5304" s="3" t="s">
        <v>5449</v>
      </c>
      <c r="U5304" s="3" t="s">
        <v>472</v>
      </c>
      <c r="V5304" s="3" t="s">
        <v>5462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0.05</v>
      </c>
      <c r="AC5304" s="5">
        <v>0</v>
      </c>
      <c r="AD5304" s="5">
        <v>0</v>
      </c>
      <c r="AE5304" s="2">
        <v>3</v>
      </c>
      <c r="AF5304" s="2">
        <v>0</v>
      </c>
      <c r="AG5304" s="2">
        <v>0</v>
      </c>
      <c r="AH5304" s="2">
        <v>0</v>
      </c>
      <c r="AI5304" s="2">
        <v>0</v>
      </c>
      <c r="AJ5304" s="2">
        <v>1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 t="s">
        <v>4</v>
      </c>
      <c r="AT5304" s="2" t="s">
        <v>4</v>
      </c>
    </row>
    <row r="5305" spans="1:46" x14ac:dyDescent="0.2">
      <c r="A5305" s="2">
        <v>1664785</v>
      </c>
      <c r="B5305" s="2">
        <v>855860</v>
      </c>
      <c r="C5305" s="7">
        <v>23.053146213953301</v>
      </c>
      <c r="D5305" s="7">
        <v>37.791641408261697</v>
      </c>
      <c r="E5305" s="19" t="s">
        <v>5393</v>
      </c>
      <c r="F5305" s="46">
        <f>INDEX(Δεδομένα!$P:$P,MATCH('2021'!E5305,Δεδομένα!$O:$O,0))</f>
        <v>157</v>
      </c>
      <c r="G5305" s="49" t="s">
        <v>5394</v>
      </c>
      <c r="H5305" s="51" t="str">
        <f>INDEX(Δεδομένα!B$1:B$51,MATCH('2021'!G5305,Δεδομένα!A$1:A$51,0))</f>
        <v>ΠΕΛΛΟΠΟΝΗΣΟΥ</v>
      </c>
      <c r="I5305" s="53">
        <f>INDEX(Δεδομένα!E$1:E$13,MATCH('2021'!H5305,Δεδομένα!D$1:D$13,0))</f>
        <v>8</v>
      </c>
      <c r="J5305" s="4">
        <v>44340</v>
      </c>
      <c r="K5305" s="3" t="s">
        <v>358</v>
      </c>
      <c r="L5305" s="17" t="str">
        <f t="shared" si="440"/>
        <v>24/05/2021 18:55</v>
      </c>
      <c r="M5305" s="4">
        <v>44340</v>
      </c>
      <c r="N5305" s="3" t="s">
        <v>424</v>
      </c>
      <c r="O5305" s="17" t="str">
        <f t="shared" si="441"/>
        <v>24/05/2021 20:10</v>
      </c>
      <c r="P5305" s="24">
        <f t="shared" si="442"/>
        <v>5.2083333335758653E-2</v>
      </c>
      <c r="Q5305" s="28">
        <v>0</v>
      </c>
      <c r="R5305" s="27">
        <f t="shared" si="443"/>
        <v>75.00000000349246</v>
      </c>
      <c r="S5305" s="3" t="s">
        <v>4</v>
      </c>
      <c r="T5305" s="3" t="s">
        <v>5399</v>
      </c>
      <c r="U5305" s="3" t="s">
        <v>5413</v>
      </c>
      <c r="V5305" s="3" t="s">
        <v>5463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3</v>
      </c>
      <c r="AC5305" s="5">
        <v>0</v>
      </c>
      <c r="AD5305" s="5">
        <v>0</v>
      </c>
      <c r="AE5305" s="2">
        <v>5</v>
      </c>
      <c r="AF5305" s="2">
        <v>0</v>
      </c>
      <c r="AG5305" s="2">
        <v>0</v>
      </c>
      <c r="AH5305" s="2">
        <v>0</v>
      </c>
      <c r="AI5305" s="2">
        <v>0</v>
      </c>
      <c r="AJ5305" s="2">
        <v>2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 t="s">
        <v>4</v>
      </c>
      <c r="AT5305" s="2" t="s">
        <v>4</v>
      </c>
    </row>
    <row r="5306" spans="1:46" x14ac:dyDescent="0.2">
      <c r="A5306" s="2">
        <v>1666317</v>
      </c>
      <c r="B5306" s="2">
        <v>856492</v>
      </c>
      <c r="C5306" s="7">
        <v>22.944803164669999</v>
      </c>
      <c r="D5306" s="7">
        <v>37.899181313</v>
      </c>
      <c r="E5306" s="19" t="s">
        <v>5393</v>
      </c>
      <c r="F5306" s="46">
        <f>INDEX(Δεδομένα!$P:$P,MATCH('2021'!E5306,Δεδομένα!$O:$O,0))</f>
        <v>157</v>
      </c>
      <c r="G5306" s="49" t="s">
        <v>5394</v>
      </c>
      <c r="H5306" s="51" t="str">
        <f>INDEX(Δεδομένα!B$1:B$51,MATCH('2021'!G5306,Δεδομένα!A$1:A$51,0))</f>
        <v>ΠΕΛΛΟΠΟΝΗΣΟΥ</v>
      </c>
      <c r="I5306" s="53">
        <f>INDEX(Δεδομένα!E$1:E$13,MATCH('2021'!H5306,Δεδομένα!D$1:D$13,0))</f>
        <v>8</v>
      </c>
      <c r="J5306" s="4">
        <v>44343</v>
      </c>
      <c r="K5306" s="3" t="s">
        <v>2347</v>
      </c>
      <c r="L5306" s="17" t="str">
        <f t="shared" si="440"/>
        <v>27/05/2021 10:21</v>
      </c>
      <c r="M5306" s="4">
        <v>44343</v>
      </c>
      <c r="N5306" s="3" t="s">
        <v>1525</v>
      </c>
      <c r="O5306" s="17" t="str">
        <f t="shared" si="441"/>
        <v>27/05/2021 11:11</v>
      </c>
      <c r="P5306" s="24">
        <f t="shared" si="442"/>
        <v>3.4722222218988463E-2</v>
      </c>
      <c r="Q5306" s="28">
        <v>0</v>
      </c>
      <c r="R5306" s="27">
        <f t="shared" si="443"/>
        <v>49.999999995343387</v>
      </c>
      <c r="S5306" s="3" t="s">
        <v>4</v>
      </c>
      <c r="T5306" s="3" t="s">
        <v>5399</v>
      </c>
      <c r="U5306" s="3" t="s">
        <v>5409</v>
      </c>
      <c r="V5306" s="3" t="s">
        <v>5464</v>
      </c>
      <c r="W5306" s="5">
        <v>0</v>
      </c>
      <c r="X5306" s="5">
        <v>0</v>
      </c>
      <c r="Y5306" s="5">
        <v>0</v>
      </c>
      <c r="Z5306" s="5">
        <v>0.3</v>
      </c>
      <c r="AA5306" s="5">
        <v>0</v>
      </c>
      <c r="AB5306" s="5">
        <v>0</v>
      </c>
      <c r="AC5306" s="5">
        <v>0</v>
      </c>
      <c r="AD5306" s="5">
        <v>0</v>
      </c>
      <c r="AE5306" s="2">
        <v>5</v>
      </c>
      <c r="AF5306" s="2">
        <v>0</v>
      </c>
      <c r="AG5306" s="2">
        <v>0</v>
      </c>
      <c r="AH5306" s="2">
        <v>0</v>
      </c>
      <c r="AI5306" s="2">
        <v>0</v>
      </c>
      <c r="AJ5306" s="2">
        <v>2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 t="s">
        <v>4</v>
      </c>
      <c r="AT5306" s="2" t="s">
        <v>4</v>
      </c>
    </row>
    <row r="5307" spans="1:46" x14ac:dyDescent="0.2">
      <c r="A5307" s="2">
        <v>1666350</v>
      </c>
      <c r="B5307" s="2">
        <v>856617</v>
      </c>
      <c r="C5307" s="7">
        <v>22.9336640418875</v>
      </c>
      <c r="D5307" s="7">
        <v>37.903098212419501</v>
      </c>
      <c r="E5307" s="19" t="s">
        <v>5393</v>
      </c>
      <c r="F5307" s="46">
        <f>INDEX(Δεδομένα!$P:$P,MATCH('2021'!E5307,Δεδομένα!$O:$O,0))</f>
        <v>157</v>
      </c>
      <c r="G5307" s="49" t="s">
        <v>5394</v>
      </c>
      <c r="H5307" s="51" t="str">
        <f>INDEX(Δεδομένα!B$1:B$51,MATCH('2021'!G5307,Δεδομένα!A$1:A$51,0))</f>
        <v>ΠΕΛΛΟΠΟΝΗΣΟΥ</v>
      </c>
      <c r="I5307" s="53">
        <f>INDEX(Δεδομένα!E$1:E$13,MATCH('2021'!H5307,Δεδομένα!D$1:D$13,0))</f>
        <v>8</v>
      </c>
      <c r="J5307" s="4">
        <v>44343</v>
      </c>
      <c r="K5307" s="3" t="s">
        <v>110</v>
      </c>
      <c r="L5307" s="17" t="str">
        <f t="shared" si="440"/>
        <v>27/05/2021 17:24</v>
      </c>
      <c r="M5307" s="4">
        <v>44343</v>
      </c>
      <c r="N5307" s="3" t="s">
        <v>1284</v>
      </c>
      <c r="O5307" s="17" t="str">
        <f t="shared" si="441"/>
        <v>27/05/2021 17:57</v>
      </c>
      <c r="P5307" s="24">
        <f t="shared" si="442"/>
        <v>2.2916666668606922E-2</v>
      </c>
      <c r="Q5307" s="28">
        <v>0</v>
      </c>
      <c r="R5307" s="27">
        <f t="shared" si="443"/>
        <v>33.000000002793968</v>
      </c>
      <c r="S5307" s="3" t="s">
        <v>4</v>
      </c>
      <c r="T5307" s="3" t="s">
        <v>5399</v>
      </c>
      <c r="U5307" s="3" t="s">
        <v>5409</v>
      </c>
      <c r="V5307" s="3" t="s">
        <v>5409</v>
      </c>
      <c r="W5307" s="5">
        <v>0</v>
      </c>
      <c r="X5307" s="5">
        <v>0</v>
      </c>
      <c r="Y5307" s="5">
        <v>0</v>
      </c>
      <c r="Z5307" s="5">
        <v>5</v>
      </c>
      <c r="AA5307" s="5">
        <v>0</v>
      </c>
      <c r="AB5307" s="5">
        <v>0</v>
      </c>
      <c r="AC5307" s="5">
        <v>0</v>
      </c>
      <c r="AD5307" s="5">
        <v>0</v>
      </c>
      <c r="AE5307" s="2">
        <v>5</v>
      </c>
      <c r="AF5307" s="2">
        <v>0</v>
      </c>
      <c r="AG5307" s="2">
        <v>0</v>
      </c>
      <c r="AH5307" s="2">
        <v>0</v>
      </c>
      <c r="AI5307" s="2">
        <v>0</v>
      </c>
      <c r="AJ5307" s="2">
        <v>2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 t="s">
        <v>4</v>
      </c>
      <c r="AT5307" s="2" t="s">
        <v>4</v>
      </c>
    </row>
    <row r="5308" spans="1:46" x14ac:dyDescent="0.2">
      <c r="A5308" s="2">
        <v>1666362</v>
      </c>
      <c r="B5308" s="2">
        <v>856625</v>
      </c>
      <c r="C5308" s="7">
        <v>22.9422950804612</v>
      </c>
      <c r="D5308" s="7">
        <v>37.933071156756903</v>
      </c>
      <c r="E5308" s="19" t="s">
        <v>5393</v>
      </c>
      <c r="F5308" s="46">
        <f>INDEX(Δεδομένα!$P:$P,MATCH('2021'!E5308,Δεδομένα!$O:$O,0))</f>
        <v>157</v>
      </c>
      <c r="G5308" s="49" t="s">
        <v>5394</v>
      </c>
      <c r="H5308" s="51" t="str">
        <f>INDEX(Δεδομένα!B$1:B$51,MATCH('2021'!G5308,Δεδομένα!A$1:A$51,0))</f>
        <v>ΠΕΛΛΟΠΟΝΗΣΟΥ</v>
      </c>
      <c r="I5308" s="53">
        <f>INDEX(Δεδομένα!E$1:E$13,MATCH('2021'!H5308,Δεδομένα!D$1:D$13,0))</f>
        <v>8</v>
      </c>
      <c r="J5308" s="4">
        <v>44343</v>
      </c>
      <c r="K5308" s="3" t="s">
        <v>464</v>
      </c>
      <c r="L5308" s="17" t="str">
        <f t="shared" si="440"/>
        <v>27/05/2021 18:20</v>
      </c>
      <c r="M5308" s="4">
        <v>44343</v>
      </c>
      <c r="N5308" s="3" t="s">
        <v>680</v>
      </c>
      <c r="O5308" s="17" t="str">
        <f t="shared" si="441"/>
        <v>27/05/2021 18:51</v>
      </c>
      <c r="P5308" s="24">
        <f t="shared" si="442"/>
        <v>2.1527777775190771E-2</v>
      </c>
      <c r="Q5308" s="28">
        <v>0</v>
      </c>
      <c r="R5308" s="27">
        <f t="shared" si="443"/>
        <v>30.99999999627471</v>
      </c>
      <c r="S5308" s="3" t="s">
        <v>4</v>
      </c>
      <c r="T5308" s="3" t="s">
        <v>5399</v>
      </c>
      <c r="U5308" s="3" t="s">
        <v>5400</v>
      </c>
      <c r="V5308" s="3" t="s">
        <v>5465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1</v>
      </c>
      <c r="AC5308" s="5">
        <v>0</v>
      </c>
      <c r="AD5308" s="5">
        <v>0</v>
      </c>
      <c r="AE5308" s="2">
        <v>4</v>
      </c>
      <c r="AF5308" s="2">
        <v>0</v>
      </c>
      <c r="AG5308" s="2">
        <v>0</v>
      </c>
      <c r="AH5308" s="2">
        <v>0</v>
      </c>
      <c r="AI5308" s="2">
        <v>0</v>
      </c>
      <c r="AJ5308" s="2">
        <v>2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 t="s">
        <v>4</v>
      </c>
      <c r="AT5308" s="2" t="s">
        <v>4</v>
      </c>
    </row>
    <row r="5309" spans="1:46" x14ac:dyDescent="0.2">
      <c r="A5309" s="2">
        <v>1666662</v>
      </c>
      <c r="B5309" s="2">
        <v>856839</v>
      </c>
      <c r="C5309" s="7">
        <v>22.927473866270699</v>
      </c>
      <c r="D5309" s="7">
        <v>37.916466231236001</v>
      </c>
      <c r="E5309" s="19" t="s">
        <v>5393</v>
      </c>
      <c r="F5309" s="46">
        <f>INDEX(Δεδομένα!$P:$P,MATCH('2021'!E5309,Δεδομένα!$O:$O,0))</f>
        <v>157</v>
      </c>
      <c r="G5309" s="49" t="s">
        <v>5394</v>
      </c>
      <c r="H5309" s="51" t="str">
        <f>INDEX(Δεδομένα!B$1:B$51,MATCH('2021'!G5309,Δεδομένα!A$1:A$51,0))</f>
        <v>ΠΕΛΛΟΠΟΝΗΣΟΥ</v>
      </c>
      <c r="I5309" s="53">
        <f>INDEX(Δεδομένα!E$1:E$13,MATCH('2021'!H5309,Δεδομένα!D$1:D$13,0))</f>
        <v>8</v>
      </c>
      <c r="J5309" s="4">
        <v>44344</v>
      </c>
      <c r="K5309" s="3" t="s">
        <v>48</v>
      </c>
      <c r="L5309" s="17" t="str">
        <f t="shared" si="440"/>
        <v>28/05/2021 15:22</v>
      </c>
      <c r="M5309" s="4">
        <v>44344</v>
      </c>
      <c r="N5309" s="3" t="s">
        <v>745</v>
      </c>
      <c r="O5309" s="17" t="str">
        <f t="shared" si="441"/>
        <v>28/05/2021 16:35</v>
      </c>
      <c r="P5309" s="24">
        <f t="shared" si="442"/>
        <v>5.0694444442342501E-2</v>
      </c>
      <c r="Q5309" s="28">
        <v>0</v>
      </c>
      <c r="R5309" s="27">
        <f t="shared" si="443"/>
        <v>72.999999996973202</v>
      </c>
      <c r="S5309" s="3" t="s">
        <v>4</v>
      </c>
      <c r="T5309" s="3" t="s">
        <v>5399</v>
      </c>
      <c r="U5309" s="3" t="s">
        <v>5400</v>
      </c>
      <c r="V5309" s="3" t="s">
        <v>5466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8</v>
      </c>
      <c r="AC5309" s="5">
        <v>0</v>
      </c>
      <c r="AD5309" s="5">
        <v>0</v>
      </c>
      <c r="AE5309" s="2">
        <v>6</v>
      </c>
      <c r="AF5309" s="2">
        <v>0</v>
      </c>
      <c r="AG5309" s="2">
        <v>0</v>
      </c>
      <c r="AH5309" s="2">
        <v>0</v>
      </c>
      <c r="AI5309" s="2">
        <v>0</v>
      </c>
      <c r="AJ5309" s="2">
        <v>3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 t="s">
        <v>4</v>
      </c>
      <c r="AT5309" s="2" t="s">
        <v>4</v>
      </c>
    </row>
    <row r="5310" spans="1:46" x14ac:dyDescent="0.2">
      <c r="A5310" s="2">
        <v>1666806</v>
      </c>
      <c r="B5310" s="2">
        <v>856880</v>
      </c>
      <c r="C5310" s="7">
        <v>23.008576086505698</v>
      </c>
      <c r="D5310" s="7">
        <v>37.897105883397302</v>
      </c>
      <c r="E5310" s="19" t="s">
        <v>5393</v>
      </c>
      <c r="F5310" s="46">
        <f>INDEX(Δεδομένα!$P:$P,MATCH('2021'!E5310,Δεδομένα!$O:$O,0))</f>
        <v>157</v>
      </c>
      <c r="G5310" s="49" t="s">
        <v>5394</v>
      </c>
      <c r="H5310" s="51" t="str">
        <f>INDEX(Δεδομένα!B$1:B$51,MATCH('2021'!G5310,Δεδομένα!A$1:A$51,0))</f>
        <v>ΠΕΛΛΟΠΟΝΗΣΟΥ</v>
      </c>
      <c r="I5310" s="53">
        <f>INDEX(Δεδομένα!E$1:E$13,MATCH('2021'!H5310,Δεδομένα!D$1:D$13,0))</f>
        <v>8</v>
      </c>
      <c r="J5310" s="4">
        <v>44344</v>
      </c>
      <c r="K5310" s="3" t="s">
        <v>723</v>
      </c>
      <c r="L5310" s="17" t="str">
        <f t="shared" si="440"/>
        <v>28/05/2021 17:18</v>
      </c>
      <c r="M5310" s="4">
        <v>44346</v>
      </c>
      <c r="N5310" s="3" t="s">
        <v>147</v>
      </c>
      <c r="O5310" s="17" t="str">
        <f t="shared" si="441"/>
        <v>30/05/2021 20:00</v>
      </c>
      <c r="P5310" s="29">
        <f t="shared" si="442"/>
        <v>2.1125000000029104</v>
      </c>
      <c r="Q5310" s="30">
        <f>2*24</f>
        <v>48</v>
      </c>
      <c r="R5310" s="27">
        <f t="shared" si="443"/>
        <v>3042.000000004191</v>
      </c>
      <c r="S5310" s="3" t="s">
        <v>4</v>
      </c>
      <c r="T5310" s="3" t="s">
        <v>5449</v>
      </c>
      <c r="U5310" s="3" t="s">
        <v>4</v>
      </c>
      <c r="V5310" s="3" t="s">
        <v>5467</v>
      </c>
      <c r="W5310" s="5">
        <v>0</v>
      </c>
      <c r="X5310" s="5">
        <v>18</v>
      </c>
      <c r="Y5310" s="5">
        <v>0</v>
      </c>
      <c r="Z5310" s="5">
        <v>0</v>
      </c>
      <c r="AA5310" s="5">
        <v>0</v>
      </c>
      <c r="AB5310" s="5">
        <v>2</v>
      </c>
      <c r="AC5310" s="5">
        <v>0</v>
      </c>
      <c r="AD5310" s="5">
        <v>0</v>
      </c>
      <c r="AE5310" s="2">
        <v>37</v>
      </c>
      <c r="AF5310" s="2">
        <v>12</v>
      </c>
      <c r="AG5310" s="2">
        <v>0</v>
      </c>
      <c r="AH5310" s="2">
        <v>0</v>
      </c>
      <c r="AI5310" s="2">
        <v>0</v>
      </c>
      <c r="AJ5310" s="2">
        <v>21</v>
      </c>
      <c r="AK5310" s="2">
        <v>0</v>
      </c>
      <c r="AL5310" s="2">
        <v>1</v>
      </c>
      <c r="AM5310" s="2">
        <v>0</v>
      </c>
      <c r="AN5310" s="2">
        <v>2</v>
      </c>
      <c r="AO5310" s="2">
        <v>0</v>
      </c>
      <c r="AP5310" s="2">
        <v>4</v>
      </c>
      <c r="AQ5310" s="2">
        <v>0</v>
      </c>
      <c r="AR5310" s="2">
        <v>0</v>
      </c>
      <c r="AS5310" s="2" t="s">
        <v>4</v>
      </c>
      <c r="AT5310" s="2" t="s">
        <v>4</v>
      </c>
    </row>
    <row r="5311" spans="1:46" x14ac:dyDescent="0.2">
      <c r="A5311" s="2">
        <v>1667171</v>
      </c>
      <c r="B5311" s="2">
        <v>857690</v>
      </c>
      <c r="C5311" s="7">
        <v>22.866434018331699</v>
      </c>
      <c r="D5311" s="7">
        <v>37.917761290831201</v>
      </c>
      <c r="E5311" s="19" t="s">
        <v>5393</v>
      </c>
      <c r="F5311" s="46">
        <f>INDEX(Δεδομένα!$P:$P,MATCH('2021'!E5311,Δεδομένα!$O:$O,0))</f>
        <v>157</v>
      </c>
      <c r="G5311" s="49" t="s">
        <v>5394</v>
      </c>
      <c r="H5311" s="51" t="str">
        <f>INDEX(Δεδομένα!B$1:B$51,MATCH('2021'!G5311,Δεδομένα!A$1:A$51,0))</f>
        <v>ΠΕΛΛΟΠΟΝΗΣΟΥ</v>
      </c>
      <c r="I5311" s="53">
        <f>INDEX(Δεδομένα!E$1:E$13,MATCH('2021'!H5311,Δεδομένα!D$1:D$13,0))</f>
        <v>8</v>
      </c>
      <c r="J5311" s="4">
        <v>44347</v>
      </c>
      <c r="K5311" s="3" t="s">
        <v>1375</v>
      </c>
      <c r="L5311" s="17" t="str">
        <f t="shared" si="440"/>
        <v>31/05/2021 14:48</v>
      </c>
      <c r="M5311" s="4">
        <v>44347</v>
      </c>
      <c r="N5311" s="3" t="s">
        <v>387</v>
      </c>
      <c r="O5311" s="17" t="str">
        <f t="shared" si="441"/>
        <v>31/05/2021 15:58</v>
      </c>
      <c r="P5311" s="24">
        <f t="shared" si="442"/>
        <v>4.8611111109494232E-2</v>
      </c>
      <c r="Q5311" s="28">
        <v>0</v>
      </c>
      <c r="R5311" s="27">
        <f t="shared" si="443"/>
        <v>69.999999997671694</v>
      </c>
      <c r="S5311" s="3" t="s">
        <v>4</v>
      </c>
      <c r="T5311" s="3" t="s">
        <v>5399</v>
      </c>
      <c r="U5311" s="3" t="s">
        <v>4</v>
      </c>
      <c r="V5311" s="3" t="s">
        <v>5468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0.5</v>
      </c>
      <c r="AC5311" s="5">
        <v>0</v>
      </c>
      <c r="AD5311" s="5">
        <v>0</v>
      </c>
      <c r="AE5311" s="2">
        <v>4</v>
      </c>
      <c r="AF5311" s="2">
        <v>0</v>
      </c>
      <c r="AG5311" s="2">
        <v>0</v>
      </c>
      <c r="AH5311" s="2">
        <v>0</v>
      </c>
      <c r="AI5311" s="2">
        <v>0</v>
      </c>
      <c r="AJ5311" s="2">
        <v>2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 t="s">
        <v>4</v>
      </c>
      <c r="AT5311" s="2" t="s">
        <v>4</v>
      </c>
    </row>
    <row r="5312" spans="1:46" x14ac:dyDescent="0.2">
      <c r="A5312" s="2">
        <v>1666978</v>
      </c>
      <c r="B5312" s="2">
        <v>857705</v>
      </c>
      <c r="C5312" s="7">
        <v>22.840925706543601</v>
      </c>
      <c r="D5312" s="7">
        <v>37.941166321662301</v>
      </c>
      <c r="E5312" s="19" t="s">
        <v>5393</v>
      </c>
      <c r="F5312" s="46">
        <f>INDEX(Δεδομένα!$P:$P,MATCH('2021'!E5312,Δεδομένα!$O:$O,0))</f>
        <v>157</v>
      </c>
      <c r="G5312" s="49" t="s">
        <v>5394</v>
      </c>
      <c r="H5312" s="51" t="str">
        <f>INDEX(Δεδομένα!B$1:B$51,MATCH('2021'!G5312,Δεδομένα!A$1:A$51,0))</f>
        <v>ΠΕΛΛΟΠΟΝΗΣΟΥ</v>
      </c>
      <c r="I5312" s="53">
        <f>INDEX(Δεδομένα!E$1:E$13,MATCH('2021'!H5312,Δεδομένα!D$1:D$13,0))</f>
        <v>8</v>
      </c>
      <c r="J5312" s="4">
        <v>44347</v>
      </c>
      <c r="K5312" s="3" t="s">
        <v>452</v>
      </c>
      <c r="L5312" s="17" t="str">
        <f t="shared" si="440"/>
        <v>31/05/2021 15:52</v>
      </c>
      <c r="M5312" s="4">
        <v>44347</v>
      </c>
      <c r="N5312" s="3" t="s">
        <v>146</v>
      </c>
      <c r="O5312" s="17" t="str">
        <f t="shared" si="441"/>
        <v>31/05/2021 16:30</v>
      </c>
      <c r="P5312" s="24">
        <f t="shared" si="442"/>
        <v>2.6388888887595385E-2</v>
      </c>
      <c r="Q5312" s="28">
        <v>0</v>
      </c>
      <c r="R5312" s="27">
        <f t="shared" si="443"/>
        <v>37.999999998137355</v>
      </c>
      <c r="S5312" s="3" t="s">
        <v>4</v>
      </c>
      <c r="T5312" s="3" t="s">
        <v>5399</v>
      </c>
      <c r="U5312" s="3" t="s">
        <v>5404</v>
      </c>
      <c r="V5312" s="3" t="s">
        <v>5469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0.5</v>
      </c>
      <c r="AC5312" s="5">
        <v>0</v>
      </c>
      <c r="AD5312" s="5">
        <v>0</v>
      </c>
      <c r="AE5312" s="2">
        <v>4</v>
      </c>
      <c r="AF5312" s="2">
        <v>0</v>
      </c>
      <c r="AG5312" s="2">
        <v>0</v>
      </c>
      <c r="AH5312" s="2">
        <v>0</v>
      </c>
      <c r="AI5312" s="2">
        <v>0</v>
      </c>
      <c r="AJ5312" s="2">
        <v>2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 t="s">
        <v>4</v>
      </c>
      <c r="AT5312" s="2" t="s">
        <v>4</v>
      </c>
    </row>
    <row r="5313" spans="1:46" x14ac:dyDescent="0.2">
      <c r="A5313" s="2">
        <v>1667001</v>
      </c>
      <c r="B5313" s="2">
        <v>857720</v>
      </c>
      <c r="C5313" s="7">
        <v>22.9399650359676</v>
      </c>
      <c r="D5313" s="7">
        <v>37.9153571552636</v>
      </c>
      <c r="E5313" s="19" t="s">
        <v>5393</v>
      </c>
      <c r="F5313" s="46">
        <f>INDEX(Δεδομένα!$P:$P,MATCH('2021'!E5313,Δεδομένα!$O:$O,0))</f>
        <v>157</v>
      </c>
      <c r="G5313" s="49" t="s">
        <v>5394</v>
      </c>
      <c r="H5313" s="51" t="str">
        <f>INDEX(Δεδομένα!B$1:B$51,MATCH('2021'!G5313,Δεδομένα!A$1:A$51,0))</f>
        <v>ΠΕΛΛΟΠΟΝΗΣΟΥ</v>
      </c>
      <c r="I5313" s="53">
        <f>INDEX(Δεδομένα!E$1:E$13,MATCH('2021'!H5313,Δεδομένα!D$1:D$13,0))</f>
        <v>8</v>
      </c>
      <c r="J5313" s="4">
        <v>44347</v>
      </c>
      <c r="K5313" s="3" t="s">
        <v>591</v>
      </c>
      <c r="L5313" s="17" t="str">
        <f t="shared" si="440"/>
        <v>31/05/2021 16:19</v>
      </c>
      <c r="M5313" s="4">
        <v>44347</v>
      </c>
      <c r="N5313" s="3" t="s">
        <v>2306</v>
      </c>
      <c r="O5313" s="17" t="str">
        <f t="shared" si="441"/>
        <v>31/05/2021 17:31</v>
      </c>
      <c r="P5313" s="24">
        <f t="shared" si="442"/>
        <v>5.0000000002910383E-2</v>
      </c>
      <c r="Q5313" s="28">
        <v>0</v>
      </c>
      <c r="R5313" s="27">
        <f t="shared" si="443"/>
        <v>72.000000004190952</v>
      </c>
      <c r="S5313" s="3" t="s">
        <v>4</v>
      </c>
      <c r="T5313" s="3" t="s">
        <v>5399</v>
      </c>
      <c r="U5313" s="3" t="s">
        <v>5409</v>
      </c>
      <c r="V5313" s="3" t="s">
        <v>5470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5</v>
      </c>
      <c r="AC5313" s="5">
        <v>0</v>
      </c>
      <c r="AD5313" s="5">
        <v>0</v>
      </c>
      <c r="AE5313" s="2">
        <v>4</v>
      </c>
      <c r="AF5313" s="2">
        <v>0</v>
      </c>
      <c r="AG5313" s="2">
        <v>0</v>
      </c>
      <c r="AH5313" s="2">
        <v>0</v>
      </c>
      <c r="AI5313" s="2">
        <v>0</v>
      </c>
      <c r="AJ5313" s="2">
        <v>2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 t="s">
        <v>4</v>
      </c>
      <c r="AT5313" s="2" t="s">
        <v>4</v>
      </c>
    </row>
    <row r="5314" spans="1:46" x14ac:dyDescent="0.2">
      <c r="A5314" s="2">
        <v>1667118</v>
      </c>
      <c r="B5314" s="2">
        <v>857746</v>
      </c>
      <c r="C5314" s="7">
        <v>22.936449956294499</v>
      </c>
      <c r="D5314" s="7">
        <v>37.929882942387401</v>
      </c>
      <c r="E5314" s="19" t="s">
        <v>5393</v>
      </c>
      <c r="F5314" s="46">
        <f>INDEX(Δεδομένα!$P:$P,MATCH('2021'!E5314,Δεδομένα!$O:$O,0))</f>
        <v>157</v>
      </c>
      <c r="G5314" s="49" t="s">
        <v>5394</v>
      </c>
      <c r="H5314" s="51" t="str">
        <f>INDEX(Δεδομένα!B$1:B$51,MATCH('2021'!G5314,Δεδομένα!A$1:A$51,0))</f>
        <v>ΠΕΛΛΟΠΟΝΗΣΟΥ</v>
      </c>
      <c r="I5314" s="53">
        <f>INDEX(Δεδομένα!E$1:E$13,MATCH('2021'!H5314,Δεδομένα!D$1:D$13,0))</f>
        <v>8</v>
      </c>
      <c r="J5314" s="4">
        <v>44347</v>
      </c>
      <c r="K5314" s="3" t="s">
        <v>3331</v>
      </c>
      <c r="L5314" s="17" t="str">
        <f t="shared" si="440"/>
        <v>31/05/2021 16:22</v>
      </c>
      <c r="M5314" s="4">
        <v>44347</v>
      </c>
      <c r="N5314" s="3" t="s">
        <v>370</v>
      </c>
      <c r="O5314" s="17" t="str">
        <f t="shared" si="441"/>
        <v>31/05/2021 17:45</v>
      </c>
      <c r="P5314" s="24">
        <f t="shared" si="442"/>
        <v>5.7638888894871343E-2</v>
      </c>
      <c r="Q5314" s="28">
        <v>0</v>
      </c>
      <c r="R5314" s="27">
        <f t="shared" si="443"/>
        <v>83.000000008614734</v>
      </c>
      <c r="S5314" s="3" t="s">
        <v>4</v>
      </c>
      <c r="T5314" s="3" t="s">
        <v>5399</v>
      </c>
      <c r="U5314" s="3" t="s">
        <v>5400</v>
      </c>
      <c r="V5314" s="3" t="s">
        <v>5471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0.8</v>
      </c>
      <c r="AC5314" s="5">
        <v>0</v>
      </c>
      <c r="AD5314" s="5">
        <v>0</v>
      </c>
      <c r="AE5314" s="2">
        <v>3</v>
      </c>
      <c r="AF5314" s="2">
        <v>0</v>
      </c>
      <c r="AG5314" s="2">
        <v>0</v>
      </c>
      <c r="AH5314" s="2">
        <v>0</v>
      </c>
      <c r="AI5314" s="2">
        <v>0</v>
      </c>
      <c r="AJ5314" s="2">
        <v>1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 t="s">
        <v>4</v>
      </c>
      <c r="AT5314" s="2" t="s">
        <v>4</v>
      </c>
    </row>
    <row r="5315" spans="1:46" x14ac:dyDescent="0.2">
      <c r="A5315" s="2">
        <v>1667288</v>
      </c>
      <c r="B5315" s="2">
        <v>858501</v>
      </c>
      <c r="C5315" s="7">
        <v>22.946245439828498</v>
      </c>
      <c r="D5315" s="7">
        <v>37.927291914287302</v>
      </c>
      <c r="E5315" s="19" t="s">
        <v>5393</v>
      </c>
      <c r="F5315" s="46">
        <f>INDEX(Δεδομένα!$P:$P,MATCH('2021'!E5315,Δεδομένα!$O:$O,0))</f>
        <v>157</v>
      </c>
      <c r="G5315" s="49" t="s">
        <v>5394</v>
      </c>
      <c r="H5315" s="51" t="str">
        <f>INDEX(Δεδομένα!B$1:B$51,MATCH('2021'!G5315,Δεδομένα!A$1:A$51,0))</f>
        <v>ΠΕΛΛΟΠΟΝΗΣΟΥ</v>
      </c>
      <c r="I5315" s="53">
        <f>INDEX(Δεδομένα!E$1:E$13,MATCH('2021'!H5315,Δεδομένα!D$1:D$13,0))</f>
        <v>8</v>
      </c>
      <c r="J5315" s="4">
        <v>44350</v>
      </c>
      <c r="K5315" s="3" t="s">
        <v>1889</v>
      </c>
      <c r="L5315" s="17" t="str">
        <f t="shared" si="440"/>
        <v>03/06/2021 15:34</v>
      </c>
      <c r="M5315" s="4">
        <v>44350</v>
      </c>
      <c r="N5315" s="3" t="s">
        <v>745</v>
      </c>
      <c r="O5315" s="17" t="str">
        <f t="shared" si="441"/>
        <v>03/06/2021 16:35</v>
      </c>
      <c r="P5315" s="24">
        <f t="shared" si="442"/>
        <v>4.2361111110949423E-2</v>
      </c>
      <c r="Q5315" s="28">
        <v>0</v>
      </c>
      <c r="R5315" s="27">
        <f t="shared" si="443"/>
        <v>60.999999999767169</v>
      </c>
      <c r="S5315" s="3" t="s">
        <v>4</v>
      </c>
      <c r="T5315" s="3" t="s">
        <v>5399</v>
      </c>
      <c r="U5315" s="3" t="s">
        <v>5400</v>
      </c>
      <c r="V5315" s="3" t="s">
        <v>5472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6</v>
      </c>
      <c r="AC5315" s="5">
        <v>0</v>
      </c>
      <c r="AD5315" s="5">
        <v>0</v>
      </c>
      <c r="AE5315" s="2">
        <v>6</v>
      </c>
      <c r="AF5315" s="2">
        <v>0</v>
      </c>
      <c r="AG5315" s="2">
        <v>0</v>
      </c>
      <c r="AH5315" s="2">
        <v>0</v>
      </c>
      <c r="AI5315" s="2">
        <v>0</v>
      </c>
      <c r="AJ5315" s="2">
        <v>3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 t="s">
        <v>4</v>
      </c>
      <c r="AT5315" s="2" t="s">
        <v>4</v>
      </c>
    </row>
    <row r="5316" spans="1:46" x14ac:dyDescent="0.2">
      <c r="A5316" s="2">
        <v>1667662</v>
      </c>
      <c r="B5316" s="2">
        <v>859053</v>
      </c>
      <c r="C5316" s="7">
        <v>22.705818355433301</v>
      </c>
      <c r="D5316" s="7">
        <v>37.837783493538304</v>
      </c>
      <c r="E5316" s="19" t="s">
        <v>5393</v>
      </c>
      <c r="F5316" s="46">
        <f>INDEX(Δεδομένα!$P:$P,MATCH('2021'!E5316,Δεδομένα!$O:$O,0))</f>
        <v>157</v>
      </c>
      <c r="G5316" s="49" t="s">
        <v>5394</v>
      </c>
      <c r="H5316" s="51" t="str">
        <f>INDEX(Δεδομένα!B$1:B$51,MATCH('2021'!G5316,Δεδομένα!A$1:A$51,0))</f>
        <v>ΠΕΛΛΟΠΟΝΗΣΟΥ</v>
      </c>
      <c r="I5316" s="53">
        <f>INDEX(Δεδομένα!E$1:E$13,MATCH('2021'!H5316,Δεδομένα!D$1:D$13,0))</f>
        <v>8</v>
      </c>
      <c r="J5316" s="4">
        <v>44352</v>
      </c>
      <c r="K5316" s="3" t="s">
        <v>407</v>
      </c>
      <c r="L5316" s="17" t="str">
        <f t="shared" si="440"/>
        <v>05/06/2021 15:40</v>
      </c>
      <c r="M5316" s="4">
        <v>44352</v>
      </c>
      <c r="N5316" s="3" t="s">
        <v>747</v>
      </c>
      <c r="O5316" s="17" t="str">
        <f t="shared" si="441"/>
        <v>05/06/2021 20:28</v>
      </c>
      <c r="P5316" s="24">
        <f t="shared" si="442"/>
        <v>0.19999999999708962</v>
      </c>
      <c r="Q5316" s="28">
        <v>0</v>
      </c>
      <c r="R5316" s="27">
        <f t="shared" si="443"/>
        <v>287.99999999580905</v>
      </c>
      <c r="S5316" s="3" t="s">
        <v>4</v>
      </c>
      <c r="T5316" s="3" t="s">
        <v>5397</v>
      </c>
      <c r="U5316" s="3" t="s">
        <v>5407</v>
      </c>
      <c r="V5316" s="3" t="s">
        <v>5407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12</v>
      </c>
      <c r="AC5316" s="5">
        <v>0</v>
      </c>
      <c r="AD5316" s="5">
        <v>0</v>
      </c>
      <c r="AE5316" s="2">
        <v>6</v>
      </c>
      <c r="AF5316" s="2">
        <v>0</v>
      </c>
      <c r="AG5316" s="2">
        <v>0</v>
      </c>
      <c r="AH5316" s="2">
        <v>0</v>
      </c>
      <c r="AI5316" s="2">
        <v>0</v>
      </c>
      <c r="AJ5316" s="2">
        <v>3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 t="s">
        <v>4</v>
      </c>
      <c r="AT5316" s="2" t="s">
        <v>4</v>
      </c>
    </row>
    <row r="5317" spans="1:46" x14ac:dyDescent="0.2">
      <c r="A5317" s="2">
        <v>1667667</v>
      </c>
      <c r="B5317" s="2">
        <v>859062</v>
      </c>
      <c r="C5317" s="7">
        <v>22.939393946489201</v>
      </c>
      <c r="D5317" s="7">
        <v>37.916549528725099</v>
      </c>
      <c r="E5317" s="19" t="s">
        <v>5393</v>
      </c>
      <c r="F5317" s="46">
        <f>INDEX(Δεδομένα!$P:$P,MATCH('2021'!E5317,Δεδομένα!$O:$O,0))</f>
        <v>157</v>
      </c>
      <c r="G5317" s="49" t="s">
        <v>5394</v>
      </c>
      <c r="H5317" s="51" t="str">
        <f>INDEX(Δεδομένα!B$1:B$51,MATCH('2021'!G5317,Δεδομένα!A$1:A$51,0))</f>
        <v>ΠΕΛΛΟΠΟΝΗΣΟΥ</v>
      </c>
      <c r="I5317" s="53">
        <f>INDEX(Δεδομένα!E$1:E$13,MATCH('2021'!H5317,Δεδομένα!D$1:D$13,0))</f>
        <v>8</v>
      </c>
      <c r="J5317" s="4">
        <v>44352</v>
      </c>
      <c r="K5317" s="3" t="s">
        <v>1288</v>
      </c>
      <c r="L5317" s="17" t="str">
        <f t="shared" si="440"/>
        <v>05/06/2021 16:09</v>
      </c>
      <c r="M5317" s="4">
        <v>44352</v>
      </c>
      <c r="N5317" s="3" t="s">
        <v>415</v>
      </c>
      <c r="O5317" s="17" t="str">
        <f t="shared" si="441"/>
        <v>05/06/2021 16:40</v>
      </c>
      <c r="P5317" s="24">
        <f t="shared" si="442"/>
        <v>2.1527777775190771E-2</v>
      </c>
      <c r="Q5317" s="28">
        <v>0</v>
      </c>
      <c r="R5317" s="27">
        <f t="shared" si="443"/>
        <v>30.99999999627471</v>
      </c>
      <c r="S5317" s="3" t="s">
        <v>4</v>
      </c>
      <c r="T5317" s="3" t="s">
        <v>5399</v>
      </c>
      <c r="U5317" s="3" t="s">
        <v>5409</v>
      </c>
      <c r="V5317" s="3" t="s">
        <v>5473</v>
      </c>
      <c r="W5317" s="5">
        <v>0</v>
      </c>
      <c r="X5317" s="5">
        <v>0</v>
      </c>
      <c r="Y5317" s="5">
        <v>0</v>
      </c>
      <c r="Z5317" s="5">
        <v>1.5</v>
      </c>
      <c r="AA5317" s="5">
        <v>0</v>
      </c>
      <c r="AB5317" s="5">
        <v>0</v>
      </c>
      <c r="AC5317" s="5">
        <v>0</v>
      </c>
      <c r="AD5317" s="5">
        <v>0</v>
      </c>
      <c r="AE5317" s="2">
        <v>2</v>
      </c>
      <c r="AF5317" s="2">
        <v>0</v>
      </c>
      <c r="AG5317" s="2">
        <v>0</v>
      </c>
      <c r="AH5317" s="2">
        <v>0</v>
      </c>
      <c r="AI5317" s="2">
        <v>0</v>
      </c>
      <c r="AJ5317" s="2">
        <v>1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 t="s">
        <v>4</v>
      </c>
      <c r="AT5317" s="2" t="s">
        <v>4</v>
      </c>
    </row>
    <row r="5318" spans="1:46" x14ac:dyDescent="0.2">
      <c r="A5318" s="2">
        <v>1668277</v>
      </c>
      <c r="B5318" s="2">
        <v>859821</v>
      </c>
      <c r="C5318" s="7">
        <v>23.0515452572253</v>
      </c>
      <c r="D5318" s="7">
        <v>37.838502004765502</v>
      </c>
      <c r="E5318" s="19" t="s">
        <v>5393</v>
      </c>
      <c r="F5318" s="46">
        <f>INDEX(Δεδομένα!$P:$P,MATCH('2021'!E5318,Δεδομένα!$O:$O,0))</f>
        <v>157</v>
      </c>
      <c r="G5318" s="49" t="s">
        <v>5394</v>
      </c>
      <c r="H5318" s="51" t="str">
        <f>INDEX(Δεδομένα!B$1:B$51,MATCH('2021'!G5318,Δεδομένα!A$1:A$51,0))</f>
        <v>ΠΕΛΛΟΠΟΝΗΣΟΥ</v>
      </c>
      <c r="I5318" s="53">
        <f>INDEX(Δεδομένα!E$1:E$13,MATCH('2021'!H5318,Δεδομένα!D$1:D$13,0))</f>
        <v>8</v>
      </c>
      <c r="J5318" s="4">
        <v>44355</v>
      </c>
      <c r="K5318" s="3" t="s">
        <v>2381</v>
      </c>
      <c r="L5318" s="17" t="str">
        <f t="shared" si="440"/>
        <v>08/06/2021 09:05</v>
      </c>
      <c r="M5318" s="4">
        <v>44355</v>
      </c>
      <c r="N5318" s="3" t="s">
        <v>638</v>
      </c>
      <c r="O5318" s="17" t="str">
        <f t="shared" si="441"/>
        <v>08/06/2021 12:11</v>
      </c>
      <c r="P5318" s="24">
        <f t="shared" si="442"/>
        <v>0.1291666666729725</v>
      </c>
      <c r="Q5318" s="28">
        <v>0</v>
      </c>
      <c r="R5318" s="27">
        <f t="shared" si="443"/>
        <v>186.0000000090804</v>
      </c>
      <c r="S5318" s="3" t="s">
        <v>4</v>
      </c>
      <c r="T5318" s="3" t="s">
        <v>5399</v>
      </c>
      <c r="U5318" s="3" t="s">
        <v>4</v>
      </c>
      <c r="V5318" s="3" t="s">
        <v>5474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0.2</v>
      </c>
      <c r="AC5318" s="5">
        <v>0</v>
      </c>
      <c r="AD5318" s="5">
        <v>0</v>
      </c>
      <c r="AE5318" s="2">
        <v>12</v>
      </c>
      <c r="AF5318" s="2">
        <v>0</v>
      </c>
      <c r="AG5318" s="2">
        <v>0</v>
      </c>
      <c r="AH5318" s="2">
        <v>0</v>
      </c>
      <c r="AI5318" s="2">
        <v>0</v>
      </c>
      <c r="AJ5318" s="2">
        <v>6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 t="s">
        <v>4</v>
      </c>
      <c r="AT5318" s="2" t="s">
        <v>4</v>
      </c>
    </row>
    <row r="5319" spans="1:46" x14ac:dyDescent="0.2">
      <c r="A5319" s="2">
        <v>1669544</v>
      </c>
      <c r="B5319" s="2">
        <v>860742</v>
      </c>
      <c r="C5319" s="7">
        <v>22.761801154418801</v>
      </c>
      <c r="D5319" s="7">
        <v>37.940916289657899</v>
      </c>
      <c r="E5319" s="19" t="s">
        <v>5393</v>
      </c>
      <c r="F5319" s="46">
        <f>INDEX(Δεδομένα!$P:$P,MATCH('2021'!E5319,Δεδομένα!$O:$O,0))</f>
        <v>157</v>
      </c>
      <c r="G5319" s="49" t="s">
        <v>5394</v>
      </c>
      <c r="H5319" s="51" t="str">
        <f>INDEX(Δεδομένα!B$1:B$51,MATCH('2021'!G5319,Δεδομένα!A$1:A$51,0))</f>
        <v>ΠΕΛΛΟΠΟΝΗΣΟΥ</v>
      </c>
      <c r="I5319" s="53">
        <f>INDEX(Δεδομένα!E$1:E$13,MATCH('2021'!H5319,Δεδομένα!D$1:D$13,0))</f>
        <v>8</v>
      </c>
      <c r="J5319" s="4">
        <v>44358</v>
      </c>
      <c r="K5319" s="3" t="s">
        <v>755</v>
      </c>
      <c r="L5319" s="17" t="str">
        <f t="shared" si="440"/>
        <v>11/06/2021 12:18</v>
      </c>
      <c r="M5319" s="4">
        <v>44358</v>
      </c>
      <c r="N5319" s="3" t="s">
        <v>552</v>
      </c>
      <c r="O5319" s="17" t="str">
        <f t="shared" si="441"/>
        <v>11/06/2021 13:00</v>
      </c>
      <c r="P5319" s="24">
        <f t="shared" si="442"/>
        <v>2.9166666667151731E-2</v>
      </c>
      <c r="Q5319" s="28">
        <v>0</v>
      </c>
      <c r="R5319" s="27">
        <f t="shared" si="443"/>
        <v>42.000000000698492</v>
      </c>
      <c r="S5319" s="3" t="s">
        <v>4</v>
      </c>
      <c r="T5319" s="3" t="s">
        <v>5395</v>
      </c>
      <c r="U5319" s="3" t="s">
        <v>5088</v>
      </c>
      <c r="V5319" s="3" t="s">
        <v>5475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0.15</v>
      </c>
      <c r="AC5319" s="5">
        <v>0</v>
      </c>
      <c r="AD5319" s="5">
        <v>0</v>
      </c>
      <c r="AE5319" s="2">
        <v>4</v>
      </c>
      <c r="AF5319" s="2">
        <v>0</v>
      </c>
      <c r="AG5319" s="2">
        <v>0</v>
      </c>
      <c r="AH5319" s="2">
        <v>0</v>
      </c>
      <c r="AI5319" s="2">
        <v>0</v>
      </c>
      <c r="AJ5319" s="2">
        <v>2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 t="s">
        <v>4</v>
      </c>
      <c r="AT5319" s="2" t="s">
        <v>4</v>
      </c>
    </row>
    <row r="5320" spans="1:46" x14ac:dyDescent="0.2">
      <c r="A5320" s="2">
        <v>1669576</v>
      </c>
      <c r="B5320" s="2">
        <v>861032</v>
      </c>
      <c r="C5320" s="7">
        <v>22.9747532355284</v>
      </c>
      <c r="D5320" s="7">
        <v>37.922641030295203</v>
      </c>
      <c r="E5320" s="19" t="s">
        <v>5393</v>
      </c>
      <c r="F5320" s="46">
        <f>INDEX(Δεδομένα!$P:$P,MATCH('2021'!E5320,Δεδομένα!$O:$O,0))</f>
        <v>157</v>
      </c>
      <c r="G5320" s="49" t="s">
        <v>5394</v>
      </c>
      <c r="H5320" s="51" t="str">
        <f>INDEX(Δεδομένα!B$1:B$51,MATCH('2021'!G5320,Δεδομένα!A$1:A$51,0))</f>
        <v>ΠΕΛΛΟΠΟΝΗΣΟΥ</v>
      </c>
      <c r="I5320" s="53">
        <f>INDEX(Δεδομένα!E$1:E$13,MATCH('2021'!H5320,Δεδομένα!D$1:D$13,0))</f>
        <v>8</v>
      </c>
      <c r="J5320" s="4">
        <v>44358</v>
      </c>
      <c r="K5320" s="3" t="s">
        <v>79</v>
      </c>
      <c r="L5320" s="17" t="str">
        <f t="shared" si="440"/>
        <v>11/06/2021 19:10</v>
      </c>
      <c r="M5320" s="4">
        <v>44358</v>
      </c>
      <c r="N5320" s="3" t="s">
        <v>147</v>
      </c>
      <c r="O5320" s="17" t="str">
        <f t="shared" si="441"/>
        <v>11/06/2021 20:00</v>
      </c>
      <c r="P5320" s="24">
        <f t="shared" si="442"/>
        <v>3.4722222226264421E-2</v>
      </c>
      <c r="Q5320" s="28">
        <v>0</v>
      </c>
      <c r="R5320" s="27">
        <f t="shared" si="443"/>
        <v>50.000000005820766</v>
      </c>
      <c r="S5320" s="3" t="s">
        <v>4</v>
      </c>
      <c r="T5320" s="3" t="s">
        <v>5449</v>
      </c>
      <c r="U5320" s="3" t="s">
        <v>4</v>
      </c>
      <c r="V5320" s="3" t="s">
        <v>5476</v>
      </c>
      <c r="W5320" s="5">
        <v>0</v>
      </c>
      <c r="X5320" s="5">
        <v>0</v>
      </c>
      <c r="Y5320" s="5">
        <v>0</v>
      </c>
      <c r="Z5320" s="5">
        <v>0.05</v>
      </c>
      <c r="AA5320" s="5">
        <v>0</v>
      </c>
      <c r="AB5320" s="5">
        <v>0</v>
      </c>
      <c r="AC5320" s="5">
        <v>0</v>
      </c>
      <c r="AD5320" s="5">
        <v>0</v>
      </c>
      <c r="AE5320" s="2">
        <v>3</v>
      </c>
      <c r="AF5320" s="2">
        <v>0</v>
      </c>
      <c r="AG5320" s="2">
        <v>0</v>
      </c>
      <c r="AH5320" s="2">
        <v>0</v>
      </c>
      <c r="AI5320" s="2">
        <v>0</v>
      </c>
      <c r="AJ5320" s="2">
        <v>1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 t="s">
        <v>4</v>
      </c>
      <c r="AT5320" s="2" t="s">
        <v>4</v>
      </c>
    </row>
    <row r="5321" spans="1:46" x14ac:dyDescent="0.2">
      <c r="A5321" s="2">
        <v>1669632</v>
      </c>
      <c r="B5321" s="2">
        <v>861240</v>
      </c>
      <c r="C5321" s="7">
        <v>22.939310210185202</v>
      </c>
      <c r="D5321" s="7">
        <v>37.9100464772824</v>
      </c>
      <c r="E5321" s="19" t="s">
        <v>5393</v>
      </c>
      <c r="F5321" s="46">
        <f>INDEX(Δεδομένα!$P:$P,MATCH('2021'!E5321,Δεδομένα!$O:$O,0))</f>
        <v>157</v>
      </c>
      <c r="G5321" s="49" t="s">
        <v>5394</v>
      </c>
      <c r="H5321" s="51" t="str">
        <f>INDEX(Δεδομένα!B$1:B$51,MATCH('2021'!G5321,Δεδομένα!A$1:A$51,0))</f>
        <v>ΠΕΛΛΟΠΟΝΗΣΟΥ</v>
      </c>
      <c r="I5321" s="53">
        <f>INDEX(Δεδομένα!E$1:E$13,MATCH('2021'!H5321,Δεδομένα!D$1:D$13,0))</f>
        <v>8</v>
      </c>
      <c r="J5321" s="4">
        <v>44359</v>
      </c>
      <c r="K5321" s="3" t="s">
        <v>562</v>
      </c>
      <c r="L5321" s="17" t="str">
        <f t="shared" si="440"/>
        <v>12/06/2021 15:45</v>
      </c>
      <c r="M5321" s="4">
        <v>44359</v>
      </c>
      <c r="N5321" s="3" t="s">
        <v>1809</v>
      </c>
      <c r="O5321" s="17" t="str">
        <f t="shared" si="441"/>
        <v>12/06/2021 16:26</v>
      </c>
      <c r="P5321" s="24">
        <f t="shared" si="442"/>
        <v>2.8472222220443655E-2</v>
      </c>
      <c r="Q5321" s="28">
        <v>0</v>
      </c>
      <c r="R5321" s="27">
        <f t="shared" si="443"/>
        <v>40.999999997438863</v>
      </c>
      <c r="S5321" s="3" t="s">
        <v>4</v>
      </c>
      <c r="T5321" s="3" t="s">
        <v>5399</v>
      </c>
      <c r="U5321" s="3" t="s">
        <v>5409</v>
      </c>
      <c r="V5321" s="3" t="s">
        <v>5477</v>
      </c>
      <c r="W5321" s="5">
        <v>0</v>
      </c>
      <c r="X5321" s="5">
        <v>0</v>
      </c>
      <c r="Y5321" s="5">
        <v>0</v>
      </c>
      <c r="Z5321" s="5">
        <v>0.1</v>
      </c>
      <c r="AA5321" s="5">
        <v>0</v>
      </c>
      <c r="AB5321" s="5">
        <v>0</v>
      </c>
      <c r="AC5321" s="5">
        <v>0</v>
      </c>
      <c r="AD5321" s="5">
        <v>0</v>
      </c>
      <c r="AE5321" s="2">
        <v>3</v>
      </c>
      <c r="AF5321" s="2">
        <v>0</v>
      </c>
      <c r="AG5321" s="2">
        <v>0</v>
      </c>
      <c r="AH5321" s="2">
        <v>0</v>
      </c>
      <c r="AI5321" s="2">
        <v>0</v>
      </c>
      <c r="AJ5321" s="2">
        <v>1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 t="s">
        <v>4</v>
      </c>
      <c r="AT5321" s="2" t="s">
        <v>4</v>
      </c>
    </row>
    <row r="5322" spans="1:46" x14ac:dyDescent="0.2">
      <c r="A5322" s="2">
        <v>1669975</v>
      </c>
      <c r="B5322" s="2">
        <v>861283</v>
      </c>
      <c r="C5322" s="7">
        <v>22.9403943339024</v>
      </c>
      <c r="D5322" s="7">
        <v>37.926407266105301</v>
      </c>
      <c r="E5322" s="19" t="s">
        <v>5393</v>
      </c>
      <c r="F5322" s="46">
        <f>INDEX(Δεδομένα!$P:$P,MATCH('2021'!E5322,Δεδομένα!$O:$O,0))</f>
        <v>157</v>
      </c>
      <c r="G5322" s="49" t="s">
        <v>5394</v>
      </c>
      <c r="H5322" s="51" t="str">
        <f>INDEX(Δεδομένα!B$1:B$51,MATCH('2021'!G5322,Δεδομένα!A$1:A$51,0))</f>
        <v>ΠΕΛΛΟΠΟΝΗΣΟΥ</v>
      </c>
      <c r="I5322" s="53">
        <f>INDEX(Δεδομένα!E$1:E$13,MATCH('2021'!H5322,Δεδομένα!D$1:D$13,0))</f>
        <v>8</v>
      </c>
      <c r="J5322" s="4">
        <v>44359</v>
      </c>
      <c r="K5322" s="3" t="s">
        <v>1701</v>
      </c>
      <c r="L5322" s="17" t="str">
        <f t="shared" si="440"/>
        <v>12/06/2021 17:03</v>
      </c>
      <c r="M5322" s="4">
        <v>44359</v>
      </c>
      <c r="N5322" s="3" t="s">
        <v>267</v>
      </c>
      <c r="O5322" s="17" t="str">
        <f t="shared" si="441"/>
        <v>12/06/2021 17:30</v>
      </c>
      <c r="P5322" s="24">
        <f t="shared" si="442"/>
        <v>1.8749999995634425E-2</v>
      </c>
      <c r="Q5322" s="28">
        <v>0</v>
      </c>
      <c r="R5322" s="27">
        <f t="shared" si="443"/>
        <v>26.999999993713573</v>
      </c>
      <c r="S5322" s="3" t="s">
        <v>4</v>
      </c>
      <c r="T5322" s="3" t="s">
        <v>5399</v>
      </c>
      <c r="U5322" s="3" t="s">
        <v>4</v>
      </c>
      <c r="V5322" s="3" t="s">
        <v>5472</v>
      </c>
      <c r="W5322" s="5">
        <v>0</v>
      </c>
      <c r="X5322" s="5">
        <v>0</v>
      </c>
      <c r="Y5322" s="5">
        <v>0</v>
      </c>
      <c r="Z5322" s="5">
        <v>0.1</v>
      </c>
      <c r="AA5322" s="5">
        <v>0</v>
      </c>
      <c r="AB5322" s="5">
        <v>0</v>
      </c>
      <c r="AC5322" s="5">
        <v>0</v>
      </c>
      <c r="AD5322" s="5">
        <v>0</v>
      </c>
      <c r="AE5322" s="2">
        <v>7</v>
      </c>
      <c r="AF5322" s="2">
        <v>0</v>
      </c>
      <c r="AG5322" s="2">
        <v>0</v>
      </c>
      <c r="AH5322" s="2">
        <v>0</v>
      </c>
      <c r="AI5322" s="2">
        <v>0</v>
      </c>
      <c r="AJ5322" s="2">
        <v>3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 t="s">
        <v>4</v>
      </c>
      <c r="AT5322" s="2" t="s">
        <v>4</v>
      </c>
    </row>
    <row r="5323" spans="1:46" x14ac:dyDescent="0.2">
      <c r="A5323" s="2">
        <v>1671472</v>
      </c>
      <c r="B5323" s="2">
        <v>862463</v>
      </c>
      <c r="C5323" s="7">
        <v>22.960129126010099</v>
      </c>
      <c r="D5323" s="7">
        <v>37.791538781810601</v>
      </c>
      <c r="E5323" s="19" t="s">
        <v>5393</v>
      </c>
      <c r="F5323" s="46">
        <f>INDEX(Δεδομένα!$P:$P,MATCH('2021'!E5323,Δεδομένα!$O:$O,0))</f>
        <v>157</v>
      </c>
      <c r="G5323" s="49" t="s">
        <v>5394</v>
      </c>
      <c r="H5323" s="51" t="str">
        <f>INDEX(Δεδομένα!B$1:B$51,MATCH('2021'!G5323,Δεδομένα!A$1:A$51,0))</f>
        <v>ΠΕΛΛΟΠΟΝΗΣΟΥ</v>
      </c>
      <c r="I5323" s="53">
        <f>INDEX(Δεδομένα!E$1:E$13,MATCH('2021'!H5323,Δεδομένα!D$1:D$13,0))</f>
        <v>8</v>
      </c>
      <c r="J5323" s="4">
        <v>44364</v>
      </c>
      <c r="K5323" s="3" t="s">
        <v>171</v>
      </c>
      <c r="L5323" s="17" t="str">
        <f t="shared" si="440"/>
        <v>17/06/2021 11:52</v>
      </c>
      <c r="M5323" s="4">
        <v>44364</v>
      </c>
      <c r="N5323" s="3" t="s">
        <v>17</v>
      </c>
      <c r="O5323" s="17" t="str">
        <f t="shared" si="441"/>
        <v>17/06/2021 18:00</v>
      </c>
      <c r="P5323" s="24">
        <f t="shared" si="442"/>
        <v>0.25555555555911269</v>
      </c>
      <c r="Q5323" s="28">
        <v>0</v>
      </c>
      <c r="R5323" s="27">
        <f t="shared" si="443"/>
        <v>368.00000000512227</v>
      </c>
      <c r="S5323" s="3" t="s">
        <v>4</v>
      </c>
      <c r="T5323" s="3" t="s">
        <v>5399</v>
      </c>
      <c r="U5323" s="3" t="s">
        <v>4</v>
      </c>
      <c r="V5323" s="3" t="s">
        <v>5478</v>
      </c>
      <c r="W5323" s="5">
        <v>0</v>
      </c>
      <c r="X5323" s="5">
        <v>0.4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2">
        <v>10</v>
      </c>
      <c r="AF5323" s="2">
        <v>0</v>
      </c>
      <c r="AG5323" s="2">
        <v>0</v>
      </c>
      <c r="AH5323" s="2">
        <v>0</v>
      </c>
      <c r="AI5323" s="2">
        <v>0</v>
      </c>
      <c r="AJ5323" s="2">
        <v>5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 t="s">
        <v>4</v>
      </c>
      <c r="AT5323" s="2" t="s">
        <v>4</v>
      </c>
    </row>
    <row r="5324" spans="1:46" x14ac:dyDescent="0.2">
      <c r="A5324" s="2">
        <v>1671482</v>
      </c>
      <c r="B5324" s="2">
        <v>862481</v>
      </c>
      <c r="C5324" s="7">
        <v>22.8126321089639</v>
      </c>
      <c r="D5324" s="7">
        <v>37.837258475126802</v>
      </c>
      <c r="E5324" s="19" t="s">
        <v>5393</v>
      </c>
      <c r="F5324" s="46">
        <f>INDEX(Δεδομένα!$P:$P,MATCH('2021'!E5324,Δεδομένα!$O:$O,0))</f>
        <v>157</v>
      </c>
      <c r="G5324" s="49" t="s">
        <v>5394</v>
      </c>
      <c r="H5324" s="51" t="str">
        <f>INDEX(Δεδομένα!B$1:B$51,MATCH('2021'!G5324,Δεδομένα!A$1:A$51,0))</f>
        <v>ΠΕΛΛΟΠΟΝΗΣΟΥ</v>
      </c>
      <c r="I5324" s="53">
        <f>INDEX(Δεδομένα!E$1:E$13,MATCH('2021'!H5324,Δεδομένα!D$1:D$13,0))</f>
        <v>8</v>
      </c>
      <c r="J5324" s="4">
        <v>44364</v>
      </c>
      <c r="K5324" s="3" t="s">
        <v>484</v>
      </c>
      <c r="L5324" s="17" t="str">
        <f t="shared" si="440"/>
        <v>17/06/2021 12:40</v>
      </c>
      <c r="M5324" s="4">
        <v>44364</v>
      </c>
      <c r="N5324" s="3" t="s">
        <v>354</v>
      </c>
      <c r="O5324" s="17" t="str">
        <f t="shared" si="441"/>
        <v>17/06/2021 13:37</v>
      </c>
      <c r="P5324" s="24">
        <f t="shared" si="442"/>
        <v>3.9583333331393078E-2</v>
      </c>
      <c r="Q5324" s="28">
        <v>0</v>
      </c>
      <c r="R5324" s="27">
        <f t="shared" si="443"/>
        <v>56.999999997206032</v>
      </c>
      <c r="S5324" s="3" t="s">
        <v>4</v>
      </c>
      <c r="T5324" s="3" t="s">
        <v>5399</v>
      </c>
      <c r="U5324" s="3" t="s">
        <v>4</v>
      </c>
      <c r="V5324" s="3" t="s">
        <v>5479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5</v>
      </c>
      <c r="AC5324" s="5">
        <v>0</v>
      </c>
      <c r="AD5324" s="5">
        <v>0</v>
      </c>
      <c r="AE5324" s="2">
        <v>6</v>
      </c>
      <c r="AF5324" s="2">
        <v>0</v>
      </c>
      <c r="AG5324" s="2">
        <v>0</v>
      </c>
      <c r="AH5324" s="2">
        <v>0</v>
      </c>
      <c r="AI5324" s="2">
        <v>0</v>
      </c>
      <c r="AJ5324" s="2">
        <v>2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 t="s">
        <v>4</v>
      </c>
      <c r="AT5324" s="2" t="s">
        <v>4</v>
      </c>
    </row>
    <row r="5325" spans="1:46" x14ac:dyDescent="0.2">
      <c r="A5325" s="2">
        <v>1671506</v>
      </c>
      <c r="B5325" s="2">
        <v>862551</v>
      </c>
      <c r="C5325" s="7">
        <v>22.6553854179338</v>
      </c>
      <c r="D5325" s="7">
        <v>37.812409162892799</v>
      </c>
      <c r="E5325" s="19" t="s">
        <v>5393</v>
      </c>
      <c r="F5325" s="46">
        <f>INDEX(Δεδομένα!$P:$P,MATCH('2021'!E5325,Δεδομένα!$O:$O,0))</f>
        <v>157</v>
      </c>
      <c r="G5325" s="49" t="s">
        <v>5394</v>
      </c>
      <c r="H5325" s="51" t="str">
        <f>INDEX(Δεδομένα!B$1:B$51,MATCH('2021'!G5325,Δεδομένα!A$1:A$51,0))</f>
        <v>ΠΕΛΛΟΠΟΝΗΣΟΥ</v>
      </c>
      <c r="I5325" s="53">
        <f>INDEX(Δεδομένα!E$1:E$13,MATCH('2021'!H5325,Δεδομένα!D$1:D$13,0))</f>
        <v>8</v>
      </c>
      <c r="J5325" s="4">
        <v>44364</v>
      </c>
      <c r="K5325" s="3" t="s">
        <v>579</v>
      </c>
      <c r="L5325" s="17" t="str">
        <f t="shared" si="440"/>
        <v>17/06/2021 15:54</v>
      </c>
      <c r="M5325" s="4">
        <v>44364</v>
      </c>
      <c r="N5325" s="3" t="s">
        <v>461</v>
      </c>
      <c r="O5325" s="17" t="str">
        <f t="shared" si="441"/>
        <v>17/06/2021 17:00</v>
      </c>
      <c r="P5325" s="24">
        <f t="shared" si="442"/>
        <v>4.5833333337213844E-2</v>
      </c>
      <c r="Q5325" s="28">
        <v>0</v>
      </c>
      <c r="R5325" s="27">
        <f t="shared" si="443"/>
        <v>66.000000005587935</v>
      </c>
      <c r="S5325" s="3" t="s">
        <v>4</v>
      </c>
      <c r="T5325" s="3" t="s">
        <v>5397</v>
      </c>
      <c r="U5325" s="3" t="s">
        <v>5418</v>
      </c>
      <c r="V5325" s="3" t="s">
        <v>5418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5</v>
      </c>
      <c r="AC5325" s="5">
        <v>0</v>
      </c>
      <c r="AD5325" s="5">
        <v>0</v>
      </c>
      <c r="AE5325" s="2">
        <v>3</v>
      </c>
      <c r="AF5325" s="2">
        <v>0</v>
      </c>
      <c r="AG5325" s="2">
        <v>0</v>
      </c>
      <c r="AH5325" s="2">
        <v>0</v>
      </c>
      <c r="AI5325" s="2">
        <v>0</v>
      </c>
      <c r="AJ5325" s="2">
        <v>1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 t="s">
        <v>4</v>
      </c>
      <c r="AT5325" s="2" t="s">
        <v>4</v>
      </c>
    </row>
    <row r="5326" spans="1:46" x14ac:dyDescent="0.2">
      <c r="A5326" s="2">
        <v>1671827</v>
      </c>
      <c r="B5326" s="2">
        <v>863642</v>
      </c>
      <c r="C5326" s="7">
        <v>22.870781862518001</v>
      </c>
      <c r="D5326" s="7">
        <v>37.793028703531299</v>
      </c>
      <c r="E5326" s="19" t="s">
        <v>5393</v>
      </c>
      <c r="F5326" s="46">
        <f>INDEX(Δεδομένα!$P:$P,MATCH('2021'!E5326,Δεδομένα!$O:$O,0))</f>
        <v>157</v>
      </c>
      <c r="G5326" s="49" t="s">
        <v>5394</v>
      </c>
      <c r="H5326" s="51" t="str">
        <f>INDEX(Δεδομένα!B$1:B$51,MATCH('2021'!G5326,Δεδομένα!A$1:A$51,0))</f>
        <v>ΠΕΛΛΟΠΟΝΗΣΟΥ</v>
      </c>
      <c r="I5326" s="53">
        <f>INDEX(Δεδομένα!E$1:E$13,MATCH('2021'!H5326,Δεδομένα!D$1:D$13,0))</f>
        <v>8</v>
      </c>
      <c r="J5326" s="4">
        <v>44368</v>
      </c>
      <c r="K5326" s="3" t="s">
        <v>672</v>
      </c>
      <c r="L5326" s="17" t="str">
        <f t="shared" si="440"/>
        <v>21/06/2021 15:21</v>
      </c>
      <c r="M5326" s="4">
        <v>44368</v>
      </c>
      <c r="N5326" s="3" t="s">
        <v>415</v>
      </c>
      <c r="O5326" s="17" t="str">
        <f t="shared" si="441"/>
        <v>21/06/2021 16:40</v>
      </c>
      <c r="P5326" s="24">
        <f t="shared" si="442"/>
        <v>5.4861111115314998E-2</v>
      </c>
      <c r="Q5326" s="28">
        <v>0</v>
      </c>
      <c r="R5326" s="27">
        <f t="shared" si="443"/>
        <v>79.000000006053597</v>
      </c>
      <c r="S5326" s="3" t="s">
        <v>4</v>
      </c>
      <c r="T5326" s="3" t="s">
        <v>5399</v>
      </c>
      <c r="U5326" s="3" t="s">
        <v>5480</v>
      </c>
      <c r="V5326" s="3" t="s">
        <v>5481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1</v>
      </c>
      <c r="AC5326" s="5">
        <v>0</v>
      </c>
      <c r="AD5326" s="5">
        <v>0</v>
      </c>
      <c r="AE5326" s="2">
        <v>7</v>
      </c>
      <c r="AF5326" s="2">
        <v>0</v>
      </c>
      <c r="AG5326" s="2">
        <v>0</v>
      </c>
      <c r="AH5326" s="2">
        <v>0</v>
      </c>
      <c r="AI5326" s="2">
        <v>0</v>
      </c>
      <c r="AJ5326" s="2">
        <v>3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 t="s">
        <v>4</v>
      </c>
      <c r="AT5326" s="2" t="s">
        <v>4</v>
      </c>
    </row>
    <row r="5327" spans="1:46" x14ac:dyDescent="0.2">
      <c r="A5327" s="2">
        <v>1672213</v>
      </c>
      <c r="B5327" s="2">
        <v>864112</v>
      </c>
      <c r="C5327" s="7">
        <v>22.759882274900001</v>
      </c>
      <c r="D5327" s="7">
        <v>37.923667721213697</v>
      </c>
      <c r="E5327" s="19" t="s">
        <v>5393</v>
      </c>
      <c r="F5327" s="46">
        <f>INDEX(Δεδομένα!$P:$P,MATCH('2021'!E5327,Δεδομένα!$O:$O,0))</f>
        <v>157</v>
      </c>
      <c r="G5327" s="49" t="s">
        <v>5394</v>
      </c>
      <c r="H5327" s="51" t="str">
        <f>INDEX(Δεδομένα!B$1:B$51,MATCH('2021'!G5327,Δεδομένα!A$1:A$51,0))</f>
        <v>ΠΕΛΛΟΠΟΝΗΣΟΥ</v>
      </c>
      <c r="I5327" s="53">
        <f>INDEX(Δεδομένα!E$1:E$13,MATCH('2021'!H5327,Δεδομένα!D$1:D$13,0))</f>
        <v>8</v>
      </c>
      <c r="J5327" s="4">
        <v>44370</v>
      </c>
      <c r="K5327" s="3" t="s">
        <v>2122</v>
      </c>
      <c r="L5327" s="17" t="str">
        <f t="shared" si="440"/>
        <v>23/06/2021 08:52</v>
      </c>
      <c r="M5327" s="4">
        <v>44370</v>
      </c>
      <c r="N5327" s="3" t="s">
        <v>926</v>
      </c>
      <c r="O5327" s="17" t="str">
        <f t="shared" si="441"/>
        <v>23/06/2021 10:09</v>
      </c>
      <c r="P5327" s="24">
        <f t="shared" si="442"/>
        <v>5.3472222229174804E-2</v>
      </c>
      <c r="Q5327" s="28">
        <v>0</v>
      </c>
      <c r="R5327" s="27">
        <f t="shared" si="443"/>
        <v>77.000000010011718</v>
      </c>
      <c r="S5327" s="3" t="s">
        <v>4</v>
      </c>
      <c r="T5327" s="3" t="s">
        <v>5399</v>
      </c>
      <c r="U5327" s="3" t="s">
        <v>4</v>
      </c>
      <c r="V5327" s="3" t="s">
        <v>5482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0.5</v>
      </c>
      <c r="AC5327" s="5">
        <v>0</v>
      </c>
      <c r="AD5327" s="5">
        <v>0</v>
      </c>
      <c r="AE5327" s="2">
        <v>14</v>
      </c>
      <c r="AF5327" s="2">
        <v>0</v>
      </c>
      <c r="AG5327" s="2">
        <v>0</v>
      </c>
      <c r="AH5327" s="2">
        <v>0</v>
      </c>
      <c r="AI5327" s="2">
        <v>0</v>
      </c>
      <c r="AJ5327" s="2">
        <v>3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 t="s">
        <v>4</v>
      </c>
      <c r="AT5327" s="2" t="s">
        <v>4</v>
      </c>
    </row>
    <row r="5328" spans="1:46" x14ac:dyDescent="0.2">
      <c r="A5328" s="2">
        <v>1674843</v>
      </c>
      <c r="B5328" s="2">
        <v>865255</v>
      </c>
      <c r="C5328" s="7">
        <v>22.911918574267599</v>
      </c>
      <c r="D5328" s="7">
        <v>37.887430914689098</v>
      </c>
      <c r="E5328" s="19" t="s">
        <v>5393</v>
      </c>
      <c r="F5328" s="46">
        <f>INDEX(Δεδομένα!$P:$P,MATCH('2021'!E5328,Δεδομένα!$O:$O,0))</f>
        <v>157</v>
      </c>
      <c r="G5328" s="49" t="s">
        <v>5394</v>
      </c>
      <c r="H5328" s="51" t="str">
        <f>INDEX(Δεδομένα!B$1:B$51,MATCH('2021'!G5328,Δεδομένα!A$1:A$51,0))</f>
        <v>ΠΕΛΛΟΠΟΝΗΣΟΥ</v>
      </c>
      <c r="I5328" s="53">
        <f>INDEX(Δεδομένα!E$1:E$13,MATCH('2021'!H5328,Δεδομένα!D$1:D$13,0))</f>
        <v>8</v>
      </c>
      <c r="J5328" s="4">
        <v>44373</v>
      </c>
      <c r="K5328" s="3" t="s">
        <v>110</v>
      </c>
      <c r="L5328" s="17" t="str">
        <f t="shared" si="440"/>
        <v>26/06/2021 17:24</v>
      </c>
      <c r="M5328" s="4">
        <v>44373</v>
      </c>
      <c r="N5328" s="3" t="s">
        <v>55</v>
      </c>
      <c r="O5328" s="17" t="str">
        <f t="shared" si="441"/>
        <v>26/06/2021 18:28</v>
      </c>
      <c r="P5328" s="24">
        <f t="shared" si="442"/>
        <v>4.4444444443797693E-2</v>
      </c>
      <c r="Q5328" s="28">
        <v>0</v>
      </c>
      <c r="R5328" s="27">
        <f t="shared" si="443"/>
        <v>63.999999999068677</v>
      </c>
      <c r="S5328" s="3" t="s">
        <v>4</v>
      </c>
      <c r="T5328" s="3" t="s">
        <v>5399</v>
      </c>
      <c r="U5328" s="3" t="s">
        <v>4</v>
      </c>
      <c r="V5328" s="3" t="s">
        <v>5483</v>
      </c>
      <c r="W5328" s="5">
        <v>0</v>
      </c>
      <c r="X5328" s="5">
        <v>0.2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2">
        <v>7</v>
      </c>
      <c r="AF5328" s="2">
        <v>0</v>
      </c>
      <c r="AG5328" s="2">
        <v>0</v>
      </c>
      <c r="AH5328" s="2">
        <v>0</v>
      </c>
      <c r="AI5328" s="2">
        <v>0</v>
      </c>
      <c r="AJ5328" s="2">
        <v>3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</row>
    <row r="5329" spans="1:46" x14ac:dyDescent="0.2">
      <c r="A5329" s="2">
        <v>1674932</v>
      </c>
      <c r="B5329" s="2">
        <v>865575</v>
      </c>
      <c r="C5329" s="7">
        <v>22.9475225478946</v>
      </c>
      <c r="D5329" s="7">
        <v>37.917384074172503</v>
      </c>
      <c r="E5329" s="19" t="s">
        <v>5393</v>
      </c>
      <c r="F5329" s="46">
        <f>INDEX(Δεδομένα!$P:$P,MATCH('2021'!E5329,Δεδομένα!$O:$O,0))</f>
        <v>157</v>
      </c>
      <c r="G5329" s="49" t="s">
        <v>5394</v>
      </c>
      <c r="H5329" s="51" t="str">
        <f>INDEX(Δεδομένα!B$1:B$51,MATCH('2021'!G5329,Δεδομένα!A$1:A$51,0))</f>
        <v>ΠΕΛΛΟΠΟΝΗΣΟΥ</v>
      </c>
      <c r="I5329" s="53">
        <f>INDEX(Δεδομένα!E$1:E$13,MATCH('2021'!H5329,Δεδομένα!D$1:D$13,0))</f>
        <v>8</v>
      </c>
      <c r="J5329" s="4">
        <v>44374</v>
      </c>
      <c r="K5329" s="3" t="s">
        <v>651</v>
      </c>
      <c r="L5329" s="17" t="str">
        <f t="shared" si="440"/>
        <v>27/06/2021 15:04</v>
      </c>
      <c r="M5329" s="4">
        <v>44374</v>
      </c>
      <c r="N5329" s="3" t="s">
        <v>1430</v>
      </c>
      <c r="O5329" s="17" t="str">
        <f t="shared" si="441"/>
        <v>27/06/2021 15:41</v>
      </c>
      <c r="P5329" s="24">
        <f t="shared" si="442"/>
        <v>2.569444444088731E-2</v>
      </c>
      <c r="Q5329" s="28">
        <v>0</v>
      </c>
      <c r="R5329" s="27">
        <f t="shared" si="443"/>
        <v>36.999999994877726</v>
      </c>
      <c r="S5329" s="3" t="s">
        <v>4</v>
      </c>
      <c r="T5329" s="3" t="s">
        <v>5399</v>
      </c>
      <c r="U5329" s="3" t="s">
        <v>4</v>
      </c>
      <c r="V5329" s="3" t="s">
        <v>5458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0.05</v>
      </c>
      <c r="AC5329" s="5">
        <v>0</v>
      </c>
      <c r="AD5329" s="5">
        <v>0</v>
      </c>
      <c r="AE5329" s="2">
        <v>4</v>
      </c>
      <c r="AF5329" s="2">
        <v>0</v>
      </c>
      <c r="AG5329" s="2">
        <v>0</v>
      </c>
      <c r="AH5329" s="2">
        <v>0</v>
      </c>
      <c r="AI5329" s="2">
        <v>0</v>
      </c>
      <c r="AJ5329" s="2">
        <v>2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</row>
    <row r="5330" spans="1:46" x14ac:dyDescent="0.2">
      <c r="A5330" s="2">
        <v>1675023</v>
      </c>
      <c r="B5330" s="2">
        <v>866276</v>
      </c>
      <c r="C5330" s="7">
        <v>22.623998728788699</v>
      </c>
      <c r="D5330" s="7">
        <v>37.799324973762999</v>
      </c>
      <c r="E5330" s="19" t="s">
        <v>5393</v>
      </c>
      <c r="F5330" s="46">
        <f>INDEX(Δεδομένα!$P:$P,MATCH('2021'!E5330,Δεδομένα!$O:$O,0))</f>
        <v>157</v>
      </c>
      <c r="G5330" s="49" t="s">
        <v>5394</v>
      </c>
      <c r="H5330" s="51" t="str">
        <f>INDEX(Δεδομένα!B$1:B$51,MATCH('2021'!G5330,Δεδομένα!A$1:A$51,0))</f>
        <v>ΠΕΛΛΟΠΟΝΗΣΟΥ</v>
      </c>
      <c r="I5330" s="53">
        <f>INDEX(Δεδομένα!E$1:E$13,MATCH('2021'!H5330,Δεδομένα!D$1:D$13,0))</f>
        <v>8</v>
      </c>
      <c r="J5330" s="4">
        <v>44376</v>
      </c>
      <c r="K5330" s="3" t="s">
        <v>79</v>
      </c>
      <c r="L5330" s="17" t="str">
        <f t="shared" si="440"/>
        <v>29/06/2021 19:10</v>
      </c>
      <c r="M5330" s="4">
        <v>44376</v>
      </c>
      <c r="N5330" s="3" t="s">
        <v>2369</v>
      </c>
      <c r="O5330" s="17" t="str">
        <f t="shared" si="441"/>
        <v>29/06/2021 21:43</v>
      </c>
      <c r="P5330" s="24">
        <f t="shared" si="442"/>
        <v>0.10625000000436557</v>
      </c>
      <c r="Q5330" s="28">
        <v>0</v>
      </c>
      <c r="R5330" s="27">
        <f t="shared" si="443"/>
        <v>153.00000000628643</v>
      </c>
      <c r="S5330" s="3" t="s">
        <v>4</v>
      </c>
      <c r="T5330" s="3" t="s">
        <v>5397</v>
      </c>
      <c r="U5330" s="3" t="s">
        <v>5418</v>
      </c>
      <c r="V5330" s="3" t="s">
        <v>5484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0.5</v>
      </c>
      <c r="AE5330" s="2">
        <v>8</v>
      </c>
      <c r="AF5330" s="2">
        <v>0</v>
      </c>
      <c r="AG5330" s="2">
        <v>0</v>
      </c>
      <c r="AH5330" s="2">
        <v>0</v>
      </c>
      <c r="AI5330" s="2">
        <v>0</v>
      </c>
      <c r="AJ5330" s="2">
        <v>3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</row>
    <row r="5331" spans="1:46" x14ac:dyDescent="0.2">
      <c r="A5331" s="2">
        <v>1675011</v>
      </c>
      <c r="B5331" s="2">
        <v>866283</v>
      </c>
      <c r="C5331" s="7">
        <v>22.937278796255502</v>
      </c>
      <c r="D5331" s="7">
        <v>37.908012578272803</v>
      </c>
      <c r="E5331" s="19" t="s">
        <v>5393</v>
      </c>
      <c r="F5331" s="46">
        <f>INDEX(Δεδομένα!$P:$P,MATCH('2021'!E5331,Δεδομένα!$O:$O,0))</f>
        <v>157</v>
      </c>
      <c r="G5331" s="49" t="s">
        <v>5394</v>
      </c>
      <c r="H5331" s="51" t="str">
        <f>INDEX(Δεδομένα!B$1:B$51,MATCH('2021'!G5331,Δεδομένα!A$1:A$51,0))</f>
        <v>ΠΕΛΛΟΠΟΝΗΣΟΥ</v>
      </c>
      <c r="I5331" s="53">
        <f>INDEX(Δεδομένα!E$1:E$13,MATCH('2021'!H5331,Δεδομένα!D$1:D$13,0))</f>
        <v>8</v>
      </c>
      <c r="J5331" s="4">
        <v>44376</v>
      </c>
      <c r="K5331" s="3" t="s">
        <v>1556</v>
      </c>
      <c r="L5331" s="17" t="str">
        <f t="shared" si="440"/>
        <v>29/06/2021 19:23</v>
      </c>
      <c r="M5331" s="4">
        <v>44376</v>
      </c>
      <c r="N5331" s="3" t="s">
        <v>781</v>
      </c>
      <c r="O5331" s="17" t="str">
        <f t="shared" si="441"/>
        <v>29/06/2021 20:19</v>
      </c>
      <c r="P5331" s="24">
        <f t="shared" si="442"/>
        <v>3.888888889196096E-2</v>
      </c>
      <c r="Q5331" s="28">
        <v>0</v>
      </c>
      <c r="R5331" s="27">
        <f t="shared" si="443"/>
        <v>56.000000004423782</v>
      </c>
      <c r="S5331" s="3" t="s">
        <v>4</v>
      </c>
      <c r="T5331" s="3" t="s">
        <v>5399</v>
      </c>
      <c r="U5331" s="3" t="s">
        <v>5409</v>
      </c>
      <c r="V5331" s="3" t="s">
        <v>5485</v>
      </c>
      <c r="W5331" s="5">
        <v>0</v>
      </c>
      <c r="X5331" s="5">
        <v>0</v>
      </c>
      <c r="Y5331" s="5">
        <v>0</v>
      </c>
      <c r="Z5331" s="5">
        <v>0.1</v>
      </c>
      <c r="AA5331" s="5">
        <v>0</v>
      </c>
      <c r="AB5331" s="5">
        <v>0</v>
      </c>
      <c r="AC5331" s="5">
        <v>0</v>
      </c>
      <c r="AD5331" s="5">
        <v>0</v>
      </c>
      <c r="AE5331" s="2">
        <v>3</v>
      </c>
      <c r="AF5331" s="2">
        <v>0</v>
      </c>
      <c r="AG5331" s="2">
        <v>0</v>
      </c>
      <c r="AH5331" s="2">
        <v>0</v>
      </c>
      <c r="AI5331" s="2">
        <v>0</v>
      </c>
      <c r="AJ5331" s="2">
        <v>1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</row>
    <row r="5332" spans="1:46" x14ac:dyDescent="0.2">
      <c r="A5332" s="2">
        <v>1675186</v>
      </c>
      <c r="B5332" s="2">
        <v>866425</v>
      </c>
      <c r="C5332" s="7">
        <v>22.942731762358999</v>
      </c>
      <c r="D5332" s="7">
        <v>37.905744941212603</v>
      </c>
      <c r="E5332" s="19" t="s">
        <v>5393</v>
      </c>
      <c r="F5332" s="46">
        <f>INDEX(Δεδομένα!$P:$P,MATCH('2021'!E5332,Δεδομένα!$O:$O,0))</f>
        <v>157</v>
      </c>
      <c r="G5332" s="49" t="s">
        <v>5394</v>
      </c>
      <c r="H5332" s="51" t="str">
        <f>INDEX(Δεδομένα!B$1:B$51,MATCH('2021'!G5332,Δεδομένα!A$1:A$51,0))</f>
        <v>ΠΕΛΛΟΠΟΝΗΣΟΥ</v>
      </c>
      <c r="I5332" s="53">
        <f>INDEX(Δεδομένα!E$1:E$13,MATCH('2021'!H5332,Δεδομένα!D$1:D$13,0))</f>
        <v>8</v>
      </c>
      <c r="J5332" s="4">
        <v>44377</v>
      </c>
      <c r="K5332" s="3" t="s">
        <v>4145</v>
      </c>
      <c r="L5332" s="17" t="str">
        <f t="shared" si="440"/>
        <v>30/06/2021 09:44</v>
      </c>
      <c r="M5332" s="4">
        <v>44377</v>
      </c>
      <c r="N5332" s="3" t="s">
        <v>3694</v>
      </c>
      <c r="O5332" s="17" t="str">
        <f t="shared" si="441"/>
        <v>30/06/2021 10:23</v>
      </c>
      <c r="P5332" s="24">
        <f t="shared" si="442"/>
        <v>2.7083333334303461E-2</v>
      </c>
      <c r="Q5332" s="28">
        <v>0</v>
      </c>
      <c r="R5332" s="27">
        <f t="shared" si="443"/>
        <v>39.000000001396984</v>
      </c>
      <c r="S5332" s="3" t="s">
        <v>4</v>
      </c>
      <c r="T5332" s="3" t="s">
        <v>5399</v>
      </c>
      <c r="U5332" s="3" t="s">
        <v>5409</v>
      </c>
      <c r="V5332" s="3" t="s">
        <v>5486</v>
      </c>
      <c r="W5332" s="5">
        <v>0</v>
      </c>
      <c r="X5332" s="5">
        <v>0</v>
      </c>
      <c r="Y5332" s="5">
        <v>0</v>
      </c>
      <c r="Z5332" s="5">
        <v>0.05</v>
      </c>
      <c r="AA5332" s="5">
        <v>0</v>
      </c>
      <c r="AB5332" s="5">
        <v>0</v>
      </c>
      <c r="AC5332" s="5">
        <v>0</v>
      </c>
      <c r="AD5332" s="5">
        <v>0</v>
      </c>
      <c r="AE5332" s="2">
        <v>5</v>
      </c>
      <c r="AF5332" s="2">
        <v>0</v>
      </c>
      <c r="AG5332" s="2">
        <v>0</v>
      </c>
      <c r="AH5332" s="2">
        <v>0</v>
      </c>
      <c r="AI5332" s="2">
        <v>0</v>
      </c>
      <c r="AJ5332" s="2">
        <v>2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</row>
    <row r="5333" spans="1:46" x14ac:dyDescent="0.2">
      <c r="A5333" s="2">
        <v>1675253</v>
      </c>
      <c r="B5333" s="2">
        <v>866485</v>
      </c>
      <c r="C5333" s="7">
        <v>22.9406010312577</v>
      </c>
      <c r="D5333" s="7">
        <v>37.905225107602497</v>
      </c>
      <c r="E5333" s="19" t="s">
        <v>5393</v>
      </c>
      <c r="F5333" s="46">
        <f>INDEX(Δεδομένα!$P:$P,MATCH('2021'!E5333,Δεδομένα!$O:$O,0))</f>
        <v>157</v>
      </c>
      <c r="G5333" s="49" t="s">
        <v>5394</v>
      </c>
      <c r="H5333" s="51" t="str">
        <f>INDEX(Δεδομένα!B$1:B$51,MATCH('2021'!G5333,Δεδομένα!A$1:A$51,0))</f>
        <v>ΠΕΛΛΟΠΟΝΗΣΟΥ</v>
      </c>
      <c r="I5333" s="53">
        <f>INDEX(Δεδομένα!E$1:E$13,MATCH('2021'!H5333,Δεδομένα!D$1:D$13,0))</f>
        <v>8</v>
      </c>
      <c r="J5333" s="4">
        <v>44377</v>
      </c>
      <c r="K5333" s="3" t="s">
        <v>447</v>
      </c>
      <c r="L5333" s="17" t="str">
        <f t="shared" si="440"/>
        <v>30/06/2021 13:40</v>
      </c>
      <c r="M5333" s="4">
        <v>44377</v>
      </c>
      <c r="N5333" s="3" t="s">
        <v>42</v>
      </c>
      <c r="O5333" s="17" t="str">
        <f t="shared" si="441"/>
        <v>30/06/2021 14:30</v>
      </c>
      <c r="P5333" s="24">
        <f t="shared" si="442"/>
        <v>3.4722222218988463E-2</v>
      </c>
      <c r="Q5333" s="28">
        <v>0</v>
      </c>
      <c r="R5333" s="27">
        <f t="shared" si="443"/>
        <v>49.999999995343387</v>
      </c>
      <c r="S5333" s="3" t="s">
        <v>4</v>
      </c>
      <c r="T5333" s="3" t="s">
        <v>5399</v>
      </c>
      <c r="U5333" s="3" t="s">
        <v>5409</v>
      </c>
      <c r="V5333" s="3" t="s">
        <v>5487</v>
      </c>
      <c r="W5333" s="5">
        <v>0</v>
      </c>
      <c r="X5333" s="5">
        <v>0</v>
      </c>
      <c r="Y5333" s="5">
        <v>0</v>
      </c>
      <c r="Z5333" s="5">
        <v>0.05</v>
      </c>
      <c r="AA5333" s="5">
        <v>0</v>
      </c>
      <c r="AB5333" s="5">
        <v>0</v>
      </c>
      <c r="AC5333" s="5">
        <v>0</v>
      </c>
      <c r="AD5333" s="5">
        <v>0</v>
      </c>
      <c r="AE5333" s="2">
        <v>3</v>
      </c>
      <c r="AF5333" s="2">
        <v>0</v>
      </c>
      <c r="AG5333" s="2">
        <v>0</v>
      </c>
      <c r="AH5333" s="2">
        <v>0</v>
      </c>
      <c r="AI5333" s="2">
        <v>0</v>
      </c>
      <c r="AJ5333" s="2">
        <v>1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</row>
    <row r="5334" spans="1:46" x14ac:dyDescent="0.2">
      <c r="A5334" s="2">
        <v>1675304</v>
      </c>
      <c r="B5334" s="2">
        <v>866624</v>
      </c>
      <c r="C5334" s="7">
        <v>22.910429729001901</v>
      </c>
      <c r="D5334" s="7">
        <v>37.836529464959199</v>
      </c>
      <c r="E5334" s="19" t="s">
        <v>5393</v>
      </c>
      <c r="F5334" s="46">
        <f>INDEX(Δεδομένα!$P:$P,MATCH('2021'!E5334,Δεδομένα!$O:$O,0))</f>
        <v>157</v>
      </c>
      <c r="G5334" s="49" t="s">
        <v>5394</v>
      </c>
      <c r="H5334" s="51" t="str">
        <f>INDEX(Δεδομένα!B$1:B$51,MATCH('2021'!G5334,Δεδομένα!A$1:A$51,0))</f>
        <v>ΠΕΛΛΟΠΟΝΗΣΟΥ</v>
      </c>
      <c r="I5334" s="53">
        <f>INDEX(Δεδομένα!E$1:E$13,MATCH('2021'!H5334,Δεδομένα!D$1:D$13,0))</f>
        <v>8</v>
      </c>
      <c r="J5334" s="4">
        <v>44377</v>
      </c>
      <c r="K5334" s="3" t="s">
        <v>502</v>
      </c>
      <c r="L5334" s="17" t="str">
        <f t="shared" si="440"/>
        <v>30/06/2021 19:30</v>
      </c>
      <c r="M5334" s="4">
        <v>44377</v>
      </c>
      <c r="N5334" s="3" t="s">
        <v>1485</v>
      </c>
      <c r="O5334" s="17" t="str">
        <f t="shared" si="441"/>
        <v>30/06/2021 20:44</v>
      </c>
      <c r="P5334" s="24">
        <f t="shared" si="442"/>
        <v>5.1388888889050577E-2</v>
      </c>
      <c r="Q5334" s="28">
        <v>0</v>
      </c>
      <c r="R5334" s="27">
        <f t="shared" si="443"/>
        <v>74.000000000232831</v>
      </c>
      <c r="S5334" s="3" t="s">
        <v>4</v>
      </c>
      <c r="T5334" s="3" t="s">
        <v>5399</v>
      </c>
      <c r="U5334" s="3" t="s">
        <v>4</v>
      </c>
      <c r="V5334" s="3" t="s">
        <v>5488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0.3</v>
      </c>
      <c r="AC5334" s="5">
        <v>0</v>
      </c>
      <c r="AD5334" s="5">
        <v>0</v>
      </c>
      <c r="AE5334" s="2">
        <v>9</v>
      </c>
      <c r="AF5334" s="2">
        <v>0</v>
      </c>
      <c r="AG5334" s="2">
        <v>0</v>
      </c>
      <c r="AH5334" s="2">
        <v>0</v>
      </c>
      <c r="AI5334" s="2">
        <v>0</v>
      </c>
      <c r="AJ5334" s="2">
        <v>3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</row>
    <row r="5335" spans="1:46" x14ac:dyDescent="0.2">
      <c r="A5335" s="2">
        <v>1675312</v>
      </c>
      <c r="B5335" s="2">
        <v>866661</v>
      </c>
      <c r="C5335" s="7">
        <v>22.818853765102102</v>
      </c>
      <c r="D5335" s="7">
        <v>37.817615247455798</v>
      </c>
      <c r="E5335" s="19" t="s">
        <v>5393</v>
      </c>
      <c r="F5335" s="46">
        <f>INDEX(Δεδομένα!$P:$P,MATCH('2021'!E5335,Δεδομένα!$O:$O,0))</f>
        <v>157</v>
      </c>
      <c r="G5335" s="49" t="s">
        <v>5394</v>
      </c>
      <c r="H5335" s="51" t="str">
        <f>INDEX(Δεδομένα!B$1:B$51,MATCH('2021'!G5335,Δεδομένα!A$1:A$51,0))</f>
        <v>ΠΕΛΛΟΠΟΝΗΣΟΥ</v>
      </c>
      <c r="I5335" s="53">
        <f>INDEX(Δεδομένα!E$1:E$13,MATCH('2021'!H5335,Δεδομένα!D$1:D$13,0))</f>
        <v>8</v>
      </c>
      <c r="J5335" s="4">
        <v>44377</v>
      </c>
      <c r="K5335" s="3" t="s">
        <v>497</v>
      </c>
      <c r="L5335" s="17" t="str">
        <f t="shared" si="440"/>
        <v>30/06/2021 21:00</v>
      </c>
      <c r="M5335" s="4">
        <v>44377</v>
      </c>
      <c r="N5335" s="3" t="s">
        <v>1361</v>
      </c>
      <c r="O5335" s="17" t="str">
        <f t="shared" si="441"/>
        <v>30/06/2021 22:24</v>
      </c>
      <c r="P5335" s="24">
        <f t="shared" si="442"/>
        <v>5.8333333334303461E-2</v>
      </c>
      <c r="Q5335" s="28">
        <v>0</v>
      </c>
      <c r="R5335" s="27">
        <f t="shared" si="443"/>
        <v>84.000000001396984</v>
      </c>
      <c r="S5335" s="3" t="s">
        <v>4</v>
      </c>
      <c r="T5335" s="3" t="s">
        <v>5399</v>
      </c>
      <c r="U5335" s="3" t="s">
        <v>4</v>
      </c>
      <c r="V5335" s="3" t="s">
        <v>5489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0.15</v>
      </c>
      <c r="AC5335" s="5">
        <v>0</v>
      </c>
      <c r="AD5335" s="5">
        <v>0</v>
      </c>
      <c r="AE5335" s="2">
        <v>6</v>
      </c>
      <c r="AF5335" s="2">
        <v>0</v>
      </c>
      <c r="AG5335" s="2">
        <v>0</v>
      </c>
      <c r="AH5335" s="2">
        <v>0</v>
      </c>
      <c r="AI5335" s="2">
        <v>0</v>
      </c>
      <c r="AJ5335" s="2">
        <v>3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</row>
    <row r="5336" spans="1:46" x14ac:dyDescent="0.2">
      <c r="A5336" s="2">
        <v>1676283</v>
      </c>
      <c r="B5336" s="2">
        <v>867718</v>
      </c>
      <c r="C5336" s="7">
        <v>22.7978170134678</v>
      </c>
      <c r="D5336" s="7">
        <v>37.765614193857701</v>
      </c>
      <c r="E5336" s="19" t="s">
        <v>5393</v>
      </c>
      <c r="F5336" s="46">
        <f>INDEX(Δεδομένα!$P:$P,MATCH('2021'!E5336,Δεδομένα!$O:$O,0))</f>
        <v>157</v>
      </c>
      <c r="G5336" s="49" t="s">
        <v>5394</v>
      </c>
      <c r="H5336" s="51" t="str">
        <f>INDEX(Δεδομένα!B$1:B$51,MATCH('2021'!G5336,Δεδομένα!A$1:A$51,0))</f>
        <v>ΠΕΛΛΟΠΟΝΗΣΟΥ</v>
      </c>
      <c r="I5336" s="53">
        <f>INDEX(Δεδομένα!E$1:E$13,MATCH('2021'!H5336,Δεδομένα!D$1:D$13,0))</f>
        <v>8</v>
      </c>
      <c r="J5336" s="4">
        <v>44380</v>
      </c>
      <c r="K5336" s="3" t="s">
        <v>433</v>
      </c>
      <c r="L5336" s="17" t="str">
        <f t="shared" si="440"/>
        <v>03/07/2021 17:25</v>
      </c>
      <c r="M5336" s="4">
        <v>44380</v>
      </c>
      <c r="N5336" s="3" t="s">
        <v>497</v>
      </c>
      <c r="O5336" s="17" t="str">
        <f t="shared" si="441"/>
        <v>03/07/2021 21:00</v>
      </c>
      <c r="P5336" s="24">
        <f t="shared" si="442"/>
        <v>0.14930555555474712</v>
      </c>
      <c r="Q5336" s="28">
        <v>0</v>
      </c>
      <c r="R5336" s="27">
        <f t="shared" si="443"/>
        <v>214.99999999883585</v>
      </c>
      <c r="S5336" s="3" t="s">
        <v>4</v>
      </c>
      <c r="T5336" s="3" t="s">
        <v>5399</v>
      </c>
      <c r="U5336" s="3" t="s">
        <v>5490</v>
      </c>
      <c r="V5336" s="3" t="s">
        <v>5491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3</v>
      </c>
      <c r="AC5336" s="5">
        <v>0</v>
      </c>
      <c r="AD5336" s="5">
        <v>0</v>
      </c>
      <c r="AE5336" s="2">
        <v>20</v>
      </c>
      <c r="AF5336" s="2">
        <v>0</v>
      </c>
      <c r="AG5336" s="2">
        <v>0</v>
      </c>
      <c r="AH5336" s="2">
        <v>0</v>
      </c>
      <c r="AI5336" s="2">
        <v>0</v>
      </c>
      <c r="AJ5336" s="2">
        <v>9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</row>
    <row r="5337" spans="1:46" x14ac:dyDescent="0.2">
      <c r="A5337" s="2">
        <v>1677073</v>
      </c>
      <c r="B5337" s="2">
        <v>869246</v>
      </c>
      <c r="C5337" s="7">
        <v>22.943330707398601</v>
      </c>
      <c r="D5337" s="7">
        <v>37.905397796843303</v>
      </c>
      <c r="E5337" s="19" t="s">
        <v>5393</v>
      </c>
      <c r="F5337" s="46">
        <f>INDEX(Δεδομένα!$P:$P,MATCH('2021'!E5337,Δεδομένα!$O:$O,0))</f>
        <v>157</v>
      </c>
      <c r="G5337" s="49" t="s">
        <v>5394</v>
      </c>
      <c r="H5337" s="51" t="str">
        <f>INDEX(Δεδομένα!B$1:B$51,MATCH('2021'!G5337,Δεδομένα!A$1:A$51,0))</f>
        <v>ΠΕΛΛΟΠΟΝΗΣΟΥ</v>
      </c>
      <c r="I5337" s="53">
        <f>INDEX(Δεδομένα!E$1:E$13,MATCH('2021'!H5337,Δεδομένα!D$1:D$13,0))</f>
        <v>8</v>
      </c>
      <c r="J5337" s="4">
        <v>44385</v>
      </c>
      <c r="K5337" s="3" t="s">
        <v>164</v>
      </c>
      <c r="L5337" s="17" t="str">
        <f t="shared" si="440"/>
        <v>08/07/2021 19:13</v>
      </c>
      <c r="M5337" s="4">
        <v>44385</v>
      </c>
      <c r="N5337" s="3" t="s">
        <v>1292</v>
      </c>
      <c r="O5337" s="17" t="str">
        <f t="shared" si="441"/>
        <v>08/07/2021 20:01</v>
      </c>
      <c r="P5337" s="24">
        <f t="shared" si="442"/>
        <v>3.3333333332848269E-2</v>
      </c>
      <c r="Q5337" s="28">
        <v>0</v>
      </c>
      <c r="R5337" s="27">
        <f t="shared" si="443"/>
        <v>47.999999999301508</v>
      </c>
      <c r="S5337" s="3" t="s">
        <v>4</v>
      </c>
      <c r="T5337" s="3" t="s">
        <v>5399</v>
      </c>
      <c r="U5337" s="3" t="s">
        <v>5409</v>
      </c>
      <c r="V5337" s="3" t="s">
        <v>5486</v>
      </c>
      <c r="W5337" s="5">
        <v>0</v>
      </c>
      <c r="X5337" s="5">
        <v>0</v>
      </c>
      <c r="Y5337" s="5">
        <v>0</v>
      </c>
      <c r="Z5337" s="5">
        <v>0.2</v>
      </c>
      <c r="AA5337" s="5">
        <v>0</v>
      </c>
      <c r="AB5337" s="5">
        <v>0</v>
      </c>
      <c r="AC5337" s="5">
        <v>0</v>
      </c>
      <c r="AD5337" s="5">
        <v>0</v>
      </c>
      <c r="AE5337" s="2">
        <v>2</v>
      </c>
      <c r="AF5337" s="2">
        <v>0</v>
      </c>
      <c r="AG5337" s="2">
        <v>0</v>
      </c>
      <c r="AH5337" s="2">
        <v>0</v>
      </c>
      <c r="AI5337" s="2">
        <v>0</v>
      </c>
      <c r="AJ5337" s="2">
        <v>1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</row>
    <row r="5338" spans="1:46" x14ac:dyDescent="0.2">
      <c r="A5338" s="2">
        <v>1677168</v>
      </c>
      <c r="B5338" s="2">
        <v>869516</v>
      </c>
      <c r="C5338" s="7">
        <v>23.069954932174699</v>
      </c>
      <c r="D5338" s="7">
        <v>37.791660892026499</v>
      </c>
      <c r="E5338" s="19" t="s">
        <v>5393</v>
      </c>
      <c r="F5338" s="46">
        <f>INDEX(Δεδομένα!$P:$P,MATCH('2021'!E5338,Δεδομένα!$O:$O,0))</f>
        <v>157</v>
      </c>
      <c r="G5338" s="49" t="s">
        <v>5394</v>
      </c>
      <c r="H5338" s="51" t="str">
        <f>INDEX(Δεδομένα!B$1:B$51,MATCH('2021'!G5338,Δεδομένα!A$1:A$51,0))</f>
        <v>ΠΕΛΛΟΠΟΝΗΣΟΥ</v>
      </c>
      <c r="I5338" s="53">
        <f>INDEX(Δεδομένα!E$1:E$13,MATCH('2021'!H5338,Δεδομένα!D$1:D$13,0))</f>
        <v>8</v>
      </c>
      <c r="J5338" s="4">
        <v>44386</v>
      </c>
      <c r="K5338" s="3" t="s">
        <v>563</v>
      </c>
      <c r="L5338" s="17" t="str">
        <f t="shared" si="440"/>
        <v>09/07/2021 17:15</v>
      </c>
      <c r="M5338" s="4">
        <v>44386</v>
      </c>
      <c r="N5338" s="3" t="s">
        <v>483</v>
      </c>
      <c r="O5338" s="17" t="str">
        <f t="shared" si="441"/>
        <v>09/07/2021 18:10</v>
      </c>
      <c r="P5338" s="24">
        <f t="shared" si="442"/>
        <v>3.8194444445252884E-2</v>
      </c>
      <c r="Q5338" s="28">
        <v>0</v>
      </c>
      <c r="R5338" s="27">
        <f t="shared" si="443"/>
        <v>55.000000001164153</v>
      </c>
      <c r="S5338" s="3" t="s">
        <v>4</v>
      </c>
      <c r="T5338" s="3" t="s">
        <v>5399</v>
      </c>
      <c r="U5338" s="3" t="s">
        <v>5413</v>
      </c>
      <c r="V5338" s="3" t="s">
        <v>5492</v>
      </c>
      <c r="W5338" s="5">
        <v>0</v>
      </c>
      <c r="X5338" s="5">
        <v>0</v>
      </c>
      <c r="Y5338" s="5">
        <v>0</v>
      </c>
      <c r="Z5338" s="5">
        <v>1</v>
      </c>
      <c r="AA5338" s="5">
        <v>0</v>
      </c>
      <c r="AB5338" s="5">
        <v>0</v>
      </c>
      <c r="AC5338" s="5">
        <v>0</v>
      </c>
      <c r="AD5338" s="5">
        <v>0</v>
      </c>
      <c r="AE5338" s="2">
        <v>14</v>
      </c>
      <c r="AF5338" s="2">
        <v>0</v>
      </c>
      <c r="AG5338" s="2">
        <v>0</v>
      </c>
      <c r="AH5338" s="2">
        <v>0</v>
      </c>
      <c r="AI5338" s="2">
        <v>0</v>
      </c>
      <c r="AJ5338" s="2">
        <v>7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</row>
    <row r="5339" spans="1:46" x14ac:dyDescent="0.2">
      <c r="A5339" s="2">
        <v>1677407</v>
      </c>
      <c r="B5339" s="2">
        <v>869552</v>
      </c>
      <c r="C5339" s="7">
        <v>22.9169789699781</v>
      </c>
      <c r="D5339" s="7">
        <v>37.905514535284098</v>
      </c>
      <c r="E5339" s="19" t="s">
        <v>5393</v>
      </c>
      <c r="F5339" s="46">
        <f>INDEX(Δεδομένα!$P:$P,MATCH('2021'!E5339,Δεδομένα!$O:$O,0))</f>
        <v>157</v>
      </c>
      <c r="G5339" s="49" t="s">
        <v>5394</v>
      </c>
      <c r="H5339" s="51" t="str">
        <f>INDEX(Δεδομένα!B$1:B$51,MATCH('2021'!G5339,Δεδομένα!A$1:A$51,0))</f>
        <v>ΠΕΛΛΟΠΟΝΗΣΟΥ</v>
      </c>
      <c r="I5339" s="53">
        <f>INDEX(Δεδομένα!E$1:E$13,MATCH('2021'!H5339,Δεδομένα!D$1:D$13,0))</f>
        <v>8</v>
      </c>
      <c r="J5339" s="4">
        <v>44386</v>
      </c>
      <c r="K5339" s="3" t="s">
        <v>868</v>
      </c>
      <c r="L5339" s="17" t="str">
        <f t="shared" si="440"/>
        <v>09/07/2021 19:49</v>
      </c>
      <c r="M5339" s="4">
        <v>44386</v>
      </c>
      <c r="N5339" s="3" t="s">
        <v>561</v>
      </c>
      <c r="O5339" s="17" t="str">
        <f t="shared" si="441"/>
        <v>09/07/2021 20:52</v>
      </c>
      <c r="P5339" s="24">
        <f t="shared" si="442"/>
        <v>4.3749999997089617E-2</v>
      </c>
      <c r="Q5339" s="28">
        <v>0</v>
      </c>
      <c r="R5339" s="27">
        <f t="shared" si="443"/>
        <v>62.999999995809048</v>
      </c>
      <c r="S5339" s="3" t="s">
        <v>4</v>
      </c>
      <c r="T5339" s="3" t="s">
        <v>5399</v>
      </c>
      <c r="U5339" s="3" t="s">
        <v>5400</v>
      </c>
      <c r="V5339" s="3" t="s">
        <v>5493</v>
      </c>
      <c r="W5339" s="5">
        <v>0</v>
      </c>
      <c r="X5339" s="5">
        <v>0</v>
      </c>
      <c r="Y5339" s="5">
        <v>0</v>
      </c>
      <c r="Z5339" s="5">
        <v>0.5</v>
      </c>
      <c r="AA5339" s="5">
        <v>0</v>
      </c>
      <c r="AB5339" s="5">
        <v>0</v>
      </c>
      <c r="AC5339" s="5">
        <v>0</v>
      </c>
      <c r="AD5339" s="5">
        <v>0</v>
      </c>
      <c r="AE5339" s="2">
        <v>10</v>
      </c>
      <c r="AF5339" s="2">
        <v>0</v>
      </c>
      <c r="AG5339" s="2">
        <v>0</v>
      </c>
      <c r="AH5339" s="2">
        <v>0</v>
      </c>
      <c r="AI5339" s="2">
        <v>0</v>
      </c>
      <c r="AJ5339" s="2">
        <v>5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</row>
    <row r="5340" spans="1:46" x14ac:dyDescent="0.2">
      <c r="A5340" s="2">
        <v>1677692</v>
      </c>
      <c r="B5340" s="2">
        <v>869775</v>
      </c>
      <c r="C5340" s="7">
        <v>22.7114376503445</v>
      </c>
      <c r="D5340" s="7">
        <v>37.812786734595498</v>
      </c>
      <c r="E5340" s="19" t="s">
        <v>5393</v>
      </c>
      <c r="F5340" s="46">
        <f>INDEX(Δεδομένα!$P:$P,MATCH('2021'!E5340,Δεδομένα!$O:$O,0))</f>
        <v>157</v>
      </c>
      <c r="G5340" s="49" t="s">
        <v>5394</v>
      </c>
      <c r="H5340" s="51" t="str">
        <f>INDEX(Δεδομένα!B$1:B$51,MATCH('2021'!G5340,Δεδομένα!A$1:A$51,0))</f>
        <v>ΠΕΛΛΟΠΟΝΗΣΟΥ</v>
      </c>
      <c r="I5340" s="53">
        <f>INDEX(Δεδομένα!E$1:E$13,MATCH('2021'!H5340,Δεδομένα!D$1:D$13,0))</f>
        <v>8</v>
      </c>
      <c r="J5340" s="4">
        <v>44387</v>
      </c>
      <c r="K5340" s="3" t="s">
        <v>481</v>
      </c>
      <c r="L5340" s="17" t="str">
        <f t="shared" si="440"/>
        <v>10/07/2021 14:20</v>
      </c>
      <c r="M5340" s="4">
        <v>44387</v>
      </c>
      <c r="N5340" s="3" t="s">
        <v>161</v>
      </c>
      <c r="O5340" s="17" t="str">
        <f t="shared" si="441"/>
        <v>10/07/2021 15:00</v>
      </c>
      <c r="P5340" s="24">
        <f t="shared" si="442"/>
        <v>2.7777777781011537E-2</v>
      </c>
      <c r="Q5340" s="28">
        <v>0</v>
      </c>
      <c r="R5340" s="27">
        <f t="shared" si="443"/>
        <v>40.000000004656613</v>
      </c>
      <c r="S5340" s="3" t="s">
        <v>4</v>
      </c>
      <c r="T5340" s="3" t="s">
        <v>5397</v>
      </c>
      <c r="U5340" s="3" t="s">
        <v>5407</v>
      </c>
      <c r="V5340" s="3" t="s">
        <v>5407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0.1</v>
      </c>
      <c r="AC5340" s="5">
        <v>0</v>
      </c>
      <c r="AD5340" s="5">
        <v>0</v>
      </c>
      <c r="AE5340" s="2">
        <v>2</v>
      </c>
      <c r="AF5340" s="2">
        <v>0</v>
      </c>
      <c r="AG5340" s="2">
        <v>0</v>
      </c>
      <c r="AH5340" s="2">
        <v>0</v>
      </c>
      <c r="AI5340" s="2">
        <v>0</v>
      </c>
      <c r="AJ5340" s="2">
        <v>1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</row>
    <row r="5341" spans="1:46" x14ac:dyDescent="0.2">
      <c r="A5341" s="2">
        <v>1677705</v>
      </c>
      <c r="B5341" s="2">
        <v>870177</v>
      </c>
      <c r="E5341" s="19" t="s">
        <v>5393</v>
      </c>
      <c r="F5341" s="46">
        <f>INDEX(Δεδομένα!$P:$P,MATCH('2021'!E5341,Δεδομένα!$O:$O,0))</f>
        <v>157</v>
      </c>
      <c r="G5341" s="49" t="s">
        <v>5394</v>
      </c>
      <c r="H5341" s="51" t="str">
        <f>INDEX(Δεδομένα!B$1:B$51,MATCH('2021'!G5341,Δεδομένα!A$1:A$51,0))</f>
        <v>ΠΕΛΛΟΠΟΝΗΣΟΥ</v>
      </c>
      <c r="I5341" s="53">
        <f>INDEX(Δεδομένα!E$1:E$13,MATCH('2021'!H5341,Δεδομένα!D$1:D$13,0))</f>
        <v>8</v>
      </c>
      <c r="J5341" s="4">
        <v>44388</v>
      </c>
      <c r="K5341" s="3" t="s">
        <v>462</v>
      </c>
      <c r="L5341" s="17" t="str">
        <f t="shared" si="440"/>
        <v>11/07/2021 17:50</v>
      </c>
      <c r="M5341" s="4">
        <v>44388</v>
      </c>
      <c r="N5341" s="3" t="s">
        <v>1672</v>
      </c>
      <c r="O5341" s="17" t="str">
        <f t="shared" si="441"/>
        <v>11/07/2021 18:08</v>
      </c>
      <c r="P5341" s="24">
        <f t="shared" si="442"/>
        <v>1.2500000004365575E-2</v>
      </c>
      <c r="Q5341" s="28">
        <v>0</v>
      </c>
      <c r="R5341" s="27">
        <f t="shared" si="443"/>
        <v>18.000000006286427</v>
      </c>
      <c r="S5341" s="3" t="s">
        <v>4</v>
      </c>
      <c r="T5341" s="3" t="s">
        <v>5399</v>
      </c>
      <c r="U5341" s="3" t="s">
        <v>5408</v>
      </c>
      <c r="V5341" s="3" t="s">
        <v>5412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0.03</v>
      </c>
      <c r="AC5341" s="5">
        <v>0</v>
      </c>
      <c r="AD5341" s="5">
        <v>0</v>
      </c>
      <c r="AE5341" s="2">
        <v>4</v>
      </c>
      <c r="AF5341" s="2">
        <v>0</v>
      </c>
      <c r="AG5341" s="2">
        <v>0</v>
      </c>
      <c r="AH5341" s="2">
        <v>0</v>
      </c>
      <c r="AI5341" s="2">
        <v>0</v>
      </c>
      <c r="AJ5341" s="2">
        <v>2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</row>
    <row r="5342" spans="1:46" x14ac:dyDescent="0.2">
      <c r="A5342" s="2">
        <v>1680331</v>
      </c>
      <c r="B5342" s="2">
        <v>870324</v>
      </c>
      <c r="C5342" s="7">
        <v>22.754263637070899</v>
      </c>
      <c r="D5342" s="7">
        <v>37.933425479672202</v>
      </c>
      <c r="E5342" s="19" t="s">
        <v>5393</v>
      </c>
      <c r="F5342" s="46">
        <f>INDEX(Δεδομένα!$P:$P,MATCH('2021'!E5342,Δεδομένα!$O:$O,0))</f>
        <v>157</v>
      </c>
      <c r="G5342" s="49" t="s">
        <v>5394</v>
      </c>
      <c r="H5342" s="51" t="str">
        <f>INDEX(Δεδομένα!B$1:B$51,MATCH('2021'!G5342,Δεδομένα!A$1:A$51,0))</f>
        <v>ΠΕΛΛΟΠΟΝΗΣΟΥ</v>
      </c>
      <c r="I5342" s="53">
        <f>INDEX(Δεδομένα!E$1:E$13,MATCH('2021'!H5342,Δεδομένα!D$1:D$13,0))</f>
        <v>8</v>
      </c>
      <c r="J5342" s="4">
        <v>44389</v>
      </c>
      <c r="K5342" s="3" t="s">
        <v>4145</v>
      </c>
      <c r="L5342" s="17" t="str">
        <f t="shared" si="440"/>
        <v>12/07/2021 09:44</v>
      </c>
      <c r="M5342" s="4">
        <v>44389</v>
      </c>
      <c r="N5342" s="3" t="s">
        <v>718</v>
      </c>
      <c r="O5342" s="17" t="str">
        <f t="shared" si="441"/>
        <v>12/07/2021 10:49</v>
      </c>
      <c r="P5342" s="24">
        <f t="shared" si="442"/>
        <v>4.5138888890505768E-2</v>
      </c>
      <c r="Q5342" s="28">
        <v>0</v>
      </c>
      <c r="R5342" s="27">
        <f t="shared" si="443"/>
        <v>65.000000002328306</v>
      </c>
      <c r="S5342" s="3" t="s">
        <v>4</v>
      </c>
      <c r="T5342" s="3" t="s">
        <v>5395</v>
      </c>
      <c r="U5342" s="3" t="s">
        <v>5494</v>
      </c>
      <c r="V5342" s="3" t="s">
        <v>5494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2</v>
      </c>
      <c r="AC5342" s="5">
        <v>0</v>
      </c>
      <c r="AD5342" s="5">
        <v>0</v>
      </c>
      <c r="AE5342" s="2">
        <v>4</v>
      </c>
      <c r="AF5342" s="2">
        <v>0</v>
      </c>
      <c r="AG5342" s="2">
        <v>0</v>
      </c>
      <c r="AH5342" s="2">
        <v>0</v>
      </c>
      <c r="AI5342" s="2">
        <v>0</v>
      </c>
      <c r="AJ5342" s="2">
        <v>2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</row>
    <row r="5343" spans="1:46" x14ac:dyDescent="0.2">
      <c r="A5343" s="2">
        <v>1677886</v>
      </c>
      <c r="B5343" s="2">
        <v>870397</v>
      </c>
      <c r="C5343" s="7">
        <v>22.9952565503608</v>
      </c>
      <c r="D5343" s="7">
        <v>37.9190855456539</v>
      </c>
      <c r="E5343" s="19" t="s">
        <v>5393</v>
      </c>
      <c r="F5343" s="46">
        <f>INDEX(Δεδομένα!$P:$P,MATCH('2021'!E5343,Δεδομένα!$O:$O,0))</f>
        <v>157</v>
      </c>
      <c r="G5343" s="49" t="s">
        <v>5394</v>
      </c>
      <c r="H5343" s="51" t="str">
        <f>INDEX(Δεδομένα!B$1:B$51,MATCH('2021'!G5343,Δεδομένα!A$1:A$51,0))</f>
        <v>ΠΕΛΛΟΠΟΝΗΣΟΥ</v>
      </c>
      <c r="I5343" s="53">
        <f>INDEX(Δεδομένα!E$1:E$13,MATCH('2021'!H5343,Δεδομένα!D$1:D$13,0))</f>
        <v>8</v>
      </c>
      <c r="J5343" s="4">
        <v>44389</v>
      </c>
      <c r="K5343" s="3" t="s">
        <v>651</v>
      </c>
      <c r="L5343" s="17" t="str">
        <f t="shared" si="440"/>
        <v>12/07/2021 15:04</v>
      </c>
      <c r="M5343" s="4">
        <v>44390</v>
      </c>
      <c r="N5343" s="3" t="s">
        <v>1126</v>
      </c>
      <c r="O5343" s="17" t="str">
        <f t="shared" si="441"/>
        <v>13/07/2021 08:42</v>
      </c>
      <c r="P5343" s="24">
        <f t="shared" si="442"/>
        <v>0.73472222222335404</v>
      </c>
      <c r="Q5343" s="28">
        <v>0</v>
      </c>
      <c r="R5343" s="27">
        <f t="shared" si="443"/>
        <v>1058.0000000016298</v>
      </c>
      <c r="S5343" s="3" t="s">
        <v>4</v>
      </c>
      <c r="T5343" s="3" t="s">
        <v>5399</v>
      </c>
      <c r="U5343" s="3" t="s">
        <v>4</v>
      </c>
      <c r="V5343" s="3" t="s">
        <v>5495</v>
      </c>
      <c r="W5343" s="5">
        <v>0</v>
      </c>
      <c r="X5343" s="5">
        <v>1.5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2">
        <v>22</v>
      </c>
      <c r="AF5343" s="2">
        <v>0</v>
      </c>
      <c r="AG5343" s="2">
        <v>0</v>
      </c>
      <c r="AH5343" s="2">
        <v>0</v>
      </c>
      <c r="AI5343" s="2">
        <v>0</v>
      </c>
      <c r="AJ5343" s="2">
        <v>8</v>
      </c>
      <c r="AK5343" s="2">
        <v>2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</row>
    <row r="5344" spans="1:46" x14ac:dyDescent="0.2">
      <c r="A5344" s="2">
        <v>1679570</v>
      </c>
      <c r="B5344" s="2">
        <v>870926</v>
      </c>
      <c r="C5344" s="7">
        <v>23.127709681717398</v>
      </c>
      <c r="D5344" s="7">
        <v>37.923460290711603</v>
      </c>
      <c r="E5344" s="19" t="s">
        <v>5393</v>
      </c>
      <c r="F5344" s="46">
        <f>INDEX(Δεδομένα!$P:$P,MATCH('2021'!E5344,Δεδομένα!$O:$O,0))</f>
        <v>157</v>
      </c>
      <c r="G5344" s="49" t="s">
        <v>5394</v>
      </c>
      <c r="H5344" s="51" t="str">
        <f>INDEX(Δεδομένα!B$1:B$51,MATCH('2021'!G5344,Δεδομένα!A$1:A$51,0))</f>
        <v>ΠΕΛΛΟΠΟΝΗΣΟΥ</v>
      </c>
      <c r="I5344" s="53">
        <f>INDEX(Δεδομένα!E$1:E$13,MATCH('2021'!H5344,Δεδομένα!D$1:D$13,0))</f>
        <v>8</v>
      </c>
      <c r="J5344" s="4">
        <v>44391</v>
      </c>
      <c r="K5344" s="3" t="s">
        <v>636</v>
      </c>
      <c r="L5344" s="17" t="str">
        <f t="shared" si="440"/>
        <v>14/07/2021 08:48</v>
      </c>
      <c r="M5344" s="4">
        <v>44391</v>
      </c>
      <c r="N5344" s="3" t="s">
        <v>273</v>
      </c>
      <c r="O5344" s="17" t="str">
        <f t="shared" si="441"/>
        <v>14/07/2021 09:50</v>
      </c>
      <c r="P5344" s="24">
        <f t="shared" si="442"/>
        <v>4.3055555550381541E-2</v>
      </c>
      <c r="Q5344" s="28">
        <v>0</v>
      </c>
      <c r="R5344" s="27">
        <f t="shared" si="443"/>
        <v>61.999999992549419</v>
      </c>
      <c r="S5344" s="3" t="s">
        <v>4</v>
      </c>
      <c r="T5344" s="3" t="s">
        <v>5449</v>
      </c>
      <c r="U5344" s="3" t="s">
        <v>472</v>
      </c>
      <c r="V5344" s="3" t="s">
        <v>5496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2</v>
      </c>
      <c r="AC5344" s="5">
        <v>0</v>
      </c>
      <c r="AD5344" s="5">
        <v>0</v>
      </c>
      <c r="AE5344" s="2">
        <v>5</v>
      </c>
      <c r="AF5344" s="2">
        <v>0</v>
      </c>
      <c r="AG5344" s="2">
        <v>0</v>
      </c>
      <c r="AH5344" s="2">
        <v>0</v>
      </c>
      <c r="AI5344" s="2">
        <v>6</v>
      </c>
      <c r="AJ5344" s="2">
        <v>2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</row>
    <row r="5345" spans="1:46" x14ac:dyDescent="0.2">
      <c r="A5345" s="2">
        <v>1679584</v>
      </c>
      <c r="B5345" s="2">
        <v>871425</v>
      </c>
      <c r="C5345" s="7">
        <v>22.8895062463607</v>
      </c>
      <c r="D5345" s="7">
        <v>37.9040199399561</v>
      </c>
      <c r="E5345" s="19" t="s">
        <v>5393</v>
      </c>
      <c r="F5345" s="46">
        <f>INDEX(Δεδομένα!$P:$P,MATCH('2021'!E5345,Δεδομένα!$O:$O,0))</f>
        <v>157</v>
      </c>
      <c r="G5345" s="49" t="s">
        <v>5394</v>
      </c>
      <c r="H5345" s="51" t="str">
        <f>INDEX(Δεδομένα!B$1:B$51,MATCH('2021'!G5345,Δεδομένα!A$1:A$51,0))</f>
        <v>ΠΕΛΛΟΠΟΝΗΣΟΥ</v>
      </c>
      <c r="I5345" s="53">
        <f>INDEX(Δεδομένα!E$1:E$13,MATCH('2021'!H5345,Δεδομένα!D$1:D$13,0))</f>
        <v>8</v>
      </c>
      <c r="J5345" s="4">
        <v>44392</v>
      </c>
      <c r="K5345" s="3" t="s">
        <v>697</v>
      </c>
      <c r="L5345" s="17" t="str">
        <f t="shared" si="440"/>
        <v>15/07/2021 17:40</v>
      </c>
      <c r="M5345" s="4">
        <v>44392</v>
      </c>
      <c r="N5345" s="3" t="s">
        <v>694</v>
      </c>
      <c r="O5345" s="17" t="str">
        <f t="shared" si="441"/>
        <v>15/07/2021 20:20</v>
      </c>
      <c r="P5345" s="24">
        <f t="shared" si="442"/>
        <v>0.11111111110949423</v>
      </c>
      <c r="Q5345" s="28">
        <v>0</v>
      </c>
      <c r="R5345" s="27">
        <f t="shared" si="443"/>
        <v>159.99999999767169</v>
      </c>
      <c r="S5345" s="3" t="s">
        <v>4</v>
      </c>
      <c r="T5345" s="3" t="s">
        <v>5399</v>
      </c>
      <c r="U5345" s="3" t="s">
        <v>5440</v>
      </c>
      <c r="V5345" s="3" t="s">
        <v>5497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10</v>
      </c>
      <c r="AC5345" s="5">
        <v>0</v>
      </c>
      <c r="AD5345" s="5">
        <v>0</v>
      </c>
      <c r="AE5345" s="2">
        <v>14</v>
      </c>
      <c r="AF5345" s="2">
        <v>0</v>
      </c>
      <c r="AG5345" s="2">
        <v>0</v>
      </c>
      <c r="AH5345" s="2">
        <v>0</v>
      </c>
      <c r="AI5345" s="2">
        <v>0</v>
      </c>
      <c r="AJ5345" s="2">
        <v>5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</row>
    <row r="5346" spans="1:46" x14ac:dyDescent="0.2">
      <c r="A5346" s="2">
        <v>1679786</v>
      </c>
      <c r="B5346" s="2">
        <v>872010</v>
      </c>
      <c r="C5346" s="7">
        <v>22.9060228976414</v>
      </c>
      <c r="D5346" s="7">
        <v>37.843494687440298</v>
      </c>
      <c r="E5346" s="19" t="s">
        <v>5393</v>
      </c>
      <c r="F5346" s="46">
        <f>INDEX(Δεδομένα!$P:$P,MATCH('2021'!E5346,Δεδομένα!$O:$O,0))</f>
        <v>157</v>
      </c>
      <c r="G5346" s="49" t="s">
        <v>5394</v>
      </c>
      <c r="H5346" s="51" t="str">
        <f>INDEX(Δεδομένα!B$1:B$51,MATCH('2021'!G5346,Δεδομένα!A$1:A$51,0))</f>
        <v>ΠΕΛΛΟΠΟΝΗΣΟΥ</v>
      </c>
      <c r="I5346" s="53">
        <f>INDEX(Δεδομένα!E$1:E$13,MATCH('2021'!H5346,Δεδομένα!D$1:D$13,0))</f>
        <v>8</v>
      </c>
      <c r="J5346" s="4">
        <v>44394</v>
      </c>
      <c r="K5346" s="3" t="s">
        <v>1093</v>
      </c>
      <c r="L5346" s="17" t="str">
        <f t="shared" si="440"/>
        <v>17/07/2021 13:24</v>
      </c>
      <c r="M5346" s="4">
        <v>44394</v>
      </c>
      <c r="N5346" s="3" t="s">
        <v>461</v>
      </c>
      <c r="O5346" s="17" t="str">
        <f t="shared" si="441"/>
        <v>17/07/2021 17:00</v>
      </c>
      <c r="P5346" s="24">
        <f t="shared" si="442"/>
        <v>0.15000000000145519</v>
      </c>
      <c r="Q5346" s="28">
        <v>0</v>
      </c>
      <c r="R5346" s="27">
        <f t="shared" si="443"/>
        <v>216.00000000209548</v>
      </c>
      <c r="S5346" s="3" t="s">
        <v>4</v>
      </c>
      <c r="T5346" s="3" t="s">
        <v>5399</v>
      </c>
      <c r="U5346" s="3" t="s">
        <v>4</v>
      </c>
      <c r="V5346" s="3" t="s">
        <v>5498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1.5</v>
      </c>
      <c r="AC5346" s="5">
        <v>0</v>
      </c>
      <c r="AD5346" s="5">
        <v>0</v>
      </c>
      <c r="AE5346" s="2">
        <v>6</v>
      </c>
      <c r="AF5346" s="2">
        <v>0</v>
      </c>
      <c r="AG5346" s="2">
        <v>0</v>
      </c>
      <c r="AH5346" s="2">
        <v>0</v>
      </c>
      <c r="AI5346" s="2">
        <v>0</v>
      </c>
      <c r="AJ5346" s="2">
        <v>2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</row>
    <row r="5347" spans="1:46" x14ac:dyDescent="0.2">
      <c r="A5347" s="2">
        <v>1679950</v>
      </c>
      <c r="B5347" s="2">
        <v>872441</v>
      </c>
      <c r="C5347" s="7">
        <v>22.818782809813701</v>
      </c>
      <c r="D5347" s="7">
        <v>37.817784288423198</v>
      </c>
      <c r="E5347" s="19" t="s">
        <v>5393</v>
      </c>
      <c r="F5347" s="46">
        <f>INDEX(Δεδομένα!$P:$P,MATCH('2021'!E5347,Δεδομένα!$O:$O,0))</f>
        <v>157</v>
      </c>
      <c r="G5347" s="49" t="s">
        <v>5394</v>
      </c>
      <c r="H5347" s="51" t="str">
        <f>INDEX(Δεδομένα!B$1:B$51,MATCH('2021'!G5347,Δεδομένα!A$1:A$51,0))</f>
        <v>ΠΕΛΛΟΠΟΝΗΣΟΥ</v>
      </c>
      <c r="I5347" s="53">
        <f>INDEX(Δεδομένα!E$1:E$13,MATCH('2021'!H5347,Δεδομένα!D$1:D$13,0))</f>
        <v>8</v>
      </c>
      <c r="J5347" s="4">
        <v>44395</v>
      </c>
      <c r="K5347" s="3" t="s">
        <v>976</v>
      </c>
      <c r="L5347" s="17" t="str">
        <f t="shared" si="440"/>
        <v>18/07/2021 19:53</v>
      </c>
      <c r="M5347" s="4">
        <v>44395</v>
      </c>
      <c r="N5347" s="3" t="s">
        <v>4141</v>
      </c>
      <c r="O5347" s="17" t="str">
        <f t="shared" si="441"/>
        <v>18/07/2021 21:13</v>
      </c>
      <c r="P5347" s="24">
        <f t="shared" si="442"/>
        <v>5.5555555554747116E-2</v>
      </c>
      <c r="Q5347" s="28">
        <v>0</v>
      </c>
      <c r="R5347" s="27">
        <f t="shared" si="443"/>
        <v>79.999999998835847</v>
      </c>
      <c r="S5347" s="3" t="s">
        <v>4</v>
      </c>
      <c r="T5347" s="3" t="s">
        <v>5399</v>
      </c>
      <c r="U5347" s="3" t="s">
        <v>5408</v>
      </c>
      <c r="V5347" s="3" t="s">
        <v>5408</v>
      </c>
      <c r="W5347" s="5">
        <v>0</v>
      </c>
      <c r="X5347" s="5">
        <v>0</v>
      </c>
      <c r="Y5347" s="5">
        <v>0</v>
      </c>
      <c r="Z5347" s="5">
        <v>2</v>
      </c>
      <c r="AA5347" s="5">
        <v>0</v>
      </c>
      <c r="AB5347" s="5">
        <v>1</v>
      </c>
      <c r="AC5347" s="5">
        <v>0</v>
      </c>
      <c r="AD5347" s="5">
        <v>0</v>
      </c>
      <c r="AE5347" s="2">
        <v>7</v>
      </c>
      <c r="AF5347" s="2">
        <v>0</v>
      </c>
      <c r="AG5347" s="2">
        <v>0</v>
      </c>
      <c r="AH5347" s="2">
        <v>0</v>
      </c>
      <c r="AI5347" s="2">
        <v>0</v>
      </c>
      <c r="AJ5347" s="2">
        <v>3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</row>
    <row r="5348" spans="1:46" x14ac:dyDescent="0.2">
      <c r="A5348" s="2">
        <v>1681645</v>
      </c>
      <c r="B5348" s="2">
        <v>872991</v>
      </c>
      <c r="C5348" s="7">
        <v>22.8188011159388</v>
      </c>
      <c r="D5348" s="7">
        <v>37.817897705258602</v>
      </c>
      <c r="E5348" s="19" t="s">
        <v>5393</v>
      </c>
      <c r="F5348" s="46">
        <f>INDEX(Δεδομένα!$P:$P,MATCH('2021'!E5348,Δεδομένα!$O:$O,0))</f>
        <v>157</v>
      </c>
      <c r="G5348" s="49" t="s">
        <v>5394</v>
      </c>
      <c r="H5348" s="51" t="str">
        <f>INDEX(Δεδομένα!B$1:B$51,MATCH('2021'!G5348,Δεδομένα!A$1:A$51,0))</f>
        <v>ΠΕΛΛΟΠΟΝΗΣΟΥ</v>
      </c>
      <c r="I5348" s="53">
        <f>INDEX(Δεδομένα!E$1:E$13,MATCH('2021'!H5348,Δεδομένα!D$1:D$13,0))</f>
        <v>8</v>
      </c>
      <c r="J5348" s="4">
        <v>44397</v>
      </c>
      <c r="K5348" s="3" t="s">
        <v>526</v>
      </c>
      <c r="L5348" s="17" t="str">
        <f t="shared" si="440"/>
        <v>20/07/2021 17:05</v>
      </c>
      <c r="M5348" s="4">
        <v>44397</v>
      </c>
      <c r="N5348" s="3" t="s">
        <v>1839</v>
      </c>
      <c r="O5348" s="17" t="str">
        <f t="shared" si="441"/>
        <v>20/07/2021 22:54</v>
      </c>
      <c r="P5348" s="24">
        <f t="shared" si="442"/>
        <v>0.242361111115315</v>
      </c>
      <c r="Q5348" s="28">
        <v>0</v>
      </c>
      <c r="R5348" s="27">
        <f t="shared" si="443"/>
        <v>349.0000000060536</v>
      </c>
      <c r="S5348" s="3" t="s">
        <v>4</v>
      </c>
      <c r="T5348" s="3" t="s">
        <v>5399</v>
      </c>
      <c r="U5348" s="3" t="s">
        <v>5408</v>
      </c>
      <c r="V5348" s="3" t="s">
        <v>5499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4.1500000000000004</v>
      </c>
      <c r="AC5348" s="5">
        <v>0</v>
      </c>
      <c r="AD5348" s="5">
        <v>0</v>
      </c>
      <c r="AE5348" s="2">
        <v>13</v>
      </c>
      <c r="AF5348" s="2">
        <v>0</v>
      </c>
      <c r="AG5348" s="2">
        <v>0</v>
      </c>
      <c r="AH5348" s="2">
        <v>0</v>
      </c>
      <c r="AI5348" s="2">
        <v>0</v>
      </c>
      <c r="AJ5348" s="2">
        <v>6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</row>
    <row r="5349" spans="1:46" x14ac:dyDescent="0.2">
      <c r="A5349" s="2">
        <v>1681648</v>
      </c>
      <c r="B5349" s="2">
        <v>872995</v>
      </c>
      <c r="C5349" s="7">
        <v>22.9487571811888</v>
      </c>
      <c r="D5349" s="7">
        <v>37.9177989786469</v>
      </c>
      <c r="E5349" s="19" t="s">
        <v>5393</v>
      </c>
      <c r="F5349" s="46">
        <f>INDEX(Δεδομένα!$P:$P,MATCH('2021'!E5349,Δεδομένα!$O:$O,0))</f>
        <v>157</v>
      </c>
      <c r="G5349" s="49" t="s">
        <v>5394</v>
      </c>
      <c r="H5349" s="51" t="str">
        <f>INDEX(Δεδομένα!B$1:B$51,MATCH('2021'!G5349,Δεδομένα!A$1:A$51,0))</f>
        <v>ΠΕΛΛΟΠΟΝΗΣΟΥ</v>
      </c>
      <c r="I5349" s="53">
        <f>INDEX(Δεδομένα!E$1:E$13,MATCH('2021'!H5349,Δεδομένα!D$1:D$13,0))</f>
        <v>8</v>
      </c>
      <c r="J5349" s="4">
        <v>44397</v>
      </c>
      <c r="K5349" s="3" t="s">
        <v>563</v>
      </c>
      <c r="L5349" s="17" t="str">
        <f t="shared" si="440"/>
        <v>20/07/2021 17:15</v>
      </c>
      <c r="M5349" s="4">
        <v>44397</v>
      </c>
      <c r="N5349" s="3" t="s">
        <v>409</v>
      </c>
      <c r="O5349" s="17" t="str">
        <f t="shared" si="441"/>
        <v>20/07/2021 18:14</v>
      </c>
      <c r="P5349" s="24">
        <f t="shared" si="442"/>
        <v>4.0972222224809229E-2</v>
      </c>
      <c r="Q5349" s="28">
        <v>0</v>
      </c>
      <c r="R5349" s="27">
        <f t="shared" si="443"/>
        <v>59.00000000372529</v>
      </c>
      <c r="S5349" s="3" t="s">
        <v>4</v>
      </c>
      <c r="T5349" s="3" t="s">
        <v>5399</v>
      </c>
      <c r="U5349" s="3" t="s">
        <v>5400</v>
      </c>
      <c r="V5349" s="3" t="s">
        <v>5500</v>
      </c>
      <c r="W5349" s="5">
        <v>0</v>
      </c>
      <c r="X5349" s="5">
        <v>0</v>
      </c>
      <c r="Y5349" s="5">
        <v>0</v>
      </c>
      <c r="Z5349" s="5">
        <v>5</v>
      </c>
      <c r="AA5349" s="5">
        <v>0</v>
      </c>
      <c r="AB5349" s="5">
        <v>0</v>
      </c>
      <c r="AC5349" s="5">
        <v>0</v>
      </c>
      <c r="AD5349" s="5">
        <v>0</v>
      </c>
      <c r="AE5349" s="2">
        <v>5</v>
      </c>
      <c r="AF5349" s="2">
        <v>0</v>
      </c>
      <c r="AG5349" s="2">
        <v>0</v>
      </c>
      <c r="AH5349" s="2">
        <v>0</v>
      </c>
      <c r="AI5349" s="2">
        <v>2</v>
      </c>
      <c r="AJ5349" s="2">
        <v>2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</row>
    <row r="5350" spans="1:46" x14ac:dyDescent="0.2">
      <c r="A5350" s="2">
        <v>1681672</v>
      </c>
      <c r="B5350" s="2">
        <v>873125</v>
      </c>
      <c r="C5350" s="7">
        <v>23.098003915129901</v>
      </c>
      <c r="D5350" s="7">
        <v>37.917786805096299</v>
      </c>
      <c r="E5350" s="19" t="s">
        <v>5393</v>
      </c>
      <c r="F5350" s="46">
        <f>INDEX(Δεδομένα!$P:$P,MATCH('2021'!E5350,Δεδομένα!$O:$O,0))</f>
        <v>157</v>
      </c>
      <c r="G5350" s="49" t="s">
        <v>5394</v>
      </c>
      <c r="H5350" s="51" t="str">
        <f>INDEX(Δεδομένα!B$1:B$51,MATCH('2021'!G5350,Δεδομένα!A$1:A$51,0))</f>
        <v>ΠΕΛΛΟΠΟΝΗΣΟΥ</v>
      </c>
      <c r="I5350" s="53">
        <f>INDEX(Δεδομένα!E$1:E$13,MATCH('2021'!H5350,Δεδομένα!D$1:D$13,0))</f>
        <v>8</v>
      </c>
      <c r="J5350" s="4">
        <v>44398</v>
      </c>
      <c r="K5350" s="3" t="s">
        <v>5501</v>
      </c>
      <c r="L5350" s="17" t="str">
        <f t="shared" si="440"/>
        <v>21/07/2021 01:18</v>
      </c>
      <c r="M5350" s="4">
        <v>44398</v>
      </c>
      <c r="N5350" s="3" t="s">
        <v>5030</v>
      </c>
      <c r="O5350" s="17" t="str">
        <f t="shared" si="441"/>
        <v>21/07/2021 02:04</v>
      </c>
      <c r="P5350" s="24">
        <f t="shared" si="442"/>
        <v>3.1944444439432118E-2</v>
      </c>
      <c r="Q5350" s="28">
        <v>0</v>
      </c>
      <c r="R5350" s="27">
        <f t="shared" si="443"/>
        <v>45.99999999278225</v>
      </c>
      <c r="S5350" s="3" t="s">
        <v>4</v>
      </c>
      <c r="T5350" s="3" t="s">
        <v>5449</v>
      </c>
      <c r="U5350" s="3" t="s">
        <v>472</v>
      </c>
      <c r="V5350" s="3" t="s">
        <v>5496</v>
      </c>
      <c r="W5350" s="5">
        <v>0</v>
      </c>
      <c r="X5350" s="5">
        <v>0</v>
      </c>
      <c r="Y5350" s="5">
        <v>0</v>
      </c>
      <c r="Z5350" s="5">
        <v>0.01</v>
      </c>
      <c r="AA5350" s="5">
        <v>0</v>
      </c>
      <c r="AB5350" s="5">
        <v>0</v>
      </c>
      <c r="AC5350" s="5">
        <v>0</v>
      </c>
      <c r="AD5350" s="5">
        <v>0</v>
      </c>
      <c r="AE5350" s="2">
        <v>3</v>
      </c>
      <c r="AF5350" s="2">
        <v>0</v>
      </c>
      <c r="AG5350" s="2">
        <v>0</v>
      </c>
      <c r="AH5350" s="2">
        <v>0</v>
      </c>
      <c r="AI5350" s="2">
        <v>0</v>
      </c>
      <c r="AJ5350" s="2">
        <v>1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</row>
    <row r="5351" spans="1:46" x14ac:dyDescent="0.2">
      <c r="A5351" s="2">
        <v>1681895</v>
      </c>
      <c r="B5351" s="2">
        <v>873230</v>
      </c>
      <c r="C5351" s="7">
        <v>22.818801384025502</v>
      </c>
      <c r="D5351" s="7">
        <v>37.817872989969302</v>
      </c>
      <c r="E5351" s="19" t="s">
        <v>5393</v>
      </c>
      <c r="F5351" s="46">
        <f>INDEX(Δεδομένα!$P:$P,MATCH('2021'!E5351,Δεδομένα!$O:$O,0))</f>
        <v>157</v>
      </c>
      <c r="G5351" s="49" t="s">
        <v>5394</v>
      </c>
      <c r="H5351" s="51" t="str">
        <f>INDEX(Δεδομένα!B$1:B$51,MATCH('2021'!G5351,Δεδομένα!A$1:A$51,0))</f>
        <v>ΠΕΛΛΟΠΟΝΗΣΟΥ</v>
      </c>
      <c r="I5351" s="53">
        <f>INDEX(Δεδομένα!E$1:E$13,MATCH('2021'!H5351,Δεδομένα!D$1:D$13,0))</f>
        <v>8</v>
      </c>
      <c r="J5351" s="4">
        <v>44398</v>
      </c>
      <c r="K5351" s="3" t="s">
        <v>241</v>
      </c>
      <c r="L5351" s="17" t="str">
        <f t="shared" si="440"/>
        <v>21/07/2021 13:15</v>
      </c>
      <c r="M5351" s="4">
        <v>44398</v>
      </c>
      <c r="N5351" s="3" t="s">
        <v>196</v>
      </c>
      <c r="O5351" s="17" t="str">
        <f t="shared" si="441"/>
        <v>21/07/2021 14:15</v>
      </c>
      <c r="P5351" s="24">
        <f t="shared" si="442"/>
        <v>4.1666666664241347E-2</v>
      </c>
      <c r="Q5351" s="28">
        <v>0</v>
      </c>
      <c r="R5351" s="27">
        <f t="shared" si="443"/>
        <v>59.99999999650754</v>
      </c>
      <c r="S5351" s="3" t="s">
        <v>4</v>
      </c>
      <c r="T5351" s="3" t="s">
        <v>5399</v>
      </c>
      <c r="U5351" s="3" t="s">
        <v>4</v>
      </c>
      <c r="V5351" s="3" t="s">
        <v>5502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0.1</v>
      </c>
      <c r="AC5351" s="5">
        <v>0</v>
      </c>
      <c r="AD5351" s="5">
        <v>0</v>
      </c>
      <c r="AE5351" s="2">
        <v>7</v>
      </c>
      <c r="AF5351" s="2">
        <v>0</v>
      </c>
      <c r="AG5351" s="2">
        <v>0</v>
      </c>
      <c r="AH5351" s="2">
        <v>0</v>
      </c>
      <c r="AI5351" s="2">
        <v>0</v>
      </c>
      <c r="AJ5351" s="2">
        <v>3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</row>
    <row r="5352" spans="1:46" x14ac:dyDescent="0.2">
      <c r="A5352" s="2">
        <v>1681901</v>
      </c>
      <c r="B5352" s="2">
        <v>873269</v>
      </c>
      <c r="C5352" s="7">
        <v>22.945105888621299</v>
      </c>
      <c r="D5352" s="7">
        <v>37.9024987547227</v>
      </c>
      <c r="E5352" s="19" t="s">
        <v>5393</v>
      </c>
      <c r="F5352" s="46">
        <f>INDEX(Δεδομένα!$P:$P,MATCH('2021'!E5352,Δεδομένα!$O:$O,0))</f>
        <v>157</v>
      </c>
      <c r="G5352" s="49" t="s">
        <v>5394</v>
      </c>
      <c r="H5352" s="51" t="str">
        <f>INDEX(Δεδομένα!B$1:B$51,MATCH('2021'!G5352,Δεδομένα!A$1:A$51,0))</f>
        <v>ΠΕΛΛΟΠΟΝΗΣΟΥ</v>
      </c>
      <c r="I5352" s="53">
        <f>INDEX(Δεδομένα!E$1:E$13,MATCH('2021'!H5352,Δεδομένα!D$1:D$13,0))</f>
        <v>8</v>
      </c>
      <c r="J5352" s="4">
        <v>44398</v>
      </c>
      <c r="K5352" s="3" t="s">
        <v>1067</v>
      </c>
      <c r="L5352" s="17" t="str">
        <f t="shared" si="440"/>
        <v>21/07/2021 15:49</v>
      </c>
      <c r="M5352" s="4">
        <v>44398</v>
      </c>
      <c r="N5352" s="3" t="s">
        <v>1005</v>
      </c>
      <c r="O5352" s="17" t="str">
        <f t="shared" si="441"/>
        <v>21/07/2021 16:52</v>
      </c>
      <c r="P5352" s="24">
        <f t="shared" si="442"/>
        <v>4.3749999997089617E-2</v>
      </c>
      <c r="Q5352" s="28">
        <v>0</v>
      </c>
      <c r="R5352" s="27">
        <f t="shared" si="443"/>
        <v>62.999999995809048</v>
      </c>
      <c r="S5352" s="3" t="s">
        <v>4</v>
      </c>
      <c r="T5352" s="3" t="s">
        <v>5399</v>
      </c>
      <c r="U5352" s="3" t="s">
        <v>5409</v>
      </c>
      <c r="V5352" s="3" t="s">
        <v>5409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5</v>
      </c>
      <c r="AC5352" s="5">
        <v>0</v>
      </c>
      <c r="AD5352" s="5">
        <v>0</v>
      </c>
      <c r="AE5352" s="2">
        <v>6</v>
      </c>
      <c r="AF5352" s="2">
        <v>0</v>
      </c>
      <c r="AG5352" s="2">
        <v>0</v>
      </c>
      <c r="AH5352" s="2">
        <v>0</v>
      </c>
      <c r="AI5352" s="2">
        <v>0</v>
      </c>
      <c r="AJ5352" s="2">
        <v>2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</row>
    <row r="5353" spans="1:46" x14ac:dyDescent="0.2">
      <c r="A5353" s="2">
        <v>1682000</v>
      </c>
      <c r="B5353" s="2">
        <v>873448</v>
      </c>
      <c r="C5353" s="7">
        <v>22.8849787790103</v>
      </c>
      <c r="D5353" s="7">
        <v>37.906585757296</v>
      </c>
      <c r="E5353" s="19" t="s">
        <v>5393</v>
      </c>
      <c r="F5353" s="46">
        <f>INDEX(Δεδομένα!$P:$P,MATCH('2021'!E5353,Δεδομένα!$O:$O,0))</f>
        <v>157</v>
      </c>
      <c r="G5353" s="49" t="s">
        <v>5394</v>
      </c>
      <c r="H5353" s="51" t="str">
        <f>INDEX(Δεδομένα!B$1:B$51,MATCH('2021'!G5353,Δεδομένα!A$1:A$51,0))</f>
        <v>ΠΕΛΛΟΠΟΝΗΣΟΥ</v>
      </c>
      <c r="I5353" s="53">
        <f>INDEX(Δεδομένα!E$1:E$13,MATCH('2021'!H5353,Δεδομένα!D$1:D$13,0))</f>
        <v>8</v>
      </c>
      <c r="J5353" s="4">
        <v>44399</v>
      </c>
      <c r="K5353" s="3" t="s">
        <v>3369</v>
      </c>
      <c r="L5353" s="17" t="str">
        <f t="shared" si="440"/>
        <v>22/07/2021 08:27</v>
      </c>
      <c r="M5353" s="4">
        <v>44399</v>
      </c>
      <c r="N5353" s="3" t="s">
        <v>1696</v>
      </c>
      <c r="O5353" s="17" t="str">
        <f t="shared" si="441"/>
        <v>22/07/2021 09:20</v>
      </c>
      <c r="P5353" s="24">
        <f t="shared" si="442"/>
        <v>3.680555555911269E-2</v>
      </c>
      <c r="Q5353" s="28">
        <v>0</v>
      </c>
      <c r="R5353" s="27">
        <f t="shared" si="443"/>
        <v>53.000000005122274</v>
      </c>
      <c r="S5353" s="3" t="s">
        <v>4</v>
      </c>
      <c r="T5353" s="3" t="s">
        <v>5399</v>
      </c>
      <c r="U5353" s="3" t="s">
        <v>5440</v>
      </c>
      <c r="V5353" s="3" t="s">
        <v>5503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1</v>
      </c>
      <c r="AC5353" s="5">
        <v>0</v>
      </c>
      <c r="AD5353" s="5">
        <v>0</v>
      </c>
      <c r="AE5353" s="2">
        <v>2</v>
      </c>
      <c r="AF5353" s="2">
        <v>0</v>
      </c>
      <c r="AG5353" s="2">
        <v>0</v>
      </c>
      <c r="AH5353" s="2">
        <v>0</v>
      </c>
      <c r="AI5353" s="2">
        <v>0</v>
      </c>
      <c r="AJ5353" s="2">
        <v>1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</row>
    <row r="5354" spans="1:46" x14ac:dyDescent="0.2">
      <c r="A5354" s="2">
        <v>1682001</v>
      </c>
      <c r="B5354" s="2">
        <v>873767</v>
      </c>
      <c r="C5354" s="7">
        <v>22.903857174669799</v>
      </c>
      <c r="D5354" s="7">
        <v>37.857559208610397</v>
      </c>
      <c r="E5354" s="19" t="s">
        <v>5393</v>
      </c>
      <c r="F5354" s="46">
        <f>INDEX(Δεδομένα!$P:$P,MATCH('2021'!E5354,Δεδομένα!$O:$O,0))</f>
        <v>157</v>
      </c>
      <c r="G5354" s="49" t="s">
        <v>5394</v>
      </c>
      <c r="H5354" s="51" t="str">
        <f>INDEX(Δεδομένα!B$1:B$51,MATCH('2021'!G5354,Δεδομένα!A$1:A$51,0))</f>
        <v>ΠΕΛΛΟΠΟΝΗΣΟΥ</v>
      </c>
      <c r="I5354" s="53">
        <f>INDEX(Δεδομένα!E$1:E$13,MATCH('2021'!H5354,Δεδομένα!D$1:D$13,0))</f>
        <v>8</v>
      </c>
      <c r="J5354" s="4">
        <v>44400</v>
      </c>
      <c r="K5354" s="3" t="s">
        <v>2614</v>
      </c>
      <c r="L5354" s="17" t="str">
        <f t="shared" si="440"/>
        <v>23/07/2021 10:34</v>
      </c>
      <c r="M5354" s="4">
        <v>44400</v>
      </c>
      <c r="N5354" s="3" t="s">
        <v>418</v>
      </c>
      <c r="O5354" s="17" t="str">
        <f t="shared" si="441"/>
        <v>23/07/2021 20:34</v>
      </c>
      <c r="P5354" s="24">
        <f t="shared" si="442"/>
        <v>0.41666666666424135</v>
      </c>
      <c r="Q5354" s="28">
        <v>0</v>
      </c>
      <c r="R5354" s="27">
        <f t="shared" si="443"/>
        <v>599.99999999650754</v>
      </c>
      <c r="S5354" s="3" t="s">
        <v>4</v>
      </c>
      <c r="T5354" s="3" t="s">
        <v>5399</v>
      </c>
      <c r="U5354" s="3" t="s">
        <v>5430</v>
      </c>
      <c r="V5354" s="3" t="s">
        <v>5504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0.5</v>
      </c>
      <c r="AC5354" s="5">
        <v>0</v>
      </c>
      <c r="AD5354" s="5">
        <v>0</v>
      </c>
      <c r="AE5354" s="2">
        <v>6</v>
      </c>
      <c r="AF5354" s="2">
        <v>0</v>
      </c>
      <c r="AG5354" s="2">
        <v>0</v>
      </c>
      <c r="AH5354" s="2">
        <v>0</v>
      </c>
      <c r="AI5354" s="2">
        <v>0</v>
      </c>
      <c r="AJ5354" s="2">
        <v>2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</row>
    <row r="5355" spans="1:46" x14ac:dyDescent="0.2">
      <c r="A5355" s="2">
        <v>1683547</v>
      </c>
      <c r="B5355" s="2">
        <v>873797</v>
      </c>
      <c r="C5355" s="7">
        <v>22.7849156872471</v>
      </c>
      <c r="D5355" s="7">
        <v>37.858919388011003</v>
      </c>
      <c r="E5355" s="19" t="s">
        <v>5393</v>
      </c>
      <c r="F5355" s="46">
        <f>INDEX(Δεδομένα!$P:$P,MATCH('2021'!E5355,Δεδομένα!$O:$O,0))</f>
        <v>157</v>
      </c>
      <c r="G5355" s="49" t="s">
        <v>5394</v>
      </c>
      <c r="H5355" s="51" t="str">
        <f>INDEX(Δεδομένα!B$1:B$51,MATCH('2021'!G5355,Δεδομένα!A$1:A$51,0))</f>
        <v>ΠΕΛΛΟΠΟΝΗΣΟΥ</v>
      </c>
      <c r="I5355" s="53">
        <f>INDEX(Δεδομένα!E$1:E$13,MATCH('2021'!H5355,Δεδομένα!D$1:D$13,0))</f>
        <v>8</v>
      </c>
      <c r="J5355" s="4">
        <v>44400</v>
      </c>
      <c r="K5355" s="3" t="s">
        <v>210</v>
      </c>
      <c r="L5355" s="17" t="str">
        <f t="shared" si="440"/>
        <v>23/07/2021 12:43</v>
      </c>
      <c r="M5355" s="4">
        <v>44411</v>
      </c>
      <c r="N5355" s="3" t="s">
        <v>910</v>
      </c>
      <c r="O5355" s="17" t="str">
        <f t="shared" si="441"/>
        <v>03/08/2021 21:53</v>
      </c>
      <c r="P5355" s="29">
        <f t="shared" si="442"/>
        <v>11.381944444445253</v>
      </c>
      <c r="Q5355" s="30">
        <f>11*24</f>
        <v>264</v>
      </c>
      <c r="R5355" s="27">
        <f t="shared" si="443"/>
        <v>16390.000000001164</v>
      </c>
      <c r="S5355" s="3" t="s">
        <v>4</v>
      </c>
      <c r="T5355" s="3" t="s">
        <v>5395</v>
      </c>
      <c r="U5355" s="3" t="s">
        <v>4</v>
      </c>
      <c r="V5355" s="3" t="s">
        <v>5443</v>
      </c>
      <c r="W5355" s="5">
        <v>0</v>
      </c>
      <c r="X5355" s="5">
        <v>1000</v>
      </c>
      <c r="Y5355" s="5">
        <v>0</v>
      </c>
      <c r="Z5355" s="5">
        <v>0</v>
      </c>
      <c r="AA5355" s="5">
        <v>0</v>
      </c>
      <c r="AB5355" s="5">
        <v>1500</v>
      </c>
      <c r="AC5355" s="5">
        <v>0</v>
      </c>
      <c r="AD5355" s="5">
        <v>0</v>
      </c>
      <c r="AE5355" s="2">
        <v>76</v>
      </c>
      <c r="AF5355" s="2">
        <v>71</v>
      </c>
      <c r="AG5355" s="2">
        <v>0</v>
      </c>
      <c r="AH5355" s="2">
        <v>0</v>
      </c>
      <c r="AI5355" s="2">
        <v>0</v>
      </c>
      <c r="AJ5355" s="2">
        <v>33</v>
      </c>
      <c r="AK5355" s="2">
        <v>0</v>
      </c>
      <c r="AL5355" s="2">
        <v>4</v>
      </c>
      <c r="AM5355" s="2">
        <v>2</v>
      </c>
      <c r="AN5355" s="2">
        <v>28</v>
      </c>
      <c r="AO5355" s="2">
        <v>18</v>
      </c>
      <c r="AP5355" s="2">
        <v>15</v>
      </c>
      <c r="AQ5355" s="2">
        <v>0</v>
      </c>
      <c r="AR5355" s="2">
        <v>0</v>
      </c>
      <c r="AS5355" s="2">
        <v>28</v>
      </c>
      <c r="AT5355" s="2">
        <v>2</v>
      </c>
    </row>
    <row r="5356" spans="1:46" x14ac:dyDescent="0.2">
      <c r="A5356" s="2">
        <v>1683581</v>
      </c>
      <c r="B5356" s="2">
        <v>874140</v>
      </c>
      <c r="C5356" s="7">
        <v>22.989743440161</v>
      </c>
      <c r="D5356" s="7">
        <v>37.825055364159198</v>
      </c>
      <c r="E5356" s="19" t="s">
        <v>5393</v>
      </c>
      <c r="F5356" s="46">
        <f>INDEX(Δεδομένα!$P:$P,MATCH('2021'!E5356,Δεδομένα!$O:$O,0))</f>
        <v>157</v>
      </c>
      <c r="G5356" s="49" t="s">
        <v>5394</v>
      </c>
      <c r="H5356" s="51" t="str">
        <f>INDEX(Δεδομένα!B$1:B$51,MATCH('2021'!G5356,Δεδομένα!A$1:A$51,0))</f>
        <v>ΠΕΛΛΟΠΟΝΗΣΟΥ</v>
      </c>
      <c r="I5356" s="53">
        <f>INDEX(Δεδομένα!E$1:E$13,MATCH('2021'!H5356,Δεδομένα!D$1:D$13,0))</f>
        <v>8</v>
      </c>
      <c r="J5356" s="4">
        <v>44401</v>
      </c>
      <c r="K5356" s="3" t="s">
        <v>1005</v>
      </c>
      <c r="L5356" s="17" t="str">
        <f t="shared" si="440"/>
        <v>24/07/2021 16:52</v>
      </c>
      <c r="M5356" s="4">
        <v>44401</v>
      </c>
      <c r="N5356" s="3" t="s">
        <v>5159</v>
      </c>
      <c r="O5356" s="17" t="str">
        <f t="shared" si="441"/>
        <v>24/07/2021 22:41</v>
      </c>
      <c r="P5356" s="24">
        <f t="shared" si="442"/>
        <v>0.242361111115315</v>
      </c>
      <c r="Q5356" s="28">
        <v>0</v>
      </c>
      <c r="R5356" s="27">
        <f t="shared" si="443"/>
        <v>349.0000000060536</v>
      </c>
      <c r="S5356" s="3" t="s">
        <v>4</v>
      </c>
      <c r="T5356" s="3" t="s">
        <v>5399</v>
      </c>
      <c r="U5356" s="3" t="s">
        <v>4</v>
      </c>
      <c r="V5356" s="3" t="s">
        <v>5505</v>
      </c>
      <c r="W5356" s="5">
        <v>0</v>
      </c>
      <c r="X5356" s="5">
        <v>450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2">
        <v>80</v>
      </c>
      <c r="AF5356" s="2">
        <v>31</v>
      </c>
      <c r="AG5356" s="2">
        <v>0</v>
      </c>
      <c r="AH5356" s="2">
        <v>0</v>
      </c>
      <c r="AI5356" s="2">
        <v>0</v>
      </c>
      <c r="AJ5356" s="2">
        <v>40</v>
      </c>
      <c r="AK5356" s="2">
        <v>0</v>
      </c>
      <c r="AL5356" s="2">
        <v>0</v>
      </c>
      <c r="AM5356" s="2">
        <v>0</v>
      </c>
      <c r="AN5356" s="2">
        <v>21</v>
      </c>
      <c r="AO5356" s="2">
        <v>13</v>
      </c>
      <c r="AP5356" s="2">
        <v>0</v>
      </c>
      <c r="AQ5356" s="2">
        <v>0</v>
      </c>
      <c r="AR5356" s="2">
        <v>0</v>
      </c>
      <c r="AS5356" s="2">
        <v>1</v>
      </c>
      <c r="AT5356" s="2">
        <v>0</v>
      </c>
    </row>
    <row r="5357" spans="1:46" x14ac:dyDescent="0.2">
      <c r="A5357" s="2">
        <v>1682096</v>
      </c>
      <c r="B5357" s="2">
        <v>874402</v>
      </c>
      <c r="C5357" s="7">
        <v>22.947849496844</v>
      </c>
      <c r="D5357" s="7">
        <v>37.917103477642698</v>
      </c>
      <c r="E5357" s="19" t="s">
        <v>5393</v>
      </c>
      <c r="F5357" s="46">
        <f>INDEX(Δεδομένα!$P:$P,MATCH('2021'!E5357,Δεδομένα!$O:$O,0))</f>
        <v>157</v>
      </c>
      <c r="G5357" s="49" t="s">
        <v>5394</v>
      </c>
      <c r="H5357" s="51" t="str">
        <f>INDEX(Δεδομένα!B$1:B$51,MATCH('2021'!G5357,Δεδομένα!A$1:A$51,0))</f>
        <v>ΠΕΛΛΟΠΟΝΗΣΟΥ</v>
      </c>
      <c r="I5357" s="53">
        <f>INDEX(Δεδομένα!E$1:E$13,MATCH('2021'!H5357,Δεδομένα!D$1:D$13,0))</f>
        <v>8</v>
      </c>
      <c r="J5357" s="4">
        <v>44402</v>
      </c>
      <c r="K5357" s="3" t="s">
        <v>522</v>
      </c>
      <c r="L5357" s="17" t="str">
        <f t="shared" si="440"/>
        <v>25/07/2021 15:15</v>
      </c>
      <c r="M5357" s="4">
        <v>44402</v>
      </c>
      <c r="N5357" s="3" t="s">
        <v>1162</v>
      </c>
      <c r="O5357" s="17" t="str">
        <f t="shared" si="441"/>
        <v>25/07/2021 16:29</v>
      </c>
      <c r="P5357" s="24">
        <f t="shared" si="442"/>
        <v>5.1388888889050577E-2</v>
      </c>
      <c r="Q5357" s="28">
        <v>0</v>
      </c>
      <c r="R5357" s="27">
        <f t="shared" si="443"/>
        <v>74.000000000232831</v>
      </c>
      <c r="S5357" s="3" t="s">
        <v>4</v>
      </c>
      <c r="T5357" s="3" t="s">
        <v>5399</v>
      </c>
      <c r="U5357" s="3" t="s">
        <v>4</v>
      </c>
      <c r="V5357" s="3" t="s">
        <v>5506</v>
      </c>
      <c r="W5357" s="5">
        <v>0</v>
      </c>
      <c r="X5357" s="5">
        <v>0</v>
      </c>
      <c r="Y5357" s="5">
        <v>0</v>
      </c>
      <c r="Z5357" s="5">
        <v>2</v>
      </c>
      <c r="AA5357" s="5">
        <v>0</v>
      </c>
      <c r="AB5357" s="5">
        <v>3</v>
      </c>
      <c r="AC5357" s="5">
        <v>0</v>
      </c>
      <c r="AD5357" s="5">
        <v>0</v>
      </c>
      <c r="AE5357" s="2">
        <v>4</v>
      </c>
      <c r="AF5357" s="2">
        <v>0</v>
      </c>
      <c r="AG5357" s="2">
        <v>0</v>
      </c>
      <c r="AH5357" s="2">
        <v>0</v>
      </c>
      <c r="AI5357" s="2">
        <v>0</v>
      </c>
      <c r="AJ5357" s="2">
        <v>2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</row>
    <row r="5358" spans="1:46" x14ac:dyDescent="0.2">
      <c r="A5358" s="2">
        <v>1682101</v>
      </c>
      <c r="B5358" s="2">
        <v>874500</v>
      </c>
      <c r="C5358" s="7">
        <v>22.941128288900899</v>
      </c>
      <c r="D5358" s="7">
        <v>37.912233618742299</v>
      </c>
      <c r="E5358" s="19" t="s">
        <v>5393</v>
      </c>
      <c r="F5358" s="46">
        <f>INDEX(Δεδομένα!$P:$P,MATCH('2021'!E5358,Δεδομένα!$O:$O,0))</f>
        <v>157</v>
      </c>
      <c r="G5358" s="49" t="s">
        <v>5394</v>
      </c>
      <c r="H5358" s="51" t="str">
        <f>INDEX(Δεδομένα!B$1:B$51,MATCH('2021'!G5358,Δεδομένα!A$1:A$51,0))</f>
        <v>ΠΕΛΛΟΠΟΝΗΣΟΥ</v>
      </c>
      <c r="I5358" s="53">
        <f>INDEX(Δεδομένα!E$1:E$13,MATCH('2021'!H5358,Δεδομένα!D$1:D$13,0))</f>
        <v>8</v>
      </c>
      <c r="J5358" s="4">
        <v>44402</v>
      </c>
      <c r="K5358" s="3" t="s">
        <v>43</v>
      </c>
      <c r="L5358" s="17" t="str">
        <f t="shared" si="440"/>
        <v>25/07/2021 21:30</v>
      </c>
      <c r="M5358" s="4">
        <v>44402</v>
      </c>
      <c r="N5358" s="3" t="s">
        <v>2729</v>
      </c>
      <c r="O5358" s="17" t="str">
        <f t="shared" si="441"/>
        <v>25/07/2021 21:59</v>
      </c>
      <c r="P5358" s="24">
        <f t="shared" si="442"/>
        <v>2.0138888889050577E-2</v>
      </c>
      <c r="Q5358" s="28">
        <v>0</v>
      </c>
      <c r="R5358" s="27">
        <f t="shared" si="443"/>
        <v>29.000000000232831</v>
      </c>
      <c r="S5358" s="3" t="s">
        <v>4</v>
      </c>
      <c r="T5358" s="3" t="s">
        <v>5399</v>
      </c>
      <c r="U5358" s="3" t="s">
        <v>5409</v>
      </c>
      <c r="V5358" s="3" t="s">
        <v>5507</v>
      </c>
      <c r="W5358" s="5">
        <v>0</v>
      </c>
      <c r="X5358" s="5">
        <v>0</v>
      </c>
      <c r="Y5358" s="5">
        <v>0</v>
      </c>
      <c r="Z5358" s="5">
        <v>0.5</v>
      </c>
      <c r="AA5358" s="5">
        <v>0</v>
      </c>
      <c r="AB5358" s="5">
        <v>0</v>
      </c>
      <c r="AC5358" s="5">
        <v>0</v>
      </c>
      <c r="AD5358" s="5">
        <v>0</v>
      </c>
      <c r="AE5358" s="2">
        <v>2</v>
      </c>
      <c r="AF5358" s="2">
        <v>0</v>
      </c>
      <c r="AG5358" s="2">
        <v>0</v>
      </c>
      <c r="AH5358" s="2">
        <v>0</v>
      </c>
      <c r="AI5358" s="2">
        <v>0</v>
      </c>
      <c r="AJ5358" s="2">
        <v>1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</row>
    <row r="5359" spans="1:46" x14ac:dyDescent="0.2">
      <c r="A5359" s="2">
        <v>1682106</v>
      </c>
      <c r="B5359" s="2">
        <v>874534</v>
      </c>
      <c r="C5359" s="7">
        <v>23.022162551414901</v>
      </c>
      <c r="D5359" s="7">
        <v>37.744355864788297</v>
      </c>
      <c r="E5359" s="19" t="s">
        <v>5393</v>
      </c>
      <c r="F5359" s="46">
        <f>INDEX(Δεδομένα!$P:$P,MATCH('2021'!E5359,Δεδομένα!$O:$O,0))</f>
        <v>157</v>
      </c>
      <c r="G5359" s="49" t="s">
        <v>5394</v>
      </c>
      <c r="H5359" s="51" t="str">
        <f>INDEX(Δεδομένα!B$1:B$51,MATCH('2021'!G5359,Δεδομένα!A$1:A$51,0))</f>
        <v>ΠΕΛΛΟΠΟΝΗΣΟΥ</v>
      </c>
      <c r="I5359" s="53">
        <f>INDEX(Δεδομένα!E$1:E$13,MATCH('2021'!H5359,Δεδομένα!D$1:D$13,0))</f>
        <v>8</v>
      </c>
      <c r="J5359" s="4">
        <v>44402</v>
      </c>
      <c r="K5359" s="3" t="s">
        <v>2472</v>
      </c>
      <c r="L5359" s="17" t="str">
        <f t="shared" ref="L5359:L5420" si="444">_xlfn.CONCAT(TEXT(J5359,"ηη/μμ/εεε")," ",TEXT(K5359,"ωω:λλ"))</f>
        <v>25/07/2021 23:40</v>
      </c>
      <c r="M5359" s="4">
        <v>44403</v>
      </c>
      <c r="N5359" s="3" t="s">
        <v>1377</v>
      </c>
      <c r="O5359" s="17" t="str">
        <f t="shared" ref="O5359:O5420" si="445">_xlfn.CONCAT(TEXT(M5359,"ηη/μμ/εεε")," ",TEXT(N5359,"ωω:λλ"))</f>
        <v>26/07/2021 00:30</v>
      </c>
      <c r="P5359" s="24">
        <f t="shared" ref="P5359:P5420" si="446">O5359-L5359</f>
        <v>3.4722222226264421E-2</v>
      </c>
      <c r="Q5359" s="28">
        <v>0</v>
      </c>
      <c r="R5359" s="27">
        <f t="shared" ref="R5359:R5420" si="447">P5359*(24*60)</f>
        <v>50.000000005820766</v>
      </c>
      <c r="S5359" s="3" t="s">
        <v>4</v>
      </c>
      <c r="T5359" s="3" t="s">
        <v>5399</v>
      </c>
      <c r="U5359" s="3" t="s">
        <v>4480</v>
      </c>
      <c r="V5359" s="3" t="s">
        <v>4480</v>
      </c>
      <c r="W5359" s="5">
        <v>0</v>
      </c>
      <c r="X5359" s="5">
        <v>0</v>
      </c>
      <c r="Y5359" s="5">
        <v>0</v>
      </c>
      <c r="Z5359" s="5">
        <v>0.1</v>
      </c>
      <c r="AA5359" s="5">
        <v>0</v>
      </c>
      <c r="AB5359" s="5">
        <v>0</v>
      </c>
      <c r="AC5359" s="5">
        <v>0</v>
      </c>
      <c r="AD5359" s="5">
        <v>0</v>
      </c>
      <c r="AE5359" s="2">
        <v>2</v>
      </c>
      <c r="AF5359" s="2">
        <v>0</v>
      </c>
      <c r="AG5359" s="2">
        <v>0</v>
      </c>
      <c r="AH5359" s="2">
        <v>0</v>
      </c>
      <c r="AI5359" s="2">
        <v>0</v>
      </c>
      <c r="AJ5359" s="2">
        <v>1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</row>
    <row r="5360" spans="1:46" x14ac:dyDescent="0.2">
      <c r="A5360" s="2">
        <v>1682194</v>
      </c>
      <c r="B5360" s="2">
        <v>875491</v>
      </c>
      <c r="D5360" s="2"/>
      <c r="E5360" s="19" t="s">
        <v>5393</v>
      </c>
      <c r="F5360" s="46">
        <f>INDEX(Δεδομένα!$P:$P,MATCH('2021'!E5360,Δεδομένα!$O:$O,0))</f>
        <v>157</v>
      </c>
      <c r="G5360" s="49" t="s">
        <v>5394</v>
      </c>
      <c r="H5360" s="51" t="str">
        <f>INDEX(Δεδομένα!B$1:B$51,MATCH('2021'!G5360,Δεδομένα!A$1:A$51,0))</f>
        <v>ΠΕΛΛΟΠΟΝΗΣΟΥ</v>
      </c>
      <c r="I5360" s="53">
        <f>INDEX(Δεδομένα!E$1:E$13,MATCH('2021'!H5360,Δεδομένα!D$1:D$13,0))</f>
        <v>8</v>
      </c>
      <c r="J5360" s="4">
        <v>44403</v>
      </c>
      <c r="K5360" s="3" t="s">
        <v>2677</v>
      </c>
      <c r="L5360" s="17" t="str">
        <f t="shared" si="444"/>
        <v>26/07/2021 09:43</v>
      </c>
      <c r="M5360" s="4">
        <v>44403</v>
      </c>
      <c r="N5360" s="3" t="s">
        <v>692</v>
      </c>
      <c r="O5360" s="17" t="str">
        <f t="shared" si="445"/>
        <v>26/07/2021 10:50</v>
      </c>
      <c r="P5360" s="24">
        <f t="shared" si="446"/>
        <v>4.6527777776645962E-2</v>
      </c>
      <c r="Q5360" s="28">
        <v>0</v>
      </c>
      <c r="R5360" s="27">
        <f t="shared" si="447"/>
        <v>66.999999998370185</v>
      </c>
      <c r="S5360" s="3" t="s">
        <v>4</v>
      </c>
      <c r="T5360" s="3" t="s">
        <v>5449</v>
      </c>
      <c r="U5360" s="3" t="s">
        <v>4</v>
      </c>
      <c r="V5360" s="3" t="s">
        <v>5508</v>
      </c>
      <c r="W5360" s="5">
        <v>0</v>
      </c>
      <c r="X5360" s="5">
        <v>0</v>
      </c>
      <c r="Y5360" s="5">
        <v>0</v>
      </c>
      <c r="Z5360" s="5">
        <v>0.5</v>
      </c>
      <c r="AA5360" s="5">
        <v>0</v>
      </c>
      <c r="AB5360" s="5">
        <v>0</v>
      </c>
      <c r="AC5360" s="5">
        <v>0</v>
      </c>
      <c r="AD5360" s="5">
        <v>0</v>
      </c>
      <c r="AE5360" s="2">
        <v>6</v>
      </c>
      <c r="AF5360" s="2">
        <v>0</v>
      </c>
      <c r="AG5360" s="2">
        <v>0</v>
      </c>
      <c r="AH5360" s="2">
        <v>0</v>
      </c>
      <c r="AI5360" s="2">
        <v>0</v>
      </c>
      <c r="AJ5360" s="2">
        <v>2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</row>
    <row r="5361" spans="1:46" x14ac:dyDescent="0.2">
      <c r="A5361" s="2">
        <v>1682196</v>
      </c>
      <c r="B5361" s="2">
        <v>874631</v>
      </c>
      <c r="C5361" s="7">
        <v>22.944112146864502</v>
      </c>
      <c r="D5361" s="7">
        <v>37.9029409710202</v>
      </c>
      <c r="E5361" s="19" t="s">
        <v>5393</v>
      </c>
      <c r="F5361" s="46">
        <f>INDEX(Δεδομένα!$P:$P,MATCH('2021'!E5361,Δεδομένα!$O:$O,0))</f>
        <v>157</v>
      </c>
      <c r="G5361" s="49" t="s">
        <v>5394</v>
      </c>
      <c r="H5361" s="51" t="str">
        <f>INDEX(Δεδομένα!B$1:B$51,MATCH('2021'!G5361,Δεδομένα!A$1:A$51,0))</f>
        <v>ΠΕΛΛΟΠΟΝΗΣΟΥ</v>
      </c>
      <c r="I5361" s="53">
        <f>INDEX(Δεδομένα!E$1:E$13,MATCH('2021'!H5361,Δεδομένα!D$1:D$13,0))</f>
        <v>8</v>
      </c>
      <c r="J5361" s="4">
        <v>44403</v>
      </c>
      <c r="K5361" s="3" t="s">
        <v>552</v>
      </c>
      <c r="L5361" s="17" t="str">
        <f t="shared" si="444"/>
        <v>26/07/2021 13:00</v>
      </c>
      <c r="M5361" s="4">
        <v>44403</v>
      </c>
      <c r="N5361" s="3" t="s">
        <v>157</v>
      </c>
      <c r="O5361" s="17" t="str">
        <f t="shared" si="445"/>
        <v>26/07/2021 13:55</v>
      </c>
      <c r="P5361" s="24">
        <f t="shared" si="446"/>
        <v>3.8194444445252884E-2</v>
      </c>
      <c r="Q5361" s="28">
        <v>0</v>
      </c>
      <c r="R5361" s="27">
        <f t="shared" si="447"/>
        <v>55.000000001164153</v>
      </c>
      <c r="S5361" s="3" t="s">
        <v>4</v>
      </c>
      <c r="T5361" s="3" t="s">
        <v>5399</v>
      </c>
      <c r="U5361" s="3" t="s">
        <v>5409</v>
      </c>
      <c r="V5361" s="3" t="s">
        <v>5477</v>
      </c>
      <c r="W5361" s="5">
        <v>0</v>
      </c>
      <c r="X5361" s="5">
        <v>0</v>
      </c>
      <c r="Y5361" s="5">
        <v>0</v>
      </c>
      <c r="Z5361" s="5">
        <v>20</v>
      </c>
      <c r="AA5361" s="5">
        <v>0</v>
      </c>
      <c r="AB5361" s="5">
        <v>0</v>
      </c>
      <c r="AC5361" s="5">
        <v>0</v>
      </c>
      <c r="AD5361" s="5">
        <v>0</v>
      </c>
      <c r="AE5361" s="2">
        <v>5</v>
      </c>
      <c r="AF5361" s="2">
        <v>0</v>
      </c>
      <c r="AG5361" s="2">
        <v>0</v>
      </c>
      <c r="AH5361" s="2">
        <v>0</v>
      </c>
      <c r="AI5361" s="2">
        <v>0</v>
      </c>
      <c r="AJ5361" s="2">
        <v>2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</row>
    <row r="5362" spans="1:46" x14ac:dyDescent="0.2">
      <c r="A5362" s="2">
        <v>1682197</v>
      </c>
      <c r="B5362" s="2">
        <v>874733</v>
      </c>
      <c r="C5362" s="7">
        <v>22.976333009983001</v>
      </c>
      <c r="D5362" s="7">
        <v>37.924739676422099</v>
      </c>
      <c r="E5362" s="19" t="s">
        <v>5393</v>
      </c>
      <c r="F5362" s="46">
        <f>INDEX(Δεδομένα!$P:$P,MATCH('2021'!E5362,Δεδομένα!$O:$O,0))</f>
        <v>157</v>
      </c>
      <c r="G5362" s="49" t="s">
        <v>5394</v>
      </c>
      <c r="H5362" s="51" t="str">
        <f>INDEX(Δεδομένα!B$1:B$51,MATCH('2021'!G5362,Δεδομένα!A$1:A$51,0))</f>
        <v>ΠΕΛΛΟΠΟΝΗΣΟΥ</v>
      </c>
      <c r="I5362" s="53">
        <f>INDEX(Δεδομένα!E$1:E$13,MATCH('2021'!H5362,Δεδομένα!D$1:D$13,0))</f>
        <v>8</v>
      </c>
      <c r="J5362" s="4">
        <v>44403</v>
      </c>
      <c r="K5362" s="3" t="s">
        <v>868</v>
      </c>
      <c r="L5362" s="17" t="str">
        <f t="shared" si="444"/>
        <v>26/07/2021 19:49</v>
      </c>
      <c r="M5362" s="4">
        <v>44403</v>
      </c>
      <c r="N5362" s="3" t="s">
        <v>871</v>
      </c>
      <c r="O5362" s="17" t="str">
        <f t="shared" si="445"/>
        <v>26/07/2021 20:17</v>
      </c>
      <c r="P5362" s="24">
        <f t="shared" si="446"/>
        <v>1.9444444442342501E-2</v>
      </c>
      <c r="Q5362" s="28">
        <v>0</v>
      </c>
      <c r="R5362" s="27">
        <f t="shared" si="447"/>
        <v>27.999999996973202</v>
      </c>
      <c r="S5362" s="3" t="s">
        <v>4</v>
      </c>
      <c r="T5362" s="3" t="s">
        <v>5449</v>
      </c>
      <c r="U5362" s="3" t="s">
        <v>4</v>
      </c>
      <c r="V5362" s="3" t="s">
        <v>5509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0.5</v>
      </c>
      <c r="AC5362" s="5">
        <v>0</v>
      </c>
      <c r="AD5362" s="5">
        <v>0</v>
      </c>
      <c r="AE5362" s="2">
        <v>2</v>
      </c>
      <c r="AF5362" s="2">
        <v>0</v>
      </c>
      <c r="AG5362" s="2">
        <v>0</v>
      </c>
      <c r="AH5362" s="2">
        <v>0</v>
      </c>
      <c r="AI5362" s="2">
        <v>0</v>
      </c>
      <c r="AJ5362" s="2">
        <v>1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</row>
    <row r="5363" spans="1:46" x14ac:dyDescent="0.2">
      <c r="A5363" s="2">
        <v>1682202</v>
      </c>
      <c r="B5363" s="2">
        <v>875006</v>
      </c>
      <c r="C5363" s="7">
        <v>22.980247900980402</v>
      </c>
      <c r="D5363" s="7">
        <v>37.900195090498698</v>
      </c>
      <c r="E5363" s="19" t="s">
        <v>5393</v>
      </c>
      <c r="F5363" s="46">
        <f>INDEX(Δεδομένα!$P:$P,MATCH('2021'!E5363,Δεδομένα!$O:$O,0))</f>
        <v>157</v>
      </c>
      <c r="G5363" s="49" t="s">
        <v>5394</v>
      </c>
      <c r="H5363" s="51" t="str">
        <f>INDEX(Δεδομένα!B$1:B$51,MATCH('2021'!G5363,Δεδομένα!A$1:A$51,0))</f>
        <v>ΠΕΛΛΟΠΟΝΗΣΟΥ</v>
      </c>
      <c r="I5363" s="53">
        <f>INDEX(Δεδομένα!E$1:E$13,MATCH('2021'!H5363,Δεδομένα!D$1:D$13,0))</f>
        <v>8</v>
      </c>
      <c r="J5363" s="4">
        <v>44404</v>
      </c>
      <c r="K5363" s="3" t="s">
        <v>1208</v>
      </c>
      <c r="L5363" s="17" t="str">
        <f t="shared" si="444"/>
        <v>27/07/2021 17:08</v>
      </c>
      <c r="M5363" s="4">
        <v>44404</v>
      </c>
      <c r="N5363" s="3" t="s">
        <v>1284</v>
      </c>
      <c r="O5363" s="17" t="str">
        <f t="shared" si="445"/>
        <v>27/07/2021 17:57</v>
      </c>
      <c r="P5363" s="24">
        <f t="shared" si="446"/>
        <v>3.4027777779556345E-2</v>
      </c>
      <c r="Q5363" s="28">
        <v>0</v>
      </c>
      <c r="R5363" s="27">
        <f t="shared" si="447"/>
        <v>49.000000002561137</v>
      </c>
      <c r="S5363" s="3" t="s">
        <v>4</v>
      </c>
      <c r="T5363" s="3" t="s">
        <v>5449</v>
      </c>
      <c r="U5363" s="3" t="s">
        <v>4</v>
      </c>
      <c r="V5363" s="3" t="s">
        <v>5510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3</v>
      </c>
      <c r="AC5363" s="5">
        <v>0</v>
      </c>
      <c r="AD5363" s="5">
        <v>0</v>
      </c>
      <c r="AE5363" s="2">
        <v>8</v>
      </c>
      <c r="AF5363" s="2">
        <v>0</v>
      </c>
      <c r="AG5363" s="2">
        <v>0</v>
      </c>
      <c r="AH5363" s="2">
        <v>0</v>
      </c>
      <c r="AI5363" s="2">
        <v>0</v>
      </c>
      <c r="AJ5363" s="2">
        <v>4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</row>
    <row r="5364" spans="1:46" x14ac:dyDescent="0.2">
      <c r="A5364" s="2">
        <v>1683260</v>
      </c>
      <c r="B5364" s="2">
        <v>875196</v>
      </c>
      <c r="C5364" s="7">
        <v>22.938792065853399</v>
      </c>
      <c r="D5364" s="7">
        <v>37.900632219619297</v>
      </c>
      <c r="E5364" s="19" t="s">
        <v>5393</v>
      </c>
      <c r="F5364" s="46">
        <f>INDEX(Δεδομένα!$P:$P,MATCH('2021'!E5364,Δεδομένα!$O:$O,0))</f>
        <v>157</v>
      </c>
      <c r="G5364" s="49" t="s">
        <v>5394</v>
      </c>
      <c r="H5364" s="51" t="str">
        <f>INDEX(Δεδομένα!B$1:B$51,MATCH('2021'!G5364,Δεδομένα!A$1:A$51,0))</f>
        <v>ΠΕΛΛΟΠΟΝΗΣΟΥ</v>
      </c>
      <c r="I5364" s="53">
        <f>INDEX(Δεδομένα!E$1:E$13,MATCH('2021'!H5364,Δεδομένα!D$1:D$13,0))</f>
        <v>8</v>
      </c>
      <c r="J5364" s="4">
        <v>44405</v>
      </c>
      <c r="K5364" s="3" t="s">
        <v>324</v>
      </c>
      <c r="L5364" s="17" t="str">
        <f t="shared" si="444"/>
        <v>28/07/2021 10:00</v>
      </c>
      <c r="M5364" s="4">
        <v>44405</v>
      </c>
      <c r="N5364" s="3" t="s">
        <v>550</v>
      </c>
      <c r="O5364" s="17" t="str">
        <f t="shared" si="445"/>
        <v>28/07/2021 10:47</v>
      </c>
      <c r="P5364" s="24">
        <f t="shared" si="446"/>
        <v>3.2638888893416151E-2</v>
      </c>
      <c r="Q5364" s="28">
        <v>0</v>
      </c>
      <c r="R5364" s="27">
        <f t="shared" si="447"/>
        <v>47.000000006519258</v>
      </c>
      <c r="S5364" s="3" t="s">
        <v>4</v>
      </c>
      <c r="T5364" s="3" t="s">
        <v>5399</v>
      </c>
      <c r="U5364" s="3" t="s">
        <v>5409</v>
      </c>
      <c r="V5364" s="3" t="s">
        <v>5409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0.5</v>
      </c>
      <c r="AC5364" s="5">
        <v>0</v>
      </c>
      <c r="AD5364" s="5">
        <v>0</v>
      </c>
      <c r="AE5364" s="2">
        <v>4</v>
      </c>
      <c r="AF5364" s="2">
        <v>0</v>
      </c>
      <c r="AG5364" s="2">
        <v>0</v>
      </c>
      <c r="AH5364" s="2">
        <v>0</v>
      </c>
      <c r="AI5364" s="2">
        <v>0</v>
      </c>
      <c r="AJ5364" s="2">
        <v>2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</row>
    <row r="5365" spans="1:46" x14ac:dyDescent="0.2">
      <c r="A5365" s="2">
        <v>1688281</v>
      </c>
      <c r="B5365" s="2">
        <v>876587</v>
      </c>
      <c r="C5365" s="7">
        <v>22.895321447420699</v>
      </c>
      <c r="D5365" s="7">
        <v>37.799157884863298</v>
      </c>
      <c r="E5365" s="19" t="s">
        <v>5393</v>
      </c>
      <c r="F5365" s="46">
        <f>INDEX(Δεδομένα!$P:$P,MATCH('2021'!E5365,Δεδομένα!$O:$O,0))</f>
        <v>157</v>
      </c>
      <c r="G5365" s="49" t="s">
        <v>5394</v>
      </c>
      <c r="H5365" s="51" t="str">
        <f>INDEX(Δεδομένα!B$1:B$51,MATCH('2021'!G5365,Δεδομένα!A$1:A$51,0))</f>
        <v>ΠΕΛΛΟΠΟΝΗΣΟΥ</v>
      </c>
      <c r="I5365" s="53">
        <f>INDEX(Δεδομένα!E$1:E$13,MATCH('2021'!H5365,Δεδομένα!D$1:D$13,0))</f>
        <v>8</v>
      </c>
      <c r="J5365" s="4">
        <v>44409</v>
      </c>
      <c r="K5365" s="3" t="s">
        <v>1481</v>
      </c>
      <c r="L5365" s="17" t="str">
        <f t="shared" si="444"/>
        <v>01/08/2021 07:25</v>
      </c>
      <c r="M5365" s="4">
        <v>44409</v>
      </c>
      <c r="N5365" s="3" t="s">
        <v>497</v>
      </c>
      <c r="O5365" s="17" t="str">
        <f t="shared" si="445"/>
        <v>01/08/2021 21:00</v>
      </c>
      <c r="P5365" s="24">
        <f t="shared" si="446"/>
        <v>0.56597222221898846</v>
      </c>
      <c r="Q5365" s="28">
        <v>0</v>
      </c>
      <c r="R5365" s="27">
        <f t="shared" si="447"/>
        <v>814.99999999534339</v>
      </c>
      <c r="S5365" s="3" t="s">
        <v>4</v>
      </c>
      <c r="T5365" s="3" t="s">
        <v>5399</v>
      </c>
      <c r="U5365" s="3" t="s">
        <v>5408</v>
      </c>
      <c r="V5365" s="3" t="s">
        <v>5511</v>
      </c>
      <c r="W5365" s="5">
        <v>0</v>
      </c>
      <c r="X5365" s="5">
        <v>0.5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2">
        <v>15</v>
      </c>
      <c r="AF5365" s="2">
        <v>0</v>
      </c>
      <c r="AG5365" s="2">
        <v>0</v>
      </c>
      <c r="AH5365" s="2">
        <v>0</v>
      </c>
      <c r="AI5365" s="2">
        <v>0</v>
      </c>
      <c r="AJ5365" s="2">
        <v>8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</row>
    <row r="5366" spans="1:46" x14ac:dyDescent="0.2">
      <c r="A5366" s="2">
        <v>1688325</v>
      </c>
      <c r="B5366" s="2">
        <v>876773</v>
      </c>
      <c r="C5366" s="7">
        <v>22.9959159765367</v>
      </c>
      <c r="D5366" s="7">
        <v>37.910317768528202</v>
      </c>
      <c r="E5366" s="19" t="s">
        <v>5393</v>
      </c>
      <c r="F5366" s="46">
        <f>INDEX(Δεδομένα!$P:$P,MATCH('2021'!E5366,Δεδομένα!$O:$O,0))</f>
        <v>157</v>
      </c>
      <c r="G5366" s="49" t="s">
        <v>5394</v>
      </c>
      <c r="H5366" s="51" t="str">
        <f>INDEX(Δεδομένα!B$1:B$51,MATCH('2021'!G5366,Δεδομένα!A$1:A$51,0))</f>
        <v>ΠΕΛΛΟΠΟΝΗΣΟΥ</v>
      </c>
      <c r="I5366" s="53">
        <f>INDEX(Δεδομένα!E$1:E$13,MATCH('2021'!H5366,Δεδομένα!D$1:D$13,0))</f>
        <v>8</v>
      </c>
      <c r="J5366" s="4">
        <v>44409</v>
      </c>
      <c r="K5366" s="3" t="s">
        <v>9</v>
      </c>
      <c r="L5366" s="17" t="str">
        <f t="shared" si="444"/>
        <v>01/08/2021 18:15</v>
      </c>
      <c r="M5366" s="4">
        <v>44409</v>
      </c>
      <c r="N5366" s="3" t="s">
        <v>502</v>
      </c>
      <c r="O5366" s="17" t="str">
        <f t="shared" si="445"/>
        <v>01/08/2021 19:30</v>
      </c>
      <c r="P5366" s="24">
        <f t="shared" si="446"/>
        <v>5.2083333335758653E-2</v>
      </c>
      <c r="Q5366" s="28">
        <v>0</v>
      </c>
      <c r="R5366" s="27">
        <f t="shared" si="447"/>
        <v>75.00000000349246</v>
      </c>
      <c r="S5366" s="3" t="s">
        <v>4</v>
      </c>
      <c r="T5366" s="3" t="s">
        <v>5399</v>
      </c>
      <c r="U5366" s="3" t="s">
        <v>4</v>
      </c>
      <c r="V5366" s="3" t="s">
        <v>5512</v>
      </c>
      <c r="W5366" s="5">
        <v>0</v>
      </c>
      <c r="X5366" s="5">
        <v>0</v>
      </c>
      <c r="Y5366" s="5">
        <v>0</v>
      </c>
      <c r="Z5366" s="5">
        <v>0.1</v>
      </c>
      <c r="AA5366" s="5">
        <v>0</v>
      </c>
      <c r="AB5366" s="5">
        <v>0</v>
      </c>
      <c r="AC5366" s="5">
        <v>0</v>
      </c>
      <c r="AD5366" s="5">
        <v>0</v>
      </c>
      <c r="AE5366" s="2">
        <v>5</v>
      </c>
      <c r="AF5366" s="2">
        <v>7</v>
      </c>
      <c r="AG5366" s="2">
        <v>0</v>
      </c>
      <c r="AH5366" s="2">
        <v>0</v>
      </c>
      <c r="AI5366" s="2">
        <v>0</v>
      </c>
      <c r="AJ5366" s="2">
        <v>2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</row>
    <row r="5367" spans="1:46" x14ac:dyDescent="0.2">
      <c r="A5367" s="2">
        <v>1688399</v>
      </c>
      <c r="B5367" s="2">
        <v>878097</v>
      </c>
      <c r="C5367" s="7">
        <v>22.871744816768398</v>
      </c>
      <c r="D5367" s="7">
        <v>37.911783446677298</v>
      </c>
      <c r="E5367" s="19" t="s">
        <v>5393</v>
      </c>
      <c r="F5367" s="46">
        <f>INDEX(Δεδομένα!$P:$P,MATCH('2021'!E5367,Δεδομένα!$O:$O,0))</f>
        <v>157</v>
      </c>
      <c r="G5367" s="49" t="s">
        <v>5394</v>
      </c>
      <c r="H5367" s="51" t="str">
        <f>INDEX(Δεδομένα!B$1:B$51,MATCH('2021'!G5367,Δεδομένα!A$1:A$51,0))</f>
        <v>ΠΕΛΛΟΠΟΝΗΣΟΥ</v>
      </c>
      <c r="I5367" s="53">
        <f>INDEX(Δεδομένα!E$1:E$13,MATCH('2021'!H5367,Δεδομένα!D$1:D$13,0))</f>
        <v>8</v>
      </c>
      <c r="J5367" s="4">
        <v>44412</v>
      </c>
      <c r="K5367" s="3" t="s">
        <v>5513</v>
      </c>
      <c r="L5367" s="17" t="str">
        <f t="shared" si="444"/>
        <v>04/08/2021 09:03</v>
      </c>
      <c r="M5367" s="4">
        <v>44412</v>
      </c>
      <c r="N5367" s="3" t="s">
        <v>2271</v>
      </c>
      <c r="O5367" s="17" t="str">
        <f t="shared" si="445"/>
        <v>04/08/2021 09:45</v>
      </c>
      <c r="P5367" s="24">
        <f t="shared" si="446"/>
        <v>2.9166666667151731E-2</v>
      </c>
      <c r="Q5367" s="28">
        <v>0</v>
      </c>
      <c r="R5367" s="27">
        <f t="shared" si="447"/>
        <v>42.000000000698492</v>
      </c>
      <c r="S5367" s="3" t="s">
        <v>4</v>
      </c>
      <c r="T5367" s="3" t="s">
        <v>5399</v>
      </c>
      <c r="U5367" s="3" t="s">
        <v>5440</v>
      </c>
      <c r="V5367" s="3" t="s">
        <v>5514</v>
      </c>
      <c r="W5367" s="5">
        <v>0</v>
      </c>
      <c r="X5367" s="5">
        <v>0</v>
      </c>
      <c r="Y5367" s="5">
        <v>0</v>
      </c>
      <c r="Z5367" s="5">
        <v>20</v>
      </c>
      <c r="AA5367" s="5">
        <v>0</v>
      </c>
      <c r="AB5367" s="5">
        <v>0</v>
      </c>
      <c r="AC5367" s="5">
        <v>0</v>
      </c>
      <c r="AD5367" s="5">
        <v>0</v>
      </c>
      <c r="AE5367" s="2">
        <v>4</v>
      </c>
      <c r="AF5367" s="2">
        <v>0</v>
      </c>
      <c r="AG5367" s="2">
        <v>0</v>
      </c>
      <c r="AH5367" s="2">
        <v>0</v>
      </c>
      <c r="AI5367" s="2">
        <v>0</v>
      </c>
      <c r="AJ5367" s="2">
        <v>2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</row>
    <row r="5368" spans="1:46" x14ac:dyDescent="0.2">
      <c r="A5368" s="2">
        <v>1688766</v>
      </c>
      <c r="B5368" s="2">
        <v>878331</v>
      </c>
      <c r="C5368" s="7">
        <v>23.0788621686612</v>
      </c>
      <c r="D5368" s="7">
        <v>37.784711001836598</v>
      </c>
      <c r="E5368" s="19" t="s">
        <v>5393</v>
      </c>
      <c r="F5368" s="46">
        <f>INDEX(Δεδομένα!$P:$P,MATCH('2021'!E5368,Δεδομένα!$O:$O,0))</f>
        <v>157</v>
      </c>
      <c r="G5368" s="49" t="s">
        <v>5394</v>
      </c>
      <c r="H5368" s="51" t="str">
        <f>INDEX(Δεδομένα!B$1:B$51,MATCH('2021'!G5368,Δεδομένα!A$1:A$51,0))</f>
        <v>ΠΕΛΛΟΠΟΝΗΣΟΥ</v>
      </c>
      <c r="I5368" s="53">
        <f>INDEX(Δεδομένα!E$1:E$13,MATCH('2021'!H5368,Δεδομένα!D$1:D$13,0))</f>
        <v>8</v>
      </c>
      <c r="J5368" s="4">
        <v>44412</v>
      </c>
      <c r="K5368" s="3" t="s">
        <v>509</v>
      </c>
      <c r="L5368" s="17" t="str">
        <f t="shared" si="444"/>
        <v>04/08/2021 15:55</v>
      </c>
      <c r="M5368" s="4">
        <v>44412</v>
      </c>
      <c r="N5368" s="3" t="s">
        <v>778</v>
      </c>
      <c r="O5368" s="17" t="str">
        <f t="shared" si="445"/>
        <v>04/08/2021 16:28</v>
      </c>
      <c r="P5368" s="24">
        <f t="shared" si="446"/>
        <v>2.2916666668606922E-2</v>
      </c>
      <c r="Q5368" s="28">
        <v>0</v>
      </c>
      <c r="R5368" s="27">
        <f t="shared" si="447"/>
        <v>33.000000002793968</v>
      </c>
      <c r="S5368" s="3" t="s">
        <v>4</v>
      </c>
      <c r="T5368" s="3" t="s">
        <v>5399</v>
      </c>
      <c r="U5368" s="3" t="s">
        <v>5413</v>
      </c>
      <c r="V5368" s="3" t="s">
        <v>5515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1</v>
      </c>
      <c r="AC5368" s="5">
        <v>0</v>
      </c>
      <c r="AD5368" s="5">
        <v>0</v>
      </c>
      <c r="AE5368" s="2">
        <v>2</v>
      </c>
      <c r="AF5368" s="2">
        <v>0</v>
      </c>
      <c r="AG5368" s="2">
        <v>0</v>
      </c>
      <c r="AH5368" s="2">
        <v>0</v>
      </c>
      <c r="AI5368" s="2">
        <v>0</v>
      </c>
      <c r="AJ5368" s="2">
        <v>1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</row>
    <row r="5369" spans="1:46" x14ac:dyDescent="0.2">
      <c r="A5369" s="2">
        <v>1688777</v>
      </c>
      <c r="B5369" s="2">
        <v>878368</v>
      </c>
      <c r="C5369" s="7">
        <v>22.907439678225</v>
      </c>
      <c r="D5369" s="7">
        <v>37.900896031207402</v>
      </c>
      <c r="E5369" s="19" t="s">
        <v>5393</v>
      </c>
      <c r="F5369" s="46">
        <f>INDEX(Δεδομένα!$P:$P,MATCH('2021'!E5369,Δεδομένα!$O:$O,0))</f>
        <v>157</v>
      </c>
      <c r="G5369" s="49" t="s">
        <v>5394</v>
      </c>
      <c r="H5369" s="51" t="str">
        <f>INDEX(Δεδομένα!B$1:B$51,MATCH('2021'!G5369,Δεδομένα!A$1:A$51,0))</f>
        <v>ΠΕΛΛΟΠΟΝΗΣΟΥ</v>
      </c>
      <c r="I5369" s="53">
        <f>INDEX(Δεδομένα!E$1:E$13,MATCH('2021'!H5369,Δεδομένα!D$1:D$13,0))</f>
        <v>8</v>
      </c>
      <c r="J5369" s="4">
        <v>44412</v>
      </c>
      <c r="K5369" s="3" t="s">
        <v>986</v>
      </c>
      <c r="L5369" s="17" t="str">
        <f t="shared" si="444"/>
        <v>04/08/2021 17:34</v>
      </c>
      <c r="M5369" s="4">
        <v>44412</v>
      </c>
      <c r="N5369" s="3" t="s">
        <v>261</v>
      </c>
      <c r="O5369" s="17" t="str">
        <f t="shared" si="445"/>
        <v>04/08/2021 18:25</v>
      </c>
      <c r="P5369" s="24">
        <f t="shared" si="446"/>
        <v>3.5416666665696539E-2</v>
      </c>
      <c r="Q5369" s="28">
        <v>0</v>
      </c>
      <c r="R5369" s="27">
        <f t="shared" si="447"/>
        <v>50.999999998603016</v>
      </c>
      <c r="S5369" s="3" t="s">
        <v>4</v>
      </c>
      <c r="T5369" s="3" t="s">
        <v>5399</v>
      </c>
      <c r="U5369" s="3" t="s">
        <v>5409</v>
      </c>
      <c r="V5369" s="3" t="s">
        <v>5516</v>
      </c>
      <c r="W5369" s="5">
        <v>0</v>
      </c>
      <c r="X5369" s="5">
        <v>0</v>
      </c>
      <c r="Y5369" s="5">
        <v>0</v>
      </c>
      <c r="Z5369" s="5">
        <v>0.5</v>
      </c>
      <c r="AA5369" s="5">
        <v>0</v>
      </c>
      <c r="AB5369" s="5">
        <v>0</v>
      </c>
      <c r="AC5369" s="5">
        <v>0</v>
      </c>
      <c r="AD5369" s="5">
        <v>0</v>
      </c>
      <c r="AE5369" s="2">
        <v>6</v>
      </c>
      <c r="AF5369" s="2">
        <v>0</v>
      </c>
      <c r="AG5369" s="2">
        <v>0</v>
      </c>
      <c r="AH5369" s="2">
        <v>0</v>
      </c>
      <c r="AI5369" s="2">
        <v>0</v>
      </c>
      <c r="AJ5369" s="2">
        <v>3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</row>
    <row r="5370" spans="1:46" x14ac:dyDescent="0.2">
      <c r="A5370" s="2">
        <v>1688820</v>
      </c>
      <c r="B5370" s="2">
        <v>879482</v>
      </c>
      <c r="C5370" s="7">
        <v>22.935613905522199</v>
      </c>
      <c r="D5370" s="7">
        <v>37.850218276821202</v>
      </c>
      <c r="E5370" s="19" t="s">
        <v>5393</v>
      </c>
      <c r="F5370" s="46">
        <f>INDEX(Δεδομένα!$P:$P,MATCH('2021'!E5370,Δεδομένα!$O:$O,0))</f>
        <v>157</v>
      </c>
      <c r="G5370" s="49" t="s">
        <v>5394</v>
      </c>
      <c r="H5370" s="51" t="str">
        <f>INDEX(Δεδομένα!B$1:B$51,MATCH('2021'!G5370,Δεδομένα!A$1:A$51,0))</f>
        <v>ΠΕΛΛΟΠΟΝΗΣΟΥ</v>
      </c>
      <c r="I5370" s="53">
        <f>INDEX(Δεδομένα!E$1:E$13,MATCH('2021'!H5370,Δεδομένα!D$1:D$13,0))</f>
        <v>8</v>
      </c>
      <c r="J5370" s="4">
        <v>44414</v>
      </c>
      <c r="K5370" s="3" t="s">
        <v>917</v>
      </c>
      <c r="L5370" s="17" t="str">
        <f t="shared" si="444"/>
        <v>06/08/2021 14:49</v>
      </c>
      <c r="M5370" s="4">
        <v>44414</v>
      </c>
      <c r="N5370" s="3" t="s">
        <v>452</v>
      </c>
      <c r="O5370" s="17" t="str">
        <f t="shared" si="445"/>
        <v>06/08/2021 15:52</v>
      </c>
      <c r="P5370" s="24">
        <f t="shared" si="446"/>
        <v>4.3750000004365575E-2</v>
      </c>
      <c r="Q5370" s="28">
        <v>0</v>
      </c>
      <c r="R5370" s="27">
        <f t="shared" si="447"/>
        <v>63.000000006286427</v>
      </c>
      <c r="S5370" s="3" t="s">
        <v>4</v>
      </c>
      <c r="T5370" s="3" t="s">
        <v>5399</v>
      </c>
      <c r="U5370" s="3" t="s">
        <v>5429</v>
      </c>
      <c r="V5370" s="3" t="s">
        <v>5517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0.5</v>
      </c>
      <c r="AC5370" s="5">
        <v>0</v>
      </c>
      <c r="AD5370" s="5">
        <v>0</v>
      </c>
      <c r="AE5370" s="2">
        <v>6</v>
      </c>
      <c r="AF5370" s="2">
        <v>0</v>
      </c>
      <c r="AG5370" s="2">
        <v>0</v>
      </c>
      <c r="AH5370" s="2">
        <v>0</v>
      </c>
      <c r="AI5370" s="2">
        <v>0</v>
      </c>
      <c r="AJ5370" s="2">
        <v>3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</row>
    <row r="5371" spans="1:46" x14ac:dyDescent="0.2">
      <c r="A5371" s="2">
        <v>1689068</v>
      </c>
      <c r="B5371" s="2">
        <v>880890</v>
      </c>
      <c r="C5371" s="7">
        <v>23.0030034101779</v>
      </c>
      <c r="D5371" s="7">
        <v>37.840107487164097</v>
      </c>
      <c r="E5371" s="19" t="s">
        <v>5393</v>
      </c>
      <c r="F5371" s="46">
        <f>INDEX(Δεδομένα!$P:$P,MATCH('2021'!E5371,Δεδομένα!$O:$O,0))</f>
        <v>157</v>
      </c>
      <c r="G5371" s="49" t="s">
        <v>5394</v>
      </c>
      <c r="H5371" s="51" t="str">
        <f>INDEX(Δεδομένα!B$1:B$51,MATCH('2021'!G5371,Δεδομένα!A$1:A$51,0))</f>
        <v>ΠΕΛΛΟΠΟΝΗΣΟΥ</v>
      </c>
      <c r="I5371" s="53">
        <f>INDEX(Δεδομένα!E$1:E$13,MATCH('2021'!H5371,Δεδομένα!D$1:D$13,0))</f>
        <v>8</v>
      </c>
      <c r="J5371" s="4">
        <v>44416</v>
      </c>
      <c r="K5371" s="3" t="s">
        <v>278</v>
      </c>
      <c r="L5371" s="17" t="str">
        <f t="shared" si="444"/>
        <v>08/08/2021 19:26</v>
      </c>
      <c r="M5371" s="4">
        <v>44416</v>
      </c>
      <c r="N5371" s="3" t="s">
        <v>256</v>
      </c>
      <c r="O5371" s="17" t="str">
        <f t="shared" si="445"/>
        <v>08/08/2021 20:15</v>
      </c>
      <c r="P5371" s="24">
        <f t="shared" si="446"/>
        <v>3.4027777779556345E-2</v>
      </c>
      <c r="Q5371" s="28">
        <v>0</v>
      </c>
      <c r="R5371" s="27">
        <f t="shared" si="447"/>
        <v>49.000000002561137</v>
      </c>
      <c r="S5371" s="3" t="s">
        <v>4</v>
      </c>
      <c r="T5371" s="3" t="s">
        <v>5399</v>
      </c>
      <c r="U5371" s="3" t="s">
        <v>4</v>
      </c>
      <c r="V5371" s="3" t="s">
        <v>5505</v>
      </c>
      <c r="W5371" s="5">
        <v>0</v>
      </c>
      <c r="X5371" s="5">
        <v>0.05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2">
        <v>5</v>
      </c>
      <c r="AF5371" s="2">
        <v>0</v>
      </c>
      <c r="AG5371" s="2">
        <v>0</v>
      </c>
      <c r="AH5371" s="2">
        <v>0</v>
      </c>
      <c r="AI5371" s="2">
        <v>0</v>
      </c>
      <c r="AJ5371" s="2">
        <v>2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</row>
    <row r="5372" spans="1:46" x14ac:dyDescent="0.2">
      <c r="A5372" s="2">
        <v>1689080</v>
      </c>
      <c r="B5372" s="2">
        <v>881193</v>
      </c>
      <c r="C5372" s="7">
        <v>23.112232948536899</v>
      </c>
      <c r="D5372" s="7">
        <v>37.740897506198898</v>
      </c>
      <c r="E5372" s="19" t="s">
        <v>5393</v>
      </c>
      <c r="F5372" s="46">
        <f>INDEX(Δεδομένα!$P:$P,MATCH('2021'!E5372,Δεδομένα!$O:$O,0))</f>
        <v>157</v>
      </c>
      <c r="G5372" s="49" t="s">
        <v>5394</v>
      </c>
      <c r="H5372" s="51" t="str">
        <f>INDEX(Δεδομένα!B$1:B$51,MATCH('2021'!G5372,Δεδομένα!A$1:A$51,0))</f>
        <v>ΠΕΛΛΟΠΟΝΗΣΟΥ</v>
      </c>
      <c r="I5372" s="53">
        <f>INDEX(Δεδομένα!E$1:E$13,MATCH('2021'!H5372,Δεδομένα!D$1:D$13,0))</f>
        <v>8</v>
      </c>
      <c r="J5372" s="4">
        <v>44418</v>
      </c>
      <c r="K5372" s="3" t="s">
        <v>3181</v>
      </c>
      <c r="L5372" s="17" t="str">
        <f t="shared" si="444"/>
        <v>10/08/2021 00:15</v>
      </c>
      <c r="M5372" s="4">
        <v>44418</v>
      </c>
      <c r="N5372" s="3" t="s">
        <v>685</v>
      </c>
      <c r="O5372" s="17" t="str">
        <f t="shared" si="445"/>
        <v>10/08/2021 01:40</v>
      </c>
      <c r="P5372" s="24">
        <f t="shared" si="446"/>
        <v>5.9027777781011537E-2</v>
      </c>
      <c r="Q5372" s="28">
        <v>0</v>
      </c>
      <c r="R5372" s="27">
        <f t="shared" si="447"/>
        <v>85.000000004656613</v>
      </c>
      <c r="S5372" s="3" t="s">
        <v>4</v>
      </c>
      <c r="T5372" s="3" t="s">
        <v>5399</v>
      </c>
      <c r="U5372" s="3" t="s">
        <v>5518</v>
      </c>
      <c r="V5372" s="3" t="s">
        <v>5519</v>
      </c>
      <c r="W5372" s="5">
        <v>0</v>
      </c>
      <c r="X5372" s="5">
        <v>1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2">
        <v>2</v>
      </c>
      <c r="AF5372" s="2">
        <v>0</v>
      </c>
      <c r="AG5372" s="2">
        <v>0</v>
      </c>
      <c r="AH5372" s="2">
        <v>0</v>
      </c>
      <c r="AI5372" s="2">
        <v>0</v>
      </c>
      <c r="AJ5372" s="2">
        <v>1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</row>
    <row r="5373" spans="1:46" x14ac:dyDescent="0.2">
      <c r="A5373" s="2">
        <v>1689113</v>
      </c>
      <c r="B5373" s="2">
        <v>881398</v>
      </c>
      <c r="C5373" s="7">
        <v>22.895773468380298</v>
      </c>
      <c r="D5373" s="7">
        <v>37.8495118135084</v>
      </c>
      <c r="E5373" s="19" t="s">
        <v>5393</v>
      </c>
      <c r="F5373" s="46">
        <f>INDEX(Δεδομένα!$P:$P,MATCH('2021'!E5373,Δεδομένα!$O:$O,0))</f>
        <v>157</v>
      </c>
      <c r="G5373" s="49" t="s">
        <v>5394</v>
      </c>
      <c r="H5373" s="51" t="str">
        <f>INDEX(Δεδομένα!B$1:B$51,MATCH('2021'!G5373,Δεδομένα!A$1:A$51,0))</f>
        <v>ΠΕΛΛΟΠΟΝΗΣΟΥ</v>
      </c>
      <c r="I5373" s="53">
        <f>INDEX(Δεδομένα!E$1:E$13,MATCH('2021'!H5373,Δεδομένα!D$1:D$13,0))</f>
        <v>8</v>
      </c>
      <c r="J5373" s="4">
        <v>44418</v>
      </c>
      <c r="K5373" s="3" t="s">
        <v>1259</v>
      </c>
      <c r="L5373" s="17" t="str">
        <f t="shared" si="444"/>
        <v>10/08/2021 17:44</v>
      </c>
      <c r="M5373" s="4">
        <v>44418</v>
      </c>
      <c r="N5373" s="3" t="s">
        <v>464</v>
      </c>
      <c r="O5373" s="17" t="str">
        <f t="shared" si="445"/>
        <v>10/08/2021 18:20</v>
      </c>
      <c r="P5373" s="24">
        <f t="shared" si="446"/>
        <v>2.5000000001455192E-2</v>
      </c>
      <c r="Q5373" s="28">
        <v>0</v>
      </c>
      <c r="R5373" s="27">
        <f t="shared" si="447"/>
        <v>36.000000002095476</v>
      </c>
      <c r="S5373" s="3" t="s">
        <v>4</v>
      </c>
      <c r="T5373" s="3" t="s">
        <v>5399</v>
      </c>
      <c r="U5373" s="3" t="s">
        <v>4</v>
      </c>
      <c r="V5373" s="3" t="s">
        <v>5520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0.1</v>
      </c>
      <c r="AC5373" s="5">
        <v>0</v>
      </c>
      <c r="AD5373" s="5">
        <v>0</v>
      </c>
      <c r="AE5373" s="2">
        <v>5</v>
      </c>
      <c r="AF5373" s="2">
        <v>0</v>
      </c>
      <c r="AG5373" s="2">
        <v>0</v>
      </c>
      <c r="AH5373" s="2">
        <v>0</v>
      </c>
      <c r="AI5373" s="2">
        <v>0</v>
      </c>
      <c r="AJ5373" s="2">
        <v>2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</row>
    <row r="5374" spans="1:46" x14ac:dyDescent="0.2">
      <c r="A5374" s="2">
        <v>1689585</v>
      </c>
      <c r="B5374" s="2">
        <v>882317</v>
      </c>
      <c r="C5374" s="7">
        <v>22.630882272763099</v>
      </c>
      <c r="D5374" s="7">
        <v>37.853553400516702</v>
      </c>
      <c r="E5374" s="19" t="s">
        <v>5393</v>
      </c>
      <c r="F5374" s="46">
        <f>INDEX(Δεδομένα!$P:$P,MATCH('2021'!E5374,Δεδομένα!$O:$O,0))</f>
        <v>157</v>
      </c>
      <c r="G5374" s="49" t="s">
        <v>5394</v>
      </c>
      <c r="H5374" s="51" t="str">
        <f>INDEX(Δεδομένα!B$1:B$51,MATCH('2021'!G5374,Δεδομένα!A$1:A$51,0))</f>
        <v>ΠΕΛΛΟΠΟΝΗΣΟΥ</v>
      </c>
      <c r="I5374" s="53">
        <f>INDEX(Δεδομένα!E$1:E$13,MATCH('2021'!H5374,Δεδομένα!D$1:D$13,0))</f>
        <v>8</v>
      </c>
      <c r="J5374" s="4">
        <v>44420</v>
      </c>
      <c r="K5374" s="3" t="s">
        <v>461</v>
      </c>
      <c r="L5374" s="17" t="str">
        <f t="shared" si="444"/>
        <v>12/08/2021 17:00</v>
      </c>
      <c r="M5374" s="4">
        <v>44420</v>
      </c>
      <c r="N5374" s="3" t="s">
        <v>844</v>
      </c>
      <c r="O5374" s="17" t="str">
        <f t="shared" si="445"/>
        <v>12/08/2021 17:35</v>
      </c>
      <c r="P5374" s="24">
        <f t="shared" si="446"/>
        <v>2.4305555554747116E-2</v>
      </c>
      <c r="Q5374" s="28">
        <v>0</v>
      </c>
      <c r="R5374" s="27">
        <f t="shared" si="447"/>
        <v>34.999999998835847</v>
      </c>
      <c r="S5374" s="3" t="s">
        <v>4</v>
      </c>
      <c r="T5374" s="3" t="s">
        <v>5397</v>
      </c>
      <c r="U5374" s="3" t="s">
        <v>5418</v>
      </c>
      <c r="V5374" s="3" t="s">
        <v>5521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0.05</v>
      </c>
      <c r="AC5374" s="5">
        <v>0</v>
      </c>
      <c r="AD5374" s="5">
        <v>0</v>
      </c>
      <c r="AE5374" s="2">
        <v>2</v>
      </c>
      <c r="AF5374" s="2">
        <v>0</v>
      </c>
      <c r="AG5374" s="2">
        <v>0</v>
      </c>
      <c r="AH5374" s="2">
        <v>0</v>
      </c>
      <c r="AI5374" s="2">
        <v>0</v>
      </c>
      <c r="AJ5374" s="2">
        <v>1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</row>
    <row r="5375" spans="1:46" x14ac:dyDescent="0.2">
      <c r="A5375" s="2">
        <v>1689637</v>
      </c>
      <c r="B5375" s="2">
        <v>882356</v>
      </c>
      <c r="C5375" s="7">
        <v>22.814251798625701</v>
      </c>
      <c r="D5375" s="7">
        <v>37.796630617470001</v>
      </c>
      <c r="E5375" s="19" t="s">
        <v>5393</v>
      </c>
      <c r="F5375" s="46">
        <f>INDEX(Δεδομένα!$P:$P,MATCH('2021'!E5375,Δεδομένα!$O:$O,0))</f>
        <v>157</v>
      </c>
      <c r="G5375" s="49" t="s">
        <v>5394</v>
      </c>
      <c r="H5375" s="51" t="str">
        <f>INDEX(Δεδομένα!B$1:B$51,MATCH('2021'!G5375,Δεδομένα!A$1:A$51,0))</f>
        <v>ΠΕΛΛΟΠΟΝΗΣΟΥ</v>
      </c>
      <c r="I5375" s="53">
        <f>INDEX(Δεδομένα!E$1:E$13,MATCH('2021'!H5375,Δεδομένα!D$1:D$13,0))</f>
        <v>8</v>
      </c>
      <c r="J5375" s="4">
        <v>44420</v>
      </c>
      <c r="K5375" s="3" t="s">
        <v>502</v>
      </c>
      <c r="L5375" s="17" t="str">
        <f t="shared" si="444"/>
        <v>12/08/2021 19:30</v>
      </c>
      <c r="M5375" s="4">
        <v>44420</v>
      </c>
      <c r="N5375" s="3" t="s">
        <v>125</v>
      </c>
      <c r="O5375" s="17" t="str">
        <f t="shared" si="445"/>
        <v>12/08/2021 20:30</v>
      </c>
      <c r="P5375" s="24">
        <f t="shared" si="446"/>
        <v>4.1666666664241347E-2</v>
      </c>
      <c r="Q5375" s="28">
        <v>0</v>
      </c>
      <c r="R5375" s="27">
        <f t="shared" si="447"/>
        <v>59.99999999650754</v>
      </c>
      <c r="S5375" s="3" t="s">
        <v>4</v>
      </c>
      <c r="T5375" s="3" t="s">
        <v>5399</v>
      </c>
      <c r="U5375" s="3" t="s">
        <v>1551</v>
      </c>
      <c r="V5375" s="3" t="s">
        <v>5522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0.02</v>
      </c>
      <c r="AC5375" s="5">
        <v>0</v>
      </c>
      <c r="AD5375" s="5">
        <v>0</v>
      </c>
      <c r="AE5375" s="2">
        <v>2</v>
      </c>
      <c r="AF5375" s="2">
        <v>0</v>
      </c>
      <c r="AG5375" s="2">
        <v>0</v>
      </c>
      <c r="AH5375" s="2">
        <v>0</v>
      </c>
      <c r="AI5375" s="2">
        <v>0</v>
      </c>
      <c r="AJ5375" s="2">
        <v>1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</row>
    <row r="5376" spans="1:46" x14ac:dyDescent="0.2">
      <c r="A5376" s="2">
        <v>1689597</v>
      </c>
      <c r="B5376" s="2">
        <v>882365</v>
      </c>
      <c r="C5376" s="7">
        <v>22.6219331177439</v>
      </c>
      <c r="D5376" s="7">
        <v>37.850137049728197</v>
      </c>
      <c r="E5376" s="19" t="s">
        <v>5393</v>
      </c>
      <c r="F5376" s="46">
        <f>INDEX(Δεδομένα!$P:$P,MATCH('2021'!E5376,Δεδομένα!$O:$O,0))</f>
        <v>157</v>
      </c>
      <c r="G5376" s="49" t="s">
        <v>5394</v>
      </c>
      <c r="H5376" s="51" t="str">
        <f>INDEX(Δεδομένα!B$1:B$51,MATCH('2021'!G5376,Δεδομένα!A$1:A$51,0))</f>
        <v>ΠΕΛΛΟΠΟΝΗΣΟΥ</v>
      </c>
      <c r="I5376" s="53">
        <f>INDEX(Δεδομένα!E$1:E$13,MATCH('2021'!H5376,Δεδομένα!D$1:D$13,0))</f>
        <v>8</v>
      </c>
      <c r="J5376" s="4">
        <v>44420</v>
      </c>
      <c r="K5376" s="3" t="s">
        <v>458</v>
      </c>
      <c r="L5376" s="17" t="str">
        <f t="shared" si="444"/>
        <v>12/08/2021 19:50</v>
      </c>
      <c r="M5376" s="4">
        <v>44420</v>
      </c>
      <c r="N5376" s="3" t="s">
        <v>705</v>
      </c>
      <c r="O5376" s="17" t="str">
        <f t="shared" si="445"/>
        <v>12/08/2021 20:13</v>
      </c>
      <c r="P5376" s="24">
        <f t="shared" si="446"/>
        <v>1.5972222223354038E-2</v>
      </c>
      <c r="Q5376" s="28">
        <v>0</v>
      </c>
      <c r="R5376" s="27">
        <f t="shared" si="447"/>
        <v>23.000000001629815</v>
      </c>
      <c r="S5376" s="3" t="s">
        <v>4</v>
      </c>
      <c r="T5376" s="3" t="s">
        <v>5397</v>
      </c>
      <c r="U5376" s="3" t="s">
        <v>5523</v>
      </c>
      <c r="V5376" s="3" t="s">
        <v>5524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0.01</v>
      </c>
      <c r="AC5376" s="5">
        <v>0</v>
      </c>
      <c r="AD5376" s="5">
        <v>0</v>
      </c>
      <c r="AE5376" s="2">
        <v>2</v>
      </c>
      <c r="AF5376" s="2">
        <v>0</v>
      </c>
      <c r="AG5376" s="2">
        <v>0</v>
      </c>
      <c r="AH5376" s="2">
        <v>0</v>
      </c>
      <c r="AI5376" s="2">
        <v>0</v>
      </c>
      <c r="AJ5376" s="2">
        <v>1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</row>
    <row r="5377" spans="1:46" x14ac:dyDescent="0.2">
      <c r="A5377" s="2">
        <v>1689675</v>
      </c>
      <c r="B5377" s="2">
        <v>882449</v>
      </c>
      <c r="C5377" s="7">
        <v>22.986453385411401</v>
      </c>
      <c r="D5377" s="7">
        <v>37.859465587628897</v>
      </c>
      <c r="E5377" s="19" t="s">
        <v>5393</v>
      </c>
      <c r="F5377" s="46">
        <f>INDEX(Δεδομένα!$P:$P,MATCH('2021'!E5377,Δεδομένα!$O:$O,0))</f>
        <v>157</v>
      </c>
      <c r="G5377" s="49" t="s">
        <v>5394</v>
      </c>
      <c r="H5377" s="51" t="str">
        <f>INDEX(Δεδομένα!B$1:B$51,MATCH('2021'!G5377,Δεδομένα!A$1:A$51,0))</f>
        <v>ΠΕΛΛΟΠΟΝΗΣΟΥ</v>
      </c>
      <c r="I5377" s="53">
        <f>INDEX(Δεδομένα!E$1:E$13,MATCH('2021'!H5377,Δεδομένα!D$1:D$13,0))</f>
        <v>8</v>
      </c>
      <c r="J5377" s="4">
        <v>44421</v>
      </c>
      <c r="K5377" s="3" t="s">
        <v>5525</v>
      </c>
      <c r="L5377" s="17" t="str">
        <f t="shared" si="444"/>
        <v>13/08/2021 01:19</v>
      </c>
      <c r="M5377" s="4">
        <v>44421</v>
      </c>
      <c r="N5377" s="3" t="s">
        <v>1758</v>
      </c>
      <c r="O5377" s="17" t="str">
        <f t="shared" si="445"/>
        <v>13/08/2021 02:30</v>
      </c>
      <c r="P5377" s="24">
        <f t="shared" si="446"/>
        <v>4.9305555556202307E-2</v>
      </c>
      <c r="Q5377" s="28">
        <v>0</v>
      </c>
      <c r="R5377" s="27">
        <f t="shared" si="447"/>
        <v>71.000000000931323</v>
      </c>
      <c r="S5377" s="3" t="s">
        <v>4</v>
      </c>
      <c r="T5377" s="3" t="s">
        <v>5399</v>
      </c>
      <c r="U5377" s="3" t="s">
        <v>5526</v>
      </c>
      <c r="V5377" s="3" t="s">
        <v>5526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0.5</v>
      </c>
      <c r="AC5377" s="5">
        <v>0</v>
      </c>
      <c r="AD5377" s="5">
        <v>0</v>
      </c>
      <c r="AE5377" s="2">
        <v>4</v>
      </c>
      <c r="AF5377" s="2">
        <v>0</v>
      </c>
      <c r="AG5377" s="2">
        <v>0</v>
      </c>
      <c r="AH5377" s="2">
        <v>0</v>
      </c>
      <c r="AI5377" s="2">
        <v>0</v>
      </c>
      <c r="AJ5377" s="2">
        <v>2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</row>
    <row r="5378" spans="1:46" x14ac:dyDescent="0.2">
      <c r="A5378" s="2">
        <v>1689956</v>
      </c>
      <c r="B5378" s="2">
        <v>882947</v>
      </c>
      <c r="C5378" s="7">
        <v>22.762829031717501</v>
      </c>
      <c r="D5378" s="7">
        <v>37.8784904478998</v>
      </c>
      <c r="E5378" s="19" t="s">
        <v>5393</v>
      </c>
      <c r="F5378" s="46">
        <f>INDEX(Δεδομένα!$P:$P,MATCH('2021'!E5378,Δεδομένα!$O:$O,0))</f>
        <v>157</v>
      </c>
      <c r="G5378" s="49" t="s">
        <v>5394</v>
      </c>
      <c r="H5378" s="51" t="str">
        <f>INDEX(Δεδομένα!B$1:B$51,MATCH('2021'!G5378,Δεδομένα!A$1:A$51,0))</f>
        <v>ΠΕΛΛΟΠΟΝΗΣΟΥ</v>
      </c>
      <c r="I5378" s="53">
        <f>INDEX(Δεδομένα!E$1:E$13,MATCH('2021'!H5378,Δεδομένα!D$1:D$13,0))</f>
        <v>8</v>
      </c>
      <c r="J5378" s="4">
        <v>44422</v>
      </c>
      <c r="K5378" s="3" t="s">
        <v>590</v>
      </c>
      <c r="L5378" s="17" t="str">
        <f t="shared" si="444"/>
        <v>14/08/2021 15:25</v>
      </c>
      <c r="M5378" s="4">
        <v>44422</v>
      </c>
      <c r="N5378" s="3" t="s">
        <v>614</v>
      </c>
      <c r="O5378" s="17" t="str">
        <f t="shared" si="445"/>
        <v>14/08/2021 16:17</v>
      </c>
      <c r="P5378" s="24">
        <f t="shared" si="446"/>
        <v>3.6111111112404615E-2</v>
      </c>
      <c r="Q5378" s="28">
        <v>0</v>
      </c>
      <c r="R5378" s="27">
        <f t="shared" si="447"/>
        <v>52.000000001862645</v>
      </c>
      <c r="S5378" s="3" t="s">
        <v>4</v>
      </c>
      <c r="T5378" s="3" t="s">
        <v>5395</v>
      </c>
      <c r="U5378" s="3" t="s">
        <v>4</v>
      </c>
      <c r="V5378" s="3" t="s">
        <v>5527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0.01</v>
      </c>
      <c r="AC5378" s="5">
        <v>0</v>
      </c>
      <c r="AD5378" s="5">
        <v>0</v>
      </c>
      <c r="AE5378" s="2">
        <v>5</v>
      </c>
      <c r="AF5378" s="2">
        <v>0</v>
      </c>
      <c r="AG5378" s="2">
        <v>0</v>
      </c>
      <c r="AH5378" s="2">
        <v>0</v>
      </c>
      <c r="AI5378" s="2">
        <v>0</v>
      </c>
      <c r="AJ5378" s="2">
        <v>2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</row>
    <row r="5379" spans="1:46" x14ac:dyDescent="0.2">
      <c r="A5379" s="2">
        <v>1689804</v>
      </c>
      <c r="B5379" s="2">
        <v>882957</v>
      </c>
      <c r="C5379" s="7">
        <v>22.889829022309801</v>
      </c>
      <c r="D5379" s="7">
        <v>37.895610881598202</v>
      </c>
      <c r="E5379" s="19" t="s">
        <v>5393</v>
      </c>
      <c r="F5379" s="46">
        <f>INDEX(Δεδομένα!$P:$P,MATCH('2021'!E5379,Δεδομένα!$O:$O,0))</f>
        <v>157</v>
      </c>
      <c r="G5379" s="49" t="s">
        <v>5394</v>
      </c>
      <c r="H5379" s="51" t="str">
        <f>INDEX(Δεδομένα!B$1:B$51,MATCH('2021'!G5379,Δεδομένα!A$1:A$51,0))</f>
        <v>ΠΕΛΛΟΠΟΝΗΣΟΥ</v>
      </c>
      <c r="I5379" s="53">
        <f>INDEX(Δεδομένα!E$1:E$13,MATCH('2021'!H5379,Δεδομένα!D$1:D$13,0))</f>
        <v>8</v>
      </c>
      <c r="J5379" s="4">
        <v>44422</v>
      </c>
      <c r="K5379" s="3" t="s">
        <v>526</v>
      </c>
      <c r="L5379" s="17" t="str">
        <f t="shared" si="444"/>
        <v>14/08/2021 17:05</v>
      </c>
      <c r="M5379" s="4">
        <v>44426</v>
      </c>
      <c r="N5379" s="3" t="s">
        <v>497</v>
      </c>
      <c r="O5379" s="17" t="str">
        <f t="shared" si="445"/>
        <v>18/08/2021 21:00</v>
      </c>
      <c r="P5379" s="29">
        <f t="shared" si="446"/>
        <v>4.1631944444452529</v>
      </c>
      <c r="Q5379" s="30">
        <f>4*24</f>
        <v>96</v>
      </c>
      <c r="R5379" s="27">
        <f t="shared" si="447"/>
        <v>5995.0000000011642</v>
      </c>
      <c r="S5379" s="3" t="s">
        <v>4</v>
      </c>
      <c r="T5379" s="3" t="s">
        <v>5399</v>
      </c>
      <c r="U5379" s="3" t="s">
        <v>5440</v>
      </c>
      <c r="V5379" s="3" t="s">
        <v>5528</v>
      </c>
      <c r="W5379" s="5">
        <v>0</v>
      </c>
      <c r="X5379" s="5">
        <v>700</v>
      </c>
      <c r="Y5379" s="5">
        <v>0</v>
      </c>
      <c r="Z5379" s="5">
        <v>0</v>
      </c>
      <c r="AA5379" s="5">
        <v>0</v>
      </c>
      <c r="AB5379" s="5">
        <v>100</v>
      </c>
      <c r="AC5379" s="5">
        <v>0</v>
      </c>
      <c r="AD5379" s="5">
        <v>0</v>
      </c>
      <c r="AE5379" s="2">
        <v>45</v>
      </c>
      <c r="AF5379" s="2">
        <v>18</v>
      </c>
      <c r="AG5379" s="2">
        <v>0</v>
      </c>
      <c r="AH5379" s="2">
        <v>0</v>
      </c>
      <c r="AI5379" s="2">
        <v>0</v>
      </c>
      <c r="AJ5379" s="2">
        <v>14</v>
      </c>
      <c r="AK5379" s="2">
        <v>0</v>
      </c>
      <c r="AL5379" s="2">
        <v>0</v>
      </c>
      <c r="AM5379" s="2">
        <v>0</v>
      </c>
      <c r="AN5379" s="2">
        <v>5</v>
      </c>
      <c r="AO5379" s="2">
        <v>2</v>
      </c>
      <c r="AP5379" s="2">
        <v>1</v>
      </c>
      <c r="AQ5379" s="2">
        <v>0</v>
      </c>
      <c r="AR5379" s="2">
        <v>0</v>
      </c>
      <c r="AS5379" s="2">
        <v>4</v>
      </c>
      <c r="AT5379" s="2">
        <v>2</v>
      </c>
    </row>
    <row r="5380" spans="1:46" x14ac:dyDescent="0.2">
      <c r="A5380" s="2">
        <v>1689960</v>
      </c>
      <c r="B5380" s="2">
        <v>883337</v>
      </c>
      <c r="C5380" s="7">
        <v>22.945263003519599</v>
      </c>
      <c r="D5380" s="7">
        <v>37.908177364758401</v>
      </c>
      <c r="E5380" s="19" t="s">
        <v>5393</v>
      </c>
      <c r="F5380" s="46">
        <f>INDEX(Δεδομένα!$P:$P,MATCH('2021'!E5380,Δεδομένα!$O:$O,0))</f>
        <v>157</v>
      </c>
      <c r="G5380" s="49" t="s">
        <v>5394</v>
      </c>
      <c r="H5380" s="51" t="str">
        <f>INDEX(Δεδομένα!B$1:B$51,MATCH('2021'!G5380,Δεδομένα!A$1:A$51,0))</f>
        <v>ΠΕΛΛΟΠΟΝΗΣΟΥ</v>
      </c>
      <c r="I5380" s="53">
        <f>INDEX(Δεδομένα!E$1:E$13,MATCH('2021'!H5380,Δεδομένα!D$1:D$13,0))</f>
        <v>8</v>
      </c>
      <c r="J5380" s="4">
        <v>44423</v>
      </c>
      <c r="K5380" s="3" t="s">
        <v>323</v>
      </c>
      <c r="L5380" s="17" t="str">
        <f t="shared" si="444"/>
        <v>15/08/2021 22:35</v>
      </c>
      <c r="M5380" s="4">
        <v>44423</v>
      </c>
      <c r="N5380" s="3" t="s">
        <v>1118</v>
      </c>
      <c r="O5380" s="17" t="str">
        <f t="shared" si="445"/>
        <v>15/08/2021 23:10</v>
      </c>
      <c r="P5380" s="24">
        <f t="shared" si="446"/>
        <v>2.4305555562023073E-2</v>
      </c>
      <c r="Q5380" s="28">
        <v>0</v>
      </c>
      <c r="R5380" s="27">
        <f t="shared" si="447"/>
        <v>35.000000009313226</v>
      </c>
      <c r="S5380" s="3" t="s">
        <v>4</v>
      </c>
      <c r="T5380" s="3" t="s">
        <v>5399</v>
      </c>
      <c r="U5380" s="3" t="s">
        <v>5409</v>
      </c>
      <c r="V5380" s="3" t="s">
        <v>5529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0.1</v>
      </c>
      <c r="AC5380" s="5">
        <v>0</v>
      </c>
      <c r="AD5380" s="5">
        <v>0</v>
      </c>
      <c r="AE5380" s="2">
        <v>2</v>
      </c>
      <c r="AF5380" s="2">
        <v>0</v>
      </c>
      <c r="AG5380" s="2">
        <v>0</v>
      </c>
      <c r="AH5380" s="2">
        <v>0</v>
      </c>
      <c r="AI5380" s="2">
        <v>0</v>
      </c>
      <c r="AJ5380" s="2">
        <v>1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</row>
    <row r="5381" spans="1:46" x14ac:dyDescent="0.2">
      <c r="A5381" s="2">
        <v>1690348</v>
      </c>
      <c r="B5381" s="2">
        <v>883755</v>
      </c>
      <c r="C5381" s="7">
        <v>22.642496461525202</v>
      </c>
      <c r="D5381" s="7">
        <v>37.819390567616097</v>
      </c>
      <c r="E5381" s="19" t="s">
        <v>5393</v>
      </c>
      <c r="F5381" s="46">
        <f>INDEX(Δεδομένα!$P:$P,MATCH('2021'!E5381,Δεδομένα!$O:$O,0))</f>
        <v>157</v>
      </c>
      <c r="G5381" s="49" t="s">
        <v>5394</v>
      </c>
      <c r="H5381" s="51" t="str">
        <f>INDEX(Δεδομένα!B$1:B$51,MATCH('2021'!G5381,Δεδομένα!A$1:A$51,0))</f>
        <v>ΠΕΛΛΟΠΟΝΗΣΟΥ</v>
      </c>
      <c r="I5381" s="53">
        <f>INDEX(Δεδομένα!E$1:E$13,MATCH('2021'!H5381,Δεδομένα!D$1:D$13,0))</f>
        <v>8</v>
      </c>
      <c r="J5381" s="4">
        <v>44425</v>
      </c>
      <c r="K5381" s="3" t="s">
        <v>522</v>
      </c>
      <c r="L5381" s="17" t="str">
        <f t="shared" si="444"/>
        <v>17/08/2021 15:15</v>
      </c>
      <c r="M5381" s="4">
        <v>44425</v>
      </c>
      <c r="N5381" s="3" t="s">
        <v>490</v>
      </c>
      <c r="O5381" s="17" t="str">
        <f t="shared" si="445"/>
        <v>17/08/2021 16:00</v>
      </c>
      <c r="P5381" s="24">
        <f t="shared" si="446"/>
        <v>3.125E-2</v>
      </c>
      <c r="Q5381" s="28">
        <v>0</v>
      </c>
      <c r="R5381" s="27">
        <f t="shared" si="447"/>
        <v>45</v>
      </c>
      <c r="S5381" s="3" t="s">
        <v>4</v>
      </c>
      <c r="T5381" s="3" t="s">
        <v>5399</v>
      </c>
      <c r="U5381" s="3" t="s">
        <v>4</v>
      </c>
      <c r="V5381" s="3" t="s">
        <v>5530</v>
      </c>
      <c r="W5381" s="5">
        <v>0</v>
      </c>
      <c r="X5381" s="5">
        <v>0</v>
      </c>
      <c r="Y5381" s="5">
        <v>0</v>
      </c>
      <c r="Z5381" s="5">
        <v>0</v>
      </c>
      <c r="AA5381" s="5">
        <v>0.1</v>
      </c>
      <c r="AB5381" s="5">
        <v>0</v>
      </c>
      <c r="AC5381" s="5">
        <v>0</v>
      </c>
      <c r="AD5381" s="5">
        <v>0</v>
      </c>
      <c r="AE5381" s="2">
        <v>2</v>
      </c>
      <c r="AF5381" s="2">
        <v>0</v>
      </c>
      <c r="AG5381" s="2">
        <v>0</v>
      </c>
      <c r="AH5381" s="2">
        <v>0</v>
      </c>
      <c r="AI5381" s="2">
        <v>0</v>
      </c>
      <c r="AJ5381" s="2">
        <v>1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</row>
    <row r="5382" spans="1:46" x14ac:dyDescent="0.2">
      <c r="A5382" s="2">
        <v>1690478</v>
      </c>
      <c r="B5382" s="2">
        <v>883763</v>
      </c>
      <c r="C5382" s="7">
        <v>22.859429106470301</v>
      </c>
      <c r="D5382" s="7">
        <v>37.912490879424197</v>
      </c>
      <c r="E5382" s="19" t="s">
        <v>5393</v>
      </c>
      <c r="F5382" s="46">
        <f>INDEX(Δεδομένα!$P:$P,MATCH('2021'!E5382,Δεδομένα!$O:$O,0))</f>
        <v>157</v>
      </c>
      <c r="G5382" s="49" t="s">
        <v>5394</v>
      </c>
      <c r="H5382" s="51" t="str">
        <f>INDEX(Δεδομένα!B$1:B$51,MATCH('2021'!G5382,Δεδομένα!A$1:A$51,0))</f>
        <v>ΠΕΛΛΟΠΟΝΗΣΟΥ</v>
      </c>
      <c r="I5382" s="53">
        <f>INDEX(Δεδομένα!E$1:E$13,MATCH('2021'!H5382,Δεδομένα!D$1:D$13,0))</f>
        <v>8</v>
      </c>
      <c r="J5382" s="4">
        <v>44425</v>
      </c>
      <c r="K5382" s="3" t="s">
        <v>1028</v>
      </c>
      <c r="L5382" s="17" t="str">
        <f t="shared" si="444"/>
        <v>17/08/2021 16:18</v>
      </c>
      <c r="M5382" s="4">
        <v>44425</v>
      </c>
      <c r="N5382" s="3" t="s">
        <v>358</v>
      </c>
      <c r="O5382" s="17" t="str">
        <f t="shared" si="445"/>
        <v>17/08/2021 18:55</v>
      </c>
      <c r="P5382" s="24">
        <f t="shared" si="446"/>
        <v>0.10902777777664596</v>
      </c>
      <c r="Q5382" s="28">
        <v>0</v>
      </c>
      <c r="R5382" s="27">
        <f t="shared" si="447"/>
        <v>156.99999999837019</v>
      </c>
      <c r="S5382" s="3" t="s">
        <v>4</v>
      </c>
      <c r="T5382" s="3" t="s">
        <v>5399</v>
      </c>
      <c r="U5382" s="3" t="s">
        <v>5531</v>
      </c>
      <c r="V5382" s="3" t="s">
        <v>5532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1</v>
      </c>
      <c r="AC5382" s="5">
        <v>0</v>
      </c>
      <c r="AD5382" s="5">
        <v>0</v>
      </c>
      <c r="AE5382" s="2">
        <v>4</v>
      </c>
      <c r="AF5382" s="2">
        <v>0</v>
      </c>
      <c r="AG5382" s="2">
        <v>0</v>
      </c>
      <c r="AH5382" s="2">
        <v>0</v>
      </c>
      <c r="AI5382" s="2">
        <v>0</v>
      </c>
      <c r="AJ5382" s="2">
        <v>2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</row>
    <row r="5383" spans="1:46" x14ac:dyDescent="0.2">
      <c r="A5383" s="2">
        <v>1690943</v>
      </c>
      <c r="B5383" s="2">
        <v>884747</v>
      </c>
      <c r="D5383" s="2"/>
      <c r="E5383" s="19" t="s">
        <v>5393</v>
      </c>
      <c r="F5383" s="46">
        <f>INDEX(Δεδομένα!$P:$P,MATCH('2021'!E5383,Δεδομένα!$O:$O,0))</f>
        <v>157</v>
      </c>
      <c r="G5383" s="49" t="s">
        <v>5394</v>
      </c>
      <c r="H5383" s="51" t="str">
        <f>INDEX(Δεδομένα!B$1:B$51,MATCH('2021'!G5383,Δεδομένα!A$1:A$51,0))</f>
        <v>ΠΕΛΛΟΠΟΝΗΣΟΥ</v>
      </c>
      <c r="I5383" s="53">
        <f>INDEX(Δεδομένα!E$1:E$13,MATCH('2021'!H5383,Δεδομένα!D$1:D$13,0))</f>
        <v>8</v>
      </c>
      <c r="J5383" s="4">
        <v>44429</v>
      </c>
      <c r="K5383" s="3" t="s">
        <v>2486</v>
      </c>
      <c r="L5383" s="17" t="str">
        <f t="shared" si="444"/>
        <v>21/08/2021 00:29</v>
      </c>
      <c r="M5383" s="4">
        <v>44429</v>
      </c>
      <c r="N5383" s="3" t="s">
        <v>5533</v>
      </c>
      <c r="O5383" s="17" t="str">
        <f t="shared" si="445"/>
        <v>21/08/2021 03:36</v>
      </c>
      <c r="P5383" s="24">
        <f t="shared" si="446"/>
        <v>0.12986111111240461</v>
      </c>
      <c r="Q5383" s="28">
        <v>0</v>
      </c>
      <c r="R5383" s="27">
        <f t="shared" si="447"/>
        <v>187.00000000186265</v>
      </c>
      <c r="S5383" s="3" t="s">
        <v>4</v>
      </c>
      <c r="T5383" s="3" t="s">
        <v>5397</v>
      </c>
      <c r="U5383" s="3" t="s">
        <v>5418</v>
      </c>
      <c r="V5383" s="3" t="s">
        <v>5484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0.2</v>
      </c>
      <c r="AE5383" s="2">
        <v>7</v>
      </c>
      <c r="AF5383" s="2">
        <v>0</v>
      </c>
      <c r="AG5383" s="2">
        <v>0</v>
      </c>
      <c r="AH5383" s="2">
        <v>0</v>
      </c>
      <c r="AI5383" s="2">
        <v>0</v>
      </c>
      <c r="AJ5383" s="2">
        <v>3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</row>
    <row r="5384" spans="1:46" x14ac:dyDescent="0.2">
      <c r="A5384" s="2">
        <v>1691182</v>
      </c>
      <c r="B5384" s="2">
        <v>885282</v>
      </c>
      <c r="C5384" s="7">
        <v>22.939251517012799</v>
      </c>
      <c r="D5384" s="7">
        <v>37.910110797671202</v>
      </c>
      <c r="E5384" s="19" t="s">
        <v>5393</v>
      </c>
      <c r="F5384" s="46">
        <f>INDEX(Δεδομένα!$P:$P,MATCH('2021'!E5384,Δεδομένα!$O:$O,0))</f>
        <v>157</v>
      </c>
      <c r="G5384" s="49" t="s">
        <v>5394</v>
      </c>
      <c r="H5384" s="51" t="str">
        <f>INDEX(Δεδομένα!B$1:B$51,MATCH('2021'!G5384,Δεδομένα!A$1:A$51,0))</f>
        <v>ΠΕΛΛΟΠΟΝΗΣΟΥ</v>
      </c>
      <c r="I5384" s="53">
        <f>INDEX(Δεδομένα!E$1:E$13,MATCH('2021'!H5384,Δεδομένα!D$1:D$13,0))</f>
        <v>8</v>
      </c>
      <c r="J5384" s="4">
        <v>44431</v>
      </c>
      <c r="K5384" s="3" t="s">
        <v>2800</v>
      </c>
      <c r="L5384" s="17" t="str">
        <f t="shared" si="444"/>
        <v>23/08/2021 08:09</v>
      </c>
      <c r="M5384" s="4">
        <v>44431</v>
      </c>
      <c r="N5384" s="3" t="s">
        <v>519</v>
      </c>
      <c r="O5384" s="17" t="str">
        <f t="shared" si="445"/>
        <v>23/08/2021 08:30</v>
      </c>
      <c r="P5384" s="24">
        <f t="shared" si="446"/>
        <v>1.4583333329937886E-2</v>
      </c>
      <c r="Q5384" s="28">
        <v>0</v>
      </c>
      <c r="R5384" s="27">
        <f t="shared" si="447"/>
        <v>20.999999995110556</v>
      </c>
      <c r="S5384" s="3" t="s">
        <v>4</v>
      </c>
      <c r="T5384" s="3" t="s">
        <v>5399</v>
      </c>
      <c r="U5384" s="3" t="s">
        <v>5409</v>
      </c>
      <c r="V5384" s="3" t="s">
        <v>5409</v>
      </c>
      <c r="W5384" s="5">
        <v>0</v>
      </c>
      <c r="X5384" s="5">
        <v>0</v>
      </c>
      <c r="Y5384" s="5">
        <v>0</v>
      </c>
      <c r="Z5384" s="5">
        <v>0.01</v>
      </c>
      <c r="AA5384" s="5">
        <v>0</v>
      </c>
      <c r="AB5384" s="5">
        <v>0</v>
      </c>
      <c r="AC5384" s="5">
        <v>0</v>
      </c>
      <c r="AD5384" s="5">
        <v>0</v>
      </c>
      <c r="AE5384" s="2">
        <v>3</v>
      </c>
      <c r="AF5384" s="2">
        <v>0</v>
      </c>
      <c r="AG5384" s="2">
        <v>0</v>
      </c>
      <c r="AH5384" s="2">
        <v>0</v>
      </c>
      <c r="AI5384" s="2">
        <v>0</v>
      </c>
      <c r="AJ5384" s="2">
        <v>2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</row>
    <row r="5385" spans="1:46" x14ac:dyDescent="0.2">
      <c r="A5385" s="2">
        <v>1691189</v>
      </c>
      <c r="B5385" s="2">
        <v>885383</v>
      </c>
      <c r="C5385" s="7">
        <v>22.943575379676901</v>
      </c>
      <c r="D5385" s="7">
        <v>37.917682545200798</v>
      </c>
      <c r="E5385" s="19" t="s">
        <v>5393</v>
      </c>
      <c r="F5385" s="46">
        <f>INDEX(Δεδομένα!$P:$P,MATCH('2021'!E5385,Δεδομένα!$O:$O,0))</f>
        <v>157</v>
      </c>
      <c r="G5385" s="49" t="s">
        <v>5394</v>
      </c>
      <c r="H5385" s="51" t="str">
        <f>INDEX(Δεδομένα!B$1:B$51,MATCH('2021'!G5385,Δεδομένα!A$1:A$51,0))</f>
        <v>ΠΕΛΛΟΠΟΝΗΣΟΥ</v>
      </c>
      <c r="I5385" s="53">
        <f>INDEX(Δεδομένα!E$1:E$13,MATCH('2021'!H5385,Δεδομένα!D$1:D$13,0))</f>
        <v>8</v>
      </c>
      <c r="J5385" s="4">
        <v>44431</v>
      </c>
      <c r="K5385" s="3" t="s">
        <v>731</v>
      </c>
      <c r="L5385" s="17" t="str">
        <f t="shared" si="444"/>
        <v>23/08/2021 16:31</v>
      </c>
      <c r="M5385" s="4">
        <v>44431</v>
      </c>
      <c r="N5385" s="3" t="s">
        <v>245</v>
      </c>
      <c r="O5385" s="17" t="str">
        <f t="shared" si="445"/>
        <v>23/08/2021 17:33</v>
      </c>
      <c r="P5385" s="24">
        <f t="shared" si="446"/>
        <v>4.3055555550381541E-2</v>
      </c>
      <c r="Q5385" s="28">
        <v>0</v>
      </c>
      <c r="R5385" s="27">
        <f t="shared" si="447"/>
        <v>61.999999992549419</v>
      </c>
      <c r="S5385" s="3" t="s">
        <v>4</v>
      </c>
      <c r="T5385" s="3" t="s">
        <v>5399</v>
      </c>
      <c r="U5385" s="3" t="s">
        <v>5409</v>
      </c>
      <c r="V5385" s="3" t="s">
        <v>5409</v>
      </c>
      <c r="W5385" s="5">
        <v>0</v>
      </c>
      <c r="X5385" s="5">
        <v>0</v>
      </c>
      <c r="Y5385" s="5">
        <v>0</v>
      </c>
      <c r="Z5385" s="5">
        <v>0.01</v>
      </c>
      <c r="AA5385" s="5">
        <v>0</v>
      </c>
      <c r="AB5385" s="5">
        <v>0</v>
      </c>
      <c r="AC5385" s="5">
        <v>0</v>
      </c>
      <c r="AD5385" s="5">
        <v>0</v>
      </c>
      <c r="AE5385" s="2">
        <v>3</v>
      </c>
      <c r="AF5385" s="2">
        <v>0</v>
      </c>
      <c r="AG5385" s="2">
        <v>0</v>
      </c>
      <c r="AH5385" s="2">
        <v>0</v>
      </c>
      <c r="AI5385" s="2">
        <v>0</v>
      </c>
      <c r="AJ5385" s="2">
        <v>1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</row>
    <row r="5386" spans="1:46" x14ac:dyDescent="0.2">
      <c r="A5386" s="2">
        <v>1691972</v>
      </c>
      <c r="B5386" s="2">
        <v>885560</v>
      </c>
      <c r="C5386" s="7">
        <v>22.832384917975901</v>
      </c>
      <c r="D5386" s="7">
        <v>37.9355840408532</v>
      </c>
      <c r="E5386" s="19" t="s">
        <v>5393</v>
      </c>
      <c r="F5386" s="46">
        <f>INDEX(Δεδομένα!$P:$P,MATCH('2021'!E5386,Δεδομένα!$O:$O,0))</f>
        <v>157</v>
      </c>
      <c r="G5386" s="49" t="s">
        <v>5394</v>
      </c>
      <c r="H5386" s="51" t="str">
        <f>INDEX(Δεδομένα!B$1:B$51,MATCH('2021'!G5386,Δεδομένα!A$1:A$51,0))</f>
        <v>ΠΕΛΛΟΠΟΝΗΣΟΥ</v>
      </c>
      <c r="I5386" s="53">
        <f>INDEX(Δεδομένα!E$1:E$13,MATCH('2021'!H5386,Δεδομένα!D$1:D$13,0))</f>
        <v>8</v>
      </c>
      <c r="J5386" s="4">
        <v>44432</v>
      </c>
      <c r="K5386" s="3" t="s">
        <v>1040</v>
      </c>
      <c r="L5386" s="17" t="str">
        <f t="shared" si="444"/>
        <v>24/08/2021 12:03</v>
      </c>
      <c r="M5386" s="4">
        <v>44432</v>
      </c>
      <c r="N5386" s="3" t="s">
        <v>224</v>
      </c>
      <c r="O5386" s="17" t="str">
        <f t="shared" si="445"/>
        <v>24/08/2021 13:38</v>
      </c>
      <c r="P5386" s="24">
        <f t="shared" si="446"/>
        <v>6.5972222226264421E-2</v>
      </c>
      <c r="Q5386" s="28">
        <v>0</v>
      </c>
      <c r="R5386" s="27">
        <f t="shared" si="447"/>
        <v>95.000000005820766</v>
      </c>
      <c r="S5386" s="3" t="s">
        <v>4</v>
      </c>
      <c r="T5386" s="3" t="s">
        <v>5399</v>
      </c>
      <c r="U5386" s="3" t="s">
        <v>5447</v>
      </c>
      <c r="V5386" s="3" t="s">
        <v>5447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0.2</v>
      </c>
      <c r="AC5386" s="5">
        <v>0</v>
      </c>
      <c r="AD5386" s="5">
        <v>0</v>
      </c>
      <c r="AE5386" s="2">
        <v>8</v>
      </c>
      <c r="AF5386" s="2">
        <v>0</v>
      </c>
      <c r="AG5386" s="2">
        <v>0</v>
      </c>
      <c r="AH5386" s="2">
        <v>0</v>
      </c>
      <c r="AI5386" s="2">
        <v>0</v>
      </c>
      <c r="AJ5386" s="2">
        <v>4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</row>
    <row r="5387" spans="1:46" x14ac:dyDescent="0.2">
      <c r="A5387" s="2">
        <v>1692004</v>
      </c>
      <c r="B5387" s="2">
        <v>885922</v>
      </c>
      <c r="C5387" s="7">
        <v>22.9427952878589</v>
      </c>
      <c r="D5387" s="7">
        <v>37.905187515754399</v>
      </c>
      <c r="E5387" s="19" t="s">
        <v>5393</v>
      </c>
      <c r="F5387" s="46">
        <f>INDEX(Δεδομένα!$P:$P,MATCH('2021'!E5387,Δεδομένα!$O:$O,0))</f>
        <v>157</v>
      </c>
      <c r="G5387" s="49" t="s">
        <v>5394</v>
      </c>
      <c r="H5387" s="51" t="str">
        <f>INDEX(Δεδομένα!B$1:B$51,MATCH('2021'!G5387,Δεδομένα!A$1:A$51,0))</f>
        <v>ΠΕΛΛΟΠΟΝΗΣΟΥ</v>
      </c>
      <c r="I5387" s="53">
        <f>INDEX(Δεδομένα!E$1:E$13,MATCH('2021'!H5387,Δεδομένα!D$1:D$13,0))</f>
        <v>8</v>
      </c>
      <c r="J5387" s="4">
        <v>44433</v>
      </c>
      <c r="K5387" s="3" t="s">
        <v>36</v>
      </c>
      <c r="L5387" s="17" t="str">
        <f t="shared" si="444"/>
        <v>25/08/2021 16:20</v>
      </c>
      <c r="M5387" s="4">
        <v>44433</v>
      </c>
      <c r="N5387" s="3" t="s">
        <v>1229</v>
      </c>
      <c r="O5387" s="17" t="str">
        <f t="shared" si="445"/>
        <v>25/08/2021 16:56</v>
      </c>
      <c r="P5387" s="24">
        <f t="shared" si="446"/>
        <v>2.5000000001455192E-2</v>
      </c>
      <c r="Q5387" s="28">
        <v>0</v>
      </c>
      <c r="R5387" s="27">
        <f t="shared" si="447"/>
        <v>36.000000002095476</v>
      </c>
      <c r="S5387" s="3" t="s">
        <v>4</v>
      </c>
      <c r="T5387" s="3" t="s">
        <v>5399</v>
      </c>
      <c r="U5387" s="3" t="s">
        <v>5409</v>
      </c>
      <c r="V5387" s="3" t="s">
        <v>5534</v>
      </c>
      <c r="W5387" s="5">
        <v>0</v>
      </c>
      <c r="X5387" s="5">
        <v>0</v>
      </c>
      <c r="Y5387" s="5">
        <v>0</v>
      </c>
      <c r="Z5387" s="5">
        <v>0.1</v>
      </c>
      <c r="AA5387" s="5">
        <v>0</v>
      </c>
      <c r="AB5387" s="5">
        <v>0</v>
      </c>
      <c r="AC5387" s="5">
        <v>0</v>
      </c>
      <c r="AD5387" s="5">
        <v>0</v>
      </c>
      <c r="AE5387" s="2">
        <v>5</v>
      </c>
      <c r="AF5387" s="2">
        <v>0</v>
      </c>
      <c r="AG5387" s="2">
        <v>0</v>
      </c>
      <c r="AH5387" s="2">
        <v>0</v>
      </c>
      <c r="AI5387" s="2">
        <v>0</v>
      </c>
      <c r="AJ5387" s="2">
        <v>2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</row>
    <row r="5388" spans="1:46" x14ac:dyDescent="0.2">
      <c r="A5388" s="2">
        <v>1691993</v>
      </c>
      <c r="B5388" s="2">
        <v>885925</v>
      </c>
      <c r="C5388" s="7">
        <v>22.920406647415501</v>
      </c>
      <c r="D5388" s="7">
        <v>37.928985436398399</v>
      </c>
      <c r="E5388" s="19" t="s">
        <v>5393</v>
      </c>
      <c r="F5388" s="46">
        <f>INDEX(Δεδομένα!$P:$P,MATCH('2021'!E5388,Δεδομένα!$O:$O,0))</f>
        <v>157</v>
      </c>
      <c r="G5388" s="49" t="s">
        <v>5394</v>
      </c>
      <c r="H5388" s="51" t="str">
        <f>INDEX(Δεδομένα!B$1:B$51,MATCH('2021'!G5388,Δεδομένα!A$1:A$51,0))</f>
        <v>ΠΕΛΛΟΠΟΝΗΣΟΥ</v>
      </c>
      <c r="I5388" s="53">
        <f>INDEX(Δεδομένα!E$1:E$13,MATCH('2021'!H5388,Δεδομένα!D$1:D$13,0))</f>
        <v>8</v>
      </c>
      <c r="J5388" s="4">
        <v>44433</v>
      </c>
      <c r="K5388" s="3" t="s">
        <v>19</v>
      </c>
      <c r="L5388" s="17" t="str">
        <f t="shared" si="444"/>
        <v>25/08/2021 16:23</v>
      </c>
      <c r="M5388" s="4">
        <v>44433</v>
      </c>
      <c r="N5388" s="3" t="s">
        <v>1382</v>
      </c>
      <c r="O5388" s="17" t="str">
        <f t="shared" si="445"/>
        <v>25/08/2021 17:04</v>
      </c>
      <c r="P5388" s="24">
        <f t="shared" si="446"/>
        <v>2.8472222220443655E-2</v>
      </c>
      <c r="Q5388" s="28">
        <v>0</v>
      </c>
      <c r="R5388" s="27">
        <f t="shared" si="447"/>
        <v>40.999999997438863</v>
      </c>
      <c r="S5388" s="3" t="s">
        <v>4</v>
      </c>
      <c r="T5388" s="3" t="s">
        <v>5399</v>
      </c>
      <c r="U5388" s="3" t="s">
        <v>4</v>
      </c>
      <c r="V5388" s="3" t="s">
        <v>5535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1</v>
      </c>
      <c r="AC5388" s="5">
        <v>0</v>
      </c>
      <c r="AD5388" s="5">
        <v>0</v>
      </c>
      <c r="AE5388" s="2">
        <v>2</v>
      </c>
      <c r="AF5388" s="2">
        <v>0</v>
      </c>
      <c r="AG5388" s="2">
        <v>0</v>
      </c>
      <c r="AH5388" s="2">
        <v>0</v>
      </c>
      <c r="AI5388" s="2">
        <v>0</v>
      </c>
      <c r="AJ5388" s="2">
        <v>1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</row>
    <row r="5389" spans="1:46" x14ac:dyDescent="0.2">
      <c r="A5389" s="2">
        <v>1692691</v>
      </c>
      <c r="B5389" s="2">
        <v>886215</v>
      </c>
      <c r="C5389" s="7">
        <v>22.939084170432501</v>
      </c>
      <c r="D5389" s="7">
        <v>37.911206116678798</v>
      </c>
      <c r="E5389" s="19" t="s">
        <v>5393</v>
      </c>
      <c r="F5389" s="46">
        <f>INDEX(Δεδομένα!$P:$P,MATCH('2021'!E5389,Δεδομένα!$O:$O,0))</f>
        <v>157</v>
      </c>
      <c r="G5389" s="49" t="s">
        <v>5394</v>
      </c>
      <c r="H5389" s="51" t="str">
        <f>INDEX(Δεδομένα!B$1:B$51,MATCH('2021'!G5389,Δεδομένα!A$1:A$51,0))</f>
        <v>ΠΕΛΛΟΠΟΝΗΣΟΥ</v>
      </c>
      <c r="I5389" s="53">
        <f>INDEX(Δεδομένα!E$1:E$13,MATCH('2021'!H5389,Δεδομένα!D$1:D$13,0))</f>
        <v>8</v>
      </c>
      <c r="J5389" s="4">
        <v>44434</v>
      </c>
      <c r="K5389" s="3" t="s">
        <v>461</v>
      </c>
      <c r="L5389" s="17" t="str">
        <f t="shared" si="444"/>
        <v>26/08/2021 17:00</v>
      </c>
      <c r="M5389" s="4">
        <v>44434</v>
      </c>
      <c r="N5389" s="3" t="s">
        <v>102</v>
      </c>
      <c r="O5389" s="17" t="str">
        <f t="shared" si="445"/>
        <v>26/08/2021 18:35</v>
      </c>
      <c r="P5389" s="24">
        <f t="shared" si="446"/>
        <v>6.5972222218988463E-2</v>
      </c>
      <c r="Q5389" s="28">
        <v>0</v>
      </c>
      <c r="R5389" s="27">
        <f t="shared" si="447"/>
        <v>94.999999995343387</v>
      </c>
      <c r="S5389" s="3" t="s">
        <v>4</v>
      </c>
      <c r="T5389" s="3" t="s">
        <v>5399</v>
      </c>
      <c r="U5389" s="3" t="s">
        <v>5409</v>
      </c>
      <c r="V5389" s="3" t="s">
        <v>5409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7</v>
      </c>
      <c r="AC5389" s="5">
        <v>0</v>
      </c>
      <c r="AD5389" s="5">
        <v>0</v>
      </c>
      <c r="AE5389" s="2">
        <v>4</v>
      </c>
      <c r="AF5389" s="2">
        <v>0</v>
      </c>
      <c r="AG5389" s="2">
        <v>0</v>
      </c>
      <c r="AH5389" s="2">
        <v>0</v>
      </c>
      <c r="AI5389" s="2">
        <v>0</v>
      </c>
      <c r="AJ5389" s="2">
        <v>2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</row>
    <row r="5390" spans="1:46" x14ac:dyDescent="0.2">
      <c r="A5390" s="2">
        <v>1693232</v>
      </c>
      <c r="B5390" s="2">
        <v>887078</v>
      </c>
      <c r="C5390" s="7">
        <v>22.886172576069399</v>
      </c>
      <c r="D5390" s="7">
        <v>37.8890155646667</v>
      </c>
      <c r="E5390" s="19" t="s">
        <v>5393</v>
      </c>
      <c r="F5390" s="46">
        <f>INDEX(Δεδομένα!$P:$P,MATCH('2021'!E5390,Δεδομένα!$O:$O,0))</f>
        <v>157</v>
      </c>
      <c r="G5390" s="49" t="s">
        <v>5394</v>
      </c>
      <c r="H5390" s="51" t="str">
        <f>INDEX(Δεδομένα!B$1:B$51,MATCH('2021'!G5390,Δεδομένα!A$1:A$51,0))</f>
        <v>ΠΕΛΛΟΠΟΝΗΣΟΥ</v>
      </c>
      <c r="I5390" s="53">
        <f>INDEX(Δεδομένα!E$1:E$13,MATCH('2021'!H5390,Δεδομένα!D$1:D$13,0))</f>
        <v>8</v>
      </c>
      <c r="J5390" s="4">
        <v>44437</v>
      </c>
      <c r="K5390" s="3" t="s">
        <v>331</v>
      </c>
      <c r="L5390" s="17" t="str">
        <f t="shared" si="444"/>
        <v>29/08/2021 12:15</v>
      </c>
      <c r="M5390" s="4">
        <v>44437</v>
      </c>
      <c r="N5390" s="3" t="s">
        <v>2239</v>
      </c>
      <c r="O5390" s="17" t="str">
        <f t="shared" si="445"/>
        <v>29/08/2021 18:16</v>
      </c>
      <c r="P5390" s="24">
        <f t="shared" si="446"/>
        <v>0.25069444444670808</v>
      </c>
      <c r="Q5390" s="28">
        <v>0</v>
      </c>
      <c r="R5390" s="27">
        <f t="shared" si="447"/>
        <v>361.00000000325963</v>
      </c>
      <c r="S5390" s="3" t="s">
        <v>4</v>
      </c>
      <c r="T5390" s="3" t="s">
        <v>5399</v>
      </c>
      <c r="U5390" s="3" t="s">
        <v>5430</v>
      </c>
      <c r="V5390" s="3" t="s">
        <v>5536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0.2</v>
      </c>
      <c r="AC5390" s="5">
        <v>0</v>
      </c>
      <c r="AD5390" s="5">
        <v>0</v>
      </c>
      <c r="AE5390" s="2">
        <v>13</v>
      </c>
      <c r="AF5390" s="2">
        <v>0</v>
      </c>
      <c r="AG5390" s="2">
        <v>0</v>
      </c>
      <c r="AH5390" s="2">
        <v>0</v>
      </c>
      <c r="AI5390" s="2">
        <v>0</v>
      </c>
      <c r="AJ5390" s="2">
        <v>5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</row>
    <row r="5391" spans="1:46" x14ac:dyDescent="0.2">
      <c r="A5391" s="2">
        <v>1695727</v>
      </c>
      <c r="B5391" s="2">
        <v>888655</v>
      </c>
      <c r="C5391" s="7">
        <v>23.026255602513999</v>
      </c>
      <c r="D5391" s="7">
        <v>37.8303034023915</v>
      </c>
      <c r="E5391" s="19" t="s">
        <v>5393</v>
      </c>
      <c r="F5391" s="46">
        <f>INDEX(Δεδομένα!$P:$P,MATCH('2021'!E5391,Δεδομένα!$O:$O,0))</f>
        <v>157</v>
      </c>
      <c r="G5391" s="49" t="s">
        <v>5394</v>
      </c>
      <c r="H5391" s="51" t="str">
        <f>INDEX(Δεδομένα!B$1:B$51,MATCH('2021'!G5391,Δεδομένα!A$1:A$51,0))</f>
        <v>ΠΕΛΛΟΠΟΝΗΣΟΥ</v>
      </c>
      <c r="I5391" s="53">
        <f>INDEX(Δεδομένα!E$1:E$13,MATCH('2021'!H5391,Δεδομένα!D$1:D$13,0))</f>
        <v>8</v>
      </c>
      <c r="J5391" s="4">
        <v>44443</v>
      </c>
      <c r="K5391" s="3" t="s">
        <v>362</v>
      </c>
      <c r="L5391" s="17" t="str">
        <f t="shared" si="444"/>
        <v>04/09/2021 15:20</v>
      </c>
      <c r="M5391" s="4">
        <v>44448</v>
      </c>
      <c r="N5391" s="3" t="s">
        <v>2403</v>
      </c>
      <c r="O5391" s="17" t="str">
        <f t="shared" si="445"/>
        <v>09/09/2021 21:01</v>
      </c>
      <c r="P5391" s="29">
        <f t="shared" si="446"/>
        <v>5.2368055555562023</v>
      </c>
      <c r="Q5391" s="30">
        <f>5*24</f>
        <v>120</v>
      </c>
      <c r="R5391" s="27">
        <f t="shared" si="447"/>
        <v>7541.0000000009313</v>
      </c>
      <c r="S5391" s="3" t="s">
        <v>4</v>
      </c>
      <c r="T5391" s="3" t="s">
        <v>5399</v>
      </c>
      <c r="U5391" s="3" t="s">
        <v>4</v>
      </c>
      <c r="V5391" s="3" t="s">
        <v>5537</v>
      </c>
      <c r="W5391" s="5">
        <v>0</v>
      </c>
      <c r="X5391" s="5">
        <v>55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2">
        <v>52</v>
      </c>
      <c r="AF5391" s="2">
        <v>36</v>
      </c>
      <c r="AG5391" s="2">
        <v>0</v>
      </c>
      <c r="AH5391" s="2">
        <v>0</v>
      </c>
      <c r="AI5391" s="2">
        <v>0</v>
      </c>
      <c r="AJ5391" s="2">
        <v>25</v>
      </c>
      <c r="AK5391" s="2">
        <v>0</v>
      </c>
      <c r="AL5391" s="2">
        <v>1</v>
      </c>
      <c r="AM5391" s="2">
        <v>0</v>
      </c>
      <c r="AN5391" s="2">
        <v>4</v>
      </c>
      <c r="AO5391" s="2">
        <v>3</v>
      </c>
      <c r="AP5391" s="2">
        <v>0</v>
      </c>
      <c r="AQ5391" s="2">
        <v>0</v>
      </c>
      <c r="AR5391" s="2">
        <v>0</v>
      </c>
      <c r="AS5391" s="2">
        <v>3</v>
      </c>
      <c r="AT5391" s="2">
        <v>2</v>
      </c>
    </row>
    <row r="5392" spans="1:46" x14ac:dyDescent="0.2">
      <c r="A5392" s="2">
        <v>1694055</v>
      </c>
      <c r="B5392" s="2">
        <v>888680</v>
      </c>
      <c r="C5392" s="7">
        <v>22.9938509340097</v>
      </c>
      <c r="D5392" s="7">
        <v>37.872546210607098</v>
      </c>
      <c r="E5392" s="19" t="s">
        <v>5393</v>
      </c>
      <c r="F5392" s="46">
        <f>INDEX(Δεδομένα!$P:$P,MATCH('2021'!E5392,Δεδομένα!$O:$O,0))</f>
        <v>157</v>
      </c>
      <c r="G5392" s="49" t="s">
        <v>5394</v>
      </c>
      <c r="H5392" s="51" t="str">
        <f>INDEX(Δεδομένα!B$1:B$51,MATCH('2021'!G5392,Δεδομένα!A$1:A$51,0))</f>
        <v>ΠΕΛΛΟΠΟΝΗΣΟΥ</v>
      </c>
      <c r="I5392" s="53">
        <f>INDEX(Δεδομένα!E$1:E$13,MATCH('2021'!H5392,Δεδομένα!D$1:D$13,0))</f>
        <v>8</v>
      </c>
      <c r="J5392" s="4">
        <v>44443</v>
      </c>
      <c r="K5392" s="3" t="s">
        <v>918</v>
      </c>
      <c r="L5392" s="17" t="str">
        <f t="shared" si="444"/>
        <v>04/09/2021 17:19</v>
      </c>
      <c r="M5392" s="4">
        <v>44444</v>
      </c>
      <c r="N5392" s="3" t="s">
        <v>272</v>
      </c>
      <c r="O5392" s="17" t="str">
        <f t="shared" si="445"/>
        <v>05/09/2021 09:00</v>
      </c>
      <c r="P5392" s="24">
        <f t="shared" si="446"/>
        <v>0.65347222222044365</v>
      </c>
      <c r="Q5392" s="28">
        <v>0</v>
      </c>
      <c r="R5392" s="27">
        <f t="shared" si="447"/>
        <v>940.99999999743886</v>
      </c>
      <c r="S5392" s="3" t="s">
        <v>4</v>
      </c>
      <c r="T5392" s="3" t="s">
        <v>5397</v>
      </c>
      <c r="U5392" s="3" t="s">
        <v>4024</v>
      </c>
      <c r="V5392" s="3" t="s">
        <v>5538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0.02</v>
      </c>
      <c r="AC5392" s="5">
        <v>0</v>
      </c>
      <c r="AD5392" s="5">
        <v>0</v>
      </c>
      <c r="AE5392" s="2">
        <v>6</v>
      </c>
      <c r="AF5392" s="2">
        <v>0</v>
      </c>
      <c r="AG5392" s="2">
        <v>0</v>
      </c>
      <c r="AH5392" s="2">
        <v>0</v>
      </c>
      <c r="AI5392" s="2">
        <v>0</v>
      </c>
      <c r="AJ5392" s="2">
        <v>3</v>
      </c>
      <c r="AK5392" s="2">
        <v>0</v>
      </c>
      <c r="AL5392" s="2">
        <v>0</v>
      </c>
      <c r="AM5392" s="2">
        <v>0</v>
      </c>
      <c r="AN5392" s="2">
        <v>1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</row>
    <row r="5393" spans="1:46" x14ac:dyDescent="0.2">
      <c r="A5393" s="2">
        <v>1695681</v>
      </c>
      <c r="B5393" s="2">
        <v>889358</v>
      </c>
      <c r="C5393" s="7">
        <v>22.935002244531901</v>
      </c>
      <c r="D5393" s="7">
        <v>37.904872069689297</v>
      </c>
      <c r="E5393" s="19" t="s">
        <v>5393</v>
      </c>
      <c r="F5393" s="46">
        <f>INDEX(Δεδομένα!$P:$P,MATCH('2021'!E5393,Δεδομένα!$O:$O,0))</f>
        <v>157</v>
      </c>
      <c r="G5393" s="49" t="s">
        <v>5394</v>
      </c>
      <c r="H5393" s="51" t="str">
        <f>INDEX(Δεδομένα!B$1:B$51,MATCH('2021'!G5393,Δεδομένα!A$1:A$51,0))</f>
        <v>ΠΕΛΛΟΠΟΝΗΣΟΥ</v>
      </c>
      <c r="I5393" s="53">
        <f>INDEX(Δεδομένα!E$1:E$13,MATCH('2021'!H5393,Δεδομένα!D$1:D$13,0))</f>
        <v>8</v>
      </c>
      <c r="J5393" s="4">
        <v>44446</v>
      </c>
      <c r="K5393" s="3" t="s">
        <v>1758</v>
      </c>
      <c r="L5393" s="17" t="str">
        <f t="shared" si="444"/>
        <v>07/09/2021 02:30</v>
      </c>
      <c r="M5393" s="4">
        <v>44446</v>
      </c>
      <c r="N5393" s="3" t="s">
        <v>5539</v>
      </c>
      <c r="O5393" s="17" t="str">
        <f t="shared" si="445"/>
        <v>07/09/2021 02:58</v>
      </c>
      <c r="P5393" s="24">
        <f t="shared" si="446"/>
        <v>1.9444444449618459E-2</v>
      </c>
      <c r="Q5393" s="28">
        <v>0</v>
      </c>
      <c r="R5393" s="27">
        <f t="shared" si="447"/>
        <v>28.000000007450581</v>
      </c>
      <c r="S5393" s="3" t="s">
        <v>4</v>
      </c>
      <c r="T5393" s="3" t="s">
        <v>5399</v>
      </c>
      <c r="U5393" s="3" t="s">
        <v>5409</v>
      </c>
      <c r="V5393" s="3" t="s">
        <v>5457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0.2</v>
      </c>
      <c r="AC5393" s="5">
        <v>0</v>
      </c>
      <c r="AD5393" s="5">
        <v>0</v>
      </c>
      <c r="AE5393" s="2">
        <v>4</v>
      </c>
      <c r="AF5393" s="2">
        <v>0</v>
      </c>
      <c r="AG5393" s="2">
        <v>0</v>
      </c>
      <c r="AH5393" s="2">
        <v>0</v>
      </c>
      <c r="AI5393" s="2">
        <v>0</v>
      </c>
      <c r="AJ5393" s="2">
        <v>2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</row>
    <row r="5394" spans="1:46" x14ac:dyDescent="0.2">
      <c r="A5394" s="2">
        <v>1695876</v>
      </c>
      <c r="B5394" s="2">
        <v>889969</v>
      </c>
      <c r="C5394" s="7">
        <v>22.935754155650599</v>
      </c>
      <c r="D5394" s="7">
        <v>37.911667235969396</v>
      </c>
      <c r="E5394" s="19" t="s">
        <v>5393</v>
      </c>
      <c r="F5394" s="46">
        <f>INDEX(Δεδομένα!$P:$P,MATCH('2021'!E5394,Δεδομένα!$O:$O,0))</f>
        <v>157</v>
      </c>
      <c r="G5394" s="49" t="s">
        <v>5394</v>
      </c>
      <c r="H5394" s="51" t="str">
        <f>INDEX(Δεδομένα!B$1:B$51,MATCH('2021'!G5394,Δεδομένα!A$1:A$51,0))</f>
        <v>ΠΕΛΛΟΠΟΝΗΣΟΥ</v>
      </c>
      <c r="I5394" s="53">
        <f>INDEX(Δεδομένα!E$1:E$13,MATCH('2021'!H5394,Δεδομένα!D$1:D$13,0))</f>
        <v>8</v>
      </c>
      <c r="J5394" s="4">
        <v>44448</v>
      </c>
      <c r="K5394" s="3" t="s">
        <v>223</v>
      </c>
      <c r="L5394" s="17" t="str">
        <f t="shared" si="444"/>
        <v>09/09/2021 12:20</v>
      </c>
      <c r="M5394" s="4">
        <v>44448</v>
      </c>
      <c r="N5394" s="3" t="s">
        <v>297</v>
      </c>
      <c r="O5394" s="17" t="str">
        <f t="shared" si="445"/>
        <v>09/09/2021 12:55</v>
      </c>
      <c r="P5394" s="24">
        <f t="shared" si="446"/>
        <v>2.4305555554747116E-2</v>
      </c>
      <c r="Q5394" s="28">
        <v>0</v>
      </c>
      <c r="R5394" s="27">
        <f t="shared" si="447"/>
        <v>34.999999998835847</v>
      </c>
      <c r="S5394" s="3" t="s">
        <v>4</v>
      </c>
      <c r="T5394" s="3" t="s">
        <v>5399</v>
      </c>
      <c r="U5394" s="3" t="s">
        <v>5409</v>
      </c>
      <c r="V5394" s="3" t="s">
        <v>5534</v>
      </c>
      <c r="W5394" s="5">
        <v>0</v>
      </c>
      <c r="X5394" s="5">
        <v>0</v>
      </c>
      <c r="Y5394" s="5">
        <v>0</v>
      </c>
      <c r="Z5394" s="5">
        <v>0</v>
      </c>
      <c r="AA5394" s="5">
        <v>0.05</v>
      </c>
      <c r="AB5394" s="5">
        <v>0</v>
      </c>
      <c r="AC5394" s="5">
        <v>0</v>
      </c>
      <c r="AD5394" s="5">
        <v>0</v>
      </c>
      <c r="AE5394" s="2">
        <v>3</v>
      </c>
      <c r="AF5394" s="2">
        <v>0</v>
      </c>
      <c r="AG5394" s="2">
        <v>0</v>
      </c>
      <c r="AH5394" s="2">
        <v>0</v>
      </c>
      <c r="AI5394" s="2">
        <v>0</v>
      </c>
      <c r="AJ5394" s="2">
        <v>1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</row>
    <row r="5395" spans="1:46" x14ac:dyDescent="0.2">
      <c r="A5395" s="2">
        <v>1695935</v>
      </c>
      <c r="B5395" s="2">
        <v>890282</v>
      </c>
      <c r="C5395" s="7">
        <v>22.771397582828101</v>
      </c>
      <c r="D5395" s="7">
        <v>37.897200136507799</v>
      </c>
      <c r="E5395" s="19" t="s">
        <v>5393</v>
      </c>
      <c r="F5395" s="46">
        <f>INDEX(Δεδομένα!$P:$P,MATCH('2021'!E5395,Δεδομένα!$O:$O,0))</f>
        <v>157</v>
      </c>
      <c r="G5395" s="49" t="s">
        <v>5394</v>
      </c>
      <c r="H5395" s="51" t="str">
        <f>INDEX(Δεδομένα!B$1:B$51,MATCH('2021'!G5395,Δεδομένα!A$1:A$51,0))</f>
        <v>ΠΕΛΛΟΠΟΝΗΣΟΥ</v>
      </c>
      <c r="I5395" s="53">
        <f>INDEX(Δεδομένα!E$1:E$13,MATCH('2021'!H5395,Δεδομένα!D$1:D$13,0))</f>
        <v>8</v>
      </c>
      <c r="J5395" s="4">
        <v>44449</v>
      </c>
      <c r="K5395" s="3" t="s">
        <v>367</v>
      </c>
      <c r="L5395" s="17" t="str">
        <f t="shared" si="444"/>
        <v>10/09/2021 18:59</v>
      </c>
      <c r="M5395" s="4">
        <v>44449</v>
      </c>
      <c r="N5395" s="3" t="s">
        <v>1030</v>
      </c>
      <c r="O5395" s="17" t="str">
        <f t="shared" si="445"/>
        <v>10/09/2021 20:16</v>
      </c>
      <c r="P5395" s="24">
        <f t="shared" si="446"/>
        <v>5.3472222221898846E-2</v>
      </c>
      <c r="Q5395" s="28">
        <v>0</v>
      </c>
      <c r="R5395" s="27">
        <f t="shared" si="447"/>
        <v>76.999999999534339</v>
      </c>
      <c r="S5395" s="3" t="s">
        <v>4</v>
      </c>
      <c r="T5395" s="3" t="s">
        <v>5395</v>
      </c>
      <c r="U5395" s="3" t="s">
        <v>5088</v>
      </c>
      <c r="V5395" s="3" t="s">
        <v>5540</v>
      </c>
      <c r="W5395" s="5">
        <v>0</v>
      </c>
      <c r="X5395" s="5">
        <v>0.2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2">
        <v>5</v>
      </c>
      <c r="AF5395" s="2">
        <v>0</v>
      </c>
      <c r="AG5395" s="2">
        <v>0</v>
      </c>
      <c r="AH5395" s="2">
        <v>0</v>
      </c>
      <c r="AI5395" s="2">
        <v>0</v>
      </c>
      <c r="AJ5395" s="2">
        <v>2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</row>
    <row r="5396" spans="1:46" x14ac:dyDescent="0.2">
      <c r="A5396" s="2">
        <v>1696741</v>
      </c>
      <c r="B5396" s="2">
        <v>890980</v>
      </c>
      <c r="C5396" s="7">
        <v>22.936894829015301</v>
      </c>
      <c r="D5396" s="7">
        <v>37.903641551437097</v>
      </c>
      <c r="E5396" s="19" t="s">
        <v>5393</v>
      </c>
      <c r="F5396" s="46">
        <f>INDEX(Δεδομένα!$P:$P,MATCH('2021'!E5396,Δεδομένα!$O:$O,0))</f>
        <v>157</v>
      </c>
      <c r="G5396" s="49" t="s">
        <v>5394</v>
      </c>
      <c r="H5396" s="51" t="str">
        <f>INDEX(Δεδομένα!B$1:B$51,MATCH('2021'!G5396,Δεδομένα!A$1:A$51,0))</f>
        <v>ΠΕΛΛΟΠΟΝΗΣΟΥ</v>
      </c>
      <c r="I5396" s="53">
        <f>INDEX(Δεδομένα!E$1:E$13,MATCH('2021'!H5396,Δεδομένα!D$1:D$13,0))</f>
        <v>8</v>
      </c>
      <c r="J5396" s="4">
        <v>44452</v>
      </c>
      <c r="K5396" s="3" t="s">
        <v>464</v>
      </c>
      <c r="L5396" s="17" t="str">
        <f t="shared" si="444"/>
        <v>13/09/2021 18:20</v>
      </c>
      <c r="M5396" s="4">
        <v>44452</v>
      </c>
      <c r="N5396" s="3" t="s">
        <v>502</v>
      </c>
      <c r="O5396" s="17" t="str">
        <f t="shared" si="445"/>
        <v>13/09/2021 19:30</v>
      </c>
      <c r="P5396" s="24">
        <f t="shared" si="446"/>
        <v>4.8611111109494232E-2</v>
      </c>
      <c r="Q5396" s="28">
        <v>0</v>
      </c>
      <c r="R5396" s="27">
        <f t="shared" si="447"/>
        <v>69.999999997671694</v>
      </c>
      <c r="S5396" s="3" t="s">
        <v>4</v>
      </c>
      <c r="T5396" s="3" t="s">
        <v>5399</v>
      </c>
      <c r="U5396" s="3" t="s">
        <v>5409</v>
      </c>
      <c r="V5396" s="3" t="s">
        <v>5409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0.5</v>
      </c>
      <c r="AC5396" s="5">
        <v>0</v>
      </c>
      <c r="AD5396" s="5">
        <v>0</v>
      </c>
      <c r="AE5396" s="2">
        <v>7</v>
      </c>
      <c r="AF5396" s="2">
        <v>0</v>
      </c>
      <c r="AG5396" s="2">
        <v>0</v>
      </c>
      <c r="AH5396" s="2">
        <v>0</v>
      </c>
      <c r="AI5396" s="2">
        <v>0</v>
      </c>
      <c r="AJ5396" s="2">
        <v>3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</row>
    <row r="5397" spans="1:46" x14ac:dyDescent="0.2">
      <c r="A5397" s="2">
        <v>1696992</v>
      </c>
      <c r="B5397" s="2">
        <v>891188</v>
      </c>
      <c r="C5397" s="7">
        <v>22.949510995779701</v>
      </c>
      <c r="D5397" s="7">
        <v>37.907790240148998</v>
      </c>
      <c r="E5397" s="19" t="s">
        <v>5393</v>
      </c>
      <c r="F5397" s="46">
        <f>INDEX(Δεδομένα!$P:$P,MATCH('2021'!E5397,Δεδομένα!$O:$O,0))</f>
        <v>157</v>
      </c>
      <c r="G5397" s="49" t="s">
        <v>5394</v>
      </c>
      <c r="H5397" s="51" t="str">
        <f>INDEX(Δεδομένα!B$1:B$51,MATCH('2021'!G5397,Δεδομένα!A$1:A$51,0))</f>
        <v>ΠΕΛΛΟΠΟΝΗΣΟΥ</v>
      </c>
      <c r="I5397" s="53">
        <f>INDEX(Δεδομένα!E$1:E$13,MATCH('2021'!H5397,Δεδομένα!D$1:D$13,0))</f>
        <v>8</v>
      </c>
      <c r="J5397" s="4">
        <v>44453</v>
      </c>
      <c r="K5397" s="3" t="s">
        <v>1162</v>
      </c>
      <c r="L5397" s="17" t="str">
        <f t="shared" si="444"/>
        <v>14/09/2021 16:29</v>
      </c>
      <c r="M5397" s="4">
        <v>44453</v>
      </c>
      <c r="N5397" s="3" t="s">
        <v>717</v>
      </c>
      <c r="O5397" s="17" t="str">
        <f t="shared" si="445"/>
        <v>14/09/2021 17:46</v>
      </c>
      <c r="P5397" s="24">
        <f t="shared" si="446"/>
        <v>5.3472222221898846E-2</v>
      </c>
      <c r="Q5397" s="28">
        <v>0</v>
      </c>
      <c r="R5397" s="27">
        <f t="shared" si="447"/>
        <v>76.999999999534339</v>
      </c>
      <c r="S5397" s="3" t="s">
        <v>4</v>
      </c>
      <c r="T5397" s="3" t="s">
        <v>5399</v>
      </c>
      <c r="U5397" s="3" t="s">
        <v>5409</v>
      </c>
      <c r="V5397" s="3" t="s">
        <v>5541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1</v>
      </c>
      <c r="AC5397" s="5">
        <v>0</v>
      </c>
      <c r="AD5397" s="5">
        <v>0</v>
      </c>
      <c r="AE5397" s="2">
        <v>6</v>
      </c>
      <c r="AF5397" s="2">
        <v>0</v>
      </c>
      <c r="AG5397" s="2">
        <v>0</v>
      </c>
      <c r="AH5397" s="2">
        <v>0</v>
      </c>
      <c r="AI5397" s="2">
        <v>0</v>
      </c>
      <c r="AJ5397" s="2">
        <v>4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</row>
    <row r="5398" spans="1:46" x14ac:dyDescent="0.2">
      <c r="A5398" s="2">
        <v>1697080</v>
      </c>
      <c r="B5398" s="2">
        <v>891481</v>
      </c>
      <c r="C5398" s="7">
        <v>22.782025672556902</v>
      </c>
      <c r="D5398" s="7">
        <v>37.809179730505903</v>
      </c>
      <c r="E5398" s="19" t="s">
        <v>5393</v>
      </c>
      <c r="F5398" s="46">
        <f>INDEX(Δεδομένα!$P:$P,MATCH('2021'!E5398,Δεδομένα!$O:$O,0))</f>
        <v>157</v>
      </c>
      <c r="G5398" s="49" t="s">
        <v>5394</v>
      </c>
      <c r="H5398" s="51" t="str">
        <f>INDEX(Δεδομένα!B$1:B$51,MATCH('2021'!G5398,Δεδομένα!A$1:A$51,0))</f>
        <v>ΠΕΛΛΟΠΟΝΗΣΟΥ</v>
      </c>
      <c r="I5398" s="53">
        <f>INDEX(Δεδομένα!E$1:E$13,MATCH('2021'!H5398,Δεδομένα!D$1:D$13,0))</f>
        <v>8</v>
      </c>
      <c r="J5398" s="4">
        <v>44454</v>
      </c>
      <c r="K5398" s="3" t="s">
        <v>845</v>
      </c>
      <c r="L5398" s="17" t="str">
        <f t="shared" si="444"/>
        <v>15/09/2021 17:39</v>
      </c>
      <c r="M5398" s="4">
        <v>44454</v>
      </c>
      <c r="N5398" s="3" t="s">
        <v>102</v>
      </c>
      <c r="O5398" s="17" t="str">
        <f t="shared" si="445"/>
        <v>15/09/2021 18:35</v>
      </c>
      <c r="P5398" s="24">
        <f t="shared" si="446"/>
        <v>3.8888888884685002E-2</v>
      </c>
      <c r="Q5398" s="28">
        <v>0</v>
      </c>
      <c r="R5398" s="27">
        <f t="shared" si="447"/>
        <v>55.999999993946403</v>
      </c>
      <c r="S5398" s="3" t="s">
        <v>4</v>
      </c>
      <c r="T5398" s="3" t="s">
        <v>5399</v>
      </c>
      <c r="U5398" s="3" t="s">
        <v>1551</v>
      </c>
      <c r="V5398" s="3" t="s">
        <v>5542</v>
      </c>
      <c r="W5398" s="5">
        <v>0</v>
      </c>
      <c r="X5398" s="5">
        <v>0</v>
      </c>
      <c r="Y5398" s="5">
        <v>0</v>
      </c>
      <c r="Z5398" s="5">
        <v>0.4</v>
      </c>
      <c r="AA5398" s="5">
        <v>0</v>
      </c>
      <c r="AB5398" s="5">
        <v>0</v>
      </c>
      <c r="AC5398" s="5">
        <v>0</v>
      </c>
      <c r="AD5398" s="5">
        <v>0</v>
      </c>
      <c r="AE5398" s="2">
        <v>10</v>
      </c>
      <c r="AF5398" s="2">
        <v>0</v>
      </c>
      <c r="AG5398" s="2">
        <v>0</v>
      </c>
      <c r="AH5398" s="2">
        <v>0</v>
      </c>
      <c r="AI5398" s="2">
        <v>0</v>
      </c>
      <c r="AJ5398" s="2">
        <v>4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</row>
    <row r="5399" spans="1:46" x14ac:dyDescent="0.2">
      <c r="A5399" s="2">
        <v>1697553</v>
      </c>
      <c r="B5399" s="2">
        <v>892124</v>
      </c>
      <c r="C5399" s="7">
        <v>22.804347126886</v>
      </c>
      <c r="D5399" s="7">
        <v>37.902962862518301</v>
      </c>
      <c r="E5399" s="19" t="s">
        <v>5393</v>
      </c>
      <c r="F5399" s="46">
        <f>INDEX(Δεδομένα!$P:$P,MATCH('2021'!E5399,Δεδομένα!$O:$O,0))</f>
        <v>157</v>
      </c>
      <c r="G5399" s="49" t="s">
        <v>5394</v>
      </c>
      <c r="H5399" s="51" t="str">
        <f>INDEX(Δεδομένα!B$1:B$51,MATCH('2021'!G5399,Δεδομένα!A$1:A$51,0))</f>
        <v>ΠΕΛΛΟΠΟΝΗΣΟΥ</v>
      </c>
      <c r="I5399" s="53">
        <f>INDEX(Δεδομένα!E$1:E$13,MATCH('2021'!H5399,Δεδομένα!D$1:D$13,0))</f>
        <v>8</v>
      </c>
      <c r="J5399" s="4">
        <v>44457</v>
      </c>
      <c r="K5399" s="3" t="s">
        <v>5543</v>
      </c>
      <c r="L5399" s="17" t="str">
        <f t="shared" si="444"/>
        <v>18/09/2021 04:05</v>
      </c>
      <c r="M5399" s="4">
        <v>44459</v>
      </c>
      <c r="N5399" s="3" t="s">
        <v>558</v>
      </c>
      <c r="O5399" s="17" t="str">
        <f t="shared" si="445"/>
        <v>20/09/2021 20:04</v>
      </c>
      <c r="P5399" s="29">
        <f t="shared" si="446"/>
        <v>2.6659722222175333</v>
      </c>
      <c r="Q5399" s="30">
        <f>2*24</f>
        <v>48</v>
      </c>
      <c r="R5399" s="27">
        <f t="shared" si="447"/>
        <v>3838.9999999932479</v>
      </c>
      <c r="S5399" s="3" t="s">
        <v>4</v>
      </c>
      <c r="T5399" s="3" t="s">
        <v>5395</v>
      </c>
      <c r="U5399" s="3" t="s">
        <v>5088</v>
      </c>
      <c r="V5399" s="3" t="s">
        <v>5088</v>
      </c>
      <c r="W5399" s="5">
        <v>0</v>
      </c>
      <c r="X5399" s="5">
        <v>0.02</v>
      </c>
      <c r="Y5399" s="5">
        <v>0</v>
      </c>
      <c r="Z5399" s="5">
        <v>0</v>
      </c>
      <c r="AA5399" s="5">
        <v>0</v>
      </c>
      <c r="AB5399" s="5">
        <v>0.03</v>
      </c>
      <c r="AC5399" s="5">
        <v>0</v>
      </c>
      <c r="AD5399" s="5">
        <v>0</v>
      </c>
      <c r="AE5399" s="2">
        <v>10</v>
      </c>
      <c r="AF5399" s="2">
        <v>0</v>
      </c>
      <c r="AG5399" s="2">
        <v>0</v>
      </c>
      <c r="AH5399" s="2">
        <v>0</v>
      </c>
      <c r="AI5399" s="2">
        <v>0</v>
      </c>
      <c r="AJ5399" s="2">
        <v>4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</row>
    <row r="5400" spans="1:46" x14ac:dyDescent="0.2">
      <c r="A5400" s="2">
        <v>1697502</v>
      </c>
      <c r="B5400" s="2">
        <v>892134</v>
      </c>
      <c r="C5400" s="7">
        <v>22.618400424642498</v>
      </c>
      <c r="D5400" s="7">
        <v>37.797526381249597</v>
      </c>
      <c r="E5400" s="19" t="s">
        <v>5393</v>
      </c>
      <c r="F5400" s="46">
        <f>INDEX(Δεδομένα!$P:$P,MATCH('2021'!E5400,Δεδομένα!$O:$O,0))</f>
        <v>157</v>
      </c>
      <c r="G5400" s="49" t="s">
        <v>5394</v>
      </c>
      <c r="H5400" s="51" t="str">
        <f>INDEX(Δεδομένα!B$1:B$51,MATCH('2021'!G5400,Δεδομένα!A$1:A$51,0))</f>
        <v>ΠΕΛΛΟΠΟΝΗΣΟΥ</v>
      </c>
      <c r="I5400" s="53">
        <f>INDEX(Δεδομένα!E$1:E$13,MATCH('2021'!H5400,Δεδομένα!D$1:D$13,0))</f>
        <v>8</v>
      </c>
      <c r="J5400" s="4">
        <v>44457</v>
      </c>
      <c r="K5400" s="3" t="s">
        <v>5544</v>
      </c>
      <c r="L5400" s="17" t="str">
        <f t="shared" si="444"/>
        <v>18/09/2021 08:17</v>
      </c>
      <c r="M5400" s="4">
        <v>44457</v>
      </c>
      <c r="N5400" s="3" t="s">
        <v>1257</v>
      </c>
      <c r="O5400" s="17" t="str">
        <f t="shared" si="445"/>
        <v>18/09/2021 09:10</v>
      </c>
      <c r="P5400" s="24">
        <f t="shared" si="446"/>
        <v>3.680555555911269E-2</v>
      </c>
      <c r="Q5400" s="28">
        <v>0</v>
      </c>
      <c r="R5400" s="27">
        <f t="shared" si="447"/>
        <v>53.000000005122274</v>
      </c>
      <c r="S5400" s="3" t="s">
        <v>4</v>
      </c>
      <c r="T5400" s="3" t="s">
        <v>5397</v>
      </c>
      <c r="U5400" s="3" t="s">
        <v>5418</v>
      </c>
      <c r="V5400" s="3" t="s">
        <v>5418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0.05</v>
      </c>
      <c r="AE5400" s="2">
        <v>2</v>
      </c>
      <c r="AF5400" s="2">
        <v>0</v>
      </c>
      <c r="AG5400" s="2">
        <v>0</v>
      </c>
      <c r="AH5400" s="2">
        <v>0</v>
      </c>
      <c r="AI5400" s="2">
        <v>0</v>
      </c>
      <c r="AJ5400" s="2">
        <v>1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</row>
    <row r="5401" spans="1:46" x14ac:dyDescent="0.2">
      <c r="A5401" s="2">
        <v>1697514</v>
      </c>
      <c r="B5401" s="2">
        <v>892335</v>
      </c>
      <c r="C5401" s="7">
        <v>22.630610747790001</v>
      </c>
      <c r="D5401" s="7">
        <v>37.829586420129502</v>
      </c>
      <c r="E5401" s="19" t="s">
        <v>5393</v>
      </c>
      <c r="F5401" s="46">
        <f>INDEX(Δεδομένα!$P:$P,MATCH('2021'!E5401,Δεδομένα!$O:$O,0))</f>
        <v>157</v>
      </c>
      <c r="G5401" s="49" t="s">
        <v>5394</v>
      </c>
      <c r="H5401" s="51" t="str">
        <f>INDEX(Δεδομένα!B$1:B$51,MATCH('2021'!G5401,Δεδομένα!A$1:A$51,0))</f>
        <v>ΠΕΛΛΟΠΟΝΗΣΟΥ</v>
      </c>
      <c r="I5401" s="53">
        <f>INDEX(Δεδομένα!E$1:E$13,MATCH('2021'!H5401,Δεδομένα!D$1:D$13,0))</f>
        <v>8</v>
      </c>
      <c r="J5401" s="4">
        <v>44457</v>
      </c>
      <c r="K5401" s="3" t="s">
        <v>13</v>
      </c>
      <c r="L5401" s="17" t="str">
        <f t="shared" si="444"/>
        <v>18/09/2021 18:50</v>
      </c>
      <c r="M5401" s="4">
        <v>44457</v>
      </c>
      <c r="N5401" s="3" t="s">
        <v>1937</v>
      </c>
      <c r="O5401" s="17" t="str">
        <f t="shared" si="445"/>
        <v>18/09/2021 19:19</v>
      </c>
      <c r="P5401" s="24">
        <f t="shared" si="446"/>
        <v>2.0138888889050577E-2</v>
      </c>
      <c r="Q5401" s="28">
        <v>0</v>
      </c>
      <c r="R5401" s="27">
        <f t="shared" si="447"/>
        <v>29.000000000232831</v>
      </c>
      <c r="S5401" s="3" t="s">
        <v>4</v>
      </c>
      <c r="T5401" s="3" t="s">
        <v>5397</v>
      </c>
      <c r="U5401" s="3" t="s">
        <v>5418</v>
      </c>
      <c r="V5401" s="3" t="s">
        <v>5545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2</v>
      </c>
      <c r="AC5401" s="5">
        <v>0</v>
      </c>
      <c r="AD5401" s="5">
        <v>0</v>
      </c>
      <c r="AE5401" s="2">
        <v>4</v>
      </c>
      <c r="AF5401" s="2">
        <v>0</v>
      </c>
      <c r="AG5401" s="2">
        <v>0</v>
      </c>
      <c r="AH5401" s="2">
        <v>0</v>
      </c>
      <c r="AI5401" s="2">
        <v>0</v>
      </c>
      <c r="AJ5401" s="2">
        <v>2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</row>
    <row r="5402" spans="1:46" x14ac:dyDescent="0.2">
      <c r="A5402" s="2">
        <v>1697525</v>
      </c>
      <c r="B5402" s="2">
        <v>892502</v>
      </c>
      <c r="C5402" s="7">
        <v>23.007613836709002</v>
      </c>
      <c r="D5402" s="7">
        <v>37.838974357045203</v>
      </c>
      <c r="E5402" s="19" t="s">
        <v>5393</v>
      </c>
      <c r="F5402" s="46">
        <f>INDEX(Δεδομένα!$P:$P,MATCH('2021'!E5402,Δεδομένα!$O:$O,0))</f>
        <v>157</v>
      </c>
      <c r="G5402" s="49" t="s">
        <v>5394</v>
      </c>
      <c r="H5402" s="51" t="str">
        <f>INDEX(Δεδομένα!B$1:B$51,MATCH('2021'!G5402,Δεδομένα!A$1:A$51,0))</f>
        <v>ΠΕΛΛΟΠΟΝΗΣΟΥ</v>
      </c>
      <c r="I5402" s="53">
        <f>INDEX(Δεδομένα!E$1:E$13,MATCH('2021'!H5402,Δεδομένα!D$1:D$13,0))</f>
        <v>8</v>
      </c>
      <c r="J5402" s="4">
        <v>44458</v>
      </c>
      <c r="K5402" s="3" t="s">
        <v>297</v>
      </c>
      <c r="L5402" s="17" t="str">
        <f t="shared" si="444"/>
        <v>19/09/2021 12:55</v>
      </c>
      <c r="M5402" s="4">
        <v>44458</v>
      </c>
      <c r="N5402" s="3" t="s">
        <v>478</v>
      </c>
      <c r="O5402" s="17" t="str">
        <f t="shared" si="445"/>
        <v>19/09/2021 16:57</v>
      </c>
      <c r="P5402" s="24">
        <f t="shared" si="446"/>
        <v>0.1680555555576575</v>
      </c>
      <c r="Q5402" s="28">
        <v>0</v>
      </c>
      <c r="R5402" s="27">
        <f t="shared" si="447"/>
        <v>242.0000000030268</v>
      </c>
      <c r="S5402" s="3" t="s">
        <v>4</v>
      </c>
      <c r="T5402" s="3" t="s">
        <v>5399</v>
      </c>
      <c r="U5402" s="3" t="s">
        <v>4</v>
      </c>
      <c r="V5402" s="3" t="s">
        <v>5546</v>
      </c>
      <c r="W5402" s="5">
        <v>0</v>
      </c>
      <c r="X5402" s="5">
        <v>0.03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2">
        <v>6</v>
      </c>
      <c r="AF5402" s="2">
        <v>0</v>
      </c>
      <c r="AG5402" s="2">
        <v>0</v>
      </c>
      <c r="AH5402" s="2">
        <v>0</v>
      </c>
      <c r="AI5402" s="2">
        <v>0</v>
      </c>
      <c r="AJ5402" s="2">
        <v>2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</row>
    <row r="5403" spans="1:46" x14ac:dyDescent="0.2">
      <c r="A5403" s="2">
        <v>1697772</v>
      </c>
      <c r="B5403" s="2">
        <v>892867</v>
      </c>
      <c r="C5403" s="7">
        <v>22.935872655470899</v>
      </c>
      <c r="D5403" s="7">
        <v>37.913012177225397</v>
      </c>
      <c r="E5403" s="19" t="s">
        <v>5393</v>
      </c>
      <c r="F5403" s="46">
        <f>INDEX(Δεδομένα!$P:$P,MATCH('2021'!E5403,Δεδομένα!$O:$O,0))</f>
        <v>157</v>
      </c>
      <c r="G5403" s="49" t="s">
        <v>5394</v>
      </c>
      <c r="H5403" s="51" t="str">
        <f>INDEX(Δεδομένα!B$1:B$51,MATCH('2021'!G5403,Δεδομένα!A$1:A$51,0))</f>
        <v>ΠΕΛΛΟΠΟΝΗΣΟΥ</v>
      </c>
      <c r="I5403" s="53">
        <f>INDEX(Δεδομένα!E$1:E$13,MATCH('2021'!H5403,Δεδομένα!D$1:D$13,0))</f>
        <v>8</v>
      </c>
      <c r="J5403" s="4">
        <v>44459</v>
      </c>
      <c r="K5403" s="3" t="s">
        <v>483</v>
      </c>
      <c r="L5403" s="17" t="str">
        <f t="shared" si="444"/>
        <v>20/09/2021 18:10</v>
      </c>
      <c r="M5403" s="4">
        <v>44459</v>
      </c>
      <c r="N5403" s="3" t="s">
        <v>1214</v>
      </c>
      <c r="O5403" s="17" t="str">
        <f t="shared" si="445"/>
        <v>20/09/2021 18:36</v>
      </c>
      <c r="P5403" s="24">
        <f t="shared" si="446"/>
        <v>1.8055555556202307E-2</v>
      </c>
      <c r="Q5403" s="28">
        <v>0</v>
      </c>
      <c r="R5403" s="27">
        <f t="shared" si="447"/>
        <v>26.000000000931323</v>
      </c>
      <c r="S5403" s="3" t="s">
        <v>4</v>
      </c>
      <c r="T5403" s="3" t="s">
        <v>5399</v>
      </c>
      <c r="U5403" s="3" t="s">
        <v>5409</v>
      </c>
      <c r="V5403" s="3" t="s">
        <v>5547</v>
      </c>
      <c r="W5403" s="5">
        <v>0</v>
      </c>
      <c r="X5403" s="5">
        <v>0</v>
      </c>
      <c r="Y5403" s="5">
        <v>0</v>
      </c>
      <c r="Z5403" s="5">
        <v>0.2</v>
      </c>
      <c r="AA5403" s="5">
        <v>0</v>
      </c>
      <c r="AB5403" s="5">
        <v>0</v>
      </c>
      <c r="AC5403" s="5">
        <v>0</v>
      </c>
      <c r="AD5403" s="5">
        <v>0</v>
      </c>
      <c r="AE5403" s="2">
        <v>4</v>
      </c>
      <c r="AF5403" s="2">
        <v>0</v>
      </c>
      <c r="AG5403" s="2">
        <v>0</v>
      </c>
      <c r="AH5403" s="2">
        <v>0</v>
      </c>
      <c r="AI5403" s="2">
        <v>0</v>
      </c>
      <c r="AJ5403" s="2">
        <v>1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</row>
    <row r="5404" spans="1:46" x14ac:dyDescent="0.2">
      <c r="A5404" s="2">
        <v>1699141</v>
      </c>
      <c r="B5404" s="2">
        <v>893262</v>
      </c>
      <c r="C5404" s="7">
        <v>22.753754345963401</v>
      </c>
      <c r="D5404" s="7">
        <v>37.911044861092897</v>
      </c>
      <c r="E5404" s="19" t="s">
        <v>5393</v>
      </c>
      <c r="F5404" s="46">
        <f>INDEX(Δεδομένα!$P:$P,MATCH('2021'!E5404,Δεδομένα!$O:$O,0))</f>
        <v>157</v>
      </c>
      <c r="G5404" s="49" t="s">
        <v>5394</v>
      </c>
      <c r="H5404" s="51" t="str">
        <f>INDEX(Δεδομένα!B$1:B$51,MATCH('2021'!G5404,Δεδομένα!A$1:A$51,0))</f>
        <v>ΠΕΛΛΟΠΟΝΗΣΟΥ</v>
      </c>
      <c r="I5404" s="53">
        <f>INDEX(Δεδομένα!E$1:E$13,MATCH('2021'!H5404,Δεδομένα!D$1:D$13,0))</f>
        <v>8</v>
      </c>
      <c r="J5404" s="4">
        <v>44461</v>
      </c>
      <c r="K5404" s="3" t="s">
        <v>167</v>
      </c>
      <c r="L5404" s="17" t="str">
        <f t="shared" si="444"/>
        <v>22/09/2021 10:35</v>
      </c>
      <c r="M5404" s="4">
        <v>44461</v>
      </c>
      <c r="N5404" s="3" t="s">
        <v>86</v>
      </c>
      <c r="O5404" s="17" t="str">
        <f t="shared" si="445"/>
        <v>22/09/2021 11:39</v>
      </c>
      <c r="P5404" s="24">
        <f t="shared" si="446"/>
        <v>4.444444445107365E-2</v>
      </c>
      <c r="Q5404" s="28">
        <v>0</v>
      </c>
      <c r="R5404" s="27">
        <f t="shared" si="447"/>
        <v>64.000000009546056</v>
      </c>
      <c r="S5404" s="3" t="s">
        <v>4</v>
      </c>
      <c r="T5404" s="3" t="s">
        <v>5399</v>
      </c>
      <c r="U5404" s="3" t="s">
        <v>4</v>
      </c>
      <c r="V5404" s="3" t="s">
        <v>5548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0.2</v>
      </c>
      <c r="AC5404" s="5">
        <v>0</v>
      </c>
      <c r="AD5404" s="5">
        <v>0</v>
      </c>
      <c r="AE5404" s="2">
        <v>4</v>
      </c>
      <c r="AF5404" s="2">
        <v>0</v>
      </c>
      <c r="AG5404" s="2">
        <v>0</v>
      </c>
      <c r="AH5404" s="2">
        <v>0</v>
      </c>
      <c r="AI5404" s="2">
        <v>0</v>
      </c>
      <c r="AJ5404" s="2">
        <v>2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</row>
    <row r="5405" spans="1:46" x14ac:dyDescent="0.2">
      <c r="A5405" s="2">
        <v>1699305</v>
      </c>
      <c r="B5405" s="2">
        <v>893805</v>
      </c>
      <c r="C5405" s="7">
        <v>22.935332857848302</v>
      </c>
      <c r="D5405" s="7">
        <v>37.911899580050601</v>
      </c>
      <c r="E5405" s="19" t="s">
        <v>5393</v>
      </c>
      <c r="F5405" s="46">
        <f>INDEX(Δεδομένα!$P:$P,MATCH('2021'!E5405,Δεδομένα!$O:$O,0))</f>
        <v>157</v>
      </c>
      <c r="G5405" s="49" t="s">
        <v>5394</v>
      </c>
      <c r="H5405" s="51" t="str">
        <f>INDEX(Δεδομένα!B$1:B$51,MATCH('2021'!G5405,Δεδομένα!A$1:A$51,0))</f>
        <v>ΠΕΛΛΟΠΟΝΗΣΟΥ</v>
      </c>
      <c r="I5405" s="53">
        <f>INDEX(Δεδομένα!E$1:E$13,MATCH('2021'!H5405,Δεδομένα!D$1:D$13,0))</f>
        <v>8</v>
      </c>
      <c r="J5405" s="4">
        <v>44463</v>
      </c>
      <c r="K5405" s="3" t="s">
        <v>237</v>
      </c>
      <c r="L5405" s="17" t="str">
        <f t="shared" si="444"/>
        <v>24/09/2021 12:30</v>
      </c>
      <c r="M5405" s="4">
        <v>44463</v>
      </c>
      <c r="N5405" s="3" t="s">
        <v>407</v>
      </c>
      <c r="O5405" s="17" t="str">
        <f t="shared" si="445"/>
        <v>24/09/2021 15:40</v>
      </c>
      <c r="P5405" s="24">
        <f t="shared" si="446"/>
        <v>0.13194444444525288</v>
      </c>
      <c r="Q5405" s="28">
        <v>0</v>
      </c>
      <c r="R5405" s="27">
        <f t="shared" si="447"/>
        <v>190.00000000116415</v>
      </c>
      <c r="S5405" s="3" t="s">
        <v>4</v>
      </c>
      <c r="T5405" s="3" t="s">
        <v>5399</v>
      </c>
      <c r="U5405" s="3" t="s">
        <v>5409</v>
      </c>
      <c r="V5405" s="3" t="s">
        <v>5534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10</v>
      </c>
      <c r="AC5405" s="5">
        <v>0</v>
      </c>
      <c r="AD5405" s="5">
        <v>0</v>
      </c>
      <c r="AE5405" s="2">
        <v>10</v>
      </c>
      <c r="AF5405" s="2">
        <v>0</v>
      </c>
      <c r="AG5405" s="2">
        <v>0</v>
      </c>
      <c r="AH5405" s="2">
        <v>0</v>
      </c>
      <c r="AI5405" s="2">
        <v>0</v>
      </c>
      <c r="AJ5405" s="2">
        <v>6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</row>
    <row r="5406" spans="1:46" x14ac:dyDescent="0.2">
      <c r="A5406" s="2">
        <v>1699327</v>
      </c>
      <c r="B5406" s="2">
        <v>894114</v>
      </c>
      <c r="C5406" s="7">
        <v>22.9353667029634</v>
      </c>
      <c r="D5406" s="7">
        <v>37.912369964169201</v>
      </c>
      <c r="E5406" s="19" t="s">
        <v>5393</v>
      </c>
      <c r="F5406" s="46">
        <f>INDEX(Δεδομένα!$P:$P,MATCH('2021'!E5406,Δεδομένα!$O:$O,0))</f>
        <v>157</v>
      </c>
      <c r="G5406" s="49" t="s">
        <v>5394</v>
      </c>
      <c r="H5406" s="51" t="str">
        <f>INDEX(Δεδομένα!B$1:B$51,MATCH('2021'!G5406,Δεδομένα!A$1:A$51,0))</f>
        <v>ΠΕΛΛΟΠΟΝΗΣΟΥ</v>
      </c>
      <c r="I5406" s="53">
        <f>INDEX(Δεδομένα!E$1:E$13,MATCH('2021'!H5406,Δεδομένα!D$1:D$13,0))</f>
        <v>8</v>
      </c>
      <c r="J5406" s="4">
        <v>44464</v>
      </c>
      <c r="K5406" s="3" t="s">
        <v>499</v>
      </c>
      <c r="L5406" s="17" t="str">
        <f t="shared" si="444"/>
        <v>25/09/2021 15:10</v>
      </c>
      <c r="M5406" s="4">
        <v>44464</v>
      </c>
      <c r="N5406" s="3" t="s">
        <v>778</v>
      </c>
      <c r="O5406" s="17" t="str">
        <f t="shared" si="445"/>
        <v>25/09/2021 16:28</v>
      </c>
      <c r="P5406" s="24">
        <f t="shared" si="446"/>
        <v>5.4166666668606922E-2</v>
      </c>
      <c r="Q5406" s="28">
        <v>0</v>
      </c>
      <c r="R5406" s="27">
        <f t="shared" si="447"/>
        <v>78.000000002793968</v>
      </c>
      <c r="S5406" s="3" t="s">
        <v>4</v>
      </c>
      <c r="T5406" s="3" t="s">
        <v>5399</v>
      </c>
      <c r="U5406" s="3" t="s">
        <v>5409</v>
      </c>
      <c r="V5406" s="3" t="s">
        <v>5409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0.5</v>
      </c>
      <c r="AC5406" s="5">
        <v>0</v>
      </c>
      <c r="AD5406" s="5">
        <v>0</v>
      </c>
      <c r="AE5406" s="2">
        <v>7</v>
      </c>
      <c r="AF5406" s="2">
        <v>0</v>
      </c>
      <c r="AG5406" s="2">
        <v>0</v>
      </c>
      <c r="AH5406" s="2">
        <v>0</v>
      </c>
      <c r="AI5406" s="2">
        <v>0</v>
      </c>
      <c r="AJ5406" s="2">
        <v>3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</row>
    <row r="5407" spans="1:46" x14ac:dyDescent="0.2">
      <c r="A5407" s="2">
        <v>1699457</v>
      </c>
      <c r="B5407" s="2">
        <v>894423</v>
      </c>
      <c r="C5407" s="7">
        <v>22.948656483323699</v>
      </c>
      <c r="D5407" s="7">
        <v>37.923539253205398</v>
      </c>
      <c r="E5407" s="19" t="s">
        <v>5393</v>
      </c>
      <c r="F5407" s="46">
        <f>INDEX(Δεδομένα!$P:$P,MATCH('2021'!E5407,Δεδομένα!$O:$O,0))</f>
        <v>157</v>
      </c>
      <c r="G5407" s="49" t="s">
        <v>5394</v>
      </c>
      <c r="H5407" s="51" t="str">
        <f>INDEX(Δεδομένα!B$1:B$51,MATCH('2021'!G5407,Δεδομένα!A$1:A$51,0))</f>
        <v>ΠΕΛΛΟΠΟΝΗΣΟΥ</v>
      </c>
      <c r="I5407" s="53">
        <f>INDEX(Δεδομένα!E$1:E$13,MATCH('2021'!H5407,Δεδομένα!D$1:D$13,0))</f>
        <v>8</v>
      </c>
      <c r="J5407" s="4">
        <v>44465</v>
      </c>
      <c r="K5407" s="3" t="s">
        <v>833</v>
      </c>
      <c r="L5407" s="17" t="str">
        <f t="shared" si="444"/>
        <v>26/09/2021 14:35</v>
      </c>
      <c r="M5407" s="4">
        <v>44465</v>
      </c>
      <c r="N5407" s="3" t="s">
        <v>490</v>
      </c>
      <c r="O5407" s="17" t="str">
        <f t="shared" si="445"/>
        <v>26/09/2021 16:00</v>
      </c>
      <c r="P5407" s="24">
        <f t="shared" si="446"/>
        <v>5.9027777773735579E-2</v>
      </c>
      <c r="Q5407" s="28">
        <v>0</v>
      </c>
      <c r="R5407" s="27">
        <f t="shared" si="447"/>
        <v>84.999999994179234</v>
      </c>
      <c r="S5407" s="3" t="s">
        <v>4</v>
      </c>
      <c r="T5407" s="3" t="s">
        <v>5399</v>
      </c>
      <c r="U5407" s="3" t="s">
        <v>5400</v>
      </c>
      <c r="V5407" s="3" t="s">
        <v>5549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6</v>
      </c>
      <c r="AC5407" s="5">
        <v>0</v>
      </c>
      <c r="AD5407" s="5">
        <v>0</v>
      </c>
      <c r="AE5407" s="2">
        <v>4</v>
      </c>
      <c r="AF5407" s="2">
        <v>0</v>
      </c>
      <c r="AG5407" s="2">
        <v>0</v>
      </c>
      <c r="AH5407" s="2">
        <v>0</v>
      </c>
      <c r="AI5407" s="2">
        <v>0</v>
      </c>
      <c r="AJ5407" s="2">
        <v>2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</row>
    <row r="5408" spans="1:46" x14ac:dyDescent="0.2">
      <c r="A5408" s="2">
        <v>1702990</v>
      </c>
      <c r="B5408" s="2">
        <v>894729</v>
      </c>
      <c r="C5408" s="7">
        <v>22.859539292879401</v>
      </c>
      <c r="D5408" s="7">
        <v>37.899955667381299</v>
      </c>
      <c r="E5408" s="19" t="s">
        <v>5393</v>
      </c>
      <c r="F5408" s="46">
        <f>INDEX(Δεδομένα!$P:$P,MATCH('2021'!E5408,Δεδομένα!$O:$O,0))</f>
        <v>157</v>
      </c>
      <c r="G5408" s="49" t="s">
        <v>5394</v>
      </c>
      <c r="H5408" s="51" t="str">
        <f>INDEX(Δεδομένα!B$1:B$51,MATCH('2021'!G5408,Δεδομένα!A$1:A$51,0))</f>
        <v>ΠΕΛΛΟΠΟΝΗΣΟΥ</v>
      </c>
      <c r="I5408" s="53">
        <f>INDEX(Δεδομένα!E$1:E$13,MATCH('2021'!H5408,Δεδομένα!D$1:D$13,0))</f>
        <v>8</v>
      </c>
      <c r="J5408" s="4">
        <v>44466</v>
      </c>
      <c r="K5408" s="3" t="s">
        <v>530</v>
      </c>
      <c r="L5408" s="17" t="str">
        <f t="shared" si="444"/>
        <v>27/09/2021 16:05</v>
      </c>
      <c r="M5408" s="4">
        <v>44466</v>
      </c>
      <c r="N5408" s="3" t="s">
        <v>1556</v>
      </c>
      <c r="O5408" s="17" t="str">
        <f t="shared" si="445"/>
        <v>27/09/2021 19:23</v>
      </c>
      <c r="P5408" s="24">
        <f t="shared" si="446"/>
        <v>0.13749999999708962</v>
      </c>
      <c r="Q5408" s="28">
        <v>0</v>
      </c>
      <c r="R5408" s="27">
        <f t="shared" si="447"/>
        <v>197.99999999580905</v>
      </c>
      <c r="S5408" s="3" t="s">
        <v>4</v>
      </c>
      <c r="T5408" s="3" t="s">
        <v>5399</v>
      </c>
      <c r="U5408" s="3" t="s">
        <v>5440</v>
      </c>
      <c r="V5408" s="3" t="s">
        <v>5550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2.5</v>
      </c>
      <c r="AC5408" s="5">
        <v>0</v>
      </c>
      <c r="AD5408" s="5">
        <v>0</v>
      </c>
      <c r="AE5408" s="2">
        <v>9</v>
      </c>
      <c r="AF5408" s="2">
        <v>0</v>
      </c>
      <c r="AG5408" s="2">
        <v>0</v>
      </c>
      <c r="AH5408" s="2">
        <v>0</v>
      </c>
      <c r="AI5408" s="2">
        <v>0</v>
      </c>
      <c r="AJ5408" s="2">
        <v>3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2</v>
      </c>
      <c r="AQ5408" s="2">
        <v>0</v>
      </c>
      <c r="AR5408" s="2">
        <v>0</v>
      </c>
      <c r="AS5408" s="2">
        <v>0</v>
      </c>
      <c r="AT5408" s="2">
        <v>0</v>
      </c>
    </row>
    <row r="5409" spans="1:46" x14ac:dyDescent="0.2">
      <c r="A5409" s="2">
        <v>1704607</v>
      </c>
      <c r="B5409" s="2">
        <v>895948</v>
      </c>
      <c r="C5409" s="7">
        <v>22.651357167265701</v>
      </c>
      <c r="D5409" s="7">
        <v>37.826201966072098</v>
      </c>
      <c r="E5409" s="19" t="s">
        <v>5393</v>
      </c>
      <c r="F5409" s="46">
        <f>INDEX(Δεδομένα!$P:$P,MATCH('2021'!E5409,Δεδομένα!$O:$O,0))</f>
        <v>157</v>
      </c>
      <c r="G5409" s="49" t="s">
        <v>5394</v>
      </c>
      <c r="H5409" s="51" t="str">
        <f>INDEX(Δεδομένα!B$1:B$51,MATCH('2021'!G5409,Δεδομένα!A$1:A$51,0))</f>
        <v>ΠΕΛΛΟΠΟΝΗΣΟΥ</v>
      </c>
      <c r="I5409" s="53">
        <f>INDEX(Δεδομένα!E$1:E$13,MATCH('2021'!H5409,Δεδομένα!D$1:D$13,0))</f>
        <v>8</v>
      </c>
      <c r="J5409" s="4">
        <v>44471</v>
      </c>
      <c r="K5409" s="3" t="s">
        <v>1018</v>
      </c>
      <c r="L5409" s="17" t="str">
        <f t="shared" si="444"/>
        <v>02/10/2021 15:35</v>
      </c>
      <c r="M5409" s="4">
        <v>44471</v>
      </c>
      <c r="N5409" s="3" t="s">
        <v>36</v>
      </c>
      <c r="O5409" s="17" t="str">
        <f t="shared" si="445"/>
        <v>02/10/2021 16:20</v>
      </c>
      <c r="P5409" s="24">
        <f t="shared" si="446"/>
        <v>3.125E-2</v>
      </c>
      <c r="Q5409" s="28">
        <v>0</v>
      </c>
      <c r="R5409" s="27">
        <f t="shared" si="447"/>
        <v>45</v>
      </c>
      <c r="S5409" s="3" t="s">
        <v>4</v>
      </c>
      <c r="T5409" s="3" t="s">
        <v>5397</v>
      </c>
      <c r="U5409" s="3" t="s">
        <v>5418</v>
      </c>
      <c r="V5409" s="3" t="s">
        <v>5418</v>
      </c>
      <c r="W5409" s="5">
        <v>0</v>
      </c>
      <c r="X5409" s="5">
        <v>0</v>
      </c>
      <c r="Y5409" s="5">
        <v>0</v>
      </c>
      <c r="Z5409" s="5">
        <v>0</v>
      </c>
      <c r="AA5409" s="5">
        <v>2</v>
      </c>
      <c r="AB5409" s="5">
        <v>0</v>
      </c>
      <c r="AC5409" s="5">
        <v>0</v>
      </c>
      <c r="AD5409" s="5">
        <v>0</v>
      </c>
      <c r="AE5409" s="2">
        <v>3</v>
      </c>
      <c r="AF5409" s="2">
        <v>0</v>
      </c>
      <c r="AG5409" s="2">
        <v>0</v>
      </c>
      <c r="AH5409" s="2">
        <v>0</v>
      </c>
      <c r="AI5409" s="2">
        <v>0</v>
      </c>
      <c r="AJ5409" s="2">
        <v>1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</row>
    <row r="5410" spans="1:46" x14ac:dyDescent="0.2">
      <c r="A5410" s="2">
        <v>1705654</v>
      </c>
      <c r="B5410" s="2">
        <v>896259</v>
      </c>
      <c r="C5410" s="7">
        <v>22.982472277067298</v>
      </c>
      <c r="D5410" s="7">
        <v>37.8876695323261</v>
      </c>
      <c r="E5410" s="19" t="s">
        <v>5393</v>
      </c>
      <c r="F5410" s="46">
        <f>INDEX(Δεδομένα!$P:$P,MATCH('2021'!E5410,Δεδομένα!$O:$O,0))</f>
        <v>157</v>
      </c>
      <c r="G5410" s="49" t="s">
        <v>5394</v>
      </c>
      <c r="H5410" s="51" t="str">
        <f>INDEX(Δεδομένα!B$1:B$51,MATCH('2021'!G5410,Δεδομένα!A$1:A$51,0))</f>
        <v>ΠΕΛΛΟΠΟΝΗΣΟΥ</v>
      </c>
      <c r="I5410" s="53">
        <f>INDEX(Δεδομένα!E$1:E$13,MATCH('2021'!H5410,Δεδομένα!D$1:D$13,0))</f>
        <v>8</v>
      </c>
      <c r="J5410" s="4">
        <v>44472</v>
      </c>
      <c r="K5410" s="3" t="s">
        <v>545</v>
      </c>
      <c r="L5410" s="17" t="str">
        <f t="shared" si="444"/>
        <v>03/10/2021 16:10</v>
      </c>
      <c r="M5410" s="4">
        <v>44472</v>
      </c>
      <c r="N5410" s="3" t="s">
        <v>411</v>
      </c>
      <c r="O5410" s="17" t="str">
        <f t="shared" si="445"/>
        <v>03/10/2021 17:10</v>
      </c>
      <c r="P5410" s="24">
        <f t="shared" si="446"/>
        <v>4.1666666671517305E-2</v>
      </c>
      <c r="Q5410" s="28">
        <v>0</v>
      </c>
      <c r="R5410" s="27">
        <f t="shared" si="447"/>
        <v>60.000000006984919</v>
      </c>
      <c r="S5410" s="3" t="s">
        <v>4</v>
      </c>
      <c r="T5410" s="3" t="s">
        <v>5399</v>
      </c>
      <c r="U5410" s="3" t="s">
        <v>4</v>
      </c>
      <c r="V5410" s="3" t="s">
        <v>5551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1.5</v>
      </c>
      <c r="AC5410" s="5">
        <v>0</v>
      </c>
      <c r="AD5410" s="5">
        <v>0</v>
      </c>
      <c r="AE5410" s="2">
        <v>9</v>
      </c>
      <c r="AF5410" s="2">
        <v>0</v>
      </c>
      <c r="AG5410" s="2">
        <v>0</v>
      </c>
      <c r="AH5410" s="2">
        <v>0</v>
      </c>
      <c r="AI5410" s="2">
        <v>0</v>
      </c>
      <c r="AJ5410" s="2">
        <v>3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</row>
    <row r="5411" spans="1:46" x14ac:dyDescent="0.2">
      <c r="A5411" s="2">
        <v>1705972</v>
      </c>
      <c r="B5411" s="2">
        <v>897105</v>
      </c>
      <c r="C5411" s="7">
        <v>22.798122309214399</v>
      </c>
      <c r="D5411" s="7">
        <v>37.924069927272299</v>
      </c>
      <c r="E5411" s="19" t="s">
        <v>5393</v>
      </c>
      <c r="F5411" s="46">
        <f>INDEX(Δεδομένα!$P:$P,MATCH('2021'!E5411,Δεδομένα!$O:$O,0))</f>
        <v>157</v>
      </c>
      <c r="G5411" s="49" t="s">
        <v>5394</v>
      </c>
      <c r="H5411" s="51" t="str">
        <f>INDEX(Δεδομένα!B$1:B$51,MATCH('2021'!G5411,Δεδομένα!A$1:A$51,0))</f>
        <v>ΠΕΛΛΟΠΟΝΗΣΟΥ</v>
      </c>
      <c r="I5411" s="53">
        <f>INDEX(Δεδομένα!E$1:E$13,MATCH('2021'!H5411,Δεδομένα!D$1:D$13,0))</f>
        <v>8</v>
      </c>
      <c r="J5411" s="4">
        <v>44475</v>
      </c>
      <c r="K5411" s="3" t="s">
        <v>522</v>
      </c>
      <c r="L5411" s="17" t="str">
        <f t="shared" si="444"/>
        <v>06/10/2021 15:15</v>
      </c>
      <c r="M5411" s="4">
        <v>44475</v>
      </c>
      <c r="N5411" s="3" t="s">
        <v>545</v>
      </c>
      <c r="O5411" s="17" t="str">
        <f t="shared" si="445"/>
        <v>06/10/2021 16:10</v>
      </c>
      <c r="P5411" s="24">
        <f t="shared" si="446"/>
        <v>3.8194444445252884E-2</v>
      </c>
      <c r="Q5411" s="28">
        <v>0</v>
      </c>
      <c r="R5411" s="27">
        <f t="shared" si="447"/>
        <v>55.000000001164153</v>
      </c>
      <c r="S5411" s="3" t="s">
        <v>4</v>
      </c>
      <c r="T5411" s="3" t="s">
        <v>5395</v>
      </c>
      <c r="U5411" s="3" t="s">
        <v>5088</v>
      </c>
      <c r="V5411" s="3" t="s">
        <v>5552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0.6</v>
      </c>
      <c r="AC5411" s="5">
        <v>0</v>
      </c>
      <c r="AD5411" s="5">
        <v>0</v>
      </c>
      <c r="AE5411" s="2">
        <v>5</v>
      </c>
      <c r="AF5411" s="2">
        <v>0</v>
      </c>
      <c r="AG5411" s="2">
        <v>0</v>
      </c>
      <c r="AH5411" s="2">
        <v>0</v>
      </c>
      <c r="AI5411" s="2">
        <v>0</v>
      </c>
      <c r="AJ5411" s="2">
        <v>2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</row>
    <row r="5412" spans="1:46" x14ac:dyDescent="0.2">
      <c r="A5412" s="2">
        <v>1705994</v>
      </c>
      <c r="B5412" s="2">
        <v>897192</v>
      </c>
      <c r="C5412" s="7">
        <v>23.142250891599598</v>
      </c>
      <c r="D5412" s="7">
        <v>37.931526902073998</v>
      </c>
      <c r="E5412" s="19" t="s">
        <v>5393</v>
      </c>
      <c r="F5412" s="46">
        <f>INDEX(Δεδομένα!$P:$P,MATCH('2021'!E5412,Δεδομένα!$O:$O,0))</f>
        <v>157</v>
      </c>
      <c r="G5412" s="49" t="s">
        <v>5394</v>
      </c>
      <c r="H5412" s="51" t="str">
        <f>INDEX(Δεδομένα!B$1:B$51,MATCH('2021'!G5412,Δεδομένα!A$1:A$51,0))</f>
        <v>ΠΕΛΛΟΠΟΝΗΣΟΥ</v>
      </c>
      <c r="I5412" s="53">
        <f>INDEX(Δεδομένα!E$1:E$13,MATCH('2021'!H5412,Δεδομένα!D$1:D$13,0))</f>
        <v>8</v>
      </c>
      <c r="J5412" s="4">
        <v>44475</v>
      </c>
      <c r="K5412" s="3" t="s">
        <v>131</v>
      </c>
      <c r="L5412" s="17" t="str">
        <f t="shared" si="444"/>
        <v>06/10/2021 19:15</v>
      </c>
      <c r="M5412" s="4">
        <v>44475</v>
      </c>
      <c r="N5412" s="3" t="s">
        <v>502</v>
      </c>
      <c r="O5412" s="17" t="str">
        <f t="shared" si="445"/>
        <v>06/10/2021 19:30</v>
      </c>
      <c r="P5412" s="24">
        <f t="shared" si="446"/>
        <v>1.0416666664241347E-2</v>
      </c>
      <c r="Q5412" s="28">
        <v>0</v>
      </c>
      <c r="R5412" s="27">
        <f t="shared" si="447"/>
        <v>14.99999999650754</v>
      </c>
      <c r="S5412" s="3" t="s">
        <v>4</v>
      </c>
      <c r="T5412" s="3" t="s">
        <v>5449</v>
      </c>
      <c r="U5412" s="3" t="s">
        <v>472</v>
      </c>
      <c r="V5412" s="3" t="s">
        <v>5496</v>
      </c>
      <c r="W5412" s="5">
        <v>0</v>
      </c>
      <c r="X5412" s="5">
        <v>0</v>
      </c>
      <c r="Y5412" s="5">
        <v>0</v>
      </c>
      <c r="Z5412" s="5">
        <v>0.01</v>
      </c>
      <c r="AA5412" s="5">
        <v>0</v>
      </c>
      <c r="AB5412" s="5">
        <v>0</v>
      </c>
      <c r="AC5412" s="5">
        <v>0</v>
      </c>
      <c r="AD5412" s="5">
        <v>0</v>
      </c>
      <c r="AE5412" s="2">
        <v>3</v>
      </c>
      <c r="AF5412" s="2">
        <v>0</v>
      </c>
      <c r="AG5412" s="2">
        <v>0</v>
      </c>
      <c r="AH5412" s="2">
        <v>0</v>
      </c>
      <c r="AI5412" s="2">
        <v>0</v>
      </c>
      <c r="AJ5412" s="2">
        <v>1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</row>
    <row r="5413" spans="1:46" x14ac:dyDescent="0.2">
      <c r="A5413" s="2">
        <v>1706202</v>
      </c>
      <c r="B5413" s="2">
        <v>898403</v>
      </c>
      <c r="C5413" s="7">
        <v>22.8213402901164</v>
      </c>
      <c r="D5413" s="7">
        <v>37.921200280978603</v>
      </c>
      <c r="E5413" s="19" t="s">
        <v>5393</v>
      </c>
      <c r="F5413" s="46">
        <f>INDEX(Δεδομένα!$P:$P,MATCH('2021'!E5413,Δεδομένα!$O:$O,0))</f>
        <v>157</v>
      </c>
      <c r="G5413" s="49" t="s">
        <v>5394</v>
      </c>
      <c r="H5413" s="51" t="str">
        <f>INDEX(Δεδομένα!B$1:B$51,MATCH('2021'!G5413,Δεδομένα!A$1:A$51,0))</f>
        <v>ΠΕΛΛΟΠΟΝΗΣΟΥ</v>
      </c>
      <c r="I5413" s="53">
        <f>INDEX(Δεδομένα!E$1:E$13,MATCH('2021'!H5413,Δεδομένα!D$1:D$13,0))</f>
        <v>8</v>
      </c>
      <c r="J5413" s="4">
        <v>44479</v>
      </c>
      <c r="K5413" s="3" t="s">
        <v>269</v>
      </c>
      <c r="L5413" s="17" t="str">
        <f t="shared" si="444"/>
        <v>10/10/2021 18:19</v>
      </c>
      <c r="M5413" s="4">
        <v>44479</v>
      </c>
      <c r="N5413" s="3" t="s">
        <v>502</v>
      </c>
      <c r="O5413" s="17" t="str">
        <f t="shared" si="445"/>
        <v>10/10/2021 19:30</v>
      </c>
      <c r="P5413" s="24">
        <f t="shared" si="446"/>
        <v>4.9305555556202307E-2</v>
      </c>
      <c r="Q5413" s="28">
        <v>0</v>
      </c>
      <c r="R5413" s="27">
        <f t="shared" si="447"/>
        <v>71.000000000931323</v>
      </c>
      <c r="S5413" s="3" t="s">
        <v>4</v>
      </c>
      <c r="T5413" s="3" t="s">
        <v>5399</v>
      </c>
      <c r="U5413" s="3" t="s">
        <v>5447</v>
      </c>
      <c r="V5413" s="3" t="s">
        <v>5553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0.3</v>
      </c>
      <c r="AC5413" s="5">
        <v>0</v>
      </c>
      <c r="AD5413" s="5">
        <v>0</v>
      </c>
      <c r="AE5413" s="2">
        <v>3</v>
      </c>
      <c r="AF5413" s="2">
        <v>0</v>
      </c>
      <c r="AG5413" s="2">
        <v>0</v>
      </c>
      <c r="AH5413" s="2">
        <v>0</v>
      </c>
      <c r="AI5413" s="2">
        <v>0</v>
      </c>
      <c r="AJ5413" s="2">
        <v>1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</row>
    <row r="5414" spans="1:46" x14ac:dyDescent="0.2">
      <c r="A5414" s="2">
        <v>1708175</v>
      </c>
      <c r="B5414" s="2">
        <v>902539</v>
      </c>
      <c r="C5414" s="7">
        <v>22.898666237806701</v>
      </c>
      <c r="D5414" s="7">
        <v>37.8547903211064</v>
      </c>
      <c r="E5414" s="19" t="s">
        <v>5393</v>
      </c>
      <c r="F5414" s="46">
        <f>INDEX(Δεδομένα!$P:$P,MATCH('2021'!E5414,Δεδομένα!$O:$O,0))</f>
        <v>157</v>
      </c>
      <c r="G5414" s="49" t="s">
        <v>5394</v>
      </c>
      <c r="H5414" s="51" t="str">
        <f>INDEX(Δεδομένα!B$1:B$51,MATCH('2021'!G5414,Δεδομένα!A$1:A$51,0))</f>
        <v>ΠΕΛΛΟΠΟΝΗΣΟΥ</v>
      </c>
      <c r="I5414" s="53">
        <f>INDEX(Δεδομένα!E$1:E$13,MATCH('2021'!H5414,Δεδομένα!D$1:D$13,0))</f>
        <v>8</v>
      </c>
      <c r="J5414" s="4">
        <v>44488</v>
      </c>
      <c r="K5414" s="3" t="s">
        <v>51</v>
      </c>
      <c r="L5414" s="17" t="str">
        <f t="shared" si="444"/>
        <v>19/10/2021 13:22</v>
      </c>
      <c r="M5414" s="4">
        <v>44488</v>
      </c>
      <c r="N5414" s="3" t="s">
        <v>1522</v>
      </c>
      <c r="O5414" s="17" t="str">
        <f t="shared" si="445"/>
        <v>19/10/2021 15:16</v>
      </c>
      <c r="P5414" s="24">
        <f t="shared" si="446"/>
        <v>7.9166666670062114E-2</v>
      </c>
      <c r="Q5414" s="28">
        <v>0</v>
      </c>
      <c r="R5414" s="27">
        <f t="shared" si="447"/>
        <v>114.00000000488944</v>
      </c>
      <c r="S5414" s="3" t="s">
        <v>4</v>
      </c>
      <c r="T5414" s="3" t="s">
        <v>5399</v>
      </c>
      <c r="U5414" s="3" t="s">
        <v>5408</v>
      </c>
      <c r="V5414" s="3" t="s">
        <v>5439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0.5</v>
      </c>
      <c r="AC5414" s="5">
        <v>0</v>
      </c>
      <c r="AD5414" s="5">
        <v>0</v>
      </c>
      <c r="AE5414" s="2">
        <v>3</v>
      </c>
      <c r="AF5414" s="2">
        <v>0</v>
      </c>
      <c r="AG5414" s="2">
        <v>0</v>
      </c>
      <c r="AH5414" s="2">
        <v>0</v>
      </c>
      <c r="AI5414" s="2">
        <v>0</v>
      </c>
      <c r="AJ5414" s="2">
        <v>1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</row>
    <row r="5415" spans="1:46" x14ac:dyDescent="0.2">
      <c r="A5415" s="2">
        <v>1713449</v>
      </c>
      <c r="B5415" s="2">
        <v>905930</v>
      </c>
      <c r="C5415" s="7">
        <v>23.077242390559199</v>
      </c>
      <c r="D5415" s="7">
        <v>37.781143906236601</v>
      </c>
      <c r="E5415" s="19" t="s">
        <v>5393</v>
      </c>
      <c r="F5415" s="46">
        <f>INDEX(Δεδομένα!$P:$P,MATCH('2021'!E5415,Δεδομένα!$O:$O,0))</f>
        <v>157</v>
      </c>
      <c r="G5415" s="49" t="s">
        <v>5394</v>
      </c>
      <c r="H5415" s="51" t="str">
        <f>INDEX(Δεδομένα!B$1:B$51,MATCH('2021'!G5415,Δεδομένα!A$1:A$51,0))</f>
        <v>ΠΕΛΛΟΠΟΝΗΣΟΥ</v>
      </c>
      <c r="I5415" s="53">
        <f>INDEX(Δεδομένα!E$1:E$13,MATCH('2021'!H5415,Δεδομένα!D$1:D$13,0))</f>
        <v>8</v>
      </c>
      <c r="J5415" s="4">
        <v>44501</v>
      </c>
      <c r="K5415" s="3" t="s">
        <v>461</v>
      </c>
      <c r="L5415" s="17" t="str">
        <f t="shared" si="444"/>
        <v>01/11/2021 17:00</v>
      </c>
      <c r="M5415" s="4">
        <v>44501</v>
      </c>
      <c r="N5415" s="3" t="s">
        <v>464</v>
      </c>
      <c r="O5415" s="17" t="str">
        <f t="shared" si="445"/>
        <v>01/11/2021 18:20</v>
      </c>
      <c r="P5415" s="24">
        <f t="shared" si="446"/>
        <v>5.5555555554747116E-2</v>
      </c>
      <c r="Q5415" s="28">
        <v>0</v>
      </c>
      <c r="R5415" s="27">
        <f t="shared" si="447"/>
        <v>79.999999998835847</v>
      </c>
      <c r="S5415" s="3" t="s">
        <v>4</v>
      </c>
      <c r="T5415" s="3" t="s">
        <v>5399</v>
      </c>
      <c r="U5415" s="3" t="s">
        <v>5413</v>
      </c>
      <c r="V5415" s="3" t="s">
        <v>5554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0.1</v>
      </c>
      <c r="AD5415" s="5">
        <v>0</v>
      </c>
      <c r="AE5415" s="2">
        <v>2</v>
      </c>
      <c r="AF5415" s="2">
        <v>0</v>
      </c>
      <c r="AG5415" s="2">
        <v>0</v>
      </c>
      <c r="AH5415" s="2">
        <v>0</v>
      </c>
      <c r="AI5415" s="2">
        <v>0</v>
      </c>
      <c r="AJ5415" s="2">
        <v>1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</row>
    <row r="5416" spans="1:46" x14ac:dyDescent="0.2">
      <c r="A5416" s="2">
        <v>1713470</v>
      </c>
      <c r="B5416" s="2">
        <v>906358</v>
      </c>
      <c r="C5416" s="7">
        <v>22.9571441072905</v>
      </c>
      <c r="D5416" s="7">
        <v>37.792233056890701</v>
      </c>
      <c r="E5416" s="19" t="s">
        <v>5393</v>
      </c>
      <c r="F5416" s="46">
        <f>INDEX(Δεδομένα!$P:$P,MATCH('2021'!E5416,Δεδομένα!$O:$O,0))</f>
        <v>157</v>
      </c>
      <c r="G5416" s="49" t="s">
        <v>5394</v>
      </c>
      <c r="H5416" s="51" t="str">
        <f>INDEX(Δεδομένα!B$1:B$51,MATCH('2021'!G5416,Δεδομένα!A$1:A$51,0))</f>
        <v>ΠΕΛΛΟΠΟΝΗΣΟΥ</v>
      </c>
      <c r="I5416" s="53">
        <f>INDEX(Δεδομένα!E$1:E$13,MATCH('2021'!H5416,Δεδομένα!D$1:D$13,0))</f>
        <v>8</v>
      </c>
      <c r="J5416" s="4">
        <v>44503</v>
      </c>
      <c r="K5416" s="3" t="s">
        <v>36</v>
      </c>
      <c r="L5416" s="17" t="str">
        <f t="shared" si="444"/>
        <v>03/11/2021 16:20</v>
      </c>
      <c r="M5416" s="4">
        <v>44503</v>
      </c>
      <c r="N5416" s="3" t="s">
        <v>411</v>
      </c>
      <c r="O5416" s="17" t="str">
        <f t="shared" si="445"/>
        <v>03/11/2021 17:10</v>
      </c>
      <c r="P5416" s="24">
        <f t="shared" si="446"/>
        <v>3.4722222226264421E-2</v>
      </c>
      <c r="Q5416" s="28">
        <v>0</v>
      </c>
      <c r="R5416" s="27">
        <f t="shared" si="447"/>
        <v>50.000000005820766</v>
      </c>
      <c r="S5416" s="3" t="s">
        <v>4</v>
      </c>
      <c r="T5416" s="3" t="s">
        <v>5399</v>
      </c>
      <c r="U5416" s="3" t="s">
        <v>4219</v>
      </c>
      <c r="V5416" s="3" t="s">
        <v>5555</v>
      </c>
      <c r="W5416" s="5">
        <v>0.3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2">
        <v>6</v>
      </c>
      <c r="AF5416" s="2">
        <v>0</v>
      </c>
      <c r="AG5416" s="2">
        <v>0</v>
      </c>
      <c r="AH5416" s="2">
        <v>0</v>
      </c>
      <c r="AI5416" s="2">
        <v>0</v>
      </c>
      <c r="AJ5416" s="2">
        <v>3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</row>
    <row r="5417" spans="1:46" x14ac:dyDescent="0.2">
      <c r="A5417" s="2">
        <v>1713483</v>
      </c>
      <c r="B5417" s="2">
        <v>906401</v>
      </c>
      <c r="C5417" s="7">
        <v>22.9620547231677</v>
      </c>
      <c r="D5417" s="7">
        <v>37.917738703986799</v>
      </c>
      <c r="E5417" s="19" t="s">
        <v>5393</v>
      </c>
      <c r="F5417" s="46">
        <f>INDEX(Δεδομένα!$P:$P,MATCH('2021'!E5417,Δεδομένα!$O:$O,0))</f>
        <v>157</v>
      </c>
      <c r="G5417" s="49" t="s">
        <v>5394</v>
      </c>
      <c r="H5417" s="51" t="str">
        <f>INDEX(Δεδομένα!B$1:B$51,MATCH('2021'!G5417,Δεδομένα!A$1:A$51,0))</f>
        <v>ΠΕΛΛΟΠΟΝΗΣΟΥ</v>
      </c>
      <c r="I5417" s="53">
        <f>INDEX(Δεδομένα!E$1:E$13,MATCH('2021'!H5417,Δεδομένα!D$1:D$13,0))</f>
        <v>8</v>
      </c>
      <c r="J5417" s="4">
        <v>44503</v>
      </c>
      <c r="K5417" s="3" t="s">
        <v>32</v>
      </c>
      <c r="L5417" s="17" t="str">
        <f t="shared" si="444"/>
        <v>03/11/2021 18:45</v>
      </c>
      <c r="M5417" s="4">
        <v>44503</v>
      </c>
      <c r="N5417" s="3" t="s">
        <v>23</v>
      </c>
      <c r="O5417" s="17" t="str">
        <f t="shared" si="445"/>
        <v>03/11/2021 19:35</v>
      </c>
      <c r="P5417" s="24">
        <f t="shared" si="446"/>
        <v>3.4722222218988463E-2</v>
      </c>
      <c r="Q5417" s="28">
        <v>0</v>
      </c>
      <c r="R5417" s="27">
        <f t="shared" si="447"/>
        <v>49.999999995343387</v>
      </c>
      <c r="S5417" s="3" t="s">
        <v>4</v>
      </c>
      <c r="T5417" s="3" t="s">
        <v>5399</v>
      </c>
      <c r="U5417" s="3" t="s">
        <v>4</v>
      </c>
      <c r="V5417" s="3" t="s">
        <v>5510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0.02</v>
      </c>
      <c r="AC5417" s="5">
        <v>0</v>
      </c>
      <c r="AD5417" s="5">
        <v>0</v>
      </c>
      <c r="AE5417" s="2">
        <v>2</v>
      </c>
      <c r="AF5417" s="2">
        <v>0</v>
      </c>
      <c r="AG5417" s="2">
        <v>0</v>
      </c>
      <c r="AH5417" s="2">
        <v>0</v>
      </c>
      <c r="AI5417" s="2">
        <v>0</v>
      </c>
      <c r="AJ5417" s="2">
        <v>1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</row>
    <row r="5418" spans="1:46" x14ac:dyDescent="0.2">
      <c r="A5418" s="2">
        <v>1713604</v>
      </c>
      <c r="B5418" s="2">
        <v>907564</v>
      </c>
      <c r="C5418" s="7">
        <v>22.936119868291399</v>
      </c>
      <c r="D5418" s="7">
        <v>37.913555090288497</v>
      </c>
      <c r="E5418" s="19" t="s">
        <v>5393</v>
      </c>
      <c r="F5418" s="46">
        <f>INDEX(Δεδομένα!$P:$P,MATCH('2021'!E5418,Δεδομένα!$O:$O,0))</f>
        <v>157</v>
      </c>
      <c r="G5418" s="49" t="s">
        <v>5394</v>
      </c>
      <c r="H5418" s="51" t="str">
        <f>INDEX(Δεδομένα!B$1:B$51,MATCH('2021'!G5418,Δεδομένα!A$1:A$51,0))</f>
        <v>ΠΕΛΛΟΠΟΝΗΣΟΥ</v>
      </c>
      <c r="I5418" s="53">
        <f>INDEX(Δεδομένα!E$1:E$13,MATCH('2021'!H5418,Δεδομένα!D$1:D$13,0))</f>
        <v>8</v>
      </c>
      <c r="J5418" s="4">
        <v>44508</v>
      </c>
      <c r="K5418" s="3" t="s">
        <v>490</v>
      </c>
      <c r="L5418" s="17" t="str">
        <f t="shared" si="444"/>
        <v>08/11/2021 16:00</v>
      </c>
      <c r="M5418" s="4">
        <v>44508</v>
      </c>
      <c r="N5418" s="3" t="s">
        <v>221</v>
      </c>
      <c r="O5418" s="17" t="str">
        <f t="shared" si="445"/>
        <v>08/11/2021 16:15</v>
      </c>
      <c r="P5418" s="24">
        <f t="shared" si="446"/>
        <v>1.0416666671517305E-2</v>
      </c>
      <c r="Q5418" s="28">
        <v>0</v>
      </c>
      <c r="R5418" s="27">
        <f t="shared" si="447"/>
        <v>15.000000006984919</v>
      </c>
      <c r="S5418" s="3" t="s">
        <v>4</v>
      </c>
      <c r="T5418" s="3" t="s">
        <v>5399</v>
      </c>
      <c r="U5418" s="3" t="s">
        <v>5409</v>
      </c>
      <c r="V5418" s="3" t="s">
        <v>5409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0.05</v>
      </c>
      <c r="AC5418" s="5">
        <v>0</v>
      </c>
      <c r="AD5418" s="5">
        <v>0</v>
      </c>
      <c r="AE5418" s="2">
        <v>2</v>
      </c>
      <c r="AF5418" s="2">
        <v>0</v>
      </c>
      <c r="AG5418" s="2">
        <v>0</v>
      </c>
      <c r="AH5418" s="2">
        <v>0</v>
      </c>
      <c r="AI5418" s="2">
        <v>0</v>
      </c>
      <c r="AJ5418" s="2">
        <v>1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</row>
    <row r="5419" spans="1:46" x14ac:dyDescent="0.2">
      <c r="A5419" s="2">
        <v>1714272</v>
      </c>
      <c r="B5419" s="2">
        <v>909267</v>
      </c>
      <c r="C5419" s="7">
        <v>22.870203323073</v>
      </c>
      <c r="D5419" s="7">
        <v>37.836773923337098</v>
      </c>
      <c r="E5419" s="19" t="s">
        <v>5393</v>
      </c>
      <c r="F5419" s="46">
        <f>INDEX(Δεδομένα!$P:$P,MATCH('2021'!E5419,Δεδομένα!$O:$O,0))</f>
        <v>157</v>
      </c>
      <c r="G5419" s="49" t="s">
        <v>5394</v>
      </c>
      <c r="H5419" s="51" t="str">
        <f>INDEX(Δεδομένα!B$1:B$51,MATCH('2021'!G5419,Δεδομένα!A$1:A$51,0))</f>
        <v>ΠΕΛΛΟΠΟΝΗΣΟΥ</v>
      </c>
      <c r="I5419" s="53">
        <f>INDEX(Δεδομένα!E$1:E$13,MATCH('2021'!H5419,Δεδομένα!D$1:D$13,0))</f>
        <v>8</v>
      </c>
      <c r="J5419" s="4">
        <v>44515</v>
      </c>
      <c r="K5419" s="3" t="s">
        <v>917</v>
      </c>
      <c r="L5419" s="17" t="str">
        <f t="shared" si="444"/>
        <v>15/11/2021 14:49</v>
      </c>
      <c r="M5419" s="4">
        <v>44515</v>
      </c>
      <c r="N5419" s="3" t="s">
        <v>745</v>
      </c>
      <c r="O5419" s="17" t="str">
        <f t="shared" si="445"/>
        <v>15/11/2021 16:35</v>
      </c>
      <c r="P5419" s="24">
        <f t="shared" si="446"/>
        <v>7.3611111110949423E-2</v>
      </c>
      <c r="Q5419" s="28">
        <v>0</v>
      </c>
      <c r="R5419" s="27">
        <f t="shared" si="447"/>
        <v>105.99999999976717</v>
      </c>
      <c r="S5419" s="3" t="s">
        <v>4</v>
      </c>
      <c r="T5419" s="3" t="s">
        <v>5399</v>
      </c>
      <c r="U5419" s="3" t="s">
        <v>4</v>
      </c>
      <c r="V5419" s="3" t="s">
        <v>5556</v>
      </c>
      <c r="W5419" s="5">
        <v>0</v>
      </c>
      <c r="X5419" s="5">
        <v>5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2">
        <v>2</v>
      </c>
      <c r="AF5419" s="2">
        <v>0</v>
      </c>
      <c r="AG5419" s="2">
        <v>0</v>
      </c>
      <c r="AH5419" s="2">
        <v>0</v>
      </c>
      <c r="AI5419" s="2">
        <v>0</v>
      </c>
      <c r="AJ5419" s="2">
        <v>1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</row>
    <row r="5420" spans="1:46" x14ac:dyDescent="0.2">
      <c r="A5420" s="2">
        <v>1714323</v>
      </c>
      <c r="B5420" s="2">
        <v>909521</v>
      </c>
      <c r="C5420" s="7">
        <v>22.915206213579399</v>
      </c>
      <c r="D5420" s="7">
        <v>37.890072941122298</v>
      </c>
      <c r="E5420" s="19" t="s">
        <v>5393</v>
      </c>
      <c r="F5420" s="46">
        <f>INDEX(Δεδομένα!$P:$P,MATCH('2021'!E5420,Δεδομένα!$O:$O,0))</f>
        <v>157</v>
      </c>
      <c r="G5420" s="49" t="s">
        <v>5394</v>
      </c>
      <c r="H5420" s="51" t="str">
        <f>INDEX(Δεδομένα!B$1:B$51,MATCH('2021'!G5420,Δεδομένα!A$1:A$51,0))</f>
        <v>ΠΕΛΛΟΠΟΝΗΣΟΥ</v>
      </c>
      <c r="I5420" s="53">
        <f>INDEX(Δεδομένα!E$1:E$13,MATCH('2021'!H5420,Δεδομένα!D$1:D$13,0))</f>
        <v>8</v>
      </c>
      <c r="J5420" s="4">
        <v>44516</v>
      </c>
      <c r="K5420" s="3" t="s">
        <v>201</v>
      </c>
      <c r="L5420" s="17" t="str">
        <f t="shared" si="444"/>
        <v>16/11/2021 15:26</v>
      </c>
      <c r="M5420" s="4">
        <v>44516</v>
      </c>
      <c r="N5420" s="3" t="s">
        <v>1844</v>
      </c>
      <c r="O5420" s="17" t="str">
        <f t="shared" si="445"/>
        <v>16/11/2021 16:14</v>
      </c>
      <c r="P5420" s="24">
        <f t="shared" si="446"/>
        <v>3.3333333332848269E-2</v>
      </c>
      <c r="Q5420" s="28">
        <v>0</v>
      </c>
      <c r="R5420" s="27">
        <f t="shared" si="447"/>
        <v>47.999999999301508</v>
      </c>
      <c r="S5420" s="3" t="s">
        <v>4</v>
      </c>
      <c r="T5420" s="3" t="s">
        <v>5399</v>
      </c>
      <c r="U5420" s="3" t="s">
        <v>5409</v>
      </c>
      <c r="V5420" s="3" t="s">
        <v>5507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2</v>
      </c>
      <c r="AC5420" s="5">
        <v>0</v>
      </c>
      <c r="AD5420" s="5">
        <v>0</v>
      </c>
      <c r="AE5420" s="2">
        <v>2</v>
      </c>
      <c r="AF5420" s="2">
        <v>0</v>
      </c>
      <c r="AG5420" s="2">
        <v>0</v>
      </c>
      <c r="AH5420" s="2">
        <v>0</v>
      </c>
      <c r="AI5420" s="2">
        <v>0</v>
      </c>
      <c r="AJ5420" s="2">
        <v>1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</row>
    <row r="5421" spans="1:46" x14ac:dyDescent="0.2">
      <c r="A5421" s="2">
        <v>1714661</v>
      </c>
      <c r="B5421" s="2">
        <v>909721</v>
      </c>
      <c r="C5421" s="7">
        <v>22.7033855598991</v>
      </c>
      <c r="D5421" s="7">
        <v>37.861573163092601</v>
      </c>
      <c r="E5421" s="19" t="s">
        <v>5393</v>
      </c>
      <c r="F5421" s="46">
        <f>INDEX(Δεδομένα!$P:$P,MATCH('2021'!E5421,Δεδομένα!$O:$O,0))</f>
        <v>157</v>
      </c>
      <c r="G5421" s="49" t="s">
        <v>5394</v>
      </c>
      <c r="H5421" s="51" t="str">
        <f>INDEX(Δεδομένα!B$1:B$51,MATCH('2021'!G5421,Δεδομένα!A$1:A$51,0))</f>
        <v>ΠΕΛΛΟΠΟΝΗΣΟΥ</v>
      </c>
      <c r="I5421" s="53">
        <f>INDEX(Δεδομένα!E$1:E$13,MATCH('2021'!H5421,Δεδομένα!D$1:D$13,0))</f>
        <v>8</v>
      </c>
      <c r="J5421" s="4">
        <v>44517</v>
      </c>
      <c r="K5421" s="3" t="s">
        <v>365</v>
      </c>
      <c r="L5421" s="17" t="str">
        <f t="shared" ref="L5421:L5469" si="448">_xlfn.CONCAT(TEXT(J5421,"ηη/μμ/εεε")," ",TEXT(K5421,"ωω:λλ"))</f>
        <v>17/11/2021 13:50</v>
      </c>
      <c r="M5421" s="4">
        <v>44517</v>
      </c>
      <c r="N5421" s="3" t="s">
        <v>992</v>
      </c>
      <c r="O5421" s="17" t="str">
        <f t="shared" ref="O5421:O5469" si="449">_xlfn.CONCAT(TEXT(M5421,"ηη/μμ/εεε")," ",TEXT(N5421,"ωω:λλ"))</f>
        <v>17/11/2021 14:27</v>
      </c>
      <c r="P5421" s="24">
        <f t="shared" ref="P5421:P5469" si="450">O5421-L5421</f>
        <v>2.569444444088731E-2</v>
      </c>
      <c r="Q5421" s="28">
        <v>0</v>
      </c>
      <c r="R5421" s="27">
        <f t="shared" ref="R5421:R5469" si="451">P5421*(24*60)</f>
        <v>36.999999994877726</v>
      </c>
      <c r="S5421" s="3" t="s">
        <v>4</v>
      </c>
      <c r="T5421" s="3" t="s">
        <v>5397</v>
      </c>
      <c r="U5421" s="3" t="s">
        <v>5407</v>
      </c>
      <c r="V5421" s="3" t="s">
        <v>5557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0.02</v>
      </c>
      <c r="AC5421" s="5">
        <v>0</v>
      </c>
      <c r="AD5421" s="5">
        <v>0</v>
      </c>
      <c r="AE5421" s="2">
        <v>2</v>
      </c>
      <c r="AF5421" s="2">
        <v>0</v>
      </c>
      <c r="AG5421" s="2">
        <v>0</v>
      </c>
      <c r="AH5421" s="2">
        <v>0</v>
      </c>
      <c r="AI5421" s="2">
        <v>0</v>
      </c>
      <c r="AJ5421" s="2">
        <v>1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</row>
    <row r="5422" spans="1:46" x14ac:dyDescent="0.2">
      <c r="A5422" s="2">
        <v>1724148</v>
      </c>
      <c r="B5422" s="2">
        <v>920863</v>
      </c>
      <c r="C5422" s="7">
        <v>23.093731410798298</v>
      </c>
      <c r="D5422" s="7">
        <v>37.785383285051402</v>
      </c>
      <c r="E5422" s="19" t="s">
        <v>5393</v>
      </c>
      <c r="F5422" s="46">
        <f>INDEX(Δεδομένα!$P:$P,MATCH('2021'!E5422,Δεδομένα!$O:$O,0))</f>
        <v>157</v>
      </c>
      <c r="G5422" s="49" t="s">
        <v>5394</v>
      </c>
      <c r="H5422" s="51" t="str">
        <f>INDEX(Δεδομένα!B$1:B$51,MATCH('2021'!G5422,Δεδομένα!A$1:A$51,0))</f>
        <v>ΠΕΛΛΟΠΟΝΗΣΟΥ</v>
      </c>
      <c r="I5422" s="53">
        <f>INDEX(Δεδομένα!E$1:E$13,MATCH('2021'!H5422,Δεδομένα!D$1:D$13,0))</f>
        <v>8</v>
      </c>
      <c r="J5422" s="4">
        <v>44555</v>
      </c>
      <c r="K5422" s="3" t="s">
        <v>3360</v>
      </c>
      <c r="L5422" s="17" t="str">
        <f t="shared" si="448"/>
        <v>25/12/2021 12:08</v>
      </c>
      <c r="M5422" s="4">
        <v>44555</v>
      </c>
      <c r="N5422" s="3" t="s">
        <v>531</v>
      </c>
      <c r="O5422" s="17" t="str">
        <f t="shared" si="449"/>
        <v>25/12/2021 14:10</v>
      </c>
      <c r="P5422" s="24">
        <f t="shared" si="450"/>
        <v>8.4722222221898846E-2</v>
      </c>
      <c r="Q5422" s="28">
        <v>0</v>
      </c>
      <c r="R5422" s="27">
        <f t="shared" si="451"/>
        <v>121.99999999953434</v>
      </c>
      <c r="S5422" s="3" t="s">
        <v>4</v>
      </c>
      <c r="T5422" s="3" t="s">
        <v>5399</v>
      </c>
      <c r="U5422" s="3" t="s">
        <v>5413</v>
      </c>
      <c r="V5422" s="3" t="s">
        <v>5463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2">
        <v>2</v>
      </c>
      <c r="AF5422" s="2">
        <v>0</v>
      </c>
      <c r="AG5422" s="2">
        <v>0</v>
      </c>
      <c r="AH5422" s="2">
        <v>0</v>
      </c>
      <c r="AI5422" s="2">
        <v>0</v>
      </c>
      <c r="AJ5422" s="2">
        <v>1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 t="s">
        <v>4</v>
      </c>
      <c r="AT5422" s="2" t="s">
        <v>4</v>
      </c>
    </row>
    <row r="5423" spans="1:46" x14ac:dyDescent="0.2">
      <c r="A5423" s="2">
        <v>1724467</v>
      </c>
      <c r="B5423" s="2">
        <v>920929</v>
      </c>
      <c r="C5423" s="7">
        <v>22.753916139523302</v>
      </c>
      <c r="D5423" s="7">
        <v>37.803273579372302</v>
      </c>
      <c r="E5423" s="19" t="s">
        <v>5393</v>
      </c>
      <c r="F5423" s="46">
        <f>INDEX(Δεδομένα!$P:$P,MATCH('2021'!E5423,Δεδομένα!$O:$O,0))</f>
        <v>157</v>
      </c>
      <c r="G5423" s="49" t="s">
        <v>5394</v>
      </c>
      <c r="H5423" s="51" t="str">
        <f>INDEX(Δεδομένα!B$1:B$51,MATCH('2021'!G5423,Δεδομένα!A$1:A$51,0))</f>
        <v>ΠΕΛΛΟΠΟΝΗΣΟΥ</v>
      </c>
      <c r="I5423" s="53">
        <f>INDEX(Δεδομένα!E$1:E$13,MATCH('2021'!H5423,Δεδομένα!D$1:D$13,0))</f>
        <v>8</v>
      </c>
      <c r="J5423" s="4">
        <v>44555</v>
      </c>
      <c r="K5423" s="3" t="s">
        <v>490</v>
      </c>
      <c r="L5423" s="17" t="str">
        <f t="shared" si="448"/>
        <v>25/12/2021 16:00</v>
      </c>
      <c r="M5423" s="4">
        <v>44555</v>
      </c>
      <c r="N5423" s="3" t="s">
        <v>234</v>
      </c>
      <c r="O5423" s="17" t="str">
        <f t="shared" si="449"/>
        <v>25/12/2021 18:39</v>
      </c>
      <c r="P5423" s="24">
        <f t="shared" si="450"/>
        <v>0.11041666667006211</v>
      </c>
      <c r="Q5423" s="28">
        <v>0</v>
      </c>
      <c r="R5423" s="27">
        <f t="shared" si="451"/>
        <v>159.00000000488944</v>
      </c>
      <c r="S5423" s="3" t="s">
        <v>4</v>
      </c>
      <c r="T5423" s="3" t="s">
        <v>5397</v>
      </c>
      <c r="U5423" s="3" t="s">
        <v>5407</v>
      </c>
      <c r="V5423" s="3" t="s">
        <v>5558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0.5</v>
      </c>
      <c r="AD5423" s="5">
        <v>0</v>
      </c>
      <c r="AE5423" s="2">
        <v>2</v>
      </c>
      <c r="AF5423" s="2">
        <v>0</v>
      </c>
      <c r="AG5423" s="2">
        <v>0</v>
      </c>
      <c r="AH5423" s="2">
        <v>0</v>
      </c>
      <c r="AI5423" s="2">
        <v>0</v>
      </c>
      <c r="AJ5423" s="2">
        <v>1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 t="s">
        <v>4</v>
      </c>
      <c r="AT5423" s="2" t="s">
        <v>4</v>
      </c>
    </row>
    <row r="5424" spans="1:46" x14ac:dyDescent="0.2">
      <c r="A5424" s="2">
        <v>1724480</v>
      </c>
      <c r="B5424" s="2">
        <v>921216</v>
      </c>
      <c r="C5424" s="7">
        <v>22.803514865278999</v>
      </c>
      <c r="D5424" s="7">
        <v>37.923135294339602</v>
      </c>
      <c r="E5424" s="19" t="s">
        <v>5393</v>
      </c>
      <c r="F5424" s="46">
        <f>INDEX(Δεδομένα!$P:$P,MATCH('2021'!E5424,Δεδομένα!$O:$O,0))</f>
        <v>157</v>
      </c>
      <c r="G5424" s="49" t="s">
        <v>5394</v>
      </c>
      <c r="H5424" s="51" t="str">
        <f>INDEX(Δεδομένα!B$1:B$51,MATCH('2021'!G5424,Δεδομένα!A$1:A$51,0))</f>
        <v>ΠΕΛΛΟΠΟΝΗΣΟΥ</v>
      </c>
      <c r="I5424" s="53">
        <f>INDEX(Δεδομένα!E$1:E$13,MATCH('2021'!H5424,Δεδομένα!D$1:D$13,0))</f>
        <v>8</v>
      </c>
      <c r="J5424" s="4">
        <v>44556</v>
      </c>
      <c r="K5424" s="3" t="s">
        <v>150</v>
      </c>
      <c r="L5424" s="17" t="str">
        <f t="shared" si="448"/>
        <v>26/12/2021 19:00</v>
      </c>
      <c r="M5424" s="4">
        <v>44556</v>
      </c>
      <c r="N5424" s="3" t="s">
        <v>502</v>
      </c>
      <c r="O5424" s="17" t="str">
        <f t="shared" si="449"/>
        <v>26/12/2021 19:30</v>
      </c>
      <c r="P5424" s="24">
        <f t="shared" si="450"/>
        <v>2.0833333335758653E-2</v>
      </c>
      <c r="Q5424" s="28">
        <v>0</v>
      </c>
      <c r="R5424" s="27">
        <f t="shared" si="451"/>
        <v>30.00000000349246</v>
      </c>
      <c r="S5424" s="3" t="s">
        <v>4</v>
      </c>
      <c r="T5424" s="3" t="s">
        <v>5395</v>
      </c>
      <c r="U5424" s="3" t="s">
        <v>5088</v>
      </c>
      <c r="V5424" s="3" t="s">
        <v>5088</v>
      </c>
      <c r="W5424" s="5">
        <v>0</v>
      </c>
      <c r="X5424" s="5">
        <v>0</v>
      </c>
      <c r="Y5424" s="5">
        <v>0</v>
      </c>
      <c r="Z5424" s="5">
        <v>0.01</v>
      </c>
      <c r="AA5424" s="5">
        <v>0</v>
      </c>
      <c r="AB5424" s="5">
        <v>0</v>
      </c>
      <c r="AC5424" s="5">
        <v>0</v>
      </c>
      <c r="AD5424" s="5">
        <v>0</v>
      </c>
      <c r="AE5424" s="2">
        <v>2</v>
      </c>
      <c r="AF5424" s="2">
        <v>0</v>
      </c>
      <c r="AG5424" s="2">
        <v>0</v>
      </c>
      <c r="AH5424" s="2">
        <v>0</v>
      </c>
      <c r="AI5424" s="2">
        <v>0</v>
      </c>
      <c r="AJ5424" s="2">
        <v>1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 t="s">
        <v>4</v>
      </c>
      <c r="AT5424" s="2" t="s">
        <v>4</v>
      </c>
    </row>
    <row r="5425" spans="1:46" x14ac:dyDescent="0.2">
      <c r="A5425" s="2">
        <v>1724497</v>
      </c>
      <c r="B5425" s="2">
        <v>921446</v>
      </c>
      <c r="C5425" s="7">
        <v>23.0934161685765</v>
      </c>
      <c r="D5425" s="7">
        <v>37.816206146902402</v>
      </c>
      <c r="E5425" s="19" t="s">
        <v>5393</v>
      </c>
      <c r="F5425" s="46">
        <f>INDEX(Δεδομένα!$P:$P,MATCH('2021'!E5425,Δεδομένα!$O:$O,0))</f>
        <v>157</v>
      </c>
      <c r="G5425" s="49" t="s">
        <v>5394</v>
      </c>
      <c r="H5425" s="51" t="str">
        <f>INDEX(Δεδομένα!B$1:B$51,MATCH('2021'!G5425,Δεδομένα!A$1:A$51,0))</f>
        <v>ΠΕΛΛΟΠΟΝΗΣΟΥ</v>
      </c>
      <c r="I5425" s="53">
        <f>INDEX(Δεδομένα!E$1:E$13,MATCH('2021'!H5425,Δεδομένα!D$1:D$13,0))</f>
        <v>8</v>
      </c>
      <c r="J5425" s="4">
        <v>44557</v>
      </c>
      <c r="K5425" s="3" t="s">
        <v>143</v>
      </c>
      <c r="L5425" s="17" t="str">
        <f t="shared" si="448"/>
        <v>27/12/2021 16:27</v>
      </c>
      <c r="M5425" s="4">
        <v>44557</v>
      </c>
      <c r="N5425" s="3" t="s">
        <v>724</v>
      </c>
      <c r="O5425" s="17" t="str">
        <f t="shared" si="449"/>
        <v>27/12/2021 18:02</v>
      </c>
      <c r="P5425" s="24">
        <f t="shared" si="450"/>
        <v>6.5972222218988463E-2</v>
      </c>
      <c r="Q5425" s="28">
        <v>0</v>
      </c>
      <c r="R5425" s="27">
        <f t="shared" si="451"/>
        <v>94.999999995343387</v>
      </c>
      <c r="S5425" s="3" t="s">
        <v>4</v>
      </c>
      <c r="T5425" s="3" t="s">
        <v>5399</v>
      </c>
      <c r="U5425" s="3" t="s">
        <v>4</v>
      </c>
      <c r="V5425" s="3" t="s">
        <v>5559</v>
      </c>
      <c r="W5425" s="5">
        <v>0</v>
      </c>
      <c r="X5425" s="5">
        <v>0.5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2">
        <v>4</v>
      </c>
      <c r="AF5425" s="2">
        <v>0</v>
      </c>
      <c r="AG5425" s="2">
        <v>0</v>
      </c>
      <c r="AH5425" s="2">
        <v>0</v>
      </c>
      <c r="AI5425" s="2">
        <v>0</v>
      </c>
      <c r="AJ5425" s="2">
        <v>2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 t="s">
        <v>4</v>
      </c>
      <c r="AT5425" s="2" t="s">
        <v>4</v>
      </c>
    </row>
    <row r="5426" spans="1:46" x14ac:dyDescent="0.2">
      <c r="A5426" s="2">
        <v>1679619</v>
      </c>
      <c r="B5426" s="2">
        <v>854440</v>
      </c>
      <c r="C5426" s="7">
        <v>23.0416278469229</v>
      </c>
      <c r="D5426" s="7">
        <v>38.045175268857101</v>
      </c>
      <c r="E5426" s="19" t="s">
        <v>5560</v>
      </c>
      <c r="F5426" s="46">
        <f>INDEX(Δεδομένα!$P:$P,MATCH('2021'!E5426,Δεδομένα!$O:$O,0))</f>
        <v>158</v>
      </c>
      <c r="G5426" s="49" t="s">
        <v>5394</v>
      </c>
      <c r="H5426" s="51" t="str">
        <f>INDEX(Δεδομένα!B$1:B$51,MATCH('2021'!G5426,Δεδομένα!A$1:A$51,0))</f>
        <v>ΠΕΛΛΟΠΟΝΗΣΟΥ</v>
      </c>
      <c r="I5426" s="53">
        <f>INDEX(Δεδομένα!E$1:E$13,MATCH('2021'!H5426,Δεδομένα!D$1:D$13,0))</f>
        <v>8</v>
      </c>
      <c r="J5426" s="4">
        <v>44335</v>
      </c>
      <c r="K5426" s="3" t="s">
        <v>2092</v>
      </c>
      <c r="L5426" s="17" t="str">
        <f t="shared" si="448"/>
        <v>19/05/2021 21:44</v>
      </c>
      <c r="M5426" s="4">
        <v>44359</v>
      </c>
      <c r="N5426" s="3" t="s">
        <v>425</v>
      </c>
      <c r="O5426" s="17" t="str">
        <f t="shared" si="449"/>
        <v>12/06/2021 20:58</v>
      </c>
      <c r="P5426" s="29">
        <f t="shared" si="450"/>
        <v>23.968055555560568</v>
      </c>
      <c r="Q5426" s="30">
        <f>23*24</f>
        <v>552</v>
      </c>
      <c r="R5426" s="27">
        <f t="shared" si="451"/>
        <v>34514.000000007218</v>
      </c>
      <c r="S5426" s="3" t="s">
        <v>4</v>
      </c>
      <c r="T5426" s="3" t="s">
        <v>5449</v>
      </c>
      <c r="U5426" s="3" t="s">
        <v>4</v>
      </c>
      <c r="V5426" s="3" t="s">
        <v>5561</v>
      </c>
      <c r="W5426" s="5">
        <v>0</v>
      </c>
      <c r="X5426" s="5">
        <v>55282</v>
      </c>
      <c r="Y5426" s="5">
        <v>0</v>
      </c>
      <c r="Z5426" s="5">
        <v>0</v>
      </c>
      <c r="AA5426" s="5">
        <v>0</v>
      </c>
      <c r="AB5426" s="5">
        <v>14360</v>
      </c>
      <c r="AC5426" s="5">
        <v>0</v>
      </c>
      <c r="AD5426" s="5">
        <v>0</v>
      </c>
      <c r="AE5426" s="2">
        <v>294</v>
      </c>
      <c r="AF5426" s="2">
        <v>104</v>
      </c>
      <c r="AG5426" s="2">
        <v>15</v>
      </c>
      <c r="AH5426" s="2">
        <v>0</v>
      </c>
      <c r="AI5426" s="2">
        <v>2</v>
      </c>
      <c r="AJ5426" s="2">
        <v>108</v>
      </c>
      <c r="AK5426" s="2">
        <v>0</v>
      </c>
      <c r="AL5426" s="2">
        <v>10</v>
      </c>
      <c r="AM5426" s="2">
        <v>4</v>
      </c>
      <c r="AN5426" s="2">
        <v>9</v>
      </c>
      <c r="AO5426" s="2">
        <v>5</v>
      </c>
      <c r="AP5426" s="2">
        <v>6</v>
      </c>
      <c r="AQ5426" s="2">
        <v>13</v>
      </c>
      <c r="AR5426" s="2">
        <v>0</v>
      </c>
      <c r="AS5426" s="2">
        <v>0</v>
      </c>
      <c r="AT5426" s="2">
        <v>0</v>
      </c>
    </row>
    <row r="5427" spans="1:46" x14ac:dyDescent="0.2">
      <c r="A5427" s="2">
        <v>1688171</v>
      </c>
      <c r="B5427" s="2">
        <v>875929</v>
      </c>
      <c r="C5427" s="7">
        <v>22.886120263565001</v>
      </c>
      <c r="D5427" s="7">
        <v>37.875740594592898</v>
      </c>
      <c r="E5427" s="19" t="s">
        <v>5560</v>
      </c>
      <c r="F5427" s="46">
        <f>INDEX(Δεδομένα!$P:$P,MATCH('2021'!E5427,Δεδομένα!$O:$O,0))</f>
        <v>158</v>
      </c>
      <c r="G5427" s="49" t="s">
        <v>5394</v>
      </c>
      <c r="H5427" s="51" t="str">
        <f>INDEX(Δεδομένα!B$1:B$51,MATCH('2021'!G5427,Δεδομένα!A$1:A$51,0))</f>
        <v>ΠΕΛΛΟΠΟΝΗΣΟΥ</v>
      </c>
      <c r="I5427" s="53">
        <f>INDEX(Δεδομένα!E$1:E$13,MATCH('2021'!H5427,Δεδομένα!D$1:D$13,0))</f>
        <v>8</v>
      </c>
      <c r="J5427" s="4">
        <v>44407</v>
      </c>
      <c r="K5427" s="3" t="s">
        <v>241</v>
      </c>
      <c r="L5427" s="17" t="str">
        <f t="shared" si="448"/>
        <v>30/07/2021 13:15</v>
      </c>
      <c r="M5427" s="4">
        <v>44407</v>
      </c>
      <c r="N5427" s="3" t="s">
        <v>942</v>
      </c>
      <c r="O5427" s="17" t="str">
        <f t="shared" si="449"/>
        <v>30/07/2021 15:12</v>
      </c>
      <c r="P5427" s="24">
        <f t="shared" si="450"/>
        <v>8.1249999995634425E-2</v>
      </c>
      <c r="Q5427" s="28">
        <v>0</v>
      </c>
      <c r="R5427" s="27">
        <f t="shared" si="451"/>
        <v>116.99999999371357</v>
      </c>
      <c r="S5427" s="3" t="s">
        <v>4</v>
      </c>
      <c r="T5427" s="3" t="s">
        <v>5399</v>
      </c>
      <c r="U5427" s="3" t="s">
        <v>5430</v>
      </c>
      <c r="V5427" s="3" t="s">
        <v>5562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400</v>
      </c>
      <c r="AC5427" s="5">
        <v>100</v>
      </c>
      <c r="AD5427" s="5">
        <v>0</v>
      </c>
      <c r="AE5427" s="2">
        <v>4</v>
      </c>
      <c r="AF5427" s="2">
        <v>0</v>
      </c>
      <c r="AG5427" s="2">
        <v>0</v>
      </c>
      <c r="AH5427" s="2">
        <v>0</v>
      </c>
      <c r="AI5427" s="2">
        <v>0</v>
      </c>
      <c r="AJ5427" s="2">
        <v>2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</row>
    <row r="5428" spans="1:46" x14ac:dyDescent="0.2">
      <c r="A5428" s="2">
        <v>1639435</v>
      </c>
      <c r="B5428" s="2">
        <v>817494</v>
      </c>
      <c r="C5428" s="7">
        <v>22.589849684692201</v>
      </c>
      <c r="D5428" s="7">
        <v>37.976500992871998</v>
      </c>
      <c r="E5428" s="19" t="s">
        <v>5563</v>
      </c>
      <c r="F5428" s="46">
        <f>INDEX(Δεδομένα!$P:$P,MATCH('2021'!E5428,Δεδομένα!$O:$O,0))</f>
        <v>159</v>
      </c>
      <c r="G5428" s="49" t="s">
        <v>5394</v>
      </c>
      <c r="H5428" s="51" t="str">
        <f>INDEX(Δεδομένα!B$1:B$51,MATCH('2021'!G5428,Δεδομένα!A$1:A$51,0))</f>
        <v>ΠΕΛΛΟΠΟΝΗΣΟΥ</v>
      </c>
      <c r="I5428" s="53">
        <f>INDEX(Δεδομένα!E$1:E$13,MATCH('2021'!H5428,Δεδομένα!D$1:D$13,0))</f>
        <v>8</v>
      </c>
      <c r="J5428" s="4">
        <v>44207</v>
      </c>
      <c r="K5428" s="3" t="s">
        <v>119</v>
      </c>
      <c r="L5428" s="17" t="str">
        <f t="shared" si="448"/>
        <v>11/01/2021 12:25</v>
      </c>
      <c r="M5428" s="4">
        <v>44207</v>
      </c>
      <c r="N5428" s="3" t="s">
        <v>461</v>
      </c>
      <c r="O5428" s="17" t="str">
        <f t="shared" si="449"/>
        <v>11/01/2021 17:00</v>
      </c>
      <c r="P5428" s="24">
        <f t="shared" si="450"/>
        <v>0.19097222222626442</v>
      </c>
      <c r="Q5428" s="28">
        <v>0</v>
      </c>
      <c r="R5428" s="27">
        <f t="shared" si="451"/>
        <v>275.00000000582077</v>
      </c>
      <c r="S5428" s="3" t="s">
        <v>4</v>
      </c>
      <c r="T5428" s="3" t="s">
        <v>5564</v>
      </c>
      <c r="U5428" s="3" t="s">
        <v>5565</v>
      </c>
      <c r="V5428" s="3" t="s">
        <v>5566</v>
      </c>
      <c r="W5428" s="5">
        <v>0</v>
      </c>
      <c r="X5428" s="5">
        <v>3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2">
        <v>2</v>
      </c>
      <c r="AF5428" s="2">
        <v>0</v>
      </c>
      <c r="AG5428" s="2">
        <v>0</v>
      </c>
      <c r="AH5428" s="2">
        <v>0</v>
      </c>
      <c r="AI5428" s="2">
        <v>0</v>
      </c>
      <c r="AJ5428" s="2">
        <v>1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 t="s">
        <v>4</v>
      </c>
      <c r="AT5428" s="2" t="s">
        <v>4</v>
      </c>
    </row>
    <row r="5429" spans="1:46" x14ac:dyDescent="0.2">
      <c r="A5429" s="2">
        <v>1639514</v>
      </c>
      <c r="B5429" s="2">
        <v>819608</v>
      </c>
      <c r="C5429" s="7">
        <v>22.740582161715</v>
      </c>
      <c r="D5429" s="7">
        <v>37.970542588254702</v>
      </c>
      <c r="E5429" s="19" t="s">
        <v>5563</v>
      </c>
      <c r="F5429" s="46">
        <f>INDEX(Δεδομένα!$P:$P,MATCH('2021'!E5429,Δεδομένα!$O:$O,0))</f>
        <v>159</v>
      </c>
      <c r="G5429" s="49" t="s">
        <v>5394</v>
      </c>
      <c r="H5429" s="51" t="str">
        <f>INDEX(Δεδομένα!B$1:B$51,MATCH('2021'!G5429,Δεδομένα!A$1:A$51,0))</f>
        <v>ΠΕΛΛΟΠΟΝΗΣΟΥ</v>
      </c>
      <c r="I5429" s="53">
        <f>INDEX(Δεδομένα!E$1:E$13,MATCH('2021'!H5429,Δεδομένα!D$1:D$13,0))</f>
        <v>8</v>
      </c>
      <c r="J5429" s="4">
        <v>44215</v>
      </c>
      <c r="K5429" s="3" t="s">
        <v>1233</v>
      </c>
      <c r="L5429" s="17" t="str">
        <f t="shared" si="448"/>
        <v>19/01/2021 16:45</v>
      </c>
      <c r="M5429" s="4">
        <v>44215</v>
      </c>
      <c r="N5429" s="3" t="s">
        <v>267</v>
      </c>
      <c r="O5429" s="17" t="str">
        <f t="shared" si="449"/>
        <v>19/01/2021 17:30</v>
      </c>
      <c r="P5429" s="24">
        <f t="shared" si="450"/>
        <v>3.125E-2</v>
      </c>
      <c r="Q5429" s="28">
        <v>0</v>
      </c>
      <c r="R5429" s="27">
        <f t="shared" si="451"/>
        <v>45</v>
      </c>
      <c r="S5429" s="3" t="s">
        <v>4</v>
      </c>
      <c r="T5429" s="3" t="s">
        <v>5395</v>
      </c>
      <c r="U5429" s="3" t="s">
        <v>4</v>
      </c>
      <c r="V5429" s="3" t="s">
        <v>5567</v>
      </c>
      <c r="W5429" s="5">
        <v>0</v>
      </c>
      <c r="X5429" s="5">
        <v>0</v>
      </c>
      <c r="Y5429" s="5">
        <v>0</v>
      </c>
      <c r="Z5429" s="5">
        <v>0</v>
      </c>
      <c r="AA5429" s="5">
        <v>0.01</v>
      </c>
      <c r="AB5429" s="5">
        <v>0</v>
      </c>
      <c r="AC5429" s="5">
        <v>0</v>
      </c>
      <c r="AD5429" s="5">
        <v>0</v>
      </c>
      <c r="AE5429" s="2">
        <v>2</v>
      </c>
      <c r="AF5429" s="2">
        <v>0</v>
      </c>
      <c r="AG5429" s="2">
        <v>0</v>
      </c>
      <c r="AH5429" s="2">
        <v>0</v>
      </c>
      <c r="AI5429" s="2">
        <v>0</v>
      </c>
      <c r="AJ5429" s="2">
        <v>1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 t="s">
        <v>4</v>
      </c>
      <c r="AT5429" s="2" t="s">
        <v>4</v>
      </c>
    </row>
    <row r="5430" spans="1:46" x14ac:dyDescent="0.2">
      <c r="A5430" s="2">
        <v>1639551</v>
      </c>
      <c r="B5430" s="2">
        <v>822312</v>
      </c>
      <c r="C5430" s="7">
        <v>22.610395016100799</v>
      </c>
      <c r="D5430" s="7">
        <v>38.032870405719102</v>
      </c>
      <c r="E5430" s="19" t="s">
        <v>5563</v>
      </c>
      <c r="F5430" s="46">
        <f>INDEX(Δεδομένα!$P:$P,MATCH('2021'!E5430,Δεδομένα!$O:$O,0))</f>
        <v>159</v>
      </c>
      <c r="G5430" s="49" t="s">
        <v>5394</v>
      </c>
      <c r="H5430" s="51" t="str">
        <f>INDEX(Δεδομένα!B$1:B$51,MATCH('2021'!G5430,Δεδομένα!A$1:A$51,0))</f>
        <v>ΠΕΛΛΟΠΟΝΗΣΟΥ</v>
      </c>
      <c r="I5430" s="53">
        <f>INDEX(Δεδομένα!E$1:E$13,MATCH('2021'!H5430,Δεδομένα!D$1:D$13,0))</f>
        <v>8</v>
      </c>
      <c r="J5430" s="4">
        <v>44227</v>
      </c>
      <c r="K5430" s="3" t="s">
        <v>854</v>
      </c>
      <c r="L5430" s="17" t="str">
        <f t="shared" si="448"/>
        <v>31/01/2021 12:50</v>
      </c>
      <c r="M5430" s="4">
        <v>44227</v>
      </c>
      <c r="N5430" s="3" t="s">
        <v>161</v>
      </c>
      <c r="O5430" s="17" t="str">
        <f t="shared" si="449"/>
        <v>31/01/2021 15:00</v>
      </c>
      <c r="P5430" s="24">
        <f t="shared" si="450"/>
        <v>9.0277777781011537E-2</v>
      </c>
      <c r="Q5430" s="28">
        <v>0</v>
      </c>
      <c r="R5430" s="27">
        <f t="shared" si="451"/>
        <v>130.00000000465661</v>
      </c>
      <c r="S5430" s="3" t="s">
        <v>4</v>
      </c>
      <c r="T5430" s="3" t="s">
        <v>5568</v>
      </c>
      <c r="U5430" s="3" t="s">
        <v>5570</v>
      </c>
      <c r="V5430" s="3" t="s">
        <v>5570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3</v>
      </c>
      <c r="AC5430" s="5">
        <v>0</v>
      </c>
      <c r="AD5430" s="5">
        <v>0</v>
      </c>
      <c r="AE5430" s="2">
        <v>6</v>
      </c>
      <c r="AF5430" s="2">
        <v>0</v>
      </c>
      <c r="AG5430" s="2">
        <v>0</v>
      </c>
      <c r="AH5430" s="2">
        <v>0</v>
      </c>
      <c r="AI5430" s="2">
        <v>0</v>
      </c>
      <c r="AJ5430" s="2">
        <v>3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 t="s">
        <v>4</v>
      </c>
      <c r="AT5430" s="2" t="s">
        <v>4</v>
      </c>
    </row>
    <row r="5431" spans="1:46" x14ac:dyDescent="0.2">
      <c r="A5431" s="2">
        <v>1639741</v>
      </c>
      <c r="B5431" s="2">
        <v>830479</v>
      </c>
      <c r="C5431" s="7">
        <v>22.534495019742199</v>
      </c>
      <c r="D5431" s="7">
        <v>38.037650422466797</v>
      </c>
      <c r="E5431" s="19" t="s">
        <v>5563</v>
      </c>
      <c r="F5431" s="46">
        <f>INDEX(Δεδομένα!$P:$P,MATCH('2021'!E5431,Δεδομένα!$O:$O,0))</f>
        <v>159</v>
      </c>
      <c r="G5431" s="49" t="s">
        <v>5394</v>
      </c>
      <c r="H5431" s="51" t="str">
        <f>INDEX(Δεδομένα!B$1:B$51,MATCH('2021'!G5431,Δεδομένα!A$1:A$51,0))</f>
        <v>ΠΕΛΛΟΠΟΝΗΣΟΥ</v>
      </c>
      <c r="I5431" s="53">
        <f>INDEX(Δεδομένα!E$1:E$13,MATCH('2021'!H5431,Δεδομένα!D$1:D$13,0))</f>
        <v>8</v>
      </c>
      <c r="J5431" s="4">
        <v>44246</v>
      </c>
      <c r="K5431" s="3" t="s">
        <v>109</v>
      </c>
      <c r="L5431" s="17" t="str">
        <f t="shared" si="448"/>
        <v>19/02/2021 15:50</v>
      </c>
      <c r="M5431" s="4">
        <v>44246</v>
      </c>
      <c r="N5431" s="3" t="s">
        <v>111</v>
      </c>
      <c r="O5431" s="17" t="str">
        <f t="shared" si="449"/>
        <v>19/02/2021 19:20</v>
      </c>
      <c r="P5431" s="24">
        <f t="shared" si="450"/>
        <v>0.14583333333575865</v>
      </c>
      <c r="Q5431" s="28">
        <v>0</v>
      </c>
      <c r="R5431" s="27">
        <f t="shared" si="451"/>
        <v>210.00000000349246</v>
      </c>
      <c r="S5431" s="3" t="s">
        <v>4</v>
      </c>
      <c r="T5431" s="3" t="s">
        <v>5568</v>
      </c>
      <c r="U5431" s="3" t="s">
        <v>5571</v>
      </c>
      <c r="V5431" s="3" t="s">
        <v>5571</v>
      </c>
      <c r="W5431" s="5">
        <v>0</v>
      </c>
      <c r="X5431" s="5">
        <v>0</v>
      </c>
      <c r="Y5431" s="5">
        <v>0</v>
      </c>
      <c r="Z5431" s="5">
        <v>2</v>
      </c>
      <c r="AA5431" s="5">
        <v>0</v>
      </c>
      <c r="AB5431" s="5">
        <v>0</v>
      </c>
      <c r="AC5431" s="5">
        <v>0</v>
      </c>
      <c r="AD5431" s="5">
        <v>0</v>
      </c>
      <c r="AE5431" s="2">
        <v>4</v>
      </c>
      <c r="AF5431" s="2">
        <v>0</v>
      </c>
      <c r="AG5431" s="2">
        <v>0</v>
      </c>
      <c r="AH5431" s="2">
        <v>0</v>
      </c>
      <c r="AI5431" s="2">
        <v>0</v>
      </c>
      <c r="AJ5431" s="2">
        <v>2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 t="s">
        <v>4</v>
      </c>
      <c r="AT5431" s="2" t="s">
        <v>4</v>
      </c>
    </row>
    <row r="5432" spans="1:46" x14ac:dyDescent="0.2">
      <c r="A5432" s="2">
        <v>1639745</v>
      </c>
      <c r="B5432" s="2">
        <v>830525</v>
      </c>
      <c r="C5432" s="7">
        <v>22.718726837355199</v>
      </c>
      <c r="D5432" s="7">
        <v>37.992970879208798</v>
      </c>
      <c r="E5432" s="19" t="s">
        <v>5563</v>
      </c>
      <c r="F5432" s="46">
        <f>INDEX(Δεδομένα!$P:$P,MATCH('2021'!E5432,Δεδομένα!$O:$O,0))</f>
        <v>159</v>
      </c>
      <c r="G5432" s="49" t="s">
        <v>5394</v>
      </c>
      <c r="H5432" s="51" t="str">
        <f>INDEX(Δεδομένα!B$1:B$51,MATCH('2021'!G5432,Δεδομένα!A$1:A$51,0))</f>
        <v>ΠΕΛΛΟΠΟΝΗΣΟΥ</v>
      </c>
      <c r="I5432" s="53">
        <f>INDEX(Δεδομένα!E$1:E$13,MATCH('2021'!H5432,Δεδομένα!D$1:D$13,0))</f>
        <v>8</v>
      </c>
      <c r="J5432" s="4">
        <v>44246</v>
      </c>
      <c r="K5432" s="3" t="s">
        <v>267</v>
      </c>
      <c r="L5432" s="17" t="str">
        <f t="shared" si="448"/>
        <v>19/02/2021 17:30</v>
      </c>
      <c r="M5432" s="4">
        <v>44246</v>
      </c>
      <c r="N5432" s="3" t="s">
        <v>261</v>
      </c>
      <c r="O5432" s="17" t="str">
        <f t="shared" si="449"/>
        <v>19/02/2021 18:25</v>
      </c>
      <c r="P5432" s="24">
        <f t="shared" si="450"/>
        <v>3.8194444445252884E-2</v>
      </c>
      <c r="Q5432" s="28">
        <v>0</v>
      </c>
      <c r="R5432" s="27">
        <f t="shared" si="451"/>
        <v>55.000000001164153</v>
      </c>
      <c r="S5432" s="3" t="s">
        <v>4</v>
      </c>
      <c r="T5432" s="3" t="s">
        <v>5564</v>
      </c>
      <c r="U5432" s="3" t="s">
        <v>5572</v>
      </c>
      <c r="V5432" s="3" t="s">
        <v>5573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0.03</v>
      </c>
      <c r="AE5432" s="2">
        <v>2</v>
      </c>
      <c r="AF5432" s="2">
        <v>0</v>
      </c>
      <c r="AG5432" s="2">
        <v>0</v>
      </c>
      <c r="AH5432" s="2">
        <v>0</v>
      </c>
      <c r="AI5432" s="2">
        <v>0</v>
      </c>
      <c r="AJ5432" s="2">
        <v>1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 t="s">
        <v>4</v>
      </c>
      <c r="AT5432" s="2" t="s">
        <v>4</v>
      </c>
    </row>
    <row r="5433" spans="1:46" x14ac:dyDescent="0.2">
      <c r="A5433" s="2">
        <v>1639763</v>
      </c>
      <c r="B5433" s="2">
        <v>830836</v>
      </c>
      <c r="C5433" s="7">
        <v>22.671976127591599</v>
      </c>
      <c r="D5433" s="7">
        <v>37.938091984906997</v>
      </c>
      <c r="E5433" s="19" t="s">
        <v>5563</v>
      </c>
      <c r="F5433" s="46">
        <f>INDEX(Δεδομένα!$P:$P,MATCH('2021'!E5433,Δεδομένα!$O:$O,0))</f>
        <v>159</v>
      </c>
      <c r="G5433" s="49" t="s">
        <v>5394</v>
      </c>
      <c r="H5433" s="51" t="str">
        <f>INDEX(Δεδομένα!B$1:B$51,MATCH('2021'!G5433,Δεδομένα!A$1:A$51,0))</f>
        <v>ΠΕΛΛΟΠΟΝΗΣΟΥ</v>
      </c>
      <c r="I5433" s="53">
        <f>INDEX(Δεδομένα!E$1:E$13,MATCH('2021'!H5433,Δεδομένα!D$1:D$13,0))</f>
        <v>8</v>
      </c>
      <c r="J5433" s="4">
        <v>44247</v>
      </c>
      <c r="K5433" s="3" t="s">
        <v>844</v>
      </c>
      <c r="L5433" s="17" t="str">
        <f t="shared" si="448"/>
        <v>20/02/2021 17:35</v>
      </c>
      <c r="M5433" s="4">
        <v>44247</v>
      </c>
      <c r="N5433" s="3" t="s">
        <v>902</v>
      </c>
      <c r="O5433" s="17" t="str">
        <f t="shared" si="449"/>
        <v>20/02/2021 19:25</v>
      </c>
      <c r="P5433" s="24">
        <f t="shared" si="450"/>
        <v>7.6388888890505768E-2</v>
      </c>
      <c r="Q5433" s="28">
        <v>0</v>
      </c>
      <c r="R5433" s="27">
        <f t="shared" si="451"/>
        <v>110.00000000232831</v>
      </c>
      <c r="S5433" s="3" t="s">
        <v>4</v>
      </c>
      <c r="T5433" s="3" t="s">
        <v>5564</v>
      </c>
      <c r="U5433" s="3" t="s">
        <v>4</v>
      </c>
      <c r="V5433" s="3" t="s">
        <v>5574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0.3</v>
      </c>
      <c r="AC5433" s="5">
        <v>0.2</v>
      </c>
      <c r="AD5433" s="5">
        <v>0</v>
      </c>
      <c r="AE5433" s="2">
        <v>2</v>
      </c>
      <c r="AF5433" s="2">
        <v>0</v>
      </c>
      <c r="AG5433" s="2">
        <v>0</v>
      </c>
      <c r="AH5433" s="2">
        <v>0</v>
      </c>
      <c r="AI5433" s="2">
        <v>0</v>
      </c>
      <c r="AJ5433" s="2">
        <v>1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 t="s">
        <v>4</v>
      </c>
      <c r="AT5433" s="2" t="s">
        <v>4</v>
      </c>
    </row>
    <row r="5434" spans="1:46" x14ac:dyDescent="0.2">
      <c r="A5434" s="2">
        <v>1639775</v>
      </c>
      <c r="B5434" s="2">
        <v>831394</v>
      </c>
      <c r="C5434" s="7">
        <v>22.579176284307898</v>
      </c>
      <c r="D5434" s="7">
        <v>38.036743120301097</v>
      </c>
      <c r="E5434" s="19" t="s">
        <v>5563</v>
      </c>
      <c r="F5434" s="46">
        <f>INDEX(Δεδομένα!$P:$P,MATCH('2021'!E5434,Δεδομένα!$O:$O,0))</f>
        <v>159</v>
      </c>
      <c r="G5434" s="49" t="s">
        <v>5394</v>
      </c>
      <c r="H5434" s="51" t="str">
        <f>INDEX(Δεδομένα!B$1:B$51,MATCH('2021'!G5434,Δεδομένα!A$1:A$51,0))</f>
        <v>ΠΕΛΛΟΠΟΝΗΣΟΥ</v>
      </c>
      <c r="I5434" s="53">
        <f>INDEX(Δεδομένα!E$1:E$13,MATCH('2021'!H5434,Δεδομένα!D$1:D$13,0))</f>
        <v>8</v>
      </c>
      <c r="J5434" s="4">
        <v>44249</v>
      </c>
      <c r="K5434" s="3" t="s">
        <v>745</v>
      </c>
      <c r="L5434" s="17" t="str">
        <f t="shared" si="448"/>
        <v>22/02/2021 16:35</v>
      </c>
      <c r="M5434" s="4">
        <v>44249</v>
      </c>
      <c r="N5434" s="3" t="s">
        <v>2472</v>
      </c>
      <c r="O5434" s="17" t="str">
        <f t="shared" si="449"/>
        <v>22/02/2021 23:40</v>
      </c>
      <c r="P5434" s="24">
        <f t="shared" si="450"/>
        <v>0.29513888889050577</v>
      </c>
      <c r="Q5434" s="28">
        <v>0</v>
      </c>
      <c r="R5434" s="27">
        <f t="shared" si="451"/>
        <v>425.00000000232831</v>
      </c>
      <c r="S5434" s="3" t="s">
        <v>4</v>
      </c>
      <c r="T5434" s="3" t="s">
        <v>5568</v>
      </c>
      <c r="U5434" s="3" t="s">
        <v>5575</v>
      </c>
      <c r="V5434" s="3" t="s">
        <v>5575</v>
      </c>
      <c r="W5434" s="5">
        <v>0</v>
      </c>
      <c r="X5434" s="5">
        <v>2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2">
        <v>8</v>
      </c>
      <c r="AF5434" s="2">
        <v>0</v>
      </c>
      <c r="AG5434" s="2">
        <v>0</v>
      </c>
      <c r="AH5434" s="2">
        <v>0</v>
      </c>
      <c r="AI5434" s="2">
        <v>0</v>
      </c>
      <c r="AJ5434" s="2">
        <v>4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 t="s">
        <v>4</v>
      </c>
      <c r="AT5434" s="2" t="s">
        <v>4</v>
      </c>
    </row>
    <row r="5435" spans="1:46" x14ac:dyDescent="0.2">
      <c r="A5435" s="2">
        <v>1640987</v>
      </c>
      <c r="B5435" s="2">
        <v>832271</v>
      </c>
      <c r="C5435" s="7">
        <v>22.750346926672901</v>
      </c>
      <c r="D5435" s="7">
        <v>37.962204942501501</v>
      </c>
      <c r="E5435" s="19" t="s">
        <v>5563</v>
      </c>
      <c r="F5435" s="46">
        <f>INDEX(Δεδομένα!$P:$P,MATCH('2021'!E5435,Δεδομένα!$O:$O,0))</f>
        <v>159</v>
      </c>
      <c r="G5435" s="49" t="s">
        <v>5394</v>
      </c>
      <c r="H5435" s="51" t="str">
        <f>INDEX(Δεδομένα!B$1:B$51,MATCH('2021'!G5435,Δεδομένα!A$1:A$51,0))</f>
        <v>ΠΕΛΛΟΠΟΝΗΣΟΥ</v>
      </c>
      <c r="I5435" s="53">
        <f>INDEX(Δεδομένα!E$1:E$13,MATCH('2021'!H5435,Δεδομένα!D$1:D$13,0))</f>
        <v>8</v>
      </c>
      <c r="J5435" s="4">
        <v>44251</v>
      </c>
      <c r="K5435" s="3" t="s">
        <v>338</v>
      </c>
      <c r="L5435" s="17" t="str">
        <f t="shared" si="448"/>
        <v>24/02/2021 11:00</v>
      </c>
      <c r="M5435" s="4">
        <v>44251</v>
      </c>
      <c r="N5435" s="3" t="s">
        <v>1319</v>
      </c>
      <c r="O5435" s="17" t="str">
        <f t="shared" si="449"/>
        <v>24/02/2021 11:55</v>
      </c>
      <c r="P5435" s="24">
        <f t="shared" si="450"/>
        <v>3.8194444445252884E-2</v>
      </c>
      <c r="Q5435" s="28">
        <v>0</v>
      </c>
      <c r="R5435" s="27">
        <f t="shared" si="451"/>
        <v>55.000000001164153</v>
      </c>
      <c r="S5435" s="3" t="s">
        <v>4</v>
      </c>
      <c r="T5435" s="3" t="s">
        <v>5395</v>
      </c>
      <c r="U5435" s="3" t="s">
        <v>5576</v>
      </c>
      <c r="V5435" s="3" t="s">
        <v>5576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0.01</v>
      </c>
      <c r="AE5435" s="2">
        <v>2</v>
      </c>
      <c r="AF5435" s="2">
        <v>0</v>
      </c>
      <c r="AG5435" s="2">
        <v>0</v>
      </c>
      <c r="AH5435" s="2">
        <v>0</v>
      </c>
      <c r="AI5435" s="2">
        <v>0</v>
      </c>
      <c r="AJ5435" s="2">
        <v>1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 t="s">
        <v>4</v>
      </c>
      <c r="AT5435" s="2" t="s">
        <v>4</v>
      </c>
    </row>
    <row r="5436" spans="1:46" x14ac:dyDescent="0.2">
      <c r="A5436" s="2">
        <v>1641012</v>
      </c>
      <c r="B5436" s="2">
        <v>832747</v>
      </c>
      <c r="C5436" s="7">
        <v>22.589984582101302</v>
      </c>
      <c r="D5436" s="7">
        <v>37.9915368003293</v>
      </c>
      <c r="E5436" s="19" t="s">
        <v>5563</v>
      </c>
      <c r="F5436" s="46">
        <f>INDEX(Δεδομένα!$P:$P,MATCH('2021'!E5436,Δεδομένα!$O:$O,0))</f>
        <v>159</v>
      </c>
      <c r="G5436" s="49" t="s">
        <v>5394</v>
      </c>
      <c r="H5436" s="51" t="str">
        <f>INDEX(Δεδομένα!B$1:B$51,MATCH('2021'!G5436,Δεδομένα!A$1:A$51,0))</f>
        <v>ΠΕΛΛΟΠΟΝΗΣΟΥ</v>
      </c>
      <c r="I5436" s="53">
        <f>INDEX(Δεδομένα!E$1:E$13,MATCH('2021'!H5436,Δεδομένα!D$1:D$13,0))</f>
        <v>8</v>
      </c>
      <c r="J5436" s="4">
        <v>44252</v>
      </c>
      <c r="K5436" s="3" t="s">
        <v>13</v>
      </c>
      <c r="L5436" s="17" t="str">
        <f t="shared" si="448"/>
        <v>25/02/2021 18:50</v>
      </c>
      <c r="M5436" s="4">
        <v>44252</v>
      </c>
      <c r="N5436" s="3" t="s">
        <v>43</v>
      </c>
      <c r="O5436" s="17" t="str">
        <f t="shared" si="449"/>
        <v>25/02/2021 21:30</v>
      </c>
      <c r="P5436" s="24">
        <f t="shared" si="450"/>
        <v>0.11111111111677019</v>
      </c>
      <c r="Q5436" s="28">
        <v>0</v>
      </c>
      <c r="R5436" s="27">
        <f t="shared" si="451"/>
        <v>160.00000000814907</v>
      </c>
      <c r="S5436" s="3" t="s">
        <v>4</v>
      </c>
      <c r="T5436" s="3" t="s">
        <v>5564</v>
      </c>
      <c r="U5436" s="3" t="s">
        <v>5577</v>
      </c>
      <c r="V5436" s="3" t="s">
        <v>5578</v>
      </c>
      <c r="W5436" s="5">
        <v>0</v>
      </c>
      <c r="X5436" s="5">
        <v>0.2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0.3</v>
      </c>
      <c r="AE5436" s="2">
        <v>2</v>
      </c>
      <c r="AF5436" s="2">
        <v>0</v>
      </c>
      <c r="AG5436" s="2">
        <v>0</v>
      </c>
      <c r="AH5436" s="2">
        <v>0</v>
      </c>
      <c r="AI5436" s="2">
        <v>0</v>
      </c>
      <c r="AJ5436" s="2">
        <v>1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 t="s">
        <v>4</v>
      </c>
      <c r="AT5436" s="2" t="s">
        <v>4</v>
      </c>
    </row>
    <row r="5437" spans="1:46" x14ac:dyDescent="0.2">
      <c r="A5437" s="2">
        <v>1641078</v>
      </c>
      <c r="B5437" s="2">
        <v>832874</v>
      </c>
      <c r="C5437" s="7">
        <v>22.716972768230601</v>
      </c>
      <c r="D5437" s="7">
        <v>37.973877701939102</v>
      </c>
      <c r="E5437" s="19" t="s">
        <v>5563</v>
      </c>
      <c r="F5437" s="46">
        <f>INDEX(Δεδομένα!$P:$P,MATCH('2021'!E5437,Δεδομένα!$O:$O,0))</f>
        <v>159</v>
      </c>
      <c r="G5437" s="49" t="s">
        <v>5394</v>
      </c>
      <c r="H5437" s="51" t="str">
        <f>INDEX(Δεδομένα!B$1:B$51,MATCH('2021'!G5437,Δεδομένα!A$1:A$51,0))</f>
        <v>ΠΕΛΛΟΠΟΝΗΣΟΥ</v>
      </c>
      <c r="I5437" s="53">
        <f>INDEX(Δεδομένα!E$1:E$13,MATCH('2021'!H5437,Δεδομένα!D$1:D$13,0))</f>
        <v>8</v>
      </c>
      <c r="J5437" s="4">
        <v>44253</v>
      </c>
      <c r="K5437" s="3" t="s">
        <v>527</v>
      </c>
      <c r="L5437" s="17" t="str">
        <f t="shared" si="448"/>
        <v>26/02/2021 11:20</v>
      </c>
      <c r="M5437" s="4">
        <v>44253</v>
      </c>
      <c r="N5437" s="3" t="s">
        <v>590</v>
      </c>
      <c r="O5437" s="17" t="str">
        <f t="shared" si="449"/>
        <v>26/02/2021 15:25</v>
      </c>
      <c r="P5437" s="24">
        <f t="shared" si="450"/>
        <v>0.17013888889050577</v>
      </c>
      <c r="Q5437" s="28">
        <v>0</v>
      </c>
      <c r="R5437" s="27">
        <f t="shared" si="451"/>
        <v>245.00000000232831</v>
      </c>
      <c r="S5437" s="3" t="s">
        <v>4</v>
      </c>
      <c r="T5437" s="3" t="s">
        <v>5564</v>
      </c>
      <c r="U5437" s="3" t="s">
        <v>4</v>
      </c>
      <c r="V5437" s="3" t="s">
        <v>5579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1</v>
      </c>
      <c r="AC5437" s="5">
        <v>0</v>
      </c>
      <c r="AD5437" s="5">
        <v>0</v>
      </c>
      <c r="AE5437" s="2">
        <v>8</v>
      </c>
      <c r="AF5437" s="2">
        <v>0</v>
      </c>
      <c r="AG5437" s="2">
        <v>0</v>
      </c>
      <c r="AH5437" s="2">
        <v>0</v>
      </c>
      <c r="AI5437" s="2">
        <v>0</v>
      </c>
      <c r="AJ5437" s="2">
        <v>4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 t="s">
        <v>4</v>
      </c>
      <c r="AT5437" s="2" t="s">
        <v>4</v>
      </c>
    </row>
    <row r="5438" spans="1:46" x14ac:dyDescent="0.2">
      <c r="A5438" s="2">
        <v>1641143</v>
      </c>
      <c r="B5438" s="2">
        <v>833463</v>
      </c>
      <c r="C5438" s="7">
        <v>22.675538092802899</v>
      </c>
      <c r="D5438" s="7">
        <v>37.9772587995826</v>
      </c>
      <c r="E5438" s="19" t="s">
        <v>5563</v>
      </c>
      <c r="F5438" s="46">
        <f>INDEX(Δεδομένα!$P:$P,MATCH('2021'!E5438,Δεδομένα!$O:$O,0))</f>
        <v>159</v>
      </c>
      <c r="G5438" s="49" t="s">
        <v>5394</v>
      </c>
      <c r="H5438" s="51" t="str">
        <f>INDEX(Δεδομένα!B$1:B$51,MATCH('2021'!G5438,Δεδομένα!A$1:A$51,0))</f>
        <v>ΠΕΛΛΟΠΟΝΗΣΟΥ</v>
      </c>
      <c r="I5438" s="53">
        <f>INDEX(Δεδομένα!E$1:E$13,MATCH('2021'!H5438,Δεδομένα!D$1:D$13,0))</f>
        <v>8</v>
      </c>
      <c r="J5438" s="4">
        <v>44255</v>
      </c>
      <c r="K5438" s="3" t="s">
        <v>1078</v>
      </c>
      <c r="L5438" s="17" t="str">
        <f t="shared" si="448"/>
        <v>28/02/2021 11:10</v>
      </c>
      <c r="M5438" s="4">
        <v>44255</v>
      </c>
      <c r="N5438" s="3" t="s">
        <v>131</v>
      </c>
      <c r="O5438" s="17" t="str">
        <f t="shared" si="449"/>
        <v>28/02/2021 19:15</v>
      </c>
      <c r="P5438" s="24">
        <f t="shared" si="450"/>
        <v>0.33680555555474712</v>
      </c>
      <c r="Q5438" s="28">
        <v>0</v>
      </c>
      <c r="R5438" s="27">
        <f t="shared" si="451"/>
        <v>484.99999999883585</v>
      </c>
      <c r="S5438" s="3" t="s">
        <v>4</v>
      </c>
      <c r="T5438" s="3" t="s">
        <v>5564</v>
      </c>
      <c r="U5438" s="3" t="s">
        <v>5290</v>
      </c>
      <c r="V5438" s="3" t="s">
        <v>5290</v>
      </c>
      <c r="W5438" s="5">
        <v>0</v>
      </c>
      <c r="X5438" s="5">
        <v>15</v>
      </c>
      <c r="Y5438" s="5">
        <v>0</v>
      </c>
      <c r="Z5438" s="5">
        <v>0</v>
      </c>
      <c r="AA5438" s="5">
        <v>0</v>
      </c>
      <c r="AB5438" s="5">
        <v>5</v>
      </c>
      <c r="AC5438" s="5">
        <v>0</v>
      </c>
      <c r="AD5438" s="5">
        <v>0</v>
      </c>
      <c r="AE5438" s="2">
        <v>22</v>
      </c>
      <c r="AF5438" s="2">
        <v>0</v>
      </c>
      <c r="AG5438" s="2">
        <v>0</v>
      </c>
      <c r="AH5438" s="2">
        <v>0</v>
      </c>
      <c r="AI5438" s="2">
        <v>0</v>
      </c>
      <c r="AJ5438" s="2">
        <v>8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 t="s">
        <v>4</v>
      </c>
      <c r="AT5438" s="2" t="s">
        <v>4</v>
      </c>
    </row>
    <row r="5439" spans="1:46" x14ac:dyDescent="0.2">
      <c r="A5439" s="2">
        <v>1642473</v>
      </c>
      <c r="B5439" s="2">
        <v>833847</v>
      </c>
      <c r="C5439" s="7">
        <v>22.550789164754999</v>
      </c>
      <c r="D5439" s="7">
        <v>37.9381100315032</v>
      </c>
      <c r="E5439" s="19" t="s">
        <v>5563</v>
      </c>
      <c r="F5439" s="46">
        <f>INDEX(Δεδομένα!$P:$P,MATCH('2021'!E5439,Δεδομένα!$O:$O,0))</f>
        <v>159</v>
      </c>
      <c r="G5439" s="49" t="s">
        <v>5394</v>
      </c>
      <c r="H5439" s="51" t="str">
        <f>INDEX(Δεδομένα!B$1:B$51,MATCH('2021'!G5439,Δεδομένα!A$1:A$51,0))</f>
        <v>ΠΕΛΛΟΠΟΝΗΣΟΥ</v>
      </c>
      <c r="I5439" s="53">
        <f>INDEX(Δεδομένα!E$1:E$13,MATCH('2021'!H5439,Δεδομένα!D$1:D$13,0))</f>
        <v>8</v>
      </c>
      <c r="J5439" s="4">
        <v>44256</v>
      </c>
      <c r="K5439" s="3" t="s">
        <v>385</v>
      </c>
      <c r="L5439" s="17" t="str">
        <f t="shared" si="448"/>
        <v>01/03/2021 14:00</v>
      </c>
      <c r="M5439" s="4">
        <v>44256</v>
      </c>
      <c r="N5439" s="3" t="s">
        <v>197</v>
      </c>
      <c r="O5439" s="17" t="str">
        <f t="shared" si="449"/>
        <v>01/03/2021 15:30</v>
      </c>
      <c r="P5439" s="24">
        <f t="shared" si="450"/>
        <v>6.25E-2</v>
      </c>
      <c r="Q5439" s="28">
        <v>0</v>
      </c>
      <c r="R5439" s="27">
        <f t="shared" si="451"/>
        <v>90</v>
      </c>
      <c r="S5439" s="3" t="s">
        <v>4</v>
      </c>
      <c r="T5439" s="3" t="s">
        <v>5564</v>
      </c>
      <c r="U5439" s="3" t="s">
        <v>5580</v>
      </c>
      <c r="V5439" s="3" t="s">
        <v>5581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1</v>
      </c>
      <c r="AC5439" s="5">
        <v>0</v>
      </c>
      <c r="AD5439" s="5">
        <v>0</v>
      </c>
      <c r="AE5439" s="2">
        <v>4</v>
      </c>
      <c r="AF5439" s="2">
        <v>0</v>
      </c>
      <c r="AG5439" s="2">
        <v>0</v>
      </c>
      <c r="AH5439" s="2">
        <v>0</v>
      </c>
      <c r="AI5439" s="2">
        <v>0</v>
      </c>
      <c r="AJ5439" s="2">
        <v>2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 t="s">
        <v>4</v>
      </c>
      <c r="AT5439" s="2" t="s">
        <v>4</v>
      </c>
    </row>
    <row r="5440" spans="1:46" x14ac:dyDescent="0.2">
      <c r="A5440" s="2">
        <v>1654251</v>
      </c>
      <c r="B5440" s="2">
        <v>835063</v>
      </c>
      <c r="C5440" s="7">
        <v>22.7305146586482</v>
      </c>
      <c r="D5440" s="7">
        <v>37.948542070215602</v>
      </c>
      <c r="E5440" s="19" t="s">
        <v>5563</v>
      </c>
      <c r="F5440" s="46">
        <f>INDEX(Δεδομένα!$P:$P,MATCH('2021'!E5440,Δεδομένα!$O:$O,0))</f>
        <v>159</v>
      </c>
      <c r="G5440" s="49" t="s">
        <v>5394</v>
      </c>
      <c r="H5440" s="51" t="str">
        <f>INDEX(Δεδομένα!B$1:B$51,MATCH('2021'!G5440,Δεδομένα!A$1:A$51,0))</f>
        <v>ΠΕΛΛΟΠΟΝΗΣΟΥ</v>
      </c>
      <c r="I5440" s="53">
        <f>INDEX(Δεδομένα!E$1:E$13,MATCH('2021'!H5440,Δεδομένα!D$1:D$13,0))</f>
        <v>8</v>
      </c>
      <c r="J5440" s="4">
        <v>44260</v>
      </c>
      <c r="K5440" s="3" t="s">
        <v>1319</v>
      </c>
      <c r="L5440" s="17" t="str">
        <f t="shared" si="448"/>
        <v>05/03/2021 11:55</v>
      </c>
      <c r="M5440" s="4">
        <v>44260</v>
      </c>
      <c r="N5440" s="3" t="s">
        <v>1310</v>
      </c>
      <c r="O5440" s="17" t="str">
        <f t="shared" si="449"/>
        <v>05/03/2021 12:45</v>
      </c>
      <c r="P5440" s="24">
        <f t="shared" si="450"/>
        <v>3.4722222218988463E-2</v>
      </c>
      <c r="Q5440" s="28">
        <v>0</v>
      </c>
      <c r="R5440" s="27">
        <f t="shared" si="451"/>
        <v>49.999999995343387</v>
      </c>
      <c r="S5440" s="3" t="s">
        <v>4</v>
      </c>
      <c r="T5440" s="3" t="s">
        <v>5395</v>
      </c>
      <c r="U5440" s="3" t="s">
        <v>1466</v>
      </c>
      <c r="V5440" s="3" t="s">
        <v>1466</v>
      </c>
      <c r="W5440" s="5">
        <v>0</v>
      </c>
      <c r="X5440" s="5">
        <v>0</v>
      </c>
      <c r="Y5440" s="5">
        <v>0</v>
      </c>
      <c r="Z5440" s="5">
        <v>0.02</v>
      </c>
      <c r="AA5440" s="5">
        <v>0</v>
      </c>
      <c r="AB5440" s="5">
        <v>0</v>
      </c>
      <c r="AC5440" s="5">
        <v>0</v>
      </c>
      <c r="AD5440" s="5">
        <v>0</v>
      </c>
      <c r="AE5440" s="2">
        <v>4</v>
      </c>
      <c r="AF5440" s="2">
        <v>0</v>
      </c>
      <c r="AG5440" s="2">
        <v>0</v>
      </c>
      <c r="AH5440" s="2">
        <v>0</v>
      </c>
      <c r="AI5440" s="2">
        <v>0</v>
      </c>
      <c r="AJ5440" s="2">
        <v>2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 t="s">
        <v>4</v>
      </c>
      <c r="AT5440" s="2" t="s">
        <v>4</v>
      </c>
    </row>
    <row r="5441" spans="1:46" x14ac:dyDescent="0.2">
      <c r="A5441" s="2">
        <v>1654576</v>
      </c>
      <c r="B5441" s="2">
        <v>835104</v>
      </c>
      <c r="C5441" s="7">
        <v>22.5078359351483</v>
      </c>
      <c r="D5441" s="7">
        <v>38.029918999459099</v>
      </c>
      <c r="E5441" s="19" t="s">
        <v>5563</v>
      </c>
      <c r="F5441" s="46">
        <f>INDEX(Δεδομένα!$P:$P,MATCH('2021'!E5441,Δεδομένα!$O:$O,0))</f>
        <v>159</v>
      </c>
      <c r="G5441" s="49" t="s">
        <v>5394</v>
      </c>
      <c r="H5441" s="51" t="str">
        <f>INDEX(Δεδομένα!B$1:B$51,MATCH('2021'!G5441,Δεδομένα!A$1:A$51,0))</f>
        <v>ΠΕΛΛΟΠΟΝΗΣΟΥ</v>
      </c>
      <c r="I5441" s="53">
        <f>INDEX(Δεδομένα!E$1:E$13,MATCH('2021'!H5441,Δεδομένα!D$1:D$13,0))</f>
        <v>8</v>
      </c>
      <c r="J5441" s="4">
        <v>44260</v>
      </c>
      <c r="K5441" s="3" t="s">
        <v>299</v>
      </c>
      <c r="L5441" s="17" t="str">
        <f t="shared" si="448"/>
        <v>05/03/2021 13:10</v>
      </c>
      <c r="M5441" s="4">
        <v>44260</v>
      </c>
      <c r="N5441" s="3" t="s">
        <v>407</v>
      </c>
      <c r="O5441" s="17" t="str">
        <f t="shared" si="449"/>
        <v>05/03/2021 15:40</v>
      </c>
      <c r="P5441" s="24">
        <f t="shared" si="450"/>
        <v>0.10416666667151731</v>
      </c>
      <c r="Q5441" s="28">
        <v>0</v>
      </c>
      <c r="R5441" s="27">
        <f t="shared" si="451"/>
        <v>150.00000000698492</v>
      </c>
      <c r="S5441" s="3" t="s">
        <v>4</v>
      </c>
      <c r="T5441" s="3" t="s">
        <v>5568</v>
      </c>
      <c r="U5441" s="3" t="s">
        <v>5569</v>
      </c>
      <c r="V5441" s="3" t="s">
        <v>5569</v>
      </c>
      <c r="W5441" s="5">
        <v>0</v>
      </c>
      <c r="X5441" s="5">
        <v>0</v>
      </c>
      <c r="Y5441" s="5">
        <v>0</v>
      </c>
      <c r="Z5441" s="5">
        <v>1.5</v>
      </c>
      <c r="AA5441" s="5">
        <v>0</v>
      </c>
      <c r="AB5441" s="5">
        <v>1</v>
      </c>
      <c r="AC5441" s="5">
        <v>0</v>
      </c>
      <c r="AD5441" s="5">
        <v>0</v>
      </c>
      <c r="AE5441" s="2">
        <v>6</v>
      </c>
      <c r="AF5441" s="2">
        <v>0</v>
      </c>
      <c r="AG5441" s="2">
        <v>0</v>
      </c>
      <c r="AH5441" s="2">
        <v>0</v>
      </c>
      <c r="AI5441" s="2">
        <v>0</v>
      </c>
      <c r="AJ5441" s="2">
        <v>3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 t="s">
        <v>4</v>
      </c>
      <c r="AT5441" s="2" t="s">
        <v>4</v>
      </c>
    </row>
    <row r="5442" spans="1:46" x14ac:dyDescent="0.2">
      <c r="A5442" s="2">
        <v>1656174</v>
      </c>
      <c r="B5442" s="2">
        <v>835446</v>
      </c>
      <c r="C5442" s="7">
        <v>22.489496281228998</v>
      </c>
      <c r="D5442" s="7">
        <v>38.045922126295899</v>
      </c>
      <c r="E5442" s="19" t="s">
        <v>5563</v>
      </c>
      <c r="F5442" s="46">
        <f>INDEX(Δεδομένα!$P:$P,MATCH('2021'!E5442,Δεδομένα!$O:$O,0))</f>
        <v>159</v>
      </c>
      <c r="G5442" s="49" t="s">
        <v>5394</v>
      </c>
      <c r="H5442" s="51" t="str">
        <f>INDEX(Δεδομένα!B$1:B$51,MATCH('2021'!G5442,Δεδομένα!A$1:A$51,0))</f>
        <v>ΠΕΛΛΟΠΟΝΗΣΟΥ</v>
      </c>
      <c r="I5442" s="53">
        <f>INDEX(Δεδομένα!E$1:E$13,MATCH('2021'!H5442,Δεδομένα!D$1:D$13,0))</f>
        <v>8</v>
      </c>
      <c r="J5442" s="4">
        <v>44261</v>
      </c>
      <c r="K5442" s="3" t="s">
        <v>446</v>
      </c>
      <c r="L5442" s="17" t="str">
        <f t="shared" si="448"/>
        <v>06/03/2021 13:05</v>
      </c>
      <c r="M5442" s="4">
        <v>44261</v>
      </c>
      <c r="N5442" s="3" t="s">
        <v>256</v>
      </c>
      <c r="O5442" s="17" t="str">
        <f t="shared" si="449"/>
        <v>06/03/2021 20:15</v>
      </c>
      <c r="P5442" s="24">
        <f t="shared" si="450"/>
        <v>0.29861111110949423</v>
      </c>
      <c r="Q5442" s="28">
        <v>0</v>
      </c>
      <c r="R5442" s="27">
        <f t="shared" si="451"/>
        <v>429.99999999767169</v>
      </c>
      <c r="S5442" s="3" t="s">
        <v>4</v>
      </c>
      <c r="T5442" s="3" t="s">
        <v>5568</v>
      </c>
      <c r="U5442" s="3" t="s">
        <v>5582</v>
      </c>
      <c r="V5442" s="3" t="s">
        <v>5582</v>
      </c>
      <c r="W5442" s="5">
        <v>0</v>
      </c>
      <c r="X5442" s="5">
        <v>10</v>
      </c>
      <c r="Y5442" s="5">
        <v>0</v>
      </c>
      <c r="Z5442" s="5">
        <v>40</v>
      </c>
      <c r="AA5442" s="5">
        <v>0</v>
      </c>
      <c r="AB5442" s="5">
        <v>0</v>
      </c>
      <c r="AC5442" s="5">
        <v>0</v>
      </c>
      <c r="AD5442" s="5">
        <v>0</v>
      </c>
      <c r="AE5442" s="2">
        <v>12</v>
      </c>
      <c r="AF5442" s="2">
        <v>0</v>
      </c>
      <c r="AG5442" s="2">
        <v>4</v>
      </c>
      <c r="AH5442" s="2">
        <v>0</v>
      </c>
      <c r="AI5442" s="2">
        <v>0</v>
      </c>
      <c r="AJ5442" s="2">
        <v>6</v>
      </c>
      <c r="AK5442" s="2">
        <v>2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 t="s">
        <v>4</v>
      </c>
      <c r="AT5442" s="2" t="s">
        <v>4</v>
      </c>
    </row>
    <row r="5443" spans="1:46" x14ac:dyDescent="0.2">
      <c r="A5443" s="2">
        <v>1656715</v>
      </c>
      <c r="B5443" s="2">
        <v>836561</v>
      </c>
      <c r="C5443" s="7">
        <v>22.7543197661007</v>
      </c>
      <c r="D5443" s="7">
        <v>37.998766930026399</v>
      </c>
      <c r="E5443" s="19" t="s">
        <v>5563</v>
      </c>
      <c r="F5443" s="46">
        <f>INDEX(Δεδομένα!$P:$P,MATCH('2021'!E5443,Δεδομένα!$O:$O,0))</f>
        <v>159</v>
      </c>
      <c r="G5443" s="49" t="s">
        <v>5394</v>
      </c>
      <c r="H5443" s="51" t="str">
        <f>INDEX(Δεδομένα!B$1:B$51,MATCH('2021'!G5443,Δεδομένα!A$1:A$51,0))</f>
        <v>ΠΕΛΛΟΠΟΝΗΣΟΥ</v>
      </c>
      <c r="I5443" s="53">
        <f>INDEX(Δεδομένα!E$1:E$13,MATCH('2021'!H5443,Δεδομένα!D$1:D$13,0))</f>
        <v>8</v>
      </c>
      <c r="J5443" s="4">
        <v>44265</v>
      </c>
      <c r="K5443" s="3" t="s">
        <v>237</v>
      </c>
      <c r="L5443" s="17" t="str">
        <f t="shared" si="448"/>
        <v>10/03/2021 12:30</v>
      </c>
      <c r="M5443" s="4">
        <v>44265</v>
      </c>
      <c r="N5443" s="3" t="s">
        <v>552</v>
      </c>
      <c r="O5443" s="17" t="str">
        <f t="shared" si="449"/>
        <v>10/03/2021 13:00</v>
      </c>
      <c r="P5443" s="24">
        <f t="shared" si="450"/>
        <v>2.0833333328482695E-2</v>
      </c>
      <c r="Q5443" s="28">
        <v>0</v>
      </c>
      <c r="R5443" s="27">
        <f t="shared" si="451"/>
        <v>29.999999993015081</v>
      </c>
      <c r="S5443" s="3" t="s">
        <v>4</v>
      </c>
      <c r="T5443" s="3" t="s">
        <v>5564</v>
      </c>
      <c r="U5443" s="3" t="s">
        <v>4</v>
      </c>
      <c r="V5443" s="3" t="s">
        <v>5583</v>
      </c>
      <c r="W5443" s="5">
        <v>0</v>
      </c>
      <c r="X5443" s="5">
        <v>0</v>
      </c>
      <c r="Y5443" s="5">
        <v>0</v>
      </c>
      <c r="Z5443" s="5">
        <v>0</v>
      </c>
      <c r="AA5443" s="5">
        <v>0.1</v>
      </c>
      <c r="AB5443" s="5">
        <v>0</v>
      </c>
      <c r="AC5443" s="5">
        <v>0</v>
      </c>
      <c r="AD5443" s="5">
        <v>0</v>
      </c>
      <c r="AE5443" s="2">
        <v>4</v>
      </c>
      <c r="AF5443" s="2">
        <v>0</v>
      </c>
      <c r="AG5443" s="2">
        <v>0</v>
      </c>
      <c r="AH5443" s="2">
        <v>0</v>
      </c>
      <c r="AI5443" s="2">
        <v>0</v>
      </c>
      <c r="AJ5443" s="2">
        <v>2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 t="s">
        <v>4</v>
      </c>
      <c r="AT5443" s="2" t="s">
        <v>4</v>
      </c>
    </row>
    <row r="5444" spans="1:46" x14ac:dyDescent="0.2">
      <c r="A5444" s="2">
        <v>1656724</v>
      </c>
      <c r="B5444" s="2">
        <v>836631</v>
      </c>
      <c r="C5444" s="7">
        <v>22.664866791825101</v>
      </c>
      <c r="D5444" s="7">
        <v>37.955939908283398</v>
      </c>
      <c r="E5444" s="19" t="s">
        <v>5563</v>
      </c>
      <c r="F5444" s="46">
        <f>INDEX(Δεδομένα!$P:$P,MATCH('2021'!E5444,Δεδομένα!$O:$O,0))</f>
        <v>159</v>
      </c>
      <c r="G5444" s="49" t="s">
        <v>5394</v>
      </c>
      <c r="H5444" s="51" t="str">
        <f>INDEX(Δεδομένα!B$1:B$51,MATCH('2021'!G5444,Δεδομένα!A$1:A$51,0))</f>
        <v>ΠΕΛΛΟΠΟΝΗΣΟΥ</v>
      </c>
      <c r="I5444" s="53">
        <f>INDEX(Δεδομένα!E$1:E$13,MATCH('2021'!H5444,Δεδομένα!D$1:D$13,0))</f>
        <v>8</v>
      </c>
      <c r="J5444" s="4">
        <v>44265</v>
      </c>
      <c r="K5444" s="3" t="s">
        <v>563</v>
      </c>
      <c r="L5444" s="17" t="str">
        <f t="shared" si="448"/>
        <v>10/03/2021 17:15</v>
      </c>
      <c r="M5444" s="4">
        <v>44265</v>
      </c>
      <c r="N5444" s="3" t="s">
        <v>13</v>
      </c>
      <c r="O5444" s="17" t="str">
        <f t="shared" si="449"/>
        <v>10/03/2021 18:50</v>
      </c>
      <c r="P5444" s="24">
        <f t="shared" si="450"/>
        <v>6.5972222218988463E-2</v>
      </c>
      <c r="Q5444" s="28">
        <v>0</v>
      </c>
      <c r="R5444" s="27">
        <f t="shared" si="451"/>
        <v>94.999999995343387</v>
      </c>
      <c r="S5444" s="3" t="s">
        <v>4</v>
      </c>
      <c r="T5444" s="3" t="s">
        <v>5564</v>
      </c>
      <c r="U5444" s="3" t="s">
        <v>28</v>
      </c>
      <c r="V5444" s="3" t="s">
        <v>28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1</v>
      </c>
      <c r="AC5444" s="5">
        <v>0</v>
      </c>
      <c r="AD5444" s="5">
        <v>0</v>
      </c>
      <c r="AE5444" s="2">
        <v>2</v>
      </c>
      <c r="AF5444" s="2">
        <v>0</v>
      </c>
      <c r="AG5444" s="2">
        <v>0</v>
      </c>
      <c r="AH5444" s="2">
        <v>0</v>
      </c>
      <c r="AI5444" s="2">
        <v>0</v>
      </c>
      <c r="AJ5444" s="2">
        <v>1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 t="s">
        <v>4</v>
      </c>
      <c r="AT5444" s="2" t="s">
        <v>4</v>
      </c>
    </row>
    <row r="5445" spans="1:46" x14ac:dyDescent="0.2">
      <c r="A5445" s="2">
        <v>1656732</v>
      </c>
      <c r="B5445" s="2">
        <v>837037</v>
      </c>
      <c r="C5445" s="7">
        <v>22.5628495452059</v>
      </c>
      <c r="D5445" s="7">
        <v>37.905009682469398</v>
      </c>
      <c r="E5445" s="19" t="s">
        <v>5563</v>
      </c>
      <c r="F5445" s="46">
        <f>INDEX(Δεδομένα!$P:$P,MATCH('2021'!E5445,Δεδομένα!$O:$O,0))</f>
        <v>159</v>
      </c>
      <c r="G5445" s="49" t="s">
        <v>5394</v>
      </c>
      <c r="H5445" s="51" t="str">
        <f>INDEX(Δεδομένα!B$1:B$51,MATCH('2021'!G5445,Δεδομένα!A$1:A$51,0))</f>
        <v>ΠΕΛΛΟΠΟΝΗΣΟΥ</v>
      </c>
      <c r="I5445" s="53">
        <f>INDEX(Δεδομένα!E$1:E$13,MATCH('2021'!H5445,Δεδομένα!D$1:D$13,0))</f>
        <v>8</v>
      </c>
      <c r="J5445" s="4">
        <v>44267</v>
      </c>
      <c r="K5445" s="3" t="s">
        <v>555</v>
      </c>
      <c r="L5445" s="17" t="str">
        <f t="shared" si="448"/>
        <v>12/03/2021 13:30</v>
      </c>
      <c r="M5445" s="4">
        <v>44267</v>
      </c>
      <c r="N5445" s="3" t="s">
        <v>146</v>
      </c>
      <c r="O5445" s="17" t="str">
        <f t="shared" si="449"/>
        <v>12/03/2021 16:30</v>
      </c>
      <c r="P5445" s="24">
        <f t="shared" si="450"/>
        <v>0.125</v>
      </c>
      <c r="Q5445" s="28">
        <v>0</v>
      </c>
      <c r="R5445" s="27">
        <f t="shared" si="451"/>
        <v>180</v>
      </c>
      <c r="S5445" s="3" t="s">
        <v>4</v>
      </c>
      <c r="T5445" s="3" t="s">
        <v>5564</v>
      </c>
      <c r="U5445" s="3" t="s">
        <v>5584</v>
      </c>
      <c r="V5445" s="3" t="s">
        <v>5584</v>
      </c>
      <c r="W5445" s="5">
        <v>0</v>
      </c>
      <c r="X5445" s="5">
        <v>0</v>
      </c>
      <c r="Y5445" s="5">
        <v>0</v>
      </c>
      <c r="Z5445" s="5">
        <v>1</v>
      </c>
      <c r="AA5445" s="5">
        <v>0</v>
      </c>
      <c r="AB5445" s="5">
        <v>0</v>
      </c>
      <c r="AC5445" s="5">
        <v>0</v>
      </c>
      <c r="AD5445" s="5">
        <v>0</v>
      </c>
      <c r="AE5445" s="2">
        <v>4</v>
      </c>
      <c r="AF5445" s="2">
        <v>0</v>
      </c>
      <c r="AG5445" s="2">
        <v>0</v>
      </c>
      <c r="AH5445" s="2">
        <v>0</v>
      </c>
      <c r="AI5445" s="2">
        <v>0</v>
      </c>
      <c r="AJ5445" s="2">
        <v>2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 t="s">
        <v>4</v>
      </c>
      <c r="AT5445" s="2" t="s">
        <v>4</v>
      </c>
    </row>
    <row r="5446" spans="1:46" x14ac:dyDescent="0.2">
      <c r="A5446" s="2">
        <v>1656751</v>
      </c>
      <c r="B5446" s="2">
        <v>837549</v>
      </c>
      <c r="C5446" s="7">
        <v>22.618328342470601</v>
      </c>
      <c r="D5446" s="7">
        <v>38.062149609655698</v>
      </c>
      <c r="E5446" s="19" t="s">
        <v>5563</v>
      </c>
      <c r="F5446" s="46">
        <f>INDEX(Δεδομένα!$P:$P,MATCH('2021'!E5446,Δεδομένα!$O:$O,0))</f>
        <v>159</v>
      </c>
      <c r="G5446" s="49" t="s">
        <v>5394</v>
      </c>
      <c r="H5446" s="51" t="str">
        <f>INDEX(Δεδομένα!B$1:B$51,MATCH('2021'!G5446,Δεδομένα!A$1:A$51,0))</f>
        <v>ΠΕΛΛΟΠΟΝΗΣΟΥ</v>
      </c>
      <c r="I5446" s="53">
        <f>INDEX(Δεδομένα!E$1:E$13,MATCH('2021'!H5446,Δεδομένα!D$1:D$13,0))</f>
        <v>8</v>
      </c>
      <c r="J5446" s="4">
        <v>44269</v>
      </c>
      <c r="K5446" s="3" t="s">
        <v>365</v>
      </c>
      <c r="L5446" s="17" t="str">
        <f t="shared" si="448"/>
        <v>14/03/2021 13:50</v>
      </c>
      <c r="M5446" s="4">
        <v>44269</v>
      </c>
      <c r="N5446" s="3" t="s">
        <v>197</v>
      </c>
      <c r="O5446" s="17" t="str">
        <f t="shared" si="449"/>
        <v>14/03/2021 15:30</v>
      </c>
      <c r="P5446" s="24">
        <f t="shared" si="450"/>
        <v>6.9444444445252884E-2</v>
      </c>
      <c r="Q5446" s="28">
        <v>0</v>
      </c>
      <c r="R5446" s="27">
        <f t="shared" si="451"/>
        <v>100.00000000116415</v>
      </c>
      <c r="S5446" s="3" t="s">
        <v>4</v>
      </c>
      <c r="T5446" s="3" t="s">
        <v>5568</v>
      </c>
      <c r="U5446" s="3" t="s">
        <v>5575</v>
      </c>
      <c r="V5446" s="3" t="s">
        <v>5585</v>
      </c>
      <c r="W5446" s="5">
        <v>0</v>
      </c>
      <c r="X5446" s="5">
        <v>0</v>
      </c>
      <c r="Y5446" s="5">
        <v>0</v>
      </c>
      <c r="Z5446" s="5">
        <v>0</v>
      </c>
      <c r="AA5446" s="5">
        <v>0.2</v>
      </c>
      <c r="AB5446" s="5">
        <v>0</v>
      </c>
      <c r="AC5446" s="5">
        <v>0</v>
      </c>
      <c r="AD5446" s="5">
        <v>0</v>
      </c>
      <c r="AE5446" s="2">
        <v>2</v>
      </c>
      <c r="AF5446" s="2">
        <v>0</v>
      </c>
      <c r="AG5446" s="2">
        <v>0</v>
      </c>
      <c r="AH5446" s="2">
        <v>0</v>
      </c>
      <c r="AI5446" s="2">
        <v>0</v>
      </c>
      <c r="AJ5446" s="2">
        <v>1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 t="s">
        <v>4</v>
      </c>
      <c r="AT5446" s="2" t="s">
        <v>4</v>
      </c>
    </row>
    <row r="5447" spans="1:46" x14ac:dyDescent="0.2">
      <c r="A5447" s="2">
        <v>1656761</v>
      </c>
      <c r="B5447" s="2">
        <v>838594</v>
      </c>
      <c r="C5447" s="7">
        <v>22.659155874020801</v>
      </c>
      <c r="D5447" s="7">
        <v>38.017749031928197</v>
      </c>
      <c r="E5447" s="19" t="s">
        <v>5563</v>
      </c>
      <c r="F5447" s="46">
        <f>INDEX(Δεδομένα!$P:$P,MATCH('2021'!E5447,Δεδομένα!$O:$O,0))</f>
        <v>159</v>
      </c>
      <c r="G5447" s="49" t="s">
        <v>5394</v>
      </c>
      <c r="H5447" s="51" t="str">
        <f>INDEX(Δεδομένα!B$1:B$51,MATCH('2021'!G5447,Δεδομένα!A$1:A$51,0))</f>
        <v>ΠΕΛΛΟΠΟΝΗΣΟΥ</v>
      </c>
      <c r="I5447" s="53">
        <f>INDEX(Δεδομένα!E$1:E$13,MATCH('2021'!H5447,Δεδομένα!D$1:D$13,0))</f>
        <v>8</v>
      </c>
      <c r="J5447" s="4">
        <v>44272</v>
      </c>
      <c r="K5447" s="3" t="s">
        <v>197</v>
      </c>
      <c r="L5447" s="17" t="str">
        <f t="shared" si="448"/>
        <v>17/03/2021 15:30</v>
      </c>
      <c r="M5447" s="4">
        <v>44273</v>
      </c>
      <c r="N5447" s="3" t="s">
        <v>534</v>
      </c>
      <c r="O5447" s="17" t="str">
        <f t="shared" si="449"/>
        <v>18/03/2021 20:45</v>
      </c>
      <c r="P5447" s="29">
        <f t="shared" si="450"/>
        <v>1.21875</v>
      </c>
      <c r="Q5447" s="30">
        <f>1*24</f>
        <v>24</v>
      </c>
      <c r="R5447" s="27">
        <f t="shared" si="451"/>
        <v>1755</v>
      </c>
      <c r="S5447" s="3" t="s">
        <v>4</v>
      </c>
      <c r="T5447" s="3" t="s">
        <v>5564</v>
      </c>
      <c r="U5447" s="3" t="s">
        <v>5586</v>
      </c>
      <c r="V5447" s="3" t="s">
        <v>5587</v>
      </c>
      <c r="W5447" s="5">
        <v>0</v>
      </c>
      <c r="X5447" s="5">
        <v>30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2">
        <v>20</v>
      </c>
      <c r="AF5447" s="2">
        <v>0</v>
      </c>
      <c r="AG5447" s="2">
        <v>0</v>
      </c>
      <c r="AH5447" s="2">
        <v>0</v>
      </c>
      <c r="AI5447" s="2">
        <v>0</v>
      </c>
      <c r="AJ5447" s="2">
        <v>10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 t="s">
        <v>4</v>
      </c>
      <c r="AT5447" s="2" t="s">
        <v>4</v>
      </c>
    </row>
    <row r="5448" spans="1:46" x14ac:dyDescent="0.2">
      <c r="A5448" s="2">
        <v>1656954</v>
      </c>
      <c r="B5448" s="2">
        <v>838821</v>
      </c>
      <c r="C5448" s="7">
        <v>22.608237224943</v>
      </c>
      <c r="D5448" s="7">
        <v>38.059767781027901</v>
      </c>
      <c r="E5448" s="19" t="s">
        <v>5563</v>
      </c>
      <c r="F5448" s="46">
        <f>INDEX(Δεδομένα!$P:$P,MATCH('2021'!E5448,Δεδομένα!$O:$O,0))</f>
        <v>159</v>
      </c>
      <c r="G5448" s="49" t="s">
        <v>5394</v>
      </c>
      <c r="H5448" s="51" t="str">
        <f>INDEX(Δεδομένα!B$1:B$51,MATCH('2021'!G5448,Δεδομένα!A$1:A$51,0))</f>
        <v>ΠΕΛΛΟΠΟΝΗΣΟΥ</v>
      </c>
      <c r="I5448" s="53">
        <f>INDEX(Δεδομένα!E$1:E$13,MATCH('2021'!H5448,Δεδομένα!D$1:D$13,0))</f>
        <v>8</v>
      </c>
      <c r="J5448" s="4">
        <v>44273</v>
      </c>
      <c r="K5448" s="3" t="s">
        <v>895</v>
      </c>
      <c r="L5448" s="17" t="str">
        <f t="shared" si="448"/>
        <v>18/03/2021 11:25</v>
      </c>
      <c r="M5448" s="4">
        <v>44273</v>
      </c>
      <c r="N5448" s="3" t="s">
        <v>351</v>
      </c>
      <c r="O5448" s="17" t="str">
        <f t="shared" si="449"/>
        <v>18/03/2021 13:25</v>
      </c>
      <c r="P5448" s="24">
        <f t="shared" si="450"/>
        <v>8.3333333335758653E-2</v>
      </c>
      <c r="Q5448" s="28">
        <v>0</v>
      </c>
      <c r="R5448" s="27">
        <f t="shared" si="451"/>
        <v>120.00000000349246</v>
      </c>
      <c r="S5448" s="3" t="s">
        <v>4</v>
      </c>
      <c r="T5448" s="3" t="s">
        <v>5568</v>
      </c>
      <c r="U5448" s="3" t="s">
        <v>5575</v>
      </c>
      <c r="V5448" s="3" t="s">
        <v>5585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0.05</v>
      </c>
      <c r="AE5448" s="2">
        <v>10</v>
      </c>
      <c r="AF5448" s="2">
        <v>0</v>
      </c>
      <c r="AG5448" s="2">
        <v>0</v>
      </c>
      <c r="AH5448" s="2">
        <v>0</v>
      </c>
      <c r="AI5448" s="2">
        <v>0</v>
      </c>
      <c r="AJ5448" s="2">
        <v>5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 t="s">
        <v>4</v>
      </c>
      <c r="AT5448" s="2" t="s">
        <v>4</v>
      </c>
    </row>
    <row r="5449" spans="1:46" x14ac:dyDescent="0.2">
      <c r="A5449" s="2">
        <v>1656967</v>
      </c>
      <c r="B5449" s="2">
        <v>838952</v>
      </c>
      <c r="C5449" s="7">
        <v>22.6109284146414</v>
      </c>
      <c r="D5449" s="7">
        <v>37.887221107724699</v>
      </c>
      <c r="E5449" s="19" t="s">
        <v>5563</v>
      </c>
      <c r="F5449" s="46">
        <f>INDEX(Δεδομένα!$P:$P,MATCH('2021'!E5449,Δεδομένα!$O:$O,0))</f>
        <v>159</v>
      </c>
      <c r="G5449" s="49" t="s">
        <v>5394</v>
      </c>
      <c r="H5449" s="51" t="str">
        <f>INDEX(Δεδομένα!B$1:B$51,MATCH('2021'!G5449,Δεδομένα!A$1:A$51,0))</f>
        <v>ΠΕΛΛΟΠΟΝΗΣΟΥ</v>
      </c>
      <c r="I5449" s="53">
        <f>INDEX(Δεδομένα!E$1:E$13,MATCH('2021'!H5449,Δεδομένα!D$1:D$13,0))</f>
        <v>8</v>
      </c>
      <c r="J5449" s="4">
        <v>44273</v>
      </c>
      <c r="K5449" s="3" t="s">
        <v>526</v>
      </c>
      <c r="L5449" s="17" t="str">
        <f t="shared" si="448"/>
        <v>18/03/2021 17:05</v>
      </c>
      <c r="M5449" s="4">
        <v>44273</v>
      </c>
      <c r="N5449" s="3" t="s">
        <v>1488</v>
      </c>
      <c r="O5449" s="17" t="str">
        <f t="shared" si="449"/>
        <v>18/03/2021 22:15</v>
      </c>
      <c r="P5449" s="24">
        <f t="shared" si="450"/>
        <v>0.21527777778101154</v>
      </c>
      <c r="Q5449" s="28">
        <v>0</v>
      </c>
      <c r="R5449" s="27">
        <f t="shared" si="451"/>
        <v>310.00000000465661</v>
      </c>
      <c r="S5449" s="3" t="s">
        <v>4</v>
      </c>
      <c r="T5449" s="3" t="s">
        <v>5564</v>
      </c>
      <c r="U5449" s="3" t="s">
        <v>5588</v>
      </c>
      <c r="V5449" s="3" t="s">
        <v>5589</v>
      </c>
      <c r="W5449" s="5">
        <v>0</v>
      </c>
      <c r="X5449" s="5">
        <v>6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2">
        <v>14</v>
      </c>
      <c r="AF5449" s="2">
        <v>0</v>
      </c>
      <c r="AG5449" s="2">
        <v>0</v>
      </c>
      <c r="AH5449" s="2">
        <v>0</v>
      </c>
      <c r="AI5449" s="2">
        <v>0</v>
      </c>
      <c r="AJ5449" s="2">
        <v>7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 t="s">
        <v>4</v>
      </c>
      <c r="AT5449" s="2" t="s">
        <v>4</v>
      </c>
    </row>
    <row r="5450" spans="1:46" x14ac:dyDescent="0.2">
      <c r="A5450" s="2">
        <v>1656977</v>
      </c>
      <c r="B5450" s="2">
        <v>839031</v>
      </c>
      <c r="C5450" s="7">
        <v>22.705588208281601</v>
      </c>
      <c r="D5450" s="7">
        <v>38.029676407916902</v>
      </c>
      <c r="E5450" s="19" t="s">
        <v>5563</v>
      </c>
      <c r="F5450" s="46">
        <f>INDEX(Δεδομένα!$P:$P,MATCH('2021'!E5450,Δεδομένα!$O:$O,0))</f>
        <v>159</v>
      </c>
      <c r="G5450" s="49" t="s">
        <v>5394</v>
      </c>
      <c r="H5450" s="51" t="str">
        <f>INDEX(Δεδομένα!B$1:B$51,MATCH('2021'!G5450,Δεδομένα!A$1:A$51,0))</f>
        <v>ΠΕΛΛΟΠΟΝΗΣΟΥ</v>
      </c>
      <c r="I5450" s="53">
        <f>INDEX(Δεδομένα!E$1:E$13,MATCH('2021'!H5450,Δεδομένα!D$1:D$13,0))</f>
        <v>8</v>
      </c>
      <c r="J5450" s="4">
        <v>44273</v>
      </c>
      <c r="K5450" s="3" t="s">
        <v>147</v>
      </c>
      <c r="L5450" s="17" t="str">
        <f t="shared" si="448"/>
        <v>18/03/2021 20:00</v>
      </c>
      <c r="M5450" s="4">
        <v>44273</v>
      </c>
      <c r="N5450" s="3" t="s">
        <v>96</v>
      </c>
      <c r="O5450" s="17" t="str">
        <f t="shared" si="449"/>
        <v>18/03/2021 20:55</v>
      </c>
      <c r="P5450" s="24">
        <f t="shared" si="450"/>
        <v>3.8194444445252884E-2</v>
      </c>
      <c r="Q5450" s="28">
        <v>0</v>
      </c>
      <c r="R5450" s="27">
        <f t="shared" si="451"/>
        <v>55.000000001164153</v>
      </c>
      <c r="S5450" s="3" t="s">
        <v>4</v>
      </c>
      <c r="T5450" s="3" t="s">
        <v>5564</v>
      </c>
      <c r="U5450" s="3" t="s">
        <v>3739</v>
      </c>
      <c r="V5450" s="3" t="s">
        <v>5590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0.01</v>
      </c>
      <c r="AD5450" s="5">
        <v>0</v>
      </c>
      <c r="AE5450" s="2">
        <v>2</v>
      </c>
      <c r="AF5450" s="2">
        <v>0</v>
      </c>
      <c r="AG5450" s="2">
        <v>0</v>
      </c>
      <c r="AH5450" s="2">
        <v>0</v>
      </c>
      <c r="AI5450" s="2">
        <v>0</v>
      </c>
      <c r="AJ5450" s="2">
        <v>1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 t="s">
        <v>4</v>
      </c>
      <c r="AT5450" s="2" t="s">
        <v>4</v>
      </c>
    </row>
    <row r="5451" spans="1:46" x14ac:dyDescent="0.2">
      <c r="A5451" s="2">
        <v>1657019</v>
      </c>
      <c r="B5451" s="2">
        <v>839815</v>
      </c>
      <c r="C5451" s="7">
        <v>22.651453972815101</v>
      </c>
      <c r="D5451" s="7">
        <v>38.0651113841013</v>
      </c>
      <c r="E5451" s="19" t="s">
        <v>5563</v>
      </c>
      <c r="F5451" s="46">
        <f>INDEX(Δεδομένα!$P:$P,MATCH('2021'!E5451,Δεδομένα!$O:$O,0))</f>
        <v>159</v>
      </c>
      <c r="G5451" s="49" t="s">
        <v>5394</v>
      </c>
      <c r="H5451" s="51" t="str">
        <f>INDEX(Δεδομένα!B$1:B$51,MATCH('2021'!G5451,Δεδομένα!A$1:A$51,0))</f>
        <v>ΠΕΛΛΟΠΟΝΗΣΟΥ</v>
      </c>
      <c r="I5451" s="53">
        <f>INDEX(Δεδομένα!E$1:E$13,MATCH('2021'!H5451,Δεδομένα!D$1:D$13,0))</f>
        <v>8</v>
      </c>
      <c r="J5451" s="4">
        <v>44277</v>
      </c>
      <c r="K5451" s="3" t="s">
        <v>450</v>
      </c>
      <c r="L5451" s="17" t="str">
        <f t="shared" si="448"/>
        <v>22/03/2021 20:50</v>
      </c>
      <c r="M5451" s="4">
        <v>44277</v>
      </c>
      <c r="N5451" s="3" t="s">
        <v>443</v>
      </c>
      <c r="O5451" s="17" t="str">
        <f t="shared" si="449"/>
        <v>22/03/2021 22:40</v>
      </c>
      <c r="P5451" s="24">
        <f t="shared" si="450"/>
        <v>7.6388888890505768E-2</v>
      </c>
      <c r="Q5451" s="28">
        <v>0</v>
      </c>
      <c r="R5451" s="27">
        <f t="shared" si="451"/>
        <v>110.00000000232831</v>
      </c>
      <c r="S5451" s="3" t="s">
        <v>4</v>
      </c>
      <c r="T5451" s="3" t="s">
        <v>5568</v>
      </c>
      <c r="U5451" s="3" t="s">
        <v>1904</v>
      </c>
      <c r="V5451" s="3" t="s">
        <v>1904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0.1</v>
      </c>
      <c r="AC5451" s="5">
        <v>0</v>
      </c>
      <c r="AD5451" s="5">
        <v>0</v>
      </c>
      <c r="AE5451" s="2">
        <v>6</v>
      </c>
      <c r="AF5451" s="2">
        <v>0</v>
      </c>
      <c r="AG5451" s="2">
        <v>0</v>
      </c>
      <c r="AH5451" s="2">
        <v>0</v>
      </c>
      <c r="AI5451" s="2">
        <v>0</v>
      </c>
      <c r="AJ5451" s="2">
        <v>3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 t="s">
        <v>4</v>
      </c>
      <c r="AT5451" s="2" t="s">
        <v>4</v>
      </c>
    </row>
    <row r="5452" spans="1:46" x14ac:dyDescent="0.2">
      <c r="A5452" s="2">
        <v>1657076</v>
      </c>
      <c r="B5452" s="2">
        <v>840685</v>
      </c>
      <c r="D5452" s="2"/>
      <c r="E5452" s="19" t="s">
        <v>5563</v>
      </c>
      <c r="F5452" s="46">
        <f>INDEX(Δεδομένα!$P:$P,MATCH('2021'!E5452,Δεδομένα!$O:$O,0))</f>
        <v>159</v>
      </c>
      <c r="G5452" s="49" t="s">
        <v>5394</v>
      </c>
      <c r="H5452" s="51" t="str">
        <f>INDEX(Δεδομένα!B$1:B$51,MATCH('2021'!G5452,Δεδομένα!A$1:A$51,0))</f>
        <v>ΠΕΛΛΟΠΟΝΗΣΟΥ</v>
      </c>
      <c r="I5452" s="53">
        <f>INDEX(Δεδομένα!E$1:E$13,MATCH('2021'!H5452,Δεδομένα!D$1:D$13,0))</f>
        <v>8</v>
      </c>
      <c r="J5452" s="4">
        <v>44282</v>
      </c>
      <c r="K5452" s="3" t="s">
        <v>331</v>
      </c>
      <c r="L5452" s="17" t="str">
        <f t="shared" si="448"/>
        <v>27/03/2021 12:15</v>
      </c>
      <c r="M5452" s="4">
        <v>44282</v>
      </c>
      <c r="N5452" s="3" t="s">
        <v>854</v>
      </c>
      <c r="O5452" s="17" t="str">
        <f t="shared" si="449"/>
        <v>27/03/2021 12:50</v>
      </c>
      <c r="P5452" s="24">
        <f t="shared" si="450"/>
        <v>2.4305555554747116E-2</v>
      </c>
      <c r="Q5452" s="28">
        <v>0</v>
      </c>
      <c r="R5452" s="27">
        <f t="shared" si="451"/>
        <v>34.999999998835847</v>
      </c>
      <c r="S5452" s="3" t="s">
        <v>4</v>
      </c>
      <c r="T5452" s="3" t="s">
        <v>5564</v>
      </c>
      <c r="U5452" s="3" t="s">
        <v>4</v>
      </c>
      <c r="V5452" s="3" t="s">
        <v>5573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0.1</v>
      </c>
      <c r="AC5452" s="5">
        <v>0</v>
      </c>
      <c r="AD5452" s="5">
        <v>0</v>
      </c>
      <c r="AE5452" s="2">
        <v>2</v>
      </c>
      <c r="AF5452" s="2">
        <v>0</v>
      </c>
      <c r="AG5452" s="2">
        <v>0</v>
      </c>
      <c r="AH5452" s="2">
        <v>0</v>
      </c>
      <c r="AI5452" s="2">
        <v>0</v>
      </c>
      <c r="AJ5452" s="2">
        <v>1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 t="s">
        <v>4</v>
      </c>
      <c r="AT5452" s="2" t="s">
        <v>4</v>
      </c>
    </row>
    <row r="5453" spans="1:46" x14ac:dyDescent="0.2">
      <c r="A5453" s="2">
        <v>1657081</v>
      </c>
      <c r="B5453" s="2">
        <v>841047</v>
      </c>
      <c r="C5453" s="7">
        <v>22.732222561111701</v>
      </c>
      <c r="D5453" s="7">
        <v>37.991458623682803</v>
      </c>
      <c r="E5453" s="19" t="s">
        <v>5563</v>
      </c>
      <c r="F5453" s="46">
        <f>INDEX(Δεδομένα!$P:$P,MATCH('2021'!E5453,Δεδομένα!$O:$O,0))</f>
        <v>159</v>
      </c>
      <c r="G5453" s="49" t="s">
        <v>5394</v>
      </c>
      <c r="H5453" s="51" t="str">
        <f>INDEX(Δεδομένα!B$1:B$51,MATCH('2021'!G5453,Δεδομένα!A$1:A$51,0))</f>
        <v>ΠΕΛΛΟΠΟΝΗΣΟΥ</v>
      </c>
      <c r="I5453" s="53">
        <f>INDEX(Δεδομένα!E$1:E$13,MATCH('2021'!H5453,Δεδομένα!D$1:D$13,0))</f>
        <v>8</v>
      </c>
      <c r="J5453" s="4">
        <v>44283</v>
      </c>
      <c r="K5453" s="3" t="s">
        <v>46</v>
      </c>
      <c r="L5453" s="17" t="str">
        <f t="shared" si="448"/>
        <v>28/03/2021 16:55</v>
      </c>
      <c r="M5453" s="4">
        <v>44283</v>
      </c>
      <c r="N5453" s="3" t="s">
        <v>358</v>
      </c>
      <c r="O5453" s="17" t="str">
        <f t="shared" si="449"/>
        <v>28/03/2021 18:55</v>
      </c>
      <c r="P5453" s="24">
        <f t="shared" si="450"/>
        <v>8.3333333335758653E-2</v>
      </c>
      <c r="Q5453" s="28">
        <v>0</v>
      </c>
      <c r="R5453" s="27">
        <f t="shared" si="451"/>
        <v>120.00000000349246</v>
      </c>
      <c r="S5453" s="3" t="s">
        <v>4</v>
      </c>
      <c r="T5453" s="3" t="s">
        <v>5568</v>
      </c>
      <c r="U5453" s="3" t="s">
        <v>1904</v>
      </c>
      <c r="V5453" s="3" t="s">
        <v>1904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0.02</v>
      </c>
      <c r="AE5453" s="2">
        <v>2</v>
      </c>
      <c r="AF5453" s="2">
        <v>0</v>
      </c>
      <c r="AG5453" s="2">
        <v>0</v>
      </c>
      <c r="AH5453" s="2">
        <v>0</v>
      </c>
      <c r="AI5453" s="2">
        <v>1</v>
      </c>
      <c r="AJ5453" s="2">
        <v>1</v>
      </c>
      <c r="AK5453" s="2">
        <v>0</v>
      </c>
      <c r="AL5453" s="2">
        <v>0</v>
      </c>
      <c r="AM5453" s="2">
        <v>1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 t="s">
        <v>4</v>
      </c>
      <c r="AT5453" s="2" t="s">
        <v>4</v>
      </c>
    </row>
    <row r="5454" spans="1:46" x14ac:dyDescent="0.2">
      <c r="A5454" s="2">
        <v>1675756</v>
      </c>
      <c r="B5454" s="2">
        <v>844052</v>
      </c>
      <c r="C5454" s="7">
        <v>22.620638612320199</v>
      </c>
      <c r="D5454" s="7">
        <v>38.045196027480401</v>
      </c>
      <c r="E5454" s="19" t="s">
        <v>5563</v>
      </c>
      <c r="F5454" s="46">
        <f>INDEX(Δεδομένα!$P:$P,MATCH('2021'!E5454,Δεδομένα!$O:$O,0))</f>
        <v>159</v>
      </c>
      <c r="G5454" s="49" t="s">
        <v>5394</v>
      </c>
      <c r="H5454" s="51" t="str">
        <f>INDEX(Δεδομένα!B$1:B$51,MATCH('2021'!G5454,Δεδομένα!A$1:A$51,0))</f>
        <v>ΠΕΛΛΟΠΟΝΗΣΟΥ</v>
      </c>
      <c r="I5454" s="53">
        <f>INDEX(Δεδομένα!E$1:E$13,MATCH('2021'!H5454,Δεδομένα!D$1:D$13,0))</f>
        <v>8</v>
      </c>
      <c r="J5454" s="4">
        <v>44295</v>
      </c>
      <c r="K5454" s="3" t="s">
        <v>237</v>
      </c>
      <c r="L5454" s="17" t="str">
        <f t="shared" si="448"/>
        <v>09/04/2021 12:30</v>
      </c>
      <c r="M5454" s="4">
        <v>44295</v>
      </c>
      <c r="N5454" s="3" t="s">
        <v>197</v>
      </c>
      <c r="O5454" s="17" t="str">
        <f t="shared" si="449"/>
        <v>09/04/2021 15:30</v>
      </c>
      <c r="P5454" s="24">
        <f t="shared" si="450"/>
        <v>0.125</v>
      </c>
      <c r="Q5454" s="28">
        <v>0</v>
      </c>
      <c r="R5454" s="27">
        <f t="shared" si="451"/>
        <v>180</v>
      </c>
      <c r="S5454" s="3" t="s">
        <v>4</v>
      </c>
      <c r="T5454" s="3" t="s">
        <v>5568</v>
      </c>
      <c r="U5454" s="3" t="s">
        <v>5570</v>
      </c>
      <c r="V5454" s="3" t="s">
        <v>5570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2</v>
      </c>
      <c r="AC5454" s="5">
        <v>0</v>
      </c>
      <c r="AD5454" s="5">
        <v>0</v>
      </c>
      <c r="AE5454" s="2">
        <v>6</v>
      </c>
      <c r="AF5454" s="2">
        <v>0</v>
      </c>
      <c r="AG5454" s="2">
        <v>0</v>
      </c>
      <c r="AH5454" s="2">
        <v>0</v>
      </c>
      <c r="AI5454" s="2">
        <v>0</v>
      </c>
      <c r="AJ5454" s="2">
        <v>3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</row>
    <row r="5455" spans="1:46" x14ac:dyDescent="0.2">
      <c r="A5455" s="2">
        <v>1675766</v>
      </c>
      <c r="B5455" s="2">
        <v>844495</v>
      </c>
      <c r="C5455" s="7">
        <v>22.717804877937201</v>
      </c>
      <c r="D5455" s="7">
        <v>37.973774835316704</v>
      </c>
      <c r="E5455" s="19" t="s">
        <v>5563</v>
      </c>
      <c r="F5455" s="46">
        <f>INDEX(Δεδομένα!$P:$P,MATCH('2021'!E5455,Δεδομένα!$O:$O,0))</f>
        <v>159</v>
      </c>
      <c r="G5455" s="49" t="s">
        <v>5394</v>
      </c>
      <c r="H5455" s="51" t="str">
        <f>INDEX(Δεδομένα!B$1:B$51,MATCH('2021'!G5455,Δεδομένα!A$1:A$51,0))</f>
        <v>ΠΕΛΛΟΠΟΝΗΣΟΥ</v>
      </c>
      <c r="I5455" s="53">
        <f>INDEX(Δεδομένα!E$1:E$13,MATCH('2021'!H5455,Δεδομένα!D$1:D$13,0))</f>
        <v>8</v>
      </c>
      <c r="J5455" s="4">
        <v>44296</v>
      </c>
      <c r="K5455" s="3" t="s">
        <v>267</v>
      </c>
      <c r="L5455" s="17" t="str">
        <f t="shared" si="448"/>
        <v>10/04/2021 17:30</v>
      </c>
      <c r="M5455" s="4">
        <v>44296</v>
      </c>
      <c r="N5455" s="3" t="s">
        <v>13</v>
      </c>
      <c r="O5455" s="17" t="str">
        <f t="shared" si="449"/>
        <v>10/04/2021 18:50</v>
      </c>
      <c r="P5455" s="24">
        <f t="shared" si="450"/>
        <v>5.5555555554747116E-2</v>
      </c>
      <c r="Q5455" s="28">
        <v>0</v>
      </c>
      <c r="R5455" s="27">
        <f t="shared" si="451"/>
        <v>79.999999998835847</v>
      </c>
      <c r="S5455" s="3" t="s">
        <v>4</v>
      </c>
      <c r="T5455" s="3" t="s">
        <v>5564</v>
      </c>
      <c r="U5455" s="3" t="s">
        <v>4</v>
      </c>
      <c r="V5455" s="3" t="s">
        <v>5092</v>
      </c>
      <c r="W5455" s="5">
        <v>0</v>
      </c>
      <c r="X5455" s="5">
        <v>0</v>
      </c>
      <c r="Y5455" s="5">
        <v>0</v>
      </c>
      <c r="Z5455" s="5">
        <v>0</v>
      </c>
      <c r="AA5455" s="5">
        <v>0.03</v>
      </c>
      <c r="AB5455" s="5">
        <v>0</v>
      </c>
      <c r="AC5455" s="5">
        <v>0</v>
      </c>
      <c r="AD5455" s="5">
        <v>0</v>
      </c>
      <c r="AE5455" s="2">
        <v>2</v>
      </c>
      <c r="AF5455" s="2">
        <v>0</v>
      </c>
      <c r="AG5455" s="2">
        <v>0</v>
      </c>
      <c r="AH5455" s="2">
        <v>0</v>
      </c>
      <c r="AI5455" s="2">
        <v>0</v>
      </c>
      <c r="AJ5455" s="2">
        <v>1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</row>
    <row r="5456" spans="1:46" x14ac:dyDescent="0.2">
      <c r="A5456" s="2">
        <v>1675792</v>
      </c>
      <c r="B5456" s="2">
        <v>845910</v>
      </c>
      <c r="C5456" s="7">
        <v>22.6057942914242</v>
      </c>
      <c r="D5456" s="7">
        <v>38.027876033819403</v>
      </c>
      <c r="E5456" s="19" t="s">
        <v>5563</v>
      </c>
      <c r="F5456" s="46">
        <f>INDEX(Δεδομένα!$P:$P,MATCH('2021'!E5456,Δεδομένα!$O:$O,0))</f>
        <v>159</v>
      </c>
      <c r="G5456" s="49" t="s">
        <v>5394</v>
      </c>
      <c r="H5456" s="51" t="str">
        <f>INDEX(Δεδομένα!B$1:B$51,MATCH('2021'!G5456,Δεδομένα!A$1:A$51,0))</f>
        <v>ΠΕΛΛΟΠΟΝΗΣΟΥ</v>
      </c>
      <c r="I5456" s="53">
        <f>INDEX(Δεδομένα!E$1:E$13,MATCH('2021'!H5456,Δεδομένα!D$1:D$13,0))</f>
        <v>8</v>
      </c>
      <c r="J5456" s="4">
        <v>44301</v>
      </c>
      <c r="K5456" s="3" t="s">
        <v>555</v>
      </c>
      <c r="L5456" s="17" t="str">
        <f t="shared" si="448"/>
        <v>15/04/2021 13:30</v>
      </c>
      <c r="M5456" s="4">
        <v>44301</v>
      </c>
      <c r="N5456" s="3" t="s">
        <v>161</v>
      </c>
      <c r="O5456" s="17" t="str">
        <f t="shared" si="449"/>
        <v>15/04/2021 15:00</v>
      </c>
      <c r="P5456" s="24">
        <f t="shared" si="450"/>
        <v>6.25E-2</v>
      </c>
      <c r="Q5456" s="28">
        <v>0</v>
      </c>
      <c r="R5456" s="27">
        <f t="shared" si="451"/>
        <v>90</v>
      </c>
      <c r="S5456" s="3" t="s">
        <v>4</v>
      </c>
      <c r="T5456" s="3" t="s">
        <v>5568</v>
      </c>
      <c r="U5456" s="3" t="s">
        <v>5570</v>
      </c>
      <c r="V5456" s="3" t="s">
        <v>5570</v>
      </c>
      <c r="W5456" s="5">
        <v>0</v>
      </c>
      <c r="X5456" s="5">
        <v>0.05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2">
        <v>4</v>
      </c>
      <c r="AF5456" s="2">
        <v>0</v>
      </c>
      <c r="AG5456" s="2">
        <v>0</v>
      </c>
      <c r="AH5456" s="2">
        <v>0</v>
      </c>
      <c r="AI5456" s="2">
        <v>0</v>
      </c>
      <c r="AJ5456" s="2">
        <v>2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</row>
    <row r="5457" spans="1:46" x14ac:dyDescent="0.2">
      <c r="A5457" s="2">
        <v>1692695</v>
      </c>
      <c r="B5457" s="2">
        <v>846968</v>
      </c>
      <c r="C5457" s="7">
        <v>22.632573306448499</v>
      </c>
      <c r="D5457" s="7">
        <v>37.975911832336898</v>
      </c>
      <c r="E5457" s="19" t="s">
        <v>5563</v>
      </c>
      <c r="F5457" s="46">
        <f>INDEX(Δεδομένα!$P:$P,MATCH('2021'!E5457,Δεδομένα!$O:$O,0))</f>
        <v>159</v>
      </c>
      <c r="G5457" s="49" t="s">
        <v>5394</v>
      </c>
      <c r="H5457" s="51" t="str">
        <f>INDEX(Δεδομένα!B$1:B$51,MATCH('2021'!G5457,Δεδομένα!A$1:A$51,0))</f>
        <v>ΠΕΛΛΟΠΟΝΗΣΟΥ</v>
      </c>
      <c r="I5457" s="53">
        <f>INDEX(Δεδομένα!E$1:E$13,MATCH('2021'!H5457,Δεδομένα!D$1:D$13,0))</f>
        <v>8</v>
      </c>
      <c r="J5457" s="4">
        <v>44305</v>
      </c>
      <c r="K5457" s="3" t="s">
        <v>509</v>
      </c>
      <c r="L5457" s="17" t="str">
        <f t="shared" si="448"/>
        <v>19/04/2021 15:55</v>
      </c>
      <c r="M5457" s="4">
        <v>44305</v>
      </c>
      <c r="N5457" s="3" t="s">
        <v>461</v>
      </c>
      <c r="O5457" s="17" t="str">
        <f t="shared" si="449"/>
        <v>19/04/2021 17:00</v>
      </c>
      <c r="P5457" s="24">
        <f t="shared" si="450"/>
        <v>4.5138888890505768E-2</v>
      </c>
      <c r="Q5457" s="28">
        <v>0</v>
      </c>
      <c r="R5457" s="27">
        <f t="shared" si="451"/>
        <v>65.000000002328306</v>
      </c>
      <c r="S5457" s="3" t="s">
        <v>4</v>
      </c>
      <c r="T5457" s="3" t="s">
        <v>5564</v>
      </c>
      <c r="U5457" s="3" t="s">
        <v>28</v>
      </c>
      <c r="V5457" s="3" t="s">
        <v>28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0.02</v>
      </c>
      <c r="AD5457" s="5">
        <v>0</v>
      </c>
      <c r="AE5457" s="2">
        <v>4</v>
      </c>
      <c r="AF5457" s="2">
        <v>0</v>
      </c>
      <c r="AG5457" s="2">
        <v>0</v>
      </c>
      <c r="AH5457" s="2">
        <v>0</v>
      </c>
      <c r="AI5457" s="2">
        <v>0</v>
      </c>
      <c r="AJ5457" s="2">
        <v>2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</row>
    <row r="5458" spans="1:46" x14ac:dyDescent="0.2">
      <c r="A5458" s="2">
        <v>1692698</v>
      </c>
      <c r="B5458" s="2">
        <v>847191</v>
      </c>
      <c r="C5458" s="7">
        <v>22.582766999372101</v>
      </c>
      <c r="D5458" s="7">
        <v>37.963463713488203</v>
      </c>
      <c r="E5458" s="19" t="s">
        <v>5563</v>
      </c>
      <c r="F5458" s="46">
        <f>INDEX(Δεδομένα!$P:$P,MATCH('2021'!E5458,Δεδομένα!$O:$O,0))</f>
        <v>159</v>
      </c>
      <c r="G5458" s="49" t="s">
        <v>5394</v>
      </c>
      <c r="H5458" s="51" t="str">
        <f>INDEX(Δεδομένα!B$1:B$51,MATCH('2021'!G5458,Δεδομένα!A$1:A$51,0))</f>
        <v>ΠΕΛΛΟΠΟΝΗΣΟΥ</v>
      </c>
      <c r="I5458" s="53">
        <f>INDEX(Δεδομένα!E$1:E$13,MATCH('2021'!H5458,Δεδομένα!D$1:D$13,0))</f>
        <v>8</v>
      </c>
      <c r="J5458" s="4">
        <v>44306</v>
      </c>
      <c r="K5458" s="3" t="s">
        <v>9</v>
      </c>
      <c r="L5458" s="17" t="str">
        <f t="shared" si="448"/>
        <v>20/04/2021 18:15</v>
      </c>
      <c r="M5458" s="4">
        <v>44306</v>
      </c>
      <c r="N5458" s="3" t="s">
        <v>79</v>
      </c>
      <c r="O5458" s="17" t="str">
        <f t="shared" si="449"/>
        <v>20/04/2021 19:10</v>
      </c>
      <c r="P5458" s="24">
        <f t="shared" si="450"/>
        <v>3.8194444445252884E-2</v>
      </c>
      <c r="Q5458" s="28">
        <v>0</v>
      </c>
      <c r="R5458" s="27">
        <f t="shared" si="451"/>
        <v>55.000000001164153</v>
      </c>
      <c r="S5458" s="3" t="s">
        <v>4</v>
      </c>
      <c r="T5458" s="3" t="s">
        <v>5564</v>
      </c>
      <c r="U5458" s="3" t="s">
        <v>5565</v>
      </c>
      <c r="V5458" s="3" t="s">
        <v>5566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0.01</v>
      </c>
      <c r="AD5458" s="5">
        <v>0</v>
      </c>
      <c r="AE5458" s="2">
        <v>2</v>
      </c>
      <c r="AF5458" s="2">
        <v>0</v>
      </c>
      <c r="AG5458" s="2">
        <v>0</v>
      </c>
      <c r="AH5458" s="2">
        <v>0</v>
      </c>
      <c r="AI5458" s="2">
        <v>0</v>
      </c>
      <c r="AJ5458" s="2">
        <v>1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</row>
    <row r="5459" spans="1:46" x14ac:dyDescent="0.2">
      <c r="A5459" s="2">
        <v>1692748</v>
      </c>
      <c r="B5459" s="2">
        <v>847745</v>
      </c>
      <c r="E5459" s="19" t="s">
        <v>5563</v>
      </c>
      <c r="F5459" s="46">
        <f>INDEX(Δεδομένα!$P:$P,MATCH('2021'!E5459,Δεδομένα!$O:$O,0))</f>
        <v>159</v>
      </c>
      <c r="G5459" s="49" t="s">
        <v>5394</v>
      </c>
      <c r="H5459" s="51" t="str">
        <f>INDEX(Δεδομένα!B$1:B$51,MATCH('2021'!G5459,Δεδομένα!A$1:A$51,0))</f>
        <v>ΠΕΛΛΟΠΟΝΗΣΟΥ</v>
      </c>
      <c r="I5459" s="53">
        <f>INDEX(Δεδομένα!E$1:E$13,MATCH('2021'!H5459,Δεδομένα!D$1:D$13,0))</f>
        <v>8</v>
      </c>
      <c r="J5459" s="4">
        <v>44308</v>
      </c>
      <c r="K5459" s="3" t="s">
        <v>524</v>
      </c>
      <c r="L5459" s="17" t="str">
        <f t="shared" si="448"/>
        <v>22/04/2021 20:40</v>
      </c>
      <c r="M5459" s="4">
        <v>44308</v>
      </c>
      <c r="N5459" s="3" t="s">
        <v>43</v>
      </c>
      <c r="O5459" s="17" t="str">
        <f t="shared" si="449"/>
        <v>22/04/2021 21:30</v>
      </c>
      <c r="P5459" s="24">
        <f t="shared" si="450"/>
        <v>3.4722222226264421E-2</v>
      </c>
      <c r="Q5459" s="28">
        <v>0</v>
      </c>
      <c r="R5459" s="27">
        <f t="shared" si="451"/>
        <v>50.000000005820766</v>
      </c>
      <c r="S5459" s="3" t="s">
        <v>4</v>
      </c>
      <c r="T5459" s="3" t="s">
        <v>5395</v>
      </c>
      <c r="U5459" s="3" t="s">
        <v>5591</v>
      </c>
      <c r="V5459" s="3" t="s">
        <v>5592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0.2</v>
      </c>
      <c r="AD5459" s="5">
        <v>0</v>
      </c>
      <c r="AE5459" s="2">
        <v>2</v>
      </c>
      <c r="AF5459" s="2">
        <v>0</v>
      </c>
      <c r="AG5459" s="2">
        <v>0</v>
      </c>
      <c r="AH5459" s="2">
        <v>0</v>
      </c>
      <c r="AI5459" s="2">
        <v>0</v>
      </c>
      <c r="AJ5459" s="2">
        <v>1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</row>
    <row r="5460" spans="1:46" x14ac:dyDescent="0.2">
      <c r="A5460" s="2">
        <v>1692879</v>
      </c>
      <c r="B5460" s="2">
        <v>850569</v>
      </c>
      <c r="C5460" s="7">
        <v>22.6177900827734</v>
      </c>
      <c r="D5460" s="7">
        <v>38.020536616190597</v>
      </c>
      <c r="E5460" s="19" t="s">
        <v>5563</v>
      </c>
      <c r="F5460" s="46">
        <f>INDEX(Δεδομένα!$P:$P,MATCH('2021'!E5460,Δεδομένα!$O:$O,0))</f>
        <v>159</v>
      </c>
      <c r="G5460" s="49" t="s">
        <v>5394</v>
      </c>
      <c r="H5460" s="51" t="str">
        <f>INDEX(Δεδομένα!B$1:B$51,MATCH('2021'!G5460,Δεδομένα!A$1:A$51,0))</f>
        <v>ΠΕΛΛΟΠΟΝΗΣΟΥ</v>
      </c>
      <c r="I5460" s="53">
        <f>INDEX(Δεδομένα!E$1:E$13,MATCH('2021'!H5460,Δεδομένα!D$1:D$13,0))</f>
        <v>8</v>
      </c>
      <c r="J5460" s="4">
        <v>44319</v>
      </c>
      <c r="K5460" s="3" t="s">
        <v>2384</v>
      </c>
      <c r="L5460" s="17" t="str">
        <f t="shared" si="448"/>
        <v>03/05/2021 22:55</v>
      </c>
      <c r="M5460" s="4">
        <v>44320</v>
      </c>
      <c r="N5460" s="3" t="s">
        <v>1640</v>
      </c>
      <c r="O5460" s="17" t="str">
        <f t="shared" si="449"/>
        <v>04/05/2021 03:00</v>
      </c>
      <c r="P5460" s="24">
        <f t="shared" si="450"/>
        <v>0.17013888889050577</v>
      </c>
      <c r="Q5460" s="28">
        <v>0</v>
      </c>
      <c r="R5460" s="27">
        <f t="shared" si="451"/>
        <v>245.00000000232831</v>
      </c>
      <c r="S5460" s="3" t="s">
        <v>4</v>
      </c>
      <c r="T5460" s="3" t="s">
        <v>5568</v>
      </c>
      <c r="U5460" s="3" t="s">
        <v>5593</v>
      </c>
      <c r="V5460" s="3" t="s">
        <v>5594</v>
      </c>
      <c r="W5460" s="5">
        <v>0</v>
      </c>
      <c r="X5460" s="5">
        <v>0.1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0.4</v>
      </c>
      <c r="AE5460" s="2">
        <v>6</v>
      </c>
      <c r="AF5460" s="2">
        <v>0</v>
      </c>
      <c r="AG5460" s="2">
        <v>0</v>
      </c>
      <c r="AH5460" s="2">
        <v>0</v>
      </c>
      <c r="AI5460" s="2">
        <v>0</v>
      </c>
      <c r="AJ5460" s="2">
        <v>3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</row>
    <row r="5461" spans="1:46" x14ac:dyDescent="0.2">
      <c r="A5461" s="2">
        <v>1692915</v>
      </c>
      <c r="B5461" s="2">
        <v>853761</v>
      </c>
      <c r="C5461" s="7">
        <v>22.733138361976899</v>
      </c>
      <c r="D5461" s="7">
        <v>38.019601174874403</v>
      </c>
      <c r="E5461" s="19" t="s">
        <v>5563</v>
      </c>
      <c r="F5461" s="46">
        <f>INDEX(Δεδομένα!$P:$P,MATCH('2021'!E5461,Δεδομένα!$O:$O,0))</f>
        <v>159</v>
      </c>
      <c r="G5461" s="49" t="s">
        <v>5394</v>
      </c>
      <c r="H5461" s="51" t="str">
        <f>INDEX(Δεδομένα!B$1:B$51,MATCH('2021'!G5461,Δεδομένα!A$1:A$51,0))</f>
        <v>ΠΕΛΛΟΠΟΝΗΣΟΥ</v>
      </c>
      <c r="I5461" s="53">
        <f>INDEX(Δεδομένα!E$1:E$13,MATCH('2021'!H5461,Δεδομένα!D$1:D$13,0))</f>
        <v>8</v>
      </c>
      <c r="J5461" s="4">
        <v>44333</v>
      </c>
      <c r="K5461" s="3" t="s">
        <v>1310</v>
      </c>
      <c r="L5461" s="17" t="str">
        <f t="shared" si="448"/>
        <v>17/05/2021 12:45</v>
      </c>
      <c r="M5461" s="4">
        <v>44333</v>
      </c>
      <c r="N5461" s="3" t="s">
        <v>154</v>
      </c>
      <c r="O5461" s="17" t="str">
        <f t="shared" si="449"/>
        <v>17/05/2021 13:20</v>
      </c>
      <c r="P5461" s="24">
        <f t="shared" si="450"/>
        <v>2.4305555554747116E-2</v>
      </c>
      <c r="Q5461" s="28">
        <v>0</v>
      </c>
      <c r="R5461" s="27">
        <f t="shared" si="451"/>
        <v>34.999999998835847</v>
      </c>
      <c r="S5461" s="3" t="s">
        <v>4</v>
      </c>
      <c r="T5461" s="3" t="s">
        <v>5564</v>
      </c>
      <c r="U5461" s="3" t="s">
        <v>4</v>
      </c>
      <c r="V5461" s="3" t="s">
        <v>5595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0.5</v>
      </c>
      <c r="AC5461" s="5">
        <v>0</v>
      </c>
      <c r="AD5461" s="5">
        <v>0</v>
      </c>
      <c r="AE5461" s="2">
        <v>6</v>
      </c>
      <c r="AF5461" s="2">
        <v>0</v>
      </c>
      <c r="AG5461" s="2">
        <v>0</v>
      </c>
      <c r="AH5461" s="2">
        <v>0</v>
      </c>
      <c r="AI5461" s="2">
        <v>0</v>
      </c>
      <c r="AJ5461" s="2">
        <v>3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</row>
    <row r="5462" spans="1:46" x14ac:dyDescent="0.2">
      <c r="A5462" s="2">
        <v>1692919</v>
      </c>
      <c r="B5462" s="2">
        <v>853764</v>
      </c>
      <c r="C5462" s="7">
        <v>22.705059157204602</v>
      </c>
      <c r="D5462" s="7">
        <v>37.9916247432487</v>
      </c>
      <c r="E5462" s="19" t="s">
        <v>5563</v>
      </c>
      <c r="F5462" s="46">
        <f>INDEX(Δεδομένα!$P:$P,MATCH('2021'!E5462,Δεδομένα!$O:$O,0))</f>
        <v>159</v>
      </c>
      <c r="G5462" s="49" t="s">
        <v>5394</v>
      </c>
      <c r="H5462" s="51" t="str">
        <f>INDEX(Δεδομένα!B$1:B$51,MATCH('2021'!G5462,Δεδομένα!A$1:A$51,0))</f>
        <v>ΠΕΛΛΟΠΟΝΗΣΟΥ</v>
      </c>
      <c r="I5462" s="53">
        <f>INDEX(Δεδομένα!E$1:E$13,MATCH('2021'!H5462,Δεδομένα!D$1:D$13,0))</f>
        <v>8</v>
      </c>
      <c r="J5462" s="4">
        <v>44333</v>
      </c>
      <c r="K5462" s="3" t="s">
        <v>552</v>
      </c>
      <c r="L5462" s="17" t="str">
        <f t="shared" si="448"/>
        <v>17/05/2021 13:00</v>
      </c>
      <c r="M5462" s="4">
        <v>44333</v>
      </c>
      <c r="N5462" s="3" t="s">
        <v>166</v>
      </c>
      <c r="O5462" s="17" t="str">
        <f t="shared" si="449"/>
        <v>17/05/2021 20:25</v>
      </c>
      <c r="P5462" s="24">
        <f t="shared" si="450"/>
        <v>0.30902777778101154</v>
      </c>
      <c r="Q5462" s="28">
        <v>0</v>
      </c>
      <c r="R5462" s="27">
        <f t="shared" si="451"/>
        <v>445.00000000465661</v>
      </c>
      <c r="S5462" s="3" t="s">
        <v>4</v>
      </c>
      <c r="T5462" s="3" t="s">
        <v>5564</v>
      </c>
      <c r="U5462" s="3" t="s">
        <v>5290</v>
      </c>
      <c r="V5462" s="3" t="s">
        <v>5596</v>
      </c>
      <c r="W5462" s="5">
        <v>0</v>
      </c>
      <c r="X5462" s="5">
        <v>1.5</v>
      </c>
      <c r="Y5462" s="5">
        <v>0</v>
      </c>
      <c r="Z5462" s="5">
        <v>0</v>
      </c>
      <c r="AA5462" s="5">
        <v>0</v>
      </c>
      <c r="AB5462" s="5">
        <v>0.5</v>
      </c>
      <c r="AC5462" s="5">
        <v>0</v>
      </c>
      <c r="AD5462" s="5">
        <v>0</v>
      </c>
      <c r="AE5462" s="2">
        <v>12</v>
      </c>
      <c r="AF5462" s="2">
        <v>0</v>
      </c>
      <c r="AG5462" s="2">
        <v>0</v>
      </c>
      <c r="AH5462" s="2">
        <v>0</v>
      </c>
      <c r="AI5462" s="2">
        <v>0</v>
      </c>
      <c r="AJ5462" s="2">
        <v>5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</row>
    <row r="5463" spans="1:46" x14ac:dyDescent="0.2">
      <c r="A5463" s="2">
        <v>1677893</v>
      </c>
      <c r="B5463" s="2">
        <v>853986</v>
      </c>
      <c r="C5463" s="7">
        <v>22.684626446905799</v>
      </c>
      <c r="D5463" s="7">
        <v>37.980849395649102</v>
      </c>
      <c r="E5463" s="19" t="s">
        <v>5563</v>
      </c>
      <c r="F5463" s="46">
        <f>INDEX(Δεδομένα!$P:$P,MATCH('2021'!E5463,Δεδομένα!$O:$O,0))</f>
        <v>159</v>
      </c>
      <c r="G5463" s="49" t="s">
        <v>5394</v>
      </c>
      <c r="H5463" s="51" t="str">
        <f>INDEX(Δεδομένα!B$1:B$51,MATCH('2021'!G5463,Δεδομένα!A$1:A$51,0))</f>
        <v>ΠΕΛΛΟΠΟΝΗΣΟΥ</v>
      </c>
      <c r="I5463" s="53">
        <f>INDEX(Δεδομένα!E$1:E$13,MATCH('2021'!H5463,Δεδομένα!D$1:D$13,0))</f>
        <v>8</v>
      </c>
      <c r="J5463" s="4">
        <v>44334</v>
      </c>
      <c r="K5463" s="3" t="s">
        <v>331</v>
      </c>
      <c r="L5463" s="17" t="str">
        <f t="shared" si="448"/>
        <v>18/05/2021 12:15</v>
      </c>
      <c r="M5463" s="4">
        <v>44334</v>
      </c>
      <c r="N5463" s="3" t="s">
        <v>641</v>
      </c>
      <c r="O5463" s="17" t="str">
        <f t="shared" si="449"/>
        <v>18/05/2021 16:25</v>
      </c>
      <c r="P5463" s="24">
        <f t="shared" si="450"/>
        <v>0.17361111111677019</v>
      </c>
      <c r="Q5463" s="28">
        <v>0</v>
      </c>
      <c r="R5463" s="27">
        <f t="shared" si="451"/>
        <v>250.00000000814907</v>
      </c>
      <c r="S5463" s="3" t="s">
        <v>4</v>
      </c>
      <c r="T5463" s="3" t="s">
        <v>5564</v>
      </c>
      <c r="U5463" s="3" t="s">
        <v>5290</v>
      </c>
      <c r="V5463" s="3" t="s">
        <v>5597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0.8</v>
      </c>
      <c r="AE5463" s="2">
        <v>12</v>
      </c>
      <c r="AF5463" s="2">
        <v>0</v>
      </c>
      <c r="AG5463" s="2">
        <v>0</v>
      </c>
      <c r="AH5463" s="2">
        <v>0</v>
      </c>
      <c r="AI5463" s="2">
        <v>0</v>
      </c>
      <c r="AJ5463" s="2">
        <v>6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</row>
    <row r="5464" spans="1:46" x14ac:dyDescent="0.2">
      <c r="A5464" s="2">
        <v>1694471</v>
      </c>
      <c r="B5464" s="2">
        <v>856061</v>
      </c>
      <c r="C5464" s="7">
        <v>22.679579707908601</v>
      </c>
      <c r="D5464" s="7">
        <v>38.042925705448098</v>
      </c>
      <c r="E5464" s="19" t="s">
        <v>5563</v>
      </c>
      <c r="F5464" s="46">
        <f>INDEX(Δεδομένα!$P:$P,MATCH('2021'!E5464,Δεδομένα!$O:$O,0))</f>
        <v>159</v>
      </c>
      <c r="G5464" s="49" t="s">
        <v>5394</v>
      </c>
      <c r="H5464" s="51" t="str">
        <f>INDEX(Δεδομένα!B$1:B$51,MATCH('2021'!G5464,Δεδομένα!A$1:A$51,0))</f>
        <v>ΠΕΛΛΟΠΟΝΗΣΟΥ</v>
      </c>
      <c r="I5464" s="53">
        <f>INDEX(Δεδομένα!E$1:E$13,MATCH('2021'!H5464,Δεδομένα!D$1:D$13,0))</f>
        <v>8</v>
      </c>
      <c r="J5464" s="4">
        <v>44341</v>
      </c>
      <c r="K5464" s="3" t="s">
        <v>35</v>
      </c>
      <c r="L5464" s="17" t="str">
        <f t="shared" si="448"/>
        <v>25/05/2021 14:50</v>
      </c>
      <c r="M5464" s="4">
        <v>44341</v>
      </c>
      <c r="N5464" s="3" t="s">
        <v>461</v>
      </c>
      <c r="O5464" s="17" t="str">
        <f t="shared" si="449"/>
        <v>25/05/2021 17:00</v>
      </c>
      <c r="P5464" s="24">
        <f t="shared" si="450"/>
        <v>9.0277777781011537E-2</v>
      </c>
      <c r="Q5464" s="28">
        <v>0</v>
      </c>
      <c r="R5464" s="27">
        <f t="shared" si="451"/>
        <v>130.00000000465661</v>
      </c>
      <c r="S5464" s="3" t="s">
        <v>4</v>
      </c>
      <c r="T5464" s="3" t="s">
        <v>5568</v>
      </c>
      <c r="U5464" s="3" t="s">
        <v>2333</v>
      </c>
      <c r="V5464" s="3" t="s">
        <v>5598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2</v>
      </c>
      <c r="AC5464" s="5">
        <v>0</v>
      </c>
      <c r="AD5464" s="5">
        <v>0</v>
      </c>
      <c r="AE5464" s="2">
        <v>8</v>
      </c>
      <c r="AF5464" s="2">
        <v>0</v>
      </c>
      <c r="AG5464" s="2">
        <v>0</v>
      </c>
      <c r="AH5464" s="2">
        <v>0</v>
      </c>
      <c r="AI5464" s="2">
        <v>0</v>
      </c>
      <c r="AJ5464" s="2">
        <v>4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</row>
    <row r="5465" spans="1:46" x14ac:dyDescent="0.2">
      <c r="A5465" s="2">
        <v>1694481</v>
      </c>
      <c r="B5465" s="2">
        <v>856627</v>
      </c>
      <c r="C5465" s="7">
        <v>22.704958676091898</v>
      </c>
      <c r="D5465" s="7">
        <v>37.9584616825369</v>
      </c>
      <c r="E5465" s="19" t="s">
        <v>5563</v>
      </c>
      <c r="F5465" s="46">
        <f>INDEX(Δεδομένα!$P:$P,MATCH('2021'!E5465,Δεδομένα!$O:$O,0))</f>
        <v>159</v>
      </c>
      <c r="G5465" s="49" t="s">
        <v>5394</v>
      </c>
      <c r="H5465" s="51" t="str">
        <f>INDEX(Δεδομένα!B$1:B$51,MATCH('2021'!G5465,Δεδομένα!A$1:A$51,0))</f>
        <v>ΠΕΛΛΟΠΟΝΗΣΟΥ</v>
      </c>
      <c r="I5465" s="53">
        <f>INDEX(Δεδομένα!E$1:E$13,MATCH('2021'!H5465,Δεδομένα!D$1:D$13,0))</f>
        <v>8</v>
      </c>
      <c r="J5465" s="4">
        <v>44343</v>
      </c>
      <c r="K5465" s="3" t="s">
        <v>102</v>
      </c>
      <c r="L5465" s="17" t="str">
        <f t="shared" si="448"/>
        <v>27/05/2021 18:35</v>
      </c>
      <c r="M5465" s="4">
        <v>44343</v>
      </c>
      <c r="N5465" s="3" t="s">
        <v>524</v>
      </c>
      <c r="O5465" s="17" t="str">
        <f t="shared" si="449"/>
        <v>27/05/2021 20:40</v>
      </c>
      <c r="P5465" s="24">
        <f t="shared" si="450"/>
        <v>8.6805555554747116E-2</v>
      </c>
      <c r="Q5465" s="28">
        <v>0</v>
      </c>
      <c r="R5465" s="27">
        <f t="shared" si="451"/>
        <v>124.99999999883585</v>
      </c>
      <c r="S5465" s="3" t="s">
        <v>4</v>
      </c>
      <c r="T5465" s="3" t="s">
        <v>5395</v>
      </c>
      <c r="U5465" s="3" t="s">
        <v>4</v>
      </c>
      <c r="V5465" s="3" t="s">
        <v>5599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0.05</v>
      </c>
      <c r="AE5465" s="2">
        <v>6</v>
      </c>
      <c r="AF5465" s="2">
        <v>0</v>
      </c>
      <c r="AG5465" s="2">
        <v>0</v>
      </c>
      <c r="AH5465" s="2">
        <v>0</v>
      </c>
      <c r="AI5465" s="2">
        <v>2</v>
      </c>
      <c r="AJ5465" s="2">
        <v>3</v>
      </c>
      <c r="AK5465" s="2">
        <v>0</v>
      </c>
      <c r="AL5465" s="2">
        <v>0</v>
      </c>
      <c r="AM5465" s="2">
        <v>1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</row>
    <row r="5466" spans="1:46" x14ac:dyDescent="0.2">
      <c r="A5466" s="2">
        <v>1694717</v>
      </c>
      <c r="B5466" s="2">
        <v>858019</v>
      </c>
      <c r="C5466" s="7">
        <v>22.7320147751707</v>
      </c>
      <c r="D5466" s="7">
        <v>38.018770983723599</v>
      </c>
      <c r="E5466" s="19" t="s">
        <v>5563</v>
      </c>
      <c r="F5466" s="46">
        <f>INDEX(Δεδομένα!$P:$P,MATCH('2021'!E5466,Δεδομένα!$O:$O,0))</f>
        <v>159</v>
      </c>
      <c r="G5466" s="49" t="s">
        <v>5394</v>
      </c>
      <c r="H5466" s="51" t="str">
        <f>INDEX(Δεδομένα!B$1:B$51,MATCH('2021'!G5466,Δεδομένα!A$1:A$51,0))</f>
        <v>ΠΕΛΛΟΠΟΝΗΣΟΥ</v>
      </c>
      <c r="I5466" s="53">
        <f>INDEX(Δεδομένα!E$1:E$13,MATCH('2021'!H5466,Δεδομένα!D$1:D$13,0))</f>
        <v>8</v>
      </c>
      <c r="J5466" s="4">
        <v>44348</v>
      </c>
      <c r="K5466" s="3" t="s">
        <v>79</v>
      </c>
      <c r="L5466" s="17" t="str">
        <f t="shared" si="448"/>
        <v>01/06/2021 19:10</v>
      </c>
      <c r="M5466" s="4">
        <v>44348</v>
      </c>
      <c r="N5466" s="3" t="s">
        <v>989</v>
      </c>
      <c r="O5466" s="17" t="str">
        <f t="shared" si="449"/>
        <v>01/06/2021 21:40</v>
      </c>
      <c r="P5466" s="24">
        <f t="shared" si="450"/>
        <v>0.10416666667151731</v>
      </c>
      <c r="Q5466" s="28">
        <v>0</v>
      </c>
      <c r="R5466" s="27">
        <f t="shared" si="451"/>
        <v>150.00000000698492</v>
      </c>
      <c r="S5466" s="3" t="s">
        <v>4</v>
      </c>
      <c r="T5466" s="3" t="s">
        <v>5564</v>
      </c>
      <c r="U5466" s="3" t="s">
        <v>5600</v>
      </c>
      <c r="V5466" s="3" t="s">
        <v>5601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3</v>
      </c>
      <c r="AC5466" s="5">
        <v>0</v>
      </c>
      <c r="AD5466" s="5">
        <v>0</v>
      </c>
      <c r="AE5466" s="2">
        <v>8</v>
      </c>
      <c r="AF5466" s="2">
        <v>0</v>
      </c>
      <c r="AG5466" s="2">
        <v>1</v>
      </c>
      <c r="AH5466" s="2">
        <v>0</v>
      </c>
      <c r="AI5466" s="2">
        <v>0</v>
      </c>
      <c r="AJ5466" s="2">
        <v>4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</row>
    <row r="5467" spans="1:46" x14ac:dyDescent="0.2">
      <c r="A5467" s="2">
        <v>1694749</v>
      </c>
      <c r="B5467" s="2">
        <v>858843</v>
      </c>
      <c r="C5467" s="7">
        <v>22.7510455573582</v>
      </c>
      <c r="D5467" s="7">
        <v>37.996057436247099</v>
      </c>
      <c r="E5467" s="19" t="s">
        <v>5563</v>
      </c>
      <c r="F5467" s="46">
        <f>INDEX(Δεδομένα!$P:$P,MATCH('2021'!E5467,Δεδομένα!$O:$O,0))</f>
        <v>159</v>
      </c>
      <c r="G5467" s="49" t="s">
        <v>5394</v>
      </c>
      <c r="H5467" s="51" t="str">
        <f>INDEX(Δεδομένα!B$1:B$51,MATCH('2021'!G5467,Δεδομένα!A$1:A$51,0))</f>
        <v>ΠΕΛΛΟΠΟΝΗΣΟΥ</v>
      </c>
      <c r="I5467" s="53">
        <f>INDEX(Δεδομένα!E$1:E$13,MATCH('2021'!H5467,Δεδομένα!D$1:D$13,0))</f>
        <v>8</v>
      </c>
      <c r="J5467" s="4">
        <v>44351</v>
      </c>
      <c r="K5467" s="3" t="s">
        <v>358</v>
      </c>
      <c r="L5467" s="17" t="str">
        <f t="shared" si="448"/>
        <v>04/06/2021 18:55</v>
      </c>
      <c r="M5467" s="4">
        <v>44352</v>
      </c>
      <c r="N5467" s="3" t="s">
        <v>5602</v>
      </c>
      <c r="O5467" s="17" t="str">
        <f t="shared" si="449"/>
        <v>05/06/2021 08:05</v>
      </c>
      <c r="P5467" s="24">
        <f t="shared" si="450"/>
        <v>0.54861111110949423</v>
      </c>
      <c r="Q5467" s="28">
        <v>0</v>
      </c>
      <c r="R5467" s="27">
        <f t="shared" si="451"/>
        <v>789.99999999767169</v>
      </c>
      <c r="S5467" s="3" t="s">
        <v>4</v>
      </c>
      <c r="T5467" s="3" t="s">
        <v>5564</v>
      </c>
      <c r="U5467" s="3" t="s">
        <v>4</v>
      </c>
      <c r="V5467" s="3" t="s">
        <v>5603</v>
      </c>
      <c r="W5467" s="5">
        <v>0</v>
      </c>
      <c r="X5467" s="5">
        <v>0</v>
      </c>
      <c r="Y5467" s="5">
        <v>0</v>
      </c>
      <c r="Z5467" s="5">
        <v>10</v>
      </c>
      <c r="AA5467" s="5">
        <v>0</v>
      </c>
      <c r="AB5467" s="5">
        <v>5</v>
      </c>
      <c r="AC5467" s="5">
        <v>0</v>
      </c>
      <c r="AD5467" s="5">
        <v>0</v>
      </c>
      <c r="AE5467" s="2">
        <v>17</v>
      </c>
      <c r="AF5467" s="2">
        <v>0</v>
      </c>
      <c r="AG5467" s="2">
        <v>1</v>
      </c>
      <c r="AH5467" s="2">
        <v>0</v>
      </c>
      <c r="AI5467" s="2">
        <v>0</v>
      </c>
      <c r="AJ5467" s="2">
        <v>9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</row>
    <row r="5468" spans="1:46" x14ac:dyDescent="0.2">
      <c r="A5468" s="2">
        <v>1694753</v>
      </c>
      <c r="B5468" s="2">
        <v>859331</v>
      </c>
      <c r="C5468" s="7">
        <v>22.7507455408469</v>
      </c>
      <c r="D5468" s="7">
        <v>37.998562119782001</v>
      </c>
      <c r="E5468" s="19" t="s">
        <v>5563</v>
      </c>
      <c r="F5468" s="46">
        <f>INDEX(Δεδομένα!$P:$P,MATCH('2021'!E5468,Δεδομένα!$O:$O,0))</f>
        <v>159</v>
      </c>
      <c r="G5468" s="49" t="s">
        <v>5394</v>
      </c>
      <c r="H5468" s="51" t="str">
        <f>INDEX(Δεδομένα!B$1:B$51,MATCH('2021'!G5468,Δεδομένα!A$1:A$51,0))</f>
        <v>ΠΕΛΛΟΠΟΝΗΣΟΥ</v>
      </c>
      <c r="I5468" s="53">
        <f>INDEX(Δεδομένα!E$1:E$13,MATCH('2021'!H5468,Δεδομένα!D$1:D$13,0))</f>
        <v>8</v>
      </c>
      <c r="J5468" s="4">
        <v>44353</v>
      </c>
      <c r="K5468" s="3" t="s">
        <v>737</v>
      </c>
      <c r="L5468" s="17" t="str">
        <f t="shared" si="448"/>
        <v>06/06/2021 14:45</v>
      </c>
      <c r="M5468" s="4">
        <v>44353</v>
      </c>
      <c r="N5468" s="3" t="s">
        <v>522</v>
      </c>
      <c r="O5468" s="17" t="str">
        <f t="shared" si="449"/>
        <v>06/06/2021 15:15</v>
      </c>
      <c r="P5468" s="24">
        <f t="shared" si="450"/>
        <v>2.0833333328482695E-2</v>
      </c>
      <c r="Q5468" s="28">
        <v>0</v>
      </c>
      <c r="R5468" s="27">
        <f t="shared" si="451"/>
        <v>29.999999993015081</v>
      </c>
      <c r="S5468" s="3" t="s">
        <v>4</v>
      </c>
      <c r="T5468" s="3" t="s">
        <v>5564</v>
      </c>
      <c r="U5468" s="3" t="s">
        <v>4</v>
      </c>
      <c r="V5468" s="3" t="s">
        <v>4486</v>
      </c>
      <c r="W5468" s="5">
        <v>0</v>
      </c>
      <c r="X5468" s="5">
        <v>0</v>
      </c>
      <c r="Y5468" s="5">
        <v>0</v>
      </c>
      <c r="Z5468" s="5">
        <v>0.01</v>
      </c>
      <c r="AA5468" s="5">
        <v>0</v>
      </c>
      <c r="AB5468" s="5">
        <v>0</v>
      </c>
      <c r="AC5468" s="5">
        <v>0</v>
      </c>
      <c r="AD5468" s="5">
        <v>0</v>
      </c>
      <c r="AE5468" s="2">
        <v>2</v>
      </c>
      <c r="AF5468" s="2">
        <v>0</v>
      </c>
      <c r="AG5468" s="2">
        <v>0</v>
      </c>
      <c r="AH5468" s="2">
        <v>0</v>
      </c>
      <c r="AI5468" s="2">
        <v>0</v>
      </c>
      <c r="AJ5468" s="2">
        <v>1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</row>
    <row r="5469" spans="1:46" x14ac:dyDescent="0.2">
      <c r="A5469" s="2">
        <v>1694836</v>
      </c>
      <c r="B5469" s="2">
        <v>862496</v>
      </c>
      <c r="C5469" s="7">
        <v>22.7530850267582</v>
      </c>
      <c r="D5469" s="7">
        <v>37.954935556873899</v>
      </c>
      <c r="E5469" s="19" t="s">
        <v>5563</v>
      </c>
      <c r="F5469" s="46">
        <f>INDEX(Δεδομένα!$P:$P,MATCH('2021'!E5469,Δεδομένα!$O:$O,0))</f>
        <v>159</v>
      </c>
      <c r="G5469" s="49" t="s">
        <v>5394</v>
      </c>
      <c r="H5469" s="51" t="str">
        <f>INDEX(Δεδομένα!B$1:B$51,MATCH('2021'!G5469,Δεδομένα!A$1:A$51,0))</f>
        <v>ΠΕΛΛΟΠΟΝΗΣΟΥ</v>
      </c>
      <c r="I5469" s="53">
        <f>INDEX(Δεδομένα!E$1:E$13,MATCH('2021'!H5469,Δεδομένα!D$1:D$13,0))</f>
        <v>8</v>
      </c>
      <c r="J5469" s="4">
        <v>44364</v>
      </c>
      <c r="K5469" s="3" t="s">
        <v>351</v>
      </c>
      <c r="L5469" s="17" t="str">
        <f t="shared" si="448"/>
        <v>17/06/2021 13:25</v>
      </c>
      <c r="M5469" s="4">
        <v>44364</v>
      </c>
      <c r="N5469" s="3" t="s">
        <v>365</v>
      </c>
      <c r="O5469" s="17" t="str">
        <f t="shared" si="449"/>
        <v>17/06/2021 13:50</v>
      </c>
      <c r="P5469" s="24">
        <f t="shared" si="450"/>
        <v>1.7361111109494232E-2</v>
      </c>
      <c r="Q5469" s="28">
        <v>0</v>
      </c>
      <c r="R5469" s="27">
        <f t="shared" si="451"/>
        <v>24.999999997671694</v>
      </c>
      <c r="S5469" s="3" t="s">
        <v>4</v>
      </c>
      <c r="T5469" s="3" t="s">
        <v>5395</v>
      </c>
      <c r="U5469" s="3" t="s">
        <v>5576</v>
      </c>
      <c r="V5469" s="3" t="s">
        <v>5576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0.1</v>
      </c>
      <c r="AC5469" s="5">
        <v>0</v>
      </c>
      <c r="AD5469" s="5">
        <v>0</v>
      </c>
      <c r="AE5469" s="2">
        <v>2</v>
      </c>
      <c r="AF5469" s="2">
        <v>0</v>
      </c>
      <c r="AG5469" s="2">
        <v>0</v>
      </c>
      <c r="AH5469" s="2">
        <v>0</v>
      </c>
      <c r="AI5469" s="2">
        <v>0</v>
      </c>
      <c r="AJ5469" s="2">
        <v>1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</row>
    <row r="5470" spans="1:46" x14ac:dyDescent="0.2">
      <c r="A5470" s="2">
        <v>1694848</v>
      </c>
      <c r="B5470" s="2">
        <v>865609</v>
      </c>
      <c r="C5470" s="7">
        <v>22.6086619786204</v>
      </c>
      <c r="D5470" s="7">
        <v>38.069229794910001</v>
      </c>
      <c r="E5470" s="19" t="s">
        <v>5563</v>
      </c>
      <c r="F5470" s="46">
        <f>INDEX(Δεδομένα!$P:$P,MATCH('2021'!E5470,Δεδομένα!$O:$O,0))</f>
        <v>159</v>
      </c>
      <c r="G5470" s="49" t="s">
        <v>5394</v>
      </c>
      <c r="H5470" s="51" t="str">
        <f>INDEX(Δεδομένα!B$1:B$51,MATCH('2021'!G5470,Δεδομένα!A$1:A$51,0))</f>
        <v>ΠΕΛΛΟΠΟΝΗΣΟΥ</v>
      </c>
      <c r="I5470" s="53">
        <f>INDEX(Δεδομένα!E$1:E$13,MATCH('2021'!H5470,Δεδομένα!D$1:D$13,0))</f>
        <v>8</v>
      </c>
      <c r="J5470" s="4">
        <v>44374</v>
      </c>
      <c r="K5470" s="3" t="s">
        <v>563</v>
      </c>
      <c r="L5470" s="17" t="str">
        <f t="shared" ref="L5470:L5532" si="452">_xlfn.CONCAT(TEXT(J5470,"ηη/μμ/εεε")," ",TEXT(K5470,"ωω:λλ"))</f>
        <v>27/06/2021 17:15</v>
      </c>
      <c r="M5470" s="4">
        <v>44374</v>
      </c>
      <c r="N5470" s="3" t="s">
        <v>524</v>
      </c>
      <c r="O5470" s="17" t="str">
        <f t="shared" ref="O5470:O5532" si="453">_xlfn.CONCAT(TEXT(M5470,"ηη/μμ/εεε")," ",TEXT(N5470,"ωω:λλ"))</f>
        <v>27/06/2021 20:40</v>
      </c>
      <c r="P5470" s="24">
        <f t="shared" ref="P5470:P5532" si="454">O5470-L5470</f>
        <v>0.14236111110949423</v>
      </c>
      <c r="Q5470" s="28">
        <v>0</v>
      </c>
      <c r="R5470" s="27">
        <f t="shared" ref="R5470:R5532" si="455">P5470*(24*60)</f>
        <v>204.99999999767169</v>
      </c>
      <c r="S5470" s="3" t="s">
        <v>4</v>
      </c>
      <c r="T5470" s="3" t="s">
        <v>5568</v>
      </c>
      <c r="U5470" s="3" t="s">
        <v>5604</v>
      </c>
      <c r="V5470" s="3" t="s">
        <v>5605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2</v>
      </c>
      <c r="AC5470" s="5">
        <v>0</v>
      </c>
      <c r="AD5470" s="5">
        <v>0</v>
      </c>
      <c r="AE5470" s="2">
        <v>9</v>
      </c>
      <c r="AF5470" s="2">
        <v>0</v>
      </c>
      <c r="AG5470" s="2">
        <v>0</v>
      </c>
      <c r="AH5470" s="2">
        <v>0</v>
      </c>
      <c r="AI5470" s="2">
        <v>0</v>
      </c>
      <c r="AJ5470" s="2">
        <v>4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</row>
    <row r="5471" spans="1:46" x14ac:dyDescent="0.2">
      <c r="A5471" s="2">
        <v>1694855</v>
      </c>
      <c r="B5471" s="2">
        <v>866560</v>
      </c>
      <c r="C5471" s="7">
        <v>22.542294454554501</v>
      </c>
      <c r="D5471" s="7">
        <v>37.990761202259698</v>
      </c>
      <c r="E5471" s="19" t="s">
        <v>5563</v>
      </c>
      <c r="F5471" s="46">
        <f>INDEX(Δεδομένα!$P:$P,MATCH('2021'!E5471,Δεδομένα!$O:$O,0))</f>
        <v>159</v>
      </c>
      <c r="G5471" s="49" t="s">
        <v>5394</v>
      </c>
      <c r="H5471" s="51" t="str">
        <f>INDEX(Δεδομένα!B$1:B$51,MATCH('2021'!G5471,Δεδομένα!A$1:A$51,0))</f>
        <v>ΠΕΛΛΟΠΟΝΗΣΟΥ</v>
      </c>
      <c r="I5471" s="53">
        <f>INDEX(Δεδομένα!E$1:E$13,MATCH('2021'!H5471,Δεδομένα!D$1:D$13,0))</f>
        <v>8</v>
      </c>
      <c r="J5471" s="4">
        <v>44377</v>
      </c>
      <c r="K5471" s="3" t="s">
        <v>526</v>
      </c>
      <c r="L5471" s="17" t="str">
        <f t="shared" si="452"/>
        <v>30/06/2021 17:05</v>
      </c>
      <c r="M5471" s="4">
        <v>44377</v>
      </c>
      <c r="N5471" s="3" t="s">
        <v>43</v>
      </c>
      <c r="O5471" s="17" t="str">
        <f t="shared" si="453"/>
        <v>30/06/2021 21:30</v>
      </c>
      <c r="P5471" s="24">
        <f t="shared" si="454"/>
        <v>0.18402777778101154</v>
      </c>
      <c r="Q5471" s="28">
        <v>0</v>
      </c>
      <c r="R5471" s="27">
        <f t="shared" si="455"/>
        <v>265.00000000465661</v>
      </c>
      <c r="S5471" s="3" t="s">
        <v>4</v>
      </c>
      <c r="T5471" s="3" t="s">
        <v>5568</v>
      </c>
      <c r="U5471" s="3" t="s">
        <v>5606</v>
      </c>
      <c r="V5471" s="3" t="s">
        <v>5607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2</v>
      </c>
      <c r="AC5471" s="5">
        <v>0</v>
      </c>
      <c r="AD5471" s="5">
        <v>0</v>
      </c>
      <c r="AE5471" s="2">
        <v>14</v>
      </c>
      <c r="AF5471" s="2">
        <v>0</v>
      </c>
      <c r="AG5471" s="2">
        <v>0</v>
      </c>
      <c r="AH5471" s="2">
        <v>0</v>
      </c>
      <c r="AI5471" s="2">
        <v>0</v>
      </c>
      <c r="AJ5471" s="2">
        <v>7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</row>
    <row r="5472" spans="1:46" x14ac:dyDescent="0.2">
      <c r="A5472" s="2">
        <v>1694861</v>
      </c>
      <c r="B5472" s="2">
        <v>866639</v>
      </c>
      <c r="C5472" s="7">
        <v>22.755852891440298</v>
      </c>
      <c r="D5472" s="7">
        <v>37.956969359383301</v>
      </c>
      <c r="E5472" s="19" t="s">
        <v>5563</v>
      </c>
      <c r="F5472" s="46">
        <f>INDEX(Δεδομένα!$P:$P,MATCH('2021'!E5472,Δεδομένα!$O:$O,0))</f>
        <v>159</v>
      </c>
      <c r="G5472" s="49" t="s">
        <v>5394</v>
      </c>
      <c r="H5472" s="51" t="str">
        <f>INDEX(Δεδομένα!B$1:B$51,MATCH('2021'!G5472,Δεδομένα!A$1:A$51,0))</f>
        <v>ΠΕΛΛΟΠΟΝΗΣΟΥ</v>
      </c>
      <c r="I5472" s="53">
        <f>INDEX(Δεδομένα!E$1:E$13,MATCH('2021'!H5472,Δεδομένα!D$1:D$13,0))</f>
        <v>8</v>
      </c>
      <c r="J5472" s="4">
        <v>44377</v>
      </c>
      <c r="K5472" s="3" t="s">
        <v>256</v>
      </c>
      <c r="L5472" s="17" t="str">
        <f t="shared" si="452"/>
        <v>30/06/2021 20:15</v>
      </c>
      <c r="M5472" s="4">
        <v>44377</v>
      </c>
      <c r="N5472" s="3" t="s">
        <v>43</v>
      </c>
      <c r="O5472" s="17" t="str">
        <f t="shared" si="453"/>
        <v>30/06/2021 21:30</v>
      </c>
      <c r="P5472" s="24">
        <f t="shared" si="454"/>
        <v>5.2083333335758653E-2</v>
      </c>
      <c r="Q5472" s="28">
        <v>0</v>
      </c>
      <c r="R5472" s="27">
        <f t="shared" si="455"/>
        <v>75.00000000349246</v>
      </c>
      <c r="S5472" s="3" t="s">
        <v>4</v>
      </c>
      <c r="T5472" s="3" t="s">
        <v>5395</v>
      </c>
      <c r="U5472" s="3" t="s">
        <v>5608</v>
      </c>
      <c r="V5472" s="3" t="s">
        <v>5609</v>
      </c>
      <c r="W5472" s="5">
        <v>0</v>
      </c>
      <c r="X5472" s="5">
        <v>0</v>
      </c>
      <c r="Y5472" s="5">
        <v>0</v>
      </c>
      <c r="Z5472" s="5">
        <v>0</v>
      </c>
      <c r="AA5472" s="5">
        <v>0.5</v>
      </c>
      <c r="AB5472" s="5">
        <v>0</v>
      </c>
      <c r="AC5472" s="5">
        <v>0</v>
      </c>
      <c r="AD5472" s="5">
        <v>0</v>
      </c>
      <c r="AE5472" s="2">
        <v>2</v>
      </c>
      <c r="AF5472" s="2">
        <v>0</v>
      </c>
      <c r="AG5472" s="2">
        <v>1</v>
      </c>
      <c r="AH5472" s="2">
        <v>0</v>
      </c>
      <c r="AI5472" s="2">
        <v>0</v>
      </c>
      <c r="AJ5472" s="2">
        <v>1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</row>
    <row r="5473" spans="1:46" x14ac:dyDescent="0.2">
      <c r="A5473" s="2">
        <v>1695175</v>
      </c>
      <c r="B5473" s="2">
        <v>866883</v>
      </c>
      <c r="C5473" s="7">
        <v>22.679471950735699</v>
      </c>
      <c r="D5473" s="7">
        <v>38.042662129805102</v>
      </c>
      <c r="E5473" s="19" t="s">
        <v>5563</v>
      </c>
      <c r="F5473" s="46">
        <f>INDEX(Δεδομένα!$P:$P,MATCH('2021'!E5473,Δεδομένα!$O:$O,0))</f>
        <v>159</v>
      </c>
      <c r="G5473" s="49" t="s">
        <v>5394</v>
      </c>
      <c r="H5473" s="51" t="str">
        <f>INDEX(Δεδομένα!B$1:B$51,MATCH('2021'!G5473,Δεδομένα!A$1:A$51,0))</f>
        <v>ΠΕΛΛΟΠΟΝΗΣΟΥ</v>
      </c>
      <c r="I5473" s="53">
        <f>INDEX(Δεδομένα!E$1:E$13,MATCH('2021'!H5473,Δεδομένα!D$1:D$13,0))</f>
        <v>8</v>
      </c>
      <c r="J5473" s="4">
        <v>44378</v>
      </c>
      <c r="K5473" s="3" t="s">
        <v>737</v>
      </c>
      <c r="L5473" s="17" t="str">
        <f t="shared" si="452"/>
        <v>01/07/2021 14:45</v>
      </c>
      <c r="M5473" s="4">
        <v>44378</v>
      </c>
      <c r="N5473" s="3" t="s">
        <v>563</v>
      </c>
      <c r="O5473" s="17" t="str">
        <f t="shared" si="453"/>
        <v>01/07/2021 17:15</v>
      </c>
      <c r="P5473" s="24">
        <f t="shared" si="454"/>
        <v>0.10416666666424135</v>
      </c>
      <c r="Q5473" s="28">
        <v>0</v>
      </c>
      <c r="R5473" s="27">
        <f t="shared" si="455"/>
        <v>149.99999999650754</v>
      </c>
      <c r="S5473" s="3" t="s">
        <v>4</v>
      </c>
      <c r="T5473" s="3" t="s">
        <v>5568</v>
      </c>
      <c r="U5473" s="3" t="s">
        <v>2333</v>
      </c>
      <c r="V5473" s="3" t="s">
        <v>5598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0.2</v>
      </c>
      <c r="AC5473" s="5">
        <v>0</v>
      </c>
      <c r="AD5473" s="5">
        <v>0</v>
      </c>
      <c r="AE5473" s="2">
        <v>6</v>
      </c>
      <c r="AF5473" s="2">
        <v>6</v>
      </c>
      <c r="AG5473" s="2">
        <v>0</v>
      </c>
      <c r="AH5473" s="2">
        <v>0</v>
      </c>
      <c r="AI5473" s="2">
        <v>0</v>
      </c>
      <c r="AJ5473" s="2">
        <v>4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</row>
    <row r="5474" spans="1:46" x14ac:dyDescent="0.2">
      <c r="A5474" s="2">
        <v>1695206</v>
      </c>
      <c r="B5474" s="2">
        <v>867329</v>
      </c>
      <c r="C5474" s="7">
        <v>22.779770833083798</v>
      </c>
      <c r="D5474" s="7">
        <v>37.972353174117799</v>
      </c>
      <c r="E5474" s="19" t="s">
        <v>5563</v>
      </c>
      <c r="F5474" s="46">
        <f>INDEX(Δεδομένα!$P:$P,MATCH('2021'!E5474,Δεδομένα!$O:$O,0))</f>
        <v>159</v>
      </c>
      <c r="G5474" s="49" t="s">
        <v>5394</v>
      </c>
      <c r="H5474" s="51" t="str">
        <f>INDEX(Δεδομένα!B$1:B$51,MATCH('2021'!G5474,Δεδομένα!A$1:A$51,0))</f>
        <v>ΠΕΛΛΟΠΟΝΗΣΟΥ</v>
      </c>
      <c r="I5474" s="53">
        <f>INDEX(Δεδομένα!E$1:E$13,MATCH('2021'!H5474,Δεδομένα!D$1:D$13,0))</f>
        <v>8</v>
      </c>
      <c r="J5474" s="4">
        <v>44379</v>
      </c>
      <c r="K5474" s="3" t="s">
        <v>221</v>
      </c>
      <c r="L5474" s="17" t="str">
        <f t="shared" si="452"/>
        <v>02/07/2021 16:15</v>
      </c>
      <c r="M5474" s="4">
        <v>44379</v>
      </c>
      <c r="N5474" s="3" t="s">
        <v>461</v>
      </c>
      <c r="O5474" s="17" t="str">
        <f t="shared" si="453"/>
        <v>02/07/2021 17:00</v>
      </c>
      <c r="P5474" s="24">
        <f t="shared" si="454"/>
        <v>3.125E-2</v>
      </c>
      <c r="Q5474" s="28">
        <v>0</v>
      </c>
      <c r="R5474" s="27">
        <f t="shared" si="455"/>
        <v>45</v>
      </c>
      <c r="S5474" s="3" t="s">
        <v>4</v>
      </c>
      <c r="T5474" s="3" t="s">
        <v>5395</v>
      </c>
      <c r="U5474" s="3" t="s">
        <v>5591</v>
      </c>
      <c r="V5474" s="3" t="s">
        <v>5592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0.1</v>
      </c>
      <c r="AC5474" s="5">
        <v>0</v>
      </c>
      <c r="AD5474" s="5">
        <v>0</v>
      </c>
      <c r="AE5474" s="2">
        <v>4</v>
      </c>
      <c r="AF5474" s="2">
        <v>0</v>
      </c>
      <c r="AG5474" s="2">
        <v>0</v>
      </c>
      <c r="AH5474" s="2">
        <v>0</v>
      </c>
      <c r="AI5474" s="2">
        <v>0</v>
      </c>
      <c r="AJ5474" s="2">
        <v>2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</row>
    <row r="5475" spans="1:46" x14ac:dyDescent="0.2">
      <c r="A5475" s="2">
        <v>1695209</v>
      </c>
      <c r="B5475" s="2">
        <v>867338</v>
      </c>
      <c r="C5475" s="7">
        <v>22.7513722245229</v>
      </c>
      <c r="D5475" s="7">
        <v>37.9565416261051</v>
      </c>
      <c r="E5475" s="19" t="s">
        <v>5563</v>
      </c>
      <c r="F5475" s="46">
        <f>INDEX(Δεδομένα!$P:$P,MATCH('2021'!E5475,Δεδομένα!$O:$O,0))</f>
        <v>159</v>
      </c>
      <c r="G5475" s="49" t="s">
        <v>5394</v>
      </c>
      <c r="H5475" s="51" t="str">
        <f>INDEX(Δεδομένα!B$1:B$51,MATCH('2021'!G5475,Δεδομένα!A$1:A$51,0))</f>
        <v>ΠΕΛΛΟΠΟΝΗΣΟΥ</v>
      </c>
      <c r="I5475" s="53">
        <f>INDEX(Δεδομένα!E$1:E$13,MATCH('2021'!H5475,Δεδομένα!D$1:D$13,0))</f>
        <v>8</v>
      </c>
      <c r="J5475" s="4">
        <v>44379</v>
      </c>
      <c r="K5475" s="3" t="s">
        <v>415</v>
      </c>
      <c r="L5475" s="17" t="str">
        <f t="shared" si="452"/>
        <v>02/07/2021 16:40</v>
      </c>
      <c r="M5475" s="4">
        <v>44379</v>
      </c>
      <c r="N5475" s="3" t="s">
        <v>461</v>
      </c>
      <c r="O5475" s="17" t="str">
        <f t="shared" si="453"/>
        <v>02/07/2021 17:00</v>
      </c>
      <c r="P5475" s="24">
        <f t="shared" si="454"/>
        <v>1.3888888890505768E-2</v>
      </c>
      <c r="Q5475" s="28">
        <v>0</v>
      </c>
      <c r="R5475" s="27">
        <f t="shared" si="455"/>
        <v>20.000000002328306</v>
      </c>
      <c r="S5475" s="3" t="s">
        <v>4</v>
      </c>
      <c r="T5475" s="3" t="s">
        <v>5395</v>
      </c>
      <c r="U5475" s="3" t="s">
        <v>5088</v>
      </c>
      <c r="V5475" s="3" t="s">
        <v>5610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0.01</v>
      </c>
      <c r="AE5475" s="2">
        <v>4</v>
      </c>
      <c r="AF5475" s="2">
        <v>0</v>
      </c>
      <c r="AG5475" s="2">
        <v>0</v>
      </c>
      <c r="AH5475" s="2">
        <v>0</v>
      </c>
      <c r="AI5475" s="2">
        <v>0</v>
      </c>
      <c r="AJ5475" s="2">
        <v>2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</row>
    <row r="5476" spans="1:46" x14ac:dyDescent="0.2">
      <c r="A5476" s="2">
        <v>1695215</v>
      </c>
      <c r="B5476" s="2">
        <v>867424</v>
      </c>
      <c r="C5476" s="7">
        <v>22.780176012999</v>
      </c>
      <c r="D5476" s="7">
        <v>37.9725349128895</v>
      </c>
      <c r="E5476" s="19" t="s">
        <v>5563</v>
      </c>
      <c r="F5476" s="46">
        <f>INDEX(Δεδομένα!$P:$P,MATCH('2021'!E5476,Δεδομένα!$O:$O,0))</f>
        <v>159</v>
      </c>
      <c r="G5476" s="49" t="s">
        <v>5394</v>
      </c>
      <c r="H5476" s="51" t="str">
        <f>INDEX(Δεδομένα!B$1:B$51,MATCH('2021'!G5476,Δεδομένα!A$1:A$51,0))</f>
        <v>ΠΕΛΛΟΠΟΝΗΣΟΥ</v>
      </c>
      <c r="I5476" s="53">
        <f>INDEX(Δεδομένα!E$1:E$13,MATCH('2021'!H5476,Δεδομένα!D$1:D$13,0))</f>
        <v>8</v>
      </c>
      <c r="J5476" s="4">
        <v>44379</v>
      </c>
      <c r="K5476" s="3" t="s">
        <v>1601</v>
      </c>
      <c r="L5476" s="17" t="str">
        <f t="shared" si="452"/>
        <v>02/07/2021 20:35</v>
      </c>
      <c r="M5476" s="4">
        <v>44379</v>
      </c>
      <c r="N5476" s="3" t="s">
        <v>493</v>
      </c>
      <c r="O5476" s="17" t="str">
        <f t="shared" si="453"/>
        <v>02/07/2021 21:10</v>
      </c>
      <c r="P5476" s="24">
        <f t="shared" si="454"/>
        <v>2.4305555554747116E-2</v>
      </c>
      <c r="Q5476" s="28">
        <v>0</v>
      </c>
      <c r="R5476" s="27">
        <f t="shared" si="455"/>
        <v>34.999999998835847</v>
      </c>
      <c r="S5476" s="3" t="s">
        <v>4</v>
      </c>
      <c r="T5476" s="3" t="s">
        <v>5395</v>
      </c>
      <c r="U5476" s="3" t="s">
        <v>5591</v>
      </c>
      <c r="V5476" s="3" t="s">
        <v>5592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0.01</v>
      </c>
      <c r="AC5476" s="5">
        <v>0</v>
      </c>
      <c r="AD5476" s="5">
        <v>0</v>
      </c>
      <c r="AE5476" s="2">
        <v>2</v>
      </c>
      <c r="AF5476" s="2">
        <v>0</v>
      </c>
      <c r="AG5476" s="2">
        <v>0</v>
      </c>
      <c r="AH5476" s="2">
        <v>0</v>
      </c>
      <c r="AI5476" s="2">
        <v>0</v>
      </c>
      <c r="AJ5476" s="2">
        <v>1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</row>
    <row r="5477" spans="1:46" x14ac:dyDescent="0.2">
      <c r="A5477" s="2">
        <v>1695234</v>
      </c>
      <c r="B5477" s="2">
        <v>868613</v>
      </c>
      <c r="C5477" s="7">
        <v>22.757027483383599</v>
      </c>
      <c r="D5477" s="7">
        <v>37.946846443024398</v>
      </c>
      <c r="E5477" s="19" t="s">
        <v>5563</v>
      </c>
      <c r="F5477" s="46">
        <f>INDEX(Δεδομένα!$P:$P,MATCH('2021'!E5477,Δεδομένα!$O:$O,0))</f>
        <v>159</v>
      </c>
      <c r="G5477" s="49" t="s">
        <v>5394</v>
      </c>
      <c r="H5477" s="51" t="str">
        <f>INDEX(Δεδομένα!B$1:B$51,MATCH('2021'!G5477,Δεδομένα!A$1:A$51,0))</f>
        <v>ΠΕΛΛΟΠΟΝΗΣΟΥ</v>
      </c>
      <c r="I5477" s="53">
        <f>INDEX(Δεδομένα!E$1:E$13,MATCH('2021'!H5477,Δεδομένα!D$1:D$13,0))</f>
        <v>8</v>
      </c>
      <c r="J5477" s="4">
        <v>44383</v>
      </c>
      <c r="K5477" s="3" t="s">
        <v>433</v>
      </c>
      <c r="L5477" s="17" t="str">
        <f t="shared" si="452"/>
        <v>06/07/2021 17:25</v>
      </c>
      <c r="M5477" s="4">
        <v>44383</v>
      </c>
      <c r="N5477" s="3" t="s">
        <v>261</v>
      </c>
      <c r="O5477" s="17" t="str">
        <f t="shared" si="453"/>
        <v>06/07/2021 18:25</v>
      </c>
      <c r="P5477" s="24">
        <f t="shared" si="454"/>
        <v>4.1666666664241347E-2</v>
      </c>
      <c r="Q5477" s="28">
        <v>0</v>
      </c>
      <c r="R5477" s="27">
        <f t="shared" si="455"/>
        <v>59.99999999650754</v>
      </c>
      <c r="S5477" s="3" t="s">
        <v>4</v>
      </c>
      <c r="T5477" s="3" t="s">
        <v>5395</v>
      </c>
      <c r="U5477" s="3" t="s">
        <v>5576</v>
      </c>
      <c r="V5477" s="3" t="s">
        <v>5576</v>
      </c>
      <c r="W5477" s="5">
        <v>0</v>
      </c>
      <c r="X5477" s="5">
        <v>0</v>
      </c>
      <c r="Y5477" s="5">
        <v>0</v>
      </c>
      <c r="Z5477" s="5">
        <v>0</v>
      </c>
      <c r="AA5477" s="5">
        <v>0.15</v>
      </c>
      <c r="AB5477" s="5">
        <v>0.15</v>
      </c>
      <c r="AC5477" s="5">
        <v>0</v>
      </c>
      <c r="AD5477" s="5">
        <v>0</v>
      </c>
      <c r="AE5477" s="2">
        <v>2</v>
      </c>
      <c r="AF5477" s="2">
        <v>0</v>
      </c>
      <c r="AG5477" s="2">
        <v>0</v>
      </c>
      <c r="AH5477" s="2">
        <v>0</v>
      </c>
      <c r="AI5477" s="2">
        <v>0</v>
      </c>
      <c r="AJ5477" s="2">
        <v>1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</row>
    <row r="5478" spans="1:46" x14ac:dyDescent="0.2">
      <c r="A5478" s="2">
        <v>1695237</v>
      </c>
      <c r="B5478" s="2">
        <v>868756</v>
      </c>
      <c r="C5478" s="7">
        <v>22.685174636702001</v>
      </c>
      <c r="D5478" s="7">
        <v>37.981304926059501</v>
      </c>
      <c r="E5478" s="19" t="s">
        <v>5563</v>
      </c>
      <c r="F5478" s="46">
        <f>INDEX(Δεδομένα!$P:$P,MATCH('2021'!E5478,Δεδομένα!$O:$O,0))</f>
        <v>159</v>
      </c>
      <c r="G5478" s="49" t="s">
        <v>5394</v>
      </c>
      <c r="H5478" s="51" t="str">
        <f>INDEX(Δεδομένα!B$1:B$51,MATCH('2021'!G5478,Δεδομένα!A$1:A$51,0))</f>
        <v>ΠΕΛΛΟΠΟΝΗΣΟΥ</v>
      </c>
      <c r="I5478" s="53">
        <f>INDEX(Δεδομένα!E$1:E$13,MATCH('2021'!H5478,Δεδομένα!D$1:D$13,0))</f>
        <v>8</v>
      </c>
      <c r="J5478" s="4">
        <v>44384</v>
      </c>
      <c r="K5478" s="3" t="s">
        <v>2867</v>
      </c>
      <c r="L5478" s="17" t="str">
        <f t="shared" si="452"/>
        <v>07/07/2021 06:15</v>
      </c>
      <c r="M5478" s="4">
        <v>44384</v>
      </c>
      <c r="N5478" s="3" t="s">
        <v>447</v>
      </c>
      <c r="O5478" s="17" t="str">
        <f t="shared" si="453"/>
        <v>07/07/2021 13:40</v>
      </c>
      <c r="P5478" s="24">
        <f t="shared" si="454"/>
        <v>0.30902777778101154</v>
      </c>
      <c r="Q5478" s="28">
        <v>0</v>
      </c>
      <c r="R5478" s="27">
        <f t="shared" si="455"/>
        <v>445.00000000465661</v>
      </c>
      <c r="S5478" s="3" t="s">
        <v>4</v>
      </c>
      <c r="T5478" s="3" t="s">
        <v>5564</v>
      </c>
      <c r="U5478" s="3" t="s">
        <v>5572</v>
      </c>
      <c r="V5478" s="3" t="s">
        <v>5611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0.25</v>
      </c>
      <c r="AE5478" s="2">
        <v>6</v>
      </c>
      <c r="AF5478" s="2">
        <v>0</v>
      </c>
      <c r="AG5478" s="2">
        <v>0</v>
      </c>
      <c r="AH5478" s="2">
        <v>0</v>
      </c>
      <c r="AI5478" s="2">
        <v>2</v>
      </c>
      <c r="AJ5478" s="2">
        <v>3</v>
      </c>
      <c r="AK5478" s="2">
        <v>0</v>
      </c>
      <c r="AL5478" s="2">
        <v>0</v>
      </c>
      <c r="AM5478" s="2">
        <v>2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</row>
    <row r="5479" spans="1:46" x14ac:dyDescent="0.2">
      <c r="A5479" s="2">
        <v>1695705</v>
      </c>
      <c r="B5479" s="2">
        <v>870436</v>
      </c>
      <c r="C5479" s="7">
        <v>22.7451409107485</v>
      </c>
      <c r="D5479" s="7">
        <v>37.991143072996202</v>
      </c>
      <c r="E5479" s="19" t="s">
        <v>5563</v>
      </c>
      <c r="F5479" s="46">
        <f>INDEX(Δεδομένα!$P:$P,MATCH('2021'!E5479,Δεδομένα!$O:$O,0))</f>
        <v>159</v>
      </c>
      <c r="G5479" s="49" t="s">
        <v>5394</v>
      </c>
      <c r="H5479" s="51" t="str">
        <f>INDEX(Δεδομένα!B$1:B$51,MATCH('2021'!G5479,Δεδομένα!A$1:A$51,0))</f>
        <v>ΠΕΛΛΟΠΟΝΗΣΟΥ</v>
      </c>
      <c r="I5479" s="53">
        <f>INDEX(Δεδομένα!E$1:E$13,MATCH('2021'!H5479,Δεδομένα!D$1:D$13,0))</f>
        <v>8</v>
      </c>
      <c r="J5479" s="4">
        <v>44389</v>
      </c>
      <c r="K5479" s="3" t="s">
        <v>483</v>
      </c>
      <c r="L5479" s="17" t="str">
        <f t="shared" si="452"/>
        <v>12/07/2021 18:10</v>
      </c>
      <c r="M5479" s="4">
        <v>44389</v>
      </c>
      <c r="N5479" s="3" t="s">
        <v>1601</v>
      </c>
      <c r="O5479" s="17" t="str">
        <f t="shared" si="453"/>
        <v>12/07/2021 20:35</v>
      </c>
      <c r="P5479" s="24">
        <f t="shared" si="454"/>
        <v>0.10069444444525288</v>
      </c>
      <c r="Q5479" s="28">
        <v>0</v>
      </c>
      <c r="R5479" s="27">
        <f t="shared" si="455"/>
        <v>145.00000000116415</v>
      </c>
      <c r="S5479" s="3" t="s">
        <v>4</v>
      </c>
      <c r="T5479" s="3" t="s">
        <v>5564</v>
      </c>
      <c r="U5479" s="3" t="s">
        <v>4</v>
      </c>
      <c r="V5479" s="3" t="s">
        <v>5612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1</v>
      </c>
      <c r="AC5479" s="5">
        <v>0</v>
      </c>
      <c r="AD5479" s="5">
        <v>0</v>
      </c>
      <c r="AE5479" s="2">
        <v>6</v>
      </c>
      <c r="AF5479" s="2">
        <v>0</v>
      </c>
      <c r="AG5479" s="2">
        <v>1</v>
      </c>
      <c r="AH5479" s="2">
        <v>0</v>
      </c>
      <c r="AI5479" s="2">
        <v>0</v>
      </c>
      <c r="AJ5479" s="2">
        <v>3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</row>
    <row r="5480" spans="1:46" x14ac:dyDescent="0.2">
      <c r="A5480" s="2">
        <v>1695713</v>
      </c>
      <c r="B5480" s="2">
        <v>871471</v>
      </c>
      <c r="C5480" s="7">
        <v>22.679068517530499</v>
      </c>
      <c r="D5480" s="7">
        <v>38.042770133320097</v>
      </c>
      <c r="E5480" s="19" t="s">
        <v>5563</v>
      </c>
      <c r="F5480" s="46">
        <f>INDEX(Δεδομένα!$P:$P,MATCH('2021'!E5480,Δεδομένα!$O:$O,0))</f>
        <v>159</v>
      </c>
      <c r="G5480" s="49" t="s">
        <v>5394</v>
      </c>
      <c r="H5480" s="51" t="str">
        <f>INDEX(Δεδομένα!B$1:B$51,MATCH('2021'!G5480,Δεδομένα!A$1:A$51,0))</f>
        <v>ΠΕΛΛΟΠΟΝΗΣΟΥ</v>
      </c>
      <c r="I5480" s="53">
        <f>INDEX(Δεδομένα!E$1:E$13,MATCH('2021'!H5480,Δεδομένα!D$1:D$13,0))</f>
        <v>8</v>
      </c>
      <c r="J5480" s="4">
        <v>44392</v>
      </c>
      <c r="K5480" s="3" t="s">
        <v>458</v>
      </c>
      <c r="L5480" s="17" t="str">
        <f t="shared" si="452"/>
        <v>15/07/2021 19:50</v>
      </c>
      <c r="M5480" s="4">
        <v>44392</v>
      </c>
      <c r="N5480" s="3" t="s">
        <v>125</v>
      </c>
      <c r="O5480" s="17" t="str">
        <f t="shared" si="453"/>
        <v>15/07/2021 20:30</v>
      </c>
      <c r="P5480" s="24">
        <f t="shared" si="454"/>
        <v>2.7777777773735579E-2</v>
      </c>
      <c r="Q5480" s="28">
        <v>0</v>
      </c>
      <c r="R5480" s="27">
        <f t="shared" si="455"/>
        <v>39.999999994179234</v>
      </c>
      <c r="S5480" s="3" t="s">
        <v>4</v>
      </c>
      <c r="T5480" s="3" t="s">
        <v>5568</v>
      </c>
      <c r="U5480" s="3" t="s">
        <v>2333</v>
      </c>
      <c r="V5480" s="3" t="s">
        <v>5613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0.02</v>
      </c>
      <c r="AC5480" s="5">
        <v>0</v>
      </c>
      <c r="AD5480" s="5">
        <v>0</v>
      </c>
      <c r="AE5480" s="2">
        <v>4</v>
      </c>
      <c r="AF5480" s="2">
        <v>0</v>
      </c>
      <c r="AG5480" s="2">
        <v>0</v>
      </c>
      <c r="AH5480" s="2">
        <v>0</v>
      </c>
      <c r="AI5480" s="2">
        <v>0</v>
      </c>
      <c r="AJ5480" s="2">
        <v>2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</row>
    <row r="5481" spans="1:46" x14ac:dyDescent="0.2">
      <c r="A5481" s="2">
        <v>1695715</v>
      </c>
      <c r="B5481" s="2">
        <v>871999</v>
      </c>
      <c r="D5481" s="2"/>
      <c r="E5481" s="19" t="s">
        <v>5563</v>
      </c>
      <c r="F5481" s="46">
        <f>INDEX(Δεδομένα!$P:$P,MATCH('2021'!E5481,Δεδομένα!$O:$O,0))</f>
        <v>159</v>
      </c>
      <c r="G5481" s="49" t="s">
        <v>5394</v>
      </c>
      <c r="H5481" s="51" t="str">
        <f>INDEX(Δεδομένα!B$1:B$51,MATCH('2021'!G5481,Δεδομένα!A$1:A$51,0))</f>
        <v>ΠΕΛΛΟΠΟΝΗΣΟΥ</v>
      </c>
      <c r="I5481" s="53">
        <f>INDEX(Δεδομένα!E$1:E$13,MATCH('2021'!H5481,Δεδομένα!D$1:D$13,0))</f>
        <v>8</v>
      </c>
      <c r="J5481" s="4">
        <v>44394</v>
      </c>
      <c r="K5481" s="3" t="s">
        <v>854</v>
      </c>
      <c r="L5481" s="17" t="str">
        <f t="shared" si="452"/>
        <v>17/07/2021 12:50</v>
      </c>
      <c r="M5481" s="4">
        <v>44394</v>
      </c>
      <c r="N5481" s="3" t="s">
        <v>196</v>
      </c>
      <c r="O5481" s="17" t="str">
        <f t="shared" si="453"/>
        <v>17/07/2021 14:15</v>
      </c>
      <c r="P5481" s="24">
        <f t="shared" si="454"/>
        <v>5.9027777781011537E-2</v>
      </c>
      <c r="Q5481" s="28">
        <v>0</v>
      </c>
      <c r="R5481" s="27">
        <f t="shared" si="455"/>
        <v>85.000000004656613</v>
      </c>
      <c r="S5481" s="3" t="s">
        <v>4</v>
      </c>
      <c r="T5481" s="3" t="s">
        <v>5564</v>
      </c>
      <c r="U5481" s="3" t="s">
        <v>5290</v>
      </c>
      <c r="V5481" s="3" t="s">
        <v>5597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0.05</v>
      </c>
      <c r="AE5481" s="2">
        <v>4</v>
      </c>
      <c r="AF5481" s="2">
        <v>0</v>
      </c>
      <c r="AG5481" s="2">
        <v>0</v>
      </c>
      <c r="AH5481" s="2">
        <v>0</v>
      </c>
      <c r="AI5481" s="2">
        <v>0</v>
      </c>
      <c r="AJ5481" s="2">
        <v>2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</row>
    <row r="5482" spans="1:46" x14ac:dyDescent="0.2">
      <c r="A5482" s="2">
        <v>1695718</v>
      </c>
      <c r="B5482" s="2">
        <v>872476</v>
      </c>
      <c r="D5482" s="2"/>
      <c r="E5482" s="19" t="s">
        <v>5563</v>
      </c>
      <c r="F5482" s="46">
        <f>INDEX(Δεδομένα!$P:$P,MATCH('2021'!E5482,Δεδομένα!$O:$O,0))</f>
        <v>159</v>
      </c>
      <c r="G5482" s="49" t="s">
        <v>5394</v>
      </c>
      <c r="H5482" s="51" t="str">
        <f>INDEX(Δεδομένα!B$1:B$51,MATCH('2021'!G5482,Δεδομένα!A$1:A$51,0))</f>
        <v>ΠΕΛΛΟΠΟΝΗΣΟΥ</v>
      </c>
      <c r="I5482" s="53">
        <f>INDEX(Δεδομένα!E$1:E$13,MATCH('2021'!H5482,Δεδομένα!D$1:D$13,0))</f>
        <v>8</v>
      </c>
      <c r="J5482" s="4">
        <v>44395</v>
      </c>
      <c r="K5482" s="3" t="s">
        <v>96</v>
      </c>
      <c r="L5482" s="17" t="str">
        <f t="shared" si="452"/>
        <v>18/07/2021 20:55</v>
      </c>
      <c r="M5482" s="4">
        <v>44395</v>
      </c>
      <c r="N5482" s="3" t="s">
        <v>467</v>
      </c>
      <c r="O5482" s="17" t="str">
        <f t="shared" si="453"/>
        <v>18/07/2021 21:45</v>
      </c>
      <c r="P5482" s="24">
        <f t="shared" si="454"/>
        <v>3.4722222218988463E-2</v>
      </c>
      <c r="Q5482" s="28">
        <v>0</v>
      </c>
      <c r="R5482" s="27">
        <f t="shared" si="455"/>
        <v>49.999999995343387</v>
      </c>
      <c r="S5482" s="3" t="s">
        <v>4</v>
      </c>
      <c r="T5482" s="3" t="s">
        <v>5395</v>
      </c>
      <c r="U5482" s="3" t="s">
        <v>5614</v>
      </c>
      <c r="V5482" s="3" t="s">
        <v>5614</v>
      </c>
      <c r="W5482" s="5">
        <v>0</v>
      </c>
      <c r="X5482" s="5">
        <v>0</v>
      </c>
      <c r="Y5482" s="5">
        <v>0</v>
      </c>
      <c r="Z5482" s="5">
        <v>0</v>
      </c>
      <c r="AA5482" s="5">
        <v>0.02</v>
      </c>
      <c r="AB5482" s="5">
        <v>0</v>
      </c>
      <c r="AC5482" s="5">
        <v>0</v>
      </c>
      <c r="AD5482" s="5">
        <v>0</v>
      </c>
      <c r="AE5482" s="2">
        <v>2</v>
      </c>
      <c r="AF5482" s="2">
        <v>0</v>
      </c>
      <c r="AG5482" s="2">
        <v>0</v>
      </c>
      <c r="AH5482" s="2">
        <v>0</v>
      </c>
      <c r="AI5482" s="2">
        <v>0</v>
      </c>
      <c r="AJ5482" s="2">
        <v>1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</row>
    <row r="5483" spans="1:46" x14ac:dyDescent="0.2">
      <c r="A5483" s="2">
        <v>1695744</v>
      </c>
      <c r="B5483" s="2">
        <v>873471</v>
      </c>
      <c r="D5483" s="2"/>
      <c r="E5483" s="19" t="s">
        <v>5563</v>
      </c>
      <c r="F5483" s="46">
        <f>INDEX(Δεδομένα!$P:$P,MATCH('2021'!E5483,Δεδομένα!$O:$O,0))</f>
        <v>159</v>
      </c>
      <c r="G5483" s="49" t="s">
        <v>5394</v>
      </c>
      <c r="H5483" s="51" t="str">
        <f>INDEX(Δεδομένα!B$1:B$51,MATCH('2021'!G5483,Δεδομένα!A$1:A$51,0))</f>
        <v>ΠΕΛΛΟΠΟΝΗΣΟΥ</v>
      </c>
      <c r="I5483" s="53">
        <f>INDEX(Δεδομένα!E$1:E$13,MATCH('2021'!H5483,Δεδομένα!D$1:D$13,0))</f>
        <v>8</v>
      </c>
      <c r="J5483" s="4">
        <v>44399</v>
      </c>
      <c r="K5483" s="3" t="s">
        <v>1696</v>
      </c>
      <c r="L5483" s="17" t="str">
        <f t="shared" si="452"/>
        <v>22/07/2021 09:20</v>
      </c>
      <c r="M5483" s="4">
        <v>44399</v>
      </c>
      <c r="N5483" s="3" t="s">
        <v>526</v>
      </c>
      <c r="O5483" s="17" t="str">
        <f t="shared" si="453"/>
        <v>22/07/2021 17:05</v>
      </c>
      <c r="P5483" s="24">
        <f t="shared" si="454"/>
        <v>0.32291666666424135</v>
      </c>
      <c r="Q5483" s="28">
        <v>0</v>
      </c>
      <c r="R5483" s="27">
        <f t="shared" si="455"/>
        <v>464.99999999650754</v>
      </c>
      <c r="S5483" s="3" t="s">
        <v>4</v>
      </c>
      <c r="T5483" s="3" t="s">
        <v>5395</v>
      </c>
      <c r="U5483" s="3" t="s">
        <v>5591</v>
      </c>
      <c r="V5483" s="3" t="s">
        <v>5592</v>
      </c>
      <c r="W5483" s="5">
        <v>0</v>
      </c>
      <c r="X5483" s="5">
        <v>0</v>
      </c>
      <c r="Y5483" s="5">
        <v>0</v>
      </c>
      <c r="Z5483" s="5">
        <v>0</v>
      </c>
      <c r="AA5483" s="5">
        <v>5</v>
      </c>
      <c r="AB5483" s="5">
        <v>10</v>
      </c>
      <c r="AC5483" s="5">
        <v>0</v>
      </c>
      <c r="AD5483" s="5">
        <v>0</v>
      </c>
      <c r="AE5483" s="2">
        <v>14</v>
      </c>
      <c r="AF5483" s="2">
        <v>0</v>
      </c>
      <c r="AG5483" s="2">
        <v>0</v>
      </c>
      <c r="AH5483" s="2">
        <v>0</v>
      </c>
      <c r="AI5483" s="2">
        <v>0</v>
      </c>
      <c r="AJ5483" s="2">
        <v>7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</row>
    <row r="5484" spans="1:46" x14ac:dyDescent="0.2">
      <c r="A5484" s="2">
        <v>1695764</v>
      </c>
      <c r="B5484" s="2">
        <v>873747</v>
      </c>
      <c r="C5484" s="7">
        <v>22.550604913113599</v>
      </c>
      <c r="D5484" s="7">
        <v>38.0021452658507</v>
      </c>
      <c r="E5484" s="19" t="s">
        <v>5563</v>
      </c>
      <c r="F5484" s="46">
        <f>INDEX(Δεδομένα!$P:$P,MATCH('2021'!E5484,Δεδομένα!$O:$O,0))</f>
        <v>159</v>
      </c>
      <c r="G5484" s="49" t="s">
        <v>5394</v>
      </c>
      <c r="H5484" s="51" t="str">
        <f>INDEX(Δεδομένα!B$1:B$51,MATCH('2021'!G5484,Δεδομένα!A$1:A$51,0))</f>
        <v>ΠΕΛΛΟΠΟΝΗΣΟΥ</v>
      </c>
      <c r="I5484" s="53">
        <f>INDEX(Δεδομένα!E$1:E$13,MATCH('2021'!H5484,Δεδομένα!D$1:D$13,0))</f>
        <v>8</v>
      </c>
      <c r="J5484" s="4">
        <v>44400</v>
      </c>
      <c r="K5484" s="3" t="s">
        <v>495</v>
      </c>
      <c r="L5484" s="17" t="str">
        <f t="shared" si="452"/>
        <v>23/07/2021 08:50</v>
      </c>
      <c r="M5484" s="4">
        <v>44400</v>
      </c>
      <c r="N5484" s="3" t="s">
        <v>486</v>
      </c>
      <c r="O5484" s="17" t="str">
        <f t="shared" si="453"/>
        <v>23/07/2021 13:45</v>
      </c>
      <c r="P5484" s="24">
        <f t="shared" si="454"/>
        <v>0.20486111110949423</v>
      </c>
      <c r="Q5484" s="28">
        <v>0</v>
      </c>
      <c r="R5484" s="27">
        <f t="shared" si="455"/>
        <v>294.99999999767169</v>
      </c>
      <c r="S5484" s="3" t="s">
        <v>4</v>
      </c>
      <c r="T5484" s="3" t="s">
        <v>5568</v>
      </c>
      <c r="U5484" s="3" t="s">
        <v>5606</v>
      </c>
      <c r="V5484" s="3" t="s">
        <v>5607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0.3</v>
      </c>
      <c r="AC5484" s="5">
        <v>0</v>
      </c>
      <c r="AD5484" s="5">
        <v>0</v>
      </c>
      <c r="AE5484" s="2">
        <v>10</v>
      </c>
      <c r="AF5484" s="2">
        <v>0</v>
      </c>
      <c r="AG5484" s="2">
        <v>0</v>
      </c>
      <c r="AH5484" s="2">
        <v>0</v>
      </c>
      <c r="AI5484" s="2">
        <v>0</v>
      </c>
      <c r="AJ5484" s="2">
        <v>5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</row>
    <row r="5485" spans="1:46" x14ac:dyDescent="0.2">
      <c r="A5485" s="2">
        <v>1695786</v>
      </c>
      <c r="B5485" s="2">
        <v>874195</v>
      </c>
      <c r="D5485" s="2"/>
      <c r="E5485" s="19" t="s">
        <v>5563</v>
      </c>
      <c r="F5485" s="46">
        <f>INDEX(Δεδομένα!$P:$P,MATCH('2021'!E5485,Δεδομένα!$O:$O,0))</f>
        <v>159</v>
      </c>
      <c r="G5485" s="49" t="s">
        <v>5394</v>
      </c>
      <c r="H5485" s="51" t="str">
        <f>INDEX(Δεδομένα!B$1:B$51,MATCH('2021'!G5485,Δεδομένα!A$1:A$51,0))</f>
        <v>ΠΕΛΛΟΠΟΝΗΣΟΥ</v>
      </c>
      <c r="I5485" s="53">
        <f>INDEX(Δεδομένα!E$1:E$13,MATCH('2021'!H5485,Δεδομένα!D$1:D$13,0))</f>
        <v>8</v>
      </c>
      <c r="J5485" s="4">
        <v>44401</v>
      </c>
      <c r="K5485" s="3" t="s">
        <v>502</v>
      </c>
      <c r="L5485" s="17" t="str">
        <f t="shared" si="452"/>
        <v>24/07/2021 19:30</v>
      </c>
      <c r="M5485" s="4">
        <v>44401</v>
      </c>
      <c r="N5485" s="3" t="s">
        <v>1238</v>
      </c>
      <c r="O5485" s="17" t="str">
        <f t="shared" si="453"/>
        <v>24/07/2021 21:05</v>
      </c>
      <c r="P5485" s="24">
        <f t="shared" si="454"/>
        <v>6.5972222218988463E-2</v>
      </c>
      <c r="Q5485" s="28">
        <v>0</v>
      </c>
      <c r="R5485" s="27">
        <f t="shared" si="455"/>
        <v>94.999999995343387</v>
      </c>
      <c r="S5485" s="3" t="s">
        <v>4</v>
      </c>
      <c r="T5485" s="3" t="s">
        <v>5395</v>
      </c>
      <c r="U5485" s="3" t="s">
        <v>5591</v>
      </c>
      <c r="V5485" s="3" t="s">
        <v>5592</v>
      </c>
      <c r="W5485" s="5">
        <v>0</v>
      </c>
      <c r="X5485" s="5">
        <v>0</v>
      </c>
      <c r="Y5485" s="5">
        <v>0</v>
      </c>
      <c r="Z5485" s="5">
        <v>0</v>
      </c>
      <c r="AA5485" s="5">
        <v>1</v>
      </c>
      <c r="AB5485" s="5">
        <v>2</v>
      </c>
      <c r="AC5485" s="5">
        <v>0</v>
      </c>
      <c r="AD5485" s="5">
        <v>0</v>
      </c>
      <c r="AE5485" s="2">
        <v>12</v>
      </c>
      <c r="AF5485" s="2">
        <v>0</v>
      </c>
      <c r="AG5485" s="2">
        <v>0</v>
      </c>
      <c r="AH5485" s="2">
        <v>0</v>
      </c>
      <c r="AI5485" s="2">
        <v>0</v>
      </c>
      <c r="AJ5485" s="2">
        <v>6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</row>
    <row r="5486" spans="1:46" x14ac:dyDescent="0.2">
      <c r="A5486" s="2">
        <v>1695801</v>
      </c>
      <c r="B5486" s="2">
        <v>874208</v>
      </c>
      <c r="D5486" s="2"/>
      <c r="E5486" s="19" t="s">
        <v>5563</v>
      </c>
      <c r="F5486" s="46">
        <f>INDEX(Δεδομένα!$P:$P,MATCH('2021'!E5486,Δεδομένα!$O:$O,0))</f>
        <v>159</v>
      </c>
      <c r="G5486" s="49" t="s">
        <v>5394</v>
      </c>
      <c r="H5486" s="51" t="str">
        <f>INDEX(Δεδομένα!B$1:B$51,MATCH('2021'!G5486,Δεδομένα!A$1:A$51,0))</f>
        <v>ΠΕΛΛΟΠΟΝΗΣΟΥ</v>
      </c>
      <c r="I5486" s="53">
        <f>INDEX(Δεδομένα!E$1:E$13,MATCH('2021'!H5486,Δεδομένα!D$1:D$13,0))</f>
        <v>8</v>
      </c>
      <c r="J5486" s="4">
        <v>44401</v>
      </c>
      <c r="K5486" s="3" t="s">
        <v>1601</v>
      </c>
      <c r="L5486" s="17" t="str">
        <f t="shared" si="452"/>
        <v>24/07/2021 20:35</v>
      </c>
      <c r="M5486" s="4">
        <v>44401</v>
      </c>
      <c r="N5486" s="3" t="s">
        <v>497</v>
      </c>
      <c r="O5486" s="17" t="str">
        <f t="shared" si="453"/>
        <v>24/07/2021 21:00</v>
      </c>
      <c r="P5486" s="24">
        <f t="shared" si="454"/>
        <v>1.7361111109494232E-2</v>
      </c>
      <c r="Q5486" s="28">
        <v>0</v>
      </c>
      <c r="R5486" s="27">
        <f t="shared" si="455"/>
        <v>24.999999997671694</v>
      </c>
      <c r="S5486" s="3" t="s">
        <v>4</v>
      </c>
      <c r="T5486" s="3" t="s">
        <v>5395</v>
      </c>
      <c r="U5486" s="3" t="s">
        <v>5614</v>
      </c>
      <c r="V5486" s="3" t="s">
        <v>5614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0.03</v>
      </c>
      <c r="AE5486" s="2">
        <v>2</v>
      </c>
      <c r="AF5486" s="2">
        <v>0</v>
      </c>
      <c r="AG5486" s="2">
        <v>0</v>
      </c>
      <c r="AH5486" s="2">
        <v>0</v>
      </c>
      <c r="AI5486" s="2">
        <v>0</v>
      </c>
      <c r="AJ5486" s="2">
        <v>1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</row>
    <row r="5487" spans="1:46" x14ac:dyDescent="0.2">
      <c r="A5487" s="2">
        <v>1695812</v>
      </c>
      <c r="B5487" s="2">
        <v>874438</v>
      </c>
      <c r="C5487" s="7">
        <v>22.303955371145001</v>
      </c>
      <c r="D5487" s="7">
        <v>37.917962702015203</v>
      </c>
      <c r="E5487" s="19" t="s">
        <v>5563</v>
      </c>
      <c r="F5487" s="46">
        <f>INDEX(Δεδομένα!$P:$P,MATCH('2021'!E5487,Δεδομένα!$O:$O,0))</f>
        <v>159</v>
      </c>
      <c r="G5487" s="49" t="s">
        <v>5394</v>
      </c>
      <c r="H5487" s="51" t="str">
        <f>INDEX(Δεδομένα!B$1:B$51,MATCH('2021'!G5487,Δεδομένα!A$1:A$51,0))</f>
        <v>ΠΕΛΛΟΠΟΝΗΣΟΥ</v>
      </c>
      <c r="I5487" s="53">
        <f>INDEX(Δεδομένα!E$1:E$13,MATCH('2021'!H5487,Δεδομένα!D$1:D$13,0))</f>
        <v>8</v>
      </c>
      <c r="J5487" s="4">
        <v>44402</v>
      </c>
      <c r="K5487" s="3" t="s">
        <v>9</v>
      </c>
      <c r="L5487" s="17" t="str">
        <f t="shared" si="452"/>
        <v>25/07/2021 18:15</v>
      </c>
      <c r="M5487" s="4">
        <v>44402</v>
      </c>
      <c r="N5487" s="3" t="s">
        <v>983</v>
      </c>
      <c r="O5487" s="17" t="str">
        <f t="shared" si="453"/>
        <v>25/07/2021 21:25</v>
      </c>
      <c r="P5487" s="24">
        <f t="shared" si="454"/>
        <v>0.13194444444525288</v>
      </c>
      <c r="Q5487" s="28">
        <v>0</v>
      </c>
      <c r="R5487" s="27">
        <f t="shared" si="455"/>
        <v>190.00000000116415</v>
      </c>
      <c r="S5487" s="3" t="s">
        <v>4</v>
      </c>
      <c r="T5487" s="3" t="s">
        <v>5564</v>
      </c>
      <c r="U5487" s="3" t="s">
        <v>5615</v>
      </c>
      <c r="V5487" s="3" t="s">
        <v>5616</v>
      </c>
      <c r="W5487" s="5">
        <v>0</v>
      </c>
      <c r="X5487" s="5">
        <v>0.2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2">
        <v>6</v>
      </c>
      <c r="AF5487" s="2">
        <v>0</v>
      </c>
      <c r="AG5487" s="2">
        <v>0</v>
      </c>
      <c r="AH5487" s="2">
        <v>0</v>
      </c>
      <c r="AI5487" s="2">
        <v>0</v>
      </c>
      <c r="AJ5487" s="2">
        <v>3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</row>
    <row r="5488" spans="1:46" x14ac:dyDescent="0.2">
      <c r="A5488" s="2">
        <v>1695917</v>
      </c>
      <c r="B5488" s="2">
        <v>875418</v>
      </c>
      <c r="C5488" s="7">
        <v>22.740982251223802</v>
      </c>
      <c r="D5488" s="7">
        <v>37.990566752093201</v>
      </c>
      <c r="E5488" s="19" t="s">
        <v>5563</v>
      </c>
      <c r="F5488" s="46">
        <f>INDEX(Δεδομένα!$P:$P,MATCH('2021'!E5488,Δεδομένα!$O:$O,0))</f>
        <v>159</v>
      </c>
      <c r="G5488" s="49" t="s">
        <v>5394</v>
      </c>
      <c r="H5488" s="51" t="str">
        <f>INDEX(Δεδομένα!B$1:B$51,MATCH('2021'!G5488,Δεδομένα!A$1:A$51,0))</f>
        <v>ΠΕΛΛΟΠΟΝΗΣΟΥ</v>
      </c>
      <c r="I5488" s="53">
        <f>INDEX(Δεδομένα!E$1:E$13,MATCH('2021'!H5488,Δεδομένα!D$1:D$13,0))</f>
        <v>8</v>
      </c>
      <c r="J5488" s="4">
        <v>44405</v>
      </c>
      <c r="K5488" s="3" t="s">
        <v>458</v>
      </c>
      <c r="L5488" s="17" t="str">
        <f t="shared" si="452"/>
        <v>28/07/2021 19:50</v>
      </c>
      <c r="M5488" s="4">
        <v>44405</v>
      </c>
      <c r="N5488" s="3" t="s">
        <v>493</v>
      </c>
      <c r="O5488" s="17" t="str">
        <f t="shared" si="453"/>
        <v>28/07/2021 21:10</v>
      </c>
      <c r="P5488" s="24">
        <f t="shared" si="454"/>
        <v>5.5555555554747116E-2</v>
      </c>
      <c r="Q5488" s="28">
        <v>0</v>
      </c>
      <c r="R5488" s="27">
        <f t="shared" si="455"/>
        <v>79.999999998835847</v>
      </c>
      <c r="S5488" s="3" t="s">
        <v>4</v>
      </c>
      <c r="T5488" s="3" t="s">
        <v>5564</v>
      </c>
      <c r="U5488" s="3" t="s">
        <v>5572</v>
      </c>
      <c r="V5488" s="3" t="s">
        <v>5617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0.2</v>
      </c>
      <c r="AC5488" s="5">
        <v>0</v>
      </c>
      <c r="AD5488" s="5">
        <v>0</v>
      </c>
      <c r="AE5488" s="2">
        <v>4</v>
      </c>
      <c r="AF5488" s="2">
        <v>0</v>
      </c>
      <c r="AG5488" s="2">
        <v>0</v>
      </c>
      <c r="AH5488" s="2">
        <v>0</v>
      </c>
      <c r="AI5488" s="2">
        <v>0</v>
      </c>
      <c r="AJ5488" s="2">
        <v>2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</row>
    <row r="5489" spans="1:46" x14ac:dyDescent="0.2">
      <c r="A5489" s="2">
        <v>1695975</v>
      </c>
      <c r="B5489" s="2">
        <v>878474</v>
      </c>
      <c r="D5489" s="2"/>
      <c r="E5489" s="19" t="s">
        <v>5563</v>
      </c>
      <c r="F5489" s="46">
        <f>INDEX(Δεδομένα!$P:$P,MATCH('2021'!E5489,Δεδομένα!$O:$O,0))</f>
        <v>159</v>
      </c>
      <c r="G5489" s="49" t="s">
        <v>5394</v>
      </c>
      <c r="H5489" s="51" t="str">
        <f>INDEX(Δεδομένα!B$1:B$51,MATCH('2021'!G5489,Δεδομένα!A$1:A$51,0))</f>
        <v>ΠΕΛΛΟΠΟΝΗΣΟΥ</v>
      </c>
      <c r="I5489" s="53">
        <f>INDEX(Δεδομένα!E$1:E$13,MATCH('2021'!H5489,Δεδομένα!D$1:D$13,0))</f>
        <v>8</v>
      </c>
      <c r="J5489" s="4">
        <v>44412</v>
      </c>
      <c r="K5489" s="3" t="s">
        <v>125</v>
      </c>
      <c r="L5489" s="17" t="str">
        <f t="shared" si="452"/>
        <v>04/08/2021 20:30</v>
      </c>
      <c r="M5489" s="4">
        <v>44412</v>
      </c>
      <c r="N5489" s="3" t="s">
        <v>450</v>
      </c>
      <c r="O5489" s="17" t="str">
        <f t="shared" si="453"/>
        <v>04/08/2021 20:50</v>
      </c>
      <c r="P5489" s="24">
        <f t="shared" si="454"/>
        <v>1.3888888890505768E-2</v>
      </c>
      <c r="Q5489" s="28">
        <v>0</v>
      </c>
      <c r="R5489" s="27">
        <f t="shared" si="455"/>
        <v>20.000000002328306</v>
      </c>
      <c r="S5489" s="3" t="s">
        <v>4</v>
      </c>
      <c r="T5489" s="3" t="s">
        <v>5395</v>
      </c>
      <c r="U5489" s="3" t="s">
        <v>5614</v>
      </c>
      <c r="V5489" s="3" t="s">
        <v>5614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0.01</v>
      </c>
      <c r="AC5489" s="5">
        <v>0</v>
      </c>
      <c r="AD5489" s="5">
        <v>0</v>
      </c>
      <c r="AE5489" s="2">
        <v>2</v>
      </c>
      <c r="AF5489" s="2">
        <v>0</v>
      </c>
      <c r="AG5489" s="2">
        <v>0</v>
      </c>
      <c r="AH5489" s="2">
        <v>0</v>
      </c>
      <c r="AI5489" s="2">
        <v>0</v>
      </c>
      <c r="AJ5489" s="2">
        <v>1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</row>
    <row r="5490" spans="1:46" x14ac:dyDescent="0.2">
      <c r="A5490" s="2">
        <v>1695983</v>
      </c>
      <c r="B5490" s="2">
        <v>879159</v>
      </c>
      <c r="D5490" s="2"/>
      <c r="E5490" s="19" t="s">
        <v>5563</v>
      </c>
      <c r="F5490" s="46">
        <f>INDEX(Δεδομένα!$P:$P,MATCH('2021'!E5490,Δεδομένα!$O:$O,0))</f>
        <v>159</v>
      </c>
      <c r="G5490" s="49" t="s">
        <v>5394</v>
      </c>
      <c r="H5490" s="51" t="str">
        <f>INDEX(Δεδομένα!B$1:B$51,MATCH('2021'!G5490,Δεδομένα!A$1:A$51,0))</f>
        <v>ΠΕΛΛΟΠΟΝΗΣΟΥ</v>
      </c>
      <c r="I5490" s="53">
        <f>INDEX(Δεδομένα!E$1:E$13,MATCH('2021'!H5490,Δεδομένα!D$1:D$13,0))</f>
        <v>8</v>
      </c>
      <c r="J5490" s="4">
        <v>44414</v>
      </c>
      <c r="K5490" s="3" t="s">
        <v>4063</v>
      </c>
      <c r="L5490" s="17" t="str">
        <f t="shared" si="452"/>
        <v>06/08/2021 08:45</v>
      </c>
      <c r="M5490" s="4">
        <v>44414</v>
      </c>
      <c r="N5490" s="3" t="s">
        <v>1696</v>
      </c>
      <c r="O5490" s="17" t="str">
        <f t="shared" si="453"/>
        <v>06/08/2021 09:20</v>
      </c>
      <c r="P5490" s="24">
        <f t="shared" si="454"/>
        <v>2.4305555554747116E-2</v>
      </c>
      <c r="Q5490" s="28">
        <v>0</v>
      </c>
      <c r="R5490" s="27">
        <f t="shared" si="455"/>
        <v>34.999999998835847</v>
      </c>
      <c r="S5490" s="3" t="s">
        <v>4</v>
      </c>
      <c r="T5490" s="3" t="s">
        <v>5395</v>
      </c>
      <c r="U5490" s="3" t="s">
        <v>4</v>
      </c>
      <c r="V5490" s="3" t="s">
        <v>5618</v>
      </c>
      <c r="W5490" s="5">
        <v>0</v>
      </c>
      <c r="X5490" s="5">
        <v>0</v>
      </c>
      <c r="Y5490" s="5">
        <v>0</v>
      </c>
      <c r="Z5490" s="5">
        <v>0.03</v>
      </c>
      <c r="AA5490" s="5">
        <v>0</v>
      </c>
      <c r="AB5490" s="5">
        <v>0</v>
      </c>
      <c r="AC5490" s="5">
        <v>0</v>
      </c>
      <c r="AD5490" s="5">
        <v>0</v>
      </c>
      <c r="AE5490" s="2">
        <v>2</v>
      </c>
      <c r="AF5490" s="2">
        <v>0</v>
      </c>
      <c r="AG5490" s="2">
        <v>0</v>
      </c>
      <c r="AH5490" s="2">
        <v>0</v>
      </c>
      <c r="AI5490" s="2">
        <v>0</v>
      </c>
      <c r="AJ5490" s="2">
        <v>1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</row>
    <row r="5491" spans="1:46" x14ac:dyDescent="0.2">
      <c r="A5491" s="2">
        <v>1695992</v>
      </c>
      <c r="B5491" s="2">
        <v>881290</v>
      </c>
      <c r="C5491" s="7">
        <v>22.6139537531438</v>
      </c>
      <c r="D5491" s="7">
        <v>37.880544545012803</v>
      </c>
      <c r="E5491" s="19" t="s">
        <v>5563</v>
      </c>
      <c r="F5491" s="46">
        <f>INDEX(Δεδομένα!$P:$P,MATCH('2021'!E5491,Δεδομένα!$O:$O,0))</f>
        <v>159</v>
      </c>
      <c r="G5491" s="49" t="s">
        <v>5394</v>
      </c>
      <c r="H5491" s="51" t="str">
        <f>INDEX(Δεδομένα!B$1:B$51,MATCH('2021'!G5491,Δεδομένα!A$1:A$51,0))</f>
        <v>ΠΕΛΛΟΠΟΝΗΣΟΥ</v>
      </c>
      <c r="I5491" s="53">
        <f>INDEX(Δεδομένα!E$1:E$13,MATCH('2021'!H5491,Δεδομένα!D$1:D$13,0))</f>
        <v>8</v>
      </c>
      <c r="J5491" s="4">
        <v>44418</v>
      </c>
      <c r="K5491" s="3" t="s">
        <v>544</v>
      </c>
      <c r="L5491" s="17" t="str">
        <f t="shared" si="452"/>
        <v>10/08/2021 11:50</v>
      </c>
      <c r="M5491" s="4">
        <v>44418</v>
      </c>
      <c r="N5491" s="3" t="s">
        <v>1310</v>
      </c>
      <c r="O5491" s="17" t="str">
        <f t="shared" si="453"/>
        <v>10/08/2021 12:45</v>
      </c>
      <c r="P5491" s="24">
        <f t="shared" si="454"/>
        <v>3.8194444445252884E-2</v>
      </c>
      <c r="Q5491" s="28">
        <v>0</v>
      </c>
      <c r="R5491" s="27">
        <f t="shared" si="455"/>
        <v>55.000000001164153</v>
      </c>
      <c r="S5491" s="3" t="s">
        <v>4</v>
      </c>
      <c r="T5491" s="3" t="s">
        <v>5397</v>
      </c>
      <c r="U5491" s="3" t="s">
        <v>4024</v>
      </c>
      <c r="V5491" s="3" t="s">
        <v>4024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1</v>
      </c>
      <c r="AC5491" s="5">
        <v>0</v>
      </c>
      <c r="AD5491" s="5">
        <v>0</v>
      </c>
      <c r="AE5491" s="2">
        <v>8</v>
      </c>
      <c r="AF5491" s="2">
        <v>0</v>
      </c>
      <c r="AG5491" s="2">
        <v>0</v>
      </c>
      <c r="AH5491" s="2">
        <v>0</v>
      </c>
      <c r="AI5491" s="2">
        <v>0</v>
      </c>
      <c r="AJ5491" s="2">
        <v>4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</row>
    <row r="5492" spans="1:46" x14ac:dyDescent="0.2">
      <c r="A5492" s="2">
        <v>1696043</v>
      </c>
      <c r="B5492" s="2">
        <v>883004</v>
      </c>
      <c r="D5492" s="2"/>
      <c r="E5492" s="19" t="s">
        <v>5563</v>
      </c>
      <c r="F5492" s="46">
        <f>INDEX(Δεδομένα!$P:$P,MATCH('2021'!E5492,Δεδομένα!$O:$O,0))</f>
        <v>159</v>
      </c>
      <c r="G5492" s="49" t="s">
        <v>5394</v>
      </c>
      <c r="H5492" s="51" t="str">
        <f>INDEX(Δεδομένα!B$1:B$51,MATCH('2021'!G5492,Δεδομένα!A$1:A$51,0))</f>
        <v>ΠΕΛΛΟΠΟΝΗΣΟΥ</v>
      </c>
      <c r="I5492" s="53">
        <f>INDEX(Δεδομένα!E$1:E$13,MATCH('2021'!H5492,Δεδομένα!D$1:D$13,0))</f>
        <v>8</v>
      </c>
      <c r="J5492" s="4">
        <v>44422</v>
      </c>
      <c r="K5492" s="3" t="s">
        <v>742</v>
      </c>
      <c r="L5492" s="17" t="str">
        <f t="shared" si="452"/>
        <v>14/08/2021 19:55</v>
      </c>
      <c r="M5492" s="4">
        <v>44422</v>
      </c>
      <c r="N5492" s="3" t="s">
        <v>125</v>
      </c>
      <c r="O5492" s="17" t="str">
        <f t="shared" si="453"/>
        <v>14/08/2021 20:30</v>
      </c>
      <c r="P5492" s="24">
        <f t="shared" si="454"/>
        <v>2.4305555554747116E-2</v>
      </c>
      <c r="Q5492" s="28">
        <v>0</v>
      </c>
      <c r="R5492" s="27">
        <f t="shared" si="455"/>
        <v>34.999999998835847</v>
      </c>
      <c r="S5492" s="3" t="s">
        <v>4</v>
      </c>
      <c r="T5492" s="3" t="s">
        <v>5395</v>
      </c>
      <c r="U5492" s="3" t="s">
        <v>5619</v>
      </c>
      <c r="V5492" s="3" t="s">
        <v>5619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0.01</v>
      </c>
      <c r="AD5492" s="5">
        <v>0</v>
      </c>
      <c r="AE5492" s="2">
        <v>2</v>
      </c>
      <c r="AF5492" s="2">
        <v>0</v>
      </c>
      <c r="AG5492" s="2">
        <v>0</v>
      </c>
      <c r="AH5492" s="2">
        <v>0</v>
      </c>
      <c r="AI5492" s="2">
        <v>0</v>
      </c>
      <c r="AJ5492" s="2">
        <v>1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</row>
    <row r="5493" spans="1:46" x14ac:dyDescent="0.2">
      <c r="A5493" s="2">
        <v>1696195</v>
      </c>
      <c r="B5493" s="2">
        <v>884406</v>
      </c>
      <c r="D5493" s="2"/>
      <c r="E5493" s="19" t="s">
        <v>5563</v>
      </c>
      <c r="F5493" s="46">
        <f>INDEX(Δεδομένα!$P:$P,MATCH('2021'!E5493,Δεδομένα!$O:$O,0))</f>
        <v>159</v>
      </c>
      <c r="G5493" s="49" t="s">
        <v>5394</v>
      </c>
      <c r="H5493" s="51" t="str">
        <f>INDEX(Δεδομένα!B$1:B$51,MATCH('2021'!G5493,Δεδομένα!A$1:A$51,0))</f>
        <v>ΠΕΛΛΟΠΟΝΗΣΟΥ</v>
      </c>
      <c r="I5493" s="53">
        <f>INDEX(Δεδομένα!E$1:E$13,MATCH('2021'!H5493,Δεδομένα!D$1:D$13,0))</f>
        <v>8</v>
      </c>
      <c r="J5493" s="4">
        <v>44427</v>
      </c>
      <c r="K5493" s="3" t="s">
        <v>493</v>
      </c>
      <c r="L5493" s="17" t="str">
        <f t="shared" si="452"/>
        <v>19/08/2021 21:10</v>
      </c>
      <c r="M5493" s="4">
        <v>44427</v>
      </c>
      <c r="N5493" s="3" t="s">
        <v>521</v>
      </c>
      <c r="O5493" s="17" t="str">
        <f t="shared" si="453"/>
        <v>19/08/2021 22:00</v>
      </c>
      <c r="P5493" s="24">
        <f t="shared" si="454"/>
        <v>3.4722222218988463E-2</v>
      </c>
      <c r="Q5493" s="28">
        <v>0</v>
      </c>
      <c r="R5493" s="27">
        <f t="shared" si="455"/>
        <v>49.999999995343387</v>
      </c>
      <c r="S5493" s="3" t="s">
        <v>4</v>
      </c>
      <c r="T5493" s="3" t="s">
        <v>5395</v>
      </c>
      <c r="U5493" s="3" t="s">
        <v>5088</v>
      </c>
      <c r="V5493" s="3" t="s">
        <v>5088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0.01</v>
      </c>
      <c r="AE5493" s="2">
        <v>2</v>
      </c>
      <c r="AF5493" s="2">
        <v>0</v>
      </c>
      <c r="AG5493" s="2">
        <v>0</v>
      </c>
      <c r="AH5493" s="2">
        <v>0</v>
      </c>
      <c r="AI5493" s="2">
        <v>0</v>
      </c>
      <c r="AJ5493" s="2">
        <v>1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</row>
    <row r="5494" spans="1:46" x14ac:dyDescent="0.2">
      <c r="A5494" s="2">
        <v>1696233</v>
      </c>
      <c r="B5494" s="2">
        <v>886058</v>
      </c>
      <c r="C5494" s="7">
        <v>22.746000811639998</v>
      </c>
      <c r="D5494" s="7">
        <v>37.942640074351303</v>
      </c>
      <c r="E5494" s="19" t="s">
        <v>5563</v>
      </c>
      <c r="F5494" s="46">
        <f>INDEX(Δεδομένα!$P:$P,MATCH('2021'!E5494,Δεδομένα!$O:$O,0))</f>
        <v>159</v>
      </c>
      <c r="G5494" s="49" t="s">
        <v>5394</v>
      </c>
      <c r="H5494" s="51" t="str">
        <f>INDEX(Δεδομένα!B$1:B$51,MATCH('2021'!G5494,Δεδομένα!A$1:A$51,0))</f>
        <v>ΠΕΛΛΟΠΟΝΗΣΟΥ</v>
      </c>
      <c r="I5494" s="53">
        <f>INDEX(Δεδομένα!E$1:E$13,MATCH('2021'!H5494,Δεδομένα!D$1:D$13,0))</f>
        <v>8</v>
      </c>
      <c r="J5494" s="4">
        <v>44434</v>
      </c>
      <c r="K5494" s="3" t="s">
        <v>1257</v>
      </c>
      <c r="L5494" s="17" t="str">
        <f t="shared" si="452"/>
        <v>26/08/2021 09:10</v>
      </c>
      <c r="M5494" s="4">
        <v>44434</v>
      </c>
      <c r="N5494" s="3" t="s">
        <v>1133</v>
      </c>
      <c r="O5494" s="17" t="str">
        <f t="shared" si="453"/>
        <v>26/08/2021 09:55</v>
      </c>
      <c r="P5494" s="24">
        <f t="shared" si="454"/>
        <v>3.125E-2</v>
      </c>
      <c r="Q5494" s="28">
        <v>0</v>
      </c>
      <c r="R5494" s="27">
        <f t="shared" si="455"/>
        <v>45</v>
      </c>
      <c r="S5494" s="3" t="s">
        <v>4</v>
      </c>
      <c r="T5494" s="3" t="s">
        <v>5395</v>
      </c>
      <c r="U5494" s="3" t="s">
        <v>5608</v>
      </c>
      <c r="V5494" s="3" t="s">
        <v>5620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2</v>
      </c>
      <c r="AC5494" s="5">
        <v>0</v>
      </c>
      <c r="AD5494" s="5">
        <v>0</v>
      </c>
      <c r="AE5494" s="2">
        <v>6</v>
      </c>
      <c r="AF5494" s="2">
        <v>0</v>
      </c>
      <c r="AG5494" s="2">
        <v>0</v>
      </c>
      <c r="AH5494" s="2">
        <v>0</v>
      </c>
      <c r="AI5494" s="2">
        <v>0</v>
      </c>
      <c r="AJ5494" s="2">
        <v>3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</row>
    <row r="5495" spans="1:46" x14ac:dyDescent="0.2">
      <c r="A5495" s="2">
        <v>1696252</v>
      </c>
      <c r="B5495" s="2">
        <v>887139</v>
      </c>
      <c r="C5495" s="7">
        <v>22.747816704607501</v>
      </c>
      <c r="D5495" s="7">
        <v>37.974044395236803</v>
      </c>
      <c r="E5495" s="19" t="s">
        <v>5563</v>
      </c>
      <c r="F5495" s="46">
        <f>INDEX(Δεδομένα!$P:$P,MATCH('2021'!E5495,Δεδομένα!$O:$O,0))</f>
        <v>159</v>
      </c>
      <c r="G5495" s="49" t="s">
        <v>5394</v>
      </c>
      <c r="H5495" s="51" t="str">
        <f>INDEX(Δεδομένα!B$1:B$51,MATCH('2021'!G5495,Δεδομένα!A$1:A$51,0))</f>
        <v>ΠΕΛΛΟΠΟΝΗΣΟΥ</v>
      </c>
      <c r="I5495" s="53">
        <f>INDEX(Δεδομένα!E$1:E$13,MATCH('2021'!H5495,Δεδομένα!D$1:D$13,0))</f>
        <v>8</v>
      </c>
      <c r="J5495" s="4">
        <v>44437</v>
      </c>
      <c r="K5495" s="3" t="s">
        <v>415</v>
      </c>
      <c r="L5495" s="17" t="str">
        <f t="shared" si="452"/>
        <v>29/08/2021 16:40</v>
      </c>
      <c r="M5495" s="4">
        <v>44437</v>
      </c>
      <c r="N5495" s="3" t="s">
        <v>17</v>
      </c>
      <c r="O5495" s="17" t="str">
        <f t="shared" si="453"/>
        <v>29/08/2021 18:00</v>
      </c>
      <c r="P5495" s="24">
        <f t="shared" si="454"/>
        <v>5.5555555554747116E-2</v>
      </c>
      <c r="Q5495" s="28">
        <v>0</v>
      </c>
      <c r="R5495" s="27">
        <f t="shared" si="455"/>
        <v>79.999999998835847</v>
      </c>
      <c r="S5495" s="3" t="s">
        <v>4</v>
      </c>
      <c r="T5495" s="3" t="s">
        <v>5395</v>
      </c>
      <c r="U5495" s="3" t="s">
        <v>4</v>
      </c>
      <c r="V5495" s="3" t="s">
        <v>5567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2</v>
      </c>
      <c r="AC5495" s="5">
        <v>0</v>
      </c>
      <c r="AD5495" s="5">
        <v>0</v>
      </c>
      <c r="AE5495" s="2">
        <v>8</v>
      </c>
      <c r="AF5495" s="2">
        <v>0</v>
      </c>
      <c r="AG5495" s="2">
        <v>0</v>
      </c>
      <c r="AH5495" s="2">
        <v>0</v>
      </c>
      <c r="AI5495" s="2">
        <v>0</v>
      </c>
      <c r="AJ5495" s="2">
        <v>4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</row>
    <row r="5496" spans="1:46" x14ac:dyDescent="0.2">
      <c r="A5496" s="2">
        <v>1696313</v>
      </c>
      <c r="B5496" s="2">
        <v>890218</v>
      </c>
      <c r="C5496" s="2"/>
      <c r="D5496" s="2"/>
      <c r="E5496" s="19" t="s">
        <v>5563</v>
      </c>
      <c r="F5496" s="46">
        <f>INDEX(Δεδομένα!$P:$P,MATCH('2021'!E5496,Δεδομένα!$O:$O,0))</f>
        <v>159</v>
      </c>
      <c r="G5496" s="49" t="s">
        <v>5394</v>
      </c>
      <c r="H5496" s="51" t="str">
        <f>INDEX(Δεδομένα!B$1:B$51,MATCH('2021'!G5496,Δεδομένα!A$1:A$51,0))</f>
        <v>ΠΕΛΛΟΠΟΝΗΣΟΥ</v>
      </c>
      <c r="I5496" s="53">
        <f>INDEX(Δεδομένα!E$1:E$13,MATCH('2021'!H5496,Δεδομένα!D$1:D$13,0))</f>
        <v>8</v>
      </c>
      <c r="J5496" s="4">
        <v>44449</v>
      </c>
      <c r="K5496" s="3" t="s">
        <v>737</v>
      </c>
      <c r="L5496" s="17" t="str">
        <f t="shared" si="452"/>
        <v>10/09/2021 14:45</v>
      </c>
      <c r="M5496" s="4">
        <v>44449</v>
      </c>
      <c r="N5496" s="3" t="s">
        <v>146</v>
      </c>
      <c r="O5496" s="17" t="str">
        <f t="shared" si="453"/>
        <v>10/09/2021 16:30</v>
      </c>
      <c r="P5496" s="24">
        <f t="shared" si="454"/>
        <v>7.2916666664241347E-2</v>
      </c>
      <c r="Q5496" s="28">
        <v>0</v>
      </c>
      <c r="R5496" s="27">
        <f t="shared" si="455"/>
        <v>104.99999999650754</v>
      </c>
      <c r="S5496" s="3" t="s">
        <v>4</v>
      </c>
      <c r="T5496" s="3" t="s">
        <v>5395</v>
      </c>
      <c r="U5496" s="3" t="s">
        <v>5619</v>
      </c>
      <c r="V5496" s="3" t="s">
        <v>5621</v>
      </c>
      <c r="W5496" s="5">
        <v>0</v>
      </c>
      <c r="X5496" s="5">
        <v>0</v>
      </c>
      <c r="Y5496" s="5">
        <v>0</v>
      </c>
      <c r="Z5496" s="5">
        <v>0</v>
      </c>
      <c r="AA5496" s="5">
        <v>2</v>
      </c>
      <c r="AB5496" s="5">
        <v>0</v>
      </c>
      <c r="AC5496" s="5">
        <v>0</v>
      </c>
      <c r="AD5496" s="5">
        <v>0</v>
      </c>
      <c r="AE5496" s="2">
        <v>6</v>
      </c>
      <c r="AF5496" s="2">
        <v>0</v>
      </c>
      <c r="AG5496" s="2">
        <v>0</v>
      </c>
      <c r="AH5496" s="2">
        <v>0</v>
      </c>
      <c r="AI5496" s="2">
        <v>0</v>
      </c>
      <c r="AJ5496" s="2">
        <v>3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</row>
    <row r="5497" spans="1:46" x14ac:dyDescent="0.2">
      <c r="A5497" s="2">
        <v>1696324</v>
      </c>
      <c r="B5497" s="2">
        <v>890288</v>
      </c>
      <c r="C5497" s="2"/>
      <c r="D5497" s="2"/>
      <c r="E5497" s="19" t="s">
        <v>5563</v>
      </c>
      <c r="F5497" s="46">
        <f>INDEX(Δεδομένα!$P:$P,MATCH('2021'!E5497,Δεδομένα!$O:$O,0))</f>
        <v>159</v>
      </c>
      <c r="G5497" s="49" t="s">
        <v>5394</v>
      </c>
      <c r="H5497" s="51" t="str">
        <f>INDEX(Δεδομένα!B$1:B$51,MATCH('2021'!G5497,Δεδομένα!A$1:A$51,0))</f>
        <v>ΠΕΛΛΟΠΟΝΗΣΟΥ</v>
      </c>
      <c r="I5497" s="53">
        <f>INDEX(Δεδομένα!E$1:E$13,MATCH('2021'!H5497,Δεδομένα!D$1:D$13,0))</f>
        <v>8</v>
      </c>
      <c r="J5497" s="4">
        <v>44449</v>
      </c>
      <c r="K5497" s="3" t="s">
        <v>255</v>
      </c>
      <c r="L5497" s="17" t="str">
        <f t="shared" si="452"/>
        <v>10/09/2021 19:40</v>
      </c>
      <c r="M5497" s="4">
        <v>44449</v>
      </c>
      <c r="N5497" s="3" t="s">
        <v>1601</v>
      </c>
      <c r="O5497" s="17" t="str">
        <f t="shared" si="453"/>
        <v>10/09/2021 20:35</v>
      </c>
      <c r="P5497" s="24">
        <f t="shared" si="454"/>
        <v>3.8194444445252884E-2</v>
      </c>
      <c r="Q5497" s="28">
        <v>0</v>
      </c>
      <c r="R5497" s="27">
        <f t="shared" si="455"/>
        <v>55.000000001164153</v>
      </c>
      <c r="S5497" s="3" t="s">
        <v>4</v>
      </c>
      <c r="T5497" s="3" t="s">
        <v>5395</v>
      </c>
      <c r="U5497" s="3" t="s">
        <v>5614</v>
      </c>
      <c r="V5497" s="3" t="s">
        <v>5614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0.01</v>
      </c>
      <c r="AE5497" s="2">
        <v>2</v>
      </c>
      <c r="AF5497" s="2">
        <v>0</v>
      </c>
      <c r="AG5497" s="2">
        <v>0</v>
      </c>
      <c r="AH5497" s="2">
        <v>0</v>
      </c>
      <c r="AI5497" s="2">
        <v>0</v>
      </c>
      <c r="AJ5497" s="2">
        <v>1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</row>
    <row r="5498" spans="1:46" x14ac:dyDescent="0.2">
      <c r="A5498" s="2">
        <v>1697789</v>
      </c>
      <c r="B5498" s="2">
        <v>893381</v>
      </c>
      <c r="C5498" s="2"/>
      <c r="D5498" s="2"/>
      <c r="E5498" s="19" t="s">
        <v>5563</v>
      </c>
      <c r="F5498" s="46">
        <f>INDEX(Δεδομένα!$P:$P,MATCH('2021'!E5498,Δεδομένα!$O:$O,0))</f>
        <v>159</v>
      </c>
      <c r="G5498" s="49" t="s">
        <v>5394</v>
      </c>
      <c r="H5498" s="51" t="str">
        <f>INDEX(Δεδομένα!B$1:B$51,MATCH('2021'!G5498,Δεδομένα!A$1:A$51,0))</f>
        <v>ΠΕΛΛΟΠΟΝΗΣΟΥ</v>
      </c>
      <c r="I5498" s="53">
        <f>INDEX(Δεδομένα!E$1:E$13,MATCH('2021'!H5498,Δεδομένα!D$1:D$13,0))</f>
        <v>8</v>
      </c>
      <c r="J5498" s="4">
        <v>44461</v>
      </c>
      <c r="K5498" s="3" t="s">
        <v>131</v>
      </c>
      <c r="L5498" s="17" t="str">
        <f t="shared" si="452"/>
        <v>22/09/2021 19:15</v>
      </c>
      <c r="M5498" s="4">
        <v>44461</v>
      </c>
      <c r="N5498" s="3" t="s">
        <v>125</v>
      </c>
      <c r="O5498" s="17" t="str">
        <f t="shared" si="453"/>
        <v>22/09/2021 20:30</v>
      </c>
      <c r="P5498" s="24">
        <f t="shared" si="454"/>
        <v>5.2083333328482695E-2</v>
      </c>
      <c r="Q5498" s="28">
        <v>0</v>
      </c>
      <c r="R5498" s="27">
        <f t="shared" si="455"/>
        <v>74.999999993015081</v>
      </c>
      <c r="S5498" s="3" t="s">
        <v>4</v>
      </c>
      <c r="T5498" s="3" t="s">
        <v>5395</v>
      </c>
      <c r="U5498" s="3" t="s">
        <v>5614</v>
      </c>
      <c r="V5498" s="3" t="s">
        <v>5614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0.3</v>
      </c>
      <c r="AC5498" s="5">
        <v>0</v>
      </c>
      <c r="AD5498" s="5">
        <v>0</v>
      </c>
      <c r="AE5498" s="2">
        <v>3</v>
      </c>
      <c r="AF5498" s="2">
        <v>0</v>
      </c>
      <c r="AG5498" s="2">
        <v>0</v>
      </c>
      <c r="AH5498" s="2">
        <v>0</v>
      </c>
      <c r="AI5498" s="2">
        <v>0</v>
      </c>
      <c r="AJ5498" s="2">
        <v>1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</row>
    <row r="5499" spans="1:46" x14ac:dyDescent="0.2">
      <c r="A5499" s="2">
        <v>1699510</v>
      </c>
      <c r="B5499" s="2">
        <v>894633</v>
      </c>
      <c r="C5499" s="7">
        <v>22.7497401751178</v>
      </c>
      <c r="D5499" s="7">
        <v>37.964082960268897</v>
      </c>
      <c r="E5499" s="19" t="s">
        <v>5563</v>
      </c>
      <c r="F5499" s="46">
        <f>INDEX(Δεδομένα!$P:$P,MATCH('2021'!E5499,Δεδομένα!$O:$O,0))</f>
        <v>159</v>
      </c>
      <c r="G5499" s="49" t="s">
        <v>5394</v>
      </c>
      <c r="H5499" s="51" t="str">
        <f>INDEX(Δεδομένα!B$1:B$51,MATCH('2021'!G5499,Δεδομένα!A$1:A$51,0))</f>
        <v>ΠΕΛΛΟΠΟΝΗΣΟΥ</v>
      </c>
      <c r="I5499" s="53">
        <f>INDEX(Δεδομένα!E$1:E$13,MATCH('2021'!H5499,Δεδομένα!D$1:D$13,0))</f>
        <v>8</v>
      </c>
      <c r="J5499" s="4">
        <v>44466</v>
      </c>
      <c r="K5499" s="3" t="s">
        <v>88</v>
      </c>
      <c r="L5499" s="17" t="str">
        <f t="shared" si="452"/>
        <v>27/09/2021 10:30</v>
      </c>
      <c r="M5499" s="4">
        <v>44466</v>
      </c>
      <c r="N5499" s="3" t="s">
        <v>681</v>
      </c>
      <c r="O5499" s="17" t="str">
        <f t="shared" si="453"/>
        <v>27/09/2021 11:15</v>
      </c>
      <c r="P5499" s="24">
        <f t="shared" si="454"/>
        <v>3.125E-2</v>
      </c>
      <c r="Q5499" s="28">
        <v>0</v>
      </c>
      <c r="R5499" s="27">
        <f t="shared" si="455"/>
        <v>45</v>
      </c>
      <c r="S5499" s="3" t="s">
        <v>4</v>
      </c>
      <c r="T5499" s="3" t="s">
        <v>5395</v>
      </c>
      <c r="U5499" s="3" t="s">
        <v>4</v>
      </c>
      <c r="V5499" s="3" t="s">
        <v>5622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0.1</v>
      </c>
      <c r="AC5499" s="5">
        <v>0</v>
      </c>
      <c r="AD5499" s="5">
        <v>0</v>
      </c>
      <c r="AE5499" s="2">
        <v>4</v>
      </c>
      <c r="AF5499" s="2">
        <v>0</v>
      </c>
      <c r="AG5499" s="2">
        <v>0</v>
      </c>
      <c r="AH5499" s="2">
        <v>0</v>
      </c>
      <c r="AI5499" s="2">
        <v>0</v>
      </c>
      <c r="AJ5499" s="2">
        <v>2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</row>
    <row r="5500" spans="1:46" x14ac:dyDescent="0.2">
      <c r="A5500" s="2">
        <v>1699514</v>
      </c>
      <c r="B5500" s="2">
        <v>0</v>
      </c>
      <c r="C5500" s="2"/>
      <c r="D5500" s="2"/>
      <c r="E5500" s="19" t="s">
        <v>5563</v>
      </c>
      <c r="F5500" s="46">
        <f>INDEX(Δεδομένα!$P:$P,MATCH('2021'!E5500,Δεδομένα!$O:$O,0))</f>
        <v>159</v>
      </c>
      <c r="G5500" s="49" t="s">
        <v>5394</v>
      </c>
      <c r="H5500" s="51" t="str">
        <f>INDEX(Δεδομένα!B$1:B$51,MATCH('2021'!G5500,Δεδομένα!A$1:A$51,0))</f>
        <v>ΠΕΛΛΟΠΟΝΗΣΟΥ</v>
      </c>
      <c r="I5500" s="53">
        <f>INDEX(Δεδομένα!E$1:E$13,MATCH('2021'!H5500,Δεδομένα!D$1:D$13,0))</f>
        <v>8</v>
      </c>
      <c r="J5500" s="4">
        <v>44467</v>
      </c>
      <c r="K5500" s="3" t="s">
        <v>2271</v>
      </c>
      <c r="L5500" s="17" t="str">
        <f t="shared" si="452"/>
        <v>28/09/2021 09:45</v>
      </c>
      <c r="M5500" s="4">
        <v>44467</v>
      </c>
      <c r="N5500" s="3" t="s">
        <v>88</v>
      </c>
      <c r="O5500" s="17" t="str">
        <f t="shared" si="453"/>
        <v>28/09/2021 10:30</v>
      </c>
      <c r="P5500" s="24">
        <f t="shared" si="454"/>
        <v>3.125E-2</v>
      </c>
      <c r="Q5500" s="28">
        <v>0</v>
      </c>
      <c r="R5500" s="27">
        <f t="shared" si="455"/>
        <v>45</v>
      </c>
      <c r="S5500" s="3" t="s">
        <v>4</v>
      </c>
      <c r="T5500" s="3" t="s">
        <v>5568</v>
      </c>
      <c r="U5500" s="3" t="s">
        <v>5623</v>
      </c>
      <c r="V5500" s="3" t="s">
        <v>5202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0.15</v>
      </c>
      <c r="AC5500" s="5">
        <v>0</v>
      </c>
      <c r="AD5500" s="5">
        <v>0</v>
      </c>
      <c r="AE5500" s="2">
        <v>5</v>
      </c>
      <c r="AF5500" s="2">
        <v>0</v>
      </c>
      <c r="AG5500" s="2">
        <v>0</v>
      </c>
      <c r="AH5500" s="2">
        <v>0</v>
      </c>
      <c r="AI5500" s="2">
        <v>0</v>
      </c>
      <c r="AJ5500" s="2">
        <v>2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</row>
    <row r="5501" spans="1:46" x14ac:dyDescent="0.2">
      <c r="A5501" s="2">
        <v>1701178</v>
      </c>
      <c r="B5501" s="2">
        <v>896719</v>
      </c>
      <c r="C5501" s="7">
        <v>22.734258799262399</v>
      </c>
      <c r="D5501" s="7">
        <v>37.95104273578</v>
      </c>
      <c r="E5501" s="19" t="s">
        <v>5563</v>
      </c>
      <c r="F5501" s="46">
        <f>INDEX(Δεδομένα!$P:$P,MATCH('2021'!E5501,Δεδομένα!$O:$O,0))</f>
        <v>159</v>
      </c>
      <c r="G5501" s="49" t="s">
        <v>5394</v>
      </c>
      <c r="H5501" s="51" t="str">
        <f>INDEX(Δεδομένα!B$1:B$51,MATCH('2021'!G5501,Δεδομένα!A$1:A$51,0))</f>
        <v>ΠΕΛΛΟΠΟΝΗΣΟΥ</v>
      </c>
      <c r="I5501" s="53">
        <f>INDEX(Δεδομένα!E$1:E$13,MATCH('2021'!H5501,Δεδομένα!D$1:D$13,0))</f>
        <v>8</v>
      </c>
      <c r="J5501" s="4">
        <v>44474</v>
      </c>
      <c r="K5501" s="3" t="s">
        <v>324</v>
      </c>
      <c r="L5501" s="17" t="str">
        <f t="shared" si="452"/>
        <v>05/10/2021 10:00</v>
      </c>
      <c r="M5501" s="4">
        <v>44474</v>
      </c>
      <c r="N5501" s="3" t="s">
        <v>338</v>
      </c>
      <c r="O5501" s="17" t="str">
        <f t="shared" si="453"/>
        <v>05/10/2021 11:00</v>
      </c>
      <c r="P5501" s="24">
        <f t="shared" si="454"/>
        <v>4.1666666671517305E-2</v>
      </c>
      <c r="Q5501" s="28">
        <v>0</v>
      </c>
      <c r="R5501" s="27">
        <f t="shared" si="455"/>
        <v>60.000000006984919</v>
      </c>
      <c r="S5501" s="3" t="s">
        <v>4</v>
      </c>
      <c r="T5501" s="3" t="s">
        <v>5395</v>
      </c>
      <c r="U5501" s="3" t="s">
        <v>1466</v>
      </c>
      <c r="V5501" s="3" t="s">
        <v>1466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1</v>
      </c>
      <c r="AC5501" s="5">
        <v>0</v>
      </c>
      <c r="AD5501" s="5">
        <v>0</v>
      </c>
      <c r="AE5501" s="2">
        <v>5</v>
      </c>
      <c r="AF5501" s="2">
        <v>0</v>
      </c>
      <c r="AG5501" s="2">
        <v>0</v>
      </c>
      <c r="AH5501" s="2">
        <v>0</v>
      </c>
      <c r="AI5501" s="2">
        <v>0</v>
      </c>
      <c r="AJ5501" s="2">
        <v>2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</row>
    <row r="5502" spans="1:46" x14ac:dyDescent="0.2">
      <c r="A5502" s="2">
        <v>1701500</v>
      </c>
      <c r="B5502" s="2">
        <v>897156</v>
      </c>
      <c r="C5502" s="7">
        <v>22.363349059832601</v>
      </c>
      <c r="D5502" s="7">
        <v>37.853502476653901</v>
      </c>
      <c r="E5502" s="19" t="s">
        <v>5563</v>
      </c>
      <c r="F5502" s="46">
        <f>INDEX(Δεδομένα!$P:$P,MATCH('2021'!E5502,Δεδομένα!$O:$O,0))</f>
        <v>159</v>
      </c>
      <c r="G5502" s="49" t="s">
        <v>5394</v>
      </c>
      <c r="H5502" s="51" t="str">
        <f>INDEX(Δεδομένα!B$1:B$51,MATCH('2021'!G5502,Δεδομένα!A$1:A$51,0))</f>
        <v>ΠΕΛΛΟΠΟΝΗΣΟΥ</v>
      </c>
      <c r="I5502" s="53">
        <f>INDEX(Δεδομένα!E$1:E$13,MATCH('2021'!H5502,Δεδομένα!D$1:D$13,0))</f>
        <v>8</v>
      </c>
      <c r="J5502" s="4">
        <v>44475</v>
      </c>
      <c r="K5502" s="3" t="s">
        <v>697</v>
      </c>
      <c r="L5502" s="17" t="str">
        <f t="shared" si="452"/>
        <v>06/10/2021 17:40</v>
      </c>
      <c r="M5502" s="4">
        <v>44475</v>
      </c>
      <c r="N5502" s="3" t="s">
        <v>497</v>
      </c>
      <c r="O5502" s="17" t="str">
        <f t="shared" si="453"/>
        <v>06/10/2021 21:00</v>
      </c>
      <c r="P5502" s="24">
        <f t="shared" si="454"/>
        <v>0.13888888889050577</v>
      </c>
      <c r="Q5502" s="28">
        <v>0</v>
      </c>
      <c r="R5502" s="27">
        <f t="shared" si="455"/>
        <v>200.00000000232831</v>
      </c>
      <c r="S5502" s="3" t="s">
        <v>4</v>
      </c>
      <c r="T5502" s="3" t="s">
        <v>5564</v>
      </c>
      <c r="U5502" s="3" t="s">
        <v>5615</v>
      </c>
      <c r="V5502" s="3" t="s">
        <v>5624</v>
      </c>
      <c r="W5502" s="5">
        <v>0</v>
      </c>
      <c r="X5502" s="5">
        <v>0.05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2">
        <v>10</v>
      </c>
      <c r="AF5502" s="2">
        <v>0</v>
      </c>
      <c r="AG5502" s="2">
        <v>0</v>
      </c>
      <c r="AH5502" s="2">
        <v>0</v>
      </c>
      <c r="AI5502" s="2">
        <v>0</v>
      </c>
      <c r="AJ5502" s="2">
        <v>5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</row>
    <row r="5503" spans="1:46" x14ac:dyDescent="0.2">
      <c r="A5503" s="2">
        <v>1702298</v>
      </c>
      <c r="B5503" s="2">
        <v>897420</v>
      </c>
      <c r="C5503" s="7">
        <v>22.5799339687604</v>
      </c>
      <c r="D5503" s="7">
        <v>38.086186874409997</v>
      </c>
      <c r="E5503" s="19" t="s">
        <v>5563</v>
      </c>
      <c r="F5503" s="46">
        <f>INDEX(Δεδομένα!$P:$P,MATCH('2021'!E5503,Δεδομένα!$O:$O,0))</f>
        <v>159</v>
      </c>
      <c r="G5503" s="49" t="s">
        <v>5394</v>
      </c>
      <c r="H5503" s="51" t="str">
        <f>INDEX(Δεδομένα!B$1:B$51,MATCH('2021'!G5503,Δεδομένα!A$1:A$51,0))</f>
        <v>ΠΕΛΛΟΠΟΝΗΣΟΥ</v>
      </c>
      <c r="I5503" s="53">
        <f>INDEX(Δεδομένα!E$1:E$13,MATCH('2021'!H5503,Δεδομένα!D$1:D$13,0))</f>
        <v>8</v>
      </c>
      <c r="J5503" s="4">
        <v>44476</v>
      </c>
      <c r="K5503" s="3" t="s">
        <v>365</v>
      </c>
      <c r="L5503" s="17" t="str">
        <f t="shared" si="452"/>
        <v>07/10/2021 13:50</v>
      </c>
      <c r="M5503" s="4">
        <v>44476</v>
      </c>
      <c r="N5503" s="3" t="s">
        <v>39</v>
      </c>
      <c r="O5503" s="17" t="str">
        <f t="shared" si="453"/>
        <v>07/10/2021 14:40</v>
      </c>
      <c r="P5503" s="24">
        <f t="shared" si="454"/>
        <v>3.4722222218988463E-2</v>
      </c>
      <c r="Q5503" s="28">
        <v>0</v>
      </c>
      <c r="R5503" s="27">
        <f t="shared" si="455"/>
        <v>49.999999995343387</v>
      </c>
      <c r="S5503" s="3" t="s">
        <v>4</v>
      </c>
      <c r="T5503" s="3" t="s">
        <v>5568</v>
      </c>
      <c r="U5503" s="3" t="s">
        <v>5623</v>
      </c>
      <c r="V5503" s="3" t="s">
        <v>5202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0.05</v>
      </c>
      <c r="AD5503" s="5">
        <v>0</v>
      </c>
      <c r="AE5503" s="2">
        <v>2</v>
      </c>
      <c r="AF5503" s="2">
        <v>0</v>
      </c>
      <c r="AG5503" s="2">
        <v>0</v>
      </c>
      <c r="AH5503" s="2">
        <v>0</v>
      </c>
      <c r="AI5503" s="2">
        <v>0</v>
      </c>
      <c r="AJ5503" s="2">
        <v>1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</row>
    <row r="5504" spans="1:46" x14ac:dyDescent="0.2">
      <c r="A5504" s="2">
        <v>1706863</v>
      </c>
      <c r="B5504" s="2">
        <v>903038</v>
      </c>
      <c r="C5504" s="7">
        <v>22.733671008594399</v>
      </c>
      <c r="D5504" s="7">
        <v>37.9779030305682</v>
      </c>
      <c r="E5504" s="19" t="s">
        <v>5563</v>
      </c>
      <c r="F5504" s="46">
        <f>INDEX(Δεδομένα!$P:$P,MATCH('2021'!E5504,Δεδομένα!$O:$O,0))</f>
        <v>159</v>
      </c>
      <c r="G5504" s="49" t="s">
        <v>5394</v>
      </c>
      <c r="H5504" s="51" t="str">
        <f>INDEX(Δεδομένα!B$1:B$51,MATCH('2021'!G5504,Δεδομένα!A$1:A$51,0))</f>
        <v>ΠΕΛΛΟΠΟΝΗΣΟΥ</v>
      </c>
      <c r="I5504" s="53">
        <f>INDEX(Δεδομένα!E$1:E$13,MATCH('2021'!H5504,Δεδομένα!D$1:D$13,0))</f>
        <v>8</v>
      </c>
      <c r="J5504" s="4">
        <v>44490</v>
      </c>
      <c r="K5504" s="3" t="s">
        <v>531</v>
      </c>
      <c r="L5504" s="17" t="str">
        <f t="shared" si="452"/>
        <v>21/10/2021 14:10</v>
      </c>
      <c r="M5504" s="4">
        <v>44490</v>
      </c>
      <c r="N5504" s="3" t="s">
        <v>39</v>
      </c>
      <c r="O5504" s="17" t="str">
        <f t="shared" si="453"/>
        <v>21/10/2021 14:40</v>
      </c>
      <c r="P5504" s="24">
        <f t="shared" si="454"/>
        <v>2.0833333328482695E-2</v>
      </c>
      <c r="Q5504" s="28">
        <v>0</v>
      </c>
      <c r="R5504" s="27">
        <f t="shared" si="455"/>
        <v>29.999999993015081</v>
      </c>
      <c r="S5504" s="3" t="s">
        <v>4</v>
      </c>
      <c r="T5504" s="3" t="s">
        <v>5564</v>
      </c>
      <c r="U5504" s="3" t="s">
        <v>4</v>
      </c>
      <c r="V5504" s="3" t="s">
        <v>5625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0.2</v>
      </c>
      <c r="AC5504" s="5">
        <v>0</v>
      </c>
      <c r="AD5504" s="5">
        <v>0</v>
      </c>
      <c r="AE5504" s="2">
        <v>5</v>
      </c>
      <c r="AF5504" s="2">
        <v>0</v>
      </c>
      <c r="AG5504" s="2">
        <v>0</v>
      </c>
      <c r="AH5504" s="2">
        <v>0</v>
      </c>
      <c r="AI5504" s="2">
        <v>0</v>
      </c>
      <c r="AJ5504" s="2">
        <v>2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</row>
    <row r="5505" spans="1:46" x14ac:dyDescent="0.2">
      <c r="A5505" s="2">
        <v>1729375</v>
      </c>
      <c r="B5505" s="2">
        <v>907067</v>
      </c>
      <c r="C5505" s="2"/>
      <c r="D5505" s="2"/>
      <c r="E5505" s="19" t="s">
        <v>5563</v>
      </c>
      <c r="F5505" s="46">
        <f>INDEX(Δεδομένα!$P:$P,MATCH('2021'!E5505,Δεδομένα!$O:$O,0))</f>
        <v>159</v>
      </c>
      <c r="G5505" s="49" t="s">
        <v>5394</v>
      </c>
      <c r="H5505" s="51" t="str">
        <f>INDEX(Δεδομένα!B$1:B$51,MATCH('2021'!G5505,Δεδομένα!A$1:A$51,0))</f>
        <v>ΠΕΛΛΟΠΟΝΗΣΟΥ</v>
      </c>
      <c r="I5505" s="53">
        <f>INDEX(Δεδομένα!E$1:E$13,MATCH('2021'!H5505,Δεδομένα!D$1:D$13,0))</f>
        <v>8</v>
      </c>
      <c r="J5505" s="4">
        <v>44506</v>
      </c>
      <c r="K5505" s="3" t="s">
        <v>385</v>
      </c>
      <c r="L5505" s="17" t="str">
        <f t="shared" si="452"/>
        <v>06/11/2021 14:00</v>
      </c>
      <c r="M5505" s="4">
        <v>44506</v>
      </c>
      <c r="N5505" s="3" t="s">
        <v>39</v>
      </c>
      <c r="O5505" s="17" t="str">
        <f t="shared" si="453"/>
        <v>06/11/2021 14:40</v>
      </c>
      <c r="P5505" s="24">
        <f t="shared" si="454"/>
        <v>2.7777777773735579E-2</v>
      </c>
      <c r="Q5505" s="28">
        <v>0</v>
      </c>
      <c r="R5505" s="27">
        <f t="shared" si="455"/>
        <v>39.999999994179234</v>
      </c>
      <c r="S5505" s="3" t="s">
        <v>4</v>
      </c>
      <c r="T5505" s="3" t="s">
        <v>5395</v>
      </c>
      <c r="U5505" s="3" t="s">
        <v>5614</v>
      </c>
      <c r="V5505" s="3" t="s">
        <v>5614</v>
      </c>
      <c r="W5505" s="5">
        <v>0</v>
      </c>
      <c r="X5505" s="5">
        <v>0</v>
      </c>
      <c r="Y5505" s="5">
        <v>0</v>
      </c>
      <c r="Z5505" s="5">
        <v>0</v>
      </c>
      <c r="AA5505" s="5">
        <v>0.02</v>
      </c>
      <c r="AB5505" s="5">
        <v>0</v>
      </c>
      <c r="AC5505" s="5">
        <v>0</v>
      </c>
      <c r="AD5505" s="5">
        <v>0</v>
      </c>
      <c r="AE5505" s="2">
        <v>2</v>
      </c>
      <c r="AF5505" s="2">
        <v>0</v>
      </c>
      <c r="AG5505" s="2">
        <v>0</v>
      </c>
      <c r="AH5505" s="2">
        <v>0</v>
      </c>
      <c r="AI5505" s="2">
        <v>0</v>
      </c>
      <c r="AJ5505" s="2">
        <v>1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 t="s">
        <v>4</v>
      </c>
      <c r="AT5505" s="2" t="s">
        <v>4</v>
      </c>
    </row>
    <row r="5506" spans="1:46" x14ac:dyDescent="0.2">
      <c r="A5506" s="2">
        <v>1729393</v>
      </c>
      <c r="B5506" s="2">
        <v>907565</v>
      </c>
      <c r="C5506" s="7">
        <v>22.5877717371099</v>
      </c>
      <c r="D5506" s="7">
        <v>38.0847578056865</v>
      </c>
      <c r="E5506" s="19" t="s">
        <v>5563</v>
      </c>
      <c r="F5506" s="46">
        <f>INDEX(Δεδομένα!$P:$P,MATCH('2021'!E5506,Δεδομένα!$O:$O,0))</f>
        <v>159</v>
      </c>
      <c r="G5506" s="49" t="s">
        <v>5394</v>
      </c>
      <c r="H5506" s="51" t="str">
        <f>INDEX(Δεδομένα!B$1:B$51,MATCH('2021'!G5506,Δεδομένα!A$1:A$51,0))</f>
        <v>ΠΕΛΛΟΠΟΝΗΣΟΥ</v>
      </c>
      <c r="I5506" s="53">
        <f>INDEX(Δεδομένα!E$1:E$13,MATCH('2021'!H5506,Δεδομένα!D$1:D$13,0))</f>
        <v>8</v>
      </c>
      <c r="J5506" s="4">
        <v>44508</v>
      </c>
      <c r="K5506" s="3" t="s">
        <v>490</v>
      </c>
      <c r="L5506" s="17" t="str">
        <f t="shared" si="452"/>
        <v>08/11/2021 16:00</v>
      </c>
      <c r="M5506" s="4">
        <v>44508</v>
      </c>
      <c r="N5506" s="3" t="s">
        <v>415</v>
      </c>
      <c r="O5506" s="17" t="str">
        <f t="shared" si="453"/>
        <v>08/11/2021 16:40</v>
      </c>
      <c r="P5506" s="24">
        <f t="shared" si="454"/>
        <v>2.7777777781011537E-2</v>
      </c>
      <c r="Q5506" s="28">
        <v>0</v>
      </c>
      <c r="R5506" s="27">
        <f t="shared" si="455"/>
        <v>40.000000004656613</v>
      </c>
      <c r="S5506" s="3" t="s">
        <v>4</v>
      </c>
      <c r="T5506" s="3" t="s">
        <v>5568</v>
      </c>
      <c r="U5506" s="3" t="s">
        <v>5623</v>
      </c>
      <c r="V5506" s="3" t="s">
        <v>5626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0.01</v>
      </c>
      <c r="AE5506" s="2">
        <v>2</v>
      </c>
      <c r="AF5506" s="2">
        <v>0</v>
      </c>
      <c r="AG5506" s="2">
        <v>0</v>
      </c>
      <c r="AH5506" s="2">
        <v>0</v>
      </c>
      <c r="AI5506" s="2">
        <v>0</v>
      </c>
      <c r="AJ5506" s="2">
        <v>1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 t="s">
        <v>4</v>
      </c>
      <c r="AT5506" s="2" t="s">
        <v>4</v>
      </c>
    </row>
    <row r="5507" spans="1:46" x14ac:dyDescent="0.2">
      <c r="A5507" s="2">
        <v>1729396</v>
      </c>
      <c r="B5507" s="2">
        <v>908561</v>
      </c>
      <c r="C5507" s="2"/>
      <c r="D5507" s="2"/>
      <c r="E5507" s="19" t="s">
        <v>5563</v>
      </c>
      <c r="F5507" s="46">
        <f>INDEX(Δεδομένα!$P:$P,MATCH('2021'!E5507,Δεδομένα!$O:$O,0))</f>
        <v>159</v>
      </c>
      <c r="G5507" s="49" t="s">
        <v>5394</v>
      </c>
      <c r="H5507" s="51" t="str">
        <f>INDEX(Δεδομένα!B$1:B$51,MATCH('2021'!G5507,Δεδομένα!A$1:A$51,0))</f>
        <v>ΠΕΛΛΟΠΟΝΗΣΟΥ</v>
      </c>
      <c r="I5507" s="53">
        <f>INDEX(Δεδομένα!E$1:E$13,MATCH('2021'!H5507,Δεδομένα!D$1:D$13,0))</f>
        <v>8</v>
      </c>
      <c r="J5507" s="4">
        <v>44512</v>
      </c>
      <c r="K5507" s="3" t="s">
        <v>404</v>
      </c>
      <c r="L5507" s="17" t="str">
        <f t="shared" si="452"/>
        <v>12/11/2021 18:05</v>
      </c>
      <c r="M5507" s="4">
        <v>44512</v>
      </c>
      <c r="N5507" s="3" t="s">
        <v>13</v>
      </c>
      <c r="O5507" s="17" t="str">
        <f t="shared" si="453"/>
        <v>12/11/2021 18:50</v>
      </c>
      <c r="P5507" s="24">
        <f t="shared" si="454"/>
        <v>3.125E-2</v>
      </c>
      <c r="Q5507" s="28">
        <v>0</v>
      </c>
      <c r="R5507" s="27">
        <f t="shared" si="455"/>
        <v>45</v>
      </c>
      <c r="S5507" s="3" t="s">
        <v>4</v>
      </c>
      <c r="T5507" s="3" t="s">
        <v>5564</v>
      </c>
      <c r="U5507" s="3" t="s">
        <v>4</v>
      </c>
      <c r="V5507" s="3" t="s">
        <v>5627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0.06</v>
      </c>
      <c r="AE5507" s="2">
        <v>2</v>
      </c>
      <c r="AF5507" s="2">
        <v>0</v>
      </c>
      <c r="AG5507" s="2">
        <v>0</v>
      </c>
      <c r="AH5507" s="2">
        <v>0</v>
      </c>
      <c r="AI5507" s="2">
        <v>0</v>
      </c>
      <c r="AJ5507" s="2">
        <v>1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 t="s">
        <v>4</v>
      </c>
      <c r="AT5507" s="2" t="s">
        <v>4</v>
      </c>
    </row>
    <row r="5508" spans="1:46" x14ac:dyDescent="0.2">
      <c r="A5508" s="2">
        <v>1729468</v>
      </c>
      <c r="B5508" s="2">
        <v>910661</v>
      </c>
      <c r="C5508" s="7">
        <v>22.628025784271699</v>
      </c>
      <c r="D5508" s="7">
        <v>38.056286740037301</v>
      </c>
      <c r="E5508" s="19" t="s">
        <v>5563</v>
      </c>
      <c r="F5508" s="46">
        <f>INDEX(Δεδομένα!$P:$P,MATCH('2021'!E5508,Δεδομένα!$O:$O,0))</f>
        <v>159</v>
      </c>
      <c r="G5508" s="49" t="s">
        <v>5394</v>
      </c>
      <c r="H5508" s="51" t="str">
        <f>INDEX(Δεδομένα!B$1:B$51,MATCH('2021'!G5508,Δεδομένα!A$1:A$51,0))</f>
        <v>ΠΕΛΛΟΠΟΝΗΣΟΥ</v>
      </c>
      <c r="I5508" s="53">
        <f>INDEX(Δεδομένα!E$1:E$13,MATCH('2021'!H5508,Δεδομένα!D$1:D$13,0))</f>
        <v>8</v>
      </c>
      <c r="J5508" s="4">
        <v>44521</v>
      </c>
      <c r="K5508" s="3" t="s">
        <v>566</v>
      </c>
      <c r="L5508" s="17" t="str">
        <f t="shared" si="452"/>
        <v>21/11/2021 18:40</v>
      </c>
      <c r="M5508" s="4">
        <v>44521</v>
      </c>
      <c r="N5508" s="3" t="s">
        <v>458</v>
      </c>
      <c r="O5508" s="17" t="str">
        <f t="shared" si="453"/>
        <v>21/11/2021 19:50</v>
      </c>
      <c r="P5508" s="24">
        <f t="shared" si="454"/>
        <v>4.8611111109494232E-2</v>
      </c>
      <c r="Q5508" s="28">
        <v>0</v>
      </c>
      <c r="R5508" s="27">
        <f t="shared" si="455"/>
        <v>69.999999997671694</v>
      </c>
      <c r="S5508" s="3" t="s">
        <v>4</v>
      </c>
      <c r="T5508" s="3" t="s">
        <v>5568</v>
      </c>
      <c r="U5508" s="3" t="s">
        <v>5570</v>
      </c>
      <c r="V5508" s="3" t="s">
        <v>5570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0.05</v>
      </c>
      <c r="AD5508" s="5">
        <v>0</v>
      </c>
      <c r="AE5508" s="2">
        <v>2</v>
      </c>
      <c r="AF5508" s="2">
        <v>0</v>
      </c>
      <c r="AG5508" s="2">
        <v>0</v>
      </c>
      <c r="AH5508" s="2">
        <v>0</v>
      </c>
      <c r="AI5508" s="2">
        <v>0</v>
      </c>
      <c r="AJ5508" s="2">
        <v>1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 t="s">
        <v>4</v>
      </c>
      <c r="AT5508" s="2" t="s">
        <v>4</v>
      </c>
    </row>
    <row r="5509" spans="1:46" x14ac:dyDescent="0.2">
      <c r="A5509" s="2">
        <v>1729522</v>
      </c>
      <c r="B5509" s="2">
        <v>913849</v>
      </c>
      <c r="C5509" s="7">
        <v>22.702078154433099</v>
      </c>
      <c r="D5509" s="7">
        <v>37.935207760027502</v>
      </c>
      <c r="E5509" s="19" t="s">
        <v>5563</v>
      </c>
      <c r="F5509" s="46">
        <f>INDEX(Δεδομένα!$P:$P,MATCH('2021'!E5509,Δεδομένα!$O:$O,0))</f>
        <v>159</v>
      </c>
      <c r="G5509" s="49" t="s">
        <v>5394</v>
      </c>
      <c r="H5509" s="51" t="str">
        <f>INDEX(Δεδομένα!B$1:B$51,MATCH('2021'!G5509,Δεδομένα!A$1:A$51,0))</f>
        <v>ΠΕΛΛΟΠΟΝΗΣΟΥ</v>
      </c>
      <c r="I5509" s="53">
        <f>INDEX(Δεδομένα!E$1:E$13,MATCH('2021'!H5509,Δεδομένα!D$1:D$13,0))</f>
        <v>8</v>
      </c>
      <c r="J5509" s="4">
        <v>44531</v>
      </c>
      <c r="K5509" s="3" t="s">
        <v>462</v>
      </c>
      <c r="L5509" s="17" t="str">
        <f t="shared" si="452"/>
        <v>01/12/2021 17:50</v>
      </c>
      <c r="M5509" s="4">
        <v>44531</v>
      </c>
      <c r="N5509" s="3" t="s">
        <v>166</v>
      </c>
      <c r="O5509" s="17" t="str">
        <f t="shared" si="453"/>
        <v>01/12/2021 20:25</v>
      </c>
      <c r="P5509" s="24">
        <f t="shared" si="454"/>
        <v>0.10763888889050577</v>
      </c>
      <c r="Q5509" s="28">
        <v>0</v>
      </c>
      <c r="R5509" s="27">
        <f t="shared" si="455"/>
        <v>155.00000000232831</v>
      </c>
      <c r="S5509" s="3" t="s">
        <v>4</v>
      </c>
      <c r="T5509" s="3" t="s">
        <v>5395</v>
      </c>
      <c r="U5509" s="3" t="s">
        <v>1466</v>
      </c>
      <c r="V5509" s="3" t="s">
        <v>1466</v>
      </c>
      <c r="W5509" s="5">
        <v>0</v>
      </c>
      <c r="X5509" s="5">
        <v>0.1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0.1</v>
      </c>
      <c r="AE5509" s="2">
        <v>4</v>
      </c>
      <c r="AF5509" s="2">
        <v>0</v>
      </c>
      <c r="AG5509" s="2">
        <v>0</v>
      </c>
      <c r="AH5509" s="2">
        <v>0</v>
      </c>
      <c r="AI5509" s="2">
        <v>0</v>
      </c>
      <c r="AJ5509" s="2">
        <v>2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 t="s">
        <v>4</v>
      </c>
      <c r="AT5509" s="2" t="s">
        <v>4</v>
      </c>
    </row>
    <row r="5510" spans="1:46" x14ac:dyDescent="0.2">
      <c r="A5510" s="2">
        <v>1729644</v>
      </c>
      <c r="B5510" s="2">
        <v>919865</v>
      </c>
      <c r="C5510" s="2"/>
      <c r="D5510" s="2"/>
      <c r="E5510" s="19" t="s">
        <v>5563</v>
      </c>
      <c r="F5510" s="46">
        <f>INDEX(Δεδομένα!$P:$P,MATCH('2021'!E5510,Δεδομένα!$O:$O,0))</f>
        <v>159</v>
      </c>
      <c r="G5510" s="49" t="s">
        <v>5394</v>
      </c>
      <c r="H5510" s="51" t="str">
        <f>INDEX(Δεδομένα!B$1:B$51,MATCH('2021'!G5510,Δεδομένα!A$1:A$51,0))</f>
        <v>ΠΕΛΛΟΠΟΝΗΣΟΥ</v>
      </c>
      <c r="I5510" s="53">
        <f>INDEX(Δεδομένα!E$1:E$13,MATCH('2021'!H5510,Δεδομένα!D$1:D$13,0))</f>
        <v>8</v>
      </c>
      <c r="J5510" s="4">
        <v>44551</v>
      </c>
      <c r="K5510" s="3" t="s">
        <v>462</v>
      </c>
      <c r="L5510" s="17" t="str">
        <f t="shared" si="452"/>
        <v>21/12/2021 17:50</v>
      </c>
      <c r="M5510" s="4">
        <v>44551</v>
      </c>
      <c r="N5510" s="3" t="s">
        <v>32</v>
      </c>
      <c r="O5510" s="17" t="str">
        <f t="shared" si="453"/>
        <v>21/12/2021 18:45</v>
      </c>
      <c r="P5510" s="24">
        <f t="shared" si="454"/>
        <v>3.8194444445252884E-2</v>
      </c>
      <c r="Q5510" s="28">
        <v>0</v>
      </c>
      <c r="R5510" s="27">
        <f t="shared" si="455"/>
        <v>55.000000001164153</v>
      </c>
      <c r="S5510" s="3" t="s">
        <v>4</v>
      </c>
      <c r="T5510" s="3" t="s">
        <v>5395</v>
      </c>
      <c r="U5510" s="3" t="s">
        <v>4</v>
      </c>
      <c r="V5510" s="3" t="s">
        <v>5567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0.05</v>
      </c>
      <c r="AC5510" s="5">
        <v>0</v>
      </c>
      <c r="AD5510" s="5">
        <v>0</v>
      </c>
      <c r="AE5510" s="2">
        <v>2</v>
      </c>
      <c r="AF5510" s="2">
        <v>0</v>
      </c>
      <c r="AG5510" s="2">
        <v>0</v>
      </c>
      <c r="AH5510" s="2">
        <v>0</v>
      </c>
      <c r="AI5510" s="2">
        <v>0</v>
      </c>
      <c r="AJ5510" s="2">
        <v>1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 t="s">
        <v>4</v>
      </c>
      <c r="AT5510" s="2" t="s">
        <v>4</v>
      </c>
    </row>
    <row r="5511" spans="1:46" x14ac:dyDescent="0.2">
      <c r="A5511" s="2">
        <v>1641064</v>
      </c>
      <c r="B5511" s="2">
        <v>832750</v>
      </c>
      <c r="C5511" s="2"/>
      <c r="D5511" s="2"/>
      <c r="E5511" s="19" t="s">
        <v>5628</v>
      </c>
      <c r="F5511" s="46">
        <f>INDEX(Δεδομένα!$P:$P,MATCH('2021'!E5511,Δεδομένα!$O:$O,0))</f>
        <v>160</v>
      </c>
      <c r="G5511" s="49" t="s">
        <v>5394</v>
      </c>
      <c r="H5511" s="51" t="str">
        <f>INDEX(Δεδομένα!B$1:B$51,MATCH('2021'!G5511,Δεδομένα!A$1:A$51,0))</f>
        <v>ΠΕΛΛΟΠΟΝΗΣΟΥ</v>
      </c>
      <c r="I5511" s="53">
        <f>INDEX(Δεδομένα!E$1:E$13,MATCH('2021'!H5511,Δεδομένα!D$1:D$13,0))</f>
        <v>8</v>
      </c>
      <c r="J5511" s="4">
        <v>44252</v>
      </c>
      <c r="K5511" s="3" t="s">
        <v>13</v>
      </c>
      <c r="L5511" s="17" t="str">
        <f t="shared" si="452"/>
        <v>25/02/2021 18:50</v>
      </c>
      <c r="M5511" s="4">
        <v>44252</v>
      </c>
      <c r="N5511" s="3" t="s">
        <v>502</v>
      </c>
      <c r="O5511" s="17" t="str">
        <f t="shared" si="453"/>
        <v>25/02/2021 19:30</v>
      </c>
      <c r="P5511" s="24">
        <f t="shared" si="454"/>
        <v>2.7777777781011537E-2</v>
      </c>
      <c r="Q5511" s="28">
        <v>0</v>
      </c>
      <c r="R5511" s="27">
        <f t="shared" si="455"/>
        <v>40.000000004656613</v>
      </c>
      <c r="S5511" s="3" t="s">
        <v>4</v>
      </c>
      <c r="T5511" s="3" t="s">
        <v>5568</v>
      </c>
      <c r="U5511" s="3" t="s">
        <v>5629</v>
      </c>
      <c r="V5511" s="3" t="s">
        <v>5629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0.01</v>
      </c>
      <c r="AD5511" s="5">
        <v>0</v>
      </c>
      <c r="AE5511" s="2">
        <v>2</v>
      </c>
      <c r="AF5511" s="2">
        <v>0</v>
      </c>
      <c r="AG5511" s="2">
        <v>0</v>
      </c>
      <c r="AH5511" s="2">
        <v>0</v>
      </c>
      <c r="AI5511" s="2">
        <v>0</v>
      </c>
      <c r="AJ5511" s="2">
        <v>1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 t="s">
        <v>4</v>
      </c>
      <c r="AT5511" s="2" t="s">
        <v>4</v>
      </c>
    </row>
    <row r="5512" spans="1:46" x14ac:dyDescent="0.2">
      <c r="A5512" s="2">
        <v>1656692</v>
      </c>
      <c r="B5512" s="2">
        <v>835929</v>
      </c>
      <c r="C5512" s="2"/>
      <c r="D5512" s="2"/>
      <c r="E5512" s="19" t="s">
        <v>5628</v>
      </c>
      <c r="F5512" s="46">
        <f>INDEX(Δεδομένα!$P:$P,MATCH('2021'!E5512,Δεδομένα!$O:$O,0))</f>
        <v>160</v>
      </c>
      <c r="G5512" s="49" t="s">
        <v>5394</v>
      </c>
      <c r="H5512" s="51" t="str">
        <f>INDEX(Δεδομένα!B$1:B$51,MATCH('2021'!G5512,Δεδομένα!A$1:A$51,0))</f>
        <v>ΠΕΛΛΟΠΟΝΗΣΟΥ</v>
      </c>
      <c r="I5512" s="53">
        <f>INDEX(Δεδομένα!E$1:E$13,MATCH('2021'!H5512,Δεδομένα!D$1:D$13,0))</f>
        <v>8</v>
      </c>
      <c r="J5512" s="4">
        <v>44262</v>
      </c>
      <c r="K5512" s="3" t="s">
        <v>2384</v>
      </c>
      <c r="L5512" s="17" t="str">
        <f t="shared" si="452"/>
        <v>07/03/2021 22:55</v>
      </c>
      <c r="M5512" s="4">
        <v>44262</v>
      </c>
      <c r="N5512" s="3" t="s">
        <v>924</v>
      </c>
      <c r="O5512" s="17" t="str">
        <f t="shared" si="453"/>
        <v>07/03/2021 23:55</v>
      </c>
      <c r="P5512" s="24">
        <f t="shared" si="454"/>
        <v>4.1666666671517305E-2</v>
      </c>
      <c r="Q5512" s="28">
        <v>0</v>
      </c>
      <c r="R5512" s="27">
        <f t="shared" si="455"/>
        <v>60.000000006984919</v>
      </c>
      <c r="S5512" s="3" t="s">
        <v>4</v>
      </c>
      <c r="T5512" s="3" t="s">
        <v>5568</v>
      </c>
      <c r="U5512" s="3" t="s">
        <v>5629</v>
      </c>
      <c r="V5512" s="3" t="s">
        <v>5629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0.01</v>
      </c>
      <c r="AD5512" s="5">
        <v>0</v>
      </c>
      <c r="AE5512" s="2">
        <v>2</v>
      </c>
      <c r="AF5512" s="2">
        <v>0</v>
      </c>
      <c r="AG5512" s="2">
        <v>0</v>
      </c>
      <c r="AH5512" s="2">
        <v>0</v>
      </c>
      <c r="AI5512" s="2">
        <v>0</v>
      </c>
      <c r="AJ5512" s="2">
        <v>1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 t="s">
        <v>4</v>
      </c>
      <c r="AT5512" s="2" t="s">
        <v>4</v>
      </c>
    </row>
    <row r="5513" spans="1:46" x14ac:dyDescent="0.2">
      <c r="A5513" s="2">
        <v>1656703</v>
      </c>
      <c r="B5513" s="2">
        <v>835984</v>
      </c>
      <c r="C5513" s="2"/>
      <c r="D5513" s="2"/>
      <c r="E5513" s="19" t="s">
        <v>5628</v>
      </c>
      <c r="F5513" s="46">
        <f>INDEX(Δεδομένα!$P:$P,MATCH('2021'!E5513,Δεδομένα!$O:$O,0))</f>
        <v>160</v>
      </c>
      <c r="G5513" s="49" t="s">
        <v>5394</v>
      </c>
      <c r="H5513" s="51" t="str">
        <f>INDEX(Δεδομένα!B$1:B$51,MATCH('2021'!G5513,Δεδομένα!A$1:A$51,0))</f>
        <v>ΠΕΛΛΟΠΟΝΗΣΟΥ</v>
      </c>
      <c r="I5513" s="53">
        <f>INDEX(Δεδομένα!E$1:E$13,MATCH('2021'!H5513,Δεδομένα!D$1:D$13,0))</f>
        <v>8</v>
      </c>
      <c r="J5513" s="4">
        <v>44263</v>
      </c>
      <c r="K5513" s="3" t="s">
        <v>338</v>
      </c>
      <c r="L5513" s="17" t="str">
        <f t="shared" si="452"/>
        <v>08/03/2021 11:00</v>
      </c>
      <c r="M5513" s="4">
        <v>44263</v>
      </c>
      <c r="N5513" s="3" t="s">
        <v>127</v>
      </c>
      <c r="O5513" s="17" t="str">
        <f t="shared" si="453"/>
        <v>08/03/2021 11:40</v>
      </c>
      <c r="P5513" s="24">
        <f t="shared" si="454"/>
        <v>2.7777777773735579E-2</v>
      </c>
      <c r="Q5513" s="28">
        <v>0</v>
      </c>
      <c r="R5513" s="27">
        <f t="shared" si="455"/>
        <v>39.999999994179234</v>
      </c>
      <c r="S5513" s="3" t="s">
        <v>4</v>
      </c>
      <c r="T5513" s="3" t="s">
        <v>5568</v>
      </c>
      <c r="U5513" s="3" t="s">
        <v>4</v>
      </c>
      <c r="V5513" s="3" t="s">
        <v>5630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0.1</v>
      </c>
      <c r="AE5513" s="2">
        <v>2</v>
      </c>
      <c r="AF5513" s="2">
        <v>0</v>
      </c>
      <c r="AG5513" s="2">
        <v>0</v>
      </c>
      <c r="AH5513" s="2">
        <v>0</v>
      </c>
      <c r="AI5513" s="2">
        <v>0</v>
      </c>
      <c r="AJ5513" s="2">
        <v>1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 t="s">
        <v>4</v>
      </c>
      <c r="AT5513" s="2" t="s">
        <v>4</v>
      </c>
    </row>
    <row r="5514" spans="1:46" x14ac:dyDescent="0.2">
      <c r="A5514" s="2">
        <v>1656719</v>
      </c>
      <c r="B5514" s="2">
        <v>836608</v>
      </c>
      <c r="C5514" s="2"/>
      <c r="D5514" s="2"/>
      <c r="E5514" s="19" t="s">
        <v>5628</v>
      </c>
      <c r="F5514" s="46">
        <f>INDEX(Δεδομένα!$P:$P,MATCH('2021'!E5514,Δεδομένα!$O:$O,0))</f>
        <v>160</v>
      </c>
      <c r="G5514" s="49" t="s">
        <v>5394</v>
      </c>
      <c r="H5514" s="51" t="str">
        <f>INDEX(Δεδομένα!B$1:B$51,MATCH('2021'!G5514,Δεδομένα!A$1:A$51,0))</f>
        <v>ΠΕΛΛΟΠΟΝΗΣΟΥ</v>
      </c>
      <c r="I5514" s="53">
        <f>INDEX(Δεδομένα!E$1:E$13,MATCH('2021'!H5514,Δεδομένα!D$1:D$13,0))</f>
        <v>8</v>
      </c>
      <c r="J5514" s="4">
        <v>44265</v>
      </c>
      <c r="K5514" s="3" t="s">
        <v>522</v>
      </c>
      <c r="L5514" s="17" t="str">
        <f t="shared" si="452"/>
        <v>10/03/2021 15:15</v>
      </c>
      <c r="M5514" s="4">
        <v>44265</v>
      </c>
      <c r="N5514" s="3" t="s">
        <v>17</v>
      </c>
      <c r="O5514" s="17" t="str">
        <f t="shared" si="453"/>
        <v>10/03/2021 18:00</v>
      </c>
      <c r="P5514" s="24">
        <f t="shared" si="454"/>
        <v>0.11458333333575865</v>
      </c>
      <c r="Q5514" s="28">
        <v>0</v>
      </c>
      <c r="R5514" s="27">
        <f t="shared" si="455"/>
        <v>165.00000000349246</v>
      </c>
      <c r="S5514" s="3" t="s">
        <v>4</v>
      </c>
      <c r="T5514" s="3" t="s">
        <v>5568</v>
      </c>
      <c r="U5514" s="3" t="s">
        <v>754</v>
      </c>
      <c r="V5514" s="3" t="s">
        <v>754</v>
      </c>
      <c r="W5514" s="5">
        <v>0</v>
      </c>
      <c r="X5514" s="5">
        <v>0</v>
      </c>
      <c r="Y5514" s="5">
        <v>0</v>
      </c>
      <c r="Z5514" s="5">
        <v>0</v>
      </c>
      <c r="AA5514" s="5">
        <v>0.1</v>
      </c>
      <c r="AB5514" s="5">
        <v>0</v>
      </c>
      <c r="AC5514" s="5">
        <v>0</v>
      </c>
      <c r="AD5514" s="5">
        <v>0</v>
      </c>
      <c r="AE5514" s="2">
        <v>2</v>
      </c>
      <c r="AF5514" s="2">
        <v>0</v>
      </c>
      <c r="AG5514" s="2">
        <v>0</v>
      </c>
      <c r="AH5514" s="2">
        <v>0</v>
      </c>
      <c r="AI5514" s="2">
        <v>0</v>
      </c>
      <c r="AJ5514" s="2">
        <v>1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 t="s">
        <v>4</v>
      </c>
      <c r="AT5514" s="2" t="s">
        <v>4</v>
      </c>
    </row>
    <row r="5515" spans="1:46" x14ac:dyDescent="0.2">
      <c r="A5515" s="2">
        <v>1657050</v>
      </c>
      <c r="B5515" s="2">
        <v>840678</v>
      </c>
      <c r="C5515" s="7">
        <v>22.423767960688998</v>
      </c>
      <c r="D5515" s="7">
        <v>38.077707051863896</v>
      </c>
      <c r="E5515" s="19" t="s">
        <v>5628</v>
      </c>
      <c r="F5515" s="46">
        <f>INDEX(Δεδομένα!$P:$P,MATCH('2021'!E5515,Δεδομένα!$O:$O,0))</f>
        <v>160</v>
      </c>
      <c r="G5515" s="49" t="s">
        <v>5394</v>
      </c>
      <c r="H5515" s="51" t="str">
        <f>INDEX(Δεδομένα!B$1:B$51,MATCH('2021'!G5515,Δεδομένα!A$1:A$51,0))</f>
        <v>ΠΕΛΛΟΠΟΝΗΣΟΥ</v>
      </c>
      <c r="I5515" s="53">
        <f>INDEX(Δεδομένα!E$1:E$13,MATCH('2021'!H5515,Δεδομένα!D$1:D$13,0))</f>
        <v>8</v>
      </c>
      <c r="J5515" s="4">
        <v>44282</v>
      </c>
      <c r="K5515" s="3" t="s">
        <v>544</v>
      </c>
      <c r="L5515" s="17" t="str">
        <f t="shared" si="452"/>
        <v>27/03/2021 11:50</v>
      </c>
      <c r="M5515" s="4">
        <v>44282</v>
      </c>
      <c r="N5515" s="3" t="s">
        <v>146</v>
      </c>
      <c r="O5515" s="17" t="str">
        <f t="shared" si="453"/>
        <v>27/03/2021 16:30</v>
      </c>
      <c r="P5515" s="24">
        <f t="shared" si="454"/>
        <v>0.19444444444525288</v>
      </c>
      <c r="Q5515" s="28">
        <v>0</v>
      </c>
      <c r="R5515" s="27">
        <f t="shared" si="455"/>
        <v>280.00000000116415</v>
      </c>
      <c r="S5515" s="3" t="s">
        <v>4</v>
      </c>
      <c r="T5515" s="3" t="s">
        <v>5568</v>
      </c>
      <c r="U5515" s="3" t="s">
        <v>4076</v>
      </c>
      <c r="V5515" s="3" t="s">
        <v>5631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0.8</v>
      </c>
      <c r="AC5515" s="5">
        <v>0</v>
      </c>
      <c r="AD5515" s="5">
        <v>0</v>
      </c>
      <c r="AE5515" s="2">
        <v>5</v>
      </c>
      <c r="AF5515" s="2">
        <v>0</v>
      </c>
      <c r="AG5515" s="2">
        <v>0</v>
      </c>
      <c r="AH5515" s="2">
        <v>0</v>
      </c>
      <c r="AI5515" s="2">
        <v>0</v>
      </c>
      <c r="AJ5515" s="2">
        <v>3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 t="s">
        <v>4</v>
      </c>
      <c r="AT5515" s="2" t="s">
        <v>4</v>
      </c>
    </row>
    <row r="5516" spans="1:46" x14ac:dyDescent="0.2">
      <c r="A5516" s="2">
        <v>1675788</v>
      </c>
      <c r="B5516" s="2">
        <v>845589</v>
      </c>
      <c r="C5516" s="7">
        <v>22.486987787371099</v>
      </c>
      <c r="D5516" s="7">
        <v>38.0958939987364</v>
      </c>
      <c r="E5516" s="19" t="s">
        <v>5628</v>
      </c>
      <c r="F5516" s="46">
        <f>INDEX(Δεδομένα!$P:$P,MATCH('2021'!E5516,Δεδομένα!$O:$O,0))</f>
        <v>160</v>
      </c>
      <c r="G5516" s="49" t="s">
        <v>5394</v>
      </c>
      <c r="H5516" s="51" t="str">
        <f>INDEX(Δεδομένα!B$1:B$51,MATCH('2021'!G5516,Δεδομένα!A$1:A$51,0))</f>
        <v>ΠΕΛΛΟΠΟΝΗΣΟΥ</v>
      </c>
      <c r="I5516" s="53">
        <f>INDEX(Δεδομένα!E$1:E$13,MATCH('2021'!H5516,Δεδομένα!D$1:D$13,0))</f>
        <v>8</v>
      </c>
      <c r="J5516" s="4">
        <v>44300</v>
      </c>
      <c r="K5516" s="3" t="s">
        <v>299</v>
      </c>
      <c r="L5516" s="17" t="str">
        <f t="shared" si="452"/>
        <v>14/04/2021 13:10</v>
      </c>
      <c r="M5516" s="4">
        <v>44300</v>
      </c>
      <c r="N5516" s="3" t="s">
        <v>150</v>
      </c>
      <c r="O5516" s="17" t="str">
        <f t="shared" si="453"/>
        <v>14/04/2021 19:00</v>
      </c>
      <c r="P5516" s="24">
        <f t="shared" si="454"/>
        <v>0.24305555555474712</v>
      </c>
      <c r="Q5516" s="28">
        <v>0</v>
      </c>
      <c r="R5516" s="27">
        <f t="shared" si="455"/>
        <v>349.99999999883585</v>
      </c>
      <c r="S5516" s="3" t="s">
        <v>4</v>
      </c>
      <c r="T5516" s="3" t="s">
        <v>5568</v>
      </c>
      <c r="U5516" s="3" t="s">
        <v>1959</v>
      </c>
      <c r="V5516" s="3" t="s">
        <v>1959</v>
      </c>
      <c r="W5516" s="5">
        <v>0</v>
      </c>
      <c r="X5516" s="5">
        <v>1.5</v>
      </c>
      <c r="Y5516" s="5">
        <v>0</v>
      </c>
      <c r="Z5516" s="5">
        <v>0</v>
      </c>
      <c r="AA5516" s="5">
        <v>0</v>
      </c>
      <c r="AB5516" s="5">
        <v>1.5</v>
      </c>
      <c r="AC5516" s="5">
        <v>0</v>
      </c>
      <c r="AD5516" s="5">
        <v>0</v>
      </c>
      <c r="AE5516" s="2">
        <v>12</v>
      </c>
      <c r="AF5516" s="2">
        <v>0</v>
      </c>
      <c r="AG5516" s="2">
        <v>0</v>
      </c>
      <c r="AH5516" s="2">
        <v>0</v>
      </c>
      <c r="AI5516" s="2">
        <v>0</v>
      </c>
      <c r="AJ5516" s="2">
        <v>6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</row>
    <row r="5517" spans="1:46" x14ac:dyDescent="0.2">
      <c r="A5517" s="2">
        <v>1692669</v>
      </c>
      <c r="B5517" s="2">
        <v>846408</v>
      </c>
      <c r="C5517" s="7">
        <v>22.470795933274601</v>
      </c>
      <c r="D5517" s="7">
        <v>38.130917257330204</v>
      </c>
      <c r="E5517" s="19" t="s">
        <v>5628</v>
      </c>
      <c r="F5517" s="46">
        <f>INDEX(Δεδομένα!$P:$P,MATCH('2021'!E5517,Δεδομένα!$O:$O,0))</f>
        <v>160</v>
      </c>
      <c r="G5517" s="49" t="s">
        <v>5394</v>
      </c>
      <c r="H5517" s="51" t="str">
        <f>INDEX(Δεδομένα!B$1:B$51,MATCH('2021'!G5517,Δεδομένα!A$1:A$51,0))</f>
        <v>ΠΕΛΛΟΠΟΝΗΣΟΥ</v>
      </c>
      <c r="I5517" s="53">
        <f>INDEX(Δεδομένα!E$1:E$13,MATCH('2021'!H5517,Δεδομένα!D$1:D$13,0))</f>
        <v>8</v>
      </c>
      <c r="J5517" s="4">
        <v>44303</v>
      </c>
      <c r="K5517" s="3" t="s">
        <v>681</v>
      </c>
      <c r="L5517" s="17" t="str">
        <f t="shared" si="452"/>
        <v>17/04/2021 11:15</v>
      </c>
      <c r="M5517" s="4">
        <v>44303</v>
      </c>
      <c r="N5517" s="3" t="s">
        <v>1340</v>
      </c>
      <c r="O5517" s="17" t="str">
        <f t="shared" si="453"/>
        <v>17/04/2021 12:05</v>
      </c>
      <c r="P5517" s="24">
        <f t="shared" si="454"/>
        <v>3.4722222218988463E-2</v>
      </c>
      <c r="Q5517" s="28">
        <v>0</v>
      </c>
      <c r="R5517" s="27">
        <f t="shared" si="455"/>
        <v>49.999999995343387</v>
      </c>
      <c r="S5517" s="3" t="s">
        <v>4</v>
      </c>
      <c r="T5517" s="3" t="s">
        <v>5568</v>
      </c>
      <c r="U5517" s="3" t="s">
        <v>4</v>
      </c>
      <c r="V5517" s="3" t="s">
        <v>3629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0.05</v>
      </c>
      <c r="AD5517" s="5">
        <v>0</v>
      </c>
      <c r="AE5517" s="2">
        <v>2</v>
      </c>
      <c r="AF5517" s="2">
        <v>0</v>
      </c>
      <c r="AG5517" s="2">
        <v>0</v>
      </c>
      <c r="AH5517" s="2">
        <v>0</v>
      </c>
      <c r="AI5517" s="2">
        <v>0</v>
      </c>
      <c r="AJ5517" s="2">
        <v>1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</row>
    <row r="5518" spans="1:46" x14ac:dyDescent="0.2">
      <c r="A5518" s="2">
        <v>1729379</v>
      </c>
      <c r="B5518" s="2">
        <v>907230</v>
      </c>
      <c r="C5518" s="7">
        <v>22.475477334286101</v>
      </c>
      <c r="D5518" s="7">
        <v>38.128373894222101</v>
      </c>
      <c r="E5518" s="19" t="s">
        <v>5628</v>
      </c>
      <c r="F5518" s="46">
        <f>INDEX(Δεδομένα!$P:$P,MATCH('2021'!E5518,Δεδομένα!$O:$O,0))</f>
        <v>160</v>
      </c>
      <c r="G5518" s="49" t="s">
        <v>5394</v>
      </c>
      <c r="H5518" s="51" t="str">
        <f>INDEX(Δεδομένα!B$1:B$51,MATCH('2021'!G5518,Δεδομένα!A$1:A$51,0))</f>
        <v>ΠΕΛΛΟΠΟΝΗΣΟΥ</v>
      </c>
      <c r="I5518" s="53">
        <f>INDEX(Δεδομένα!E$1:E$13,MATCH('2021'!H5518,Δεδομένα!D$1:D$13,0))</f>
        <v>8</v>
      </c>
      <c r="J5518" s="4">
        <v>44507</v>
      </c>
      <c r="K5518" s="3" t="s">
        <v>1352</v>
      </c>
      <c r="L5518" s="17" t="str">
        <f t="shared" si="452"/>
        <v>07/11/2021 08:15</v>
      </c>
      <c r="M5518" s="4">
        <v>44507</v>
      </c>
      <c r="N5518" s="3" t="s">
        <v>1845</v>
      </c>
      <c r="O5518" s="17" t="str">
        <f t="shared" si="453"/>
        <v>07/11/2021 09:15</v>
      </c>
      <c r="P5518" s="24">
        <f t="shared" si="454"/>
        <v>4.1666666664241347E-2</v>
      </c>
      <c r="Q5518" s="28">
        <v>0</v>
      </c>
      <c r="R5518" s="27">
        <f t="shared" si="455"/>
        <v>59.99999999650754</v>
      </c>
      <c r="S5518" s="3" t="s">
        <v>4</v>
      </c>
      <c r="T5518" s="3" t="s">
        <v>5568</v>
      </c>
      <c r="U5518" s="3" t="s">
        <v>4</v>
      </c>
      <c r="V5518" s="3" t="s">
        <v>3629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0.01</v>
      </c>
      <c r="AC5518" s="5">
        <v>0</v>
      </c>
      <c r="AD5518" s="5">
        <v>0</v>
      </c>
      <c r="AE5518" s="2">
        <v>2</v>
      </c>
      <c r="AF5518" s="2">
        <v>0</v>
      </c>
      <c r="AG5518" s="2">
        <v>0</v>
      </c>
      <c r="AH5518" s="2">
        <v>0</v>
      </c>
      <c r="AI5518" s="2">
        <v>0</v>
      </c>
      <c r="AJ5518" s="2">
        <v>1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 t="s">
        <v>4</v>
      </c>
      <c r="AT5518" s="2" t="s">
        <v>4</v>
      </c>
    </row>
    <row r="5519" spans="1:46" x14ac:dyDescent="0.2">
      <c r="A5519" s="2">
        <v>1640565</v>
      </c>
      <c r="B5519" s="2">
        <v>832388</v>
      </c>
      <c r="C5519" s="7">
        <v>22.630308151245099</v>
      </c>
      <c r="D5519" s="7">
        <v>38.751800537109403</v>
      </c>
      <c r="E5519" s="19" t="s">
        <v>5632</v>
      </c>
      <c r="F5519" s="46">
        <f>INDEX(Δεδομένα!$P:$P,MATCH('2021'!E5519,Δεδομένα!$O:$O,0))</f>
        <v>161</v>
      </c>
      <c r="G5519" s="49" t="s">
        <v>5633</v>
      </c>
      <c r="H5519" s="51" t="str">
        <f>INDEX(Δεδομένα!B$1:B$51,MATCH('2021'!G5519,Δεδομένα!A$1:A$51,0))</f>
        <v>ΣΤΕΡΕΑΣ ΕΛΛΑΔΟΣ</v>
      </c>
      <c r="I5519" s="53">
        <f>INDEX(Δεδομένα!E$1:E$13,MATCH('2021'!H5519,Δεδομένα!D$1:D$13,0))</f>
        <v>9</v>
      </c>
      <c r="J5519" s="4">
        <v>44251</v>
      </c>
      <c r="K5519" s="3" t="s">
        <v>745</v>
      </c>
      <c r="L5519" s="17" t="str">
        <f t="shared" si="452"/>
        <v>24/02/2021 16:35</v>
      </c>
      <c r="M5519" s="4">
        <v>44251</v>
      </c>
      <c r="N5519" s="3" t="s">
        <v>1344</v>
      </c>
      <c r="O5519" s="17" t="str">
        <f t="shared" si="453"/>
        <v>24/02/2021 22:25</v>
      </c>
      <c r="P5519" s="24">
        <f t="shared" si="454"/>
        <v>0.24305555556202307</v>
      </c>
      <c r="Q5519" s="28">
        <v>0</v>
      </c>
      <c r="R5519" s="27">
        <f t="shared" si="455"/>
        <v>350.00000000931323</v>
      </c>
      <c r="S5519" s="3" t="s">
        <v>4</v>
      </c>
      <c r="T5519" s="3" t="s">
        <v>5634</v>
      </c>
      <c r="U5519" s="3" t="s">
        <v>123</v>
      </c>
      <c r="V5519" s="3" t="s">
        <v>5635</v>
      </c>
      <c r="W5519" s="5">
        <v>0</v>
      </c>
      <c r="X5519" s="5">
        <v>3</v>
      </c>
      <c r="Y5519" s="5">
        <v>0</v>
      </c>
      <c r="Z5519" s="5">
        <v>2</v>
      </c>
      <c r="AA5519" s="5">
        <v>0</v>
      </c>
      <c r="AB5519" s="5">
        <v>0</v>
      </c>
      <c r="AC5519" s="5">
        <v>0</v>
      </c>
      <c r="AD5519" s="5">
        <v>0</v>
      </c>
      <c r="AE5519" s="2">
        <v>4</v>
      </c>
      <c r="AF5519" s="2">
        <v>0</v>
      </c>
      <c r="AG5519" s="2">
        <v>0</v>
      </c>
      <c r="AH5519" s="2">
        <v>0</v>
      </c>
      <c r="AI5519" s="2">
        <v>0</v>
      </c>
      <c r="AJ5519" s="2">
        <v>2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 t="s">
        <v>4</v>
      </c>
      <c r="AT5519" s="2" t="s">
        <v>4</v>
      </c>
    </row>
    <row r="5520" spans="1:46" x14ac:dyDescent="0.2">
      <c r="A5520" s="2">
        <v>1651515</v>
      </c>
      <c r="B5520" s="2">
        <v>835187</v>
      </c>
      <c r="C5520" s="7">
        <v>22.211181505022498</v>
      </c>
      <c r="D5520" s="7">
        <v>38.942654845522597</v>
      </c>
      <c r="E5520" s="19" t="s">
        <v>5632</v>
      </c>
      <c r="F5520" s="46">
        <f>INDEX(Δεδομένα!$P:$P,MATCH('2021'!E5520,Δεδομένα!$O:$O,0))</f>
        <v>161</v>
      </c>
      <c r="G5520" s="49" t="s">
        <v>5633</v>
      </c>
      <c r="H5520" s="51" t="str">
        <f>INDEX(Δεδομένα!B$1:B$51,MATCH('2021'!G5520,Δεδομένα!A$1:A$51,0))</f>
        <v>ΣΤΕΡΕΑΣ ΕΛΛΑΔΟΣ</v>
      </c>
      <c r="I5520" s="53">
        <f>INDEX(Δεδομένα!E$1:E$13,MATCH('2021'!H5520,Δεδομένα!D$1:D$13,0))</f>
        <v>9</v>
      </c>
      <c r="J5520" s="4">
        <v>44258</v>
      </c>
      <c r="K5520" s="3" t="s">
        <v>221</v>
      </c>
      <c r="L5520" s="17" t="str">
        <f t="shared" si="452"/>
        <v>03/03/2021 16:15</v>
      </c>
      <c r="M5520" s="4">
        <v>44258</v>
      </c>
      <c r="N5520" s="3" t="s">
        <v>17</v>
      </c>
      <c r="O5520" s="17" t="str">
        <f t="shared" si="453"/>
        <v>03/03/2021 18:00</v>
      </c>
      <c r="P5520" s="24">
        <f t="shared" si="454"/>
        <v>7.2916666664241347E-2</v>
      </c>
      <c r="Q5520" s="28">
        <v>0</v>
      </c>
      <c r="R5520" s="27">
        <f t="shared" si="455"/>
        <v>104.99999999650754</v>
      </c>
      <c r="S5520" s="3" t="s">
        <v>4</v>
      </c>
      <c r="T5520" s="3" t="s">
        <v>5636</v>
      </c>
      <c r="U5520" s="3" t="s">
        <v>123</v>
      </c>
      <c r="V5520" s="3" t="s">
        <v>3747</v>
      </c>
      <c r="W5520" s="5">
        <v>0</v>
      </c>
      <c r="X5520" s="5">
        <v>0.5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2">
        <v>4</v>
      </c>
      <c r="AF5520" s="2">
        <v>0</v>
      </c>
      <c r="AG5520" s="2">
        <v>0</v>
      </c>
      <c r="AH5520" s="2">
        <v>0</v>
      </c>
      <c r="AI5520" s="2">
        <v>0</v>
      </c>
      <c r="AJ5520" s="2">
        <v>2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 t="s">
        <v>4</v>
      </c>
      <c r="AT5520" s="2" t="s">
        <v>4</v>
      </c>
    </row>
    <row r="5521" spans="1:46" x14ac:dyDescent="0.2">
      <c r="A5521" s="2">
        <v>1651508</v>
      </c>
      <c r="B5521" s="2">
        <v>835117</v>
      </c>
      <c r="D5521" s="2"/>
      <c r="E5521" s="19" t="s">
        <v>5632</v>
      </c>
      <c r="F5521" s="46">
        <f>INDEX(Δεδομένα!$P:$P,MATCH('2021'!E5521,Δεδομένα!$O:$O,0))</f>
        <v>161</v>
      </c>
      <c r="G5521" s="49" t="s">
        <v>5633</v>
      </c>
      <c r="H5521" s="51" t="str">
        <f>INDEX(Δεδομένα!B$1:B$51,MATCH('2021'!G5521,Δεδομένα!A$1:A$51,0))</f>
        <v>ΣΤΕΡΕΑΣ ΕΛΛΑΔΟΣ</v>
      </c>
      <c r="I5521" s="53">
        <f>INDEX(Δεδομένα!E$1:E$13,MATCH('2021'!H5521,Δεδομένα!D$1:D$13,0))</f>
        <v>9</v>
      </c>
      <c r="J5521" s="4">
        <v>44260</v>
      </c>
      <c r="K5521" s="3" t="s">
        <v>446</v>
      </c>
      <c r="L5521" s="17" t="str">
        <f t="shared" si="452"/>
        <v>05/03/2021 13:05</v>
      </c>
      <c r="M5521" s="4">
        <v>44260</v>
      </c>
      <c r="N5521" s="3" t="s">
        <v>196</v>
      </c>
      <c r="O5521" s="17" t="str">
        <f t="shared" si="453"/>
        <v>05/03/2021 14:15</v>
      </c>
      <c r="P5521" s="24">
        <f t="shared" si="454"/>
        <v>4.8611111109494232E-2</v>
      </c>
      <c r="Q5521" s="28">
        <v>0</v>
      </c>
      <c r="R5521" s="27">
        <f t="shared" si="455"/>
        <v>69.999999997671694</v>
      </c>
      <c r="S5521" s="3" t="s">
        <v>4</v>
      </c>
      <c r="T5521" s="3" t="s">
        <v>5636</v>
      </c>
      <c r="U5521" s="3" t="s">
        <v>5637</v>
      </c>
      <c r="V5521" s="3" t="s">
        <v>5638</v>
      </c>
      <c r="W5521" s="5">
        <v>0</v>
      </c>
      <c r="X5521" s="5">
        <v>0</v>
      </c>
      <c r="Y5521" s="5">
        <v>0</v>
      </c>
      <c r="Z5521" s="5">
        <v>1.5</v>
      </c>
      <c r="AA5521" s="5">
        <v>0.5</v>
      </c>
      <c r="AB5521" s="5">
        <v>0</v>
      </c>
      <c r="AC5521" s="5">
        <v>0</v>
      </c>
      <c r="AD5521" s="5">
        <v>0</v>
      </c>
      <c r="AE5521" s="2">
        <v>4</v>
      </c>
      <c r="AF5521" s="2">
        <v>0</v>
      </c>
      <c r="AG5521" s="2">
        <v>0</v>
      </c>
      <c r="AH5521" s="2">
        <v>0</v>
      </c>
      <c r="AI5521" s="2">
        <v>0</v>
      </c>
      <c r="AJ5521" s="2">
        <v>2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 t="s">
        <v>4</v>
      </c>
      <c r="AT5521" s="2" t="s">
        <v>4</v>
      </c>
    </row>
    <row r="5522" spans="1:46" x14ac:dyDescent="0.2">
      <c r="A5522" s="2">
        <v>1651495</v>
      </c>
      <c r="B5522" s="2">
        <v>837524</v>
      </c>
      <c r="C5522" s="7">
        <v>22.500437060610199</v>
      </c>
      <c r="D5522" s="7">
        <v>38.892787768978202</v>
      </c>
      <c r="E5522" s="19" t="s">
        <v>5632</v>
      </c>
      <c r="F5522" s="46">
        <f>INDEX(Δεδομένα!$P:$P,MATCH('2021'!E5522,Δεδομένα!$O:$O,0))</f>
        <v>161</v>
      </c>
      <c r="G5522" s="49" t="s">
        <v>5633</v>
      </c>
      <c r="H5522" s="51" t="str">
        <f>INDEX(Δεδομένα!B$1:B$51,MATCH('2021'!G5522,Δεδομένα!A$1:A$51,0))</f>
        <v>ΣΤΕΡΕΑΣ ΕΛΛΑΔΟΣ</v>
      </c>
      <c r="I5522" s="53">
        <f>INDEX(Δεδομένα!E$1:E$13,MATCH('2021'!H5522,Δεδομένα!D$1:D$13,0))</f>
        <v>9</v>
      </c>
      <c r="J5522" s="4">
        <v>44269</v>
      </c>
      <c r="K5522" s="3" t="s">
        <v>345</v>
      </c>
      <c r="L5522" s="17" t="str">
        <f t="shared" si="452"/>
        <v>14/03/2021 12:10</v>
      </c>
      <c r="M5522" s="4">
        <v>44269</v>
      </c>
      <c r="N5522" s="3" t="s">
        <v>447</v>
      </c>
      <c r="O5522" s="17" t="str">
        <f t="shared" si="453"/>
        <v>14/03/2021 13:40</v>
      </c>
      <c r="P5522" s="24">
        <f t="shared" si="454"/>
        <v>6.25E-2</v>
      </c>
      <c r="Q5522" s="28">
        <v>0</v>
      </c>
      <c r="R5522" s="27">
        <f t="shared" si="455"/>
        <v>90</v>
      </c>
      <c r="S5522" s="3" t="s">
        <v>4</v>
      </c>
      <c r="T5522" s="3" t="s">
        <v>5636</v>
      </c>
      <c r="U5522" s="3" t="s">
        <v>5639</v>
      </c>
      <c r="V5522" s="3" t="s">
        <v>5640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0.5</v>
      </c>
      <c r="AC5522" s="5">
        <v>0</v>
      </c>
      <c r="AD5522" s="5">
        <v>0</v>
      </c>
      <c r="AE5522" s="2">
        <v>4</v>
      </c>
      <c r="AF5522" s="2">
        <v>0</v>
      </c>
      <c r="AG5522" s="2">
        <v>0</v>
      </c>
      <c r="AH5522" s="2">
        <v>0</v>
      </c>
      <c r="AI5522" s="2">
        <v>0</v>
      </c>
      <c r="AJ5522" s="2">
        <v>2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 t="s">
        <v>4</v>
      </c>
      <c r="AT5522" s="2" t="s">
        <v>4</v>
      </c>
    </row>
    <row r="5523" spans="1:46" x14ac:dyDescent="0.2">
      <c r="A5523" s="2">
        <v>1651486</v>
      </c>
      <c r="B5523" s="2">
        <v>838213</v>
      </c>
      <c r="D5523" s="2"/>
      <c r="E5523" s="19" t="s">
        <v>5632</v>
      </c>
      <c r="F5523" s="46">
        <f>INDEX(Δεδομένα!$P:$P,MATCH('2021'!E5523,Δεδομένα!$O:$O,0))</f>
        <v>161</v>
      </c>
      <c r="G5523" s="49" t="s">
        <v>5633</v>
      </c>
      <c r="H5523" s="51" t="str">
        <f>INDEX(Δεδομένα!B$1:B$51,MATCH('2021'!G5523,Δεδομένα!A$1:A$51,0))</f>
        <v>ΣΤΕΡΕΑΣ ΕΛΛΑΔΟΣ</v>
      </c>
      <c r="I5523" s="53">
        <f>INDEX(Δεδομένα!E$1:E$13,MATCH('2021'!H5523,Δεδομένα!D$1:D$13,0))</f>
        <v>9</v>
      </c>
      <c r="J5523" s="4">
        <v>44271</v>
      </c>
      <c r="K5523" s="3" t="s">
        <v>441</v>
      </c>
      <c r="L5523" s="17" t="str">
        <f t="shared" si="452"/>
        <v>16/03/2021 12:34</v>
      </c>
      <c r="M5523" s="4">
        <v>44271</v>
      </c>
      <c r="N5523" s="3" t="s">
        <v>796</v>
      </c>
      <c r="O5523" s="17" t="str">
        <f t="shared" si="453"/>
        <v>16/03/2021 14:09</v>
      </c>
      <c r="P5523" s="24">
        <f t="shared" si="454"/>
        <v>6.5972222226264421E-2</v>
      </c>
      <c r="Q5523" s="28">
        <v>0</v>
      </c>
      <c r="R5523" s="27">
        <f t="shared" si="455"/>
        <v>95.000000005820766</v>
      </c>
      <c r="S5523" s="3" t="s">
        <v>4</v>
      </c>
      <c r="T5523" s="3" t="s">
        <v>5636</v>
      </c>
      <c r="U5523" s="3" t="s">
        <v>5641</v>
      </c>
      <c r="V5523" s="3" t="s">
        <v>5641</v>
      </c>
      <c r="W5523" s="5">
        <v>0</v>
      </c>
      <c r="X5523" s="5">
        <v>0</v>
      </c>
      <c r="Y5523" s="5">
        <v>0</v>
      </c>
      <c r="Z5523" s="5">
        <v>0</v>
      </c>
      <c r="AA5523" s="5">
        <v>0.6</v>
      </c>
      <c r="AB5523" s="5">
        <v>0.4</v>
      </c>
      <c r="AC5523" s="5">
        <v>0</v>
      </c>
      <c r="AD5523" s="5">
        <v>0</v>
      </c>
      <c r="AE5523" s="2">
        <v>2</v>
      </c>
      <c r="AF5523" s="2">
        <v>0</v>
      </c>
      <c r="AG5523" s="2">
        <v>0</v>
      </c>
      <c r="AH5523" s="2">
        <v>0</v>
      </c>
      <c r="AI5523" s="2">
        <v>0</v>
      </c>
      <c r="AJ5523" s="2">
        <v>1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 t="s">
        <v>4</v>
      </c>
      <c r="AT5523" s="2" t="s">
        <v>4</v>
      </c>
    </row>
    <row r="5524" spans="1:46" x14ac:dyDescent="0.2">
      <c r="A5524" s="2">
        <v>1651499</v>
      </c>
      <c r="B5524" s="2">
        <v>838708</v>
      </c>
      <c r="C5524" s="7">
        <v>22.459276490018301</v>
      </c>
      <c r="D5524" s="7">
        <v>38.852242869344302</v>
      </c>
      <c r="E5524" s="19" t="s">
        <v>5632</v>
      </c>
      <c r="F5524" s="46">
        <f>INDEX(Δεδομένα!$P:$P,MATCH('2021'!E5524,Δεδομένα!$O:$O,0))</f>
        <v>161</v>
      </c>
      <c r="G5524" s="49" t="s">
        <v>5633</v>
      </c>
      <c r="H5524" s="51" t="str">
        <f>INDEX(Δεδομένα!B$1:B$51,MATCH('2021'!G5524,Δεδομένα!A$1:A$51,0))</f>
        <v>ΣΤΕΡΕΑΣ ΕΛΛΑΔΟΣ</v>
      </c>
      <c r="I5524" s="53">
        <f>INDEX(Δεδομένα!E$1:E$13,MATCH('2021'!H5524,Δεδομένα!D$1:D$13,0))</f>
        <v>9</v>
      </c>
      <c r="J5524" s="4">
        <v>44272</v>
      </c>
      <c r="K5524" s="3" t="s">
        <v>781</v>
      </c>
      <c r="L5524" s="17" t="str">
        <f t="shared" si="452"/>
        <v>17/03/2021 20:19</v>
      </c>
      <c r="M5524" s="4">
        <v>44272</v>
      </c>
      <c r="N5524" s="3" t="s">
        <v>427</v>
      </c>
      <c r="O5524" s="17" t="str">
        <f t="shared" si="453"/>
        <v>17/03/2021 21:20</v>
      </c>
      <c r="P5524" s="24">
        <f t="shared" si="454"/>
        <v>4.2361111110949423E-2</v>
      </c>
      <c r="Q5524" s="28">
        <v>0</v>
      </c>
      <c r="R5524" s="27">
        <f t="shared" si="455"/>
        <v>60.999999999767169</v>
      </c>
      <c r="S5524" s="3" t="s">
        <v>4</v>
      </c>
      <c r="T5524" s="3" t="s">
        <v>5636</v>
      </c>
      <c r="U5524" s="3" t="s">
        <v>5642</v>
      </c>
      <c r="V5524" s="3" t="s">
        <v>5642</v>
      </c>
      <c r="W5524" s="5">
        <v>0</v>
      </c>
      <c r="X5524" s="5">
        <v>0</v>
      </c>
      <c r="Y5524" s="5">
        <v>0</v>
      </c>
      <c r="Z5524" s="5">
        <v>0</v>
      </c>
      <c r="AA5524" s="5">
        <v>0.2</v>
      </c>
      <c r="AB5524" s="5">
        <v>0</v>
      </c>
      <c r="AC5524" s="5">
        <v>0</v>
      </c>
      <c r="AD5524" s="5">
        <v>0</v>
      </c>
      <c r="AE5524" s="2">
        <v>3</v>
      </c>
      <c r="AF5524" s="2">
        <v>0</v>
      </c>
      <c r="AG5524" s="2">
        <v>0</v>
      </c>
      <c r="AH5524" s="2">
        <v>0</v>
      </c>
      <c r="AI5524" s="2">
        <v>0</v>
      </c>
      <c r="AJ5524" s="2">
        <v>1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 t="s">
        <v>4</v>
      </c>
      <c r="AT5524" s="2" t="s">
        <v>4</v>
      </c>
    </row>
    <row r="5525" spans="1:46" x14ac:dyDescent="0.2">
      <c r="A5525" s="2">
        <v>1651540</v>
      </c>
      <c r="B5525" s="2">
        <v>838811</v>
      </c>
      <c r="C5525" s="7">
        <v>22.487978854631901</v>
      </c>
      <c r="D5525" s="7">
        <v>38.803591518790199</v>
      </c>
      <c r="E5525" s="19" t="s">
        <v>5632</v>
      </c>
      <c r="F5525" s="46">
        <f>INDEX(Δεδομένα!$P:$P,MATCH('2021'!E5525,Δεδομένα!$O:$O,0))</f>
        <v>161</v>
      </c>
      <c r="G5525" s="49" t="s">
        <v>5633</v>
      </c>
      <c r="H5525" s="51" t="str">
        <f>INDEX(Δεδομένα!B$1:B$51,MATCH('2021'!G5525,Δεδομένα!A$1:A$51,0))</f>
        <v>ΣΤΕΡΕΑΣ ΕΛΛΑΔΟΣ</v>
      </c>
      <c r="I5525" s="53">
        <f>INDEX(Δεδομένα!E$1:E$13,MATCH('2021'!H5525,Δεδομένα!D$1:D$13,0))</f>
        <v>9</v>
      </c>
      <c r="J5525" s="4">
        <v>44273</v>
      </c>
      <c r="K5525" s="3" t="s">
        <v>260</v>
      </c>
      <c r="L5525" s="17" t="str">
        <f t="shared" si="452"/>
        <v>18/03/2021 10:57</v>
      </c>
      <c r="M5525" s="4">
        <v>44273</v>
      </c>
      <c r="N5525" s="3" t="s">
        <v>127</v>
      </c>
      <c r="O5525" s="17" t="str">
        <f t="shared" si="453"/>
        <v>18/03/2021 11:40</v>
      </c>
      <c r="P5525" s="24">
        <f t="shared" si="454"/>
        <v>2.9861111106583849E-2</v>
      </c>
      <c r="Q5525" s="28">
        <v>0</v>
      </c>
      <c r="R5525" s="27">
        <f t="shared" si="455"/>
        <v>42.999999993480742</v>
      </c>
      <c r="S5525" s="3" t="s">
        <v>4</v>
      </c>
      <c r="T5525" s="3" t="s">
        <v>5636</v>
      </c>
      <c r="U5525" s="3" t="s">
        <v>4</v>
      </c>
      <c r="V5525" s="3" t="s">
        <v>3288</v>
      </c>
      <c r="W5525" s="5">
        <v>0</v>
      </c>
      <c r="X5525" s="5">
        <v>0</v>
      </c>
      <c r="Y5525" s="5">
        <v>0</v>
      </c>
      <c r="Z5525" s="5">
        <v>0.1</v>
      </c>
      <c r="AA5525" s="5">
        <v>0</v>
      </c>
      <c r="AB5525" s="5">
        <v>0</v>
      </c>
      <c r="AC5525" s="5">
        <v>0</v>
      </c>
      <c r="AD5525" s="5">
        <v>0</v>
      </c>
      <c r="AE5525" s="2">
        <v>2</v>
      </c>
      <c r="AF5525" s="2">
        <v>0</v>
      </c>
      <c r="AG5525" s="2">
        <v>0</v>
      </c>
      <c r="AH5525" s="2">
        <v>0</v>
      </c>
      <c r="AI5525" s="2">
        <v>0</v>
      </c>
      <c r="AJ5525" s="2">
        <v>1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 t="s">
        <v>4</v>
      </c>
      <c r="AT5525" s="2" t="s">
        <v>4</v>
      </c>
    </row>
    <row r="5526" spans="1:46" x14ac:dyDescent="0.2">
      <c r="A5526" s="2">
        <v>1651535</v>
      </c>
      <c r="B5526" s="2">
        <v>838957</v>
      </c>
      <c r="C5526" s="7">
        <v>22.537883810865299</v>
      </c>
      <c r="D5526" s="7">
        <v>38.888633362939601</v>
      </c>
      <c r="E5526" s="19" t="s">
        <v>5632</v>
      </c>
      <c r="F5526" s="46">
        <f>INDEX(Δεδομένα!$P:$P,MATCH('2021'!E5526,Δεδομένα!$O:$O,0))</f>
        <v>161</v>
      </c>
      <c r="G5526" s="49" t="s">
        <v>5633</v>
      </c>
      <c r="H5526" s="51" t="str">
        <f>INDEX(Δεδομένα!B$1:B$51,MATCH('2021'!G5526,Δεδομένα!A$1:A$51,0))</f>
        <v>ΣΤΕΡΕΑΣ ΕΛΛΑΔΟΣ</v>
      </c>
      <c r="I5526" s="53">
        <f>INDEX(Δεδομένα!E$1:E$13,MATCH('2021'!H5526,Δεδομένα!D$1:D$13,0))</f>
        <v>9</v>
      </c>
      <c r="J5526" s="4">
        <v>44273</v>
      </c>
      <c r="K5526" s="3" t="s">
        <v>807</v>
      </c>
      <c r="L5526" s="17" t="str">
        <f t="shared" si="452"/>
        <v>18/03/2021 17:26</v>
      </c>
      <c r="M5526" s="4">
        <v>44273</v>
      </c>
      <c r="N5526" s="3" t="s">
        <v>502</v>
      </c>
      <c r="O5526" s="17" t="str">
        <f t="shared" si="453"/>
        <v>18/03/2021 19:30</v>
      </c>
      <c r="P5526" s="24">
        <f t="shared" si="454"/>
        <v>8.611111110803904E-2</v>
      </c>
      <c r="Q5526" s="28">
        <v>0</v>
      </c>
      <c r="R5526" s="27">
        <f t="shared" si="455"/>
        <v>123.99999999557622</v>
      </c>
      <c r="S5526" s="3" t="s">
        <v>4</v>
      </c>
      <c r="T5526" s="3" t="s">
        <v>5643</v>
      </c>
      <c r="U5526" s="3" t="s">
        <v>5644</v>
      </c>
      <c r="V5526" s="3" t="s">
        <v>5645</v>
      </c>
      <c r="W5526" s="5">
        <v>0</v>
      </c>
      <c r="X5526" s="5">
        <v>0</v>
      </c>
      <c r="Y5526" s="5">
        <v>0</v>
      </c>
      <c r="Z5526" s="5">
        <v>5</v>
      </c>
      <c r="AA5526" s="5">
        <v>0</v>
      </c>
      <c r="AB5526" s="5">
        <v>0</v>
      </c>
      <c r="AC5526" s="5">
        <v>0</v>
      </c>
      <c r="AD5526" s="5">
        <v>0</v>
      </c>
      <c r="AE5526" s="2">
        <v>6</v>
      </c>
      <c r="AF5526" s="2">
        <v>0</v>
      </c>
      <c r="AG5526" s="2">
        <v>0</v>
      </c>
      <c r="AH5526" s="2">
        <v>0</v>
      </c>
      <c r="AI5526" s="2">
        <v>0</v>
      </c>
      <c r="AJ5526" s="2">
        <v>3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 t="s">
        <v>4</v>
      </c>
      <c r="AT5526" s="2" t="s">
        <v>4</v>
      </c>
    </row>
    <row r="5527" spans="1:46" x14ac:dyDescent="0.2">
      <c r="A5527" s="2">
        <v>1651072</v>
      </c>
      <c r="B5527" s="2">
        <v>840742</v>
      </c>
      <c r="C5527" s="7">
        <v>22.604057312011701</v>
      </c>
      <c r="D5527" s="7">
        <v>38.820037841796903</v>
      </c>
      <c r="E5527" s="19" t="s">
        <v>5632</v>
      </c>
      <c r="F5527" s="46">
        <f>INDEX(Δεδομένα!$P:$P,MATCH('2021'!E5527,Δεδομένα!$O:$O,0))</f>
        <v>161</v>
      </c>
      <c r="G5527" s="49" t="s">
        <v>5633</v>
      </c>
      <c r="H5527" s="51" t="str">
        <f>INDEX(Δεδομένα!B$1:B$51,MATCH('2021'!G5527,Δεδομένα!A$1:A$51,0))</f>
        <v>ΣΤΕΡΕΑΣ ΕΛΛΑΔΟΣ</v>
      </c>
      <c r="I5527" s="53">
        <f>INDEX(Δεδομένα!E$1:E$13,MATCH('2021'!H5527,Δεδομένα!D$1:D$13,0))</f>
        <v>9</v>
      </c>
      <c r="J5527" s="4">
        <v>44282</v>
      </c>
      <c r="K5527" s="3" t="s">
        <v>522</v>
      </c>
      <c r="L5527" s="17" t="str">
        <f t="shared" si="452"/>
        <v>27/03/2021 15:15</v>
      </c>
      <c r="M5527" s="4">
        <v>44282</v>
      </c>
      <c r="N5527" s="3" t="s">
        <v>411</v>
      </c>
      <c r="O5527" s="17" t="str">
        <f t="shared" si="453"/>
        <v>27/03/2021 17:10</v>
      </c>
      <c r="P5527" s="24">
        <f t="shared" si="454"/>
        <v>7.9861111116770189E-2</v>
      </c>
      <c r="Q5527" s="28">
        <v>0</v>
      </c>
      <c r="R5527" s="27">
        <f t="shared" si="455"/>
        <v>115.00000000814907</v>
      </c>
      <c r="S5527" s="3" t="s">
        <v>4</v>
      </c>
      <c r="T5527" s="3" t="s">
        <v>5634</v>
      </c>
      <c r="U5527" s="3" t="s">
        <v>123</v>
      </c>
      <c r="V5527" s="3" t="s">
        <v>2947</v>
      </c>
      <c r="W5527" s="5">
        <v>0</v>
      </c>
      <c r="X5527" s="5">
        <v>0</v>
      </c>
      <c r="Y5527" s="5">
        <v>0</v>
      </c>
      <c r="Z5527" s="5">
        <v>10</v>
      </c>
      <c r="AA5527" s="5">
        <v>0</v>
      </c>
      <c r="AB5527" s="5">
        <v>4</v>
      </c>
      <c r="AC5527" s="5">
        <v>0</v>
      </c>
      <c r="AD5527" s="5">
        <v>0</v>
      </c>
      <c r="AE5527" s="2">
        <v>4</v>
      </c>
      <c r="AF5527" s="2">
        <v>0</v>
      </c>
      <c r="AG5527" s="2">
        <v>0</v>
      </c>
      <c r="AH5527" s="2">
        <v>0</v>
      </c>
      <c r="AI5527" s="2">
        <v>0</v>
      </c>
      <c r="AJ5527" s="2">
        <v>2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 t="s">
        <v>4</v>
      </c>
      <c r="AT5527" s="2" t="s">
        <v>4</v>
      </c>
    </row>
    <row r="5528" spans="1:46" x14ac:dyDescent="0.2">
      <c r="A5528" s="2">
        <v>1651025</v>
      </c>
      <c r="B5528" s="2">
        <v>841042</v>
      </c>
      <c r="C5528" s="7">
        <v>22.406040809597101</v>
      </c>
      <c r="D5528" s="7">
        <v>38.847757317749</v>
      </c>
      <c r="E5528" s="19" t="s">
        <v>5632</v>
      </c>
      <c r="F5528" s="46">
        <f>INDEX(Δεδομένα!$P:$P,MATCH('2021'!E5528,Δεδομένα!$O:$O,0))</f>
        <v>161</v>
      </c>
      <c r="G5528" s="49" t="s">
        <v>5633</v>
      </c>
      <c r="H5528" s="51" t="str">
        <f>INDEX(Δεδομένα!B$1:B$51,MATCH('2021'!G5528,Δεδομένα!A$1:A$51,0))</f>
        <v>ΣΤΕΡΕΑΣ ΕΛΛΑΔΟΣ</v>
      </c>
      <c r="I5528" s="53">
        <f>INDEX(Δεδομένα!E$1:E$13,MATCH('2021'!H5528,Δεδομένα!D$1:D$13,0))</f>
        <v>9</v>
      </c>
      <c r="J5528" s="4">
        <v>44283</v>
      </c>
      <c r="K5528" s="3" t="s">
        <v>415</v>
      </c>
      <c r="L5528" s="17" t="str">
        <f t="shared" si="452"/>
        <v>28/03/2021 16:40</v>
      </c>
      <c r="M5528" s="4">
        <v>44283</v>
      </c>
      <c r="N5528" s="3" t="s">
        <v>844</v>
      </c>
      <c r="O5528" s="17" t="str">
        <f t="shared" si="453"/>
        <v>28/03/2021 17:35</v>
      </c>
      <c r="P5528" s="24">
        <f t="shared" si="454"/>
        <v>3.8194444445252884E-2</v>
      </c>
      <c r="Q5528" s="28">
        <v>0</v>
      </c>
      <c r="R5528" s="27">
        <f t="shared" si="455"/>
        <v>55.000000001164153</v>
      </c>
      <c r="S5528" s="3" t="s">
        <v>4</v>
      </c>
      <c r="T5528" s="3" t="s">
        <v>5636</v>
      </c>
      <c r="U5528" s="3" t="s">
        <v>123</v>
      </c>
      <c r="V5528" s="3" t="s">
        <v>5646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1</v>
      </c>
      <c r="AD5528" s="5">
        <v>0</v>
      </c>
      <c r="AE5528" s="2">
        <v>3</v>
      </c>
      <c r="AF5528" s="2">
        <v>0</v>
      </c>
      <c r="AG5528" s="2">
        <v>0</v>
      </c>
      <c r="AH5528" s="2">
        <v>0</v>
      </c>
      <c r="AI5528" s="2">
        <v>0</v>
      </c>
      <c r="AJ5528" s="2">
        <v>1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 t="s">
        <v>4</v>
      </c>
      <c r="AT5528" s="2" t="s">
        <v>4</v>
      </c>
    </row>
    <row r="5529" spans="1:46" x14ac:dyDescent="0.2">
      <c r="A5529" s="2">
        <v>1659983</v>
      </c>
      <c r="B5529" s="2">
        <v>848923</v>
      </c>
      <c r="D5529" s="2"/>
      <c r="E5529" s="19" t="s">
        <v>5632</v>
      </c>
      <c r="F5529" s="46">
        <f>INDEX(Δεδομένα!$P:$P,MATCH('2021'!E5529,Δεδομένα!$O:$O,0))</f>
        <v>161</v>
      </c>
      <c r="G5529" s="49" t="s">
        <v>5633</v>
      </c>
      <c r="H5529" s="51" t="str">
        <f>INDEX(Δεδομένα!B$1:B$51,MATCH('2021'!G5529,Δεδομένα!A$1:A$51,0))</f>
        <v>ΣΤΕΡΕΑΣ ΕΛΛΑΔΟΣ</v>
      </c>
      <c r="I5529" s="53">
        <f>INDEX(Δεδομένα!E$1:E$13,MATCH('2021'!H5529,Δεδομένα!D$1:D$13,0))</f>
        <v>9</v>
      </c>
      <c r="J5529" s="4">
        <v>44314</v>
      </c>
      <c r="K5529" s="3" t="s">
        <v>785</v>
      </c>
      <c r="L5529" s="17" t="str">
        <f t="shared" si="452"/>
        <v>28/04/2021 12:22</v>
      </c>
      <c r="M5529" s="4">
        <v>44314</v>
      </c>
      <c r="N5529" s="3" t="s">
        <v>552</v>
      </c>
      <c r="O5529" s="17" t="str">
        <f t="shared" si="453"/>
        <v>28/04/2021 13:00</v>
      </c>
      <c r="P5529" s="24">
        <f t="shared" si="454"/>
        <v>2.6388888887595385E-2</v>
      </c>
      <c r="Q5529" s="28">
        <v>0</v>
      </c>
      <c r="R5529" s="27">
        <f t="shared" si="455"/>
        <v>37.999999998137355</v>
      </c>
      <c r="S5529" s="3" t="s">
        <v>4</v>
      </c>
      <c r="T5529" s="3" t="s">
        <v>5636</v>
      </c>
      <c r="U5529" s="3" t="s">
        <v>5639</v>
      </c>
      <c r="V5529" s="3" t="s">
        <v>2580</v>
      </c>
      <c r="W5529" s="5">
        <v>0</v>
      </c>
      <c r="X5529" s="5">
        <v>30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2">
        <v>4</v>
      </c>
      <c r="AF5529" s="2">
        <v>0</v>
      </c>
      <c r="AG5529" s="2">
        <v>0</v>
      </c>
      <c r="AH5529" s="2">
        <v>0</v>
      </c>
      <c r="AI5529" s="2">
        <v>0</v>
      </c>
      <c r="AJ5529" s="2">
        <v>2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 t="s">
        <v>4</v>
      </c>
      <c r="AT5529" s="2" t="s">
        <v>4</v>
      </c>
    </row>
    <row r="5530" spans="1:46" x14ac:dyDescent="0.2">
      <c r="A5530" s="2">
        <v>1659987</v>
      </c>
      <c r="B5530" s="2">
        <v>849172</v>
      </c>
      <c r="D5530" s="2"/>
      <c r="E5530" s="19" t="s">
        <v>5632</v>
      </c>
      <c r="F5530" s="46">
        <f>INDEX(Δεδομένα!$P:$P,MATCH('2021'!E5530,Δεδομένα!$O:$O,0))</f>
        <v>161</v>
      </c>
      <c r="G5530" s="49" t="s">
        <v>5633</v>
      </c>
      <c r="H5530" s="51" t="str">
        <f>INDEX(Δεδομένα!B$1:B$51,MATCH('2021'!G5530,Δεδομένα!A$1:A$51,0))</f>
        <v>ΣΤΕΡΕΑΣ ΕΛΛΑΔΟΣ</v>
      </c>
      <c r="I5530" s="53">
        <f>INDEX(Δεδομένα!E$1:E$13,MATCH('2021'!H5530,Δεδομένα!D$1:D$13,0))</f>
        <v>9</v>
      </c>
      <c r="J5530" s="4">
        <v>44315</v>
      </c>
      <c r="K5530" s="3" t="s">
        <v>704</v>
      </c>
      <c r="L5530" s="17" t="str">
        <f t="shared" si="452"/>
        <v>29/04/2021 13:06</v>
      </c>
      <c r="M5530" s="4">
        <v>44315</v>
      </c>
      <c r="N5530" s="3" t="s">
        <v>447</v>
      </c>
      <c r="O5530" s="17" t="str">
        <f t="shared" si="453"/>
        <v>29/04/2021 13:40</v>
      </c>
      <c r="P5530" s="24">
        <f t="shared" si="454"/>
        <v>2.3611111115314998E-2</v>
      </c>
      <c r="Q5530" s="28">
        <v>0</v>
      </c>
      <c r="R5530" s="27">
        <f t="shared" si="455"/>
        <v>34.000000006053597</v>
      </c>
      <c r="S5530" s="3" t="s">
        <v>4</v>
      </c>
      <c r="T5530" s="3" t="s">
        <v>5636</v>
      </c>
      <c r="U5530" s="3" t="s">
        <v>5639</v>
      </c>
      <c r="V5530" s="3" t="s">
        <v>3288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0.1</v>
      </c>
      <c r="AC5530" s="5">
        <v>0</v>
      </c>
      <c r="AD5530" s="5">
        <v>0</v>
      </c>
      <c r="AE5530" s="2">
        <v>4</v>
      </c>
      <c r="AF5530" s="2">
        <v>0</v>
      </c>
      <c r="AG5530" s="2">
        <v>0</v>
      </c>
      <c r="AH5530" s="2">
        <v>0</v>
      </c>
      <c r="AI5530" s="2">
        <v>0</v>
      </c>
      <c r="AJ5530" s="2">
        <v>2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 t="s">
        <v>4</v>
      </c>
      <c r="AT5530" s="2" t="s">
        <v>4</v>
      </c>
    </row>
    <row r="5531" spans="1:46" x14ac:dyDescent="0.2">
      <c r="A5531" s="2">
        <v>1660492</v>
      </c>
      <c r="B5531" s="2">
        <v>850158</v>
      </c>
      <c r="C5531" s="7">
        <v>22.405778578143501</v>
      </c>
      <c r="D5531" s="7">
        <v>38.946067326400097</v>
      </c>
      <c r="E5531" s="19" t="s">
        <v>5632</v>
      </c>
      <c r="F5531" s="46">
        <f>INDEX(Δεδομένα!$P:$P,MATCH('2021'!E5531,Δεδομένα!$O:$O,0))</f>
        <v>161</v>
      </c>
      <c r="G5531" s="49" t="s">
        <v>5633</v>
      </c>
      <c r="H5531" s="51" t="str">
        <f>INDEX(Δεδομένα!B$1:B$51,MATCH('2021'!G5531,Δεδομένα!A$1:A$51,0))</f>
        <v>ΣΤΕΡΕΑΣ ΕΛΛΑΔΟΣ</v>
      </c>
      <c r="I5531" s="53">
        <f>INDEX(Δεδομένα!E$1:E$13,MATCH('2021'!H5531,Δεδομένα!D$1:D$13,0))</f>
        <v>9</v>
      </c>
      <c r="J5531" s="4">
        <v>44318</v>
      </c>
      <c r="K5531" s="3" t="s">
        <v>48</v>
      </c>
      <c r="L5531" s="17" t="str">
        <f t="shared" si="452"/>
        <v>02/05/2021 15:22</v>
      </c>
      <c r="M5531" s="4">
        <v>44318</v>
      </c>
      <c r="N5531" s="3" t="s">
        <v>632</v>
      </c>
      <c r="O5531" s="17" t="str">
        <f t="shared" si="453"/>
        <v>02/05/2021 15:43</v>
      </c>
      <c r="P5531" s="24">
        <f t="shared" si="454"/>
        <v>1.4583333337213844E-2</v>
      </c>
      <c r="Q5531" s="28">
        <v>0</v>
      </c>
      <c r="R5531" s="27">
        <f t="shared" si="455"/>
        <v>21.000000005587935</v>
      </c>
      <c r="S5531" s="3" t="s">
        <v>4</v>
      </c>
      <c r="T5531" s="3" t="s">
        <v>5636</v>
      </c>
      <c r="U5531" s="3" t="s">
        <v>5639</v>
      </c>
      <c r="V5531" s="3" t="s">
        <v>5647</v>
      </c>
      <c r="W5531" s="5">
        <v>0</v>
      </c>
      <c r="X5531" s="5">
        <v>0.04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2">
        <v>2</v>
      </c>
      <c r="AF5531" s="2">
        <v>0</v>
      </c>
      <c r="AG5531" s="2">
        <v>0</v>
      </c>
      <c r="AH5531" s="2">
        <v>0</v>
      </c>
      <c r="AI5531" s="2">
        <v>0</v>
      </c>
      <c r="AJ5531" s="2">
        <v>1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 t="s">
        <v>4</v>
      </c>
      <c r="AT5531" s="2" t="s">
        <v>4</v>
      </c>
    </row>
    <row r="5532" spans="1:46" x14ac:dyDescent="0.2">
      <c r="A5532" s="2">
        <v>1663300</v>
      </c>
      <c r="B5532" s="2">
        <v>853013</v>
      </c>
      <c r="C5532" s="7">
        <v>22.42368760475</v>
      </c>
      <c r="D5532" s="7">
        <v>38.898294704812301</v>
      </c>
      <c r="E5532" s="19" t="s">
        <v>5632</v>
      </c>
      <c r="F5532" s="46">
        <f>INDEX(Δεδομένα!$P:$P,MATCH('2021'!E5532,Δεδομένα!$O:$O,0))</f>
        <v>161</v>
      </c>
      <c r="G5532" s="49" t="s">
        <v>5633</v>
      </c>
      <c r="H5532" s="51" t="str">
        <f>INDEX(Δεδομένα!B$1:B$51,MATCH('2021'!G5532,Δεδομένα!A$1:A$51,0))</f>
        <v>ΣΤΕΡΕΑΣ ΕΛΛΑΔΟΣ</v>
      </c>
      <c r="I5532" s="53">
        <f>INDEX(Δεδομένα!E$1:E$13,MATCH('2021'!H5532,Δεδομένα!D$1:D$13,0))</f>
        <v>9</v>
      </c>
      <c r="J5532" s="4">
        <v>44330</v>
      </c>
      <c r="K5532" s="3" t="s">
        <v>2946</v>
      </c>
      <c r="L5532" s="17" t="str">
        <f t="shared" si="452"/>
        <v>14/05/2021 09:39</v>
      </c>
      <c r="M5532" s="4">
        <v>44330</v>
      </c>
      <c r="N5532" s="3" t="s">
        <v>926</v>
      </c>
      <c r="O5532" s="17" t="str">
        <f t="shared" si="453"/>
        <v>14/05/2021 10:09</v>
      </c>
      <c r="P5532" s="24">
        <f t="shared" si="454"/>
        <v>2.0833333335758653E-2</v>
      </c>
      <c r="Q5532" s="28">
        <v>0</v>
      </c>
      <c r="R5532" s="27">
        <f t="shared" si="455"/>
        <v>30.00000000349246</v>
      </c>
      <c r="S5532" s="3" t="s">
        <v>4</v>
      </c>
      <c r="T5532" s="3" t="s">
        <v>5636</v>
      </c>
      <c r="U5532" s="3" t="s">
        <v>5639</v>
      </c>
      <c r="V5532" s="3" t="s">
        <v>2354</v>
      </c>
      <c r="W5532" s="5">
        <v>0.02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2">
        <v>4</v>
      </c>
      <c r="AF5532" s="2">
        <v>0</v>
      </c>
      <c r="AG5532" s="2">
        <v>0</v>
      </c>
      <c r="AH5532" s="2">
        <v>0</v>
      </c>
      <c r="AI5532" s="2">
        <v>0</v>
      </c>
      <c r="AJ5532" s="2">
        <v>2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 t="s">
        <v>4</v>
      </c>
      <c r="AT5532" s="2" t="s">
        <v>4</v>
      </c>
    </row>
    <row r="5533" spans="1:46" x14ac:dyDescent="0.2">
      <c r="A5533" s="2">
        <v>1665567</v>
      </c>
      <c r="B5533" s="2">
        <v>854874</v>
      </c>
      <c r="D5533" s="2"/>
      <c r="E5533" s="19" t="s">
        <v>5632</v>
      </c>
      <c r="F5533" s="46">
        <f>INDEX(Δεδομένα!$P:$P,MATCH('2021'!E5533,Δεδομένα!$O:$O,0))</f>
        <v>161</v>
      </c>
      <c r="G5533" s="49" t="s">
        <v>5633</v>
      </c>
      <c r="H5533" s="51" t="str">
        <f>INDEX(Δεδομένα!B$1:B$51,MATCH('2021'!G5533,Δεδομένα!A$1:A$51,0))</f>
        <v>ΣΤΕΡΕΑΣ ΕΛΛΑΔΟΣ</v>
      </c>
      <c r="I5533" s="53">
        <f>INDEX(Δεδομένα!E$1:E$13,MATCH('2021'!H5533,Δεδομένα!D$1:D$13,0))</f>
        <v>9</v>
      </c>
      <c r="J5533" s="4">
        <v>44337</v>
      </c>
      <c r="K5533" s="3" t="s">
        <v>1086</v>
      </c>
      <c r="L5533" s="17" t="str">
        <f t="shared" ref="L5533:L5591" si="456">_xlfn.CONCAT(TEXT(J5533,"ηη/μμ/εεε")," ",TEXT(K5533,"ωω:λλ"))</f>
        <v>21/05/2021 10:36</v>
      </c>
      <c r="M5533" s="4">
        <v>44337</v>
      </c>
      <c r="N5533" s="3" t="s">
        <v>1707</v>
      </c>
      <c r="O5533" s="17" t="str">
        <f t="shared" ref="O5533:O5591" si="457">_xlfn.CONCAT(TEXT(M5533,"ηη/μμ/εεε")," ",TEXT(N5533,"ωω:λλ"))</f>
        <v>21/05/2021 11:33</v>
      </c>
      <c r="P5533" s="24">
        <f t="shared" ref="P5533:P5591" si="458">O5533-L5533</f>
        <v>3.9583333331393078E-2</v>
      </c>
      <c r="Q5533" s="28">
        <v>0</v>
      </c>
      <c r="R5533" s="27">
        <f t="shared" ref="R5533:R5591" si="459">P5533*(24*60)</f>
        <v>56.999999997206032</v>
      </c>
      <c r="S5533" s="3" t="s">
        <v>4</v>
      </c>
      <c r="T5533" s="3" t="s">
        <v>5636</v>
      </c>
      <c r="U5533" s="3" t="s">
        <v>5639</v>
      </c>
      <c r="V5533" s="3" t="s">
        <v>5648</v>
      </c>
      <c r="W5533" s="5">
        <v>0</v>
      </c>
      <c r="X5533" s="5">
        <v>0.4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2">
        <v>5</v>
      </c>
      <c r="AF5533" s="2">
        <v>0</v>
      </c>
      <c r="AG5533" s="2">
        <v>0</v>
      </c>
      <c r="AH5533" s="2">
        <v>0</v>
      </c>
      <c r="AI5533" s="2">
        <v>0</v>
      </c>
      <c r="AJ5533" s="2">
        <v>2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 t="s">
        <v>4</v>
      </c>
      <c r="AT5533" s="2" t="s">
        <v>4</v>
      </c>
    </row>
    <row r="5534" spans="1:46" x14ac:dyDescent="0.2">
      <c r="A5534" s="2">
        <v>1665562</v>
      </c>
      <c r="B5534" s="2">
        <v>855309</v>
      </c>
      <c r="C5534" s="7">
        <v>22.400993279905201</v>
      </c>
      <c r="D5534" s="7">
        <v>38.945423561985997</v>
      </c>
      <c r="E5534" s="19" t="s">
        <v>5632</v>
      </c>
      <c r="F5534" s="46">
        <f>INDEX(Δεδομένα!$P:$P,MATCH('2021'!E5534,Δεδομένα!$O:$O,0))</f>
        <v>161</v>
      </c>
      <c r="G5534" s="49" t="s">
        <v>5633</v>
      </c>
      <c r="H5534" s="51" t="str">
        <f>INDEX(Δεδομένα!B$1:B$51,MATCH('2021'!G5534,Δεδομένα!A$1:A$51,0))</f>
        <v>ΣΤΕΡΕΑΣ ΕΛΛΑΔΟΣ</v>
      </c>
      <c r="I5534" s="53">
        <f>INDEX(Δεδομένα!E$1:E$13,MATCH('2021'!H5534,Δεδομένα!D$1:D$13,0))</f>
        <v>9</v>
      </c>
      <c r="J5534" s="4">
        <v>44339</v>
      </c>
      <c r="K5534" s="3" t="s">
        <v>599</v>
      </c>
      <c r="L5534" s="17" t="str">
        <f t="shared" si="456"/>
        <v>23/05/2021 22:50</v>
      </c>
      <c r="M5534" s="4">
        <v>44339</v>
      </c>
      <c r="N5534" s="3" t="s">
        <v>1573</v>
      </c>
      <c r="O5534" s="17" t="str">
        <f t="shared" si="457"/>
        <v>23/05/2021 23:25</v>
      </c>
      <c r="P5534" s="24">
        <f t="shared" si="458"/>
        <v>2.4305555554747116E-2</v>
      </c>
      <c r="Q5534" s="28">
        <v>0</v>
      </c>
      <c r="R5534" s="27">
        <f t="shared" si="459"/>
        <v>34.999999998835847</v>
      </c>
      <c r="S5534" s="3" t="s">
        <v>4</v>
      </c>
      <c r="T5534" s="3" t="s">
        <v>5636</v>
      </c>
      <c r="U5534" s="3" t="s">
        <v>5639</v>
      </c>
      <c r="V5534" s="3" t="s">
        <v>5647</v>
      </c>
      <c r="W5534" s="5">
        <v>1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2">
        <v>4</v>
      </c>
      <c r="AF5534" s="2">
        <v>0</v>
      </c>
      <c r="AG5534" s="2">
        <v>0</v>
      </c>
      <c r="AH5534" s="2">
        <v>0</v>
      </c>
      <c r="AI5534" s="2">
        <v>0</v>
      </c>
      <c r="AJ5534" s="2">
        <v>2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 t="s">
        <v>4</v>
      </c>
      <c r="AT5534" s="2" t="s">
        <v>4</v>
      </c>
    </row>
    <row r="5535" spans="1:46" x14ac:dyDescent="0.2">
      <c r="A5535" s="2">
        <v>1672787</v>
      </c>
      <c r="B5535" s="2">
        <v>859368</v>
      </c>
      <c r="C5535" s="7">
        <v>22.401140470746601</v>
      </c>
      <c r="D5535" s="7">
        <v>38.949575077083502</v>
      </c>
      <c r="E5535" s="19" t="s">
        <v>5632</v>
      </c>
      <c r="F5535" s="46">
        <f>INDEX(Δεδομένα!$P:$P,MATCH('2021'!E5535,Δεδομένα!$O:$O,0))</f>
        <v>161</v>
      </c>
      <c r="G5535" s="49" t="s">
        <v>5633</v>
      </c>
      <c r="H5535" s="51" t="str">
        <f>INDEX(Δεδομένα!B$1:B$51,MATCH('2021'!G5535,Δεδομένα!A$1:A$51,0))</f>
        <v>ΣΤΕΡΕΑΣ ΕΛΛΑΔΟΣ</v>
      </c>
      <c r="I5535" s="53">
        <f>INDEX(Δεδομένα!E$1:E$13,MATCH('2021'!H5535,Δεδομένα!D$1:D$13,0))</f>
        <v>9</v>
      </c>
      <c r="J5535" s="4">
        <v>44353</v>
      </c>
      <c r="K5535" s="3" t="s">
        <v>563</v>
      </c>
      <c r="L5535" s="17" t="str">
        <f t="shared" si="456"/>
        <v>06/06/2021 17:15</v>
      </c>
      <c r="M5535" s="4">
        <v>44354</v>
      </c>
      <c r="N5535" s="3" t="s">
        <v>214</v>
      </c>
      <c r="O5535" s="17" t="str">
        <f t="shared" si="457"/>
        <v>07/06/2021 12:00</v>
      </c>
      <c r="P5535" s="24">
        <f t="shared" si="458"/>
        <v>0.78125</v>
      </c>
      <c r="Q5535" s="28">
        <v>0</v>
      </c>
      <c r="R5535" s="27">
        <f t="shared" si="459"/>
        <v>1125</v>
      </c>
      <c r="S5535" s="3" t="s">
        <v>4</v>
      </c>
      <c r="T5535" s="3" t="s">
        <v>5636</v>
      </c>
      <c r="U5535" s="3" t="s">
        <v>5639</v>
      </c>
      <c r="V5535" s="3" t="s">
        <v>5647</v>
      </c>
      <c r="W5535" s="5">
        <v>0</v>
      </c>
      <c r="X5535" s="5">
        <v>10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2">
        <v>19</v>
      </c>
      <c r="AF5535" s="2">
        <v>6</v>
      </c>
      <c r="AG5535" s="2">
        <v>0</v>
      </c>
      <c r="AH5535" s="2">
        <v>0</v>
      </c>
      <c r="AI5535" s="2">
        <v>0</v>
      </c>
      <c r="AJ5535" s="2">
        <v>10</v>
      </c>
      <c r="AK5535" s="2">
        <v>0</v>
      </c>
      <c r="AL5535" s="2">
        <v>1</v>
      </c>
      <c r="AM5535" s="2">
        <v>0</v>
      </c>
      <c r="AN5535" s="2">
        <v>0</v>
      </c>
      <c r="AO5535" s="2">
        <v>0</v>
      </c>
      <c r="AP5535" s="2">
        <v>0</v>
      </c>
      <c r="AQ5535" s="2">
        <v>2</v>
      </c>
      <c r="AR5535" s="2">
        <v>0</v>
      </c>
      <c r="AS5535" s="2" t="s">
        <v>4</v>
      </c>
      <c r="AT5535" s="2" t="s">
        <v>4</v>
      </c>
    </row>
    <row r="5536" spans="1:46" x14ac:dyDescent="0.2">
      <c r="A5536" s="2">
        <v>1670406</v>
      </c>
      <c r="B5536" s="2">
        <v>861518</v>
      </c>
      <c r="C5536" s="7">
        <v>22.4110684801893</v>
      </c>
      <c r="D5536" s="7">
        <v>38.880930556571698</v>
      </c>
      <c r="E5536" s="19" t="s">
        <v>5632</v>
      </c>
      <c r="F5536" s="46">
        <f>INDEX(Δεδομένα!$P:$P,MATCH('2021'!E5536,Δεδομένα!$O:$O,0))</f>
        <v>161</v>
      </c>
      <c r="G5536" s="49" t="s">
        <v>5633</v>
      </c>
      <c r="H5536" s="51" t="str">
        <f>INDEX(Δεδομένα!B$1:B$51,MATCH('2021'!G5536,Δεδομένα!A$1:A$51,0))</f>
        <v>ΣΤΕΡΕΑΣ ΕΛΛΑΔΟΣ</v>
      </c>
      <c r="I5536" s="53">
        <f>INDEX(Δεδομένα!E$1:E$13,MATCH('2021'!H5536,Δεδομένα!D$1:D$13,0))</f>
        <v>9</v>
      </c>
      <c r="J5536" s="4">
        <v>44360</v>
      </c>
      <c r="K5536" s="3" t="s">
        <v>962</v>
      </c>
      <c r="L5536" s="17" t="str">
        <f t="shared" si="456"/>
        <v>13/06/2021 16:38</v>
      </c>
      <c r="M5536" s="4">
        <v>44360</v>
      </c>
      <c r="N5536" s="3" t="s">
        <v>404</v>
      </c>
      <c r="O5536" s="17" t="str">
        <f t="shared" si="457"/>
        <v>13/06/2021 18:05</v>
      </c>
      <c r="P5536" s="24">
        <f t="shared" si="458"/>
        <v>6.0416666659875773E-2</v>
      </c>
      <c r="Q5536" s="28">
        <v>0</v>
      </c>
      <c r="R5536" s="27">
        <f t="shared" si="459"/>
        <v>86.999999990221113</v>
      </c>
      <c r="S5536" s="3" t="s">
        <v>4</v>
      </c>
      <c r="T5536" s="3" t="s">
        <v>5636</v>
      </c>
      <c r="U5536" s="3" t="s">
        <v>5639</v>
      </c>
      <c r="V5536" s="3" t="s">
        <v>1863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10</v>
      </c>
      <c r="AD5536" s="5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3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 t="s">
        <v>4</v>
      </c>
      <c r="AT5536" s="2" t="s">
        <v>4</v>
      </c>
    </row>
    <row r="5537" spans="1:46" x14ac:dyDescent="0.2">
      <c r="A5537" s="2">
        <v>1672373</v>
      </c>
      <c r="B5537" s="2">
        <v>864724</v>
      </c>
      <c r="C5537" s="7">
        <v>22.401379524614399</v>
      </c>
      <c r="D5537" s="7">
        <v>38.947695047866397</v>
      </c>
      <c r="E5537" s="19" t="s">
        <v>5632</v>
      </c>
      <c r="F5537" s="46">
        <f>INDEX(Δεδομένα!$P:$P,MATCH('2021'!E5537,Δεδομένα!$O:$O,0))</f>
        <v>161</v>
      </c>
      <c r="G5537" s="49" t="s">
        <v>5633</v>
      </c>
      <c r="H5537" s="51" t="str">
        <f>INDEX(Δεδομένα!B$1:B$51,MATCH('2021'!G5537,Δεδομένα!A$1:A$51,0))</f>
        <v>ΣΤΕΡΕΑΣ ΕΛΛΑΔΟΣ</v>
      </c>
      <c r="I5537" s="53">
        <f>INDEX(Δεδομένα!E$1:E$13,MATCH('2021'!H5537,Δεδομένα!D$1:D$13,0))</f>
        <v>9</v>
      </c>
      <c r="J5537" s="4">
        <v>44371</v>
      </c>
      <c r="K5537" s="3" t="s">
        <v>1118</v>
      </c>
      <c r="L5537" s="17" t="str">
        <f t="shared" si="456"/>
        <v>24/06/2021 23:10</v>
      </c>
      <c r="M5537" s="4">
        <v>44372</v>
      </c>
      <c r="N5537" s="3" t="s">
        <v>1471</v>
      </c>
      <c r="O5537" s="17" t="str">
        <f t="shared" si="457"/>
        <v>25/06/2021 00:00</v>
      </c>
      <c r="P5537" s="24">
        <f t="shared" si="458"/>
        <v>3.4722222218988463E-2</v>
      </c>
      <c r="Q5537" s="28">
        <v>0</v>
      </c>
      <c r="R5537" s="27">
        <f t="shared" si="459"/>
        <v>49.999999995343387</v>
      </c>
      <c r="S5537" s="3" t="s">
        <v>4</v>
      </c>
      <c r="T5537" s="3" t="s">
        <v>5636</v>
      </c>
      <c r="U5537" s="3" t="s">
        <v>5639</v>
      </c>
      <c r="V5537" s="3" t="s">
        <v>5647</v>
      </c>
      <c r="W5537" s="5">
        <v>0</v>
      </c>
      <c r="X5537" s="5">
        <v>0</v>
      </c>
      <c r="Y5537" s="5">
        <v>0</v>
      </c>
      <c r="Z5537" s="5">
        <v>1</v>
      </c>
      <c r="AA5537" s="5">
        <v>0</v>
      </c>
      <c r="AB5537" s="5">
        <v>0</v>
      </c>
      <c r="AC5537" s="5">
        <v>0</v>
      </c>
      <c r="AD5537" s="5">
        <v>0</v>
      </c>
      <c r="AE5537" s="2">
        <v>2</v>
      </c>
      <c r="AF5537" s="2">
        <v>0</v>
      </c>
      <c r="AG5537" s="2">
        <v>0</v>
      </c>
      <c r="AH5537" s="2">
        <v>0</v>
      </c>
      <c r="AI5537" s="2">
        <v>0</v>
      </c>
      <c r="AJ5537" s="2">
        <v>1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 t="s">
        <v>4</v>
      </c>
      <c r="AT5537" s="2" t="s">
        <v>4</v>
      </c>
    </row>
    <row r="5538" spans="1:46" x14ac:dyDescent="0.2">
      <c r="A5538" s="2">
        <v>1673111</v>
      </c>
      <c r="B5538" s="2">
        <v>865240</v>
      </c>
      <c r="D5538" s="2"/>
      <c r="E5538" s="19" t="s">
        <v>5632</v>
      </c>
      <c r="F5538" s="46">
        <f>INDEX(Δεδομένα!$P:$P,MATCH('2021'!E5538,Δεδομένα!$O:$O,0))</f>
        <v>161</v>
      </c>
      <c r="G5538" s="49" t="s">
        <v>5633</v>
      </c>
      <c r="H5538" s="51" t="str">
        <f>INDEX(Δεδομένα!B$1:B$51,MATCH('2021'!G5538,Δεδομένα!A$1:A$51,0))</f>
        <v>ΣΤΕΡΕΑΣ ΕΛΛΑΔΟΣ</v>
      </c>
      <c r="I5538" s="53">
        <f>INDEX(Δεδομένα!E$1:E$13,MATCH('2021'!H5538,Δεδομένα!D$1:D$13,0))</f>
        <v>9</v>
      </c>
      <c r="J5538" s="4">
        <v>44373</v>
      </c>
      <c r="K5538" s="3" t="s">
        <v>642</v>
      </c>
      <c r="L5538" s="17" t="str">
        <f t="shared" si="456"/>
        <v>26/06/2021 16:49</v>
      </c>
      <c r="M5538" s="4">
        <v>44373</v>
      </c>
      <c r="N5538" s="3" t="s">
        <v>462</v>
      </c>
      <c r="O5538" s="17" t="str">
        <f t="shared" si="457"/>
        <v>26/06/2021 17:50</v>
      </c>
      <c r="P5538" s="24">
        <f t="shared" si="458"/>
        <v>4.2361111110949423E-2</v>
      </c>
      <c r="Q5538" s="28">
        <v>0</v>
      </c>
      <c r="R5538" s="27">
        <f t="shared" si="459"/>
        <v>60.999999999767169</v>
      </c>
      <c r="S5538" s="3" t="s">
        <v>4</v>
      </c>
      <c r="T5538" s="3" t="s">
        <v>5636</v>
      </c>
      <c r="U5538" s="3" t="s">
        <v>5639</v>
      </c>
      <c r="V5538" s="3" t="s">
        <v>5647</v>
      </c>
      <c r="W5538" s="5">
        <v>0</v>
      </c>
      <c r="X5538" s="5">
        <v>0</v>
      </c>
      <c r="Y5538" s="5">
        <v>0</v>
      </c>
      <c r="Z5538" s="5">
        <v>0.8</v>
      </c>
      <c r="AA5538" s="5">
        <v>0</v>
      </c>
      <c r="AB5538" s="5">
        <v>0</v>
      </c>
      <c r="AC5538" s="5">
        <v>0</v>
      </c>
      <c r="AD5538" s="5">
        <v>0</v>
      </c>
      <c r="AE5538" s="2">
        <v>4</v>
      </c>
      <c r="AF5538" s="2">
        <v>0</v>
      </c>
      <c r="AG5538" s="2">
        <v>0</v>
      </c>
      <c r="AH5538" s="2">
        <v>0</v>
      </c>
      <c r="AI5538" s="2">
        <v>0</v>
      </c>
      <c r="AJ5538" s="2">
        <v>2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 t="s">
        <v>4</v>
      </c>
      <c r="AT5538" s="2" t="s">
        <v>4</v>
      </c>
    </row>
    <row r="5539" spans="1:46" x14ac:dyDescent="0.2">
      <c r="A5539" s="2">
        <v>1684132</v>
      </c>
      <c r="B5539" s="2">
        <v>867242</v>
      </c>
      <c r="D5539" s="2"/>
      <c r="E5539" s="19" t="s">
        <v>5632</v>
      </c>
      <c r="F5539" s="46">
        <f>INDEX(Δεδομένα!$P:$P,MATCH('2021'!E5539,Δεδομένα!$O:$O,0))</f>
        <v>161</v>
      </c>
      <c r="G5539" s="49" t="s">
        <v>5633</v>
      </c>
      <c r="H5539" s="51" t="str">
        <f>INDEX(Δεδομένα!B$1:B$51,MATCH('2021'!G5539,Δεδομένα!A$1:A$51,0))</f>
        <v>ΣΤΕΡΕΑΣ ΕΛΛΑΔΟΣ</v>
      </c>
      <c r="I5539" s="53">
        <f>INDEX(Δεδομένα!E$1:E$13,MATCH('2021'!H5539,Δεδομένα!D$1:D$13,0))</f>
        <v>9</v>
      </c>
      <c r="J5539" s="4">
        <v>44379</v>
      </c>
      <c r="K5539" s="3" t="s">
        <v>1761</v>
      </c>
      <c r="L5539" s="17" t="str">
        <f t="shared" si="456"/>
        <v>02/07/2021 12:23</v>
      </c>
      <c r="M5539" s="4">
        <v>44379</v>
      </c>
      <c r="N5539" s="3" t="s">
        <v>96</v>
      </c>
      <c r="O5539" s="17" t="str">
        <f t="shared" si="457"/>
        <v>02/07/2021 20:55</v>
      </c>
      <c r="P5539" s="24">
        <f t="shared" si="458"/>
        <v>0.3555555555576575</v>
      </c>
      <c r="Q5539" s="28">
        <v>0</v>
      </c>
      <c r="R5539" s="27">
        <f t="shared" si="459"/>
        <v>512.0000000030268</v>
      </c>
      <c r="S5539" s="3" t="s">
        <v>4</v>
      </c>
      <c r="T5539" s="3" t="s">
        <v>5636</v>
      </c>
      <c r="U5539" s="3" t="s">
        <v>4</v>
      </c>
      <c r="V5539" s="3" t="s">
        <v>5647</v>
      </c>
      <c r="W5539" s="5">
        <v>8</v>
      </c>
      <c r="X5539" s="5">
        <v>0</v>
      </c>
      <c r="Y5539" s="5">
        <v>0</v>
      </c>
      <c r="Z5539" s="5">
        <v>2</v>
      </c>
      <c r="AA5539" s="5">
        <v>0</v>
      </c>
      <c r="AB5539" s="5">
        <v>0</v>
      </c>
      <c r="AC5539" s="5">
        <v>0</v>
      </c>
      <c r="AD5539" s="5">
        <v>0</v>
      </c>
      <c r="AE5539" s="2">
        <v>12</v>
      </c>
      <c r="AF5539" s="2">
        <v>0</v>
      </c>
      <c r="AG5539" s="2">
        <v>0</v>
      </c>
      <c r="AH5539" s="2">
        <v>0</v>
      </c>
      <c r="AI5539" s="2">
        <v>0</v>
      </c>
      <c r="AJ5539" s="2">
        <v>6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</row>
    <row r="5540" spans="1:46" x14ac:dyDescent="0.2">
      <c r="A5540" s="2">
        <v>1684160</v>
      </c>
      <c r="B5540" s="2">
        <v>868317</v>
      </c>
      <c r="D5540" s="2"/>
      <c r="E5540" s="19" t="s">
        <v>5632</v>
      </c>
      <c r="F5540" s="46">
        <f>INDEX(Δεδομένα!$P:$P,MATCH('2021'!E5540,Δεδομένα!$O:$O,0))</f>
        <v>161</v>
      </c>
      <c r="G5540" s="49" t="s">
        <v>5633</v>
      </c>
      <c r="H5540" s="51" t="str">
        <f>INDEX(Δεδομένα!B$1:B$51,MATCH('2021'!G5540,Δεδομένα!A$1:A$51,0))</f>
        <v>ΣΤΕΡΕΑΣ ΕΛΛΑΔΟΣ</v>
      </c>
      <c r="I5540" s="53">
        <f>INDEX(Δεδομένα!E$1:E$13,MATCH('2021'!H5540,Δεδομένα!D$1:D$13,0))</f>
        <v>9</v>
      </c>
      <c r="J5540" s="4">
        <v>44382</v>
      </c>
      <c r="K5540" s="3" t="s">
        <v>510</v>
      </c>
      <c r="L5540" s="17" t="str">
        <f t="shared" si="456"/>
        <v>05/07/2021 17:20</v>
      </c>
      <c r="M5540" s="4">
        <v>44382</v>
      </c>
      <c r="N5540" s="3" t="s">
        <v>370</v>
      </c>
      <c r="O5540" s="17" t="str">
        <f t="shared" si="457"/>
        <v>05/07/2021 17:45</v>
      </c>
      <c r="P5540" s="24">
        <f t="shared" si="458"/>
        <v>1.7361111116770189E-2</v>
      </c>
      <c r="Q5540" s="28">
        <v>0</v>
      </c>
      <c r="R5540" s="27">
        <f t="shared" si="459"/>
        <v>25.000000008149073</v>
      </c>
      <c r="S5540" s="3" t="s">
        <v>4</v>
      </c>
      <c r="T5540" s="3" t="s">
        <v>5636</v>
      </c>
      <c r="U5540" s="3" t="s">
        <v>4</v>
      </c>
      <c r="V5540" s="3" t="s">
        <v>5647</v>
      </c>
      <c r="W5540" s="5">
        <v>0</v>
      </c>
      <c r="X5540" s="5">
        <v>0</v>
      </c>
      <c r="Y5540" s="5">
        <v>0</v>
      </c>
      <c r="Z5540" s="5">
        <v>0.05</v>
      </c>
      <c r="AA5540" s="5">
        <v>0</v>
      </c>
      <c r="AB5540" s="5">
        <v>0</v>
      </c>
      <c r="AC5540" s="5">
        <v>0</v>
      </c>
      <c r="AD5540" s="5">
        <v>0</v>
      </c>
      <c r="AE5540" s="2">
        <v>3</v>
      </c>
      <c r="AF5540" s="2">
        <v>0</v>
      </c>
      <c r="AG5540" s="2">
        <v>0</v>
      </c>
      <c r="AH5540" s="2">
        <v>0</v>
      </c>
      <c r="AI5540" s="2">
        <v>0</v>
      </c>
      <c r="AJ5540" s="2">
        <v>1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</row>
    <row r="5541" spans="1:46" x14ac:dyDescent="0.2">
      <c r="A5541" s="2">
        <v>1684156</v>
      </c>
      <c r="B5541" s="2">
        <v>869142</v>
      </c>
      <c r="D5541" s="2"/>
      <c r="E5541" s="19" t="s">
        <v>5632</v>
      </c>
      <c r="F5541" s="46">
        <f>INDEX(Δεδομένα!$P:$P,MATCH('2021'!E5541,Δεδομένα!$O:$O,0))</f>
        <v>161</v>
      </c>
      <c r="G5541" s="49" t="s">
        <v>5633</v>
      </c>
      <c r="H5541" s="51" t="str">
        <f>INDEX(Δεδομένα!B$1:B$51,MATCH('2021'!G5541,Δεδομένα!A$1:A$51,0))</f>
        <v>ΣΤΕΡΕΑΣ ΕΛΛΑΔΟΣ</v>
      </c>
      <c r="I5541" s="53">
        <f>INDEX(Δεδομένα!E$1:E$13,MATCH('2021'!H5541,Δεδομένα!D$1:D$13,0))</f>
        <v>9</v>
      </c>
      <c r="J5541" s="4">
        <v>44385</v>
      </c>
      <c r="K5541" s="3" t="s">
        <v>140</v>
      </c>
      <c r="L5541" s="17" t="str">
        <f t="shared" si="456"/>
        <v>08/07/2021 12:21</v>
      </c>
      <c r="M5541" s="4">
        <v>44447</v>
      </c>
      <c r="N5541" s="3" t="s">
        <v>154</v>
      </c>
      <c r="O5541" s="17" t="str">
        <f t="shared" si="457"/>
        <v>08/09/2021 13:20</v>
      </c>
      <c r="P5541" s="29">
        <f t="shared" si="458"/>
        <v>62.040972222224809</v>
      </c>
      <c r="Q5541" s="30">
        <f>2*24</f>
        <v>48</v>
      </c>
      <c r="R5541" s="27">
        <f t="shared" si="459"/>
        <v>89339.000000003725</v>
      </c>
      <c r="S5541" s="3" t="s">
        <v>4</v>
      </c>
      <c r="T5541" s="3" t="s">
        <v>5636</v>
      </c>
      <c r="U5541" s="3" t="s">
        <v>5639</v>
      </c>
      <c r="V5541" s="3" t="s">
        <v>5647</v>
      </c>
      <c r="W5541" s="5">
        <v>0</v>
      </c>
      <c r="X5541" s="5">
        <v>5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2">
        <v>4</v>
      </c>
      <c r="AF5541" s="2">
        <v>0</v>
      </c>
      <c r="AG5541" s="2">
        <v>0</v>
      </c>
      <c r="AH5541" s="2">
        <v>0</v>
      </c>
      <c r="AI5541" s="2">
        <v>0</v>
      </c>
      <c r="AJ5541" s="2">
        <v>2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</row>
    <row r="5542" spans="1:46" x14ac:dyDescent="0.2">
      <c r="A5542" s="2">
        <v>1684101</v>
      </c>
      <c r="B5542" s="2">
        <v>874410</v>
      </c>
      <c r="C5542" s="7">
        <v>22.3866085371574</v>
      </c>
      <c r="D5542" s="7">
        <v>38.824954901810003</v>
      </c>
      <c r="E5542" s="19" t="s">
        <v>5632</v>
      </c>
      <c r="F5542" s="46">
        <f>INDEX(Δεδομένα!$P:$P,MATCH('2021'!E5542,Δεδομένα!$O:$O,0))</f>
        <v>161</v>
      </c>
      <c r="G5542" s="49" t="s">
        <v>5633</v>
      </c>
      <c r="H5542" s="51" t="str">
        <f>INDEX(Δεδομένα!B$1:B$51,MATCH('2021'!G5542,Δεδομένα!A$1:A$51,0))</f>
        <v>ΣΤΕΡΕΑΣ ΕΛΛΑΔΟΣ</v>
      </c>
      <c r="I5542" s="53">
        <f>INDEX(Δεδομένα!E$1:E$13,MATCH('2021'!H5542,Δεδομένα!D$1:D$13,0))</f>
        <v>9</v>
      </c>
      <c r="J5542" s="4">
        <v>44402</v>
      </c>
      <c r="K5542" s="3" t="s">
        <v>36</v>
      </c>
      <c r="L5542" s="17" t="str">
        <f t="shared" si="456"/>
        <v>25/07/2021 16:20</v>
      </c>
      <c r="M5542" s="4">
        <v>44402</v>
      </c>
      <c r="N5542" s="3" t="s">
        <v>464</v>
      </c>
      <c r="O5542" s="17" t="str">
        <f t="shared" si="457"/>
        <v>25/07/2021 18:20</v>
      </c>
      <c r="P5542" s="24">
        <f t="shared" si="458"/>
        <v>8.3333333335758653E-2</v>
      </c>
      <c r="Q5542" s="28">
        <v>0</v>
      </c>
      <c r="R5542" s="27">
        <f t="shared" si="459"/>
        <v>120.00000000349246</v>
      </c>
      <c r="S5542" s="3" t="s">
        <v>4</v>
      </c>
      <c r="T5542" s="3" t="s">
        <v>5636</v>
      </c>
      <c r="U5542" s="3" t="s">
        <v>4</v>
      </c>
      <c r="V5542" s="3" t="s">
        <v>5649</v>
      </c>
      <c r="W5542" s="5">
        <v>0</v>
      </c>
      <c r="X5542" s="5">
        <v>1</v>
      </c>
      <c r="Y5542" s="5">
        <v>0</v>
      </c>
      <c r="Z5542" s="5">
        <v>0</v>
      </c>
      <c r="AA5542" s="5">
        <v>0</v>
      </c>
      <c r="AB5542" s="5">
        <v>2</v>
      </c>
      <c r="AC5542" s="5">
        <v>0</v>
      </c>
      <c r="AD5542" s="5">
        <v>0</v>
      </c>
      <c r="AE5542" s="2">
        <v>20</v>
      </c>
      <c r="AF5542" s="2">
        <v>4</v>
      </c>
      <c r="AG5542" s="2">
        <v>0</v>
      </c>
      <c r="AH5542" s="2">
        <v>0</v>
      </c>
      <c r="AI5542" s="2">
        <v>0</v>
      </c>
      <c r="AJ5542" s="2">
        <v>4</v>
      </c>
      <c r="AK5542" s="2">
        <v>4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2</v>
      </c>
      <c r="AR5542" s="2">
        <v>0</v>
      </c>
      <c r="AS5542" s="2">
        <v>0</v>
      </c>
      <c r="AT5542" s="2">
        <v>0</v>
      </c>
    </row>
    <row r="5543" spans="1:46" x14ac:dyDescent="0.2">
      <c r="A5543" s="2">
        <v>1684022</v>
      </c>
      <c r="B5543" s="2">
        <v>874655</v>
      </c>
      <c r="D5543" s="2"/>
      <c r="E5543" s="19" t="s">
        <v>5632</v>
      </c>
      <c r="F5543" s="46">
        <f>INDEX(Δεδομένα!$P:$P,MATCH('2021'!E5543,Δεδομένα!$O:$O,0))</f>
        <v>161</v>
      </c>
      <c r="G5543" s="49" t="s">
        <v>5633</v>
      </c>
      <c r="H5543" s="51" t="str">
        <f>INDEX(Δεδομένα!B$1:B$51,MATCH('2021'!G5543,Δεδομένα!A$1:A$51,0))</f>
        <v>ΣΤΕΡΕΑΣ ΕΛΛΑΔΟΣ</v>
      </c>
      <c r="I5543" s="53">
        <f>INDEX(Δεδομένα!E$1:E$13,MATCH('2021'!H5543,Δεδομένα!D$1:D$13,0))</f>
        <v>9</v>
      </c>
      <c r="J5543" s="4">
        <v>44403</v>
      </c>
      <c r="K5543" s="3" t="s">
        <v>15</v>
      </c>
      <c r="L5543" s="17" t="str">
        <f t="shared" si="456"/>
        <v>26/07/2021 14:29</v>
      </c>
      <c r="M5543" s="4">
        <v>44403</v>
      </c>
      <c r="N5543" s="3" t="s">
        <v>136</v>
      </c>
      <c r="O5543" s="17" t="str">
        <f t="shared" si="457"/>
        <v>26/07/2021 15:27</v>
      </c>
      <c r="P5543" s="24">
        <f t="shared" si="458"/>
        <v>4.0277777778101154E-2</v>
      </c>
      <c r="Q5543" s="28">
        <v>0</v>
      </c>
      <c r="R5543" s="27">
        <f t="shared" si="459"/>
        <v>58.000000000465661</v>
      </c>
      <c r="S5543" s="3" t="s">
        <v>4</v>
      </c>
      <c r="T5543" s="3" t="s">
        <v>5636</v>
      </c>
      <c r="U5543" s="3" t="s">
        <v>5639</v>
      </c>
      <c r="V5543" s="3" t="s">
        <v>5650</v>
      </c>
      <c r="W5543" s="5">
        <v>0</v>
      </c>
      <c r="X5543" s="5">
        <v>0</v>
      </c>
      <c r="Y5543" s="5">
        <v>0</v>
      </c>
      <c r="Z5543" s="5">
        <v>4</v>
      </c>
      <c r="AA5543" s="5">
        <v>2</v>
      </c>
      <c r="AB5543" s="5">
        <v>0</v>
      </c>
      <c r="AC5543" s="5">
        <v>0</v>
      </c>
      <c r="AD5543" s="5">
        <v>0</v>
      </c>
      <c r="AE5543" s="2">
        <v>4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</row>
    <row r="5544" spans="1:46" x14ac:dyDescent="0.2">
      <c r="A5544" s="2">
        <v>1684006</v>
      </c>
      <c r="B5544" s="2">
        <v>875028</v>
      </c>
      <c r="D5544" s="2"/>
      <c r="E5544" s="19" t="s">
        <v>5632</v>
      </c>
      <c r="F5544" s="46">
        <f>INDEX(Δεδομένα!$P:$P,MATCH('2021'!E5544,Δεδομένα!$O:$O,0))</f>
        <v>161</v>
      </c>
      <c r="G5544" s="49" t="s">
        <v>5633</v>
      </c>
      <c r="H5544" s="51" t="str">
        <f>INDEX(Δεδομένα!B$1:B$51,MATCH('2021'!G5544,Δεδομένα!A$1:A$51,0))</f>
        <v>ΣΤΕΡΕΑΣ ΕΛΛΑΔΟΣ</v>
      </c>
      <c r="I5544" s="53">
        <f>INDEX(Δεδομένα!E$1:E$13,MATCH('2021'!H5544,Δεδομένα!D$1:D$13,0))</f>
        <v>9</v>
      </c>
      <c r="J5544" s="4">
        <v>44404</v>
      </c>
      <c r="K5544" s="3" t="s">
        <v>17</v>
      </c>
      <c r="L5544" s="17" t="str">
        <f t="shared" si="456"/>
        <v>27/07/2021 18:00</v>
      </c>
      <c r="M5544" s="4">
        <v>44404</v>
      </c>
      <c r="N5544" s="3" t="s">
        <v>147</v>
      </c>
      <c r="O5544" s="17" t="str">
        <f t="shared" si="457"/>
        <v>27/07/2021 20:00</v>
      </c>
      <c r="P5544" s="24">
        <f t="shared" si="458"/>
        <v>8.3333333335758653E-2</v>
      </c>
      <c r="Q5544" s="28">
        <v>0</v>
      </c>
      <c r="R5544" s="27">
        <f t="shared" si="459"/>
        <v>120.00000000349246</v>
      </c>
      <c r="S5544" s="3" t="s">
        <v>4</v>
      </c>
      <c r="T5544" s="3" t="s">
        <v>5636</v>
      </c>
      <c r="U5544" s="3" t="s">
        <v>5641</v>
      </c>
      <c r="V5544" s="3" t="s">
        <v>5641</v>
      </c>
      <c r="W5544" s="5">
        <v>0</v>
      </c>
      <c r="X5544" s="5">
        <v>0</v>
      </c>
      <c r="Y5544" s="5">
        <v>0</v>
      </c>
      <c r="Z5544" s="5">
        <v>0</v>
      </c>
      <c r="AA5544" s="5">
        <v>8</v>
      </c>
      <c r="AB5544" s="5">
        <v>0</v>
      </c>
      <c r="AC5544" s="5">
        <v>0</v>
      </c>
      <c r="AD5544" s="5">
        <v>0</v>
      </c>
      <c r="AE5544" s="2">
        <v>5</v>
      </c>
      <c r="AF5544" s="2">
        <v>0</v>
      </c>
      <c r="AG5544" s="2">
        <v>0</v>
      </c>
      <c r="AH5544" s="2">
        <v>0</v>
      </c>
      <c r="AI5544" s="2">
        <v>0</v>
      </c>
      <c r="AJ5544" s="2">
        <v>2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</row>
    <row r="5545" spans="1:46" x14ac:dyDescent="0.2">
      <c r="A5545" s="2">
        <v>1683936</v>
      </c>
      <c r="B5545" s="2">
        <v>876188</v>
      </c>
      <c r="C5545" s="7">
        <v>22.3911551209039</v>
      </c>
      <c r="D5545" s="7">
        <v>38.8958238708545</v>
      </c>
      <c r="E5545" s="19" t="s">
        <v>5632</v>
      </c>
      <c r="F5545" s="46">
        <f>INDEX(Δεδομένα!$P:$P,MATCH('2021'!E5545,Δεδομένα!$O:$O,0))</f>
        <v>161</v>
      </c>
      <c r="G5545" s="49" t="s">
        <v>5633</v>
      </c>
      <c r="H5545" s="51" t="str">
        <f>INDEX(Δεδομένα!B$1:B$51,MATCH('2021'!G5545,Δεδομένα!A$1:A$51,0))</f>
        <v>ΣΤΕΡΕΑΣ ΕΛΛΑΔΟΣ</v>
      </c>
      <c r="I5545" s="53">
        <f>INDEX(Δεδομένα!E$1:E$13,MATCH('2021'!H5545,Δεδομένα!D$1:D$13,0))</f>
        <v>9</v>
      </c>
      <c r="J5545" s="4">
        <v>44408</v>
      </c>
      <c r="K5545" s="3" t="s">
        <v>1408</v>
      </c>
      <c r="L5545" s="17" t="str">
        <f t="shared" si="456"/>
        <v>31/07/2021 07:38</v>
      </c>
      <c r="M5545" s="4">
        <v>44410</v>
      </c>
      <c r="N5545" s="3" t="s">
        <v>324</v>
      </c>
      <c r="O5545" s="17" t="str">
        <f t="shared" si="457"/>
        <v>02/08/2021 10:00</v>
      </c>
      <c r="P5545" s="29">
        <f t="shared" si="458"/>
        <v>2.0986111111051287</v>
      </c>
      <c r="Q5545" s="30">
        <f>2*24</f>
        <v>48</v>
      </c>
      <c r="R5545" s="27">
        <f t="shared" si="459"/>
        <v>3021.9999999913853</v>
      </c>
      <c r="S5545" s="3" t="s">
        <v>4</v>
      </c>
      <c r="T5545" s="3" t="s">
        <v>5636</v>
      </c>
      <c r="U5545" s="3" t="s">
        <v>4</v>
      </c>
      <c r="V5545" s="3" t="s">
        <v>2186</v>
      </c>
      <c r="W5545" s="5">
        <v>0</v>
      </c>
      <c r="X5545" s="5">
        <v>4</v>
      </c>
      <c r="Y5545" s="5">
        <v>0</v>
      </c>
      <c r="Z5545" s="5">
        <v>2</v>
      </c>
      <c r="AA5545" s="5">
        <v>0</v>
      </c>
      <c r="AB5545" s="5">
        <v>0</v>
      </c>
      <c r="AC5545" s="5">
        <v>0</v>
      </c>
      <c r="AD5545" s="5">
        <v>0</v>
      </c>
      <c r="AE5545" s="2">
        <v>25</v>
      </c>
      <c r="AF5545" s="2">
        <v>5</v>
      </c>
      <c r="AG5545" s="2">
        <v>0</v>
      </c>
      <c r="AH5545" s="2">
        <v>0</v>
      </c>
      <c r="AI5545" s="2">
        <v>2</v>
      </c>
      <c r="AJ5545" s="2">
        <v>11</v>
      </c>
      <c r="AK5545" s="2">
        <v>0</v>
      </c>
      <c r="AL5545" s="2">
        <v>2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</row>
    <row r="5546" spans="1:46" x14ac:dyDescent="0.2">
      <c r="A5546" s="2">
        <v>1684181</v>
      </c>
      <c r="B5546" s="2">
        <v>877125</v>
      </c>
      <c r="C5546" s="7">
        <v>22.395802155091499</v>
      </c>
      <c r="D5546" s="7">
        <v>38.894757810761497</v>
      </c>
      <c r="E5546" s="19" t="s">
        <v>5632</v>
      </c>
      <c r="F5546" s="46">
        <f>INDEX(Δεδομένα!$P:$P,MATCH('2021'!E5546,Δεδομένα!$O:$O,0))</f>
        <v>161</v>
      </c>
      <c r="G5546" s="49" t="s">
        <v>5633</v>
      </c>
      <c r="H5546" s="51" t="str">
        <f>INDEX(Δεδομένα!B$1:B$51,MATCH('2021'!G5546,Δεδομένα!A$1:A$51,0))</f>
        <v>ΣΤΕΡΕΑΣ ΕΛΛΑΔΟΣ</v>
      </c>
      <c r="I5546" s="53">
        <f>INDEX(Δεδομένα!E$1:E$13,MATCH('2021'!H5546,Δεδομένα!D$1:D$13,0))</f>
        <v>9</v>
      </c>
      <c r="J5546" s="4">
        <v>44410</v>
      </c>
      <c r="K5546" s="3" t="s">
        <v>969</v>
      </c>
      <c r="L5546" s="17" t="str">
        <f t="shared" si="456"/>
        <v>02/08/2021 19:37</v>
      </c>
      <c r="M5546" s="4">
        <v>44410</v>
      </c>
      <c r="N5546" s="3" t="s">
        <v>1488</v>
      </c>
      <c r="O5546" s="17" t="str">
        <f t="shared" si="457"/>
        <v>02/08/2021 22:15</v>
      </c>
      <c r="P5546" s="24">
        <f t="shared" si="458"/>
        <v>0.10972222222335404</v>
      </c>
      <c r="Q5546" s="28">
        <v>0</v>
      </c>
      <c r="R5546" s="27">
        <f t="shared" si="459"/>
        <v>158.00000000162981</v>
      </c>
      <c r="S5546" s="3" t="s">
        <v>4</v>
      </c>
      <c r="T5546" s="3" t="s">
        <v>5636</v>
      </c>
      <c r="U5546" s="3" t="s">
        <v>4</v>
      </c>
      <c r="V5546" s="3" t="s">
        <v>5651</v>
      </c>
      <c r="W5546" s="5">
        <v>3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2">
        <v>10</v>
      </c>
      <c r="AF5546" s="2">
        <v>0</v>
      </c>
      <c r="AG5546" s="2">
        <v>0</v>
      </c>
      <c r="AH5546" s="2">
        <v>0</v>
      </c>
      <c r="AI5546" s="2">
        <v>0</v>
      </c>
      <c r="AJ5546" s="2">
        <v>3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</row>
    <row r="5547" spans="1:46" x14ac:dyDescent="0.2">
      <c r="A5547" s="2">
        <v>1696115</v>
      </c>
      <c r="B5547" s="2">
        <v>879111</v>
      </c>
      <c r="C5547" s="7">
        <v>22.500692216705499</v>
      </c>
      <c r="D5547" s="7">
        <v>38.972023331076002</v>
      </c>
      <c r="E5547" s="19" t="s">
        <v>5632</v>
      </c>
      <c r="F5547" s="46">
        <f>INDEX(Δεδομένα!$P:$P,MATCH('2021'!E5547,Δεδομένα!$O:$O,0))</f>
        <v>161</v>
      </c>
      <c r="G5547" s="49" t="s">
        <v>5633</v>
      </c>
      <c r="H5547" s="51" t="str">
        <f>INDEX(Δεδομένα!B$1:B$51,MATCH('2021'!G5547,Δεδομένα!A$1:A$51,0))</f>
        <v>ΣΤΕΡΕΑΣ ΕΛΛΑΔΟΣ</v>
      </c>
      <c r="I5547" s="53">
        <f>INDEX(Δεδομένα!E$1:E$13,MATCH('2021'!H5547,Δεδομένα!D$1:D$13,0))</f>
        <v>9</v>
      </c>
      <c r="J5547" s="4">
        <v>44414</v>
      </c>
      <c r="K5547" s="3" t="s">
        <v>5652</v>
      </c>
      <c r="L5547" s="17" t="str">
        <f t="shared" si="456"/>
        <v>06/08/2021 04:00</v>
      </c>
      <c r="M5547" s="4">
        <v>44421</v>
      </c>
      <c r="N5547" s="3" t="s">
        <v>125</v>
      </c>
      <c r="O5547" s="17" t="str">
        <f t="shared" si="457"/>
        <v>13/08/2021 20:30</v>
      </c>
      <c r="P5547" s="29">
        <f t="shared" si="458"/>
        <v>7.6875</v>
      </c>
      <c r="Q5547" s="30">
        <f>7*24</f>
        <v>168</v>
      </c>
      <c r="R5547" s="27">
        <f t="shared" si="459"/>
        <v>11070</v>
      </c>
      <c r="S5547" s="3" t="s">
        <v>4</v>
      </c>
      <c r="T5547" s="3" t="s">
        <v>5636</v>
      </c>
      <c r="U5547" s="3" t="s">
        <v>4</v>
      </c>
      <c r="V5547" s="3" t="s">
        <v>5653</v>
      </c>
      <c r="W5547" s="5">
        <v>0</v>
      </c>
      <c r="X5547" s="5">
        <v>460</v>
      </c>
      <c r="Y5547" s="5">
        <v>0</v>
      </c>
      <c r="Z5547" s="5">
        <v>50</v>
      </c>
      <c r="AA5547" s="5">
        <v>0</v>
      </c>
      <c r="AB5547" s="5">
        <v>0</v>
      </c>
      <c r="AC5547" s="5">
        <v>0</v>
      </c>
      <c r="AD5547" s="5">
        <v>0</v>
      </c>
      <c r="AE5547" s="2">
        <v>22</v>
      </c>
      <c r="AF5547" s="2">
        <v>10</v>
      </c>
      <c r="AG5547" s="2">
        <v>0</v>
      </c>
      <c r="AH5547" s="2">
        <v>0</v>
      </c>
      <c r="AI5547" s="2">
        <v>0</v>
      </c>
      <c r="AJ5547" s="2">
        <v>8</v>
      </c>
      <c r="AK5547" s="2">
        <v>8</v>
      </c>
      <c r="AL5547" s="2">
        <v>0</v>
      </c>
      <c r="AM5547" s="2">
        <v>0</v>
      </c>
      <c r="AN5547" s="2">
        <v>1</v>
      </c>
      <c r="AO5547" s="2">
        <v>0</v>
      </c>
      <c r="AP5547" s="2">
        <v>0</v>
      </c>
      <c r="AQ5547" s="2">
        <v>2</v>
      </c>
      <c r="AR5547" s="2">
        <v>0</v>
      </c>
      <c r="AS5547" s="2">
        <v>0</v>
      </c>
      <c r="AT5547" s="2">
        <v>0</v>
      </c>
    </row>
    <row r="5548" spans="1:46" x14ac:dyDescent="0.2">
      <c r="A5548" s="2">
        <v>1693874</v>
      </c>
      <c r="B5548" s="2">
        <v>880369</v>
      </c>
      <c r="C5548" s="2"/>
      <c r="D5548" s="2"/>
      <c r="E5548" s="19" t="s">
        <v>5632</v>
      </c>
      <c r="F5548" s="46">
        <f>INDEX(Δεδομένα!$P:$P,MATCH('2021'!E5548,Δεδομένα!$O:$O,0))</f>
        <v>161</v>
      </c>
      <c r="G5548" s="49" t="s">
        <v>5633</v>
      </c>
      <c r="H5548" s="51" t="str">
        <f>INDEX(Δεδομένα!B$1:B$51,MATCH('2021'!G5548,Δεδομένα!A$1:A$51,0))</f>
        <v>ΣΤΕΡΕΑΣ ΕΛΛΑΔΟΣ</v>
      </c>
      <c r="I5548" s="53">
        <f>INDEX(Δεδομένα!E$1:E$13,MATCH('2021'!H5548,Δεδομένα!D$1:D$13,0))</f>
        <v>9</v>
      </c>
      <c r="J5548" s="4">
        <v>44415</v>
      </c>
      <c r="K5548" s="3" t="s">
        <v>396</v>
      </c>
      <c r="L5548" s="17" t="str">
        <f t="shared" si="456"/>
        <v>07/08/2021 16:44</v>
      </c>
      <c r="M5548" s="4">
        <v>44415</v>
      </c>
      <c r="N5548" s="3" t="s">
        <v>150</v>
      </c>
      <c r="O5548" s="17" t="str">
        <f t="shared" si="457"/>
        <v>07/08/2021 19:00</v>
      </c>
      <c r="P5548" s="24">
        <f t="shared" si="458"/>
        <v>9.4444444439432118E-2</v>
      </c>
      <c r="Q5548" s="28">
        <v>0</v>
      </c>
      <c r="R5548" s="27">
        <f t="shared" si="459"/>
        <v>135.99999999278225</v>
      </c>
      <c r="S5548" s="3" t="s">
        <v>4</v>
      </c>
      <c r="T5548" s="3" t="s">
        <v>5636</v>
      </c>
      <c r="U5548" s="3" t="s">
        <v>5654</v>
      </c>
      <c r="V5548" s="3" t="s">
        <v>5655</v>
      </c>
      <c r="W5548" s="5">
        <v>0</v>
      </c>
      <c r="X5548" s="5">
        <v>0</v>
      </c>
      <c r="Y5548" s="5">
        <v>0</v>
      </c>
      <c r="Z5548" s="5">
        <v>0.06</v>
      </c>
      <c r="AA5548" s="5">
        <v>0</v>
      </c>
      <c r="AB5548" s="5">
        <v>0</v>
      </c>
      <c r="AC5548" s="5">
        <v>0</v>
      </c>
      <c r="AD5548" s="5">
        <v>0</v>
      </c>
      <c r="AE5548" s="2">
        <v>6</v>
      </c>
      <c r="AF5548" s="2">
        <v>0</v>
      </c>
      <c r="AG5548" s="2">
        <v>0</v>
      </c>
      <c r="AH5548" s="2">
        <v>0</v>
      </c>
      <c r="AI5548" s="2">
        <v>0</v>
      </c>
      <c r="AJ5548" s="2">
        <v>3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</row>
    <row r="5549" spans="1:46" x14ac:dyDescent="0.2">
      <c r="A5549" s="2">
        <v>1704721</v>
      </c>
      <c r="B5549" s="2">
        <v>886640</v>
      </c>
      <c r="C5549" s="7">
        <v>22.5331565251625</v>
      </c>
      <c r="D5549" s="7">
        <v>38.993126614689501</v>
      </c>
      <c r="E5549" s="19" t="s">
        <v>5632</v>
      </c>
      <c r="F5549" s="46">
        <f>INDEX(Δεδομένα!$P:$P,MATCH('2021'!E5549,Δεδομένα!$O:$O,0))</f>
        <v>161</v>
      </c>
      <c r="G5549" s="49" t="s">
        <v>5633</v>
      </c>
      <c r="H5549" s="51" t="str">
        <f>INDEX(Δεδομένα!B$1:B$51,MATCH('2021'!G5549,Δεδομένα!A$1:A$51,0))</f>
        <v>ΣΤΕΡΕΑΣ ΕΛΛΑΔΟΣ</v>
      </c>
      <c r="I5549" s="53">
        <f>INDEX(Δεδομένα!E$1:E$13,MATCH('2021'!H5549,Δεδομένα!D$1:D$13,0))</f>
        <v>9</v>
      </c>
      <c r="J5549" s="4">
        <v>44435</v>
      </c>
      <c r="K5549" s="3" t="s">
        <v>197</v>
      </c>
      <c r="L5549" s="17" t="str">
        <f t="shared" si="456"/>
        <v>27/08/2021 15:30</v>
      </c>
      <c r="M5549" s="4">
        <v>44443</v>
      </c>
      <c r="N5549" s="3" t="s">
        <v>502</v>
      </c>
      <c r="O5549" s="17" t="str">
        <f t="shared" si="457"/>
        <v>04/09/2021 19:30</v>
      </c>
      <c r="P5549" s="29">
        <f t="shared" si="458"/>
        <v>8.1666666666642413</v>
      </c>
      <c r="Q5549" s="30">
        <f>8*24</f>
        <v>192</v>
      </c>
      <c r="R5549" s="27">
        <f t="shared" si="459"/>
        <v>11759.999999996508</v>
      </c>
      <c r="S5549" s="3" t="s">
        <v>4</v>
      </c>
      <c r="T5549" s="3" t="s">
        <v>5643</v>
      </c>
      <c r="U5549" s="3" t="s">
        <v>5656</v>
      </c>
      <c r="V5549" s="3" t="s">
        <v>5657</v>
      </c>
      <c r="W5549" s="5">
        <v>1800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2">
        <v>30</v>
      </c>
      <c r="AF5549" s="2">
        <v>10</v>
      </c>
      <c r="AG5549" s="2">
        <v>0</v>
      </c>
      <c r="AH5549" s="2">
        <v>0</v>
      </c>
      <c r="AI5549" s="2">
        <v>0</v>
      </c>
      <c r="AJ5549" s="2">
        <v>10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</row>
    <row r="5550" spans="1:46" x14ac:dyDescent="0.2">
      <c r="A5550" s="2">
        <v>1702739</v>
      </c>
      <c r="B5550" s="2">
        <v>891357</v>
      </c>
      <c r="C5550" s="7">
        <v>22.6476247546574</v>
      </c>
      <c r="D5550" s="7">
        <v>38.739003057597102</v>
      </c>
      <c r="E5550" s="19" t="s">
        <v>5632</v>
      </c>
      <c r="F5550" s="46">
        <f>INDEX(Δεδομένα!$P:$P,MATCH('2021'!E5550,Δεδομένα!$O:$O,0))</f>
        <v>161</v>
      </c>
      <c r="G5550" s="49" t="s">
        <v>5633</v>
      </c>
      <c r="H5550" s="51" t="str">
        <f>INDEX(Δεδομένα!B$1:B$51,MATCH('2021'!G5550,Δεδομένα!A$1:A$51,0))</f>
        <v>ΣΤΕΡΕΑΣ ΕΛΛΑΔΟΣ</v>
      </c>
      <c r="I5550" s="53">
        <f>INDEX(Δεδομένα!E$1:E$13,MATCH('2021'!H5550,Δεδομένα!D$1:D$13,0))</f>
        <v>9</v>
      </c>
      <c r="J5550" s="4">
        <v>44454</v>
      </c>
      <c r="K5550" s="3" t="s">
        <v>1303</v>
      </c>
      <c r="L5550" s="17" t="str">
        <f t="shared" si="456"/>
        <v>15/09/2021 10:02</v>
      </c>
      <c r="M5550" s="4">
        <v>44454</v>
      </c>
      <c r="N5550" s="3" t="s">
        <v>524</v>
      </c>
      <c r="O5550" s="17" t="str">
        <f t="shared" si="457"/>
        <v>15/09/2021 20:40</v>
      </c>
      <c r="P5550" s="24">
        <f t="shared" si="458"/>
        <v>0.44305555555183673</v>
      </c>
      <c r="Q5550" s="28">
        <v>0</v>
      </c>
      <c r="R5550" s="27">
        <f t="shared" si="459"/>
        <v>637.9999999946449</v>
      </c>
      <c r="S5550" s="3" t="s">
        <v>4</v>
      </c>
      <c r="T5550" s="3" t="s">
        <v>5634</v>
      </c>
      <c r="U5550" s="3" t="s">
        <v>123</v>
      </c>
      <c r="V5550" s="3" t="s">
        <v>5658</v>
      </c>
      <c r="W5550" s="5">
        <v>0</v>
      </c>
      <c r="X5550" s="5">
        <v>0</v>
      </c>
      <c r="Y5550" s="5">
        <v>0</v>
      </c>
      <c r="Z5550" s="5">
        <v>10</v>
      </c>
      <c r="AA5550" s="5">
        <v>0</v>
      </c>
      <c r="AB5550" s="5">
        <v>0</v>
      </c>
      <c r="AC5550" s="5">
        <v>5</v>
      </c>
      <c r="AD5550" s="5">
        <v>0</v>
      </c>
      <c r="AE5550" s="2">
        <v>6</v>
      </c>
      <c r="AF5550" s="2">
        <v>0</v>
      </c>
      <c r="AG5550" s="2">
        <v>0</v>
      </c>
      <c r="AH5550" s="2">
        <v>0</v>
      </c>
      <c r="AI5550" s="2">
        <v>0</v>
      </c>
      <c r="AJ5550" s="2">
        <v>3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</row>
    <row r="5551" spans="1:46" x14ac:dyDescent="0.2">
      <c r="A5551" s="2">
        <v>1701657</v>
      </c>
      <c r="B5551" s="2">
        <v>892233</v>
      </c>
      <c r="C5551" s="7">
        <v>22.5128121632318</v>
      </c>
      <c r="D5551" s="7">
        <v>38.973314180795697</v>
      </c>
      <c r="E5551" s="19" t="s">
        <v>5632</v>
      </c>
      <c r="F5551" s="46">
        <f>INDEX(Δεδομένα!$P:$P,MATCH('2021'!E5551,Δεδομένα!$O:$O,0))</f>
        <v>161</v>
      </c>
      <c r="G5551" s="49" t="s">
        <v>5633</v>
      </c>
      <c r="H5551" s="51" t="str">
        <f>INDEX(Δεδομένα!B$1:B$51,MATCH('2021'!G5551,Δεδομένα!A$1:A$51,0))</f>
        <v>ΣΤΕΡΕΑΣ ΕΛΛΑΔΟΣ</v>
      </c>
      <c r="I5551" s="53">
        <f>INDEX(Δεδομένα!E$1:E$13,MATCH('2021'!H5551,Δεδομένα!D$1:D$13,0))</f>
        <v>9</v>
      </c>
      <c r="J5551" s="4">
        <v>44457</v>
      </c>
      <c r="K5551" s="3" t="s">
        <v>161</v>
      </c>
      <c r="L5551" s="17" t="str">
        <f t="shared" si="456"/>
        <v>18/09/2021 15:00</v>
      </c>
      <c r="M5551" s="4">
        <v>44460</v>
      </c>
      <c r="N5551" s="3" t="s">
        <v>2391</v>
      </c>
      <c r="O5551" s="17" t="str">
        <f t="shared" si="457"/>
        <v>21/09/2021 19:54</v>
      </c>
      <c r="P5551" s="29">
        <f t="shared" si="458"/>
        <v>3.2041666666700621</v>
      </c>
      <c r="Q5551" s="30">
        <f>3*24</f>
        <v>72</v>
      </c>
      <c r="R5551" s="27">
        <f t="shared" si="459"/>
        <v>4614.0000000048894</v>
      </c>
      <c r="S5551" s="3" t="s">
        <v>4</v>
      </c>
      <c r="T5551" s="3" t="s">
        <v>5636</v>
      </c>
      <c r="U5551" s="3" t="s">
        <v>5639</v>
      </c>
      <c r="V5551" s="3" t="s">
        <v>123</v>
      </c>
      <c r="W5551" s="5">
        <v>150</v>
      </c>
      <c r="X5551" s="5">
        <v>0</v>
      </c>
      <c r="Y5551" s="5">
        <v>0</v>
      </c>
      <c r="Z5551" s="5">
        <v>60</v>
      </c>
      <c r="AA5551" s="5">
        <v>0</v>
      </c>
      <c r="AB5551" s="5">
        <v>0</v>
      </c>
      <c r="AC5551" s="5">
        <v>0</v>
      </c>
      <c r="AD5551" s="5">
        <v>0</v>
      </c>
      <c r="AE5551" s="2">
        <v>60</v>
      </c>
      <c r="AF5551" s="2">
        <v>8</v>
      </c>
      <c r="AG5551" s="2">
        <v>0</v>
      </c>
      <c r="AH5551" s="2">
        <v>0</v>
      </c>
      <c r="AI5551" s="2">
        <v>2</v>
      </c>
      <c r="AJ5551" s="2">
        <v>18</v>
      </c>
      <c r="AK5551" s="2">
        <v>0</v>
      </c>
      <c r="AL5551" s="2">
        <v>1</v>
      </c>
      <c r="AM5551" s="2">
        <v>0</v>
      </c>
      <c r="AN5551" s="2">
        <v>1</v>
      </c>
      <c r="AO5551" s="2">
        <v>2</v>
      </c>
      <c r="AP5551" s="2">
        <v>2</v>
      </c>
      <c r="AQ5551" s="2">
        <v>2</v>
      </c>
      <c r="AR5551" s="2">
        <v>0</v>
      </c>
      <c r="AS5551" s="2">
        <v>0</v>
      </c>
      <c r="AT5551" s="2">
        <v>0</v>
      </c>
    </row>
    <row r="5552" spans="1:46" x14ac:dyDescent="0.2">
      <c r="A5552" s="2">
        <v>1702742</v>
      </c>
      <c r="B5552" s="2">
        <v>892319</v>
      </c>
      <c r="C5552" s="7">
        <v>22.396142487038201</v>
      </c>
      <c r="D5552" s="7">
        <v>38.885353613152098</v>
      </c>
      <c r="E5552" s="19" t="s">
        <v>5632</v>
      </c>
      <c r="F5552" s="46">
        <f>INDEX(Δεδομένα!$P:$P,MATCH('2021'!E5552,Δεδομένα!$O:$O,0))</f>
        <v>161</v>
      </c>
      <c r="G5552" s="49" t="s">
        <v>5633</v>
      </c>
      <c r="H5552" s="51" t="str">
        <f>INDEX(Δεδομένα!B$1:B$51,MATCH('2021'!G5552,Δεδομένα!A$1:A$51,0))</f>
        <v>ΣΤΕΡΕΑΣ ΕΛΛΑΔΟΣ</v>
      </c>
      <c r="I5552" s="53">
        <f>INDEX(Δεδομένα!E$1:E$13,MATCH('2021'!H5552,Δεδομένα!D$1:D$13,0))</f>
        <v>9</v>
      </c>
      <c r="J5552" s="4">
        <v>44457</v>
      </c>
      <c r="K5552" s="3" t="s">
        <v>1704</v>
      </c>
      <c r="L5552" s="17" t="str">
        <f t="shared" si="456"/>
        <v>18/09/2021 18:13</v>
      </c>
      <c r="M5552" s="4">
        <v>44457</v>
      </c>
      <c r="N5552" s="3" t="s">
        <v>79</v>
      </c>
      <c r="O5552" s="17" t="str">
        <f t="shared" si="457"/>
        <v>18/09/2021 19:10</v>
      </c>
      <c r="P5552" s="24">
        <f t="shared" si="458"/>
        <v>3.9583333331393078E-2</v>
      </c>
      <c r="Q5552" s="28">
        <v>0</v>
      </c>
      <c r="R5552" s="27">
        <f t="shared" si="459"/>
        <v>56.999999997206032</v>
      </c>
      <c r="S5552" s="3" t="s">
        <v>4</v>
      </c>
      <c r="T5552" s="3" t="s">
        <v>5636</v>
      </c>
      <c r="U5552" s="3" t="s">
        <v>5639</v>
      </c>
      <c r="V5552" s="3" t="s">
        <v>2186</v>
      </c>
      <c r="W5552" s="5">
        <v>0</v>
      </c>
      <c r="X5552" s="5">
        <v>0</v>
      </c>
      <c r="Y5552" s="5">
        <v>0</v>
      </c>
      <c r="Z5552" s="5">
        <v>5</v>
      </c>
      <c r="AA5552" s="5">
        <v>0</v>
      </c>
      <c r="AB5552" s="5">
        <v>0</v>
      </c>
      <c r="AC5552" s="5">
        <v>0</v>
      </c>
      <c r="AD5552" s="5">
        <v>0</v>
      </c>
      <c r="AE5552" s="2">
        <v>4</v>
      </c>
      <c r="AF5552" s="2">
        <v>0</v>
      </c>
      <c r="AG5552" s="2">
        <v>0</v>
      </c>
      <c r="AH5552" s="2">
        <v>0</v>
      </c>
      <c r="AI5552" s="2">
        <v>0</v>
      </c>
      <c r="AJ5552" s="2">
        <v>2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</row>
    <row r="5553" spans="1:46" x14ac:dyDescent="0.2">
      <c r="A5553" s="2">
        <v>1712280</v>
      </c>
      <c r="B5553" s="2">
        <v>896838</v>
      </c>
      <c r="C5553" s="7">
        <v>22.476172412914298</v>
      </c>
      <c r="D5553" s="7">
        <v>38.856384556164102</v>
      </c>
      <c r="E5553" s="19" t="s">
        <v>5632</v>
      </c>
      <c r="F5553" s="46">
        <f>INDEX(Δεδομένα!$P:$P,MATCH('2021'!E5553,Δεδομένα!$O:$O,0))</f>
        <v>161</v>
      </c>
      <c r="G5553" s="49" t="s">
        <v>5633</v>
      </c>
      <c r="H5553" s="51" t="str">
        <f>INDEX(Δεδομένα!B$1:B$51,MATCH('2021'!G5553,Δεδομένα!A$1:A$51,0))</f>
        <v>ΣΤΕΡΕΑΣ ΕΛΛΑΔΟΣ</v>
      </c>
      <c r="I5553" s="53">
        <f>INDEX(Δεδομένα!E$1:E$13,MATCH('2021'!H5553,Δεδομένα!D$1:D$13,0))</f>
        <v>9</v>
      </c>
      <c r="J5553" s="4">
        <v>44474</v>
      </c>
      <c r="K5553" s="3" t="s">
        <v>396</v>
      </c>
      <c r="L5553" s="17" t="str">
        <f t="shared" si="456"/>
        <v>05/10/2021 16:44</v>
      </c>
      <c r="M5553" s="4">
        <v>44474</v>
      </c>
      <c r="N5553" s="3" t="s">
        <v>742</v>
      </c>
      <c r="O5553" s="17" t="str">
        <f t="shared" si="457"/>
        <v>05/10/2021 19:55</v>
      </c>
      <c r="P5553" s="24">
        <f t="shared" si="458"/>
        <v>0.132638888884685</v>
      </c>
      <c r="Q5553" s="28">
        <v>0</v>
      </c>
      <c r="R5553" s="27">
        <f t="shared" si="459"/>
        <v>190.9999999939464</v>
      </c>
      <c r="S5553" s="3" t="s">
        <v>4</v>
      </c>
      <c r="T5553" s="3" t="s">
        <v>5636</v>
      </c>
      <c r="U5553" s="3" t="s">
        <v>5641</v>
      </c>
      <c r="V5553" s="3" t="s">
        <v>5659</v>
      </c>
      <c r="W5553" s="5">
        <v>0</v>
      </c>
      <c r="X5553" s="5">
        <v>0</v>
      </c>
      <c r="Y5553" s="5">
        <v>0</v>
      </c>
      <c r="Z5553" s="5">
        <v>0</v>
      </c>
      <c r="AA5553" s="5">
        <v>3</v>
      </c>
      <c r="AB5553" s="5">
        <v>0</v>
      </c>
      <c r="AC5553" s="5">
        <v>15</v>
      </c>
      <c r="AD5553" s="5">
        <v>0</v>
      </c>
      <c r="AE5553" s="2">
        <v>6</v>
      </c>
      <c r="AF5553" s="2">
        <v>0</v>
      </c>
      <c r="AG5553" s="2">
        <v>0</v>
      </c>
      <c r="AH5553" s="2">
        <v>0</v>
      </c>
      <c r="AI5553" s="2">
        <v>0</v>
      </c>
      <c r="AJ5553" s="2">
        <v>3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</row>
    <row r="5554" spans="1:46" x14ac:dyDescent="0.2">
      <c r="A5554" s="2">
        <v>1712501</v>
      </c>
      <c r="B5554" s="2">
        <v>906379</v>
      </c>
      <c r="C5554" s="7">
        <v>22.416115268242301</v>
      </c>
      <c r="D5554" s="7">
        <v>38.9131668157005</v>
      </c>
      <c r="E5554" s="19" t="s">
        <v>5632</v>
      </c>
      <c r="F5554" s="46">
        <f>INDEX(Δεδομένα!$P:$P,MATCH('2021'!E5554,Δεδομένα!$O:$O,0))</f>
        <v>161</v>
      </c>
      <c r="G5554" s="49" t="s">
        <v>5633</v>
      </c>
      <c r="H5554" s="51" t="str">
        <f>INDEX(Δεδομένα!B$1:B$51,MATCH('2021'!G5554,Δεδομένα!A$1:A$51,0))</f>
        <v>ΣΤΕΡΕΑΣ ΕΛΛΑΔΟΣ</v>
      </c>
      <c r="I5554" s="53">
        <f>INDEX(Δεδομένα!E$1:E$13,MATCH('2021'!H5554,Δεδομένα!D$1:D$13,0))</f>
        <v>9</v>
      </c>
      <c r="J5554" s="4">
        <v>44503</v>
      </c>
      <c r="K5554" s="3" t="s">
        <v>404</v>
      </c>
      <c r="L5554" s="17" t="str">
        <f t="shared" si="456"/>
        <v>03/11/2021 18:05</v>
      </c>
      <c r="M5554" s="4">
        <v>44503</v>
      </c>
      <c r="N5554" s="3" t="s">
        <v>1490</v>
      </c>
      <c r="O5554" s="17" t="str">
        <f t="shared" si="457"/>
        <v>03/11/2021 19:45</v>
      </c>
      <c r="P5554" s="24">
        <f t="shared" si="458"/>
        <v>6.9444444445252884E-2</v>
      </c>
      <c r="Q5554" s="28">
        <v>0</v>
      </c>
      <c r="R5554" s="27">
        <f t="shared" si="459"/>
        <v>100.00000000116415</v>
      </c>
      <c r="S5554" s="3" t="s">
        <v>4</v>
      </c>
      <c r="T5554" s="3" t="s">
        <v>5636</v>
      </c>
      <c r="U5554" s="3" t="s">
        <v>4</v>
      </c>
      <c r="V5554" s="3" t="s">
        <v>5660</v>
      </c>
      <c r="W5554" s="5">
        <v>0.05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2">
        <v>6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</row>
    <row r="5555" spans="1:46" x14ac:dyDescent="0.2">
      <c r="A5555" s="2">
        <v>1635797</v>
      </c>
      <c r="B5555" s="2">
        <v>824286</v>
      </c>
      <c r="C5555" s="7">
        <v>23.054263837432099</v>
      </c>
      <c r="D5555" s="7">
        <v>38.600529878909398</v>
      </c>
      <c r="E5555" s="19" t="s">
        <v>5661</v>
      </c>
      <c r="F5555" s="46">
        <f>INDEX(Δεδομένα!$P:$P,MATCH('2021'!E5555,Δεδομένα!$O:$O,0))</f>
        <v>162</v>
      </c>
      <c r="G5555" s="49" t="s">
        <v>5633</v>
      </c>
      <c r="H5555" s="51" t="str">
        <f>INDEX(Δεδομένα!B$1:B$51,MATCH('2021'!G5555,Δεδομένα!A$1:A$51,0))</f>
        <v>ΣΤΕΡΕΑΣ ΕΛΛΑΔΟΣ</v>
      </c>
      <c r="I5555" s="53">
        <f>INDEX(Δεδομένα!E$1:E$13,MATCH('2021'!H5555,Δεδομένα!D$1:D$13,0))</f>
        <v>9</v>
      </c>
      <c r="J5555" s="4">
        <v>44235</v>
      </c>
      <c r="K5555" s="3" t="s">
        <v>17</v>
      </c>
      <c r="L5555" s="17" t="str">
        <f t="shared" si="456"/>
        <v>08/02/2021 18:00</v>
      </c>
      <c r="M5555" s="4">
        <v>44235</v>
      </c>
      <c r="N5555" s="3" t="s">
        <v>147</v>
      </c>
      <c r="O5555" s="17" t="str">
        <f t="shared" si="457"/>
        <v>08/02/2021 20:00</v>
      </c>
      <c r="P5555" s="24">
        <f t="shared" si="458"/>
        <v>8.3333333335758653E-2</v>
      </c>
      <c r="Q5555" s="28">
        <v>0</v>
      </c>
      <c r="R5555" s="27">
        <f t="shared" si="459"/>
        <v>120.00000000349246</v>
      </c>
      <c r="S5555" s="3" t="s">
        <v>4</v>
      </c>
      <c r="T5555" s="3" t="s">
        <v>5662</v>
      </c>
      <c r="U5555" s="3" t="s">
        <v>4</v>
      </c>
      <c r="V5555" s="3" t="s">
        <v>5663</v>
      </c>
      <c r="W5555" s="5">
        <v>0</v>
      </c>
      <c r="X5555" s="5">
        <v>0</v>
      </c>
      <c r="Y5555" s="5">
        <v>0</v>
      </c>
      <c r="Z5555" s="5">
        <v>5</v>
      </c>
      <c r="AA5555" s="5">
        <v>5</v>
      </c>
      <c r="AB5555" s="5">
        <v>0</v>
      </c>
      <c r="AC5555" s="5">
        <v>0</v>
      </c>
      <c r="AD5555" s="5">
        <v>0</v>
      </c>
      <c r="AE5555" s="2">
        <v>5</v>
      </c>
      <c r="AF5555" s="2">
        <v>0</v>
      </c>
      <c r="AG5555" s="2">
        <v>0</v>
      </c>
      <c r="AH5555" s="2">
        <v>0</v>
      </c>
      <c r="AI5555" s="2">
        <v>0</v>
      </c>
      <c r="AJ5555" s="2">
        <v>3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 t="s">
        <v>4</v>
      </c>
      <c r="AT5555" s="2" t="s">
        <v>4</v>
      </c>
    </row>
    <row r="5556" spans="1:46" x14ac:dyDescent="0.2">
      <c r="A5556" s="2">
        <v>1648744</v>
      </c>
      <c r="B5556" s="2">
        <v>838728</v>
      </c>
      <c r="C5556" s="7">
        <v>23.1980381011963</v>
      </c>
      <c r="D5556" s="7">
        <v>38.641761779785199</v>
      </c>
      <c r="E5556" s="19" t="s">
        <v>5661</v>
      </c>
      <c r="F5556" s="46">
        <f>INDEX(Δεδομένα!$P:$P,MATCH('2021'!E5556,Δεδομένα!$O:$O,0))</f>
        <v>162</v>
      </c>
      <c r="G5556" s="49" t="s">
        <v>5633</v>
      </c>
      <c r="H5556" s="51" t="str">
        <f>INDEX(Δεδομένα!B$1:B$51,MATCH('2021'!G5556,Δεδομένα!A$1:A$51,0))</f>
        <v>ΣΤΕΡΕΑΣ ΕΛΛΑΔΟΣ</v>
      </c>
      <c r="I5556" s="53">
        <f>INDEX(Δεδομένα!E$1:E$13,MATCH('2021'!H5556,Δεδομένα!D$1:D$13,0))</f>
        <v>9</v>
      </c>
      <c r="J5556" s="4">
        <v>44272</v>
      </c>
      <c r="K5556" s="3" t="s">
        <v>797</v>
      </c>
      <c r="L5556" s="17" t="str">
        <f t="shared" si="456"/>
        <v>17/03/2021 21:15</v>
      </c>
      <c r="M5556" s="4">
        <v>44272</v>
      </c>
      <c r="N5556" s="3" t="s">
        <v>1488</v>
      </c>
      <c r="O5556" s="17" t="str">
        <f t="shared" si="457"/>
        <v>17/03/2021 22:15</v>
      </c>
      <c r="P5556" s="24">
        <f t="shared" si="458"/>
        <v>4.1666666671517305E-2</v>
      </c>
      <c r="Q5556" s="28">
        <v>0</v>
      </c>
      <c r="R5556" s="27">
        <f t="shared" si="459"/>
        <v>60.000000006984919</v>
      </c>
      <c r="S5556" s="3" t="s">
        <v>4</v>
      </c>
      <c r="T5556" s="3" t="s">
        <v>5662</v>
      </c>
      <c r="U5556" s="3" t="s">
        <v>123</v>
      </c>
      <c r="V5556" s="3" t="s">
        <v>5664</v>
      </c>
      <c r="W5556" s="5">
        <v>0</v>
      </c>
      <c r="X5556" s="5">
        <v>0.02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2">
        <v>4</v>
      </c>
      <c r="AF5556" s="2">
        <v>0</v>
      </c>
      <c r="AG5556" s="2">
        <v>0</v>
      </c>
      <c r="AH5556" s="2">
        <v>0</v>
      </c>
      <c r="AI5556" s="2">
        <v>0</v>
      </c>
      <c r="AJ5556" s="2">
        <v>2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 t="s">
        <v>4</v>
      </c>
      <c r="AT5556" s="2" t="s">
        <v>4</v>
      </c>
    </row>
    <row r="5557" spans="1:46" x14ac:dyDescent="0.2">
      <c r="A5557" s="2">
        <v>1649930</v>
      </c>
      <c r="B5557" s="2">
        <v>840509</v>
      </c>
      <c r="C5557" s="7">
        <v>23.236390996930499</v>
      </c>
      <c r="D5557" s="7">
        <v>38.610497364371199</v>
      </c>
      <c r="E5557" s="19" t="s">
        <v>5661</v>
      </c>
      <c r="F5557" s="46">
        <f>INDEX(Δεδομένα!$P:$P,MATCH('2021'!E5557,Δεδομένα!$O:$O,0))</f>
        <v>162</v>
      </c>
      <c r="G5557" s="49" t="s">
        <v>5633</v>
      </c>
      <c r="H5557" s="51" t="str">
        <f>INDEX(Δεδομένα!B$1:B$51,MATCH('2021'!G5557,Δεδομένα!A$1:A$51,0))</f>
        <v>ΣΤΕΡΕΑΣ ΕΛΛΑΔΟΣ</v>
      </c>
      <c r="I5557" s="53">
        <f>INDEX(Δεδομένα!E$1:E$13,MATCH('2021'!H5557,Δεδομένα!D$1:D$13,0))</f>
        <v>9</v>
      </c>
      <c r="J5557" s="4">
        <v>44281</v>
      </c>
      <c r="K5557" s="3" t="s">
        <v>36</v>
      </c>
      <c r="L5557" s="17" t="str">
        <f t="shared" si="456"/>
        <v>26/03/2021 16:20</v>
      </c>
      <c r="M5557" s="4">
        <v>44281</v>
      </c>
      <c r="N5557" s="3" t="s">
        <v>433</v>
      </c>
      <c r="O5557" s="17" t="str">
        <f t="shared" si="457"/>
        <v>26/03/2021 17:25</v>
      </c>
      <c r="P5557" s="24">
        <f t="shared" si="458"/>
        <v>4.5138888890505768E-2</v>
      </c>
      <c r="Q5557" s="28">
        <v>0</v>
      </c>
      <c r="R5557" s="27">
        <f t="shared" si="459"/>
        <v>65.000000002328306</v>
      </c>
      <c r="S5557" s="3" t="s">
        <v>4</v>
      </c>
      <c r="T5557" s="3" t="s">
        <v>5662</v>
      </c>
      <c r="U5557" s="3" t="s">
        <v>4</v>
      </c>
      <c r="V5557" s="3" t="s">
        <v>5665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0.2</v>
      </c>
      <c r="AE5557" s="2">
        <v>5</v>
      </c>
      <c r="AF5557" s="2">
        <v>0</v>
      </c>
      <c r="AG5557" s="2">
        <v>0</v>
      </c>
      <c r="AH5557" s="2">
        <v>0</v>
      </c>
      <c r="AI5557" s="2">
        <v>1</v>
      </c>
      <c r="AJ5557" s="2">
        <v>2</v>
      </c>
      <c r="AK5557" s="2">
        <v>0</v>
      </c>
      <c r="AL5557" s="2">
        <v>0</v>
      </c>
      <c r="AM5557" s="2">
        <v>1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 t="s">
        <v>4</v>
      </c>
      <c r="AT5557" s="2" t="s">
        <v>4</v>
      </c>
    </row>
    <row r="5558" spans="1:46" x14ac:dyDescent="0.2">
      <c r="A5558" s="2">
        <v>1655685</v>
      </c>
      <c r="B5558" s="2">
        <v>845372</v>
      </c>
      <c r="C5558" s="7">
        <v>23.198590138109701</v>
      </c>
      <c r="D5558" s="7">
        <v>38.620727815970596</v>
      </c>
      <c r="E5558" s="19" t="s">
        <v>5661</v>
      </c>
      <c r="F5558" s="46">
        <f>INDEX(Δεδομένα!$P:$P,MATCH('2021'!E5558,Δεδομένα!$O:$O,0))</f>
        <v>162</v>
      </c>
      <c r="G5558" s="49" t="s">
        <v>5633</v>
      </c>
      <c r="H5558" s="51" t="str">
        <f>INDEX(Δεδομένα!B$1:B$51,MATCH('2021'!G5558,Δεδομένα!A$1:A$51,0))</f>
        <v>ΣΤΕΡΕΑΣ ΕΛΛΑΔΟΣ</v>
      </c>
      <c r="I5558" s="53">
        <f>INDEX(Δεδομένα!E$1:E$13,MATCH('2021'!H5558,Δεδομένα!D$1:D$13,0))</f>
        <v>9</v>
      </c>
      <c r="J5558" s="4">
        <v>44299</v>
      </c>
      <c r="K5558" s="3" t="s">
        <v>161</v>
      </c>
      <c r="L5558" s="17" t="str">
        <f t="shared" si="456"/>
        <v>13/04/2021 15:00</v>
      </c>
      <c r="M5558" s="4">
        <v>44299</v>
      </c>
      <c r="N5558" s="3" t="s">
        <v>146</v>
      </c>
      <c r="O5558" s="17" t="str">
        <f t="shared" si="457"/>
        <v>13/04/2021 16:30</v>
      </c>
      <c r="P5558" s="24">
        <f t="shared" si="458"/>
        <v>6.25E-2</v>
      </c>
      <c r="Q5558" s="28">
        <v>0</v>
      </c>
      <c r="R5558" s="27">
        <f t="shared" si="459"/>
        <v>90</v>
      </c>
      <c r="S5558" s="3" t="s">
        <v>4</v>
      </c>
      <c r="T5558" s="3" t="s">
        <v>5662</v>
      </c>
      <c r="U5558" s="3" t="s">
        <v>123</v>
      </c>
      <c r="V5558" s="3" t="s">
        <v>5666</v>
      </c>
      <c r="W5558" s="5">
        <v>0</v>
      </c>
      <c r="X5558" s="5">
        <v>0</v>
      </c>
      <c r="Y5558" s="5">
        <v>0</v>
      </c>
      <c r="Z5558" s="5">
        <v>30</v>
      </c>
      <c r="AA5558" s="5">
        <v>0</v>
      </c>
      <c r="AB5558" s="5">
        <v>0</v>
      </c>
      <c r="AC5558" s="5">
        <v>0</v>
      </c>
      <c r="AD5558" s="5">
        <v>0</v>
      </c>
      <c r="AE5558" s="2">
        <v>2</v>
      </c>
      <c r="AF5558" s="2">
        <v>0</v>
      </c>
      <c r="AG5558" s="2">
        <v>0</v>
      </c>
      <c r="AH5558" s="2">
        <v>0</v>
      </c>
      <c r="AI5558" s="2">
        <v>0</v>
      </c>
      <c r="AJ5558" s="2">
        <v>1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 t="s">
        <v>4</v>
      </c>
      <c r="AT5558" s="2" t="s">
        <v>4</v>
      </c>
    </row>
    <row r="5559" spans="1:46" x14ac:dyDescent="0.2">
      <c r="A5559" s="2">
        <v>1656381</v>
      </c>
      <c r="B5559" s="2">
        <v>847154</v>
      </c>
      <c r="C5559" s="7">
        <v>22.931481395376998</v>
      </c>
      <c r="D5559" s="7">
        <v>38.662356737286501</v>
      </c>
      <c r="E5559" s="19" t="s">
        <v>5661</v>
      </c>
      <c r="F5559" s="46">
        <f>INDEX(Δεδομένα!$P:$P,MATCH('2021'!E5559,Δεδομένα!$O:$O,0))</f>
        <v>162</v>
      </c>
      <c r="G5559" s="49" t="s">
        <v>5633</v>
      </c>
      <c r="H5559" s="51" t="str">
        <f>INDEX(Δεδομένα!B$1:B$51,MATCH('2021'!G5559,Δεδομένα!A$1:A$51,0))</f>
        <v>ΣΤΕΡΕΑΣ ΕΛΛΑΔΟΣ</v>
      </c>
      <c r="I5559" s="53">
        <f>INDEX(Δεδομένα!E$1:E$13,MATCH('2021'!H5559,Δεδομένα!D$1:D$13,0))</f>
        <v>9</v>
      </c>
      <c r="J5559" s="4">
        <v>44306</v>
      </c>
      <c r="K5559" s="3" t="s">
        <v>35</v>
      </c>
      <c r="L5559" s="17" t="str">
        <f t="shared" si="456"/>
        <v>20/04/2021 14:50</v>
      </c>
      <c r="M5559" s="4">
        <v>44306</v>
      </c>
      <c r="N5559" s="3" t="s">
        <v>109</v>
      </c>
      <c r="O5559" s="17" t="str">
        <f t="shared" si="457"/>
        <v>20/04/2021 15:50</v>
      </c>
      <c r="P5559" s="24">
        <f t="shared" si="458"/>
        <v>4.1666666664241347E-2</v>
      </c>
      <c r="Q5559" s="28">
        <v>0</v>
      </c>
      <c r="R5559" s="27">
        <f t="shared" si="459"/>
        <v>59.99999999650754</v>
      </c>
      <c r="S5559" s="3" t="s">
        <v>4</v>
      </c>
      <c r="T5559" s="3" t="s">
        <v>5662</v>
      </c>
      <c r="U5559" s="3" t="s">
        <v>4</v>
      </c>
      <c r="V5559" s="3" t="s">
        <v>5667</v>
      </c>
      <c r="W5559" s="5">
        <v>0</v>
      </c>
      <c r="X5559" s="5">
        <v>0</v>
      </c>
      <c r="Y5559" s="5">
        <v>0</v>
      </c>
      <c r="Z5559" s="5">
        <v>10</v>
      </c>
      <c r="AA5559" s="5">
        <v>0</v>
      </c>
      <c r="AB5559" s="5">
        <v>0</v>
      </c>
      <c r="AC5559" s="5">
        <v>0</v>
      </c>
      <c r="AD5559" s="5">
        <v>0</v>
      </c>
      <c r="AE5559" s="2">
        <v>4</v>
      </c>
      <c r="AF5559" s="2">
        <v>0</v>
      </c>
      <c r="AG5559" s="2">
        <v>0</v>
      </c>
      <c r="AH5559" s="2">
        <v>0</v>
      </c>
      <c r="AI5559" s="2">
        <v>0</v>
      </c>
      <c r="AJ5559" s="2">
        <v>2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 t="s">
        <v>4</v>
      </c>
      <c r="AT5559" s="2" t="s">
        <v>4</v>
      </c>
    </row>
    <row r="5560" spans="1:46" x14ac:dyDescent="0.2">
      <c r="A5560" s="2">
        <v>1656653</v>
      </c>
      <c r="B5560" s="2">
        <v>847390</v>
      </c>
      <c r="D5560" s="2"/>
      <c r="E5560" s="19" t="s">
        <v>5661</v>
      </c>
      <c r="F5560" s="46">
        <f>INDEX(Δεδομένα!$P:$P,MATCH('2021'!E5560,Δεδομένα!$O:$O,0))</f>
        <v>162</v>
      </c>
      <c r="G5560" s="49" t="s">
        <v>5633</v>
      </c>
      <c r="H5560" s="51" t="str">
        <f>INDEX(Δεδομένα!B$1:B$51,MATCH('2021'!G5560,Δεδομένα!A$1:A$51,0))</f>
        <v>ΣΤΕΡΕΑΣ ΕΛΛΑΔΟΣ</v>
      </c>
      <c r="I5560" s="53">
        <f>INDEX(Δεδομένα!E$1:E$13,MATCH('2021'!H5560,Δεδομένα!D$1:D$13,0))</f>
        <v>9</v>
      </c>
      <c r="J5560" s="4">
        <v>44307</v>
      </c>
      <c r="K5560" s="3" t="s">
        <v>407</v>
      </c>
      <c r="L5560" s="17" t="str">
        <f t="shared" si="456"/>
        <v>21/04/2021 15:40</v>
      </c>
      <c r="M5560" s="4">
        <v>44307</v>
      </c>
      <c r="N5560" s="3" t="s">
        <v>146</v>
      </c>
      <c r="O5560" s="17" t="str">
        <f t="shared" si="457"/>
        <v>21/04/2021 16:30</v>
      </c>
      <c r="P5560" s="24">
        <f t="shared" si="458"/>
        <v>3.4722222218988463E-2</v>
      </c>
      <c r="Q5560" s="28">
        <v>0</v>
      </c>
      <c r="R5560" s="27">
        <f t="shared" si="459"/>
        <v>49.999999995343387</v>
      </c>
      <c r="S5560" s="3" t="s">
        <v>4</v>
      </c>
      <c r="T5560" s="3" t="s">
        <v>5662</v>
      </c>
      <c r="U5560" s="3" t="s">
        <v>5668</v>
      </c>
      <c r="V5560" s="3" t="s">
        <v>5669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100</v>
      </c>
      <c r="AD5560" s="5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 t="s">
        <v>4</v>
      </c>
      <c r="AT5560" s="2" t="s">
        <v>4</v>
      </c>
    </row>
    <row r="5561" spans="1:46" x14ac:dyDescent="0.2">
      <c r="A5561" s="2">
        <v>1661574</v>
      </c>
      <c r="B5561" s="2">
        <v>852795</v>
      </c>
      <c r="C5561" s="7">
        <v>23.232356741397101</v>
      </c>
      <c r="D5561" s="7">
        <v>38.626096036268599</v>
      </c>
      <c r="E5561" s="19" t="s">
        <v>5661</v>
      </c>
      <c r="F5561" s="46">
        <f>INDEX(Δεδομένα!$P:$P,MATCH('2021'!E5561,Δεδομένα!$O:$O,0))</f>
        <v>162</v>
      </c>
      <c r="G5561" s="49" t="s">
        <v>5633</v>
      </c>
      <c r="H5561" s="51" t="str">
        <f>INDEX(Δεδομένα!B$1:B$51,MATCH('2021'!G5561,Δεδομένα!A$1:A$51,0))</f>
        <v>ΣΤΕΡΕΑΣ ΕΛΛΑΔΟΣ</v>
      </c>
      <c r="I5561" s="53">
        <f>INDEX(Δεδομένα!E$1:E$13,MATCH('2021'!H5561,Δεδομένα!D$1:D$13,0))</f>
        <v>9</v>
      </c>
      <c r="J5561" s="4">
        <v>44329</v>
      </c>
      <c r="K5561" s="3" t="s">
        <v>3052</v>
      </c>
      <c r="L5561" s="17" t="str">
        <f t="shared" si="456"/>
        <v>13/05/2021 09:54</v>
      </c>
      <c r="M5561" s="4">
        <v>44329</v>
      </c>
      <c r="N5561" s="3" t="s">
        <v>475</v>
      </c>
      <c r="O5561" s="17" t="str">
        <f t="shared" si="457"/>
        <v>13/05/2021 10:53</v>
      </c>
      <c r="P5561" s="24">
        <f t="shared" si="458"/>
        <v>4.0972222224809229E-2</v>
      </c>
      <c r="Q5561" s="28">
        <v>0</v>
      </c>
      <c r="R5561" s="27">
        <f t="shared" si="459"/>
        <v>59.00000000372529</v>
      </c>
      <c r="S5561" s="3" t="s">
        <v>4</v>
      </c>
      <c r="T5561" s="3" t="s">
        <v>5662</v>
      </c>
      <c r="U5561" s="3" t="s">
        <v>123</v>
      </c>
      <c r="V5561" s="3" t="s">
        <v>5670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0.2</v>
      </c>
      <c r="AD5561" s="5">
        <v>0</v>
      </c>
      <c r="AE5561" s="2">
        <v>3</v>
      </c>
      <c r="AF5561" s="2">
        <v>0</v>
      </c>
      <c r="AG5561" s="2">
        <v>0</v>
      </c>
      <c r="AH5561" s="2">
        <v>0</v>
      </c>
      <c r="AI5561" s="2">
        <v>0</v>
      </c>
      <c r="AJ5561" s="2">
        <v>2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 t="s">
        <v>4</v>
      </c>
      <c r="AT5561" s="2" t="s">
        <v>4</v>
      </c>
    </row>
    <row r="5562" spans="1:46" x14ac:dyDescent="0.2">
      <c r="A5562" s="2">
        <v>1661649</v>
      </c>
      <c r="B5562" s="2">
        <v>852885</v>
      </c>
      <c r="C5562" s="7">
        <v>23.093635982601501</v>
      </c>
      <c r="D5562" s="7">
        <v>38.632600882021897</v>
      </c>
      <c r="E5562" s="19" t="s">
        <v>5661</v>
      </c>
      <c r="F5562" s="46">
        <f>INDEX(Δεδομένα!$P:$P,MATCH('2021'!E5562,Δεδομένα!$O:$O,0))</f>
        <v>162</v>
      </c>
      <c r="G5562" s="49" t="s">
        <v>5633</v>
      </c>
      <c r="H5562" s="51" t="str">
        <f>INDEX(Δεδομένα!B$1:B$51,MATCH('2021'!G5562,Δεδομένα!A$1:A$51,0))</f>
        <v>ΣΤΕΡΕΑΣ ΕΛΛΑΔΟΣ</v>
      </c>
      <c r="I5562" s="53">
        <f>INDEX(Δεδομένα!E$1:E$13,MATCH('2021'!H5562,Δεδομένα!D$1:D$13,0))</f>
        <v>9</v>
      </c>
      <c r="J5562" s="4">
        <v>44329</v>
      </c>
      <c r="K5562" s="3" t="s">
        <v>985</v>
      </c>
      <c r="L5562" s="17" t="str">
        <f t="shared" si="456"/>
        <v>13/05/2021 17:21</v>
      </c>
      <c r="M5562" s="4">
        <v>44329</v>
      </c>
      <c r="N5562" s="3" t="s">
        <v>712</v>
      </c>
      <c r="O5562" s="17" t="str">
        <f t="shared" si="457"/>
        <v>13/05/2021 18:30</v>
      </c>
      <c r="P5562" s="24">
        <f t="shared" si="458"/>
        <v>4.7916666670062114E-2</v>
      </c>
      <c r="Q5562" s="28">
        <v>0</v>
      </c>
      <c r="R5562" s="27">
        <f t="shared" si="459"/>
        <v>69.000000004889444</v>
      </c>
      <c r="S5562" s="3" t="s">
        <v>4</v>
      </c>
      <c r="T5562" s="3" t="s">
        <v>5662</v>
      </c>
      <c r="U5562" s="3" t="s">
        <v>4</v>
      </c>
      <c r="V5562" s="3" t="s">
        <v>5671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6</v>
      </c>
      <c r="AC5562" s="5">
        <v>0</v>
      </c>
      <c r="AD5562" s="5">
        <v>0</v>
      </c>
      <c r="AE5562" s="2">
        <v>4</v>
      </c>
      <c r="AF5562" s="2">
        <v>0</v>
      </c>
      <c r="AG5562" s="2">
        <v>0</v>
      </c>
      <c r="AH5562" s="2">
        <v>0</v>
      </c>
      <c r="AI5562" s="2">
        <v>0</v>
      </c>
      <c r="AJ5562" s="2">
        <v>2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 t="s">
        <v>4</v>
      </c>
      <c r="AT5562" s="2" t="s">
        <v>4</v>
      </c>
    </row>
    <row r="5563" spans="1:46" x14ac:dyDescent="0.2">
      <c r="A5563" s="2">
        <v>1661650</v>
      </c>
      <c r="B5563" s="2">
        <v>852910</v>
      </c>
      <c r="C5563" s="7">
        <v>22.905025217861098</v>
      </c>
      <c r="D5563" s="7">
        <v>38.659873067890999</v>
      </c>
      <c r="E5563" s="19" t="s">
        <v>5661</v>
      </c>
      <c r="F5563" s="46">
        <f>INDEX(Δεδομένα!$P:$P,MATCH('2021'!E5563,Δεδομένα!$O:$O,0))</f>
        <v>162</v>
      </c>
      <c r="G5563" s="49" t="s">
        <v>5633</v>
      </c>
      <c r="H5563" s="51" t="str">
        <f>INDEX(Δεδομένα!B$1:B$51,MATCH('2021'!G5563,Δεδομένα!A$1:A$51,0))</f>
        <v>ΣΤΕΡΕΑΣ ΕΛΛΑΔΟΣ</v>
      </c>
      <c r="I5563" s="53">
        <f>INDEX(Δεδομένα!E$1:E$13,MATCH('2021'!H5563,Δεδομένα!D$1:D$13,0))</f>
        <v>9</v>
      </c>
      <c r="J5563" s="4">
        <v>44329</v>
      </c>
      <c r="K5563" s="3" t="s">
        <v>634</v>
      </c>
      <c r="L5563" s="17" t="str">
        <f t="shared" si="456"/>
        <v>13/05/2021 19:05</v>
      </c>
      <c r="M5563" s="4">
        <v>44329</v>
      </c>
      <c r="N5563" s="3" t="s">
        <v>125</v>
      </c>
      <c r="O5563" s="17" t="str">
        <f t="shared" si="457"/>
        <v>13/05/2021 20:30</v>
      </c>
      <c r="P5563" s="24">
        <f t="shared" si="458"/>
        <v>5.9027777773735579E-2</v>
      </c>
      <c r="Q5563" s="28">
        <v>0</v>
      </c>
      <c r="R5563" s="27">
        <f t="shared" si="459"/>
        <v>84.999999994179234</v>
      </c>
      <c r="S5563" s="3" t="s">
        <v>4</v>
      </c>
      <c r="T5563" s="3" t="s">
        <v>5672</v>
      </c>
      <c r="U5563" s="3" t="s">
        <v>4</v>
      </c>
      <c r="V5563" s="3" t="s">
        <v>5673</v>
      </c>
      <c r="W5563" s="5">
        <v>0</v>
      </c>
      <c r="X5563" s="5">
        <v>0</v>
      </c>
      <c r="Y5563" s="5">
        <v>0</v>
      </c>
      <c r="Z5563" s="5">
        <v>0.2</v>
      </c>
      <c r="AA5563" s="5">
        <v>0</v>
      </c>
      <c r="AB5563" s="5">
        <v>0</v>
      </c>
      <c r="AC5563" s="5">
        <v>0</v>
      </c>
      <c r="AD5563" s="5">
        <v>0</v>
      </c>
      <c r="AE5563" s="2">
        <v>4</v>
      </c>
      <c r="AF5563" s="2">
        <v>0</v>
      </c>
      <c r="AG5563" s="2">
        <v>0</v>
      </c>
      <c r="AH5563" s="2">
        <v>0</v>
      </c>
      <c r="AI5563" s="2">
        <v>0</v>
      </c>
      <c r="AJ5563" s="2">
        <v>2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 t="s">
        <v>4</v>
      </c>
      <c r="AT5563" s="2" t="s">
        <v>4</v>
      </c>
    </row>
    <row r="5564" spans="1:46" x14ac:dyDescent="0.2">
      <c r="A5564" s="2">
        <v>1667498</v>
      </c>
      <c r="B5564" s="2">
        <v>859613</v>
      </c>
      <c r="C5564" s="7">
        <v>23.0125656377426</v>
      </c>
      <c r="D5564" s="7">
        <v>38.632578529618399</v>
      </c>
      <c r="E5564" s="19" t="s">
        <v>5661</v>
      </c>
      <c r="F5564" s="46">
        <f>INDEX(Δεδομένα!$P:$P,MATCH('2021'!E5564,Δεδομένα!$O:$O,0))</f>
        <v>162</v>
      </c>
      <c r="G5564" s="49" t="s">
        <v>5633</v>
      </c>
      <c r="H5564" s="51" t="str">
        <f>INDEX(Δεδομένα!B$1:B$51,MATCH('2021'!G5564,Δεδομένα!A$1:A$51,0))</f>
        <v>ΣΤΕΡΕΑΣ ΕΛΛΑΔΟΣ</v>
      </c>
      <c r="I5564" s="53">
        <f>INDEX(Δεδομένα!E$1:E$13,MATCH('2021'!H5564,Δεδομένα!D$1:D$13,0))</f>
        <v>9</v>
      </c>
      <c r="J5564" s="4">
        <v>44354</v>
      </c>
      <c r="K5564" s="3" t="s">
        <v>656</v>
      </c>
      <c r="L5564" s="17" t="str">
        <f t="shared" si="456"/>
        <v>07/06/2021 14:55</v>
      </c>
      <c r="M5564" s="4">
        <v>44354</v>
      </c>
      <c r="N5564" s="3" t="s">
        <v>1018</v>
      </c>
      <c r="O5564" s="17" t="str">
        <f t="shared" si="457"/>
        <v>07/06/2021 15:35</v>
      </c>
      <c r="P5564" s="24">
        <f t="shared" si="458"/>
        <v>2.7777777773735579E-2</v>
      </c>
      <c r="Q5564" s="28">
        <v>0</v>
      </c>
      <c r="R5564" s="27">
        <f t="shared" si="459"/>
        <v>39.999999994179234</v>
      </c>
      <c r="S5564" s="3" t="s">
        <v>4</v>
      </c>
      <c r="T5564" s="3" t="s">
        <v>5662</v>
      </c>
      <c r="U5564" s="3" t="s">
        <v>4</v>
      </c>
      <c r="V5564" s="3" t="s">
        <v>5674</v>
      </c>
      <c r="W5564" s="5">
        <v>0</v>
      </c>
      <c r="X5564" s="5">
        <v>0.3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2">
        <v>3</v>
      </c>
      <c r="AF5564" s="2">
        <v>0</v>
      </c>
      <c r="AG5564" s="2">
        <v>0</v>
      </c>
      <c r="AH5564" s="2">
        <v>0</v>
      </c>
      <c r="AI5564" s="2">
        <v>0</v>
      </c>
      <c r="AJ5564" s="2">
        <v>1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 t="s">
        <v>4</v>
      </c>
      <c r="AT5564" s="2" t="s">
        <v>4</v>
      </c>
    </row>
    <row r="5565" spans="1:46" x14ac:dyDescent="0.2">
      <c r="A5565" s="2">
        <v>1667791</v>
      </c>
      <c r="B5565" s="2">
        <v>859680</v>
      </c>
      <c r="C5565" s="7">
        <v>23.156547719463401</v>
      </c>
      <c r="D5565" s="7">
        <v>38.5875470479792</v>
      </c>
      <c r="E5565" s="19" t="s">
        <v>5661</v>
      </c>
      <c r="F5565" s="46">
        <f>INDEX(Δεδομένα!$P:$P,MATCH('2021'!E5565,Δεδομένα!$O:$O,0))</f>
        <v>162</v>
      </c>
      <c r="G5565" s="49" t="s">
        <v>5633</v>
      </c>
      <c r="H5565" s="51" t="str">
        <f>INDEX(Δεδομένα!B$1:B$51,MATCH('2021'!G5565,Δεδομένα!A$1:A$51,0))</f>
        <v>ΣΤΕΡΕΑΣ ΕΛΛΑΔΟΣ</v>
      </c>
      <c r="I5565" s="53">
        <f>INDEX(Δεδομένα!E$1:E$13,MATCH('2021'!H5565,Δεδομένα!D$1:D$13,0))</f>
        <v>9</v>
      </c>
      <c r="J5565" s="4">
        <v>44354</v>
      </c>
      <c r="K5565" s="3" t="s">
        <v>483</v>
      </c>
      <c r="L5565" s="17" t="str">
        <f t="shared" si="456"/>
        <v>07/06/2021 18:10</v>
      </c>
      <c r="M5565" s="4">
        <v>44355</v>
      </c>
      <c r="N5565" s="3" t="s">
        <v>147</v>
      </c>
      <c r="O5565" s="17" t="str">
        <f t="shared" si="457"/>
        <v>08/06/2021 20:00</v>
      </c>
      <c r="P5565" s="29">
        <f t="shared" si="458"/>
        <v>1.0763888888905058</v>
      </c>
      <c r="Q5565" s="30">
        <f>1*24</f>
        <v>24</v>
      </c>
      <c r="R5565" s="27">
        <f t="shared" si="459"/>
        <v>1550.0000000023283</v>
      </c>
      <c r="S5565" s="3" t="s">
        <v>4</v>
      </c>
      <c r="T5565" s="3" t="s">
        <v>5662</v>
      </c>
      <c r="U5565" s="3" t="s">
        <v>4</v>
      </c>
      <c r="V5565" s="3" t="s">
        <v>5675</v>
      </c>
      <c r="W5565" s="5">
        <v>2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2">
        <v>12</v>
      </c>
      <c r="AF5565" s="2">
        <v>0</v>
      </c>
      <c r="AG5565" s="2">
        <v>0</v>
      </c>
      <c r="AH5565" s="2">
        <v>0</v>
      </c>
      <c r="AI5565" s="2">
        <v>2</v>
      </c>
      <c r="AJ5565" s="2">
        <v>5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 t="s">
        <v>4</v>
      </c>
      <c r="AT5565" s="2" t="s">
        <v>4</v>
      </c>
    </row>
    <row r="5566" spans="1:46" x14ac:dyDescent="0.2">
      <c r="A5566" s="2">
        <v>1670832</v>
      </c>
      <c r="B5566" s="2">
        <v>862712</v>
      </c>
      <c r="C5566" s="7">
        <v>23.0184517333273</v>
      </c>
      <c r="D5566" s="7">
        <v>38.6086752381322</v>
      </c>
      <c r="E5566" s="19" t="s">
        <v>5661</v>
      </c>
      <c r="F5566" s="46">
        <f>INDEX(Δεδομένα!$P:$P,MATCH('2021'!E5566,Δεδομένα!$O:$O,0))</f>
        <v>162</v>
      </c>
      <c r="G5566" s="49" t="s">
        <v>5633</v>
      </c>
      <c r="H5566" s="51" t="str">
        <f>INDEX(Δεδομένα!B$1:B$51,MATCH('2021'!G5566,Δεδομένα!A$1:A$51,0))</f>
        <v>ΣΤΕΡΕΑΣ ΕΛΛΑΔΟΣ</v>
      </c>
      <c r="I5566" s="53">
        <f>INDEX(Δεδομένα!E$1:E$13,MATCH('2021'!H5566,Δεδομένα!D$1:D$13,0))</f>
        <v>9</v>
      </c>
      <c r="J5566" s="4">
        <v>44365</v>
      </c>
      <c r="K5566" s="3" t="s">
        <v>5676</v>
      </c>
      <c r="L5566" s="17" t="str">
        <f t="shared" si="456"/>
        <v>18/06/2021 06:50</v>
      </c>
      <c r="M5566" s="4">
        <v>44365</v>
      </c>
      <c r="N5566" s="3" t="s">
        <v>527</v>
      </c>
      <c r="O5566" s="17" t="str">
        <f t="shared" si="457"/>
        <v>18/06/2021 11:20</v>
      </c>
      <c r="P5566" s="24">
        <f t="shared" si="458"/>
        <v>0.1875</v>
      </c>
      <c r="Q5566" s="28">
        <v>0</v>
      </c>
      <c r="R5566" s="27">
        <f t="shared" si="459"/>
        <v>270</v>
      </c>
      <c r="S5566" s="3" t="s">
        <v>4</v>
      </c>
      <c r="T5566" s="3" t="s">
        <v>5662</v>
      </c>
      <c r="U5566" s="3" t="s">
        <v>4</v>
      </c>
      <c r="V5566" s="3" t="s">
        <v>5677</v>
      </c>
      <c r="W5566" s="5">
        <v>0.05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2">
        <v>8</v>
      </c>
      <c r="AF5566" s="2">
        <v>5</v>
      </c>
      <c r="AG5566" s="2">
        <v>0</v>
      </c>
      <c r="AH5566" s="2">
        <v>0</v>
      </c>
      <c r="AI5566" s="2">
        <v>0</v>
      </c>
      <c r="AJ5566" s="2">
        <v>4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1</v>
      </c>
      <c r="AR5566" s="2">
        <v>0</v>
      </c>
      <c r="AS5566" s="2" t="s">
        <v>4</v>
      </c>
      <c r="AT5566" s="2" t="s">
        <v>4</v>
      </c>
    </row>
    <row r="5567" spans="1:46" x14ac:dyDescent="0.2">
      <c r="A5567" s="2">
        <v>1673719</v>
      </c>
      <c r="B5567" s="2">
        <v>866127</v>
      </c>
      <c r="C5567" s="7">
        <v>22.881993063211599</v>
      </c>
      <c r="D5567" s="7">
        <v>38.663062894570103</v>
      </c>
      <c r="E5567" s="19" t="s">
        <v>5661</v>
      </c>
      <c r="F5567" s="46">
        <f>INDEX(Δεδομένα!$P:$P,MATCH('2021'!E5567,Δεδομένα!$O:$O,0))</f>
        <v>162</v>
      </c>
      <c r="G5567" s="49" t="s">
        <v>5633</v>
      </c>
      <c r="H5567" s="51" t="str">
        <f>INDEX(Δεδομένα!B$1:B$51,MATCH('2021'!G5567,Δεδομένα!A$1:A$51,0))</f>
        <v>ΣΤΕΡΕΑΣ ΕΛΛΑΔΟΣ</v>
      </c>
      <c r="I5567" s="53">
        <f>INDEX(Δεδομένα!E$1:E$13,MATCH('2021'!H5567,Δεδομένα!D$1:D$13,0))</f>
        <v>9</v>
      </c>
      <c r="J5567" s="4">
        <v>44376</v>
      </c>
      <c r="K5567" s="3" t="s">
        <v>895</v>
      </c>
      <c r="L5567" s="17" t="str">
        <f t="shared" si="456"/>
        <v>29/06/2021 11:25</v>
      </c>
      <c r="M5567" s="4">
        <v>44377</v>
      </c>
      <c r="N5567" s="3" t="s">
        <v>3015</v>
      </c>
      <c r="O5567" s="17" t="str">
        <f t="shared" si="457"/>
        <v>30/06/2021 07:00</v>
      </c>
      <c r="P5567" s="24">
        <f t="shared" si="458"/>
        <v>0.81597222221898846</v>
      </c>
      <c r="Q5567" s="28">
        <v>0</v>
      </c>
      <c r="R5567" s="27">
        <f t="shared" si="459"/>
        <v>1174.9999999953434</v>
      </c>
      <c r="S5567" s="3" t="s">
        <v>4</v>
      </c>
      <c r="T5567" s="3" t="s">
        <v>5672</v>
      </c>
      <c r="U5567" s="3" t="s">
        <v>4</v>
      </c>
      <c r="V5567" s="3" t="s">
        <v>5678</v>
      </c>
      <c r="W5567" s="5">
        <v>0</v>
      </c>
      <c r="X5567" s="5">
        <v>10</v>
      </c>
      <c r="Y5567" s="5">
        <v>0</v>
      </c>
      <c r="Z5567" s="5">
        <v>0</v>
      </c>
      <c r="AA5567" s="5">
        <v>0</v>
      </c>
      <c r="AB5567" s="5">
        <v>0</v>
      </c>
      <c r="AC5567" s="5">
        <v>20</v>
      </c>
      <c r="AD5567" s="5">
        <v>0</v>
      </c>
      <c r="AE5567" s="2">
        <v>10</v>
      </c>
      <c r="AF5567" s="2">
        <v>0</v>
      </c>
      <c r="AG5567" s="2">
        <v>0</v>
      </c>
      <c r="AH5567" s="2">
        <v>0</v>
      </c>
      <c r="AI5567" s="2">
        <v>2</v>
      </c>
      <c r="AJ5567" s="2">
        <v>5</v>
      </c>
      <c r="AK5567" s="2">
        <v>0</v>
      </c>
      <c r="AL5567" s="2">
        <v>1</v>
      </c>
      <c r="AM5567" s="2">
        <v>1</v>
      </c>
      <c r="AN5567" s="2">
        <v>0</v>
      </c>
      <c r="AO5567" s="2">
        <v>0</v>
      </c>
      <c r="AP5567" s="2">
        <v>0</v>
      </c>
      <c r="AQ5567" s="2">
        <v>2</v>
      </c>
      <c r="AR5567" s="2">
        <v>0</v>
      </c>
      <c r="AS5567" s="2" t="s">
        <v>4</v>
      </c>
      <c r="AT5567" s="2" t="s">
        <v>4</v>
      </c>
    </row>
    <row r="5568" spans="1:46" x14ac:dyDescent="0.2">
      <c r="A5568" s="2">
        <v>1678057</v>
      </c>
      <c r="B5568" s="2">
        <v>870635</v>
      </c>
      <c r="C5568" s="7">
        <v>23.239264523041101</v>
      </c>
      <c r="D5568" s="7">
        <v>38.614086274607999</v>
      </c>
      <c r="E5568" s="19" t="s">
        <v>5661</v>
      </c>
      <c r="F5568" s="46">
        <f>INDEX(Δεδομένα!$P:$P,MATCH('2021'!E5568,Δεδομένα!$O:$O,0))</f>
        <v>162</v>
      </c>
      <c r="G5568" s="49" t="s">
        <v>5633</v>
      </c>
      <c r="H5568" s="51" t="str">
        <f>INDEX(Δεδομένα!B$1:B$51,MATCH('2021'!G5568,Δεδομένα!A$1:A$51,0))</f>
        <v>ΣΤΕΡΕΑΣ ΕΛΛΑΔΟΣ</v>
      </c>
      <c r="I5568" s="53">
        <f>INDEX(Δεδομένα!E$1:E$13,MATCH('2021'!H5568,Δεδομένα!D$1:D$13,0))</f>
        <v>9</v>
      </c>
      <c r="J5568" s="4">
        <v>44390</v>
      </c>
      <c r="K5568" s="3" t="s">
        <v>214</v>
      </c>
      <c r="L5568" s="17" t="str">
        <f t="shared" si="456"/>
        <v>13/07/2021 12:00</v>
      </c>
      <c r="M5568" s="4">
        <v>44390</v>
      </c>
      <c r="N5568" s="3" t="s">
        <v>529</v>
      </c>
      <c r="O5568" s="17" t="str">
        <f t="shared" si="457"/>
        <v>13/07/2021 14:05</v>
      </c>
      <c r="P5568" s="24">
        <f t="shared" si="458"/>
        <v>8.6805555554747116E-2</v>
      </c>
      <c r="Q5568" s="28">
        <v>0</v>
      </c>
      <c r="R5568" s="27">
        <f t="shared" si="459"/>
        <v>124.99999999883585</v>
      </c>
      <c r="S5568" s="3" t="s">
        <v>4</v>
      </c>
      <c r="T5568" s="3" t="s">
        <v>5662</v>
      </c>
      <c r="U5568" s="3" t="s">
        <v>4</v>
      </c>
      <c r="V5568" s="3" t="s">
        <v>5679</v>
      </c>
      <c r="W5568" s="5">
        <v>0</v>
      </c>
      <c r="X5568" s="5">
        <v>0</v>
      </c>
      <c r="Y5568" s="5">
        <v>0</v>
      </c>
      <c r="Z5568" s="5">
        <v>1</v>
      </c>
      <c r="AA5568" s="5">
        <v>0</v>
      </c>
      <c r="AB5568" s="5">
        <v>0</v>
      </c>
      <c r="AC5568" s="5">
        <v>0</v>
      </c>
      <c r="AD5568" s="5">
        <v>0</v>
      </c>
      <c r="AE5568" s="2">
        <v>6</v>
      </c>
      <c r="AF5568" s="2">
        <v>0</v>
      </c>
      <c r="AG5568" s="2">
        <v>0</v>
      </c>
      <c r="AH5568" s="2">
        <v>0</v>
      </c>
      <c r="AI5568" s="2">
        <v>0</v>
      </c>
      <c r="AJ5568" s="2">
        <v>3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</row>
    <row r="5569" spans="1:46" x14ac:dyDescent="0.2">
      <c r="A5569" s="2">
        <v>1679261</v>
      </c>
      <c r="B5569" s="2">
        <v>872109</v>
      </c>
      <c r="C5569" s="7">
        <v>23.046014096690499</v>
      </c>
      <c r="D5569" s="7">
        <v>38.691363599878002</v>
      </c>
      <c r="E5569" s="19" t="s">
        <v>5661</v>
      </c>
      <c r="F5569" s="46">
        <f>INDEX(Δεδομένα!$P:$P,MATCH('2021'!E5569,Δεδομένα!$O:$O,0))</f>
        <v>162</v>
      </c>
      <c r="G5569" s="49" t="s">
        <v>5633</v>
      </c>
      <c r="H5569" s="51" t="str">
        <f>INDEX(Δεδομένα!B$1:B$51,MATCH('2021'!G5569,Δεδομένα!A$1:A$51,0))</f>
        <v>ΣΤΕΡΕΑΣ ΕΛΛΑΔΟΣ</v>
      </c>
      <c r="I5569" s="53">
        <f>INDEX(Δεδομένα!E$1:E$13,MATCH('2021'!H5569,Δεδομένα!D$1:D$13,0))</f>
        <v>9</v>
      </c>
      <c r="J5569" s="4">
        <v>44394</v>
      </c>
      <c r="K5569" s="3" t="s">
        <v>566</v>
      </c>
      <c r="L5569" s="17" t="str">
        <f t="shared" si="456"/>
        <v>17/07/2021 18:40</v>
      </c>
      <c r="M5569" s="4">
        <v>44394</v>
      </c>
      <c r="N5569" s="3" t="s">
        <v>125</v>
      </c>
      <c r="O5569" s="17" t="str">
        <f t="shared" si="457"/>
        <v>17/07/2021 20:30</v>
      </c>
      <c r="P5569" s="24">
        <f t="shared" si="458"/>
        <v>7.6388888883229811E-2</v>
      </c>
      <c r="Q5569" s="28">
        <v>0</v>
      </c>
      <c r="R5569" s="27">
        <f t="shared" si="459"/>
        <v>109.99999999185093</v>
      </c>
      <c r="S5569" s="3" t="s">
        <v>4</v>
      </c>
      <c r="T5569" s="3" t="s">
        <v>5662</v>
      </c>
      <c r="U5569" s="3" t="s">
        <v>4</v>
      </c>
      <c r="V5569" s="3" t="s">
        <v>5680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20</v>
      </c>
      <c r="AC5569" s="5">
        <v>0</v>
      </c>
      <c r="AD5569" s="5">
        <v>0</v>
      </c>
      <c r="AE5569" s="2">
        <v>4</v>
      </c>
      <c r="AF5569" s="2">
        <v>0</v>
      </c>
      <c r="AG5569" s="2">
        <v>0</v>
      </c>
      <c r="AH5569" s="2">
        <v>0</v>
      </c>
      <c r="AI5569" s="2">
        <v>0</v>
      </c>
      <c r="AJ5569" s="2">
        <v>2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</row>
    <row r="5570" spans="1:46" x14ac:dyDescent="0.2">
      <c r="A5570" s="2">
        <v>1681051</v>
      </c>
      <c r="B5570" s="2">
        <v>873900</v>
      </c>
      <c r="C5570" s="7">
        <v>23.053492243130901</v>
      </c>
      <c r="D5570" s="7">
        <v>38.665354572001696</v>
      </c>
      <c r="E5570" s="19" t="s">
        <v>5661</v>
      </c>
      <c r="F5570" s="46">
        <f>INDEX(Δεδομένα!$P:$P,MATCH('2021'!E5570,Δεδομένα!$O:$O,0))</f>
        <v>162</v>
      </c>
      <c r="G5570" s="49" t="s">
        <v>5633</v>
      </c>
      <c r="H5570" s="51" t="str">
        <f>INDEX(Δεδομένα!B$1:B$51,MATCH('2021'!G5570,Δεδομένα!A$1:A$51,0))</f>
        <v>ΣΤΕΡΕΑΣ ΕΛΛΑΔΟΣ</v>
      </c>
      <c r="I5570" s="53">
        <f>INDEX(Δεδομένα!E$1:E$13,MATCH('2021'!H5570,Δεδομένα!D$1:D$13,0))</f>
        <v>9</v>
      </c>
      <c r="J5570" s="4">
        <v>44400</v>
      </c>
      <c r="K5570" s="3" t="s">
        <v>13</v>
      </c>
      <c r="L5570" s="17" t="str">
        <f t="shared" si="456"/>
        <v>23/07/2021 18:50</v>
      </c>
      <c r="M5570" s="4">
        <v>44400</v>
      </c>
      <c r="N5570" s="3" t="s">
        <v>502</v>
      </c>
      <c r="O5570" s="17" t="str">
        <f t="shared" si="457"/>
        <v>23/07/2021 19:30</v>
      </c>
      <c r="P5570" s="24">
        <f t="shared" si="458"/>
        <v>2.7777777781011537E-2</v>
      </c>
      <c r="Q5570" s="28">
        <v>0</v>
      </c>
      <c r="R5570" s="27">
        <f t="shared" si="459"/>
        <v>40.000000004656613</v>
      </c>
      <c r="S5570" s="3" t="s">
        <v>4</v>
      </c>
      <c r="T5570" s="3" t="s">
        <v>5662</v>
      </c>
      <c r="U5570" s="3" t="s">
        <v>5681</v>
      </c>
      <c r="V5570" s="3" t="s">
        <v>5681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7.0000000000000007E-2</v>
      </c>
      <c r="AC5570" s="5">
        <v>0</v>
      </c>
      <c r="AD5570" s="5">
        <v>0</v>
      </c>
      <c r="AE5570" s="2">
        <v>4</v>
      </c>
      <c r="AF5570" s="2">
        <v>0</v>
      </c>
      <c r="AG5570" s="2">
        <v>0</v>
      </c>
      <c r="AH5570" s="2">
        <v>0</v>
      </c>
      <c r="AI5570" s="2">
        <v>0</v>
      </c>
      <c r="AJ5570" s="2">
        <v>2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</row>
    <row r="5571" spans="1:46" x14ac:dyDescent="0.2">
      <c r="A5571" s="2">
        <v>1681075</v>
      </c>
      <c r="B5571" s="2">
        <v>874464</v>
      </c>
      <c r="C5571" s="7">
        <v>23.121889296436699</v>
      </c>
      <c r="D5571" s="7">
        <v>38.628694834750803</v>
      </c>
      <c r="E5571" s="19" t="s">
        <v>5661</v>
      </c>
      <c r="F5571" s="46">
        <f>INDEX(Δεδομένα!$P:$P,MATCH('2021'!E5571,Δεδομένα!$O:$O,0))</f>
        <v>162</v>
      </c>
      <c r="G5571" s="49" t="s">
        <v>5633</v>
      </c>
      <c r="H5571" s="51" t="str">
        <f>INDEX(Δεδομένα!B$1:B$51,MATCH('2021'!G5571,Δεδομένα!A$1:A$51,0))</f>
        <v>ΣΤΕΡΕΑΣ ΕΛΛΑΔΟΣ</v>
      </c>
      <c r="I5571" s="53">
        <f>INDEX(Δεδομένα!E$1:E$13,MATCH('2021'!H5571,Δεδομένα!D$1:D$13,0))</f>
        <v>9</v>
      </c>
      <c r="J5571" s="4">
        <v>44402</v>
      </c>
      <c r="K5571" s="3" t="s">
        <v>147</v>
      </c>
      <c r="L5571" s="17" t="str">
        <f t="shared" si="456"/>
        <v>25/07/2021 20:00</v>
      </c>
      <c r="M5571" s="4">
        <v>44402</v>
      </c>
      <c r="N5571" s="3" t="s">
        <v>1396</v>
      </c>
      <c r="O5571" s="17" t="str">
        <f t="shared" si="457"/>
        <v>25/07/2021 21:50</v>
      </c>
      <c r="P5571" s="24">
        <f t="shared" si="458"/>
        <v>7.6388888883229811E-2</v>
      </c>
      <c r="Q5571" s="28">
        <v>0</v>
      </c>
      <c r="R5571" s="27">
        <f t="shared" si="459"/>
        <v>109.99999999185093</v>
      </c>
      <c r="S5571" s="3" t="s">
        <v>4</v>
      </c>
      <c r="T5571" s="3" t="s">
        <v>5662</v>
      </c>
      <c r="U5571" s="3" t="s">
        <v>123</v>
      </c>
      <c r="V5571" s="3" t="s">
        <v>4486</v>
      </c>
      <c r="W5571" s="5">
        <v>0</v>
      </c>
      <c r="X5571" s="5">
        <v>0</v>
      </c>
      <c r="Y5571" s="5">
        <v>0</v>
      </c>
      <c r="Z5571" s="5">
        <v>5</v>
      </c>
      <c r="AA5571" s="5">
        <v>0</v>
      </c>
      <c r="AB5571" s="5">
        <v>0</v>
      </c>
      <c r="AC5571" s="5">
        <v>0</v>
      </c>
      <c r="AD5571" s="5">
        <v>0</v>
      </c>
      <c r="AE5571" s="2">
        <v>10</v>
      </c>
      <c r="AF5571" s="2">
        <v>0</v>
      </c>
      <c r="AG5571" s="2">
        <v>0</v>
      </c>
      <c r="AH5571" s="2">
        <v>0</v>
      </c>
      <c r="AI5571" s="2">
        <v>0</v>
      </c>
      <c r="AJ5571" s="2">
        <v>5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</row>
    <row r="5572" spans="1:46" x14ac:dyDescent="0.2">
      <c r="A5572" s="2">
        <v>1683316</v>
      </c>
      <c r="B5572" s="2">
        <v>877782</v>
      </c>
      <c r="C5572" s="7">
        <v>23.0386475637894</v>
      </c>
      <c r="D5572" s="7">
        <v>38.703402643489902</v>
      </c>
      <c r="E5572" s="19" t="s">
        <v>5661</v>
      </c>
      <c r="F5572" s="46">
        <f>INDEX(Δεδομένα!$P:$P,MATCH('2021'!E5572,Δεδομένα!$O:$O,0))</f>
        <v>162</v>
      </c>
      <c r="G5572" s="49" t="s">
        <v>5633</v>
      </c>
      <c r="H5572" s="51" t="str">
        <f>INDEX(Δεδομένα!B$1:B$51,MATCH('2021'!G5572,Δεδομένα!A$1:A$51,0))</f>
        <v>ΣΤΕΡΕΑΣ ΕΛΛΑΔΟΣ</v>
      </c>
      <c r="I5572" s="53">
        <f>INDEX(Δεδομένα!E$1:E$13,MATCH('2021'!H5572,Δεδομένα!D$1:D$13,0))</f>
        <v>9</v>
      </c>
      <c r="J5572" s="4">
        <v>44411</v>
      </c>
      <c r="K5572" s="3" t="s">
        <v>125</v>
      </c>
      <c r="L5572" s="17" t="str">
        <f t="shared" si="456"/>
        <v>03/08/2021 20:30</v>
      </c>
      <c r="M5572" s="4">
        <v>44411</v>
      </c>
      <c r="N5572" s="3" t="s">
        <v>467</v>
      </c>
      <c r="O5572" s="17" t="str">
        <f t="shared" si="457"/>
        <v>03/08/2021 21:45</v>
      </c>
      <c r="P5572" s="24">
        <f t="shared" si="458"/>
        <v>5.2083333335758653E-2</v>
      </c>
      <c r="Q5572" s="28">
        <v>0</v>
      </c>
      <c r="R5572" s="27">
        <f t="shared" si="459"/>
        <v>75.00000000349246</v>
      </c>
      <c r="S5572" s="3" t="s">
        <v>4</v>
      </c>
      <c r="T5572" s="3" t="s">
        <v>5662</v>
      </c>
      <c r="U5572" s="3" t="s">
        <v>4</v>
      </c>
      <c r="V5572" s="3" t="s">
        <v>5680</v>
      </c>
      <c r="W5572" s="5">
        <v>0</v>
      </c>
      <c r="X5572" s="5">
        <v>0</v>
      </c>
      <c r="Y5572" s="5">
        <v>0</v>
      </c>
      <c r="Z5572" s="5">
        <v>0.25</v>
      </c>
      <c r="AA5572" s="5">
        <v>0</v>
      </c>
      <c r="AB5572" s="5">
        <v>0.25</v>
      </c>
      <c r="AC5572" s="5">
        <v>0</v>
      </c>
      <c r="AD5572" s="5">
        <v>0</v>
      </c>
      <c r="AE5572" s="2">
        <v>2</v>
      </c>
      <c r="AF5572" s="2">
        <v>0</v>
      </c>
      <c r="AG5572" s="2">
        <v>0</v>
      </c>
      <c r="AH5572" s="2">
        <v>0</v>
      </c>
      <c r="AI5572" s="2">
        <v>0</v>
      </c>
      <c r="AJ5572" s="2">
        <v>1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</row>
    <row r="5573" spans="1:46" x14ac:dyDescent="0.2">
      <c r="A5573" s="2">
        <v>1684334</v>
      </c>
      <c r="B5573" s="2">
        <v>878438</v>
      </c>
      <c r="C5573" s="7">
        <v>23.1715865946341</v>
      </c>
      <c r="D5573" s="7">
        <v>38.534352427638296</v>
      </c>
      <c r="E5573" s="19" t="s">
        <v>5661</v>
      </c>
      <c r="F5573" s="46">
        <f>INDEX(Δεδομένα!$P:$P,MATCH('2021'!E5573,Δεδομένα!$O:$O,0))</f>
        <v>162</v>
      </c>
      <c r="G5573" s="49" t="s">
        <v>5633</v>
      </c>
      <c r="H5573" s="51" t="str">
        <f>INDEX(Δεδομένα!B$1:B$51,MATCH('2021'!G5573,Δεδομένα!A$1:A$51,0))</f>
        <v>ΣΤΕΡΕΑΣ ΕΛΛΑΔΟΣ</v>
      </c>
      <c r="I5573" s="53">
        <f>INDEX(Δεδομένα!E$1:E$13,MATCH('2021'!H5573,Δεδομένα!D$1:D$13,0))</f>
        <v>9</v>
      </c>
      <c r="J5573" s="4">
        <v>44412</v>
      </c>
      <c r="K5573" s="3" t="s">
        <v>2243</v>
      </c>
      <c r="L5573" s="17" t="str">
        <f t="shared" si="456"/>
        <v>04/08/2021 19:42</v>
      </c>
      <c r="M5573" s="4">
        <v>44414</v>
      </c>
      <c r="N5573" s="3" t="s">
        <v>1338</v>
      </c>
      <c r="O5573" s="17" t="str">
        <f t="shared" si="457"/>
        <v>06/08/2021 10:40</v>
      </c>
      <c r="P5573" s="29">
        <f t="shared" si="458"/>
        <v>1.6236111111138598</v>
      </c>
      <c r="Q5573" s="30">
        <f>1*24</f>
        <v>24</v>
      </c>
      <c r="R5573" s="27">
        <f t="shared" si="459"/>
        <v>2338.0000000039581</v>
      </c>
      <c r="S5573" s="3" t="s">
        <v>4</v>
      </c>
      <c r="T5573" s="3" t="s">
        <v>5662</v>
      </c>
      <c r="U5573" s="3" t="s">
        <v>4</v>
      </c>
      <c r="V5573" s="3" t="s">
        <v>5682</v>
      </c>
      <c r="W5573" s="5">
        <v>0</v>
      </c>
      <c r="X5573" s="5">
        <v>20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2">
        <v>16</v>
      </c>
      <c r="AF5573" s="2">
        <v>20</v>
      </c>
      <c r="AG5573" s="2">
        <v>0</v>
      </c>
      <c r="AH5573" s="2">
        <v>0</v>
      </c>
      <c r="AI5573" s="2">
        <v>0</v>
      </c>
      <c r="AJ5573" s="2">
        <v>8</v>
      </c>
      <c r="AK5573" s="2">
        <v>0</v>
      </c>
      <c r="AL5573" s="2">
        <v>0</v>
      </c>
      <c r="AM5573" s="2">
        <v>0</v>
      </c>
      <c r="AN5573" s="2">
        <v>1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</row>
    <row r="5574" spans="1:46" x14ac:dyDescent="0.2">
      <c r="A5574" s="2">
        <v>1690325</v>
      </c>
      <c r="B5574" s="2">
        <v>879291</v>
      </c>
      <c r="C5574" s="7">
        <v>23.204120945131301</v>
      </c>
      <c r="D5574" s="7">
        <v>38.653232825135198</v>
      </c>
      <c r="E5574" s="19" t="s">
        <v>5661</v>
      </c>
      <c r="F5574" s="46">
        <f>INDEX(Δεδομένα!$P:$P,MATCH('2021'!E5574,Δεδομένα!$O:$O,0))</f>
        <v>162</v>
      </c>
      <c r="G5574" s="49" t="s">
        <v>5633</v>
      </c>
      <c r="H5574" s="51" t="str">
        <f>INDEX(Δεδομένα!B$1:B$51,MATCH('2021'!G5574,Δεδομένα!A$1:A$51,0))</f>
        <v>ΣΤΕΡΕΑΣ ΕΛΛΑΔΟΣ</v>
      </c>
      <c r="I5574" s="53">
        <f>INDEX(Δεδομένα!E$1:E$13,MATCH('2021'!H5574,Δεδομένα!D$1:D$13,0))</f>
        <v>9</v>
      </c>
      <c r="J5574" s="4">
        <v>44414</v>
      </c>
      <c r="K5574" s="3" t="s">
        <v>331</v>
      </c>
      <c r="L5574" s="17" t="str">
        <f t="shared" si="456"/>
        <v>06/08/2021 12:15</v>
      </c>
      <c r="M5574" s="4">
        <v>44432</v>
      </c>
      <c r="N5574" s="3" t="s">
        <v>989</v>
      </c>
      <c r="O5574" s="17" t="str">
        <f t="shared" si="457"/>
        <v>24/08/2021 21:40</v>
      </c>
      <c r="P5574" s="29">
        <f t="shared" si="458"/>
        <v>18.39236111111677</v>
      </c>
      <c r="Q5574" s="30">
        <f>18*24</f>
        <v>432</v>
      </c>
      <c r="R5574" s="27">
        <f t="shared" si="459"/>
        <v>26485.000000008149</v>
      </c>
      <c r="S5574" s="3" t="s">
        <v>4</v>
      </c>
      <c r="T5574" s="3" t="s">
        <v>5662</v>
      </c>
      <c r="U5574" s="3" t="s">
        <v>4</v>
      </c>
      <c r="V5574" s="3" t="s">
        <v>5683</v>
      </c>
      <c r="W5574" s="5">
        <v>1000</v>
      </c>
      <c r="X5574" s="5">
        <v>500</v>
      </c>
      <c r="Y5574" s="5">
        <v>0</v>
      </c>
      <c r="Z5574" s="5">
        <v>0</v>
      </c>
      <c r="AA5574" s="5">
        <v>0</v>
      </c>
      <c r="AB5574" s="5">
        <v>600</v>
      </c>
      <c r="AC5574" s="5">
        <v>0</v>
      </c>
      <c r="AD5574" s="5">
        <v>0</v>
      </c>
      <c r="AE5574" s="2">
        <v>22</v>
      </c>
      <c r="AF5574" s="2">
        <v>10</v>
      </c>
      <c r="AG5574" s="2">
        <v>0</v>
      </c>
      <c r="AH5574" s="2">
        <v>0</v>
      </c>
      <c r="AI5574" s="2">
        <v>5</v>
      </c>
      <c r="AJ5574" s="2">
        <v>11</v>
      </c>
      <c r="AK5574" s="2">
        <v>0</v>
      </c>
      <c r="AL5574" s="2">
        <v>5</v>
      </c>
      <c r="AM5574" s="2">
        <v>2</v>
      </c>
      <c r="AN5574" s="2">
        <v>1</v>
      </c>
      <c r="AO5574" s="2">
        <v>0</v>
      </c>
      <c r="AP5574" s="2">
        <v>2</v>
      </c>
      <c r="AQ5574" s="2">
        <v>2</v>
      </c>
      <c r="AR5574" s="2">
        <v>0</v>
      </c>
      <c r="AS5574" s="2">
        <v>0</v>
      </c>
      <c r="AT5574" s="2">
        <v>0</v>
      </c>
    </row>
    <row r="5575" spans="1:46" x14ac:dyDescent="0.2">
      <c r="A5575" s="2">
        <v>1686725</v>
      </c>
      <c r="B5575" s="2">
        <v>881710</v>
      </c>
      <c r="C5575" s="7">
        <v>22.972117015974298</v>
      </c>
      <c r="D5575" s="7">
        <v>38.6940086759083</v>
      </c>
      <c r="E5575" s="19" t="s">
        <v>5661</v>
      </c>
      <c r="F5575" s="46">
        <f>INDEX(Δεδομένα!$P:$P,MATCH('2021'!E5575,Δεδομένα!$O:$O,0))</f>
        <v>162</v>
      </c>
      <c r="G5575" s="49" t="s">
        <v>5633</v>
      </c>
      <c r="H5575" s="51" t="str">
        <f>INDEX(Δεδομένα!B$1:B$51,MATCH('2021'!G5575,Δεδομένα!A$1:A$51,0))</f>
        <v>ΣΤΕΡΕΑΣ ΕΛΛΑΔΟΣ</v>
      </c>
      <c r="I5575" s="53">
        <f>INDEX(Δεδομένα!E$1:E$13,MATCH('2021'!H5575,Δεδομένα!D$1:D$13,0))</f>
        <v>9</v>
      </c>
      <c r="J5575" s="4">
        <v>44419</v>
      </c>
      <c r="K5575" s="3" t="s">
        <v>474</v>
      </c>
      <c r="L5575" s="17" t="str">
        <f t="shared" si="456"/>
        <v>11/08/2021 16:50</v>
      </c>
      <c r="M5575" s="4">
        <v>44421</v>
      </c>
      <c r="N5575" s="3" t="s">
        <v>1352</v>
      </c>
      <c r="O5575" s="17" t="str">
        <f t="shared" si="457"/>
        <v>13/08/2021 08:15</v>
      </c>
      <c r="P5575" s="29">
        <f t="shared" si="458"/>
        <v>1.6423611111094942</v>
      </c>
      <c r="Q5575" s="30">
        <f>1*24</f>
        <v>24</v>
      </c>
      <c r="R5575" s="27">
        <f t="shared" si="459"/>
        <v>2364.9999999976717</v>
      </c>
      <c r="S5575" s="3" t="s">
        <v>4</v>
      </c>
      <c r="T5575" s="3" t="s">
        <v>5662</v>
      </c>
      <c r="U5575" s="3" t="s">
        <v>4</v>
      </c>
      <c r="V5575" s="3" t="s">
        <v>2467</v>
      </c>
      <c r="W5575" s="5">
        <v>0</v>
      </c>
      <c r="X5575" s="5">
        <v>2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2">
        <v>5</v>
      </c>
      <c r="AF5575" s="2">
        <v>5</v>
      </c>
      <c r="AG5575" s="2">
        <v>0</v>
      </c>
      <c r="AH5575" s="2">
        <v>0</v>
      </c>
      <c r="AI5575" s="2">
        <v>1</v>
      </c>
      <c r="AJ5575" s="2">
        <v>2</v>
      </c>
      <c r="AK5575" s="2">
        <v>0</v>
      </c>
      <c r="AL5575" s="2">
        <v>0</v>
      </c>
      <c r="AM5575" s="2">
        <v>0</v>
      </c>
      <c r="AN5575" s="2">
        <v>1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</row>
    <row r="5576" spans="1:46" x14ac:dyDescent="0.2">
      <c r="A5576" s="2">
        <v>1686951</v>
      </c>
      <c r="B5576" s="2">
        <v>881725</v>
      </c>
      <c r="C5576" s="7">
        <v>23.004713796462099</v>
      </c>
      <c r="D5576" s="7">
        <v>38.636436902462997</v>
      </c>
      <c r="E5576" s="19" t="s">
        <v>5661</v>
      </c>
      <c r="F5576" s="46">
        <f>INDEX(Δεδομένα!$P:$P,MATCH('2021'!E5576,Δεδομένα!$O:$O,0))</f>
        <v>162</v>
      </c>
      <c r="G5576" s="49" t="s">
        <v>5633</v>
      </c>
      <c r="H5576" s="51" t="str">
        <f>INDEX(Δεδομένα!B$1:B$51,MATCH('2021'!G5576,Δεδομένα!A$1:A$51,0))</f>
        <v>ΣΤΕΡΕΑΣ ΕΛΛΑΔΟΣ</v>
      </c>
      <c r="I5576" s="53">
        <f>INDEX(Δεδομένα!E$1:E$13,MATCH('2021'!H5576,Δεδομένα!D$1:D$13,0))</f>
        <v>9</v>
      </c>
      <c r="J5576" s="4">
        <v>44419</v>
      </c>
      <c r="K5576" s="3" t="s">
        <v>510</v>
      </c>
      <c r="L5576" s="17" t="str">
        <f t="shared" si="456"/>
        <v>11/08/2021 17:20</v>
      </c>
      <c r="M5576" s="4">
        <v>44422</v>
      </c>
      <c r="N5576" s="3" t="s">
        <v>282</v>
      </c>
      <c r="O5576" s="17" t="str">
        <f t="shared" si="457"/>
        <v>14/08/2021 07:40</v>
      </c>
      <c r="P5576" s="29">
        <f t="shared" si="458"/>
        <v>2.5972222222262644</v>
      </c>
      <c r="Q5576" s="30">
        <f>2*24</f>
        <v>48</v>
      </c>
      <c r="R5576" s="27">
        <f t="shared" si="459"/>
        <v>3740.0000000058208</v>
      </c>
      <c r="S5576" s="3" t="s">
        <v>4</v>
      </c>
      <c r="T5576" s="3" t="s">
        <v>5662</v>
      </c>
      <c r="U5576" s="3" t="s">
        <v>4</v>
      </c>
      <c r="V5576" s="3" t="s">
        <v>5684</v>
      </c>
      <c r="W5576" s="5">
        <v>0</v>
      </c>
      <c r="X5576" s="5">
        <v>5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2">
        <v>12</v>
      </c>
      <c r="AF5576" s="2">
        <v>5</v>
      </c>
      <c r="AG5576" s="2">
        <v>0</v>
      </c>
      <c r="AH5576" s="2">
        <v>0</v>
      </c>
      <c r="AI5576" s="2">
        <v>1</v>
      </c>
      <c r="AJ5576" s="2">
        <v>6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</row>
    <row r="5577" spans="1:46" x14ac:dyDescent="0.2">
      <c r="A5577" s="2">
        <v>1686982</v>
      </c>
      <c r="B5577" s="2">
        <v>881732</v>
      </c>
      <c r="C5577" s="7">
        <v>23.007785101601701</v>
      </c>
      <c r="D5577" s="7">
        <v>38.598314153140599</v>
      </c>
      <c r="E5577" s="19" t="s">
        <v>5661</v>
      </c>
      <c r="F5577" s="46">
        <f>INDEX(Δεδομένα!$P:$P,MATCH('2021'!E5577,Δεδομένα!$O:$O,0))</f>
        <v>162</v>
      </c>
      <c r="G5577" s="49" t="s">
        <v>5633</v>
      </c>
      <c r="H5577" s="51" t="str">
        <f>INDEX(Δεδομένα!B$1:B$51,MATCH('2021'!G5577,Δεδομένα!A$1:A$51,0))</f>
        <v>ΣΤΕΡΕΑΣ ΕΛΛΑΔΟΣ</v>
      </c>
      <c r="I5577" s="53">
        <f>INDEX(Δεδομένα!E$1:E$13,MATCH('2021'!H5577,Δεδομένα!D$1:D$13,0))</f>
        <v>9</v>
      </c>
      <c r="J5577" s="4">
        <v>44419</v>
      </c>
      <c r="K5577" s="3" t="s">
        <v>267</v>
      </c>
      <c r="L5577" s="17" t="str">
        <f t="shared" si="456"/>
        <v>11/08/2021 17:30</v>
      </c>
      <c r="M5577" s="4">
        <v>44422</v>
      </c>
      <c r="N5577" s="3" t="s">
        <v>282</v>
      </c>
      <c r="O5577" s="17" t="str">
        <f t="shared" si="457"/>
        <v>14/08/2021 07:40</v>
      </c>
      <c r="P5577" s="29">
        <f t="shared" si="458"/>
        <v>2.5902777777810115</v>
      </c>
      <c r="Q5577" s="30">
        <f>2*24</f>
        <v>48</v>
      </c>
      <c r="R5577" s="27">
        <f t="shared" si="459"/>
        <v>3730.0000000046566</v>
      </c>
      <c r="S5577" s="3" t="s">
        <v>4</v>
      </c>
      <c r="T5577" s="3" t="s">
        <v>5662</v>
      </c>
      <c r="U5577" s="3" t="s">
        <v>4</v>
      </c>
      <c r="V5577" s="3" t="s">
        <v>5685</v>
      </c>
      <c r="W5577" s="5">
        <v>0</v>
      </c>
      <c r="X5577" s="5">
        <v>0.5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2">
        <v>6</v>
      </c>
      <c r="AF5577" s="2">
        <v>4</v>
      </c>
      <c r="AG5577" s="2">
        <v>0</v>
      </c>
      <c r="AH5577" s="2">
        <v>0</v>
      </c>
      <c r="AI5577" s="2">
        <v>0</v>
      </c>
      <c r="AJ5577" s="2">
        <v>3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</row>
    <row r="5578" spans="1:46" x14ac:dyDescent="0.2">
      <c r="A5578" s="2">
        <v>1686979</v>
      </c>
      <c r="B5578" s="2">
        <v>881826</v>
      </c>
      <c r="C5578" s="7">
        <v>22.9940314467873</v>
      </c>
      <c r="D5578" s="7">
        <v>38.636580074959802</v>
      </c>
      <c r="E5578" s="19" t="s">
        <v>5661</v>
      </c>
      <c r="F5578" s="46">
        <f>INDEX(Δεδομένα!$P:$P,MATCH('2021'!E5578,Δεδομένα!$O:$O,0))</f>
        <v>162</v>
      </c>
      <c r="G5578" s="49" t="s">
        <v>5633</v>
      </c>
      <c r="H5578" s="51" t="str">
        <f>INDEX(Δεδομένα!B$1:B$51,MATCH('2021'!G5578,Δεδομένα!A$1:A$51,0))</f>
        <v>ΣΤΕΡΕΑΣ ΕΛΛΑΔΟΣ</v>
      </c>
      <c r="I5578" s="53">
        <f>INDEX(Δεδομένα!E$1:E$13,MATCH('2021'!H5578,Δεδομένα!D$1:D$13,0))</f>
        <v>9</v>
      </c>
      <c r="J5578" s="4">
        <v>44419</v>
      </c>
      <c r="K5578" s="3" t="s">
        <v>1490</v>
      </c>
      <c r="L5578" s="17" t="str">
        <f t="shared" si="456"/>
        <v>11/08/2021 19:45</v>
      </c>
      <c r="M5578" s="4">
        <v>44421</v>
      </c>
      <c r="N5578" s="3" t="s">
        <v>125</v>
      </c>
      <c r="O5578" s="17" t="str">
        <f t="shared" si="457"/>
        <v>13/08/2021 20:30</v>
      </c>
      <c r="P5578" s="29">
        <f t="shared" si="458"/>
        <v>2.03125</v>
      </c>
      <c r="Q5578" s="30">
        <f>2*24</f>
        <v>48</v>
      </c>
      <c r="R5578" s="27">
        <f t="shared" si="459"/>
        <v>2925</v>
      </c>
      <c r="S5578" s="3" t="s">
        <v>4</v>
      </c>
      <c r="T5578" s="3" t="s">
        <v>5662</v>
      </c>
      <c r="U5578" s="3" t="s">
        <v>4</v>
      </c>
      <c r="V5578" s="3" t="s">
        <v>5684</v>
      </c>
      <c r="W5578" s="5">
        <v>0</v>
      </c>
      <c r="X5578" s="5">
        <v>0.5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2">
        <v>2</v>
      </c>
      <c r="AF5578" s="2">
        <v>0</v>
      </c>
      <c r="AG5578" s="2">
        <v>0</v>
      </c>
      <c r="AH5578" s="2">
        <v>0</v>
      </c>
      <c r="AI5578" s="2">
        <v>0</v>
      </c>
      <c r="AJ5578" s="2">
        <v>1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</row>
    <row r="5579" spans="1:46" x14ac:dyDescent="0.2">
      <c r="A5579" s="2">
        <v>1686727</v>
      </c>
      <c r="B5579" s="2">
        <v>881987</v>
      </c>
      <c r="C5579" s="7">
        <v>23.257343253701201</v>
      </c>
      <c r="D5579" s="7">
        <v>38.5590932212301</v>
      </c>
      <c r="E5579" s="19" t="s">
        <v>5661</v>
      </c>
      <c r="F5579" s="46">
        <f>INDEX(Δεδομένα!$P:$P,MATCH('2021'!E5579,Δεδομένα!$O:$O,0))</f>
        <v>162</v>
      </c>
      <c r="G5579" s="49" t="s">
        <v>5633</v>
      </c>
      <c r="H5579" s="51" t="str">
        <f>INDEX(Δεδομένα!B$1:B$51,MATCH('2021'!G5579,Δεδομένα!A$1:A$51,0))</f>
        <v>ΣΤΕΡΕΑΣ ΕΛΛΑΔΟΣ</v>
      </c>
      <c r="I5579" s="53">
        <f>INDEX(Δεδομένα!E$1:E$13,MATCH('2021'!H5579,Δεδομένα!D$1:D$13,0))</f>
        <v>9</v>
      </c>
      <c r="J5579" s="4">
        <v>44420</v>
      </c>
      <c r="K5579" s="3" t="s">
        <v>5686</v>
      </c>
      <c r="L5579" s="17" t="str">
        <f t="shared" si="456"/>
        <v>12/08/2021 00:09</v>
      </c>
      <c r="M5579" s="4">
        <v>44420</v>
      </c>
      <c r="N5579" s="3" t="s">
        <v>521</v>
      </c>
      <c r="O5579" s="17" t="str">
        <f t="shared" si="457"/>
        <v>12/08/2021 22:00</v>
      </c>
      <c r="P5579" s="24">
        <f t="shared" si="458"/>
        <v>0.91041666666569654</v>
      </c>
      <c r="Q5579" s="28">
        <v>0</v>
      </c>
      <c r="R5579" s="27">
        <f t="shared" si="459"/>
        <v>1310.999999998603</v>
      </c>
      <c r="S5579" s="3" t="s">
        <v>4</v>
      </c>
      <c r="T5579" s="3" t="s">
        <v>5662</v>
      </c>
      <c r="U5579" s="3" t="s">
        <v>4</v>
      </c>
      <c r="V5579" s="3" t="s">
        <v>5687</v>
      </c>
      <c r="W5579" s="5">
        <v>0</v>
      </c>
      <c r="X5579" s="5">
        <v>2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2">
        <v>11</v>
      </c>
      <c r="AF5579" s="2">
        <v>0</v>
      </c>
      <c r="AG5579" s="2">
        <v>0</v>
      </c>
      <c r="AH5579" s="2">
        <v>0</v>
      </c>
      <c r="AI5579" s="2">
        <v>0</v>
      </c>
      <c r="AJ5579" s="2">
        <v>5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</row>
    <row r="5580" spans="1:46" x14ac:dyDescent="0.2">
      <c r="A5580" s="2">
        <v>1692973</v>
      </c>
      <c r="B5580" s="2">
        <v>887911</v>
      </c>
      <c r="C5580" s="7">
        <v>22.8869868962474</v>
      </c>
      <c r="D5580" s="7">
        <v>38.634291815526602</v>
      </c>
      <c r="E5580" s="19" t="s">
        <v>5661</v>
      </c>
      <c r="F5580" s="46">
        <f>INDEX(Δεδομένα!$P:$P,MATCH('2021'!E5580,Δεδομένα!$O:$O,0))</f>
        <v>162</v>
      </c>
      <c r="G5580" s="49" t="s">
        <v>5633</v>
      </c>
      <c r="H5580" s="51" t="str">
        <f>INDEX(Δεδομένα!B$1:B$51,MATCH('2021'!G5580,Δεδομένα!A$1:A$51,0))</f>
        <v>ΣΤΕΡΕΑΣ ΕΛΛΑΔΟΣ</v>
      </c>
      <c r="I5580" s="53">
        <f>INDEX(Δεδομένα!E$1:E$13,MATCH('2021'!H5580,Δεδομένα!D$1:D$13,0))</f>
        <v>9</v>
      </c>
      <c r="J5580" s="4">
        <v>44440</v>
      </c>
      <c r="K5580" s="3" t="s">
        <v>388</v>
      </c>
      <c r="L5580" s="17" t="str">
        <f t="shared" si="456"/>
        <v>01/09/2021 17:07</v>
      </c>
      <c r="M5580" s="4">
        <v>44440</v>
      </c>
      <c r="N5580" s="3" t="s">
        <v>2369</v>
      </c>
      <c r="O5580" s="17" t="str">
        <f t="shared" si="457"/>
        <v>01/09/2021 21:43</v>
      </c>
      <c r="P5580" s="24">
        <f t="shared" si="458"/>
        <v>0.1916666666729725</v>
      </c>
      <c r="Q5580" s="28">
        <v>0</v>
      </c>
      <c r="R5580" s="27">
        <f t="shared" si="459"/>
        <v>276.0000000090804</v>
      </c>
      <c r="S5580" s="3" t="s">
        <v>4</v>
      </c>
      <c r="T5580" s="3" t="s">
        <v>5662</v>
      </c>
      <c r="U5580" s="3" t="s">
        <v>4</v>
      </c>
      <c r="V5580" s="3" t="s">
        <v>5688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1.5</v>
      </c>
      <c r="AC5580" s="5">
        <v>0</v>
      </c>
      <c r="AD5580" s="5">
        <v>0</v>
      </c>
      <c r="AE5580" s="2">
        <v>5</v>
      </c>
      <c r="AF5580" s="2">
        <v>0</v>
      </c>
      <c r="AG5580" s="2">
        <v>0</v>
      </c>
      <c r="AH5580" s="2">
        <v>0</v>
      </c>
      <c r="AI5580" s="2">
        <v>0</v>
      </c>
      <c r="AJ5580" s="2">
        <v>2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</row>
    <row r="5581" spans="1:46" x14ac:dyDescent="0.2">
      <c r="A5581" s="2">
        <v>1699167</v>
      </c>
      <c r="B5581" s="2">
        <v>894125</v>
      </c>
      <c r="C5581" s="7">
        <v>22.935432506769899</v>
      </c>
      <c r="D5581" s="7">
        <v>38.676181977873803</v>
      </c>
      <c r="E5581" s="19" t="s">
        <v>5661</v>
      </c>
      <c r="F5581" s="46">
        <f>INDEX(Δεδομένα!$P:$P,MATCH('2021'!E5581,Δεδομένα!$O:$O,0))</f>
        <v>162</v>
      </c>
      <c r="G5581" s="49" t="s">
        <v>5633</v>
      </c>
      <c r="H5581" s="51" t="str">
        <f>INDEX(Δεδομένα!B$1:B$51,MATCH('2021'!G5581,Δεδομένα!A$1:A$51,0))</f>
        <v>ΣΤΕΡΕΑΣ ΕΛΛΑΔΟΣ</v>
      </c>
      <c r="I5581" s="53">
        <f>INDEX(Δεδομένα!E$1:E$13,MATCH('2021'!H5581,Δεδομένα!D$1:D$13,0))</f>
        <v>9</v>
      </c>
      <c r="J5581" s="4">
        <v>44464</v>
      </c>
      <c r="K5581" s="3" t="s">
        <v>109</v>
      </c>
      <c r="L5581" s="17" t="str">
        <f t="shared" si="456"/>
        <v>25/09/2021 15:50</v>
      </c>
      <c r="M5581" s="4">
        <v>44467</v>
      </c>
      <c r="N5581" s="3" t="s">
        <v>111</v>
      </c>
      <c r="O5581" s="17" t="str">
        <f t="shared" si="457"/>
        <v>28/09/2021 19:20</v>
      </c>
      <c r="P5581" s="29">
        <f t="shared" si="458"/>
        <v>3.1458333333357587</v>
      </c>
      <c r="Q5581" s="30">
        <f>3*24</f>
        <v>72</v>
      </c>
      <c r="R5581" s="27">
        <f t="shared" si="459"/>
        <v>4530.0000000034925</v>
      </c>
      <c r="S5581" s="3" t="s">
        <v>4</v>
      </c>
      <c r="T5581" s="3" t="s">
        <v>5662</v>
      </c>
      <c r="U5581" s="3" t="s">
        <v>4</v>
      </c>
      <c r="V5581" s="3" t="s">
        <v>5688</v>
      </c>
      <c r="W5581" s="5">
        <v>0</v>
      </c>
      <c r="X5581" s="5">
        <v>300</v>
      </c>
      <c r="Y5581" s="5">
        <v>0</v>
      </c>
      <c r="Z5581" s="5">
        <v>0</v>
      </c>
      <c r="AA5581" s="5">
        <v>0</v>
      </c>
      <c r="AB5581" s="5">
        <v>0</v>
      </c>
      <c r="AC5581" s="5">
        <v>65</v>
      </c>
      <c r="AD5581" s="5">
        <v>0</v>
      </c>
      <c r="AE5581" s="2">
        <v>28</v>
      </c>
      <c r="AF5581" s="2">
        <v>10</v>
      </c>
      <c r="AG5581" s="2">
        <v>0</v>
      </c>
      <c r="AH5581" s="2">
        <v>0</v>
      </c>
      <c r="AI5581" s="2">
        <v>4</v>
      </c>
      <c r="AJ5581" s="2">
        <v>13</v>
      </c>
      <c r="AK5581" s="2">
        <v>0</v>
      </c>
      <c r="AL5581" s="2">
        <v>1</v>
      </c>
      <c r="AM5581" s="2">
        <v>0</v>
      </c>
      <c r="AN5581" s="2">
        <v>0</v>
      </c>
      <c r="AO5581" s="2">
        <v>0</v>
      </c>
      <c r="AP5581" s="2">
        <v>0</v>
      </c>
      <c r="AQ5581" s="2">
        <v>2</v>
      </c>
      <c r="AR5581" s="2">
        <v>0</v>
      </c>
      <c r="AS5581" s="2">
        <v>0</v>
      </c>
      <c r="AT5581" s="2">
        <v>0</v>
      </c>
    </row>
    <row r="5582" spans="1:46" x14ac:dyDescent="0.2">
      <c r="A5582" s="2">
        <v>1699461</v>
      </c>
      <c r="B5582" s="2">
        <v>895073</v>
      </c>
      <c r="C5582" s="7">
        <v>22.867821643629501</v>
      </c>
      <c r="D5582" s="7">
        <v>38.5811207461308</v>
      </c>
      <c r="E5582" s="19" t="s">
        <v>5661</v>
      </c>
      <c r="F5582" s="46">
        <f>INDEX(Δεδομένα!$P:$P,MATCH('2021'!E5582,Δεδομένα!$O:$O,0))</f>
        <v>162</v>
      </c>
      <c r="G5582" s="49" t="s">
        <v>5633</v>
      </c>
      <c r="H5582" s="51" t="str">
        <f>INDEX(Δεδομένα!B$1:B$51,MATCH('2021'!G5582,Δεδομένα!A$1:A$51,0))</f>
        <v>ΣΤΕΡΕΑΣ ΕΛΛΑΔΟΣ</v>
      </c>
      <c r="I5582" s="53">
        <f>INDEX(Δεδομένα!E$1:E$13,MATCH('2021'!H5582,Δεδομένα!D$1:D$13,0))</f>
        <v>9</v>
      </c>
      <c r="J5582" s="4">
        <v>44467</v>
      </c>
      <c r="K5582" s="3" t="s">
        <v>797</v>
      </c>
      <c r="L5582" s="17" t="str">
        <f t="shared" si="456"/>
        <v>28/09/2021 21:15</v>
      </c>
      <c r="M5582" s="4">
        <v>44468</v>
      </c>
      <c r="N5582" s="3" t="s">
        <v>150</v>
      </c>
      <c r="O5582" s="17" t="str">
        <f t="shared" si="457"/>
        <v>29/09/2021 19:00</v>
      </c>
      <c r="P5582" s="24">
        <f t="shared" si="458"/>
        <v>0.90625</v>
      </c>
      <c r="Q5582" s="28">
        <v>0</v>
      </c>
      <c r="R5582" s="27">
        <f t="shared" si="459"/>
        <v>1305</v>
      </c>
      <c r="S5582" s="3" t="s">
        <v>4</v>
      </c>
      <c r="T5582" s="3" t="s">
        <v>5662</v>
      </c>
      <c r="U5582" s="3" t="s">
        <v>4</v>
      </c>
      <c r="V5582" s="3" t="s">
        <v>5689</v>
      </c>
      <c r="W5582" s="5">
        <v>0</v>
      </c>
      <c r="X5582" s="5">
        <v>15</v>
      </c>
      <c r="Y5582" s="5">
        <v>0</v>
      </c>
      <c r="Z5582" s="5">
        <v>0</v>
      </c>
      <c r="AA5582" s="5">
        <v>0</v>
      </c>
      <c r="AB5582" s="5">
        <v>0</v>
      </c>
      <c r="AC5582" s="5">
        <v>165</v>
      </c>
      <c r="AD5582" s="5">
        <v>0</v>
      </c>
      <c r="AE5582" s="2">
        <v>15</v>
      </c>
      <c r="AF5582" s="2">
        <v>4</v>
      </c>
      <c r="AG5582" s="2">
        <v>0</v>
      </c>
      <c r="AH5582" s="2">
        <v>0</v>
      </c>
      <c r="AI5582" s="2">
        <v>0</v>
      </c>
      <c r="AJ5582" s="2">
        <v>7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</row>
    <row r="5583" spans="1:46" x14ac:dyDescent="0.2">
      <c r="A5583" s="2">
        <v>1702956</v>
      </c>
      <c r="B5583" s="2">
        <v>897518</v>
      </c>
      <c r="C5583" s="7">
        <v>23.1604110362813</v>
      </c>
      <c r="D5583" s="7">
        <v>38.569626561306698</v>
      </c>
      <c r="E5583" s="19" t="s">
        <v>5661</v>
      </c>
      <c r="F5583" s="46">
        <f>INDEX(Δεδομένα!$P:$P,MATCH('2021'!E5583,Δεδομένα!$O:$O,0))</f>
        <v>162</v>
      </c>
      <c r="G5583" s="49" t="s">
        <v>5633</v>
      </c>
      <c r="H5583" s="51" t="str">
        <f>INDEX(Δεδομένα!B$1:B$51,MATCH('2021'!G5583,Δεδομένα!A$1:A$51,0))</f>
        <v>ΣΤΕΡΕΑΣ ΕΛΛΑΔΟΣ</v>
      </c>
      <c r="I5583" s="53">
        <f>INDEX(Δεδομένα!E$1:E$13,MATCH('2021'!H5583,Δεδομένα!D$1:D$13,0))</f>
        <v>9</v>
      </c>
      <c r="J5583" s="4">
        <v>44476</v>
      </c>
      <c r="K5583" s="3" t="s">
        <v>998</v>
      </c>
      <c r="L5583" s="17" t="str">
        <f t="shared" si="456"/>
        <v>07/10/2021 19:28</v>
      </c>
      <c r="M5583" s="4">
        <v>44480</v>
      </c>
      <c r="N5583" s="3" t="s">
        <v>334</v>
      </c>
      <c r="O5583" s="17" t="str">
        <f t="shared" si="457"/>
        <v>11/10/2021 11:28</v>
      </c>
      <c r="P5583" s="29">
        <f t="shared" si="458"/>
        <v>3.6666666666642413</v>
      </c>
      <c r="Q5583" s="30">
        <f>3*24</f>
        <v>72</v>
      </c>
      <c r="R5583" s="27">
        <f t="shared" si="459"/>
        <v>5279.9999999965075</v>
      </c>
      <c r="S5583" s="3" t="s">
        <v>4</v>
      </c>
      <c r="T5583" s="3" t="s">
        <v>5662</v>
      </c>
      <c r="U5583" s="3" t="s">
        <v>4</v>
      </c>
      <c r="V5583" s="3" t="s">
        <v>5690</v>
      </c>
      <c r="W5583" s="5">
        <v>0</v>
      </c>
      <c r="X5583" s="5">
        <v>50</v>
      </c>
      <c r="Y5583" s="5">
        <v>0</v>
      </c>
      <c r="Z5583" s="5">
        <v>0</v>
      </c>
      <c r="AA5583" s="5">
        <v>0</v>
      </c>
      <c r="AB5583" s="5">
        <v>0</v>
      </c>
      <c r="AC5583" s="5">
        <v>8</v>
      </c>
      <c r="AD5583" s="5">
        <v>0</v>
      </c>
      <c r="AE5583" s="2">
        <v>28</v>
      </c>
      <c r="AF5583" s="2">
        <v>8</v>
      </c>
      <c r="AG5583" s="2">
        <v>0</v>
      </c>
      <c r="AH5583" s="2">
        <v>0</v>
      </c>
      <c r="AI5583" s="2">
        <v>2</v>
      </c>
      <c r="AJ5583" s="2">
        <v>0</v>
      </c>
      <c r="AK5583" s="2">
        <v>0</v>
      </c>
      <c r="AL5583" s="2">
        <v>2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</row>
    <row r="5584" spans="1:46" x14ac:dyDescent="0.2">
      <c r="A5584" s="2">
        <v>1707445</v>
      </c>
      <c r="B5584" s="2">
        <v>903671</v>
      </c>
      <c r="C5584" s="7">
        <v>23.2952266432995</v>
      </c>
      <c r="D5584" s="7">
        <v>38.595666792548897</v>
      </c>
      <c r="E5584" s="19" t="s">
        <v>5661</v>
      </c>
      <c r="F5584" s="46">
        <f>INDEX(Δεδομένα!$P:$P,MATCH('2021'!E5584,Δεδομένα!$O:$O,0))</f>
        <v>162</v>
      </c>
      <c r="G5584" s="49" t="s">
        <v>5633</v>
      </c>
      <c r="H5584" s="51" t="str">
        <f>INDEX(Δεδομένα!B$1:B$51,MATCH('2021'!G5584,Δεδομένα!A$1:A$51,0))</f>
        <v>ΣΤΕΡΕΑΣ ΕΛΛΑΔΟΣ</v>
      </c>
      <c r="I5584" s="53">
        <f>INDEX(Δεδομένα!E$1:E$13,MATCH('2021'!H5584,Δεδομένα!D$1:D$13,0))</f>
        <v>9</v>
      </c>
      <c r="J5584" s="4">
        <v>44492</v>
      </c>
      <c r="K5584" s="3" t="s">
        <v>804</v>
      </c>
      <c r="L5584" s="17" t="str">
        <f t="shared" si="456"/>
        <v>23/10/2021 19:04</v>
      </c>
      <c r="M5584" s="4">
        <v>44492</v>
      </c>
      <c r="N5584" s="3" t="s">
        <v>125</v>
      </c>
      <c r="O5584" s="17" t="str">
        <f t="shared" si="457"/>
        <v>23/10/2021 20:30</v>
      </c>
      <c r="P5584" s="24">
        <f t="shared" si="458"/>
        <v>5.9722222220443655E-2</v>
      </c>
      <c r="Q5584" s="28">
        <v>0</v>
      </c>
      <c r="R5584" s="27">
        <f t="shared" si="459"/>
        <v>85.999999997438863</v>
      </c>
      <c r="S5584" s="3" t="s">
        <v>4</v>
      </c>
      <c r="T5584" s="3" t="s">
        <v>5662</v>
      </c>
      <c r="U5584" s="3" t="s">
        <v>4</v>
      </c>
      <c r="V5584" s="3" t="s">
        <v>5687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20</v>
      </c>
      <c r="AC5584" s="5">
        <v>0</v>
      </c>
      <c r="AD5584" s="5">
        <v>0</v>
      </c>
      <c r="AE5584" s="2">
        <v>4</v>
      </c>
      <c r="AF5584" s="2">
        <v>0</v>
      </c>
      <c r="AG5584" s="2">
        <v>0</v>
      </c>
      <c r="AH5584" s="2">
        <v>0</v>
      </c>
      <c r="AI5584" s="2">
        <v>0</v>
      </c>
      <c r="AJ5584" s="2">
        <v>2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</row>
    <row r="5585" spans="1:46" x14ac:dyDescent="0.2">
      <c r="A5585" s="2">
        <v>1708589</v>
      </c>
      <c r="B5585" s="2">
        <v>905247</v>
      </c>
      <c r="C5585" s="7">
        <v>22.878213914829299</v>
      </c>
      <c r="D5585" s="7">
        <v>38.632157336869298</v>
      </c>
      <c r="E5585" s="19" t="s">
        <v>5661</v>
      </c>
      <c r="F5585" s="46">
        <f>INDEX(Δεδομένα!$P:$P,MATCH('2021'!E5585,Δεδομένα!$O:$O,0))</f>
        <v>162</v>
      </c>
      <c r="G5585" s="49" t="s">
        <v>5633</v>
      </c>
      <c r="H5585" s="51" t="str">
        <f>INDEX(Δεδομένα!B$1:B$51,MATCH('2021'!G5585,Δεδομένα!A$1:A$51,0))</f>
        <v>ΣΤΕΡΕΑΣ ΕΛΛΑΔΟΣ</v>
      </c>
      <c r="I5585" s="53">
        <f>INDEX(Δεδομένα!E$1:E$13,MATCH('2021'!H5585,Δεδομένα!D$1:D$13,0))</f>
        <v>9</v>
      </c>
      <c r="J5585" s="4">
        <v>44498</v>
      </c>
      <c r="K5585" s="3" t="s">
        <v>281</v>
      </c>
      <c r="L5585" s="17" t="str">
        <f t="shared" si="456"/>
        <v>29/10/2021 19:18</v>
      </c>
      <c r="M5585" s="4">
        <v>44498</v>
      </c>
      <c r="N5585" s="3" t="s">
        <v>424</v>
      </c>
      <c r="O5585" s="17" t="str">
        <f t="shared" si="457"/>
        <v>29/10/2021 20:10</v>
      </c>
      <c r="P5585" s="24">
        <f t="shared" si="458"/>
        <v>3.6111111112404615E-2</v>
      </c>
      <c r="Q5585" s="28">
        <v>0</v>
      </c>
      <c r="R5585" s="27">
        <f t="shared" si="459"/>
        <v>52.000000001862645</v>
      </c>
      <c r="S5585" s="3" t="s">
        <v>4</v>
      </c>
      <c r="T5585" s="3" t="s">
        <v>5662</v>
      </c>
      <c r="U5585" s="3" t="s">
        <v>4</v>
      </c>
      <c r="V5585" s="3" t="s">
        <v>5688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0.5</v>
      </c>
      <c r="AD5585" s="5">
        <v>0</v>
      </c>
      <c r="AE5585" s="2">
        <v>4</v>
      </c>
      <c r="AF5585" s="2">
        <v>0</v>
      </c>
      <c r="AG5585" s="2">
        <v>0</v>
      </c>
      <c r="AH5585" s="2">
        <v>0</v>
      </c>
      <c r="AI5585" s="2">
        <v>0</v>
      </c>
      <c r="AJ5585" s="2">
        <v>2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</row>
    <row r="5586" spans="1:46" x14ac:dyDescent="0.2">
      <c r="A5586" s="2">
        <v>1671974</v>
      </c>
      <c r="B5586" s="2">
        <v>863930</v>
      </c>
      <c r="C5586" s="7">
        <v>22.360944747924801</v>
      </c>
      <c r="D5586" s="7">
        <v>39.100994110107401</v>
      </c>
      <c r="E5586" s="19" t="s">
        <v>5691</v>
      </c>
      <c r="F5586" s="46">
        <f>INDEX(Δεδομένα!$P:$P,MATCH('2021'!E5586,Δεδομένα!$O:$O,0))</f>
        <v>163</v>
      </c>
      <c r="G5586" s="49" t="s">
        <v>5633</v>
      </c>
      <c r="H5586" s="51" t="str">
        <f>INDEX(Δεδομένα!B$1:B$51,MATCH('2021'!G5586,Δεδομένα!A$1:A$51,0))</f>
        <v>ΣΤΕΡΕΑΣ ΕΛΛΑΔΟΣ</v>
      </c>
      <c r="I5586" s="53">
        <f>INDEX(Δεδομένα!E$1:E$13,MATCH('2021'!H5586,Δεδομένα!D$1:D$13,0))</f>
        <v>9</v>
      </c>
      <c r="J5586" s="4">
        <v>44369</v>
      </c>
      <c r="K5586" s="3" t="s">
        <v>363</v>
      </c>
      <c r="L5586" s="17" t="str">
        <f t="shared" si="456"/>
        <v>22/06/2021 16:24</v>
      </c>
      <c r="M5586" s="4">
        <v>44369</v>
      </c>
      <c r="N5586" s="3" t="s">
        <v>424</v>
      </c>
      <c r="O5586" s="17" t="str">
        <f t="shared" si="457"/>
        <v>22/06/2021 20:10</v>
      </c>
      <c r="P5586" s="24">
        <f t="shared" si="458"/>
        <v>0.15694444444670808</v>
      </c>
      <c r="Q5586" s="28">
        <v>0</v>
      </c>
      <c r="R5586" s="27">
        <f t="shared" si="459"/>
        <v>226.00000000325963</v>
      </c>
      <c r="S5586" s="3" t="s">
        <v>4</v>
      </c>
      <c r="T5586" s="3" t="s">
        <v>5692</v>
      </c>
      <c r="U5586" s="3" t="s">
        <v>4438</v>
      </c>
      <c r="V5586" s="3" t="s">
        <v>5693</v>
      </c>
      <c r="W5586" s="5">
        <v>0</v>
      </c>
      <c r="X5586" s="5">
        <v>0</v>
      </c>
      <c r="Y5586" s="5">
        <v>0</v>
      </c>
      <c r="Z5586" s="5">
        <v>5</v>
      </c>
      <c r="AA5586" s="5">
        <v>0</v>
      </c>
      <c r="AB5586" s="5">
        <v>18</v>
      </c>
      <c r="AC5586" s="5">
        <v>15</v>
      </c>
      <c r="AD5586" s="5">
        <v>0</v>
      </c>
      <c r="AE5586" s="2">
        <v>8</v>
      </c>
      <c r="AF5586" s="2">
        <v>0</v>
      </c>
      <c r="AG5586" s="2">
        <v>0</v>
      </c>
      <c r="AH5586" s="2">
        <v>0</v>
      </c>
      <c r="AI5586" s="2">
        <v>0</v>
      </c>
      <c r="AJ5586" s="2">
        <v>4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 t="s">
        <v>4</v>
      </c>
      <c r="AT5586" s="2" t="s">
        <v>4</v>
      </c>
    </row>
    <row r="5587" spans="1:46" x14ac:dyDescent="0.2">
      <c r="A5587" s="2">
        <v>1673187</v>
      </c>
      <c r="B5587" s="2">
        <v>865637</v>
      </c>
      <c r="C5587" s="7">
        <v>22.306786759478999</v>
      </c>
      <c r="D5587" s="7">
        <v>39.060985413579097</v>
      </c>
      <c r="E5587" s="19" t="s">
        <v>5691</v>
      </c>
      <c r="F5587" s="46">
        <f>INDEX(Δεδομένα!$P:$P,MATCH('2021'!E5587,Δεδομένα!$O:$O,0))</f>
        <v>163</v>
      </c>
      <c r="G5587" s="49" t="s">
        <v>5633</v>
      </c>
      <c r="H5587" s="51" t="str">
        <f>INDEX(Δεδομένα!B$1:B$51,MATCH('2021'!G5587,Δεδομένα!A$1:A$51,0))</f>
        <v>ΣΤΕΡΕΑΣ ΕΛΛΑΔΟΣ</v>
      </c>
      <c r="I5587" s="53">
        <f>INDEX(Δεδομένα!E$1:E$13,MATCH('2021'!H5587,Δεδομένα!D$1:D$13,0))</f>
        <v>9</v>
      </c>
      <c r="J5587" s="4">
        <v>44374</v>
      </c>
      <c r="K5587" s="3" t="s">
        <v>16</v>
      </c>
      <c r="L5587" s="17" t="str">
        <f t="shared" si="456"/>
        <v>27/06/2021 16:39</v>
      </c>
      <c r="M5587" s="4">
        <v>44374</v>
      </c>
      <c r="N5587" s="3" t="s">
        <v>502</v>
      </c>
      <c r="O5587" s="17" t="str">
        <f t="shared" si="457"/>
        <v>27/06/2021 19:30</v>
      </c>
      <c r="P5587" s="24">
        <f t="shared" si="458"/>
        <v>0.11875000000145519</v>
      </c>
      <c r="Q5587" s="28">
        <v>0</v>
      </c>
      <c r="R5587" s="27">
        <f t="shared" si="459"/>
        <v>171.00000000209548</v>
      </c>
      <c r="S5587" s="3" t="s">
        <v>4</v>
      </c>
      <c r="T5587" s="3" t="s">
        <v>5692</v>
      </c>
      <c r="U5587" s="3" t="s">
        <v>4</v>
      </c>
      <c r="V5587" s="3" t="s">
        <v>5694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0.2</v>
      </c>
      <c r="AC5587" s="5">
        <v>0</v>
      </c>
      <c r="AD5587" s="5">
        <v>0</v>
      </c>
      <c r="AE5587" s="2">
        <v>5</v>
      </c>
      <c r="AF5587" s="2">
        <v>0</v>
      </c>
      <c r="AG5587" s="2">
        <v>0</v>
      </c>
      <c r="AH5587" s="2">
        <v>0</v>
      </c>
      <c r="AI5587" s="2">
        <v>0</v>
      </c>
      <c r="AJ5587" s="2">
        <v>3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 t="s">
        <v>4</v>
      </c>
      <c r="AT5587" s="2" t="s">
        <v>4</v>
      </c>
    </row>
    <row r="5588" spans="1:46" x14ac:dyDescent="0.2">
      <c r="A5588" s="2">
        <v>1673666</v>
      </c>
      <c r="B5588" s="2">
        <v>866024</v>
      </c>
      <c r="C5588" s="7">
        <v>22.269892580727301</v>
      </c>
      <c r="D5588" s="7">
        <v>39.231882571480199</v>
      </c>
      <c r="E5588" s="19" t="s">
        <v>5691</v>
      </c>
      <c r="F5588" s="46">
        <f>INDEX(Δεδομένα!$P:$P,MATCH('2021'!E5588,Δεδομένα!$O:$O,0))</f>
        <v>163</v>
      </c>
      <c r="G5588" s="49" t="s">
        <v>5633</v>
      </c>
      <c r="H5588" s="51" t="str">
        <f>INDEX(Δεδομένα!B$1:B$51,MATCH('2021'!G5588,Δεδομένα!A$1:A$51,0))</f>
        <v>ΣΤΕΡΕΑΣ ΕΛΛΑΔΟΣ</v>
      </c>
      <c r="I5588" s="53">
        <f>INDEX(Δεδομένα!E$1:E$13,MATCH('2021'!H5588,Δεδομένα!D$1:D$13,0))</f>
        <v>9</v>
      </c>
      <c r="J5588" s="4">
        <v>44375</v>
      </c>
      <c r="K5588" s="3" t="s">
        <v>2144</v>
      </c>
      <c r="L5588" s="17" t="str">
        <f t="shared" si="456"/>
        <v>28/06/2021 23:15</v>
      </c>
      <c r="M5588" s="4">
        <v>44376</v>
      </c>
      <c r="N5588" s="3" t="s">
        <v>1252</v>
      </c>
      <c r="O5588" s="17" t="str">
        <f t="shared" si="457"/>
        <v>29/06/2021 00:25</v>
      </c>
      <c r="P5588" s="24">
        <f t="shared" si="458"/>
        <v>4.8611111109494232E-2</v>
      </c>
      <c r="Q5588" s="28">
        <v>0</v>
      </c>
      <c r="R5588" s="27">
        <f t="shared" si="459"/>
        <v>69.999999997671694</v>
      </c>
      <c r="S5588" s="3" t="s">
        <v>4</v>
      </c>
      <c r="T5588" s="3" t="s">
        <v>5692</v>
      </c>
      <c r="U5588" s="3" t="s">
        <v>5695</v>
      </c>
      <c r="V5588" s="3" t="s">
        <v>5696</v>
      </c>
      <c r="W5588" s="5">
        <v>0</v>
      </c>
      <c r="X5588" s="5">
        <v>0</v>
      </c>
      <c r="Y5588" s="5">
        <v>0</v>
      </c>
      <c r="Z5588" s="5">
        <v>0</v>
      </c>
      <c r="AA5588" s="5">
        <v>0.8</v>
      </c>
      <c r="AB5588" s="5">
        <v>0</v>
      </c>
      <c r="AC5588" s="5">
        <v>0</v>
      </c>
      <c r="AD5588" s="5">
        <v>0</v>
      </c>
      <c r="AE5588" s="2">
        <v>4</v>
      </c>
      <c r="AF5588" s="2">
        <v>0</v>
      </c>
      <c r="AG5588" s="2">
        <v>0</v>
      </c>
      <c r="AH5588" s="2">
        <v>0</v>
      </c>
      <c r="AI5588" s="2">
        <v>0</v>
      </c>
      <c r="AJ5588" s="2">
        <v>2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 t="s">
        <v>4</v>
      </c>
      <c r="AT5588" s="2" t="s">
        <v>4</v>
      </c>
    </row>
    <row r="5589" spans="1:46" x14ac:dyDescent="0.2">
      <c r="A5589" s="2">
        <v>1673978</v>
      </c>
      <c r="B5589" s="2">
        <v>866306</v>
      </c>
      <c r="D5589" s="2"/>
      <c r="E5589" s="19" t="s">
        <v>5691</v>
      </c>
      <c r="F5589" s="46">
        <f>INDEX(Δεδομένα!$P:$P,MATCH('2021'!E5589,Δεδομένα!$O:$O,0))</f>
        <v>163</v>
      </c>
      <c r="G5589" s="49" t="s">
        <v>5633</v>
      </c>
      <c r="H5589" s="51" t="str">
        <f>INDEX(Δεδομένα!B$1:B$51,MATCH('2021'!G5589,Δεδομένα!A$1:A$51,0))</f>
        <v>ΣΤΕΡΕΑΣ ΕΛΛΑΔΟΣ</v>
      </c>
      <c r="I5589" s="53">
        <f>INDEX(Δεδομένα!E$1:E$13,MATCH('2021'!H5589,Δεδομένα!D$1:D$13,0))</f>
        <v>9</v>
      </c>
      <c r="J5589" s="4">
        <v>44376</v>
      </c>
      <c r="K5589" s="3" t="s">
        <v>125</v>
      </c>
      <c r="L5589" s="17" t="str">
        <f t="shared" si="456"/>
        <v>29/06/2021 20:30</v>
      </c>
      <c r="M5589" s="4">
        <v>44376</v>
      </c>
      <c r="N5589" s="3" t="s">
        <v>43</v>
      </c>
      <c r="O5589" s="17" t="str">
        <f t="shared" si="457"/>
        <v>29/06/2021 21:30</v>
      </c>
      <c r="P5589" s="24">
        <f t="shared" si="458"/>
        <v>4.1666666671517305E-2</v>
      </c>
      <c r="Q5589" s="28">
        <v>0</v>
      </c>
      <c r="R5589" s="27">
        <f t="shared" si="459"/>
        <v>60.000000006984919</v>
      </c>
      <c r="S5589" s="3" t="s">
        <v>4</v>
      </c>
      <c r="T5589" s="3" t="s">
        <v>5692</v>
      </c>
      <c r="U5589" s="3" t="s">
        <v>123</v>
      </c>
      <c r="V5589" s="3" t="s">
        <v>5697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2</v>
      </c>
      <c r="AC5589" s="5">
        <v>0</v>
      </c>
      <c r="AD5589" s="5">
        <v>0</v>
      </c>
      <c r="AE5589" s="2">
        <v>4</v>
      </c>
      <c r="AF5589" s="2">
        <v>0</v>
      </c>
      <c r="AG5589" s="2">
        <v>0</v>
      </c>
      <c r="AH5589" s="2">
        <v>0</v>
      </c>
      <c r="AI5589" s="2">
        <v>0</v>
      </c>
      <c r="AJ5589" s="2">
        <v>2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 t="s">
        <v>4</v>
      </c>
      <c r="AT5589" s="2" t="s">
        <v>4</v>
      </c>
    </row>
    <row r="5590" spans="1:46" x14ac:dyDescent="0.2">
      <c r="A5590" s="2">
        <v>1678543</v>
      </c>
      <c r="B5590" s="2">
        <v>871051</v>
      </c>
      <c r="C5590" s="7">
        <v>22.232963711870401</v>
      </c>
      <c r="D5590" s="7">
        <v>39.093296346470702</v>
      </c>
      <c r="E5590" s="19" t="s">
        <v>5691</v>
      </c>
      <c r="F5590" s="46">
        <f>INDEX(Δεδομένα!$P:$P,MATCH('2021'!E5590,Δεδομένα!$O:$O,0))</f>
        <v>163</v>
      </c>
      <c r="G5590" s="49" t="s">
        <v>5633</v>
      </c>
      <c r="H5590" s="51" t="str">
        <f>INDEX(Δεδομένα!B$1:B$51,MATCH('2021'!G5590,Δεδομένα!A$1:A$51,0))</f>
        <v>ΣΤΕΡΕΑΣ ΕΛΛΑΔΟΣ</v>
      </c>
      <c r="I5590" s="53">
        <f>INDEX(Δεδομένα!E$1:E$13,MATCH('2021'!H5590,Δεδομένα!D$1:D$13,0))</f>
        <v>9</v>
      </c>
      <c r="J5590" s="4">
        <v>44391</v>
      </c>
      <c r="K5590" s="3" t="s">
        <v>641</v>
      </c>
      <c r="L5590" s="17" t="str">
        <f t="shared" si="456"/>
        <v>14/07/2021 16:25</v>
      </c>
      <c r="M5590" s="4">
        <v>44391</v>
      </c>
      <c r="N5590" s="3" t="s">
        <v>411</v>
      </c>
      <c r="O5590" s="17" t="str">
        <f t="shared" si="457"/>
        <v>14/07/2021 17:10</v>
      </c>
      <c r="P5590" s="24">
        <f t="shared" si="458"/>
        <v>3.125E-2</v>
      </c>
      <c r="Q5590" s="28">
        <v>0</v>
      </c>
      <c r="R5590" s="27">
        <f t="shared" si="459"/>
        <v>45</v>
      </c>
      <c r="S5590" s="3" t="s">
        <v>4</v>
      </c>
      <c r="T5590" s="3" t="s">
        <v>5692</v>
      </c>
      <c r="U5590" s="3" t="s">
        <v>123</v>
      </c>
      <c r="V5590" s="3" t="s">
        <v>5698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5</v>
      </c>
      <c r="AD5590" s="5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</row>
    <row r="5591" spans="1:46" x14ac:dyDescent="0.2">
      <c r="A5591" s="2">
        <v>1678762</v>
      </c>
      <c r="B5591" s="2">
        <v>871367</v>
      </c>
      <c r="C5591" s="7">
        <v>22.4319206584642</v>
      </c>
      <c r="D5591" s="7">
        <v>39.126826349697602</v>
      </c>
      <c r="E5591" s="19" t="s">
        <v>5691</v>
      </c>
      <c r="F5591" s="46">
        <f>INDEX(Δεδομένα!$P:$P,MATCH('2021'!E5591,Δεδομένα!$O:$O,0))</f>
        <v>163</v>
      </c>
      <c r="G5591" s="49" t="s">
        <v>5633</v>
      </c>
      <c r="H5591" s="51" t="str">
        <f>INDEX(Δεδομένα!B$1:B$51,MATCH('2021'!G5591,Δεδομένα!A$1:A$51,0))</f>
        <v>ΣΤΕΡΕΑΣ ΕΛΛΑΔΟΣ</v>
      </c>
      <c r="I5591" s="53">
        <f>INDEX(Δεδομένα!E$1:E$13,MATCH('2021'!H5591,Δεδομένα!D$1:D$13,0))</f>
        <v>9</v>
      </c>
      <c r="J5591" s="4">
        <v>44392</v>
      </c>
      <c r="K5591" s="3" t="s">
        <v>196</v>
      </c>
      <c r="L5591" s="17" t="str">
        <f t="shared" si="456"/>
        <v>15/07/2021 14:15</v>
      </c>
      <c r="M5591" s="4">
        <v>44392</v>
      </c>
      <c r="N5591" s="3" t="s">
        <v>150</v>
      </c>
      <c r="O5591" s="17" t="str">
        <f t="shared" si="457"/>
        <v>15/07/2021 19:00</v>
      </c>
      <c r="P5591" s="24">
        <f t="shared" si="458"/>
        <v>0.19791666666424135</v>
      </c>
      <c r="Q5591" s="28">
        <v>0</v>
      </c>
      <c r="R5591" s="27">
        <f t="shared" si="459"/>
        <v>284.99999999650754</v>
      </c>
      <c r="S5591" s="3" t="s">
        <v>4</v>
      </c>
      <c r="T5591" s="3" t="s">
        <v>5692</v>
      </c>
      <c r="U5591" s="3" t="s">
        <v>5699</v>
      </c>
      <c r="V5591" s="3" t="s">
        <v>5700</v>
      </c>
      <c r="W5591" s="5">
        <v>0</v>
      </c>
      <c r="X5591" s="5">
        <v>0</v>
      </c>
      <c r="Y5591" s="5">
        <v>0</v>
      </c>
      <c r="Z5591" s="5">
        <v>0</v>
      </c>
      <c r="AA5591" s="5">
        <v>3</v>
      </c>
      <c r="AB5591" s="5">
        <v>0</v>
      </c>
      <c r="AC5591" s="5">
        <v>0</v>
      </c>
      <c r="AD5591" s="5">
        <v>0</v>
      </c>
      <c r="AE5591" s="2">
        <v>5</v>
      </c>
      <c r="AF5591" s="2">
        <v>0</v>
      </c>
      <c r="AG5591" s="2">
        <v>0</v>
      </c>
      <c r="AH5591" s="2">
        <v>0</v>
      </c>
      <c r="AI5591" s="2">
        <v>0</v>
      </c>
      <c r="AJ5591" s="2">
        <v>3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</row>
    <row r="5592" spans="1:46" x14ac:dyDescent="0.2">
      <c r="A5592" s="2">
        <v>1683768</v>
      </c>
      <c r="B5592" s="2">
        <v>876739</v>
      </c>
      <c r="C5592" s="7">
        <v>22.284042569306202</v>
      </c>
      <c r="D5592" s="7">
        <v>39.225938054490797</v>
      </c>
      <c r="E5592" s="19" t="s">
        <v>5691</v>
      </c>
      <c r="F5592" s="46">
        <f>INDEX(Δεδομένα!$P:$P,MATCH('2021'!E5592,Δεδομένα!$O:$O,0))</f>
        <v>163</v>
      </c>
      <c r="G5592" s="49" t="s">
        <v>5633</v>
      </c>
      <c r="H5592" s="51" t="str">
        <f>INDEX(Δεδομένα!B$1:B$51,MATCH('2021'!G5592,Δεδομένα!A$1:A$51,0))</f>
        <v>ΣΤΕΡΕΑΣ ΕΛΛΑΔΟΣ</v>
      </c>
      <c r="I5592" s="53">
        <f>INDEX(Δεδομένα!E$1:E$13,MATCH('2021'!H5592,Δεδομένα!D$1:D$13,0))</f>
        <v>9</v>
      </c>
      <c r="J5592" s="4">
        <v>44409</v>
      </c>
      <c r="K5592" s="3" t="s">
        <v>641</v>
      </c>
      <c r="L5592" s="17" t="str">
        <f t="shared" ref="L5592:L5646" si="460">_xlfn.CONCAT(TEXT(J5592,"ηη/μμ/εεε")," ",TEXT(K5592,"ωω:λλ"))</f>
        <v>01/08/2021 16:25</v>
      </c>
      <c r="M5592" s="4">
        <v>44409</v>
      </c>
      <c r="N5592" s="3" t="s">
        <v>424</v>
      </c>
      <c r="O5592" s="17" t="str">
        <f t="shared" ref="O5592:O5646" si="461">_xlfn.CONCAT(TEXT(M5592,"ηη/μμ/εεε")," ",TEXT(N5592,"ωω:λλ"))</f>
        <v>01/08/2021 20:10</v>
      </c>
      <c r="P5592" s="24">
        <f t="shared" ref="P5592:P5646" si="462">O5592-L5592</f>
        <v>0.15625</v>
      </c>
      <c r="Q5592" s="28">
        <v>0</v>
      </c>
      <c r="R5592" s="27">
        <f t="shared" ref="R5592:R5646" si="463">P5592*(24*60)</f>
        <v>225</v>
      </c>
      <c r="S5592" s="3" t="s">
        <v>4</v>
      </c>
      <c r="T5592" s="3" t="s">
        <v>5692</v>
      </c>
      <c r="U5592" s="3" t="s">
        <v>5695</v>
      </c>
      <c r="V5592" s="3" t="s">
        <v>5701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5</v>
      </c>
      <c r="AD5592" s="5">
        <v>0</v>
      </c>
      <c r="AE5592" s="2">
        <v>6</v>
      </c>
      <c r="AF5592" s="2">
        <v>0</v>
      </c>
      <c r="AG5592" s="2">
        <v>0</v>
      </c>
      <c r="AH5592" s="2">
        <v>0</v>
      </c>
      <c r="AI5592" s="2">
        <v>0</v>
      </c>
      <c r="AJ5592" s="2">
        <v>3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</row>
    <row r="5593" spans="1:46" x14ac:dyDescent="0.2">
      <c r="A5593" s="2">
        <v>1685531</v>
      </c>
      <c r="B5593" s="2">
        <v>881285</v>
      </c>
      <c r="C5593" s="7">
        <v>22.3575454088718</v>
      </c>
      <c r="D5593" s="7">
        <v>39.059393078241698</v>
      </c>
      <c r="E5593" s="19" t="s">
        <v>5691</v>
      </c>
      <c r="F5593" s="46">
        <f>INDEX(Δεδομένα!$P:$P,MATCH('2021'!E5593,Δεδομένα!$O:$O,0))</f>
        <v>163</v>
      </c>
      <c r="G5593" s="49" t="s">
        <v>5633</v>
      </c>
      <c r="H5593" s="51" t="str">
        <f>INDEX(Δεδομένα!B$1:B$51,MATCH('2021'!G5593,Δεδομένα!A$1:A$51,0))</f>
        <v>ΣΤΕΡΕΑΣ ΕΛΛΑΔΟΣ</v>
      </c>
      <c r="I5593" s="53">
        <f>INDEX(Δεδομένα!E$1:E$13,MATCH('2021'!H5593,Δεδομένα!D$1:D$13,0))</f>
        <v>9</v>
      </c>
      <c r="J5593" s="4">
        <v>44418</v>
      </c>
      <c r="K5593" s="3" t="s">
        <v>238</v>
      </c>
      <c r="L5593" s="17" t="str">
        <f t="shared" si="460"/>
        <v>10/08/2021 11:30</v>
      </c>
      <c r="M5593" s="4">
        <v>44418</v>
      </c>
      <c r="N5593" s="3" t="s">
        <v>552</v>
      </c>
      <c r="O5593" s="17" t="str">
        <f t="shared" si="461"/>
        <v>10/08/2021 13:00</v>
      </c>
      <c r="P5593" s="24">
        <f t="shared" si="462"/>
        <v>6.25E-2</v>
      </c>
      <c r="Q5593" s="28">
        <v>0</v>
      </c>
      <c r="R5593" s="27">
        <f t="shared" si="463"/>
        <v>90</v>
      </c>
      <c r="S5593" s="3" t="s">
        <v>4</v>
      </c>
      <c r="T5593" s="3" t="s">
        <v>5692</v>
      </c>
      <c r="U5593" s="3" t="s">
        <v>4</v>
      </c>
      <c r="V5593" s="3" t="s">
        <v>5702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10</v>
      </c>
      <c r="AD5593" s="5">
        <v>0</v>
      </c>
      <c r="AE5593" s="2">
        <v>5</v>
      </c>
      <c r="AF5593" s="2">
        <v>0</v>
      </c>
      <c r="AG5593" s="2">
        <v>0</v>
      </c>
      <c r="AH5593" s="2">
        <v>0</v>
      </c>
      <c r="AI5593" s="2">
        <v>4</v>
      </c>
      <c r="AJ5593" s="2">
        <v>2</v>
      </c>
      <c r="AK5593" s="2">
        <v>1</v>
      </c>
      <c r="AL5593" s="2">
        <v>1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</row>
    <row r="5594" spans="1:46" x14ac:dyDescent="0.2">
      <c r="A5594" s="2">
        <v>1687610</v>
      </c>
      <c r="B5594" s="2">
        <v>882961</v>
      </c>
      <c r="C5594" s="7">
        <v>22.485886523689899</v>
      </c>
      <c r="D5594" s="7">
        <v>39.066722055048203</v>
      </c>
      <c r="E5594" s="19" t="s">
        <v>5691</v>
      </c>
      <c r="F5594" s="46">
        <f>INDEX(Δεδομένα!$P:$P,MATCH('2021'!E5594,Δεδομένα!$O:$O,0))</f>
        <v>163</v>
      </c>
      <c r="G5594" s="49" t="s">
        <v>5633</v>
      </c>
      <c r="H5594" s="51" t="str">
        <f>INDEX(Δεδομένα!B$1:B$51,MATCH('2021'!G5594,Δεδομένα!A$1:A$51,0))</f>
        <v>ΣΤΕΡΕΑΣ ΕΛΛΑΔΟΣ</v>
      </c>
      <c r="I5594" s="53">
        <f>INDEX(Δεδομένα!E$1:E$13,MATCH('2021'!H5594,Δεδομένα!D$1:D$13,0))</f>
        <v>9</v>
      </c>
      <c r="J5594" s="4">
        <v>44422</v>
      </c>
      <c r="K5594" s="3" t="s">
        <v>94</v>
      </c>
      <c r="L5594" s="17" t="str">
        <f t="shared" si="460"/>
        <v>14/08/2021 17:28</v>
      </c>
      <c r="M5594" s="4">
        <v>44422</v>
      </c>
      <c r="N5594" s="3" t="s">
        <v>1490</v>
      </c>
      <c r="O5594" s="17" t="str">
        <f t="shared" si="461"/>
        <v>14/08/2021 19:45</v>
      </c>
      <c r="P5594" s="24">
        <f t="shared" si="462"/>
        <v>9.5138888886140194E-2</v>
      </c>
      <c r="Q5594" s="28">
        <v>0</v>
      </c>
      <c r="R5594" s="27">
        <f t="shared" si="463"/>
        <v>136.99999999604188</v>
      </c>
      <c r="S5594" s="3" t="s">
        <v>4</v>
      </c>
      <c r="T5594" s="3" t="s">
        <v>5692</v>
      </c>
      <c r="U5594" s="3" t="s">
        <v>5703</v>
      </c>
      <c r="V5594" s="3" t="s">
        <v>5704</v>
      </c>
      <c r="W5594" s="5">
        <v>0</v>
      </c>
      <c r="X5594" s="5">
        <v>0</v>
      </c>
      <c r="Y5594" s="5">
        <v>0</v>
      </c>
      <c r="Z5594" s="5">
        <v>0</v>
      </c>
      <c r="AA5594" s="5">
        <v>1</v>
      </c>
      <c r="AB5594" s="5">
        <v>0</v>
      </c>
      <c r="AC5594" s="5">
        <v>3</v>
      </c>
      <c r="AD5594" s="5">
        <v>0</v>
      </c>
      <c r="AE5594" s="2">
        <v>7</v>
      </c>
      <c r="AF5594" s="2">
        <v>0</v>
      </c>
      <c r="AG5594" s="2">
        <v>0</v>
      </c>
      <c r="AH5594" s="2">
        <v>0</v>
      </c>
      <c r="AI5594" s="2">
        <v>0</v>
      </c>
      <c r="AJ5594" s="2">
        <v>3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</row>
    <row r="5595" spans="1:46" x14ac:dyDescent="0.2">
      <c r="A5595" s="2">
        <v>1692972</v>
      </c>
      <c r="B5595" s="2">
        <v>886850</v>
      </c>
      <c r="C5595" s="7">
        <v>22.1994880842242</v>
      </c>
      <c r="D5595" s="7">
        <v>39.078161632877197</v>
      </c>
      <c r="E5595" s="19" t="s">
        <v>5691</v>
      </c>
      <c r="F5595" s="46">
        <f>INDEX(Δεδομένα!$P:$P,MATCH('2021'!E5595,Δεδομένα!$O:$O,0))</f>
        <v>163</v>
      </c>
      <c r="G5595" s="49" t="s">
        <v>5633</v>
      </c>
      <c r="H5595" s="51" t="str">
        <f>INDEX(Δεδομένα!B$1:B$51,MATCH('2021'!G5595,Δεδομένα!A$1:A$51,0))</f>
        <v>ΣΤΕΡΕΑΣ ΕΛΛΑΔΟΣ</v>
      </c>
      <c r="I5595" s="53">
        <f>INDEX(Δεδομένα!E$1:E$13,MATCH('2021'!H5595,Δεδομένα!D$1:D$13,0))</f>
        <v>9</v>
      </c>
      <c r="J5595" s="4">
        <v>44436</v>
      </c>
      <c r="K5595" s="3" t="s">
        <v>297</v>
      </c>
      <c r="L5595" s="17" t="str">
        <f t="shared" si="460"/>
        <v>28/08/2021 12:55</v>
      </c>
      <c r="M5595" s="4">
        <v>44436</v>
      </c>
      <c r="N5595" s="3" t="s">
        <v>531</v>
      </c>
      <c r="O5595" s="17" t="str">
        <f t="shared" si="461"/>
        <v>28/08/2021 14:10</v>
      </c>
      <c r="P5595" s="24">
        <f t="shared" si="462"/>
        <v>5.2083333335758653E-2</v>
      </c>
      <c r="Q5595" s="28">
        <v>0</v>
      </c>
      <c r="R5595" s="27">
        <f t="shared" si="463"/>
        <v>75.00000000349246</v>
      </c>
      <c r="S5595" s="3" t="s">
        <v>4</v>
      </c>
      <c r="T5595" s="3" t="s">
        <v>5692</v>
      </c>
      <c r="U5595" s="3" t="s">
        <v>4</v>
      </c>
      <c r="V5595" s="3" t="s">
        <v>5705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20</v>
      </c>
      <c r="AD5595" s="5">
        <v>0</v>
      </c>
      <c r="AE5595" s="2">
        <v>2</v>
      </c>
      <c r="AF5595" s="2">
        <v>0</v>
      </c>
      <c r="AG5595" s="2">
        <v>0</v>
      </c>
      <c r="AH5595" s="2">
        <v>0</v>
      </c>
      <c r="AI5595" s="2">
        <v>0</v>
      </c>
      <c r="AJ5595" s="2">
        <v>1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</row>
    <row r="5596" spans="1:46" x14ac:dyDescent="0.2">
      <c r="A5596" s="2">
        <v>1653135</v>
      </c>
      <c r="B5596" s="2">
        <v>835232</v>
      </c>
      <c r="C5596" s="7">
        <v>22.7895159155652</v>
      </c>
      <c r="D5596" s="7">
        <v>38.645506904202897</v>
      </c>
      <c r="E5596" s="19" t="s">
        <v>5706</v>
      </c>
      <c r="F5596" s="46">
        <f>INDEX(Δεδομένα!$P:$P,MATCH('2021'!E5596,Δεδομένα!$O:$O,0))</f>
        <v>164</v>
      </c>
      <c r="G5596" s="49" t="s">
        <v>5633</v>
      </c>
      <c r="H5596" s="51" t="str">
        <f>INDEX(Δεδομένα!B$1:B$51,MATCH('2021'!G5596,Δεδομένα!A$1:A$51,0))</f>
        <v>ΣΤΕΡΕΑΣ ΕΛΛΑΔΟΣ</v>
      </c>
      <c r="I5596" s="53">
        <f>INDEX(Δεδομένα!E$1:E$13,MATCH('2021'!H5596,Δεδομένα!D$1:D$13,0))</f>
        <v>9</v>
      </c>
      <c r="J5596" s="4">
        <v>44260</v>
      </c>
      <c r="K5596" s="3" t="s">
        <v>697</v>
      </c>
      <c r="L5596" s="17" t="str">
        <f t="shared" si="460"/>
        <v>05/03/2021 17:40</v>
      </c>
      <c r="M5596" s="4">
        <v>44260</v>
      </c>
      <c r="N5596" s="3" t="s">
        <v>502</v>
      </c>
      <c r="O5596" s="17" t="str">
        <f t="shared" si="461"/>
        <v>05/03/2021 19:30</v>
      </c>
      <c r="P5596" s="24">
        <f t="shared" si="462"/>
        <v>7.6388888890505768E-2</v>
      </c>
      <c r="Q5596" s="28">
        <v>0</v>
      </c>
      <c r="R5596" s="27">
        <f t="shared" si="463"/>
        <v>110.00000000232831</v>
      </c>
      <c r="S5596" s="3" t="s">
        <v>4</v>
      </c>
      <c r="T5596" s="3" t="s">
        <v>5672</v>
      </c>
      <c r="U5596" s="3" t="s">
        <v>5707</v>
      </c>
      <c r="V5596" s="3" t="s">
        <v>5708</v>
      </c>
      <c r="W5596" s="5">
        <v>0</v>
      </c>
      <c r="X5596" s="5">
        <v>0</v>
      </c>
      <c r="Y5596" s="5">
        <v>0</v>
      </c>
      <c r="Z5596" s="5">
        <v>5</v>
      </c>
      <c r="AA5596" s="5">
        <v>0</v>
      </c>
      <c r="AB5596" s="5">
        <v>0</v>
      </c>
      <c r="AC5596" s="5">
        <v>0</v>
      </c>
      <c r="AD5596" s="5">
        <v>0</v>
      </c>
      <c r="AE5596" s="2">
        <v>5</v>
      </c>
      <c r="AF5596" s="2">
        <v>0</v>
      </c>
      <c r="AG5596" s="2">
        <v>0</v>
      </c>
      <c r="AH5596" s="2">
        <v>0</v>
      </c>
      <c r="AI5596" s="2">
        <v>0</v>
      </c>
      <c r="AJ5596" s="2">
        <v>2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 t="s">
        <v>4</v>
      </c>
      <c r="AT5596" s="2" t="s">
        <v>4</v>
      </c>
    </row>
    <row r="5597" spans="1:46" x14ac:dyDescent="0.2">
      <c r="A5597" s="2">
        <v>1654004</v>
      </c>
      <c r="B5597" s="2">
        <v>844722</v>
      </c>
      <c r="C5597" s="7">
        <v>22.792299206638301</v>
      </c>
      <c r="D5597" s="7">
        <v>38.644416432990703</v>
      </c>
      <c r="E5597" s="19" t="s">
        <v>5706</v>
      </c>
      <c r="F5597" s="46">
        <f>INDEX(Δεδομένα!$P:$P,MATCH('2021'!E5597,Δεδομένα!$O:$O,0))</f>
        <v>164</v>
      </c>
      <c r="G5597" s="49" t="s">
        <v>5633</v>
      </c>
      <c r="H5597" s="51" t="str">
        <f>INDEX(Δεδομένα!B$1:B$51,MATCH('2021'!G5597,Δεδομένα!A$1:A$51,0))</f>
        <v>ΣΤΕΡΕΑΣ ΕΛΛΑΔΟΣ</v>
      </c>
      <c r="I5597" s="53">
        <f>INDEX(Δεδομένα!E$1:E$13,MATCH('2021'!H5597,Δεδομένα!D$1:D$13,0))</f>
        <v>9</v>
      </c>
      <c r="J5597" s="4">
        <v>44297</v>
      </c>
      <c r="K5597" s="3" t="s">
        <v>446</v>
      </c>
      <c r="L5597" s="17" t="str">
        <f t="shared" si="460"/>
        <v>11/04/2021 13:05</v>
      </c>
      <c r="M5597" s="4">
        <v>44297</v>
      </c>
      <c r="N5597" s="3" t="s">
        <v>1687</v>
      </c>
      <c r="O5597" s="17" t="str">
        <f t="shared" si="461"/>
        <v>11/04/2021 14:03</v>
      </c>
      <c r="P5597" s="24">
        <f t="shared" si="462"/>
        <v>4.0277777778101154E-2</v>
      </c>
      <c r="Q5597" s="28">
        <v>0</v>
      </c>
      <c r="R5597" s="27">
        <f t="shared" si="463"/>
        <v>58.000000000465661</v>
      </c>
      <c r="S5597" s="3" t="s">
        <v>4</v>
      </c>
      <c r="T5597" s="3" t="s">
        <v>5672</v>
      </c>
      <c r="U5597" s="3" t="s">
        <v>4</v>
      </c>
      <c r="V5597" s="3" t="s">
        <v>5709</v>
      </c>
      <c r="W5597" s="5">
        <v>0</v>
      </c>
      <c r="X5597" s="5">
        <v>0.05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2">
        <v>3</v>
      </c>
      <c r="AF5597" s="2">
        <v>0</v>
      </c>
      <c r="AG5597" s="2">
        <v>0</v>
      </c>
      <c r="AH5597" s="2">
        <v>0</v>
      </c>
      <c r="AI5597" s="2">
        <v>0</v>
      </c>
      <c r="AJ5597" s="2">
        <v>1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 t="s">
        <v>4</v>
      </c>
      <c r="AT5597" s="2" t="s">
        <v>4</v>
      </c>
    </row>
    <row r="5598" spans="1:46" x14ac:dyDescent="0.2">
      <c r="A5598" s="2">
        <v>1691449</v>
      </c>
      <c r="B5598" s="2">
        <v>887077</v>
      </c>
      <c r="C5598" s="7">
        <v>22.5915037071908</v>
      </c>
      <c r="D5598" s="7">
        <v>38.649306033159299</v>
      </c>
      <c r="E5598" s="19" t="s">
        <v>5706</v>
      </c>
      <c r="F5598" s="46">
        <f>INDEX(Δεδομένα!$P:$P,MATCH('2021'!E5598,Δεδομένα!$O:$O,0))</f>
        <v>164</v>
      </c>
      <c r="G5598" s="49" t="s">
        <v>5633</v>
      </c>
      <c r="H5598" s="51" t="str">
        <f>INDEX(Δεδομένα!B$1:B$51,MATCH('2021'!G5598,Δεδομένα!A$1:A$51,0))</f>
        <v>ΣΤΕΡΕΑΣ ΕΛΛΑΔΟΣ</v>
      </c>
      <c r="I5598" s="53">
        <f>INDEX(Δεδομένα!E$1:E$13,MATCH('2021'!H5598,Δεδομένα!D$1:D$13,0))</f>
        <v>9</v>
      </c>
      <c r="J5598" s="4">
        <v>44437</v>
      </c>
      <c r="K5598" s="3" t="s">
        <v>638</v>
      </c>
      <c r="L5598" s="17" t="str">
        <f t="shared" si="460"/>
        <v>29/08/2021 12:11</v>
      </c>
      <c r="M5598" s="4">
        <v>44437</v>
      </c>
      <c r="N5598" s="3" t="s">
        <v>299</v>
      </c>
      <c r="O5598" s="17" t="str">
        <f t="shared" si="461"/>
        <v>29/08/2021 13:10</v>
      </c>
      <c r="P5598" s="24">
        <f t="shared" si="462"/>
        <v>4.0972222217533272E-2</v>
      </c>
      <c r="Q5598" s="28">
        <v>0</v>
      </c>
      <c r="R5598" s="27">
        <f t="shared" si="463"/>
        <v>58.999999993247911</v>
      </c>
      <c r="S5598" s="3" t="s">
        <v>4</v>
      </c>
      <c r="T5598" s="3" t="s">
        <v>5672</v>
      </c>
      <c r="U5598" s="3" t="s">
        <v>4</v>
      </c>
      <c r="V5598" s="3" t="s">
        <v>5710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5</v>
      </c>
      <c r="AC5598" s="5">
        <v>0</v>
      </c>
      <c r="AD5598" s="5">
        <v>0</v>
      </c>
      <c r="AE5598" s="2">
        <v>3</v>
      </c>
      <c r="AF5598" s="2">
        <v>0</v>
      </c>
      <c r="AG5598" s="2">
        <v>0</v>
      </c>
      <c r="AH5598" s="2">
        <v>0</v>
      </c>
      <c r="AI5598" s="2">
        <v>0</v>
      </c>
      <c r="AJ5598" s="2">
        <v>2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</row>
    <row r="5599" spans="1:46" x14ac:dyDescent="0.2">
      <c r="A5599" s="2">
        <v>1710962</v>
      </c>
      <c r="B5599" s="2">
        <v>907272</v>
      </c>
      <c r="C5599" s="7">
        <v>22.654313969427101</v>
      </c>
      <c r="D5599" s="7">
        <v>38.705788973462802</v>
      </c>
      <c r="E5599" s="19" t="s">
        <v>5706</v>
      </c>
      <c r="F5599" s="46">
        <f>INDEX(Δεδομένα!$P:$P,MATCH('2021'!E5599,Δεδομένα!$O:$O,0))</f>
        <v>164</v>
      </c>
      <c r="G5599" s="49" t="s">
        <v>5633</v>
      </c>
      <c r="H5599" s="51" t="str">
        <f>INDEX(Δεδομένα!B$1:B$51,MATCH('2021'!G5599,Δεδομένα!A$1:A$51,0))</f>
        <v>ΣΤΕΡΕΑΣ ΕΛΛΑΔΟΣ</v>
      </c>
      <c r="I5599" s="53">
        <f>INDEX(Δεδομένα!E$1:E$13,MATCH('2021'!H5599,Δεδομένα!D$1:D$13,0))</f>
        <v>9</v>
      </c>
      <c r="J5599" s="4">
        <v>44507</v>
      </c>
      <c r="K5599" s="3" t="s">
        <v>127</v>
      </c>
      <c r="L5599" s="17" t="str">
        <f t="shared" si="460"/>
        <v>07/11/2021 11:40</v>
      </c>
      <c r="M5599" s="4">
        <v>44508</v>
      </c>
      <c r="N5599" s="3" t="s">
        <v>1008</v>
      </c>
      <c r="O5599" s="17" t="str">
        <f t="shared" si="461"/>
        <v>08/11/2021 13:27</v>
      </c>
      <c r="P5599" s="29">
        <f t="shared" si="462"/>
        <v>1.0743055555576575</v>
      </c>
      <c r="Q5599" s="30">
        <f>1*24</f>
        <v>24</v>
      </c>
      <c r="R5599" s="27">
        <f t="shared" si="463"/>
        <v>1547.0000000030268</v>
      </c>
      <c r="S5599" s="3" t="s">
        <v>4</v>
      </c>
      <c r="T5599" s="3" t="s">
        <v>5672</v>
      </c>
      <c r="U5599" s="3" t="s">
        <v>5711</v>
      </c>
      <c r="V5599" s="3" t="s">
        <v>5712</v>
      </c>
      <c r="W5599" s="5">
        <v>0</v>
      </c>
      <c r="X5599" s="5">
        <v>200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2">
        <v>16</v>
      </c>
      <c r="AF5599" s="2">
        <v>0</v>
      </c>
      <c r="AG5599" s="2">
        <v>0</v>
      </c>
      <c r="AH5599" s="2">
        <v>0</v>
      </c>
      <c r="AI5599" s="2">
        <v>2</v>
      </c>
      <c r="AJ5599" s="2">
        <v>8</v>
      </c>
      <c r="AK5599" s="2">
        <v>8</v>
      </c>
      <c r="AL5599" s="2">
        <v>2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</row>
    <row r="5600" spans="1:46" x14ac:dyDescent="0.2">
      <c r="A5600" s="2">
        <v>1651650</v>
      </c>
      <c r="B5600" s="2">
        <v>842524</v>
      </c>
      <c r="C5600" s="7">
        <v>22.596941487637501</v>
      </c>
      <c r="D5600" s="7">
        <v>38.913331898389998</v>
      </c>
      <c r="E5600" s="19" t="s">
        <v>5713</v>
      </c>
      <c r="F5600" s="46">
        <f>INDEX(Δεδομένα!$P:$P,MATCH('2021'!E5600,Δεδομένα!$O:$O,0))</f>
        <v>165</v>
      </c>
      <c r="G5600" s="49" t="s">
        <v>5633</v>
      </c>
      <c r="H5600" s="51" t="str">
        <f>INDEX(Δεδομένα!B$1:B$51,MATCH('2021'!G5600,Δεδομένα!A$1:A$51,0))</f>
        <v>ΣΤΕΡΕΑΣ ΕΛΛΑΔΟΣ</v>
      </c>
      <c r="I5600" s="53">
        <f>INDEX(Δεδομένα!E$1:E$13,MATCH('2021'!H5600,Δεδομένα!D$1:D$13,0))</f>
        <v>9</v>
      </c>
      <c r="J5600" s="4">
        <v>44289</v>
      </c>
      <c r="K5600" s="3" t="s">
        <v>1319</v>
      </c>
      <c r="L5600" s="17" t="str">
        <f t="shared" si="460"/>
        <v>03/04/2021 11:55</v>
      </c>
      <c r="M5600" s="4">
        <v>44289</v>
      </c>
      <c r="N5600" s="3" t="s">
        <v>555</v>
      </c>
      <c r="O5600" s="17" t="str">
        <f t="shared" si="461"/>
        <v>03/04/2021 13:30</v>
      </c>
      <c r="P5600" s="24">
        <f t="shared" si="462"/>
        <v>6.5972222218988463E-2</v>
      </c>
      <c r="Q5600" s="28">
        <v>0</v>
      </c>
      <c r="R5600" s="27">
        <f t="shared" si="463"/>
        <v>94.999999995343387</v>
      </c>
      <c r="S5600" s="3" t="s">
        <v>4</v>
      </c>
      <c r="T5600" s="3" t="s">
        <v>5643</v>
      </c>
      <c r="U5600" s="3" t="s">
        <v>5644</v>
      </c>
      <c r="V5600" s="3" t="s">
        <v>5714</v>
      </c>
      <c r="W5600" s="5">
        <v>0</v>
      </c>
      <c r="X5600" s="5">
        <v>4.5</v>
      </c>
      <c r="Y5600" s="5">
        <v>0</v>
      </c>
      <c r="Z5600" s="5">
        <v>0</v>
      </c>
      <c r="AA5600" s="5">
        <v>0</v>
      </c>
      <c r="AB5600" s="5">
        <v>0.5</v>
      </c>
      <c r="AC5600" s="5">
        <v>0</v>
      </c>
      <c r="AD5600" s="5">
        <v>0</v>
      </c>
      <c r="AE5600" s="2">
        <v>8</v>
      </c>
      <c r="AF5600" s="2">
        <v>0</v>
      </c>
      <c r="AG5600" s="2">
        <v>0</v>
      </c>
      <c r="AH5600" s="2">
        <v>0</v>
      </c>
      <c r="AI5600" s="2">
        <v>0</v>
      </c>
      <c r="AJ5600" s="2">
        <v>2</v>
      </c>
      <c r="AK5600" s="2">
        <v>2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 t="s">
        <v>4</v>
      </c>
      <c r="AT5600" s="2" t="s">
        <v>4</v>
      </c>
    </row>
    <row r="5601" spans="1:46" x14ac:dyDescent="0.2">
      <c r="A5601" s="2">
        <v>1655303</v>
      </c>
      <c r="B5601" s="2">
        <v>845875</v>
      </c>
      <c r="D5601" s="2"/>
      <c r="E5601" s="19" t="s">
        <v>5713</v>
      </c>
      <c r="F5601" s="46">
        <f>INDEX(Δεδομένα!$P:$P,MATCH('2021'!E5601,Δεδομένα!$O:$O,0))</f>
        <v>165</v>
      </c>
      <c r="G5601" s="49" t="s">
        <v>5633</v>
      </c>
      <c r="H5601" s="51" t="str">
        <f>INDEX(Δεδομένα!B$1:B$51,MATCH('2021'!G5601,Δεδομένα!A$1:A$51,0))</f>
        <v>ΣΤΕΡΕΑΣ ΕΛΛΑΔΟΣ</v>
      </c>
      <c r="I5601" s="53">
        <f>INDEX(Δεδομένα!E$1:E$13,MATCH('2021'!H5601,Δεδομένα!D$1:D$13,0))</f>
        <v>9</v>
      </c>
      <c r="J5601" s="4">
        <v>44301</v>
      </c>
      <c r="K5601" s="3" t="s">
        <v>1796</v>
      </c>
      <c r="L5601" s="17" t="str">
        <f t="shared" si="460"/>
        <v>15/04/2021 11:53</v>
      </c>
      <c r="M5601" s="4">
        <v>44301</v>
      </c>
      <c r="N5601" s="3" t="s">
        <v>237</v>
      </c>
      <c r="O5601" s="17" t="str">
        <f t="shared" si="461"/>
        <v>15/04/2021 12:30</v>
      </c>
      <c r="P5601" s="24">
        <f t="shared" si="462"/>
        <v>2.5694444448163267E-2</v>
      </c>
      <c r="Q5601" s="28">
        <v>0</v>
      </c>
      <c r="R5601" s="27">
        <f t="shared" si="463"/>
        <v>37.000000005355105</v>
      </c>
      <c r="S5601" s="3" t="s">
        <v>4</v>
      </c>
      <c r="T5601" s="3" t="s">
        <v>5643</v>
      </c>
      <c r="U5601" s="3" t="s">
        <v>5715</v>
      </c>
      <c r="V5601" s="3" t="s">
        <v>5716</v>
      </c>
      <c r="W5601" s="5">
        <v>0</v>
      </c>
      <c r="X5601" s="5">
        <v>0</v>
      </c>
      <c r="Y5601" s="5">
        <v>0</v>
      </c>
      <c r="Z5601" s="5">
        <v>0</v>
      </c>
      <c r="AA5601" s="5">
        <v>2</v>
      </c>
      <c r="AB5601" s="5">
        <v>0</v>
      </c>
      <c r="AC5601" s="5">
        <v>0</v>
      </c>
      <c r="AD5601" s="5">
        <v>0</v>
      </c>
      <c r="AE5601" s="2">
        <v>5</v>
      </c>
      <c r="AF5601" s="2">
        <v>0</v>
      </c>
      <c r="AG5601" s="2">
        <v>0</v>
      </c>
      <c r="AH5601" s="2">
        <v>0</v>
      </c>
      <c r="AI5601" s="2">
        <v>0</v>
      </c>
      <c r="AJ5601" s="2">
        <v>3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 t="s">
        <v>4</v>
      </c>
      <c r="AT5601" s="2" t="s">
        <v>4</v>
      </c>
    </row>
    <row r="5602" spans="1:46" x14ac:dyDescent="0.2">
      <c r="A5602" s="2">
        <v>1657308</v>
      </c>
      <c r="B5602" s="2">
        <v>847919</v>
      </c>
      <c r="C5602" s="7">
        <v>22.8127561020892</v>
      </c>
      <c r="D5602" s="7">
        <v>38.891851415514701</v>
      </c>
      <c r="E5602" s="19" t="s">
        <v>5713</v>
      </c>
      <c r="F5602" s="46">
        <f>INDEX(Δεδομένα!$P:$P,MATCH('2021'!E5602,Δεδομένα!$O:$O,0))</f>
        <v>165</v>
      </c>
      <c r="G5602" s="49" t="s">
        <v>5633</v>
      </c>
      <c r="H5602" s="51" t="str">
        <f>INDEX(Δεδομένα!B$1:B$51,MATCH('2021'!G5602,Δεδομένα!A$1:A$51,0))</f>
        <v>ΣΤΕΡΕΑΣ ΕΛΛΑΔΟΣ</v>
      </c>
      <c r="I5602" s="53">
        <f>INDEX(Δεδομένα!E$1:E$13,MATCH('2021'!H5602,Δεδομένα!D$1:D$13,0))</f>
        <v>9</v>
      </c>
      <c r="J5602" s="4">
        <v>44309</v>
      </c>
      <c r="K5602" s="3" t="s">
        <v>723</v>
      </c>
      <c r="L5602" s="17" t="str">
        <f t="shared" si="460"/>
        <v>23/04/2021 17:18</v>
      </c>
      <c r="M5602" s="4">
        <v>44309</v>
      </c>
      <c r="N5602" s="3" t="s">
        <v>712</v>
      </c>
      <c r="O5602" s="17" t="str">
        <f t="shared" si="461"/>
        <v>23/04/2021 18:30</v>
      </c>
      <c r="P5602" s="24">
        <f t="shared" si="462"/>
        <v>5.0000000002910383E-2</v>
      </c>
      <c r="Q5602" s="28">
        <v>0</v>
      </c>
      <c r="R5602" s="27">
        <f t="shared" si="463"/>
        <v>72.000000004190952</v>
      </c>
      <c r="S5602" s="3" t="s">
        <v>4</v>
      </c>
      <c r="T5602" s="3" t="s">
        <v>5643</v>
      </c>
      <c r="U5602" s="3" t="s">
        <v>5717</v>
      </c>
      <c r="V5602" s="3" t="s">
        <v>5717</v>
      </c>
      <c r="W5602" s="5">
        <v>0</v>
      </c>
      <c r="X5602" s="5">
        <v>0</v>
      </c>
      <c r="Y5602" s="5">
        <v>0</v>
      </c>
      <c r="Z5602" s="5">
        <v>0</v>
      </c>
      <c r="AA5602" s="5">
        <v>100</v>
      </c>
      <c r="AB5602" s="5">
        <v>0</v>
      </c>
      <c r="AC5602" s="5">
        <v>0</v>
      </c>
      <c r="AD5602" s="5">
        <v>0</v>
      </c>
      <c r="AE5602" s="2">
        <v>3</v>
      </c>
      <c r="AF5602" s="2">
        <v>0</v>
      </c>
      <c r="AG5602" s="2">
        <v>0</v>
      </c>
      <c r="AH5602" s="2">
        <v>0</v>
      </c>
      <c r="AI5602" s="2">
        <v>0</v>
      </c>
      <c r="AJ5602" s="2">
        <v>1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 t="s">
        <v>4</v>
      </c>
      <c r="AT5602" s="2" t="s">
        <v>4</v>
      </c>
    </row>
    <row r="5603" spans="1:46" x14ac:dyDescent="0.2">
      <c r="A5603" s="2">
        <v>1670901</v>
      </c>
      <c r="B5603" s="2">
        <v>863009</v>
      </c>
      <c r="C5603" s="7">
        <v>22.6489734389768</v>
      </c>
      <c r="D5603" s="7">
        <v>38.904644514833898</v>
      </c>
      <c r="E5603" s="19" t="s">
        <v>5713</v>
      </c>
      <c r="F5603" s="46">
        <f>INDEX(Δεδομένα!$P:$P,MATCH('2021'!E5603,Δεδομένα!$O:$O,0))</f>
        <v>165</v>
      </c>
      <c r="G5603" s="49" t="s">
        <v>5633</v>
      </c>
      <c r="H5603" s="51" t="str">
        <f>INDEX(Δεδομένα!B$1:B$51,MATCH('2021'!G5603,Δεδομένα!A$1:A$51,0))</f>
        <v>ΣΤΕΡΕΑΣ ΕΛΛΑΔΟΣ</v>
      </c>
      <c r="I5603" s="53">
        <f>INDEX(Δεδομένα!E$1:E$13,MATCH('2021'!H5603,Δεδομένα!D$1:D$13,0))</f>
        <v>9</v>
      </c>
      <c r="J5603" s="4">
        <v>44366</v>
      </c>
      <c r="K5603" s="3" t="s">
        <v>854</v>
      </c>
      <c r="L5603" s="17" t="str">
        <f t="shared" si="460"/>
        <v>19/06/2021 12:50</v>
      </c>
      <c r="M5603" s="4">
        <v>44366</v>
      </c>
      <c r="N5603" s="3" t="s">
        <v>299</v>
      </c>
      <c r="O5603" s="17" t="str">
        <f t="shared" si="461"/>
        <v>19/06/2021 13:10</v>
      </c>
      <c r="P5603" s="24">
        <f t="shared" si="462"/>
        <v>1.3888888890505768E-2</v>
      </c>
      <c r="Q5603" s="28">
        <v>0</v>
      </c>
      <c r="R5603" s="27">
        <f t="shared" si="463"/>
        <v>20.000000002328306</v>
      </c>
      <c r="S5603" s="3" t="s">
        <v>4</v>
      </c>
      <c r="T5603" s="3" t="s">
        <v>5643</v>
      </c>
      <c r="U5603" s="3" t="s">
        <v>5644</v>
      </c>
      <c r="V5603" s="3" t="s">
        <v>5718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0.5</v>
      </c>
      <c r="AC5603" s="5">
        <v>0</v>
      </c>
      <c r="AD5603" s="5">
        <v>0</v>
      </c>
      <c r="AE5603" s="2">
        <v>4</v>
      </c>
      <c r="AF5603" s="2">
        <v>0</v>
      </c>
      <c r="AG5603" s="2">
        <v>0</v>
      </c>
      <c r="AH5603" s="2">
        <v>0</v>
      </c>
      <c r="AI5603" s="2">
        <v>0</v>
      </c>
      <c r="AJ5603" s="2">
        <v>2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 t="s">
        <v>4</v>
      </c>
      <c r="AT5603" s="2" t="s">
        <v>4</v>
      </c>
    </row>
    <row r="5604" spans="1:46" x14ac:dyDescent="0.2">
      <c r="A5604" s="2">
        <v>1675199</v>
      </c>
      <c r="B5604" s="2">
        <v>868327</v>
      </c>
      <c r="C5604" s="7">
        <v>22.872024771791001</v>
      </c>
      <c r="D5604" s="7">
        <v>38.934633614515199</v>
      </c>
      <c r="E5604" s="19" t="s">
        <v>5713</v>
      </c>
      <c r="F5604" s="46">
        <f>INDEX(Δεδομένα!$P:$P,MATCH('2021'!E5604,Δεδομένα!$O:$O,0))</f>
        <v>165</v>
      </c>
      <c r="G5604" s="49" t="s">
        <v>5633</v>
      </c>
      <c r="H5604" s="51" t="str">
        <f>INDEX(Δεδομένα!B$1:B$51,MATCH('2021'!G5604,Δεδομένα!A$1:A$51,0))</f>
        <v>ΣΤΕΡΕΑΣ ΕΛΛΑΔΟΣ</v>
      </c>
      <c r="I5604" s="53">
        <f>INDEX(Δεδομένα!E$1:E$13,MATCH('2021'!H5604,Δεδομένα!D$1:D$13,0))</f>
        <v>9</v>
      </c>
      <c r="J5604" s="4">
        <v>44382</v>
      </c>
      <c r="K5604" s="3" t="s">
        <v>1135</v>
      </c>
      <c r="L5604" s="17" t="str">
        <f t="shared" si="460"/>
        <v>05/07/2021 17:58</v>
      </c>
      <c r="M5604" s="4">
        <v>44382</v>
      </c>
      <c r="N5604" s="3" t="s">
        <v>502</v>
      </c>
      <c r="O5604" s="17" t="str">
        <f t="shared" si="461"/>
        <v>05/07/2021 19:30</v>
      </c>
      <c r="P5604" s="24">
        <f t="shared" si="462"/>
        <v>6.3888888886140194E-2</v>
      </c>
      <c r="Q5604" s="28">
        <v>0</v>
      </c>
      <c r="R5604" s="27">
        <f t="shared" si="463"/>
        <v>91.999999996041879</v>
      </c>
      <c r="S5604" s="3" t="s">
        <v>4</v>
      </c>
      <c r="T5604" s="3" t="s">
        <v>5643</v>
      </c>
      <c r="U5604" s="3" t="s">
        <v>5719</v>
      </c>
      <c r="V5604" s="3" t="s">
        <v>5720</v>
      </c>
      <c r="W5604" s="5">
        <v>0</v>
      </c>
      <c r="X5604" s="5">
        <v>0</v>
      </c>
      <c r="Y5604" s="5">
        <v>0</v>
      </c>
      <c r="Z5604" s="5">
        <v>0</v>
      </c>
      <c r="AA5604" s="5">
        <v>6</v>
      </c>
      <c r="AB5604" s="5">
        <v>0</v>
      </c>
      <c r="AC5604" s="5">
        <v>0</v>
      </c>
      <c r="AD5604" s="5">
        <v>0</v>
      </c>
      <c r="AE5604" s="2">
        <v>10</v>
      </c>
      <c r="AF5604" s="2">
        <v>0</v>
      </c>
      <c r="AG5604" s="2">
        <v>0</v>
      </c>
      <c r="AH5604" s="2">
        <v>0</v>
      </c>
      <c r="AI5604" s="2">
        <v>0</v>
      </c>
      <c r="AJ5604" s="2">
        <v>4</v>
      </c>
      <c r="AK5604" s="2">
        <v>3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</row>
    <row r="5605" spans="1:46" x14ac:dyDescent="0.2">
      <c r="A5605" s="2">
        <v>1676236</v>
      </c>
      <c r="B5605" s="2">
        <v>868902</v>
      </c>
      <c r="C5605" s="7">
        <v>22.6832747715242</v>
      </c>
      <c r="D5605" s="7">
        <v>38.908465439860301</v>
      </c>
      <c r="E5605" s="19" t="s">
        <v>5713</v>
      </c>
      <c r="F5605" s="46">
        <f>INDEX(Δεδομένα!$P:$P,MATCH('2021'!E5605,Δεδομένα!$O:$O,0))</f>
        <v>165</v>
      </c>
      <c r="G5605" s="49" t="s">
        <v>5633</v>
      </c>
      <c r="H5605" s="51" t="str">
        <f>INDEX(Δεδομένα!B$1:B$51,MATCH('2021'!G5605,Δεδομένα!A$1:A$51,0))</f>
        <v>ΣΤΕΡΕΑΣ ΕΛΛΑΔΟΣ</v>
      </c>
      <c r="I5605" s="53">
        <f>INDEX(Δεδομένα!E$1:E$13,MATCH('2021'!H5605,Δεδομένα!D$1:D$13,0))</f>
        <v>9</v>
      </c>
      <c r="J5605" s="4">
        <v>44384</v>
      </c>
      <c r="K5605" s="3" t="s">
        <v>1228</v>
      </c>
      <c r="L5605" s="17" t="str">
        <f t="shared" si="460"/>
        <v>07/07/2021 15:47</v>
      </c>
      <c r="M5605" s="4">
        <v>44384</v>
      </c>
      <c r="N5605" s="3" t="s">
        <v>712</v>
      </c>
      <c r="O5605" s="17" t="str">
        <f t="shared" si="461"/>
        <v>07/07/2021 18:30</v>
      </c>
      <c r="P5605" s="24">
        <f t="shared" si="462"/>
        <v>0.11319444444961846</v>
      </c>
      <c r="Q5605" s="28">
        <v>0</v>
      </c>
      <c r="R5605" s="27">
        <f t="shared" si="463"/>
        <v>163.00000000745058</v>
      </c>
      <c r="S5605" s="3" t="s">
        <v>4</v>
      </c>
      <c r="T5605" s="3" t="s">
        <v>5643</v>
      </c>
      <c r="U5605" s="3" t="s">
        <v>4</v>
      </c>
      <c r="V5605" s="3" t="s">
        <v>5721</v>
      </c>
      <c r="W5605" s="5">
        <v>0</v>
      </c>
      <c r="X5605" s="5">
        <v>0.5</v>
      </c>
      <c r="Y5605" s="5">
        <v>0</v>
      </c>
      <c r="Z5605" s="5">
        <v>0</v>
      </c>
      <c r="AA5605" s="5">
        <v>0</v>
      </c>
      <c r="AB5605" s="5">
        <v>5</v>
      </c>
      <c r="AC5605" s="5">
        <v>0</v>
      </c>
      <c r="AD5605" s="5">
        <v>0</v>
      </c>
      <c r="AE5605" s="2">
        <v>10</v>
      </c>
      <c r="AF5605" s="2">
        <v>0</v>
      </c>
      <c r="AG5605" s="2">
        <v>0</v>
      </c>
      <c r="AH5605" s="2">
        <v>0</v>
      </c>
      <c r="AI5605" s="2">
        <v>3</v>
      </c>
      <c r="AJ5605" s="2">
        <v>5</v>
      </c>
      <c r="AK5605" s="2">
        <v>0</v>
      </c>
      <c r="AL5605" s="2">
        <v>1</v>
      </c>
      <c r="AM5605" s="2">
        <v>1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</row>
    <row r="5606" spans="1:46" x14ac:dyDescent="0.2">
      <c r="A5606" s="2">
        <v>1679059</v>
      </c>
      <c r="B5606" s="2">
        <v>871823</v>
      </c>
      <c r="C5606" s="7">
        <v>22.7527016993917</v>
      </c>
      <c r="D5606" s="7">
        <v>38.8808898478106</v>
      </c>
      <c r="E5606" s="19" t="s">
        <v>5713</v>
      </c>
      <c r="F5606" s="46">
        <f>INDEX(Δεδομένα!$P:$P,MATCH('2021'!E5606,Δεδομένα!$O:$O,0))</f>
        <v>165</v>
      </c>
      <c r="G5606" s="49" t="s">
        <v>5633</v>
      </c>
      <c r="H5606" s="51" t="str">
        <f>INDEX(Δεδομένα!B$1:B$51,MATCH('2021'!G5606,Δεδομένα!A$1:A$51,0))</f>
        <v>ΣΤΕΡΕΑΣ ΕΛΛΑΔΟΣ</v>
      </c>
      <c r="I5606" s="53">
        <f>INDEX(Δεδομένα!E$1:E$13,MATCH('2021'!H5606,Δεδομένα!D$1:D$13,0))</f>
        <v>9</v>
      </c>
      <c r="J5606" s="4">
        <v>44393</v>
      </c>
      <c r="K5606" s="3" t="s">
        <v>781</v>
      </c>
      <c r="L5606" s="17" t="str">
        <f t="shared" si="460"/>
        <v>16/07/2021 20:19</v>
      </c>
      <c r="M5606" s="4">
        <v>44394</v>
      </c>
      <c r="N5606" s="3" t="s">
        <v>5030</v>
      </c>
      <c r="O5606" s="17" t="str">
        <f t="shared" si="461"/>
        <v>17/07/2021 02:04</v>
      </c>
      <c r="P5606" s="24">
        <f t="shared" si="462"/>
        <v>0.23958333332848269</v>
      </c>
      <c r="Q5606" s="28">
        <v>0</v>
      </c>
      <c r="R5606" s="27">
        <f t="shared" si="463"/>
        <v>344.99999999301508</v>
      </c>
      <c r="S5606" s="3" t="s">
        <v>4</v>
      </c>
      <c r="T5606" s="3" t="s">
        <v>5643</v>
      </c>
      <c r="U5606" s="3" t="s">
        <v>5722</v>
      </c>
      <c r="V5606" s="3" t="s">
        <v>5723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1</v>
      </c>
      <c r="AC5606" s="5">
        <v>0</v>
      </c>
      <c r="AD5606" s="5">
        <v>0</v>
      </c>
      <c r="AE5606" s="2">
        <v>5</v>
      </c>
      <c r="AF5606" s="2">
        <v>0</v>
      </c>
      <c r="AG5606" s="2">
        <v>0</v>
      </c>
      <c r="AH5606" s="2">
        <v>0</v>
      </c>
      <c r="AI5606" s="2">
        <v>0</v>
      </c>
      <c r="AJ5606" s="2">
        <v>3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</row>
    <row r="5607" spans="1:46" x14ac:dyDescent="0.2">
      <c r="A5607" s="2">
        <v>1688418</v>
      </c>
      <c r="B5607" s="2">
        <v>877053</v>
      </c>
      <c r="C5607" s="7">
        <v>22.5974417284264</v>
      </c>
      <c r="D5607" s="7">
        <v>39.000327162024398</v>
      </c>
      <c r="E5607" s="19" t="s">
        <v>5713</v>
      </c>
      <c r="F5607" s="46">
        <f>INDEX(Δεδομένα!$P:$P,MATCH('2021'!E5607,Δεδομένα!$O:$O,0))</f>
        <v>165</v>
      </c>
      <c r="G5607" s="49" t="s">
        <v>5633</v>
      </c>
      <c r="H5607" s="51" t="str">
        <f>INDEX(Δεδομένα!B$1:B$51,MATCH('2021'!G5607,Δεδομένα!A$1:A$51,0))</f>
        <v>ΣΤΕΡΕΑΣ ΕΛΛΑΔΟΣ</v>
      </c>
      <c r="I5607" s="53">
        <f>INDEX(Δεδομένα!E$1:E$13,MATCH('2021'!H5607,Δεδομένα!D$1:D$13,0))</f>
        <v>9</v>
      </c>
      <c r="J5607" s="4">
        <v>44410</v>
      </c>
      <c r="K5607" s="3" t="s">
        <v>1288</v>
      </c>
      <c r="L5607" s="17" t="str">
        <f t="shared" si="460"/>
        <v>02/08/2021 16:09</v>
      </c>
      <c r="M5607" s="4">
        <v>44420</v>
      </c>
      <c r="N5607" s="3" t="s">
        <v>497</v>
      </c>
      <c r="O5607" s="17" t="str">
        <f t="shared" si="461"/>
        <v>12/08/2021 21:00</v>
      </c>
      <c r="P5607" s="29">
        <f t="shared" si="462"/>
        <v>10.202083333329938</v>
      </c>
      <c r="Q5607" s="30">
        <f>10*24</f>
        <v>240</v>
      </c>
      <c r="R5607" s="27">
        <f t="shared" si="463"/>
        <v>14690.999999995111</v>
      </c>
      <c r="S5607" s="3" t="s">
        <v>4</v>
      </c>
      <c r="T5607" s="3" t="s">
        <v>5643</v>
      </c>
      <c r="U5607" s="3" t="s">
        <v>5656</v>
      </c>
      <c r="V5607" s="3" t="s">
        <v>5656</v>
      </c>
      <c r="W5607" s="5">
        <v>0</v>
      </c>
      <c r="X5607" s="5">
        <v>2600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2">
        <v>80</v>
      </c>
      <c r="AF5607" s="2">
        <v>30</v>
      </c>
      <c r="AG5607" s="2">
        <v>0</v>
      </c>
      <c r="AH5607" s="2">
        <v>0</v>
      </c>
      <c r="AI5607" s="2">
        <v>0</v>
      </c>
      <c r="AJ5607" s="2">
        <v>18</v>
      </c>
      <c r="AK5607" s="2">
        <v>0</v>
      </c>
      <c r="AL5607" s="2">
        <v>3</v>
      </c>
      <c r="AM5607" s="2">
        <v>2</v>
      </c>
      <c r="AN5607" s="2">
        <v>0</v>
      </c>
      <c r="AO5607" s="2">
        <v>0</v>
      </c>
      <c r="AP5607" s="2">
        <v>2</v>
      </c>
      <c r="AQ5607" s="2">
        <v>2</v>
      </c>
      <c r="AR5607" s="2">
        <v>0</v>
      </c>
      <c r="AS5607" s="2">
        <v>2</v>
      </c>
      <c r="AT5607" s="2">
        <v>0</v>
      </c>
    </row>
    <row r="5608" spans="1:46" x14ac:dyDescent="0.2">
      <c r="A5608" s="2">
        <v>1684212</v>
      </c>
      <c r="B5608" s="2">
        <v>878741</v>
      </c>
      <c r="C5608" s="7">
        <v>22.7240208816295</v>
      </c>
      <c r="D5608" s="7">
        <v>38.808070163667203</v>
      </c>
      <c r="E5608" s="19" t="s">
        <v>5724</v>
      </c>
      <c r="F5608" s="46">
        <f>INDEX(Δεδομένα!$P:$P,MATCH('2021'!E5608,Δεδομένα!$O:$O,0))</f>
        <v>166</v>
      </c>
      <c r="G5608" s="49" t="s">
        <v>5633</v>
      </c>
      <c r="H5608" s="51" t="str">
        <f>INDEX(Δεδομένα!B$1:B$51,MATCH('2021'!G5608,Δεδομένα!A$1:A$51,0))</f>
        <v>ΣΤΕΡΕΑΣ ΕΛΛΑΔΟΣ</v>
      </c>
      <c r="I5608" s="53">
        <f>INDEX(Δεδομένα!E$1:E$13,MATCH('2021'!H5608,Δεδομένα!D$1:D$13,0))</f>
        <v>9</v>
      </c>
      <c r="J5608" s="4">
        <v>44413</v>
      </c>
      <c r="K5608" s="3" t="s">
        <v>447</v>
      </c>
      <c r="L5608" s="17" t="str">
        <f t="shared" si="460"/>
        <v>05/08/2021 13:40</v>
      </c>
      <c r="M5608" s="4">
        <v>44413</v>
      </c>
      <c r="N5608" s="3" t="s">
        <v>497</v>
      </c>
      <c r="O5608" s="17" t="str">
        <f t="shared" si="461"/>
        <v>05/08/2021 21:00</v>
      </c>
      <c r="P5608" s="24">
        <f t="shared" si="462"/>
        <v>0.30555555555474712</v>
      </c>
      <c r="Q5608" s="28">
        <v>0</v>
      </c>
      <c r="R5608" s="27">
        <f t="shared" si="463"/>
        <v>439.99999999883585</v>
      </c>
      <c r="S5608" s="3" t="s">
        <v>4</v>
      </c>
      <c r="T5608" s="3" t="s">
        <v>5634</v>
      </c>
      <c r="U5608" s="3" t="s">
        <v>4</v>
      </c>
      <c r="V5608" s="3" t="s">
        <v>4570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15</v>
      </c>
      <c r="AC5608" s="5">
        <v>0</v>
      </c>
      <c r="AD5608" s="5">
        <v>0</v>
      </c>
      <c r="AE5608" s="2">
        <v>7</v>
      </c>
      <c r="AF5608" s="2">
        <v>0</v>
      </c>
      <c r="AG5608" s="2">
        <v>0</v>
      </c>
      <c r="AH5608" s="2">
        <v>0</v>
      </c>
      <c r="AI5608" s="2">
        <v>3</v>
      </c>
      <c r="AJ5608" s="2">
        <v>4</v>
      </c>
      <c r="AK5608" s="2">
        <v>0</v>
      </c>
      <c r="AL5608" s="2">
        <v>1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</row>
    <row r="5609" spans="1:46" x14ac:dyDescent="0.2">
      <c r="A5609" s="2">
        <v>1685089</v>
      </c>
      <c r="B5609" s="2">
        <v>879822</v>
      </c>
      <c r="C5609" s="7">
        <v>22.695365895411701</v>
      </c>
      <c r="D5609" s="7">
        <v>38.796657946856499</v>
      </c>
      <c r="E5609" s="19" t="s">
        <v>5724</v>
      </c>
      <c r="F5609" s="46">
        <f>INDEX(Δεδομένα!$P:$P,MATCH('2021'!E5609,Δεδομένα!$O:$O,0))</f>
        <v>166</v>
      </c>
      <c r="G5609" s="49" t="s">
        <v>5633</v>
      </c>
      <c r="H5609" s="51" t="str">
        <f>INDEX(Δεδομένα!B$1:B$51,MATCH('2021'!G5609,Δεδομένα!A$1:A$51,0))</f>
        <v>ΣΤΕΡΕΑΣ ΕΛΛΑΔΟΣ</v>
      </c>
      <c r="I5609" s="53">
        <f>INDEX(Δεδομένα!E$1:E$13,MATCH('2021'!H5609,Δεδομένα!D$1:D$13,0))</f>
        <v>9</v>
      </c>
      <c r="J5609" s="4">
        <v>44414</v>
      </c>
      <c r="K5609" s="3" t="s">
        <v>1853</v>
      </c>
      <c r="L5609" s="17" t="str">
        <f t="shared" si="460"/>
        <v>06/08/2021 21:31</v>
      </c>
      <c r="M5609" s="4">
        <v>44415</v>
      </c>
      <c r="N5609" s="3" t="s">
        <v>1344</v>
      </c>
      <c r="O5609" s="17" t="str">
        <f t="shared" si="461"/>
        <v>07/08/2021 22:25</v>
      </c>
      <c r="P5609" s="29">
        <f t="shared" si="462"/>
        <v>1.0375000000058208</v>
      </c>
      <c r="Q5609" s="30">
        <f>1*24</f>
        <v>24</v>
      </c>
      <c r="R5609" s="27">
        <f t="shared" si="463"/>
        <v>1494.0000000083819</v>
      </c>
      <c r="S5609" s="3" t="s">
        <v>4</v>
      </c>
      <c r="T5609" s="3" t="s">
        <v>5634</v>
      </c>
      <c r="U5609" s="3" t="s">
        <v>4</v>
      </c>
      <c r="V5609" s="3" t="s">
        <v>5725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40</v>
      </c>
      <c r="AC5609" s="5">
        <v>0</v>
      </c>
      <c r="AD5609" s="5">
        <v>0</v>
      </c>
      <c r="AE5609" s="2">
        <v>9</v>
      </c>
      <c r="AF5609" s="2">
        <v>0</v>
      </c>
      <c r="AG5609" s="2">
        <v>0</v>
      </c>
      <c r="AH5609" s="2">
        <v>0</v>
      </c>
      <c r="AI5609" s="2">
        <v>5</v>
      </c>
      <c r="AJ5609" s="2">
        <v>5</v>
      </c>
      <c r="AK5609" s="2">
        <v>0</v>
      </c>
      <c r="AL5609" s="2">
        <v>1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</row>
    <row r="5610" spans="1:46" x14ac:dyDescent="0.2">
      <c r="A5610" s="2">
        <v>1641382</v>
      </c>
      <c r="B5610" s="2">
        <v>832043</v>
      </c>
      <c r="C5610" s="7">
        <v>22.268607268075002</v>
      </c>
      <c r="D5610" s="7">
        <v>38.883863133504597</v>
      </c>
      <c r="E5610" s="19" t="s">
        <v>5726</v>
      </c>
      <c r="F5610" s="46">
        <f>INDEX(Δεδομένα!$P:$P,MATCH('2021'!E5610,Δεδομένα!$O:$O,0))</f>
        <v>167</v>
      </c>
      <c r="G5610" s="49" t="s">
        <v>5633</v>
      </c>
      <c r="H5610" s="51" t="str">
        <f>INDEX(Δεδομένα!B$1:B$51,MATCH('2021'!G5610,Δεδομένα!A$1:A$51,0))</f>
        <v>ΣΤΕΡΕΑΣ ΕΛΛΑΔΟΣ</v>
      </c>
      <c r="I5610" s="53">
        <f>INDEX(Δεδομένα!E$1:E$13,MATCH('2021'!H5610,Δεδομένα!D$1:D$13,0))</f>
        <v>9</v>
      </c>
      <c r="J5610" s="4">
        <v>44250</v>
      </c>
      <c r="K5610" s="3" t="s">
        <v>642</v>
      </c>
      <c r="L5610" s="17" t="str">
        <f t="shared" si="460"/>
        <v>23/02/2021 16:49</v>
      </c>
      <c r="M5610" s="4">
        <v>44250</v>
      </c>
      <c r="N5610" s="3" t="s">
        <v>677</v>
      </c>
      <c r="O5610" s="17" t="str">
        <f t="shared" si="461"/>
        <v>23/02/2021 17:13</v>
      </c>
      <c r="P5610" s="24">
        <f t="shared" si="462"/>
        <v>1.6666666670062114E-2</v>
      </c>
      <c r="Q5610" s="28">
        <v>0</v>
      </c>
      <c r="R5610" s="27">
        <f t="shared" si="463"/>
        <v>24.000000004889444</v>
      </c>
      <c r="S5610" s="3" t="s">
        <v>4</v>
      </c>
      <c r="T5610" s="3" t="s">
        <v>5636</v>
      </c>
      <c r="U5610" s="3" t="s">
        <v>5727</v>
      </c>
      <c r="V5610" s="3" t="s">
        <v>5728</v>
      </c>
      <c r="W5610" s="5">
        <v>0</v>
      </c>
      <c r="X5610" s="5">
        <v>0</v>
      </c>
      <c r="Y5610" s="5">
        <v>0</v>
      </c>
      <c r="Z5610" s="5">
        <v>500</v>
      </c>
      <c r="AA5610" s="5">
        <v>0</v>
      </c>
      <c r="AB5610" s="5">
        <v>0</v>
      </c>
      <c r="AC5610" s="5">
        <v>0</v>
      </c>
      <c r="AD5610" s="5">
        <v>0</v>
      </c>
      <c r="AE5610" s="2">
        <v>3</v>
      </c>
      <c r="AF5610" s="2">
        <v>0</v>
      </c>
      <c r="AG5610" s="2">
        <v>0</v>
      </c>
      <c r="AH5610" s="2">
        <v>0</v>
      </c>
      <c r="AI5610" s="2">
        <v>0</v>
      </c>
      <c r="AJ5610" s="2">
        <v>1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 t="s">
        <v>4</v>
      </c>
      <c r="AT5610" s="2" t="s">
        <v>4</v>
      </c>
    </row>
    <row r="5611" spans="1:46" x14ac:dyDescent="0.2">
      <c r="A5611" s="2">
        <v>1652366</v>
      </c>
      <c r="B5611" s="2">
        <v>832633</v>
      </c>
      <c r="C5611" s="7">
        <v>22.267152443171199</v>
      </c>
      <c r="D5611" s="7">
        <v>38.886083056812701</v>
      </c>
      <c r="E5611" s="19" t="s">
        <v>5726</v>
      </c>
      <c r="F5611" s="46">
        <f>INDEX(Δεδομένα!$P:$P,MATCH('2021'!E5611,Δεδομένα!$O:$O,0))</f>
        <v>167</v>
      </c>
      <c r="G5611" s="49" t="s">
        <v>5633</v>
      </c>
      <c r="H5611" s="51" t="str">
        <f>INDEX(Δεδομένα!B$1:B$51,MATCH('2021'!G5611,Δεδομένα!A$1:A$51,0))</f>
        <v>ΣΤΕΡΕΑΣ ΕΛΛΑΔΟΣ</v>
      </c>
      <c r="I5611" s="53">
        <f>INDEX(Δεδομένα!E$1:E$13,MATCH('2021'!H5611,Δεδομένα!D$1:D$13,0))</f>
        <v>9</v>
      </c>
      <c r="J5611" s="4">
        <v>44252</v>
      </c>
      <c r="K5611" s="3" t="s">
        <v>373</v>
      </c>
      <c r="L5611" s="17" t="str">
        <f t="shared" si="460"/>
        <v>25/02/2021 13:19</v>
      </c>
      <c r="M5611" s="4">
        <v>44252</v>
      </c>
      <c r="N5611" s="3" t="s">
        <v>762</v>
      </c>
      <c r="O5611" s="17" t="str">
        <f t="shared" si="461"/>
        <v>25/02/2021 13:47</v>
      </c>
      <c r="P5611" s="24">
        <f t="shared" si="462"/>
        <v>1.9444444449618459E-2</v>
      </c>
      <c r="Q5611" s="28">
        <v>0</v>
      </c>
      <c r="R5611" s="27">
        <f t="shared" si="463"/>
        <v>28.000000007450581</v>
      </c>
      <c r="S5611" s="3" t="s">
        <v>4</v>
      </c>
      <c r="T5611" s="3" t="s">
        <v>5636</v>
      </c>
      <c r="U5611" s="3" t="s">
        <v>5727</v>
      </c>
      <c r="V5611" s="3" t="s">
        <v>5729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2">
        <v>3</v>
      </c>
      <c r="AF5611" s="2">
        <v>0</v>
      </c>
      <c r="AG5611" s="2">
        <v>0</v>
      </c>
      <c r="AH5611" s="2">
        <v>0</v>
      </c>
      <c r="AI5611" s="2">
        <v>0</v>
      </c>
      <c r="AJ5611" s="2">
        <v>2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 t="s">
        <v>4</v>
      </c>
      <c r="AT5611" s="2" t="s">
        <v>4</v>
      </c>
    </row>
    <row r="5612" spans="1:46" x14ac:dyDescent="0.2">
      <c r="A5612" s="2">
        <v>1643970</v>
      </c>
      <c r="B5612" s="2">
        <v>835117</v>
      </c>
      <c r="D5612" s="2"/>
      <c r="E5612" s="19" t="s">
        <v>5726</v>
      </c>
      <c r="F5612" s="46">
        <f>INDEX(Δεδομένα!$P:$P,MATCH('2021'!E5612,Δεδομένα!$O:$O,0))</f>
        <v>167</v>
      </c>
      <c r="G5612" s="49" t="s">
        <v>5633</v>
      </c>
      <c r="H5612" s="51" t="str">
        <f>INDEX(Δεδομένα!B$1:B$51,MATCH('2021'!G5612,Δεδομένα!A$1:A$51,0))</f>
        <v>ΣΤΕΡΕΑΣ ΕΛΛΑΔΟΣ</v>
      </c>
      <c r="I5612" s="53">
        <f>INDEX(Δεδομένα!E$1:E$13,MATCH('2021'!H5612,Δεδομένα!D$1:D$13,0))</f>
        <v>9</v>
      </c>
      <c r="J5612" s="4">
        <v>44260</v>
      </c>
      <c r="K5612" s="3" t="s">
        <v>446</v>
      </c>
      <c r="L5612" s="17" t="str">
        <f t="shared" si="460"/>
        <v>05/03/2021 13:05</v>
      </c>
      <c r="M5612" s="4">
        <v>44260</v>
      </c>
      <c r="N5612" s="3" t="s">
        <v>196</v>
      </c>
      <c r="O5612" s="17" t="str">
        <f t="shared" si="461"/>
        <v>05/03/2021 14:15</v>
      </c>
      <c r="P5612" s="24">
        <f t="shared" si="462"/>
        <v>4.8611111109494232E-2</v>
      </c>
      <c r="Q5612" s="28">
        <v>0</v>
      </c>
      <c r="R5612" s="27">
        <f t="shared" si="463"/>
        <v>69.999999997671694</v>
      </c>
      <c r="S5612" s="3" t="s">
        <v>4</v>
      </c>
      <c r="T5612" s="3" t="s">
        <v>5636</v>
      </c>
      <c r="U5612" s="3" t="s">
        <v>4</v>
      </c>
      <c r="V5612" s="3" t="s">
        <v>5638</v>
      </c>
      <c r="W5612" s="5">
        <v>0</v>
      </c>
      <c r="X5612" s="5">
        <v>0</v>
      </c>
      <c r="Y5612" s="5">
        <v>0</v>
      </c>
      <c r="Z5612" s="5">
        <v>1500</v>
      </c>
      <c r="AA5612" s="5">
        <v>500</v>
      </c>
      <c r="AB5612" s="5">
        <v>0</v>
      </c>
      <c r="AC5612" s="5">
        <v>0</v>
      </c>
      <c r="AD5612" s="5">
        <v>0</v>
      </c>
      <c r="AE5612" s="2">
        <v>3</v>
      </c>
      <c r="AF5612" s="2">
        <v>0</v>
      </c>
      <c r="AG5612" s="2">
        <v>0</v>
      </c>
      <c r="AH5612" s="2">
        <v>0</v>
      </c>
      <c r="AI5612" s="2">
        <v>0</v>
      </c>
      <c r="AJ5612" s="2">
        <v>2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 t="s">
        <v>4</v>
      </c>
      <c r="AT5612" s="2" t="s">
        <v>4</v>
      </c>
    </row>
    <row r="5613" spans="1:46" x14ac:dyDescent="0.2">
      <c r="A5613" s="2">
        <v>1651569</v>
      </c>
      <c r="B5613" s="2">
        <v>835187</v>
      </c>
      <c r="C5613" s="7">
        <v>22.211181505022498</v>
      </c>
      <c r="D5613" s="7">
        <v>38.942654845522597</v>
      </c>
      <c r="E5613" s="19" t="s">
        <v>5726</v>
      </c>
      <c r="F5613" s="46">
        <f>INDEX(Δεδομένα!$P:$P,MATCH('2021'!E5613,Δεδομένα!$O:$O,0))</f>
        <v>167</v>
      </c>
      <c r="G5613" s="49" t="s">
        <v>5633</v>
      </c>
      <c r="H5613" s="51" t="str">
        <f>INDEX(Δεδομένα!B$1:B$51,MATCH('2021'!G5613,Δεδομένα!A$1:A$51,0))</f>
        <v>ΣΤΕΡΕΑΣ ΕΛΛΑΔΟΣ</v>
      </c>
      <c r="I5613" s="53">
        <f>INDEX(Δεδομένα!E$1:E$13,MATCH('2021'!H5613,Δεδομένα!D$1:D$13,0))</f>
        <v>9</v>
      </c>
      <c r="J5613" s="4">
        <v>44260</v>
      </c>
      <c r="K5613" s="3" t="s">
        <v>221</v>
      </c>
      <c r="L5613" s="17" t="str">
        <f t="shared" si="460"/>
        <v>05/03/2021 16:15</v>
      </c>
      <c r="M5613" s="4">
        <v>44260</v>
      </c>
      <c r="N5613" s="3" t="s">
        <v>17</v>
      </c>
      <c r="O5613" s="17" t="str">
        <f t="shared" si="461"/>
        <v>05/03/2021 18:00</v>
      </c>
      <c r="P5613" s="24">
        <f t="shared" si="462"/>
        <v>7.2916666664241347E-2</v>
      </c>
      <c r="Q5613" s="28">
        <v>0</v>
      </c>
      <c r="R5613" s="27">
        <f t="shared" si="463"/>
        <v>104.99999999650754</v>
      </c>
      <c r="S5613" s="3" t="s">
        <v>4</v>
      </c>
      <c r="T5613" s="3" t="s">
        <v>5636</v>
      </c>
      <c r="U5613" s="3" t="s">
        <v>4</v>
      </c>
      <c r="V5613" s="3" t="s">
        <v>3747</v>
      </c>
      <c r="W5613" s="5">
        <v>0</v>
      </c>
      <c r="X5613" s="5">
        <v>0.5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2">
        <v>4</v>
      </c>
      <c r="AF5613" s="2">
        <v>0</v>
      </c>
      <c r="AG5613" s="2">
        <v>0</v>
      </c>
      <c r="AH5613" s="2">
        <v>0</v>
      </c>
      <c r="AI5613" s="2">
        <v>0</v>
      </c>
      <c r="AJ5613" s="2">
        <v>2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 t="s">
        <v>4</v>
      </c>
      <c r="AT5613" s="2" t="s">
        <v>4</v>
      </c>
    </row>
    <row r="5614" spans="1:46" x14ac:dyDescent="0.2">
      <c r="A5614" s="2">
        <v>1652363</v>
      </c>
      <c r="B5614" s="2">
        <v>838072</v>
      </c>
      <c r="D5614" s="2"/>
      <c r="E5614" s="19" t="s">
        <v>5726</v>
      </c>
      <c r="F5614" s="46">
        <f>INDEX(Δεδομένα!$P:$P,MATCH('2021'!E5614,Δεδομένα!$O:$O,0))</f>
        <v>167</v>
      </c>
      <c r="G5614" s="49" t="s">
        <v>5633</v>
      </c>
      <c r="H5614" s="51" t="str">
        <f>INDEX(Δεδομένα!B$1:B$51,MATCH('2021'!G5614,Δεδομένα!A$1:A$51,0))</f>
        <v>ΣΤΕΡΕΑΣ ΕΛΛΑΔΟΣ</v>
      </c>
      <c r="I5614" s="53">
        <f>INDEX(Δεδομένα!E$1:E$13,MATCH('2021'!H5614,Δεδομένα!D$1:D$13,0))</f>
        <v>9</v>
      </c>
      <c r="J5614" s="4">
        <v>44271</v>
      </c>
      <c r="K5614" s="3" t="s">
        <v>317</v>
      </c>
      <c r="L5614" s="17" t="str">
        <f t="shared" si="460"/>
        <v>16/03/2021 11:05</v>
      </c>
      <c r="M5614" s="4">
        <v>44271</v>
      </c>
      <c r="N5614" s="3" t="s">
        <v>237</v>
      </c>
      <c r="O5614" s="17" t="str">
        <f t="shared" si="461"/>
        <v>16/03/2021 12:30</v>
      </c>
      <c r="P5614" s="24">
        <f t="shared" si="462"/>
        <v>5.9027777781011537E-2</v>
      </c>
      <c r="Q5614" s="28">
        <v>0</v>
      </c>
      <c r="R5614" s="27">
        <f t="shared" si="463"/>
        <v>85.000000004656613</v>
      </c>
      <c r="S5614" s="3" t="s">
        <v>4</v>
      </c>
      <c r="T5614" s="3" t="s">
        <v>5636</v>
      </c>
      <c r="U5614" s="3" t="s">
        <v>5727</v>
      </c>
      <c r="V5614" s="3" t="s">
        <v>5730</v>
      </c>
      <c r="W5614" s="5">
        <v>0</v>
      </c>
      <c r="X5614" s="5">
        <v>0</v>
      </c>
      <c r="Y5614" s="5">
        <v>0</v>
      </c>
      <c r="Z5614" s="5">
        <v>0</v>
      </c>
      <c r="AA5614" s="5">
        <v>500</v>
      </c>
      <c r="AB5614" s="5">
        <v>0</v>
      </c>
      <c r="AC5614" s="5">
        <v>0</v>
      </c>
      <c r="AD5614" s="5">
        <v>0</v>
      </c>
      <c r="AE5614" s="2">
        <v>3</v>
      </c>
      <c r="AF5614" s="2">
        <v>0</v>
      </c>
      <c r="AG5614" s="2">
        <v>0</v>
      </c>
      <c r="AH5614" s="2">
        <v>0</v>
      </c>
      <c r="AI5614" s="2">
        <v>0</v>
      </c>
      <c r="AJ5614" s="2">
        <v>1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 t="s">
        <v>4</v>
      </c>
      <c r="AT5614" s="2" t="s">
        <v>4</v>
      </c>
    </row>
    <row r="5615" spans="1:46" x14ac:dyDescent="0.2">
      <c r="A5615" s="2">
        <v>1652719</v>
      </c>
      <c r="B5615" s="2">
        <v>843503</v>
      </c>
      <c r="C5615" s="7">
        <v>22.326186010339701</v>
      </c>
      <c r="D5615" s="7">
        <v>38.912725715670099</v>
      </c>
      <c r="E5615" s="19" t="s">
        <v>5726</v>
      </c>
      <c r="F5615" s="46">
        <f>INDEX(Δεδομένα!$P:$P,MATCH('2021'!E5615,Δεδομένα!$O:$O,0))</f>
        <v>167</v>
      </c>
      <c r="G5615" s="49" t="s">
        <v>5633</v>
      </c>
      <c r="H5615" s="51" t="str">
        <f>INDEX(Δεδομένα!B$1:B$51,MATCH('2021'!G5615,Δεδομένα!A$1:A$51,0))</f>
        <v>ΣΤΕΡΕΑΣ ΕΛΛΑΔΟΣ</v>
      </c>
      <c r="I5615" s="53">
        <f>INDEX(Δεδομένα!E$1:E$13,MATCH('2021'!H5615,Δεδομένα!D$1:D$13,0))</f>
        <v>9</v>
      </c>
      <c r="J5615" s="4">
        <v>44293</v>
      </c>
      <c r="K5615" s="3" t="s">
        <v>238</v>
      </c>
      <c r="L5615" s="17" t="str">
        <f t="shared" si="460"/>
        <v>07/04/2021 11:30</v>
      </c>
      <c r="M5615" s="4">
        <v>44293</v>
      </c>
      <c r="N5615" s="3" t="s">
        <v>1340</v>
      </c>
      <c r="O5615" s="17" t="str">
        <f t="shared" si="461"/>
        <v>07/04/2021 12:05</v>
      </c>
      <c r="P5615" s="24">
        <f t="shared" si="462"/>
        <v>2.4305555554747116E-2</v>
      </c>
      <c r="Q5615" s="28">
        <v>0</v>
      </c>
      <c r="R5615" s="27">
        <f t="shared" si="463"/>
        <v>34.999999998835847</v>
      </c>
      <c r="S5615" s="3" t="s">
        <v>4</v>
      </c>
      <c r="T5615" s="3" t="s">
        <v>5636</v>
      </c>
      <c r="U5615" s="3" t="s">
        <v>5637</v>
      </c>
      <c r="V5615" s="3" t="s">
        <v>5638</v>
      </c>
      <c r="W5615" s="5">
        <v>0</v>
      </c>
      <c r="X5615" s="5">
        <v>0</v>
      </c>
      <c r="Y5615" s="5">
        <v>0</v>
      </c>
      <c r="Z5615" s="5">
        <v>0</v>
      </c>
      <c r="AA5615" s="5">
        <v>1000</v>
      </c>
      <c r="AB5615" s="5">
        <v>0</v>
      </c>
      <c r="AC5615" s="5">
        <v>0</v>
      </c>
      <c r="AD5615" s="5">
        <v>0</v>
      </c>
      <c r="AE5615" s="2">
        <v>3</v>
      </c>
      <c r="AF5615" s="2">
        <v>0</v>
      </c>
      <c r="AG5615" s="2">
        <v>0</v>
      </c>
      <c r="AH5615" s="2">
        <v>0</v>
      </c>
      <c r="AI5615" s="2">
        <v>0</v>
      </c>
      <c r="AJ5615" s="2">
        <v>2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 t="s">
        <v>4</v>
      </c>
      <c r="AT5615" s="2" t="s">
        <v>4</v>
      </c>
    </row>
    <row r="5616" spans="1:46" x14ac:dyDescent="0.2">
      <c r="A5616" s="2">
        <v>1660351</v>
      </c>
      <c r="B5616" s="2">
        <v>850996</v>
      </c>
      <c r="C5616" s="7">
        <v>22.215138308770701</v>
      </c>
      <c r="D5616" s="7">
        <v>38.926903913736503</v>
      </c>
      <c r="E5616" s="19" t="s">
        <v>5726</v>
      </c>
      <c r="F5616" s="46">
        <f>INDEX(Δεδομένα!$P:$P,MATCH('2021'!E5616,Δεδομένα!$O:$O,0))</f>
        <v>167</v>
      </c>
      <c r="G5616" s="49" t="s">
        <v>5633</v>
      </c>
      <c r="H5616" s="51" t="str">
        <f>INDEX(Δεδομένα!B$1:B$51,MATCH('2021'!G5616,Δεδομένα!A$1:A$51,0))</f>
        <v>ΣΤΕΡΕΑΣ ΕΛΛΑΔΟΣ</v>
      </c>
      <c r="I5616" s="53">
        <f>INDEX(Δεδομένα!E$1:E$13,MATCH('2021'!H5616,Δεδομένα!D$1:D$13,0))</f>
        <v>9</v>
      </c>
      <c r="J5616" s="4">
        <v>44321</v>
      </c>
      <c r="K5616" s="3" t="s">
        <v>1145</v>
      </c>
      <c r="L5616" s="17" t="str">
        <f t="shared" si="460"/>
        <v>05/05/2021 19:29</v>
      </c>
      <c r="M5616" s="4">
        <v>44321</v>
      </c>
      <c r="N5616" s="3" t="s">
        <v>125</v>
      </c>
      <c r="O5616" s="17" t="str">
        <f t="shared" si="461"/>
        <v>05/05/2021 20:30</v>
      </c>
      <c r="P5616" s="24">
        <f t="shared" si="462"/>
        <v>4.2361111110949423E-2</v>
      </c>
      <c r="Q5616" s="28">
        <v>0</v>
      </c>
      <c r="R5616" s="27">
        <f t="shared" si="463"/>
        <v>60.999999999767169</v>
      </c>
      <c r="S5616" s="3" t="s">
        <v>4</v>
      </c>
      <c r="T5616" s="3" t="s">
        <v>5636</v>
      </c>
      <c r="U5616" s="3" t="s">
        <v>5731</v>
      </c>
      <c r="V5616" s="3" t="s">
        <v>5732</v>
      </c>
      <c r="W5616" s="5">
        <v>0</v>
      </c>
      <c r="X5616" s="5">
        <v>100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2">
        <v>4</v>
      </c>
      <c r="AF5616" s="2">
        <v>0</v>
      </c>
      <c r="AG5616" s="2">
        <v>0</v>
      </c>
      <c r="AH5616" s="2">
        <v>0</v>
      </c>
      <c r="AI5616" s="2">
        <v>0</v>
      </c>
      <c r="AJ5616" s="2">
        <v>2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 t="s">
        <v>4</v>
      </c>
      <c r="AT5616" s="2" t="s">
        <v>4</v>
      </c>
    </row>
    <row r="5617" spans="1:46" x14ac:dyDescent="0.2">
      <c r="A5617" s="2">
        <v>1660503</v>
      </c>
      <c r="B5617" s="2">
        <v>851640</v>
      </c>
      <c r="C5617" s="7">
        <v>22.1970329284668</v>
      </c>
      <c r="D5617" s="7">
        <v>38.911415100097699</v>
      </c>
      <c r="E5617" s="19" t="s">
        <v>5726</v>
      </c>
      <c r="F5617" s="46">
        <f>INDEX(Δεδομένα!$P:$P,MATCH('2021'!E5617,Δεδομένα!$O:$O,0))</f>
        <v>167</v>
      </c>
      <c r="G5617" s="49" t="s">
        <v>5633</v>
      </c>
      <c r="H5617" s="51" t="str">
        <f>INDEX(Δεδομένα!B$1:B$51,MATCH('2021'!G5617,Δεδομένα!A$1:A$51,0))</f>
        <v>ΣΤΕΡΕΑΣ ΕΛΛΑΔΟΣ</v>
      </c>
      <c r="I5617" s="53">
        <f>INDEX(Δεδομένα!E$1:E$13,MATCH('2021'!H5617,Δεδομένα!D$1:D$13,0))</f>
        <v>9</v>
      </c>
      <c r="J5617" s="4">
        <v>44324</v>
      </c>
      <c r="K5617" s="3" t="s">
        <v>2895</v>
      </c>
      <c r="L5617" s="17" t="str">
        <f t="shared" si="460"/>
        <v>08/05/2021 13:14</v>
      </c>
      <c r="M5617" s="4">
        <v>44324</v>
      </c>
      <c r="N5617" s="3" t="s">
        <v>1016</v>
      </c>
      <c r="O5617" s="17" t="str">
        <f t="shared" si="461"/>
        <v>08/05/2021 14:25</v>
      </c>
      <c r="P5617" s="24">
        <f t="shared" si="462"/>
        <v>4.9305555556202307E-2</v>
      </c>
      <c r="Q5617" s="28">
        <v>0</v>
      </c>
      <c r="R5617" s="27">
        <f t="shared" si="463"/>
        <v>71.000000000931323</v>
      </c>
      <c r="S5617" s="3" t="s">
        <v>4</v>
      </c>
      <c r="T5617" s="3" t="s">
        <v>5636</v>
      </c>
      <c r="U5617" s="3" t="s">
        <v>1815</v>
      </c>
      <c r="V5617" s="3" t="s">
        <v>5732</v>
      </c>
      <c r="W5617" s="5">
        <v>0</v>
      </c>
      <c r="X5617" s="5">
        <v>10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2">
        <v>4</v>
      </c>
      <c r="AF5617" s="2">
        <v>0</v>
      </c>
      <c r="AG5617" s="2">
        <v>0</v>
      </c>
      <c r="AH5617" s="2">
        <v>0</v>
      </c>
      <c r="AI5617" s="2">
        <v>0</v>
      </c>
      <c r="AJ5617" s="2">
        <v>2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 t="s">
        <v>4</v>
      </c>
      <c r="AT5617" s="2" t="s">
        <v>4</v>
      </c>
    </row>
    <row r="5618" spans="1:46" x14ac:dyDescent="0.2">
      <c r="A5618" s="2">
        <v>1660508</v>
      </c>
      <c r="B5618" s="2">
        <v>851750</v>
      </c>
      <c r="D5618" s="2"/>
      <c r="E5618" s="19" t="s">
        <v>5726</v>
      </c>
      <c r="F5618" s="46">
        <f>INDEX(Δεδομένα!$P:$P,MATCH('2021'!E5618,Δεδομένα!$O:$O,0))</f>
        <v>167</v>
      </c>
      <c r="G5618" s="49" t="s">
        <v>5633</v>
      </c>
      <c r="H5618" s="51" t="str">
        <f>INDEX(Δεδομένα!B$1:B$51,MATCH('2021'!G5618,Δεδομένα!A$1:A$51,0))</f>
        <v>ΣΤΕΡΕΑΣ ΕΛΛΑΔΟΣ</v>
      </c>
      <c r="I5618" s="53">
        <f>INDEX(Δεδομένα!E$1:E$13,MATCH('2021'!H5618,Δεδομένα!D$1:D$13,0))</f>
        <v>9</v>
      </c>
      <c r="J5618" s="4">
        <v>44324</v>
      </c>
      <c r="K5618" s="3" t="s">
        <v>1098</v>
      </c>
      <c r="L5618" s="17" t="str">
        <f t="shared" si="460"/>
        <v>08/05/2021 20:29</v>
      </c>
      <c r="M5618" s="4">
        <v>44324</v>
      </c>
      <c r="N5618" s="3" t="s">
        <v>797</v>
      </c>
      <c r="O5618" s="17" t="str">
        <f t="shared" si="461"/>
        <v>08/05/2021 21:15</v>
      </c>
      <c r="P5618" s="24">
        <f t="shared" si="462"/>
        <v>3.1944444439432118E-2</v>
      </c>
      <c r="Q5618" s="28">
        <v>0</v>
      </c>
      <c r="R5618" s="27">
        <f t="shared" si="463"/>
        <v>45.99999999278225</v>
      </c>
      <c r="S5618" s="3" t="s">
        <v>4</v>
      </c>
      <c r="T5618" s="3" t="s">
        <v>5636</v>
      </c>
      <c r="U5618" s="3" t="s">
        <v>5733</v>
      </c>
      <c r="V5618" s="3" t="s">
        <v>5734</v>
      </c>
      <c r="W5618" s="5">
        <v>0</v>
      </c>
      <c r="X5618" s="5">
        <v>0</v>
      </c>
      <c r="Y5618" s="5">
        <v>0</v>
      </c>
      <c r="Z5618" s="5">
        <v>300</v>
      </c>
      <c r="AA5618" s="5">
        <v>0</v>
      </c>
      <c r="AB5618" s="5">
        <v>0</v>
      </c>
      <c r="AC5618" s="5">
        <v>0</v>
      </c>
      <c r="AD5618" s="5">
        <v>0</v>
      </c>
      <c r="AE5618" s="2">
        <v>4</v>
      </c>
      <c r="AF5618" s="2">
        <v>0</v>
      </c>
      <c r="AG5618" s="2">
        <v>0</v>
      </c>
      <c r="AH5618" s="2">
        <v>0</v>
      </c>
      <c r="AI5618" s="2">
        <v>0</v>
      </c>
      <c r="AJ5618" s="2">
        <v>2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 t="s">
        <v>4</v>
      </c>
      <c r="AT5618" s="2" t="s">
        <v>4</v>
      </c>
    </row>
    <row r="5619" spans="1:46" x14ac:dyDescent="0.2">
      <c r="A5619" s="2">
        <v>1661518</v>
      </c>
      <c r="B5619" s="2">
        <v>852368</v>
      </c>
      <c r="C5619" s="7">
        <v>22.280725294825899</v>
      </c>
      <c r="D5619" s="7">
        <v>38.912971793988802</v>
      </c>
      <c r="E5619" s="19" t="s">
        <v>5726</v>
      </c>
      <c r="F5619" s="46">
        <f>INDEX(Δεδομένα!$P:$P,MATCH('2021'!E5619,Δεδομένα!$O:$O,0))</f>
        <v>167</v>
      </c>
      <c r="G5619" s="49" t="s">
        <v>5633</v>
      </c>
      <c r="H5619" s="51" t="str">
        <f>INDEX(Δεδομένα!B$1:B$51,MATCH('2021'!G5619,Δεδομένα!A$1:A$51,0))</f>
        <v>ΣΤΕΡΕΑΣ ΕΛΛΑΔΟΣ</v>
      </c>
      <c r="I5619" s="53">
        <f>INDEX(Δεδομένα!E$1:E$13,MATCH('2021'!H5619,Δεδομένα!D$1:D$13,0))</f>
        <v>9</v>
      </c>
      <c r="J5619" s="4">
        <v>44327</v>
      </c>
      <c r="K5619" s="3" t="s">
        <v>720</v>
      </c>
      <c r="L5619" s="17" t="str">
        <f t="shared" si="460"/>
        <v>11/05/2021 15:29</v>
      </c>
      <c r="M5619" s="4">
        <v>44327</v>
      </c>
      <c r="N5619" s="3" t="s">
        <v>150</v>
      </c>
      <c r="O5619" s="17" t="str">
        <f t="shared" si="461"/>
        <v>11/05/2021 19:00</v>
      </c>
      <c r="P5619" s="24">
        <f t="shared" si="462"/>
        <v>0.14652777777519077</v>
      </c>
      <c r="Q5619" s="28">
        <v>0</v>
      </c>
      <c r="R5619" s="27">
        <f t="shared" si="463"/>
        <v>210.99999999627471</v>
      </c>
      <c r="S5619" s="3" t="s">
        <v>4</v>
      </c>
      <c r="T5619" s="3" t="s">
        <v>5636</v>
      </c>
      <c r="U5619" s="3" t="s">
        <v>5637</v>
      </c>
      <c r="V5619" s="3" t="s">
        <v>5735</v>
      </c>
      <c r="W5619" s="5">
        <v>0</v>
      </c>
      <c r="X5619" s="5">
        <v>0</v>
      </c>
      <c r="Y5619" s="5">
        <v>0</v>
      </c>
      <c r="Z5619" s="5">
        <v>0</v>
      </c>
      <c r="AA5619" s="5">
        <v>5</v>
      </c>
      <c r="AB5619" s="5">
        <v>0</v>
      </c>
      <c r="AC5619" s="5">
        <v>0</v>
      </c>
      <c r="AD5619" s="5">
        <v>0</v>
      </c>
      <c r="AE5619" s="2">
        <v>7</v>
      </c>
      <c r="AF5619" s="2">
        <v>0</v>
      </c>
      <c r="AG5619" s="2">
        <v>0</v>
      </c>
      <c r="AH5619" s="2">
        <v>0</v>
      </c>
      <c r="AI5619" s="2">
        <v>0</v>
      </c>
      <c r="AJ5619" s="2">
        <v>4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 t="s">
        <v>4</v>
      </c>
      <c r="AT5619" s="2" t="s">
        <v>4</v>
      </c>
    </row>
    <row r="5620" spans="1:46" x14ac:dyDescent="0.2">
      <c r="A5620" s="2">
        <v>1663533</v>
      </c>
      <c r="B5620" s="2">
        <v>854554</v>
      </c>
      <c r="D5620" s="2"/>
      <c r="E5620" s="19" t="s">
        <v>5726</v>
      </c>
      <c r="F5620" s="46">
        <f>INDEX(Δεδομένα!$P:$P,MATCH('2021'!E5620,Δεδομένα!$O:$O,0))</f>
        <v>167</v>
      </c>
      <c r="G5620" s="49" t="s">
        <v>5633</v>
      </c>
      <c r="H5620" s="51" t="str">
        <f>INDEX(Δεδομένα!B$1:B$51,MATCH('2021'!G5620,Δεδομένα!A$1:A$51,0))</f>
        <v>ΣΤΕΡΕΑΣ ΕΛΛΑΔΟΣ</v>
      </c>
      <c r="I5620" s="53">
        <f>INDEX(Δεδομένα!E$1:E$13,MATCH('2021'!H5620,Δεδομένα!D$1:D$13,0))</f>
        <v>9</v>
      </c>
      <c r="J5620" s="4">
        <v>44336</v>
      </c>
      <c r="K5620" s="3" t="s">
        <v>1078</v>
      </c>
      <c r="L5620" s="17" t="str">
        <f t="shared" si="460"/>
        <v>20/05/2021 11:10</v>
      </c>
      <c r="M5620" s="4">
        <v>44336</v>
      </c>
      <c r="N5620" s="3" t="s">
        <v>854</v>
      </c>
      <c r="O5620" s="17" t="str">
        <f t="shared" si="461"/>
        <v>20/05/2021 12:50</v>
      </c>
      <c r="P5620" s="24">
        <f t="shared" si="462"/>
        <v>6.9444444437976927E-2</v>
      </c>
      <c r="Q5620" s="28">
        <v>0</v>
      </c>
      <c r="R5620" s="27">
        <f t="shared" si="463"/>
        <v>99.999999990686774</v>
      </c>
      <c r="S5620" s="3" t="s">
        <v>4</v>
      </c>
      <c r="T5620" s="3" t="s">
        <v>5636</v>
      </c>
      <c r="U5620" s="3" t="s">
        <v>5733</v>
      </c>
      <c r="V5620" s="3" t="s">
        <v>5736</v>
      </c>
      <c r="W5620" s="5">
        <v>0</v>
      </c>
      <c r="X5620" s="5">
        <v>0</v>
      </c>
      <c r="Y5620" s="5">
        <v>0</v>
      </c>
      <c r="Z5620" s="5">
        <v>0</v>
      </c>
      <c r="AA5620" s="5">
        <v>100</v>
      </c>
      <c r="AB5620" s="5">
        <v>0</v>
      </c>
      <c r="AC5620" s="5">
        <v>0</v>
      </c>
      <c r="AD5620" s="5">
        <v>0</v>
      </c>
      <c r="AE5620" s="2">
        <v>5</v>
      </c>
      <c r="AF5620" s="2">
        <v>0</v>
      </c>
      <c r="AG5620" s="2">
        <v>0</v>
      </c>
      <c r="AH5620" s="2">
        <v>0</v>
      </c>
      <c r="AI5620" s="2">
        <v>0</v>
      </c>
      <c r="AJ5620" s="2">
        <v>3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 t="s">
        <v>4</v>
      </c>
      <c r="AT5620" s="2" t="s">
        <v>4</v>
      </c>
    </row>
    <row r="5621" spans="1:46" x14ac:dyDescent="0.2">
      <c r="A5621" s="2">
        <v>1665333</v>
      </c>
      <c r="B5621" s="2">
        <v>855065</v>
      </c>
      <c r="D5621" s="2"/>
      <c r="E5621" s="19" t="s">
        <v>5726</v>
      </c>
      <c r="F5621" s="46">
        <f>INDEX(Δεδομένα!$P:$P,MATCH('2021'!E5621,Δεδομένα!$O:$O,0))</f>
        <v>167</v>
      </c>
      <c r="G5621" s="49" t="s">
        <v>5633</v>
      </c>
      <c r="H5621" s="51" t="str">
        <f>INDEX(Δεδομένα!B$1:B$51,MATCH('2021'!G5621,Δεδομένα!A$1:A$51,0))</f>
        <v>ΣΤΕΡΕΑΣ ΕΛΛΑΔΟΣ</v>
      </c>
      <c r="I5621" s="53">
        <f>INDEX(Δεδομένα!E$1:E$13,MATCH('2021'!H5621,Δεδομένα!D$1:D$13,0))</f>
        <v>9</v>
      </c>
      <c r="J5621" s="4">
        <v>44337</v>
      </c>
      <c r="K5621" s="3" t="s">
        <v>2230</v>
      </c>
      <c r="L5621" s="17" t="str">
        <f t="shared" si="460"/>
        <v>21/05/2021 21:57</v>
      </c>
      <c r="M5621" s="4">
        <v>44337</v>
      </c>
      <c r="N5621" s="3" t="s">
        <v>1581</v>
      </c>
      <c r="O5621" s="17" t="str">
        <f t="shared" si="461"/>
        <v>21/05/2021 22:20</v>
      </c>
      <c r="P5621" s="24">
        <f t="shared" si="462"/>
        <v>1.5972222223354038E-2</v>
      </c>
      <c r="Q5621" s="28">
        <v>0</v>
      </c>
      <c r="R5621" s="27">
        <f t="shared" si="463"/>
        <v>23.000000001629815</v>
      </c>
      <c r="S5621" s="3" t="s">
        <v>4</v>
      </c>
      <c r="T5621" s="3" t="s">
        <v>5636</v>
      </c>
      <c r="U5621" s="3" t="s">
        <v>5727</v>
      </c>
      <c r="V5621" s="3" t="s">
        <v>5737</v>
      </c>
      <c r="W5621" s="5">
        <v>0</v>
      </c>
      <c r="X5621" s="5">
        <v>0</v>
      </c>
      <c r="Y5621" s="5">
        <v>0</v>
      </c>
      <c r="Z5621" s="5">
        <v>0</v>
      </c>
      <c r="AA5621" s="5">
        <v>100</v>
      </c>
      <c r="AB5621" s="5">
        <v>0</v>
      </c>
      <c r="AC5621" s="5">
        <v>0</v>
      </c>
      <c r="AD5621" s="5">
        <v>0</v>
      </c>
      <c r="AE5621" s="2">
        <v>2</v>
      </c>
      <c r="AF5621" s="2">
        <v>0</v>
      </c>
      <c r="AG5621" s="2">
        <v>0</v>
      </c>
      <c r="AH5621" s="2">
        <v>0</v>
      </c>
      <c r="AI5621" s="2">
        <v>0</v>
      </c>
      <c r="AJ5621" s="2">
        <v>1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 t="s">
        <v>4</v>
      </c>
      <c r="AT5621" s="2" t="s">
        <v>4</v>
      </c>
    </row>
    <row r="5622" spans="1:46" x14ac:dyDescent="0.2">
      <c r="A5622" s="2">
        <v>1665335</v>
      </c>
      <c r="B5622" s="2">
        <v>856618</v>
      </c>
      <c r="D5622" s="2"/>
      <c r="E5622" s="19" t="s">
        <v>5726</v>
      </c>
      <c r="F5622" s="46">
        <f>INDEX(Δεδομένα!$P:$P,MATCH('2021'!E5622,Δεδομένα!$O:$O,0))</f>
        <v>167</v>
      </c>
      <c r="G5622" s="49" t="s">
        <v>5633</v>
      </c>
      <c r="H5622" s="51" t="str">
        <f>INDEX(Δεδομένα!B$1:B$51,MATCH('2021'!G5622,Δεδομένα!A$1:A$51,0))</f>
        <v>ΣΤΕΡΕΑΣ ΕΛΛΑΔΟΣ</v>
      </c>
      <c r="I5622" s="53">
        <f>INDEX(Δεδομένα!E$1:E$13,MATCH('2021'!H5622,Δεδομένα!D$1:D$13,0))</f>
        <v>9</v>
      </c>
      <c r="J5622" s="4">
        <v>44343</v>
      </c>
      <c r="K5622" s="3" t="s">
        <v>1135</v>
      </c>
      <c r="L5622" s="17" t="str">
        <f t="shared" si="460"/>
        <v>27/05/2021 17:58</v>
      </c>
      <c r="M5622" s="4">
        <v>44343</v>
      </c>
      <c r="N5622" s="3" t="s">
        <v>712</v>
      </c>
      <c r="O5622" s="17" t="str">
        <f t="shared" si="461"/>
        <v>27/05/2021 18:30</v>
      </c>
      <c r="P5622" s="24">
        <f t="shared" si="462"/>
        <v>2.2222222221898846E-2</v>
      </c>
      <c r="Q5622" s="28">
        <v>0</v>
      </c>
      <c r="R5622" s="27">
        <f t="shared" si="463"/>
        <v>31.999999999534339</v>
      </c>
      <c r="S5622" s="3" t="s">
        <v>4</v>
      </c>
      <c r="T5622" s="3" t="s">
        <v>5636</v>
      </c>
      <c r="U5622" s="3" t="s">
        <v>5727</v>
      </c>
      <c r="V5622" s="3" t="s">
        <v>5738</v>
      </c>
      <c r="W5622" s="5">
        <v>0</v>
      </c>
      <c r="X5622" s="5">
        <v>0</v>
      </c>
      <c r="Y5622" s="5">
        <v>0</v>
      </c>
      <c r="Z5622" s="5">
        <v>0</v>
      </c>
      <c r="AA5622" s="5">
        <v>100</v>
      </c>
      <c r="AB5622" s="5">
        <v>0</v>
      </c>
      <c r="AC5622" s="5">
        <v>0</v>
      </c>
      <c r="AD5622" s="5">
        <v>0</v>
      </c>
      <c r="AE5622" s="2">
        <v>4</v>
      </c>
      <c r="AF5622" s="2">
        <v>0</v>
      </c>
      <c r="AG5622" s="2">
        <v>0</v>
      </c>
      <c r="AH5622" s="2">
        <v>0</v>
      </c>
      <c r="AI5622" s="2">
        <v>0</v>
      </c>
      <c r="AJ5622" s="2">
        <v>2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 t="s">
        <v>4</v>
      </c>
      <c r="AT5622" s="2" t="s">
        <v>4</v>
      </c>
    </row>
    <row r="5623" spans="1:46" x14ac:dyDescent="0.2">
      <c r="A5623" s="2">
        <v>1665360</v>
      </c>
      <c r="B5623" s="2">
        <v>857056</v>
      </c>
      <c r="D5623" s="2"/>
      <c r="E5623" s="19" t="s">
        <v>5726</v>
      </c>
      <c r="F5623" s="46">
        <f>INDEX(Δεδομένα!$P:$P,MATCH('2021'!E5623,Δεδομένα!$O:$O,0))</f>
        <v>167</v>
      </c>
      <c r="G5623" s="49" t="s">
        <v>5633</v>
      </c>
      <c r="H5623" s="51" t="str">
        <f>INDEX(Δεδομένα!B$1:B$51,MATCH('2021'!G5623,Δεδομένα!A$1:A$51,0))</f>
        <v>ΣΤΕΡΕΑΣ ΕΛΛΑΔΟΣ</v>
      </c>
      <c r="I5623" s="53">
        <f>INDEX(Δεδομένα!E$1:E$13,MATCH('2021'!H5623,Δεδομένα!D$1:D$13,0))</f>
        <v>9</v>
      </c>
      <c r="J5623" s="4">
        <v>44345</v>
      </c>
      <c r="K5623" s="3" t="s">
        <v>428</v>
      </c>
      <c r="L5623" s="17" t="str">
        <f t="shared" si="460"/>
        <v>29/05/2021 10:20</v>
      </c>
      <c r="M5623" s="4">
        <v>44345</v>
      </c>
      <c r="N5623" s="3" t="s">
        <v>338</v>
      </c>
      <c r="O5623" s="17" t="str">
        <f t="shared" si="461"/>
        <v>29/05/2021 11:00</v>
      </c>
      <c r="P5623" s="24">
        <f t="shared" si="462"/>
        <v>2.7777777781011537E-2</v>
      </c>
      <c r="Q5623" s="28">
        <v>0</v>
      </c>
      <c r="R5623" s="27">
        <f t="shared" si="463"/>
        <v>40.000000004656613</v>
      </c>
      <c r="S5623" s="3" t="s">
        <v>4</v>
      </c>
      <c r="T5623" s="3" t="s">
        <v>5636</v>
      </c>
      <c r="U5623" s="3" t="s">
        <v>1904</v>
      </c>
      <c r="V5623" s="3" t="s">
        <v>5739</v>
      </c>
      <c r="W5623" s="5">
        <v>0</v>
      </c>
      <c r="X5623" s="5">
        <v>0</v>
      </c>
      <c r="Y5623" s="5">
        <v>0</v>
      </c>
      <c r="Z5623" s="5">
        <v>0</v>
      </c>
      <c r="AA5623" s="5">
        <v>20</v>
      </c>
      <c r="AB5623" s="5">
        <v>0</v>
      </c>
      <c r="AC5623" s="5">
        <v>0</v>
      </c>
      <c r="AD5623" s="5">
        <v>0</v>
      </c>
      <c r="AE5623" s="2">
        <v>2</v>
      </c>
      <c r="AF5623" s="2">
        <v>0</v>
      </c>
      <c r="AG5623" s="2">
        <v>0</v>
      </c>
      <c r="AH5623" s="2">
        <v>0</v>
      </c>
      <c r="AI5623" s="2">
        <v>0</v>
      </c>
      <c r="AJ5623" s="2">
        <v>1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 t="s">
        <v>4</v>
      </c>
      <c r="AT5623" s="2" t="s">
        <v>4</v>
      </c>
    </row>
    <row r="5624" spans="1:46" x14ac:dyDescent="0.2">
      <c r="A5624" s="2">
        <v>1671930</v>
      </c>
      <c r="B5624" s="2">
        <v>864020</v>
      </c>
      <c r="D5624" s="2"/>
      <c r="E5624" s="19" t="s">
        <v>5726</v>
      </c>
      <c r="F5624" s="46">
        <f>INDEX(Δεδομένα!$P:$P,MATCH('2021'!E5624,Δεδομένα!$O:$O,0))</f>
        <v>167</v>
      </c>
      <c r="G5624" s="49" t="s">
        <v>5633</v>
      </c>
      <c r="H5624" s="51" t="str">
        <f>INDEX(Δεδομένα!B$1:B$51,MATCH('2021'!G5624,Δεδομένα!A$1:A$51,0))</f>
        <v>ΣΤΕΡΕΑΣ ΕΛΛΑΔΟΣ</v>
      </c>
      <c r="I5624" s="53">
        <f>INDEX(Δεδομένα!E$1:E$13,MATCH('2021'!H5624,Δεδομένα!D$1:D$13,0))</f>
        <v>9</v>
      </c>
      <c r="J5624" s="4">
        <v>44369</v>
      </c>
      <c r="K5624" s="3" t="s">
        <v>427</v>
      </c>
      <c r="L5624" s="17" t="str">
        <f t="shared" si="460"/>
        <v>22/06/2021 21:20</v>
      </c>
      <c r="M5624" s="4">
        <v>44369</v>
      </c>
      <c r="N5624" s="3" t="s">
        <v>1488</v>
      </c>
      <c r="O5624" s="17" t="str">
        <f t="shared" si="461"/>
        <v>22/06/2021 22:15</v>
      </c>
      <c r="P5624" s="24">
        <f t="shared" si="462"/>
        <v>3.8194444445252884E-2</v>
      </c>
      <c r="Q5624" s="28">
        <v>0</v>
      </c>
      <c r="R5624" s="27">
        <f t="shared" si="463"/>
        <v>55.000000001164153</v>
      </c>
      <c r="S5624" s="3" t="s">
        <v>4</v>
      </c>
      <c r="T5624" s="3" t="s">
        <v>5636</v>
      </c>
      <c r="U5624" s="3" t="s">
        <v>5740</v>
      </c>
      <c r="V5624" s="3" t="s">
        <v>5741</v>
      </c>
      <c r="W5624" s="5">
        <v>0</v>
      </c>
      <c r="X5624" s="5">
        <v>0</v>
      </c>
      <c r="Y5624" s="5">
        <v>0</v>
      </c>
      <c r="Z5624" s="5">
        <v>1</v>
      </c>
      <c r="AA5624" s="5">
        <v>0</v>
      </c>
      <c r="AB5624" s="5">
        <v>0</v>
      </c>
      <c r="AC5624" s="5">
        <v>0</v>
      </c>
      <c r="AD5624" s="5">
        <v>0</v>
      </c>
      <c r="AE5624" s="2">
        <v>4</v>
      </c>
      <c r="AF5624" s="2">
        <v>0</v>
      </c>
      <c r="AG5624" s="2">
        <v>0</v>
      </c>
      <c r="AH5624" s="2">
        <v>0</v>
      </c>
      <c r="AI5624" s="2">
        <v>0</v>
      </c>
      <c r="AJ5624" s="2">
        <v>2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 t="s">
        <v>4</v>
      </c>
      <c r="AT5624" s="2" t="s">
        <v>4</v>
      </c>
    </row>
    <row r="5625" spans="1:46" x14ac:dyDescent="0.2">
      <c r="A5625" s="2">
        <v>1675710</v>
      </c>
      <c r="B5625" s="2">
        <v>868622</v>
      </c>
      <c r="C5625" s="7">
        <v>22.337344805768399</v>
      </c>
      <c r="D5625" s="7">
        <v>38.875583280891703</v>
      </c>
      <c r="E5625" s="19" t="s">
        <v>5726</v>
      </c>
      <c r="F5625" s="46">
        <f>INDEX(Δεδομένα!$P:$P,MATCH('2021'!E5625,Δεδομένα!$O:$O,0))</f>
        <v>167</v>
      </c>
      <c r="G5625" s="49" t="s">
        <v>5633</v>
      </c>
      <c r="H5625" s="51" t="str">
        <f>INDEX(Δεδομένα!B$1:B$51,MATCH('2021'!G5625,Δεδομένα!A$1:A$51,0))</f>
        <v>ΣΤΕΡΕΑΣ ΕΛΛΑΔΟΣ</v>
      </c>
      <c r="I5625" s="53">
        <f>INDEX(Δεδομένα!E$1:E$13,MATCH('2021'!H5625,Δεδομένα!D$1:D$13,0))</f>
        <v>9</v>
      </c>
      <c r="J5625" s="4">
        <v>44383</v>
      </c>
      <c r="K5625" s="3" t="s">
        <v>370</v>
      </c>
      <c r="L5625" s="17" t="str">
        <f t="shared" si="460"/>
        <v>06/07/2021 17:45</v>
      </c>
      <c r="M5625" s="4">
        <v>44383</v>
      </c>
      <c r="N5625" s="3" t="s">
        <v>13</v>
      </c>
      <c r="O5625" s="17" t="str">
        <f t="shared" si="461"/>
        <v>06/07/2021 18:50</v>
      </c>
      <c r="P5625" s="24">
        <f t="shared" si="462"/>
        <v>4.5138888883229811E-2</v>
      </c>
      <c r="Q5625" s="28">
        <v>0</v>
      </c>
      <c r="R5625" s="27">
        <f t="shared" si="463"/>
        <v>64.999999991850927</v>
      </c>
      <c r="S5625" s="3" t="s">
        <v>4</v>
      </c>
      <c r="T5625" s="3" t="s">
        <v>5636</v>
      </c>
      <c r="U5625" s="3" t="s">
        <v>5742</v>
      </c>
      <c r="V5625" s="3" t="s">
        <v>5743</v>
      </c>
      <c r="W5625" s="5">
        <v>4</v>
      </c>
      <c r="X5625" s="5">
        <v>0</v>
      </c>
      <c r="Y5625" s="5">
        <v>0</v>
      </c>
      <c r="Z5625" s="5">
        <v>0</v>
      </c>
      <c r="AA5625" s="5">
        <v>0</v>
      </c>
      <c r="AB5625" s="5">
        <v>6</v>
      </c>
      <c r="AC5625" s="5">
        <v>0</v>
      </c>
      <c r="AD5625" s="5">
        <v>0</v>
      </c>
      <c r="AE5625" s="2">
        <v>2</v>
      </c>
      <c r="AF5625" s="2">
        <v>0</v>
      </c>
      <c r="AG5625" s="2">
        <v>0</v>
      </c>
      <c r="AH5625" s="2">
        <v>0</v>
      </c>
      <c r="AI5625" s="2">
        <v>0</v>
      </c>
      <c r="AJ5625" s="2">
        <v>1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</row>
    <row r="5626" spans="1:46" x14ac:dyDescent="0.2">
      <c r="A5626" s="2">
        <v>1682102</v>
      </c>
      <c r="B5626" s="2">
        <v>873814</v>
      </c>
      <c r="C5626" s="7">
        <v>22.209949955170401</v>
      </c>
      <c r="D5626" s="7">
        <v>38.846139152160603</v>
      </c>
      <c r="E5626" s="19" t="s">
        <v>5726</v>
      </c>
      <c r="F5626" s="46">
        <f>INDEX(Δεδομένα!$P:$P,MATCH('2021'!E5626,Δεδομένα!$O:$O,0))</f>
        <v>167</v>
      </c>
      <c r="G5626" s="49" t="s">
        <v>5633</v>
      </c>
      <c r="H5626" s="51" t="str">
        <f>INDEX(Δεδομένα!B$1:B$51,MATCH('2021'!G5626,Δεδομένα!A$1:A$51,0))</f>
        <v>ΣΤΕΡΕΑΣ ΕΛΛΑΔΟΣ</v>
      </c>
      <c r="I5626" s="53">
        <f>INDEX(Δεδομένα!E$1:E$13,MATCH('2021'!H5626,Δεδομένα!D$1:D$13,0))</f>
        <v>9</v>
      </c>
      <c r="J5626" s="4">
        <v>44400</v>
      </c>
      <c r="K5626" s="3" t="s">
        <v>555</v>
      </c>
      <c r="L5626" s="17" t="str">
        <f t="shared" si="460"/>
        <v>23/07/2021 13:30</v>
      </c>
      <c r="M5626" s="4">
        <v>44400</v>
      </c>
      <c r="N5626" s="3" t="s">
        <v>161</v>
      </c>
      <c r="O5626" s="17" t="str">
        <f t="shared" si="461"/>
        <v>23/07/2021 15:00</v>
      </c>
      <c r="P5626" s="24">
        <f t="shared" si="462"/>
        <v>6.25E-2</v>
      </c>
      <c r="Q5626" s="28">
        <v>0</v>
      </c>
      <c r="R5626" s="27">
        <f t="shared" si="463"/>
        <v>90</v>
      </c>
      <c r="S5626" s="3" t="s">
        <v>4</v>
      </c>
      <c r="T5626" s="3" t="s">
        <v>5636</v>
      </c>
      <c r="U5626" s="3" t="s">
        <v>5744</v>
      </c>
      <c r="V5626" s="3" t="s">
        <v>5745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2</v>
      </c>
      <c r="AC5626" s="5">
        <v>0</v>
      </c>
      <c r="AD5626" s="5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</row>
    <row r="5627" spans="1:46" x14ac:dyDescent="0.2">
      <c r="A5627" s="2">
        <v>1665559</v>
      </c>
      <c r="B5627" s="2">
        <v>856211</v>
      </c>
      <c r="D5627" s="2"/>
      <c r="E5627" s="19" t="s">
        <v>5746</v>
      </c>
      <c r="F5627" s="46">
        <f>INDEX(Δεδομένα!$P:$P,MATCH('2021'!E5627,Δεδομένα!$O:$O,0))</f>
        <v>267</v>
      </c>
      <c r="G5627" s="49" t="s">
        <v>5633</v>
      </c>
      <c r="H5627" s="51" t="str">
        <f>INDEX(Δεδομένα!B$1:B$51,MATCH('2021'!G5627,Δεδομένα!A$1:A$51,0))</f>
        <v>ΣΤΕΡΕΑΣ ΕΛΛΑΔΟΣ</v>
      </c>
      <c r="I5627" s="53">
        <f>INDEX(Δεδομένα!E$1:E$13,MATCH('2021'!H5627,Δεδομένα!D$1:D$13,0))</f>
        <v>9</v>
      </c>
      <c r="J5627" s="4">
        <v>44342</v>
      </c>
      <c r="K5627" s="3" t="s">
        <v>1289</v>
      </c>
      <c r="L5627" s="17" t="str">
        <f t="shared" si="460"/>
        <v>26/05/2021 08:38</v>
      </c>
      <c r="M5627" s="4">
        <v>44342</v>
      </c>
      <c r="N5627" s="3" t="s">
        <v>1257</v>
      </c>
      <c r="O5627" s="17" t="str">
        <f t="shared" si="461"/>
        <v>26/05/2021 09:10</v>
      </c>
      <c r="P5627" s="24">
        <f t="shared" si="462"/>
        <v>2.2222222221898846E-2</v>
      </c>
      <c r="Q5627" s="28">
        <v>0</v>
      </c>
      <c r="R5627" s="27">
        <f t="shared" si="463"/>
        <v>31.999999999534339</v>
      </c>
      <c r="S5627" s="3" t="s">
        <v>4</v>
      </c>
      <c r="T5627" s="3" t="s">
        <v>5692</v>
      </c>
      <c r="U5627" s="3" t="s">
        <v>5747</v>
      </c>
      <c r="V5627" s="3" t="s">
        <v>5748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0.02</v>
      </c>
      <c r="AC5627" s="5">
        <v>0</v>
      </c>
      <c r="AD5627" s="5">
        <v>0</v>
      </c>
      <c r="AE5627" s="2">
        <v>3</v>
      </c>
      <c r="AF5627" s="2">
        <v>0</v>
      </c>
      <c r="AG5627" s="2">
        <v>0</v>
      </c>
      <c r="AH5627" s="2">
        <v>0</v>
      </c>
      <c r="AI5627" s="2">
        <v>0</v>
      </c>
      <c r="AJ5627" s="2">
        <v>2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 t="s">
        <v>4</v>
      </c>
      <c r="AT5627" s="2" t="s">
        <v>4</v>
      </c>
    </row>
    <row r="5628" spans="1:46" x14ac:dyDescent="0.2">
      <c r="A5628" s="2">
        <v>1636203</v>
      </c>
      <c r="B5628" s="2">
        <v>823895</v>
      </c>
      <c r="C5628" s="7">
        <v>22.0625528179139</v>
      </c>
      <c r="D5628" s="7">
        <v>38.833796707295001</v>
      </c>
      <c r="E5628" s="19" t="s">
        <v>5749</v>
      </c>
      <c r="F5628" s="46">
        <f>INDEX(Δεδομένα!$P:$P,MATCH('2021'!E5628,Δεδομένα!$O:$O,0))</f>
        <v>168</v>
      </c>
      <c r="G5628" s="49" t="s">
        <v>5633</v>
      </c>
      <c r="H5628" s="51" t="str">
        <f>INDEX(Δεδομένα!B$1:B$51,MATCH('2021'!G5628,Δεδομένα!A$1:A$51,0))</f>
        <v>ΣΤΕΡΕΑΣ ΕΛΛΑΔΟΣ</v>
      </c>
      <c r="I5628" s="53">
        <f>INDEX(Δεδομένα!E$1:E$13,MATCH('2021'!H5628,Δεδομένα!D$1:D$13,0))</f>
        <v>9</v>
      </c>
      <c r="J5628" s="4">
        <v>44234</v>
      </c>
      <c r="K5628" s="3" t="s">
        <v>612</v>
      </c>
      <c r="L5628" s="17" t="str">
        <f t="shared" si="460"/>
        <v>07/02/2021 13:51</v>
      </c>
      <c r="M5628" s="4">
        <v>44236</v>
      </c>
      <c r="N5628" s="3" t="s">
        <v>697</v>
      </c>
      <c r="O5628" s="17" t="str">
        <f t="shared" si="461"/>
        <v>09/02/2021 17:40</v>
      </c>
      <c r="P5628" s="29">
        <f t="shared" si="462"/>
        <v>2.1590277777795563</v>
      </c>
      <c r="Q5628" s="30">
        <f>2*24</f>
        <v>48</v>
      </c>
      <c r="R5628" s="27">
        <f t="shared" si="463"/>
        <v>3109.0000000025611</v>
      </c>
      <c r="S5628" s="3" t="s">
        <v>4</v>
      </c>
      <c r="T5628" s="3" t="s">
        <v>5750</v>
      </c>
      <c r="U5628" s="3" t="s">
        <v>4</v>
      </c>
      <c r="V5628" s="3" t="s">
        <v>5751</v>
      </c>
      <c r="W5628" s="5">
        <v>0</v>
      </c>
      <c r="X5628" s="5">
        <v>100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 s="2">
        <v>20</v>
      </c>
      <c r="AF5628" s="2">
        <v>5</v>
      </c>
      <c r="AG5628" s="2">
        <v>0</v>
      </c>
      <c r="AH5628" s="2">
        <v>0</v>
      </c>
      <c r="AI5628" s="2">
        <v>15</v>
      </c>
      <c r="AJ5628" s="2">
        <v>11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 t="s">
        <v>4</v>
      </c>
      <c r="AT5628" s="2" t="s">
        <v>4</v>
      </c>
    </row>
    <row r="5629" spans="1:46" x14ac:dyDescent="0.2">
      <c r="A5629" s="2">
        <v>1641606</v>
      </c>
      <c r="B5629" s="2">
        <v>852998</v>
      </c>
      <c r="D5629" s="2"/>
      <c r="E5629" s="19" t="s">
        <v>5749</v>
      </c>
      <c r="F5629" s="46">
        <f>INDEX(Δεδομένα!$P:$P,MATCH('2021'!E5629,Δεδομένα!$O:$O,0))</f>
        <v>168</v>
      </c>
      <c r="G5629" s="49" t="s">
        <v>5633</v>
      </c>
      <c r="H5629" s="51" t="str">
        <f>INDEX(Δεδομένα!B$1:B$51,MATCH('2021'!G5629,Δεδομένα!A$1:A$51,0))</f>
        <v>ΣΤΕΡΕΑΣ ΕΛΛΑΔΟΣ</v>
      </c>
      <c r="I5629" s="53">
        <f>INDEX(Δεδομένα!E$1:E$13,MATCH('2021'!H5629,Δεδομένα!D$1:D$13,0))</f>
        <v>9</v>
      </c>
      <c r="J5629" s="4">
        <v>44253</v>
      </c>
      <c r="K5629" s="3" t="s">
        <v>35</v>
      </c>
      <c r="L5629" s="17" t="str">
        <f t="shared" si="460"/>
        <v>26/02/2021 14:50</v>
      </c>
      <c r="M5629" s="4">
        <v>44253</v>
      </c>
      <c r="N5629" s="3" t="s">
        <v>261</v>
      </c>
      <c r="O5629" s="17" t="str">
        <f t="shared" si="461"/>
        <v>26/02/2021 18:25</v>
      </c>
      <c r="P5629" s="24">
        <f t="shared" si="462"/>
        <v>0.14930555555474712</v>
      </c>
      <c r="Q5629" s="28">
        <v>0</v>
      </c>
      <c r="R5629" s="27">
        <f t="shared" si="463"/>
        <v>214.99999999883585</v>
      </c>
      <c r="S5629" s="3" t="s">
        <v>4</v>
      </c>
      <c r="T5629" s="3" t="s">
        <v>5750</v>
      </c>
      <c r="U5629" s="3" t="s">
        <v>5752</v>
      </c>
      <c r="V5629" s="3" t="s">
        <v>5753</v>
      </c>
      <c r="W5629" s="5">
        <v>20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2">
        <v>4</v>
      </c>
      <c r="AF5629" s="2">
        <v>0</v>
      </c>
      <c r="AG5629" s="2">
        <v>0</v>
      </c>
      <c r="AH5629" s="2">
        <v>0</v>
      </c>
      <c r="AI5629" s="2">
        <v>0</v>
      </c>
      <c r="AJ5629" s="2">
        <v>2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 t="s">
        <v>4</v>
      </c>
      <c r="AT5629" s="2" t="s">
        <v>4</v>
      </c>
    </row>
    <row r="5630" spans="1:46" x14ac:dyDescent="0.2">
      <c r="A5630" s="2">
        <v>1641597</v>
      </c>
      <c r="B5630" s="2">
        <v>852996</v>
      </c>
      <c r="D5630" s="2"/>
      <c r="E5630" s="19" t="s">
        <v>5749</v>
      </c>
      <c r="F5630" s="46">
        <f>INDEX(Δεδομένα!$P:$P,MATCH('2021'!E5630,Δεδομένα!$O:$O,0))</f>
        <v>168</v>
      </c>
      <c r="G5630" s="49" t="s">
        <v>5633</v>
      </c>
      <c r="H5630" s="51" t="str">
        <f>INDEX(Δεδομένα!B$1:B$51,MATCH('2021'!G5630,Δεδομένα!A$1:A$51,0))</f>
        <v>ΣΤΕΡΕΑΣ ΕΛΛΑΔΟΣ</v>
      </c>
      <c r="I5630" s="53">
        <f>INDEX(Δεδομένα!E$1:E$13,MATCH('2021'!H5630,Δεδομένα!D$1:D$13,0))</f>
        <v>9</v>
      </c>
      <c r="J5630" s="4">
        <v>44253</v>
      </c>
      <c r="K5630" s="3" t="s">
        <v>55</v>
      </c>
      <c r="L5630" s="17" t="str">
        <f t="shared" si="460"/>
        <v>26/02/2021 18:28</v>
      </c>
      <c r="M5630" s="4">
        <v>44253</v>
      </c>
      <c r="N5630" s="3" t="s">
        <v>255</v>
      </c>
      <c r="O5630" s="17" t="str">
        <f t="shared" si="461"/>
        <v>26/02/2021 19:40</v>
      </c>
      <c r="P5630" s="24">
        <f t="shared" si="462"/>
        <v>5.0000000002910383E-2</v>
      </c>
      <c r="Q5630" s="28">
        <v>0</v>
      </c>
      <c r="R5630" s="27">
        <f t="shared" si="463"/>
        <v>72.000000004190952</v>
      </c>
      <c r="S5630" s="3" t="s">
        <v>4</v>
      </c>
      <c r="T5630" s="3" t="s">
        <v>5750</v>
      </c>
      <c r="U5630" s="3" t="s">
        <v>5754</v>
      </c>
      <c r="V5630" s="3" t="s">
        <v>5755</v>
      </c>
      <c r="W5630" s="5">
        <v>5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2">
        <v>4</v>
      </c>
      <c r="AF5630" s="2">
        <v>0</v>
      </c>
      <c r="AG5630" s="2">
        <v>0</v>
      </c>
      <c r="AH5630" s="2">
        <v>0</v>
      </c>
      <c r="AI5630" s="2">
        <v>0</v>
      </c>
      <c r="AJ5630" s="2">
        <v>2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 t="s">
        <v>4</v>
      </c>
      <c r="AT5630" s="2" t="s">
        <v>4</v>
      </c>
    </row>
    <row r="5631" spans="1:46" x14ac:dyDescent="0.2">
      <c r="A5631" s="2">
        <v>1643119</v>
      </c>
      <c r="B5631" s="2">
        <v>834824</v>
      </c>
      <c r="C5631" s="7">
        <v>22.141908465217298</v>
      </c>
      <c r="D5631" s="7">
        <v>38.9356732880088</v>
      </c>
      <c r="E5631" s="19" t="s">
        <v>5749</v>
      </c>
      <c r="F5631" s="46">
        <f>INDEX(Δεδομένα!$P:$P,MATCH('2021'!E5631,Δεδομένα!$O:$O,0))</f>
        <v>168</v>
      </c>
      <c r="G5631" s="49" t="s">
        <v>5633</v>
      </c>
      <c r="H5631" s="51" t="str">
        <f>INDEX(Δεδομένα!B$1:B$51,MATCH('2021'!G5631,Δεδομένα!A$1:A$51,0))</f>
        <v>ΣΤΕΡΕΑΣ ΕΛΛΑΔΟΣ</v>
      </c>
      <c r="I5631" s="53">
        <f>INDEX(Δεδομένα!E$1:E$13,MATCH('2021'!H5631,Δεδομένα!D$1:D$13,0))</f>
        <v>9</v>
      </c>
      <c r="J5631" s="4">
        <v>44259</v>
      </c>
      <c r="K5631" s="3" t="s">
        <v>1018</v>
      </c>
      <c r="L5631" s="17" t="str">
        <f t="shared" si="460"/>
        <v>04/03/2021 15:35</v>
      </c>
      <c r="M5631" s="4">
        <v>44259</v>
      </c>
      <c r="N5631" s="3" t="s">
        <v>1704</v>
      </c>
      <c r="O5631" s="17" t="str">
        <f t="shared" si="461"/>
        <v>04/03/2021 18:13</v>
      </c>
      <c r="P5631" s="24">
        <f t="shared" si="462"/>
        <v>0.10972222222335404</v>
      </c>
      <c r="Q5631" s="28">
        <v>0</v>
      </c>
      <c r="R5631" s="27">
        <f t="shared" si="463"/>
        <v>158.00000000162981</v>
      </c>
      <c r="S5631" s="3" t="s">
        <v>4</v>
      </c>
      <c r="T5631" s="3" t="s">
        <v>5750</v>
      </c>
      <c r="U5631" s="3" t="s">
        <v>4</v>
      </c>
      <c r="V5631" s="3" t="s">
        <v>5756</v>
      </c>
      <c r="W5631" s="5">
        <v>0</v>
      </c>
      <c r="X5631" s="5">
        <v>20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2">
        <v>2</v>
      </c>
      <c r="AF5631" s="2">
        <v>0</v>
      </c>
      <c r="AG5631" s="2">
        <v>0</v>
      </c>
      <c r="AH5631" s="2">
        <v>0</v>
      </c>
      <c r="AI5631" s="2">
        <v>0</v>
      </c>
      <c r="AJ5631" s="2">
        <v>1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 t="s">
        <v>4</v>
      </c>
      <c r="AT5631" s="2" t="s">
        <v>4</v>
      </c>
    </row>
    <row r="5632" spans="1:46" x14ac:dyDescent="0.2">
      <c r="A5632" s="2">
        <v>1644126</v>
      </c>
      <c r="B5632" s="2">
        <v>835250</v>
      </c>
      <c r="C5632" s="7">
        <v>22.159268051098699</v>
      </c>
      <c r="D5632" s="7">
        <v>38.920515256456397</v>
      </c>
      <c r="E5632" s="19" t="s">
        <v>5749</v>
      </c>
      <c r="F5632" s="46">
        <f>INDEX(Δεδομένα!$P:$P,MATCH('2021'!E5632,Δεδομένα!$O:$O,0))</f>
        <v>168</v>
      </c>
      <c r="G5632" s="49" t="s">
        <v>5633</v>
      </c>
      <c r="H5632" s="51" t="str">
        <f>INDEX(Δεδομένα!B$1:B$51,MATCH('2021'!G5632,Δεδομένα!A$1:A$51,0))</f>
        <v>ΣΤΕΡΕΑΣ ΕΛΛΑΔΟΣ</v>
      </c>
      <c r="I5632" s="53">
        <f>INDEX(Δεδομένα!E$1:E$13,MATCH('2021'!H5632,Δεδομένα!D$1:D$13,0))</f>
        <v>9</v>
      </c>
      <c r="J5632" s="4">
        <v>44260</v>
      </c>
      <c r="K5632" s="3" t="s">
        <v>566</v>
      </c>
      <c r="L5632" s="17" t="str">
        <f t="shared" si="460"/>
        <v>05/03/2021 18:40</v>
      </c>
      <c r="M5632" s="4">
        <v>44260</v>
      </c>
      <c r="N5632" s="3" t="s">
        <v>147</v>
      </c>
      <c r="O5632" s="17" t="str">
        <f t="shared" si="461"/>
        <v>05/03/2021 20:00</v>
      </c>
      <c r="P5632" s="24">
        <f t="shared" si="462"/>
        <v>5.5555555554747116E-2</v>
      </c>
      <c r="Q5632" s="28">
        <v>0</v>
      </c>
      <c r="R5632" s="27">
        <f t="shared" si="463"/>
        <v>79.999999998835847</v>
      </c>
      <c r="S5632" s="3" t="s">
        <v>4</v>
      </c>
      <c r="T5632" s="3" t="s">
        <v>5750</v>
      </c>
      <c r="U5632" s="3" t="s">
        <v>4</v>
      </c>
      <c r="V5632" s="3" t="s">
        <v>5757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3</v>
      </c>
      <c r="AC5632" s="5">
        <v>0</v>
      </c>
      <c r="AD5632" s="5">
        <v>0</v>
      </c>
      <c r="AE5632" s="2">
        <v>2</v>
      </c>
      <c r="AF5632" s="2">
        <v>0</v>
      </c>
      <c r="AG5632" s="2">
        <v>0</v>
      </c>
      <c r="AH5632" s="2">
        <v>0</v>
      </c>
      <c r="AI5632" s="2">
        <v>0</v>
      </c>
      <c r="AJ5632" s="2">
        <v>1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 t="s">
        <v>4</v>
      </c>
      <c r="AT5632" s="2" t="s">
        <v>4</v>
      </c>
    </row>
    <row r="5633" spans="1:46" x14ac:dyDescent="0.2">
      <c r="A5633" s="2">
        <v>1652362</v>
      </c>
      <c r="B5633" s="2">
        <v>842433</v>
      </c>
      <c r="C5633" s="7">
        <v>22.039743318841499</v>
      </c>
      <c r="D5633" s="7">
        <v>38.936465128451502</v>
      </c>
      <c r="E5633" s="19" t="s">
        <v>5749</v>
      </c>
      <c r="F5633" s="46">
        <f>INDEX(Δεδομένα!$P:$P,MATCH('2021'!E5633,Δεδομένα!$O:$O,0))</f>
        <v>168</v>
      </c>
      <c r="G5633" s="49" t="s">
        <v>5633</v>
      </c>
      <c r="H5633" s="51" t="str">
        <f>INDEX(Δεδομένα!B$1:B$51,MATCH('2021'!G5633,Δεδομένα!A$1:A$51,0))</f>
        <v>ΣΤΕΡΕΑΣ ΕΛΛΑΔΟΣ</v>
      </c>
      <c r="I5633" s="53">
        <f>INDEX(Δεδομένα!E$1:E$13,MATCH('2021'!H5633,Δεδομένα!D$1:D$13,0))</f>
        <v>9</v>
      </c>
      <c r="J5633" s="4">
        <v>44288</v>
      </c>
      <c r="K5633" s="3" t="s">
        <v>497</v>
      </c>
      <c r="L5633" s="17" t="str">
        <f t="shared" si="460"/>
        <v>02/04/2021 21:00</v>
      </c>
      <c r="M5633" s="4">
        <v>44288</v>
      </c>
      <c r="N5633" s="3" t="s">
        <v>2416</v>
      </c>
      <c r="O5633" s="17" t="str">
        <f t="shared" si="461"/>
        <v>02/04/2021 21:39</v>
      </c>
      <c r="P5633" s="24">
        <f t="shared" si="462"/>
        <v>2.7083333334303461E-2</v>
      </c>
      <c r="Q5633" s="28">
        <v>0</v>
      </c>
      <c r="R5633" s="27">
        <f t="shared" si="463"/>
        <v>39.000000001396984</v>
      </c>
      <c r="S5633" s="3" t="s">
        <v>4</v>
      </c>
      <c r="T5633" s="3" t="s">
        <v>5750</v>
      </c>
      <c r="U5633" s="3" t="s">
        <v>4</v>
      </c>
      <c r="V5633" s="3" t="s">
        <v>5758</v>
      </c>
      <c r="W5633" s="5">
        <v>0</v>
      </c>
      <c r="X5633" s="5">
        <v>2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2">
        <v>2</v>
      </c>
      <c r="AF5633" s="2">
        <v>0</v>
      </c>
      <c r="AG5633" s="2">
        <v>0</v>
      </c>
      <c r="AH5633" s="2">
        <v>0</v>
      </c>
      <c r="AI5633" s="2">
        <v>0</v>
      </c>
      <c r="AJ5633" s="2">
        <v>1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 t="s">
        <v>4</v>
      </c>
      <c r="AT5633" s="2" t="s">
        <v>4</v>
      </c>
    </row>
    <row r="5634" spans="1:46" x14ac:dyDescent="0.2">
      <c r="A5634" s="2">
        <v>1652354</v>
      </c>
      <c r="B5634" s="2">
        <v>842592</v>
      </c>
      <c r="C5634" s="7">
        <v>22.049809599652502</v>
      </c>
      <c r="D5634" s="7">
        <v>38.935197552482599</v>
      </c>
      <c r="E5634" s="19" t="s">
        <v>5749</v>
      </c>
      <c r="F5634" s="46">
        <f>INDEX(Δεδομένα!$P:$P,MATCH('2021'!E5634,Δεδομένα!$O:$O,0))</f>
        <v>168</v>
      </c>
      <c r="G5634" s="49" t="s">
        <v>5633</v>
      </c>
      <c r="H5634" s="51" t="str">
        <f>INDEX(Δεδομένα!B$1:B$51,MATCH('2021'!G5634,Δεδομένα!A$1:A$51,0))</f>
        <v>ΣΤΕΡΕΑΣ ΕΛΛΑΔΟΣ</v>
      </c>
      <c r="I5634" s="53">
        <f>INDEX(Δεδομένα!E$1:E$13,MATCH('2021'!H5634,Δεδομένα!D$1:D$13,0))</f>
        <v>9</v>
      </c>
      <c r="J5634" s="4">
        <v>44289</v>
      </c>
      <c r="K5634" s="3" t="s">
        <v>362</v>
      </c>
      <c r="L5634" s="17" t="str">
        <f t="shared" si="460"/>
        <v>03/04/2021 15:20</v>
      </c>
      <c r="M5634" s="4">
        <v>44289</v>
      </c>
      <c r="N5634" s="3" t="s">
        <v>2403</v>
      </c>
      <c r="O5634" s="17" t="str">
        <f t="shared" si="461"/>
        <v>03/04/2021 21:01</v>
      </c>
      <c r="P5634" s="24">
        <f t="shared" si="462"/>
        <v>0.23680555555620231</v>
      </c>
      <c r="Q5634" s="28">
        <v>0</v>
      </c>
      <c r="R5634" s="27">
        <f t="shared" si="463"/>
        <v>341.00000000093132</v>
      </c>
      <c r="S5634" s="3" t="s">
        <v>4</v>
      </c>
      <c r="T5634" s="3" t="s">
        <v>5750</v>
      </c>
      <c r="U5634" s="3" t="s">
        <v>4</v>
      </c>
      <c r="V5634" s="3" t="s">
        <v>5758</v>
      </c>
      <c r="W5634" s="5">
        <v>0</v>
      </c>
      <c r="X5634" s="5">
        <v>20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2">
        <v>4</v>
      </c>
      <c r="AF5634" s="2">
        <v>0</v>
      </c>
      <c r="AG5634" s="2">
        <v>0</v>
      </c>
      <c r="AH5634" s="2">
        <v>0</v>
      </c>
      <c r="AI5634" s="2">
        <v>0</v>
      </c>
      <c r="AJ5634" s="2">
        <v>2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 t="s">
        <v>4</v>
      </c>
      <c r="AT5634" s="2" t="s">
        <v>4</v>
      </c>
    </row>
    <row r="5635" spans="1:46" x14ac:dyDescent="0.2">
      <c r="A5635" s="2">
        <v>1654839</v>
      </c>
      <c r="B5635" s="2">
        <v>845401</v>
      </c>
      <c r="C5635" s="7">
        <v>22.054252624511701</v>
      </c>
      <c r="D5635" s="7">
        <v>38.934127807617202</v>
      </c>
      <c r="E5635" s="19" t="s">
        <v>5749</v>
      </c>
      <c r="F5635" s="46">
        <f>INDEX(Δεδομένα!$P:$P,MATCH('2021'!E5635,Δεδομένα!$O:$O,0))</f>
        <v>168</v>
      </c>
      <c r="G5635" s="49" t="s">
        <v>5633</v>
      </c>
      <c r="H5635" s="51" t="str">
        <f>INDEX(Δεδομένα!B$1:B$51,MATCH('2021'!G5635,Δεδομένα!A$1:A$51,0))</f>
        <v>ΣΤΕΡΕΑΣ ΕΛΛΑΔΟΣ</v>
      </c>
      <c r="I5635" s="53">
        <f>INDEX(Δεδομένα!E$1:E$13,MATCH('2021'!H5635,Δεδομένα!D$1:D$13,0))</f>
        <v>9</v>
      </c>
      <c r="J5635" s="4">
        <v>44299</v>
      </c>
      <c r="K5635" s="3" t="s">
        <v>433</v>
      </c>
      <c r="L5635" s="17" t="str">
        <f t="shared" si="460"/>
        <v>13/04/2021 17:25</v>
      </c>
      <c r="M5635" s="4">
        <v>44299</v>
      </c>
      <c r="N5635" s="3" t="s">
        <v>234</v>
      </c>
      <c r="O5635" s="17" t="str">
        <f t="shared" si="461"/>
        <v>13/04/2021 18:39</v>
      </c>
      <c r="P5635" s="24">
        <f t="shared" si="462"/>
        <v>5.1388888889050577E-2</v>
      </c>
      <c r="Q5635" s="28">
        <v>0</v>
      </c>
      <c r="R5635" s="27">
        <f t="shared" si="463"/>
        <v>74.000000000232831</v>
      </c>
      <c r="S5635" s="3" t="s">
        <v>4</v>
      </c>
      <c r="T5635" s="3" t="s">
        <v>5750</v>
      </c>
      <c r="U5635" s="3" t="s">
        <v>5754</v>
      </c>
      <c r="V5635" s="3" t="s">
        <v>5758</v>
      </c>
      <c r="W5635" s="5">
        <v>0</v>
      </c>
      <c r="X5635" s="5">
        <v>3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2">
        <v>2</v>
      </c>
      <c r="AF5635" s="2">
        <v>0</v>
      </c>
      <c r="AG5635" s="2">
        <v>0</v>
      </c>
      <c r="AH5635" s="2">
        <v>0</v>
      </c>
      <c r="AI5635" s="2">
        <v>0</v>
      </c>
      <c r="AJ5635" s="2">
        <v>1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 t="s">
        <v>4</v>
      </c>
      <c r="AT5635" s="2" t="s">
        <v>4</v>
      </c>
    </row>
    <row r="5636" spans="1:46" x14ac:dyDescent="0.2">
      <c r="A5636" s="2">
        <v>1669557</v>
      </c>
      <c r="B5636" s="2">
        <v>854369</v>
      </c>
      <c r="C5636" s="7">
        <v>22.035937964091499</v>
      </c>
      <c r="D5636" s="7">
        <v>39.011148302200503</v>
      </c>
      <c r="E5636" s="19" t="s">
        <v>5749</v>
      </c>
      <c r="F5636" s="46">
        <f>INDEX(Δεδομένα!$P:$P,MATCH('2021'!E5636,Δεδομένα!$O:$O,0))</f>
        <v>168</v>
      </c>
      <c r="G5636" s="49" t="s">
        <v>5633</v>
      </c>
      <c r="H5636" s="51" t="str">
        <f>INDEX(Δεδομένα!B$1:B$51,MATCH('2021'!G5636,Δεδομένα!A$1:A$51,0))</f>
        <v>ΣΤΕΡΕΑΣ ΕΛΛΑΔΟΣ</v>
      </c>
      <c r="I5636" s="53">
        <f>INDEX(Δεδομένα!E$1:E$13,MATCH('2021'!H5636,Δεδομένα!D$1:D$13,0))</f>
        <v>9</v>
      </c>
      <c r="J5636" s="4">
        <v>44335</v>
      </c>
      <c r="K5636" s="3" t="s">
        <v>17</v>
      </c>
      <c r="L5636" s="17" t="str">
        <f t="shared" si="460"/>
        <v>19/05/2021 18:00</v>
      </c>
      <c r="M5636" s="4">
        <v>44336</v>
      </c>
      <c r="N5636" s="3" t="s">
        <v>464</v>
      </c>
      <c r="O5636" s="17" t="str">
        <f t="shared" si="461"/>
        <v>20/05/2021 18:20</v>
      </c>
      <c r="P5636" s="29">
        <f t="shared" si="462"/>
        <v>1.0138888888905058</v>
      </c>
      <c r="Q5636" s="30">
        <f>1*24</f>
        <v>24</v>
      </c>
      <c r="R5636" s="27">
        <f t="shared" si="463"/>
        <v>1460.0000000023283</v>
      </c>
      <c r="S5636" s="3" t="s">
        <v>4</v>
      </c>
      <c r="T5636" s="3" t="s">
        <v>5750</v>
      </c>
      <c r="U5636" s="3" t="s">
        <v>5759</v>
      </c>
      <c r="V5636" s="3" t="s">
        <v>5760</v>
      </c>
      <c r="W5636" s="5">
        <v>0</v>
      </c>
      <c r="X5636" s="5">
        <v>60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2">
        <v>23</v>
      </c>
      <c r="AF5636" s="2">
        <v>0</v>
      </c>
      <c r="AG5636" s="2">
        <v>0</v>
      </c>
      <c r="AH5636" s="2">
        <v>0</v>
      </c>
      <c r="AI5636" s="2">
        <v>0</v>
      </c>
      <c r="AJ5636" s="2">
        <v>9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 t="s">
        <v>4</v>
      </c>
      <c r="AT5636" s="2" t="s">
        <v>4</v>
      </c>
    </row>
    <row r="5637" spans="1:46" x14ac:dyDescent="0.2">
      <c r="A5637" s="2">
        <v>1669609</v>
      </c>
      <c r="B5637" s="2">
        <v>856867</v>
      </c>
      <c r="C5637" s="7">
        <v>22.074011308205701</v>
      </c>
      <c r="D5637" s="7">
        <v>38.935965411620501</v>
      </c>
      <c r="E5637" s="19" t="s">
        <v>5749</v>
      </c>
      <c r="F5637" s="46">
        <f>INDEX(Δεδομένα!$P:$P,MATCH('2021'!E5637,Δεδομένα!$O:$O,0))</f>
        <v>168</v>
      </c>
      <c r="G5637" s="49" t="s">
        <v>5633</v>
      </c>
      <c r="H5637" s="51" t="str">
        <f>INDEX(Δεδομένα!B$1:B$51,MATCH('2021'!G5637,Δεδομένα!A$1:A$51,0))</f>
        <v>ΣΤΕΡΕΑΣ ΕΛΛΑΔΟΣ</v>
      </c>
      <c r="I5637" s="53">
        <f>INDEX(Δεδομένα!E$1:E$13,MATCH('2021'!H5637,Δεδομένα!D$1:D$13,0))</f>
        <v>9</v>
      </c>
      <c r="J5637" s="4">
        <v>44344</v>
      </c>
      <c r="K5637" s="3" t="s">
        <v>461</v>
      </c>
      <c r="L5637" s="17" t="str">
        <f t="shared" si="460"/>
        <v>28/05/2021 17:00</v>
      </c>
      <c r="M5637" s="4">
        <v>44346</v>
      </c>
      <c r="N5637" s="3" t="s">
        <v>998</v>
      </c>
      <c r="O5637" s="17" t="str">
        <f t="shared" si="461"/>
        <v>30/05/2021 19:28</v>
      </c>
      <c r="P5637" s="29">
        <f t="shared" si="462"/>
        <v>2.1027777777781012</v>
      </c>
      <c r="Q5637" s="30">
        <f>2*24</f>
        <v>48</v>
      </c>
      <c r="R5637" s="27">
        <f t="shared" si="463"/>
        <v>3028.0000000004657</v>
      </c>
      <c r="S5637" s="3" t="s">
        <v>4</v>
      </c>
      <c r="T5637" s="3" t="s">
        <v>5750</v>
      </c>
      <c r="U5637" s="3" t="s">
        <v>5754</v>
      </c>
      <c r="V5637" s="3" t="s">
        <v>5761</v>
      </c>
      <c r="W5637" s="5">
        <v>150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2">
        <v>50</v>
      </c>
      <c r="AF5637" s="2">
        <v>0</v>
      </c>
      <c r="AG5637" s="2">
        <v>0</v>
      </c>
      <c r="AH5637" s="2">
        <v>0</v>
      </c>
      <c r="AI5637" s="2">
        <v>0</v>
      </c>
      <c r="AJ5637" s="2">
        <v>21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 t="s">
        <v>4</v>
      </c>
      <c r="AT5637" s="2" t="s">
        <v>4</v>
      </c>
    </row>
    <row r="5638" spans="1:46" x14ac:dyDescent="0.2">
      <c r="A5638" s="2">
        <v>1679476</v>
      </c>
      <c r="B5638" s="2">
        <v>871410</v>
      </c>
      <c r="C5638" s="7">
        <v>22.109195130577199</v>
      </c>
      <c r="D5638" s="7">
        <v>38.923038814739201</v>
      </c>
      <c r="E5638" s="19" t="s">
        <v>5749</v>
      </c>
      <c r="F5638" s="46">
        <f>INDEX(Δεδομένα!$P:$P,MATCH('2021'!E5638,Δεδομένα!$O:$O,0))</f>
        <v>168</v>
      </c>
      <c r="G5638" s="49" t="s">
        <v>5633</v>
      </c>
      <c r="H5638" s="51" t="str">
        <f>INDEX(Δεδομένα!B$1:B$51,MATCH('2021'!G5638,Δεδομένα!A$1:A$51,0))</f>
        <v>ΣΤΕΡΕΑΣ ΕΛΛΑΔΟΣ</v>
      </c>
      <c r="I5638" s="53">
        <f>INDEX(Δεδομένα!E$1:E$13,MATCH('2021'!H5638,Δεδομένα!D$1:D$13,0))</f>
        <v>9</v>
      </c>
      <c r="J5638" s="4">
        <v>44392</v>
      </c>
      <c r="K5638" s="3" t="s">
        <v>1229</v>
      </c>
      <c r="L5638" s="17" t="str">
        <f t="shared" si="460"/>
        <v>15/07/2021 16:56</v>
      </c>
      <c r="M5638" s="4">
        <v>44392</v>
      </c>
      <c r="N5638" s="3" t="s">
        <v>68</v>
      </c>
      <c r="O5638" s="17" t="str">
        <f t="shared" si="461"/>
        <v>15/07/2021 18:06</v>
      </c>
      <c r="P5638" s="24">
        <f t="shared" si="462"/>
        <v>4.8611111109494232E-2</v>
      </c>
      <c r="Q5638" s="28">
        <v>0</v>
      </c>
      <c r="R5638" s="27">
        <f t="shared" si="463"/>
        <v>69.999999997671694</v>
      </c>
      <c r="S5638" s="3" t="s">
        <v>4</v>
      </c>
      <c r="T5638" s="3" t="s">
        <v>5750</v>
      </c>
      <c r="U5638" s="3" t="s">
        <v>4</v>
      </c>
      <c r="V5638" s="3" t="s">
        <v>5762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2</v>
      </c>
      <c r="AC5638" s="5">
        <v>0</v>
      </c>
      <c r="AD5638" s="5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</row>
    <row r="5639" spans="1:46" x14ac:dyDescent="0.2">
      <c r="A5639" s="2">
        <v>1688348</v>
      </c>
      <c r="B5639" s="2">
        <v>877036</v>
      </c>
      <c r="C5639" s="7">
        <v>22.0021953707856</v>
      </c>
      <c r="D5639" s="7">
        <v>38.903428949659201</v>
      </c>
      <c r="E5639" s="19" t="s">
        <v>5749</v>
      </c>
      <c r="F5639" s="46">
        <f>INDEX(Δεδομένα!$P:$P,MATCH('2021'!E5639,Δεδομένα!$O:$O,0))</f>
        <v>168</v>
      </c>
      <c r="G5639" s="49" t="s">
        <v>5633</v>
      </c>
      <c r="H5639" s="51" t="str">
        <f>INDEX(Δεδομένα!B$1:B$51,MATCH('2021'!G5639,Δεδομένα!A$1:A$51,0))</f>
        <v>ΣΤΕΡΕΑΣ ΕΛΛΑΔΟΣ</v>
      </c>
      <c r="I5639" s="53">
        <f>INDEX(Δεδομένα!E$1:E$13,MATCH('2021'!H5639,Δεδομένα!D$1:D$13,0))</f>
        <v>9</v>
      </c>
      <c r="J5639" s="4">
        <v>44410</v>
      </c>
      <c r="K5639" s="3" t="s">
        <v>672</v>
      </c>
      <c r="L5639" s="17" t="str">
        <f t="shared" si="460"/>
        <v>02/08/2021 15:21</v>
      </c>
      <c r="M5639" s="4">
        <v>44412</v>
      </c>
      <c r="N5639" s="3" t="s">
        <v>3015</v>
      </c>
      <c r="O5639" s="17" t="str">
        <f t="shared" si="461"/>
        <v>04/08/2021 07:00</v>
      </c>
      <c r="P5639" s="29">
        <f t="shared" si="462"/>
        <v>1.6520833333343035</v>
      </c>
      <c r="Q5639" s="30">
        <f>1*24</f>
        <v>24</v>
      </c>
      <c r="R5639" s="27">
        <f t="shared" si="463"/>
        <v>2379.000000001397</v>
      </c>
      <c r="S5639" s="3" t="s">
        <v>4</v>
      </c>
      <c r="T5639" s="3" t="s">
        <v>5750</v>
      </c>
      <c r="U5639" s="3" t="s">
        <v>4</v>
      </c>
      <c r="V5639" s="3" t="s">
        <v>5763</v>
      </c>
      <c r="W5639" s="5">
        <v>0</v>
      </c>
      <c r="X5639" s="5">
        <v>10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2">
        <v>17</v>
      </c>
      <c r="AF5639" s="2">
        <v>0</v>
      </c>
      <c r="AG5639" s="2">
        <v>0</v>
      </c>
      <c r="AH5639" s="2">
        <v>0</v>
      </c>
      <c r="AI5639" s="2">
        <v>10</v>
      </c>
      <c r="AJ5639" s="2">
        <v>7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2</v>
      </c>
      <c r="AR5639" s="2">
        <v>0</v>
      </c>
      <c r="AS5639" s="2">
        <v>0</v>
      </c>
      <c r="AT5639" s="2">
        <v>0</v>
      </c>
    </row>
    <row r="5640" spans="1:46" x14ac:dyDescent="0.2">
      <c r="A5640" s="2">
        <v>1687487</v>
      </c>
      <c r="B5640" s="2">
        <v>881694</v>
      </c>
      <c r="C5640" s="7">
        <v>22.075748904926101</v>
      </c>
      <c r="D5640" s="7">
        <v>39.038397904032998</v>
      </c>
      <c r="E5640" s="19" t="s">
        <v>5749</v>
      </c>
      <c r="F5640" s="46">
        <f>INDEX(Δεδομένα!$P:$P,MATCH('2021'!E5640,Δεδομένα!$O:$O,0))</f>
        <v>168</v>
      </c>
      <c r="G5640" s="49" t="s">
        <v>5633</v>
      </c>
      <c r="H5640" s="51" t="str">
        <f>INDEX(Δεδομένα!B$1:B$51,MATCH('2021'!G5640,Δεδομένα!A$1:A$51,0))</f>
        <v>ΣΤΕΡΕΑΣ ΕΛΛΑΔΟΣ</v>
      </c>
      <c r="I5640" s="53">
        <f>INDEX(Δεδομένα!E$1:E$13,MATCH('2021'!H5640,Δεδομένα!D$1:D$13,0))</f>
        <v>9</v>
      </c>
      <c r="J5640" s="4">
        <v>44419</v>
      </c>
      <c r="K5640" s="3" t="s">
        <v>221</v>
      </c>
      <c r="L5640" s="17" t="str">
        <f t="shared" si="460"/>
        <v>11/08/2021 16:15</v>
      </c>
      <c r="M5640" s="4">
        <v>44419</v>
      </c>
      <c r="N5640" s="3" t="s">
        <v>483</v>
      </c>
      <c r="O5640" s="17" t="str">
        <f t="shared" si="461"/>
        <v>11/08/2021 18:10</v>
      </c>
      <c r="P5640" s="24">
        <f t="shared" si="462"/>
        <v>7.9861111109494232E-2</v>
      </c>
      <c r="Q5640" s="28">
        <v>0</v>
      </c>
      <c r="R5640" s="27">
        <f t="shared" si="463"/>
        <v>114.99999999767169</v>
      </c>
      <c r="S5640" s="3" t="s">
        <v>4</v>
      </c>
      <c r="T5640" s="3" t="s">
        <v>5750</v>
      </c>
      <c r="U5640" s="3" t="s">
        <v>4</v>
      </c>
      <c r="V5640" s="3" t="s">
        <v>5764</v>
      </c>
      <c r="W5640" s="5">
        <v>0</v>
      </c>
      <c r="X5640" s="5">
        <v>0.12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2">
        <v>2</v>
      </c>
      <c r="AF5640" s="2">
        <v>0</v>
      </c>
      <c r="AG5640" s="2">
        <v>0</v>
      </c>
      <c r="AH5640" s="2">
        <v>0</v>
      </c>
      <c r="AI5640" s="2">
        <v>0</v>
      </c>
      <c r="AJ5640" s="2">
        <v>1</v>
      </c>
      <c r="AK5640" s="2">
        <v>0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</row>
    <row r="5641" spans="1:46" x14ac:dyDescent="0.2">
      <c r="A5641" s="2">
        <v>1706908</v>
      </c>
      <c r="B5641" s="2">
        <v>902826</v>
      </c>
      <c r="C5641" s="7">
        <v>22.196350348292199</v>
      </c>
      <c r="D5641" s="7">
        <v>38.960155163086803</v>
      </c>
      <c r="E5641" s="19" t="s">
        <v>5749</v>
      </c>
      <c r="F5641" s="46">
        <f>INDEX(Δεδομένα!$P:$P,MATCH('2021'!E5641,Δεδομένα!$O:$O,0))</f>
        <v>168</v>
      </c>
      <c r="G5641" s="49" t="s">
        <v>5633</v>
      </c>
      <c r="H5641" s="51" t="str">
        <f>INDEX(Δεδομένα!B$1:B$51,MATCH('2021'!G5641,Δεδομένα!A$1:A$51,0))</f>
        <v>ΣΤΕΡΕΑΣ ΕΛΛΑΔΟΣ</v>
      </c>
      <c r="I5641" s="53">
        <f>INDEX(Δεδομένα!E$1:E$13,MATCH('2021'!H5641,Δεδομένα!D$1:D$13,0))</f>
        <v>9</v>
      </c>
      <c r="J5641" s="4">
        <v>44489</v>
      </c>
      <c r="K5641" s="3" t="s">
        <v>566</v>
      </c>
      <c r="L5641" s="17" t="str">
        <f t="shared" si="460"/>
        <v>20/10/2021 18:40</v>
      </c>
      <c r="M5641" s="4">
        <v>44489</v>
      </c>
      <c r="N5641" s="3" t="s">
        <v>1485</v>
      </c>
      <c r="O5641" s="17" t="str">
        <f t="shared" si="461"/>
        <v>20/10/2021 20:44</v>
      </c>
      <c r="P5641" s="24">
        <f t="shared" si="462"/>
        <v>8.611111110803904E-2</v>
      </c>
      <c r="Q5641" s="28">
        <v>0</v>
      </c>
      <c r="R5641" s="27">
        <f t="shared" si="463"/>
        <v>123.99999999557622</v>
      </c>
      <c r="S5641" s="3" t="s">
        <v>4</v>
      </c>
      <c r="T5641" s="3" t="s">
        <v>5750</v>
      </c>
      <c r="U5641" s="3" t="s">
        <v>4</v>
      </c>
      <c r="V5641" s="3" t="s">
        <v>5765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0.3</v>
      </c>
      <c r="AC5641" s="5">
        <v>0.3</v>
      </c>
      <c r="AD5641" s="5">
        <v>0</v>
      </c>
      <c r="AE5641" s="2">
        <v>2</v>
      </c>
      <c r="AF5641" s="2">
        <v>0</v>
      </c>
      <c r="AG5641" s="2">
        <v>0</v>
      </c>
      <c r="AH5641" s="2">
        <v>0</v>
      </c>
      <c r="AI5641" s="2">
        <v>0</v>
      </c>
      <c r="AJ5641" s="2">
        <v>1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</row>
    <row r="5642" spans="1:46" x14ac:dyDescent="0.2">
      <c r="A5642" s="2">
        <v>1644161</v>
      </c>
      <c r="B5642" s="2">
        <v>834813</v>
      </c>
      <c r="C5642" s="7">
        <v>21.7871711608779</v>
      </c>
      <c r="D5642" s="7">
        <v>38.929764510805498</v>
      </c>
      <c r="E5642" s="19" t="s">
        <v>5766</v>
      </c>
      <c r="F5642" s="46">
        <f>INDEX(Δεδομένα!$P:$P,MATCH('2021'!E5642,Δεδομένα!$O:$O,0))</f>
        <v>169</v>
      </c>
      <c r="G5642" s="49" t="s">
        <v>5767</v>
      </c>
      <c r="H5642" s="51" t="str">
        <f>INDEX(Δεδομένα!B$1:B$51,MATCH('2021'!G5642,Δεδομένα!A$1:A$51,0))</f>
        <v>ΣΤΕΡΕΑΣ ΕΛΛΑΔΟΣ</v>
      </c>
      <c r="I5642" s="53">
        <f>INDEX(Δεδομένα!E$1:E$13,MATCH('2021'!H5642,Δεδομένα!D$1:D$13,0))</f>
        <v>9</v>
      </c>
      <c r="J5642" s="4">
        <v>44259</v>
      </c>
      <c r="K5642" s="3" t="s">
        <v>161</v>
      </c>
      <c r="L5642" s="17" t="str">
        <f t="shared" si="460"/>
        <v>04/03/2021 15:00</v>
      </c>
      <c r="M5642" s="4">
        <v>44261</v>
      </c>
      <c r="N5642" s="3" t="s">
        <v>1490</v>
      </c>
      <c r="O5642" s="17" t="str">
        <f t="shared" si="461"/>
        <v>06/03/2021 19:45</v>
      </c>
      <c r="P5642" s="29">
        <f t="shared" si="462"/>
        <v>2.1979166666642413</v>
      </c>
      <c r="Q5642" s="30">
        <f>2*24</f>
        <v>48</v>
      </c>
      <c r="R5642" s="27">
        <f t="shared" si="463"/>
        <v>3164.9999999965075</v>
      </c>
      <c r="S5642" s="3" t="s">
        <v>4</v>
      </c>
      <c r="T5642" s="3" t="s">
        <v>5768</v>
      </c>
      <c r="U5642" s="3" t="s">
        <v>5769</v>
      </c>
      <c r="V5642" s="3" t="s">
        <v>5770</v>
      </c>
      <c r="W5642" s="5">
        <v>5</v>
      </c>
      <c r="X5642" s="5">
        <v>20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2">
        <v>60</v>
      </c>
      <c r="AF5642" s="2">
        <v>2</v>
      </c>
      <c r="AG5642" s="2">
        <v>12</v>
      </c>
      <c r="AH5642" s="2">
        <v>0</v>
      </c>
      <c r="AI5642" s="2">
        <v>4</v>
      </c>
      <c r="AJ5642" s="2">
        <v>14</v>
      </c>
      <c r="AK5642" s="2">
        <v>0</v>
      </c>
      <c r="AL5642" s="2">
        <v>6</v>
      </c>
      <c r="AM5642" s="2">
        <v>2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 t="s">
        <v>4</v>
      </c>
      <c r="AT5642" s="2" t="s">
        <v>4</v>
      </c>
    </row>
    <row r="5643" spans="1:46" x14ac:dyDescent="0.2">
      <c r="A5643" s="2">
        <v>1657482</v>
      </c>
      <c r="B5643" s="2">
        <v>848259</v>
      </c>
      <c r="C5643" s="7">
        <v>21.810201711694098</v>
      </c>
      <c r="D5643" s="7">
        <v>38.892591994723198</v>
      </c>
      <c r="E5643" s="19" t="s">
        <v>5766</v>
      </c>
      <c r="F5643" s="46">
        <f>INDEX(Δεδομένα!$P:$P,MATCH('2021'!E5643,Δεδομένα!$O:$O,0))</f>
        <v>169</v>
      </c>
      <c r="G5643" s="49" t="s">
        <v>5767</v>
      </c>
      <c r="H5643" s="51" t="str">
        <f>INDEX(Δεδομένα!B$1:B$51,MATCH('2021'!G5643,Δεδομένα!A$1:A$51,0))</f>
        <v>ΣΤΕΡΕΑΣ ΕΛΛΑΔΟΣ</v>
      </c>
      <c r="I5643" s="53">
        <f>INDEX(Δεδομένα!E$1:E$13,MATCH('2021'!H5643,Δεδομένα!D$1:D$13,0))</f>
        <v>9</v>
      </c>
      <c r="J5643" s="4">
        <v>44311</v>
      </c>
      <c r="K5643" s="3" t="s">
        <v>544</v>
      </c>
      <c r="L5643" s="17" t="str">
        <f t="shared" si="460"/>
        <v>25/04/2021 11:50</v>
      </c>
      <c r="M5643" s="4">
        <v>44311</v>
      </c>
      <c r="N5643" s="3" t="s">
        <v>1317</v>
      </c>
      <c r="O5643" s="17" t="str">
        <f t="shared" si="461"/>
        <v>25/04/2021 12:48</v>
      </c>
      <c r="P5643" s="24">
        <f t="shared" si="462"/>
        <v>4.0277777778101154E-2</v>
      </c>
      <c r="Q5643" s="28">
        <v>0</v>
      </c>
      <c r="R5643" s="27">
        <f t="shared" si="463"/>
        <v>58.000000000465661</v>
      </c>
      <c r="S5643" s="3" t="s">
        <v>4</v>
      </c>
      <c r="T5643" s="3" t="s">
        <v>5768</v>
      </c>
      <c r="U5643" s="3" t="s">
        <v>5769</v>
      </c>
      <c r="V5643" s="3" t="s">
        <v>5771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0.05</v>
      </c>
      <c r="AC5643" s="5">
        <v>0</v>
      </c>
      <c r="AD5643" s="5">
        <v>0</v>
      </c>
      <c r="AE5643" s="2">
        <v>5</v>
      </c>
      <c r="AF5643" s="2">
        <v>0</v>
      </c>
      <c r="AG5643" s="2">
        <v>0</v>
      </c>
      <c r="AH5643" s="2">
        <v>0</v>
      </c>
      <c r="AI5643" s="2">
        <v>0</v>
      </c>
      <c r="AJ5643" s="2">
        <v>3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 t="s">
        <v>4</v>
      </c>
      <c r="AT5643" s="2" t="s">
        <v>4</v>
      </c>
    </row>
    <row r="5644" spans="1:46" x14ac:dyDescent="0.2">
      <c r="A5644" s="2">
        <v>1669091</v>
      </c>
      <c r="B5644" s="2">
        <v>861303</v>
      </c>
      <c r="C5644" s="7">
        <v>21.645137105710699</v>
      </c>
      <c r="D5644" s="7">
        <v>39.100101512319902</v>
      </c>
      <c r="E5644" s="19" t="s">
        <v>5766</v>
      </c>
      <c r="F5644" s="46">
        <f>INDEX(Δεδομένα!$P:$P,MATCH('2021'!E5644,Δεδομένα!$O:$O,0))</f>
        <v>169</v>
      </c>
      <c r="G5644" s="49" t="s">
        <v>5767</v>
      </c>
      <c r="H5644" s="51" t="str">
        <f>INDEX(Δεδομένα!B$1:B$51,MATCH('2021'!G5644,Δεδομένα!A$1:A$51,0))</f>
        <v>ΣΤΕΡΕΑΣ ΕΛΛΑΔΟΣ</v>
      </c>
      <c r="I5644" s="53">
        <f>INDEX(Δεδομένα!E$1:E$13,MATCH('2021'!H5644,Δεδομένα!D$1:D$13,0))</f>
        <v>9</v>
      </c>
      <c r="J5644" s="4">
        <v>44359</v>
      </c>
      <c r="K5644" s="3" t="s">
        <v>483</v>
      </c>
      <c r="L5644" s="17" t="str">
        <f t="shared" si="460"/>
        <v>12/06/2021 18:10</v>
      </c>
      <c r="M5644" s="4">
        <v>44360</v>
      </c>
      <c r="N5644" s="3" t="s">
        <v>282</v>
      </c>
      <c r="O5644" s="17" t="str">
        <f t="shared" si="461"/>
        <v>13/06/2021 07:40</v>
      </c>
      <c r="P5644" s="24">
        <f t="shared" si="462"/>
        <v>0.5625</v>
      </c>
      <c r="Q5644" s="28">
        <v>0</v>
      </c>
      <c r="R5644" s="27">
        <f t="shared" si="463"/>
        <v>810</v>
      </c>
      <c r="S5644" s="3" t="s">
        <v>4</v>
      </c>
      <c r="T5644" s="3" t="s">
        <v>5772</v>
      </c>
      <c r="U5644" s="3" t="s">
        <v>4</v>
      </c>
      <c r="V5644" s="3" t="s">
        <v>5773</v>
      </c>
      <c r="W5644" s="5">
        <v>0</v>
      </c>
      <c r="X5644" s="5">
        <v>0.03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2">
        <v>7</v>
      </c>
      <c r="AF5644" s="2">
        <v>0</v>
      </c>
      <c r="AG5644" s="2">
        <v>0</v>
      </c>
      <c r="AH5644" s="2">
        <v>0</v>
      </c>
      <c r="AI5644" s="2">
        <v>0</v>
      </c>
      <c r="AJ5644" s="2">
        <v>2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 t="s">
        <v>4</v>
      </c>
      <c r="AT5644" s="2" t="s">
        <v>4</v>
      </c>
    </row>
    <row r="5645" spans="1:46" x14ac:dyDescent="0.2">
      <c r="A5645" s="2">
        <v>1672650</v>
      </c>
      <c r="B5645" s="2">
        <v>864850</v>
      </c>
      <c r="C5645" s="7">
        <v>21.830225768455001</v>
      </c>
      <c r="D5645" s="7">
        <v>38.905903060983398</v>
      </c>
      <c r="E5645" s="19" t="s">
        <v>5766</v>
      </c>
      <c r="F5645" s="46">
        <f>INDEX(Δεδομένα!$P:$P,MATCH('2021'!E5645,Δεδομένα!$O:$O,0))</f>
        <v>169</v>
      </c>
      <c r="G5645" s="49" t="s">
        <v>5767</v>
      </c>
      <c r="H5645" s="51" t="str">
        <f>INDEX(Δεδομένα!B$1:B$51,MATCH('2021'!G5645,Δεδομένα!A$1:A$51,0))</f>
        <v>ΣΤΕΡΕΑΣ ΕΛΛΑΔΟΣ</v>
      </c>
      <c r="I5645" s="53">
        <f>INDEX(Δεδομένα!E$1:E$13,MATCH('2021'!H5645,Δεδομένα!D$1:D$13,0))</f>
        <v>9</v>
      </c>
      <c r="J5645" s="4">
        <v>44372</v>
      </c>
      <c r="K5645" s="3" t="s">
        <v>711</v>
      </c>
      <c r="L5645" s="17" t="str">
        <f t="shared" si="460"/>
        <v>25/06/2021 14:21</v>
      </c>
      <c r="M5645" s="4">
        <v>44372</v>
      </c>
      <c r="N5645" s="3" t="s">
        <v>651</v>
      </c>
      <c r="O5645" s="17" t="str">
        <f t="shared" si="461"/>
        <v>25/06/2021 15:04</v>
      </c>
      <c r="P5645" s="24">
        <f t="shared" si="462"/>
        <v>2.9861111113859806E-2</v>
      </c>
      <c r="Q5645" s="28">
        <v>0</v>
      </c>
      <c r="R5645" s="27">
        <f t="shared" si="463"/>
        <v>43.000000003958121</v>
      </c>
      <c r="S5645" s="3" t="s">
        <v>4</v>
      </c>
      <c r="T5645" s="3" t="s">
        <v>5768</v>
      </c>
      <c r="U5645" s="3" t="s">
        <v>4</v>
      </c>
      <c r="V5645" s="3" t="s">
        <v>5774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0.5</v>
      </c>
      <c r="AC5645" s="5">
        <v>0</v>
      </c>
      <c r="AD5645" s="5">
        <v>0</v>
      </c>
      <c r="AE5645" s="2">
        <v>6</v>
      </c>
      <c r="AF5645" s="2">
        <v>0</v>
      </c>
      <c r="AG5645" s="2">
        <v>0</v>
      </c>
      <c r="AH5645" s="2">
        <v>0</v>
      </c>
      <c r="AI5645" s="2">
        <v>0</v>
      </c>
      <c r="AJ5645" s="2">
        <v>3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 t="s">
        <v>4</v>
      </c>
      <c r="AT5645" s="2" t="s">
        <v>4</v>
      </c>
    </row>
    <row r="5646" spans="1:46" x14ac:dyDescent="0.2">
      <c r="A5646" s="2">
        <v>1699834</v>
      </c>
      <c r="B5646" s="2">
        <v>893599</v>
      </c>
      <c r="C5646" s="7">
        <v>21.801071232057101</v>
      </c>
      <c r="D5646" s="7">
        <v>38.889853736075999</v>
      </c>
      <c r="E5646" s="19" t="s">
        <v>5766</v>
      </c>
      <c r="F5646" s="46">
        <f>INDEX(Δεδομένα!$P:$P,MATCH('2021'!E5646,Δεδομένα!$O:$O,0))</f>
        <v>169</v>
      </c>
      <c r="G5646" s="49" t="s">
        <v>5767</v>
      </c>
      <c r="H5646" s="51" t="str">
        <f>INDEX(Δεδομένα!B$1:B$51,MATCH('2021'!G5646,Δεδομένα!A$1:A$51,0))</f>
        <v>ΣΤΕΡΕΑΣ ΕΛΛΑΔΟΣ</v>
      </c>
      <c r="I5646" s="53">
        <f>INDEX(Δεδομένα!E$1:E$13,MATCH('2021'!H5646,Δεδομένα!D$1:D$13,0))</f>
        <v>9</v>
      </c>
      <c r="J5646" s="4">
        <v>44462</v>
      </c>
      <c r="K5646" s="3" t="s">
        <v>590</v>
      </c>
      <c r="L5646" s="17" t="str">
        <f t="shared" si="460"/>
        <v>23/09/2021 15:25</v>
      </c>
      <c r="M5646" s="4">
        <v>44462</v>
      </c>
      <c r="N5646" s="3" t="s">
        <v>1666</v>
      </c>
      <c r="O5646" s="17" t="str">
        <f t="shared" si="461"/>
        <v>23/09/2021 16:41</v>
      </c>
      <c r="P5646" s="24">
        <f t="shared" si="462"/>
        <v>5.2777777782466728E-2</v>
      </c>
      <c r="Q5646" s="28">
        <v>0</v>
      </c>
      <c r="R5646" s="27">
        <f t="shared" si="463"/>
        <v>76.000000006752089</v>
      </c>
      <c r="S5646" s="3" t="s">
        <v>4</v>
      </c>
      <c r="T5646" s="3" t="s">
        <v>5768</v>
      </c>
      <c r="U5646" s="3" t="s">
        <v>4</v>
      </c>
      <c r="V5646" s="3" t="s">
        <v>5775</v>
      </c>
      <c r="W5646" s="5">
        <v>0.1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2">
        <v>4</v>
      </c>
      <c r="AF5646" s="2">
        <v>0</v>
      </c>
      <c r="AG5646" s="2">
        <v>0</v>
      </c>
      <c r="AH5646" s="2">
        <v>0</v>
      </c>
      <c r="AI5646" s="2">
        <v>0</v>
      </c>
      <c r="AJ5646" s="2">
        <v>3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</row>
    <row r="5647" spans="1:46" x14ac:dyDescent="0.2">
      <c r="A5647" s="2">
        <v>1712934</v>
      </c>
      <c r="B5647" s="2">
        <v>908510</v>
      </c>
      <c r="C5647" s="7">
        <v>21.766758120882599</v>
      </c>
      <c r="D5647" s="7">
        <v>38.793627578124102</v>
      </c>
      <c r="E5647" s="19" t="s">
        <v>5766</v>
      </c>
      <c r="F5647" s="46">
        <f>INDEX(Δεδομένα!$P:$P,MATCH('2021'!E5647,Δεδομένα!$O:$O,0))</f>
        <v>169</v>
      </c>
      <c r="G5647" s="49" t="s">
        <v>5767</v>
      </c>
      <c r="H5647" s="51" t="str">
        <f>INDEX(Δεδομένα!B$1:B$51,MATCH('2021'!G5647,Δεδομένα!A$1:A$51,0))</f>
        <v>ΣΤΕΡΕΑΣ ΕΛΛΑΔΟΣ</v>
      </c>
      <c r="I5647" s="53">
        <f>INDEX(Δεδομένα!E$1:E$13,MATCH('2021'!H5647,Δεδομένα!D$1:D$13,0))</f>
        <v>9</v>
      </c>
      <c r="J5647" s="4">
        <v>44512</v>
      </c>
      <c r="K5647" s="3" t="s">
        <v>362</v>
      </c>
      <c r="L5647" s="17" t="str">
        <f t="shared" ref="L5647:L5708" si="464">_xlfn.CONCAT(TEXT(J5647,"ηη/μμ/εεε")," ",TEXT(K5647,"ωω:λλ"))</f>
        <v>12/11/2021 15:20</v>
      </c>
      <c r="M5647" s="4">
        <v>44513</v>
      </c>
      <c r="N5647" s="3" t="s">
        <v>161</v>
      </c>
      <c r="O5647" s="17" t="str">
        <f t="shared" ref="O5647:O5708" si="465">_xlfn.CONCAT(TEXT(M5647,"ηη/μμ/εεε")," ",TEXT(N5647,"ωω:λλ"))</f>
        <v>13/11/2021 15:00</v>
      </c>
      <c r="P5647" s="24">
        <f t="shared" ref="P5647:P5708" si="466">O5647-L5647</f>
        <v>0.98611111110949423</v>
      </c>
      <c r="Q5647" s="28">
        <v>0</v>
      </c>
      <c r="R5647" s="27">
        <f t="shared" ref="R5647:R5708" si="467">P5647*(24*60)</f>
        <v>1419.9999999976717</v>
      </c>
      <c r="S5647" s="3" t="s">
        <v>4</v>
      </c>
      <c r="T5647" s="3" t="s">
        <v>5768</v>
      </c>
      <c r="U5647" s="3" t="s">
        <v>4</v>
      </c>
      <c r="V5647" s="3" t="s">
        <v>5776</v>
      </c>
      <c r="W5647" s="5">
        <v>0</v>
      </c>
      <c r="X5647" s="5">
        <v>80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2">
        <v>0</v>
      </c>
      <c r="AF5647" s="2">
        <v>13</v>
      </c>
      <c r="AG5647" s="2">
        <v>0</v>
      </c>
      <c r="AH5647" s="2">
        <v>0</v>
      </c>
      <c r="AI5647" s="2">
        <v>0</v>
      </c>
      <c r="AJ5647" s="2">
        <v>4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</row>
    <row r="5648" spans="1:46" x14ac:dyDescent="0.2">
      <c r="A5648" s="2">
        <v>1712973</v>
      </c>
      <c r="B5648" s="2">
        <v>908803</v>
      </c>
      <c r="C5648" s="7">
        <v>21.7347253773878</v>
      </c>
      <c r="D5648" s="7">
        <v>38.958787144372103</v>
      </c>
      <c r="E5648" s="19" t="s">
        <v>5766</v>
      </c>
      <c r="F5648" s="46">
        <f>INDEX(Δεδομένα!$P:$P,MATCH('2021'!E5648,Δεδομένα!$O:$O,0))</f>
        <v>169</v>
      </c>
      <c r="G5648" s="49" t="s">
        <v>5767</v>
      </c>
      <c r="H5648" s="51" t="str">
        <f>INDEX(Δεδομένα!B$1:B$51,MATCH('2021'!G5648,Δεδομένα!A$1:A$51,0))</f>
        <v>ΣΤΕΡΕΑΣ ΕΛΛΑΔΟΣ</v>
      </c>
      <c r="I5648" s="53">
        <f>INDEX(Δεδομένα!E$1:E$13,MATCH('2021'!H5648,Δεδομένα!D$1:D$13,0))</f>
        <v>9</v>
      </c>
      <c r="J5648" s="4">
        <v>44513</v>
      </c>
      <c r="K5648" s="3" t="s">
        <v>844</v>
      </c>
      <c r="L5648" s="17" t="str">
        <f t="shared" si="464"/>
        <v>13/11/2021 17:35</v>
      </c>
      <c r="M5648" s="4">
        <v>44513</v>
      </c>
      <c r="N5648" s="3" t="s">
        <v>799</v>
      </c>
      <c r="O5648" s="17" t="str">
        <f t="shared" si="465"/>
        <v>13/11/2021 19:06</v>
      </c>
      <c r="P5648" s="24">
        <f t="shared" si="466"/>
        <v>6.3194444439432118E-2</v>
      </c>
      <c r="Q5648" s="28">
        <v>0</v>
      </c>
      <c r="R5648" s="27">
        <f t="shared" si="467"/>
        <v>90.99999999278225</v>
      </c>
      <c r="S5648" s="3" t="s">
        <v>4</v>
      </c>
      <c r="T5648" s="3" t="s">
        <v>5768</v>
      </c>
      <c r="U5648" s="3" t="s">
        <v>4</v>
      </c>
      <c r="V5648" s="3" t="s">
        <v>5777</v>
      </c>
      <c r="W5648" s="5">
        <v>4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2">
        <v>3</v>
      </c>
      <c r="AF5648" s="2">
        <v>0</v>
      </c>
      <c r="AG5648" s="2">
        <v>0</v>
      </c>
      <c r="AH5648" s="2">
        <v>0</v>
      </c>
      <c r="AI5648" s="2">
        <v>0</v>
      </c>
      <c r="AJ5648" s="2">
        <v>2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</row>
    <row r="5649" spans="1:46" x14ac:dyDescent="0.2">
      <c r="A5649" s="2">
        <v>1693529</v>
      </c>
      <c r="B5649" s="2">
        <v>885926</v>
      </c>
      <c r="C5649" s="7">
        <v>21.842157453374799</v>
      </c>
      <c r="D5649" s="7">
        <v>39.145195415215397</v>
      </c>
      <c r="E5649" s="19" t="s">
        <v>5778</v>
      </c>
      <c r="F5649" s="46">
        <f>INDEX(Δεδομένα!$P:$P,MATCH('2021'!E5649,Δεδομένα!$O:$O,0))</f>
        <v>170</v>
      </c>
      <c r="G5649" s="49" t="s">
        <v>5767</v>
      </c>
      <c r="H5649" s="51" t="str">
        <f>INDEX(Δεδομένα!B$1:B$51,MATCH('2021'!G5649,Δεδομένα!A$1:A$51,0))</f>
        <v>ΣΤΕΡΕΑΣ ΕΛΛΑΔΟΣ</v>
      </c>
      <c r="I5649" s="53">
        <f>INDEX(Δεδομένα!E$1:E$13,MATCH('2021'!H5649,Δεδομένα!D$1:D$13,0))</f>
        <v>9</v>
      </c>
      <c r="J5649" s="4">
        <v>44433</v>
      </c>
      <c r="K5649" s="3" t="s">
        <v>474</v>
      </c>
      <c r="L5649" s="17" t="str">
        <f t="shared" si="464"/>
        <v>25/08/2021 16:50</v>
      </c>
      <c r="M5649" s="4">
        <v>44434</v>
      </c>
      <c r="N5649" s="3" t="s">
        <v>461</v>
      </c>
      <c r="O5649" s="17" t="str">
        <f t="shared" si="465"/>
        <v>26/08/2021 17:00</v>
      </c>
      <c r="P5649" s="29">
        <f t="shared" si="466"/>
        <v>1.0069444444452529</v>
      </c>
      <c r="Q5649" s="30">
        <f>1*24</f>
        <v>24</v>
      </c>
      <c r="R5649" s="27">
        <f t="shared" si="467"/>
        <v>1450.0000000011642</v>
      </c>
      <c r="S5649" s="3" t="s">
        <v>4</v>
      </c>
      <c r="T5649" s="3" t="s">
        <v>5768</v>
      </c>
      <c r="U5649" s="3" t="s">
        <v>5779</v>
      </c>
      <c r="V5649" s="3" t="s">
        <v>5780</v>
      </c>
      <c r="W5649" s="5">
        <v>0</v>
      </c>
      <c r="X5649" s="5">
        <v>0.2</v>
      </c>
      <c r="Y5649" s="5">
        <v>0</v>
      </c>
      <c r="Z5649" s="5">
        <v>0</v>
      </c>
      <c r="AA5649" s="5">
        <v>0</v>
      </c>
      <c r="AB5649" s="5">
        <v>1.8</v>
      </c>
      <c r="AC5649" s="5">
        <v>0</v>
      </c>
      <c r="AD5649" s="5">
        <v>0</v>
      </c>
      <c r="AE5649" s="2">
        <v>11</v>
      </c>
      <c r="AF5649" s="2">
        <v>0</v>
      </c>
      <c r="AG5649" s="2">
        <v>0</v>
      </c>
      <c r="AH5649" s="2">
        <v>0</v>
      </c>
      <c r="AI5649" s="2">
        <v>12</v>
      </c>
      <c r="AJ5649" s="2">
        <v>4</v>
      </c>
      <c r="AK5649" s="2">
        <v>0</v>
      </c>
      <c r="AL5649" s="2">
        <v>1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</row>
    <row r="5650" spans="1:46" x14ac:dyDescent="0.2">
      <c r="A5650" s="2">
        <v>1653480</v>
      </c>
      <c r="B5650" s="2">
        <v>844178</v>
      </c>
      <c r="C5650" s="2"/>
      <c r="D5650" s="2"/>
      <c r="E5650" s="19" t="s">
        <v>5781</v>
      </c>
      <c r="F5650" s="46">
        <f>INDEX(Δεδομένα!$P:$P,MATCH('2021'!E5650,Δεδομένα!$O:$O,0))</f>
        <v>260</v>
      </c>
      <c r="G5650" s="49" t="s">
        <v>5767</v>
      </c>
      <c r="H5650" s="51" t="str">
        <f>INDEX(Δεδομένα!B$1:B$51,MATCH('2021'!G5650,Δεδομένα!A$1:A$51,0))</f>
        <v>ΣΤΕΡΕΑΣ ΕΛΛΑΔΟΣ</v>
      </c>
      <c r="I5650" s="53">
        <f>INDEX(Δεδομένα!E$1:E$13,MATCH('2021'!H5650,Δεδομένα!D$1:D$13,0))</f>
        <v>9</v>
      </c>
      <c r="J5650" s="4">
        <v>44295</v>
      </c>
      <c r="K5650" s="3" t="s">
        <v>357</v>
      </c>
      <c r="L5650" s="17" t="str">
        <f t="shared" si="464"/>
        <v>09/04/2021 18:09</v>
      </c>
      <c r="M5650" s="4">
        <v>44295</v>
      </c>
      <c r="N5650" s="3" t="s">
        <v>131</v>
      </c>
      <c r="O5650" s="17" t="str">
        <f t="shared" si="465"/>
        <v>09/04/2021 19:15</v>
      </c>
      <c r="P5650" s="24">
        <f t="shared" si="466"/>
        <v>4.5833333337213844E-2</v>
      </c>
      <c r="Q5650" s="28">
        <v>0</v>
      </c>
      <c r="R5650" s="27">
        <f t="shared" si="467"/>
        <v>66.000000005587935</v>
      </c>
      <c r="S5650" s="3" t="s">
        <v>4</v>
      </c>
      <c r="T5650" s="3" t="s">
        <v>5772</v>
      </c>
      <c r="U5650" s="3" t="s">
        <v>5782</v>
      </c>
      <c r="V5650" s="3" t="s">
        <v>5783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0.1</v>
      </c>
      <c r="AD5650" s="5">
        <v>0</v>
      </c>
      <c r="AE5650" s="2">
        <v>3</v>
      </c>
      <c r="AF5650" s="2">
        <v>0</v>
      </c>
      <c r="AG5650" s="2">
        <v>0</v>
      </c>
      <c r="AH5650" s="2">
        <v>0</v>
      </c>
      <c r="AI5650" s="2">
        <v>0</v>
      </c>
      <c r="AJ5650" s="2">
        <v>1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 t="s">
        <v>4</v>
      </c>
      <c r="AT5650" s="2" t="s">
        <v>4</v>
      </c>
    </row>
    <row r="5651" spans="1:46" x14ac:dyDescent="0.2">
      <c r="A5651" s="2">
        <v>1671593</v>
      </c>
      <c r="B5651" s="2">
        <v>863163</v>
      </c>
      <c r="C5651" s="2"/>
      <c r="D5651" s="2"/>
      <c r="E5651" s="19" t="s">
        <v>5781</v>
      </c>
      <c r="F5651" s="46">
        <f>INDEX(Δεδομένα!$P:$P,MATCH('2021'!E5651,Δεδομένα!$O:$O,0))</f>
        <v>260</v>
      </c>
      <c r="G5651" s="49" t="s">
        <v>5767</v>
      </c>
      <c r="H5651" s="51" t="str">
        <f>INDEX(Δεδομένα!B$1:B$51,MATCH('2021'!G5651,Δεδομένα!A$1:A$51,0))</f>
        <v>ΣΤΕΡΕΑΣ ΕΛΛΑΔΟΣ</v>
      </c>
      <c r="I5651" s="53">
        <f>INDEX(Δεδομένα!E$1:E$13,MATCH('2021'!H5651,Δεδομένα!D$1:D$13,0))</f>
        <v>9</v>
      </c>
      <c r="J5651" s="4">
        <v>44366</v>
      </c>
      <c r="K5651" s="3" t="s">
        <v>427</v>
      </c>
      <c r="L5651" s="17" t="str">
        <f t="shared" si="464"/>
        <v>19/06/2021 21:20</v>
      </c>
      <c r="M5651" s="4">
        <v>44367</v>
      </c>
      <c r="N5651" s="3" t="s">
        <v>822</v>
      </c>
      <c r="O5651" s="17" t="str">
        <f t="shared" si="465"/>
        <v>20/06/2021 01:30</v>
      </c>
      <c r="P5651" s="24">
        <f t="shared" si="466"/>
        <v>0.17361111110949423</v>
      </c>
      <c r="Q5651" s="28">
        <v>0</v>
      </c>
      <c r="R5651" s="27">
        <f t="shared" si="467"/>
        <v>249.99999999767169</v>
      </c>
      <c r="S5651" s="3" t="s">
        <v>4</v>
      </c>
      <c r="T5651" s="3" t="s">
        <v>5772</v>
      </c>
      <c r="U5651" s="3" t="s">
        <v>4</v>
      </c>
      <c r="V5651" s="3" t="s">
        <v>5784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2">
        <v>2</v>
      </c>
      <c r="AF5651" s="2">
        <v>0</v>
      </c>
      <c r="AG5651" s="2">
        <v>0</v>
      </c>
      <c r="AH5651" s="2">
        <v>0</v>
      </c>
      <c r="AI5651" s="2">
        <v>0</v>
      </c>
      <c r="AJ5651" s="2">
        <v>1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 t="s">
        <v>4</v>
      </c>
      <c r="AT5651" s="2" t="s">
        <v>4</v>
      </c>
    </row>
    <row r="5652" spans="1:46" x14ac:dyDescent="0.2">
      <c r="A5652" s="2">
        <v>1685401</v>
      </c>
      <c r="B5652" s="2">
        <v>878793</v>
      </c>
      <c r="C5652" s="2"/>
      <c r="D5652" s="2"/>
      <c r="E5652" s="19" t="s">
        <v>5781</v>
      </c>
      <c r="F5652" s="46">
        <f>INDEX(Δεδομένα!$P:$P,MATCH('2021'!E5652,Δεδομένα!$O:$O,0))</f>
        <v>260</v>
      </c>
      <c r="G5652" s="49" t="s">
        <v>5767</v>
      </c>
      <c r="H5652" s="51" t="str">
        <f>INDEX(Δεδομένα!B$1:B$51,MATCH('2021'!G5652,Δεδομένα!A$1:A$51,0))</f>
        <v>ΣΤΕΡΕΑΣ ΕΛΛΑΔΟΣ</v>
      </c>
      <c r="I5652" s="53">
        <f>INDEX(Δεδομένα!E$1:E$13,MATCH('2021'!H5652,Δεδομένα!D$1:D$13,0))</f>
        <v>9</v>
      </c>
      <c r="J5652" s="4">
        <v>44413</v>
      </c>
      <c r="K5652" s="3" t="s">
        <v>1314</v>
      </c>
      <c r="L5652" s="17" t="str">
        <f t="shared" si="464"/>
        <v>05/08/2021 15:32</v>
      </c>
      <c r="M5652" s="4">
        <v>44413</v>
      </c>
      <c r="N5652" s="3" t="s">
        <v>2037</v>
      </c>
      <c r="O5652" s="17" t="str">
        <f t="shared" si="465"/>
        <v>05/08/2021 23:05</v>
      </c>
      <c r="P5652" s="24">
        <f t="shared" si="466"/>
        <v>0.31458333333284827</v>
      </c>
      <c r="Q5652" s="28">
        <v>0</v>
      </c>
      <c r="R5652" s="27">
        <f t="shared" si="467"/>
        <v>452.99999999930151</v>
      </c>
      <c r="S5652" s="3" t="s">
        <v>4</v>
      </c>
      <c r="T5652" s="3" t="s">
        <v>5772</v>
      </c>
      <c r="U5652" s="3" t="s">
        <v>1051</v>
      </c>
      <c r="V5652" s="3" t="s">
        <v>5785</v>
      </c>
      <c r="W5652" s="5">
        <v>0</v>
      </c>
      <c r="X5652" s="5">
        <v>0.5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2">
        <v>11</v>
      </c>
      <c r="AF5652" s="2">
        <v>0</v>
      </c>
      <c r="AG5652" s="2">
        <v>0</v>
      </c>
      <c r="AH5652" s="2">
        <v>0</v>
      </c>
      <c r="AI5652" s="2">
        <v>2</v>
      </c>
      <c r="AJ5652" s="2">
        <v>5</v>
      </c>
      <c r="AK5652" s="2">
        <v>0</v>
      </c>
      <c r="AL5652" s="2">
        <v>1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</row>
    <row r="5653" spans="1:46" x14ac:dyDescent="0.2">
      <c r="A5653" s="2">
        <v>1704282</v>
      </c>
      <c r="B5653" s="2">
        <v>896762</v>
      </c>
      <c r="C5653" s="2"/>
      <c r="D5653" s="2"/>
      <c r="E5653" s="19" t="s">
        <v>5781</v>
      </c>
      <c r="F5653" s="46">
        <f>INDEX(Δεδομένα!$P:$P,MATCH('2021'!E5653,Δεδομένα!$O:$O,0))</f>
        <v>260</v>
      </c>
      <c r="G5653" s="49" t="s">
        <v>5767</v>
      </c>
      <c r="H5653" s="51" t="str">
        <f>INDEX(Δεδομένα!B$1:B$51,MATCH('2021'!G5653,Δεδομένα!A$1:A$51,0))</f>
        <v>ΣΤΕΡΕΑΣ ΕΛΛΑΔΟΣ</v>
      </c>
      <c r="I5653" s="53">
        <f>INDEX(Δεδομένα!E$1:E$13,MATCH('2021'!H5653,Δεδομένα!D$1:D$13,0))</f>
        <v>9</v>
      </c>
      <c r="J5653" s="4">
        <v>44474</v>
      </c>
      <c r="K5653" s="3" t="s">
        <v>2294</v>
      </c>
      <c r="L5653" s="17" t="str">
        <f t="shared" si="464"/>
        <v>05/10/2021 13:01</v>
      </c>
      <c r="M5653" s="4">
        <v>44474</v>
      </c>
      <c r="N5653" s="3" t="s">
        <v>79</v>
      </c>
      <c r="O5653" s="17" t="str">
        <f t="shared" si="465"/>
        <v>05/10/2021 19:10</v>
      </c>
      <c r="P5653" s="24">
        <f t="shared" si="466"/>
        <v>0.25624999999854481</v>
      </c>
      <c r="Q5653" s="28">
        <v>0</v>
      </c>
      <c r="R5653" s="27">
        <f t="shared" si="467"/>
        <v>368.99999999790452</v>
      </c>
      <c r="S5653" s="3" t="s">
        <v>4</v>
      </c>
      <c r="T5653" s="3" t="s">
        <v>5772</v>
      </c>
      <c r="U5653" s="3" t="s">
        <v>5786</v>
      </c>
      <c r="V5653" s="3" t="s">
        <v>5786</v>
      </c>
      <c r="W5653" s="5">
        <v>0</v>
      </c>
      <c r="X5653" s="5">
        <v>0</v>
      </c>
      <c r="Y5653" s="5">
        <v>0</v>
      </c>
      <c r="Z5653" s="5">
        <v>5</v>
      </c>
      <c r="AA5653" s="5">
        <v>0</v>
      </c>
      <c r="AB5653" s="5">
        <v>0</v>
      </c>
      <c r="AC5653" s="5">
        <v>0</v>
      </c>
      <c r="AD5653" s="5">
        <v>0</v>
      </c>
      <c r="AE5653" s="2">
        <v>5</v>
      </c>
      <c r="AF5653" s="2">
        <v>0</v>
      </c>
      <c r="AG5653" s="2">
        <v>0</v>
      </c>
      <c r="AH5653" s="2">
        <v>0</v>
      </c>
      <c r="AI5653" s="2">
        <v>0</v>
      </c>
      <c r="AJ5653" s="2">
        <v>2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</row>
    <row r="5654" spans="1:46" x14ac:dyDescent="0.2">
      <c r="A5654" s="2">
        <v>1662325</v>
      </c>
      <c r="B5654" s="2">
        <v>840721</v>
      </c>
      <c r="C5654" s="2"/>
      <c r="D5654" s="2"/>
      <c r="E5654" s="19" t="s">
        <v>5787</v>
      </c>
      <c r="F5654" s="46">
        <f>INDEX(Δεδομένα!$P:$P,MATCH('2021'!E5654,Δεδομένα!$O:$O,0))</f>
        <v>171</v>
      </c>
      <c r="G5654" s="49" t="s">
        <v>5788</v>
      </c>
      <c r="H5654" s="51" t="str">
        <f>INDEX(Δεδομένα!B$1:B$51,MATCH('2021'!G5654,Δεδομένα!A$1:A$51,0))</f>
        <v>ΣΤΕΡΕΑΣ ΕΛΛΑΔΟΣ</v>
      </c>
      <c r="I5654" s="53">
        <f>INDEX(Δεδομένα!E$1:E$13,MATCH('2021'!H5654,Δεδομένα!D$1:D$13,0))</f>
        <v>9</v>
      </c>
      <c r="J5654" s="4">
        <v>44282</v>
      </c>
      <c r="K5654" s="3" t="s">
        <v>1190</v>
      </c>
      <c r="L5654" s="17" t="str">
        <f t="shared" si="464"/>
        <v>27/03/2021 13:58</v>
      </c>
      <c r="M5654" s="4">
        <v>44282</v>
      </c>
      <c r="N5654" s="3" t="s">
        <v>737</v>
      </c>
      <c r="O5654" s="17" t="str">
        <f t="shared" si="465"/>
        <v>27/03/2021 14:45</v>
      </c>
      <c r="P5654" s="24">
        <f t="shared" si="466"/>
        <v>3.2638888893416151E-2</v>
      </c>
      <c r="Q5654" s="28">
        <v>0</v>
      </c>
      <c r="R5654" s="27">
        <f t="shared" si="467"/>
        <v>47.000000006519258</v>
      </c>
      <c r="S5654" s="3" t="s">
        <v>4</v>
      </c>
      <c r="T5654" s="3" t="s">
        <v>5789</v>
      </c>
      <c r="U5654" s="3" t="s">
        <v>5790</v>
      </c>
      <c r="V5654" s="3" t="s">
        <v>5791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0.1</v>
      </c>
      <c r="AD5654" s="5">
        <v>0</v>
      </c>
      <c r="AE5654" s="2">
        <v>2</v>
      </c>
      <c r="AF5654" s="2">
        <v>0</v>
      </c>
      <c r="AG5654" s="2">
        <v>0</v>
      </c>
      <c r="AH5654" s="2">
        <v>0</v>
      </c>
      <c r="AI5654" s="2">
        <v>0</v>
      </c>
      <c r="AJ5654" s="2">
        <v>1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</row>
    <row r="5655" spans="1:46" x14ac:dyDescent="0.2">
      <c r="A5655" s="2">
        <v>1665655</v>
      </c>
      <c r="B5655" s="2">
        <v>857208</v>
      </c>
      <c r="C5655" s="2"/>
      <c r="D5655" s="2"/>
      <c r="E5655" s="19" t="s">
        <v>5787</v>
      </c>
      <c r="F5655" s="46">
        <f>INDEX(Δεδομένα!$P:$P,MATCH('2021'!E5655,Δεδομένα!$O:$O,0))</f>
        <v>171</v>
      </c>
      <c r="G5655" s="49" t="s">
        <v>5788</v>
      </c>
      <c r="H5655" s="51" t="str">
        <f>INDEX(Δεδομένα!B$1:B$51,MATCH('2021'!G5655,Δεδομένα!A$1:A$51,0))</f>
        <v>ΣΤΕΡΕΑΣ ΕΛΛΑΔΟΣ</v>
      </c>
      <c r="I5655" s="53">
        <f>INDEX(Δεδομένα!E$1:E$13,MATCH('2021'!H5655,Δεδομένα!D$1:D$13,0))</f>
        <v>9</v>
      </c>
      <c r="J5655" s="4">
        <v>44345</v>
      </c>
      <c r="K5655" s="3" t="s">
        <v>634</v>
      </c>
      <c r="L5655" s="17" t="str">
        <f t="shared" si="464"/>
        <v>29/05/2021 19:05</v>
      </c>
      <c r="M5655" s="4">
        <v>44345</v>
      </c>
      <c r="N5655" s="3" t="s">
        <v>786</v>
      </c>
      <c r="O5655" s="17" t="str">
        <f t="shared" si="465"/>
        <v>29/05/2021 19:44</v>
      </c>
      <c r="P5655" s="24">
        <f t="shared" si="466"/>
        <v>2.7083333334303461E-2</v>
      </c>
      <c r="Q5655" s="28">
        <v>0</v>
      </c>
      <c r="R5655" s="27">
        <f t="shared" si="467"/>
        <v>39.000000001396984</v>
      </c>
      <c r="S5655" s="3" t="s">
        <v>4</v>
      </c>
      <c r="T5655" s="3" t="s">
        <v>5789</v>
      </c>
      <c r="U5655" s="3" t="s">
        <v>246</v>
      </c>
      <c r="V5655" s="3" t="s">
        <v>246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0.03</v>
      </c>
      <c r="AC5655" s="5">
        <v>0</v>
      </c>
      <c r="AD5655" s="5">
        <v>0</v>
      </c>
      <c r="AE5655" s="2">
        <v>8</v>
      </c>
      <c r="AF5655" s="2">
        <v>0</v>
      </c>
      <c r="AG5655" s="2">
        <v>0</v>
      </c>
      <c r="AH5655" s="2">
        <v>0</v>
      </c>
      <c r="AI5655" s="2">
        <v>0</v>
      </c>
      <c r="AJ5655" s="2">
        <v>4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 t="s">
        <v>4</v>
      </c>
      <c r="AT5655" s="2" t="s">
        <v>4</v>
      </c>
    </row>
    <row r="5656" spans="1:46" x14ac:dyDescent="0.2">
      <c r="A5656" s="2">
        <v>1674638</v>
      </c>
      <c r="B5656" s="2">
        <v>866951</v>
      </c>
      <c r="C5656" s="2"/>
      <c r="D5656" s="2"/>
      <c r="E5656" s="19" t="s">
        <v>5787</v>
      </c>
      <c r="F5656" s="46">
        <f>INDEX(Δεδομένα!$P:$P,MATCH('2021'!E5656,Δεδομένα!$O:$O,0))</f>
        <v>171</v>
      </c>
      <c r="G5656" s="49" t="s">
        <v>5788</v>
      </c>
      <c r="H5656" s="51" t="str">
        <f>INDEX(Δεδομένα!B$1:B$51,MATCH('2021'!G5656,Δεδομένα!A$1:A$51,0))</f>
        <v>ΣΤΕΡΕΑΣ ΕΛΛΑΔΟΣ</v>
      </c>
      <c r="I5656" s="53">
        <f>INDEX(Δεδομένα!E$1:E$13,MATCH('2021'!H5656,Δεδομένα!D$1:D$13,0))</f>
        <v>9</v>
      </c>
      <c r="J5656" s="4">
        <v>44378</v>
      </c>
      <c r="K5656" s="3" t="s">
        <v>716</v>
      </c>
      <c r="L5656" s="17" t="str">
        <f t="shared" si="464"/>
        <v>01/07/2021 17:36</v>
      </c>
      <c r="M5656" s="4">
        <v>44379</v>
      </c>
      <c r="N5656" s="3" t="s">
        <v>3283</v>
      </c>
      <c r="O5656" s="17" t="str">
        <f t="shared" si="465"/>
        <v>02/07/2021 00:46</v>
      </c>
      <c r="P5656" s="24">
        <f t="shared" si="466"/>
        <v>0.29861111111677019</v>
      </c>
      <c r="Q5656" s="28">
        <v>0</v>
      </c>
      <c r="R5656" s="27">
        <f t="shared" si="467"/>
        <v>430.00000000814907</v>
      </c>
      <c r="S5656" s="3" t="s">
        <v>4</v>
      </c>
      <c r="T5656" s="3" t="s">
        <v>5789</v>
      </c>
      <c r="U5656" s="3" t="s">
        <v>123</v>
      </c>
      <c r="V5656" s="3" t="s">
        <v>5792</v>
      </c>
      <c r="W5656" s="5">
        <v>0</v>
      </c>
      <c r="X5656" s="5">
        <v>0.2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2">
        <v>8</v>
      </c>
      <c r="AF5656" s="2">
        <v>0</v>
      </c>
      <c r="AG5656" s="2">
        <v>0</v>
      </c>
      <c r="AH5656" s="2">
        <v>0</v>
      </c>
      <c r="AI5656" s="2">
        <v>0</v>
      </c>
      <c r="AJ5656" s="2">
        <v>4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</row>
    <row r="5657" spans="1:46" x14ac:dyDescent="0.2">
      <c r="A5657" s="2">
        <v>1681028</v>
      </c>
      <c r="B5657" s="2">
        <v>868910</v>
      </c>
      <c r="C5657" s="2"/>
      <c r="D5657" s="2"/>
      <c r="E5657" s="19" t="s">
        <v>5787</v>
      </c>
      <c r="F5657" s="46">
        <f>INDEX(Δεδομένα!$P:$P,MATCH('2021'!E5657,Δεδομένα!$O:$O,0))</f>
        <v>171</v>
      </c>
      <c r="G5657" s="49" t="s">
        <v>5788</v>
      </c>
      <c r="H5657" s="51" t="str">
        <f>INDEX(Δεδομένα!B$1:B$51,MATCH('2021'!G5657,Δεδομένα!A$1:A$51,0))</f>
        <v>ΣΤΕΡΕΑΣ ΕΛΛΑΔΟΣ</v>
      </c>
      <c r="I5657" s="53">
        <f>INDEX(Δεδομένα!E$1:E$13,MATCH('2021'!H5657,Δεδομένα!D$1:D$13,0))</f>
        <v>9</v>
      </c>
      <c r="J5657" s="4">
        <v>44384</v>
      </c>
      <c r="K5657" s="3" t="s">
        <v>2340</v>
      </c>
      <c r="L5657" s="17" t="str">
        <f t="shared" si="464"/>
        <v>07/07/2021 15:57</v>
      </c>
      <c r="M5657" s="4">
        <v>44384</v>
      </c>
      <c r="N5657" s="3" t="s">
        <v>745</v>
      </c>
      <c r="O5657" s="17" t="str">
        <f t="shared" si="465"/>
        <v>07/07/2021 16:35</v>
      </c>
      <c r="P5657" s="24">
        <f t="shared" si="466"/>
        <v>2.6388888887595385E-2</v>
      </c>
      <c r="Q5657" s="28">
        <v>0</v>
      </c>
      <c r="R5657" s="27">
        <f t="shared" si="467"/>
        <v>37.999999998137355</v>
      </c>
      <c r="S5657" s="3" t="s">
        <v>4</v>
      </c>
      <c r="T5657" s="3" t="s">
        <v>5789</v>
      </c>
      <c r="U5657" s="3" t="s">
        <v>5790</v>
      </c>
      <c r="V5657" s="3" t="s">
        <v>5793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0.2</v>
      </c>
      <c r="AC5657" s="5">
        <v>0</v>
      </c>
      <c r="AD5657" s="5">
        <v>0</v>
      </c>
      <c r="AE5657" s="2">
        <v>6</v>
      </c>
      <c r="AF5657" s="2">
        <v>0</v>
      </c>
      <c r="AG5657" s="2">
        <v>0</v>
      </c>
      <c r="AH5657" s="2">
        <v>0</v>
      </c>
      <c r="AI5657" s="2">
        <v>0</v>
      </c>
      <c r="AJ5657" s="2">
        <v>3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</row>
    <row r="5658" spans="1:46" x14ac:dyDescent="0.2">
      <c r="A5658" s="2">
        <v>1680989</v>
      </c>
      <c r="B5658" s="2">
        <v>872670</v>
      </c>
      <c r="C5658" s="2"/>
      <c r="D5658" s="2"/>
      <c r="E5658" s="19" t="s">
        <v>5787</v>
      </c>
      <c r="F5658" s="46">
        <f>INDEX(Δεδομένα!$P:$P,MATCH('2021'!E5658,Δεδομένα!$O:$O,0))</f>
        <v>171</v>
      </c>
      <c r="G5658" s="49" t="s">
        <v>5788</v>
      </c>
      <c r="H5658" s="51" t="str">
        <f>INDEX(Δεδομένα!B$1:B$51,MATCH('2021'!G5658,Δεδομένα!A$1:A$51,0))</f>
        <v>ΣΤΕΡΕΑΣ ΕΛΛΑΔΟΣ</v>
      </c>
      <c r="I5658" s="53">
        <f>INDEX(Δεδομένα!E$1:E$13,MATCH('2021'!H5658,Δεδομένα!D$1:D$13,0))</f>
        <v>9</v>
      </c>
      <c r="J5658" s="4">
        <v>44396</v>
      </c>
      <c r="K5658" s="3" t="s">
        <v>1190</v>
      </c>
      <c r="L5658" s="17" t="str">
        <f t="shared" si="464"/>
        <v>19/07/2021 13:58</v>
      </c>
      <c r="M5658" s="4">
        <v>44397</v>
      </c>
      <c r="N5658" s="3" t="s">
        <v>846</v>
      </c>
      <c r="O5658" s="17" t="str">
        <f t="shared" si="465"/>
        <v>20/07/2021 11:35</v>
      </c>
      <c r="P5658" s="24">
        <f t="shared" si="466"/>
        <v>0.90069444444816327</v>
      </c>
      <c r="Q5658" s="28">
        <v>0</v>
      </c>
      <c r="R5658" s="27">
        <f t="shared" si="467"/>
        <v>1297.0000000053551</v>
      </c>
      <c r="S5658" s="3" t="s">
        <v>4</v>
      </c>
      <c r="T5658" s="3" t="s">
        <v>5789</v>
      </c>
      <c r="U5658" s="3" t="s">
        <v>246</v>
      </c>
      <c r="V5658" s="3" t="s">
        <v>246</v>
      </c>
      <c r="W5658" s="5">
        <v>0.5</v>
      </c>
      <c r="X5658" s="5">
        <v>0</v>
      </c>
      <c r="Y5658" s="5">
        <v>0</v>
      </c>
      <c r="Z5658" s="5">
        <v>0</v>
      </c>
      <c r="AA5658" s="5">
        <v>0</v>
      </c>
      <c r="AB5658" s="5">
        <v>8</v>
      </c>
      <c r="AC5658" s="5">
        <v>0</v>
      </c>
      <c r="AD5658" s="5">
        <v>0</v>
      </c>
      <c r="AE5658" s="2">
        <v>17</v>
      </c>
      <c r="AF5658" s="2">
        <v>5</v>
      </c>
      <c r="AG5658" s="2">
        <v>0</v>
      </c>
      <c r="AH5658" s="2">
        <v>0</v>
      </c>
      <c r="AI5658" s="2">
        <v>0</v>
      </c>
      <c r="AJ5658" s="2">
        <v>10</v>
      </c>
      <c r="AK5658" s="2">
        <v>0</v>
      </c>
      <c r="AL5658" s="2">
        <v>2</v>
      </c>
      <c r="AM5658" s="2">
        <v>0</v>
      </c>
      <c r="AN5658" s="2">
        <v>0</v>
      </c>
      <c r="AO5658" s="2">
        <v>0</v>
      </c>
      <c r="AP5658" s="2">
        <v>0</v>
      </c>
      <c r="AQ5658" s="2">
        <v>2</v>
      </c>
      <c r="AR5658" s="2">
        <v>0</v>
      </c>
      <c r="AS5658" s="2">
        <v>0</v>
      </c>
      <c r="AT5658" s="2">
        <v>0</v>
      </c>
    </row>
    <row r="5659" spans="1:46" x14ac:dyDescent="0.2">
      <c r="A5659" s="2">
        <v>1737150</v>
      </c>
      <c r="B5659" s="2">
        <v>887126</v>
      </c>
      <c r="C5659" s="2"/>
      <c r="D5659" s="2"/>
      <c r="E5659" s="19" t="s">
        <v>5787</v>
      </c>
      <c r="F5659" s="46">
        <f>INDEX(Δεδομένα!$P:$P,MATCH('2021'!E5659,Δεδομένα!$O:$O,0))</f>
        <v>171</v>
      </c>
      <c r="G5659" s="49" t="s">
        <v>5788</v>
      </c>
      <c r="H5659" s="51" t="str">
        <f>INDEX(Δεδομένα!B$1:B$51,MATCH('2021'!G5659,Δεδομένα!A$1:A$51,0))</f>
        <v>ΣΤΕΡΕΑΣ ΕΛΛΑΔΟΣ</v>
      </c>
      <c r="I5659" s="53">
        <f>INDEX(Δεδομένα!E$1:E$13,MATCH('2021'!H5659,Δεδομένα!D$1:D$13,0))</f>
        <v>9</v>
      </c>
      <c r="J5659" s="4">
        <v>44437</v>
      </c>
      <c r="K5659" s="3" t="s">
        <v>590</v>
      </c>
      <c r="L5659" s="17" t="str">
        <f t="shared" si="464"/>
        <v>29/08/2021 15:25</v>
      </c>
      <c r="M5659" s="4">
        <v>44442</v>
      </c>
      <c r="N5659" s="3" t="s">
        <v>150</v>
      </c>
      <c r="O5659" s="17" t="str">
        <f t="shared" si="465"/>
        <v>03/09/2021 19:00</v>
      </c>
      <c r="P5659" s="29">
        <f t="shared" si="466"/>
        <v>5.1493055555547471</v>
      </c>
      <c r="Q5659" s="30">
        <f>5*24</f>
        <v>120</v>
      </c>
      <c r="R5659" s="27">
        <f t="shared" si="467"/>
        <v>7414.9999999988358</v>
      </c>
      <c r="S5659" s="3" t="s">
        <v>4</v>
      </c>
      <c r="T5659" s="3" t="s">
        <v>5789</v>
      </c>
      <c r="U5659" s="3" t="s">
        <v>5794</v>
      </c>
      <c r="V5659" s="3" t="s">
        <v>5795</v>
      </c>
      <c r="W5659" s="5">
        <v>0</v>
      </c>
      <c r="X5659" s="5">
        <v>122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2">
        <v>89</v>
      </c>
      <c r="AF5659" s="2">
        <v>15</v>
      </c>
      <c r="AG5659" s="2">
        <v>10</v>
      </c>
      <c r="AH5659" s="2">
        <v>0</v>
      </c>
      <c r="AI5659" s="2">
        <v>50</v>
      </c>
      <c r="AJ5659" s="2">
        <v>24</v>
      </c>
      <c r="AK5659" s="2">
        <v>16</v>
      </c>
      <c r="AL5659" s="2">
        <v>11</v>
      </c>
      <c r="AM5659" s="2">
        <v>1</v>
      </c>
      <c r="AN5659" s="2">
        <v>4</v>
      </c>
      <c r="AO5659" s="2">
        <v>2</v>
      </c>
      <c r="AP5659" s="2">
        <v>4</v>
      </c>
      <c r="AQ5659" s="2">
        <v>2</v>
      </c>
      <c r="AR5659" s="2">
        <v>0</v>
      </c>
      <c r="AS5659" s="2" t="s">
        <v>4</v>
      </c>
      <c r="AT5659" s="2" t="s">
        <v>4</v>
      </c>
    </row>
    <row r="5660" spans="1:46" x14ac:dyDescent="0.2">
      <c r="A5660" s="2">
        <v>1662320</v>
      </c>
      <c r="B5660" s="2">
        <v>834344</v>
      </c>
      <c r="C5660" s="2"/>
      <c r="D5660" s="2"/>
      <c r="E5660" s="19" t="s">
        <v>5796</v>
      </c>
      <c r="F5660" s="46">
        <f>INDEX(Δεδομένα!$P:$P,MATCH('2021'!E5660,Δεδομένα!$O:$O,0))</f>
        <v>172</v>
      </c>
      <c r="G5660" s="49" t="s">
        <v>5788</v>
      </c>
      <c r="H5660" s="51" t="str">
        <f>INDEX(Δεδομένα!B$1:B$51,MATCH('2021'!G5660,Δεδομένα!A$1:A$51,0))</f>
        <v>ΣΤΕΡΕΑΣ ΕΛΛΑΔΟΣ</v>
      </c>
      <c r="I5660" s="53">
        <f>INDEX(Δεδομένα!E$1:E$13,MATCH('2021'!H5660,Δεδομένα!D$1:D$13,0))</f>
        <v>9</v>
      </c>
      <c r="J5660" s="4">
        <v>44258</v>
      </c>
      <c r="K5660" s="3" t="s">
        <v>331</v>
      </c>
      <c r="L5660" s="17" t="str">
        <f t="shared" si="464"/>
        <v>03/03/2021 12:15</v>
      </c>
      <c r="M5660" s="4">
        <v>44258</v>
      </c>
      <c r="N5660" s="3" t="s">
        <v>656</v>
      </c>
      <c r="O5660" s="17" t="str">
        <f t="shared" si="465"/>
        <v>03/03/2021 14:55</v>
      </c>
      <c r="P5660" s="24">
        <f t="shared" si="466"/>
        <v>0.11111111111677019</v>
      </c>
      <c r="Q5660" s="28">
        <v>0</v>
      </c>
      <c r="R5660" s="27">
        <f t="shared" si="467"/>
        <v>160.00000000814907</v>
      </c>
      <c r="S5660" s="3" t="s">
        <v>4</v>
      </c>
      <c r="T5660" s="3" t="s">
        <v>5797</v>
      </c>
      <c r="U5660" s="3" t="s">
        <v>5798</v>
      </c>
      <c r="V5660" s="3" t="s">
        <v>5798</v>
      </c>
      <c r="W5660" s="5">
        <v>30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2">
        <v>10</v>
      </c>
      <c r="AF5660" s="2">
        <v>0</v>
      </c>
      <c r="AG5660" s="2">
        <v>0</v>
      </c>
      <c r="AH5660" s="2">
        <v>0</v>
      </c>
      <c r="AI5660" s="2">
        <v>0</v>
      </c>
      <c r="AJ5660" s="2">
        <v>5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 t="s">
        <v>4</v>
      </c>
      <c r="AT5660" s="2" t="s">
        <v>4</v>
      </c>
    </row>
    <row r="5661" spans="1:46" x14ac:dyDescent="0.2">
      <c r="A5661" s="2">
        <v>1693785</v>
      </c>
      <c r="B5661" s="2">
        <v>881758</v>
      </c>
      <c r="C5661" s="2"/>
      <c r="D5661" s="2"/>
      <c r="E5661" s="19" t="s">
        <v>5796</v>
      </c>
      <c r="F5661" s="46">
        <f>INDEX(Δεδομένα!$P:$P,MATCH('2021'!E5661,Δεδομένα!$O:$O,0))</f>
        <v>172</v>
      </c>
      <c r="G5661" s="49" t="s">
        <v>5788</v>
      </c>
      <c r="H5661" s="51" t="str">
        <f>INDEX(Δεδομένα!B$1:B$51,MATCH('2021'!G5661,Δεδομένα!A$1:A$51,0))</f>
        <v>ΣΤΕΡΕΑΣ ΕΛΛΑΔΟΣ</v>
      </c>
      <c r="I5661" s="53">
        <f>INDEX(Δεδομένα!E$1:E$13,MATCH('2021'!H5661,Δεδομένα!D$1:D$13,0))</f>
        <v>9</v>
      </c>
      <c r="J5661" s="4">
        <v>44419</v>
      </c>
      <c r="K5661" s="3" t="s">
        <v>462</v>
      </c>
      <c r="L5661" s="17" t="str">
        <f t="shared" si="464"/>
        <v>11/08/2021 17:50</v>
      </c>
      <c r="M5661" s="4">
        <v>44419</v>
      </c>
      <c r="N5661" s="3" t="s">
        <v>13</v>
      </c>
      <c r="O5661" s="17" t="str">
        <f t="shared" si="465"/>
        <v>11/08/2021 18:50</v>
      </c>
      <c r="P5661" s="24">
        <f t="shared" si="466"/>
        <v>4.1666666664241347E-2</v>
      </c>
      <c r="Q5661" s="28">
        <v>0</v>
      </c>
      <c r="R5661" s="27">
        <f t="shared" si="467"/>
        <v>59.99999999650754</v>
      </c>
      <c r="S5661" s="3" t="s">
        <v>4</v>
      </c>
      <c r="T5661" s="3" t="s">
        <v>5797</v>
      </c>
      <c r="U5661" s="3" t="s">
        <v>5799</v>
      </c>
      <c r="V5661" s="3" t="s">
        <v>5800</v>
      </c>
      <c r="W5661" s="5">
        <v>0</v>
      </c>
      <c r="X5661" s="5">
        <v>0.02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2">
        <v>2</v>
      </c>
      <c r="AF5661" s="2">
        <v>0</v>
      </c>
      <c r="AG5661" s="2">
        <v>0</v>
      </c>
      <c r="AH5661" s="2">
        <v>0</v>
      </c>
      <c r="AI5661" s="2">
        <v>0</v>
      </c>
      <c r="AJ5661" s="2">
        <v>1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</row>
    <row r="5662" spans="1:46" x14ac:dyDescent="0.2">
      <c r="A5662" s="2">
        <v>1693796</v>
      </c>
      <c r="B5662" s="2">
        <v>886521</v>
      </c>
      <c r="C5662" s="2"/>
      <c r="D5662" s="2"/>
      <c r="E5662" s="19" t="s">
        <v>5796</v>
      </c>
      <c r="F5662" s="46">
        <f>INDEX(Δεδομένα!$P:$P,MATCH('2021'!E5662,Δεδομένα!$O:$O,0))</f>
        <v>172</v>
      </c>
      <c r="G5662" s="49" t="s">
        <v>5788</v>
      </c>
      <c r="H5662" s="51" t="str">
        <f>INDEX(Δεδομένα!B$1:B$51,MATCH('2021'!G5662,Δεδομένα!A$1:A$51,0))</f>
        <v>ΣΤΕΡΕΑΣ ΕΛΛΑΔΟΣ</v>
      </c>
      <c r="I5662" s="53">
        <f>INDEX(Δεδομένα!E$1:E$13,MATCH('2021'!H5662,Δεδομένα!D$1:D$13,0))</f>
        <v>9</v>
      </c>
      <c r="J5662" s="4">
        <v>44435</v>
      </c>
      <c r="K5662" s="3" t="s">
        <v>2415</v>
      </c>
      <c r="L5662" s="17" t="str">
        <f t="shared" si="464"/>
        <v>27/08/2021 09:09</v>
      </c>
      <c r="M5662" s="4">
        <v>44435</v>
      </c>
      <c r="N5662" s="3" t="s">
        <v>1511</v>
      </c>
      <c r="O5662" s="17" t="str">
        <f t="shared" si="465"/>
        <v>27/08/2021 21:02</v>
      </c>
      <c r="P5662" s="24">
        <f t="shared" si="466"/>
        <v>0.49513888888759539</v>
      </c>
      <c r="Q5662" s="28">
        <v>0</v>
      </c>
      <c r="R5662" s="27">
        <f t="shared" si="467"/>
        <v>712.99999999813735</v>
      </c>
      <c r="S5662" s="3" t="s">
        <v>4</v>
      </c>
      <c r="T5662" s="3" t="s">
        <v>5797</v>
      </c>
      <c r="U5662" s="3" t="s">
        <v>5801</v>
      </c>
      <c r="V5662" s="3" t="s">
        <v>5802</v>
      </c>
      <c r="W5662" s="5">
        <v>0.1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2">
        <v>11</v>
      </c>
      <c r="AF5662" s="2">
        <v>0</v>
      </c>
      <c r="AG5662" s="2">
        <v>0</v>
      </c>
      <c r="AH5662" s="2">
        <v>0</v>
      </c>
      <c r="AI5662" s="2">
        <v>0</v>
      </c>
      <c r="AJ5662" s="2">
        <v>5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</row>
    <row r="5663" spans="1:46" x14ac:dyDescent="0.2">
      <c r="A5663" s="2">
        <v>1693807</v>
      </c>
      <c r="B5663" s="2">
        <v>886558</v>
      </c>
      <c r="C5663" s="2"/>
      <c r="D5663" s="2"/>
      <c r="E5663" s="19" t="s">
        <v>5796</v>
      </c>
      <c r="F5663" s="46">
        <f>INDEX(Δεδομένα!$P:$P,MATCH('2021'!E5663,Δεδομένα!$O:$O,0))</f>
        <v>172</v>
      </c>
      <c r="G5663" s="49" t="s">
        <v>5788</v>
      </c>
      <c r="H5663" s="51" t="str">
        <f>INDEX(Δεδομένα!B$1:B$51,MATCH('2021'!G5663,Δεδομένα!A$1:A$51,0))</f>
        <v>ΣΤΕΡΕΑΣ ΕΛΛΑΔΟΣ</v>
      </c>
      <c r="I5663" s="53">
        <f>INDEX(Δεδομένα!E$1:E$13,MATCH('2021'!H5663,Δεδομένα!D$1:D$13,0))</f>
        <v>9</v>
      </c>
      <c r="J5663" s="4">
        <v>44435</v>
      </c>
      <c r="K5663" s="3" t="s">
        <v>812</v>
      </c>
      <c r="L5663" s="17" t="str">
        <f t="shared" si="464"/>
        <v>27/08/2021 10:10</v>
      </c>
      <c r="M5663" s="4">
        <v>44435</v>
      </c>
      <c r="N5663" s="3" t="s">
        <v>483</v>
      </c>
      <c r="O5663" s="17" t="str">
        <f t="shared" si="465"/>
        <v>27/08/2021 18:10</v>
      </c>
      <c r="P5663" s="24">
        <f t="shared" si="466"/>
        <v>0.33333333333575865</v>
      </c>
      <c r="Q5663" s="28">
        <v>0</v>
      </c>
      <c r="R5663" s="27">
        <f t="shared" si="467"/>
        <v>480.00000000349246</v>
      </c>
      <c r="S5663" s="3" t="s">
        <v>4</v>
      </c>
      <c r="T5663" s="3" t="s">
        <v>5797</v>
      </c>
      <c r="U5663" s="3" t="s">
        <v>4</v>
      </c>
      <c r="V5663" s="3" t="s">
        <v>5803</v>
      </c>
      <c r="W5663" s="5">
        <v>0.01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2">
        <v>5</v>
      </c>
      <c r="AF5663" s="2">
        <v>0</v>
      </c>
      <c r="AG5663" s="2">
        <v>0</v>
      </c>
      <c r="AH5663" s="2">
        <v>0</v>
      </c>
      <c r="AI5663" s="2">
        <v>0</v>
      </c>
      <c r="AJ5663" s="2">
        <v>2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</row>
    <row r="5664" spans="1:46" x14ac:dyDescent="0.2">
      <c r="A5664" s="2">
        <v>1693827</v>
      </c>
      <c r="B5664" s="2">
        <v>886566</v>
      </c>
      <c r="C5664" s="2"/>
      <c r="D5664" s="2"/>
      <c r="E5664" s="19" t="s">
        <v>5796</v>
      </c>
      <c r="F5664" s="46">
        <f>INDEX(Δεδομένα!$P:$P,MATCH('2021'!E5664,Δεδομένα!$O:$O,0))</f>
        <v>172</v>
      </c>
      <c r="G5664" s="49" t="s">
        <v>5788</v>
      </c>
      <c r="H5664" s="51" t="str">
        <f>INDEX(Δεδομένα!B$1:B$51,MATCH('2021'!G5664,Δεδομένα!A$1:A$51,0))</f>
        <v>ΣΤΕΡΕΑΣ ΕΛΛΑΔΟΣ</v>
      </c>
      <c r="I5664" s="53">
        <f>INDEX(Δεδομένα!E$1:E$13,MATCH('2021'!H5664,Δεδομένα!D$1:D$13,0))</f>
        <v>9</v>
      </c>
      <c r="J5664" s="4">
        <v>44435</v>
      </c>
      <c r="K5664" s="3" t="s">
        <v>238</v>
      </c>
      <c r="L5664" s="17" t="str">
        <f t="shared" si="464"/>
        <v>27/08/2021 11:30</v>
      </c>
      <c r="M5664" s="4">
        <v>44435</v>
      </c>
      <c r="N5664" s="3" t="s">
        <v>42</v>
      </c>
      <c r="O5664" s="17" t="str">
        <f t="shared" si="465"/>
        <v>27/08/2021 14:30</v>
      </c>
      <c r="P5664" s="24">
        <f t="shared" si="466"/>
        <v>0.125</v>
      </c>
      <c r="Q5664" s="28">
        <v>0</v>
      </c>
      <c r="R5664" s="27">
        <f t="shared" si="467"/>
        <v>180</v>
      </c>
      <c r="S5664" s="3" t="s">
        <v>4</v>
      </c>
      <c r="T5664" s="3" t="s">
        <v>5797</v>
      </c>
      <c r="U5664" s="3" t="s">
        <v>5804</v>
      </c>
      <c r="V5664" s="3" t="s">
        <v>5805</v>
      </c>
      <c r="W5664" s="5">
        <v>0.02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2">
        <v>4</v>
      </c>
      <c r="AF5664" s="2">
        <v>0</v>
      </c>
      <c r="AG5664" s="2">
        <v>0</v>
      </c>
      <c r="AH5664" s="2">
        <v>0</v>
      </c>
      <c r="AI5664" s="2">
        <v>0</v>
      </c>
      <c r="AJ5664" s="2">
        <v>2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</row>
    <row r="5665" spans="1:46" x14ac:dyDescent="0.2">
      <c r="A5665" s="2">
        <v>1702236</v>
      </c>
      <c r="B5665" s="2">
        <v>891757</v>
      </c>
      <c r="C5665" s="2"/>
      <c r="D5665" s="2"/>
      <c r="E5665" s="19" t="s">
        <v>5796</v>
      </c>
      <c r="F5665" s="46">
        <f>INDEX(Δεδομένα!$P:$P,MATCH('2021'!E5665,Δεδομένα!$O:$O,0))</f>
        <v>172</v>
      </c>
      <c r="G5665" s="49" t="s">
        <v>5788</v>
      </c>
      <c r="H5665" s="51" t="str">
        <f>INDEX(Δεδομένα!B$1:B$51,MATCH('2021'!G5665,Δεδομένα!A$1:A$51,0))</f>
        <v>ΣΤΕΡΕΑΣ ΕΛΛΑΔΟΣ</v>
      </c>
      <c r="I5665" s="53">
        <f>INDEX(Δεδομένα!E$1:E$13,MATCH('2021'!H5665,Δεδομένα!D$1:D$13,0))</f>
        <v>9</v>
      </c>
      <c r="J5665" s="4">
        <v>44455</v>
      </c>
      <c r="K5665" s="3" t="s">
        <v>357</v>
      </c>
      <c r="L5665" s="17" t="str">
        <f t="shared" si="464"/>
        <v>16/09/2021 18:09</v>
      </c>
      <c r="M5665" s="4">
        <v>44455</v>
      </c>
      <c r="N5665" s="3" t="s">
        <v>524</v>
      </c>
      <c r="O5665" s="17" t="str">
        <f t="shared" si="465"/>
        <v>16/09/2021 20:40</v>
      </c>
      <c r="P5665" s="24">
        <f t="shared" si="466"/>
        <v>0.10486111111094942</v>
      </c>
      <c r="Q5665" s="28">
        <v>0</v>
      </c>
      <c r="R5665" s="27">
        <f t="shared" si="467"/>
        <v>150.99999999976717</v>
      </c>
      <c r="S5665" s="3" t="s">
        <v>4</v>
      </c>
      <c r="T5665" s="3" t="s">
        <v>5797</v>
      </c>
      <c r="U5665" s="3" t="s">
        <v>123</v>
      </c>
      <c r="V5665" s="3" t="s">
        <v>5806</v>
      </c>
      <c r="W5665" s="5">
        <v>0</v>
      </c>
      <c r="X5665" s="5">
        <v>0</v>
      </c>
      <c r="Y5665" s="5">
        <v>0</v>
      </c>
      <c r="Z5665" s="5">
        <v>0.01</v>
      </c>
      <c r="AA5665" s="5">
        <v>0</v>
      </c>
      <c r="AB5665" s="5">
        <v>0</v>
      </c>
      <c r="AC5665" s="5">
        <v>0</v>
      </c>
      <c r="AD5665" s="5">
        <v>0</v>
      </c>
      <c r="AE5665" s="2">
        <v>2</v>
      </c>
      <c r="AF5665" s="2">
        <v>0</v>
      </c>
      <c r="AG5665" s="2">
        <v>0</v>
      </c>
      <c r="AH5665" s="2">
        <v>0</v>
      </c>
      <c r="AI5665" s="2">
        <v>0</v>
      </c>
      <c r="AJ5665" s="2">
        <v>1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</row>
    <row r="5666" spans="1:46" x14ac:dyDescent="0.2">
      <c r="A5666" s="2">
        <v>1674637</v>
      </c>
      <c r="B5666" s="2">
        <v>866157</v>
      </c>
      <c r="C5666" s="2"/>
      <c r="D5666" s="2"/>
      <c r="E5666" s="19" t="s">
        <v>5807</v>
      </c>
      <c r="F5666" s="46">
        <f>INDEX(Δεδομένα!$P:$P,MATCH('2021'!E5666,Δεδομένα!$O:$O,0))</f>
        <v>173</v>
      </c>
      <c r="G5666" s="49" t="s">
        <v>5788</v>
      </c>
      <c r="H5666" s="51" t="str">
        <f>INDEX(Δεδομένα!B$1:B$51,MATCH('2021'!G5666,Δεδομένα!A$1:A$51,0))</f>
        <v>ΣΤΕΡΕΑΣ ΕΛΛΑΔΟΣ</v>
      </c>
      <c r="I5666" s="53">
        <f>INDEX(Δεδομένα!E$1:E$13,MATCH('2021'!H5666,Δεδομένα!D$1:D$13,0))</f>
        <v>9</v>
      </c>
      <c r="J5666" s="4">
        <v>44376</v>
      </c>
      <c r="K5666" s="3" t="s">
        <v>484</v>
      </c>
      <c r="L5666" s="17" t="str">
        <f t="shared" si="464"/>
        <v>29/06/2021 12:40</v>
      </c>
      <c r="M5666" s="4">
        <v>44376</v>
      </c>
      <c r="N5666" s="3" t="s">
        <v>521</v>
      </c>
      <c r="O5666" s="17" t="str">
        <f t="shared" si="465"/>
        <v>29/06/2021 22:00</v>
      </c>
      <c r="P5666" s="24">
        <f t="shared" si="466"/>
        <v>0.38888888888322981</v>
      </c>
      <c r="Q5666" s="28">
        <v>0</v>
      </c>
      <c r="R5666" s="27">
        <f t="shared" si="467"/>
        <v>559.99999999185093</v>
      </c>
      <c r="S5666" s="3" t="s">
        <v>4</v>
      </c>
      <c r="T5666" s="3" t="s">
        <v>5789</v>
      </c>
      <c r="U5666" s="3" t="s">
        <v>5808</v>
      </c>
      <c r="V5666" s="3" t="s">
        <v>5809</v>
      </c>
      <c r="W5666" s="5">
        <v>0</v>
      </c>
      <c r="X5666" s="5">
        <v>1</v>
      </c>
      <c r="Y5666" s="5">
        <v>0</v>
      </c>
      <c r="Z5666" s="5">
        <v>14</v>
      </c>
      <c r="AA5666" s="5">
        <v>0</v>
      </c>
      <c r="AB5666" s="5">
        <v>25</v>
      </c>
      <c r="AC5666" s="5">
        <v>0</v>
      </c>
      <c r="AD5666" s="5">
        <v>0</v>
      </c>
      <c r="AE5666" s="2">
        <v>20</v>
      </c>
      <c r="AF5666" s="2">
        <v>0</v>
      </c>
      <c r="AG5666" s="2">
        <v>0</v>
      </c>
      <c r="AH5666" s="2">
        <v>0</v>
      </c>
      <c r="AI5666" s="2">
        <v>0</v>
      </c>
      <c r="AJ5666" s="2">
        <v>10</v>
      </c>
      <c r="AK5666" s="2">
        <v>0</v>
      </c>
      <c r="AL5666" s="2">
        <v>5</v>
      </c>
      <c r="AM5666" s="2">
        <v>1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</row>
    <row r="5667" spans="1:46" x14ac:dyDescent="0.2">
      <c r="A5667" s="2">
        <v>1629407</v>
      </c>
      <c r="B5667" s="2">
        <v>817584</v>
      </c>
      <c r="C5667" s="2"/>
      <c r="D5667" s="2"/>
      <c r="E5667" s="19" t="s">
        <v>5810</v>
      </c>
      <c r="F5667" s="46">
        <f>INDEX(Δεδομένα!$P:$P,MATCH('2021'!E5667,Δεδομένα!$O:$O,0))</f>
        <v>174</v>
      </c>
      <c r="G5667" s="49" t="s">
        <v>5788</v>
      </c>
      <c r="H5667" s="51" t="str">
        <f>INDEX(Δεδομένα!B$1:B$51,MATCH('2021'!G5667,Δεδομένα!A$1:A$51,0))</f>
        <v>ΣΤΕΡΕΑΣ ΕΛΛΑΔΟΣ</v>
      </c>
      <c r="I5667" s="53">
        <f>INDEX(Δεδομένα!E$1:E$13,MATCH('2021'!H5667,Δεδομένα!D$1:D$13,0))</f>
        <v>9</v>
      </c>
      <c r="J5667" s="4">
        <v>44207</v>
      </c>
      <c r="K5667" s="3" t="s">
        <v>2185</v>
      </c>
      <c r="L5667" s="17" t="str">
        <f t="shared" si="464"/>
        <v>11/01/2021 17:51</v>
      </c>
      <c r="M5667" s="4">
        <v>44207</v>
      </c>
      <c r="N5667" s="3" t="s">
        <v>13</v>
      </c>
      <c r="O5667" s="17" t="str">
        <f t="shared" si="465"/>
        <v>11/01/2021 18:50</v>
      </c>
      <c r="P5667" s="24">
        <f t="shared" si="466"/>
        <v>4.0972222217533272E-2</v>
      </c>
      <c r="Q5667" s="28">
        <v>0</v>
      </c>
      <c r="R5667" s="27">
        <f t="shared" si="467"/>
        <v>58.999999993247911</v>
      </c>
      <c r="S5667" s="3" t="s">
        <v>4</v>
      </c>
      <c r="T5667" s="3" t="s">
        <v>5789</v>
      </c>
      <c r="U5667" s="3" t="s">
        <v>4450</v>
      </c>
      <c r="V5667" s="3" t="s">
        <v>4450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0.1</v>
      </c>
      <c r="AE5667" s="2">
        <v>1</v>
      </c>
      <c r="AF5667" s="2">
        <v>0</v>
      </c>
      <c r="AG5667" s="2">
        <v>0</v>
      </c>
      <c r="AH5667" s="2">
        <v>0</v>
      </c>
      <c r="AI5667" s="2">
        <v>0</v>
      </c>
      <c r="AJ5667" s="2">
        <v>1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 t="s">
        <v>4</v>
      </c>
      <c r="AT5667" s="2" t="s">
        <v>4</v>
      </c>
    </row>
    <row r="5668" spans="1:46" x14ac:dyDescent="0.2">
      <c r="A5668" s="2">
        <v>1646145</v>
      </c>
      <c r="B5668" s="2">
        <v>836640</v>
      </c>
      <c r="C5668" s="2"/>
      <c r="D5668" s="2"/>
      <c r="E5668" s="19" t="s">
        <v>5810</v>
      </c>
      <c r="F5668" s="46">
        <f>INDEX(Δεδομένα!$P:$P,MATCH('2021'!E5668,Δεδομένα!$O:$O,0))</f>
        <v>174</v>
      </c>
      <c r="G5668" s="49" t="s">
        <v>5788</v>
      </c>
      <c r="H5668" s="51" t="str">
        <f>INDEX(Δεδομένα!B$1:B$51,MATCH('2021'!G5668,Δεδομένα!A$1:A$51,0))</f>
        <v>ΣΤΕΡΕΑΣ ΕΛΛΑΔΟΣ</v>
      </c>
      <c r="I5668" s="53">
        <f>INDEX(Δεδομένα!E$1:E$13,MATCH('2021'!H5668,Δεδομένα!D$1:D$13,0))</f>
        <v>9</v>
      </c>
      <c r="J5668" s="4">
        <v>44265</v>
      </c>
      <c r="K5668" s="3" t="s">
        <v>370</v>
      </c>
      <c r="L5668" s="17" t="str">
        <f t="shared" si="464"/>
        <v>10/03/2021 17:45</v>
      </c>
      <c r="M5668" s="4">
        <v>44265</v>
      </c>
      <c r="N5668" s="3" t="s">
        <v>2350</v>
      </c>
      <c r="O5668" s="17" t="str">
        <f t="shared" si="465"/>
        <v>10/03/2021 21:21</v>
      </c>
      <c r="P5668" s="24">
        <f t="shared" si="466"/>
        <v>0.14999999999417923</v>
      </c>
      <c r="Q5668" s="28">
        <v>0</v>
      </c>
      <c r="R5668" s="27">
        <f t="shared" si="467"/>
        <v>215.9999999916181</v>
      </c>
      <c r="S5668" s="3" t="s">
        <v>4</v>
      </c>
      <c r="T5668" s="3" t="s">
        <v>5797</v>
      </c>
      <c r="U5668" s="3" t="s">
        <v>5811</v>
      </c>
      <c r="V5668" s="3" t="s">
        <v>5812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0.5</v>
      </c>
      <c r="AC5668" s="5">
        <v>0</v>
      </c>
      <c r="AD5668" s="5">
        <v>0</v>
      </c>
      <c r="AE5668" s="2">
        <v>2</v>
      </c>
      <c r="AF5668" s="2">
        <v>0</v>
      </c>
      <c r="AG5668" s="2">
        <v>0</v>
      </c>
      <c r="AH5668" s="2">
        <v>0</v>
      </c>
      <c r="AI5668" s="2">
        <v>0</v>
      </c>
      <c r="AJ5668" s="2">
        <v>1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 t="s">
        <v>4</v>
      </c>
      <c r="AT5668" s="2" t="s">
        <v>4</v>
      </c>
    </row>
    <row r="5669" spans="1:46" x14ac:dyDescent="0.2">
      <c r="A5669" s="2">
        <v>1652051</v>
      </c>
      <c r="B5669" s="2">
        <v>841925</v>
      </c>
      <c r="C5669" s="2"/>
      <c r="D5669" s="2"/>
      <c r="E5669" s="19" t="s">
        <v>5810</v>
      </c>
      <c r="F5669" s="46">
        <f>INDEX(Δεδομένα!$P:$P,MATCH('2021'!E5669,Δεδομένα!$O:$O,0))</f>
        <v>174</v>
      </c>
      <c r="G5669" s="49" t="s">
        <v>5788</v>
      </c>
      <c r="H5669" s="51" t="str">
        <f>INDEX(Δεδομένα!B$1:B$51,MATCH('2021'!G5669,Δεδομένα!A$1:A$51,0))</f>
        <v>ΣΤΕΡΕΑΣ ΕΛΛΑΔΟΣ</v>
      </c>
      <c r="I5669" s="53">
        <f>INDEX(Δεδομένα!E$1:E$13,MATCH('2021'!H5669,Δεδομένα!D$1:D$13,0))</f>
        <v>9</v>
      </c>
      <c r="J5669" s="4">
        <v>44286</v>
      </c>
      <c r="K5669" s="3" t="s">
        <v>139</v>
      </c>
      <c r="L5669" s="17" t="str">
        <f t="shared" si="464"/>
        <v>31/03/2021 20:32</v>
      </c>
      <c r="M5669" s="4">
        <v>44287</v>
      </c>
      <c r="N5669" s="3" t="s">
        <v>1357</v>
      </c>
      <c r="O5669" s="17" t="str">
        <f t="shared" si="465"/>
        <v>01/04/2021 00:40</v>
      </c>
      <c r="P5669" s="24">
        <f t="shared" si="466"/>
        <v>0.17222222222335404</v>
      </c>
      <c r="Q5669" s="28">
        <v>0</v>
      </c>
      <c r="R5669" s="27">
        <f t="shared" si="467"/>
        <v>248.00000000162981</v>
      </c>
      <c r="S5669" s="3" t="s">
        <v>4</v>
      </c>
      <c r="T5669" s="3" t="s">
        <v>5797</v>
      </c>
      <c r="U5669" s="3" t="s">
        <v>5811</v>
      </c>
      <c r="V5669" s="3" t="s">
        <v>5813</v>
      </c>
      <c r="W5669" s="5">
        <v>0</v>
      </c>
      <c r="X5669" s="5">
        <v>0.05</v>
      </c>
      <c r="Y5669" s="5">
        <v>0</v>
      </c>
      <c r="Z5669" s="5">
        <v>0.15</v>
      </c>
      <c r="AA5669" s="5">
        <v>0</v>
      </c>
      <c r="AB5669" s="5">
        <v>0</v>
      </c>
      <c r="AC5669" s="5">
        <v>0</v>
      </c>
      <c r="AD5669" s="5">
        <v>0</v>
      </c>
      <c r="AE5669" s="2">
        <v>4</v>
      </c>
      <c r="AF5669" s="2">
        <v>0</v>
      </c>
      <c r="AG5669" s="2">
        <v>0</v>
      </c>
      <c r="AH5669" s="2">
        <v>0</v>
      </c>
      <c r="AI5669" s="2">
        <v>0</v>
      </c>
      <c r="AJ5669" s="2">
        <v>2</v>
      </c>
      <c r="AK5669" s="2">
        <v>0</v>
      </c>
      <c r="AL5669" s="2">
        <v>0</v>
      </c>
      <c r="AM5669" s="2">
        <v>1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 t="s">
        <v>4</v>
      </c>
      <c r="AT5669" s="2" t="s">
        <v>4</v>
      </c>
    </row>
    <row r="5670" spans="1:46" x14ac:dyDescent="0.2">
      <c r="A5670" s="2">
        <v>1655306</v>
      </c>
      <c r="B5670" s="2">
        <v>845336</v>
      </c>
      <c r="C5670" s="2"/>
      <c r="D5670" s="2"/>
      <c r="E5670" s="19" t="s">
        <v>5810</v>
      </c>
      <c r="F5670" s="46">
        <f>INDEX(Δεδομένα!$P:$P,MATCH('2021'!E5670,Δεδομένα!$O:$O,0))</f>
        <v>174</v>
      </c>
      <c r="G5670" s="49" t="s">
        <v>5788</v>
      </c>
      <c r="H5670" s="51" t="str">
        <f>INDEX(Δεδομένα!B$1:B$51,MATCH('2021'!G5670,Δεδομένα!A$1:A$51,0))</f>
        <v>ΣΤΕΡΕΑΣ ΕΛΛΑΔΟΣ</v>
      </c>
      <c r="I5670" s="53">
        <f>INDEX(Δεδομένα!E$1:E$13,MATCH('2021'!H5670,Δεδομένα!D$1:D$13,0))</f>
        <v>9</v>
      </c>
      <c r="J5670" s="4">
        <v>44299</v>
      </c>
      <c r="K5670" s="3" t="s">
        <v>154</v>
      </c>
      <c r="L5670" s="17" t="str">
        <f t="shared" si="464"/>
        <v>13/04/2021 13:20</v>
      </c>
      <c r="M5670" s="4">
        <v>44299</v>
      </c>
      <c r="N5670" s="3" t="s">
        <v>109</v>
      </c>
      <c r="O5670" s="17" t="str">
        <f t="shared" si="465"/>
        <v>13/04/2021 15:50</v>
      </c>
      <c r="P5670" s="24">
        <f t="shared" si="466"/>
        <v>0.10416666666424135</v>
      </c>
      <c r="Q5670" s="28">
        <v>0</v>
      </c>
      <c r="R5670" s="27">
        <f t="shared" si="467"/>
        <v>149.99999999650754</v>
      </c>
      <c r="S5670" s="3" t="s">
        <v>4</v>
      </c>
      <c r="T5670" s="3" t="s">
        <v>5789</v>
      </c>
      <c r="U5670" s="3" t="s">
        <v>5814</v>
      </c>
      <c r="V5670" s="3" t="s">
        <v>5815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0.15</v>
      </c>
      <c r="AC5670" s="5">
        <v>0</v>
      </c>
      <c r="AD5670" s="5">
        <v>0</v>
      </c>
      <c r="AE5670" s="2">
        <v>3</v>
      </c>
      <c r="AF5670" s="2">
        <v>0</v>
      </c>
      <c r="AG5670" s="2">
        <v>0</v>
      </c>
      <c r="AH5670" s="2">
        <v>0</v>
      </c>
      <c r="AI5670" s="2">
        <v>0</v>
      </c>
      <c r="AJ5670" s="2">
        <v>2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 t="s">
        <v>4</v>
      </c>
      <c r="AT5670" s="2" t="s">
        <v>4</v>
      </c>
    </row>
    <row r="5671" spans="1:46" x14ac:dyDescent="0.2">
      <c r="A5671" s="2">
        <v>1692451</v>
      </c>
      <c r="B5671" s="2">
        <v>878524</v>
      </c>
      <c r="C5671" s="2"/>
      <c r="D5671" s="2"/>
      <c r="E5671" s="19" t="s">
        <v>5810</v>
      </c>
      <c r="F5671" s="46">
        <f>INDEX(Δεδομένα!$P:$P,MATCH('2021'!E5671,Δεδομένα!$O:$O,0))</f>
        <v>174</v>
      </c>
      <c r="G5671" s="49" t="s">
        <v>5788</v>
      </c>
      <c r="H5671" s="51" t="str">
        <f>INDEX(Δεδομένα!B$1:B$51,MATCH('2021'!G5671,Δεδομένα!A$1:A$51,0))</f>
        <v>ΣΤΕΡΕΑΣ ΕΛΛΑΔΟΣ</v>
      </c>
      <c r="I5671" s="53">
        <f>INDEX(Δεδομένα!E$1:E$13,MATCH('2021'!H5671,Δεδομένα!D$1:D$13,0))</f>
        <v>9</v>
      </c>
      <c r="J5671" s="4">
        <v>44412</v>
      </c>
      <c r="K5671" s="3" t="s">
        <v>1396</v>
      </c>
      <c r="L5671" s="17" t="str">
        <f t="shared" si="464"/>
        <v>04/08/2021 21:50</v>
      </c>
      <c r="M5671" s="4">
        <v>44414</v>
      </c>
      <c r="N5671" s="3" t="s">
        <v>871</v>
      </c>
      <c r="O5671" s="17" t="str">
        <f t="shared" si="465"/>
        <v>06/08/2021 20:17</v>
      </c>
      <c r="P5671" s="29">
        <f t="shared" si="466"/>
        <v>1.9354166666671517</v>
      </c>
      <c r="Q5671" s="30">
        <f>1*24</f>
        <v>24</v>
      </c>
      <c r="R5671" s="27">
        <f t="shared" si="467"/>
        <v>2787.0000000006985</v>
      </c>
      <c r="S5671" s="3" t="s">
        <v>4</v>
      </c>
      <c r="T5671" s="3" t="s">
        <v>5789</v>
      </c>
      <c r="U5671" s="3" t="s">
        <v>5816</v>
      </c>
      <c r="V5671" s="3" t="s">
        <v>5817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8.6999999999999993</v>
      </c>
      <c r="AC5671" s="5">
        <v>0</v>
      </c>
      <c r="AD5671" s="5">
        <v>0</v>
      </c>
      <c r="AE5671" s="2">
        <v>12</v>
      </c>
      <c r="AF5671" s="2">
        <v>4</v>
      </c>
      <c r="AG5671" s="2">
        <v>0</v>
      </c>
      <c r="AH5671" s="2">
        <v>0</v>
      </c>
      <c r="AI5671" s="2">
        <v>4</v>
      </c>
      <c r="AJ5671" s="2">
        <v>7</v>
      </c>
      <c r="AK5671" s="2">
        <v>0</v>
      </c>
      <c r="AL5671" s="2">
        <v>2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</row>
    <row r="5672" spans="1:46" x14ac:dyDescent="0.2">
      <c r="A5672" s="2">
        <v>1712102</v>
      </c>
      <c r="B5672" s="2">
        <v>909014</v>
      </c>
      <c r="C5672" s="2"/>
      <c r="D5672" s="2"/>
      <c r="E5672" s="19" t="s">
        <v>5810</v>
      </c>
      <c r="F5672" s="46">
        <f>INDEX(Δεδομένα!$P:$P,MATCH('2021'!E5672,Δεδομένα!$O:$O,0))</f>
        <v>174</v>
      </c>
      <c r="G5672" s="49" t="s">
        <v>5788</v>
      </c>
      <c r="H5672" s="51" t="str">
        <f>INDEX(Δεδομένα!B$1:B$51,MATCH('2021'!G5672,Δεδομένα!A$1:A$51,0))</f>
        <v>ΣΤΕΡΕΑΣ ΕΛΛΑΔΟΣ</v>
      </c>
      <c r="I5672" s="53">
        <f>INDEX(Δεδομένα!E$1:E$13,MATCH('2021'!H5672,Δεδομένα!D$1:D$13,0))</f>
        <v>9</v>
      </c>
      <c r="J5672" s="4">
        <v>44514</v>
      </c>
      <c r="K5672" s="3" t="s">
        <v>35</v>
      </c>
      <c r="L5672" s="17" t="str">
        <f t="shared" si="464"/>
        <v>14/11/2021 14:50</v>
      </c>
      <c r="M5672" s="4">
        <v>44514</v>
      </c>
      <c r="N5672" s="3" t="s">
        <v>490</v>
      </c>
      <c r="O5672" s="17" t="str">
        <f t="shared" si="465"/>
        <v>14/11/2021 16:00</v>
      </c>
      <c r="P5672" s="24">
        <f t="shared" si="466"/>
        <v>4.8611111109494232E-2</v>
      </c>
      <c r="Q5672" s="28">
        <v>0</v>
      </c>
      <c r="R5672" s="27">
        <f t="shared" si="467"/>
        <v>69.999999997671694</v>
      </c>
      <c r="S5672" s="3" t="s">
        <v>4</v>
      </c>
      <c r="T5672" s="3" t="s">
        <v>5789</v>
      </c>
      <c r="U5672" s="3" t="s">
        <v>5816</v>
      </c>
      <c r="V5672" s="3" t="s">
        <v>5818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3</v>
      </c>
      <c r="AC5672" s="5">
        <v>0</v>
      </c>
      <c r="AD5672" s="5">
        <v>0</v>
      </c>
      <c r="AE5672" s="2">
        <v>3</v>
      </c>
      <c r="AF5672" s="2">
        <v>0</v>
      </c>
      <c r="AG5672" s="2">
        <v>0</v>
      </c>
      <c r="AH5672" s="2">
        <v>0</v>
      </c>
      <c r="AI5672" s="2">
        <v>0</v>
      </c>
      <c r="AJ5672" s="2">
        <v>1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</row>
    <row r="5673" spans="1:46" x14ac:dyDescent="0.2">
      <c r="A5673" s="2">
        <v>1631822</v>
      </c>
      <c r="B5673" s="2">
        <v>817538</v>
      </c>
      <c r="C5673" s="9">
        <v>23.013281536491299</v>
      </c>
      <c r="D5673" s="9">
        <v>38.371121144637698</v>
      </c>
      <c r="E5673" s="19" t="s">
        <v>5819</v>
      </c>
      <c r="F5673" s="46">
        <f>INDEX(Δεδομένα!$P:$P,MATCH('2021'!E5673,Δεδομένα!$O:$O,0))</f>
        <v>175</v>
      </c>
      <c r="G5673" s="49" t="s">
        <v>5820</v>
      </c>
      <c r="H5673" s="51" t="str">
        <f>INDEX(Δεδομένα!B$1:B$51,MATCH('2021'!G5673,Δεδομένα!A$1:A$51,0))</f>
        <v>ΣΤΕΡΕΑΣ ΕΛΛΑΔΟΣ</v>
      </c>
      <c r="I5673" s="53">
        <f>INDEX(Δεδομένα!E$1:E$13,MATCH('2021'!H5673,Δεδομένα!D$1:D$13,0))</f>
        <v>9</v>
      </c>
      <c r="J5673" s="4">
        <v>44207</v>
      </c>
      <c r="K5673" s="3" t="s">
        <v>1057</v>
      </c>
      <c r="L5673" s="17" t="str">
        <f t="shared" si="464"/>
        <v>11/01/2021 14:59</v>
      </c>
      <c r="M5673" s="4">
        <v>44207</v>
      </c>
      <c r="N5673" s="3" t="s">
        <v>337</v>
      </c>
      <c r="O5673" s="17" t="str">
        <f t="shared" si="465"/>
        <v>11/01/2021 16:58</v>
      </c>
      <c r="P5673" s="24">
        <f t="shared" si="466"/>
        <v>8.2638888889050577E-2</v>
      </c>
      <c r="Q5673" s="28">
        <v>0</v>
      </c>
      <c r="R5673" s="27">
        <f t="shared" si="467"/>
        <v>119.00000000023283</v>
      </c>
      <c r="S5673" s="3" t="s">
        <v>4</v>
      </c>
      <c r="T5673" s="3" t="s">
        <v>5821</v>
      </c>
      <c r="U5673" s="3" t="s">
        <v>5822</v>
      </c>
      <c r="V5673" s="3" t="s">
        <v>5822</v>
      </c>
      <c r="W5673" s="5">
        <v>0</v>
      </c>
      <c r="X5673" s="5">
        <v>1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2">
        <v>8</v>
      </c>
      <c r="AF5673" s="2">
        <v>0</v>
      </c>
      <c r="AG5673" s="2">
        <v>0</v>
      </c>
      <c r="AH5673" s="2">
        <v>0</v>
      </c>
      <c r="AI5673" s="2">
        <v>0</v>
      </c>
      <c r="AJ5673" s="2">
        <v>4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 t="s">
        <v>4</v>
      </c>
      <c r="AT5673" s="2" t="s">
        <v>4</v>
      </c>
    </row>
    <row r="5674" spans="1:46" x14ac:dyDescent="0.2">
      <c r="A5674" s="2">
        <v>1631829</v>
      </c>
      <c r="B5674" s="2">
        <v>817542</v>
      </c>
      <c r="C5674" s="9">
        <v>22.770250320434599</v>
      </c>
      <c r="D5674" s="9">
        <v>38.569656372070298</v>
      </c>
      <c r="E5674" s="19" t="s">
        <v>5819</v>
      </c>
      <c r="F5674" s="46">
        <f>INDEX(Δεδομένα!$P:$P,MATCH('2021'!E5674,Δεδομένα!$O:$O,0))</f>
        <v>175</v>
      </c>
      <c r="G5674" s="49" t="s">
        <v>5820</v>
      </c>
      <c r="H5674" s="51" t="str">
        <f>INDEX(Δεδομένα!B$1:B$51,MATCH('2021'!G5674,Δεδομένα!A$1:A$51,0))</f>
        <v>ΣΤΕΡΕΑΣ ΕΛΛΑΔΟΣ</v>
      </c>
      <c r="I5674" s="53">
        <f>INDEX(Δεδομένα!E$1:E$13,MATCH('2021'!H5674,Δεδομένα!D$1:D$13,0))</f>
        <v>9</v>
      </c>
      <c r="J5674" s="4">
        <v>44207</v>
      </c>
      <c r="K5674" s="3" t="s">
        <v>136</v>
      </c>
      <c r="L5674" s="17" t="str">
        <f t="shared" si="464"/>
        <v>11/01/2021 15:27</v>
      </c>
      <c r="M5674" s="4">
        <v>44207</v>
      </c>
      <c r="N5674" s="3" t="s">
        <v>597</v>
      </c>
      <c r="O5674" s="17" t="str">
        <f t="shared" si="465"/>
        <v>11/01/2021 16:12</v>
      </c>
      <c r="P5674" s="24">
        <f t="shared" si="466"/>
        <v>3.125E-2</v>
      </c>
      <c r="Q5674" s="28">
        <v>0</v>
      </c>
      <c r="R5674" s="27">
        <f t="shared" si="467"/>
        <v>45</v>
      </c>
      <c r="S5674" s="3" t="s">
        <v>4</v>
      </c>
      <c r="T5674" s="3" t="s">
        <v>5823</v>
      </c>
      <c r="U5674" s="3" t="s">
        <v>5824</v>
      </c>
      <c r="V5674" s="3" t="s">
        <v>5825</v>
      </c>
      <c r="W5674" s="5">
        <v>0</v>
      </c>
      <c r="X5674" s="5">
        <v>0</v>
      </c>
      <c r="Y5674" s="5">
        <v>0</v>
      </c>
      <c r="Z5674" s="5">
        <v>0</v>
      </c>
      <c r="AA5674" s="5">
        <v>1</v>
      </c>
      <c r="AB5674" s="5">
        <v>0</v>
      </c>
      <c r="AC5674" s="5">
        <v>0</v>
      </c>
      <c r="AD5674" s="5">
        <v>0</v>
      </c>
      <c r="AE5674" s="2">
        <v>2</v>
      </c>
      <c r="AF5674" s="2">
        <v>0</v>
      </c>
      <c r="AG5674" s="2">
        <v>0</v>
      </c>
      <c r="AH5674" s="2">
        <v>0</v>
      </c>
      <c r="AI5674" s="2">
        <v>0</v>
      </c>
      <c r="AJ5674" s="2">
        <v>1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 t="s">
        <v>4</v>
      </c>
      <c r="AT5674" s="2" t="s">
        <v>4</v>
      </c>
    </row>
    <row r="5675" spans="1:46" x14ac:dyDescent="0.2">
      <c r="A5675" s="2">
        <v>1631836</v>
      </c>
      <c r="B5675" s="2">
        <v>820196</v>
      </c>
      <c r="C5675" s="9">
        <v>22.983058664609601</v>
      </c>
      <c r="D5675" s="9">
        <v>38.498701552244498</v>
      </c>
      <c r="E5675" s="19" t="s">
        <v>5819</v>
      </c>
      <c r="F5675" s="46">
        <f>INDEX(Δεδομένα!$P:$P,MATCH('2021'!E5675,Δεδομένα!$O:$O,0))</f>
        <v>175</v>
      </c>
      <c r="G5675" s="49" t="s">
        <v>5820</v>
      </c>
      <c r="H5675" s="51" t="str">
        <f>INDEX(Δεδομένα!B$1:B$51,MATCH('2021'!G5675,Δεδομένα!A$1:A$51,0))</f>
        <v>ΣΤΕΡΕΑΣ ΕΛΛΑΔΟΣ</v>
      </c>
      <c r="I5675" s="53">
        <f>INDEX(Δεδομένα!E$1:E$13,MATCH('2021'!H5675,Δεδομένα!D$1:D$13,0))</f>
        <v>9</v>
      </c>
      <c r="J5675" s="4">
        <v>44218</v>
      </c>
      <c r="K5675" s="3" t="s">
        <v>436</v>
      </c>
      <c r="L5675" s="17" t="str">
        <f t="shared" si="464"/>
        <v>22/01/2021 12:58</v>
      </c>
      <c r="M5675" s="4">
        <v>44218</v>
      </c>
      <c r="N5675" s="3" t="s">
        <v>737</v>
      </c>
      <c r="O5675" s="17" t="str">
        <f t="shared" si="465"/>
        <v>22/01/2021 14:45</v>
      </c>
      <c r="P5675" s="24">
        <f t="shared" si="466"/>
        <v>7.4305555557657499E-2</v>
      </c>
      <c r="Q5675" s="28">
        <v>0</v>
      </c>
      <c r="R5675" s="27">
        <f t="shared" si="467"/>
        <v>107.0000000030268</v>
      </c>
      <c r="S5675" s="3" t="s">
        <v>4</v>
      </c>
      <c r="T5675" s="3" t="s">
        <v>5826</v>
      </c>
      <c r="U5675" s="3" t="s">
        <v>5827</v>
      </c>
      <c r="V5675" s="3" t="s">
        <v>5828</v>
      </c>
      <c r="W5675" s="5">
        <v>0</v>
      </c>
      <c r="X5675" s="5">
        <v>0</v>
      </c>
      <c r="Y5675" s="5">
        <v>0</v>
      </c>
      <c r="Z5675" s="5">
        <v>0</v>
      </c>
      <c r="AA5675" s="5">
        <v>0.2</v>
      </c>
      <c r="AB5675" s="5">
        <v>0</v>
      </c>
      <c r="AC5675" s="5">
        <v>0</v>
      </c>
      <c r="AD5675" s="5">
        <v>0</v>
      </c>
      <c r="AE5675" s="2">
        <v>2</v>
      </c>
      <c r="AF5675" s="2">
        <v>0</v>
      </c>
      <c r="AG5675" s="2">
        <v>0</v>
      </c>
      <c r="AH5675" s="2">
        <v>0</v>
      </c>
      <c r="AI5675" s="2">
        <v>0</v>
      </c>
      <c r="AJ5675" s="2">
        <v>1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 t="s">
        <v>4</v>
      </c>
      <c r="AT5675" s="2" t="s">
        <v>4</v>
      </c>
    </row>
    <row r="5676" spans="1:46" x14ac:dyDescent="0.2">
      <c r="A5676" s="2">
        <v>1636106</v>
      </c>
      <c r="B5676" s="2">
        <v>823906</v>
      </c>
      <c r="C5676" s="9">
        <v>22.9473311887755</v>
      </c>
      <c r="D5676" s="9">
        <v>38.411396264519297</v>
      </c>
      <c r="E5676" s="19" t="s">
        <v>5819</v>
      </c>
      <c r="F5676" s="46">
        <f>INDEX(Δεδομένα!$P:$P,MATCH('2021'!E5676,Δεδομένα!$O:$O,0))</f>
        <v>175</v>
      </c>
      <c r="G5676" s="49" t="s">
        <v>5820</v>
      </c>
      <c r="H5676" s="51" t="str">
        <f>INDEX(Δεδομένα!B$1:B$51,MATCH('2021'!G5676,Δεδομένα!A$1:A$51,0))</f>
        <v>ΣΤΕΡΕΑΣ ΕΛΛΑΔΟΣ</v>
      </c>
      <c r="I5676" s="53">
        <f>INDEX(Δεδομένα!E$1:E$13,MATCH('2021'!H5676,Δεδομένα!D$1:D$13,0))</f>
        <v>9</v>
      </c>
      <c r="J5676" s="4">
        <v>44234</v>
      </c>
      <c r="K5676" s="3" t="s">
        <v>488</v>
      </c>
      <c r="L5676" s="17" t="str">
        <f t="shared" si="464"/>
        <v>07/02/2021 13:48</v>
      </c>
      <c r="M5676" s="4">
        <v>44234</v>
      </c>
      <c r="N5676" s="3" t="s">
        <v>499</v>
      </c>
      <c r="O5676" s="17" t="str">
        <f t="shared" si="465"/>
        <v>07/02/2021 15:10</v>
      </c>
      <c r="P5676" s="24">
        <f t="shared" si="466"/>
        <v>5.6944444448163267E-2</v>
      </c>
      <c r="Q5676" s="28">
        <v>0</v>
      </c>
      <c r="R5676" s="27">
        <f t="shared" si="467"/>
        <v>82.000000005355105</v>
      </c>
      <c r="S5676" s="3" t="s">
        <v>4</v>
      </c>
      <c r="T5676" s="3" t="s">
        <v>5823</v>
      </c>
      <c r="U5676" s="3" t="s">
        <v>5829</v>
      </c>
      <c r="V5676" s="3" t="s">
        <v>5830</v>
      </c>
      <c r="W5676" s="5">
        <v>0</v>
      </c>
      <c r="X5676" s="5">
        <v>1</v>
      </c>
      <c r="Y5676" s="5">
        <v>0</v>
      </c>
      <c r="Z5676" s="5">
        <v>0</v>
      </c>
      <c r="AA5676" s="5">
        <v>4</v>
      </c>
      <c r="AB5676" s="5">
        <v>0</v>
      </c>
      <c r="AC5676" s="5">
        <v>0</v>
      </c>
      <c r="AD5676" s="5">
        <v>0</v>
      </c>
      <c r="AE5676" s="2">
        <v>4</v>
      </c>
      <c r="AF5676" s="2">
        <v>0</v>
      </c>
      <c r="AG5676" s="2">
        <v>0</v>
      </c>
      <c r="AH5676" s="2">
        <v>0</v>
      </c>
      <c r="AI5676" s="2">
        <v>0</v>
      </c>
      <c r="AJ5676" s="2">
        <v>2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 t="s">
        <v>4</v>
      </c>
      <c r="AT5676" s="2" t="s">
        <v>4</v>
      </c>
    </row>
    <row r="5677" spans="1:46" x14ac:dyDescent="0.2">
      <c r="A5677" s="2">
        <v>1636109</v>
      </c>
      <c r="B5677" s="2">
        <v>824297</v>
      </c>
      <c r="C5677" s="9">
        <v>23.147696399482601</v>
      </c>
      <c r="D5677" s="9">
        <v>38.400380394407001</v>
      </c>
      <c r="E5677" s="19" t="s">
        <v>5819</v>
      </c>
      <c r="F5677" s="46">
        <f>INDEX(Δεδομένα!$P:$P,MATCH('2021'!E5677,Δεδομένα!$O:$O,0))</f>
        <v>175</v>
      </c>
      <c r="G5677" s="49" t="s">
        <v>5820</v>
      </c>
      <c r="H5677" s="51" t="str">
        <f>INDEX(Δεδομένα!B$1:B$51,MATCH('2021'!G5677,Δεδομένα!A$1:A$51,0))</f>
        <v>ΣΤΕΡΕΑΣ ΕΛΛΑΔΟΣ</v>
      </c>
      <c r="I5677" s="53">
        <f>INDEX(Δεδομένα!E$1:E$13,MATCH('2021'!H5677,Δεδομένα!D$1:D$13,0))</f>
        <v>9</v>
      </c>
      <c r="J5677" s="4">
        <v>44235</v>
      </c>
      <c r="K5677" s="3" t="s">
        <v>712</v>
      </c>
      <c r="L5677" s="17" t="str">
        <f t="shared" si="464"/>
        <v>08/02/2021 18:30</v>
      </c>
      <c r="M5677" s="4">
        <v>44235</v>
      </c>
      <c r="N5677" s="3" t="s">
        <v>502</v>
      </c>
      <c r="O5677" s="17" t="str">
        <f t="shared" si="465"/>
        <v>08/02/2021 19:30</v>
      </c>
      <c r="P5677" s="24">
        <f t="shared" si="466"/>
        <v>4.1666666664241347E-2</v>
      </c>
      <c r="Q5677" s="28">
        <v>0</v>
      </c>
      <c r="R5677" s="27">
        <f t="shared" si="467"/>
        <v>59.99999999650754</v>
      </c>
      <c r="S5677" s="3" t="s">
        <v>4</v>
      </c>
      <c r="T5677" s="3" t="s">
        <v>5821</v>
      </c>
      <c r="U5677" s="3" t="s">
        <v>5831</v>
      </c>
      <c r="V5677" s="3" t="s">
        <v>5832</v>
      </c>
      <c r="W5677" s="5">
        <v>0</v>
      </c>
      <c r="X5677" s="5">
        <v>0</v>
      </c>
      <c r="Y5677" s="5">
        <v>0</v>
      </c>
      <c r="Z5677" s="5">
        <v>0</v>
      </c>
      <c r="AA5677" s="5">
        <v>0.05</v>
      </c>
      <c r="AB5677" s="5">
        <v>0</v>
      </c>
      <c r="AC5677" s="5">
        <v>0</v>
      </c>
      <c r="AD5677" s="5">
        <v>0</v>
      </c>
      <c r="AE5677" s="2">
        <v>2</v>
      </c>
      <c r="AF5677" s="2">
        <v>0</v>
      </c>
      <c r="AG5677" s="2">
        <v>0</v>
      </c>
      <c r="AH5677" s="2">
        <v>0</v>
      </c>
      <c r="AI5677" s="2">
        <v>0</v>
      </c>
      <c r="AJ5677" s="2">
        <v>1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 t="s">
        <v>4</v>
      </c>
      <c r="AT5677" s="2" t="s">
        <v>4</v>
      </c>
    </row>
    <row r="5678" spans="1:46" x14ac:dyDescent="0.2">
      <c r="A5678" s="2">
        <v>1636112</v>
      </c>
      <c r="B5678" s="2">
        <v>824327</v>
      </c>
      <c r="C5678" s="9">
        <v>22.8026092059104</v>
      </c>
      <c r="D5678" s="9">
        <v>38.549209067518298</v>
      </c>
      <c r="E5678" s="19" t="s">
        <v>5819</v>
      </c>
      <c r="F5678" s="46">
        <f>INDEX(Δεδομένα!$P:$P,MATCH('2021'!E5678,Δεδομένα!$O:$O,0))</f>
        <v>175</v>
      </c>
      <c r="G5678" s="49" t="s">
        <v>5820</v>
      </c>
      <c r="H5678" s="51" t="str">
        <f>INDEX(Δεδομένα!B$1:B$51,MATCH('2021'!G5678,Δεδομένα!A$1:A$51,0))</f>
        <v>ΣΤΕΡΕΑΣ ΕΛΛΑΔΟΣ</v>
      </c>
      <c r="I5678" s="53">
        <f>INDEX(Δεδομένα!E$1:E$13,MATCH('2021'!H5678,Δεδομένα!D$1:D$13,0))</f>
        <v>9</v>
      </c>
      <c r="J5678" s="4">
        <v>44235</v>
      </c>
      <c r="K5678" s="3" t="s">
        <v>131</v>
      </c>
      <c r="L5678" s="17" t="str">
        <f t="shared" si="464"/>
        <v>08/02/2021 19:15</v>
      </c>
      <c r="M5678" s="4">
        <v>44235</v>
      </c>
      <c r="N5678" s="3" t="s">
        <v>524</v>
      </c>
      <c r="O5678" s="17" t="str">
        <f t="shared" si="465"/>
        <v>08/02/2021 20:40</v>
      </c>
      <c r="P5678" s="24">
        <f t="shared" si="466"/>
        <v>5.9027777773735579E-2</v>
      </c>
      <c r="Q5678" s="28">
        <v>0</v>
      </c>
      <c r="R5678" s="27">
        <f t="shared" si="467"/>
        <v>84.999999994179234</v>
      </c>
      <c r="S5678" s="3" t="s">
        <v>4</v>
      </c>
      <c r="T5678" s="3" t="s">
        <v>5823</v>
      </c>
      <c r="U5678" s="3" t="s">
        <v>5829</v>
      </c>
      <c r="V5678" s="3" t="s">
        <v>5833</v>
      </c>
      <c r="W5678" s="5">
        <v>0</v>
      </c>
      <c r="X5678" s="5">
        <v>0</v>
      </c>
      <c r="Y5678" s="5">
        <v>0</v>
      </c>
      <c r="Z5678" s="5">
        <v>0</v>
      </c>
      <c r="AA5678" s="5">
        <v>0.5</v>
      </c>
      <c r="AB5678" s="5">
        <v>0</v>
      </c>
      <c r="AC5678" s="5">
        <v>0</v>
      </c>
      <c r="AD5678" s="5">
        <v>0</v>
      </c>
      <c r="AE5678" s="2">
        <v>2</v>
      </c>
      <c r="AF5678" s="2">
        <v>0</v>
      </c>
      <c r="AG5678" s="2">
        <v>0</v>
      </c>
      <c r="AH5678" s="2">
        <v>0</v>
      </c>
      <c r="AI5678" s="2">
        <v>0</v>
      </c>
      <c r="AJ5678" s="2">
        <v>1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 t="s">
        <v>4</v>
      </c>
      <c r="AT5678" s="2" t="s">
        <v>4</v>
      </c>
    </row>
    <row r="5679" spans="1:46" x14ac:dyDescent="0.2">
      <c r="A5679" s="2">
        <v>1636115</v>
      </c>
      <c r="B5679" s="2">
        <v>824478</v>
      </c>
      <c r="C5679" s="9">
        <v>22.898292598727199</v>
      </c>
      <c r="D5679" s="9">
        <v>38.452292705049302</v>
      </c>
      <c r="E5679" s="19" t="s">
        <v>5819</v>
      </c>
      <c r="F5679" s="46">
        <f>INDEX(Δεδομένα!$P:$P,MATCH('2021'!E5679,Δεδομένα!$O:$O,0))</f>
        <v>175</v>
      </c>
      <c r="G5679" s="49" t="s">
        <v>5820</v>
      </c>
      <c r="H5679" s="51" t="str">
        <f>INDEX(Δεδομένα!B$1:B$51,MATCH('2021'!G5679,Δεδομένα!A$1:A$51,0))</f>
        <v>ΣΤΕΡΕΑΣ ΕΛΛΑΔΟΣ</v>
      </c>
      <c r="I5679" s="53">
        <f>INDEX(Δεδομένα!E$1:E$13,MATCH('2021'!H5679,Δεδομένα!D$1:D$13,0))</f>
        <v>9</v>
      </c>
      <c r="J5679" s="4">
        <v>44236</v>
      </c>
      <c r="K5679" s="3" t="s">
        <v>992</v>
      </c>
      <c r="L5679" s="17" t="str">
        <f t="shared" si="464"/>
        <v>09/02/2021 14:27</v>
      </c>
      <c r="M5679" s="4">
        <v>44236</v>
      </c>
      <c r="N5679" s="3" t="s">
        <v>161</v>
      </c>
      <c r="O5679" s="17" t="str">
        <f t="shared" si="465"/>
        <v>09/02/2021 15:00</v>
      </c>
      <c r="P5679" s="24">
        <f t="shared" si="466"/>
        <v>2.2916666668606922E-2</v>
      </c>
      <c r="Q5679" s="28">
        <v>0</v>
      </c>
      <c r="R5679" s="27">
        <f t="shared" si="467"/>
        <v>33.000000002793968</v>
      </c>
      <c r="S5679" s="3" t="s">
        <v>4</v>
      </c>
      <c r="T5679" s="3" t="s">
        <v>5823</v>
      </c>
      <c r="U5679" s="3" t="s">
        <v>5829</v>
      </c>
      <c r="V5679" s="3" t="s">
        <v>5834</v>
      </c>
      <c r="W5679" s="5">
        <v>0</v>
      </c>
      <c r="X5679" s="5">
        <v>0</v>
      </c>
      <c r="Y5679" s="5">
        <v>0</v>
      </c>
      <c r="Z5679" s="5">
        <v>0</v>
      </c>
      <c r="AA5679" s="5">
        <v>0.5</v>
      </c>
      <c r="AB5679" s="5">
        <v>0</v>
      </c>
      <c r="AC5679" s="5">
        <v>0</v>
      </c>
      <c r="AD5679" s="5">
        <v>0</v>
      </c>
      <c r="AE5679" s="2">
        <v>2</v>
      </c>
      <c r="AF5679" s="2">
        <v>0</v>
      </c>
      <c r="AG5679" s="2">
        <v>0</v>
      </c>
      <c r="AH5679" s="2">
        <v>0</v>
      </c>
      <c r="AI5679" s="2">
        <v>0</v>
      </c>
      <c r="AJ5679" s="2">
        <v>1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 t="s">
        <v>4</v>
      </c>
      <c r="AT5679" s="2" t="s">
        <v>4</v>
      </c>
    </row>
    <row r="5680" spans="1:46" x14ac:dyDescent="0.2">
      <c r="A5680" s="2">
        <v>1636118</v>
      </c>
      <c r="B5680" s="2">
        <v>824531</v>
      </c>
      <c r="C5680" s="9">
        <v>22.825534640282601</v>
      </c>
      <c r="D5680" s="9">
        <v>38.567181237108102</v>
      </c>
      <c r="E5680" s="19" t="s">
        <v>5819</v>
      </c>
      <c r="F5680" s="46">
        <f>INDEX(Δεδομένα!$P:$P,MATCH('2021'!E5680,Δεδομένα!$O:$O,0))</f>
        <v>175</v>
      </c>
      <c r="G5680" s="49" t="s">
        <v>5820</v>
      </c>
      <c r="H5680" s="51" t="str">
        <f>INDEX(Δεδομένα!B$1:B$51,MATCH('2021'!G5680,Δεδομένα!A$1:A$51,0))</f>
        <v>ΣΤΕΡΕΑΣ ΕΛΛΑΔΟΣ</v>
      </c>
      <c r="I5680" s="53">
        <f>INDEX(Δεδομένα!E$1:E$13,MATCH('2021'!H5680,Δεδομένα!D$1:D$13,0))</f>
        <v>9</v>
      </c>
      <c r="J5680" s="4">
        <v>44236</v>
      </c>
      <c r="K5680" s="3" t="s">
        <v>404</v>
      </c>
      <c r="L5680" s="17" t="str">
        <f t="shared" si="464"/>
        <v>09/02/2021 18:05</v>
      </c>
      <c r="M5680" s="4">
        <v>44236</v>
      </c>
      <c r="N5680" s="3" t="s">
        <v>1088</v>
      </c>
      <c r="O5680" s="17" t="str">
        <f t="shared" si="465"/>
        <v>09/02/2021 19:03</v>
      </c>
      <c r="P5680" s="24">
        <f t="shared" si="466"/>
        <v>4.0277777778101154E-2</v>
      </c>
      <c r="Q5680" s="28">
        <v>0</v>
      </c>
      <c r="R5680" s="27">
        <f t="shared" si="467"/>
        <v>58.000000000465661</v>
      </c>
      <c r="S5680" s="3" t="s">
        <v>4</v>
      </c>
      <c r="T5680" s="3" t="s">
        <v>5823</v>
      </c>
      <c r="U5680" s="3" t="s">
        <v>5829</v>
      </c>
      <c r="V5680" s="3" t="s">
        <v>5835</v>
      </c>
      <c r="W5680" s="5">
        <v>0</v>
      </c>
      <c r="X5680" s="5">
        <v>0</v>
      </c>
      <c r="Y5680" s="5">
        <v>0</v>
      </c>
      <c r="Z5680" s="5">
        <v>0</v>
      </c>
      <c r="AA5680" s="5">
        <v>0.2</v>
      </c>
      <c r="AB5680" s="5">
        <v>0</v>
      </c>
      <c r="AC5680" s="5">
        <v>0</v>
      </c>
      <c r="AD5680" s="5">
        <v>0</v>
      </c>
      <c r="AE5680" s="2">
        <v>2</v>
      </c>
      <c r="AF5680" s="2">
        <v>0</v>
      </c>
      <c r="AG5680" s="2">
        <v>0</v>
      </c>
      <c r="AH5680" s="2">
        <v>0</v>
      </c>
      <c r="AI5680" s="2">
        <v>0</v>
      </c>
      <c r="AJ5680" s="2">
        <v>1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 t="s">
        <v>4</v>
      </c>
      <c r="AT5680" s="2" t="s">
        <v>4</v>
      </c>
    </row>
    <row r="5681" spans="1:46" x14ac:dyDescent="0.2">
      <c r="A5681" s="2">
        <v>1640381</v>
      </c>
      <c r="B5681" s="2">
        <v>830632</v>
      </c>
      <c r="C5681" s="9">
        <v>22.948750107499801</v>
      </c>
      <c r="D5681" s="9">
        <v>38.480753260822802</v>
      </c>
      <c r="E5681" s="19" t="s">
        <v>5819</v>
      </c>
      <c r="F5681" s="46">
        <f>INDEX(Δεδομένα!$P:$P,MATCH('2021'!E5681,Δεδομένα!$O:$O,0))</f>
        <v>175</v>
      </c>
      <c r="G5681" s="49" t="s">
        <v>5820</v>
      </c>
      <c r="H5681" s="51" t="str">
        <f>INDEX(Δεδομένα!B$1:B$51,MATCH('2021'!G5681,Δεδομένα!A$1:A$51,0))</f>
        <v>ΣΤΕΡΕΑΣ ΕΛΛΑΔΟΣ</v>
      </c>
      <c r="I5681" s="53">
        <f>INDEX(Δεδομένα!E$1:E$13,MATCH('2021'!H5681,Δεδομένα!D$1:D$13,0))</f>
        <v>9</v>
      </c>
      <c r="J5681" s="4">
        <v>44246</v>
      </c>
      <c r="K5681" s="3" t="s">
        <v>989</v>
      </c>
      <c r="L5681" s="17" t="str">
        <f t="shared" si="464"/>
        <v>19/02/2021 21:40</v>
      </c>
      <c r="M5681" s="4">
        <v>44246</v>
      </c>
      <c r="N5681" s="3" t="s">
        <v>2050</v>
      </c>
      <c r="O5681" s="17" t="str">
        <f t="shared" si="465"/>
        <v>19/02/2021 22:23</v>
      </c>
      <c r="P5681" s="24">
        <f t="shared" si="466"/>
        <v>2.9861111106583849E-2</v>
      </c>
      <c r="Q5681" s="28">
        <v>0</v>
      </c>
      <c r="R5681" s="27">
        <f t="shared" si="467"/>
        <v>42.999999993480742</v>
      </c>
      <c r="S5681" s="3" t="s">
        <v>4</v>
      </c>
      <c r="T5681" s="3" t="s">
        <v>5823</v>
      </c>
      <c r="U5681" s="3" t="s">
        <v>5836</v>
      </c>
      <c r="V5681" s="3" t="s">
        <v>5837</v>
      </c>
      <c r="W5681" s="5">
        <v>0</v>
      </c>
      <c r="X5681" s="5">
        <v>0</v>
      </c>
      <c r="Y5681" s="5">
        <v>0</v>
      </c>
      <c r="Z5681" s="5">
        <v>0</v>
      </c>
      <c r="AA5681" s="5">
        <v>0.5</v>
      </c>
      <c r="AB5681" s="5">
        <v>0</v>
      </c>
      <c r="AC5681" s="5">
        <v>0</v>
      </c>
      <c r="AD5681" s="5">
        <v>0</v>
      </c>
      <c r="AE5681" s="2">
        <v>2</v>
      </c>
      <c r="AF5681" s="2">
        <v>0</v>
      </c>
      <c r="AG5681" s="2">
        <v>0</v>
      </c>
      <c r="AH5681" s="2">
        <v>0</v>
      </c>
      <c r="AI5681" s="2">
        <v>0</v>
      </c>
      <c r="AJ5681" s="2">
        <v>1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 t="s">
        <v>4</v>
      </c>
      <c r="AT5681" s="2" t="s">
        <v>4</v>
      </c>
    </row>
    <row r="5682" spans="1:46" x14ac:dyDescent="0.2">
      <c r="A5682" s="2">
        <v>1640401</v>
      </c>
      <c r="B5682" s="2">
        <v>832383</v>
      </c>
      <c r="C5682" s="9">
        <v>23.0545586366249</v>
      </c>
      <c r="D5682" s="9">
        <v>38.491639684076098</v>
      </c>
      <c r="E5682" s="19" t="s">
        <v>5819</v>
      </c>
      <c r="F5682" s="46">
        <f>INDEX(Δεδομένα!$P:$P,MATCH('2021'!E5682,Δεδομένα!$O:$O,0))</f>
        <v>175</v>
      </c>
      <c r="G5682" s="49" t="s">
        <v>5820</v>
      </c>
      <c r="H5682" s="51" t="str">
        <f>INDEX(Δεδομένα!B$1:B$51,MATCH('2021'!G5682,Δεδομένα!A$1:A$51,0))</f>
        <v>ΣΤΕΡΕΑΣ ΕΛΛΑΔΟΣ</v>
      </c>
      <c r="I5682" s="53">
        <f>INDEX(Δεδομένα!E$1:E$13,MATCH('2021'!H5682,Δεδομένα!D$1:D$13,0))</f>
        <v>9</v>
      </c>
      <c r="J5682" s="4">
        <v>44251</v>
      </c>
      <c r="K5682" s="3" t="s">
        <v>596</v>
      </c>
      <c r="L5682" s="17" t="str">
        <f t="shared" si="464"/>
        <v>24/02/2021 15:44</v>
      </c>
      <c r="M5682" s="4">
        <v>44251</v>
      </c>
      <c r="N5682" s="3" t="s">
        <v>474</v>
      </c>
      <c r="O5682" s="17" t="str">
        <f t="shared" si="465"/>
        <v>24/02/2021 16:50</v>
      </c>
      <c r="P5682" s="24">
        <f t="shared" si="466"/>
        <v>4.5833333337213844E-2</v>
      </c>
      <c r="Q5682" s="28">
        <v>0</v>
      </c>
      <c r="R5682" s="27">
        <f t="shared" si="467"/>
        <v>66.000000005587935</v>
      </c>
      <c r="S5682" s="3" t="s">
        <v>4</v>
      </c>
      <c r="T5682" s="3" t="s">
        <v>5826</v>
      </c>
      <c r="U5682" s="3" t="s">
        <v>5838</v>
      </c>
      <c r="V5682" s="3" t="s">
        <v>5839</v>
      </c>
      <c r="W5682" s="5">
        <v>0</v>
      </c>
      <c r="X5682" s="5">
        <v>0</v>
      </c>
      <c r="Y5682" s="5">
        <v>0</v>
      </c>
      <c r="Z5682" s="5">
        <v>0</v>
      </c>
      <c r="AA5682" s="5">
        <v>0.5</v>
      </c>
      <c r="AB5682" s="5">
        <v>0</v>
      </c>
      <c r="AC5682" s="5">
        <v>0</v>
      </c>
      <c r="AD5682" s="5">
        <v>0</v>
      </c>
      <c r="AE5682" s="2">
        <v>2</v>
      </c>
      <c r="AF5682" s="2">
        <v>0</v>
      </c>
      <c r="AG5682" s="2">
        <v>0</v>
      </c>
      <c r="AH5682" s="2">
        <v>0</v>
      </c>
      <c r="AI5682" s="2">
        <v>0</v>
      </c>
      <c r="AJ5682" s="2">
        <v>1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 t="s">
        <v>4</v>
      </c>
      <c r="AT5682" s="2" t="s">
        <v>4</v>
      </c>
    </row>
    <row r="5683" spans="1:46" x14ac:dyDescent="0.2">
      <c r="A5683" s="2">
        <v>1645767</v>
      </c>
      <c r="B5683" s="2">
        <v>835438</v>
      </c>
      <c r="C5683" s="9">
        <v>22.9724226142866</v>
      </c>
      <c r="D5683" s="9">
        <v>38.484584257826299</v>
      </c>
      <c r="E5683" s="19" t="s">
        <v>5819</v>
      </c>
      <c r="F5683" s="46">
        <f>INDEX(Δεδομένα!$P:$P,MATCH('2021'!E5683,Δεδομένα!$O:$O,0))</f>
        <v>175</v>
      </c>
      <c r="G5683" s="49" t="s">
        <v>5820</v>
      </c>
      <c r="H5683" s="51" t="str">
        <f>INDEX(Δεδομένα!B$1:B$51,MATCH('2021'!G5683,Δεδομένα!A$1:A$51,0))</f>
        <v>ΣΤΕΡΕΑΣ ΕΛΛΑΔΟΣ</v>
      </c>
      <c r="I5683" s="53">
        <f>INDEX(Δεδομένα!E$1:E$13,MATCH('2021'!H5683,Δεδομένα!D$1:D$13,0))</f>
        <v>9</v>
      </c>
      <c r="J5683" s="4">
        <v>44261</v>
      </c>
      <c r="K5683" s="3" t="s">
        <v>854</v>
      </c>
      <c r="L5683" s="17" t="str">
        <f t="shared" si="464"/>
        <v>06/03/2021 12:50</v>
      </c>
      <c r="M5683" s="4">
        <v>44261</v>
      </c>
      <c r="N5683" s="3" t="s">
        <v>1889</v>
      </c>
      <c r="O5683" s="17" t="str">
        <f t="shared" si="465"/>
        <v>06/03/2021 15:34</v>
      </c>
      <c r="P5683" s="24">
        <f t="shared" si="466"/>
        <v>0.11388888888905058</v>
      </c>
      <c r="Q5683" s="28">
        <v>0</v>
      </c>
      <c r="R5683" s="27">
        <f t="shared" si="467"/>
        <v>164.00000000023283</v>
      </c>
      <c r="S5683" s="3" t="s">
        <v>4</v>
      </c>
      <c r="T5683" s="3" t="s">
        <v>5826</v>
      </c>
      <c r="U5683" s="3" t="s">
        <v>5827</v>
      </c>
      <c r="V5683" s="3" t="s">
        <v>5840</v>
      </c>
      <c r="W5683" s="5">
        <v>0</v>
      </c>
      <c r="X5683" s="5">
        <v>0</v>
      </c>
      <c r="Y5683" s="5">
        <v>0</v>
      </c>
      <c r="Z5683" s="5">
        <v>0</v>
      </c>
      <c r="AA5683" s="5">
        <v>1</v>
      </c>
      <c r="AB5683" s="5">
        <v>0</v>
      </c>
      <c r="AC5683" s="5">
        <v>0</v>
      </c>
      <c r="AD5683" s="5">
        <v>0</v>
      </c>
      <c r="AE5683" s="2">
        <v>4</v>
      </c>
      <c r="AF5683" s="2">
        <v>0</v>
      </c>
      <c r="AG5683" s="2">
        <v>0</v>
      </c>
      <c r="AH5683" s="2">
        <v>0</v>
      </c>
      <c r="AI5683" s="2">
        <v>0</v>
      </c>
      <c r="AJ5683" s="2">
        <v>2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 t="s">
        <v>4</v>
      </c>
      <c r="AT5683" s="2" t="s">
        <v>4</v>
      </c>
    </row>
    <row r="5684" spans="1:46" x14ac:dyDescent="0.2">
      <c r="A5684" s="2">
        <v>1645777</v>
      </c>
      <c r="B5684" s="2">
        <v>835467</v>
      </c>
      <c r="C5684" s="9">
        <v>22.999412708174301</v>
      </c>
      <c r="D5684" s="9">
        <v>38.4693224940074</v>
      </c>
      <c r="E5684" s="19" t="s">
        <v>5819</v>
      </c>
      <c r="F5684" s="46">
        <f>INDEX(Δεδομένα!$P:$P,MATCH('2021'!E5684,Δεδομένα!$O:$O,0))</f>
        <v>175</v>
      </c>
      <c r="G5684" s="49" t="s">
        <v>5820</v>
      </c>
      <c r="H5684" s="51" t="str">
        <f>INDEX(Δεδομένα!B$1:B$51,MATCH('2021'!G5684,Δεδομένα!A$1:A$51,0))</f>
        <v>ΣΤΕΡΕΑΣ ΕΛΛΑΔΟΣ</v>
      </c>
      <c r="I5684" s="53">
        <f>INDEX(Δεδομένα!E$1:E$13,MATCH('2021'!H5684,Δεδομένα!D$1:D$13,0))</f>
        <v>9</v>
      </c>
      <c r="J5684" s="4">
        <v>44261</v>
      </c>
      <c r="K5684" s="3" t="s">
        <v>101</v>
      </c>
      <c r="L5684" s="17" t="str">
        <f t="shared" si="464"/>
        <v>06/03/2021 13:28</v>
      </c>
      <c r="M5684" s="4">
        <v>44261</v>
      </c>
      <c r="N5684" s="3" t="s">
        <v>656</v>
      </c>
      <c r="O5684" s="17" t="str">
        <f t="shared" si="465"/>
        <v>06/03/2021 14:55</v>
      </c>
      <c r="P5684" s="24">
        <f t="shared" si="466"/>
        <v>6.0416666667151731E-2</v>
      </c>
      <c r="Q5684" s="28">
        <v>0</v>
      </c>
      <c r="R5684" s="27">
        <f t="shared" si="467"/>
        <v>87.000000000698492</v>
      </c>
      <c r="S5684" s="3" t="s">
        <v>4</v>
      </c>
      <c r="T5684" s="3" t="s">
        <v>5826</v>
      </c>
      <c r="U5684" s="3" t="s">
        <v>5827</v>
      </c>
      <c r="V5684" s="3" t="s">
        <v>4647</v>
      </c>
      <c r="W5684" s="5">
        <v>0</v>
      </c>
      <c r="X5684" s="5">
        <v>0</v>
      </c>
      <c r="Y5684" s="5">
        <v>0</v>
      </c>
      <c r="Z5684" s="5">
        <v>0</v>
      </c>
      <c r="AA5684" s="5">
        <v>1</v>
      </c>
      <c r="AB5684" s="5">
        <v>0</v>
      </c>
      <c r="AC5684" s="5">
        <v>0</v>
      </c>
      <c r="AD5684" s="5">
        <v>0</v>
      </c>
      <c r="AE5684" s="2">
        <v>4</v>
      </c>
      <c r="AF5684" s="2">
        <v>0</v>
      </c>
      <c r="AG5684" s="2">
        <v>0</v>
      </c>
      <c r="AH5684" s="2">
        <v>0</v>
      </c>
      <c r="AI5684" s="2">
        <v>0</v>
      </c>
      <c r="AJ5684" s="2">
        <v>2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 t="s">
        <v>4</v>
      </c>
      <c r="AT5684" s="2" t="s">
        <v>4</v>
      </c>
    </row>
    <row r="5685" spans="1:46" x14ac:dyDescent="0.2">
      <c r="A5685" s="2">
        <v>1647946</v>
      </c>
      <c r="B5685" s="2">
        <v>837793</v>
      </c>
      <c r="C5685" s="9">
        <v>23.080920150521401</v>
      </c>
      <c r="D5685" s="9">
        <v>38.356598833875303</v>
      </c>
      <c r="E5685" s="19" t="s">
        <v>5819</v>
      </c>
      <c r="F5685" s="46">
        <f>INDEX(Δεδομένα!$P:$P,MATCH('2021'!E5685,Δεδομένα!$O:$O,0))</f>
        <v>175</v>
      </c>
      <c r="G5685" s="49" t="s">
        <v>5820</v>
      </c>
      <c r="H5685" s="51" t="str">
        <f>INDEX(Δεδομένα!B$1:B$51,MATCH('2021'!G5685,Δεδομένα!A$1:A$51,0))</f>
        <v>ΣΤΕΡΕΑΣ ΕΛΛΑΔΟΣ</v>
      </c>
      <c r="I5685" s="53">
        <f>INDEX(Δεδομένα!E$1:E$13,MATCH('2021'!H5685,Δεδομένα!D$1:D$13,0))</f>
        <v>9</v>
      </c>
      <c r="J5685" s="4">
        <v>44270</v>
      </c>
      <c r="K5685" s="3" t="s">
        <v>670</v>
      </c>
      <c r="L5685" s="17" t="str">
        <f t="shared" si="464"/>
        <v>15/03/2021 14:04</v>
      </c>
      <c r="M5685" s="4">
        <v>44270</v>
      </c>
      <c r="N5685" s="3" t="s">
        <v>109</v>
      </c>
      <c r="O5685" s="17" t="str">
        <f t="shared" si="465"/>
        <v>15/03/2021 15:50</v>
      </c>
      <c r="P5685" s="24">
        <f t="shared" si="466"/>
        <v>7.3611111110949423E-2</v>
      </c>
      <c r="Q5685" s="28">
        <v>0</v>
      </c>
      <c r="R5685" s="27">
        <f t="shared" si="467"/>
        <v>105.99999999976717</v>
      </c>
      <c r="S5685" s="3" t="s">
        <v>4</v>
      </c>
      <c r="T5685" s="3" t="s">
        <v>5821</v>
      </c>
      <c r="U5685" s="3" t="s">
        <v>5831</v>
      </c>
      <c r="V5685" s="3" t="s">
        <v>5841</v>
      </c>
      <c r="W5685" s="5">
        <v>0</v>
      </c>
      <c r="X5685" s="5">
        <v>4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2">
        <v>4</v>
      </c>
      <c r="AF5685" s="2">
        <v>0</v>
      </c>
      <c r="AG5685" s="2">
        <v>0</v>
      </c>
      <c r="AH5685" s="2">
        <v>0</v>
      </c>
      <c r="AI5685" s="2">
        <v>0</v>
      </c>
      <c r="AJ5685" s="2">
        <v>2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 t="s">
        <v>4</v>
      </c>
      <c r="AT5685" s="2" t="s">
        <v>4</v>
      </c>
    </row>
    <row r="5686" spans="1:46" x14ac:dyDescent="0.2">
      <c r="A5686" s="2">
        <v>1652598</v>
      </c>
      <c r="B5686" s="2">
        <v>840948</v>
      </c>
      <c r="C5686" s="9">
        <v>22.819690055433998</v>
      </c>
      <c r="D5686" s="9">
        <v>38.498127883642503</v>
      </c>
      <c r="E5686" s="19" t="s">
        <v>5819</v>
      </c>
      <c r="F5686" s="46">
        <f>INDEX(Δεδομένα!$P:$P,MATCH('2021'!E5686,Δεδομένα!$O:$O,0))</f>
        <v>175</v>
      </c>
      <c r="G5686" s="49" t="s">
        <v>5820</v>
      </c>
      <c r="H5686" s="51" t="str">
        <f>INDEX(Δεδομένα!B$1:B$51,MATCH('2021'!G5686,Δεδομένα!A$1:A$51,0))</f>
        <v>ΣΤΕΡΕΑΣ ΕΛΛΑΔΟΣ</v>
      </c>
      <c r="I5686" s="53">
        <f>INDEX(Δεδομένα!E$1:E$13,MATCH('2021'!H5686,Δεδομένα!D$1:D$13,0))</f>
        <v>9</v>
      </c>
      <c r="J5686" s="4">
        <v>44283</v>
      </c>
      <c r="K5686" s="3" t="s">
        <v>212</v>
      </c>
      <c r="L5686" s="17" t="str">
        <f t="shared" si="464"/>
        <v>28/03/2021 12:53</v>
      </c>
      <c r="M5686" s="4">
        <v>44283</v>
      </c>
      <c r="N5686" s="3" t="s">
        <v>365</v>
      </c>
      <c r="O5686" s="17" t="str">
        <f t="shared" si="465"/>
        <v>28/03/2021 13:50</v>
      </c>
      <c r="P5686" s="24">
        <f t="shared" si="466"/>
        <v>3.9583333331393078E-2</v>
      </c>
      <c r="Q5686" s="28">
        <v>0</v>
      </c>
      <c r="R5686" s="27">
        <f t="shared" si="467"/>
        <v>56.999999997206032</v>
      </c>
      <c r="S5686" s="3" t="s">
        <v>4</v>
      </c>
      <c r="T5686" s="3" t="s">
        <v>5823</v>
      </c>
      <c r="U5686" s="3" t="s">
        <v>5842</v>
      </c>
      <c r="V5686" s="3" t="s">
        <v>5843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0.5</v>
      </c>
      <c r="AC5686" s="5">
        <v>0</v>
      </c>
      <c r="AD5686" s="5">
        <v>0</v>
      </c>
      <c r="AE5686" s="2">
        <v>2</v>
      </c>
      <c r="AF5686" s="2">
        <v>0</v>
      </c>
      <c r="AG5686" s="2">
        <v>0</v>
      </c>
      <c r="AH5686" s="2">
        <v>0</v>
      </c>
      <c r="AI5686" s="2">
        <v>0</v>
      </c>
      <c r="AJ5686" s="2">
        <v>1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 t="s">
        <v>4</v>
      </c>
      <c r="AT5686" s="2" t="s">
        <v>4</v>
      </c>
    </row>
    <row r="5687" spans="1:46" x14ac:dyDescent="0.2">
      <c r="A5687" s="2">
        <v>1652603</v>
      </c>
      <c r="B5687" s="2">
        <v>841061</v>
      </c>
      <c r="C5687" s="9">
        <v>23.0070379627827</v>
      </c>
      <c r="D5687" s="9">
        <v>38.468508281424299</v>
      </c>
      <c r="E5687" s="19" t="s">
        <v>5819</v>
      </c>
      <c r="F5687" s="46">
        <f>INDEX(Δεδομένα!$P:$P,MATCH('2021'!E5687,Δεδομένα!$O:$O,0))</f>
        <v>175</v>
      </c>
      <c r="G5687" s="49" t="s">
        <v>5820</v>
      </c>
      <c r="H5687" s="51" t="str">
        <f>INDEX(Δεδομένα!B$1:B$51,MATCH('2021'!G5687,Δεδομένα!A$1:A$51,0))</f>
        <v>ΣΤΕΡΕΑΣ ΕΛΛΑΔΟΣ</v>
      </c>
      <c r="I5687" s="53">
        <f>INDEX(Δεδομένα!E$1:E$13,MATCH('2021'!H5687,Δεδομένα!D$1:D$13,0))</f>
        <v>9</v>
      </c>
      <c r="J5687" s="4">
        <v>44283</v>
      </c>
      <c r="K5687" s="3" t="s">
        <v>2410</v>
      </c>
      <c r="L5687" s="17" t="str">
        <f t="shared" si="464"/>
        <v>28/03/2021 16:53</v>
      </c>
      <c r="M5687" s="4">
        <v>44283</v>
      </c>
      <c r="N5687" s="3" t="s">
        <v>462</v>
      </c>
      <c r="O5687" s="17" t="str">
        <f t="shared" si="465"/>
        <v>28/03/2021 17:50</v>
      </c>
      <c r="P5687" s="24">
        <f t="shared" si="466"/>
        <v>3.9583333331393078E-2</v>
      </c>
      <c r="Q5687" s="28">
        <v>0</v>
      </c>
      <c r="R5687" s="27">
        <f t="shared" si="467"/>
        <v>56.999999997206032</v>
      </c>
      <c r="S5687" s="3" t="s">
        <v>4</v>
      </c>
      <c r="T5687" s="3" t="s">
        <v>5826</v>
      </c>
      <c r="U5687" s="3" t="s">
        <v>4647</v>
      </c>
      <c r="V5687" s="3" t="s">
        <v>5732</v>
      </c>
      <c r="W5687" s="5">
        <v>0</v>
      </c>
      <c r="X5687" s="5">
        <v>0</v>
      </c>
      <c r="Y5687" s="5">
        <v>0</v>
      </c>
      <c r="Z5687" s="5">
        <v>0</v>
      </c>
      <c r="AA5687" s="5">
        <v>0.1</v>
      </c>
      <c r="AB5687" s="5">
        <v>0</v>
      </c>
      <c r="AC5687" s="5">
        <v>0</v>
      </c>
      <c r="AD5687" s="5">
        <v>0</v>
      </c>
      <c r="AE5687" s="2">
        <v>2</v>
      </c>
      <c r="AF5687" s="2">
        <v>0</v>
      </c>
      <c r="AG5687" s="2">
        <v>0</v>
      </c>
      <c r="AH5687" s="2">
        <v>0</v>
      </c>
      <c r="AI5687" s="2">
        <v>0</v>
      </c>
      <c r="AJ5687" s="2">
        <v>1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 t="s">
        <v>4</v>
      </c>
      <c r="AT5687" s="2" t="s">
        <v>4</v>
      </c>
    </row>
    <row r="5688" spans="1:46" x14ac:dyDescent="0.2">
      <c r="A5688" s="2">
        <v>1652609</v>
      </c>
      <c r="B5688" s="2">
        <v>841093</v>
      </c>
      <c r="C5688" s="9">
        <v>22.8032607868778</v>
      </c>
      <c r="D5688" s="9">
        <v>38.543100595242301</v>
      </c>
      <c r="E5688" s="19" t="s">
        <v>5819</v>
      </c>
      <c r="F5688" s="46">
        <f>INDEX(Δεδομένα!$P:$P,MATCH('2021'!E5688,Δεδομένα!$O:$O,0))</f>
        <v>175</v>
      </c>
      <c r="G5688" s="49" t="s">
        <v>5820</v>
      </c>
      <c r="H5688" s="51" t="str">
        <f>INDEX(Δεδομένα!B$1:B$51,MATCH('2021'!G5688,Δεδομένα!A$1:A$51,0))</f>
        <v>ΣΤΕΡΕΑΣ ΕΛΛΑΔΟΣ</v>
      </c>
      <c r="I5688" s="53">
        <f>INDEX(Δεδομένα!E$1:E$13,MATCH('2021'!H5688,Δεδομένα!D$1:D$13,0))</f>
        <v>9</v>
      </c>
      <c r="J5688" s="4">
        <v>44283</v>
      </c>
      <c r="K5688" s="3" t="s">
        <v>1278</v>
      </c>
      <c r="L5688" s="17" t="str">
        <f t="shared" si="464"/>
        <v>28/03/2021 18:38</v>
      </c>
      <c r="M5688" s="4">
        <v>44283</v>
      </c>
      <c r="N5688" s="3" t="s">
        <v>458</v>
      </c>
      <c r="O5688" s="17" t="str">
        <f t="shared" si="465"/>
        <v>28/03/2021 19:50</v>
      </c>
      <c r="P5688" s="24">
        <f t="shared" si="466"/>
        <v>5.0000000002910383E-2</v>
      </c>
      <c r="Q5688" s="28">
        <v>0</v>
      </c>
      <c r="R5688" s="27">
        <f t="shared" si="467"/>
        <v>72.000000004190952</v>
      </c>
      <c r="S5688" s="3" t="s">
        <v>4</v>
      </c>
      <c r="T5688" s="3" t="s">
        <v>5823</v>
      </c>
      <c r="U5688" s="3" t="s">
        <v>5844</v>
      </c>
      <c r="V5688" s="3" t="s">
        <v>5845</v>
      </c>
      <c r="W5688" s="5">
        <v>0</v>
      </c>
      <c r="X5688" s="5">
        <v>0</v>
      </c>
      <c r="Y5688" s="5">
        <v>0</v>
      </c>
      <c r="Z5688" s="5">
        <v>0</v>
      </c>
      <c r="AA5688" s="5">
        <v>1</v>
      </c>
      <c r="AB5688" s="5">
        <v>0</v>
      </c>
      <c r="AC5688" s="5">
        <v>0</v>
      </c>
      <c r="AD5688" s="5">
        <v>0</v>
      </c>
      <c r="AE5688" s="2">
        <v>2</v>
      </c>
      <c r="AF5688" s="2">
        <v>0</v>
      </c>
      <c r="AG5688" s="2">
        <v>0</v>
      </c>
      <c r="AH5688" s="2">
        <v>0</v>
      </c>
      <c r="AI5688" s="2">
        <v>0</v>
      </c>
      <c r="AJ5688" s="2">
        <v>1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 t="s">
        <v>4</v>
      </c>
      <c r="AT5688" s="2" t="s">
        <v>4</v>
      </c>
    </row>
    <row r="5689" spans="1:46" x14ac:dyDescent="0.2">
      <c r="A5689" s="2">
        <v>1652617</v>
      </c>
      <c r="B5689" s="2">
        <v>841278</v>
      </c>
      <c r="C5689" s="9">
        <v>22.883885200937801</v>
      </c>
      <c r="D5689" s="9">
        <v>38.4651698282985</v>
      </c>
      <c r="E5689" s="19" t="s">
        <v>5819</v>
      </c>
      <c r="F5689" s="46">
        <f>INDEX(Δεδομένα!$P:$P,MATCH('2021'!E5689,Δεδομένα!$O:$O,0))</f>
        <v>175</v>
      </c>
      <c r="G5689" s="49" t="s">
        <v>5820</v>
      </c>
      <c r="H5689" s="51" t="str">
        <f>INDEX(Δεδομένα!B$1:B$51,MATCH('2021'!G5689,Δεδομένα!A$1:A$51,0))</f>
        <v>ΣΤΕΡΕΑΣ ΕΛΛΑΔΟΣ</v>
      </c>
      <c r="I5689" s="53">
        <f>INDEX(Δεδομένα!E$1:E$13,MATCH('2021'!H5689,Δεδομένα!D$1:D$13,0))</f>
        <v>9</v>
      </c>
      <c r="J5689" s="4">
        <v>44284</v>
      </c>
      <c r="K5689" s="3" t="s">
        <v>1187</v>
      </c>
      <c r="L5689" s="17" t="str">
        <f t="shared" si="464"/>
        <v>29/03/2021 13:56</v>
      </c>
      <c r="M5689" s="4">
        <v>44284</v>
      </c>
      <c r="N5689" s="3" t="s">
        <v>499</v>
      </c>
      <c r="O5689" s="17" t="str">
        <f t="shared" si="465"/>
        <v>29/03/2021 15:10</v>
      </c>
      <c r="P5689" s="24">
        <f t="shared" si="466"/>
        <v>5.1388888889050577E-2</v>
      </c>
      <c r="Q5689" s="28">
        <v>0</v>
      </c>
      <c r="R5689" s="27">
        <f t="shared" si="467"/>
        <v>74.000000000232831</v>
      </c>
      <c r="S5689" s="3" t="s">
        <v>4</v>
      </c>
      <c r="T5689" s="3" t="s">
        <v>5823</v>
      </c>
      <c r="U5689" s="3" t="s">
        <v>5829</v>
      </c>
      <c r="V5689" s="3" t="s">
        <v>5846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0.5</v>
      </c>
      <c r="AD5689" s="5">
        <v>0</v>
      </c>
      <c r="AE5689" s="2">
        <v>2</v>
      </c>
      <c r="AF5689" s="2">
        <v>0</v>
      </c>
      <c r="AG5689" s="2">
        <v>0</v>
      </c>
      <c r="AH5689" s="2">
        <v>0</v>
      </c>
      <c r="AI5689" s="2">
        <v>0</v>
      </c>
      <c r="AJ5689" s="2">
        <v>2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 t="s">
        <v>4</v>
      </c>
      <c r="AT5689" s="2" t="s">
        <v>4</v>
      </c>
    </row>
    <row r="5690" spans="1:46" x14ac:dyDescent="0.2">
      <c r="A5690" s="2">
        <v>1652622</v>
      </c>
      <c r="B5690" s="2">
        <v>842828</v>
      </c>
      <c r="C5690" s="9">
        <v>22.9256804059894</v>
      </c>
      <c r="D5690" s="9">
        <v>38.427635745064997</v>
      </c>
      <c r="E5690" s="19" t="s">
        <v>5819</v>
      </c>
      <c r="F5690" s="46">
        <f>INDEX(Δεδομένα!$P:$P,MATCH('2021'!E5690,Δεδομένα!$O:$O,0))</f>
        <v>175</v>
      </c>
      <c r="G5690" s="49" t="s">
        <v>5820</v>
      </c>
      <c r="H5690" s="51" t="str">
        <f>INDEX(Δεδομένα!B$1:B$51,MATCH('2021'!G5690,Δεδομένα!A$1:A$51,0))</f>
        <v>ΣΤΕΡΕΑΣ ΕΛΛΑΔΟΣ</v>
      </c>
      <c r="I5690" s="53">
        <f>INDEX(Δεδομένα!E$1:E$13,MATCH('2021'!H5690,Δεδομένα!D$1:D$13,0))</f>
        <v>9</v>
      </c>
      <c r="J5690" s="4">
        <v>44290</v>
      </c>
      <c r="K5690" s="3" t="s">
        <v>1310</v>
      </c>
      <c r="L5690" s="17" t="str">
        <f t="shared" si="464"/>
        <v>04/04/2021 12:45</v>
      </c>
      <c r="M5690" s="4">
        <v>44290</v>
      </c>
      <c r="N5690" s="3" t="s">
        <v>241</v>
      </c>
      <c r="O5690" s="17" t="str">
        <f t="shared" si="465"/>
        <v>04/04/2021 13:15</v>
      </c>
      <c r="P5690" s="24">
        <f t="shared" si="466"/>
        <v>2.0833333335758653E-2</v>
      </c>
      <c r="Q5690" s="28">
        <v>0</v>
      </c>
      <c r="R5690" s="27">
        <f t="shared" si="467"/>
        <v>30.00000000349246</v>
      </c>
      <c r="S5690" s="3" t="s">
        <v>4</v>
      </c>
      <c r="T5690" s="3" t="s">
        <v>5823</v>
      </c>
      <c r="U5690" s="3" t="s">
        <v>5847</v>
      </c>
      <c r="V5690" s="3" t="s">
        <v>5848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0.03</v>
      </c>
      <c r="AC5690" s="5">
        <v>0</v>
      </c>
      <c r="AD5690" s="5">
        <v>0</v>
      </c>
      <c r="AE5690" s="2">
        <v>2</v>
      </c>
      <c r="AF5690" s="2">
        <v>0</v>
      </c>
      <c r="AG5690" s="2">
        <v>0</v>
      </c>
      <c r="AH5690" s="2">
        <v>0</v>
      </c>
      <c r="AI5690" s="2">
        <v>0</v>
      </c>
      <c r="AJ5690" s="2">
        <v>1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 t="s">
        <v>4</v>
      </c>
      <c r="AT5690" s="2" t="s">
        <v>4</v>
      </c>
    </row>
    <row r="5691" spans="1:46" x14ac:dyDescent="0.2">
      <c r="A5691" s="2">
        <v>1652623</v>
      </c>
      <c r="B5691" s="2">
        <v>842857</v>
      </c>
      <c r="C5691" s="9">
        <v>22.768073014323601</v>
      </c>
      <c r="D5691" s="9">
        <v>38.5719992430151</v>
      </c>
      <c r="E5691" s="19" t="s">
        <v>5819</v>
      </c>
      <c r="F5691" s="46">
        <f>INDEX(Δεδομένα!$P:$P,MATCH('2021'!E5691,Δεδομένα!$O:$O,0))</f>
        <v>175</v>
      </c>
      <c r="G5691" s="49" t="s">
        <v>5820</v>
      </c>
      <c r="H5691" s="51" t="str">
        <f>INDEX(Δεδομένα!B$1:B$51,MATCH('2021'!G5691,Δεδομένα!A$1:A$51,0))</f>
        <v>ΣΤΕΡΕΑΣ ΕΛΛΑΔΟΣ</v>
      </c>
      <c r="I5691" s="53">
        <f>INDEX(Δεδομένα!E$1:E$13,MATCH('2021'!H5691,Δεδομένα!D$1:D$13,0))</f>
        <v>9</v>
      </c>
      <c r="J5691" s="4">
        <v>44290</v>
      </c>
      <c r="K5691" s="3" t="s">
        <v>670</v>
      </c>
      <c r="L5691" s="17" t="str">
        <f t="shared" si="464"/>
        <v>04/04/2021 14:04</v>
      </c>
      <c r="M5691" s="4">
        <v>44290</v>
      </c>
      <c r="N5691" s="3" t="s">
        <v>407</v>
      </c>
      <c r="O5691" s="17" t="str">
        <f t="shared" si="465"/>
        <v>04/04/2021 15:40</v>
      </c>
      <c r="P5691" s="24">
        <f t="shared" si="466"/>
        <v>6.6666666672972497E-2</v>
      </c>
      <c r="Q5691" s="28">
        <v>0</v>
      </c>
      <c r="R5691" s="27">
        <f t="shared" si="467"/>
        <v>96.000000009080395</v>
      </c>
      <c r="S5691" s="3" t="s">
        <v>4</v>
      </c>
      <c r="T5691" s="3" t="s">
        <v>5823</v>
      </c>
      <c r="U5691" s="3" t="s">
        <v>5824</v>
      </c>
      <c r="V5691" s="3" t="s">
        <v>5849</v>
      </c>
      <c r="W5691" s="5">
        <v>0</v>
      </c>
      <c r="X5691" s="5">
        <v>0</v>
      </c>
      <c r="Y5691" s="5">
        <v>0</v>
      </c>
      <c r="Z5691" s="5">
        <v>0</v>
      </c>
      <c r="AA5691" s="5">
        <v>2</v>
      </c>
      <c r="AB5691" s="5">
        <v>0</v>
      </c>
      <c r="AC5691" s="5">
        <v>0</v>
      </c>
      <c r="AD5691" s="5">
        <v>0</v>
      </c>
      <c r="AE5691" s="2">
        <v>2</v>
      </c>
      <c r="AF5691" s="2">
        <v>0</v>
      </c>
      <c r="AG5691" s="2">
        <v>0</v>
      </c>
      <c r="AH5691" s="2">
        <v>0</v>
      </c>
      <c r="AI5691" s="2">
        <v>0</v>
      </c>
      <c r="AJ5691" s="2">
        <v>1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 t="s">
        <v>4</v>
      </c>
      <c r="AT5691" s="2" t="s">
        <v>4</v>
      </c>
    </row>
    <row r="5692" spans="1:46" x14ac:dyDescent="0.2">
      <c r="A5692" s="2">
        <v>1653904</v>
      </c>
      <c r="B5692" s="2">
        <v>844152</v>
      </c>
      <c r="C5692" s="9">
        <v>22.856210599822401</v>
      </c>
      <c r="D5692" s="9">
        <v>38.448673528689298</v>
      </c>
      <c r="E5692" s="19" t="s">
        <v>5819</v>
      </c>
      <c r="F5692" s="46">
        <f>INDEX(Δεδομένα!$P:$P,MATCH('2021'!E5692,Δεδομένα!$O:$O,0))</f>
        <v>175</v>
      </c>
      <c r="G5692" s="49" t="s">
        <v>5820</v>
      </c>
      <c r="H5692" s="51" t="str">
        <f>INDEX(Δεδομένα!B$1:B$51,MATCH('2021'!G5692,Δεδομένα!A$1:A$51,0))</f>
        <v>ΣΤΕΡΕΑΣ ΕΛΛΑΔΟΣ</v>
      </c>
      <c r="I5692" s="53">
        <f>INDEX(Δεδομένα!E$1:E$13,MATCH('2021'!H5692,Δεδομένα!D$1:D$13,0))</f>
        <v>9</v>
      </c>
      <c r="J5692" s="4">
        <v>44295</v>
      </c>
      <c r="K5692" s="3" t="s">
        <v>287</v>
      </c>
      <c r="L5692" s="17" t="str">
        <f t="shared" si="464"/>
        <v>09/04/2021 17:06</v>
      </c>
      <c r="M5692" s="4">
        <v>44295</v>
      </c>
      <c r="N5692" s="3" t="s">
        <v>1871</v>
      </c>
      <c r="O5692" s="17" t="str">
        <f t="shared" si="465"/>
        <v>09/04/2021 18:18</v>
      </c>
      <c r="P5692" s="24">
        <f t="shared" si="466"/>
        <v>4.9999999995634425E-2</v>
      </c>
      <c r="Q5692" s="28">
        <v>0</v>
      </c>
      <c r="R5692" s="27">
        <f t="shared" si="467"/>
        <v>71.999999993713573</v>
      </c>
      <c r="S5692" s="3" t="s">
        <v>4</v>
      </c>
      <c r="T5692" s="3" t="s">
        <v>5823</v>
      </c>
      <c r="U5692" s="3" t="s">
        <v>5829</v>
      </c>
      <c r="V5692" s="3" t="s">
        <v>5850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0.5</v>
      </c>
      <c r="AC5692" s="5">
        <v>0</v>
      </c>
      <c r="AD5692" s="5">
        <v>0</v>
      </c>
      <c r="AE5692" s="2">
        <v>4</v>
      </c>
      <c r="AF5692" s="2">
        <v>0</v>
      </c>
      <c r="AG5692" s="2">
        <v>0</v>
      </c>
      <c r="AH5692" s="2">
        <v>0</v>
      </c>
      <c r="AI5692" s="2">
        <v>0</v>
      </c>
      <c r="AJ5692" s="2">
        <v>2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 t="s">
        <v>4</v>
      </c>
      <c r="AT5692" s="2" t="s">
        <v>4</v>
      </c>
    </row>
    <row r="5693" spans="1:46" x14ac:dyDescent="0.2">
      <c r="A5693" s="2">
        <v>1653918</v>
      </c>
      <c r="B5693" s="2">
        <v>844540</v>
      </c>
      <c r="C5693" s="9">
        <v>22.794790401335302</v>
      </c>
      <c r="D5693" s="9">
        <v>38.380805275588997</v>
      </c>
      <c r="E5693" s="19" t="s">
        <v>5819</v>
      </c>
      <c r="F5693" s="46">
        <f>INDEX(Δεδομένα!$P:$P,MATCH('2021'!E5693,Δεδομένα!$O:$O,0))</f>
        <v>175</v>
      </c>
      <c r="G5693" s="49" t="s">
        <v>5820</v>
      </c>
      <c r="H5693" s="51" t="str">
        <f>INDEX(Δεδομένα!B$1:B$51,MATCH('2021'!G5693,Δεδομένα!A$1:A$51,0))</f>
        <v>ΣΤΕΡΕΑΣ ΕΛΛΑΔΟΣ</v>
      </c>
      <c r="I5693" s="53">
        <f>INDEX(Δεδομένα!E$1:E$13,MATCH('2021'!H5693,Δεδομένα!D$1:D$13,0))</f>
        <v>9</v>
      </c>
      <c r="J5693" s="4">
        <v>44296</v>
      </c>
      <c r="K5693" s="3" t="s">
        <v>1330</v>
      </c>
      <c r="L5693" s="17" t="str">
        <f t="shared" si="464"/>
        <v>10/04/2021 20:12</v>
      </c>
      <c r="M5693" s="4">
        <v>44296</v>
      </c>
      <c r="N5693" s="3" t="s">
        <v>748</v>
      </c>
      <c r="O5693" s="17" t="str">
        <f t="shared" si="465"/>
        <v>10/04/2021 21:28</v>
      </c>
      <c r="P5693" s="24">
        <f t="shared" si="466"/>
        <v>5.2777777775190771E-2</v>
      </c>
      <c r="Q5693" s="28">
        <v>0</v>
      </c>
      <c r="R5693" s="27">
        <f t="shared" si="467"/>
        <v>75.99999999627471</v>
      </c>
      <c r="S5693" s="3" t="s">
        <v>4</v>
      </c>
      <c r="T5693" s="3" t="s">
        <v>5823</v>
      </c>
      <c r="U5693" s="3" t="s">
        <v>5851</v>
      </c>
      <c r="V5693" s="3" t="s">
        <v>5852</v>
      </c>
      <c r="W5693" s="5">
        <v>0</v>
      </c>
      <c r="X5693" s="5">
        <v>0.03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2">
        <v>2</v>
      </c>
      <c r="AF5693" s="2">
        <v>0</v>
      </c>
      <c r="AG5693" s="2">
        <v>0</v>
      </c>
      <c r="AH5693" s="2">
        <v>0</v>
      </c>
      <c r="AI5693" s="2">
        <v>0</v>
      </c>
      <c r="AJ5693" s="2">
        <v>1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 t="s">
        <v>4</v>
      </c>
      <c r="AT5693" s="2" t="s">
        <v>4</v>
      </c>
    </row>
    <row r="5694" spans="1:46" x14ac:dyDescent="0.2">
      <c r="A5694" s="2">
        <v>1653940</v>
      </c>
      <c r="B5694" s="2">
        <v>844742</v>
      </c>
      <c r="C5694" s="9">
        <v>22.936216142204</v>
      </c>
      <c r="D5694" s="9">
        <v>38.406245715952799</v>
      </c>
      <c r="E5694" s="19" t="s">
        <v>5819</v>
      </c>
      <c r="F5694" s="46">
        <f>INDEX(Δεδομένα!$P:$P,MATCH('2021'!E5694,Δεδομένα!$O:$O,0))</f>
        <v>175</v>
      </c>
      <c r="G5694" s="49" t="s">
        <v>5820</v>
      </c>
      <c r="H5694" s="51" t="str">
        <f>INDEX(Δεδομένα!B$1:B$51,MATCH('2021'!G5694,Δεδομένα!A$1:A$51,0))</f>
        <v>ΣΤΕΡΕΑΣ ΕΛΛΑΔΟΣ</v>
      </c>
      <c r="I5694" s="53">
        <f>INDEX(Δεδομένα!E$1:E$13,MATCH('2021'!H5694,Δεδομένα!D$1:D$13,0))</f>
        <v>9</v>
      </c>
      <c r="J5694" s="4">
        <v>44297</v>
      </c>
      <c r="K5694" s="3" t="s">
        <v>385</v>
      </c>
      <c r="L5694" s="17" t="str">
        <f t="shared" si="464"/>
        <v>11/04/2021 14:00</v>
      </c>
      <c r="M5694" s="4">
        <v>44297</v>
      </c>
      <c r="N5694" s="3" t="s">
        <v>197</v>
      </c>
      <c r="O5694" s="17" t="str">
        <f t="shared" si="465"/>
        <v>11/04/2021 15:30</v>
      </c>
      <c r="P5694" s="24">
        <f t="shared" si="466"/>
        <v>6.25E-2</v>
      </c>
      <c r="Q5694" s="28">
        <v>0</v>
      </c>
      <c r="R5694" s="27">
        <f t="shared" si="467"/>
        <v>90</v>
      </c>
      <c r="S5694" s="3" t="s">
        <v>4</v>
      </c>
      <c r="T5694" s="3" t="s">
        <v>5823</v>
      </c>
      <c r="U5694" s="3" t="s">
        <v>2357</v>
      </c>
      <c r="V5694" s="3" t="s">
        <v>5853</v>
      </c>
      <c r="W5694" s="5">
        <v>0</v>
      </c>
      <c r="X5694" s="5">
        <v>1</v>
      </c>
      <c r="Y5694" s="5">
        <v>0</v>
      </c>
      <c r="Z5694" s="5">
        <v>0</v>
      </c>
      <c r="AA5694" s="5">
        <v>0</v>
      </c>
      <c r="AB5694" s="5">
        <v>4</v>
      </c>
      <c r="AC5694" s="5">
        <v>0</v>
      </c>
      <c r="AD5694" s="5">
        <v>0</v>
      </c>
      <c r="AE5694" s="2">
        <v>4</v>
      </c>
      <c r="AF5694" s="2">
        <v>0</v>
      </c>
      <c r="AG5694" s="2">
        <v>0</v>
      </c>
      <c r="AH5694" s="2">
        <v>0</v>
      </c>
      <c r="AI5694" s="2">
        <v>0</v>
      </c>
      <c r="AJ5694" s="2">
        <v>2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 t="s">
        <v>4</v>
      </c>
      <c r="AT5694" s="2" t="s">
        <v>4</v>
      </c>
    </row>
    <row r="5695" spans="1:46" x14ac:dyDescent="0.2">
      <c r="A5695" s="2">
        <v>1656476</v>
      </c>
      <c r="B5695" s="2">
        <v>846944</v>
      </c>
      <c r="C5695" s="9">
        <v>22.926075020591501</v>
      </c>
      <c r="D5695" s="9">
        <v>38.5002129825032</v>
      </c>
      <c r="E5695" s="19" t="s">
        <v>5819</v>
      </c>
      <c r="F5695" s="46">
        <f>INDEX(Δεδομένα!$P:$P,MATCH('2021'!E5695,Δεδομένα!$O:$O,0))</f>
        <v>175</v>
      </c>
      <c r="G5695" s="49" t="s">
        <v>5820</v>
      </c>
      <c r="H5695" s="51" t="str">
        <f>INDEX(Δεδομένα!B$1:B$51,MATCH('2021'!G5695,Δεδομένα!A$1:A$51,0))</f>
        <v>ΣΤΕΡΕΑΣ ΕΛΛΑΔΟΣ</v>
      </c>
      <c r="I5695" s="53">
        <f>INDEX(Δεδομένα!E$1:E$13,MATCH('2021'!H5695,Δεδομένα!D$1:D$13,0))</f>
        <v>9</v>
      </c>
      <c r="J5695" s="4">
        <v>44305</v>
      </c>
      <c r="K5695" s="3" t="s">
        <v>1190</v>
      </c>
      <c r="L5695" s="17" t="str">
        <f t="shared" si="464"/>
        <v>19/04/2021 13:58</v>
      </c>
      <c r="M5695" s="4">
        <v>44305</v>
      </c>
      <c r="N5695" s="3" t="s">
        <v>499</v>
      </c>
      <c r="O5695" s="17" t="str">
        <f t="shared" si="465"/>
        <v>19/04/2021 15:10</v>
      </c>
      <c r="P5695" s="24">
        <f t="shared" si="466"/>
        <v>5.0000000002910383E-2</v>
      </c>
      <c r="Q5695" s="28">
        <v>0</v>
      </c>
      <c r="R5695" s="27">
        <f t="shared" si="467"/>
        <v>72.000000004190952</v>
      </c>
      <c r="S5695" s="3" t="s">
        <v>4</v>
      </c>
      <c r="T5695" s="3" t="s">
        <v>5823</v>
      </c>
      <c r="U5695" s="3" t="s">
        <v>4968</v>
      </c>
      <c r="V5695" s="3" t="s">
        <v>5854</v>
      </c>
      <c r="W5695" s="5">
        <v>0</v>
      </c>
      <c r="X5695" s="5">
        <v>0</v>
      </c>
      <c r="Y5695" s="5">
        <v>0</v>
      </c>
      <c r="Z5695" s="5">
        <v>0</v>
      </c>
      <c r="AA5695" s="5">
        <v>0.3</v>
      </c>
      <c r="AB5695" s="5">
        <v>0</v>
      </c>
      <c r="AC5695" s="5">
        <v>0</v>
      </c>
      <c r="AD5695" s="5">
        <v>0</v>
      </c>
      <c r="AE5695" s="2">
        <v>2</v>
      </c>
      <c r="AF5695" s="2">
        <v>0</v>
      </c>
      <c r="AG5695" s="2">
        <v>0</v>
      </c>
      <c r="AH5695" s="2">
        <v>0</v>
      </c>
      <c r="AI5695" s="2">
        <v>0</v>
      </c>
      <c r="AJ5695" s="2">
        <v>1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 t="s">
        <v>4</v>
      </c>
      <c r="AT5695" s="2" t="s">
        <v>4</v>
      </c>
    </row>
    <row r="5696" spans="1:46" x14ac:dyDescent="0.2">
      <c r="A5696" s="2">
        <v>1657048</v>
      </c>
      <c r="B5696" s="2">
        <v>847333</v>
      </c>
      <c r="D5696" s="2"/>
      <c r="E5696" s="19" t="s">
        <v>5819</v>
      </c>
      <c r="F5696" s="46">
        <f>INDEX(Δεδομένα!$P:$P,MATCH('2021'!E5696,Δεδομένα!$O:$O,0))</f>
        <v>175</v>
      </c>
      <c r="G5696" s="49" t="s">
        <v>5820</v>
      </c>
      <c r="H5696" s="51" t="str">
        <f>INDEX(Δεδομένα!B$1:B$51,MATCH('2021'!G5696,Δεδομένα!A$1:A$51,0))</f>
        <v>ΣΤΕΡΕΑΣ ΕΛΛΑΔΟΣ</v>
      </c>
      <c r="I5696" s="53">
        <f>INDEX(Δεδομένα!E$1:E$13,MATCH('2021'!H5696,Δεδομένα!D$1:D$13,0))</f>
        <v>9</v>
      </c>
      <c r="J5696" s="4">
        <v>44307</v>
      </c>
      <c r="K5696" s="3" t="s">
        <v>1031</v>
      </c>
      <c r="L5696" s="17" t="str">
        <f t="shared" si="464"/>
        <v>21/04/2021 11:51</v>
      </c>
      <c r="M5696" s="4">
        <v>44307</v>
      </c>
      <c r="N5696" s="3" t="s">
        <v>552</v>
      </c>
      <c r="O5696" s="17" t="str">
        <f t="shared" si="465"/>
        <v>21/04/2021 13:00</v>
      </c>
      <c r="P5696" s="24">
        <f t="shared" si="466"/>
        <v>4.7916666662786156E-2</v>
      </c>
      <c r="Q5696" s="28">
        <v>0</v>
      </c>
      <c r="R5696" s="27">
        <f t="shared" si="467"/>
        <v>68.999999994412065</v>
      </c>
      <c r="S5696" s="3" t="s">
        <v>4</v>
      </c>
      <c r="T5696" s="3" t="s">
        <v>5826</v>
      </c>
      <c r="U5696" s="3" t="s">
        <v>1850</v>
      </c>
      <c r="V5696" s="3" t="s">
        <v>1850</v>
      </c>
      <c r="W5696" s="5">
        <v>0</v>
      </c>
      <c r="X5696" s="5">
        <v>0</v>
      </c>
      <c r="Y5696" s="5">
        <v>0</v>
      </c>
      <c r="Z5696" s="5">
        <v>0.2</v>
      </c>
      <c r="AA5696" s="5">
        <v>0</v>
      </c>
      <c r="AB5696" s="5">
        <v>0</v>
      </c>
      <c r="AC5696" s="5">
        <v>0</v>
      </c>
      <c r="AD5696" s="5">
        <v>0</v>
      </c>
      <c r="AE5696" s="2">
        <v>2</v>
      </c>
      <c r="AF5696" s="2">
        <v>0</v>
      </c>
      <c r="AG5696" s="2">
        <v>0</v>
      </c>
      <c r="AH5696" s="2">
        <v>0</v>
      </c>
      <c r="AI5696" s="2">
        <v>0</v>
      </c>
      <c r="AJ5696" s="2">
        <v>1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 t="s">
        <v>4</v>
      </c>
      <c r="AT5696" s="2" t="s">
        <v>4</v>
      </c>
    </row>
    <row r="5697" spans="1:46" x14ac:dyDescent="0.2">
      <c r="A5697" s="2">
        <v>1657052</v>
      </c>
      <c r="B5697" s="2">
        <v>847637</v>
      </c>
      <c r="C5697" s="9">
        <v>22.764737099118999</v>
      </c>
      <c r="D5697" s="9">
        <v>38.390094781756403</v>
      </c>
      <c r="E5697" s="19" t="s">
        <v>5819</v>
      </c>
      <c r="F5697" s="46">
        <f>INDEX(Δεδομένα!$P:$P,MATCH('2021'!E5697,Δεδομένα!$O:$O,0))</f>
        <v>175</v>
      </c>
      <c r="G5697" s="49" t="s">
        <v>5820</v>
      </c>
      <c r="H5697" s="51" t="str">
        <f>INDEX(Δεδομένα!B$1:B$51,MATCH('2021'!G5697,Δεδομένα!A$1:A$51,0))</f>
        <v>ΣΤΕΡΕΑΣ ΕΛΛΑΔΟΣ</v>
      </c>
      <c r="I5697" s="53">
        <f>INDEX(Δεδομένα!E$1:E$13,MATCH('2021'!H5697,Δεδομένα!D$1:D$13,0))</f>
        <v>9</v>
      </c>
      <c r="J5697" s="4">
        <v>44308</v>
      </c>
      <c r="K5697" s="3" t="s">
        <v>488</v>
      </c>
      <c r="L5697" s="17" t="str">
        <f t="shared" si="464"/>
        <v>22/04/2021 13:48</v>
      </c>
      <c r="M5697" s="4">
        <v>44308</v>
      </c>
      <c r="N5697" s="3" t="s">
        <v>656</v>
      </c>
      <c r="O5697" s="17" t="str">
        <f t="shared" si="465"/>
        <v>22/04/2021 14:55</v>
      </c>
      <c r="P5697" s="24">
        <f t="shared" si="466"/>
        <v>4.652777778392192E-2</v>
      </c>
      <c r="Q5697" s="28">
        <v>0</v>
      </c>
      <c r="R5697" s="27">
        <f t="shared" si="467"/>
        <v>67.000000008847564</v>
      </c>
      <c r="S5697" s="3" t="s">
        <v>4</v>
      </c>
      <c r="T5697" s="3" t="s">
        <v>5823</v>
      </c>
      <c r="U5697" s="3" t="s">
        <v>5851</v>
      </c>
      <c r="V5697" s="3" t="s">
        <v>5855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1</v>
      </c>
      <c r="AC5697" s="5">
        <v>0</v>
      </c>
      <c r="AD5697" s="5">
        <v>0</v>
      </c>
      <c r="AE5697" s="2">
        <v>4</v>
      </c>
      <c r="AF5697" s="2">
        <v>0</v>
      </c>
      <c r="AG5697" s="2">
        <v>0</v>
      </c>
      <c r="AH5697" s="2">
        <v>0</v>
      </c>
      <c r="AI5697" s="2">
        <v>0</v>
      </c>
      <c r="AJ5697" s="2">
        <v>2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 t="s">
        <v>4</v>
      </c>
      <c r="AT5697" s="2" t="s">
        <v>4</v>
      </c>
    </row>
    <row r="5698" spans="1:46" x14ac:dyDescent="0.2">
      <c r="A5698" s="2">
        <v>1666220</v>
      </c>
      <c r="B5698" s="2">
        <v>853570</v>
      </c>
      <c r="D5698" s="2"/>
      <c r="E5698" s="19" t="s">
        <v>5819</v>
      </c>
      <c r="F5698" s="46">
        <f>INDEX(Δεδομένα!$P:$P,MATCH('2021'!E5698,Δεδομένα!$O:$O,0))</f>
        <v>175</v>
      </c>
      <c r="G5698" s="49" t="s">
        <v>5820</v>
      </c>
      <c r="H5698" s="51" t="str">
        <f>INDEX(Δεδομένα!B$1:B$51,MATCH('2021'!G5698,Δεδομένα!A$1:A$51,0))</f>
        <v>ΣΤΕΡΕΑΣ ΕΛΛΑΔΟΣ</v>
      </c>
      <c r="I5698" s="53">
        <f>INDEX(Δεδομένα!E$1:E$13,MATCH('2021'!H5698,Δεδομένα!D$1:D$13,0))</f>
        <v>9</v>
      </c>
      <c r="J5698" s="4">
        <v>44332</v>
      </c>
      <c r="K5698" s="3" t="s">
        <v>481</v>
      </c>
      <c r="L5698" s="17" t="str">
        <f t="shared" si="464"/>
        <v>16/05/2021 14:20</v>
      </c>
      <c r="M5698" s="4">
        <v>44332</v>
      </c>
      <c r="N5698" s="3" t="s">
        <v>197</v>
      </c>
      <c r="O5698" s="17" t="str">
        <f t="shared" si="465"/>
        <v>16/05/2021 15:30</v>
      </c>
      <c r="P5698" s="24">
        <f t="shared" si="466"/>
        <v>4.8611111116770189E-2</v>
      </c>
      <c r="Q5698" s="28">
        <v>0</v>
      </c>
      <c r="R5698" s="27">
        <f t="shared" si="467"/>
        <v>70.000000008149073</v>
      </c>
      <c r="S5698" s="3" t="s">
        <v>4</v>
      </c>
      <c r="T5698" s="3" t="s">
        <v>5823</v>
      </c>
      <c r="U5698" s="3" t="s">
        <v>5851</v>
      </c>
      <c r="V5698" s="3" t="s">
        <v>5856</v>
      </c>
      <c r="W5698" s="5">
        <v>0.05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2">
        <v>2</v>
      </c>
      <c r="AF5698" s="2">
        <v>0</v>
      </c>
      <c r="AG5698" s="2">
        <v>0</v>
      </c>
      <c r="AH5698" s="2">
        <v>0</v>
      </c>
      <c r="AI5698" s="2">
        <v>0</v>
      </c>
      <c r="AJ5698" s="2">
        <v>1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 t="s">
        <v>4</v>
      </c>
      <c r="AT5698" s="2" t="s">
        <v>4</v>
      </c>
    </row>
    <row r="5699" spans="1:46" x14ac:dyDescent="0.2">
      <c r="A5699" s="2">
        <v>1666226</v>
      </c>
      <c r="B5699" s="2">
        <v>856066</v>
      </c>
      <c r="D5699" s="2"/>
      <c r="E5699" s="19" t="s">
        <v>5819</v>
      </c>
      <c r="F5699" s="46">
        <f>INDEX(Δεδομένα!$P:$P,MATCH('2021'!E5699,Δεδομένα!$O:$O,0))</f>
        <v>175</v>
      </c>
      <c r="G5699" s="49" t="s">
        <v>5820</v>
      </c>
      <c r="H5699" s="51" t="str">
        <f>INDEX(Δεδομένα!B$1:B$51,MATCH('2021'!G5699,Δεδομένα!A$1:A$51,0))</f>
        <v>ΣΤΕΡΕΑΣ ΕΛΛΑΔΟΣ</v>
      </c>
      <c r="I5699" s="53">
        <f>INDEX(Δεδομένα!E$1:E$13,MATCH('2021'!H5699,Δεδομένα!D$1:D$13,0))</f>
        <v>9</v>
      </c>
      <c r="J5699" s="4">
        <v>44341</v>
      </c>
      <c r="K5699" s="3" t="s">
        <v>1496</v>
      </c>
      <c r="L5699" s="17" t="str">
        <f t="shared" si="464"/>
        <v>25/05/2021 14:54</v>
      </c>
      <c r="M5699" s="4">
        <v>44341</v>
      </c>
      <c r="N5699" s="3" t="s">
        <v>641</v>
      </c>
      <c r="O5699" s="17" t="str">
        <f t="shared" si="465"/>
        <v>25/05/2021 16:25</v>
      </c>
      <c r="P5699" s="24">
        <f t="shared" si="466"/>
        <v>6.3194444446708076E-2</v>
      </c>
      <c r="Q5699" s="28">
        <v>0</v>
      </c>
      <c r="R5699" s="27">
        <f t="shared" si="467"/>
        <v>91.000000003259629</v>
      </c>
      <c r="S5699" s="3" t="s">
        <v>4</v>
      </c>
      <c r="T5699" s="3" t="s">
        <v>5826</v>
      </c>
      <c r="U5699" s="3" t="s">
        <v>5827</v>
      </c>
      <c r="V5699" s="3" t="s">
        <v>5857</v>
      </c>
      <c r="W5699" s="5">
        <v>0</v>
      </c>
      <c r="X5699" s="5">
        <v>0</v>
      </c>
      <c r="Y5699" s="5">
        <v>0</v>
      </c>
      <c r="Z5699" s="5">
        <v>0</v>
      </c>
      <c r="AA5699" s="5">
        <v>0.05</v>
      </c>
      <c r="AB5699" s="5">
        <v>0</v>
      </c>
      <c r="AC5699" s="5">
        <v>0</v>
      </c>
      <c r="AD5699" s="5">
        <v>0</v>
      </c>
      <c r="AE5699" s="2">
        <v>2</v>
      </c>
      <c r="AF5699" s="2">
        <v>0</v>
      </c>
      <c r="AG5699" s="2">
        <v>0</v>
      </c>
      <c r="AH5699" s="2">
        <v>0</v>
      </c>
      <c r="AI5699" s="2">
        <v>0</v>
      </c>
      <c r="AJ5699" s="2">
        <v>1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 t="s">
        <v>4</v>
      </c>
      <c r="AT5699" s="2" t="s">
        <v>4</v>
      </c>
    </row>
    <row r="5700" spans="1:46" x14ac:dyDescent="0.2">
      <c r="A5700" s="2">
        <v>1667173</v>
      </c>
      <c r="B5700" s="2">
        <v>858418</v>
      </c>
      <c r="C5700" s="9">
        <v>22.9364886303376</v>
      </c>
      <c r="D5700" s="9">
        <v>38.4505822752716</v>
      </c>
      <c r="E5700" s="19" t="s">
        <v>5819</v>
      </c>
      <c r="F5700" s="46">
        <f>INDEX(Δεδομένα!$P:$P,MATCH('2021'!E5700,Δεδομένα!$O:$O,0))</f>
        <v>175</v>
      </c>
      <c r="G5700" s="49" t="s">
        <v>5820</v>
      </c>
      <c r="H5700" s="51" t="str">
        <f>INDEX(Δεδομένα!B$1:B$51,MATCH('2021'!G5700,Δεδομένα!A$1:A$51,0))</f>
        <v>ΣΤΕΡΕΑΣ ΕΛΛΑΔΟΣ</v>
      </c>
      <c r="I5700" s="53">
        <f>INDEX(Δεδομένα!E$1:E$13,MATCH('2021'!H5700,Δεδομένα!D$1:D$13,0))</f>
        <v>9</v>
      </c>
      <c r="J5700" s="4">
        <v>44350</v>
      </c>
      <c r="K5700" s="3" t="s">
        <v>2765</v>
      </c>
      <c r="L5700" s="17" t="str">
        <f t="shared" si="464"/>
        <v>03/06/2021 10:28</v>
      </c>
      <c r="M5700" s="4">
        <v>44350</v>
      </c>
      <c r="N5700" s="3" t="s">
        <v>895</v>
      </c>
      <c r="O5700" s="17" t="str">
        <f t="shared" si="465"/>
        <v>03/06/2021 11:25</v>
      </c>
      <c r="P5700" s="24">
        <f t="shared" si="466"/>
        <v>3.9583333331393078E-2</v>
      </c>
      <c r="Q5700" s="28">
        <v>0</v>
      </c>
      <c r="R5700" s="27">
        <f t="shared" si="467"/>
        <v>56.999999997206032</v>
      </c>
      <c r="S5700" s="3" t="s">
        <v>4</v>
      </c>
      <c r="T5700" s="3" t="s">
        <v>5823</v>
      </c>
      <c r="U5700" s="3" t="s">
        <v>5829</v>
      </c>
      <c r="V5700" s="3" t="s">
        <v>5858</v>
      </c>
      <c r="W5700" s="5">
        <v>0</v>
      </c>
      <c r="X5700" s="5">
        <v>0</v>
      </c>
      <c r="Y5700" s="5">
        <v>0</v>
      </c>
      <c r="Z5700" s="5">
        <v>0</v>
      </c>
      <c r="AA5700" s="5">
        <v>0.2</v>
      </c>
      <c r="AB5700" s="5">
        <v>0.3</v>
      </c>
      <c r="AC5700" s="5">
        <v>0</v>
      </c>
      <c r="AD5700" s="5">
        <v>0</v>
      </c>
      <c r="AE5700" s="2">
        <v>3</v>
      </c>
      <c r="AF5700" s="2">
        <v>0</v>
      </c>
      <c r="AG5700" s="2">
        <v>0</v>
      </c>
      <c r="AH5700" s="2">
        <v>0</v>
      </c>
      <c r="AI5700" s="2">
        <v>0</v>
      </c>
      <c r="AJ5700" s="2">
        <v>1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 t="s">
        <v>4</v>
      </c>
      <c r="AT5700" s="2" t="s">
        <v>4</v>
      </c>
    </row>
    <row r="5701" spans="1:46" x14ac:dyDescent="0.2">
      <c r="A5701" s="2">
        <v>1669403</v>
      </c>
      <c r="B5701" s="2">
        <v>859606</v>
      </c>
      <c r="C5701" s="9">
        <v>22.8398952080356</v>
      </c>
      <c r="D5701" s="9">
        <v>38.541541105495298</v>
      </c>
      <c r="E5701" s="19" t="s">
        <v>5819</v>
      </c>
      <c r="F5701" s="46">
        <f>INDEX(Δεδομένα!$P:$P,MATCH('2021'!E5701,Δεδομένα!$O:$O,0))</f>
        <v>175</v>
      </c>
      <c r="G5701" s="49" t="s">
        <v>5820</v>
      </c>
      <c r="H5701" s="51" t="str">
        <f>INDEX(Δεδομένα!B$1:B$51,MATCH('2021'!G5701,Δεδομένα!A$1:A$51,0))</f>
        <v>ΣΤΕΡΕΑΣ ΕΛΛΑΔΟΣ</v>
      </c>
      <c r="I5701" s="53">
        <f>INDEX(Δεδομένα!E$1:E$13,MATCH('2021'!H5701,Δεδομένα!D$1:D$13,0))</f>
        <v>9</v>
      </c>
      <c r="J5701" s="4">
        <v>44354</v>
      </c>
      <c r="K5701" s="3" t="s">
        <v>833</v>
      </c>
      <c r="L5701" s="17" t="str">
        <f t="shared" si="464"/>
        <v>07/06/2021 14:35</v>
      </c>
      <c r="M5701" s="4">
        <v>44355</v>
      </c>
      <c r="N5701" s="3" t="s">
        <v>552</v>
      </c>
      <c r="O5701" s="17" t="str">
        <f t="shared" si="465"/>
        <v>08/06/2021 13:00</v>
      </c>
      <c r="P5701" s="24">
        <f t="shared" si="466"/>
        <v>0.93402777777373558</v>
      </c>
      <c r="Q5701" s="28">
        <v>0</v>
      </c>
      <c r="R5701" s="27">
        <f t="shared" si="467"/>
        <v>1344.9999999941792</v>
      </c>
      <c r="S5701" s="3" t="s">
        <v>4</v>
      </c>
      <c r="T5701" s="3" t="s">
        <v>5823</v>
      </c>
      <c r="U5701" s="3" t="s">
        <v>768</v>
      </c>
      <c r="V5701" s="3" t="s">
        <v>5859</v>
      </c>
      <c r="W5701" s="5">
        <v>0</v>
      </c>
      <c r="X5701" s="5">
        <v>10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2">
        <v>29</v>
      </c>
      <c r="AF5701" s="2">
        <v>12</v>
      </c>
      <c r="AG5701" s="2">
        <v>0</v>
      </c>
      <c r="AH5701" s="2">
        <v>0</v>
      </c>
      <c r="AI5701" s="2">
        <v>5</v>
      </c>
      <c r="AJ5701" s="2">
        <v>12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2</v>
      </c>
      <c r="AR5701" s="2">
        <v>0</v>
      </c>
      <c r="AS5701" s="2" t="s">
        <v>4</v>
      </c>
      <c r="AT5701" s="2" t="s">
        <v>4</v>
      </c>
    </row>
    <row r="5702" spans="1:46" x14ac:dyDescent="0.2">
      <c r="A5702" s="2">
        <v>1668313</v>
      </c>
      <c r="B5702" s="2">
        <v>859611</v>
      </c>
      <c r="D5702" s="2"/>
      <c r="E5702" s="19" t="s">
        <v>5819</v>
      </c>
      <c r="F5702" s="46">
        <f>INDEX(Δεδομένα!$P:$P,MATCH('2021'!E5702,Δεδομένα!$O:$O,0))</f>
        <v>175</v>
      </c>
      <c r="G5702" s="49" t="s">
        <v>5820</v>
      </c>
      <c r="H5702" s="51" t="str">
        <f>INDEX(Δεδομένα!B$1:B$51,MATCH('2021'!G5702,Δεδομένα!A$1:A$51,0))</f>
        <v>ΣΤΕΡΕΑΣ ΕΛΛΑΔΟΣ</v>
      </c>
      <c r="I5702" s="53">
        <f>INDEX(Δεδομένα!E$1:E$13,MATCH('2021'!H5702,Δεδομένα!D$1:D$13,0))</f>
        <v>9</v>
      </c>
      <c r="J5702" s="4">
        <v>44354</v>
      </c>
      <c r="K5702" s="3" t="s">
        <v>39</v>
      </c>
      <c r="L5702" s="17" t="str">
        <f t="shared" si="464"/>
        <v>07/06/2021 14:40</v>
      </c>
      <c r="M5702" s="4">
        <v>44354</v>
      </c>
      <c r="N5702" s="3" t="s">
        <v>310</v>
      </c>
      <c r="O5702" s="17" t="str">
        <f t="shared" si="465"/>
        <v>07/06/2021 15:05</v>
      </c>
      <c r="P5702" s="24">
        <f t="shared" si="466"/>
        <v>1.7361111109494232E-2</v>
      </c>
      <c r="Q5702" s="28">
        <v>0</v>
      </c>
      <c r="R5702" s="27">
        <f t="shared" si="467"/>
        <v>24.999999997671694</v>
      </c>
      <c r="S5702" s="3" t="s">
        <v>4</v>
      </c>
      <c r="T5702" s="3" t="s">
        <v>5860</v>
      </c>
      <c r="U5702" s="3" t="s">
        <v>5861</v>
      </c>
      <c r="V5702" s="3" t="s">
        <v>5861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0.01</v>
      </c>
      <c r="AC5702" s="5">
        <v>0</v>
      </c>
      <c r="AD5702" s="5">
        <v>0</v>
      </c>
      <c r="AE5702" s="2">
        <v>2</v>
      </c>
      <c r="AF5702" s="2">
        <v>0</v>
      </c>
      <c r="AG5702" s="2">
        <v>0</v>
      </c>
      <c r="AH5702" s="2">
        <v>0</v>
      </c>
      <c r="AI5702" s="2">
        <v>0</v>
      </c>
      <c r="AJ5702" s="2">
        <v>1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 t="s">
        <v>4</v>
      </c>
      <c r="AT5702" s="2" t="s">
        <v>4</v>
      </c>
    </row>
    <row r="5703" spans="1:46" x14ac:dyDescent="0.2">
      <c r="A5703" s="2">
        <v>1668316</v>
      </c>
      <c r="B5703" s="2">
        <v>859937</v>
      </c>
      <c r="C5703" s="9">
        <v>23.0684026889062</v>
      </c>
      <c r="D5703" s="9">
        <v>38.510046043100303</v>
      </c>
      <c r="E5703" s="19" t="s">
        <v>5819</v>
      </c>
      <c r="F5703" s="46">
        <f>INDEX(Δεδομένα!$P:$P,MATCH('2021'!E5703,Δεδομένα!$O:$O,0))</f>
        <v>175</v>
      </c>
      <c r="G5703" s="49" t="s">
        <v>5820</v>
      </c>
      <c r="H5703" s="51" t="str">
        <f>INDEX(Δεδομένα!B$1:B$51,MATCH('2021'!G5703,Δεδομένα!A$1:A$51,0))</f>
        <v>ΣΤΕΡΕΑΣ ΕΛΛΑΔΟΣ</v>
      </c>
      <c r="I5703" s="53">
        <f>INDEX(Δεδομένα!E$1:E$13,MATCH('2021'!H5703,Δεδομένα!D$1:D$13,0))</f>
        <v>9</v>
      </c>
      <c r="J5703" s="4">
        <v>44355</v>
      </c>
      <c r="K5703" s="3" t="s">
        <v>474</v>
      </c>
      <c r="L5703" s="17" t="str">
        <f t="shared" si="464"/>
        <v>08/06/2021 16:50</v>
      </c>
      <c r="M5703" s="4">
        <v>44355</v>
      </c>
      <c r="N5703" s="3" t="s">
        <v>433</v>
      </c>
      <c r="O5703" s="17" t="str">
        <f t="shared" si="465"/>
        <v>08/06/2021 17:25</v>
      </c>
      <c r="P5703" s="24">
        <f t="shared" si="466"/>
        <v>2.4305555554747116E-2</v>
      </c>
      <c r="Q5703" s="28">
        <v>0</v>
      </c>
      <c r="R5703" s="27">
        <f t="shared" si="467"/>
        <v>34.999999998835847</v>
      </c>
      <c r="S5703" s="3" t="s">
        <v>4</v>
      </c>
      <c r="T5703" s="3" t="s">
        <v>5826</v>
      </c>
      <c r="U5703" s="3" t="s">
        <v>5838</v>
      </c>
      <c r="V5703" s="3" t="s">
        <v>5862</v>
      </c>
      <c r="W5703" s="5">
        <v>0</v>
      </c>
      <c r="X5703" s="5">
        <v>0.2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2">
        <v>4</v>
      </c>
      <c r="AF5703" s="2">
        <v>0</v>
      </c>
      <c r="AG5703" s="2">
        <v>0</v>
      </c>
      <c r="AH5703" s="2">
        <v>0</v>
      </c>
      <c r="AI5703" s="2">
        <v>0</v>
      </c>
      <c r="AJ5703" s="2">
        <v>2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 t="s">
        <v>4</v>
      </c>
      <c r="AT5703" s="2" t="s">
        <v>4</v>
      </c>
    </row>
    <row r="5704" spans="1:46" x14ac:dyDescent="0.2">
      <c r="A5704" s="2">
        <v>1670740</v>
      </c>
      <c r="B5704" s="2">
        <v>862200</v>
      </c>
      <c r="C5704" s="9">
        <v>23.091569621447402</v>
      </c>
      <c r="D5704" s="9">
        <v>38.543760920895899</v>
      </c>
      <c r="E5704" s="19" t="s">
        <v>5819</v>
      </c>
      <c r="F5704" s="46">
        <f>INDEX(Δεδομένα!$P:$P,MATCH('2021'!E5704,Δεδομένα!$O:$O,0))</f>
        <v>175</v>
      </c>
      <c r="G5704" s="49" t="s">
        <v>5820</v>
      </c>
      <c r="H5704" s="51" t="str">
        <f>INDEX(Δεδομένα!B$1:B$51,MATCH('2021'!G5704,Δεδομένα!A$1:A$51,0))</f>
        <v>ΣΤΕΡΕΑΣ ΕΛΛΑΔΟΣ</v>
      </c>
      <c r="I5704" s="53">
        <f>INDEX(Δεδομένα!E$1:E$13,MATCH('2021'!H5704,Δεδομένα!D$1:D$13,0))</f>
        <v>9</v>
      </c>
      <c r="J5704" s="4">
        <v>44363</v>
      </c>
      <c r="K5704" s="3" t="s">
        <v>583</v>
      </c>
      <c r="L5704" s="17" t="str">
        <f t="shared" si="464"/>
        <v>16/06/2021 11:48</v>
      </c>
      <c r="M5704" s="4">
        <v>44363</v>
      </c>
      <c r="N5704" s="3" t="s">
        <v>26</v>
      </c>
      <c r="O5704" s="17" t="str">
        <f t="shared" si="465"/>
        <v>16/06/2021 13:09</v>
      </c>
      <c r="P5704" s="24">
        <f t="shared" si="466"/>
        <v>5.6250000001455192E-2</v>
      </c>
      <c r="Q5704" s="28">
        <v>0</v>
      </c>
      <c r="R5704" s="27">
        <f t="shared" si="467"/>
        <v>81.000000002095476</v>
      </c>
      <c r="S5704" s="3" t="s">
        <v>4</v>
      </c>
      <c r="T5704" s="3" t="s">
        <v>5826</v>
      </c>
      <c r="U5704" s="3" t="s">
        <v>5838</v>
      </c>
      <c r="V5704" s="3" t="s">
        <v>5863</v>
      </c>
      <c r="W5704" s="5">
        <v>0</v>
      </c>
      <c r="X5704" s="5">
        <v>0.1</v>
      </c>
      <c r="Y5704" s="5">
        <v>0</v>
      </c>
      <c r="Z5704" s="5">
        <v>0</v>
      </c>
      <c r="AA5704" s="5">
        <v>0</v>
      </c>
      <c r="AB5704" s="5">
        <v>2</v>
      </c>
      <c r="AC5704" s="5">
        <v>0</v>
      </c>
      <c r="AD5704" s="5">
        <v>0</v>
      </c>
      <c r="AE5704" s="2">
        <v>8</v>
      </c>
      <c r="AF5704" s="2">
        <v>0</v>
      </c>
      <c r="AG5704" s="2">
        <v>0</v>
      </c>
      <c r="AH5704" s="2">
        <v>0</v>
      </c>
      <c r="AI5704" s="2">
        <v>0</v>
      </c>
      <c r="AJ5704" s="2">
        <v>4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 t="s">
        <v>4</v>
      </c>
      <c r="AT5704" s="2" t="s">
        <v>4</v>
      </c>
    </row>
    <row r="5705" spans="1:46" x14ac:dyDescent="0.2">
      <c r="A5705" s="2">
        <v>1671394</v>
      </c>
      <c r="B5705" s="2">
        <v>863653</v>
      </c>
      <c r="C5705" s="9">
        <v>22.9112584705167</v>
      </c>
      <c r="D5705" s="9">
        <v>38.445296725054902</v>
      </c>
      <c r="E5705" s="19" t="s">
        <v>5819</v>
      </c>
      <c r="F5705" s="46">
        <f>INDEX(Δεδομένα!$P:$P,MATCH('2021'!E5705,Δεδομένα!$O:$O,0))</f>
        <v>175</v>
      </c>
      <c r="G5705" s="49" t="s">
        <v>5820</v>
      </c>
      <c r="H5705" s="51" t="str">
        <f>INDEX(Δεδομένα!B$1:B$51,MATCH('2021'!G5705,Δεδομένα!A$1:A$51,0))</f>
        <v>ΣΤΕΡΕΑΣ ΕΛΛΑΔΟΣ</v>
      </c>
      <c r="I5705" s="53">
        <f>INDEX(Δεδομένα!E$1:E$13,MATCH('2021'!H5705,Δεδομένα!D$1:D$13,0))</f>
        <v>9</v>
      </c>
      <c r="J5705" s="4">
        <v>44368</v>
      </c>
      <c r="K5705" s="3" t="s">
        <v>221</v>
      </c>
      <c r="L5705" s="17" t="str">
        <f t="shared" si="464"/>
        <v>21/06/2021 16:15</v>
      </c>
      <c r="M5705" s="4">
        <v>44368</v>
      </c>
      <c r="N5705" s="3" t="s">
        <v>725</v>
      </c>
      <c r="O5705" s="17" t="str">
        <f t="shared" si="465"/>
        <v>21/06/2021 17:16</v>
      </c>
      <c r="P5705" s="24">
        <f t="shared" si="466"/>
        <v>4.2361111110949423E-2</v>
      </c>
      <c r="Q5705" s="28">
        <v>0</v>
      </c>
      <c r="R5705" s="27">
        <f t="shared" si="467"/>
        <v>60.999999999767169</v>
      </c>
      <c r="S5705" s="3" t="s">
        <v>4</v>
      </c>
      <c r="T5705" s="3" t="s">
        <v>5823</v>
      </c>
      <c r="U5705" s="3" t="s">
        <v>5829</v>
      </c>
      <c r="V5705" s="3" t="s">
        <v>5864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3</v>
      </c>
      <c r="AC5705" s="5">
        <v>0</v>
      </c>
      <c r="AD5705" s="5">
        <v>0</v>
      </c>
      <c r="AE5705" s="2">
        <v>4</v>
      </c>
      <c r="AF5705" s="2">
        <v>0</v>
      </c>
      <c r="AG5705" s="2">
        <v>0</v>
      </c>
      <c r="AH5705" s="2">
        <v>0</v>
      </c>
      <c r="AI5705" s="2">
        <v>0</v>
      </c>
      <c r="AJ5705" s="2">
        <v>2</v>
      </c>
      <c r="AK5705" s="2">
        <v>0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 t="s">
        <v>4</v>
      </c>
      <c r="AT5705" s="2" t="s">
        <v>4</v>
      </c>
    </row>
    <row r="5706" spans="1:46" x14ac:dyDescent="0.2">
      <c r="A5706" s="2">
        <v>1674385</v>
      </c>
      <c r="B5706" s="2">
        <v>866926</v>
      </c>
      <c r="C5706" s="9">
        <v>23.0814524422053</v>
      </c>
      <c r="D5706" s="9">
        <v>38.3909235098266</v>
      </c>
      <c r="E5706" s="19" t="s">
        <v>5819</v>
      </c>
      <c r="F5706" s="46">
        <f>INDEX(Δεδομένα!$P:$P,MATCH('2021'!E5706,Δεδομένα!$O:$O,0))</f>
        <v>175</v>
      </c>
      <c r="G5706" s="49" t="s">
        <v>5820</v>
      </c>
      <c r="H5706" s="51" t="str">
        <f>INDEX(Δεδομένα!B$1:B$51,MATCH('2021'!G5706,Δεδομένα!A$1:A$51,0))</f>
        <v>ΣΤΕΡΕΑΣ ΕΛΛΑΔΟΣ</v>
      </c>
      <c r="I5706" s="53">
        <f>INDEX(Δεδομένα!E$1:E$13,MATCH('2021'!H5706,Δεδομένα!D$1:D$13,0))</f>
        <v>9</v>
      </c>
      <c r="J5706" s="4">
        <v>44378</v>
      </c>
      <c r="K5706" s="3" t="s">
        <v>146</v>
      </c>
      <c r="L5706" s="17" t="str">
        <f t="shared" si="464"/>
        <v>01/07/2021 16:30</v>
      </c>
      <c r="M5706" s="4">
        <v>44378</v>
      </c>
      <c r="N5706" s="3" t="s">
        <v>17</v>
      </c>
      <c r="O5706" s="17" t="str">
        <f t="shared" si="465"/>
        <v>01/07/2021 18:00</v>
      </c>
      <c r="P5706" s="24">
        <f t="shared" si="466"/>
        <v>6.25E-2</v>
      </c>
      <c r="Q5706" s="28">
        <v>0</v>
      </c>
      <c r="R5706" s="27">
        <f t="shared" si="467"/>
        <v>90</v>
      </c>
      <c r="S5706" s="3" t="s">
        <v>4</v>
      </c>
      <c r="T5706" s="3" t="s">
        <v>5821</v>
      </c>
      <c r="U5706" s="3" t="s">
        <v>5831</v>
      </c>
      <c r="V5706" s="3" t="s">
        <v>5865</v>
      </c>
      <c r="W5706" s="5">
        <v>0</v>
      </c>
      <c r="X5706" s="5">
        <v>0</v>
      </c>
      <c r="Y5706" s="5">
        <v>0</v>
      </c>
      <c r="Z5706" s="5">
        <v>0</v>
      </c>
      <c r="AA5706" s="5">
        <v>3</v>
      </c>
      <c r="AB5706" s="5">
        <v>0</v>
      </c>
      <c r="AC5706" s="5">
        <v>0</v>
      </c>
      <c r="AD5706" s="5">
        <v>0</v>
      </c>
      <c r="AE5706" s="2">
        <v>8</v>
      </c>
      <c r="AF5706" s="2">
        <v>0</v>
      </c>
      <c r="AG5706" s="2">
        <v>0</v>
      </c>
      <c r="AH5706" s="2">
        <v>0</v>
      </c>
      <c r="AI5706" s="2">
        <v>0</v>
      </c>
      <c r="AJ5706" s="2">
        <v>4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 t="s">
        <v>4</v>
      </c>
      <c r="AT5706" s="2" t="s">
        <v>4</v>
      </c>
    </row>
    <row r="5707" spans="1:46" x14ac:dyDescent="0.2">
      <c r="A5707" s="2">
        <v>1675264</v>
      </c>
      <c r="B5707" s="2">
        <v>867326</v>
      </c>
      <c r="C5707" s="9">
        <v>22.959180501568799</v>
      </c>
      <c r="D5707" s="9">
        <v>38.531931423508603</v>
      </c>
      <c r="E5707" s="19" t="s">
        <v>5819</v>
      </c>
      <c r="F5707" s="46">
        <f>INDEX(Δεδομένα!$P:$P,MATCH('2021'!E5707,Δεδομένα!$O:$O,0))</f>
        <v>175</v>
      </c>
      <c r="G5707" s="49" t="s">
        <v>5820</v>
      </c>
      <c r="H5707" s="51" t="str">
        <f>INDEX(Δεδομένα!B$1:B$51,MATCH('2021'!G5707,Δεδομένα!A$1:A$51,0))</f>
        <v>ΣΤΕΡΕΑΣ ΕΛΛΑΔΟΣ</v>
      </c>
      <c r="I5707" s="53">
        <f>INDEX(Δεδομένα!E$1:E$13,MATCH('2021'!H5707,Δεδομένα!D$1:D$13,0))</f>
        <v>9</v>
      </c>
      <c r="J5707" s="4">
        <v>44379</v>
      </c>
      <c r="K5707" s="3" t="s">
        <v>490</v>
      </c>
      <c r="L5707" s="17" t="str">
        <f t="shared" si="464"/>
        <v>02/07/2021 16:00</v>
      </c>
      <c r="M5707" s="4">
        <v>44379</v>
      </c>
      <c r="N5707" s="3" t="s">
        <v>962</v>
      </c>
      <c r="O5707" s="17" t="str">
        <f t="shared" si="465"/>
        <v>02/07/2021 16:38</v>
      </c>
      <c r="P5707" s="24">
        <f t="shared" si="466"/>
        <v>2.6388888894871343E-2</v>
      </c>
      <c r="Q5707" s="28">
        <v>0</v>
      </c>
      <c r="R5707" s="27">
        <f t="shared" si="467"/>
        <v>38.000000008614734</v>
      </c>
      <c r="S5707" s="3" t="s">
        <v>4</v>
      </c>
      <c r="T5707" s="3" t="s">
        <v>5826</v>
      </c>
      <c r="U5707" s="3" t="s">
        <v>5866</v>
      </c>
      <c r="V5707" s="3" t="s">
        <v>5866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15</v>
      </c>
      <c r="AD5707" s="5">
        <v>0</v>
      </c>
      <c r="AE5707" s="2">
        <v>4</v>
      </c>
      <c r="AF5707" s="2">
        <v>0</v>
      </c>
      <c r="AG5707" s="2">
        <v>0</v>
      </c>
      <c r="AH5707" s="2">
        <v>0</v>
      </c>
      <c r="AI5707" s="2">
        <v>0</v>
      </c>
      <c r="AJ5707" s="2">
        <v>2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</row>
    <row r="5708" spans="1:46" x14ac:dyDescent="0.2">
      <c r="A5708" s="2">
        <v>1675271</v>
      </c>
      <c r="B5708" s="2">
        <v>867977</v>
      </c>
      <c r="C5708" s="9">
        <v>22.8107311394823</v>
      </c>
      <c r="D5708" s="9">
        <v>38.529034317239599</v>
      </c>
      <c r="E5708" s="19" t="s">
        <v>5819</v>
      </c>
      <c r="F5708" s="46">
        <f>INDEX(Δεδομένα!$P:$P,MATCH('2021'!E5708,Δεδομένα!$O:$O,0))</f>
        <v>175</v>
      </c>
      <c r="G5708" s="49" t="s">
        <v>5820</v>
      </c>
      <c r="H5708" s="51" t="str">
        <f>INDEX(Δεδομένα!B$1:B$51,MATCH('2021'!G5708,Δεδομένα!A$1:A$51,0))</f>
        <v>ΣΤΕΡΕΑΣ ΕΛΛΑΔΟΣ</v>
      </c>
      <c r="I5708" s="53">
        <f>INDEX(Δεδομένα!E$1:E$13,MATCH('2021'!H5708,Δεδομένα!D$1:D$13,0))</f>
        <v>9</v>
      </c>
      <c r="J5708" s="4">
        <v>44381</v>
      </c>
      <c r="K5708" s="3" t="s">
        <v>252</v>
      </c>
      <c r="L5708" s="17" t="str">
        <f t="shared" si="464"/>
        <v>04/07/2021 15:08</v>
      </c>
      <c r="M5708" s="4">
        <v>44381</v>
      </c>
      <c r="N5708" s="3" t="s">
        <v>221</v>
      </c>
      <c r="O5708" s="17" t="str">
        <f t="shared" si="465"/>
        <v>04/07/2021 16:15</v>
      </c>
      <c r="P5708" s="24">
        <f t="shared" si="466"/>
        <v>4.6527777776645962E-2</v>
      </c>
      <c r="Q5708" s="28">
        <v>0</v>
      </c>
      <c r="R5708" s="27">
        <f t="shared" si="467"/>
        <v>66.999999998370185</v>
      </c>
      <c r="S5708" s="3" t="s">
        <v>4</v>
      </c>
      <c r="T5708" s="3" t="s">
        <v>5823</v>
      </c>
      <c r="U5708" s="3" t="s">
        <v>2018</v>
      </c>
      <c r="V5708" s="3" t="s">
        <v>5867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20</v>
      </c>
      <c r="AD5708" s="5">
        <v>0</v>
      </c>
      <c r="AE5708" s="2">
        <v>6</v>
      </c>
      <c r="AF5708" s="2">
        <v>0</v>
      </c>
      <c r="AG5708" s="2">
        <v>0</v>
      </c>
      <c r="AH5708" s="2">
        <v>0</v>
      </c>
      <c r="AI5708" s="2">
        <v>0</v>
      </c>
      <c r="AJ5708" s="2">
        <v>3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</row>
    <row r="5709" spans="1:46" x14ac:dyDescent="0.2">
      <c r="A5709" s="2">
        <v>1678015</v>
      </c>
      <c r="B5709" s="2">
        <v>869383</v>
      </c>
      <c r="C5709" s="9">
        <v>22.910759375080598</v>
      </c>
      <c r="D5709" s="9">
        <v>38.439164386891797</v>
      </c>
      <c r="E5709" s="19" t="s">
        <v>5819</v>
      </c>
      <c r="F5709" s="46">
        <f>INDEX(Δεδομένα!$P:$P,MATCH('2021'!E5709,Δεδομένα!$O:$O,0))</f>
        <v>175</v>
      </c>
      <c r="G5709" s="49" t="s">
        <v>5820</v>
      </c>
      <c r="H5709" s="51" t="str">
        <f>INDEX(Δεδομένα!B$1:B$51,MATCH('2021'!G5709,Δεδομένα!A$1:A$51,0))</f>
        <v>ΣΤΕΡΕΑΣ ΕΛΛΑΔΟΣ</v>
      </c>
      <c r="I5709" s="53">
        <f>INDEX(Δεδομένα!E$1:E$13,MATCH('2021'!H5709,Δεδομένα!D$1:D$13,0))</f>
        <v>9</v>
      </c>
      <c r="J5709" s="4">
        <v>44386</v>
      </c>
      <c r="K5709" s="3" t="s">
        <v>3433</v>
      </c>
      <c r="L5709" s="17" t="str">
        <f t="shared" ref="L5709:L5760" si="468">_xlfn.CONCAT(TEXT(J5709,"ηη/μμ/εεε")," ",TEXT(K5709,"ωω:λλ"))</f>
        <v>09/07/2021 08:49</v>
      </c>
      <c r="M5709" s="4">
        <v>44386</v>
      </c>
      <c r="N5709" s="3" t="s">
        <v>536</v>
      </c>
      <c r="O5709" s="17" t="str">
        <f t="shared" ref="O5709:O5760" si="469">_xlfn.CONCAT(TEXT(M5709,"ηη/μμ/εεε")," ",TEXT(N5709,"ωω:λλ"))</f>
        <v>09/07/2021 09:47</v>
      </c>
      <c r="P5709" s="24">
        <f t="shared" ref="P5709:P5760" si="470">O5709-L5709</f>
        <v>4.0277777778101154E-2</v>
      </c>
      <c r="Q5709" s="28">
        <v>0</v>
      </c>
      <c r="R5709" s="27">
        <f t="shared" ref="R5709:R5760" si="471">P5709*(24*60)</f>
        <v>58.000000000465661</v>
      </c>
      <c r="S5709" s="3" t="s">
        <v>4</v>
      </c>
      <c r="T5709" s="3" t="s">
        <v>5823</v>
      </c>
      <c r="U5709" s="3" t="s">
        <v>5847</v>
      </c>
      <c r="V5709" s="3" t="s">
        <v>5847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0.1</v>
      </c>
      <c r="AC5709" s="5">
        <v>0</v>
      </c>
      <c r="AD5709" s="5">
        <v>0</v>
      </c>
      <c r="AE5709" s="2">
        <v>6</v>
      </c>
      <c r="AF5709" s="2">
        <v>0</v>
      </c>
      <c r="AG5709" s="2">
        <v>0</v>
      </c>
      <c r="AH5709" s="2">
        <v>0</v>
      </c>
      <c r="AI5709" s="2">
        <v>0</v>
      </c>
      <c r="AJ5709" s="2">
        <v>3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</row>
    <row r="5710" spans="1:46" x14ac:dyDescent="0.2">
      <c r="A5710" s="2">
        <v>1679894</v>
      </c>
      <c r="B5710" s="2">
        <v>871696</v>
      </c>
      <c r="C5710" s="9">
        <v>22.9550460572666</v>
      </c>
      <c r="D5710" s="9">
        <v>38.424762096025603</v>
      </c>
      <c r="E5710" s="19" t="s">
        <v>5819</v>
      </c>
      <c r="F5710" s="46">
        <f>INDEX(Δεδομένα!$P:$P,MATCH('2021'!E5710,Δεδομένα!$O:$O,0))</f>
        <v>175</v>
      </c>
      <c r="G5710" s="49" t="s">
        <v>5820</v>
      </c>
      <c r="H5710" s="51" t="str">
        <f>INDEX(Δεδομένα!B$1:B$51,MATCH('2021'!G5710,Δεδομένα!A$1:A$51,0))</f>
        <v>ΣΤΕΡΕΑΣ ΕΛΛΑΔΟΣ</v>
      </c>
      <c r="I5710" s="53">
        <f>INDEX(Δεδομένα!E$1:E$13,MATCH('2021'!H5710,Δεδομένα!D$1:D$13,0))</f>
        <v>9</v>
      </c>
      <c r="J5710" s="4">
        <v>44393</v>
      </c>
      <c r="K5710" s="3" t="s">
        <v>601</v>
      </c>
      <c r="L5710" s="17" t="str">
        <f t="shared" si="468"/>
        <v>16/07/2021 14:58</v>
      </c>
      <c r="M5710" s="4">
        <v>44393</v>
      </c>
      <c r="N5710" s="3" t="s">
        <v>407</v>
      </c>
      <c r="O5710" s="17" t="str">
        <f t="shared" si="469"/>
        <v>16/07/2021 15:40</v>
      </c>
      <c r="P5710" s="24">
        <f t="shared" si="470"/>
        <v>2.9166666667151731E-2</v>
      </c>
      <c r="Q5710" s="28">
        <v>0</v>
      </c>
      <c r="R5710" s="27">
        <f t="shared" si="471"/>
        <v>42.000000000698492</v>
      </c>
      <c r="S5710" s="3" t="s">
        <v>4</v>
      </c>
      <c r="T5710" s="3" t="s">
        <v>5823</v>
      </c>
      <c r="U5710" s="3" t="s">
        <v>123</v>
      </c>
      <c r="V5710" s="3" t="s">
        <v>5000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10</v>
      </c>
      <c r="AC5710" s="5">
        <v>0</v>
      </c>
      <c r="AD5710" s="5">
        <v>0</v>
      </c>
      <c r="AE5710" s="2">
        <v>6</v>
      </c>
      <c r="AF5710" s="2">
        <v>0</v>
      </c>
      <c r="AG5710" s="2">
        <v>0</v>
      </c>
      <c r="AH5710" s="2">
        <v>0</v>
      </c>
      <c r="AI5710" s="2">
        <v>0</v>
      </c>
      <c r="AJ5710" s="2">
        <v>3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</row>
    <row r="5711" spans="1:46" x14ac:dyDescent="0.2">
      <c r="A5711" s="2">
        <v>1680530</v>
      </c>
      <c r="B5711" s="2">
        <v>873289</v>
      </c>
      <c r="C5711" s="9">
        <v>22.942127477995999</v>
      </c>
      <c r="D5711" s="9">
        <v>38.485829423563203</v>
      </c>
      <c r="E5711" s="19" t="s">
        <v>5819</v>
      </c>
      <c r="F5711" s="46">
        <f>INDEX(Δεδομένα!$P:$P,MATCH('2021'!E5711,Δεδομένα!$O:$O,0))</f>
        <v>175</v>
      </c>
      <c r="G5711" s="49" t="s">
        <v>5820</v>
      </c>
      <c r="H5711" s="51" t="str">
        <f>INDEX(Δεδομένα!B$1:B$51,MATCH('2021'!G5711,Δεδομένα!A$1:A$51,0))</f>
        <v>ΣΤΕΡΕΑΣ ΕΛΛΑΔΟΣ</v>
      </c>
      <c r="I5711" s="53">
        <f>INDEX(Δεδομένα!E$1:E$13,MATCH('2021'!H5711,Δεδομένα!D$1:D$13,0))</f>
        <v>9</v>
      </c>
      <c r="J5711" s="4">
        <v>44398</v>
      </c>
      <c r="K5711" s="3" t="s">
        <v>677</v>
      </c>
      <c r="L5711" s="17" t="str">
        <f t="shared" si="468"/>
        <v>21/07/2021 17:13</v>
      </c>
      <c r="M5711" s="4">
        <v>44398</v>
      </c>
      <c r="N5711" s="3" t="s">
        <v>697</v>
      </c>
      <c r="O5711" s="17" t="str">
        <f t="shared" si="469"/>
        <v>21/07/2021 17:40</v>
      </c>
      <c r="P5711" s="24">
        <f t="shared" si="470"/>
        <v>1.8749999995634425E-2</v>
      </c>
      <c r="Q5711" s="28">
        <v>0</v>
      </c>
      <c r="R5711" s="27">
        <f t="shared" si="471"/>
        <v>26.999999993713573</v>
      </c>
      <c r="S5711" s="3" t="s">
        <v>4</v>
      </c>
      <c r="T5711" s="3" t="s">
        <v>5823</v>
      </c>
      <c r="U5711" s="3" t="s">
        <v>5836</v>
      </c>
      <c r="V5711" s="3" t="s">
        <v>5868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5</v>
      </c>
      <c r="AC5711" s="5">
        <v>0</v>
      </c>
      <c r="AD5711" s="5">
        <v>0</v>
      </c>
      <c r="AE5711" s="2">
        <v>8</v>
      </c>
      <c r="AF5711" s="2">
        <v>0</v>
      </c>
      <c r="AG5711" s="2">
        <v>0</v>
      </c>
      <c r="AH5711" s="2">
        <v>0</v>
      </c>
      <c r="AI5711" s="2">
        <v>0</v>
      </c>
      <c r="AJ5711" s="2">
        <v>4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</row>
    <row r="5712" spans="1:46" x14ac:dyDescent="0.2">
      <c r="A5712" s="2">
        <v>1681956</v>
      </c>
      <c r="B5712" s="2">
        <v>874477</v>
      </c>
      <c r="C5712" s="9">
        <v>23.012835329614798</v>
      </c>
      <c r="D5712" s="9">
        <v>38.497556400277297</v>
      </c>
      <c r="E5712" s="19" t="s">
        <v>5819</v>
      </c>
      <c r="F5712" s="46">
        <f>INDEX(Δεδομένα!$P:$P,MATCH('2021'!E5712,Δεδομένα!$O:$O,0))</f>
        <v>175</v>
      </c>
      <c r="G5712" s="49" t="s">
        <v>5820</v>
      </c>
      <c r="H5712" s="51" t="str">
        <f>INDEX(Δεδομένα!B$1:B$51,MATCH('2021'!G5712,Δεδομένα!A$1:A$51,0))</f>
        <v>ΣΤΕΡΕΑΣ ΕΛΛΑΔΟΣ</v>
      </c>
      <c r="I5712" s="53">
        <f>INDEX(Δεδομένα!E$1:E$13,MATCH('2021'!H5712,Δεδομένα!D$1:D$13,0))</f>
        <v>9</v>
      </c>
      <c r="J5712" s="4">
        <v>44402</v>
      </c>
      <c r="K5712" s="3" t="s">
        <v>256</v>
      </c>
      <c r="L5712" s="17" t="str">
        <f t="shared" si="468"/>
        <v>25/07/2021 20:15</v>
      </c>
      <c r="M5712" s="4">
        <v>44402</v>
      </c>
      <c r="N5712" s="3" t="s">
        <v>534</v>
      </c>
      <c r="O5712" s="17" t="str">
        <f t="shared" si="469"/>
        <v>25/07/2021 20:45</v>
      </c>
      <c r="P5712" s="24">
        <f t="shared" si="470"/>
        <v>2.0833333335758653E-2</v>
      </c>
      <c r="Q5712" s="28">
        <v>0</v>
      </c>
      <c r="R5712" s="27">
        <f t="shared" si="471"/>
        <v>30.00000000349246</v>
      </c>
      <c r="S5712" s="3" t="s">
        <v>4</v>
      </c>
      <c r="T5712" s="3" t="s">
        <v>5826</v>
      </c>
      <c r="U5712" s="3" t="s">
        <v>5827</v>
      </c>
      <c r="V5712" s="3" t="s">
        <v>5869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10</v>
      </c>
      <c r="AD5712" s="5">
        <v>0</v>
      </c>
      <c r="AE5712" s="2">
        <v>4</v>
      </c>
      <c r="AF5712" s="2">
        <v>0</v>
      </c>
      <c r="AG5712" s="2">
        <v>0</v>
      </c>
      <c r="AH5712" s="2">
        <v>0</v>
      </c>
      <c r="AI5712" s="2">
        <v>0</v>
      </c>
      <c r="AJ5712" s="2">
        <v>2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</row>
    <row r="5713" spans="1:46" x14ac:dyDescent="0.2">
      <c r="A5713" s="2">
        <v>1682792</v>
      </c>
      <c r="B5713" s="2">
        <v>874393</v>
      </c>
      <c r="C5713" s="9">
        <v>22.971876821038499</v>
      </c>
      <c r="D5713" s="9">
        <v>38.393938566395498</v>
      </c>
      <c r="E5713" s="19" t="s">
        <v>5819</v>
      </c>
      <c r="F5713" s="46">
        <f>INDEX(Δεδομένα!$P:$P,MATCH('2021'!E5713,Δεδομένα!$O:$O,0))</f>
        <v>175</v>
      </c>
      <c r="G5713" s="49" t="s">
        <v>5820</v>
      </c>
      <c r="H5713" s="51" t="str">
        <f>INDEX(Δεδομένα!B$1:B$51,MATCH('2021'!G5713,Δεδομένα!A$1:A$51,0))</f>
        <v>ΣΤΕΡΕΑΣ ΕΛΛΑΔΟΣ</v>
      </c>
      <c r="I5713" s="53">
        <f>INDEX(Δεδομένα!E$1:E$13,MATCH('2021'!H5713,Δεδομένα!D$1:D$13,0))</f>
        <v>9</v>
      </c>
      <c r="J5713" s="4">
        <v>44402</v>
      </c>
      <c r="K5713" s="3" t="s">
        <v>451</v>
      </c>
      <c r="L5713" s="17" t="str">
        <f t="shared" si="468"/>
        <v>25/07/2021 14:44</v>
      </c>
      <c r="M5713" s="4">
        <v>44404</v>
      </c>
      <c r="N5713" s="3" t="s">
        <v>2237</v>
      </c>
      <c r="O5713" s="17" t="str">
        <f t="shared" si="469"/>
        <v>27/07/2021 21:52</v>
      </c>
      <c r="P5713" s="29">
        <f t="shared" si="470"/>
        <v>2.297222222223354</v>
      </c>
      <c r="Q5713" s="30">
        <f>2*24</f>
        <v>48</v>
      </c>
      <c r="R5713" s="27">
        <f t="shared" si="471"/>
        <v>3308.0000000016298</v>
      </c>
      <c r="S5713" s="3" t="s">
        <v>4</v>
      </c>
      <c r="T5713" s="3" t="s">
        <v>5823</v>
      </c>
      <c r="U5713" s="3" t="s">
        <v>5870</v>
      </c>
      <c r="V5713" s="3" t="s">
        <v>5871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90</v>
      </c>
      <c r="AC5713" s="5">
        <v>0</v>
      </c>
      <c r="AD5713" s="5">
        <v>0</v>
      </c>
      <c r="AE5713" s="2">
        <v>24</v>
      </c>
      <c r="AF5713" s="2">
        <v>5</v>
      </c>
      <c r="AG5713" s="2">
        <v>0</v>
      </c>
      <c r="AH5713" s="2">
        <v>0</v>
      </c>
      <c r="AI5713" s="2">
        <v>0</v>
      </c>
      <c r="AJ5713" s="2">
        <v>9</v>
      </c>
      <c r="AK5713" s="2">
        <v>0</v>
      </c>
      <c r="AL5713" s="2">
        <v>3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</row>
    <row r="5714" spans="1:46" x14ac:dyDescent="0.2">
      <c r="A5714" s="2">
        <v>1682798</v>
      </c>
      <c r="B5714" s="2">
        <v>874659</v>
      </c>
      <c r="C5714" s="9">
        <v>23.106349364891901</v>
      </c>
      <c r="D5714" s="9">
        <v>38.413369377512403</v>
      </c>
      <c r="E5714" s="19" t="s">
        <v>5819</v>
      </c>
      <c r="F5714" s="46">
        <f>INDEX(Δεδομένα!$P:$P,MATCH('2021'!E5714,Δεδομένα!$O:$O,0))</f>
        <v>175</v>
      </c>
      <c r="G5714" s="49" t="s">
        <v>5820</v>
      </c>
      <c r="H5714" s="51" t="str">
        <f>INDEX(Δεδομένα!B$1:B$51,MATCH('2021'!G5714,Δεδομένα!A$1:A$51,0))</f>
        <v>ΣΤΕΡΕΑΣ ΕΛΛΑΔΟΣ</v>
      </c>
      <c r="I5714" s="53">
        <f>INDEX(Δεδομένα!E$1:E$13,MATCH('2021'!H5714,Δεδομένα!D$1:D$13,0))</f>
        <v>9</v>
      </c>
      <c r="J5714" s="4">
        <v>44403</v>
      </c>
      <c r="K5714" s="3" t="s">
        <v>531</v>
      </c>
      <c r="L5714" s="17" t="str">
        <f t="shared" si="468"/>
        <v>26/07/2021 14:10</v>
      </c>
      <c r="M5714" s="4">
        <v>44403</v>
      </c>
      <c r="N5714" s="3" t="s">
        <v>136</v>
      </c>
      <c r="O5714" s="17" t="str">
        <f t="shared" si="469"/>
        <v>26/07/2021 15:27</v>
      </c>
      <c r="P5714" s="24">
        <f t="shared" si="470"/>
        <v>5.3472222221898846E-2</v>
      </c>
      <c r="Q5714" s="28">
        <v>0</v>
      </c>
      <c r="R5714" s="27">
        <f t="shared" si="471"/>
        <v>76.999999999534339</v>
      </c>
      <c r="S5714" s="3" t="s">
        <v>4</v>
      </c>
      <c r="T5714" s="3" t="s">
        <v>5821</v>
      </c>
      <c r="U5714" s="3" t="s">
        <v>123</v>
      </c>
      <c r="V5714" s="3" t="s">
        <v>5832</v>
      </c>
      <c r="W5714" s="5">
        <v>0</v>
      </c>
      <c r="X5714" s="5">
        <v>0</v>
      </c>
      <c r="Y5714" s="5">
        <v>0</v>
      </c>
      <c r="Z5714" s="5">
        <v>0</v>
      </c>
      <c r="AA5714" s="5">
        <v>1</v>
      </c>
      <c r="AB5714" s="5">
        <v>0</v>
      </c>
      <c r="AC5714" s="5">
        <v>5</v>
      </c>
      <c r="AD5714" s="5">
        <v>0</v>
      </c>
      <c r="AE5714" s="2">
        <v>4</v>
      </c>
      <c r="AF5714" s="2">
        <v>0</v>
      </c>
      <c r="AG5714" s="2">
        <v>0</v>
      </c>
      <c r="AH5714" s="2">
        <v>0</v>
      </c>
      <c r="AI5714" s="2">
        <v>0</v>
      </c>
      <c r="AJ5714" s="2">
        <v>2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</row>
    <row r="5715" spans="1:46" x14ac:dyDescent="0.2">
      <c r="A5715" s="2">
        <v>1682802</v>
      </c>
      <c r="B5715" s="2">
        <v>875323</v>
      </c>
      <c r="C5715" s="9">
        <v>22.766939444422899</v>
      </c>
      <c r="D5715" s="9">
        <v>38.567342529142003</v>
      </c>
      <c r="E5715" s="19" t="s">
        <v>5819</v>
      </c>
      <c r="F5715" s="46">
        <f>INDEX(Δεδομένα!$P:$P,MATCH('2021'!E5715,Δεδομένα!$O:$O,0))</f>
        <v>175</v>
      </c>
      <c r="G5715" s="49" t="s">
        <v>5820</v>
      </c>
      <c r="H5715" s="51" t="str">
        <f>INDEX(Δεδομένα!B$1:B$51,MATCH('2021'!G5715,Δεδομένα!A$1:A$51,0))</f>
        <v>ΣΤΕΡΕΑΣ ΕΛΛΑΔΟΣ</v>
      </c>
      <c r="I5715" s="53">
        <f>INDEX(Δεδομένα!E$1:E$13,MATCH('2021'!H5715,Δεδομένα!D$1:D$13,0))</f>
        <v>9</v>
      </c>
      <c r="J5715" s="4">
        <v>44405</v>
      </c>
      <c r="K5715" s="3" t="s">
        <v>1073</v>
      </c>
      <c r="L5715" s="17" t="str">
        <f t="shared" si="468"/>
        <v>28/07/2021 14:57</v>
      </c>
      <c r="M5715" s="4">
        <v>44405</v>
      </c>
      <c r="N5715" s="3" t="s">
        <v>509</v>
      </c>
      <c r="O5715" s="17" t="str">
        <f t="shared" si="469"/>
        <v>28/07/2021 15:55</v>
      </c>
      <c r="P5715" s="24">
        <f t="shared" si="470"/>
        <v>4.0277777778101154E-2</v>
      </c>
      <c r="Q5715" s="28">
        <v>0</v>
      </c>
      <c r="R5715" s="27">
        <f t="shared" si="471"/>
        <v>58.000000000465661</v>
      </c>
      <c r="S5715" s="3" t="s">
        <v>4</v>
      </c>
      <c r="T5715" s="3" t="s">
        <v>5823</v>
      </c>
      <c r="U5715" s="3" t="s">
        <v>5824</v>
      </c>
      <c r="V5715" s="3" t="s">
        <v>5872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10</v>
      </c>
      <c r="AD5715" s="5">
        <v>0</v>
      </c>
      <c r="AE5715" s="2">
        <v>6</v>
      </c>
      <c r="AF5715" s="2">
        <v>0</v>
      </c>
      <c r="AG5715" s="2">
        <v>0</v>
      </c>
      <c r="AH5715" s="2">
        <v>0</v>
      </c>
      <c r="AI5715" s="2">
        <v>0</v>
      </c>
      <c r="AJ5715" s="2">
        <v>3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</row>
    <row r="5716" spans="1:46" x14ac:dyDescent="0.2">
      <c r="A5716" s="2">
        <v>1683317</v>
      </c>
      <c r="B5716" s="2">
        <v>877069</v>
      </c>
      <c r="C5716" s="9">
        <v>23.118526426107099</v>
      </c>
      <c r="D5716" s="9">
        <v>38.370992891137298</v>
      </c>
      <c r="E5716" s="19" t="s">
        <v>5819</v>
      </c>
      <c r="F5716" s="46">
        <f>INDEX(Δεδομένα!$P:$P,MATCH('2021'!E5716,Δεδομένα!$O:$O,0))</f>
        <v>175</v>
      </c>
      <c r="G5716" s="49" t="s">
        <v>5820</v>
      </c>
      <c r="H5716" s="51" t="str">
        <f>INDEX(Δεδομένα!B$1:B$51,MATCH('2021'!G5716,Δεδομένα!A$1:A$51,0))</f>
        <v>ΣΤΕΡΕΑΣ ΕΛΛΑΔΟΣ</v>
      </c>
      <c r="I5716" s="53">
        <f>INDEX(Δεδομένα!E$1:E$13,MATCH('2021'!H5716,Δεδομένα!D$1:D$13,0))</f>
        <v>9</v>
      </c>
      <c r="J5716" s="4">
        <v>44410</v>
      </c>
      <c r="K5716" s="3" t="s">
        <v>1233</v>
      </c>
      <c r="L5716" s="17" t="str">
        <f t="shared" si="468"/>
        <v>02/08/2021 16:45</v>
      </c>
      <c r="M5716" s="4">
        <v>44410</v>
      </c>
      <c r="N5716" s="3" t="s">
        <v>166</v>
      </c>
      <c r="O5716" s="17" t="str">
        <f t="shared" si="469"/>
        <v>02/08/2021 20:25</v>
      </c>
      <c r="P5716" s="24">
        <f t="shared" si="470"/>
        <v>0.15277777778101154</v>
      </c>
      <c r="Q5716" s="28">
        <v>0</v>
      </c>
      <c r="R5716" s="27">
        <f t="shared" si="471"/>
        <v>220.00000000465661</v>
      </c>
      <c r="S5716" s="3" t="s">
        <v>4</v>
      </c>
      <c r="T5716" s="3" t="s">
        <v>5821</v>
      </c>
      <c r="U5716" s="3" t="s">
        <v>5831</v>
      </c>
      <c r="V5716" s="3" t="s">
        <v>1128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40</v>
      </c>
      <c r="AD5716" s="5">
        <v>0</v>
      </c>
      <c r="AE5716" s="2">
        <v>10</v>
      </c>
      <c r="AF5716" s="2">
        <v>0</v>
      </c>
      <c r="AG5716" s="2">
        <v>0</v>
      </c>
      <c r="AH5716" s="2">
        <v>0</v>
      </c>
      <c r="AI5716" s="2">
        <v>0</v>
      </c>
      <c r="AJ5716" s="2">
        <v>4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</row>
    <row r="5717" spans="1:46" x14ac:dyDescent="0.2">
      <c r="A5717" s="2">
        <v>1686821</v>
      </c>
      <c r="B5717" s="2">
        <v>881721</v>
      </c>
      <c r="C5717" s="9">
        <v>22.7263811198005</v>
      </c>
      <c r="D5717" s="9">
        <v>38.521737754218599</v>
      </c>
      <c r="E5717" s="19" t="s">
        <v>5819</v>
      </c>
      <c r="F5717" s="46">
        <f>INDEX(Δεδομένα!$P:$P,MATCH('2021'!E5717,Δεδομένα!$O:$O,0))</f>
        <v>175</v>
      </c>
      <c r="G5717" s="49" t="s">
        <v>5820</v>
      </c>
      <c r="H5717" s="51" t="str">
        <f>INDEX(Δεδομένα!B$1:B$51,MATCH('2021'!G5717,Δεδομένα!A$1:A$51,0))</f>
        <v>ΣΤΕΡΕΑΣ ΕΛΛΑΔΟΣ</v>
      </c>
      <c r="I5717" s="53">
        <f>INDEX(Δεδομένα!E$1:E$13,MATCH('2021'!H5717,Δεδομένα!D$1:D$13,0))</f>
        <v>9</v>
      </c>
      <c r="J5717" s="4">
        <v>44419</v>
      </c>
      <c r="K5717" s="3" t="s">
        <v>93</v>
      </c>
      <c r="L5717" s="17" t="str">
        <f t="shared" si="468"/>
        <v>11/08/2021 17:12</v>
      </c>
      <c r="M5717" s="4">
        <v>44420</v>
      </c>
      <c r="N5717" s="3" t="s">
        <v>299</v>
      </c>
      <c r="O5717" s="17" t="str">
        <f t="shared" si="469"/>
        <v>12/08/2021 13:10</v>
      </c>
      <c r="P5717" s="24">
        <f t="shared" si="470"/>
        <v>0.8319444444423425</v>
      </c>
      <c r="Q5717" s="28">
        <v>0</v>
      </c>
      <c r="R5717" s="27">
        <f t="shared" si="471"/>
        <v>1197.9999999969732</v>
      </c>
      <c r="S5717" s="3" t="s">
        <v>4</v>
      </c>
      <c r="T5717" s="3" t="s">
        <v>5823</v>
      </c>
      <c r="U5717" s="3" t="s">
        <v>5844</v>
      </c>
      <c r="V5717" s="3" t="s">
        <v>5873</v>
      </c>
      <c r="W5717" s="5">
        <v>0</v>
      </c>
      <c r="X5717" s="5">
        <v>0.03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2">
        <v>4</v>
      </c>
      <c r="AF5717" s="2">
        <v>0</v>
      </c>
      <c r="AG5717" s="2">
        <v>0</v>
      </c>
      <c r="AH5717" s="2">
        <v>0</v>
      </c>
      <c r="AI5717" s="2">
        <v>0</v>
      </c>
      <c r="AJ5717" s="2">
        <v>2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</row>
    <row r="5718" spans="1:46" x14ac:dyDescent="0.2">
      <c r="A5718" s="2">
        <v>1686823</v>
      </c>
      <c r="B5718" s="2">
        <v>881729</v>
      </c>
      <c r="C5718" s="9">
        <v>22.881641361322298</v>
      </c>
      <c r="D5718" s="9">
        <v>38.424919067453402</v>
      </c>
      <c r="E5718" s="19" t="s">
        <v>5819</v>
      </c>
      <c r="F5718" s="46">
        <f>INDEX(Δεδομένα!$P:$P,MATCH('2021'!E5718,Δεδομένα!$O:$O,0))</f>
        <v>175</v>
      </c>
      <c r="G5718" s="49" t="s">
        <v>5820</v>
      </c>
      <c r="H5718" s="51" t="str">
        <f>INDEX(Δεδομένα!B$1:B$51,MATCH('2021'!G5718,Δεδομένα!A$1:A$51,0))</f>
        <v>ΣΤΕΡΕΑΣ ΕΛΛΑΔΟΣ</v>
      </c>
      <c r="I5718" s="53">
        <f>INDEX(Δεδομένα!E$1:E$13,MATCH('2021'!H5718,Δεδομένα!D$1:D$13,0))</f>
        <v>9</v>
      </c>
      <c r="J5718" s="4">
        <v>44419</v>
      </c>
      <c r="K5718" s="3" t="s">
        <v>677</v>
      </c>
      <c r="L5718" s="17" t="str">
        <f t="shared" si="468"/>
        <v>11/08/2021 17:13</v>
      </c>
      <c r="M5718" s="4">
        <v>44419</v>
      </c>
      <c r="N5718" s="3" t="s">
        <v>497</v>
      </c>
      <c r="O5718" s="17" t="str">
        <f t="shared" si="469"/>
        <v>11/08/2021 21:00</v>
      </c>
      <c r="P5718" s="24">
        <f t="shared" si="470"/>
        <v>0.15763888888614019</v>
      </c>
      <c r="Q5718" s="28">
        <v>0</v>
      </c>
      <c r="R5718" s="27">
        <f t="shared" si="471"/>
        <v>226.99999999604188</v>
      </c>
      <c r="S5718" s="3" t="s">
        <v>4</v>
      </c>
      <c r="T5718" s="3" t="s">
        <v>5823</v>
      </c>
      <c r="U5718" s="3" t="s">
        <v>5829</v>
      </c>
      <c r="V5718" s="3" t="s">
        <v>5874</v>
      </c>
      <c r="W5718" s="5">
        <v>0</v>
      </c>
      <c r="X5718" s="5">
        <v>2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2">
        <v>4</v>
      </c>
      <c r="AF5718" s="2">
        <v>0</v>
      </c>
      <c r="AG5718" s="2">
        <v>4</v>
      </c>
      <c r="AH5718" s="2">
        <v>0</v>
      </c>
      <c r="AI5718" s="2">
        <v>3</v>
      </c>
      <c r="AJ5718" s="2">
        <v>2</v>
      </c>
      <c r="AK5718" s="2">
        <v>0</v>
      </c>
      <c r="AL5718" s="2">
        <v>4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</row>
    <row r="5719" spans="1:46" x14ac:dyDescent="0.2">
      <c r="A5719" s="2">
        <v>1686825</v>
      </c>
      <c r="B5719" s="2">
        <v>881815</v>
      </c>
      <c r="C5719" s="9">
        <v>22.909629393932999</v>
      </c>
      <c r="D5719" s="9">
        <v>38.442502737612699</v>
      </c>
      <c r="E5719" s="19" t="s">
        <v>5819</v>
      </c>
      <c r="F5719" s="46">
        <f>INDEX(Δεδομένα!$P:$P,MATCH('2021'!E5719,Δεδομένα!$O:$O,0))</f>
        <v>175</v>
      </c>
      <c r="G5719" s="49" t="s">
        <v>5820</v>
      </c>
      <c r="H5719" s="51" t="str">
        <f>INDEX(Δεδομένα!B$1:B$51,MATCH('2021'!G5719,Δεδομένα!A$1:A$51,0))</f>
        <v>ΣΤΕΡΕΑΣ ΕΛΛΑΔΟΣ</v>
      </c>
      <c r="I5719" s="53">
        <f>INDEX(Δεδομένα!E$1:E$13,MATCH('2021'!H5719,Δεδομένα!D$1:D$13,0))</f>
        <v>9</v>
      </c>
      <c r="J5719" s="4">
        <v>44419</v>
      </c>
      <c r="K5719" s="3" t="s">
        <v>970</v>
      </c>
      <c r="L5719" s="17" t="str">
        <f t="shared" si="468"/>
        <v>11/08/2021 17:29</v>
      </c>
      <c r="M5719" s="4">
        <v>44419</v>
      </c>
      <c r="N5719" s="3" t="s">
        <v>1435</v>
      </c>
      <c r="O5719" s="17" t="str">
        <f t="shared" si="469"/>
        <v>11/08/2021 17:41</v>
      </c>
      <c r="P5719" s="24">
        <f t="shared" si="470"/>
        <v>8.333333331393078E-3</v>
      </c>
      <c r="Q5719" s="28">
        <v>0</v>
      </c>
      <c r="R5719" s="27">
        <f t="shared" si="471"/>
        <v>11.999999997206032</v>
      </c>
      <c r="S5719" s="3" t="s">
        <v>4</v>
      </c>
      <c r="T5719" s="3" t="s">
        <v>5823</v>
      </c>
      <c r="U5719" s="3" t="s">
        <v>5829</v>
      </c>
      <c r="V5719" s="3" t="s">
        <v>5864</v>
      </c>
      <c r="W5719" s="5">
        <v>0</v>
      </c>
      <c r="X5719" s="5">
        <v>0</v>
      </c>
      <c r="Y5719" s="5">
        <v>0</v>
      </c>
      <c r="Z5719" s="5">
        <v>0</v>
      </c>
      <c r="AA5719" s="5">
        <v>0.05</v>
      </c>
      <c r="AB5719" s="5">
        <v>0</v>
      </c>
      <c r="AC5719" s="5">
        <v>0</v>
      </c>
      <c r="AD5719" s="5">
        <v>0</v>
      </c>
      <c r="AE5719" s="2">
        <v>2</v>
      </c>
      <c r="AF5719" s="2">
        <v>0</v>
      </c>
      <c r="AG5719" s="2">
        <v>0</v>
      </c>
      <c r="AH5719" s="2">
        <v>0</v>
      </c>
      <c r="AI5719" s="2">
        <v>0</v>
      </c>
      <c r="AJ5719" s="2">
        <v>1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</row>
    <row r="5720" spans="1:46" x14ac:dyDescent="0.2">
      <c r="A5720" s="2">
        <v>1686838</v>
      </c>
      <c r="B5720" s="2">
        <v>881824</v>
      </c>
      <c r="C5720" s="9">
        <v>22.992105365683599</v>
      </c>
      <c r="D5720" s="9">
        <v>38.493934850446301</v>
      </c>
      <c r="E5720" s="19" t="s">
        <v>5819</v>
      </c>
      <c r="F5720" s="46">
        <f>INDEX(Δεδομένα!$P:$P,MATCH('2021'!E5720,Δεδομένα!$O:$O,0))</f>
        <v>175</v>
      </c>
      <c r="G5720" s="49" t="s">
        <v>5820</v>
      </c>
      <c r="H5720" s="51" t="str">
        <f>INDEX(Δεδομένα!B$1:B$51,MATCH('2021'!G5720,Δεδομένα!A$1:A$51,0))</f>
        <v>ΣΤΕΡΕΑΣ ΕΛΛΑΔΟΣ</v>
      </c>
      <c r="I5720" s="53">
        <f>INDEX(Δεδομένα!E$1:E$13,MATCH('2021'!H5720,Δεδομένα!D$1:D$13,0))</f>
        <v>9</v>
      </c>
      <c r="J5720" s="4">
        <v>44419</v>
      </c>
      <c r="K5720" s="3" t="s">
        <v>267</v>
      </c>
      <c r="L5720" s="17" t="str">
        <f t="shared" si="468"/>
        <v>11/08/2021 17:30</v>
      </c>
      <c r="M5720" s="4">
        <v>44419</v>
      </c>
      <c r="N5720" s="3" t="s">
        <v>1395</v>
      </c>
      <c r="O5720" s="17" t="str">
        <f t="shared" si="469"/>
        <v>11/08/2021 17:53</v>
      </c>
      <c r="P5720" s="24">
        <f t="shared" si="470"/>
        <v>1.5972222223354038E-2</v>
      </c>
      <c r="Q5720" s="28">
        <v>0</v>
      </c>
      <c r="R5720" s="27">
        <f t="shared" si="471"/>
        <v>23.000000001629815</v>
      </c>
      <c r="S5720" s="3" t="s">
        <v>4</v>
      </c>
      <c r="T5720" s="3" t="s">
        <v>5826</v>
      </c>
      <c r="U5720" s="3" t="s">
        <v>5827</v>
      </c>
      <c r="V5720" s="3" t="s">
        <v>5875</v>
      </c>
      <c r="W5720" s="5">
        <v>0</v>
      </c>
      <c r="X5720" s="5">
        <v>0</v>
      </c>
      <c r="Y5720" s="5">
        <v>0</v>
      </c>
      <c r="Z5720" s="5">
        <v>0</v>
      </c>
      <c r="AA5720" s="5">
        <v>0.05</v>
      </c>
      <c r="AB5720" s="5">
        <v>0</v>
      </c>
      <c r="AC5720" s="5">
        <v>0</v>
      </c>
      <c r="AD5720" s="5">
        <v>0</v>
      </c>
      <c r="AE5720" s="2">
        <v>2</v>
      </c>
      <c r="AF5720" s="2">
        <v>0</v>
      </c>
      <c r="AG5720" s="2">
        <v>0</v>
      </c>
      <c r="AH5720" s="2">
        <v>0</v>
      </c>
      <c r="AI5720" s="2">
        <v>0</v>
      </c>
      <c r="AJ5720" s="2">
        <v>1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</row>
    <row r="5721" spans="1:46" x14ac:dyDescent="0.2">
      <c r="A5721" s="2">
        <v>1687329</v>
      </c>
      <c r="B5721" s="2">
        <v>881827</v>
      </c>
      <c r="C5721" s="9">
        <v>22.969109102802499</v>
      </c>
      <c r="D5721" s="9">
        <v>38.494169530863999</v>
      </c>
      <c r="E5721" s="19" t="s">
        <v>5819</v>
      </c>
      <c r="F5721" s="46">
        <f>INDEX(Δεδομένα!$P:$P,MATCH('2021'!E5721,Δεδομένα!$O:$O,0))</f>
        <v>175</v>
      </c>
      <c r="G5721" s="49" t="s">
        <v>5820</v>
      </c>
      <c r="H5721" s="51" t="str">
        <f>INDEX(Δεδομένα!B$1:B$51,MATCH('2021'!G5721,Δεδομένα!A$1:A$51,0))</f>
        <v>ΣΤΕΡΕΑΣ ΕΛΛΑΔΟΣ</v>
      </c>
      <c r="I5721" s="53">
        <f>INDEX(Δεδομένα!E$1:E$13,MATCH('2021'!H5721,Δεδομένα!D$1:D$13,0))</f>
        <v>9</v>
      </c>
      <c r="J5721" s="4">
        <v>44419</v>
      </c>
      <c r="K5721" s="3" t="s">
        <v>1435</v>
      </c>
      <c r="L5721" s="17" t="str">
        <f t="shared" si="468"/>
        <v>11/08/2021 17:41</v>
      </c>
      <c r="M5721" s="4">
        <v>44420</v>
      </c>
      <c r="N5721" s="3" t="s">
        <v>1499</v>
      </c>
      <c r="O5721" s="17" t="str">
        <f t="shared" si="469"/>
        <v>12/08/2021 08:00</v>
      </c>
      <c r="P5721" s="24">
        <f t="shared" si="470"/>
        <v>0.59652777777955635</v>
      </c>
      <c r="Q5721" s="28">
        <v>0</v>
      </c>
      <c r="R5721" s="27">
        <f t="shared" si="471"/>
        <v>859.00000000256114</v>
      </c>
      <c r="S5721" s="3" t="s">
        <v>4</v>
      </c>
      <c r="T5721" s="3" t="s">
        <v>5826</v>
      </c>
      <c r="U5721" s="3" t="s">
        <v>5827</v>
      </c>
      <c r="V5721" s="3" t="s">
        <v>5876</v>
      </c>
      <c r="W5721" s="5">
        <v>0</v>
      </c>
      <c r="X5721" s="5">
        <v>3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2">
        <v>4</v>
      </c>
      <c r="AF5721" s="2">
        <v>5</v>
      </c>
      <c r="AG5721" s="2">
        <v>0</v>
      </c>
      <c r="AH5721" s="2">
        <v>0</v>
      </c>
      <c r="AI5721" s="2">
        <v>0</v>
      </c>
      <c r="AJ5721" s="2">
        <v>2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</row>
    <row r="5722" spans="1:46" x14ac:dyDescent="0.2">
      <c r="A5722" s="2">
        <v>1687334</v>
      </c>
      <c r="B5722" s="2">
        <v>881754</v>
      </c>
      <c r="C5722" s="9">
        <v>23.088376923501599</v>
      </c>
      <c r="D5722" s="9">
        <v>38.537170053849799</v>
      </c>
      <c r="E5722" s="19" t="s">
        <v>5819</v>
      </c>
      <c r="F5722" s="46">
        <f>INDEX(Δεδομένα!$P:$P,MATCH('2021'!E5722,Δεδομένα!$O:$O,0))</f>
        <v>175</v>
      </c>
      <c r="G5722" s="49" t="s">
        <v>5820</v>
      </c>
      <c r="H5722" s="51" t="str">
        <f>INDEX(Δεδομένα!B$1:B$51,MATCH('2021'!G5722,Δεδομένα!A$1:A$51,0))</f>
        <v>ΣΤΕΡΕΑΣ ΕΛΛΑΔΟΣ</v>
      </c>
      <c r="I5722" s="53">
        <f>INDEX(Δεδομένα!E$1:E$13,MATCH('2021'!H5722,Δεδομένα!D$1:D$13,0))</f>
        <v>9</v>
      </c>
      <c r="J5722" s="4">
        <v>44419</v>
      </c>
      <c r="K5722" s="3" t="s">
        <v>357</v>
      </c>
      <c r="L5722" s="17" t="str">
        <f t="shared" si="468"/>
        <v>11/08/2021 18:09</v>
      </c>
      <c r="M5722" s="4">
        <v>44419</v>
      </c>
      <c r="N5722" s="3" t="s">
        <v>150</v>
      </c>
      <c r="O5722" s="17" t="str">
        <f t="shared" si="469"/>
        <v>11/08/2021 19:00</v>
      </c>
      <c r="P5722" s="24">
        <f t="shared" si="470"/>
        <v>3.5416666665696539E-2</v>
      </c>
      <c r="Q5722" s="28">
        <v>0</v>
      </c>
      <c r="R5722" s="27">
        <f t="shared" si="471"/>
        <v>50.999999998603016</v>
      </c>
      <c r="S5722" s="3" t="s">
        <v>4</v>
      </c>
      <c r="T5722" s="3" t="s">
        <v>5826</v>
      </c>
      <c r="U5722" s="3" t="s">
        <v>5838</v>
      </c>
      <c r="V5722" s="3" t="s">
        <v>5877</v>
      </c>
      <c r="W5722" s="5">
        <v>0.03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7.0000000000000007E-2</v>
      </c>
      <c r="AD5722" s="5">
        <v>0</v>
      </c>
      <c r="AE5722" s="2">
        <v>4</v>
      </c>
      <c r="AF5722" s="2">
        <v>0</v>
      </c>
      <c r="AG5722" s="2">
        <v>0</v>
      </c>
      <c r="AH5722" s="2">
        <v>0</v>
      </c>
      <c r="AI5722" s="2">
        <v>0</v>
      </c>
      <c r="AJ5722" s="2">
        <v>2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</row>
    <row r="5723" spans="1:46" x14ac:dyDescent="0.2">
      <c r="A5723" s="2">
        <v>1687368</v>
      </c>
      <c r="B5723" s="2">
        <v>882547</v>
      </c>
      <c r="C5723" s="9">
        <v>22.6647899328206</v>
      </c>
      <c r="D5723" s="9">
        <v>38.404103526790799</v>
      </c>
      <c r="E5723" s="19" t="s">
        <v>5819</v>
      </c>
      <c r="F5723" s="46">
        <f>INDEX(Δεδομένα!$P:$P,MATCH('2021'!E5723,Δεδομένα!$O:$O,0))</f>
        <v>175</v>
      </c>
      <c r="G5723" s="49" t="s">
        <v>5820</v>
      </c>
      <c r="H5723" s="51" t="str">
        <f>INDEX(Δεδομένα!B$1:B$51,MATCH('2021'!G5723,Δεδομένα!A$1:A$51,0))</f>
        <v>ΣΤΕΡΕΑΣ ΕΛΛΑΔΟΣ</v>
      </c>
      <c r="I5723" s="53">
        <f>INDEX(Δεδομένα!E$1:E$13,MATCH('2021'!H5723,Δεδομένα!D$1:D$13,0))</f>
        <v>9</v>
      </c>
      <c r="J5723" s="4">
        <v>44421</v>
      </c>
      <c r="K5723" s="3" t="s">
        <v>119</v>
      </c>
      <c r="L5723" s="17" t="str">
        <f t="shared" si="468"/>
        <v>13/08/2021 12:25</v>
      </c>
      <c r="M5723" s="4">
        <v>44421</v>
      </c>
      <c r="N5723" s="3" t="s">
        <v>1987</v>
      </c>
      <c r="O5723" s="17" t="str">
        <f t="shared" si="469"/>
        <v>13/08/2021 13:07</v>
      </c>
      <c r="P5723" s="24">
        <f t="shared" si="470"/>
        <v>2.9166666667151731E-2</v>
      </c>
      <c r="Q5723" s="28">
        <v>0</v>
      </c>
      <c r="R5723" s="27">
        <f t="shared" si="471"/>
        <v>42.000000000698492</v>
      </c>
      <c r="S5723" s="3" t="s">
        <v>4</v>
      </c>
      <c r="T5723" s="3" t="s">
        <v>5860</v>
      </c>
      <c r="U5723" s="3" t="s">
        <v>5878</v>
      </c>
      <c r="V5723" s="3" t="s">
        <v>5879</v>
      </c>
      <c r="W5723" s="5">
        <v>0</v>
      </c>
      <c r="X5723" s="5">
        <v>0.15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2">
        <v>8</v>
      </c>
      <c r="AF5723" s="2">
        <v>0</v>
      </c>
      <c r="AG5723" s="2">
        <v>0</v>
      </c>
      <c r="AH5723" s="2">
        <v>0</v>
      </c>
      <c r="AI5723" s="2">
        <v>0</v>
      </c>
      <c r="AJ5723" s="2">
        <v>4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</row>
    <row r="5724" spans="1:46" x14ac:dyDescent="0.2">
      <c r="A5724" s="2">
        <v>1688234</v>
      </c>
      <c r="B5724" s="2">
        <v>883431</v>
      </c>
      <c r="D5724" s="2"/>
      <c r="E5724" s="19" t="s">
        <v>5819</v>
      </c>
      <c r="F5724" s="46">
        <f>INDEX(Δεδομένα!$P:$P,MATCH('2021'!E5724,Δεδομένα!$O:$O,0))</f>
        <v>175</v>
      </c>
      <c r="G5724" s="49" t="s">
        <v>5820</v>
      </c>
      <c r="H5724" s="51" t="str">
        <f>INDEX(Δεδομένα!B$1:B$51,MATCH('2021'!G5724,Δεδομένα!A$1:A$51,0))</f>
        <v>ΣΤΕΡΕΑΣ ΕΛΛΑΔΟΣ</v>
      </c>
      <c r="I5724" s="53">
        <f>INDEX(Δεδομένα!E$1:E$13,MATCH('2021'!H5724,Δεδομένα!D$1:D$13,0))</f>
        <v>9</v>
      </c>
      <c r="J5724" s="4">
        <v>44424</v>
      </c>
      <c r="K5724" s="3" t="s">
        <v>237</v>
      </c>
      <c r="L5724" s="17" t="str">
        <f t="shared" si="468"/>
        <v>16/08/2021 12:30</v>
      </c>
      <c r="M5724" s="4">
        <v>44424</v>
      </c>
      <c r="N5724" s="3" t="s">
        <v>1897</v>
      </c>
      <c r="O5724" s="17" t="str">
        <f t="shared" si="469"/>
        <v>16/08/2021 12:41</v>
      </c>
      <c r="P5724" s="24">
        <f t="shared" si="470"/>
        <v>7.6388888846850023E-3</v>
      </c>
      <c r="Q5724" s="28">
        <v>0</v>
      </c>
      <c r="R5724" s="27">
        <f t="shared" si="471"/>
        <v>10.999999993946403</v>
      </c>
      <c r="S5724" s="3" t="s">
        <v>4</v>
      </c>
      <c r="T5724" s="3" t="s">
        <v>5823</v>
      </c>
      <c r="U5724" s="3" t="s">
        <v>123</v>
      </c>
      <c r="V5724" s="3" t="s">
        <v>5880</v>
      </c>
      <c r="W5724" s="5">
        <v>0</v>
      </c>
      <c r="X5724" s="5">
        <v>0</v>
      </c>
      <c r="Y5724" s="5">
        <v>0</v>
      </c>
      <c r="Z5724" s="5">
        <v>0</v>
      </c>
      <c r="AA5724" s="5">
        <v>0.2</v>
      </c>
      <c r="AB5724" s="5">
        <v>0</v>
      </c>
      <c r="AC5724" s="5">
        <v>0</v>
      </c>
      <c r="AD5724" s="5">
        <v>0</v>
      </c>
      <c r="AE5724" s="2">
        <v>2</v>
      </c>
      <c r="AF5724" s="2">
        <v>0</v>
      </c>
      <c r="AG5724" s="2">
        <v>0</v>
      </c>
      <c r="AH5724" s="2">
        <v>0</v>
      </c>
      <c r="AI5724" s="2">
        <v>0</v>
      </c>
      <c r="AJ5724" s="2">
        <v>1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</row>
    <row r="5725" spans="1:46" x14ac:dyDescent="0.2">
      <c r="A5725" s="2">
        <v>1691132</v>
      </c>
      <c r="B5725" s="2">
        <v>884318</v>
      </c>
      <c r="C5725" s="9">
        <v>23.126419112004701</v>
      </c>
      <c r="D5725" s="9">
        <v>38.3968708698509</v>
      </c>
      <c r="E5725" s="19" t="s">
        <v>5819</v>
      </c>
      <c r="F5725" s="46">
        <f>INDEX(Δεδομένα!$P:$P,MATCH('2021'!E5725,Δεδομένα!$O:$O,0))</f>
        <v>175</v>
      </c>
      <c r="G5725" s="49" t="s">
        <v>5820</v>
      </c>
      <c r="H5725" s="51" t="str">
        <f>INDEX(Δεδομένα!B$1:B$51,MATCH('2021'!G5725,Δεδομένα!A$1:A$51,0))</f>
        <v>ΣΤΕΡΕΑΣ ΕΛΛΑΔΟΣ</v>
      </c>
      <c r="I5725" s="53">
        <f>INDEX(Δεδομένα!E$1:E$13,MATCH('2021'!H5725,Δεδομένα!D$1:D$13,0))</f>
        <v>9</v>
      </c>
      <c r="J5725" s="4">
        <v>44427</v>
      </c>
      <c r="K5725" s="3" t="s">
        <v>579</v>
      </c>
      <c r="L5725" s="17" t="str">
        <f t="shared" si="468"/>
        <v>19/08/2021 15:54</v>
      </c>
      <c r="M5725" s="4">
        <v>44427</v>
      </c>
      <c r="N5725" s="3" t="s">
        <v>146</v>
      </c>
      <c r="O5725" s="17" t="str">
        <f t="shared" si="469"/>
        <v>19/08/2021 16:30</v>
      </c>
      <c r="P5725" s="24">
        <f t="shared" si="470"/>
        <v>2.5000000001455192E-2</v>
      </c>
      <c r="Q5725" s="28">
        <v>0</v>
      </c>
      <c r="R5725" s="27">
        <f t="shared" si="471"/>
        <v>36.000000002095476</v>
      </c>
      <c r="S5725" s="3" t="s">
        <v>4</v>
      </c>
      <c r="T5725" s="3" t="s">
        <v>5821</v>
      </c>
      <c r="U5725" s="3" t="s">
        <v>5831</v>
      </c>
      <c r="V5725" s="3" t="s">
        <v>5881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46</v>
      </c>
      <c r="AC5725" s="5">
        <v>0</v>
      </c>
      <c r="AD5725" s="5">
        <v>0</v>
      </c>
      <c r="AE5725" s="2">
        <v>6</v>
      </c>
      <c r="AF5725" s="2">
        <v>0</v>
      </c>
      <c r="AG5725" s="2">
        <v>0</v>
      </c>
      <c r="AH5725" s="2">
        <v>0</v>
      </c>
      <c r="AI5725" s="2">
        <v>0</v>
      </c>
      <c r="AJ5725" s="2">
        <v>3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</row>
    <row r="5726" spans="1:46" x14ac:dyDescent="0.2">
      <c r="A5726" s="2">
        <v>1695616</v>
      </c>
      <c r="B5726" s="2">
        <v>887462</v>
      </c>
      <c r="C5726" s="9">
        <v>23.022232860404898</v>
      </c>
      <c r="D5726" s="9">
        <v>38.4587424422106</v>
      </c>
      <c r="E5726" s="19" t="s">
        <v>5819</v>
      </c>
      <c r="F5726" s="46">
        <f>INDEX(Δεδομένα!$P:$P,MATCH('2021'!E5726,Δεδομένα!$O:$O,0))</f>
        <v>175</v>
      </c>
      <c r="G5726" s="49" t="s">
        <v>5820</v>
      </c>
      <c r="H5726" s="51" t="str">
        <f>INDEX(Δεδομένα!B$1:B$51,MATCH('2021'!G5726,Δεδομένα!A$1:A$51,0))</f>
        <v>ΣΤΕΡΕΑΣ ΕΛΛΑΔΟΣ</v>
      </c>
      <c r="I5726" s="53">
        <f>INDEX(Δεδομένα!E$1:E$13,MATCH('2021'!H5726,Δεδομένα!D$1:D$13,0))</f>
        <v>9</v>
      </c>
      <c r="J5726" s="4">
        <v>44438</v>
      </c>
      <c r="K5726" s="3" t="s">
        <v>705</v>
      </c>
      <c r="L5726" s="17" t="str">
        <f t="shared" si="468"/>
        <v>30/08/2021 20:13</v>
      </c>
      <c r="M5726" s="4">
        <v>44438</v>
      </c>
      <c r="N5726" s="3" t="s">
        <v>521</v>
      </c>
      <c r="O5726" s="17" t="str">
        <f t="shared" si="469"/>
        <v>30/08/2021 22:00</v>
      </c>
      <c r="P5726" s="24">
        <f t="shared" si="470"/>
        <v>7.4305555550381541E-2</v>
      </c>
      <c r="Q5726" s="28">
        <v>0</v>
      </c>
      <c r="R5726" s="27">
        <f t="shared" si="471"/>
        <v>106.99999999254942</v>
      </c>
      <c r="S5726" s="3" t="s">
        <v>4</v>
      </c>
      <c r="T5726" s="3" t="s">
        <v>5826</v>
      </c>
      <c r="U5726" s="3" t="s">
        <v>4647</v>
      </c>
      <c r="V5726" s="3" t="s">
        <v>5882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100</v>
      </c>
      <c r="AD5726" s="5">
        <v>0</v>
      </c>
      <c r="AE5726" s="2">
        <v>8</v>
      </c>
      <c r="AF5726" s="2">
        <v>0</v>
      </c>
      <c r="AG5726" s="2">
        <v>0</v>
      </c>
      <c r="AH5726" s="2">
        <v>0</v>
      </c>
      <c r="AI5726" s="2">
        <v>0</v>
      </c>
      <c r="AJ5726" s="2">
        <v>4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</row>
    <row r="5727" spans="1:46" x14ac:dyDescent="0.2">
      <c r="A5727" s="2">
        <v>1698233</v>
      </c>
      <c r="B5727" s="2">
        <v>889489</v>
      </c>
      <c r="C5727" s="9">
        <v>22.6670325450694</v>
      </c>
      <c r="D5727" s="9">
        <v>38.413291684032501</v>
      </c>
      <c r="E5727" s="19" t="s">
        <v>5819</v>
      </c>
      <c r="F5727" s="46">
        <f>INDEX(Δεδομένα!$P:$P,MATCH('2021'!E5727,Δεδομένα!$O:$O,0))</f>
        <v>175</v>
      </c>
      <c r="G5727" s="49" t="s">
        <v>5820</v>
      </c>
      <c r="H5727" s="51" t="str">
        <f>INDEX(Δεδομένα!B$1:B$51,MATCH('2021'!G5727,Δεδομένα!A$1:A$51,0))</f>
        <v>ΣΤΕΡΕΑΣ ΕΛΛΑΔΟΣ</v>
      </c>
      <c r="I5727" s="53">
        <f>INDEX(Δεδομένα!E$1:E$13,MATCH('2021'!H5727,Δεδομένα!D$1:D$13,0))</f>
        <v>9</v>
      </c>
      <c r="J5727" s="4">
        <v>44446</v>
      </c>
      <c r="K5727" s="3" t="s">
        <v>1848</v>
      </c>
      <c r="L5727" s="17" t="str">
        <f t="shared" si="468"/>
        <v>07/09/2021 14:14</v>
      </c>
      <c r="M5727" s="4">
        <v>44446</v>
      </c>
      <c r="N5727" s="3" t="s">
        <v>161</v>
      </c>
      <c r="O5727" s="17" t="str">
        <f t="shared" si="469"/>
        <v>07/09/2021 15:00</v>
      </c>
      <c r="P5727" s="24">
        <f t="shared" si="470"/>
        <v>3.1944444446708076E-2</v>
      </c>
      <c r="Q5727" s="28">
        <v>0</v>
      </c>
      <c r="R5727" s="27">
        <f t="shared" si="471"/>
        <v>46.000000003259629</v>
      </c>
      <c r="S5727" s="3" t="s">
        <v>4</v>
      </c>
      <c r="T5727" s="3" t="s">
        <v>5860</v>
      </c>
      <c r="U5727" s="3" t="s">
        <v>5878</v>
      </c>
      <c r="V5727" s="3" t="s">
        <v>5883</v>
      </c>
      <c r="W5727" s="5">
        <v>0</v>
      </c>
      <c r="X5727" s="5">
        <v>0.05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2">
        <v>8</v>
      </c>
      <c r="AF5727" s="2">
        <v>0</v>
      </c>
      <c r="AG5727" s="2">
        <v>0</v>
      </c>
      <c r="AH5727" s="2">
        <v>0</v>
      </c>
      <c r="AI5727" s="2">
        <v>0</v>
      </c>
      <c r="AJ5727" s="2">
        <v>4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</row>
    <row r="5728" spans="1:46" x14ac:dyDescent="0.2">
      <c r="A5728" s="2">
        <v>1698242</v>
      </c>
      <c r="B5728" s="2">
        <v>889515</v>
      </c>
      <c r="C5728" s="9">
        <v>22.659626830198601</v>
      </c>
      <c r="D5728" s="9">
        <v>38.388248735746799</v>
      </c>
      <c r="E5728" s="19" t="s">
        <v>5819</v>
      </c>
      <c r="F5728" s="46">
        <f>INDEX(Δεδομένα!$P:$P,MATCH('2021'!E5728,Δεδομένα!$O:$O,0))</f>
        <v>175</v>
      </c>
      <c r="G5728" s="49" t="s">
        <v>5820</v>
      </c>
      <c r="H5728" s="51" t="str">
        <f>INDEX(Δεδομένα!B$1:B$51,MATCH('2021'!G5728,Δεδομένα!A$1:A$51,0))</f>
        <v>ΣΤΕΡΕΑΣ ΕΛΛΑΔΟΣ</v>
      </c>
      <c r="I5728" s="53">
        <f>INDEX(Δεδομένα!E$1:E$13,MATCH('2021'!H5728,Δεδομένα!D$1:D$13,0))</f>
        <v>9</v>
      </c>
      <c r="J5728" s="4">
        <v>44446</v>
      </c>
      <c r="K5728" s="3" t="s">
        <v>452</v>
      </c>
      <c r="L5728" s="17" t="str">
        <f t="shared" si="468"/>
        <v>07/09/2021 15:52</v>
      </c>
      <c r="M5728" s="4">
        <v>44452</v>
      </c>
      <c r="N5728" s="3" t="s">
        <v>1763</v>
      </c>
      <c r="O5728" s="17" t="str">
        <f t="shared" si="469"/>
        <v>13/09/2021 19:32</v>
      </c>
      <c r="P5728" s="29">
        <f t="shared" si="470"/>
        <v>6.1527777777737356</v>
      </c>
      <c r="Q5728" s="30">
        <f>6*24</f>
        <v>144</v>
      </c>
      <c r="R5728" s="27">
        <f t="shared" si="471"/>
        <v>8859.9999999941792</v>
      </c>
      <c r="S5728" s="3" t="s">
        <v>4</v>
      </c>
      <c r="T5728" s="3" t="s">
        <v>5860</v>
      </c>
      <c r="U5728" s="3" t="s">
        <v>5878</v>
      </c>
      <c r="V5728" s="3" t="s">
        <v>4644</v>
      </c>
      <c r="W5728" s="5">
        <v>0</v>
      </c>
      <c r="X5728" s="5">
        <v>316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2">
        <v>100</v>
      </c>
      <c r="AF5728" s="2">
        <v>0</v>
      </c>
      <c r="AG5728" s="2">
        <v>0</v>
      </c>
      <c r="AH5728" s="2">
        <v>0</v>
      </c>
      <c r="AI5728" s="2">
        <v>0</v>
      </c>
      <c r="AJ5728" s="2">
        <v>32</v>
      </c>
      <c r="AK5728" s="2">
        <v>0</v>
      </c>
      <c r="AL5728" s="2">
        <v>6</v>
      </c>
      <c r="AM5728" s="2">
        <v>0</v>
      </c>
      <c r="AN5728" s="2">
        <v>4</v>
      </c>
      <c r="AO5728" s="2">
        <v>2</v>
      </c>
      <c r="AP5728" s="2">
        <v>0</v>
      </c>
      <c r="AQ5728" s="2">
        <v>2</v>
      </c>
      <c r="AR5728" s="2">
        <v>0</v>
      </c>
      <c r="AS5728" s="2">
        <v>0</v>
      </c>
      <c r="AT5728" s="2">
        <v>0</v>
      </c>
    </row>
    <row r="5729" spans="1:46" x14ac:dyDescent="0.2">
      <c r="A5729" s="2">
        <v>1698243</v>
      </c>
      <c r="B5729" s="2">
        <v>889524</v>
      </c>
      <c r="C5729" s="9">
        <v>22.6666330707573</v>
      </c>
      <c r="D5729" s="9">
        <v>38.4139254406455</v>
      </c>
      <c r="E5729" s="19" t="s">
        <v>5819</v>
      </c>
      <c r="F5729" s="46">
        <f>INDEX(Δεδομένα!$P:$P,MATCH('2021'!E5729,Δεδομένα!$O:$O,0))</f>
        <v>175</v>
      </c>
      <c r="G5729" s="49" t="s">
        <v>5820</v>
      </c>
      <c r="H5729" s="51" t="str">
        <f>INDEX(Δεδομένα!B$1:B$51,MATCH('2021'!G5729,Δεδομένα!A$1:A$51,0))</f>
        <v>ΣΤΕΡΕΑΣ ΕΛΛΑΔΟΣ</v>
      </c>
      <c r="I5729" s="53">
        <f>INDEX(Δεδομένα!E$1:E$13,MATCH('2021'!H5729,Δεδομένα!D$1:D$13,0))</f>
        <v>9</v>
      </c>
      <c r="J5729" s="4">
        <v>44446</v>
      </c>
      <c r="K5729" s="3" t="s">
        <v>221</v>
      </c>
      <c r="L5729" s="17" t="str">
        <f t="shared" si="468"/>
        <v>07/09/2021 16:15</v>
      </c>
      <c r="M5729" s="4">
        <v>44447</v>
      </c>
      <c r="N5729" s="3" t="s">
        <v>184</v>
      </c>
      <c r="O5729" s="17" t="str">
        <f t="shared" si="469"/>
        <v>08/09/2021 11:31</v>
      </c>
      <c r="P5729" s="24">
        <f t="shared" si="470"/>
        <v>0.80277777777519077</v>
      </c>
      <c r="Q5729" s="28">
        <v>0</v>
      </c>
      <c r="R5729" s="27">
        <f t="shared" si="471"/>
        <v>1155.9999999962747</v>
      </c>
      <c r="S5729" s="3" t="s">
        <v>4</v>
      </c>
      <c r="T5729" s="3" t="s">
        <v>5860</v>
      </c>
      <c r="U5729" s="3" t="s">
        <v>5878</v>
      </c>
      <c r="V5729" s="3" t="s">
        <v>5884</v>
      </c>
      <c r="W5729" s="5">
        <v>0</v>
      </c>
      <c r="X5729" s="5">
        <v>44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2">
        <v>4</v>
      </c>
      <c r="AF5729" s="2">
        <v>3</v>
      </c>
      <c r="AG5729" s="2">
        <v>0</v>
      </c>
      <c r="AH5729" s="2">
        <v>0</v>
      </c>
      <c r="AI5729" s="2">
        <v>0</v>
      </c>
      <c r="AJ5729" s="2">
        <v>2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</row>
    <row r="5730" spans="1:46" x14ac:dyDescent="0.2">
      <c r="A5730" s="2">
        <v>1698247</v>
      </c>
      <c r="B5730" s="2">
        <v>889536</v>
      </c>
      <c r="C5730" s="9">
        <v>22.657112326421601</v>
      </c>
      <c r="D5730" s="9">
        <v>38.4166534003067</v>
      </c>
      <c r="E5730" s="19" t="s">
        <v>5819</v>
      </c>
      <c r="F5730" s="46">
        <f>INDEX(Δεδομένα!$P:$P,MATCH('2021'!E5730,Δεδομένα!$O:$O,0))</f>
        <v>175</v>
      </c>
      <c r="G5730" s="49" t="s">
        <v>5820</v>
      </c>
      <c r="H5730" s="51" t="str">
        <f>INDEX(Δεδομένα!B$1:B$51,MATCH('2021'!G5730,Δεδομένα!A$1:A$51,0))</f>
        <v>ΣΤΕΡΕΑΣ ΕΛΛΑΔΟΣ</v>
      </c>
      <c r="I5730" s="53">
        <f>INDEX(Δεδομένα!E$1:E$13,MATCH('2021'!H5730,Δεδομένα!D$1:D$13,0))</f>
        <v>9</v>
      </c>
      <c r="J5730" s="4">
        <v>44446</v>
      </c>
      <c r="K5730" s="3" t="s">
        <v>461</v>
      </c>
      <c r="L5730" s="17" t="str">
        <f t="shared" si="468"/>
        <v>07/09/2021 17:00</v>
      </c>
      <c r="M5730" s="4">
        <v>44447</v>
      </c>
      <c r="N5730" s="3" t="s">
        <v>184</v>
      </c>
      <c r="O5730" s="17" t="str">
        <f t="shared" si="469"/>
        <v>08/09/2021 11:31</v>
      </c>
      <c r="P5730" s="24">
        <f t="shared" si="470"/>
        <v>0.77152777777519077</v>
      </c>
      <c r="Q5730" s="28">
        <v>0</v>
      </c>
      <c r="R5730" s="27">
        <f t="shared" si="471"/>
        <v>1110.9999999962747</v>
      </c>
      <c r="S5730" s="3" t="s">
        <v>4</v>
      </c>
      <c r="T5730" s="3" t="s">
        <v>5860</v>
      </c>
      <c r="U5730" s="3" t="s">
        <v>5878</v>
      </c>
      <c r="V5730" s="3" t="s">
        <v>5885</v>
      </c>
      <c r="W5730" s="5">
        <v>0</v>
      </c>
      <c r="X5730" s="5">
        <v>0.1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2">
        <v>4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</row>
    <row r="5731" spans="1:46" x14ac:dyDescent="0.2">
      <c r="A5731" s="2">
        <v>1698251</v>
      </c>
      <c r="B5731" s="2">
        <v>889543</v>
      </c>
      <c r="C5731" s="9">
        <v>22.658530491100102</v>
      </c>
      <c r="D5731" s="9">
        <v>38.407854223379701</v>
      </c>
      <c r="E5731" s="19" t="s">
        <v>5819</v>
      </c>
      <c r="F5731" s="46">
        <f>INDEX(Δεδομένα!$P:$P,MATCH('2021'!E5731,Δεδομένα!$O:$O,0))</f>
        <v>175</v>
      </c>
      <c r="G5731" s="49" t="s">
        <v>5820</v>
      </c>
      <c r="H5731" s="51" t="str">
        <f>INDEX(Δεδομένα!B$1:B$51,MATCH('2021'!G5731,Δεδομένα!A$1:A$51,0))</f>
        <v>ΣΤΕΡΕΑΣ ΕΛΛΑΔΟΣ</v>
      </c>
      <c r="I5731" s="53">
        <f>INDEX(Δεδομένα!E$1:E$13,MATCH('2021'!H5731,Δεδομένα!D$1:D$13,0))</f>
        <v>9</v>
      </c>
      <c r="J5731" s="4">
        <v>44446</v>
      </c>
      <c r="K5731" s="3" t="s">
        <v>1102</v>
      </c>
      <c r="L5731" s="17" t="str">
        <f t="shared" si="468"/>
        <v>07/09/2021 17:59</v>
      </c>
      <c r="M5731" s="4">
        <v>44447</v>
      </c>
      <c r="N5731" s="3" t="s">
        <v>184</v>
      </c>
      <c r="O5731" s="17" t="str">
        <f t="shared" si="469"/>
        <v>08/09/2021 11:31</v>
      </c>
      <c r="P5731" s="24">
        <f t="shared" si="470"/>
        <v>0.7305555555576575</v>
      </c>
      <c r="Q5731" s="28">
        <v>0</v>
      </c>
      <c r="R5731" s="27">
        <f t="shared" si="471"/>
        <v>1052.0000000030268</v>
      </c>
      <c r="S5731" s="3" t="s">
        <v>4</v>
      </c>
      <c r="T5731" s="3" t="s">
        <v>5860</v>
      </c>
      <c r="U5731" s="3" t="s">
        <v>5878</v>
      </c>
      <c r="V5731" s="3" t="s">
        <v>5886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154</v>
      </c>
      <c r="AC5731" s="5">
        <v>0</v>
      </c>
      <c r="AD5731" s="5">
        <v>0</v>
      </c>
      <c r="AE5731" s="2">
        <v>25</v>
      </c>
      <c r="AF5731" s="2">
        <v>5</v>
      </c>
      <c r="AG5731" s="2">
        <v>0</v>
      </c>
      <c r="AH5731" s="2">
        <v>0</v>
      </c>
      <c r="AI5731" s="2">
        <v>0</v>
      </c>
      <c r="AJ5731" s="2">
        <v>5</v>
      </c>
      <c r="AK5731" s="2">
        <v>0</v>
      </c>
      <c r="AL5731" s="2">
        <v>4</v>
      </c>
      <c r="AM5731" s="2">
        <v>0</v>
      </c>
      <c r="AN5731" s="2">
        <v>0</v>
      </c>
      <c r="AO5731" s="2">
        <v>2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</row>
    <row r="5732" spans="1:46" x14ac:dyDescent="0.2">
      <c r="A5732" s="2">
        <v>1698253</v>
      </c>
      <c r="B5732" s="2">
        <v>889771</v>
      </c>
      <c r="C5732" s="9">
        <v>22.6927202798568</v>
      </c>
      <c r="D5732" s="9">
        <v>38.365499117837103</v>
      </c>
      <c r="E5732" s="19" t="s">
        <v>5819</v>
      </c>
      <c r="F5732" s="46">
        <f>INDEX(Δεδομένα!$P:$P,MATCH('2021'!E5732,Δεδομένα!$O:$O,0))</f>
        <v>175</v>
      </c>
      <c r="G5732" s="49" t="s">
        <v>5820</v>
      </c>
      <c r="H5732" s="51" t="str">
        <f>INDEX(Δεδομένα!B$1:B$51,MATCH('2021'!G5732,Δεδομένα!A$1:A$51,0))</f>
        <v>ΣΤΕΡΕΑΣ ΕΛΛΑΔΟΣ</v>
      </c>
      <c r="I5732" s="53">
        <f>INDEX(Δεδομένα!E$1:E$13,MATCH('2021'!H5732,Δεδομένα!D$1:D$13,0))</f>
        <v>9</v>
      </c>
      <c r="J5732" s="4">
        <v>44447</v>
      </c>
      <c r="K5732" s="3" t="s">
        <v>1161</v>
      </c>
      <c r="L5732" s="17" t="str">
        <f t="shared" si="468"/>
        <v>08/09/2021 16:43</v>
      </c>
      <c r="M5732" s="4">
        <v>44447</v>
      </c>
      <c r="N5732" s="3" t="s">
        <v>125</v>
      </c>
      <c r="O5732" s="17" t="str">
        <f t="shared" si="469"/>
        <v>08/09/2021 20:30</v>
      </c>
      <c r="P5732" s="24">
        <f t="shared" si="470"/>
        <v>0.15763888888614019</v>
      </c>
      <c r="Q5732" s="28">
        <v>0</v>
      </c>
      <c r="R5732" s="27">
        <f t="shared" si="471"/>
        <v>226.99999999604188</v>
      </c>
      <c r="S5732" s="3" t="s">
        <v>4</v>
      </c>
      <c r="T5732" s="3" t="s">
        <v>5860</v>
      </c>
      <c r="U5732" s="3" t="s">
        <v>123</v>
      </c>
      <c r="V5732" s="3" t="s">
        <v>5887</v>
      </c>
      <c r="W5732" s="5">
        <v>0</v>
      </c>
      <c r="X5732" s="5">
        <v>0.05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2">
        <v>8</v>
      </c>
      <c r="AF5732" s="2">
        <v>0</v>
      </c>
      <c r="AG5732" s="2">
        <v>0</v>
      </c>
      <c r="AH5732" s="2">
        <v>0</v>
      </c>
      <c r="AI5732" s="2">
        <v>0</v>
      </c>
      <c r="AJ5732" s="2">
        <v>4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</row>
    <row r="5733" spans="1:46" x14ac:dyDescent="0.2">
      <c r="A5733" s="2">
        <v>1698254</v>
      </c>
      <c r="B5733" s="2">
        <v>890952</v>
      </c>
      <c r="E5733" s="19" t="s">
        <v>5819</v>
      </c>
      <c r="F5733" s="46">
        <f>INDEX(Δεδομένα!$P:$P,MATCH('2021'!E5733,Δεδομένα!$O:$O,0))</f>
        <v>175</v>
      </c>
      <c r="G5733" s="49" t="s">
        <v>5820</v>
      </c>
      <c r="H5733" s="51" t="str">
        <f>INDEX(Δεδομένα!B$1:B$51,MATCH('2021'!G5733,Δεδομένα!A$1:A$51,0))</f>
        <v>ΣΤΕΡΕΑΣ ΕΛΛΑΔΟΣ</v>
      </c>
      <c r="I5733" s="53">
        <f>INDEX(Δεδομένα!E$1:E$13,MATCH('2021'!H5733,Δεδομένα!D$1:D$13,0))</f>
        <v>9</v>
      </c>
      <c r="J5733" s="4">
        <v>44452</v>
      </c>
      <c r="K5733" s="3" t="s">
        <v>641</v>
      </c>
      <c r="L5733" s="17" t="str">
        <f t="shared" si="468"/>
        <v>13/09/2021 16:25</v>
      </c>
      <c r="M5733" s="4">
        <v>44452</v>
      </c>
      <c r="N5733" s="3" t="s">
        <v>32</v>
      </c>
      <c r="O5733" s="17" t="str">
        <f t="shared" si="469"/>
        <v>13/09/2021 18:45</v>
      </c>
      <c r="P5733" s="24">
        <f t="shared" si="470"/>
        <v>9.7222222218988463E-2</v>
      </c>
      <c r="Q5733" s="28">
        <v>0</v>
      </c>
      <c r="R5733" s="27">
        <f t="shared" si="471"/>
        <v>139.99999999534339</v>
      </c>
      <c r="S5733" s="3" t="s">
        <v>4</v>
      </c>
      <c r="T5733" s="3" t="s">
        <v>5826</v>
      </c>
      <c r="U5733" s="3" t="s">
        <v>1850</v>
      </c>
      <c r="V5733" s="3" t="s">
        <v>1850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2</v>
      </c>
      <c r="AC5733" s="5">
        <v>0</v>
      </c>
      <c r="AD5733" s="5">
        <v>0</v>
      </c>
      <c r="AE5733" s="2">
        <v>4</v>
      </c>
      <c r="AF5733" s="2">
        <v>0</v>
      </c>
      <c r="AG5733" s="2">
        <v>0</v>
      </c>
      <c r="AH5733" s="2">
        <v>0</v>
      </c>
      <c r="AI5733" s="2">
        <v>0</v>
      </c>
      <c r="AJ5733" s="2">
        <v>2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</row>
    <row r="5734" spans="1:46" x14ac:dyDescent="0.2">
      <c r="A5734" s="2">
        <v>1698761</v>
      </c>
      <c r="B5734" s="2">
        <v>893855</v>
      </c>
      <c r="C5734" s="9">
        <v>22.9719096740072</v>
      </c>
      <c r="D5734" s="9">
        <v>38.495138262102799</v>
      </c>
      <c r="E5734" s="19" t="s">
        <v>5819</v>
      </c>
      <c r="F5734" s="46">
        <f>INDEX(Δεδομένα!$P:$P,MATCH('2021'!E5734,Δεδομένα!$O:$O,0))</f>
        <v>175</v>
      </c>
      <c r="G5734" s="49" t="s">
        <v>5820</v>
      </c>
      <c r="H5734" s="51" t="str">
        <f>INDEX(Δεδομένα!B$1:B$51,MATCH('2021'!G5734,Δεδομένα!A$1:A$51,0))</f>
        <v>ΣΤΕΡΕΑΣ ΕΛΛΑΔΟΣ</v>
      </c>
      <c r="I5734" s="53">
        <f>INDEX(Δεδομένα!E$1:E$13,MATCH('2021'!H5734,Δεδομένα!D$1:D$13,0))</f>
        <v>9</v>
      </c>
      <c r="J5734" s="4">
        <v>44463</v>
      </c>
      <c r="K5734" s="3" t="s">
        <v>601</v>
      </c>
      <c r="L5734" s="17" t="str">
        <f t="shared" si="468"/>
        <v>24/09/2021 14:58</v>
      </c>
      <c r="M5734" s="4">
        <v>44463</v>
      </c>
      <c r="N5734" s="3" t="s">
        <v>728</v>
      </c>
      <c r="O5734" s="17" t="str">
        <f t="shared" si="469"/>
        <v>24/09/2021 16:36</v>
      </c>
      <c r="P5734" s="24">
        <f t="shared" si="470"/>
        <v>6.8055555551836733E-2</v>
      </c>
      <c r="Q5734" s="28">
        <v>0</v>
      </c>
      <c r="R5734" s="27">
        <f t="shared" si="471"/>
        <v>97.999999994644895</v>
      </c>
      <c r="S5734" s="3" t="s">
        <v>4</v>
      </c>
      <c r="T5734" s="3" t="s">
        <v>5826</v>
      </c>
      <c r="U5734" s="3" t="s">
        <v>5827</v>
      </c>
      <c r="V5734" s="3" t="s">
        <v>5827</v>
      </c>
      <c r="W5734" s="5">
        <v>0</v>
      </c>
      <c r="X5734" s="5">
        <v>3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2">
        <v>10</v>
      </c>
      <c r="AF5734" s="2">
        <v>0</v>
      </c>
      <c r="AG5734" s="2">
        <v>0</v>
      </c>
      <c r="AH5734" s="2">
        <v>0</v>
      </c>
      <c r="AI5734" s="2">
        <v>0</v>
      </c>
      <c r="AJ5734" s="2">
        <v>5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</row>
    <row r="5735" spans="1:46" x14ac:dyDescent="0.2">
      <c r="A5735" s="2">
        <v>1698765</v>
      </c>
      <c r="B5735" s="2">
        <v>894334</v>
      </c>
      <c r="C5735" s="9">
        <v>22.8485070973171</v>
      </c>
      <c r="D5735" s="9">
        <v>38.325364717991</v>
      </c>
      <c r="E5735" s="19" t="s">
        <v>5819</v>
      </c>
      <c r="F5735" s="46">
        <f>INDEX(Δεδομένα!$P:$P,MATCH('2021'!E5735,Δεδομένα!$O:$O,0))</f>
        <v>175</v>
      </c>
      <c r="G5735" s="49" t="s">
        <v>5820</v>
      </c>
      <c r="H5735" s="51" t="str">
        <f>INDEX(Δεδομένα!B$1:B$51,MATCH('2021'!G5735,Δεδομένα!A$1:A$51,0))</f>
        <v>ΣΤΕΡΕΑΣ ΕΛΛΑΔΟΣ</v>
      </c>
      <c r="I5735" s="53">
        <f>INDEX(Δεδομένα!E$1:E$13,MATCH('2021'!H5735,Δεδομένα!D$1:D$13,0))</f>
        <v>9</v>
      </c>
      <c r="J5735" s="4">
        <v>44465</v>
      </c>
      <c r="K5735" s="3" t="s">
        <v>3789</v>
      </c>
      <c r="L5735" s="17" t="str">
        <f t="shared" si="468"/>
        <v>26/09/2021 08:20</v>
      </c>
      <c r="M5735" s="4">
        <v>44465</v>
      </c>
      <c r="N5735" s="3" t="s">
        <v>535</v>
      </c>
      <c r="O5735" s="17" t="str">
        <f t="shared" si="469"/>
        <v>26/09/2021 09:30</v>
      </c>
      <c r="P5735" s="24">
        <f t="shared" si="470"/>
        <v>4.8611111116770189E-2</v>
      </c>
      <c r="Q5735" s="28">
        <v>0</v>
      </c>
      <c r="R5735" s="27">
        <f t="shared" si="471"/>
        <v>70.000000008149073</v>
      </c>
      <c r="S5735" s="3" t="s">
        <v>4</v>
      </c>
      <c r="T5735" s="3" t="s">
        <v>5823</v>
      </c>
      <c r="U5735" s="3" t="s">
        <v>4230</v>
      </c>
      <c r="V5735" s="3" t="s">
        <v>5888</v>
      </c>
      <c r="W5735" s="5">
        <v>0.02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2">
        <v>4</v>
      </c>
      <c r="AF5735" s="2">
        <v>0</v>
      </c>
      <c r="AG5735" s="2">
        <v>0</v>
      </c>
      <c r="AH5735" s="2">
        <v>0</v>
      </c>
      <c r="AI5735" s="2">
        <v>0</v>
      </c>
      <c r="AJ5735" s="2">
        <v>2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</row>
    <row r="5736" spans="1:46" x14ac:dyDescent="0.2">
      <c r="A5736" s="2">
        <v>1706219</v>
      </c>
      <c r="B5736" s="2">
        <v>895655</v>
      </c>
      <c r="C5736" s="9">
        <v>22.964312116459698</v>
      </c>
      <c r="D5736" s="9">
        <v>38.528027613921303</v>
      </c>
      <c r="E5736" s="19" t="s">
        <v>5819</v>
      </c>
      <c r="F5736" s="46">
        <f>INDEX(Δεδομένα!$P:$P,MATCH('2021'!E5736,Δεδομένα!$O:$O,0))</f>
        <v>175</v>
      </c>
      <c r="G5736" s="49" t="s">
        <v>5820</v>
      </c>
      <c r="H5736" s="51" t="str">
        <f>INDEX(Δεδομένα!B$1:B$51,MATCH('2021'!G5736,Δεδομένα!A$1:A$51,0))</f>
        <v>ΣΤΕΡΕΑΣ ΕΛΛΑΔΟΣ</v>
      </c>
      <c r="I5736" s="53">
        <f>INDEX(Δεδομένα!E$1:E$13,MATCH('2021'!H5736,Δεδομένα!D$1:D$13,0))</f>
        <v>9</v>
      </c>
      <c r="J5736" s="4">
        <v>44470</v>
      </c>
      <c r="K5736" s="3" t="s">
        <v>1190</v>
      </c>
      <c r="L5736" s="17" t="str">
        <f t="shared" si="468"/>
        <v>01/10/2021 13:58</v>
      </c>
      <c r="M5736" s="4">
        <v>44470</v>
      </c>
      <c r="N5736" s="3" t="s">
        <v>2500</v>
      </c>
      <c r="O5736" s="17" t="str">
        <f t="shared" si="469"/>
        <v>01/10/2021 14:38</v>
      </c>
      <c r="P5736" s="24">
        <f t="shared" si="470"/>
        <v>2.7777777781011537E-2</v>
      </c>
      <c r="Q5736" s="28">
        <v>0</v>
      </c>
      <c r="R5736" s="27">
        <f t="shared" si="471"/>
        <v>40.000000004656613</v>
      </c>
      <c r="S5736" s="3" t="s">
        <v>4</v>
      </c>
      <c r="T5736" s="3" t="s">
        <v>5826</v>
      </c>
      <c r="U5736" s="3" t="s">
        <v>5866</v>
      </c>
      <c r="V5736" s="3" t="s">
        <v>5889</v>
      </c>
      <c r="W5736" s="5">
        <v>0</v>
      </c>
      <c r="X5736" s="5">
        <v>0</v>
      </c>
      <c r="Y5736" s="5">
        <v>0</v>
      </c>
      <c r="Z5736" s="5">
        <v>0</v>
      </c>
      <c r="AA5736" s="5">
        <v>0.01</v>
      </c>
      <c r="AB5736" s="5">
        <v>0</v>
      </c>
      <c r="AC5736" s="5">
        <v>0</v>
      </c>
      <c r="AD5736" s="5">
        <v>0</v>
      </c>
      <c r="AE5736" s="2">
        <v>4</v>
      </c>
      <c r="AF5736" s="2">
        <v>0</v>
      </c>
      <c r="AG5736" s="2">
        <v>0</v>
      </c>
      <c r="AH5736" s="2">
        <v>0</v>
      </c>
      <c r="AI5736" s="2">
        <v>0</v>
      </c>
      <c r="AJ5736" s="2">
        <v>2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</row>
    <row r="5737" spans="1:46" x14ac:dyDescent="0.2">
      <c r="A5737" s="2">
        <v>1704113</v>
      </c>
      <c r="B5737" s="2">
        <v>896479</v>
      </c>
      <c r="C5737" s="9">
        <v>22.919466275801</v>
      </c>
      <c r="D5737" s="9">
        <v>38.315317444575001</v>
      </c>
      <c r="E5737" s="19" t="s">
        <v>5819</v>
      </c>
      <c r="F5737" s="46">
        <f>INDEX(Δεδομένα!$P:$P,MATCH('2021'!E5737,Δεδομένα!$O:$O,0))</f>
        <v>175</v>
      </c>
      <c r="G5737" s="49" t="s">
        <v>5820</v>
      </c>
      <c r="H5737" s="51" t="str">
        <f>INDEX(Δεδομένα!B$1:B$51,MATCH('2021'!G5737,Δεδομένα!A$1:A$51,0))</f>
        <v>ΣΤΕΡΕΑΣ ΕΛΛΑΔΟΣ</v>
      </c>
      <c r="I5737" s="53">
        <f>INDEX(Δεδομένα!E$1:E$13,MATCH('2021'!H5737,Δεδομένα!D$1:D$13,0))</f>
        <v>9</v>
      </c>
      <c r="J5737" s="4">
        <v>44473</v>
      </c>
      <c r="K5737" s="3" t="s">
        <v>1897</v>
      </c>
      <c r="L5737" s="17" t="str">
        <f t="shared" si="468"/>
        <v>04/10/2021 12:41</v>
      </c>
      <c r="M5737" s="4">
        <v>44475</v>
      </c>
      <c r="N5737" s="3" t="s">
        <v>635</v>
      </c>
      <c r="O5737" s="17" t="str">
        <f t="shared" si="469"/>
        <v>06/10/2021 08:02</v>
      </c>
      <c r="P5737" s="29">
        <f t="shared" si="470"/>
        <v>1.8062500000014552</v>
      </c>
      <c r="Q5737" s="30">
        <f>1*24</f>
        <v>24</v>
      </c>
      <c r="R5737" s="27">
        <f t="shared" si="471"/>
        <v>2601.0000000020955</v>
      </c>
      <c r="S5737" s="3" t="s">
        <v>4</v>
      </c>
      <c r="T5737" s="3" t="s">
        <v>5823</v>
      </c>
      <c r="U5737" s="3" t="s">
        <v>4230</v>
      </c>
      <c r="V5737" s="3" t="s">
        <v>5890</v>
      </c>
      <c r="W5737" s="5">
        <v>0</v>
      </c>
      <c r="X5737" s="5">
        <v>25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2">
        <v>20</v>
      </c>
      <c r="AF5737" s="2">
        <v>10</v>
      </c>
      <c r="AG5737" s="2">
        <v>0</v>
      </c>
      <c r="AH5737" s="2">
        <v>0</v>
      </c>
      <c r="AI5737" s="2">
        <v>0</v>
      </c>
      <c r="AJ5737" s="2">
        <v>15</v>
      </c>
      <c r="AK5737" s="2">
        <v>0</v>
      </c>
      <c r="AL5737" s="2">
        <v>2</v>
      </c>
      <c r="AM5737" s="2">
        <v>0</v>
      </c>
      <c r="AN5737" s="2">
        <v>0</v>
      </c>
      <c r="AO5737" s="2">
        <v>0</v>
      </c>
      <c r="AP5737" s="2">
        <v>0</v>
      </c>
      <c r="AQ5737" s="2">
        <v>2</v>
      </c>
      <c r="AR5737" s="2">
        <v>0</v>
      </c>
      <c r="AS5737" s="2">
        <v>0</v>
      </c>
      <c r="AT5737" s="2">
        <v>0</v>
      </c>
    </row>
    <row r="5738" spans="1:46" x14ac:dyDescent="0.2">
      <c r="A5738" s="2">
        <v>1704121</v>
      </c>
      <c r="B5738" s="2">
        <v>897412</v>
      </c>
      <c r="C5738" s="9">
        <v>22.977434545027599</v>
      </c>
      <c r="D5738" s="9">
        <v>38.4986909346282</v>
      </c>
      <c r="E5738" s="19" t="s">
        <v>5819</v>
      </c>
      <c r="F5738" s="46">
        <f>INDEX(Δεδομένα!$P:$P,MATCH('2021'!E5738,Δεδομένα!$O:$O,0))</f>
        <v>175</v>
      </c>
      <c r="G5738" s="49" t="s">
        <v>5820</v>
      </c>
      <c r="H5738" s="51" t="str">
        <f>INDEX(Δεδομένα!B$1:B$51,MATCH('2021'!G5738,Δεδομένα!A$1:A$51,0))</f>
        <v>ΣΤΕΡΕΑΣ ΕΛΛΑΔΟΣ</v>
      </c>
      <c r="I5738" s="53">
        <f>INDEX(Δεδομένα!E$1:E$13,MATCH('2021'!H5738,Δεδομένα!D$1:D$13,0))</f>
        <v>9</v>
      </c>
      <c r="J5738" s="4">
        <v>44476</v>
      </c>
      <c r="K5738" s="3" t="s">
        <v>477</v>
      </c>
      <c r="L5738" s="17" t="str">
        <f t="shared" si="468"/>
        <v>07/10/2021 13:18</v>
      </c>
      <c r="M5738" s="4">
        <v>44476</v>
      </c>
      <c r="N5738" s="3" t="s">
        <v>1187</v>
      </c>
      <c r="O5738" s="17" t="str">
        <f t="shared" si="469"/>
        <v>07/10/2021 13:56</v>
      </c>
      <c r="P5738" s="24">
        <f t="shared" si="470"/>
        <v>2.6388888887595385E-2</v>
      </c>
      <c r="Q5738" s="28">
        <v>0</v>
      </c>
      <c r="R5738" s="27">
        <f t="shared" si="471"/>
        <v>37.999999998137355</v>
      </c>
      <c r="S5738" s="3" t="s">
        <v>4</v>
      </c>
      <c r="T5738" s="3" t="s">
        <v>5826</v>
      </c>
      <c r="U5738" s="3" t="s">
        <v>5827</v>
      </c>
      <c r="V5738" s="3" t="s">
        <v>5827</v>
      </c>
      <c r="W5738" s="5">
        <v>0</v>
      </c>
      <c r="X5738" s="5">
        <v>0</v>
      </c>
      <c r="Y5738" s="5">
        <v>0</v>
      </c>
      <c r="Z5738" s="5">
        <v>0</v>
      </c>
      <c r="AA5738" s="5">
        <v>0.01</v>
      </c>
      <c r="AB5738" s="5">
        <v>0</v>
      </c>
      <c r="AC5738" s="5">
        <v>0</v>
      </c>
      <c r="AD5738" s="5">
        <v>0</v>
      </c>
      <c r="AE5738" s="2">
        <v>2</v>
      </c>
      <c r="AF5738" s="2">
        <v>0</v>
      </c>
      <c r="AG5738" s="2">
        <v>0</v>
      </c>
      <c r="AH5738" s="2">
        <v>0</v>
      </c>
      <c r="AI5738" s="2">
        <v>0</v>
      </c>
      <c r="AJ5738" s="2">
        <v>1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</row>
    <row r="5739" spans="1:46" x14ac:dyDescent="0.2">
      <c r="A5739" s="2">
        <v>1704128</v>
      </c>
      <c r="B5739" s="2">
        <v>897503</v>
      </c>
      <c r="C5739" s="9">
        <v>23.002412862716799</v>
      </c>
      <c r="D5739" s="9">
        <v>38.439079202571399</v>
      </c>
      <c r="E5739" s="19" t="s">
        <v>5819</v>
      </c>
      <c r="F5739" s="46">
        <f>INDEX(Δεδομένα!$P:$P,MATCH('2021'!E5739,Δεδομένα!$O:$O,0))</f>
        <v>175</v>
      </c>
      <c r="G5739" s="49" t="s">
        <v>5820</v>
      </c>
      <c r="H5739" s="51" t="str">
        <f>INDEX(Δεδομένα!B$1:B$51,MATCH('2021'!G5739,Δεδομένα!A$1:A$51,0))</f>
        <v>ΣΤΕΡΕΑΣ ΕΛΛΑΔΟΣ</v>
      </c>
      <c r="I5739" s="53">
        <f>INDEX(Δεδομένα!E$1:E$13,MATCH('2021'!H5739,Δεδομένα!D$1:D$13,0))</f>
        <v>9</v>
      </c>
      <c r="J5739" s="4">
        <v>44476</v>
      </c>
      <c r="K5739" s="3" t="s">
        <v>261</v>
      </c>
      <c r="L5739" s="17" t="str">
        <f t="shared" si="468"/>
        <v>07/10/2021 18:25</v>
      </c>
      <c r="M5739" s="4">
        <v>44476</v>
      </c>
      <c r="N5739" s="3" t="s">
        <v>314</v>
      </c>
      <c r="O5739" s="17" t="str">
        <f t="shared" si="469"/>
        <v>07/10/2021 19:27</v>
      </c>
      <c r="P5739" s="24">
        <f t="shared" si="470"/>
        <v>4.3055555557657499E-2</v>
      </c>
      <c r="Q5739" s="28">
        <v>0</v>
      </c>
      <c r="R5739" s="27">
        <f t="shared" si="471"/>
        <v>62.000000003026798</v>
      </c>
      <c r="S5739" s="3" t="s">
        <v>4</v>
      </c>
      <c r="T5739" s="3" t="s">
        <v>5826</v>
      </c>
      <c r="U5739" s="3" t="s">
        <v>1850</v>
      </c>
      <c r="V5739" s="3" t="s">
        <v>5891</v>
      </c>
      <c r="W5739" s="5">
        <v>0</v>
      </c>
      <c r="X5739" s="5">
        <v>0</v>
      </c>
      <c r="Y5739" s="5">
        <v>0</v>
      </c>
      <c r="Z5739" s="5">
        <v>0</v>
      </c>
      <c r="AA5739" s="5">
        <v>0.01</v>
      </c>
      <c r="AB5739" s="5">
        <v>0</v>
      </c>
      <c r="AC5739" s="5">
        <v>0</v>
      </c>
      <c r="AD5739" s="5">
        <v>0</v>
      </c>
      <c r="AE5739" s="2">
        <v>4</v>
      </c>
      <c r="AF5739" s="2">
        <v>0</v>
      </c>
      <c r="AG5739" s="2">
        <v>0</v>
      </c>
      <c r="AH5739" s="2">
        <v>0</v>
      </c>
      <c r="AI5739" s="2">
        <v>0</v>
      </c>
      <c r="AJ5739" s="2">
        <v>2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</row>
    <row r="5740" spans="1:46" x14ac:dyDescent="0.2">
      <c r="A5740" s="2">
        <v>1629064</v>
      </c>
      <c r="B5740" s="2">
        <v>817067</v>
      </c>
      <c r="C5740" s="7">
        <v>23.1954262076151</v>
      </c>
      <c r="D5740" s="7">
        <v>38.479020554938302</v>
      </c>
      <c r="E5740" s="19" t="s">
        <v>5892</v>
      </c>
      <c r="F5740" s="46">
        <f>INDEX(Δεδομένα!$P:$P,MATCH('2021'!E5740,Δεδομένα!$O:$O,0))</f>
        <v>176</v>
      </c>
      <c r="G5740" s="49" t="s">
        <v>5820</v>
      </c>
      <c r="H5740" s="51" t="str">
        <f>INDEX(Δεδομένα!B$1:B$51,MATCH('2021'!G5740,Δεδομένα!A$1:A$51,0))</f>
        <v>ΣΤΕΡΕΑΣ ΕΛΛΑΔΟΣ</v>
      </c>
      <c r="I5740" s="53">
        <f>INDEX(Δεδομένα!E$1:E$13,MATCH('2021'!H5740,Δεδομένα!D$1:D$13,0))</f>
        <v>9</v>
      </c>
      <c r="J5740" s="4">
        <v>44204</v>
      </c>
      <c r="K5740" s="3" t="s">
        <v>989</v>
      </c>
      <c r="L5740" s="17" t="str">
        <f t="shared" si="468"/>
        <v>08/01/2021 21:40</v>
      </c>
      <c r="M5740" s="4">
        <v>44204</v>
      </c>
      <c r="N5740" s="3" t="s">
        <v>1728</v>
      </c>
      <c r="O5740" s="17" t="str">
        <f t="shared" si="469"/>
        <v>08/01/2021 23:07</v>
      </c>
      <c r="P5740" s="24">
        <f t="shared" si="470"/>
        <v>6.0416666659875773E-2</v>
      </c>
      <c r="Q5740" s="28">
        <v>0</v>
      </c>
      <c r="R5740" s="27">
        <f t="shared" si="471"/>
        <v>86.999999990221113</v>
      </c>
      <c r="S5740" s="3" t="s">
        <v>4</v>
      </c>
      <c r="T5740" s="3" t="s">
        <v>5826</v>
      </c>
      <c r="U5740" s="3" t="s">
        <v>4</v>
      </c>
      <c r="V5740" s="3" t="s">
        <v>5893</v>
      </c>
      <c r="W5740" s="5">
        <v>0</v>
      </c>
      <c r="X5740" s="5">
        <v>0</v>
      </c>
      <c r="Y5740" s="5">
        <v>0</v>
      </c>
      <c r="Z5740" s="5">
        <v>0.5</v>
      </c>
      <c r="AA5740" s="5">
        <v>0</v>
      </c>
      <c r="AB5740" s="5">
        <v>0</v>
      </c>
      <c r="AC5740" s="5">
        <v>0</v>
      </c>
      <c r="AD5740" s="5">
        <v>0</v>
      </c>
      <c r="AE5740" s="2">
        <v>2</v>
      </c>
      <c r="AF5740" s="2">
        <v>0</v>
      </c>
      <c r="AG5740" s="2">
        <v>0</v>
      </c>
      <c r="AH5740" s="2">
        <v>0</v>
      </c>
      <c r="AI5740" s="2">
        <v>0</v>
      </c>
      <c r="AJ5740" s="2">
        <v>1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 t="s">
        <v>4</v>
      </c>
      <c r="AT5740" s="2" t="s">
        <v>4</v>
      </c>
    </row>
    <row r="5741" spans="1:46" x14ac:dyDescent="0.2">
      <c r="A5741" s="2">
        <v>1629145</v>
      </c>
      <c r="B5741" s="2">
        <v>817455</v>
      </c>
      <c r="C5741" s="7">
        <v>23.205327764225199</v>
      </c>
      <c r="D5741" s="7">
        <v>38.450012783496497</v>
      </c>
      <c r="E5741" s="19" t="s">
        <v>5892</v>
      </c>
      <c r="F5741" s="46">
        <f>INDEX(Δεδομένα!$P:$P,MATCH('2021'!E5741,Δεδομένα!$O:$O,0))</f>
        <v>176</v>
      </c>
      <c r="G5741" s="49" t="s">
        <v>5820</v>
      </c>
      <c r="H5741" s="51" t="str">
        <f>INDEX(Δεδομένα!B$1:B$51,MATCH('2021'!G5741,Δεδομένα!A$1:A$51,0))</f>
        <v>ΣΤΕΡΕΑΣ ΕΛΛΑΔΟΣ</v>
      </c>
      <c r="I5741" s="53">
        <f>INDEX(Δεδομένα!E$1:E$13,MATCH('2021'!H5741,Δεδομένα!D$1:D$13,0))</f>
        <v>9</v>
      </c>
      <c r="J5741" s="4">
        <v>44207</v>
      </c>
      <c r="K5741" s="3" t="s">
        <v>4580</v>
      </c>
      <c r="L5741" s="17" t="str">
        <f t="shared" si="468"/>
        <v>11/01/2021 10:14</v>
      </c>
      <c r="M5741" s="4">
        <v>44207</v>
      </c>
      <c r="N5741" s="3" t="s">
        <v>214</v>
      </c>
      <c r="O5741" s="17" t="str">
        <f t="shared" si="469"/>
        <v>11/01/2021 12:00</v>
      </c>
      <c r="P5741" s="24">
        <f t="shared" si="470"/>
        <v>7.3611111110949423E-2</v>
      </c>
      <c r="Q5741" s="28">
        <v>0</v>
      </c>
      <c r="R5741" s="27">
        <f t="shared" si="471"/>
        <v>105.99999999976717</v>
      </c>
      <c r="S5741" s="3" t="s">
        <v>4</v>
      </c>
      <c r="T5741" s="3" t="s">
        <v>5826</v>
      </c>
      <c r="U5741" s="3" t="s">
        <v>5894</v>
      </c>
      <c r="V5741" s="3" t="s">
        <v>5895</v>
      </c>
      <c r="W5741" s="5">
        <v>0</v>
      </c>
      <c r="X5741" s="5">
        <v>0</v>
      </c>
      <c r="Y5741" s="5">
        <v>0</v>
      </c>
      <c r="Z5741" s="5">
        <v>0</v>
      </c>
      <c r="AA5741" s="5">
        <v>0.5</v>
      </c>
      <c r="AB5741" s="5">
        <v>0</v>
      </c>
      <c r="AC5741" s="5">
        <v>0</v>
      </c>
      <c r="AD5741" s="5">
        <v>0</v>
      </c>
      <c r="AE5741" s="2">
        <v>2</v>
      </c>
      <c r="AF5741" s="2">
        <v>0</v>
      </c>
      <c r="AG5741" s="2">
        <v>0</v>
      </c>
      <c r="AH5741" s="2">
        <v>0</v>
      </c>
      <c r="AI5741" s="2">
        <v>0</v>
      </c>
      <c r="AJ5741" s="2">
        <v>1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 t="s">
        <v>4</v>
      </c>
      <c r="AT5741" s="2" t="s">
        <v>4</v>
      </c>
    </row>
    <row r="5742" spans="1:46" x14ac:dyDescent="0.2">
      <c r="A5742" s="2">
        <v>1629147</v>
      </c>
      <c r="B5742" s="2">
        <v>817483</v>
      </c>
      <c r="C5742" s="7">
        <v>23.0889668261865</v>
      </c>
      <c r="D5742" s="7">
        <v>38.312728071220597</v>
      </c>
      <c r="E5742" s="19" t="s">
        <v>5892</v>
      </c>
      <c r="F5742" s="46">
        <f>INDEX(Δεδομένα!$P:$P,MATCH('2021'!E5742,Δεδομένα!$O:$O,0))</f>
        <v>176</v>
      </c>
      <c r="G5742" s="49" t="s">
        <v>5820</v>
      </c>
      <c r="H5742" s="51" t="str">
        <f>INDEX(Δεδομένα!B$1:B$51,MATCH('2021'!G5742,Δεδομένα!A$1:A$51,0))</f>
        <v>ΣΤΕΡΕΑΣ ΕΛΛΑΔΟΣ</v>
      </c>
      <c r="I5742" s="53">
        <f>INDEX(Δεδομένα!E$1:E$13,MATCH('2021'!H5742,Δεδομένα!D$1:D$13,0))</f>
        <v>9</v>
      </c>
      <c r="J5742" s="4">
        <v>44207</v>
      </c>
      <c r="K5742" s="3" t="s">
        <v>1796</v>
      </c>
      <c r="L5742" s="17" t="str">
        <f t="shared" si="468"/>
        <v>11/01/2021 11:53</v>
      </c>
      <c r="M5742" s="4">
        <v>44207</v>
      </c>
      <c r="N5742" s="3" t="s">
        <v>833</v>
      </c>
      <c r="O5742" s="17" t="str">
        <f t="shared" si="469"/>
        <v>11/01/2021 14:35</v>
      </c>
      <c r="P5742" s="24">
        <f t="shared" si="470"/>
        <v>0.11250000000291038</v>
      </c>
      <c r="Q5742" s="28">
        <v>0</v>
      </c>
      <c r="R5742" s="27">
        <f t="shared" si="471"/>
        <v>162.00000000419095</v>
      </c>
      <c r="S5742" s="3" t="s">
        <v>4</v>
      </c>
      <c r="T5742" s="3" t="s">
        <v>5821</v>
      </c>
      <c r="U5742" s="3" t="s">
        <v>4</v>
      </c>
      <c r="V5742" s="3" t="s">
        <v>5896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2</v>
      </c>
      <c r="AC5742" s="5">
        <v>0</v>
      </c>
      <c r="AD5742" s="5">
        <v>0</v>
      </c>
      <c r="AE5742" s="2">
        <v>6</v>
      </c>
      <c r="AF5742" s="2">
        <v>0</v>
      </c>
      <c r="AG5742" s="2">
        <v>0</v>
      </c>
      <c r="AH5742" s="2">
        <v>0</v>
      </c>
      <c r="AI5742" s="2">
        <v>0</v>
      </c>
      <c r="AJ5742" s="2">
        <v>4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 t="s">
        <v>4</v>
      </c>
      <c r="AT5742" s="2" t="s">
        <v>4</v>
      </c>
    </row>
    <row r="5743" spans="1:46" x14ac:dyDescent="0.2">
      <c r="A5743" s="2">
        <v>1629211</v>
      </c>
      <c r="B5743" s="2">
        <v>817495</v>
      </c>
      <c r="D5743" s="2"/>
      <c r="E5743" s="19" t="s">
        <v>5892</v>
      </c>
      <c r="F5743" s="46">
        <f>INDEX(Δεδομένα!$P:$P,MATCH('2021'!E5743,Δεδομένα!$O:$O,0))</f>
        <v>176</v>
      </c>
      <c r="G5743" s="49" t="s">
        <v>5820</v>
      </c>
      <c r="H5743" s="51" t="str">
        <f>INDEX(Δεδομένα!B$1:B$51,MATCH('2021'!G5743,Δεδομένα!A$1:A$51,0))</f>
        <v>ΣΤΕΡΕΑΣ ΕΛΛΑΔΟΣ</v>
      </c>
      <c r="I5743" s="53">
        <f>INDEX(Δεδομένα!E$1:E$13,MATCH('2021'!H5743,Δεδομένα!D$1:D$13,0))</f>
        <v>9</v>
      </c>
      <c r="J5743" s="4">
        <v>44207</v>
      </c>
      <c r="K5743" s="3" t="s">
        <v>137</v>
      </c>
      <c r="L5743" s="17" t="str">
        <f t="shared" si="468"/>
        <v>11/01/2021 12:09</v>
      </c>
      <c r="M5743" s="4">
        <v>44207</v>
      </c>
      <c r="N5743" s="3" t="s">
        <v>354</v>
      </c>
      <c r="O5743" s="17" t="str">
        <f t="shared" si="469"/>
        <v>11/01/2021 13:37</v>
      </c>
      <c r="P5743" s="24">
        <f t="shared" si="470"/>
        <v>6.1111111113859806E-2</v>
      </c>
      <c r="Q5743" s="28">
        <v>0</v>
      </c>
      <c r="R5743" s="27">
        <f t="shared" si="471"/>
        <v>88.000000003958121</v>
      </c>
      <c r="S5743" s="3" t="s">
        <v>4</v>
      </c>
      <c r="T5743" s="3" t="s">
        <v>5826</v>
      </c>
      <c r="U5743" s="3" t="s">
        <v>4</v>
      </c>
      <c r="V5743" s="3" t="s">
        <v>5897</v>
      </c>
      <c r="W5743" s="5">
        <v>0</v>
      </c>
      <c r="X5743" s="5">
        <v>0</v>
      </c>
      <c r="Y5743" s="5">
        <v>0</v>
      </c>
      <c r="Z5743" s="5">
        <v>0</v>
      </c>
      <c r="AA5743" s="5">
        <v>0.5</v>
      </c>
      <c r="AB5743" s="5">
        <v>0</v>
      </c>
      <c r="AC5743" s="5">
        <v>0</v>
      </c>
      <c r="AD5743" s="5">
        <v>0</v>
      </c>
      <c r="AE5743" s="2">
        <v>2</v>
      </c>
      <c r="AF5743" s="2">
        <v>0</v>
      </c>
      <c r="AG5743" s="2">
        <v>0</v>
      </c>
      <c r="AH5743" s="2">
        <v>0</v>
      </c>
      <c r="AI5743" s="2">
        <v>0</v>
      </c>
      <c r="AJ5743" s="2">
        <v>1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 t="s">
        <v>4</v>
      </c>
      <c r="AT5743" s="2" t="s">
        <v>4</v>
      </c>
    </row>
    <row r="5744" spans="1:46" x14ac:dyDescent="0.2">
      <c r="A5744" s="2">
        <v>1635870</v>
      </c>
      <c r="B5744" s="2">
        <v>823290</v>
      </c>
      <c r="C5744" s="7">
        <v>23.259601593017599</v>
      </c>
      <c r="D5744" s="7">
        <v>38.310009002685497</v>
      </c>
      <c r="E5744" s="19" t="s">
        <v>5892</v>
      </c>
      <c r="F5744" s="46">
        <f>INDEX(Δεδομένα!$P:$P,MATCH('2021'!E5744,Δεδομένα!$O:$O,0))</f>
        <v>176</v>
      </c>
      <c r="G5744" s="49" t="s">
        <v>5820</v>
      </c>
      <c r="H5744" s="51" t="str">
        <f>INDEX(Δεδομένα!B$1:B$51,MATCH('2021'!G5744,Δεδομένα!A$1:A$51,0))</f>
        <v>ΣΤΕΡΕΑΣ ΕΛΛΑΔΟΣ</v>
      </c>
      <c r="I5744" s="53">
        <f>INDEX(Δεδομένα!E$1:E$13,MATCH('2021'!H5744,Δεδομένα!D$1:D$13,0))</f>
        <v>9</v>
      </c>
      <c r="J5744" s="4">
        <v>44231</v>
      </c>
      <c r="K5744" s="3" t="s">
        <v>510</v>
      </c>
      <c r="L5744" s="17" t="str">
        <f t="shared" si="468"/>
        <v>04/02/2021 17:20</v>
      </c>
      <c r="M5744" s="4">
        <v>44231</v>
      </c>
      <c r="N5744" s="3" t="s">
        <v>17</v>
      </c>
      <c r="O5744" s="17" t="str">
        <f t="shared" si="469"/>
        <v>04/02/2021 18:00</v>
      </c>
      <c r="P5744" s="24">
        <f t="shared" si="470"/>
        <v>2.7777777781011537E-2</v>
      </c>
      <c r="Q5744" s="28">
        <v>0</v>
      </c>
      <c r="R5744" s="27">
        <f t="shared" si="471"/>
        <v>40.000000004656613</v>
      </c>
      <c r="S5744" s="3" t="s">
        <v>4</v>
      </c>
      <c r="T5744" s="3" t="s">
        <v>5898</v>
      </c>
      <c r="U5744" s="3" t="s">
        <v>4</v>
      </c>
      <c r="V5744" s="3" t="s">
        <v>5899</v>
      </c>
      <c r="W5744" s="5">
        <v>0</v>
      </c>
      <c r="X5744" s="5">
        <v>0</v>
      </c>
      <c r="Y5744" s="5">
        <v>0</v>
      </c>
      <c r="Z5744" s="5">
        <v>0</v>
      </c>
      <c r="AA5744" s="5">
        <v>2</v>
      </c>
      <c r="AB5744" s="5">
        <v>0</v>
      </c>
      <c r="AC5744" s="5">
        <v>0</v>
      </c>
      <c r="AD5744" s="5">
        <v>0</v>
      </c>
      <c r="AE5744" s="2">
        <v>2</v>
      </c>
      <c r="AF5744" s="2">
        <v>0</v>
      </c>
      <c r="AG5744" s="2">
        <v>0</v>
      </c>
      <c r="AH5744" s="2">
        <v>0</v>
      </c>
      <c r="AI5744" s="2">
        <v>0</v>
      </c>
      <c r="AJ5744" s="2">
        <v>1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 t="s">
        <v>4</v>
      </c>
      <c r="AT5744" s="2" t="s">
        <v>4</v>
      </c>
    </row>
    <row r="5745" spans="1:46" x14ac:dyDescent="0.2">
      <c r="A5745" s="2">
        <v>1635405</v>
      </c>
      <c r="B5745" s="2">
        <v>823905</v>
      </c>
      <c r="C5745" s="7">
        <v>23.164228318611801</v>
      </c>
      <c r="D5745" s="7">
        <v>38.472001549531697</v>
      </c>
      <c r="E5745" s="19" t="s">
        <v>5892</v>
      </c>
      <c r="F5745" s="46">
        <f>INDEX(Δεδομένα!$P:$P,MATCH('2021'!E5745,Δεδομένα!$O:$O,0))</f>
        <v>176</v>
      </c>
      <c r="G5745" s="49" t="s">
        <v>5820</v>
      </c>
      <c r="H5745" s="51" t="str">
        <f>INDEX(Δεδομένα!B$1:B$51,MATCH('2021'!G5745,Δεδομένα!A$1:A$51,0))</f>
        <v>ΣΤΕΡΕΑΣ ΕΛΛΑΔΟΣ</v>
      </c>
      <c r="I5745" s="53">
        <f>INDEX(Δεδομένα!E$1:E$13,MATCH('2021'!H5745,Δεδομένα!D$1:D$13,0))</f>
        <v>9</v>
      </c>
      <c r="J5745" s="4">
        <v>44234</v>
      </c>
      <c r="K5745" s="3" t="s">
        <v>196</v>
      </c>
      <c r="L5745" s="17" t="str">
        <f t="shared" si="468"/>
        <v>07/02/2021 14:15</v>
      </c>
      <c r="M5745" s="4">
        <v>44234</v>
      </c>
      <c r="N5745" s="3" t="s">
        <v>362</v>
      </c>
      <c r="O5745" s="17" t="str">
        <f t="shared" si="469"/>
        <v>07/02/2021 15:20</v>
      </c>
      <c r="P5745" s="24">
        <f t="shared" si="470"/>
        <v>4.5138888890505768E-2</v>
      </c>
      <c r="Q5745" s="28">
        <v>0</v>
      </c>
      <c r="R5745" s="27">
        <f t="shared" si="471"/>
        <v>65.000000002328306</v>
      </c>
      <c r="S5745" s="3" t="s">
        <v>4</v>
      </c>
      <c r="T5745" s="3" t="s">
        <v>5826</v>
      </c>
      <c r="U5745" s="3" t="s">
        <v>4</v>
      </c>
      <c r="V5745" s="3" t="s">
        <v>5682</v>
      </c>
      <c r="W5745" s="5">
        <v>0</v>
      </c>
      <c r="X5745" s="5">
        <v>0</v>
      </c>
      <c r="Y5745" s="5">
        <v>0</v>
      </c>
      <c r="Z5745" s="5">
        <v>0</v>
      </c>
      <c r="AA5745" s="5">
        <v>2</v>
      </c>
      <c r="AB5745" s="5">
        <v>0</v>
      </c>
      <c r="AC5745" s="5">
        <v>0</v>
      </c>
      <c r="AD5745" s="5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1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 t="s">
        <v>4</v>
      </c>
      <c r="AT5745" s="2" t="s">
        <v>4</v>
      </c>
    </row>
    <row r="5746" spans="1:46" x14ac:dyDescent="0.2">
      <c r="A5746" s="2">
        <v>1635871</v>
      </c>
      <c r="B5746" s="2">
        <v>824311</v>
      </c>
      <c r="C5746" s="7">
        <v>23.118165646507201</v>
      </c>
      <c r="D5746" s="7">
        <v>38.4760665660013</v>
      </c>
      <c r="E5746" s="19" t="s">
        <v>5892</v>
      </c>
      <c r="F5746" s="46">
        <f>INDEX(Δεδομένα!$P:$P,MATCH('2021'!E5746,Δεδομένα!$O:$O,0))</f>
        <v>176</v>
      </c>
      <c r="G5746" s="49" t="s">
        <v>5820</v>
      </c>
      <c r="H5746" s="51" t="str">
        <f>INDEX(Δεδομένα!B$1:B$51,MATCH('2021'!G5746,Δεδομένα!A$1:A$51,0))</f>
        <v>ΣΤΕΡΕΑΣ ΕΛΛΑΔΟΣ</v>
      </c>
      <c r="I5746" s="53">
        <f>INDEX(Δεδομένα!E$1:E$13,MATCH('2021'!H5746,Δεδομένα!D$1:D$13,0))</f>
        <v>9</v>
      </c>
      <c r="J5746" s="4">
        <v>44235</v>
      </c>
      <c r="K5746" s="3" t="s">
        <v>367</v>
      </c>
      <c r="L5746" s="17" t="str">
        <f t="shared" si="468"/>
        <v>08/02/2021 18:59</v>
      </c>
      <c r="M5746" s="4">
        <v>44235</v>
      </c>
      <c r="N5746" s="3" t="s">
        <v>983</v>
      </c>
      <c r="O5746" s="17" t="str">
        <f t="shared" si="469"/>
        <v>08/02/2021 21:25</v>
      </c>
      <c r="P5746" s="24">
        <f t="shared" si="470"/>
        <v>0.101388888884685</v>
      </c>
      <c r="Q5746" s="28">
        <v>0</v>
      </c>
      <c r="R5746" s="27">
        <f t="shared" si="471"/>
        <v>145.9999999939464</v>
      </c>
      <c r="S5746" s="3" t="s">
        <v>4</v>
      </c>
      <c r="T5746" s="3" t="s">
        <v>5826</v>
      </c>
      <c r="U5746" s="3" t="s">
        <v>5827</v>
      </c>
      <c r="V5746" s="3" t="s">
        <v>5900</v>
      </c>
      <c r="W5746" s="5">
        <v>0</v>
      </c>
      <c r="X5746" s="5">
        <v>0</v>
      </c>
      <c r="Y5746" s="5">
        <v>0</v>
      </c>
      <c r="Z5746" s="5">
        <v>0</v>
      </c>
      <c r="AA5746" s="5">
        <v>1</v>
      </c>
      <c r="AB5746" s="5">
        <v>0</v>
      </c>
      <c r="AC5746" s="5">
        <v>0</v>
      </c>
      <c r="AD5746" s="5">
        <v>0</v>
      </c>
      <c r="AE5746" s="2">
        <v>2</v>
      </c>
      <c r="AF5746" s="2">
        <v>0</v>
      </c>
      <c r="AG5746" s="2">
        <v>0</v>
      </c>
      <c r="AH5746" s="2">
        <v>0</v>
      </c>
      <c r="AI5746" s="2">
        <v>0</v>
      </c>
      <c r="AJ5746" s="2">
        <v>1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 t="s">
        <v>4</v>
      </c>
      <c r="AT5746" s="2" t="s">
        <v>4</v>
      </c>
    </row>
    <row r="5747" spans="1:46" x14ac:dyDescent="0.2">
      <c r="A5747" s="2">
        <v>1636379</v>
      </c>
      <c r="B5747" s="2">
        <v>824537</v>
      </c>
      <c r="C5747" s="7">
        <v>23.112572472690101</v>
      </c>
      <c r="D5747" s="7">
        <v>38.475973569904497</v>
      </c>
      <c r="E5747" s="19" t="s">
        <v>5892</v>
      </c>
      <c r="F5747" s="46">
        <f>INDEX(Δεδομένα!$P:$P,MATCH('2021'!E5747,Δεδομένα!$O:$O,0))</f>
        <v>176</v>
      </c>
      <c r="G5747" s="49" t="s">
        <v>5820</v>
      </c>
      <c r="H5747" s="51" t="str">
        <f>INDEX(Δεδομένα!B$1:B$51,MATCH('2021'!G5747,Δεδομένα!A$1:A$51,0))</f>
        <v>ΣΤΕΡΕΑΣ ΕΛΛΑΔΟΣ</v>
      </c>
      <c r="I5747" s="53">
        <f>INDEX(Δεδομένα!E$1:E$13,MATCH('2021'!H5747,Δεδομένα!D$1:D$13,0))</f>
        <v>9</v>
      </c>
      <c r="J5747" s="4">
        <v>44236</v>
      </c>
      <c r="K5747" s="3" t="s">
        <v>566</v>
      </c>
      <c r="L5747" s="17" t="str">
        <f t="shared" si="468"/>
        <v>09/02/2021 18:40</v>
      </c>
      <c r="M5747" s="4">
        <v>44236</v>
      </c>
      <c r="N5747" s="3" t="s">
        <v>147</v>
      </c>
      <c r="O5747" s="17" t="str">
        <f t="shared" si="469"/>
        <v>09/02/2021 20:00</v>
      </c>
      <c r="P5747" s="24">
        <f t="shared" si="470"/>
        <v>5.5555555554747116E-2</v>
      </c>
      <c r="Q5747" s="28">
        <v>0</v>
      </c>
      <c r="R5747" s="27">
        <f t="shared" si="471"/>
        <v>79.999999998835847</v>
      </c>
      <c r="S5747" s="3" t="s">
        <v>4</v>
      </c>
      <c r="T5747" s="3" t="s">
        <v>5826</v>
      </c>
      <c r="U5747" s="3" t="s">
        <v>5827</v>
      </c>
      <c r="V5747" s="3" t="s">
        <v>5901</v>
      </c>
      <c r="W5747" s="5">
        <v>0</v>
      </c>
      <c r="X5747" s="5">
        <v>0</v>
      </c>
      <c r="Y5747" s="5">
        <v>0</v>
      </c>
      <c r="Z5747" s="5">
        <v>0.5</v>
      </c>
      <c r="AA5747" s="5">
        <v>0</v>
      </c>
      <c r="AB5747" s="5">
        <v>0</v>
      </c>
      <c r="AC5747" s="5">
        <v>0</v>
      </c>
      <c r="AD5747" s="5">
        <v>0</v>
      </c>
      <c r="AE5747" s="2">
        <v>2</v>
      </c>
      <c r="AF5747" s="2">
        <v>0</v>
      </c>
      <c r="AG5747" s="2">
        <v>0</v>
      </c>
      <c r="AH5747" s="2">
        <v>0</v>
      </c>
      <c r="AI5747" s="2">
        <v>0</v>
      </c>
      <c r="AJ5747" s="2">
        <v>1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 t="s">
        <v>4</v>
      </c>
      <c r="AT5747" s="2" t="s">
        <v>4</v>
      </c>
    </row>
    <row r="5748" spans="1:46" x14ac:dyDescent="0.2">
      <c r="A5748" s="2">
        <v>1649937</v>
      </c>
      <c r="B5748" s="2">
        <v>838940</v>
      </c>
      <c r="C5748" s="7">
        <v>23.089686200002198</v>
      </c>
      <c r="D5748" s="7">
        <v>38.321185709968198</v>
      </c>
      <c r="E5748" s="19" t="s">
        <v>5892</v>
      </c>
      <c r="F5748" s="46">
        <f>INDEX(Δεδομένα!$P:$P,MATCH('2021'!E5748,Δεδομένα!$O:$O,0))</f>
        <v>176</v>
      </c>
      <c r="G5748" s="49" t="s">
        <v>5820</v>
      </c>
      <c r="H5748" s="51" t="str">
        <f>INDEX(Δεδομένα!B$1:B$51,MATCH('2021'!G5748,Δεδομένα!A$1:A$51,0))</f>
        <v>ΣΤΕΡΕΑΣ ΕΛΛΑΔΟΣ</v>
      </c>
      <c r="I5748" s="53">
        <f>INDEX(Δεδομένα!E$1:E$13,MATCH('2021'!H5748,Δεδομένα!D$1:D$13,0))</f>
        <v>9</v>
      </c>
      <c r="J5748" s="4">
        <v>44273</v>
      </c>
      <c r="K5748" s="3" t="s">
        <v>36</v>
      </c>
      <c r="L5748" s="17" t="str">
        <f t="shared" si="468"/>
        <v>18/03/2021 16:20</v>
      </c>
      <c r="M5748" s="4">
        <v>44273</v>
      </c>
      <c r="N5748" s="3" t="s">
        <v>462</v>
      </c>
      <c r="O5748" s="17" t="str">
        <f t="shared" si="469"/>
        <v>18/03/2021 17:50</v>
      </c>
      <c r="P5748" s="24">
        <f t="shared" si="470"/>
        <v>6.25E-2</v>
      </c>
      <c r="Q5748" s="28">
        <v>0</v>
      </c>
      <c r="R5748" s="27">
        <f t="shared" si="471"/>
        <v>90</v>
      </c>
      <c r="S5748" s="3" t="s">
        <v>4</v>
      </c>
      <c r="T5748" s="3" t="s">
        <v>5821</v>
      </c>
      <c r="U5748" s="3" t="s">
        <v>5905</v>
      </c>
      <c r="V5748" s="3" t="s">
        <v>5906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2</v>
      </c>
      <c r="AC5748" s="5">
        <v>0</v>
      </c>
      <c r="AD5748" s="5">
        <v>0</v>
      </c>
      <c r="AE5748" s="2">
        <v>2</v>
      </c>
      <c r="AF5748" s="2">
        <v>0</v>
      </c>
      <c r="AG5748" s="2">
        <v>0</v>
      </c>
      <c r="AH5748" s="2">
        <v>0</v>
      </c>
      <c r="AI5748" s="2">
        <v>0</v>
      </c>
      <c r="AJ5748" s="2">
        <v>1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 t="s">
        <v>4</v>
      </c>
      <c r="AT5748" s="2" t="s">
        <v>4</v>
      </c>
    </row>
    <row r="5749" spans="1:46" x14ac:dyDescent="0.2">
      <c r="A5749" s="2">
        <v>1649939</v>
      </c>
      <c r="B5749" s="2">
        <v>838970</v>
      </c>
      <c r="E5749" s="19" t="s">
        <v>5892</v>
      </c>
      <c r="F5749" s="46">
        <f>INDEX(Δεδομένα!$P:$P,MATCH('2021'!E5749,Δεδομένα!$O:$O,0))</f>
        <v>176</v>
      </c>
      <c r="G5749" s="49" t="s">
        <v>5820</v>
      </c>
      <c r="H5749" s="51" t="str">
        <f>INDEX(Δεδομένα!B$1:B$51,MATCH('2021'!G5749,Δεδομένα!A$1:A$51,0))</f>
        <v>ΣΤΕΡΕΑΣ ΕΛΛΑΔΟΣ</v>
      </c>
      <c r="I5749" s="53">
        <f>INDEX(Δεδομένα!E$1:E$13,MATCH('2021'!H5749,Δεδομένα!D$1:D$13,0))</f>
        <v>9</v>
      </c>
      <c r="J5749" s="4">
        <v>44273</v>
      </c>
      <c r="K5749" s="3" t="s">
        <v>341</v>
      </c>
      <c r="L5749" s="17" t="str">
        <f t="shared" si="468"/>
        <v>18/03/2021 17:55</v>
      </c>
      <c r="M5749" s="4">
        <v>44273</v>
      </c>
      <c r="N5749" s="3" t="s">
        <v>255</v>
      </c>
      <c r="O5749" s="17" t="str">
        <f t="shared" si="469"/>
        <v>18/03/2021 19:40</v>
      </c>
      <c r="P5749" s="24">
        <f t="shared" si="470"/>
        <v>7.2916666664241347E-2</v>
      </c>
      <c r="Q5749" s="28">
        <v>0</v>
      </c>
      <c r="R5749" s="27">
        <f t="shared" si="471"/>
        <v>104.99999999650754</v>
      </c>
      <c r="S5749" s="3" t="s">
        <v>4</v>
      </c>
      <c r="T5749" s="3" t="s">
        <v>5826</v>
      </c>
      <c r="U5749" s="3" t="s">
        <v>5894</v>
      </c>
      <c r="V5749" s="3" t="s">
        <v>5907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0.5</v>
      </c>
      <c r="AC5749" s="5">
        <v>0</v>
      </c>
      <c r="AD5749" s="5">
        <v>0</v>
      </c>
      <c r="AE5749" s="2">
        <v>1</v>
      </c>
      <c r="AF5749" s="2">
        <v>0</v>
      </c>
      <c r="AG5749" s="2">
        <v>0</v>
      </c>
      <c r="AH5749" s="2">
        <v>0</v>
      </c>
      <c r="AI5749" s="2">
        <v>0</v>
      </c>
      <c r="AJ5749" s="2">
        <v>1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 t="s">
        <v>4</v>
      </c>
      <c r="AT5749" s="2" t="s">
        <v>4</v>
      </c>
    </row>
    <row r="5750" spans="1:46" x14ac:dyDescent="0.2">
      <c r="A5750" s="2">
        <v>1651194</v>
      </c>
      <c r="B5750" s="2">
        <v>841588</v>
      </c>
      <c r="D5750" s="2"/>
      <c r="E5750" s="19" t="s">
        <v>5892</v>
      </c>
      <c r="F5750" s="46">
        <f>INDEX(Δεδομένα!$P:$P,MATCH('2021'!E5750,Δεδομένα!$O:$O,0))</f>
        <v>176</v>
      </c>
      <c r="G5750" s="49" t="s">
        <v>5820</v>
      </c>
      <c r="H5750" s="51" t="str">
        <f>INDEX(Δεδομένα!B$1:B$51,MATCH('2021'!G5750,Δεδομένα!A$1:A$51,0))</f>
        <v>ΣΤΕΡΕΑΣ ΕΛΛΑΔΟΣ</v>
      </c>
      <c r="I5750" s="53">
        <f>INDEX(Δεδομένα!E$1:E$13,MATCH('2021'!H5750,Δεδομένα!D$1:D$13,0))</f>
        <v>9</v>
      </c>
      <c r="J5750" s="4">
        <v>44285</v>
      </c>
      <c r="K5750" s="3" t="s">
        <v>526</v>
      </c>
      <c r="L5750" s="17" t="str">
        <f t="shared" si="468"/>
        <v>30/03/2021 17:05</v>
      </c>
      <c r="M5750" s="4">
        <v>44285</v>
      </c>
      <c r="N5750" s="3" t="s">
        <v>404</v>
      </c>
      <c r="O5750" s="17" t="str">
        <f t="shared" si="469"/>
        <v>30/03/2021 18:05</v>
      </c>
      <c r="P5750" s="24">
        <f t="shared" si="470"/>
        <v>4.1666666664241347E-2</v>
      </c>
      <c r="Q5750" s="28">
        <v>0</v>
      </c>
      <c r="R5750" s="27">
        <f t="shared" si="471"/>
        <v>59.99999999650754</v>
      </c>
      <c r="S5750" s="3" t="s">
        <v>4</v>
      </c>
      <c r="T5750" s="3" t="s">
        <v>123</v>
      </c>
      <c r="U5750" s="3" t="s">
        <v>123</v>
      </c>
      <c r="V5750" s="3" t="s">
        <v>5908</v>
      </c>
      <c r="W5750" s="5">
        <v>0</v>
      </c>
      <c r="X5750" s="5">
        <v>0</v>
      </c>
      <c r="Y5750" s="5">
        <v>0</v>
      </c>
      <c r="Z5750" s="5">
        <v>0.2</v>
      </c>
      <c r="AA5750" s="5">
        <v>0</v>
      </c>
      <c r="AB5750" s="5">
        <v>0</v>
      </c>
      <c r="AC5750" s="5">
        <v>0</v>
      </c>
      <c r="AD5750" s="5">
        <v>0</v>
      </c>
      <c r="AE5750" s="2">
        <v>2</v>
      </c>
      <c r="AF5750" s="2">
        <v>0</v>
      </c>
      <c r="AG5750" s="2">
        <v>0</v>
      </c>
      <c r="AH5750" s="2">
        <v>0</v>
      </c>
      <c r="AI5750" s="2">
        <v>0</v>
      </c>
      <c r="AJ5750" s="2">
        <v>1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 t="s">
        <v>4</v>
      </c>
      <c r="AT5750" s="2" t="s">
        <v>4</v>
      </c>
    </row>
    <row r="5751" spans="1:46" x14ac:dyDescent="0.2">
      <c r="A5751" s="2">
        <v>1654631</v>
      </c>
      <c r="B5751" s="2">
        <v>842400</v>
      </c>
      <c r="D5751" s="2"/>
      <c r="E5751" s="19" t="s">
        <v>5892</v>
      </c>
      <c r="F5751" s="46">
        <f>INDEX(Δεδομένα!$P:$P,MATCH('2021'!E5751,Δεδομένα!$O:$O,0))</f>
        <v>176</v>
      </c>
      <c r="G5751" s="49" t="s">
        <v>5820</v>
      </c>
      <c r="H5751" s="51" t="str">
        <f>INDEX(Δεδομένα!B$1:B$51,MATCH('2021'!G5751,Δεδομένα!A$1:A$51,0))</f>
        <v>ΣΤΕΡΕΑΣ ΕΛΛΑΔΟΣ</v>
      </c>
      <c r="I5751" s="53">
        <f>INDEX(Δεδομένα!E$1:E$13,MATCH('2021'!H5751,Δεδομένα!D$1:D$13,0))</f>
        <v>9</v>
      </c>
      <c r="J5751" s="4">
        <v>44288</v>
      </c>
      <c r="K5751" s="3" t="s">
        <v>868</v>
      </c>
      <c r="L5751" s="17" t="str">
        <f t="shared" si="468"/>
        <v>02/04/2021 19:49</v>
      </c>
      <c r="M5751" s="4">
        <v>44288</v>
      </c>
      <c r="N5751" s="3" t="s">
        <v>558</v>
      </c>
      <c r="O5751" s="17" t="str">
        <f t="shared" si="469"/>
        <v>02/04/2021 20:04</v>
      </c>
      <c r="P5751" s="24">
        <f t="shared" si="470"/>
        <v>1.0416666664241347E-2</v>
      </c>
      <c r="Q5751" s="28">
        <v>0</v>
      </c>
      <c r="R5751" s="27">
        <f t="shared" si="471"/>
        <v>14.99999999650754</v>
      </c>
      <c r="S5751" s="3" t="s">
        <v>4</v>
      </c>
      <c r="T5751" s="3" t="s">
        <v>5898</v>
      </c>
      <c r="U5751" s="3" t="s">
        <v>5903</v>
      </c>
      <c r="V5751" s="3" t="s">
        <v>5910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0.01</v>
      </c>
      <c r="AD5751" s="5">
        <v>0</v>
      </c>
      <c r="AE5751" s="2">
        <v>2</v>
      </c>
      <c r="AF5751" s="2">
        <v>0</v>
      </c>
      <c r="AG5751" s="2">
        <v>0</v>
      </c>
      <c r="AH5751" s="2">
        <v>0</v>
      </c>
      <c r="AI5751" s="2">
        <v>0</v>
      </c>
      <c r="AJ5751" s="2">
        <v>1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 t="s">
        <v>4</v>
      </c>
      <c r="AT5751" s="2" t="s">
        <v>4</v>
      </c>
    </row>
    <row r="5752" spans="1:46" x14ac:dyDescent="0.2">
      <c r="A5752" s="2">
        <v>1654832</v>
      </c>
      <c r="B5752" s="2">
        <v>843497</v>
      </c>
      <c r="C5752" s="7">
        <v>23.121508293462401</v>
      </c>
      <c r="D5752" s="7">
        <v>38.317324324619399</v>
      </c>
      <c r="E5752" s="19" t="s">
        <v>5892</v>
      </c>
      <c r="F5752" s="46">
        <f>INDEX(Δεδομένα!$P:$P,MATCH('2021'!E5752,Δεδομένα!$O:$O,0))</f>
        <v>176</v>
      </c>
      <c r="G5752" s="49" t="s">
        <v>5820</v>
      </c>
      <c r="H5752" s="51" t="str">
        <f>INDEX(Δεδομένα!B$1:B$51,MATCH('2021'!G5752,Δεδομένα!A$1:A$51,0))</f>
        <v>ΣΤΕΡΕΑΣ ΕΛΛΑΔΟΣ</v>
      </c>
      <c r="I5752" s="53">
        <f>INDEX(Δεδομένα!E$1:E$13,MATCH('2021'!H5752,Δεδομένα!D$1:D$13,0))</f>
        <v>9</v>
      </c>
      <c r="J5752" s="4">
        <v>44293</v>
      </c>
      <c r="K5752" s="3" t="s">
        <v>1037</v>
      </c>
      <c r="L5752" s="17" t="str">
        <f t="shared" si="468"/>
        <v>07/04/2021 10:46</v>
      </c>
      <c r="M5752" s="4">
        <v>44293</v>
      </c>
      <c r="N5752" s="3" t="s">
        <v>297</v>
      </c>
      <c r="O5752" s="17" t="str">
        <f t="shared" si="469"/>
        <v>07/04/2021 12:55</v>
      </c>
      <c r="P5752" s="24">
        <f t="shared" si="470"/>
        <v>8.9583333334303461E-2</v>
      </c>
      <c r="Q5752" s="28">
        <v>0</v>
      </c>
      <c r="R5752" s="27">
        <f t="shared" si="471"/>
        <v>129.00000000139698</v>
      </c>
      <c r="S5752" s="3" t="s">
        <v>4</v>
      </c>
      <c r="T5752" s="3" t="s">
        <v>5821</v>
      </c>
      <c r="U5752" s="3" t="s">
        <v>5905</v>
      </c>
      <c r="V5752" s="3" t="s">
        <v>3434</v>
      </c>
      <c r="W5752" s="5">
        <v>0</v>
      </c>
      <c r="X5752" s="5">
        <v>1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2">
        <v>6</v>
      </c>
      <c r="AF5752" s="2">
        <v>0</v>
      </c>
      <c r="AG5752" s="2">
        <v>0</v>
      </c>
      <c r="AH5752" s="2">
        <v>0</v>
      </c>
      <c r="AI5752" s="2">
        <v>0</v>
      </c>
      <c r="AJ5752" s="2">
        <v>3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 t="s">
        <v>4</v>
      </c>
      <c r="AT5752" s="2" t="s">
        <v>4</v>
      </c>
    </row>
    <row r="5753" spans="1:46" x14ac:dyDescent="0.2">
      <c r="A5753" s="2">
        <v>1654881</v>
      </c>
      <c r="B5753" s="2">
        <v>844470</v>
      </c>
      <c r="C5753" s="7">
        <v>23.368550844807199</v>
      </c>
      <c r="D5753" s="7">
        <v>38.2309551851409</v>
      </c>
      <c r="E5753" s="19" t="s">
        <v>5892</v>
      </c>
      <c r="F5753" s="46">
        <f>INDEX(Δεδομένα!$P:$P,MATCH('2021'!E5753,Δεδομένα!$O:$O,0))</f>
        <v>176</v>
      </c>
      <c r="G5753" s="49" t="s">
        <v>5820</v>
      </c>
      <c r="H5753" s="51" t="str">
        <f>INDEX(Δεδομένα!B$1:B$51,MATCH('2021'!G5753,Δεδομένα!A$1:A$51,0))</f>
        <v>ΣΤΕΡΕΑΣ ΕΛΛΑΔΟΣ</v>
      </c>
      <c r="I5753" s="53">
        <f>INDEX(Δεδομένα!E$1:E$13,MATCH('2021'!H5753,Δεδομένα!D$1:D$13,0))</f>
        <v>9</v>
      </c>
      <c r="J5753" s="4">
        <v>44296</v>
      </c>
      <c r="K5753" s="3" t="s">
        <v>109</v>
      </c>
      <c r="L5753" s="17" t="str">
        <f t="shared" si="468"/>
        <v>10/04/2021 15:50</v>
      </c>
      <c r="M5753" s="4">
        <v>44296</v>
      </c>
      <c r="N5753" s="3" t="s">
        <v>1305</v>
      </c>
      <c r="O5753" s="17" t="str">
        <f t="shared" si="469"/>
        <v>10/04/2021 17:02</v>
      </c>
      <c r="P5753" s="24">
        <f t="shared" si="470"/>
        <v>5.0000000002910383E-2</v>
      </c>
      <c r="Q5753" s="28">
        <v>0</v>
      </c>
      <c r="R5753" s="27">
        <f t="shared" si="471"/>
        <v>72.000000004190952</v>
      </c>
      <c r="S5753" s="3" t="s">
        <v>4</v>
      </c>
      <c r="T5753" s="3" t="s">
        <v>123</v>
      </c>
      <c r="U5753" s="3" t="s">
        <v>1248</v>
      </c>
      <c r="V5753" s="3" t="s">
        <v>5911</v>
      </c>
      <c r="W5753" s="5">
        <v>0</v>
      </c>
      <c r="X5753" s="5">
        <v>0</v>
      </c>
      <c r="Y5753" s="5">
        <v>0</v>
      </c>
      <c r="Z5753" s="5">
        <v>1</v>
      </c>
      <c r="AA5753" s="5">
        <v>0</v>
      </c>
      <c r="AB5753" s="5">
        <v>0</v>
      </c>
      <c r="AC5753" s="5">
        <v>0</v>
      </c>
      <c r="AD5753" s="5">
        <v>0</v>
      </c>
      <c r="AE5753" s="2">
        <v>2</v>
      </c>
      <c r="AF5753" s="2">
        <v>0</v>
      </c>
      <c r="AG5753" s="2">
        <v>0</v>
      </c>
      <c r="AH5753" s="2">
        <v>0</v>
      </c>
      <c r="AI5753" s="2">
        <v>0</v>
      </c>
      <c r="AJ5753" s="2">
        <v>1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 t="s">
        <v>4</v>
      </c>
      <c r="AT5753" s="2" t="s">
        <v>4</v>
      </c>
    </row>
    <row r="5754" spans="1:46" x14ac:dyDescent="0.2">
      <c r="A5754" s="2">
        <v>1654911</v>
      </c>
      <c r="B5754" s="2">
        <v>844882</v>
      </c>
      <c r="C5754" s="7">
        <v>23.156895981146899</v>
      </c>
      <c r="D5754" s="7">
        <v>38.488852823010298</v>
      </c>
      <c r="E5754" s="19" t="s">
        <v>5892</v>
      </c>
      <c r="F5754" s="46">
        <f>INDEX(Δεδομένα!$P:$P,MATCH('2021'!E5754,Δεδομένα!$O:$O,0))</f>
        <v>176</v>
      </c>
      <c r="G5754" s="49" t="s">
        <v>5820</v>
      </c>
      <c r="H5754" s="51" t="str">
        <f>INDEX(Δεδομένα!B$1:B$51,MATCH('2021'!G5754,Δεδομένα!A$1:A$51,0))</f>
        <v>ΣΤΕΡΕΑΣ ΕΛΛΑΔΟΣ</v>
      </c>
      <c r="I5754" s="53">
        <f>INDEX(Δεδομένα!E$1:E$13,MATCH('2021'!H5754,Δεδομένα!D$1:D$13,0))</f>
        <v>9</v>
      </c>
      <c r="J5754" s="4">
        <v>44297</v>
      </c>
      <c r="K5754" s="3" t="s">
        <v>758</v>
      </c>
      <c r="L5754" s="17" t="str">
        <f t="shared" si="468"/>
        <v>11/04/2021 18:48</v>
      </c>
      <c r="M5754" s="4">
        <v>44297</v>
      </c>
      <c r="N5754" s="3" t="s">
        <v>493</v>
      </c>
      <c r="O5754" s="17" t="str">
        <f t="shared" si="469"/>
        <v>11/04/2021 21:10</v>
      </c>
      <c r="P5754" s="24">
        <f t="shared" si="470"/>
        <v>9.8611111112404615E-2</v>
      </c>
      <c r="Q5754" s="28">
        <v>0</v>
      </c>
      <c r="R5754" s="27">
        <f t="shared" si="471"/>
        <v>142.00000000186265</v>
      </c>
      <c r="S5754" s="3" t="s">
        <v>4</v>
      </c>
      <c r="T5754" s="3" t="s">
        <v>5826</v>
      </c>
      <c r="U5754" s="3" t="s">
        <v>4696</v>
      </c>
      <c r="V5754" s="3" t="s">
        <v>5682</v>
      </c>
      <c r="W5754" s="5">
        <v>0</v>
      </c>
      <c r="X5754" s="5">
        <v>0</v>
      </c>
      <c r="Y5754" s="5">
        <v>0</v>
      </c>
      <c r="Z5754" s="5">
        <v>0</v>
      </c>
      <c r="AA5754" s="5">
        <v>2</v>
      </c>
      <c r="AB5754" s="5">
        <v>0</v>
      </c>
      <c r="AC5754" s="5">
        <v>0</v>
      </c>
      <c r="AD5754" s="5">
        <v>0</v>
      </c>
      <c r="AE5754" s="2">
        <v>2</v>
      </c>
      <c r="AF5754" s="2">
        <v>0</v>
      </c>
      <c r="AG5754" s="2">
        <v>0</v>
      </c>
      <c r="AH5754" s="2">
        <v>0</v>
      </c>
      <c r="AI5754" s="2">
        <v>0</v>
      </c>
      <c r="AJ5754" s="2">
        <v>1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 t="s">
        <v>4</v>
      </c>
      <c r="AT5754" s="2" t="s">
        <v>4</v>
      </c>
    </row>
    <row r="5755" spans="1:46" x14ac:dyDescent="0.2">
      <c r="A5755" s="2">
        <v>1654929</v>
      </c>
      <c r="B5755" s="2">
        <v>845442</v>
      </c>
      <c r="E5755" s="19" t="s">
        <v>5892</v>
      </c>
      <c r="F5755" s="46">
        <f>INDEX(Δεδομένα!$P:$P,MATCH('2021'!E5755,Δεδομένα!$O:$O,0))</f>
        <v>176</v>
      </c>
      <c r="G5755" s="49" t="s">
        <v>5820</v>
      </c>
      <c r="H5755" s="51" t="str">
        <f>INDEX(Δεδομένα!B$1:B$51,MATCH('2021'!G5755,Δεδομένα!A$1:A$51,0))</f>
        <v>ΣΤΕΡΕΑΣ ΕΛΛΑΔΟΣ</v>
      </c>
      <c r="I5755" s="53">
        <f>INDEX(Δεδομένα!E$1:E$13,MATCH('2021'!H5755,Δεδομένα!D$1:D$13,0))</f>
        <v>9</v>
      </c>
      <c r="J5755" s="4">
        <v>44299</v>
      </c>
      <c r="K5755" s="3" t="s">
        <v>147</v>
      </c>
      <c r="L5755" s="17" t="str">
        <f t="shared" si="468"/>
        <v>13/04/2021 20:00</v>
      </c>
      <c r="M5755" s="4">
        <v>44299</v>
      </c>
      <c r="N5755" s="3" t="s">
        <v>924</v>
      </c>
      <c r="O5755" s="17" t="str">
        <f t="shared" si="469"/>
        <v>13/04/2021 23:55</v>
      </c>
      <c r="P5755" s="24">
        <f t="shared" si="470"/>
        <v>0.16319444444525288</v>
      </c>
      <c r="Q5755" s="28">
        <v>0</v>
      </c>
      <c r="R5755" s="27">
        <f t="shared" si="471"/>
        <v>235.00000000116415</v>
      </c>
      <c r="S5755" s="3" t="s">
        <v>4</v>
      </c>
      <c r="T5755" s="3" t="s">
        <v>5821</v>
      </c>
      <c r="U5755" s="3" t="s">
        <v>5831</v>
      </c>
      <c r="V5755" s="3" t="s">
        <v>5912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15</v>
      </c>
      <c r="AC5755" s="5">
        <v>0</v>
      </c>
      <c r="AD5755" s="5">
        <v>0</v>
      </c>
      <c r="AE5755" s="2">
        <v>4</v>
      </c>
      <c r="AF5755" s="2">
        <v>0</v>
      </c>
      <c r="AG5755" s="2">
        <v>0</v>
      </c>
      <c r="AH5755" s="2">
        <v>0</v>
      </c>
      <c r="AI5755" s="2">
        <v>0</v>
      </c>
      <c r="AJ5755" s="2">
        <v>2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 t="s">
        <v>4</v>
      </c>
      <c r="AT5755" s="2" t="s">
        <v>4</v>
      </c>
    </row>
    <row r="5756" spans="1:46" x14ac:dyDescent="0.2">
      <c r="A5756" s="2">
        <v>1658981</v>
      </c>
      <c r="B5756" s="2">
        <v>845643</v>
      </c>
      <c r="C5756" s="7">
        <v>23.145212005153599</v>
      </c>
      <c r="D5756" s="7">
        <v>38.326721015615597</v>
      </c>
      <c r="E5756" s="19" t="s">
        <v>5892</v>
      </c>
      <c r="F5756" s="46">
        <f>INDEX(Δεδομένα!$P:$P,MATCH('2021'!E5756,Δεδομένα!$O:$O,0))</f>
        <v>176</v>
      </c>
      <c r="G5756" s="49" t="s">
        <v>5820</v>
      </c>
      <c r="H5756" s="51" t="str">
        <f>INDEX(Δεδομένα!B$1:B$51,MATCH('2021'!G5756,Δεδομένα!A$1:A$51,0))</f>
        <v>ΣΤΕΡΕΑΣ ΕΛΛΑΔΟΣ</v>
      </c>
      <c r="I5756" s="53">
        <f>INDEX(Δεδομένα!E$1:E$13,MATCH('2021'!H5756,Δεδομένα!D$1:D$13,0))</f>
        <v>9</v>
      </c>
      <c r="J5756" s="4">
        <v>44300</v>
      </c>
      <c r="K5756" s="3" t="s">
        <v>904</v>
      </c>
      <c r="L5756" s="17" t="str">
        <f t="shared" si="468"/>
        <v>14/04/2021 15:39</v>
      </c>
      <c r="M5756" s="4">
        <v>44300</v>
      </c>
      <c r="N5756" s="3" t="s">
        <v>46</v>
      </c>
      <c r="O5756" s="17" t="str">
        <f t="shared" si="469"/>
        <v>14/04/2021 16:55</v>
      </c>
      <c r="P5756" s="24">
        <f t="shared" si="470"/>
        <v>5.2777777775190771E-2</v>
      </c>
      <c r="Q5756" s="28">
        <v>0</v>
      </c>
      <c r="R5756" s="27">
        <f t="shared" si="471"/>
        <v>75.99999999627471</v>
      </c>
      <c r="S5756" s="3" t="s">
        <v>4</v>
      </c>
      <c r="T5756" s="3" t="s">
        <v>5898</v>
      </c>
      <c r="U5756" s="3" t="s">
        <v>123</v>
      </c>
      <c r="V5756" s="3" t="s">
        <v>5913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1</v>
      </c>
      <c r="AC5756" s="5">
        <v>0</v>
      </c>
      <c r="AD5756" s="5">
        <v>0</v>
      </c>
      <c r="AE5756" s="2">
        <v>2</v>
      </c>
      <c r="AF5756" s="2">
        <v>0</v>
      </c>
      <c r="AG5756" s="2">
        <v>0</v>
      </c>
      <c r="AH5756" s="2">
        <v>0</v>
      </c>
      <c r="AI5756" s="2">
        <v>0</v>
      </c>
      <c r="AJ5756" s="2">
        <v>1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 t="s">
        <v>4</v>
      </c>
      <c r="AT5756" s="2" t="s">
        <v>4</v>
      </c>
    </row>
    <row r="5757" spans="1:46" x14ac:dyDescent="0.2">
      <c r="A5757" s="2">
        <v>1659012</v>
      </c>
      <c r="B5757" s="2">
        <v>846934</v>
      </c>
      <c r="C5757" s="7">
        <v>23.107813787001099</v>
      </c>
      <c r="D5757" s="7">
        <v>38.263679872792999</v>
      </c>
      <c r="E5757" s="19" t="s">
        <v>5892</v>
      </c>
      <c r="F5757" s="46">
        <f>INDEX(Δεδομένα!$P:$P,MATCH('2021'!E5757,Δεδομένα!$O:$O,0))</f>
        <v>176</v>
      </c>
      <c r="G5757" s="49" t="s">
        <v>5820</v>
      </c>
      <c r="H5757" s="51" t="str">
        <f>INDEX(Δεδομένα!B$1:B$51,MATCH('2021'!G5757,Δεδομένα!A$1:A$51,0))</f>
        <v>ΣΤΕΡΕΑΣ ΕΛΛΑΔΟΣ</v>
      </c>
      <c r="I5757" s="53">
        <f>INDEX(Δεδομένα!E$1:E$13,MATCH('2021'!H5757,Δεδομένα!D$1:D$13,0))</f>
        <v>9</v>
      </c>
      <c r="J5757" s="4">
        <v>44305</v>
      </c>
      <c r="K5757" s="3" t="s">
        <v>446</v>
      </c>
      <c r="L5757" s="17" t="str">
        <f t="shared" si="468"/>
        <v>19/04/2021 13:05</v>
      </c>
      <c r="M5757" s="4">
        <v>44305</v>
      </c>
      <c r="N5757" s="3" t="s">
        <v>601</v>
      </c>
      <c r="O5757" s="17" t="str">
        <f t="shared" si="469"/>
        <v>19/04/2021 14:58</v>
      </c>
      <c r="P5757" s="24">
        <f t="shared" si="470"/>
        <v>7.8472222223354038E-2</v>
      </c>
      <c r="Q5757" s="28">
        <v>0</v>
      </c>
      <c r="R5757" s="27">
        <f t="shared" si="471"/>
        <v>113.00000000162981</v>
      </c>
      <c r="S5757" s="3" t="s">
        <v>4</v>
      </c>
      <c r="T5757" s="3" t="s">
        <v>5898</v>
      </c>
      <c r="U5757" s="3" t="s">
        <v>5914</v>
      </c>
      <c r="V5757" s="3" t="s">
        <v>5915</v>
      </c>
      <c r="W5757" s="5">
        <v>0</v>
      </c>
      <c r="X5757" s="5">
        <v>0</v>
      </c>
      <c r="Y5757" s="5">
        <v>0</v>
      </c>
      <c r="Z5757" s="5">
        <v>0</v>
      </c>
      <c r="AA5757" s="5">
        <v>1</v>
      </c>
      <c r="AB5757" s="5">
        <v>0</v>
      </c>
      <c r="AC5757" s="5">
        <v>0</v>
      </c>
      <c r="AD5757" s="5">
        <v>0</v>
      </c>
      <c r="AE5757" s="2">
        <v>2</v>
      </c>
      <c r="AF5757" s="2">
        <v>0</v>
      </c>
      <c r="AG5757" s="2">
        <v>0</v>
      </c>
      <c r="AH5757" s="2">
        <v>0</v>
      </c>
      <c r="AI5757" s="2">
        <v>0</v>
      </c>
      <c r="AJ5757" s="2">
        <v>1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 t="s">
        <v>4</v>
      </c>
      <c r="AT5757" s="2" t="s">
        <v>4</v>
      </c>
    </row>
    <row r="5758" spans="1:46" x14ac:dyDescent="0.2">
      <c r="A5758" s="2">
        <v>1659023</v>
      </c>
      <c r="B5758" s="2">
        <v>847049</v>
      </c>
      <c r="C5758" s="7">
        <v>23.141684610426399</v>
      </c>
      <c r="D5758" s="7">
        <v>38.445614859991302</v>
      </c>
      <c r="E5758" s="19" t="s">
        <v>5892</v>
      </c>
      <c r="F5758" s="46">
        <f>INDEX(Δεδομένα!$P:$P,MATCH('2021'!E5758,Δεδομένα!$O:$O,0))</f>
        <v>176</v>
      </c>
      <c r="G5758" s="49" t="s">
        <v>5820</v>
      </c>
      <c r="H5758" s="51" t="str">
        <f>INDEX(Δεδομένα!B$1:B$51,MATCH('2021'!G5758,Δεδομένα!A$1:A$51,0))</f>
        <v>ΣΤΕΡΕΑΣ ΕΛΛΑΔΟΣ</v>
      </c>
      <c r="I5758" s="53">
        <f>INDEX(Δεδομένα!E$1:E$13,MATCH('2021'!H5758,Δεδομένα!D$1:D$13,0))</f>
        <v>9</v>
      </c>
      <c r="J5758" s="4">
        <v>44305</v>
      </c>
      <c r="K5758" s="3" t="s">
        <v>2237</v>
      </c>
      <c r="L5758" s="17" t="str">
        <f t="shared" si="468"/>
        <v>19/04/2021 21:52</v>
      </c>
      <c r="M5758" s="4">
        <v>44305</v>
      </c>
      <c r="N5758" s="3" t="s">
        <v>1345</v>
      </c>
      <c r="O5758" s="17" t="str">
        <f t="shared" si="469"/>
        <v>19/04/2021 23:00</v>
      </c>
      <c r="P5758" s="24">
        <f t="shared" si="470"/>
        <v>4.7222222223354038E-2</v>
      </c>
      <c r="Q5758" s="28">
        <v>0</v>
      </c>
      <c r="R5758" s="27">
        <f t="shared" si="471"/>
        <v>68.000000001629815</v>
      </c>
      <c r="S5758" s="3" t="s">
        <v>4</v>
      </c>
      <c r="T5758" s="3" t="s">
        <v>5821</v>
      </c>
      <c r="U5758" s="3" t="s">
        <v>5831</v>
      </c>
      <c r="V5758" s="3" t="s">
        <v>5916</v>
      </c>
      <c r="W5758" s="5">
        <v>0</v>
      </c>
      <c r="X5758" s="5">
        <v>0</v>
      </c>
      <c r="Y5758" s="5">
        <v>0</v>
      </c>
      <c r="Z5758" s="5">
        <v>0</v>
      </c>
      <c r="AA5758" s="5">
        <v>0.2</v>
      </c>
      <c r="AB5758" s="5">
        <v>0</v>
      </c>
      <c r="AC5758" s="5">
        <v>0</v>
      </c>
      <c r="AD5758" s="5">
        <v>0</v>
      </c>
      <c r="AE5758" s="2">
        <v>2</v>
      </c>
      <c r="AF5758" s="2">
        <v>0</v>
      </c>
      <c r="AG5758" s="2">
        <v>0</v>
      </c>
      <c r="AH5758" s="2">
        <v>0</v>
      </c>
      <c r="AI5758" s="2">
        <v>0</v>
      </c>
      <c r="AJ5758" s="2">
        <v>1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 t="s">
        <v>4</v>
      </c>
      <c r="AT5758" s="2" t="s">
        <v>4</v>
      </c>
    </row>
    <row r="5759" spans="1:46" x14ac:dyDescent="0.2">
      <c r="A5759" s="2">
        <v>1659233</v>
      </c>
      <c r="B5759" s="2">
        <v>847152</v>
      </c>
      <c r="C5759" s="7">
        <v>23.311693588434402</v>
      </c>
      <c r="D5759" s="7">
        <v>38.317622676748996</v>
      </c>
      <c r="E5759" s="19" t="s">
        <v>5892</v>
      </c>
      <c r="F5759" s="46">
        <f>INDEX(Δεδομένα!$P:$P,MATCH('2021'!E5759,Δεδομένα!$O:$O,0))</f>
        <v>176</v>
      </c>
      <c r="G5759" s="49" t="s">
        <v>5820</v>
      </c>
      <c r="H5759" s="51" t="str">
        <f>INDEX(Δεδομένα!B$1:B$51,MATCH('2021'!G5759,Δεδομένα!A$1:A$51,0))</f>
        <v>ΣΤΕΡΕΑΣ ΕΛΛΑΔΟΣ</v>
      </c>
      <c r="I5759" s="53">
        <f>INDEX(Δεδομένα!E$1:E$13,MATCH('2021'!H5759,Δεδομένα!D$1:D$13,0))</f>
        <v>9</v>
      </c>
      <c r="J5759" s="4">
        <v>44306</v>
      </c>
      <c r="K5759" s="3" t="s">
        <v>390</v>
      </c>
      <c r="L5759" s="17" t="str">
        <f t="shared" si="468"/>
        <v>20/04/2021 14:34</v>
      </c>
      <c r="M5759" s="4">
        <v>44306</v>
      </c>
      <c r="N5759" s="3" t="s">
        <v>499</v>
      </c>
      <c r="O5759" s="17" t="str">
        <f t="shared" si="469"/>
        <v>20/04/2021 15:10</v>
      </c>
      <c r="P5759" s="24">
        <f t="shared" si="470"/>
        <v>2.5000000001455192E-2</v>
      </c>
      <c r="Q5759" s="28">
        <v>0</v>
      </c>
      <c r="R5759" s="27">
        <f t="shared" si="471"/>
        <v>36.000000002095476</v>
      </c>
      <c r="S5759" s="3" t="s">
        <v>4</v>
      </c>
      <c r="T5759" s="3" t="s">
        <v>5898</v>
      </c>
      <c r="U5759" s="3" t="s">
        <v>4</v>
      </c>
      <c r="V5759" s="3" t="s">
        <v>5917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0.5</v>
      </c>
      <c r="AD5759" s="5">
        <v>0</v>
      </c>
      <c r="AE5759" s="2">
        <v>2</v>
      </c>
      <c r="AF5759" s="2">
        <v>0</v>
      </c>
      <c r="AG5759" s="2">
        <v>0</v>
      </c>
      <c r="AH5759" s="2">
        <v>0</v>
      </c>
      <c r="AI5759" s="2">
        <v>0</v>
      </c>
      <c r="AJ5759" s="2">
        <v>1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 t="s">
        <v>4</v>
      </c>
      <c r="AT5759" s="2" t="s">
        <v>4</v>
      </c>
    </row>
    <row r="5760" spans="1:46" x14ac:dyDescent="0.2">
      <c r="A5760" s="2">
        <v>1659238</v>
      </c>
      <c r="B5760" s="2">
        <v>847459</v>
      </c>
      <c r="D5760" s="2"/>
      <c r="E5760" s="19" t="s">
        <v>5892</v>
      </c>
      <c r="F5760" s="46">
        <f>INDEX(Δεδομένα!$P:$P,MATCH('2021'!E5760,Δεδομένα!$O:$O,0))</f>
        <v>176</v>
      </c>
      <c r="G5760" s="49" t="s">
        <v>5820</v>
      </c>
      <c r="H5760" s="51" t="str">
        <f>INDEX(Δεδομένα!B$1:B$51,MATCH('2021'!G5760,Δεδομένα!A$1:A$51,0))</f>
        <v>ΣΤΕΡΕΑΣ ΕΛΛΑΔΟΣ</v>
      </c>
      <c r="I5760" s="53">
        <f>INDEX(Δεδομένα!E$1:E$13,MATCH('2021'!H5760,Δεδομένα!D$1:D$13,0))</f>
        <v>9</v>
      </c>
      <c r="J5760" s="4">
        <v>44307</v>
      </c>
      <c r="K5760" s="3" t="s">
        <v>1785</v>
      </c>
      <c r="L5760" s="17" t="str">
        <f t="shared" si="468"/>
        <v>21/04/2021 18:31</v>
      </c>
      <c r="M5760" s="4">
        <v>44307</v>
      </c>
      <c r="N5760" s="3" t="s">
        <v>111</v>
      </c>
      <c r="O5760" s="17" t="str">
        <f t="shared" si="469"/>
        <v>21/04/2021 19:20</v>
      </c>
      <c r="P5760" s="24">
        <f t="shared" si="470"/>
        <v>3.4027777779556345E-2</v>
      </c>
      <c r="Q5760" s="28">
        <v>0</v>
      </c>
      <c r="R5760" s="27">
        <f t="shared" si="471"/>
        <v>49.000000002561137</v>
      </c>
      <c r="S5760" s="3" t="s">
        <v>4</v>
      </c>
      <c r="T5760" s="3" t="s">
        <v>5898</v>
      </c>
      <c r="U5760" s="3" t="s">
        <v>4</v>
      </c>
      <c r="V5760" s="3" t="s">
        <v>5918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0.5</v>
      </c>
      <c r="AC5760" s="5">
        <v>0</v>
      </c>
      <c r="AD5760" s="5">
        <v>0</v>
      </c>
      <c r="AE5760" s="2">
        <v>2</v>
      </c>
      <c r="AF5760" s="2">
        <v>0</v>
      </c>
      <c r="AG5760" s="2">
        <v>0</v>
      </c>
      <c r="AH5760" s="2">
        <v>0</v>
      </c>
      <c r="AI5760" s="2">
        <v>0</v>
      </c>
      <c r="AJ5760" s="2">
        <v>1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 t="s">
        <v>4</v>
      </c>
      <c r="AT5760" s="2" t="s">
        <v>4</v>
      </c>
    </row>
    <row r="5761" spans="1:46" x14ac:dyDescent="0.2">
      <c r="A5761" s="2">
        <v>1659241</v>
      </c>
      <c r="B5761" s="2">
        <v>847683</v>
      </c>
      <c r="C5761" s="7">
        <v>22.9369636641458</v>
      </c>
      <c r="D5761" s="7">
        <v>38.248479350582002</v>
      </c>
      <c r="E5761" s="19" t="s">
        <v>5892</v>
      </c>
      <c r="F5761" s="46">
        <f>INDEX(Δεδομένα!$P:$P,MATCH('2021'!E5761,Δεδομένα!$O:$O,0))</f>
        <v>176</v>
      </c>
      <c r="G5761" s="49" t="s">
        <v>5820</v>
      </c>
      <c r="H5761" s="51" t="str">
        <f>INDEX(Δεδομένα!B$1:B$51,MATCH('2021'!G5761,Δεδομένα!A$1:A$51,0))</f>
        <v>ΣΤΕΡΕΑΣ ΕΛΛΑΔΟΣ</v>
      </c>
      <c r="I5761" s="53">
        <f>INDEX(Δεδομένα!E$1:E$13,MATCH('2021'!H5761,Δεδομένα!D$1:D$13,0))</f>
        <v>9</v>
      </c>
      <c r="J5761" s="4">
        <v>44308</v>
      </c>
      <c r="K5761" s="3" t="s">
        <v>433</v>
      </c>
      <c r="L5761" s="17" t="str">
        <f t="shared" ref="L5761:L5823" si="472">_xlfn.CONCAT(TEXT(J5761,"ηη/μμ/εεε")," ",TEXT(K5761,"ωω:λλ"))</f>
        <v>22/04/2021 17:25</v>
      </c>
      <c r="M5761" s="4">
        <v>44308</v>
      </c>
      <c r="N5761" s="3" t="s">
        <v>164</v>
      </c>
      <c r="O5761" s="17" t="str">
        <f t="shared" ref="O5761:O5823" si="473">_xlfn.CONCAT(TEXT(M5761,"ηη/μμ/εεε")," ",TEXT(N5761,"ωω:λλ"))</f>
        <v>22/04/2021 19:13</v>
      </c>
      <c r="P5761" s="24">
        <f t="shared" ref="P5761:P5823" si="474">O5761-L5761</f>
        <v>7.4999999997089617E-2</v>
      </c>
      <c r="Q5761" s="28">
        <v>0</v>
      </c>
      <c r="R5761" s="27">
        <f t="shared" ref="R5761:R5823" si="475">P5761*(24*60)</f>
        <v>107.99999999580905</v>
      </c>
      <c r="S5761" s="3" t="s">
        <v>4</v>
      </c>
      <c r="T5761" s="3" t="s">
        <v>5898</v>
      </c>
      <c r="U5761" s="3" t="s">
        <v>4</v>
      </c>
      <c r="V5761" s="3" t="s">
        <v>5919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1</v>
      </c>
      <c r="AC5761" s="5">
        <v>1</v>
      </c>
      <c r="AD5761" s="5">
        <v>0</v>
      </c>
      <c r="AE5761" s="2">
        <v>2</v>
      </c>
      <c r="AF5761" s="2">
        <v>0</v>
      </c>
      <c r="AG5761" s="2">
        <v>0</v>
      </c>
      <c r="AH5761" s="2">
        <v>0</v>
      </c>
      <c r="AI5761" s="2">
        <v>0</v>
      </c>
      <c r="AJ5761" s="2">
        <v>1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 t="s">
        <v>4</v>
      </c>
      <c r="AT5761" s="2" t="s">
        <v>4</v>
      </c>
    </row>
    <row r="5762" spans="1:46" x14ac:dyDescent="0.2">
      <c r="A5762" s="2">
        <v>1659492</v>
      </c>
      <c r="B5762" s="2">
        <v>847918</v>
      </c>
      <c r="C5762" s="7">
        <v>23.092302145745901</v>
      </c>
      <c r="D5762" s="7">
        <v>38.312854759404999</v>
      </c>
      <c r="E5762" s="19" t="s">
        <v>5892</v>
      </c>
      <c r="F5762" s="46">
        <f>INDEX(Δεδομένα!$P:$P,MATCH('2021'!E5762,Δεδομένα!$O:$O,0))</f>
        <v>176</v>
      </c>
      <c r="G5762" s="49" t="s">
        <v>5820</v>
      </c>
      <c r="H5762" s="51" t="str">
        <f>INDEX(Δεδομένα!B$1:B$51,MATCH('2021'!G5762,Δεδομένα!A$1:A$51,0))</f>
        <v>ΣΤΕΡΕΑΣ ΕΛΛΑΔΟΣ</v>
      </c>
      <c r="I5762" s="53">
        <f>INDEX(Δεδομένα!E$1:E$13,MATCH('2021'!H5762,Δεδομένα!D$1:D$13,0))</f>
        <v>9</v>
      </c>
      <c r="J5762" s="4">
        <v>44309</v>
      </c>
      <c r="K5762" s="3" t="s">
        <v>563</v>
      </c>
      <c r="L5762" s="17" t="str">
        <f t="shared" si="472"/>
        <v>23/04/2021 17:15</v>
      </c>
      <c r="M5762" s="4">
        <v>44309</v>
      </c>
      <c r="N5762" s="3" t="s">
        <v>634</v>
      </c>
      <c r="O5762" s="17" t="str">
        <f t="shared" si="473"/>
        <v>23/04/2021 19:05</v>
      </c>
      <c r="P5762" s="24">
        <f t="shared" si="474"/>
        <v>7.6388888890505768E-2</v>
      </c>
      <c r="Q5762" s="28">
        <v>0</v>
      </c>
      <c r="R5762" s="27">
        <f t="shared" si="475"/>
        <v>110.00000000232831</v>
      </c>
      <c r="S5762" s="3" t="s">
        <v>4</v>
      </c>
      <c r="T5762" s="3" t="s">
        <v>5898</v>
      </c>
      <c r="U5762" s="3" t="s">
        <v>4</v>
      </c>
      <c r="V5762" s="3" t="s">
        <v>5896</v>
      </c>
      <c r="W5762" s="5">
        <v>0</v>
      </c>
      <c r="X5762" s="5">
        <v>0</v>
      </c>
      <c r="Y5762" s="5">
        <v>0</v>
      </c>
      <c r="Z5762" s="5">
        <v>0</v>
      </c>
      <c r="AA5762" s="5">
        <v>1</v>
      </c>
      <c r="AB5762" s="5">
        <v>0</v>
      </c>
      <c r="AC5762" s="5">
        <v>0</v>
      </c>
      <c r="AD5762" s="5">
        <v>0</v>
      </c>
      <c r="AE5762" s="2">
        <v>4</v>
      </c>
      <c r="AF5762" s="2">
        <v>0</v>
      </c>
      <c r="AG5762" s="2">
        <v>0</v>
      </c>
      <c r="AH5762" s="2">
        <v>0</v>
      </c>
      <c r="AI5762" s="2">
        <v>0</v>
      </c>
      <c r="AJ5762" s="2">
        <v>2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 t="s">
        <v>4</v>
      </c>
      <c r="AT5762" s="2" t="s">
        <v>4</v>
      </c>
    </row>
    <row r="5763" spans="1:46" x14ac:dyDescent="0.2">
      <c r="A5763" s="2">
        <v>1659545</v>
      </c>
      <c r="B5763" s="2">
        <v>849245</v>
      </c>
      <c r="C5763" s="7">
        <v>23.253402322966199</v>
      </c>
      <c r="D5763" s="7">
        <v>38.303173091347801</v>
      </c>
      <c r="E5763" s="19" t="s">
        <v>5892</v>
      </c>
      <c r="F5763" s="46">
        <f>INDEX(Δεδομένα!$P:$P,MATCH('2021'!E5763,Δεδομένα!$O:$O,0))</f>
        <v>176</v>
      </c>
      <c r="G5763" s="49" t="s">
        <v>5820</v>
      </c>
      <c r="H5763" s="51" t="str">
        <f>INDEX(Δεδομένα!B$1:B$51,MATCH('2021'!G5763,Δεδομένα!A$1:A$51,0))</f>
        <v>ΣΤΕΡΕΑΣ ΕΛΛΑΔΟΣ</v>
      </c>
      <c r="I5763" s="53">
        <f>INDEX(Δεδομένα!E$1:E$13,MATCH('2021'!H5763,Δεδομένα!D$1:D$13,0))</f>
        <v>9</v>
      </c>
      <c r="J5763" s="4">
        <v>44315</v>
      </c>
      <c r="K5763" s="3" t="s">
        <v>433</v>
      </c>
      <c r="L5763" s="17" t="str">
        <f t="shared" si="472"/>
        <v>29/04/2021 17:25</v>
      </c>
      <c r="M5763" s="4">
        <v>44315</v>
      </c>
      <c r="N5763" s="3" t="s">
        <v>424</v>
      </c>
      <c r="O5763" s="17" t="str">
        <f t="shared" si="473"/>
        <v>29/04/2021 20:10</v>
      </c>
      <c r="P5763" s="24">
        <f t="shared" si="474"/>
        <v>0.11458333333575865</v>
      </c>
      <c r="Q5763" s="28">
        <v>0</v>
      </c>
      <c r="R5763" s="27">
        <f t="shared" si="475"/>
        <v>165.00000000349246</v>
      </c>
      <c r="S5763" s="3" t="s">
        <v>4</v>
      </c>
      <c r="T5763" s="3" t="s">
        <v>5898</v>
      </c>
      <c r="U5763" s="3" t="s">
        <v>5903</v>
      </c>
      <c r="V5763" s="3" t="s">
        <v>5920</v>
      </c>
      <c r="W5763" s="5">
        <v>0</v>
      </c>
      <c r="X5763" s="5">
        <v>0</v>
      </c>
      <c r="Y5763" s="5">
        <v>0</v>
      </c>
      <c r="Z5763" s="5">
        <v>0</v>
      </c>
      <c r="AA5763" s="5">
        <v>10</v>
      </c>
      <c r="AB5763" s="5">
        <v>0</v>
      </c>
      <c r="AC5763" s="5">
        <v>0</v>
      </c>
      <c r="AD5763" s="5">
        <v>0</v>
      </c>
      <c r="AE5763" s="2">
        <v>4</v>
      </c>
      <c r="AF5763" s="2">
        <v>0</v>
      </c>
      <c r="AG5763" s="2">
        <v>0</v>
      </c>
      <c r="AH5763" s="2">
        <v>0</v>
      </c>
      <c r="AI5763" s="2">
        <v>0</v>
      </c>
      <c r="AJ5763" s="2">
        <v>2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 t="s">
        <v>4</v>
      </c>
      <c r="AT5763" s="2" t="s">
        <v>4</v>
      </c>
    </row>
    <row r="5764" spans="1:46" x14ac:dyDescent="0.2">
      <c r="A5764" s="2">
        <v>1661085</v>
      </c>
      <c r="B5764" s="2">
        <v>850281</v>
      </c>
      <c r="C5764" s="7">
        <v>23.321731718076499</v>
      </c>
      <c r="D5764" s="7">
        <v>38.270396605584601</v>
      </c>
      <c r="E5764" s="19" t="s">
        <v>5892</v>
      </c>
      <c r="F5764" s="46">
        <f>INDEX(Δεδομένα!$P:$P,MATCH('2021'!E5764,Δεδομένα!$O:$O,0))</f>
        <v>176</v>
      </c>
      <c r="G5764" s="49" t="s">
        <v>5820</v>
      </c>
      <c r="H5764" s="51" t="str">
        <f>INDEX(Δεδομένα!B$1:B$51,MATCH('2021'!G5764,Δεδομένα!A$1:A$51,0))</f>
        <v>ΣΤΕΡΕΑΣ ΕΛΛΑΔΟΣ</v>
      </c>
      <c r="I5764" s="53">
        <f>INDEX(Δεδομένα!E$1:E$13,MATCH('2021'!H5764,Δεδομένα!D$1:D$13,0))</f>
        <v>9</v>
      </c>
      <c r="J5764" s="4">
        <v>44318</v>
      </c>
      <c r="K5764" s="3" t="s">
        <v>450</v>
      </c>
      <c r="L5764" s="17" t="str">
        <f t="shared" si="472"/>
        <v>02/05/2021 20:50</v>
      </c>
      <c r="M5764" s="4">
        <v>44318</v>
      </c>
      <c r="N5764" s="3" t="s">
        <v>323</v>
      </c>
      <c r="O5764" s="17" t="str">
        <f t="shared" si="473"/>
        <v>02/05/2021 22:35</v>
      </c>
      <c r="P5764" s="24">
        <f t="shared" si="474"/>
        <v>7.2916666664241347E-2</v>
      </c>
      <c r="Q5764" s="28">
        <v>0</v>
      </c>
      <c r="R5764" s="27">
        <f t="shared" si="475"/>
        <v>104.99999999650754</v>
      </c>
      <c r="S5764" s="3" t="s">
        <v>4</v>
      </c>
      <c r="T5764" s="3" t="s">
        <v>5898</v>
      </c>
      <c r="U5764" s="3" t="s">
        <v>4</v>
      </c>
      <c r="V5764" s="3" t="s">
        <v>5921</v>
      </c>
      <c r="W5764" s="5">
        <v>0</v>
      </c>
      <c r="X5764" s="5">
        <v>0</v>
      </c>
      <c r="Y5764" s="5">
        <v>0</v>
      </c>
      <c r="Z5764" s="5">
        <v>0</v>
      </c>
      <c r="AA5764" s="5">
        <v>6</v>
      </c>
      <c r="AB5764" s="5">
        <v>0</v>
      </c>
      <c r="AC5764" s="5">
        <v>0</v>
      </c>
      <c r="AD5764" s="5">
        <v>0</v>
      </c>
      <c r="AE5764" s="2">
        <v>2</v>
      </c>
      <c r="AF5764" s="2">
        <v>0</v>
      </c>
      <c r="AG5764" s="2">
        <v>0</v>
      </c>
      <c r="AH5764" s="2">
        <v>0</v>
      </c>
      <c r="AI5764" s="2">
        <v>0</v>
      </c>
      <c r="AJ5764" s="2">
        <v>1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 t="s">
        <v>4</v>
      </c>
      <c r="AT5764" s="2" t="s">
        <v>4</v>
      </c>
    </row>
    <row r="5765" spans="1:46" x14ac:dyDescent="0.2">
      <c r="A5765" s="2">
        <v>1661129</v>
      </c>
      <c r="B5765" s="2">
        <v>851376</v>
      </c>
      <c r="C5765" s="7">
        <v>23.337053761322998</v>
      </c>
      <c r="D5765" s="7">
        <v>38.253040759413999</v>
      </c>
      <c r="E5765" s="19" t="s">
        <v>5892</v>
      </c>
      <c r="F5765" s="46">
        <f>INDEX(Δεδομένα!$P:$P,MATCH('2021'!E5765,Δεδομένα!$O:$O,0))</f>
        <v>176</v>
      </c>
      <c r="G5765" s="49" t="s">
        <v>5820</v>
      </c>
      <c r="H5765" s="51" t="str">
        <f>INDEX(Δεδομένα!B$1:B$51,MATCH('2021'!G5765,Δεδομένα!A$1:A$51,0))</f>
        <v>ΣΤΕΡΕΑΣ ΕΛΛΑΔΟΣ</v>
      </c>
      <c r="I5765" s="53">
        <f>INDEX(Δεδομένα!E$1:E$13,MATCH('2021'!H5765,Δεδομένα!D$1:D$13,0))</f>
        <v>9</v>
      </c>
      <c r="J5765" s="4">
        <v>44323</v>
      </c>
      <c r="K5765" s="3" t="s">
        <v>214</v>
      </c>
      <c r="L5765" s="17" t="str">
        <f t="shared" si="472"/>
        <v>07/05/2021 12:00</v>
      </c>
      <c r="M5765" s="4">
        <v>44323</v>
      </c>
      <c r="N5765" s="3" t="s">
        <v>859</v>
      </c>
      <c r="O5765" s="17" t="str">
        <f t="shared" si="473"/>
        <v>07/05/2021 12:42</v>
      </c>
      <c r="P5765" s="24">
        <f t="shared" si="474"/>
        <v>2.9166666667151731E-2</v>
      </c>
      <c r="Q5765" s="28">
        <v>0</v>
      </c>
      <c r="R5765" s="27">
        <f t="shared" si="475"/>
        <v>42.000000000698492</v>
      </c>
      <c r="S5765" s="3" t="s">
        <v>4</v>
      </c>
      <c r="T5765" s="3" t="s">
        <v>5898</v>
      </c>
      <c r="U5765" s="3" t="s">
        <v>123</v>
      </c>
      <c r="V5765" s="3" t="s">
        <v>5922</v>
      </c>
      <c r="W5765" s="5">
        <v>0</v>
      </c>
      <c r="X5765" s="5">
        <v>0</v>
      </c>
      <c r="Y5765" s="5">
        <v>0</v>
      </c>
      <c r="Z5765" s="5">
        <v>0</v>
      </c>
      <c r="AA5765" s="5">
        <v>2</v>
      </c>
      <c r="AB5765" s="5">
        <v>0</v>
      </c>
      <c r="AC5765" s="5">
        <v>0</v>
      </c>
      <c r="AD5765" s="5">
        <v>0</v>
      </c>
      <c r="AE5765" s="2">
        <v>3</v>
      </c>
      <c r="AF5765" s="2">
        <v>0</v>
      </c>
      <c r="AG5765" s="2">
        <v>0</v>
      </c>
      <c r="AH5765" s="2">
        <v>0</v>
      </c>
      <c r="AI5765" s="2">
        <v>0</v>
      </c>
      <c r="AJ5765" s="2">
        <v>2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 t="s">
        <v>4</v>
      </c>
      <c r="AT5765" s="2" t="s">
        <v>4</v>
      </c>
    </row>
    <row r="5766" spans="1:46" x14ac:dyDescent="0.2">
      <c r="A5766" s="2">
        <v>1662443</v>
      </c>
      <c r="B5766" s="2">
        <v>851594</v>
      </c>
      <c r="C5766" s="7">
        <v>23.401320388879</v>
      </c>
      <c r="D5766" s="7">
        <v>38.433920529300799</v>
      </c>
      <c r="E5766" s="19" t="s">
        <v>5892</v>
      </c>
      <c r="F5766" s="46">
        <f>INDEX(Δεδομένα!$P:$P,MATCH('2021'!E5766,Δεδομένα!$O:$O,0))</f>
        <v>176</v>
      </c>
      <c r="G5766" s="49" t="s">
        <v>5820</v>
      </c>
      <c r="H5766" s="51" t="str">
        <f>INDEX(Δεδομένα!B$1:B$51,MATCH('2021'!G5766,Δεδομένα!A$1:A$51,0))</f>
        <v>ΣΤΕΡΕΑΣ ΕΛΛΑΔΟΣ</v>
      </c>
      <c r="I5766" s="53">
        <f>INDEX(Δεδομένα!E$1:E$13,MATCH('2021'!H5766,Δεδομένα!D$1:D$13,0))</f>
        <v>9</v>
      </c>
      <c r="J5766" s="4">
        <v>44324</v>
      </c>
      <c r="K5766" s="3" t="s">
        <v>5923</v>
      </c>
      <c r="L5766" s="17" t="str">
        <f t="shared" si="472"/>
        <v>08/05/2021 10:08</v>
      </c>
      <c r="M5766" s="4">
        <v>44324</v>
      </c>
      <c r="N5766" s="3" t="s">
        <v>238</v>
      </c>
      <c r="O5766" s="17" t="str">
        <f t="shared" si="473"/>
        <v>08/05/2021 11:30</v>
      </c>
      <c r="P5766" s="24">
        <f t="shared" si="474"/>
        <v>5.694444444088731E-2</v>
      </c>
      <c r="Q5766" s="28">
        <v>0</v>
      </c>
      <c r="R5766" s="27">
        <f t="shared" si="475"/>
        <v>81.999999994877726</v>
      </c>
      <c r="S5766" s="3" t="s">
        <v>4</v>
      </c>
      <c r="T5766" s="3" t="s">
        <v>5898</v>
      </c>
      <c r="U5766" s="3" t="s">
        <v>4</v>
      </c>
      <c r="V5766" s="3" t="s">
        <v>5924</v>
      </c>
      <c r="W5766" s="5">
        <v>1</v>
      </c>
      <c r="X5766" s="5">
        <v>0</v>
      </c>
      <c r="Y5766" s="5">
        <v>0</v>
      </c>
      <c r="Z5766" s="5">
        <v>0</v>
      </c>
      <c r="AA5766" s="5">
        <v>0</v>
      </c>
      <c r="AB5766" s="5">
        <v>2</v>
      </c>
      <c r="AC5766" s="5">
        <v>0</v>
      </c>
      <c r="AD5766" s="5">
        <v>0</v>
      </c>
      <c r="AE5766" s="2">
        <v>5</v>
      </c>
      <c r="AF5766" s="2">
        <v>0</v>
      </c>
      <c r="AG5766" s="2">
        <v>0</v>
      </c>
      <c r="AH5766" s="2">
        <v>0</v>
      </c>
      <c r="AI5766" s="2">
        <v>0</v>
      </c>
      <c r="AJ5766" s="2">
        <v>2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 t="s">
        <v>4</v>
      </c>
      <c r="AT5766" s="2" t="s">
        <v>4</v>
      </c>
    </row>
    <row r="5767" spans="1:46" x14ac:dyDescent="0.2">
      <c r="A5767" s="2">
        <v>1662448</v>
      </c>
      <c r="B5767" s="2">
        <v>851846</v>
      </c>
      <c r="C5767" s="7">
        <v>23.137231411889999</v>
      </c>
      <c r="D5767" s="7">
        <v>38.175171331082097</v>
      </c>
      <c r="E5767" s="19" t="s">
        <v>5892</v>
      </c>
      <c r="F5767" s="46">
        <f>INDEX(Δεδομένα!$P:$P,MATCH('2021'!E5767,Δεδομένα!$O:$O,0))</f>
        <v>176</v>
      </c>
      <c r="G5767" s="49" t="s">
        <v>5820</v>
      </c>
      <c r="H5767" s="51" t="str">
        <f>INDEX(Δεδομένα!B$1:B$51,MATCH('2021'!G5767,Δεδομένα!A$1:A$51,0))</f>
        <v>ΣΤΕΡΕΑΣ ΕΛΛΑΔΟΣ</v>
      </c>
      <c r="I5767" s="53">
        <f>INDEX(Δεδομένα!E$1:E$13,MATCH('2021'!H5767,Δεδομένα!D$1:D$13,0))</f>
        <v>9</v>
      </c>
      <c r="J5767" s="4">
        <v>44325</v>
      </c>
      <c r="K5767" s="3" t="s">
        <v>88</v>
      </c>
      <c r="L5767" s="17" t="str">
        <f t="shared" si="472"/>
        <v>09/05/2021 10:30</v>
      </c>
      <c r="M5767" s="4">
        <v>44325</v>
      </c>
      <c r="N5767" s="3" t="s">
        <v>544</v>
      </c>
      <c r="O5767" s="17" t="str">
        <f t="shared" si="473"/>
        <v>09/05/2021 11:50</v>
      </c>
      <c r="P5767" s="24">
        <f t="shared" si="474"/>
        <v>5.5555555554747116E-2</v>
      </c>
      <c r="Q5767" s="28">
        <v>0</v>
      </c>
      <c r="R5767" s="27">
        <f t="shared" si="475"/>
        <v>79.999999998835847</v>
      </c>
      <c r="S5767" s="3" t="s">
        <v>4</v>
      </c>
      <c r="T5767" s="3" t="s">
        <v>5898</v>
      </c>
      <c r="U5767" s="3" t="s">
        <v>5925</v>
      </c>
      <c r="V5767" s="3" t="s">
        <v>1551</v>
      </c>
      <c r="W5767" s="5">
        <v>0.01</v>
      </c>
      <c r="X5767" s="5">
        <v>0</v>
      </c>
      <c r="Y5767" s="5">
        <v>0</v>
      </c>
      <c r="Z5767" s="5">
        <v>0</v>
      </c>
      <c r="AA5767" s="5">
        <v>0</v>
      </c>
      <c r="AB5767" s="5">
        <v>0.2</v>
      </c>
      <c r="AC5767" s="5">
        <v>0</v>
      </c>
      <c r="AD5767" s="5">
        <v>0</v>
      </c>
      <c r="AE5767" s="2">
        <v>2</v>
      </c>
      <c r="AF5767" s="2">
        <v>0</v>
      </c>
      <c r="AG5767" s="2">
        <v>0</v>
      </c>
      <c r="AH5767" s="2">
        <v>0</v>
      </c>
      <c r="AI5767" s="2">
        <v>0</v>
      </c>
      <c r="AJ5767" s="2">
        <v>1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 t="s">
        <v>4</v>
      </c>
      <c r="AT5767" s="2" t="s">
        <v>4</v>
      </c>
    </row>
    <row r="5768" spans="1:46" x14ac:dyDescent="0.2">
      <c r="A5768" s="2">
        <v>1662816</v>
      </c>
      <c r="B5768" s="2">
        <v>852179</v>
      </c>
      <c r="C5768" s="7">
        <v>23.033534108847899</v>
      </c>
      <c r="D5768" s="7">
        <v>38.271006984527503</v>
      </c>
      <c r="E5768" s="19" t="s">
        <v>5892</v>
      </c>
      <c r="F5768" s="46">
        <f>INDEX(Δεδομένα!$P:$P,MATCH('2021'!E5768,Δεδομένα!$O:$O,0))</f>
        <v>176</v>
      </c>
      <c r="G5768" s="49" t="s">
        <v>5820</v>
      </c>
      <c r="H5768" s="51" t="str">
        <f>INDEX(Δεδομένα!B$1:B$51,MATCH('2021'!G5768,Δεδομένα!A$1:A$51,0))</f>
        <v>ΣΤΕΡΕΑΣ ΕΛΛΑΔΟΣ</v>
      </c>
      <c r="I5768" s="53">
        <f>INDEX(Δεδομένα!E$1:E$13,MATCH('2021'!H5768,Δεδομένα!D$1:D$13,0))</f>
        <v>9</v>
      </c>
      <c r="J5768" s="4">
        <v>44326</v>
      </c>
      <c r="K5768" s="3" t="s">
        <v>1288</v>
      </c>
      <c r="L5768" s="17" t="str">
        <f t="shared" si="472"/>
        <v>10/05/2021 16:09</v>
      </c>
      <c r="M5768" s="4">
        <v>44326</v>
      </c>
      <c r="N5768" s="3" t="s">
        <v>497</v>
      </c>
      <c r="O5768" s="17" t="str">
        <f t="shared" si="473"/>
        <v>10/05/2021 21:00</v>
      </c>
      <c r="P5768" s="24">
        <f t="shared" si="474"/>
        <v>0.20208333332993789</v>
      </c>
      <c r="Q5768" s="28">
        <v>0</v>
      </c>
      <c r="R5768" s="27">
        <f t="shared" si="475"/>
        <v>290.99999999511056</v>
      </c>
      <c r="S5768" s="3" t="s">
        <v>4</v>
      </c>
      <c r="T5768" s="3" t="s">
        <v>5898</v>
      </c>
      <c r="U5768" s="3" t="s">
        <v>4</v>
      </c>
      <c r="V5768" s="3" t="s">
        <v>5926</v>
      </c>
      <c r="W5768" s="5">
        <v>0</v>
      </c>
      <c r="X5768" s="5">
        <v>2</v>
      </c>
      <c r="Y5768" s="5">
        <v>0</v>
      </c>
      <c r="Z5768" s="5">
        <v>0</v>
      </c>
      <c r="AA5768" s="5">
        <v>0</v>
      </c>
      <c r="AB5768" s="5">
        <v>0.5</v>
      </c>
      <c r="AC5768" s="5">
        <v>0</v>
      </c>
      <c r="AD5768" s="5">
        <v>0</v>
      </c>
      <c r="AE5768" s="2">
        <v>6</v>
      </c>
      <c r="AF5768" s="2">
        <v>0</v>
      </c>
      <c r="AG5768" s="2">
        <v>0</v>
      </c>
      <c r="AH5768" s="2">
        <v>0</v>
      </c>
      <c r="AI5768" s="2">
        <v>0</v>
      </c>
      <c r="AJ5768" s="2">
        <v>3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 t="s">
        <v>4</v>
      </c>
      <c r="AT5768" s="2" t="s">
        <v>4</v>
      </c>
    </row>
    <row r="5769" spans="1:46" x14ac:dyDescent="0.2">
      <c r="A5769" s="2">
        <v>1663811</v>
      </c>
      <c r="B5769" s="2">
        <v>853574</v>
      </c>
      <c r="D5769" s="2"/>
      <c r="E5769" s="19" t="s">
        <v>5892</v>
      </c>
      <c r="F5769" s="46">
        <f>INDEX(Δεδομένα!$P:$P,MATCH('2021'!E5769,Δεδομένα!$O:$O,0))</f>
        <v>176</v>
      </c>
      <c r="G5769" s="49" t="s">
        <v>5820</v>
      </c>
      <c r="H5769" s="51" t="str">
        <f>INDEX(Δεδομένα!B$1:B$51,MATCH('2021'!G5769,Δεδομένα!A$1:A$51,0))</f>
        <v>ΣΤΕΡΕΑΣ ΕΛΛΑΔΟΣ</v>
      </c>
      <c r="I5769" s="53">
        <f>INDEX(Δεδομένα!E$1:E$13,MATCH('2021'!H5769,Δεδομένα!D$1:D$13,0))</f>
        <v>9</v>
      </c>
      <c r="J5769" s="4">
        <v>44332</v>
      </c>
      <c r="K5769" s="3" t="s">
        <v>531</v>
      </c>
      <c r="L5769" s="17" t="str">
        <f t="shared" si="472"/>
        <v>16/05/2021 14:10</v>
      </c>
      <c r="M5769" s="4">
        <v>44332</v>
      </c>
      <c r="N5769" s="3" t="s">
        <v>17</v>
      </c>
      <c r="O5769" s="17" t="str">
        <f t="shared" si="473"/>
        <v>16/05/2021 18:00</v>
      </c>
      <c r="P5769" s="24">
        <f t="shared" si="474"/>
        <v>0.15972222221898846</v>
      </c>
      <c r="Q5769" s="28">
        <v>0</v>
      </c>
      <c r="R5769" s="27">
        <f t="shared" si="475"/>
        <v>229.99999999534339</v>
      </c>
      <c r="S5769" s="3" t="s">
        <v>4</v>
      </c>
      <c r="T5769" s="3" t="s">
        <v>5821</v>
      </c>
      <c r="U5769" s="3" t="s">
        <v>5831</v>
      </c>
      <c r="V5769" s="3" t="s">
        <v>5927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25</v>
      </c>
      <c r="AC5769" s="5">
        <v>0</v>
      </c>
      <c r="AD5769" s="5">
        <v>0</v>
      </c>
      <c r="AE5769" s="2">
        <v>7</v>
      </c>
      <c r="AF5769" s="2">
        <v>0</v>
      </c>
      <c r="AG5769" s="2">
        <v>0</v>
      </c>
      <c r="AH5769" s="2">
        <v>0</v>
      </c>
      <c r="AI5769" s="2">
        <v>0</v>
      </c>
      <c r="AJ5769" s="2">
        <v>4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 t="s">
        <v>4</v>
      </c>
      <c r="AT5769" s="2" t="s">
        <v>4</v>
      </c>
    </row>
    <row r="5770" spans="1:46" x14ac:dyDescent="0.2">
      <c r="A5770" s="2">
        <v>1663819</v>
      </c>
      <c r="B5770" s="2">
        <v>853598</v>
      </c>
      <c r="D5770" s="2"/>
      <c r="E5770" s="19" t="s">
        <v>5892</v>
      </c>
      <c r="F5770" s="46">
        <f>INDEX(Δεδομένα!$P:$P,MATCH('2021'!E5770,Δεδομένα!$O:$O,0))</f>
        <v>176</v>
      </c>
      <c r="G5770" s="49" t="s">
        <v>5820</v>
      </c>
      <c r="H5770" s="51" t="str">
        <f>INDEX(Δεδομένα!B$1:B$51,MATCH('2021'!G5770,Δεδομένα!A$1:A$51,0))</f>
        <v>ΣΤΕΡΕΑΣ ΕΛΛΑΔΟΣ</v>
      </c>
      <c r="I5770" s="53">
        <f>INDEX(Δεδομένα!E$1:E$13,MATCH('2021'!H5770,Δεδομένα!D$1:D$13,0))</f>
        <v>9</v>
      </c>
      <c r="J5770" s="4">
        <v>44332</v>
      </c>
      <c r="K5770" s="3" t="s">
        <v>16</v>
      </c>
      <c r="L5770" s="17" t="str">
        <f t="shared" si="472"/>
        <v>16/05/2021 16:39</v>
      </c>
      <c r="M5770" s="4">
        <v>44332</v>
      </c>
      <c r="N5770" s="3" t="s">
        <v>474</v>
      </c>
      <c r="O5770" s="17" t="str">
        <f t="shared" si="473"/>
        <v>16/05/2021 16:50</v>
      </c>
      <c r="P5770" s="24">
        <f t="shared" si="474"/>
        <v>7.6388888919609599E-3</v>
      </c>
      <c r="Q5770" s="28">
        <v>0</v>
      </c>
      <c r="R5770" s="27">
        <f t="shared" si="475"/>
        <v>11.000000004423782</v>
      </c>
      <c r="S5770" s="3" t="s">
        <v>4</v>
      </c>
      <c r="T5770" s="3" t="s">
        <v>5898</v>
      </c>
      <c r="U5770" s="3" t="s">
        <v>5903</v>
      </c>
      <c r="V5770" s="3" t="s">
        <v>5928</v>
      </c>
      <c r="W5770" s="5">
        <v>0</v>
      </c>
      <c r="X5770" s="5">
        <v>0</v>
      </c>
      <c r="Y5770" s="5">
        <v>0</v>
      </c>
      <c r="Z5770" s="5">
        <v>0.05</v>
      </c>
      <c r="AA5770" s="5">
        <v>0</v>
      </c>
      <c r="AB5770" s="5">
        <v>0</v>
      </c>
      <c r="AC5770" s="5">
        <v>0</v>
      </c>
      <c r="AD5770" s="5">
        <v>0</v>
      </c>
      <c r="AE5770" s="2">
        <v>3</v>
      </c>
      <c r="AF5770" s="2">
        <v>0</v>
      </c>
      <c r="AG5770" s="2">
        <v>0</v>
      </c>
      <c r="AH5770" s="2">
        <v>0</v>
      </c>
      <c r="AI5770" s="2">
        <v>0</v>
      </c>
      <c r="AJ5770" s="2">
        <v>2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 t="s">
        <v>4</v>
      </c>
      <c r="AT5770" s="2" t="s">
        <v>4</v>
      </c>
    </row>
    <row r="5771" spans="1:46" x14ac:dyDescent="0.2">
      <c r="A5771" s="2">
        <v>1663824</v>
      </c>
      <c r="B5771" s="2">
        <v>853771</v>
      </c>
      <c r="D5771" s="2"/>
      <c r="E5771" s="19" t="s">
        <v>5892</v>
      </c>
      <c r="F5771" s="46">
        <f>INDEX(Δεδομένα!$P:$P,MATCH('2021'!E5771,Δεδομένα!$O:$O,0))</f>
        <v>176</v>
      </c>
      <c r="G5771" s="49" t="s">
        <v>5820</v>
      </c>
      <c r="H5771" s="51" t="str">
        <f>INDEX(Δεδομένα!B$1:B$51,MATCH('2021'!G5771,Δεδομένα!A$1:A$51,0))</f>
        <v>ΣΤΕΡΕΑΣ ΕΛΛΑΔΟΣ</v>
      </c>
      <c r="I5771" s="53">
        <f>INDEX(Δεδομένα!E$1:E$13,MATCH('2021'!H5771,Δεδομένα!D$1:D$13,0))</f>
        <v>9</v>
      </c>
      <c r="J5771" s="4">
        <v>44333</v>
      </c>
      <c r="K5771" s="3" t="s">
        <v>373</v>
      </c>
      <c r="L5771" s="17" t="str">
        <f t="shared" si="472"/>
        <v>17/05/2021 13:19</v>
      </c>
      <c r="M5771" s="4">
        <v>44333</v>
      </c>
      <c r="N5771" s="3" t="s">
        <v>737</v>
      </c>
      <c r="O5771" s="17" t="str">
        <f t="shared" si="473"/>
        <v>17/05/2021 14:45</v>
      </c>
      <c r="P5771" s="24">
        <f t="shared" si="474"/>
        <v>5.9722222227719612E-2</v>
      </c>
      <c r="Q5771" s="28">
        <v>0</v>
      </c>
      <c r="R5771" s="27">
        <f t="shared" si="475"/>
        <v>86.000000007916242</v>
      </c>
      <c r="S5771" s="3" t="s">
        <v>4</v>
      </c>
      <c r="T5771" s="3" t="s">
        <v>5898</v>
      </c>
      <c r="U5771" s="3" t="s">
        <v>5903</v>
      </c>
      <c r="V5771" s="3" t="s">
        <v>5929</v>
      </c>
      <c r="W5771" s="5">
        <v>0</v>
      </c>
      <c r="X5771" s="5">
        <v>0</v>
      </c>
      <c r="Y5771" s="5">
        <v>0</v>
      </c>
      <c r="Z5771" s="5">
        <v>1</v>
      </c>
      <c r="AA5771" s="5">
        <v>0</v>
      </c>
      <c r="AB5771" s="5">
        <v>4</v>
      </c>
      <c r="AC5771" s="5">
        <v>0</v>
      </c>
      <c r="AD5771" s="5">
        <v>0</v>
      </c>
      <c r="AE5771" s="2">
        <v>6</v>
      </c>
      <c r="AF5771" s="2">
        <v>0</v>
      </c>
      <c r="AG5771" s="2">
        <v>0</v>
      </c>
      <c r="AH5771" s="2">
        <v>0</v>
      </c>
      <c r="AI5771" s="2">
        <v>0</v>
      </c>
      <c r="AJ5771" s="2">
        <v>3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 t="s">
        <v>4</v>
      </c>
      <c r="AT5771" s="2" t="s">
        <v>4</v>
      </c>
    </row>
    <row r="5772" spans="1:46" x14ac:dyDescent="0.2">
      <c r="A5772" s="2">
        <v>1665003</v>
      </c>
      <c r="B5772" s="2">
        <v>854571</v>
      </c>
      <c r="C5772" s="7">
        <v>23.153706276665702</v>
      </c>
      <c r="D5772" s="7">
        <v>38.375033366457103</v>
      </c>
      <c r="E5772" s="19" t="s">
        <v>5892</v>
      </c>
      <c r="F5772" s="46">
        <f>INDEX(Δεδομένα!$P:$P,MATCH('2021'!E5772,Δεδομένα!$O:$O,0))</f>
        <v>176</v>
      </c>
      <c r="G5772" s="49" t="s">
        <v>5820</v>
      </c>
      <c r="H5772" s="51" t="str">
        <f>INDEX(Δεδομένα!B$1:B$51,MATCH('2021'!G5772,Δεδομένα!A$1:A$51,0))</f>
        <v>ΣΤΕΡΕΑΣ ΕΛΛΑΔΟΣ</v>
      </c>
      <c r="I5772" s="53">
        <f>INDEX(Δεδομένα!E$1:E$13,MATCH('2021'!H5772,Δεδομένα!D$1:D$13,0))</f>
        <v>9</v>
      </c>
      <c r="J5772" s="4">
        <v>44336</v>
      </c>
      <c r="K5772" s="3" t="s">
        <v>889</v>
      </c>
      <c r="L5772" s="17" t="str">
        <f t="shared" si="472"/>
        <v>20/05/2021 12:14</v>
      </c>
      <c r="M5772" s="4">
        <v>44340</v>
      </c>
      <c r="N5772" s="3" t="s">
        <v>147</v>
      </c>
      <c r="O5772" s="17" t="str">
        <f t="shared" si="473"/>
        <v>24/05/2021 20:00</v>
      </c>
      <c r="P5772" s="29">
        <f t="shared" si="474"/>
        <v>4.3236111111109494</v>
      </c>
      <c r="Q5772" s="30">
        <f>4*24</f>
        <v>96</v>
      </c>
      <c r="R5772" s="27">
        <f t="shared" si="475"/>
        <v>6225.9999999997672</v>
      </c>
      <c r="S5772" s="3" t="s">
        <v>4</v>
      </c>
      <c r="T5772" s="3" t="s">
        <v>5821</v>
      </c>
      <c r="U5772" s="3" t="s">
        <v>4</v>
      </c>
      <c r="V5772" s="3" t="s">
        <v>5930</v>
      </c>
      <c r="W5772" s="5">
        <v>0</v>
      </c>
      <c r="X5772" s="5">
        <v>400</v>
      </c>
      <c r="Y5772" s="5">
        <v>0</v>
      </c>
      <c r="Z5772" s="5">
        <v>50</v>
      </c>
      <c r="AA5772" s="5">
        <v>0</v>
      </c>
      <c r="AB5772" s="5">
        <v>30</v>
      </c>
      <c r="AC5772" s="5">
        <v>0</v>
      </c>
      <c r="AD5772" s="5">
        <v>0</v>
      </c>
      <c r="AE5772" s="2">
        <v>30</v>
      </c>
      <c r="AF5772" s="2">
        <v>14</v>
      </c>
      <c r="AG5772" s="2">
        <v>0</v>
      </c>
      <c r="AH5772" s="2">
        <v>0</v>
      </c>
      <c r="AI5772" s="2">
        <v>2</v>
      </c>
      <c r="AJ5772" s="2">
        <v>15</v>
      </c>
      <c r="AK5772" s="2">
        <v>0</v>
      </c>
      <c r="AL5772" s="2">
        <v>6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 t="s">
        <v>4</v>
      </c>
      <c r="AT5772" s="2" t="s">
        <v>4</v>
      </c>
    </row>
    <row r="5773" spans="1:46" x14ac:dyDescent="0.2">
      <c r="A5773" s="2">
        <v>1663918</v>
      </c>
      <c r="B5773" s="2">
        <v>854634</v>
      </c>
      <c r="C5773" s="7">
        <v>23.305405453013901</v>
      </c>
      <c r="D5773" s="7">
        <v>38.331419333088</v>
      </c>
      <c r="E5773" s="19" t="s">
        <v>5892</v>
      </c>
      <c r="F5773" s="46">
        <f>INDEX(Δεδομένα!$P:$P,MATCH('2021'!E5773,Δεδομένα!$O:$O,0))</f>
        <v>176</v>
      </c>
      <c r="G5773" s="49" t="s">
        <v>5820</v>
      </c>
      <c r="H5773" s="51" t="str">
        <f>INDEX(Δεδομένα!B$1:B$51,MATCH('2021'!G5773,Δεδομένα!A$1:A$51,0))</f>
        <v>ΣΤΕΡΕΑΣ ΕΛΛΑΔΟΣ</v>
      </c>
      <c r="I5773" s="53">
        <f>INDEX(Δεδομένα!E$1:E$13,MATCH('2021'!H5773,Δεδομένα!D$1:D$13,0))</f>
        <v>9</v>
      </c>
      <c r="J5773" s="4">
        <v>44336</v>
      </c>
      <c r="K5773" s="3" t="s">
        <v>2393</v>
      </c>
      <c r="L5773" s="17" t="str">
        <f t="shared" si="472"/>
        <v>20/05/2021 14:56</v>
      </c>
      <c r="M5773" s="4">
        <v>44336</v>
      </c>
      <c r="N5773" s="3" t="s">
        <v>490</v>
      </c>
      <c r="O5773" s="17" t="str">
        <f t="shared" si="473"/>
        <v>20/05/2021 16:00</v>
      </c>
      <c r="P5773" s="24">
        <f t="shared" si="474"/>
        <v>4.4444444443797693E-2</v>
      </c>
      <c r="Q5773" s="28">
        <v>0</v>
      </c>
      <c r="R5773" s="27">
        <f t="shared" si="475"/>
        <v>63.999999999068677</v>
      </c>
      <c r="S5773" s="3" t="s">
        <v>4</v>
      </c>
      <c r="T5773" s="3" t="s">
        <v>5898</v>
      </c>
      <c r="U5773" s="3" t="s">
        <v>5903</v>
      </c>
      <c r="V5773" s="3" t="s">
        <v>5929</v>
      </c>
      <c r="W5773" s="5">
        <v>0</v>
      </c>
      <c r="X5773" s="5">
        <v>0</v>
      </c>
      <c r="Y5773" s="5">
        <v>0</v>
      </c>
      <c r="Z5773" s="5">
        <v>15</v>
      </c>
      <c r="AA5773" s="5">
        <v>0</v>
      </c>
      <c r="AB5773" s="5">
        <v>0</v>
      </c>
      <c r="AC5773" s="5">
        <v>0</v>
      </c>
      <c r="AD5773" s="5">
        <v>0</v>
      </c>
      <c r="AE5773" s="2">
        <v>4</v>
      </c>
      <c r="AF5773" s="2">
        <v>0</v>
      </c>
      <c r="AG5773" s="2">
        <v>0</v>
      </c>
      <c r="AH5773" s="2">
        <v>0</v>
      </c>
      <c r="AI5773" s="2">
        <v>0</v>
      </c>
      <c r="AJ5773" s="2">
        <v>2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 t="s">
        <v>4</v>
      </c>
      <c r="AT5773" s="2" t="s">
        <v>4</v>
      </c>
    </row>
    <row r="5774" spans="1:46" x14ac:dyDescent="0.2">
      <c r="A5774" s="2">
        <v>1663925</v>
      </c>
      <c r="B5774" s="2">
        <v>854890</v>
      </c>
      <c r="C5774" s="7">
        <v>23.400219592210501</v>
      </c>
      <c r="D5774" s="7">
        <v>38.382974074944002</v>
      </c>
      <c r="E5774" s="19" t="s">
        <v>5892</v>
      </c>
      <c r="F5774" s="46">
        <f>INDEX(Δεδομένα!$P:$P,MATCH('2021'!E5774,Δεδομένα!$O:$O,0))</f>
        <v>176</v>
      </c>
      <c r="G5774" s="49" t="s">
        <v>5820</v>
      </c>
      <c r="H5774" s="51" t="str">
        <f>INDEX(Δεδομένα!B$1:B$51,MATCH('2021'!G5774,Δεδομένα!A$1:A$51,0))</f>
        <v>ΣΤΕΡΕΑΣ ΕΛΛΑΔΟΣ</v>
      </c>
      <c r="I5774" s="53">
        <f>INDEX(Δεδομένα!E$1:E$13,MATCH('2021'!H5774,Δεδομένα!D$1:D$13,0))</f>
        <v>9</v>
      </c>
      <c r="J5774" s="4">
        <v>44337</v>
      </c>
      <c r="K5774" s="3" t="s">
        <v>440</v>
      </c>
      <c r="L5774" s="17" t="str">
        <f t="shared" si="472"/>
        <v>21/05/2021 11:49</v>
      </c>
      <c r="M5774" s="4">
        <v>44337</v>
      </c>
      <c r="N5774" s="3" t="s">
        <v>35</v>
      </c>
      <c r="O5774" s="17" t="str">
        <f t="shared" si="473"/>
        <v>21/05/2021 14:50</v>
      </c>
      <c r="P5774" s="24">
        <f t="shared" si="474"/>
        <v>0.12569444444670808</v>
      </c>
      <c r="Q5774" s="28">
        <v>0</v>
      </c>
      <c r="R5774" s="27">
        <f t="shared" si="475"/>
        <v>181.00000000325963</v>
      </c>
      <c r="S5774" s="3" t="s">
        <v>4</v>
      </c>
      <c r="T5774" s="3" t="s">
        <v>5898</v>
      </c>
      <c r="U5774" s="3" t="s">
        <v>5931</v>
      </c>
      <c r="V5774" s="3" t="s">
        <v>5931</v>
      </c>
      <c r="W5774" s="5">
        <v>0</v>
      </c>
      <c r="X5774" s="5">
        <v>0</v>
      </c>
      <c r="Y5774" s="5">
        <v>0</v>
      </c>
      <c r="Z5774" s="5">
        <v>5</v>
      </c>
      <c r="AA5774" s="5">
        <v>0</v>
      </c>
      <c r="AB5774" s="5">
        <v>50</v>
      </c>
      <c r="AC5774" s="5">
        <v>0</v>
      </c>
      <c r="AD5774" s="5">
        <v>0</v>
      </c>
      <c r="AE5774" s="2">
        <v>4</v>
      </c>
      <c r="AF5774" s="2">
        <v>0</v>
      </c>
      <c r="AG5774" s="2">
        <v>0</v>
      </c>
      <c r="AH5774" s="2">
        <v>0</v>
      </c>
      <c r="AI5774" s="2">
        <v>0</v>
      </c>
      <c r="AJ5774" s="2">
        <v>4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 t="s">
        <v>4</v>
      </c>
      <c r="AT5774" s="2" t="s">
        <v>4</v>
      </c>
    </row>
    <row r="5775" spans="1:46" x14ac:dyDescent="0.2">
      <c r="A5775" s="2">
        <v>1666169</v>
      </c>
      <c r="B5775" s="2">
        <v>856796</v>
      </c>
      <c r="C5775" s="7">
        <v>23.286807732793999</v>
      </c>
      <c r="D5775" s="7">
        <v>38.2966471322732</v>
      </c>
      <c r="E5775" s="19" t="s">
        <v>5892</v>
      </c>
      <c r="F5775" s="46">
        <f>INDEX(Δεδομένα!$P:$P,MATCH('2021'!E5775,Δεδομένα!$O:$O,0))</f>
        <v>176</v>
      </c>
      <c r="G5775" s="49" t="s">
        <v>5820</v>
      </c>
      <c r="H5775" s="51" t="str">
        <f>INDEX(Δεδομένα!B$1:B$51,MATCH('2021'!G5775,Δεδομένα!A$1:A$51,0))</f>
        <v>ΣΤΕΡΕΑΣ ΕΛΛΑΔΟΣ</v>
      </c>
      <c r="I5775" s="53">
        <f>INDEX(Δεδομένα!E$1:E$13,MATCH('2021'!H5775,Δεδομένα!D$1:D$13,0))</f>
        <v>9</v>
      </c>
      <c r="J5775" s="4">
        <v>44344</v>
      </c>
      <c r="K5775" s="3" t="s">
        <v>299</v>
      </c>
      <c r="L5775" s="17" t="str">
        <f t="shared" si="472"/>
        <v>28/05/2021 13:10</v>
      </c>
      <c r="M5775" s="4">
        <v>44344</v>
      </c>
      <c r="N5775" s="3" t="s">
        <v>2403</v>
      </c>
      <c r="O5775" s="17" t="str">
        <f t="shared" si="473"/>
        <v>28/05/2021 21:01</v>
      </c>
      <c r="P5775" s="24">
        <f t="shared" si="474"/>
        <v>0.32708333333721384</v>
      </c>
      <c r="Q5775" s="28">
        <v>0</v>
      </c>
      <c r="R5775" s="27">
        <f t="shared" si="475"/>
        <v>471.00000000558794</v>
      </c>
      <c r="S5775" s="3" t="s">
        <v>4</v>
      </c>
      <c r="T5775" s="3" t="s">
        <v>5898</v>
      </c>
      <c r="U5775" s="3" t="s">
        <v>5904</v>
      </c>
      <c r="V5775" s="3" t="s">
        <v>5904</v>
      </c>
      <c r="W5775" s="5">
        <v>5</v>
      </c>
      <c r="X5775" s="5">
        <v>0</v>
      </c>
      <c r="Y5775" s="5">
        <v>0</v>
      </c>
      <c r="Z5775" s="5">
        <v>0</v>
      </c>
      <c r="AA5775" s="5">
        <v>0</v>
      </c>
      <c r="AB5775" s="5">
        <v>150</v>
      </c>
      <c r="AC5775" s="5">
        <v>0</v>
      </c>
      <c r="AD5775" s="5">
        <v>0</v>
      </c>
      <c r="AE5775" s="2">
        <v>11</v>
      </c>
      <c r="AF5775" s="2">
        <v>0</v>
      </c>
      <c r="AG5775" s="2">
        <v>0</v>
      </c>
      <c r="AH5775" s="2">
        <v>0</v>
      </c>
      <c r="AI5775" s="2">
        <v>1</v>
      </c>
      <c r="AJ5775" s="2">
        <v>6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 t="s">
        <v>4</v>
      </c>
      <c r="AT5775" s="2" t="s">
        <v>4</v>
      </c>
    </row>
    <row r="5776" spans="1:46" x14ac:dyDescent="0.2">
      <c r="A5776" s="2">
        <v>1666172</v>
      </c>
      <c r="B5776" s="2">
        <v>856949</v>
      </c>
      <c r="C5776" s="7">
        <v>23.215423473921</v>
      </c>
      <c r="D5776" s="7">
        <v>38.3398860942971</v>
      </c>
      <c r="E5776" s="19" t="s">
        <v>5892</v>
      </c>
      <c r="F5776" s="46">
        <f>INDEX(Δεδομένα!$P:$P,MATCH('2021'!E5776,Δεδομένα!$O:$O,0))</f>
        <v>176</v>
      </c>
      <c r="G5776" s="49" t="s">
        <v>5820</v>
      </c>
      <c r="H5776" s="51" t="str">
        <f>INDEX(Δεδομένα!B$1:B$51,MATCH('2021'!G5776,Δεδομένα!A$1:A$51,0))</f>
        <v>ΣΤΕΡΕΑΣ ΕΛΛΑΔΟΣ</v>
      </c>
      <c r="I5776" s="53">
        <f>INDEX(Δεδομένα!E$1:E$13,MATCH('2021'!H5776,Δεδομένα!D$1:D$13,0))</f>
        <v>9</v>
      </c>
      <c r="J5776" s="4">
        <v>44344</v>
      </c>
      <c r="K5776" s="3" t="s">
        <v>558</v>
      </c>
      <c r="L5776" s="17" t="str">
        <f t="shared" si="472"/>
        <v>28/05/2021 20:04</v>
      </c>
      <c r="M5776" s="4">
        <v>44344</v>
      </c>
      <c r="N5776" s="3" t="s">
        <v>2403</v>
      </c>
      <c r="O5776" s="17" t="str">
        <f t="shared" si="473"/>
        <v>28/05/2021 21:01</v>
      </c>
      <c r="P5776" s="24">
        <f t="shared" si="474"/>
        <v>3.9583333338669036E-2</v>
      </c>
      <c r="Q5776" s="28">
        <v>0</v>
      </c>
      <c r="R5776" s="27">
        <f t="shared" si="475"/>
        <v>57.000000007683411</v>
      </c>
      <c r="S5776" s="3" t="s">
        <v>4</v>
      </c>
      <c r="T5776" s="3" t="s">
        <v>5898</v>
      </c>
      <c r="U5776" s="3" t="s">
        <v>5932</v>
      </c>
      <c r="V5776" s="3" t="s">
        <v>5932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1</v>
      </c>
      <c r="AC5776" s="5">
        <v>0</v>
      </c>
      <c r="AD5776" s="5">
        <v>0</v>
      </c>
      <c r="AE5776" s="2">
        <v>4</v>
      </c>
      <c r="AF5776" s="2">
        <v>0</v>
      </c>
      <c r="AG5776" s="2">
        <v>0</v>
      </c>
      <c r="AH5776" s="2">
        <v>0</v>
      </c>
      <c r="AI5776" s="2">
        <v>0</v>
      </c>
      <c r="AJ5776" s="2">
        <v>2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 t="s">
        <v>4</v>
      </c>
      <c r="AT5776" s="2" t="s">
        <v>4</v>
      </c>
    </row>
    <row r="5777" spans="1:46" x14ac:dyDescent="0.2">
      <c r="A5777" s="2">
        <v>1666175</v>
      </c>
      <c r="B5777" s="2">
        <v>857176</v>
      </c>
      <c r="C5777" s="7">
        <v>23.150853005057201</v>
      </c>
      <c r="D5777" s="7">
        <v>38.376364842944099</v>
      </c>
      <c r="E5777" s="19" t="s">
        <v>5892</v>
      </c>
      <c r="F5777" s="46">
        <f>INDEX(Δεδομένα!$P:$P,MATCH('2021'!E5777,Δεδομένα!$O:$O,0))</f>
        <v>176</v>
      </c>
      <c r="G5777" s="49" t="s">
        <v>5820</v>
      </c>
      <c r="H5777" s="51" t="str">
        <f>INDEX(Δεδομένα!B$1:B$51,MATCH('2021'!G5777,Δεδομένα!A$1:A$51,0))</f>
        <v>ΣΤΕΡΕΑΣ ΕΛΛΑΔΟΣ</v>
      </c>
      <c r="I5777" s="53">
        <f>INDEX(Δεδομένα!E$1:E$13,MATCH('2021'!H5777,Δεδομένα!D$1:D$13,0))</f>
        <v>9</v>
      </c>
      <c r="J5777" s="4">
        <v>44345</v>
      </c>
      <c r="K5777" s="3" t="s">
        <v>94</v>
      </c>
      <c r="L5777" s="17" t="str">
        <f t="shared" si="472"/>
        <v>29/05/2021 17:28</v>
      </c>
      <c r="M5777" s="4">
        <v>44345</v>
      </c>
      <c r="N5777" s="3" t="s">
        <v>1650</v>
      </c>
      <c r="O5777" s="17" t="str">
        <f t="shared" si="473"/>
        <v>29/05/2021 19:12</v>
      </c>
      <c r="P5777" s="24">
        <f t="shared" si="474"/>
        <v>7.2222222224809229E-2</v>
      </c>
      <c r="Q5777" s="28">
        <v>0</v>
      </c>
      <c r="R5777" s="27">
        <f t="shared" si="475"/>
        <v>104.00000000372529</v>
      </c>
      <c r="S5777" s="3" t="s">
        <v>4</v>
      </c>
      <c r="T5777" s="3" t="s">
        <v>5821</v>
      </c>
      <c r="U5777" s="3" t="s">
        <v>5831</v>
      </c>
      <c r="V5777" s="3" t="s">
        <v>5933</v>
      </c>
      <c r="W5777" s="5">
        <v>0</v>
      </c>
      <c r="X5777" s="5">
        <v>0</v>
      </c>
      <c r="Y5777" s="5">
        <v>0</v>
      </c>
      <c r="Z5777" s="5">
        <v>0.5</v>
      </c>
      <c r="AA5777" s="5">
        <v>0</v>
      </c>
      <c r="AB5777" s="5">
        <v>0</v>
      </c>
      <c r="AC5777" s="5">
        <v>0</v>
      </c>
      <c r="AD5777" s="5">
        <v>0</v>
      </c>
      <c r="AE5777" s="2">
        <v>2</v>
      </c>
      <c r="AF5777" s="2">
        <v>0</v>
      </c>
      <c r="AG5777" s="2">
        <v>0</v>
      </c>
      <c r="AH5777" s="2">
        <v>0</v>
      </c>
      <c r="AI5777" s="2">
        <v>0</v>
      </c>
      <c r="AJ5777" s="2">
        <v>1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 t="s">
        <v>4</v>
      </c>
      <c r="AT5777" s="2" t="s">
        <v>4</v>
      </c>
    </row>
    <row r="5778" spans="1:46" x14ac:dyDescent="0.2">
      <c r="A5778" s="2">
        <v>1666180</v>
      </c>
      <c r="B5778" s="2">
        <v>857456</v>
      </c>
      <c r="C5778" s="7">
        <v>23.298030153714102</v>
      </c>
      <c r="D5778" s="7">
        <v>38.3317008600267</v>
      </c>
      <c r="E5778" s="19" t="s">
        <v>5892</v>
      </c>
      <c r="F5778" s="46">
        <f>INDEX(Δεδομένα!$P:$P,MATCH('2021'!E5778,Δεδομένα!$O:$O,0))</f>
        <v>176</v>
      </c>
      <c r="G5778" s="49" t="s">
        <v>5820</v>
      </c>
      <c r="H5778" s="51" t="str">
        <f>INDEX(Δεδομένα!B$1:B$51,MATCH('2021'!G5778,Δεδομένα!A$1:A$51,0))</f>
        <v>ΣΤΕΡΕΑΣ ΕΛΛΑΔΟΣ</v>
      </c>
      <c r="I5778" s="53">
        <f>INDEX(Δεδομένα!E$1:E$13,MATCH('2021'!H5778,Δεδομένα!D$1:D$13,0))</f>
        <v>9</v>
      </c>
      <c r="J5778" s="4">
        <v>44346</v>
      </c>
      <c r="K5778" s="3" t="s">
        <v>740</v>
      </c>
      <c r="L5778" s="17" t="str">
        <f t="shared" si="472"/>
        <v>30/05/2021 16:42</v>
      </c>
      <c r="M5778" s="4">
        <v>44346</v>
      </c>
      <c r="N5778" s="3" t="s">
        <v>699</v>
      </c>
      <c r="O5778" s="17" t="str">
        <f t="shared" si="473"/>
        <v>30/05/2021 17:23</v>
      </c>
      <c r="P5778" s="24">
        <f t="shared" si="474"/>
        <v>2.8472222227719612E-2</v>
      </c>
      <c r="Q5778" s="28">
        <v>0</v>
      </c>
      <c r="R5778" s="27">
        <f t="shared" si="475"/>
        <v>41.000000007916242</v>
      </c>
      <c r="S5778" s="3" t="s">
        <v>4</v>
      </c>
      <c r="T5778" s="3" t="s">
        <v>5898</v>
      </c>
      <c r="U5778" s="3" t="s">
        <v>5903</v>
      </c>
      <c r="V5778" s="3" t="s">
        <v>5929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8</v>
      </c>
      <c r="AC5778" s="5">
        <v>0</v>
      </c>
      <c r="AD5778" s="5">
        <v>0</v>
      </c>
      <c r="AE5778" s="2">
        <v>4</v>
      </c>
      <c r="AF5778" s="2">
        <v>0</v>
      </c>
      <c r="AG5778" s="2">
        <v>0</v>
      </c>
      <c r="AH5778" s="2">
        <v>0</v>
      </c>
      <c r="AI5778" s="2">
        <v>0</v>
      </c>
      <c r="AJ5778" s="2">
        <v>2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 t="s">
        <v>4</v>
      </c>
      <c r="AT5778" s="2" t="s">
        <v>4</v>
      </c>
    </row>
    <row r="5779" spans="1:46" x14ac:dyDescent="0.2">
      <c r="A5779" s="2">
        <v>1666183</v>
      </c>
      <c r="B5779" s="2">
        <v>858035</v>
      </c>
      <c r="C5779" s="7">
        <v>23.403742717260101</v>
      </c>
      <c r="D5779" s="7">
        <v>38.355786113378599</v>
      </c>
      <c r="E5779" s="19" t="s">
        <v>5892</v>
      </c>
      <c r="F5779" s="46">
        <f>INDEX(Δεδομένα!$P:$P,MATCH('2021'!E5779,Δεδομένα!$O:$O,0))</f>
        <v>176</v>
      </c>
      <c r="G5779" s="49" t="s">
        <v>5820</v>
      </c>
      <c r="H5779" s="51" t="str">
        <f>INDEX(Δεδομένα!B$1:B$51,MATCH('2021'!G5779,Δεδομένα!A$1:A$51,0))</f>
        <v>ΣΤΕΡΕΑΣ ΕΛΛΑΔΟΣ</v>
      </c>
      <c r="I5779" s="53">
        <f>INDEX(Δεδομένα!E$1:E$13,MATCH('2021'!H5779,Δεδομένα!D$1:D$13,0))</f>
        <v>9</v>
      </c>
      <c r="J5779" s="4">
        <v>44348</v>
      </c>
      <c r="K5779" s="3" t="s">
        <v>976</v>
      </c>
      <c r="L5779" s="17" t="str">
        <f t="shared" si="472"/>
        <v>01/06/2021 19:53</v>
      </c>
      <c r="M5779" s="4">
        <v>44348</v>
      </c>
      <c r="N5779" s="3" t="s">
        <v>534</v>
      </c>
      <c r="O5779" s="17" t="str">
        <f t="shared" si="473"/>
        <v>01/06/2021 20:45</v>
      </c>
      <c r="P5779" s="24">
        <f t="shared" si="474"/>
        <v>3.6111111112404615E-2</v>
      </c>
      <c r="Q5779" s="28">
        <v>0</v>
      </c>
      <c r="R5779" s="27">
        <f t="shared" si="475"/>
        <v>52.000000001862645</v>
      </c>
      <c r="S5779" s="3" t="s">
        <v>4</v>
      </c>
      <c r="T5779" s="3" t="s">
        <v>5898</v>
      </c>
      <c r="U5779" s="3" t="s">
        <v>5903</v>
      </c>
      <c r="V5779" s="3" t="s">
        <v>5934</v>
      </c>
      <c r="W5779" s="5">
        <v>0</v>
      </c>
      <c r="X5779" s="5">
        <v>0</v>
      </c>
      <c r="Y5779" s="5">
        <v>0</v>
      </c>
      <c r="Z5779" s="5">
        <v>20</v>
      </c>
      <c r="AA5779" s="5">
        <v>0</v>
      </c>
      <c r="AB5779" s="5">
        <v>15</v>
      </c>
      <c r="AC5779" s="5">
        <v>0</v>
      </c>
      <c r="AD5779" s="5">
        <v>0</v>
      </c>
      <c r="AE5779" s="2">
        <v>5</v>
      </c>
      <c r="AF5779" s="2">
        <v>0</v>
      </c>
      <c r="AG5779" s="2">
        <v>0</v>
      </c>
      <c r="AH5779" s="2">
        <v>0</v>
      </c>
      <c r="AI5779" s="2">
        <v>0</v>
      </c>
      <c r="AJ5779" s="2">
        <v>2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 t="s">
        <v>4</v>
      </c>
      <c r="AT5779" s="2" t="s">
        <v>4</v>
      </c>
    </row>
    <row r="5780" spans="1:46" x14ac:dyDescent="0.2">
      <c r="A5780" s="2">
        <v>1667292</v>
      </c>
      <c r="B5780" s="2">
        <v>858508</v>
      </c>
      <c r="C5780" s="7">
        <v>23.303838343538199</v>
      </c>
      <c r="D5780" s="7">
        <v>38.3309609061522</v>
      </c>
      <c r="E5780" s="19" t="s">
        <v>5892</v>
      </c>
      <c r="F5780" s="46">
        <f>INDEX(Δεδομένα!$P:$P,MATCH('2021'!E5780,Δεδομένα!$O:$O,0))</f>
        <v>176</v>
      </c>
      <c r="G5780" s="49" t="s">
        <v>5820</v>
      </c>
      <c r="H5780" s="51" t="str">
        <f>INDEX(Δεδομένα!B$1:B$51,MATCH('2021'!G5780,Δεδομένα!A$1:A$51,0))</f>
        <v>ΣΤΕΡΕΑΣ ΕΛΛΑΔΟΣ</v>
      </c>
      <c r="I5780" s="53">
        <f>INDEX(Δεδομένα!E$1:E$13,MATCH('2021'!H5780,Δεδομένα!D$1:D$13,0))</f>
        <v>9</v>
      </c>
      <c r="J5780" s="4">
        <v>44350</v>
      </c>
      <c r="K5780" s="3" t="s">
        <v>109</v>
      </c>
      <c r="L5780" s="17" t="str">
        <f t="shared" si="472"/>
        <v>03/06/2021 15:50</v>
      </c>
      <c r="M5780" s="4">
        <v>44350</v>
      </c>
      <c r="N5780" s="3" t="s">
        <v>545</v>
      </c>
      <c r="O5780" s="17" t="str">
        <f t="shared" si="473"/>
        <v>03/06/2021 16:10</v>
      </c>
      <c r="P5780" s="24">
        <f t="shared" si="474"/>
        <v>1.3888888890505768E-2</v>
      </c>
      <c r="Q5780" s="28">
        <v>0</v>
      </c>
      <c r="R5780" s="27">
        <f t="shared" si="475"/>
        <v>20.000000002328306</v>
      </c>
      <c r="S5780" s="3" t="s">
        <v>4</v>
      </c>
      <c r="T5780" s="3" t="s">
        <v>5898</v>
      </c>
      <c r="U5780" s="3" t="s">
        <v>5903</v>
      </c>
      <c r="V5780" s="3" t="s">
        <v>5929</v>
      </c>
      <c r="W5780" s="5">
        <v>0</v>
      </c>
      <c r="X5780" s="5">
        <v>0</v>
      </c>
      <c r="Y5780" s="5">
        <v>0</v>
      </c>
      <c r="Z5780" s="5">
        <v>1.5</v>
      </c>
      <c r="AA5780" s="5">
        <v>0</v>
      </c>
      <c r="AB5780" s="5">
        <v>0</v>
      </c>
      <c r="AC5780" s="5">
        <v>0</v>
      </c>
      <c r="AD5780" s="5">
        <v>0</v>
      </c>
      <c r="AE5780" s="2">
        <v>3</v>
      </c>
      <c r="AF5780" s="2">
        <v>0</v>
      </c>
      <c r="AG5780" s="2">
        <v>0</v>
      </c>
      <c r="AH5780" s="2">
        <v>0</v>
      </c>
      <c r="AI5780" s="2">
        <v>0</v>
      </c>
      <c r="AJ5780" s="2">
        <v>2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 t="s">
        <v>4</v>
      </c>
      <c r="AT5780" s="2" t="s">
        <v>4</v>
      </c>
    </row>
    <row r="5781" spans="1:46" x14ac:dyDescent="0.2">
      <c r="A5781" s="2">
        <v>1667872</v>
      </c>
      <c r="B5781" s="2">
        <v>858832</v>
      </c>
      <c r="C5781" s="7">
        <v>23.298868981578099</v>
      </c>
      <c r="D5781" s="7">
        <v>38.331915806518701</v>
      </c>
      <c r="E5781" s="19" t="s">
        <v>5892</v>
      </c>
      <c r="F5781" s="46">
        <f>INDEX(Δεδομένα!$P:$P,MATCH('2021'!E5781,Δεδομένα!$O:$O,0))</f>
        <v>176</v>
      </c>
      <c r="G5781" s="49" t="s">
        <v>5820</v>
      </c>
      <c r="H5781" s="51" t="str">
        <f>INDEX(Δεδομένα!B$1:B$51,MATCH('2021'!G5781,Δεδομένα!A$1:A$51,0))</f>
        <v>ΣΤΕΡΕΑΣ ΕΛΛΑΔΟΣ</v>
      </c>
      <c r="I5781" s="53">
        <f>INDEX(Δεδομένα!E$1:E$13,MATCH('2021'!H5781,Δεδομένα!D$1:D$13,0))</f>
        <v>9</v>
      </c>
      <c r="J5781" s="4">
        <v>44351</v>
      </c>
      <c r="K5781" s="3" t="s">
        <v>341</v>
      </c>
      <c r="L5781" s="17" t="str">
        <f t="shared" si="472"/>
        <v>04/06/2021 17:55</v>
      </c>
      <c r="M5781" s="4">
        <v>44351</v>
      </c>
      <c r="N5781" s="3" t="s">
        <v>102</v>
      </c>
      <c r="O5781" s="17" t="str">
        <f t="shared" si="473"/>
        <v>04/06/2021 18:35</v>
      </c>
      <c r="P5781" s="24">
        <f t="shared" si="474"/>
        <v>2.7777777773735579E-2</v>
      </c>
      <c r="Q5781" s="28">
        <v>0</v>
      </c>
      <c r="R5781" s="27">
        <f t="shared" si="475"/>
        <v>39.999999994179234</v>
      </c>
      <c r="S5781" s="3" t="s">
        <v>4</v>
      </c>
      <c r="T5781" s="3" t="s">
        <v>5898</v>
      </c>
      <c r="U5781" s="3" t="s">
        <v>5903</v>
      </c>
      <c r="V5781" s="3" t="s">
        <v>5929</v>
      </c>
      <c r="W5781" s="5">
        <v>0</v>
      </c>
      <c r="X5781" s="5">
        <v>0</v>
      </c>
      <c r="Y5781" s="5">
        <v>0</v>
      </c>
      <c r="Z5781" s="5">
        <v>10</v>
      </c>
      <c r="AA5781" s="5">
        <v>0</v>
      </c>
      <c r="AB5781" s="5">
        <v>0</v>
      </c>
      <c r="AC5781" s="5">
        <v>30</v>
      </c>
      <c r="AD5781" s="5">
        <v>0</v>
      </c>
      <c r="AE5781" s="2">
        <v>2</v>
      </c>
      <c r="AF5781" s="2">
        <v>0</v>
      </c>
      <c r="AG5781" s="2">
        <v>0</v>
      </c>
      <c r="AH5781" s="2">
        <v>0</v>
      </c>
      <c r="AI5781" s="2">
        <v>0</v>
      </c>
      <c r="AJ5781" s="2">
        <v>1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 t="s">
        <v>4</v>
      </c>
      <c r="AT5781" s="2" t="s">
        <v>4</v>
      </c>
    </row>
    <row r="5782" spans="1:46" x14ac:dyDescent="0.2">
      <c r="A5782" s="2">
        <v>1667875</v>
      </c>
      <c r="B5782" s="2">
        <v>858839</v>
      </c>
      <c r="C5782" s="7">
        <v>23.301489933362301</v>
      </c>
      <c r="D5782" s="7">
        <v>38.329391037087603</v>
      </c>
      <c r="E5782" s="19" t="s">
        <v>5892</v>
      </c>
      <c r="F5782" s="46">
        <f>INDEX(Δεδομένα!$P:$P,MATCH('2021'!E5782,Δεδομένα!$O:$O,0))</f>
        <v>176</v>
      </c>
      <c r="G5782" s="49" t="s">
        <v>5820</v>
      </c>
      <c r="H5782" s="51" t="str">
        <f>INDEX(Δεδομένα!B$1:B$51,MATCH('2021'!G5782,Δεδομένα!A$1:A$51,0))</f>
        <v>ΣΤΕΡΕΑΣ ΕΛΛΑΔΟΣ</v>
      </c>
      <c r="I5782" s="53">
        <f>INDEX(Δεδομένα!E$1:E$13,MATCH('2021'!H5782,Δεδομένα!D$1:D$13,0))</f>
        <v>9</v>
      </c>
      <c r="J5782" s="4">
        <v>44351</v>
      </c>
      <c r="K5782" s="3" t="s">
        <v>102</v>
      </c>
      <c r="L5782" s="17" t="str">
        <f t="shared" si="472"/>
        <v>04/06/2021 18:35</v>
      </c>
      <c r="M5782" s="4">
        <v>44351</v>
      </c>
      <c r="N5782" s="3" t="s">
        <v>358</v>
      </c>
      <c r="O5782" s="17" t="str">
        <f t="shared" si="473"/>
        <v>04/06/2021 18:55</v>
      </c>
      <c r="P5782" s="24">
        <f t="shared" si="474"/>
        <v>1.3888888890505768E-2</v>
      </c>
      <c r="Q5782" s="28">
        <v>0</v>
      </c>
      <c r="R5782" s="27">
        <f t="shared" si="475"/>
        <v>20.000000002328306</v>
      </c>
      <c r="S5782" s="3" t="s">
        <v>4</v>
      </c>
      <c r="T5782" s="3" t="s">
        <v>5898</v>
      </c>
      <c r="U5782" s="3" t="s">
        <v>5903</v>
      </c>
      <c r="V5782" s="3" t="s">
        <v>5929</v>
      </c>
      <c r="W5782" s="5">
        <v>0</v>
      </c>
      <c r="X5782" s="5">
        <v>0</v>
      </c>
      <c r="Y5782" s="5">
        <v>0</v>
      </c>
      <c r="Z5782" s="5">
        <v>15</v>
      </c>
      <c r="AA5782" s="5">
        <v>0</v>
      </c>
      <c r="AB5782" s="5">
        <v>5</v>
      </c>
      <c r="AC5782" s="5">
        <v>0</v>
      </c>
      <c r="AD5782" s="5">
        <v>0</v>
      </c>
      <c r="AE5782" s="2">
        <v>4</v>
      </c>
      <c r="AF5782" s="2">
        <v>0</v>
      </c>
      <c r="AG5782" s="2">
        <v>0</v>
      </c>
      <c r="AH5782" s="2">
        <v>0</v>
      </c>
      <c r="AI5782" s="2">
        <v>0</v>
      </c>
      <c r="AJ5782" s="2">
        <v>2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 t="s">
        <v>4</v>
      </c>
      <c r="AT5782" s="2" t="s">
        <v>4</v>
      </c>
    </row>
    <row r="5783" spans="1:46" x14ac:dyDescent="0.2">
      <c r="A5783" s="2">
        <v>1667890</v>
      </c>
      <c r="B5783" s="2">
        <v>859374</v>
      </c>
      <c r="C5783" s="7">
        <v>23.151059727941</v>
      </c>
      <c r="D5783" s="7">
        <v>38.376522393319597</v>
      </c>
      <c r="E5783" s="19" t="s">
        <v>5892</v>
      </c>
      <c r="F5783" s="46">
        <f>INDEX(Δεδομένα!$P:$P,MATCH('2021'!E5783,Δεδομένα!$O:$O,0))</f>
        <v>176</v>
      </c>
      <c r="G5783" s="49" t="s">
        <v>5820</v>
      </c>
      <c r="H5783" s="51" t="str">
        <f>INDEX(Δεδομένα!B$1:B$51,MATCH('2021'!G5783,Δεδομένα!A$1:A$51,0))</f>
        <v>ΣΤΕΡΕΑΣ ΕΛΛΑΔΟΣ</v>
      </c>
      <c r="I5783" s="53">
        <f>INDEX(Δεδομένα!E$1:E$13,MATCH('2021'!H5783,Δεδομένα!D$1:D$13,0))</f>
        <v>9</v>
      </c>
      <c r="J5783" s="4">
        <v>44353</v>
      </c>
      <c r="K5783" s="3" t="s">
        <v>411</v>
      </c>
      <c r="L5783" s="17" t="str">
        <f t="shared" si="472"/>
        <v>06/06/2021 17:10</v>
      </c>
      <c r="M5783" s="4">
        <v>44353</v>
      </c>
      <c r="N5783" s="3" t="s">
        <v>576</v>
      </c>
      <c r="O5783" s="17" t="str">
        <f t="shared" si="473"/>
        <v>06/06/2021 18:42</v>
      </c>
      <c r="P5783" s="24">
        <f t="shared" si="474"/>
        <v>6.3888888886140194E-2</v>
      </c>
      <c r="Q5783" s="28">
        <v>0</v>
      </c>
      <c r="R5783" s="27">
        <f t="shared" si="475"/>
        <v>91.999999996041879</v>
      </c>
      <c r="S5783" s="3" t="s">
        <v>4</v>
      </c>
      <c r="T5783" s="3" t="s">
        <v>5821</v>
      </c>
      <c r="U5783" s="3" t="s">
        <v>5831</v>
      </c>
      <c r="V5783" s="3" t="s">
        <v>5935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0.2</v>
      </c>
      <c r="AC5783" s="5">
        <v>0</v>
      </c>
      <c r="AD5783" s="5">
        <v>0</v>
      </c>
      <c r="AE5783" s="2">
        <v>5</v>
      </c>
      <c r="AF5783" s="2">
        <v>0</v>
      </c>
      <c r="AG5783" s="2">
        <v>0</v>
      </c>
      <c r="AH5783" s="2">
        <v>0</v>
      </c>
      <c r="AI5783" s="2">
        <v>0</v>
      </c>
      <c r="AJ5783" s="2">
        <v>3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 t="s">
        <v>4</v>
      </c>
      <c r="AT5783" s="2" t="s">
        <v>4</v>
      </c>
    </row>
    <row r="5784" spans="1:46" x14ac:dyDescent="0.2">
      <c r="A5784" s="2">
        <v>1667905</v>
      </c>
      <c r="B5784" s="2">
        <v>859597</v>
      </c>
      <c r="D5784" s="2"/>
      <c r="E5784" s="19" t="s">
        <v>5892</v>
      </c>
      <c r="F5784" s="46">
        <f>INDEX(Δεδομένα!$P:$P,MATCH('2021'!E5784,Δεδομένα!$O:$O,0))</f>
        <v>176</v>
      </c>
      <c r="G5784" s="49" t="s">
        <v>5820</v>
      </c>
      <c r="H5784" s="51" t="str">
        <f>INDEX(Δεδομένα!B$1:B$51,MATCH('2021'!G5784,Δεδομένα!A$1:A$51,0))</f>
        <v>ΣΤΕΡΕΑΣ ΕΛΛΑΔΟΣ</v>
      </c>
      <c r="I5784" s="53">
        <f>INDEX(Δεδομένα!E$1:E$13,MATCH('2021'!H5784,Δεδομένα!D$1:D$13,0))</f>
        <v>9</v>
      </c>
      <c r="J5784" s="4">
        <v>44354</v>
      </c>
      <c r="K5784" s="3" t="s">
        <v>883</v>
      </c>
      <c r="L5784" s="17" t="str">
        <f t="shared" si="472"/>
        <v>07/06/2021 14:18</v>
      </c>
      <c r="M5784" s="4">
        <v>44354</v>
      </c>
      <c r="N5784" s="3" t="s">
        <v>218</v>
      </c>
      <c r="O5784" s="17" t="str">
        <f t="shared" si="473"/>
        <v>07/06/2021 15:01</v>
      </c>
      <c r="P5784" s="24">
        <f t="shared" si="474"/>
        <v>2.9861111113859806E-2</v>
      </c>
      <c r="Q5784" s="28">
        <v>0</v>
      </c>
      <c r="R5784" s="27">
        <f t="shared" si="475"/>
        <v>43.000000003958121</v>
      </c>
      <c r="S5784" s="3" t="s">
        <v>4</v>
      </c>
      <c r="T5784" s="3" t="s">
        <v>5898</v>
      </c>
      <c r="U5784" s="3" t="s">
        <v>5903</v>
      </c>
      <c r="V5784" s="3" t="s">
        <v>5929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4</v>
      </c>
      <c r="AD5784" s="5">
        <v>0</v>
      </c>
      <c r="AE5784" s="2">
        <v>5</v>
      </c>
      <c r="AF5784" s="2">
        <v>0</v>
      </c>
      <c r="AG5784" s="2">
        <v>0</v>
      </c>
      <c r="AH5784" s="2">
        <v>0</v>
      </c>
      <c r="AI5784" s="2">
        <v>0</v>
      </c>
      <c r="AJ5784" s="2">
        <v>3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 t="s">
        <v>4</v>
      </c>
      <c r="AT5784" s="2" t="s">
        <v>4</v>
      </c>
    </row>
    <row r="5785" spans="1:46" x14ac:dyDescent="0.2">
      <c r="A5785" s="2">
        <v>1667911</v>
      </c>
      <c r="B5785" s="2">
        <v>859641</v>
      </c>
      <c r="C5785" s="7">
        <v>23.466479634073998</v>
      </c>
      <c r="D5785" s="7">
        <v>38.392396175577304</v>
      </c>
      <c r="E5785" s="19" t="s">
        <v>5892</v>
      </c>
      <c r="F5785" s="46">
        <f>INDEX(Δεδομένα!$P:$P,MATCH('2021'!E5785,Δεδομένα!$O:$O,0))</f>
        <v>176</v>
      </c>
      <c r="G5785" s="49" t="s">
        <v>5820</v>
      </c>
      <c r="H5785" s="51" t="str">
        <f>INDEX(Δεδομένα!B$1:B$51,MATCH('2021'!G5785,Δεδομένα!A$1:A$51,0))</f>
        <v>ΣΤΕΡΕΑΣ ΕΛΛΑΔΟΣ</v>
      </c>
      <c r="I5785" s="53">
        <f>INDEX(Δεδομένα!E$1:E$13,MATCH('2021'!H5785,Δεδομένα!D$1:D$13,0))</f>
        <v>9</v>
      </c>
      <c r="J5785" s="4">
        <v>44354</v>
      </c>
      <c r="K5785" s="3" t="s">
        <v>407</v>
      </c>
      <c r="L5785" s="17" t="str">
        <f t="shared" si="472"/>
        <v>07/06/2021 15:40</v>
      </c>
      <c r="M5785" s="4">
        <v>44354</v>
      </c>
      <c r="N5785" s="3" t="s">
        <v>1395</v>
      </c>
      <c r="O5785" s="17" t="str">
        <f t="shared" si="473"/>
        <v>07/06/2021 17:53</v>
      </c>
      <c r="P5785" s="24">
        <f t="shared" si="474"/>
        <v>9.2361111106583849E-2</v>
      </c>
      <c r="Q5785" s="28">
        <v>0</v>
      </c>
      <c r="R5785" s="27">
        <f t="shared" si="475"/>
        <v>132.99999999348074</v>
      </c>
      <c r="S5785" s="3" t="s">
        <v>4</v>
      </c>
      <c r="T5785" s="3" t="s">
        <v>5898</v>
      </c>
      <c r="U5785" s="3" t="s">
        <v>5931</v>
      </c>
      <c r="V5785" s="3" t="s">
        <v>5931</v>
      </c>
      <c r="W5785" s="5">
        <v>0</v>
      </c>
      <c r="X5785" s="5">
        <v>3</v>
      </c>
      <c r="Y5785" s="5">
        <v>0</v>
      </c>
      <c r="Z5785" s="5">
        <v>0</v>
      </c>
      <c r="AA5785" s="5">
        <v>0</v>
      </c>
      <c r="AB5785" s="5">
        <v>1</v>
      </c>
      <c r="AC5785" s="5">
        <v>0</v>
      </c>
      <c r="AD5785" s="5">
        <v>0</v>
      </c>
      <c r="AE5785" s="2">
        <v>3</v>
      </c>
      <c r="AF5785" s="2">
        <v>0</v>
      </c>
      <c r="AG5785" s="2">
        <v>0</v>
      </c>
      <c r="AH5785" s="2">
        <v>0</v>
      </c>
      <c r="AI5785" s="2">
        <v>0</v>
      </c>
      <c r="AJ5785" s="2">
        <v>2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 t="s">
        <v>4</v>
      </c>
      <c r="AT5785" s="2" t="s">
        <v>4</v>
      </c>
    </row>
    <row r="5786" spans="1:46" x14ac:dyDescent="0.2">
      <c r="A5786" s="2">
        <v>1669194</v>
      </c>
      <c r="B5786" s="2">
        <v>859819</v>
      </c>
      <c r="C5786" s="7">
        <v>23.344690291743898</v>
      </c>
      <c r="D5786" s="7">
        <v>38.349536825249203</v>
      </c>
      <c r="E5786" s="19" t="s">
        <v>5892</v>
      </c>
      <c r="F5786" s="46">
        <f>INDEX(Δεδομένα!$P:$P,MATCH('2021'!E5786,Δεδομένα!$O:$O,0))</f>
        <v>176</v>
      </c>
      <c r="G5786" s="49" t="s">
        <v>5820</v>
      </c>
      <c r="H5786" s="51" t="str">
        <f>INDEX(Δεδομένα!B$1:B$51,MATCH('2021'!G5786,Δεδομένα!A$1:A$51,0))</f>
        <v>ΣΤΕΡΕΑΣ ΕΛΛΑΔΟΣ</v>
      </c>
      <c r="I5786" s="53">
        <f>INDEX(Δεδομένα!E$1:E$13,MATCH('2021'!H5786,Δεδομένα!D$1:D$13,0))</f>
        <v>9</v>
      </c>
      <c r="J5786" s="4">
        <v>44355</v>
      </c>
      <c r="K5786" s="3" t="s">
        <v>5032</v>
      </c>
      <c r="L5786" s="17" t="str">
        <f t="shared" si="472"/>
        <v>08/06/2021 08:58</v>
      </c>
      <c r="M5786" s="4">
        <v>44355</v>
      </c>
      <c r="N5786" s="3" t="s">
        <v>1936</v>
      </c>
      <c r="O5786" s="17" t="str">
        <f t="shared" si="473"/>
        <v>08/06/2021 09:49</v>
      </c>
      <c r="P5786" s="24">
        <f t="shared" si="474"/>
        <v>3.5416666665696539E-2</v>
      </c>
      <c r="Q5786" s="28">
        <v>0</v>
      </c>
      <c r="R5786" s="27">
        <f t="shared" si="475"/>
        <v>50.999999998603016</v>
      </c>
      <c r="S5786" s="3" t="s">
        <v>4</v>
      </c>
      <c r="T5786" s="3" t="s">
        <v>5898</v>
      </c>
      <c r="U5786" s="3" t="s">
        <v>5936</v>
      </c>
      <c r="V5786" s="3" t="s">
        <v>5937</v>
      </c>
      <c r="W5786" s="5">
        <v>0</v>
      </c>
      <c r="X5786" s="5">
        <v>0</v>
      </c>
      <c r="Y5786" s="5">
        <v>0</v>
      </c>
      <c r="Z5786" s="5">
        <v>1</v>
      </c>
      <c r="AA5786" s="5">
        <v>0</v>
      </c>
      <c r="AB5786" s="5">
        <v>0</v>
      </c>
      <c r="AC5786" s="5">
        <v>0</v>
      </c>
      <c r="AD5786" s="5">
        <v>0</v>
      </c>
      <c r="AE5786" s="2">
        <v>4</v>
      </c>
      <c r="AF5786" s="2">
        <v>0</v>
      </c>
      <c r="AG5786" s="2">
        <v>0</v>
      </c>
      <c r="AH5786" s="2">
        <v>0</v>
      </c>
      <c r="AI5786" s="2">
        <v>0</v>
      </c>
      <c r="AJ5786" s="2">
        <v>2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 t="s">
        <v>4</v>
      </c>
      <c r="AT5786" s="2" t="s">
        <v>4</v>
      </c>
    </row>
    <row r="5787" spans="1:46" x14ac:dyDescent="0.2">
      <c r="A5787" s="2">
        <v>1670120</v>
      </c>
      <c r="B5787" s="2">
        <v>859895</v>
      </c>
      <c r="C5787" s="7">
        <v>23.2075403815276</v>
      </c>
      <c r="D5787" s="7">
        <v>38.231510507067</v>
      </c>
      <c r="E5787" s="19" t="s">
        <v>5892</v>
      </c>
      <c r="F5787" s="46">
        <f>INDEX(Δεδομένα!$P:$P,MATCH('2021'!E5787,Δεδομένα!$O:$O,0))</f>
        <v>176</v>
      </c>
      <c r="G5787" s="49" t="s">
        <v>5820</v>
      </c>
      <c r="H5787" s="51" t="str">
        <f>INDEX(Δεδομένα!B$1:B$51,MATCH('2021'!G5787,Δεδομένα!A$1:A$51,0))</f>
        <v>ΣΤΕΡΕΑΣ ΕΛΛΑΔΟΣ</v>
      </c>
      <c r="I5787" s="53">
        <f>INDEX(Δεδομένα!E$1:E$13,MATCH('2021'!H5787,Δεδομένα!D$1:D$13,0))</f>
        <v>9</v>
      </c>
      <c r="J5787" s="4">
        <v>44355</v>
      </c>
      <c r="K5787" s="3" t="s">
        <v>161</v>
      </c>
      <c r="L5787" s="17" t="str">
        <f t="shared" si="472"/>
        <v>08/06/2021 15:00</v>
      </c>
      <c r="M5787" s="4">
        <v>44356</v>
      </c>
      <c r="N5787" s="3" t="s">
        <v>9</v>
      </c>
      <c r="O5787" s="17" t="str">
        <f t="shared" si="473"/>
        <v>09/06/2021 18:15</v>
      </c>
      <c r="P5787" s="29">
        <f t="shared" si="474"/>
        <v>1.1354166666642413</v>
      </c>
      <c r="Q5787" s="30">
        <f>1*24</f>
        <v>24</v>
      </c>
      <c r="R5787" s="27">
        <f t="shared" si="475"/>
        <v>1634.9999999965075</v>
      </c>
      <c r="S5787" s="3" t="s">
        <v>4</v>
      </c>
      <c r="T5787" s="3" t="s">
        <v>5898</v>
      </c>
      <c r="U5787" s="3" t="s">
        <v>4</v>
      </c>
      <c r="V5787" s="3" t="s">
        <v>5938</v>
      </c>
      <c r="W5787" s="5">
        <v>0</v>
      </c>
      <c r="X5787" s="5">
        <v>55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2">
        <v>22</v>
      </c>
      <c r="AF5787" s="2">
        <v>1</v>
      </c>
      <c r="AG5787" s="2">
        <v>0</v>
      </c>
      <c r="AH5787" s="2">
        <v>0</v>
      </c>
      <c r="AI5787" s="2">
        <v>3</v>
      </c>
      <c r="AJ5787" s="2">
        <v>12</v>
      </c>
      <c r="AK5787" s="2">
        <v>0</v>
      </c>
      <c r="AL5787" s="2">
        <v>3</v>
      </c>
      <c r="AM5787" s="2">
        <v>0</v>
      </c>
      <c r="AN5787" s="2">
        <v>1</v>
      </c>
      <c r="AO5787" s="2">
        <v>0</v>
      </c>
      <c r="AP5787" s="2">
        <v>0</v>
      </c>
      <c r="AQ5787" s="2">
        <v>0</v>
      </c>
      <c r="AR5787" s="2">
        <v>0</v>
      </c>
      <c r="AS5787" s="2" t="s">
        <v>4</v>
      </c>
      <c r="AT5787" s="2" t="s">
        <v>4</v>
      </c>
    </row>
    <row r="5788" spans="1:46" x14ac:dyDescent="0.2">
      <c r="A5788" s="2">
        <v>1669210</v>
      </c>
      <c r="B5788" s="2">
        <v>860257</v>
      </c>
      <c r="C5788" s="7">
        <v>23.306285150736802</v>
      </c>
      <c r="D5788" s="7">
        <v>38.3328312418233</v>
      </c>
      <c r="E5788" s="19" t="s">
        <v>5892</v>
      </c>
      <c r="F5788" s="46">
        <f>INDEX(Δεδομένα!$P:$P,MATCH('2021'!E5788,Δεδομένα!$O:$O,0))</f>
        <v>176</v>
      </c>
      <c r="G5788" s="49" t="s">
        <v>5820</v>
      </c>
      <c r="H5788" s="51" t="str">
        <f>INDEX(Δεδομένα!B$1:B$51,MATCH('2021'!G5788,Δεδομένα!A$1:A$51,0))</f>
        <v>ΣΤΕΡΕΑΣ ΕΛΛΑΔΟΣ</v>
      </c>
      <c r="I5788" s="53">
        <f>INDEX(Δεδομένα!E$1:E$13,MATCH('2021'!H5788,Δεδομένα!D$1:D$13,0))</f>
        <v>9</v>
      </c>
      <c r="J5788" s="4">
        <v>44356</v>
      </c>
      <c r="K5788" s="3" t="s">
        <v>234</v>
      </c>
      <c r="L5788" s="17" t="str">
        <f t="shared" si="472"/>
        <v>09/06/2021 18:39</v>
      </c>
      <c r="M5788" s="4">
        <v>44356</v>
      </c>
      <c r="N5788" s="3" t="s">
        <v>147</v>
      </c>
      <c r="O5788" s="17" t="str">
        <f t="shared" si="473"/>
        <v>09/06/2021 20:00</v>
      </c>
      <c r="P5788" s="24">
        <f t="shared" si="474"/>
        <v>5.6250000001455192E-2</v>
      </c>
      <c r="Q5788" s="28">
        <v>0</v>
      </c>
      <c r="R5788" s="27">
        <f t="shared" si="475"/>
        <v>81.000000002095476</v>
      </c>
      <c r="S5788" s="3" t="s">
        <v>4</v>
      </c>
      <c r="T5788" s="3" t="s">
        <v>5898</v>
      </c>
      <c r="U5788" s="3" t="s">
        <v>5903</v>
      </c>
      <c r="V5788" s="3" t="s">
        <v>5929</v>
      </c>
      <c r="W5788" s="5">
        <v>0</v>
      </c>
      <c r="X5788" s="5">
        <v>0</v>
      </c>
      <c r="Y5788" s="5">
        <v>0</v>
      </c>
      <c r="Z5788" s="5">
        <v>5</v>
      </c>
      <c r="AA5788" s="5">
        <v>0</v>
      </c>
      <c r="AB5788" s="5">
        <v>10</v>
      </c>
      <c r="AC5788" s="5">
        <v>15</v>
      </c>
      <c r="AD5788" s="5">
        <v>0</v>
      </c>
      <c r="AE5788" s="2">
        <v>7</v>
      </c>
      <c r="AF5788" s="2">
        <v>0</v>
      </c>
      <c r="AG5788" s="2">
        <v>0</v>
      </c>
      <c r="AH5788" s="2">
        <v>0</v>
      </c>
      <c r="AI5788" s="2">
        <v>0</v>
      </c>
      <c r="AJ5788" s="2">
        <v>4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 t="s">
        <v>4</v>
      </c>
      <c r="AT5788" s="2" t="s">
        <v>4</v>
      </c>
    </row>
    <row r="5789" spans="1:46" x14ac:dyDescent="0.2">
      <c r="A5789" s="2">
        <v>1669575</v>
      </c>
      <c r="B5789" s="2">
        <v>860948</v>
      </c>
      <c r="C5789" s="7">
        <v>23.279260833045502</v>
      </c>
      <c r="D5789" s="7">
        <v>38.326951246553598</v>
      </c>
      <c r="E5789" s="19" t="s">
        <v>5892</v>
      </c>
      <c r="F5789" s="46">
        <f>INDEX(Δεδομένα!$P:$P,MATCH('2021'!E5789,Δεδομένα!$O:$O,0))</f>
        <v>176</v>
      </c>
      <c r="G5789" s="49" t="s">
        <v>5820</v>
      </c>
      <c r="H5789" s="51" t="str">
        <f>INDEX(Δεδομένα!B$1:B$51,MATCH('2021'!G5789,Δεδομένα!A$1:A$51,0))</f>
        <v>ΣΤΕΡΕΑΣ ΕΛΛΑΔΟΣ</v>
      </c>
      <c r="I5789" s="53">
        <f>INDEX(Δεδομένα!E$1:E$13,MATCH('2021'!H5789,Δεδομένα!D$1:D$13,0))</f>
        <v>9</v>
      </c>
      <c r="J5789" s="4">
        <v>44358</v>
      </c>
      <c r="K5789" s="3" t="s">
        <v>1029</v>
      </c>
      <c r="L5789" s="17" t="str">
        <f t="shared" si="472"/>
        <v>11/06/2021 16:01</v>
      </c>
      <c r="M5789" s="4">
        <v>44358</v>
      </c>
      <c r="N5789" s="3" t="s">
        <v>597</v>
      </c>
      <c r="O5789" s="17" t="str">
        <f t="shared" si="473"/>
        <v>11/06/2021 16:12</v>
      </c>
      <c r="P5789" s="24">
        <f t="shared" si="474"/>
        <v>7.6388888919609599E-3</v>
      </c>
      <c r="Q5789" s="28">
        <v>0</v>
      </c>
      <c r="R5789" s="27">
        <f t="shared" si="475"/>
        <v>11.000000004423782</v>
      </c>
      <c r="S5789" s="3" t="s">
        <v>4</v>
      </c>
      <c r="T5789" s="3" t="s">
        <v>5898</v>
      </c>
      <c r="U5789" s="3" t="s">
        <v>5903</v>
      </c>
      <c r="V5789" s="3" t="s">
        <v>5929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1</v>
      </c>
      <c r="AD5789" s="5">
        <v>0</v>
      </c>
      <c r="AE5789" s="2">
        <v>2</v>
      </c>
      <c r="AF5789" s="2">
        <v>0</v>
      </c>
      <c r="AG5789" s="2">
        <v>0</v>
      </c>
      <c r="AH5789" s="2">
        <v>0</v>
      </c>
      <c r="AI5789" s="2">
        <v>0</v>
      </c>
      <c r="AJ5789" s="2">
        <v>1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 t="s">
        <v>4</v>
      </c>
      <c r="AT5789" s="2" t="s">
        <v>4</v>
      </c>
    </row>
    <row r="5790" spans="1:46" x14ac:dyDescent="0.2">
      <c r="A5790" s="2">
        <v>1669580</v>
      </c>
      <c r="B5790" s="2">
        <v>861291</v>
      </c>
      <c r="C5790" s="7">
        <v>23.460332200515602</v>
      </c>
      <c r="D5790" s="7">
        <v>38.367686050787398</v>
      </c>
      <c r="E5790" s="19" t="s">
        <v>5892</v>
      </c>
      <c r="F5790" s="46">
        <f>INDEX(Δεδομένα!$P:$P,MATCH('2021'!E5790,Δεδομένα!$O:$O,0))</f>
        <v>176</v>
      </c>
      <c r="G5790" s="49" t="s">
        <v>5820</v>
      </c>
      <c r="H5790" s="51" t="str">
        <f>INDEX(Δεδομένα!B$1:B$51,MATCH('2021'!G5790,Δεδομένα!A$1:A$51,0))</f>
        <v>ΣΤΕΡΕΑΣ ΕΛΛΑΔΟΣ</v>
      </c>
      <c r="I5790" s="53">
        <f>INDEX(Δεδομένα!E$1:E$13,MATCH('2021'!H5790,Δεδομένα!D$1:D$13,0))</f>
        <v>9</v>
      </c>
      <c r="J5790" s="4">
        <v>44359</v>
      </c>
      <c r="K5790" s="3" t="s">
        <v>510</v>
      </c>
      <c r="L5790" s="17" t="str">
        <f t="shared" si="472"/>
        <v>12/06/2021 17:20</v>
      </c>
      <c r="M5790" s="4">
        <v>44359</v>
      </c>
      <c r="N5790" s="3" t="s">
        <v>1677</v>
      </c>
      <c r="O5790" s="17" t="str">
        <f t="shared" si="473"/>
        <v>12/06/2021 18:23</v>
      </c>
      <c r="P5790" s="24">
        <f t="shared" si="474"/>
        <v>4.3750000004365575E-2</v>
      </c>
      <c r="Q5790" s="28">
        <v>0</v>
      </c>
      <c r="R5790" s="27">
        <f t="shared" si="475"/>
        <v>63.000000006286427</v>
      </c>
      <c r="S5790" s="3" t="s">
        <v>4</v>
      </c>
      <c r="T5790" s="3" t="s">
        <v>5898</v>
      </c>
      <c r="U5790" s="3" t="s">
        <v>5939</v>
      </c>
      <c r="V5790" s="3" t="s">
        <v>4636</v>
      </c>
      <c r="W5790" s="5">
        <v>0</v>
      </c>
      <c r="X5790" s="5">
        <v>0</v>
      </c>
      <c r="Y5790" s="5">
        <v>0</v>
      </c>
      <c r="Z5790" s="5">
        <v>1</v>
      </c>
      <c r="AA5790" s="5">
        <v>0</v>
      </c>
      <c r="AB5790" s="5">
        <v>0</v>
      </c>
      <c r="AC5790" s="5">
        <v>0</v>
      </c>
      <c r="AD5790" s="5">
        <v>0</v>
      </c>
      <c r="AE5790" s="2">
        <v>3</v>
      </c>
      <c r="AF5790" s="2">
        <v>0</v>
      </c>
      <c r="AG5790" s="2">
        <v>0</v>
      </c>
      <c r="AH5790" s="2">
        <v>0</v>
      </c>
      <c r="AI5790" s="2">
        <v>0</v>
      </c>
      <c r="AJ5790" s="2">
        <v>2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 t="s">
        <v>4</v>
      </c>
      <c r="AT5790" s="2" t="s">
        <v>4</v>
      </c>
    </row>
    <row r="5791" spans="1:46" x14ac:dyDescent="0.2">
      <c r="A5791" s="2">
        <v>1669582</v>
      </c>
      <c r="B5791" s="2">
        <v>861567</v>
      </c>
      <c r="D5791" s="2"/>
      <c r="E5791" s="19" t="s">
        <v>5892</v>
      </c>
      <c r="F5791" s="46">
        <f>INDEX(Δεδομένα!$P:$P,MATCH('2021'!E5791,Δεδομένα!$O:$O,0))</f>
        <v>176</v>
      </c>
      <c r="G5791" s="49" t="s">
        <v>5820</v>
      </c>
      <c r="H5791" s="51" t="str">
        <f>INDEX(Δεδομένα!B$1:B$51,MATCH('2021'!G5791,Δεδομένα!A$1:A$51,0))</f>
        <v>ΣΤΕΡΕΑΣ ΕΛΛΑΔΟΣ</v>
      </c>
      <c r="I5791" s="53">
        <f>INDEX(Δεδομένα!E$1:E$13,MATCH('2021'!H5791,Δεδομένα!D$1:D$13,0))</f>
        <v>9</v>
      </c>
      <c r="J5791" s="4">
        <v>44360</v>
      </c>
      <c r="K5791" s="3" t="s">
        <v>998</v>
      </c>
      <c r="L5791" s="17" t="str">
        <f t="shared" si="472"/>
        <v>13/06/2021 19:28</v>
      </c>
      <c r="M5791" s="4">
        <v>44360</v>
      </c>
      <c r="N5791" s="3" t="s">
        <v>1490</v>
      </c>
      <c r="O5791" s="17" t="str">
        <f t="shared" si="473"/>
        <v>13/06/2021 19:45</v>
      </c>
      <c r="P5791" s="24">
        <f t="shared" si="474"/>
        <v>1.1805555550381541E-2</v>
      </c>
      <c r="Q5791" s="28">
        <v>0</v>
      </c>
      <c r="R5791" s="27">
        <f t="shared" si="475"/>
        <v>16.999999992549419</v>
      </c>
      <c r="S5791" s="3" t="s">
        <v>4</v>
      </c>
      <c r="T5791" s="3" t="s">
        <v>5898</v>
      </c>
      <c r="U5791" s="3" t="s">
        <v>5903</v>
      </c>
      <c r="V5791" s="3" t="s">
        <v>5929</v>
      </c>
      <c r="W5791" s="5">
        <v>0</v>
      </c>
      <c r="X5791" s="5">
        <v>0</v>
      </c>
      <c r="Y5791" s="5">
        <v>0</v>
      </c>
      <c r="Z5791" s="5">
        <v>1</v>
      </c>
      <c r="AA5791" s="5">
        <v>0</v>
      </c>
      <c r="AB5791" s="5">
        <v>0</v>
      </c>
      <c r="AC5791" s="5">
        <v>0</v>
      </c>
      <c r="AD5791" s="5">
        <v>0</v>
      </c>
      <c r="AE5791" s="2">
        <v>2</v>
      </c>
      <c r="AF5791" s="2">
        <v>0</v>
      </c>
      <c r="AG5791" s="2">
        <v>0</v>
      </c>
      <c r="AH5791" s="2">
        <v>0</v>
      </c>
      <c r="AI5791" s="2">
        <v>0</v>
      </c>
      <c r="AJ5791" s="2">
        <v>1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 t="s">
        <v>4</v>
      </c>
      <c r="AT5791" s="2" t="s">
        <v>4</v>
      </c>
    </row>
    <row r="5792" spans="1:46" x14ac:dyDescent="0.2">
      <c r="A5792" s="2">
        <v>1669584</v>
      </c>
      <c r="B5792" s="2">
        <v>861586</v>
      </c>
      <c r="C5792" s="7">
        <v>23.210918534935299</v>
      </c>
      <c r="D5792" s="7">
        <v>38.321115092241797</v>
      </c>
      <c r="E5792" s="19" t="s">
        <v>5892</v>
      </c>
      <c r="F5792" s="46">
        <f>INDEX(Δεδομένα!$P:$P,MATCH('2021'!E5792,Δεδομένα!$O:$O,0))</f>
        <v>176</v>
      </c>
      <c r="G5792" s="49" t="s">
        <v>5820</v>
      </c>
      <c r="H5792" s="51" t="str">
        <f>INDEX(Δεδομένα!B$1:B$51,MATCH('2021'!G5792,Δεδομένα!A$1:A$51,0))</f>
        <v>ΣΤΕΡΕΑΣ ΕΛΛΑΔΟΣ</v>
      </c>
      <c r="I5792" s="53">
        <f>INDEX(Δεδομένα!E$1:E$13,MATCH('2021'!H5792,Δεδομένα!D$1:D$13,0))</f>
        <v>9</v>
      </c>
      <c r="J5792" s="4">
        <v>44360</v>
      </c>
      <c r="K5792" s="3" t="s">
        <v>125</v>
      </c>
      <c r="L5792" s="17" t="str">
        <f t="shared" si="472"/>
        <v>13/06/2021 20:30</v>
      </c>
      <c r="M5792" s="4">
        <v>44360</v>
      </c>
      <c r="N5792" s="3" t="s">
        <v>2283</v>
      </c>
      <c r="O5792" s="17" t="str">
        <f t="shared" si="473"/>
        <v>13/06/2021 22:07</v>
      </c>
      <c r="P5792" s="24">
        <f t="shared" si="474"/>
        <v>6.7361111112404615E-2</v>
      </c>
      <c r="Q5792" s="28">
        <v>0</v>
      </c>
      <c r="R5792" s="27">
        <f t="shared" si="475"/>
        <v>97.000000001862645</v>
      </c>
      <c r="S5792" s="3" t="s">
        <v>4</v>
      </c>
      <c r="T5792" s="3" t="s">
        <v>5898</v>
      </c>
      <c r="U5792" s="3" t="s">
        <v>5932</v>
      </c>
      <c r="V5792" s="3" t="s">
        <v>5932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0.3</v>
      </c>
      <c r="AC5792" s="5">
        <v>0</v>
      </c>
      <c r="AD5792" s="5">
        <v>0</v>
      </c>
      <c r="AE5792" s="2">
        <v>2</v>
      </c>
      <c r="AF5792" s="2">
        <v>0</v>
      </c>
      <c r="AG5792" s="2">
        <v>0</v>
      </c>
      <c r="AH5792" s="2">
        <v>0</v>
      </c>
      <c r="AI5792" s="2">
        <v>0</v>
      </c>
      <c r="AJ5792" s="2">
        <v>1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 t="s">
        <v>4</v>
      </c>
      <c r="AT5792" s="2" t="s">
        <v>4</v>
      </c>
    </row>
    <row r="5793" spans="1:46" x14ac:dyDescent="0.2">
      <c r="A5793" s="2">
        <v>1669658</v>
      </c>
      <c r="B5793" s="2">
        <v>861790</v>
      </c>
      <c r="C5793" s="7">
        <v>23.2786928808904</v>
      </c>
      <c r="D5793" s="7">
        <v>38.326630178485303</v>
      </c>
      <c r="E5793" s="19" t="s">
        <v>5892</v>
      </c>
      <c r="F5793" s="46">
        <f>INDEX(Δεδομένα!$P:$P,MATCH('2021'!E5793,Δεδομένα!$O:$O,0))</f>
        <v>176</v>
      </c>
      <c r="G5793" s="49" t="s">
        <v>5820</v>
      </c>
      <c r="H5793" s="51" t="str">
        <f>INDEX(Δεδομένα!B$1:B$51,MATCH('2021'!G5793,Δεδομένα!A$1:A$51,0))</f>
        <v>ΣΤΕΡΕΑΣ ΕΛΛΑΔΟΣ</v>
      </c>
      <c r="I5793" s="53">
        <f>INDEX(Δεδομένα!E$1:E$13,MATCH('2021'!H5793,Δεδομένα!D$1:D$13,0))</f>
        <v>9</v>
      </c>
      <c r="J5793" s="4">
        <v>44361</v>
      </c>
      <c r="K5793" s="3" t="s">
        <v>1162</v>
      </c>
      <c r="L5793" s="17" t="str">
        <f t="shared" si="472"/>
        <v>14/06/2021 16:29</v>
      </c>
      <c r="M5793" s="4">
        <v>44361</v>
      </c>
      <c r="N5793" s="3" t="s">
        <v>478</v>
      </c>
      <c r="O5793" s="17" t="str">
        <f t="shared" si="473"/>
        <v>14/06/2021 16:57</v>
      </c>
      <c r="P5793" s="24">
        <f t="shared" si="474"/>
        <v>1.9444444449618459E-2</v>
      </c>
      <c r="Q5793" s="28">
        <v>0</v>
      </c>
      <c r="R5793" s="27">
        <f t="shared" si="475"/>
        <v>28.000000007450581</v>
      </c>
      <c r="S5793" s="3" t="s">
        <v>4</v>
      </c>
      <c r="T5793" s="3" t="s">
        <v>5898</v>
      </c>
      <c r="U5793" s="3" t="s">
        <v>5903</v>
      </c>
      <c r="V5793" s="3" t="s">
        <v>5940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3.5</v>
      </c>
      <c r="AC5793" s="5">
        <v>0</v>
      </c>
      <c r="AD5793" s="5">
        <v>0</v>
      </c>
      <c r="AE5793" s="2">
        <v>5</v>
      </c>
      <c r="AF5793" s="2">
        <v>0</v>
      </c>
      <c r="AG5793" s="2">
        <v>0</v>
      </c>
      <c r="AH5793" s="2">
        <v>0</v>
      </c>
      <c r="AI5793" s="2">
        <v>0</v>
      </c>
      <c r="AJ5793" s="2">
        <v>3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 t="s">
        <v>4</v>
      </c>
      <c r="AT5793" s="2" t="s">
        <v>4</v>
      </c>
    </row>
    <row r="5794" spans="1:46" x14ac:dyDescent="0.2">
      <c r="A5794" s="2">
        <v>1672540</v>
      </c>
      <c r="B5794" s="2">
        <v>862075</v>
      </c>
      <c r="C5794" s="7">
        <v>23.2984395726569</v>
      </c>
      <c r="D5794" s="7">
        <v>38.3314998142923</v>
      </c>
      <c r="E5794" s="19" t="s">
        <v>5892</v>
      </c>
      <c r="F5794" s="46">
        <f>INDEX(Δεδομένα!$P:$P,MATCH('2021'!E5794,Δεδομένα!$O:$O,0))</f>
        <v>176</v>
      </c>
      <c r="G5794" s="49" t="s">
        <v>5820</v>
      </c>
      <c r="H5794" s="51" t="str">
        <f>INDEX(Δεδομένα!B$1:B$51,MATCH('2021'!G5794,Δεδομένα!A$1:A$51,0))</f>
        <v>ΣΤΕΡΕΑΣ ΕΛΛΑΔΟΣ</v>
      </c>
      <c r="I5794" s="53">
        <f>INDEX(Δεδομένα!E$1:E$13,MATCH('2021'!H5794,Δεδομένα!D$1:D$13,0))</f>
        <v>9</v>
      </c>
      <c r="J5794" s="4">
        <v>44362</v>
      </c>
      <c r="K5794" s="3" t="s">
        <v>819</v>
      </c>
      <c r="L5794" s="17" t="str">
        <f t="shared" si="472"/>
        <v>15/06/2021 20:31</v>
      </c>
      <c r="M5794" s="4">
        <v>44362</v>
      </c>
      <c r="N5794" s="3" t="s">
        <v>983</v>
      </c>
      <c r="O5794" s="17" t="str">
        <f t="shared" si="473"/>
        <v>15/06/2021 21:25</v>
      </c>
      <c r="P5794" s="24">
        <f t="shared" si="474"/>
        <v>3.7499999998544808E-2</v>
      </c>
      <c r="Q5794" s="28">
        <v>0</v>
      </c>
      <c r="R5794" s="27">
        <f t="shared" si="475"/>
        <v>53.999999997904524</v>
      </c>
      <c r="S5794" s="3" t="s">
        <v>4</v>
      </c>
      <c r="T5794" s="3" t="s">
        <v>5898</v>
      </c>
      <c r="U5794" s="3" t="s">
        <v>4</v>
      </c>
      <c r="V5794" s="3" t="s">
        <v>5941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154</v>
      </c>
      <c r="AD5794" s="5">
        <v>0</v>
      </c>
      <c r="AE5794" s="2">
        <v>4</v>
      </c>
      <c r="AF5794" s="2">
        <v>0</v>
      </c>
      <c r="AG5794" s="2">
        <v>0</v>
      </c>
      <c r="AH5794" s="2">
        <v>0</v>
      </c>
      <c r="AI5794" s="2">
        <v>0</v>
      </c>
      <c r="AJ5794" s="2">
        <v>2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 t="s">
        <v>4</v>
      </c>
      <c r="AT5794" s="2" t="s">
        <v>4</v>
      </c>
    </row>
    <row r="5795" spans="1:46" x14ac:dyDescent="0.2">
      <c r="A5795" s="2">
        <v>1672541</v>
      </c>
      <c r="B5795" s="2">
        <v>862571</v>
      </c>
      <c r="C5795" s="7">
        <v>23.096591897818598</v>
      </c>
      <c r="D5795" s="7">
        <v>38.351724529599799</v>
      </c>
      <c r="E5795" s="19" t="s">
        <v>5892</v>
      </c>
      <c r="F5795" s="46">
        <f>INDEX(Δεδομένα!$P:$P,MATCH('2021'!E5795,Δεδομένα!$O:$O,0))</f>
        <v>176</v>
      </c>
      <c r="G5795" s="49" t="s">
        <v>5820</v>
      </c>
      <c r="H5795" s="51" t="str">
        <f>INDEX(Δεδομένα!B$1:B$51,MATCH('2021'!G5795,Δεδομένα!A$1:A$51,0))</f>
        <v>ΣΤΕΡΕΑΣ ΕΛΛΑΔΟΣ</v>
      </c>
      <c r="I5795" s="53">
        <f>INDEX(Δεδομένα!E$1:E$13,MATCH('2021'!H5795,Δεδομένα!D$1:D$13,0))</f>
        <v>9</v>
      </c>
      <c r="J5795" s="4">
        <v>44364</v>
      </c>
      <c r="K5795" s="3" t="s">
        <v>1233</v>
      </c>
      <c r="L5795" s="17" t="str">
        <f t="shared" si="472"/>
        <v>17/06/2021 16:45</v>
      </c>
      <c r="M5795" s="4">
        <v>44364</v>
      </c>
      <c r="N5795" s="3" t="s">
        <v>1672</v>
      </c>
      <c r="O5795" s="17" t="str">
        <f t="shared" si="473"/>
        <v>17/06/2021 18:08</v>
      </c>
      <c r="P5795" s="24">
        <f t="shared" si="474"/>
        <v>5.7638888894871343E-2</v>
      </c>
      <c r="Q5795" s="28">
        <v>0</v>
      </c>
      <c r="R5795" s="27">
        <f t="shared" si="475"/>
        <v>83.000000008614734</v>
      </c>
      <c r="S5795" s="3" t="s">
        <v>4</v>
      </c>
      <c r="T5795" s="3" t="s">
        <v>5821</v>
      </c>
      <c r="U5795" s="3" t="s">
        <v>4</v>
      </c>
      <c r="V5795" s="3" t="s">
        <v>5942</v>
      </c>
      <c r="W5795" s="5">
        <v>0</v>
      </c>
      <c r="X5795" s="5">
        <v>0</v>
      </c>
      <c r="Y5795" s="5">
        <v>0</v>
      </c>
      <c r="Z5795" s="5">
        <v>0.03</v>
      </c>
      <c r="AA5795" s="5">
        <v>0</v>
      </c>
      <c r="AB5795" s="5">
        <v>0</v>
      </c>
      <c r="AC5795" s="5">
        <v>0</v>
      </c>
      <c r="AD5795" s="5">
        <v>0</v>
      </c>
      <c r="AE5795" s="2">
        <v>6</v>
      </c>
      <c r="AF5795" s="2">
        <v>0</v>
      </c>
      <c r="AG5795" s="2">
        <v>0</v>
      </c>
      <c r="AH5795" s="2">
        <v>0</v>
      </c>
      <c r="AI5795" s="2">
        <v>0</v>
      </c>
      <c r="AJ5795" s="2">
        <v>3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 t="s">
        <v>4</v>
      </c>
      <c r="AT5795" s="2" t="s">
        <v>4</v>
      </c>
    </row>
    <row r="5796" spans="1:46" x14ac:dyDescent="0.2">
      <c r="A5796" s="2">
        <v>1672543</v>
      </c>
      <c r="B5796" s="2">
        <v>862655</v>
      </c>
      <c r="C5796" s="7">
        <v>23.309589527949299</v>
      </c>
      <c r="D5796" s="7">
        <v>38.221897934422401</v>
      </c>
      <c r="E5796" s="19" t="s">
        <v>5892</v>
      </c>
      <c r="F5796" s="46">
        <f>INDEX(Δεδομένα!$P:$P,MATCH('2021'!E5796,Δεδομένα!$O:$O,0))</f>
        <v>176</v>
      </c>
      <c r="G5796" s="49" t="s">
        <v>5820</v>
      </c>
      <c r="H5796" s="51" t="str">
        <f>INDEX(Δεδομένα!B$1:B$51,MATCH('2021'!G5796,Δεδομένα!A$1:A$51,0))</f>
        <v>ΣΤΕΡΕΑΣ ΕΛΛΑΔΟΣ</v>
      </c>
      <c r="I5796" s="53">
        <f>INDEX(Δεδομένα!E$1:E$13,MATCH('2021'!H5796,Δεδομένα!D$1:D$13,0))</f>
        <v>9</v>
      </c>
      <c r="J5796" s="4">
        <v>44364</v>
      </c>
      <c r="K5796" s="3" t="s">
        <v>1204</v>
      </c>
      <c r="L5796" s="17" t="str">
        <f t="shared" si="472"/>
        <v>17/06/2021 21:11</v>
      </c>
      <c r="M5796" s="4">
        <v>44364</v>
      </c>
      <c r="N5796" s="3" t="s">
        <v>4142</v>
      </c>
      <c r="O5796" s="17" t="str">
        <f t="shared" si="473"/>
        <v>17/06/2021 23:13</v>
      </c>
      <c r="P5796" s="24">
        <f t="shared" si="474"/>
        <v>8.4722222221898846E-2</v>
      </c>
      <c r="Q5796" s="28">
        <v>0</v>
      </c>
      <c r="R5796" s="27">
        <f t="shared" si="475"/>
        <v>121.99999999953434</v>
      </c>
      <c r="S5796" s="3" t="s">
        <v>4</v>
      </c>
      <c r="T5796" s="3" t="s">
        <v>123</v>
      </c>
      <c r="U5796" s="3" t="s">
        <v>4</v>
      </c>
      <c r="V5796" s="3" t="s">
        <v>5943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20</v>
      </c>
      <c r="AD5796" s="5">
        <v>0</v>
      </c>
      <c r="AE5796" s="2">
        <v>2</v>
      </c>
      <c r="AF5796" s="2">
        <v>0</v>
      </c>
      <c r="AG5796" s="2">
        <v>0</v>
      </c>
      <c r="AH5796" s="2">
        <v>0</v>
      </c>
      <c r="AI5796" s="2">
        <v>0</v>
      </c>
      <c r="AJ5796" s="2">
        <v>1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 t="s">
        <v>4</v>
      </c>
      <c r="AT5796" s="2" t="s">
        <v>4</v>
      </c>
    </row>
    <row r="5797" spans="1:46" x14ac:dyDescent="0.2">
      <c r="A5797" s="2">
        <v>1672544</v>
      </c>
      <c r="B5797" s="2">
        <v>862841</v>
      </c>
      <c r="C5797" s="7">
        <v>23.323220428275601</v>
      </c>
      <c r="D5797" s="7">
        <v>38.331617329896901</v>
      </c>
      <c r="E5797" s="19" t="s">
        <v>5892</v>
      </c>
      <c r="F5797" s="46">
        <f>INDEX(Δεδομένα!$P:$P,MATCH('2021'!E5797,Δεδομένα!$O:$O,0))</f>
        <v>176</v>
      </c>
      <c r="G5797" s="49" t="s">
        <v>5820</v>
      </c>
      <c r="H5797" s="51" t="str">
        <f>INDEX(Δεδομένα!B$1:B$51,MATCH('2021'!G5797,Δεδομένα!A$1:A$51,0))</f>
        <v>ΣΤΕΡΕΑΣ ΕΛΛΑΔΟΣ</v>
      </c>
      <c r="I5797" s="53">
        <f>INDEX(Δεδομένα!E$1:E$13,MATCH('2021'!H5797,Δεδομένα!D$1:D$13,0))</f>
        <v>9</v>
      </c>
      <c r="J5797" s="4">
        <v>44365</v>
      </c>
      <c r="K5797" s="3" t="s">
        <v>46</v>
      </c>
      <c r="L5797" s="17" t="str">
        <f t="shared" si="472"/>
        <v>18/06/2021 16:55</v>
      </c>
      <c r="M5797" s="4">
        <v>44365</v>
      </c>
      <c r="N5797" s="3" t="s">
        <v>1041</v>
      </c>
      <c r="O5797" s="17" t="str">
        <f t="shared" si="473"/>
        <v>18/06/2021 19:17</v>
      </c>
      <c r="P5797" s="24">
        <f t="shared" si="474"/>
        <v>9.8611111112404615E-2</v>
      </c>
      <c r="Q5797" s="28">
        <v>0</v>
      </c>
      <c r="R5797" s="27">
        <f t="shared" si="475"/>
        <v>142.00000000186265</v>
      </c>
      <c r="S5797" s="3" t="s">
        <v>4</v>
      </c>
      <c r="T5797" s="3" t="s">
        <v>5898</v>
      </c>
      <c r="U5797" s="3" t="s">
        <v>4</v>
      </c>
      <c r="V5797" s="3" t="s">
        <v>5944</v>
      </c>
      <c r="W5797" s="5">
        <v>0</v>
      </c>
      <c r="X5797" s="5">
        <v>0</v>
      </c>
      <c r="Y5797" s="5">
        <v>0</v>
      </c>
      <c r="Z5797" s="5">
        <v>2.5</v>
      </c>
      <c r="AA5797" s="5">
        <v>0</v>
      </c>
      <c r="AB5797" s="5">
        <v>0</v>
      </c>
      <c r="AC5797" s="5">
        <v>0</v>
      </c>
      <c r="AD5797" s="5">
        <v>0</v>
      </c>
      <c r="AE5797" s="2">
        <v>6</v>
      </c>
      <c r="AF5797" s="2">
        <v>0</v>
      </c>
      <c r="AG5797" s="2">
        <v>0</v>
      </c>
      <c r="AH5797" s="2">
        <v>0</v>
      </c>
      <c r="AI5797" s="2">
        <v>0</v>
      </c>
      <c r="AJ5797" s="2">
        <v>3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 t="s">
        <v>4</v>
      </c>
      <c r="AT5797" s="2" t="s">
        <v>4</v>
      </c>
    </row>
    <row r="5798" spans="1:46" x14ac:dyDescent="0.2">
      <c r="A5798" s="2">
        <v>1672546</v>
      </c>
      <c r="B5798" s="2">
        <v>863101</v>
      </c>
      <c r="C5798" s="7">
        <v>23.3031215667725</v>
      </c>
      <c r="D5798" s="7">
        <v>38.3334350585938</v>
      </c>
      <c r="E5798" s="19" t="s">
        <v>5892</v>
      </c>
      <c r="F5798" s="46">
        <f>INDEX(Δεδομένα!$P:$P,MATCH('2021'!E5798,Δεδομένα!$O:$O,0))</f>
        <v>176</v>
      </c>
      <c r="G5798" s="49" t="s">
        <v>5820</v>
      </c>
      <c r="H5798" s="51" t="str">
        <f>INDEX(Δεδομένα!B$1:B$51,MATCH('2021'!G5798,Δεδομένα!A$1:A$51,0))</f>
        <v>ΣΤΕΡΕΑΣ ΕΛΛΑΔΟΣ</v>
      </c>
      <c r="I5798" s="53">
        <f>INDEX(Δεδομένα!E$1:E$13,MATCH('2021'!H5798,Δεδομένα!D$1:D$13,0))</f>
        <v>9</v>
      </c>
      <c r="J5798" s="4">
        <v>44366</v>
      </c>
      <c r="K5798" s="3" t="s">
        <v>227</v>
      </c>
      <c r="L5798" s="17" t="str">
        <f t="shared" si="472"/>
        <v>19/06/2021 17:54</v>
      </c>
      <c r="M5798" s="4">
        <v>44366</v>
      </c>
      <c r="N5798" s="3" t="s">
        <v>269</v>
      </c>
      <c r="O5798" s="17" t="str">
        <f t="shared" si="473"/>
        <v>19/06/2021 18:19</v>
      </c>
      <c r="P5798" s="24">
        <f t="shared" si="474"/>
        <v>1.7361111109494232E-2</v>
      </c>
      <c r="Q5798" s="28">
        <v>0</v>
      </c>
      <c r="R5798" s="27">
        <f t="shared" si="475"/>
        <v>24.999999997671694</v>
      </c>
      <c r="S5798" s="3" t="s">
        <v>4</v>
      </c>
      <c r="T5798" s="3" t="s">
        <v>5898</v>
      </c>
      <c r="U5798" s="3" t="s">
        <v>4</v>
      </c>
      <c r="V5798" s="3" t="s">
        <v>5945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0.5</v>
      </c>
      <c r="AD5798" s="5">
        <v>0</v>
      </c>
      <c r="AE5798" s="2">
        <v>4</v>
      </c>
      <c r="AF5798" s="2">
        <v>0</v>
      </c>
      <c r="AG5798" s="2">
        <v>0</v>
      </c>
      <c r="AH5798" s="2">
        <v>0</v>
      </c>
      <c r="AI5798" s="2">
        <v>0</v>
      </c>
      <c r="AJ5798" s="2">
        <v>2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 t="s">
        <v>4</v>
      </c>
      <c r="AT5798" s="2" t="s">
        <v>4</v>
      </c>
    </row>
    <row r="5799" spans="1:46" x14ac:dyDescent="0.2">
      <c r="A5799" s="2">
        <v>1672548</v>
      </c>
      <c r="B5799" s="2">
        <v>864251</v>
      </c>
      <c r="C5799" s="7">
        <v>23.199444749767501</v>
      </c>
      <c r="D5799" s="7">
        <v>38.443126513299802</v>
      </c>
      <c r="E5799" s="19" t="s">
        <v>5892</v>
      </c>
      <c r="F5799" s="46">
        <f>INDEX(Δεδομένα!$P:$P,MATCH('2021'!E5799,Δεδομένα!$O:$O,0))</f>
        <v>176</v>
      </c>
      <c r="G5799" s="49" t="s">
        <v>5820</v>
      </c>
      <c r="H5799" s="51" t="str">
        <f>INDEX(Δεδομένα!B$1:B$51,MATCH('2021'!G5799,Δεδομένα!A$1:A$51,0))</f>
        <v>ΣΤΕΡΕΑΣ ΕΛΛΑΔΟΣ</v>
      </c>
      <c r="I5799" s="53">
        <f>INDEX(Δεδομένα!E$1:E$13,MATCH('2021'!H5799,Δεδομένα!D$1:D$13,0))</f>
        <v>9</v>
      </c>
      <c r="J5799" s="4">
        <v>44370</v>
      </c>
      <c r="K5799" s="3" t="s">
        <v>510</v>
      </c>
      <c r="L5799" s="17" t="str">
        <f t="shared" si="472"/>
        <v>23/06/2021 17:20</v>
      </c>
      <c r="M5799" s="4">
        <v>44370</v>
      </c>
      <c r="N5799" s="3" t="s">
        <v>459</v>
      </c>
      <c r="O5799" s="17" t="str">
        <f t="shared" si="473"/>
        <v>23/06/2021 20:05</v>
      </c>
      <c r="P5799" s="24">
        <f t="shared" si="474"/>
        <v>0.11458333333575865</v>
      </c>
      <c r="Q5799" s="28">
        <v>0</v>
      </c>
      <c r="R5799" s="27">
        <f t="shared" si="475"/>
        <v>165.00000000349246</v>
      </c>
      <c r="S5799" s="3" t="s">
        <v>4</v>
      </c>
      <c r="T5799" s="3" t="s">
        <v>5826</v>
      </c>
      <c r="U5799" s="3" t="s">
        <v>4</v>
      </c>
      <c r="V5799" s="3" t="s">
        <v>5902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15</v>
      </c>
      <c r="AC5799" s="5">
        <v>0</v>
      </c>
      <c r="AD5799" s="5">
        <v>0</v>
      </c>
      <c r="AE5799" s="2">
        <v>6</v>
      </c>
      <c r="AF5799" s="2">
        <v>0</v>
      </c>
      <c r="AG5799" s="2">
        <v>0</v>
      </c>
      <c r="AH5799" s="2">
        <v>0</v>
      </c>
      <c r="AI5799" s="2">
        <v>0</v>
      </c>
      <c r="AJ5799" s="2">
        <v>3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 t="s">
        <v>4</v>
      </c>
      <c r="AT5799" s="2" t="s">
        <v>4</v>
      </c>
    </row>
    <row r="5800" spans="1:46" x14ac:dyDescent="0.2">
      <c r="A5800" s="2">
        <v>1674198</v>
      </c>
      <c r="B5800" s="2">
        <v>865596</v>
      </c>
      <c r="C5800" s="7">
        <v>23.058283300226101</v>
      </c>
      <c r="D5800" s="7">
        <v>38.197039371505099</v>
      </c>
      <c r="E5800" s="19" t="s">
        <v>5892</v>
      </c>
      <c r="F5800" s="46">
        <f>INDEX(Δεδομένα!$P:$P,MATCH('2021'!E5800,Δεδομένα!$O:$O,0))</f>
        <v>176</v>
      </c>
      <c r="G5800" s="49" t="s">
        <v>5820</v>
      </c>
      <c r="H5800" s="51" t="str">
        <f>INDEX(Δεδομένα!B$1:B$51,MATCH('2021'!G5800,Δεδομένα!A$1:A$51,0))</f>
        <v>ΣΤΕΡΕΑΣ ΕΛΛΑΔΟΣ</v>
      </c>
      <c r="I5800" s="53">
        <f>INDEX(Δεδομένα!E$1:E$13,MATCH('2021'!H5800,Δεδομένα!D$1:D$13,0))</f>
        <v>9</v>
      </c>
      <c r="J5800" s="4">
        <v>44374</v>
      </c>
      <c r="K5800" s="3" t="s">
        <v>19</v>
      </c>
      <c r="L5800" s="17" t="str">
        <f t="shared" si="472"/>
        <v>27/06/2021 16:23</v>
      </c>
      <c r="M5800" s="4">
        <v>44375</v>
      </c>
      <c r="N5800" s="3" t="s">
        <v>1133</v>
      </c>
      <c r="O5800" s="17" t="str">
        <f t="shared" si="473"/>
        <v>28/06/2021 09:55</v>
      </c>
      <c r="P5800" s="24">
        <f t="shared" si="474"/>
        <v>0.7305555555576575</v>
      </c>
      <c r="Q5800" s="28">
        <v>0</v>
      </c>
      <c r="R5800" s="27">
        <f t="shared" si="475"/>
        <v>1052.0000000030268</v>
      </c>
      <c r="S5800" s="3" t="s">
        <v>4</v>
      </c>
      <c r="T5800" s="3" t="s">
        <v>5898</v>
      </c>
      <c r="U5800" s="3" t="s">
        <v>5946</v>
      </c>
      <c r="V5800" s="3" t="s">
        <v>5947</v>
      </c>
      <c r="W5800" s="5">
        <v>0</v>
      </c>
      <c r="X5800" s="5">
        <v>20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2">
        <v>10</v>
      </c>
      <c r="AF5800" s="2">
        <v>6</v>
      </c>
      <c r="AG5800" s="2">
        <v>0</v>
      </c>
      <c r="AH5800" s="2">
        <v>0</v>
      </c>
      <c r="AI5800" s="2">
        <v>2</v>
      </c>
      <c r="AJ5800" s="2">
        <v>9</v>
      </c>
      <c r="AK5800" s="2">
        <v>0</v>
      </c>
      <c r="AL5800" s="2">
        <v>2</v>
      </c>
      <c r="AM5800" s="2">
        <v>0</v>
      </c>
      <c r="AN5800" s="2">
        <v>1</v>
      </c>
      <c r="AO5800" s="2">
        <v>0</v>
      </c>
      <c r="AP5800" s="2">
        <v>0</v>
      </c>
      <c r="AQ5800" s="2">
        <v>2</v>
      </c>
      <c r="AR5800" s="2">
        <v>0</v>
      </c>
      <c r="AS5800" s="2" t="s">
        <v>4</v>
      </c>
      <c r="AT5800" s="2" t="s">
        <v>4</v>
      </c>
    </row>
    <row r="5801" spans="1:46" x14ac:dyDescent="0.2">
      <c r="A5801" s="2">
        <v>1676276</v>
      </c>
      <c r="B5801" s="2">
        <v>866260</v>
      </c>
      <c r="C5801" s="7">
        <v>23.3044750379755</v>
      </c>
      <c r="D5801" s="7">
        <v>38.350652528863201</v>
      </c>
      <c r="E5801" s="19" t="s">
        <v>5892</v>
      </c>
      <c r="F5801" s="46">
        <f>INDEX(Δεδομένα!$P:$P,MATCH('2021'!E5801,Δεδομένα!$O:$O,0))</f>
        <v>176</v>
      </c>
      <c r="G5801" s="49" t="s">
        <v>5820</v>
      </c>
      <c r="H5801" s="51" t="str">
        <f>INDEX(Δεδομένα!B$1:B$51,MATCH('2021'!G5801,Δεδομένα!A$1:A$51,0))</f>
        <v>ΣΤΕΡΕΑΣ ΕΛΛΑΔΟΣ</v>
      </c>
      <c r="I5801" s="53">
        <f>INDEX(Δεδομένα!E$1:E$13,MATCH('2021'!H5801,Δεδομένα!D$1:D$13,0))</f>
        <v>9</v>
      </c>
      <c r="J5801" s="4">
        <v>44376</v>
      </c>
      <c r="K5801" s="3" t="s">
        <v>371</v>
      </c>
      <c r="L5801" s="17" t="str">
        <f t="shared" si="472"/>
        <v>29/06/2021 18:12</v>
      </c>
      <c r="M5801" s="4">
        <v>44376</v>
      </c>
      <c r="N5801" s="3" t="s">
        <v>13</v>
      </c>
      <c r="O5801" s="17" t="str">
        <f t="shared" si="473"/>
        <v>29/06/2021 18:50</v>
      </c>
      <c r="P5801" s="24">
        <f t="shared" si="474"/>
        <v>2.6388888887595385E-2</v>
      </c>
      <c r="Q5801" s="28">
        <v>0</v>
      </c>
      <c r="R5801" s="27">
        <f t="shared" si="475"/>
        <v>37.999999998137355</v>
      </c>
      <c r="S5801" s="3" t="s">
        <v>4</v>
      </c>
      <c r="T5801" s="3" t="s">
        <v>5898</v>
      </c>
      <c r="U5801" s="3" t="s">
        <v>5903</v>
      </c>
      <c r="V5801" s="3" t="s">
        <v>5948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0.5</v>
      </c>
      <c r="AD5801" s="5">
        <v>0</v>
      </c>
      <c r="AE5801" s="2">
        <v>6</v>
      </c>
      <c r="AF5801" s="2">
        <v>0</v>
      </c>
      <c r="AG5801" s="2">
        <v>0</v>
      </c>
      <c r="AH5801" s="2">
        <v>0</v>
      </c>
      <c r="AI5801" s="2">
        <v>0</v>
      </c>
      <c r="AJ5801" s="2">
        <v>3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</row>
    <row r="5802" spans="1:46" x14ac:dyDescent="0.2">
      <c r="A5802" s="2">
        <v>1676445</v>
      </c>
      <c r="B5802" s="2">
        <v>868122</v>
      </c>
      <c r="C5802" s="7">
        <v>23.2949592573537</v>
      </c>
      <c r="D5802" s="7">
        <v>38.330282138780397</v>
      </c>
      <c r="E5802" s="19" t="s">
        <v>5892</v>
      </c>
      <c r="F5802" s="46">
        <f>INDEX(Δεδομένα!$P:$P,MATCH('2021'!E5802,Δεδομένα!$O:$O,0))</f>
        <v>176</v>
      </c>
      <c r="G5802" s="49" t="s">
        <v>5820</v>
      </c>
      <c r="H5802" s="51" t="str">
        <f>INDEX(Δεδομένα!B$1:B$51,MATCH('2021'!G5802,Δεδομένα!A$1:A$51,0))</f>
        <v>ΣΤΕΡΕΑΣ ΕΛΛΑΔΟΣ</v>
      </c>
      <c r="I5802" s="53">
        <f>INDEX(Δεδομένα!E$1:E$13,MATCH('2021'!H5802,Δεδομένα!D$1:D$13,0))</f>
        <v>9</v>
      </c>
      <c r="J5802" s="4">
        <v>44381</v>
      </c>
      <c r="K5802" s="3" t="s">
        <v>599</v>
      </c>
      <c r="L5802" s="17" t="str">
        <f t="shared" si="472"/>
        <v>04/07/2021 22:50</v>
      </c>
      <c r="M5802" s="4">
        <v>44382</v>
      </c>
      <c r="N5802" s="3" t="s">
        <v>5949</v>
      </c>
      <c r="O5802" s="17" t="str">
        <f t="shared" si="473"/>
        <v>05/07/2021 01:02</v>
      </c>
      <c r="P5802" s="24">
        <f t="shared" si="474"/>
        <v>9.1666666667151731E-2</v>
      </c>
      <c r="Q5802" s="28">
        <v>0</v>
      </c>
      <c r="R5802" s="27">
        <f t="shared" si="475"/>
        <v>132.00000000069849</v>
      </c>
      <c r="S5802" s="3" t="s">
        <v>4</v>
      </c>
      <c r="T5802" s="3" t="s">
        <v>5898</v>
      </c>
      <c r="U5802" s="3" t="s">
        <v>5903</v>
      </c>
      <c r="V5802" s="3" t="s">
        <v>5929</v>
      </c>
      <c r="W5802" s="5">
        <v>0</v>
      </c>
      <c r="X5802" s="5">
        <v>0</v>
      </c>
      <c r="Y5802" s="5">
        <v>0</v>
      </c>
      <c r="Z5802" s="5">
        <v>5</v>
      </c>
      <c r="AA5802" s="5">
        <v>0</v>
      </c>
      <c r="AB5802" s="5">
        <v>0</v>
      </c>
      <c r="AC5802" s="5">
        <v>145</v>
      </c>
      <c r="AD5802" s="5">
        <v>0</v>
      </c>
      <c r="AE5802" s="2">
        <v>4</v>
      </c>
      <c r="AF5802" s="2">
        <v>0</v>
      </c>
      <c r="AG5802" s="2">
        <v>0</v>
      </c>
      <c r="AH5802" s="2">
        <v>0</v>
      </c>
      <c r="AI5802" s="2">
        <v>0</v>
      </c>
      <c r="AJ5802" s="2">
        <v>2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</row>
    <row r="5803" spans="1:46" x14ac:dyDescent="0.2">
      <c r="A5803" s="2">
        <v>1676450</v>
      </c>
      <c r="B5803" s="2">
        <v>868137</v>
      </c>
      <c r="D5803" s="2"/>
      <c r="E5803" s="19" t="s">
        <v>5892</v>
      </c>
      <c r="F5803" s="46">
        <f>INDEX(Δεδομένα!$P:$P,MATCH('2021'!E5803,Δεδομένα!$O:$O,0))</f>
        <v>176</v>
      </c>
      <c r="G5803" s="49" t="s">
        <v>5820</v>
      </c>
      <c r="H5803" s="51" t="str">
        <f>INDEX(Δεδομένα!B$1:B$51,MATCH('2021'!G5803,Δεδομένα!A$1:A$51,0))</f>
        <v>ΣΤΕΡΕΑΣ ΕΛΛΑΔΟΣ</v>
      </c>
      <c r="I5803" s="53">
        <f>INDEX(Δεδομένα!E$1:E$13,MATCH('2021'!H5803,Δεδομένα!D$1:D$13,0))</f>
        <v>9</v>
      </c>
      <c r="J5803" s="4">
        <v>44382</v>
      </c>
      <c r="K5803" s="3" t="s">
        <v>2275</v>
      </c>
      <c r="L5803" s="17" t="str">
        <f t="shared" si="472"/>
        <v>05/07/2021 00:45</v>
      </c>
      <c r="M5803" s="4">
        <v>44382</v>
      </c>
      <c r="N5803" s="3" t="s">
        <v>5950</v>
      </c>
      <c r="O5803" s="17" t="str">
        <f t="shared" si="473"/>
        <v>05/07/2021 01:21</v>
      </c>
      <c r="P5803" s="24">
        <f t="shared" si="474"/>
        <v>2.5000000001455192E-2</v>
      </c>
      <c r="Q5803" s="28">
        <v>0</v>
      </c>
      <c r="R5803" s="27">
        <f t="shared" si="475"/>
        <v>36.000000002095476</v>
      </c>
      <c r="S5803" s="3" t="s">
        <v>4</v>
      </c>
      <c r="T5803" s="3" t="s">
        <v>5898</v>
      </c>
      <c r="U5803" s="3" t="s">
        <v>5903</v>
      </c>
      <c r="V5803" s="3" t="s">
        <v>5929</v>
      </c>
      <c r="W5803" s="5">
        <v>0</v>
      </c>
      <c r="X5803" s="5">
        <v>0</v>
      </c>
      <c r="Y5803" s="5">
        <v>0</v>
      </c>
      <c r="Z5803" s="5">
        <v>2</v>
      </c>
      <c r="AA5803" s="5">
        <v>0</v>
      </c>
      <c r="AB5803" s="5">
        <v>0</v>
      </c>
      <c r="AC5803" s="5">
        <v>1</v>
      </c>
      <c r="AD5803" s="5">
        <v>0</v>
      </c>
      <c r="AE5803" s="2">
        <v>4</v>
      </c>
      <c r="AF5803" s="2">
        <v>0</v>
      </c>
      <c r="AG5803" s="2">
        <v>0</v>
      </c>
      <c r="AH5803" s="2">
        <v>0</v>
      </c>
      <c r="AI5803" s="2">
        <v>0</v>
      </c>
      <c r="AJ5803" s="2">
        <v>2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</row>
    <row r="5804" spans="1:46" x14ac:dyDescent="0.2">
      <c r="A5804" s="2">
        <v>1676446</v>
      </c>
      <c r="B5804" s="2">
        <v>868349</v>
      </c>
      <c r="C5804" s="7">
        <v>23.290713323104999</v>
      </c>
      <c r="D5804" s="7">
        <v>38.368407733633397</v>
      </c>
      <c r="E5804" s="19" t="s">
        <v>5892</v>
      </c>
      <c r="F5804" s="46">
        <f>INDEX(Δεδομένα!$P:$P,MATCH('2021'!E5804,Δεδομένα!$O:$O,0))</f>
        <v>176</v>
      </c>
      <c r="G5804" s="49" t="s">
        <v>5820</v>
      </c>
      <c r="H5804" s="51" t="str">
        <f>INDEX(Δεδομένα!B$1:B$51,MATCH('2021'!G5804,Δεδομένα!A$1:A$51,0))</f>
        <v>ΣΤΕΡΕΑΣ ΕΛΛΑΔΟΣ</v>
      </c>
      <c r="I5804" s="53">
        <f>INDEX(Δεδομένα!E$1:E$13,MATCH('2021'!H5804,Δεδομένα!D$1:D$13,0))</f>
        <v>9</v>
      </c>
      <c r="J5804" s="4">
        <v>44382</v>
      </c>
      <c r="K5804" s="3" t="s">
        <v>150</v>
      </c>
      <c r="L5804" s="17" t="str">
        <f t="shared" si="472"/>
        <v>05/07/2021 19:00</v>
      </c>
      <c r="M5804" s="4">
        <v>44382</v>
      </c>
      <c r="N5804" s="3" t="s">
        <v>459</v>
      </c>
      <c r="O5804" s="17" t="str">
        <f t="shared" si="473"/>
        <v>05/07/2021 20:05</v>
      </c>
      <c r="P5804" s="24">
        <f t="shared" si="474"/>
        <v>4.5138888890505768E-2</v>
      </c>
      <c r="Q5804" s="28">
        <v>0</v>
      </c>
      <c r="R5804" s="27">
        <f t="shared" si="475"/>
        <v>65.000000002328306</v>
      </c>
      <c r="S5804" s="3" t="s">
        <v>4</v>
      </c>
      <c r="T5804" s="3" t="s">
        <v>5898</v>
      </c>
      <c r="U5804" s="3" t="s">
        <v>5903</v>
      </c>
      <c r="V5804" s="3" t="s">
        <v>5951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0.5</v>
      </c>
      <c r="AD5804" s="5">
        <v>0</v>
      </c>
      <c r="AE5804" s="2">
        <v>4</v>
      </c>
      <c r="AF5804" s="2">
        <v>0</v>
      </c>
      <c r="AG5804" s="2">
        <v>0</v>
      </c>
      <c r="AH5804" s="2">
        <v>0</v>
      </c>
      <c r="AI5804" s="2">
        <v>0</v>
      </c>
      <c r="AJ5804" s="2">
        <v>2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</row>
    <row r="5805" spans="1:46" x14ac:dyDescent="0.2">
      <c r="A5805" s="2">
        <v>1676448</v>
      </c>
      <c r="B5805" s="2">
        <v>868370</v>
      </c>
      <c r="C5805" s="7">
        <v>23.185505761892099</v>
      </c>
      <c r="D5805" s="7">
        <v>38.400867695518897</v>
      </c>
      <c r="E5805" s="19" t="s">
        <v>5892</v>
      </c>
      <c r="F5805" s="46">
        <f>INDEX(Δεδομένα!$P:$P,MATCH('2021'!E5805,Δεδομένα!$O:$O,0))</f>
        <v>176</v>
      </c>
      <c r="G5805" s="49" t="s">
        <v>5820</v>
      </c>
      <c r="H5805" s="51" t="str">
        <f>INDEX(Δεδομένα!B$1:B$51,MATCH('2021'!G5805,Δεδομένα!A$1:A$51,0))</f>
        <v>ΣΤΕΡΕΑΣ ΕΛΛΑΔΟΣ</v>
      </c>
      <c r="I5805" s="53">
        <f>INDEX(Δεδομένα!E$1:E$13,MATCH('2021'!H5805,Δεδομένα!D$1:D$13,0))</f>
        <v>9</v>
      </c>
      <c r="J5805" s="4">
        <v>44382</v>
      </c>
      <c r="K5805" s="3" t="s">
        <v>458</v>
      </c>
      <c r="L5805" s="17" t="str">
        <f t="shared" si="472"/>
        <v>05/07/2021 19:50</v>
      </c>
      <c r="M5805" s="4">
        <v>44382</v>
      </c>
      <c r="N5805" s="3" t="s">
        <v>534</v>
      </c>
      <c r="O5805" s="17" t="str">
        <f t="shared" si="473"/>
        <v>05/07/2021 20:45</v>
      </c>
      <c r="P5805" s="24">
        <f t="shared" si="474"/>
        <v>3.8194444445252884E-2</v>
      </c>
      <c r="Q5805" s="28">
        <v>0</v>
      </c>
      <c r="R5805" s="27">
        <f t="shared" si="475"/>
        <v>55.000000001164153</v>
      </c>
      <c r="S5805" s="3" t="s">
        <v>4</v>
      </c>
      <c r="T5805" s="3" t="s">
        <v>5898</v>
      </c>
      <c r="U5805" s="3" t="s">
        <v>5932</v>
      </c>
      <c r="V5805" s="3" t="s">
        <v>5952</v>
      </c>
      <c r="W5805" s="5">
        <v>0</v>
      </c>
      <c r="X5805" s="5">
        <v>0.2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2">
        <v>6</v>
      </c>
      <c r="AF5805" s="2">
        <v>0</v>
      </c>
      <c r="AG5805" s="2">
        <v>0</v>
      </c>
      <c r="AH5805" s="2">
        <v>0</v>
      </c>
      <c r="AI5805" s="2">
        <v>0</v>
      </c>
      <c r="AJ5805" s="2">
        <v>3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</row>
    <row r="5806" spans="1:46" x14ac:dyDescent="0.2">
      <c r="A5806" s="2">
        <v>1676447</v>
      </c>
      <c r="B5806" s="2">
        <v>868383</v>
      </c>
      <c r="C5806" s="7">
        <v>23.300933548145402</v>
      </c>
      <c r="D5806" s="7">
        <v>38.331063032334598</v>
      </c>
      <c r="E5806" s="19" t="s">
        <v>5892</v>
      </c>
      <c r="F5806" s="46">
        <f>INDEX(Δεδομένα!$P:$P,MATCH('2021'!E5806,Δεδομένα!$O:$O,0))</f>
        <v>176</v>
      </c>
      <c r="G5806" s="49" t="s">
        <v>5820</v>
      </c>
      <c r="H5806" s="51" t="str">
        <f>INDEX(Δεδομένα!B$1:B$51,MATCH('2021'!G5806,Δεδομένα!A$1:A$51,0))</f>
        <v>ΣΤΕΡΕΑΣ ΕΛΛΑΔΟΣ</v>
      </c>
      <c r="I5806" s="53">
        <f>INDEX(Δεδομένα!E$1:E$13,MATCH('2021'!H5806,Δεδομένα!D$1:D$13,0))</f>
        <v>9</v>
      </c>
      <c r="J5806" s="4">
        <v>44382</v>
      </c>
      <c r="K5806" s="3" t="s">
        <v>524</v>
      </c>
      <c r="L5806" s="17" t="str">
        <f t="shared" si="472"/>
        <v>05/07/2021 20:40</v>
      </c>
      <c r="M5806" s="4">
        <v>44382</v>
      </c>
      <c r="N5806" s="3" t="s">
        <v>497</v>
      </c>
      <c r="O5806" s="17" t="str">
        <f t="shared" si="473"/>
        <v>05/07/2021 21:00</v>
      </c>
      <c r="P5806" s="24">
        <f t="shared" si="474"/>
        <v>1.3888888890505768E-2</v>
      </c>
      <c r="Q5806" s="28">
        <v>0</v>
      </c>
      <c r="R5806" s="27">
        <f t="shared" si="475"/>
        <v>20.000000002328306</v>
      </c>
      <c r="S5806" s="3" t="s">
        <v>4</v>
      </c>
      <c r="T5806" s="3" t="s">
        <v>5898</v>
      </c>
      <c r="U5806" s="3" t="s">
        <v>5903</v>
      </c>
      <c r="V5806" s="3" t="s">
        <v>5929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0.1</v>
      </c>
      <c r="AD5806" s="5">
        <v>0</v>
      </c>
      <c r="AE5806" s="2">
        <v>2</v>
      </c>
      <c r="AF5806" s="2">
        <v>0</v>
      </c>
      <c r="AG5806" s="2">
        <v>0</v>
      </c>
      <c r="AH5806" s="2">
        <v>0</v>
      </c>
      <c r="AI5806" s="2">
        <v>0</v>
      </c>
      <c r="AJ5806" s="2">
        <v>1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</row>
    <row r="5807" spans="1:46" x14ac:dyDescent="0.2">
      <c r="A5807" s="2">
        <v>1679749</v>
      </c>
      <c r="B5807" s="2">
        <v>869411</v>
      </c>
      <c r="C5807" s="7">
        <v>23.300500733617099</v>
      </c>
      <c r="D5807" s="7">
        <v>38.333974958310698</v>
      </c>
      <c r="E5807" s="19" t="s">
        <v>5892</v>
      </c>
      <c r="F5807" s="46">
        <f>INDEX(Δεδομένα!$P:$P,MATCH('2021'!E5807,Δεδομένα!$O:$O,0))</f>
        <v>176</v>
      </c>
      <c r="G5807" s="49" t="s">
        <v>5820</v>
      </c>
      <c r="H5807" s="51" t="str">
        <f>INDEX(Δεδομένα!B$1:B$51,MATCH('2021'!G5807,Δεδομένα!A$1:A$51,0))</f>
        <v>ΣΤΕΡΕΑΣ ΕΛΛΑΔΟΣ</v>
      </c>
      <c r="I5807" s="53">
        <f>INDEX(Δεδομένα!E$1:E$13,MATCH('2021'!H5807,Δεδομένα!D$1:D$13,0))</f>
        <v>9</v>
      </c>
      <c r="J5807" s="4">
        <v>44384</v>
      </c>
      <c r="K5807" s="3" t="s">
        <v>260</v>
      </c>
      <c r="L5807" s="17" t="str">
        <f t="shared" si="472"/>
        <v>07/07/2021 10:57</v>
      </c>
      <c r="M5807" s="4">
        <v>44386</v>
      </c>
      <c r="N5807" s="3" t="s">
        <v>1019</v>
      </c>
      <c r="O5807" s="17" t="str">
        <f t="shared" si="473"/>
        <v>09/07/2021 11:13</v>
      </c>
      <c r="P5807" s="29">
        <f t="shared" si="474"/>
        <v>2.0111111111109494</v>
      </c>
      <c r="Q5807" s="30">
        <f>2*24</f>
        <v>48</v>
      </c>
      <c r="R5807" s="27">
        <f t="shared" si="475"/>
        <v>2895.9999999997672</v>
      </c>
      <c r="S5807" s="3" t="s">
        <v>4</v>
      </c>
      <c r="T5807" s="3" t="s">
        <v>5898</v>
      </c>
      <c r="U5807" s="3" t="s">
        <v>4</v>
      </c>
      <c r="V5807" s="3" t="s">
        <v>5953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20</v>
      </c>
      <c r="AC5807" s="5">
        <v>0</v>
      </c>
      <c r="AD5807" s="5">
        <v>0</v>
      </c>
      <c r="AE5807" s="2">
        <v>4</v>
      </c>
      <c r="AF5807" s="2">
        <v>0</v>
      </c>
      <c r="AG5807" s="2">
        <v>0</v>
      </c>
      <c r="AH5807" s="2">
        <v>0</v>
      </c>
      <c r="AI5807" s="2">
        <v>0</v>
      </c>
      <c r="AJ5807" s="2">
        <v>2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</row>
    <row r="5808" spans="1:46" x14ac:dyDescent="0.2">
      <c r="A5808" s="2">
        <v>1680833</v>
      </c>
      <c r="B5808" s="2">
        <v>870230</v>
      </c>
      <c r="C5808" s="7">
        <v>23.3197827182371</v>
      </c>
      <c r="D5808" s="7">
        <v>38.336463248378102</v>
      </c>
      <c r="E5808" s="19" t="s">
        <v>5892</v>
      </c>
      <c r="F5808" s="46">
        <f>INDEX(Δεδομένα!$P:$P,MATCH('2021'!E5808,Δεδομένα!$O:$O,0))</f>
        <v>176</v>
      </c>
      <c r="G5808" s="49" t="s">
        <v>5820</v>
      </c>
      <c r="H5808" s="51" t="str">
        <f>INDEX(Δεδομένα!B$1:B$51,MATCH('2021'!G5808,Δεδομένα!A$1:A$51,0))</f>
        <v>ΣΤΕΡΕΑΣ ΕΛΛΑΔΟΣ</v>
      </c>
      <c r="I5808" s="53">
        <f>INDEX(Δεδομένα!E$1:E$13,MATCH('2021'!H5808,Δεδομένα!D$1:D$13,0))</f>
        <v>9</v>
      </c>
      <c r="J5808" s="4">
        <v>44388</v>
      </c>
      <c r="K5808" s="3" t="s">
        <v>208</v>
      </c>
      <c r="L5808" s="17" t="str">
        <f t="shared" si="472"/>
        <v>11/07/2021 21:16</v>
      </c>
      <c r="M5808" s="4">
        <v>44388</v>
      </c>
      <c r="N5808" s="3" t="s">
        <v>2369</v>
      </c>
      <c r="O5808" s="17" t="str">
        <f t="shared" si="473"/>
        <v>11/07/2021 21:43</v>
      </c>
      <c r="P5808" s="24">
        <f t="shared" si="474"/>
        <v>1.8750000002910383E-2</v>
      </c>
      <c r="Q5808" s="28">
        <v>0</v>
      </c>
      <c r="R5808" s="27">
        <f t="shared" si="475"/>
        <v>27.000000004190952</v>
      </c>
      <c r="S5808" s="3" t="s">
        <v>4</v>
      </c>
      <c r="T5808" s="3" t="s">
        <v>5898</v>
      </c>
      <c r="U5808" s="3" t="s">
        <v>5903</v>
      </c>
      <c r="V5808" s="3" t="s">
        <v>5929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5</v>
      </c>
      <c r="AC5808" s="5">
        <v>0</v>
      </c>
      <c r="AD5808" s="5">
        <v>0</v>
      </c>
      <c r="AE5808" s="2">
        <v>4</v>
      </c>
      <c r="AF5808" s="2">
        <v>0</v>
      </c>
      <c r="AG5808" s="2">
        <v>0</v>
      </c>
      <c r="AH5808" s="2">
        <v>0</v>
      </c>
      <c r="AI5808" s="2">
        <v>0</v>
      </c>
      <c r="AJ5808" s="2">
        <v>2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</row>
    <row r="5809" spans="1:46" x14ac:dyDescent="0.2">
      <c r="A5809" s="2">
        <v>1681056</v>
      </c>
      <c r="B5809" s="2">
        <v>870677</v>
      </c>
      <c r="E5809" s="19" t="s">
        <v>5892</v>
      </c>
      <c r="F5809" s="46">
        <f>INDEX(Δεδομένα!$P:$P,MATCH('2021'!E5809,Δεδομένα!$O:$O,0))</f>
        <v>176</v>
      </c>
      <c r="G5809" s="49" t="s">
        <v>5820</v>
      </c>
      <c r="H5809" s="51" t="str">
        <f>INDEX(Δεδομένα!B$1:B$51,MATCH('2021'!G5809,Δεδομένα!A$1:A$51,0))</f>
        <v>ΣΤΕΡΕΑΣ ΕΛΛΑΔΟΣ</v>
      </c>
      <c r="I5809" s="53">
        <f>INDEX(Δεδομένα!E$1:E$13,MATCH('2021'!H5809,Δεδομένα!D$1:D$13,0))</f>
        <v>9</v>
      </c>
      <c r="J5809" s="4">
        <v>44390</v>
      </c>
      <c r="K5809" s="3" t="s">
        <v>762</v>
      </c>
      <c r="L5809" s="17" t="str">
        <f t="shared" si="472"/>
        <v>13/07/2021 13:47</v>
      </c>
      <c r="M5809" s="4">
        <v>44390</v>
      </c>
      <c r="N5809" s="3" t="s">
        <v>661</v>
      </c>
      <c r="O5809" s="17" t="str">
        <f t="shared" si="473"/>
        <v>13/07/2021 16:32</v>
      </c>
      <c r="P5809" s="24">
        <f t="shared" si="474"/>
        <v>0.11458333332848269</v>
      </c>
      <c r="Q5809" s="28">
        <v>0</v>
      </c>
      <c r="R5809" s="27">
        <f t="shared" si="475"/>
        <v>164.99999999301508</v>
      </c>
      <c r="S5809" s="3" t="s">
        <v>4</v>
      </c>
      <c r="T5809" s="3" t="s">
        <v>5898</v>
      </c>
      <c r="U5809" s="3" t="s">
        <v>5903</v>
      </c>
      <c r="V5809" s="3" t="s">
        <v>5929</v>
      </c>
      <c r="W5809" s="5">
        <v>0</v>
      </c>
      <c r="X5809" s="5">
        <v>0</v>
      </c>
      <c r="Y5809" s="5">
        <v>0</v>
      </c>
      <c r="Z5809" s="5">
        <v>0.5</v>
      </c>
      <c r="AA5809" s="5">
        <v>0</v>
      </c>
      <c r="AB5809" s="5">
        <v>0</v>
      </c>
      <c r="AC5809" s="5">
        <v>15</v>
      </c>
      <c r="AD5809" s="5">
        <v>0</v>
      </c>
      <c r="AE5809" s="2">
        <v>10</v>
      </c>
      <c r="AF5809" s="2">
        <v>0</v>
      </c>
      <c r="AG5809" s="2">
        <v>0</v>
      </c>
      <c r="AH5809" s="2">
        <v>0</v>
      </c>
      <c r="AI5809" s="2">
        <v>0</v>
      </c>
      <c r="AJ5809" s="2">
        <v>5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</row>
    <row r="5810" spans="1:46" x14ac:dyDescent="0.2">
      <c r="A5810" s="2">
        <v>1681082</v>
      </c>
      <c r="B5810" s="2">
        <v>871672</v>
      </c>
      <c r="C5810" s="7">
        <v>23.325630070160699</v>
      </c>
      <c r="D5810" s="7">
        <v>38.222514039058701</v>
      </c>
      <c r="E5810" s="19" t="s">
        <v>5892</v>
      </c>
      <c r="F5810" s="46">
        <f>INDEX(Δεδομένα!$P:$P,MATCH('2021'!E5810,Δεδομένα!$O:$O,0))</f>
        <v>176</v>
      </c>
      <c r="G5810" s="49" t="s">
        <v>5820</v>
      </c>
      <c r="H5810" s="51" t="str">
        <f>INDEX(Δεδομένα!B$1:B$51,MATCH('2021'!G5810,Δεδομένα!A$1:A$51,0))</f>
        <v>ΣΤΕΡΕΑΣ ΕΛΛΑΔΟΣ</v>
      </c>
      <c r="I5810" s="53">
        <f>INDEX(Δεδομένα!E$1:E$13,MATCH('2021'!H5810,Δεδομένα!D$1:D$13,0))</f>
        <v>9</v>
      </c>
      <c r="J5810" s="4">
        <v>44393</v>
      </c>
      <c r="K5810" s="3" t="s">
        <v>486</v>
      </c>
      <c r="L5810" s="17" t="str">
        <f t="shared" si="472"/>
        <v>16/07/2021 13:45</v>
      </c>
      <c r="M5810" s="4">
        <v>44393</v>
      </c>
      <c r="N5810" s="3" t="s">
        <v>150</v>
      </c>
      <c r="O5810" s="17" t="str">
        <f t="shared" si="473"/>
        <v>16/07/2021 19:00</v>
      </c>
      <c r="P5810" s="24">
        <f t="shared" si="474"/>
        <v>0.21875</v>
      </c>
      <c r="Q5810" s="28">
        <v>0</v>
      </c>
      <c r="R5810" s="27">
        <f t="shared" si="475"/>
        <v>315</v>
      </c>
      <c r="S5810" s="3" t="s">
        <v>4</v>
      </c>
      <c r="T5810" s="3" t="s">
        <v>123</v>
      </c>
      <c r="U5810" s="3" t="s">
        <v>1248</v>
      </c>
      <c r="V5810" s="3" t="s">
        <v>5908</v>
      </c>
      <c r="W5810" s="5">
        <v>0</v>
      </c>
      <c r="X5810" s="5">
        <v>0</v>
      </c>
      <c r="Y5810" s="5">
        <v>0</v>
      </c>
      <c r="Z5810" s="5">
        <v>6</v>
      </c>
      <c r="AA5810" s="5">
        <v>0</v>
      </c>
      <c r="AB5810" s="5">
        <v>0</v>
      </c>
      <c r="AC5810" s="5">
        <v>0</v>
      </c>
      <c r="AD5810" s="5">
        <v>0</v>
      </c>
      <c r="AE5810" s="2">
        <v>10</v>
      </c>
      <c r="AF5810" s="2">
        <v>0</v>
      </c>
      <c r="AG5810" s="2">
        <v>0</v>
      </c>
      <c r="AH5810" s="2">
        <v>0</v>
      </c>
      <c r="AI5810" s="2">
        <v>0</v>
      </c>
      <c r="AJ5810" s="2">
        <v>6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</row>
    <row r="5811" spans="1:46" x14ac:dyDescent="0.2">
      <c r="A5811" s="2">
        <v>1681091</v>
      </c>
      <c r="B5811" s="2">
        <v>871666</v>
      </c>
      <c r="C5811" s="7">
        <v>23.2214641692158</v>
      </c>
      <c r="D5811" s="7">
        <v>38.283024026226499</v>
      </c>
      <c r="E5811" s="19" t="s">
        <v>5892</v>
      </c>
      <c r="F5811" s="46">
        <f>INDEX(Δεδομένα!$P:$P,MATCH('2021'!E5811,Δεδομένα!$O:$O,0))</f>
        <v>176</v>
      </c>
      <c r="G5811" s="49" t="s">
        <v>5820</v>
      </c>
      <c r="H5811" s="51" t="str">
        <f>INDEX(Δεδομένα!B$1:B$51,MATCH('2021'!G5811,Δεδομένα!A$1:A$51,0))</f>
        <v>ΣΤΕΡΕΑΣ ΕΛΛΑΔΟΣ</v>
      </c>
      <c r="I5811" s="53">
        <f>INDEX(Δεδομένα!E$1:E$13,MATCH('2021'!H5811,Δεδομένα!D$1:D$13,0))</f>
        <v>9</v>
      </c>
      <c r="J5811" s="4">
        <v>44393</v>
      </c>
      <c r="K5811" s="3" t="s">
        <v>157</v>
      </c>
      <c r="L5811" s="17" t="str">
        <f t="shared" si="472"/>
        <v>16/07/2021 13:55</v>
      </c>
      <c r="M5811" s="4">
        <v>44393</v>
      </c>
      <c r="N5811" s="3" t="s">
        <v>530</v>
      </c>
      <c r="O5811" s="17" t="str">
        <f t="shared" si="473"/>
        <v>16/07/2021 16:05</v>
      </c>
      <c r="P5811" s="24">
        <f t="shared" si="474"/>
        <v>9.0277777781011537E-2</v>
      </c>
      <c r="Q5811" s="28">
        <v>0</v>
      </c>
      <c r="R5811" s="27">
        <f t="shared" si="475"/>
        <v>130.00000000465661</v>
      </c>
      <c r="S5811" s="3" t="s">
        <v>4</v>
      </c>
      <c r="T5811" s="3" t="s">
        <v>5898</v>
      </c>
      <c r="U5811" s="3" t="s">
        <v>1628</v>
      </c>
      <c r="V5811" s="3" t="s">
        <v>1628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60</v>
      </c>
      <c r="AD5811" s="5">
        <v>0</v>
      </c>
      <c r="AE5811" s="2">
        <v>5</v>
      </c>
      <c r="AF5811" s="2">
        <v>0</v>
      </c>
      <c r="AG5811" s="2">
        <v>0</v>
      </c>
      <c r="AH5811" s="2">
        <v>0</v>
      </c>
      <c r="AI5811" s="2">
        <v>0</v>
      </c>
      <c r="AJ5811" s="2">
        <v>3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</row>
    <row r="5812" spans="1:46" x14ac:dyDescent="0.2">
      <c r="A5812" s="2">
        <v>1681103</v>
      </c>
      <c r="B5812" s="2">
        <v>871961</v>
      </c>
      <c r="C5812" s="7">
        <v>23.150816290161</v>
      </c>
      <c r="D5812" s="7">
        <v>38.473576147418598</v>
      </c>
      <c r="E5812" s="19" t="s">
        <v>5892</v>
      </c>
      <c r="F5812" s="46">
        <f>INDEX(Δεδομένα!$P:$P,MATCH('2021'!E5812,Δεδομένα!$O:$O,0))</f>
        <v>176</v>
      </c>
      <c r="G5812" s="49" t="s">
        <v>5820</v>
      </c>
      <c r="H5812" s="51" t="str">
        <f>INDEX(Δεδομένα!B$1:B$51,MATCH('2021'!G5812,Δεδομένα!A$1:A$51,0))</f>
        <v>ΣΤΕΡΕΑΣ ΕΛΛΑΔΟΣ</v>
      </c>
      <c r="I5812" s="53">
        <f>INDEX(Δεδομένα!E$1:E$13,MATCH('2021'!H5812,Δεδομένα!D$1:D$13,0))</f>
        <v>9</v>
      </c>
      <c r="J5812" s="4">
        <v>44394</v>
      </c>
      <c r="K5812" s="3" t="s">
        <v>1338</v>
      </c>
      <c r="L5812" s="17" t="str">
        <f t="shared" si="472"/>
        <v>17/07/2021 10:40</v>
      </c>
      <c r="M5812" s="4">
        <v>44394</v>
      </c>
      <c r="N5812" s="3" t="s">
        <v>214</v>
      </c>
      <c r="O5812" s="17" t="str">
        <f t="shared" si="473"/>
        <v>17/07/2021 12:00</v>
      </c>
      <c r="P5812" s="24">
        <f t="shared" si="474"/>
        <v>5.5555555554747116E-2</v>
      </c>
      <c r="Q5812" s="28">
        <v>0</v>
      </c>
      <c r="R5812" s="27">
        <f t="shared" si="475"/>
        <v>79.999999998835847</v>
      </c>
      <c r="S5812" s="3" t="s">
        <v>4</v>
      </c>
      <c r="T5812" s="3" t="s">
        <v>5826</v>
      </c>
      <c r="U5812" s="3" t="s">
        <v>4696</v>
      </c>
      <c r="V5812" s="3" t="s">
        <v>4696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55</v>
      </c>
      <c r="AD5812" s="5">
        <v>0</v>
      </c>
      <c r="AE5812" s="2">
        <v>6</v>
      </c>
      <c r="AF5812" s="2">
        <v>0</v>
      </c>
      <c r="AG5812" s="2">
        <v>0</v>
      </c>
      <c r="AH5812" s="2">
        <v>0</v>
      </c>
      <c r="AI5812" s="2">
        <v>0</v>
      </c>
      <c r="AJ5812" s="2">
        <v>3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</row>
    <row r="5813" spans="1:46" x14ac:dyDescent="0.2">
      <c r="A5813" s="2">
        <v>1681108</v>
      </c>
      <c r="B5813" s="2">
        <v>872255</v>
      </c>
      <c r="C5813" s="7">
        <v>23.317044805868601</v>
      </c>
      <c r="D5813" s="7">
        <v>38.290551098434101</v>
      </c>
      <c r="E5813" s="19" t="s">
        <v>5892</v>
      </c>
      <c r="F5813" s="46">
        <f>INDEX(Δεδομένα!$P:$P,MATCH('2021'!E5813,Δεδομένα!$O:$O,0))</f>
        <v>176</v>
      </c>
      <c r="G5813" s="49" t="s">
        <v>5820</v>
      </c>
      <c r="H5813" s="51" t="str">
        <f>INDEX(Δεδομένα!B$1:B$51,MATCH('2021'!G5813,Δεδομένα!A$1:A$51,0))</f>
        <v>ΣΤΕΡΕΑΣ ΕΛΛΑΔΟΣ</v>
      </c>
      <c r="I5813" s="53">
        <f>INDEX(Δεδομένα!E$1:E$13,MATCH('2021'!H5813,Δεδομένα!D$1:D$13,0))</f>
        <v>9</v>
      </c>
      <c r="J5813" s="4">
        <v>44395</v>
      </c>
      <c r="K5813" s="3" t="s">
        <v>1484</v>
      </c>
      <c r="L5813" s="17" t="str">
        <f t="shared" si="472"/>
        <v>18/07/2021 10:15</v>
      </c>
      <c r="M5813" s="4">
        <v>44395</v>
      </c>
      <c r="N5813" s="3" t="s">
        <v>1012</v>
      </c>
      <c r="O5813" s="17" t="str">
        <f t="shared" si="473"/>
        <v>18/07/2021 10:55</v>
      </c>
      <c r="P5813" s="24">
        <f t="shared" si="474"/>
        <v>2.7777777773735579E-2</v>
      </c>
      <c r="Q5813" s="28">
        <v>0</v>
      </c>
      <c r="R5813" s="27">
        <f t="shared" si="475"/>
        <v>39.999999994179234</v>
      </c>
      <c r="S5813" s="3" t="s">
        <v>4</v>
      </c>
      <c r="T5813" s="3" t="s">
        <v>5898</v>
      </c>
      <c r="U5813" s="3" t="s">
        <v>5903</v>
      </c>
      <c r="V5813" s="3" t="s">
        <v>5954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3</v>
      </c>
      <c r="AD5813" s="5">
        <v>0</v>
      </c>
      <c r="AE5813" s="2">
        <v>4</v>
      </c>
      <c r="AF5813" s="2">
        <v>0</v>
      </c>
      <c r="AG5813" s="2">
        <v>0</v>
      </c>
      <c r="AH5813" s="2">
        <v>0</v>
      </c>
      <c r="AI5813" s="2">
        <v>0</v>
      </c>
      <c r="AJ5813" s="2">
        <v>2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</row>
    <row r="5814" spans="1:46" x14ac:dyDescent="0.2">
      <c r="A5814" s="2">
        <v>1681115</v>
      </c>
      <c r="B5814" s="2">
        <v>872773</v>
      </c>
      <c r="C5814" s="7">
        <v>23.323157512398598</v>
      </c>
      <c r="D5814" s="7">
        <v>38.331812166246102</v>
      </c>
      <c r="E5814" s="19" t="s">
        <v>5892</v>
      </c>
      <c r="F5814" s="46">
        <f>INDEX(Δεδομένα!$P:$P,MATCH('2021'!E5814,Δεδομένα!$O:$O,0))</f>
        <v>176</v>
      </c>
      <c r="G5814" s="49" t="s">
        <v>5820</v>
      </c>
      <c r="H5814" s="51" t="str">
        <f>INDEX(Δεδομένα!B$1:B$51,MATCH('2021'!G5814,Δεδομένα!A$1:A$51,0))</f>
        <v>ΣΤΕΡΕΑΣ ΕΛΛΑΔΟΣ</v>
      </c>
      <c r="I5814" s="53">
        <f>INDEX(Δεδομένα!E$1:E$13,MATCH('2021'!H5814,Δεδομένα!D$1:D$13,0))</f>
        <v>9</v>
      </c>
      <c r="J5814" s="4">
        <v>44396</v>
      </c>
      <c r="K5814" s="3" t="s">
        <v>459</v>
      </c>
      <c r="L5814" s="17" t="str">
        <f t="shared" si="472"/>
        <v>19/07/2021 20:05</v>
      </c>
      <c r="M5814" s="4">
        <v>44396</v>
      </c>
      <c r="N5814" s="3" t="s">
        <v>524</v>
      </c>
      <c r="O5814" s="17" t="str">
        <f t="shared" si="473"/>
        <v>19/07/2021 20:40</v>
      </c>
      <c r="P5814" s="24">
        <f t="shared" si="474"/>
        <v>2.4305555554747116E-2</v>
      </c>
      <c r="Q5814" s="28">
        <v>0</v>
      </c>
      <c r="R5814" s="27">
        <f t="shared" si="475"/>
        <v>34.999999998835847</v>
      </c>
      <c r="S5814" s="3" t="s">
        <v>4</v>
      </c>
      <c r="T5814" s="3" t="s">
        <v>5898</v>
      </c>
      <c r="U5814" s="3" t="s">
        <v>5903</v>
      </c>
      <c r="V5814" s="3" t="s">
        <v>5955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0.1</v>
      </c>
      <c r="AD5814" s="5">
        <v>0</v>
      </c>
      <c r="AE5814" s="2">
        <v>4</v>
      </c>
      <c r="AF5814" s="2">
        <v>0</v>
      </c>
      <c r="AG5814" s="2">
        <v>0</v>
      </c>
      <c r="AH5814" s="2">
        <v>0</v>
      </c>
      <c r="AI5814" s="2">
        <v>0</v>
      </c>
      <c r="AJ5814" s="2">
        <v>2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</row>
    <row r="5815" spans="1:46" x14ac:dyDescent="0.2">
      <c r="A5815" s="2">
        <v>1681904</v>
      </c>
      <c r="B5815" s="2">
        <v>873143</v>
      </c>
      <c r="C5815" s="7">
        <v>23.321600197707799</v>
      </c>
      <c r="D5815" s="7">
        <v>38.226192757889798</v>
      </c>
      <c r="E5815" s="19" t="s">
        <v>5892</v>
      </c>
      <c r="F5815" s="46">
        <f>INDEX(Δεδομένα!$P:$P,MATCH('2021'!E5815,Δεδομένα!$O:$O,0))</f>
        <v>176</v>
      </c>
      <c r="G5815" s="49" t="s">
        <v>5820</v>
      </c>
      <c r="H5815" s="51" t="str">
        <f>INDEX(Δεδομένα!B$1:B$51,MATCH('2021'!G5815,Δεδομένα!A$1:A$51,0))</f>
        <v>ΣΤΕΡΕΑΣ ΕΛΛΑΔΟΣ</v>
      </c>
      <c r="I5815" s="53">
        <f>INDEX(Δεδομένα!E$1:E$13,MATCH('2021'!H5815,Δεδομένα!D$1:D$13,0))</f>
        <v>9</v>
      </c>
      <c r="J5815" s="4">
        <v>44398</v>
      </c>
      <c r="K5815" s="3" t="s">
        <v>1545</v>
      </c>
      <c r="L5815" s="17" t="str">
        <f t="shared" si="472"/>
        <v>21/07/2021 05:45</v>
      </c>
      <c r="M5815" s="4">
        <v>44398</v>
      </c>
      <c r="N5815" s="3" t="s">
        <v>5956</v>
      </c>
      <c r="O5815" s="17" t="str">
        <f t="shared" si="473"/>
        <v>21/07/2021 06:27</v>
      </c>
      <c r="P5815" s="24">
        <f t="shared" si="474"/>
        <v>2.9166666667151731E-2</v>
      </c>
      <c r="Q5815" s="28">
        <v>0</v>
      </c>
      <c r="R5815" s="27">
        <f t="shared" si="475"/>
        <v>42.000000000698492</v>
      </c>
      <c r="S5815" s="3" t="s">
        <v>4</v>
      </c>
      <c r="T5815" s="3" t="s">
        <v>5898</v>
      </c>
      <c r="U5815" s="3" t="s">
        <v>123</v>
      </c>
      <c r="V5815" s="3" t="s">
        <v>5908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3.5</v>
      </c>
      <c r="AD5815" s="5">
        <v>0</v>
      </c>
      <c r="AE5815" s="2">
        <v>2</v>
      </c>
      <c r="AF5815" s="2">
        <v>0</v>
      </c>
      <c r="AG5815" s="2">
        <v>0</v>
      </c>
      <c r="AH5815" s="2">
        <v>0</v>
      </c>
      <c r="AI5815" s="2">
        <v>0</v>
      </c>
      <c r="AJ5815" s="2">
        <v>1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</row>
    <row r="5816" spans="1:46" x14ac:dyDescent="0.2">
      <c r="A5816" s="2">
        <v>1681910</v>
      </c>
      <c r="B5816" s="2">
        <v>873432</v>
      </c>
      <c r="C5816" s="7">
        <v>23.377247742683402</v>
      </c>
      <c r="D5816" s="7">
        <v>38.457203923056397</v>
      </c>
      <c r="E5816" s="19" t="s">
        <v>5892</v>
      </c>
      <c r="F5816" s="46">
        <f>INDEX(Δεδομένα!$P:$P,MATCH('2021'!E5816,Δεδομένα!$O:$O,0))</f>
        <v>176</v>
      </c>
      <c r="G5816" s="49" t="s">
        <v>5820</v>
      </c>
      <c r="H5816" s="51" t="str">
        <f>INDEX(Δεδομένα!B$1:B$51,MATCH('2021'!G5816,Δεδομένα!A$1:A$51,0))</f>
        <v>ΣΤΕΡΕΑΣ ΕΛΛΑΔΟΣ</v>
      </c>
      <c r="I5816" s="53">
        <f>INDEX(Δεδομένα!E$1:E$13,MATCH('2021'!H5816,Δεδομένα!D$1:D$13,0))</f>
        <v>9</v>
      </c>
      <c r="J5816" s="4">
        <v>44399</v>
      </c>
      <c r="K5816" s="3" t="s">
        <v>2992</v>
      </c>
      <c r="L5816" s="17" t="str">
        <f t="shared" si="472"/>
        <v>22/07/2021 05:50</v>
      </c>
      <c r="M5816" s="4">
        <v>44399</v>
      </c>
      <c r="N5816" s="3" t="s">
        <v>1542</v>
      </c>
      <c r="O5816" s="17" t="str">
        <f t="shared" si="473"/>
        <v>22/07/2021 06:45</v>
      </c>
      <c r="P5816" s="24">
        <f t="shared" si="474"/>
        <v>3.8194444445252884E-2</v>
      </c>
      <c r="Q5816" s="28">
        <v>0</v>
      </c>
      <c r="R5816" s="27">
        <f t="shared" si="475"/>
        <v>55.000000001164153</v>
      </c>
      <c r="S5816" s="3" t="s">
        <v>4</v>
      </c>
      <c r="T5816" s="3" t="s">
        <v>5898</v>
      </c>
      <c r="U5816" s="3" t="s">
        <v>5936</v>
      </c>
      <c r="V5816" s="3" t="s">
        <v>5957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0.2</v>
      </c>
      <c r="AD5816" s="5">
        <v>0</v>
      </c>
      <c r="AE5816" s="2">
        <v>2</v>
      </c>
      <c r="AF5816" s="2">
        <v>0</v>
      </c>
      <c r="AG5816" s="2">
        <v>0</v>
      </c>
      <c r="AH5816" s="2">
        <v>0</v>
      </c>
      <c r="AI5816" s="2">
        <v>0</v>
      </c>
      <c r="AJ5816" s="2">
        <v>1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</row>
    <row r="5817" spans="1:46" x14ac:dyDescent="0.2">
      <c r="A5817" s="2">
        <v>1683042</v>
      </c>
      <c r="B5817" s="2">
        <v>875969</v>
      </c>
      <c r="C5817" s="7">
        <v>23.289182612767799</v>
      </c>
      <c r="D5817" s="7">
        <v>38.284775213586101</v>
      </c>
      <c r="E5817" s="19" t="s">
        <v>5892</v>
      </c>
      <c r="F5817" s="46">
        <f>INDEX(Δεδομένα!$P:$P,MATCH('2021'!E5817,Δεδομένα!$O:$O,0))</f>
        <v>176</v>
      </c>
      <c r="G5817" s="49" t="s">
        <v>5820</v>
      </c>
      <c r="H5817" s="51" t="str">
        <f>INDEX(Δεδομένα!B$1:B$51,MATCH('2021'!G5817,Δεδομένα!A$1:A$51,0))</f>
        <v>ΣΤΕΡΕΑΣ ΕΛΛΑΔΟΣ</v>
      </c>
      <c r="I5817" s="53">
        <f>INDEX(Δεδομένα!E$1:E$13,MATCH('2021'!H5817,Δεδομένα!D$1:D$13,0))</f>
        <v>9</v>
      </c>
      <c r="J5817" s="4">
        <v>44407</v>
      </c>
      <c r="K5817" s="3" t="s">
        <v>362</v>
      </c>
      <c r="L5817" s="17" t="str">
        <f t="shared" si="472"/>
        <v>30/07/2021 15:20</v>
      </c>
      <c r="M5817" s="4">
        <v>44407</v>
      </c>
      <c r="N5817" s="3" t="s">
        <v>109</v>
      </c>
      <c r="O5817" s="17" t="str">
        <f t="shared" si="473"/>
        <v>30/07/2021 15:50</v>
      </c>
      <c r="P5817" s="24">
        <f t="shared" si="474"/>
        <v>2.0833333328482695E-2</v>
      </c>
      <c r="Q5817" s="28">
        <v>0</v>
      </c>
      <c r="R5817" s="27">
        <f t="shared" si="475"/>
        <v>29.999999993015081</v>
      </c>
      <c r="S5817" s="3" t="s">
        <v>4</v>
      </c>
      <c r="T5817" s="3" t="s">
        <v>5898</v>
      </c>
      <c r="U5817" s="3" t="s">
        <v>4</v>
      </c>
      <c r="V5817" s="3" t="s">
        <v>5903</v>
      </c>
      <c r="W5817" s="5">
        <v>0</v>
      </c>
      <c r="X5817" s="5">
        <v>0</v>
      </c>
      <c r="Y5817" s="5">
        <v>0</v>
      </c>
      <c r="Z5817" s="5">
        <v>0.05</v>
      </c>
      <c r="AA5817" s="5">
        <v>0</v>
      </c>
      <c r="AB5817" s="5">
        <v>0</v>
      </c>
      <c r="AC5817" s="5">
        <v>0</v>
      </c>
      <c r="AD5817" s="5">
        <v>0</v>
      </c>
      <c r="AE5817" s="2">
        <v>2</v>
      </c>
      <c r="AF5817" s="2">
        <v>0</v>
      </c>
      <c r="AG5817" s="2">
        <v>0</v>
      </c>
      <c r="AH5817" s="2">
        <v>0</v>
      </c>
      <c r="AI5817" s="2">
        <v>0</v>
      </c>
      <c r="AJ5817" s="2">
        <v>1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</row>
    <row r="5818" spans="1:46" x14ac:dyDescent="0.2">
      <c r="A5818" s="2">
        <v>1683047</v>
      </c>
      <c r="B5818" s="2">
        <v>876311</v>
      </c>
      <c r="C5818" s="7">
        <v>23.1048099214456</v>
      </c>
      <c r="D5818" s="7">
        <v>38.276275627611803</v>
      </c>
      <c r="E5818" s="19" t="s">
        <v>5892</v>
      </c>
      <c r="F5818" s="46">
        <f>INDEX(Δεδομένα!$P:$P,MATCH('2021'!E5818,Δεδομένα!$O:$O,0))</f>
        <v>176</v>
      </c>
      <c r="G5818" s="49" t="s">
        <v>5820</v>
      </c>
      <c r="H5818" s="51" t="str">
        <f>INDEX(Δεδομένα!B$1:B$51,MATCH('2021'!G5818,Δεδομένα!A$1:A$51,0))</f>
        <v>ΣΤΕΡΕΑΣ ΕΛΛΑΔΟΣ</v>
      </c>
      <c r="I5818" s="53">
        <f>INDEX(Δεδομένα!E$1:E$13,MATCH('2021'!H5818,Δεδομένα!D$1:D$13,0))</f>
        <v>9</v>
      </c>
      <c r="J5818" s="4">
        <v>44408</v>
      </c>
      <c r="K5818" s="3" t="s">
        <v>529</v>
      </c>
      <c r="L5818" s="17" t="str">
        <f t="shared" si="472"/>
        <v>31/07/2021 14:05</v>
      </c>
      <c r="M5818" s="4">
        <v>44408</v>
      </c>
      <c r="N5818" s="3" t="s">
        <v>161</v>
      </c>
      <c r="O5818" s="17" t="str">
        <f t="shared" si="473"/>
        <v>31/07/2021 15:00</v>
      </c>
      <c r="P5818" s="24">
        <f t="shared" si="474"/>
        <v>3.8194444445252884E-2</v>
      </c>
      <c r="Q5818" s="28">
        <v>0</v>
      </c>
      <c r="R5818" s="27">
        <f t="shared" si="475"/>
        <v>55.000000001164153</v>
      </c>
      <c r="S5818" s="3" t="s">
        <v>4</v>
      </c>
      <c r="T5818" s="3" t="s">
        <v>5898</v>
      </c>
      <c r="U5818" s="3" t="s">
        <v>5903</v>
      </c>
      <c r="V5818" s="3" t="s">
        <v>5958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4</v>
      </c>
      <c r="AD5818" s="5">
        <v>0</v>
      </c>
      <c r="AE5818" s="2">
        <v>4</v>
      </c>
      <c r="AF5818" s="2">
        <v>0</v>
      </c>
      <c r="AG5818" s="2">
        <v>0</v>
      </c>
      <c r="AH5818" s="2">
        <v>0</v>
      </c>
      <c r="AI5818" s="2">
        <v>0</v>
      </c>
      <c r="AJ5818" s="2">
        <v>2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</row>
    <row r="5819" spans="1:46" x14ac:dyDescent="0.2">
      <c r="A5819" s="2">
        <v>1685417</v>
      </c>
      <c r="B5819" s="2">
        <v>878371</v>
      </c>
      <c r="C5819" s="7">
        <v>23.379589629919199</v>
      </c>
      <c r="D5819" s="7">
        <v>38.290948566974301</v>
      </c>
      <c r="E5819" s="19" t="s">
        <v>5892</v>
      </c>
      <c r="F5819" s="46">
        <f>INDEX(Δεδομένα!$P:$P,MATCH('2021'!E5819,Δεδομένα!$O:$O,0))</f>
        <v>176</v>
      </c>
      <c r="G5819" s="49" t="s">
        <v>5820</v>
      </c>
      <c r="H5819" s="51" t="str">
        <f>INDEX(Δεδομένα!B$1:B$51,MATCH('2021'!G5819,Δεδομένα!A$1:A$51,0))</f>
        <v>ΣΤΕΡΕΑΣ ΕΛΛΑΔΟΣ</v>
      </c>
      <c r="I5819" s="53">
        <f>INDEX(Δεδομένα!E$1:E$13,MATCH('2021'!H5819,Δεδομένα!D$1:D$13,0))</f>
        <v>9</v>
      </c>
      <c r="J5819" s="4">
        <v>44412</v>
      </c>
      <c r="K5819" s="3" t="s">
        <v>434</v>
      </c>
      <c r="L5819" s="17" t="str">
        <f t="shared" si="472"/>
        <v>04/08/2021 17:48</v>
      </c>
      <c r="M5819" s="4">
        <v>44412</v>
      </c>
      <c r="N5819" s="3" t="s">
        <v>989</v>
      </c>
      <c r="O5819" s="17" t="str">
        <f t="shared" si="473"/>
        <v>04/08/2021 21:40</v>
      </c>
      <c r="P5819" s="24">
        <f t="shared" si="474"/>
        <v>0.16111111111240461</v>
      </c>
      <c r="Q5819" s="28">
        <v>0</v>
      </c>
      <c r="R5819" s="27">
        <f t="shared" si="475"/>
        <v>232.00000000186265</v>
      </c>
      <c r="S5819" s="3" t="s">
        <v>4</v>
      </c>
      <c r="T5819" s="3" t="s">
        <v>5898</v>
      </c>
      <c r="U5819" s="3" t="s">
        <v>4</v>
      </c>
      <c r="V5819" s="3" t="s">
        <v>5959</v>
      </c>
      <c r="W5819" s="5">
        <v>0</v>
      </c>
      <c r="X5819" s="5">
        <v>0</v>
      </c>
      <c r="Y5819" s="5">
        <v>0</v>
      </c>
      <c r="Z5819" s="5">
        <v>0</v>
      </c>
      <c r="AA5819" s="5">
        <v>3</v>
      </c>
      <c r="AB5819" s="5">
        <v>0</v>
      </c>
      <c r="AC5819" s="5">
        <v>0</v>
      </c>
      <c r="AD5819" s="5">
        <v>0</v>
      </c>
      <c r="AE5819" s="2">
        <v>10</v>
      </c>
      <c r="AF5819" s="2">
        <v>0</v>
      </c>
      <c r="AG5819" s="2">
        <v>0</v>
      </c>
      <c r="AH5819" s="2">
        <v>0</v>
      </c>
      <c r="AI5819" s="2">
        <v>0</v>
      </c>
      <c r="AJ5819" s="2">
        <v>5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</row>
    <row r="5820" spans="1:46" x14ac:dyDescent="0.2">
      <c r="A5820" s="2">
        <v>1685455</v>
      </c>
      <c r="B5820" s="2">
        <v>879073</v>
      </c>
      <c r="C5820" s="7">
        <v>23.329199495716001</v>
      </c>
      <c r="D5820" s="7">
        <v>38.339933694291503</v>
      </c>
      <c r="E5820" s="19" t="s">
        <v>5892</v>
      </c>
      <c r="F5820" s="46">
        <f>INDEX(Δεδομένα!$P:$P,MATCH('2021'!E5820,Δεδομένα!$O:$O,0))</f>
        <v>176</v>
      </c>
      <c r="G5820" s="49" t="s">
        <v>5820</v>
      </c>
      <c r="H5820" s="51" t="str">
        <f>INDEX(Δεδομένα!B$1:B$51,MATCH('2021'!G5820,Δεδομένα!A$1:A$51,0))</f>
        <v>ΣΤΕΡΕΑΣ ΕΛΛΑΔΟΣ</v>
      </c>
      <c r="I5820" s="53">
        <f>INDEX(Δεδομένα!E$1:E$13,MATCH('2021'!H5820,Δεδομένα!D$1:D$13,0))</f>
        <v>9</v>
      </c>
      <c r="J5820" s="4">
        <v>44414</v>
      </c>
      <c r="K5820" s="3" t="s">
        <v>3181</v>
      </c>
      <c r="L5820" s="17" t="str">
        <f t="shared" si="472"/>
        <v>06/08/2021 00:15</v>
      </c>
      <c r="M5820" s="4">
        <v>44414</v>
      </c>
      <c r="N5820" s="3" t="s">
        <v>816</v>
      </c>
      <c r="O5820" s="17" t="str">
        <f t="shared" si="473"/>
        <v>06/08/2021 01:00</v>
      </c>
      <c r="P5820" s="24">
        <f t="shared" si="474"/>
        <v>3.125E-2</v>
      </c>
      <c r="Q5820" s="28">
        <v>0</v>
      </c>
      <c r="R5820" s="27">
        <f t="shared" si="475"/>
        <v>45</v>
      </c>
      <c r="S5820" s="3" t="s">
        <v>4</v>
      </c>
      <c r="T5820" s="3" t="s">
        <v>5898</v>
      </c>
      <c r="U5820" s="3" t="s">
        <v>4</v>
      </c>
      <c r="V5820" s="3" t="s">
        <v>5960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2</v>
      </c>
      <c r="AD5820" s="5">
        <v>0</v>
      </c>
      <c r="AE5820" s="2">
        <v>4</v>
      </c>
      <c r="AF5820" s="2">
        <v>0</v>
      </c>
      <c r="AG5820" s="2">
        <v>0</v>
      </c>
      <c r="AH5820" s="2">
        <v>0</v>
      </c>
      <c r="AI5820" s="2">
        <v>0</v>
      </c>
      <c r="AJ5820" s="2">
        <v>2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</row>
    <row r="5821" spans="1:46" x14ac:dyDescent="0.2">
      <c r="A5821" s="2">
        <v>1686757</v>
      </c>
      <c r="B5821" s="2">
        <v>879088</v>
      </c>
      <c r="C5821" s="7">
        <v>23.3291546032351</v>
      </c>
      <c r="D5821" s="7">
        <v>38.342198309397403</v>
      </c>
      <c r="E5821" s="19" t="s">
        <v>5892</v>
      </c>
      <c r="F5821" s="46">
        <f>INDEX(Δεδομένα!$P:$P,MATCH('2021'!E5821,Δεδομένα!$O:$O,0))</f>
        <v>176</v>
      </c>
      <c r="G5821" s="49" t="s">
        <v>5820</v>
      </c>
      <c r="H5821" s="51" t="str">
        <f>INDEX(Δεδομένα!B$1:B$51,MATCH('2021'!G5821,Δεδομένα!A$1:A$51,0))</f>
        <v>ΣΤΕΡΕΑΣ ΕΛΛΑΔΟΣ</v>
      </c>
      <c r="I5821" s="53">
        <f>INDEX(Δεδομένα!E$1:E$13,MATCH('2021'!H5821,Δεδομένα!D$1:D$13,0))</f>
        <v>9</v>
      </c>
      <c r="J5821" s="4">
        <v>44414</v>
      </c>
      <c r="K5821" s="3" t="s">
        <v>5525</v>
      </c>
      <c r="L5821" s="17" t="str">
        <f t="shared" si="472"/>
        <v>06/08/2021 01:19</v>
      </c>
      <c r="M5821" s="4">
        <v>44414</v>
      </c>
      <c r="N5821" s="3" t="s">
        <v>3557</v>
      </c>
      <c r="O5821" s="17" t="str">
        <f t="shared" si="473"/>
        <v>06/08/2021 02:40</v>
      </c>
      <c r="P5821" s="24">
        <f t="shared" si="474"/>
        <v>5.6250000001455192E-2</v>
      </c>
      <c r="Q5821" s="28">
        <v>0</v>
      </c>
      <c r="R5821" s="27">
        <f t="shared" si="475"/>
        <v>81.000000002095476</v>
      </c>
      <c r="S5821" s="3" t="s">
        <v>4</v>
      </c>
      <c r="T5821" s="3" t="s">
        <v>5898</v>
      </c>
      <c r="U5821" s="3" t="s">
        <v>4</v>
      </c>
      <c r="V5821" s="3" t="s">
        <v>5961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10</v>
      </c>
      <c r="AD5821" s="5">
        <v>0</v>
      </c>
      <c r="AE5821" s="2">
        <v>7</v>
      </c>
      <c r="AF5821" s="2">
        <v>0</v>
      </c>
      <c r="AG5821" s="2">
        <v>0</v>
      </c>
      <c r="AH5821" s="2">
        <v>0</v>
      </c>
      <c r="AI5821" s="2">
        <v>0</v>
      </c>
      <c r="AJ5821" s="2">
        <v>4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</row>
    <row r="5822" spans="1:46" x14ac:dyDescent="0.2">
      <c r="A5822" s="2">
        <v>1686762</v>
      </c>
      <c r="B5822" s="2">
        <v>879406</v>
      </c>
      <c r="C5822" s="7">
        <v>23.373026452836399</v>
      </c>
      <c r="D5822" s="7">
        <v>38.283781440922901</v>
      </c>
      <c r="E5822" s="19" t="s">
        <v>5892</v>
      </c>
      <c r="F5822" s="46">
        <f>INDEX(Δεδομένα!$P:$P,MATCH('2021'!E5822,Δεδομένα!$O:$O,0))</f>
        <v>176</v>
      </c>
      <c r="G5822" s="49" t="s">
        <v>5820</v>
      </c>
      <c r="H5822" s="51" t="str">
        <f>INDEX(Δεδομένα!B$1:B$51,MATCH('2021'!G5822,Δεδομένα!A$1:A$51,0))</f>
        <v>ΣΤΕΡΕΑΣ ΕΛΛΑΔΟΣ</v>
      </c>
      <c r="I5822" s="53">
        <f>INDEX(Δεδομένα!E$1:E$13,MATCH('2021'!H5822,Δεδομένα!D$1:D$13,0))</f>
        <v>9</v>
      </c>
      <c r="J5822" s="4">
        <v>44414</v>
      </c>
      <c r="K5822" s="3" t="s">
        <v>142</v>
      </c>
      <c r="L5822" s="17" t="str">
        <f t="shared" si="472"/>
        <v>06/08/2021 13:49</v>
      </c>
      <c r="M5822" s="4">
        <v>44414</v>
      </c>
      <c r="N5822" s="3" t="s">
        <v>266</v>
      </c>
      <c r="O5822" s="17" t="str">
        <f t="shared" si="473"/>
        <v>06/08/2021 14:24</v>
      </c>
      <c r="P5822" s="24">
        <f t="shared" si="474"/>
        <v>2.4305555554747116E-2</v>
      </c>
      <c r="Q5822" s="28">
        <v>0</v>
      </c>
      <c r="R5822" s="27">
        <f t="shared" si="475"/>
        <v>34.999999998835847</v>
      </c>
      <c r="S5822" s="3" t="s">
        <v>4</v>
      </c>
      <c r="T5822" s="3" t="s">
        <v>5898</v>
      </c>
      <c r="U5822" s="3" t="s">
        <v>4</v>
      </c>
      <c r="V5822" s="3" t="s">
        <v>5962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5</v>
      </c>
      <c r="AD5822" s="5">
        <v>0</v>
      </c>
      <c r="AE5822" s="2">
        <v>6</v>
      </c>
      <c r="AF5822" s="2">
        <v>0</v>
      </c>
      <c r="AG5822" s="2">
        <v>0</v>
      </c>
      <c r="AH5822" s="2">
        <v>0</v>
      </c>
      <c r="AI5822" s="2">
        <v>0</v>
      </c>
      <c r="AJ5822" s="2">
        <v>3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</row>
    <row r="5823" spans="1:46" x14ac:dyDescent="0.2">
      <c r="A5823" s="2">
        <v>1686800</v>
      </c>
      <c r="B5823" s="2">
        <v>880774</v>
      </c>
      <c r="C5823" s="7">
        <v>23.2344299693377</v>
      </c>
      <c r="D5823" s="7">
        <v>38.302070488800801</v>
      </c>
      <c r="E5823" s="19" t="s">
        <v>5892</v>
      </c>
      <c r="F5823" s="46">
        <f>INDEX(Δεδομένα!$P:$P,MATCH('2021'!E5823,Δεδομένα!$O:$O,0))</f>
        <v>176</v>
      </c>
      <c r="G5823" s="49" t="s">
        <v>5820</v>
      </c>
      <c r="H5823" s="51" t="str">
        <f>INDEX(Δεδομένα!B$1:B$51,MATCH('2021'!G5823,Δεδομένα!A$1:A$51,0))</f>
        <v>ΣΤΕΡΕΑΣ ΕΛΛΑΔΟΣ</v>
      </c>
      <c r="I5823" s="53">
        <f>INDEX(Δεδομένα!E$1:E$13,MATCH('2021'!H5823,Δεδομένα!D$1:D$13,0))</f>
        <v>9</v>
      </c>
      <c r="J5823" s="4">
        <v>44415</v>
      </c>
      <c r="K5823" s="3" t="s">
        <v>36</v>
      </c>
      <c r="L5823" s="17" t="str">
        <f t="shared" si="472"/>
        <v>07/08/2021 16:20</v>
      </c>
      <c r="M5823" s="4">
        <v>44415</v>
      </c>
      <c r="N5823" s="3" t="s">
        <v>2410</v>
      </c>
      <c r="O5823" s="17" t="str">
        <f t="shared" si="473"/>
        <v>07/08/2021 16:53</v>
      </c>
      <c r="P5823" s="24">
        <f t="shared" si="474"/>
        <v>2.2916666668606922E-2</v>
      </c>
      <c r="Q5823" s="28">
        <v>0</v>
      </c>
      <c r="R5823" s="27">
        <f t="shared" si="475"/>
        <v>33.000000002793968</v>
      </c>
      <c r="S5823" s="3" t="s">
        <v>4</v>
      </c>
      <c r="T5823" s="3" t="s">
        <v>5898</v>
      </c>
      <c r="U5823" s="3" t="s">
        <v>4</v>
      </c>
      <c r="V5823" s="3" t="s">
        <v>5963</v>
      </c>
      <c r="W5823" s="5">
        <v>0</v>
      </c>
      <c r="X5823" s="5">
        <v>0</v>
      </c>
      <c r="Y5823" s="5">
        <v>0</v>
      </c>
      <c r="Z5823" s="5">
        <v>0.02</v>
      </c>
      <c r="AA5823" s="5">
        <v>0</v>
      </c>
      <c r="AB5823" s="5">
        <v>0</v>
      </c>
      <c r="AC5823" s="5">
        <v>0</v>
      </c>
      <c r="AD5823" s="5">
        <v>0</v>
      </c>
      <c r="AE5823" s="2">
        <v>2</v>
      </c>
      <c r="AF5823" s="2">
        <v>0</v>
      </c>
      <c r="AG5823" s="2">
        <v>0</v>
      </c>
      <c r="AH5823" s="2">
        <v>0</v>
      </c>
      <c r="AI5823" s="2">
        <v>0</v>
      </c>
      <c r="AJ5823" s="2">
        <v>1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</row>
    <row r="5824" spans="1:46" x14ac:dyDescent="0.2">
      <c r="A5824" s="2">
        <v>1687363</v>
      </c>
      <c r="B5824" s="2">
        <v>880748</v>
      </c>
      <c r="D5824" s="2"/>
      <c r="E5824" s="19" t="s">
        <v>5892</v>
      </c>
      <c r="F5824" s="46">
        <f>INDEX(Δεδομένα!$P:$P,MATCH('2021'!E5824,Δεδομένα!$O:$O,0))</f>
        <v>176</v>
      </c>
      <c r="G5824" s="49" t="s">
        <v>5820</v>
      </c>
      <c r="H5824" s="51" t="str">
        <f>INDEX(Δεδομένα!B$1:B$51,MATCH('2021'!G5824,Δεδομένα!A$1:A$51,0))</f>
        <v>ΣΤΕΡΕΑΣ ΕΛΛΑΔΟΣ</v>
      </c>
      <c r="I5824" s="53">
        <f>INDEX(Δεδομένα!E$1:E$13,MATCH('2021'!H5824,Δεδομένα!D$1:D$13,0))</f>
        <v>9</v>
      </c>
      <c r="J5824" s="4">
        <v>44416</v>
      </c>
      <c r="K5824" s="3" t="s">
        <v>763</v>
      </c>
      <c r="L5824" s="17" t="str">
        <f t="shared" ref="L5824:L5863" si="476">_xlfn.CONCAT(TEXT(J5824,"ηη/μμ/εεε")," ",TEXT(K5824,"ωω:λλ"))</f>
        <v>08/08/2021 14:39</v>
      </c>
      <c r="M5824" s="4">
        <v>44416</v>
      </c>
      <c r="N5824" s="3" t="s">
        <v>146</v>
      </c>
      <c r="O5824" s="17" t="str">
        <f t="shared" ref="O5824:O5863" si="477">_xlfn.CONCAT(TEXT(M5824,"ηη/μμ/εεε")," ",TEXT(N5824,"ωω:λλ"))</f>
        <v>08/08/2021 16:30</v>
      </c>
      <c r="P5824" s="24">
        <f t="shared" ref="P5824:P5863" si="478">O5824-L5824</f>
        <v>7.7083333329937886E-2</v>
      </c>
      <c r="Q5824" s="28">
        <v>0</v>
      </c>
      <c r="R5824" s="27">
        <f t="shared" ref="R5824:R5863" si="479">P5824*(24*60)</f>
        <v>110.99999999511056</v>
      </c>
      <c r="S5824" s="3" t="s">
        <v>4</v>
      </c>
      <c r="T5824" s="3" t="s">
        <v>5898</v>
      </c>
      <c r="U5824" s="3" t="s">
        <v>4</v>
      </c>
      <c r="V5824" s="3" t="s">
        <v>5964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200</v>
      </c>
      <c r="AC5824" s="5">
        <v>0</v>
      </c>
      <c r="AD5824" s="5">
        <v>0</v>
      </c>
      <c r="AE5824" s="2">
        <v>4</v>
      </c>
      <c r="AF5824" s="2">
        <v>0</v>
      </c>
      <c r="AG5824" s="2">
        <v>0</v>
      </c>
      <c r="AH5824" s="2">
        <v>0</v>
      </c>
      <c r="AI5824" s="2">
        <v>0</v>
      </c>
      <c r="AJ5824" s="2">
        <v>2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</row>
    <row r="5825" spans="1:46" x14ac:dyDescent="0.2">
      <c r="A5825" s="2">
        <v>1687437</v>
      </c>
      <c r="B5825" s="2">
        <v>881724</v>
      </c>
      <c r="C5825" s="7">
        <v>23.241919315038501</v>
      </c>
      <c r="D5825" s="7">
        <v>38.393623930187999</v>
      </c>
      <c r="E5825" s="19" t="s">
        <v>5892</v>
      </c>
      <c r="F5825" s="46">
        <f>INDEX(Δεδομένα!$P:$P,MATCH('2021'!E5825,Δεδομένα!$O:$O,0))</f>
        <v>176</v>
      </c>
      <c r="G5825" s="49" t="s">
        <v>5820</v>
      </c>
      <c r="H5825" s="51" t="str">
        <f>INDEX(Δεδομένα!B$1:B$51,MATCH('2021'!G5825,Δεδομένα!A$1:A$51,0))</f>
        <v>ΣΤΕΡΕΑΣ ΕΛΛΑΔΟΣ</v>
      </c>
      <c r="I5825" s="53">
        <f>INDEX(Δεδομένα!E$1:E$13,MATCH('2021'!H5825,Δεδομένα!D$1:D$13,0))</f>
        <v>9</v>
      </c>
      <c r="J5825" s="4">
        <v>44419</v>
      </c>
      <c r="K5825" s="3" t="s">
        <v>985</v>
      </c>
      <c r="L5825" s="17" t="str">
        <f t="shared" si="476"/>
        <v>11/08/2021 17:21</v>
      </c>
      <c r="M5825" s="4">
        <v>44419</v>
      </c>
      <c r="N5825" s="3" t="s">
        <v>150</v>
      </c>
      <c r="O5825" s="17" t="str">
        <f t="shared" si="477"/>
        <v>11/08/2021 19:00</v>
      </c>
      <c r="P5825" s="24">
        <f t="shared" si="478"/>
        <v>6.8749999998544808E-2</v>
      </c>
      <c r="Q5825" s="28">
        <v>0</v>
      </c>
      <c r="R5825" s="27">
        <f t="shared" si="479"/>
        <v>98.999999997904524</v>
      </c>
      <c r="S5825" s="3" t="s">
        <v>4</v>
      </c>
      <c r="T5825" s="3" t="s">
        <v>5898</v>
      </c>
      <c r="U5825" s="3" t="s">
        <v>4</v>
      </c>
      <c r="V5825" s="3" t="s">
        <v>5965</v>
      </c>
      <c r="W5825" s="5">
        <v>0</v>
      </c>
      <c r="X5825" s="5">
        <v>1</v>
      </c>
      <c r="Y5825" s="5">
        <v>0</v>
      </c>
      <c r="Z5825" s="5">
        <v>1</v>
      </c>
      <c r="AA5825" s="5">
        <v>0</v>
      </c>
      <c r="AB5825" s="5">
        <v>0</v>
      </c>
      <c r="AC5825" s="5">
        <v>0</v>
      </c>
      <c r="AD5825" s="5">
        <v>0</v>
      </c>
      <c r="AE5825" s="2">
        <v>4</v>
      </c>
      <c r="AF5825" s="2">
        <v>0</v>
      </c>
      <c r="AG5825" s="2">
        <v>0</v>
      </c>
      <c r="AH5825" s="2">
        <v>0</v>
      </c>
      <c r="AI5825" s="2">
        <v>0</v>
      </c>
      <c r="AJ5825" s="2">
        <v>2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</row>
    <row r="5826" spans="1:46" x14ac:dyDescent="0.2">
      <c r="A5826" s="2">
        <v>1687521</v>
      </c>
      <c r="B5826" s="2">
        <v>881794</v>
      </c>
      <c r="D5826" s="2"/>
      <c r="E5826" s="19" t="s">
        <v>5892</v>
      </c>
      <c r="F5826" s="46">
        <f>INDEX(Δεδομένα!$P:$P,MATCH('2021'!E5826,Δεδομένα!$O:$O,0))</f>
        <v>176</v>
      </c>
      <c r="G5826" s="49" t="s">
        <v>5820</v>
      </c>
      <c r="H5826" s="51" t="str">
        <f>INDEX(Δεδομένα!B$1:B$51,MATCH('2021'!G5826,Δεδομένα!A$1:A$51,0))</f>
        <v>ΣΤΕΡΕΑΣ ΕΛΛΑΔΟΣ</v>
      </c>
      <c r="I5826" s="53">
        <f>INDEX(Δεδομένα!E$1:E$13,MATCH('2021'!H5826,Δεδομένα!D$1:D$13,0))</f>
        <v>9</v>
      </c>
      <c r="J5826" s="4">
        <v>44419</v>
      </c>
      <c r="K5826" s="3" t="s">
        <v>680</v>
      </c>
      <c r="L5826" s="17" t="str">
        <f t="shared" si="476"/>
        <v>11/08/2021 18:51</v>
      </c>
      <c r="M5826" s="4">
        <v>44420</v>
      </c>
      <c r="N5826" s="3" t="s">
        <v>5966</v>
      </c>
      <c r="O5826" s="17" t="str">
        <f t="shared" si="477"/>
        <v>12/08/2021 02:02</v>
      </c>
      <c r="P5826" s="24">
        <f t="shared" si="478"/>
        <v>0.29930555555620231</v>
      </c>
      <c r="Q5826" s="28">
        <v>0</v>
      </c>
      <c r="R5826" s="27">
        <f t="shared" si="479"/>
        <v>431.00000000093132</v>
      </c>
      <c r="S5826" s="3" t="s">
        <v>4</v>
      </c>
      <c r="T5826" s="3" t="s">
        <v>5898</v>
      </c>
      <c r="U5826" s="3" t="s">
        <v>5967</v>
      </c>
      <c r="V5826" s="3" t="s">
        <v>5968</v>
      </c>
      <c r="W5826" s="5">
        <v>0</v>
      </c>
      <c r="X5826" s="5">
        <v>1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2">
        <v>4</v>
      </c>
      <c r="AF5826" s="2">
        <v>0</v>
      </c>
      <c r="AG5826" s="2">
        <v>0</v>
      </c>
      <c r="AH5826" s="2">
        <v>0</v>
      </c>
      <c r="AI5826" s="2">
        <v>0</v>
      </c>
      <c r="AJ5826" s="2">
        <v>2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1</v>
      </c>
      <c r="AT5826" s="2">
        <v>0</v>
      </c>
    </row>
    <row r="5827" spans="1:46" x14ac:dyDescent="0.2">
      <c r="A5827" s="2">
        <v>1688091</v>
      </c>
      <c r="B5827" s="2">
        <v>882352</v>
      </c>
      <c r="D5827" s="2"/>
      <c r="E5827" s="19" t="s">
        <v>5892</v>
      </c>
      <c r="F5827" s="46">
        <f>INDEX(Δεδομένα!$P:$P,MATCH('2021'!E5827,Δεδομένα!$O:$O,0))</f>
        <v>176</v>
      </c>
      <c r="G5827" s="49" t="s">
        <v>5820</v>
      </c>
      <c r="H5827" s="51" t="str">
        <f>INDEX(Δεδομένα!B$1:B$51,MATCH('2021'!G5827,Δεδομένα!A$1:A$51,0))</f>
        <v>ΣΤΕΡΕΑΣ ΕΛΛΑΔΟΣ</v>
      </c>
      <c r="I5827" s="53">
        <f>INDEX(Δεδομένα!E$1:E$13,MATCH('2021'!H5827,Δεδομένα!D$1:D$13,0))</f>
        <v>9</v>
      </c>
      <c r="J5827" s="4">
        <v>44420</v>
      </c>
      <c r="K5827" s="3" t="s">
        <v>502</v>
      </c>
      <c r="L5827" s="17" t="str">
        <f t="shared" si="476"/>
        <v>12/08/2021 19:30</v>
      </c>
      <c r="M5827" s="4">
        <v>44420</v>
      </c>
      <c r="N5827" s="3" t="s">
        <v>256</v>
      </c>
      <c r="O5827" s="17" t="str">
        <f t="shared" si="477"/>
        <v>12/08/2021 20:15</v>
      </c>
      <c r="P5827" s="24">
        <f t="shared" si="478"/>
        <v>3.125E-2</v>
      </c>
      <c r="Q5827" s="28">
        <v>0</v>
      </c>
      <c r="R5827" s="27">
        <f t="shared" si="479"/>
        <v>45</v>
      </c>
      <c r="S5827" s="3" t="s">
        <v>4</v>
      </c>
      <c r="T5827" s="3" t="s">
        <v>5821</v>
      </c>
      <c r="U5827" s="3" t="s">
        <v>5831</v>
      </c>
      <c r="V5827" s="3" t="s">
        <v>5969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2</v>
      </c>
      <c r="AC5827" s="5">
        <v>0</v>
      </c>
      <c r="AD5827" s="5">
        <v>0</v>
      </c>
      <c r="AE5827" s="2">
        <v>8</v>
      </c>
      <c r="AF5827" s="2">
        <v>0</v>
      </c>
      <c r="AG5827" s="2">
        <v>0</v>
      </c>
      <c r="AH5827" s="2">
        <v>0</v>
      </c>
      <c r="AI5827" s="2">
        <v>0</v>
      </c>
      <c r="AJ5827" s="2">
        <v>4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</row>
    <row r="5828" spans="1:46" x14ac:dyDescent="0.2">
      <c r="A5828" s="2">
        <v>1688211</v>
      </c>
      <c r="B5828" s="2">
        <v>883070</v>
      </c>
      <c r="C5828" s="7">
        <v>23.088299873485202</v>
      </c>
      <c r="D5828" s="7">
        <v>38.300905500780999</v>
      </c>
      <c r="E5828" s="19" t="s">
        <v>5892</v>
      </c>
      <c r="F5828" s="46">
        <f>INDEX(Δεδομένα!$P:$P,MATCH('2021'!E5828,Δεδομένα!$O:$O,0))</f>
        <v>176</v>
      </c>
      <c r="G5828" s="49" t="s">
        <v>5820</v>
      </c>
      <c r="H5828" s="51" t="str">
        <f>INDEX(Δεδομένα!B$1:B$51,MATCH('2021'!G5828,Δεδομένα!A$1:A$51,0))</f>
        <v>ΣΤΕΡΕΑΣ ΕΛΛΑΔΟΣ</v>
      </c>
      <c r="I5828" s="53">
        <f>INDEX(Δεδομένα!E$1:E$13,MATCH('2021'!H5828,Δεδομένα!D$1:D$13,0))</f>
        <v>9</v>
      </c>
      <c r="J5828" s="4">
        <v>44423</v>
      </c>
      <c r="K5828" s="3" t="s">
        <v>1758</v>
      </c>
      <c r="L5828" s="17" t="str">
        <f t="shared" si="476"/>
        <v>15/08/2021 02:30</v>
      </c>
      <c r="M5828" s="4">
        <v>44423</v>
      </c>
      <c r="N5828" s="3" t="s">
        <v>1396</v>
      </c>
      <c r="O5828" s="17" t="str">
        <f t="shared" si="477"/>
        <v>15/08/2021 21:50</v>
      </c>
      <c r="P5828" s="24">
        <f t="shared" si="478"/>
        <v>0.80555555555474712</v>
      </c>
      <c r="Q5828" s="28">
        <v>0</v>
      </c>
      <c r="R5828" s="27">
        <f t="shared" si="479"/>
        <v>1159.9999999988358</v>
      </c>
      <c r="S5828" s="3" t="s">
        <v>4</v>
      </c>
      <c r="T5828" s="3" t="s">
        <v>5821</v>
      </c>
      <c r="U5828" s="3" t="s">
        <v>1841</v>
      </c>
      <c r="V5828" s="3" t="s">
        <v>1841</v>
      </c>
      <c r="W5828" s="5">
        <v>0</v>
      </c>
      <c r="X5828" s="5">
        <v>0.5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2">
        <v>5</v>
      </c>
      <c r="AF5828" s="2">
        <v>5</v>
      </c>
      <c r="AG5828" s="2">
        <v>0</v>
      </c>
      <c r="AH5828" s="2">
        <v>0</v>
      </c>
      <c r="AI5828" s="2">
        <v>0</v>
      </c>
      <c r="AJ5828" s="2">
        <v>4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</row>
    <row r="5829" spans="1:46" x14ac:dyDescent="0.2">
      <c r="A5829" s="2">
        <v>1688216</v>
      </c>
      <c r="B5829" s="2">
        <v>883585</v>
      </c>
      <c r="D5829" s="2"/>
      <c r="E5829" s="19" t="s">
        <v>5892</v>
      </c>
      <c r="F5829" s="46">
        <f>INDEX(Δεδομένα!$P:$P,MATCH('2021'!E5829,Δεδομένα!$O:$O,0))</f>
        <v>176</v>
      </c>
      <c r="G5829" s="49" t="s">
        <v>5820</v>
      </c>
      <c r="H5829" s="51" t="str">
        <f>INDEX(Δεδομένα!B$1:B$51,MATCH('2021'!G5829,Δεδομένα!A$1:A$51,0))</f>
        <v>ΣΤΕΡΕΑΣ ΕΛΛΑΔΟΣ</v>
      </c>
      <c r="I5829" s="53">
        <f>INDEX(Δεδομένα!E$1:E$13,MATCH('2021'!H5829,Δεδομένα!D$1:D$13,0))</f>
        <v>9</v>
      </c>
      <c r="J5829" s="4">
        <v>44424</v>
      </c>
      <c r="K5829" s="3" t="s">
        <v>467</v>
      </c>
      <c r="L5829" s="17" t="str">
        <f t="shared" si="476"/>
        <v>16/08/2021 21:45</v>
      </c>
      <c r="M5829" s="4">
        <v>44424</v>
      </c>
      <c r="N5829" s="3" t="s">
        <v>616</v>
      </c>
      <c r="O5829" s="17" t="str">
        <f t="shared" si="477"/>
        <v>16/08/2021 22:47</v>
      </c>
      <c r="P5829" s="24">
        <f t="shared" si="478"/>
        <v>4.3055555557657499E-2</v>
      </c>
      <c r="Q5829" s="28">
        <v>0</v>
      </c>
      <c r="R5829" s="27">
        <f t="shared" si="479"/>
        <v>62.000000003026798</v>
      </c>
      <c r="S5829" s="3" t="s">
        <v>4</v>
      </c>
      <c r="T5829" s="3" t="s">
        <v>5898</v>
      </c>
      <c r="U5829" s="3" t="s">
        <v>5970</v>
      </c>
      <c r="V5829" s="3" t="s">
        <v>5971</v>
      </c>
      <c r="W5829" s="5">
        <v>0</v>
      </c>
      <c r="X5829" s="5">
        <v>0.2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2">
        <v>12</v>
      </c>
      <c r="AF5829" s="2" t="s">
        <v>4</v>
      </c>
      <c r="AG5829" s="2">
        <v>0</v>
      </c>
      <c r="AH5829" s="2">
        <v>0</v>
      </c>
      <c r="AI5829" s="2">
        <v>0</v>
      </c>
      <c r="AJ5829" s="2">
        <v>6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</row>
    <row r="5830" spans="1:46" x14ac:dyDescent="0.2">
      <c r="A5830" s="2">
        <v>1691274</v>
      </c>
      <c r="B5830" s="2">
        <v>884008</v>
      </c>
      <c r="D5830" s="2"/>
      <c r="E5830" s="19" t="s">
        <v>5892</v>
      </c>
      <c r="F5830" s="46">
        <f>INDEX(Δεδομένα!$P:$P,MATCH('2021'!E5830,Δεδομένα!$O:$O,0))</f>
        <v>176</v>
      </c>
      <c r="G5830" s="49" t="s">
        <v>5820</v>
      </c>
      <c r="H5830" s="51" t="str">
        <f>INDEX(Δεδομένα!B$1:B$51,MATCH('2021'!G5830,Δεδομένα!A$1:A$51,0))</f>
        <v>ΣΤΕΡΕΑΣ ΕΛΛΑΔΟΣ</v>
      </c>
      <c r="I5830" s="53">
        <f>INDEX(Δεδομένα!E$1:E$13,MATCH('2021'!H5830,Δεδομένα!D$1:D$13,0))</f>
        <v>9</v>
      </c>
      <c r="J5830" s="4">
        <v>44426</v>
      </c>
      <c r="K5830" s="3" t="s">
        <v>39</v>
      </c>
      <c r="L5830" s="17" t="str">
        <f t="shared" si="476"/>
        <v>18/08/2021 14:40</v>
      </c>
      <c r="M5830" s="4">
        <v>44426</v>
      </c>
      <c r="N5830" s="3" t="s">
        <v>161</v>
      </c>
      <c r="O5830" s="17" t="str">
        <f t="shared" si="477"/>
        <v>18/08/2021 15:00</v>
      </c>
      <c r="P5830" s="24">
        <f t="shared" si="478"/>
        <v>1.3888888890505768E-2</v>
      </c>
      <c r="Q5830" s="28">
        <v>0</v>
      </c>
      <c r="R5830" s="27">
        <f t="shared" si="479"/>
        <v>20.000000002328306</v>
      </c>
      <c r="S5830" s="3" t="s">
        <v>4</v>
      </c>
      <c r="T5830" s="3" t="s">
        <v>5898</v>
      </c>
      <c r="U5830" s="3" t="s">
        <v>4</v>
      </c>
      <c r="V5830" s="3" t="s">
        <v>5929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0.1</v>
      </c>
      <c r="AC5830" s="5">
        <v>0</v>
      </c>
      <c r="AD5830" s="5">
        <v>0</v>
      </c>
      <c r="AE5830" s="2">
        <v>4</v>
      </c>
      <c r="AF5830" s="2">
        <v>0</v>
      </c>
      <c r="AG5830" s="2">
        <v>0</v>
      </c>
      <c r="AH5830" s="2">
        <v>0</v>
      </c>
      <c r="AI5830" s="2">
        <v>0</v>
      </c>
      <c r="AJ5830" s="2">
        <v>2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</row>
    <row r="5831" spans="1:46" x14ac:dyDescent="0.2">
      <c r="A5831" s="2">
        <v>1691400</v>
      </c>
      <c r="B5831" s="2">
        <v>886894</v>
      </c>
      <c r="C5831" s="7">
        <v>23.157357717039901</v>
      </c>
      <c r="D5831" s="7">
        <v>38.4456397949223</v>
      </c>
      <c r="E5831" s="19" t="s">
        <v>5892</v>
      </c>
      <c r="F5831" s="46">
        <f>INDEX(Δεδομένα!$P:$P,MATCH('2021'!E5831,Δεδομένα!$O:$O,0))</f>
        <v>176</v>
      </c>
      <c r="G5831" s="49" t="s">
        <v>5820</v>
      </c>
      <c r="H5831" s="51" t="str">
        <f>INDEX(Δεδομένα!B$1:B$51,MATCH('2021'!G5831,Δεδομένα!A$1:A$51,0))</f>
        <v>ΣΤΕΡΕΑΣ ΕΛΛΑΔΟΣ</v>
      </c>
      <c r="I5831" s="53">
        <f>INDEX(Δεδομένα!E$1:E$13,MATCH('2021'!H5831,Δεδομένα!D$1:D$13,0))</f>
        <v>9</v>
      </c>
      <c r="J5831" s="4">
        <v>44436</v>
      </c>
      <c r="K5831" s="3" t="s">
        <v>71</v>
      </c>
      <c r="L5831" s="17" t="str">
        <f t="shared" si="476"/>
        <v>28/08/2021 16:07</v>
      </c>
      <c r="M5831" s="4">
        <v>44436</v>
      </c>
      <c r="N5831" s="3" t="s">
        <v>604</v>
      </c>
      <c r="O5831" s="17" t="str">
        <f t="shared" si="477"/>
        <v>28/08/2021 18:07</v>
      </c>
      <c r="P5831" s="24">
        <f t="shared" si="478"/>
        <v>8.3333333335758653E-2</v>
      </c>
      <c r="Q5831" s="28">
        <v>0</v>
      </c>
      <c r="R5831" s="27">
        <f t="shared" si="479"/>
        <v>120.00000000349246</v>
      </c>
      <c r="S5831" s="3" t="s">
        <v>4</v>
      </c>
      <c r="T5831" s="3" t="s">
        <v>5826</v>
      </c>
      <c r="U5831" s="3" t="s">
        <v>5894</v>
      </c>
      <c r="V5831" s="3" t="s">
        <v>5972</v>
      </c>
      <c r="W5831" s="5">
        <v>0</v>
      </c>
      <c r="X5831" s="5">
        <v>0</v>
      </c>
      <c r="Y5831" s="5">
        <v>0</v>
      </c>
      <c r="Z5831" s="5">
        <v>0</v>
      </c>
      <c r="AA5831" s="5">
        <v>0.1</v>
      </c>
      <c r="AB5831" s="5">
        <v>0</v>
      </c>
      <c r="AC5831" s="5">
        <v>0.5</v>
      </c>
      <c r="AD5831" s="5">
        <v>0</v>
      </c>
      <c r="AE5831" s="2">
        <v>4</v>
      </c>
      <c r="AF5831" s="2">
        <v>0</v>
      </c>
      <c r="AG5831" s="2">
        <v>0</v>
      </c>
      <c r="AH5831" s="2">
        <v>0</v>
      </c>
      <c r="AI5831" s="2">
        <v>0</v>
      </c>
      <c r="AJ5831" s="2">
        <v>2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</row>
    <row r="5832" spans="1:46" x14ac:dyDescent="0.2">
      <c r="A5832" s="2">
        <v>1693939</v>
      </c>
      <c r="B5832" s="2">
        <v>888497</v>
      </c>
      <c r="C5832" s="7">
        <v>23.3969965284378</v>
      </c>
      <c r="D5832" s="7">
        <v>38.371233822669097</v>
      </c>
      <c r="E5832" s="19" t="s">
        <v>5892</v>
      </c>
      <c r="F5832" s="46">
        <f>INDEX(Δεδομένα!$P:$P,MATCH('2021'!E5832,Δεδομένα!$O:$O,0))</f>
        <v>176</v>
      </c>
      <c r="G5832" s="49" t="s">
        <v>5820</v>
      </c>
      <c r="H5832" s="51" t="str">
        <f>INDEX(Δεδομένα!B$1:B$51,MATCH('2021'!G5832,Δεδομένα!A$1:A$51,0))</f>
        <v>ΣΤΕΡΕΑΣ ΕΛΛΑΔΟΣ</v>
      </c>
      <c r="I5832" s="53">
        <f>INDEX(Δεδομένα!E$1:E$13,MATCH('2021'!H5832,Δεδομένα!D$1:D$13,0))</f>
        <v>9</v>
      </c>
      <c r="J5832" s="4">
        <v>44442</v>
      </c>
      <c r="K5832" s="3" t="s">
        <v>2369</v>
      </c>
      <c r="L5832" s="17" t="str">
        <f t="shared" si="476"/>
        <v>03/09/2021 21:43</v>
      </c>
      <c r="M5832" s="4">
        <v>44443</v>
      </c>
      <c r="N5832" s="3" t="s">
        <v>2714</v>
      </c>
      <c r="O5832" s="17" t="str">
        <f t="shared" si="477"/>
        <v>04/09/2021 00:55</v>
      </c>
      <c r="P5832" s="24">
        <f t="shared" si="478"/>
        <v>0.13333333333139308</v>
      </c>
      <c r="Q5832" s="28">
        <v>0</v>
      </c>
      <c r="R5832" s="27">
        <f t="shared" si="479"/>
        <v>191.99999999720603</v>
      </c>
      <c r="S5832" s="3" t="s">
        <v>4</v>
      </c>
      <c r="T5832" s="3" t="s">
        <v>5898</v>
      </c>
      <c r="U5832" s="3" t="s">
        <v>5931</v>
      </c>
      <c r="V5832" s="3" t="s">
        <v>5931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7.5</v>
      </c>
      <c r="AD5832" s="5">
        <v>0.5</v>
      </c>
      <c r="AE5832" s="2">
        <v>10</v>
      </c>
      <c r="AF5832" s="2">
        <v>0</v>
      </c>
      <c r="AG5832" s="2">
        <v>0</v>
      </c>
      <c r="AH5832" s="2">
        <v>0</v>
      </c>
      <c r="AI5832" s="2">
        <v>0</v>
      </c>
      <c r="AJ5832" s="2">
        <v>5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</row>
    <row r="5833" spans="1:46" x14ac:dyDescent="0.2">
      <c r="A5833" s="2">
        <v>1693944</v>
      </c>
      <c r="B5833" s="2">
        <v>888630</v>
      </c>
      <c r="D5833" s="2"/>
      <c r="E5833" s="19" t="s">
        <v>5892</v>
      </c>
      <c r="F5833" s="46">
        <f>INDEX(Δεδομένα!$P:$P,MATCH('2021'!E5833,Δεδομένα!$O:$O,0))</f>
        <v>176</v>
      </c>
      <c r="G5833" s="49" t="s">
        <v>5820</v>
      </c>
      <c r="H5833" s="51" t="str">
        <f>INDEX(Δεδομένα!B$1:B$51,MATCH('2021'!G5833,Δεδομένα!A$1:A$51,0))</f>
        <v>ΣΤΕΡΕΑΣ ΕΛΛΑΔΟΣ</v>
      </c>
      <c r="I5833" s="53">
        <f>INDEX(Δεδομένα!E$1:E$13,MATCH('2021'!H5833,Δεδομένα!D$1:D$13,0))</f>
        <v>9</v>
      </c>
      <c r="J5833" s="4">
        <v>44443</v>
      </c>
      <c r="K5833" s="3" t="s">
        <v>3650</v>
      </c>
      <c r="L5833" s="17" t="str">
        <f t="shared" si="476"/>
        <v>04/09/2021 13:12</v>
      </c>
      <c r="M5833" s="4">
        <v>44443</v>
      </c>
      <c r="N5833" s="3" t="s">
        <v>351</v>
      </c>
      <c r="O5833" s="17" t="str">
        <f t="shared" si="477"/>
        <v>04/09/2021 13:25</v>
      </c>
      <c r="P5833" s="24">
        <f t="shared" si="478"/>
        <v>9.0277777781011537E-3</v>
      </c>
      <c r="Q5833" s="28">
        <v>0</v>
      </c>
      <c r="R5833" s="27">
        <f t="shared" si="479"/>
        <v>13.000000000465661</v>
      </c>
      <c r="S5833" s="3" t="s">
        <v>4</v>
      </c>
      <c r="T5833" s="3" t="s">
        <v>5898</v>
      </c>
      <c r="U5833" s="3" t="s">
        <v>5903</v>
      </c>
      <c r="V5833" s="3" t="s">
        <v>5973</v>
      </c>
      <c r="W5833" s="5">
        <v>0</v>
      </c>
      <c r="X5833" s="5">
        <v>0</v>
      </c>
      <c r="Y5833" s="5">
        <v>0</v>
      </c>
      <c r="Z5833" s="5">
        <v>1</v>
      </c>
      <c r="AA5833" s="5">
        <v>0</v>
      </c>
      <c r="AB5833" s="5">
        <v>0</v>
      </c>
      <c r="AC5833" s="5">
        <v>0</v>
      </c>
      <c r="AD5833" s="5">
        <v>0</v>
      </c>
      <c r="AE5833" s="2">
        <v>4</v>
      </c>
      <c r="AF5833" s="2">
        <v>0</v>
      </c>
      <c r="AG5833" s="2">
        <v>0</v>
      </c>
      <c r="AH5833" s="2">
        <v>0</v>
      </c>
      <c r="AI5833" s="2">
        <v>0</v>
      </c>
      <c r="AJ5833" s="2">
        <v>2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</row>
    <row r="5834" spans="1:46" x14ac:dyDescent="0.2">
      <c r="A5834" s="2">
        <v>1694720</v>
      </c>
      <c r="B5834" s="2">
        <v>889239</v>
      </c>
      <c r="C5834" s="7">
        <v>23.365528581069199</v>
      </c>
      <c r="D5834" s="7">
        <v>38.229483891441603</v>
      </c>
      <c r="E5834" s="19" t="s">
        <v>5892</v>
      </c>
      <c r="F5834" s="46">
        <f>INDEX(Δεδομένα!$P:$P,MATCH('2021'!E5834,Δεδομένα!$O:$O,0))</f>
        <v>176</v>
      </c>
      <c r="G5834" s="49" t="s">
        <v>5820</v>
      </c>
      <c r="H5834" s="51" t="str">
        <f>INDEX(Δεδομένα!B$1:B$51,MATCH('2021'!G5834,Δεδομένα!A$1:A$51,0))</f>
        <v>ΣΤΕΡΕΑΣ ΕΛΛΑΔΟΣ</v>
      </c>
      <c r="I5834" s="53">
        <f>INDEX(Δεδομένα!E$1:E$13,MATCH('2021'!H5834,Δεδομένα!D$1:D$13,0))</f>
        <v>9</v>
      </c>
      <c r="J5834" s="4">
        <v>44445</v>
      </c>
      <c r="K5834" s="3" t="s">
        <v>740</v>
      </c>
      <c r="L5834" s="17" t="str">
        <f t="shared" si="476"/>
        <v>06/09/2021 16:42</v>
      </c>
      <c r="M5834" s="4">
        <v>44447</v>
      </c>
      <c r="N5834" s="3" t="s">
        <v>43</v>
      </c>
      <c r="O5834" s="17" t="str">
        <f t="shared" si="477"/>
        <v>08/09/2021 21:30</v>
      </c>
      <c r="P5834" s="29">
        <f t="shared" si="478"/>
        <v>2.2000000000043656</v>
      </c>
      <c r="Q5834" s="30">
        <f>2*24</f>
        <v>48</v>
      </c>
      <c r="R5834" s="27">
        <f t="shared" si="479"/>
        <v>3168.0000000062864</v>
      </c>
      <c r="S5834" s="3" t="s">
        <v>4</v>
      </c>
      <c r="T5834" s="3" t="s">
        <v>123</v>
      </c>
      <c r="U5834" s="3" t="s">
        <v>4</v>
      </c>
      <c r="V5834" s="3" t="s">
        <v>5974</v>
      </c>
      <c r="W5834" s="5">
        <v>230</v>
      </c>
      <c r="X5834" s="5">
        <v>0</v>
      </c>
      <c r="Y5834" s="5">
        <v>0</v>
      </c>
      <c r="Z5834" s="5">
        <v>0</v>
      </c>
      <c r="AA5834" s="5">
        <v>0</v>
      </c>
      <c r="AB5834" s="5">
        <v>10</v>
      </c>
      <c r="AC5834" s="5">
        <v>0</v>
      </c>
      <c r="AD5834" s="5">
        <v>0</v>
      </c>
      <c r="AE5834" s="2">
        <v>36</v>
      </c>
      <c r="AF5834" s="2">
        <v>13</v>
      </c>
      <c r="AG5834" s="2">
        <v>0</v>
      </c>
      <c r="AH5834" s="2">
        <v>0</v>
      </c>
      <c r="AI5834" s="2">
        <v>4</v>
      </c>
      <c r="AJ5834" s="2">
        <v>22</v>
      </c>
      <c r="AK5834" s="2">
        <v>0</v>
      </c>
      <c r="AL5834" s="2">
        <v>4</v>
      </c>
      <c r="AM5834" s="2">
        <v>0</v>
      </c>
      <c r="AN5834" s="2">
        <v>4</v>
      </c>
      <c r="AO5834" s="2">
        <v>4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</row>
    <row r="5835" spans="1:46" x14ac:dyDescent="0.2">
      <c r="A5835" s="2">
        <v>1697604</v>
      </c>
      <c r="B5835" s="2">
        <v>890955</v>
      </c>
      <c r="C5835" s="7">
        <v>23.143985119403698</v>
      </c>
      <c r="D5835" s="7">
        <v>38.482556282606602</v>
      </c>
      <c r="E5835" s="19" t="s">
        <v>5892</v>
      </c>
      <c r="F5835" s="46">
        <f>INDEX(Δεδομένα!$P:$P,MATCH('2021'!E5835,Δεδομένα!$O:$O,0))</f>
        <v>176</v>
      </c>
      <c r="G5835" s="49" t="s">
        <v>5820</v>
      </c>
      <c r="H5835" s="51" t="str">
        <f>INDEX(Δεδομένα!B$1:B$51,MATCH('2021'!G5835,Δεδομένα!A$1:A$51,0))</f>
        <v>ΣΤΕΡΕΑΣ ΕΛΛΑΔΟΣ</v>
      </c>
      <c r="I5835" s="53">
        <f>INDEX(Δεδομένα!E$1:E$13,MATCH('2021'!H5835,Δεδομένα!D$1:D$13,0))</f>
        <v>9</v>
      </c>
      <c r="J5835" s="4">
        <v>44452</v>
      </c>
      <c r="K5835" s="3" t="s">
        <v>1005</v>
      </c>
      <c r="L5835" s="17" t="str">
        <f t="shared" si="476"/>
        <v>13/09/2021 16:52</v>
      </c>
      <c r="M5835" s="4">
        <v>44452</v>
      </c>
      <c r="N5835" s="3" t="s">
        <v>1102</v>
      </c>
      <c r="O5835" s="17" t="str">
        <f t="shared" si="477"/>
        <v>13/09/2021 17:59</v>
      </c>
      <c r="P5835" s="24">
        <f t="shared" si="478"/>
        <v>4.6527777776645962E-2</v>
      </c>
      <c r="Q5835" s="28">
        <v>0</v>
      </c>
      <c r="R5835" s="27">
        <f t="shared" si="479"/>
        <v>66.999999998370185</v>
      </c>
      <c r="S5835" s="3" t="s">
        <v>4</v>
      </c>
      <c r="T5835" s="3" t="s">
        <v>5826</v>
      </c>
      <c r="U5835" s="3" t="s">
        <v>4696</v>
      </c>
      <c r="V5835" s="3" t="s">
        <v>5975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0.1</v>
      </c>
      <c r="AC5835" s="5">
        <v>0</v>
      </c>
      <c r="AD5835" s="5">
        <v>0</v>
      </c>
      <c r="AE5835" s="2">
        <v>4</v>
      </c>
      <c r="AF5835" s="2">
        <v>0</v>
      </c>
      <c r="AG5835" s="2">
        <v>0</v>
      </c>
      <c r="AH5835" s="2">
        <v>0</v>
      </c>
      <c r="AI5835" s="2">
        <v>0</v>
      </c>
      <c r="AJ5835" s="2">
        <v>2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</row>
    <row r="5836" spans="1:46" x14ac:dyDescent="0.2">
      <c r="A5836" s="2">
        <v>1697854</v>
      </c>
      <c r="B5836" s="2">
        <v>891009</v>
      </c>
      <c r="D5836" s="2"/>
      <c r="E5836" s="19" t="s">
        <v>5892</v>
      </c>
      <c r="F5836" s="46">
        <f>INDEX(Δεδομένα!$P:$P,MATCH('2021'!E5836,Δεδομένα!$O:$O,0))</f>
        <v>176</v>
      </c>
      <c r="G5836" s="49" t="s">
        <v>5820</v>
      </c>
      <c r="H5836" s="51" t="str">
        <f>INDEX(Δεδομένα!B$1:B$51,MATCH('2021'!G5836,Δεδομένα!A$1:A$51,0))</f>
        <v>ΣΤΕΡΕΑΣ ΕΛΛΑΔΟΣ</v>
      </c>
      <c r="I5836" s="53">
        <f>INDEX(Δεδομένα!E$1:E$13,MATCH('2021'!H5836,Δεδομένα!D$1:D$13,0))</f>
        <v>9</v>
      </c>
      <c r="J5836" s="4">
        <v>44452</v>
      </c>
      <c r="K5836" s="3" t="s">
        <v>458</v>
      </c>
      <c r="L5836" s="17" t="str">
        <f t="shared" si="476"/>
        <v>13/09/2021 19:50</v>
      </c>
      <c r="M5836" s="4">
        <v>44452</v>
      </c>
      <c r="N5836" s="3" t="s">
        <v>1030</v>
      </c>
      <c r="O5836" s="17" t="str">
        <f t="shared" si="477"/>
        <v>13/09/2021 20:16</v>
      </c>
      <c r="P5836" s="24">
        <f t="shared" si="478"/>
        <v>1.8055555556202307E-2</v>
      </c>
      <c r="Q5836" s="28">
        <v>0</v>
      </c>
      <c r="R5836" s="27">
        <f t="shared" si="479"/>
        <v>26.000000000931323</v>
      </c>
      <c r="S5836" s="3" t="s">
        <v>4</v>
      </c>
      <c r="T5836" s="3" t="s">
        <v>5898</v>
      </c>
      <c r="U5836" s="3" t="s">
        <v>5903</v>
      </c>
      <c r="V5836" s="3" t="s">
        <v>5976</v>
      </c>
      <c r="W5836" s="5">
        <v>0</v>
      </c>
      <c r="X5836" s="5">
        <v>0</v>
      </c>
      <c r="Y5836" s="5">
        <v>0</v>
      </c>
      <c r="Z5836" s="5">
        <v>0.5</v>
      </c>
      <c r="AA5836" s="5">
        <v>0</v>
      </c>
      <c r="AB5836" s="5">
        <v>0</v>
      </c>
      <c r="AC5836" s="5">
        <v>0</v>
      </c>
      <c r="AD5836" s="5">
        <v>0</v>
      </c>
      <c r="AE5836" s="2">
        <v>2</v>
      </c>
      <c r="AF5836" s="2">
        <v>0</v>
      </c>
      <c r="AG5836" s="2">
        <v>0</v>
      </c>
      <c r="AH5836" s="2">
        <v>0</v>
      </c>
      <c r="AI5836" s="2">
        <v>0</v>
      </c>
      <c r="AJ5836" s="2">
        <v>1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</row>
    <row r="5837" spans="1:46" x14ac:dyDescent="0.2">
      <c r="A5837" s="2">
        <v>1697998</v>
      </c>
      <c r="B5837" s="2">
        <v>891744</v>
      </c>
      <c r="C5837" s="7">
        <v>23.341020872967501</v>
      </c>
      <c r="D5837" s="7">
        <v>38.423463784162102</v>
      </c>
      <c r="E5837" s="19" t="s">
        <v>5892</v>
      </c>
      <c r="F5837" s="46">
        <f>INDEX(Δεδομένα!$P:$P,MATCH('2021'!E5837,Δεδομένα!$O:$O,0))</f>
        <v>176</v>
      </c>
      <c r="G5837" s="49" t="s">
        <v>5820</v>
      </c>
      <c r="H5837" s="51" t="str">
        <f>INDEX(Δεδομένα!B$1:B$51,MATCH('2021'!G5837,Δεδομένα!A$1:A$51,0))</f>
        <v>ΣΤΕΡΕΑΣ ΕΛΛΑΔΟΣ</v>
      </c>
      <c r="I5837" s="53">
        <f>INDEX(Δεδομένα!E$1:E$13,MATCH('2021'!H5837,Δεδομένα!D$1:D$13,0))</f>
        <v>9</v>
      </c>
      <c r="J5837" s="4">
        <v>44455</v>
      </c>
      <c r="K5837" s="3" t="s">
        <v>93</v>
      </c>
      <c r="L5837" s="17" t="str">
        <f t="shared" si="476"/>
        <v>16/09/2021 17:12</v>
      </c>
      <c r="M5837" s="4">
        <v>44455</v>
      </c>
      <c r="N5837" s="3" t="s">
        <v>1435</v>
      </c>
      <c r="O5837" s="17" t="str">
        <f t="shared" si="477"/>
        <v>16/09/2021 17:41</v>
      </c>
      <c r="P5837" s="24">
        <f t="shared" si="478"/>
        <v>2.0138888889050577E-2</v>
      </c>
      <c r="Q5837" s="28">
        <v>0</v>
      </c>
      <c r="R5837" s="27">
        <f t="shared" si="479"/>
        <v>29.000000000232831</v>
      </c>
      <c r="S5837" s="3" t="s">
        <v>4</v>
      </c>
      <c r="T5837" s="3" t="s">
        <v>5898</v>
      </c>
      <c r="U5837" s="3" t="s">
        <v>5936</v>
      </c>
      <c r="V5837" s="3" t="s">
        <v>5977</v>
      </c>
      <c r="W5837" s="5">
        <v>0</v>
      </c>
      <c r="X5837" s="5">
        <v>0</v>
      </c>
      <c r="Y5837" s="5">
        <v>0</v>
      </c>
      <c r="Z5837" s="5">
        <v>0.1</v>
      </c>
      <c r="AA5837" s="5">
        <v>0</v>
      </c>
      <c r="AB5837" s="5">
        <v>0</v>
      </c>
      <c r="AC5837" s="5">
        <v>0</v>
      </c>
      <c r="AD5837" s="5">
        <v>0</v>
      </c>
      <c r="AE5837" s="2">
        <v>2</v>
      </c>
      <c r="AF5837" s="2">
        <v>0</v>
      </c>
      <c r="AG5837" s="2">
        <v>0</v>
      </c>
      <c r="AH5837" s="2">
        <v>0</v>
      </c>
      <c r="AI5837" s="2">
        <v>0</v>
      </c>
      <c r="AJ5837" s="2">
        <v>1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</row>
    <row r="5838" spans="1:46" x14ac:dyDescent="0.2">
      <c r="A5838" s="2">
        <v>1697995</v>
      </c>
      <c r="B5838" s="2">
        <v>891631</v>
      </c>
      <c r="C5838" s="7">
        <v>23.324346358369301</v>
      </c>
      <c r="D5838" s="7">
        <v>38.347806244566797</v>
      </c>
      <c r="E5838" s="19" t="s">
        <v>5892</v>
      </c>
      <c r="F5838" s="46">
        <f>INDEX(Δεδομένα!$P:$P,MATCH('2021'!E5838,Δεδομένα!$O:$O,0))</f>
        <v>176</v>
      </c>
      <c r="G5838" s="49" t="s">
        <v>5820</v>
      </c>
      <c r="H5838" s="51" t="str">
        <f>INDEX(Δεδομένα!B$1:B$51,MATCH('2021'!G5838,Δεδομένα!A$1:A$51,0))</f>
        <v>ΣΤΕΡΕΑΣ ΕΛΛΑΔΟΣ</v>
      </c>
      <c r="I5838" s="53">
        <f>INDEX(Δεδομένα!E$1:E$13,MATCH('2021'!H5838,Δεδομένα!D$1:D$13,0))</f>
        <v>9</v>
      </c>
      <c r="J5838" s="4">
        <v>44456</v>
      </c>
      <c r="K5838" s="3" t="s">
        <v>1799</v>
      </c>
      <c r="L5838" s="17" t="str">
        <f t="shared" si="476"/>
        <v>17/09/2021 09:08</v>
      </c>
      <c r="M5838" s="4">
        <v>44456</v>
      </c>
      <c r="N5838" s="3" t="s">
        <v>1133</v>
      </c>
      <c r="O5838" s="17" t="str">
        <f t="shared" si="477"/>
        <v>17/09/2021 09:55</v>
      </c>
      <c r="P5838" s="24">
        <f t="shared" si="478"/>
        <v>3.2638888886140194E-2</v>
      </c>
      <c r="Q5838" s="28">
        <v>0</v>
      </c>
      <c r="R5838" s="27">
        <f t="shared" si="479"/>
        <v>46.999999996041879</v>
      </c>
      <c r="S5838" s="3" t="s">
        <v>4</v>
      </c>
      <c r="T5838" s="3" t="s">
        <v>5898</v>
      </c>
      <c r="U5838" s="3" t="s">
        <v>5903</v>
      </c>
      <c r="V5838" s="3" t="s">
        <v>5978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0.3</v>
      </c>
      <c r="AD5838" s="5">
        <v>0</v>
      </c>
      <c r="AE5838" s="2">
        <v>2</v>
      </c>
      <c r="AF5838" s="2">
        <v>0</v>
      </c>
      <c r="AG5838" s="2">
        <v>0</v>
      </c>
      <c r="AH5838" s="2">
        <v>0</v>
      </c>
      <c r="AI5838" s="2">
        <v>0</v>
      </c>
      <c r="AJ5838" s="2">
        <v>1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</row>
    <row r="5839" spans="1:46" x14ac:dyDescent="0.2">
      <c r="A5839" s="2">
        <v>1697823</v>
      </c>
      <c r="B5839" s="2">
        <v>892220</v>
      </c>
      <c r="C5839" s="7">
        <v>23.170840104449201</v>
      </c>
      <c r="D5839" s="7">
        <v>38.299186693082</v>
      </c>
      <c r="E5839" s="19" t="s">
        <v>5892</v>
      </c>
      <c r="F5839" s="46">
        <f>INDEX(Δεδομένα!$P:$P,MATCH('2021'!E5839,Δεδομένα!$O:$O,0))</f>
        <v>176</v>
      </c>
      <c r="G5839" s="49" t="s">
        <v>5820</v>
      </c>
      <c r="H5839" s="51" t="str">
        <f>INDEX(Δεδομένα!B$1:B$51,MATCH('2021'!G5839,Δεδομένα!A$1:A$51,0))</f>
        <v>ΣΤΕΡΕΑΣ ΕΛΛΑΔΟΣ</v>
      </c>
      <c r="I5839" s="53">
        <f>INDEX(Δεδομένα!E$1:E$13,MATCH('2021'!H5839,Δεδομένα!D$1:D$13,0))</f>
        <v>9</v>
      </c>
      <c r="J5839" s="4">
        <v>44457</v>
      </c>
      <c r="K5839" s="3" t="s">
        <v>1142</v>
      </c>
      <c r="L5839" s="17" t="str">
        <f t="shared" si="476"/>
        <v>18/09/2021 14:26</v>
      </c>
      <c r="M5839" s="4">
        <v>44457</v>
      </c>
      <c r="N5839" s="3" t="s">
        <v>590</v>
      </c>
      <c r="O5839" s="17" t="str">
        <f t="shared" si="477"/>
        <v>18/09/2021 15:25</v>
      </c>
      <c r="P5839" s="24">
        <f t="shared" si="478"/>
        <v>4.0972222217533272E-2</v>
      </c>
      <c r="Q5839" s="28">
        <v>0</v>
      </c>
      <c r="R5839" s="27">
        <f t="shared" si="479"/>
        <v>58.999999993247911</v>
      </c>
      <c r="S5839" s="3" t="s">
        <v>4</v>
      </c>
      <c r="T5839" s="3" t="s">
        <v>5821</v>
      </c>
      <c r="U5839" s="3" t="s">
        <v>5979</v>
      </c>
      <c r="V5839" s="3" t="s">
        <v>5909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0.2</v>
      </c>
      <c r="AC5839" s="5">
        <v>0</v>
      </c>
      <c r="AD5839" s="5">
        <v>0</v>
      </c>
      <c r="AE5839" s="2">
        <v>4</v>
      </c>
      <c r="AF5839" s="2">
        <v>0</v>
      </c>
      <c r="AG5839" s="2">
        <v>0</v>
      </c>
      <c r="AH5839" s="2">
        <v>0</v>
      </c>
      <c r="AI5839" s="2">
        <v>0</v>
      </c>
      <c r="AJ5839" s="2">
        <v>2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</row>
    <row r="5840" spans="1:46" x14ac:dyDescent="0.2">
      <c r="A5840" s="2">
        <v>1697831</v>
      </c>
      <c r="B5840" s="2">
        <v>892307</v>
      </c>
      <c r="C5840" s="7">
        <v>23.350110411786002</v>
      </c>
      <c r="D5840" s="7">
        <v>38.278016291213099</v>
      </c>
      <c r="E5840" s="19" t="s">
        <v>5892</v>
      </c>
      <c r="F5840" s="46">
        <f>INDEX(Δεδομένα!$P:$P,MATCH('2021'!E5840,Δεδομένα!$O:$O,0))</f>
        <v>176</v>
      </c>
      <c r="G5840" s="49" t="s">
        <v>5820</v>
      </c>
      <c r="H5840" s="51" t="str">
        <f>INDEX(Δεδομένα!B$1:B$51,MATCH('2021'!G5840,Δεδομένα!A$1:A$51,0))</f>
        <v>ΣΤΕΡΕΑΣ ΕΛΛΑΔΟΣ</v>
      </c>
      <c r="I5840" s="53">
        <f>INDEX(Δεδομένα!E$1:E$13,MATCH('2021'!H5840,Δεδομένα!D$1:D$13,0))</f>
        <v>9</v>
      </c>
      <c r="J5840" s="4">
        <v>44457</v>
      </c>
      <c r="K5840" s="3" t="s">
        <v>717</v>
      </c>
      <c r="L5840" s="17" t="str">
        <f t="shared" si="476"/>
        <v>18/09/2021 17:46</v>
      </c>
      <c r="M5840" s="4">
        <v>44458</v>
      </c>
      <c r="N5840" s="3" t="s">
        <v>313</v>
      </c>
      <c r="O5840" s="17" t="str">
        <f t="shared" si="477"/>
        <v>19/09/2021 12:39</v>
      </c>
      <c r="P5840" s="24">
        <f t="shared" si="478"/>
        <v>0.78680555555911269</v>
      </c>
      <c r="Q5840" s="28">
        <v>0</v>
      </c>
      <c r="R5840" s="27">
        <f t="shared" si="479"/>
        <v>1133.0000000051223</v>
      </c>
      <c r="S5840" s="3" t="s">
        <v>4</v>
      </c>
      <c r="T5840" s="3" t="s">
        <v>5898</v>
      </c>
      <c r="U5840" s="3" t="s">
        <v>5903</v>
      </c>
      <c r="V5840" s="3" t="s">
        <v>5980</v>
      </c>
      <c r="W5840" s="5">
        <v>0</v>
      </c>
      <c r="X5840" s="5">
        <v>0</v>
      </c>
      <c r="Y5840" s="5">
        <v>0</v>
      </c>
      <c r="Z5840" s="5">
        <v>0</v>
      </c>
      <c r="AA5840" s="5">
        <v>8</v>
      </c>
      <c r="AB5840" s="5">
        <v>1</v>
      </c>
      <c r="AC5840" s="5">
        <v>90</v>
      </c>
      <c r="AD5840" s="5">
        <v>0</v>
      </c>
      <c r="AE5840" s="2">
        <v>14</v>
      </c>
      <c r="AF5840" s="2">
        <v>0</v>
      </c>
      <c r="AG5840" s="2">
        <v>0</v>
      </c>
      <c r="AH5840" s="2">
        <v>0</v>
      </c>
      <c r="AI5840" s="2">
        <v>0</v>
      </c>
      <c r="AJ5840" s="2">
        <v>7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2</v>
      </c>
      <c r="AQ5840" s="2">
        <v>0</v>
      </c>
      <c r="AR5840" s="2">
        <v>0</v>
      </c>
      <c r="AS5840" s="2">
        <v>0</v>
      </c>
      <c r="AT5840" s="2">
        <v>2</v>
      </c>
    </row>
    <row r="5841" spans="1:46" x14ac:dyDescent="0.2">
      <c r="A5841" s="2">
        <v>1697943</v>
      </c>
      <c r="B5841" s="2">
        <v>893178</v>
      </c>
      <c r="C5841" s="7">
        <v>23.3483579862922</v>
      </c>
      <c r="D5841" s="7">
        <v>38.3772179250455</v>
      </c>
      <c r="E5841" s="19" t="s">
        <v>5892</v>
      </c>
      <c r="F5841" s="46">
        <f>INDEX(Δεδομένα!$P:$P,MATCH('2021'!E5841,Δεδομένα!$O:$O,0))</f>
        <v>176</v>
      </c>
      <c r="G5841" s="49" t="s">
        <v>5820</v>
      </c>
      <c r="H5841" s="51" t="str">
        <f>INDEX(Δεδομένα!B$1:B$51,MATCH('2021'!G5841,Δεδομένα!A$1:A$51,0))</f>
        <v>ΣΤΕΡΕΑΣ ΕΛΛΑΔΟΣ</v>
      </c>
      <c r="I5841" s="53">
        <f>INDEX(Δεδομένα!E$1:E$13,MATCH('2021'!H5841,Δεδομένα!D$1:D$13,0))</f>
        <v>9</v>
      </c>
      <c r="J5841" s="4">
        <v>44460</v>
      </c>
      <c r="K5841" s="3" t="s">
        <v>521</v>
      </c>
      <c r="L5841" s="17" t="str">
        <f t="shared" si="476"/>
        <v>21/09/2021 22:00</v>
      </c>
      <c r="M5841" s="4">
        <v>44460</v>
      </c>
      <c r="N5841" s="3" t="s">
        <v>734</v>
      </c>
      <c r="O5841" s="17" t="str">
        <f t="shared" si="477"/>
        <v>21/09/2021 23:30</v>
      </c>
      <c r="P5841" s="24">
        <f t="shared" si="478"/>
        <v>6.25E-2</v>
      </c>
      <c r="Q5841" s="28">
        <v>0</v>
      </c>
      <c r="R5841" s="27">
        <f t="shared" si="479"/>
        <v>90</v>
      </c>
      <c r="S5841" s="3" t="s">
        <v>4</v>
      </c>
      <c r="T5841" s="3" t="s">
        <v>5898</v>
      </c>
      <c r="U5841" s="3" t="s">
        <v>5931</v>
      </c>
      <c r="V5841" s="3" t="s">
        <v>5981</v>
      </c>
      <c r="W5841" s="5">
        <v>0</v>
      </c>
      <c r="X5841" s="5">
        <v>0</v>
      </c>
      <c r="Y5841" s="5">
        <v>0</v>
      </c>
      <c r="Z5841" s="5">
        <v>15</v>
      </c>
      <c r="AA5841" s="5">
        <v>0</v>
      </c>
      <c r="AB5841" s="5">
        <v>0</v>
      </c>
      <c r="AC5841" s="5">
        <v>0</v>
      </c>
      <c r="AD5841" s="5">
        <v>0</v>
      </c>
      <c r="AE5841" s="2">
        <v>4</v>
      </c>
      <c r="AF5841" s="2">
        <v>0</v>
      </c>
      <c r="AG5841" s="2">
        <v>0</v>
      </c>
      <c r="AH5841" s="2">
        <v>0</v>
      </c>
      <c r="AI5841" s="2">
        <v>0</v>
      </c>
      <c r="AJ5841" s="2">
        <v>2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</row>
    <row r="5842" spans="1:46" x14ac:dyDescent="0.2">
      <c r="A5842" s="2">
        <v>1700179</v>
      </c>
      <c r="B5842" s="2">
        <v>894663</v>
      </c>
      <c r="C5842" s="7">
        <v>23.306290620132799</v>
      </c>
      <c r="D5842" s="7">
        <v>38.3316963962655</v>
      </c>
      <c r="E5842" s="19" t="s">
        <v>5892</v>
      </c>
      <c r="F5842" s="46">
        <f>INDEX(Δεδομένα!$P:$P,MATCH('2021'!E5842,Δεδομένα!$O:$O,0))</f>
        <v>176</v>
      </c>
      <c r="G5842" s="49" t="s">
        <v>5820</v>
      </c>
      <c r="H5842" s="51" t="str">
        <f>INDEX(Δεδομένα!B$1:B$51,MATCH('2021'!G5842,Δεδομένα!A$1:A$51,0))</f>
        <v>ΣΤΕΡΕΑΣ ΕΛΛΑΔΟΣ</v>
      </c>
      <c r="I5842" s="53">
        <f>INDEX(Δεδομένα!E$1:E$13,MATCH('2021'!H5842,Δεδομένα!D$1:D$13,0))</f>
        <v>9</v>
      </c>
      <c r="J5842" s="4">
        <v>44466</v>
      </c>
      <c r="K5842" s="3" t="s">
        <v>544</v>
      </c>
      <c r="L5842" s="17" t="str">
        <f t="shared" si="476"/>
        <v>27/09/2021 11:50</v>
      </c>
      <c r="M5842" s="4">
        <v>44466</v>
      </c>
      <c r="N5842" s="3" t="s">
        <v>1897</v>
      </c>
      <c r="O5842" s="17" t="str">
        <f t="shared" si="477"/>
        <v>27/09/2021 12:41</v>
      </c>
      <c r="P5842" s="24">
        <f t="shared" si="478"/>
        <v>3.5416666665696539E-2</v>
      </c>
      <c r="Q5842" s="28">
        <v>0</v>
      </c>
      <c r="R5842" s="27">
        <f t="shared" si="479"/>
        <v>50.999999998603016</v>
      </c>
      <c r="S5842" s="3" t="s">
        <v>4</v>
      </c>
      <c r="T5842" s="3" t="s">
        <v>5898</v>
      </c>
      <c r="U5842" s="3" t="s">
        <v>5903</v>
      </c>
      <c r="V5842" s="3" t="s">
        <v>5982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3</v>
      </c>
      <c r="AC5842" s="5">
        <v>0</v>
      </c>
      <c r="AD5842" s="5">
        <v>0</v>
      </c>
      <c r="AE5842" s="2">
        <v>2</v>
      </c>
      <c r="AF5842" s="2">
        <v>0</v>
      </c>
      <c r="AG5842" s="2">
        <v>0</v>
      </c>
      <c r="AH5842" s="2">
        <v>0</v>
      </c>
      <c r="AI5842" s="2">
        <v>0</v>
      </c>
      <c r="AJ5842" s="2">
        <v>1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</row>
    <row r="5843" spans="1:46" x14ac:dyDescent="0.2">
      <c r="A5843" s="2">
        <v>1700186</v>
      </c>
      <c r="B5843" s="2">
        <v>895005</v>
      </c>
      <c r="C5843" s="7">
        <v>23.253381179368201</v>
      </c>
      <c r="D5843" s="7">
        <v>38.433237039876502</v>
      </c>
      <c r="E5843" s="19" t="s">
        <v>5892</v>
      </c>
      <c r="F5843" s="46">
        <f>INDEX(Δεδομένα!$P:$P,MATCH('2021'!E5843,Δεδομένα!$O:$O,0))</f>
        <v>176</v>
      </c>
      <c r="G5843" s="49" t="s">
        <v>5820</v>
      </c>
      <c r="H5843" s="51" t="str">
        <f>INDEX(Δεδομένα!B$1:B$51,MATCH('2021'!G5843,Δεδομένα!A$1:A$51,0))</f>
        <v>ΣΤΕΡΕΑΣ ΕΛΛΑΔΟΣ</v>
      </c>
      <c r="I5843" s="53">
        <f>INDEX(Δεδομένα!E$1:E$13,MATCH('2021'!H5843,Δεδομένα!D$1:D$13,0))</f>
        <v>9</v>
      </c>
      <c r="J5843" s="4">
        <v>44467</v>
      </c>
      <c r="K5843" s="3" t="s">
        <v>1104</v>
      </c>
      <c r="L5843" s="17" t="str">
        <f t="shared" si="476"/>
        <v>28/09/2021 16:13</v>
      </c>
      <c r="M5843" s="4">
        <v>44467</v>
      </c>
      <c r="N5843" s="3" t="s">
        <v>2171</v>
      </c>
      <c r="O5843" s="17" t="str">
        <f t="shared" si="477"/>
        <v>28/09/2021 18:01</v>
      </c>
      <c r="P5843" s="24">
        <f t="shared" si="478"/>
        <v>7.5000000004365575E-2</v>
      </c>
      <c r="Q5843" s="28">
        <v>0</v>
      </c>
      <c r="R5843" s="27">
        <f t="shared" si="479"/>
        <v>108.00000000628643</v>
      </c>
      <c r="S5843" s="3" t="s">
        <v>4</v>
      </c>
      <c r="T5843" s="3" t="s">
        <v>5826</v>
      </c>
      <c r="U5843" s="3" t="s">
        <v>5894</v>
      </c>
      <c r="V5843" s="3" t="s">
        <v>5983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1</v>
      </c>
      <c r="AC5843" s="5">
        <v>0</v>
      </c>
      <c r="AD5843" s="5">
        <v>0</v>
      </c>
      <c r="AE5843" s="2">
        <v>6</v>
      </c>
      <c r="AF5843" s="2">
        <v>0</v>
      </c>
      <c r="AG5843" s="2">
        <v>0</v>
      </c>
      <c r="AH5843" s="2">
        <v>0</v>
      </c>
      <c r="AI5843" s="2">
        <v>0</v>
      </c>
      <c r="AJ5843" s="2">
        <v>3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</row>
    <row r="5844" spans="1:46" x14ac:dyDescent="0.2">
      <c r="A5844" s="2">
        <v>1700204</v>
      </c>
      <c r="B5844" s="2">
        <v>895234</v>
      </c>
      <c r="C5844" s="7">
        <v>23.281729016610502</v>
      </c>
      <c r="D5844" s="7">
        <v>38.259870142167998</v>
      </c>
      <c r="E5844" s="19" t="s">
        <v>5892</v>
      </c>
      <c r="F5844" s="46">
        <f>INDEX(Δεδομένα!$P:$P,MATCH('2021'!E5844,Δεδομένα!$O:$O,0))</f>
        <v>176</v>
      </c>
      <c r="G5844" s="49" t="s">
        <v>5820</v>
      </c>
      <c r="H5844" s="51" t="str">
        <f>INDEX(Δεδομένα!B$1:B$51,MATCH('2021'!G5844,Δεδομένα!A$1:A$51,0))</f>
        <v>ΣΤΕΡΕΑΣ ΕΛΛΑΔΟΣ</v>
      </c>
      <c r="I5844" s="53">
        <f>INDEX(Δεδομένα!E$1:E$13,MATCH('2021'!H5844,Δεδομένα!D$1:D$13,0))</f>
        <v>9</v>
      </c>
      <c r="J5844" s="4">
        <v>44468</v>
      </c>
      <c r="K5844" s="3" t="s">
        <v>202</v>
      </c>
      <c r="L5844" s="17" t="str">
        <f t="shared" si="476"/>
        <v>29/09/2021 16:33</v>
      </c>
      <c r="M5844" s="4">
        <v>44468</v>
      </c>
      <c r="N5844" s="3" t="s">
        <v>510</v>
      </c>
      <c r="O5844" s="17" t="str">
        <f t="shared" si="477"/>
        <v>29/09/2021 17:20</v>
      </c>
      <c r="P5844" s="24">
        <f t="shared" si="478"/>
        <v>3.2638888886140194E-2</v>
      </c>
      <c r="Q5844" s="28">
        <v>0</v>
      </c>
      <c r="R5844" s="27">
        <f t="shared" si="479"/>
        <v>46.999999996041879</v>
      </c>
      <c r="S5844" s="3" t="s">
        <v>4</v>
      </c>
      <c r="T5844" s="3" t="s">
        <v>5898</v>
      </c>
      <c r="U5844" s="3" t="s">
        <v>5925</v>
      </c>
      <c r="V5844" s="3" t="s">
        <v>5984</v>
      </c>
      <c r="W5844" s="5">
        <v>0</v>
      </c>
      <c r="X5844" s="5">
        <v>0</v>
      </c>
      <c r="Y5844" s="5">
        <v>0</v>
      </c>
      <c r="Z5844" s="5">
        <v>0</v>
      </c>
      <c r="AA5844" s="5">
        <v>1</v>
      </c>
      <c r="AB5844" s="5">
        <v>0</v>
      </c>
      <c r="AC5844" s="5">
        <v>2</v>
      </c>
      <c r="AD5844" s="5">
        <v>0</v>
      </c>
      <c r="AE5844" s="2">
        <v>6</v>
      </c>
      <c r="AF5844" s="2">
        <v>0</v>
      </c>
      <c r="AG5844" s="2">
        <v>0</v>
      </c>
      <c r="AH5844" s="2">
        <v>0</v>
      </c>
      <c r="AI5844" s="2">
        <v>0</v>
      </c>
      <c r="AJ5844" s="2">
        <v>2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</row>
    <row r="5845" spans="1:46" x14ac:dyDescent="0.2">
      <c r="A5845" s="2">
        <v>1700212</v>
      </c>
      <c r="B5845" s="2">
        <v>895388</v>
      </c>
      <c r="C5845" s="7">
        <v>23.324572701196502</v>
      </c>
      <c r="D5845" s="7">
        <v>38.349099832285603</v>
      </c>
      <c r="E5845" s="19" t="s">
        <v>5892</v>
      </c>
      <c r="F5845" s="46">
        <f>INDEX(Δεδομένα!$P:$P,MATCH('2021'!E5845,Δεδομένα!$O:$O,0))</f>
        <v>176</v>
      </c>
      <c r="G5845" s="49" t="s">
        <v>5820</v>
      </c>
      <c r="H5845" s="51" t="str">
        <f>INDEX(Δεδομένα!B$1:B$51,MATCH('2021'!G5845,Δεδομένα!A$1:A$51,0))</f>
        <v>ΣΤΕΡΕΑΣ ΕΛΛΑΔΟΣ</v>
      </c>
      <c r="I5845" s="53">
        <f>INDEX(Δεδομένα!E$1:E$13,MATCH('2021'!H5845,Δεδομένα!D$1:D$13,0))</f>
        <v>9</v>
      </c>
      <c r="J5845" s="4">
        <v>44469</v>
      </c>
      <c r="K5845" s="3" t="s">
        <v>338</v>
      </c>
      <c r="L5845" s="17" t="str">
        <f t="shared" si="476"/>
        <v>30/09/2021 11:00</v>
      </c>
      <c r="M5845" s="4">
        <v>44469</v>
      </c>
      <c r="N5845" s="3" t="s">
        <v>1300</v>
      </c>
      <c r="O5845" s="17" t="str">
        <f t="shared" si="477"/>
        <v>30/09/2021 11:45</v>
      </c>
      <c r="P5845" s="24">
        <f t="shared" si="478"/>
        <v>3.125E-2</v>
      </c>
      <c r="Q5845" s="28">
        <v>0</v>
      </c>
      <c r="R5845" s="27">
        <f t="shared" si="479"/>
        <v>45</v>
      </c>
      <c r="S5845" s="3" t="s">
        <v>4</v>
      </c>
      <c r="T5845" s="3" t="s">
        <v>5898</v>
      </c>
      <c r="U5845" s="3" t="s">
        <v>5903</v>
      </c>
      <c r="V5845" s="3" t="s">
        <v>5903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0.25</v>
      </c>
      <c r="AC5845" s="5">
        <v>0.25</v>
      </c>
      <c r="AD5845" s="5">
        <v>0</v>
      </c>
      <c r="AE5845" s="2">
        <v>2</v>
      </c>
      <c r="AF5845" s="2">
        <v>0</v>
      </c>
      <c r="AG5845" s="2">
        <v>0</v>
      </c>
      <c r="AH5845" s="2">
        <v>0</v>
      </c>
      <c r="AI5845" s="2">
        <v>0</v>
      </c>
      <c r="AJ5845" s="2">
        <v>1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</row>
    <row r="5846" spans="1:46" x14ac:dyDescent="0.2">
      <c r="A5846" s="2">
        <v>1700420</v>
      </c>
      <c r="B5846" s="2">
        <v>895673</v>
      </c>
      <c r="C5846" s="7">
        <v>23.328187415069898</v>
      </c>
      <c r="D5846" s="7">
        <v>38.242814332121696</v>
      </c>
      <c r="E5846" s="19" t="s">
        <v>5892</v>
      </c>
      <c r="F5846" s="46">
        <f>INDEX(Δεδομένα!$P:$P,MATCH('2021'!E5846,Δεδομένα!$O:$O,0))</f>
        <v>176</v>
      </c>
      <c r="G5846" s="49" t="s">
        <v>5820</v>
      </c>
      <c r="H5846" s="51" t="str">
        <f>INDEX(Δεδομένα!B$1:B$51,MATCH('2021'!G5846,Δεδομένα!A$1:A$51,0))</f>
        <v>ΣΤΕΡΕΑΣ ΕΛΛΑΔΟΣ</v>
      </c>
      <c r="I5846" s="53">
        <f>INDEX(Δεδομένα!E$1:E$13,MATCH('2021'!H5846,Δεδομένα!D$1:D$13,0))</f>
        <v>9</v>
      </c>
      <c r="J5846" s="4">
        <v>44470</v>
      </c>
      <c r="K5846" s="3" t="s">
        <v>2633</v>
      </c>
      <c r="L5846" s="17" t="str">
        <f t="shared" si="476"/>
        <v>01/10/2021 15:17</v>
      </c>
      <c r="M5846" s="4">
        <v>44470</v>
      </c>
      <c r="N5846" s="3" t="s">
        <v>949</v>
      </c>
      <c r="O5846" s="17" t="str">
        <f t="shared" si="477"/>
        <v>01/10/2021 18:21</v>
      </c>
      <c r="P5846" s="24">
        <f t="shared" si="478"/>
        <v>0.12777777777228039</v>
      </c>
      <c r="Q5846" s="28">
        <v>0</v>
      </c>
      <c r="R5846" s="27">
        <f t="shared" si="479"/>
        <v>183.99999999208376</v>
      </c>
      <c r="S5846" s="3" t="s">
        <v>4</v>
      </c>
      <c r="T5846" s="3" t="s">
        <v>123</v>
      </c>
      <c r="U5846" s="3" t="s">
        <v>123</v>
      </c>
      <c r="V5846" s="3" t="s">
        <v>5985</v>
      </c>
      <c r="W5846" s="5">
        <v>0</v>
      </c>
      <c r="X5846" s="5">
        <v>0</v>
      </c>
      <c r="Y5846" s="5">
        <v>0</v>
      </c>
      <c r="Z5846" s="5">
        <v>6</v>
      </c>
      <c r="AA5846" s="5">
        <v>0</v>
      </c>
      <c r="AB5846" s="5">
        <v>0</v>
      </c>
      <c r="AC5846" s="5">
        <v>0</v>
      </c>
      <c r="AD5846" s="5">
        <v>0</v>
      </c>
      <c r="AE5846" s="2">
        <v>4</v>
      </c>
      <c r="AF5846" s="2">
        <v>0</v>
      </c>
      <c r="AG5846" s="2">
        <v>0</v>
      </c>
      <c r="AH5846" s="2">
        <v>0</v>
      </c>
      <c r="AI5846" s="2">
        <v>0</v>
      </c>
      <c r="AJ5846" s="2">
        <v>2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</row>
    <row r="5847" spans="1:46" x14ac:dyDescent="0.2">
      <c r="A5847" s="2">
        <v>1700431</v>
      </c>
      <c r="B5847" s="2">
        <v>895755</v>
      </c>
      <c r="C5847" s="7">
        <v>23.3510299143602</v>
      </c>
      <c r="D5847" s="7">
        <v>38.376765123918197</v>
      </c>
      <c r="E5847" s="19" t="s">
        <v>5892</v>
      </c>
      <c r="F5847" s="46">
        <f>INDEX(Δεδομένα!$P:$P,MATCH('2021'!E5847,Δεδομένα!$O:$O,0))</f>
        <v>176</v>
      </c>
      <c r="G5847" s="49" t="s">
        <v>5820</v>
      </c>
      <c r="H5847" s="51" t="str">
        <f>INDEX(Δεδομένα!B$1:B$51,MATCH('2021'!G5847,Δεδομένα!A$1:A$51,0))</f>
        <v>ΣΤΕΡΕΑΣ ΕΛΛΑΔΟΣ</v>
      </c>
      <c r="I5847" s="53">
        <f>INDEX(Δεδομένα!E$1:E$13,MATCH('2021'!H5847,Δεδομένα!D$1:D$13,0))</f>
        <v>9</v>
      </c>
      <c r="J5847" s="4">
        <v>44470</v>
      </c>
      <c r="K5847" s="3" t="s">
        <v>523</v>
      </c>
      <c r="L5847" s="17" t="str">
        <f t="shared" si="476"/>
        <v>01/10/2021 20:08</v>
      </c>
      <c r="M5847" s="4">
        <v>44470</v>
      </c>
      <c r="N5847" s="3" t="s">
        <v>1601</v>
      </c>
      <c r="O5847" s="17" t="str">
        <f t="shared" si="477"/>
        <v>01/10/2021 20:35</v>
      </c>
      <c r="P5847" s="24">
        <f t="shared" si="478"/>
        <v>1.8750000002910383E-2</v>
      </c>
      <c r="Q5847" s="28">
        <v>0</v>
      </c>
      <c r="R5847" s="27">
        <f t="shared" si="479"/>
        <v>27.000000004190952</v>
      </c>
      <c r="S5847" s="3" t="s">
        <v>4</v>
      </c>
      <c r="T5847" s="3" t="s">
        <v>5898</v>
      </c>
      <c r="U5847" s="3" t="s">
        <v>5931</v>
      </c>
      <c r="V5847" s="3" t="s">
        <v>5986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25</v>
      </c>
      <c r="AD5847" s="5">
        <v>0</v>
      </c>
      <c r="AE5847" s="2">
        <v>5</v>
      </c>
      <c r="AF5847" s="2">
        <v>0</v>
      </c>
      <c r="AG5847" s="2">
        <v>0</v>
      </c>
      <c r="AH5847" s="2">
        <v>0</v>
      </c>
      <c r="AI5847" s="2">
        <v>0</v>
      </c>
      <c r="AJ5847" s="2">
        <v>2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</row>
    <row r="5848" spans="1:46" x14ac:dyDescent="0.2">
      <c r="A5848" s="2">
        <v>1700458</v>
      </c>
      <c r="B5848" s="2">
        <v>896001</v>
      </c>
      <c r="C5848" s="7">
        <v>23.301775096629299</v>
      </c>
      <c r="D5848" s="7">
        <v>38.334613562703701</v>
      </c>
      <c r="E5848" s="19" t="s">
        <v>5892</v>
      </c>
      <c r="F5848" s="46">
        <f>INDEX(Δεδομένα!$P:$P,MATCH('2021'!E5848,Δεδομένα!$O:$O,0))</f>
        <v>176</v>
      </c>
      <c r="G5848" s="49" t="s">
        <v>5820</v>
      </c>
      <c r="H5848" s="51" t="str">
        <f>INDEX(Δεδομένα!B$1:B$51,MATCH('2021'!G5848,Δεδομένα!A$1:A$51,0))</f>
        <v>ΣΤΕΡΕΑΣ ΕΛΛΑΔΟΣ</v>
      </c>
      <c r="I5848" s="53">
        <f>INDEX(Δεδομένα!E$1:E$13,MATCH('2021'!H5848,Δεδομένα!D$1:D$13,0))</f>
        <v>9</v>
      </c>
      <c r="J5848" s="4">
        <v>44471</v>
      </c>
      <c r="K5848" s="3" t="s">
        <v>131</v>
      </c>
      <c r="L5848" s="17" t="str">
        <f t="shared" si="476"/>
        <v>02/10/2021 19:15</v>
      </c>
      <c r="M5848" s="4">
        <v>44471</v>
      </c>
      <c r="N5848" s="3" t="s">
        <v>458</v>
      </c>
      <c r="O5848" s="17" t="str">
        <f t="shared" si="477"/>
        <v>02/10/2021 19:50</v>
      </c>
      <c r="P5848" s="24">
        <f t="shared" si="478"/>
        <v>2.4305555554747116E-2</v>
      </c>
      <c r="Q5848" s="28">
        <v>0</v>
      </c>
      <c r="R5848" s="27">
        <f t="shared" si="479"/>
        <v>34.999999998835847</v>
      </c>
      <c r="S5848" s="3" t="s">
        <v>4</v>
      </c>
      <c r="T5848" s="3" t="s">
        <v>5898</v>
      </c>
      <c r="U5848" s="3" t="s">
        <v>5903</v>
      </c>
      <c r="V5848" s="3" t="s">
        <v>5987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20</v>
      </c>
      <c r="AD5848" s="5">
        <v>0</v>
      </c>
      <c r="AE5848" s="2">
        <v>6</v>
      </c>
      <c r="AF5848" s="2">
        <v>0</v>
      </c>
      <c r="AG5848" s="2">
        <v>0</v>
      </c>
      <c r="AH5848" s="2">
        <v>0</v>
      </c>
      <c r="AI5848" s="2">
        <v>0</v>
      </c>
      <c r="AJ5848" s="2">
        <v>3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</row>
    <row r="5849" spans="1:46" x14ac:dyDescent="0.2">
      <c r="A5849" s="2">
        <v>1701529</v>
      </c>
      <c r="B5849" s="2">
        <v>896708</v>
      </c>
      <c r="C5849" s="7">
        <v>23.127326998458798</v>
      </c>
      <c r="D5849" s="7">
        <v>38.275842950394399</v>
      </c>
      <c r="E5849" s="19" t="s">
        <v>5892</v>
      </c>
      <c r="F5849" s="46">
        <f>INDEX(Δεδομένα!$P:$P,MATCH('2021'!E5849,Δεδομένα!$O:$O,0))</f>
        <v>176</v>
      </c>
      <c r="G5849" s="49" t="s">
        <v>5820</v>
      </c>
      <c r="H5849" s="51" t="str">
        <f>INDEX(Δεδομένα!B$1:B$51,MATCH('2021'!G5849,Δεδομένα!A$1:A$51,0))</f>
        <v>ΣΤΕΡΕΑΣ ΕΛΛΑΔΟΣ</v>
      </c>
      <c r="I5849" s="53">
        <f>INDEX(Δεδομένα!E$1:E$13,MATCH('2021'!H5849,Δεδομένα!D$1:D$13,0))</f>
        <v>9</v>
      </c>
      <c r="J5849" s="4">
        <v>44474</v>
      </c>
      <c r="K5849" s="3" t="s">
        <v>586</v>
      </c>
      <c r="L5849" s="17" t="str">
        <f t="shared" si="476"/>
        <v>05/10/2021 09:02</v>
      </c>
      <c r="M5849" s="4">
        <v>44474</v>
      </c>
      <c r="N5849" s="3" t="s">
        <v>1338</v>
      </c>
      <c r="O5849" s="17" t="str">
        <f t="shared" si="477"/>
        <v>05/10/2021 10:40</v>
      </c>
      <c r="P5849" s="24">
        <f t="shared" si="478"/>
        <v>6.805555555911269E-2</v>
      </c>
      <c r="Q5849" s="28">
        <v>0</v>
      </c>
      <c r="R5849" s="27">
        <f t="shared" si="479"/>
        <v>98.000000005122274</v>
      </c>
      <c r="S5849" s="3" t="s">
        <v>4</v>
      </c>
      <c r="T5849" s="3" t="s">
        <v>5898</v>
      </c>
      <c r="U5849" s="3" t="s">
        <v>5914</v>
      </c>
      <c r="V5849" s="3" t="s">
        <v>5988</v>
      </c>
      <c r="W5849" s="5">
        <v>0</v>
      </c>
      <c r="X5849" s="5">
        <v>0</v>
      </c>
      <c r="Y5849" s="5">
        <v>0</v>
      </c>
      <c r="Z5849" s="5">
        <v>2</v>
      </c>
      <c r="AA5849" s="5">
        <v>0</v>
      </c>
      <c r="AB5849" s="5">
        <v>0</v>
      </c>
      <c r="AC5849" s="5">
        <v>0</v>
      </c>
      <c r="AD5849" s="5">
        <v>0</v>
      </c>
      <c r="AE5849" s="2">
        <v>4</v>
      </c>
      <c r="AF5849" s="2">
        <v>0</v>
      </c>
      <c r="AG5849" s="2">
        <v>0</v>
      </c>
      <c r="AH5849" s="2">
        <v>0</v>
      </c>
      <c r="AI5849" s="2">
        <v>0</v>
      </c>
      <c r="AJ5849" s="2">
        <v>2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</row>
    <row r="5850" spans="1:46" x14ac:dyDescent="0.2">
      <c r="A5850" s="2">
        <v>1703971</v>
      </c>
      <c r="B5850" s="2">
        <v>897538</v>
      </c>
      <c r="C5850" s="7">
        <v>23.353269746080802</v>
      </c>
      <c r="D5850" s="7">
        <v>38.376608726207898</v>
      </c>
      <c r="E5850" s="19" t="s">
        <v>5892</v>
      </c>
      <c r="F5850" s="46">
        <f>INDEX(Δεδομένα!$P:$P,MATCH('2021'!E5850,Δεδομένα!$O:$O,0))</f>
        <v>176</v>
      </c>
      <c r="G5850" s="49" t="s">
        <v>5820</v>
      </c>
      <c r="H5850" s="51" t="str">
        <f>INDEX(Δεδομένα!B$1:B$51,MATCH('2021'!G5850,Δεδομένα!A$1:A$51,0))</f>
        <v>ΣΤΕΡΕΑΣ ΕΛΛΑΔΟΣ</v>
      </c>
      <c r="I5850" s="53">
        <f>INDEX(Δεδομένα!E$1:E$13,MATCH('2021'!H5850,Δεδομένα!D$1:D$13,0))</f>
        <v>9</v>
      </c>
      <c r="J5850" s="4">
        <v>44476</v>
      </c>
      <c r="K5850" s="3" t="s">
        <v>694</v>
      </c>
      <c r="L5850" s="17" t="str">
        <f t="shared" si="476"/>
        <v>07/10/2021 20:20</v>
      </c>
      <c r="M5850" s="4">
        <v>44476</v>
      </c>
      <c r="N5850" s="3" t="s">
        <v>989</v>
      </c>
      <c r="O5850" s="17" t="str">
        <f t="shared" si="477"/>
        <v>07/10/2021 21:40</v>
      </c>
      <c r="P5850" s="24">
        <f t="shared" si="478"/>
        <v>5.5555555562023073E-2</v>
      </c>
      <c r="Q5850" s="28">
        <v>0</v>
      </c>
      <c r="R5850" s="27">
        <f t="shared" si="479"/>
        <v>80.000000009313226</v>
      </c>
      <c r="S5850" s="3" t="s">
        <v>4</v>
      </c>
      <c r="T5850" s="3" t="s">
        <v>5898</v>
      </c>
      <c r="U5850" s="3" t="s">
        <v>5931</v>
      </c>
      <c r="V5850" s="3" t="s">
        <v>5986</v>
      </c>
      <c r="W5850" s="5">
        <v>0</v>
      </c>
      <c r="X5850" s="5">
        <v>0</v>
      </c>
      <c r="Y5850" s="5">
        <v>0</v>
      </c>
      <c r="Z5850" s="5">
        <v>100</v>
      </c>
      <c r="AA5850" s="5">
        <v>0</v>
      </c>
      <c r="AB5850" s="5">
        <v>0</v>
      </c>
      <c r="AC5850" s="5">
        <v>0</v>
      </c>
      <c r="AD5850" s="5">
        <v>0</v>
      </c>
      <c r="AE5850" s="2">
        <v>4</v>
      </c>
      <c r="AF5850" s="2">
        <v>0</v>
      </c>
      <c r="AG5850" s="2">
        <v>0</v>
      </c>
      <c r="AH5850" s="2">
        <v>0</v>
      </c>
      <c r="AI5850" s="2">
        <v>0</v>
      </c>
      <c r="AJ5850" s="2">
        <v>2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</row>
    <row r="5851" spans="1:46" x14ac:dyDescent="0.2">
      <c r="A5851" s="2">
        <v>1704112</v>
      </c>
      <c r="B5851" s="2">
        <v>899108</v>
      </c>
      <c r="C5851" s="7">
        <v>23.251178741455099</v>
      </c>
      <c r="D5851" s="7">
        <v>38.369228363037102</v>
      </c>
      <c r="E5851" s="19" t="s">
        <v>5892</v>
      </c>
      <c r="F5851" s="46">
        <f>INDEX(Δεδομένα!$P:$P,MATCH('2021'!E5851,Δεδομένα!$O:$O,0))</f>
        <v>176</v>
      </c>
      <c r="G5851" s="49" t="s">
        <v>5820</v>
      </c>
      <c r="H5851" s="51" t="str">
        <f>INDEX(Δεδομένα!B$1:B$51,MATCH('2021'!G5851,Δεδομένα!A$1:A$51,0))</f>
        <v>ΣΤΕΡΕΑΣ ΕΛΛΑΔΟΣ</v>
      </c>
      <c r="I5851" s="53">
        <f>INDEX(Δεδομένα!E$1:E$13,MATCH('2021'!H5851,Δεδομένα!D$1:D$13,0))</f>
        <v>9</v>
      </c>
      <c r="J5851" s="4">
        <v>44481</v>
      </c>
      <c r="K5851" s="3" t="s">
        <v>434</v>
      </c>
      <c r="L5851" s="17" t="str">
        <f t="shared" si="476"/>
        <v>12/10/2021 17:48</v>
      </c>
      <c r="M5851" s="4">
        <v>44481</v>
      </c>
      <c r="N5851" s="3" t="s">
        <v>269</v>
      </c>
      <c r="O5851" s="17" t="str">
        <f t="shared" si="477"/>
        <v>12/10/2021 18:19</v>
      </c>
      <c r="P5851" s="24">
        <f t="shared" si="478"/>
        <v>2.1527777775190771E-2</v>
      </c>
      <c r="Q5851" s="28">
        <v>0</v>
      </c>
      <c r="R5851" s="27">
        <f t="shared" si="479"/>
        <v>30.99999999627471</v>
      </c>
      <c r="S5851" s="3" t="s">
        <v>4</v>
      </c>
      <c r="T5851" s="3" t="s">
        <v>5898</v>
      </c>
      <c r="U5851" s="3" t="s">
        <v>5903</v>
      </c>
      <c r="V5851" s="3" t="s">
        <v>5989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0.1</v>
      </c>
      <c r="AE5851" s="2">
        <v>2</v>
      </c>
      <c r="AF5851" s="2">
        <v>0</v>
      </c>
      <c r="AG5851" s="2">
        <v>0</v>
      </c>
      <c r="AH5851" s="2">
        <v>0</v>
      </c>
      <c r="AI5851" s="2">
        <v>0</v>
      </c>
      <c r="AJ5851" s="2">
        <v>1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</row>
    <row r="5852" spans="1:46" x14ac:dyDescent="0.2">
      <c r="A5852" s="2">
        <v>1707373</v>
      </c>
      <c r="B5852" s="2">
        <v>903616</v>
      </c>
      <c r="C5852" s="7">
        <v>23.200431515949699</v>
      </c>
      <c r="D5852" s="7">
        <v>38.318210205724</v>
      </c>
      <c r="E5852" s="19" t="s">
        <v>5892</v>
      </c>
      <c r="F5852" s="46">
        <f>INDEX(Δεδομένα!$P:$P,MATCH('2021'!E5852,Δεδομένα!$O:$O,0))</f>
        <v>176</v>
      </c>
      <c r="G5852" s="49" t="s">
        <v>5820</v>
      </c>
      <c r="H5852" s="51" t="str">
        <f>INDEX(Δεδομένα!B$1:B$51,MATCH('2021'!G5852,Δεδομένα!A$1:A$51,0))</f>
        <v>ΣΤΕΡΕΑΣ ΕΛΛΑΔΟΣ</v>
      </c>
      <c r="I5852" s="53">
        <f>INDEX(Δεδομένα!E$1:E$13,MATCH('2021'!H5852,Δεδομένα!D$1:D$13,0))</f>
        <v>9</v>
      </c>
      <c r="J5852" s="4">
        <v>44492</v>
      </c>
      <c r="K5852" s="3" t="s">
        <v>579</v>
      </c>
      <c r="L5852" s="17" t="str">
        <f t="shared" si="476"/>
        <v>23/10/2021 15:54</v>
      </c>
      <c r="M5852" s="4">
        <v>44492</v>
      </c>
      <c r="N5852" s="3" t="s">
        <v>729</v>
      </c>
      <c r="O5852" s="17" t="str">
        <f t="shared" si="477"/>
        <v>23/10/2021 16:51</v>
      </c>
      <c r="P5852" s="24">
        <f t="shared" si="478"/>
        <v>3.9583333331393078E-2</v>
      </c>
      <c r="Q5852" s="28">
        <v>0</v>
      </c>
      <c r="R5852" s="27">
        <f t="shared" si="479"/>
        <v>56.999999997206032</v>
      </c>
      <c r="S5852" s="3" t="s">
        <v>4</v>
      </c>
      <c r="T5852" s="3" t="s">
        <v>5898</v>
      </c>
      <c r="U5852" s="3" t="s">
        <v>5903</v>
      </c>
      <c r="V5852" s="3" t="s">
        <v>5990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0.1</v>
      </c>
      <c r="AC5852" s="5">
        <v>0</v>
      </c>
      <c r="AD5852" s="5">
        <v>0</v>
      </c>
      <c r="AE5852" s="2">
        <v>2</v>
      </c>
      <c r="AF5852" s="2">
        <v>0</v>
      </c>
      <c r="AG5852" s="2">
        <v>0</v>
      </c>
      <c r="AH5852" s="2">
        <v>0</v>
      </c>
      <c r="AI5852" s="2">
        <v>0</v>
      </c>
      <c r="AJ5852" s="2">
        <v>1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</row>
    <row r="5853" spans="1:46" x14ac:dyDescent="0.2">
      <c r="A5853" s="2">
        <v>1708558</v>
      </c>
      <c r="B5853" s="2">
        <v>904452</v>
      </c>
      <c r="D5853" s="2"/>
      <c r="E5853" s="19" t="s">
        <v>5892</v>
      </c>
      <c r="F5853" s="46">
        <f>INDEX(Δεδομένα!$P:$P,MATCH('2021'!E5853,Δεδομένα!$O:$O,0))</f>
        <v>176</v>
      </c>
      <c r="G5853" s="49" t="s">
        <v>5820</v>
      </c>
      <c r="H5853" s="51" t="str">
        <f>INDEX(Δεδομένα!B$1:B$51,MATCH('2021'!G5853,Δεδομένα!A$1:A$51,0))</f>
        <v>ΣΤΕΡΕΑΣ ΕΛΛΑΔΟΣ</v>
      </c>
      <c r="I5853" s="53">
        <f>INDEX(Δεδομένα!E$1:E$13,MATCH('2021'!H5853,Δεδομένα!D$1:D$13,0))</f>
        <v>9</v>
      </c>
      <c r="J5853" s="4">
        <v>44495</v>
      </c>
      <c r="K5853" s="3" t="s">
        <v>46</v>
      </c>
      <c r="L5853" s="17" t="str">
        <f t="shared" si="476"/>
        <v>26/10/2021 16:55</v>
      </c>
      <c r="M5853" s="4">
        <v>44495</v>
      </c>
      <c r="N5853" s="3" t="s">
        <v>433</v>
      </c>
      <c r="O5853" s="17" t="str">
        <f t="shared" si="477"/>
        <v>26/10/2021 17:25</v>
      </c>
      <c r="P5853" s="24">
        <f t="shared" si="478"/>
        <v>2.0833333335758653E-2</v>
      </c>
      <c r="Q5853" s="28">
        <v>0</v>
      </c>
      <c r="R5853" s="27">
        <f t="shared" si="479"/>
        <v>30.00000000349246</v>
      </c>
      <c r="S5853" s="3" t="s">
        <v>4</v>
      </c>
      <c r="T5853" s="3" t="s">
        <v>5898</v>
      </c>
      <c r="U5853" s="3" t="s">
        <v>5932</v>
      </c>
      <c r="V5853" s="3" t="s">
        <v>5932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0.5</v>
      </c>
      <c r="AC5853" s="5">
        <v>0</v>
      </c>
      <c r="AD5853" s="5">
        <v>0</v>
      </c>
      <c r="AE5853" s="2">
        <v>2</v>
      </c>
      <c r="AF5853" s="2">
        <v>0</v>
      </c>
      <c r="AG5853" s="2">
        <v>0</v>
      </c>
      <c r="AH5853" s="2">
        <v>0</v>
      </c>
      <c r="AI5853" s="2">
        <v>0</v>
      </c>
      <c r="AJ5853" s="2">
        <v>1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</row>
    <row r="5854" spans="1:46" x14ac:dyDescent="0.2">
      <c r="A5854" s="2">
        <v>1709965</v>
      </c>
      <c r="B5854" s="2">
        <v>905444</v>
      </c>
      <c r="C5854" s="7">
        <v>22.856305440521002</v>
      </c>
      <c r="D5854" s="7">
        <v>38.273935477587699</v>
      </c>
      <c r="E5854" s="19" t="s">
        <v>5892</v>
      </c>
      <c r="F5854" s="46">
        <f>INDEX(Δεδομένα!$P:$P,MATCH('2021'!E5854,Δεδομένα!$O:$O,0))</f>
        <v>176</v>
      </c>
      <c r="G5854" s="49" t="s">
        <v>5820</v>
      </c>
      <c r="H5854" s="51" t="str">
        <f>INDEX(Δεδομένα!B$1:B$51,MATCH('2021'!G5854,Δεδομένα!A$1:A$51,0))</f>
        <v>ΣΤΕΡΕΑΣ ΕΛΛΑΔΟΣ</v>
      </c>
      <c r="I5854" s="53">
        <f>INDEX(Δεδομένα!E$1:E$13,MATCH('2021'!H5854,Δεδομένα!D$1:D$13,0))</f>
        <v>9</v>
      </c>
      <c r="J5854" s="4">
        <v>44499</v>
      </c>
      <c r="K5854" s="3" t="s">
        <v>46</v>
      </c>
      <c r="L5854" s="17" t="str">
        <f t="shared" si="476"/>
        <v>30/10/2021 16:55</v>
      </c>
      <c r="M5854" s="4">
        <v>44499</v>
      </c>
      <c r="N5854" s="3" t="s">
        <v>13</v>
      </c>
      <c r="O5854" s="17" t="str">
        <f t="shared" si="477"/>
        <v>30/10/2021 18:50</v>
      </c>
      <c r="P5854" s="24">
        <f t="shared" si="478"/>
        <v>7.9861111109494232E-2</v>
      </c>
      <c r="Q5854" s="28">
        <v>0</v>
      </c>
      <c r="R5854" s="27">
        <f t="shared" si="479"/>
        <v>114.99999999767169</v>
      </c>
      <c r="S5854" s="3" t="s">
        <v>4</v>
      </c>
      <c r="T5854" s="3" t="s">
        <v>5823</v>
      </c>
      <c r="U5854" s="3" t="s">
        <v>5870</v>
      </c>
      <c r="V5854" s="3" t="s">
        <v>5991</v>
      </c>
      <c r="W5854" s="5">
        <v>0</v>
      </c>
      <c r="X5854" s="5">
        <v>4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2">
        <v>4</v>
      </c>
      <c r="AF5854" s="2">
        <v>0</v>
      </c>
      <c r="AG5854" s="2">
        <v>0</v>
      </c>
      <c r="AH5854" s="2">
        <v>0</v>
      </c>
      <c r="AI5854" s="2">
        <v>0</v>
      </c>
      <c r="AJ5854" s="2">
        <v>2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</row>
    <row r="5855" spans="1:46" x14ac:dyDescent="0.2">
      <c r="A5855" s="2">
        <v>1710024</v>
      </c>
      <c r="B5855" s="2">
        <v>906512</v>
      </c>
      <c r="C5855" s="7">
        <v>23.440482089812399</v>
      </c>
      <c r="D5855" s="7">
        <v>38.361914891989599</v>
      </c>
      <c r="E5855" s="19" t="s">
        <v>5892</v>
      </c>
      <c r="F5855" s="46">
        <f>INDEX(Δεδομένα!$P:$P,MATCH('2021'!E5855,Δεδομένα!$O:$O,0))</f>
        <v>176</v>
      </c>
      <c r="G5855" s="49" t="s">
        <v>5820</v>
      </c>
      <c r="H5855" s="51" t="str">
        <f>INDEX(Δεδομένα!B$1:B$51,MATCH('2021'!G5855,Δεδομένα!A$1:A$51,0))</f>
        <v>ΣΤΕΡΕΑΣ ΕΛΛΑΔΟΣ</v>
      </c>
      <c r="I5855" s="53">
        <f>INDEX(Δεδομένα!E$1:E$13,MATCH('2021'!H5855,Δεδομένα!D$1:D$13,0))</f>
        <v>9</v>
      </c>
      <c r="J5855" s="4">
        <v>44504</v>
      </c>
      <c r="K5855" s="3" t="s">
        <v>1707</v>
      </c>
      <c r="L5855" s="17" t="str">
        <f t="shared" si="476"/>
        <v>04/11/2021 11:33</v>
      </c>
      <c r="M5855" s="4">
        <v>44504</v>
      </c>
      <c r="N5855" s="3" t="s">
        <v>345</v>
      </c>
      <c r="O5855" s="17" t="str">
        <f t="shared" si="477"/>
        <v>04/11/2021 12:10</v>
      </c>
      <c r="P5855" s="24">
        <f t="shared" si="478"/>
        <v>2.5694444448163267E-2</v>
      </c>
      <c r="Q5855" s="28">
        <v>0</v>
      </c>
      <c r="R5855" s="27">
        <f t="shared" si="479"/>
        <v>37.000000005355105</v>
      </c>
      <c r="S5855" s="3" t="s">
        <v>4</v>
      </c>
      <c r="T5855" s="3" t="s">
        <v>5898</v>
      </c>
      <c r="U5855" s="3" t="s">
        <v>5939</v>
      </c>
      <c r="V5855" s="3" t="s">
        <v>5939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0.2</v>
      </c>
      <c r="AD5855" s="5">
        <v>0</v>
      </c>
      <c r="AE5855" s="2">
        <v>2</v>
      </c>
      <c r="AF5855" s="2">
        <v>0</v>
      </c>
      <c r="AG5855" s="2">
        <v>0</v>
      </c>
      <c r="AH5855" s="2">
        <v>0</v>
      </c>
      <c r="AI5855" s="2">
        <v>0</v>
      </c>
      <c r="AJ5855" s="2">
        <v>1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</row>
    <row r="5856" spans="1:46" x14ac:dyDescent="0.2">
      <c r="A5856" s="2">
        <v>1714032</v>
      </c>
      <c r="B5856" s="2">
        <v>909028</v>
      </c>
      <c r="C5856" s="7">
        <v>23.305332109923199</v>
      </c>
      <c r="D5856" s="7">
        <v>38.209312382051202</v>
      </c>
      <c r="E5856" s="19" t="s">
        <v>5892</v>
      </c>
      <c r="F5856" s="46">
        <f>INDEX(Δεδομένα!$P:$P,MATCH('2021'!E5856,Δεδομένα!$O:$O,0))</f>
        <v>176</v>
      </c>
      <c r="G5856" s="49" t="s">
        <v>5820</v>
      </c>
      <c r="H5856" s="51" t="str">
        <f>INDEX(Δεδομένα!B$1:B$51,MATCH('2021'!G5856,Δεδομένα!A$1:A$51,0))</f>
        <v>ΣΤΕΡΕΑΣ ΕΛΛΑΔΟΣ</v>
      </c>
      <c r="I5856" s="53">
        <f>INDEX(Δεδομένα!E$1:E$13,MATCH('2021'!H5856,Δεδομένα!D$1:D$13,0))</f>
        <v>9</v>
      </c>
      <c r="J5856" s="4">
        <v>44514</v>
      </c>
      <c r="K5856" s="3" t="s">
        <v>731</v>
      </c>
      <c r="L5856" s="17" t="str">
        <f t="shared" si="476"/>
        <v>14/11/2021 16:31</v>
      </c>
      <c r="M5856" s="4">
        <v>44514</v>
      </c>
      <c r="N5856" s="3" t="s">
        <v>78</v>
      </c>
      <c r="O5856" s="17" t="str">
        <f t="shared" si="477"/>
        <v>14/11/2021 17:27</v>
      </c>
      <c r="P5856" s="24">
        <f t="shared" si="478"/>
        <v>3.8888888884685002E-2</v>
      </c>
      <c r="Q5856" s="28">
        <v>0</v>
      </c>
      <c r="R5856" s="27">
        <f t="shared" si="479"/>
        <v>55.999999993946403</v>
      </c>
      <c r="S5856" s="3" t="s">
        <v>4</v>
      </c>
      <c r="T5856" s="3" t="s">
        <v>123</v>
      </c>
      <c r="U5856" s="3" t="s">
        <v>4</v>
      </c>
      <c r="V5856" s="3" t="s">
        <v>5992</v>
      </c>
      <c r="W5856" s="5">
        <v>0</v>
      </c>
      <c r="X5856" s="5">
        <v>0.05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2">
        <v>3</v>
      </c>
      <c r="AF5856" s="2">
        <v>0</v>
      </c>
      <c r="AG5856" s="2">
        <v>0</v>
      </c>
      <c r="AH5856" s="2">
        <v>0</v>
      </c>
      <c r="AI5856" s="2">
        <v>0</v>
      </c>
      <c r="AJ5856" s="2">
        <v>1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</row>
    <row r="5857" spans="1:46" x14ac:dyDescent="0.2">
      <c r="A5857" s="2">
        <v>1715213</v>
      </c>
      <c r="B5857" s="2">
        <v>910658</v>
      </c>
      <c r="C5857" s="7">
        <v>23.112601104158198</v>
      </c>
      <c r="D5857" s="7">
        <v>38.278666509027701</v>
      </c>
      <c r="E5857" s="19" t="s">
        <v>5892</v>
      </c>
      <c r="F5857" s="46">
        <f>INDEX(Δεδομένα!$P:$P,MATCH('2021'!E5857,Δεδομένα!$O:$O,0))</f>
        <v>176</v>
      </c>
      <c r="G5857" s="49" t="s">
        <v>5820</v>
      </c>
      <c r="H5857" s="51" t="str">
        <f>INDEX(Δεδομένα!B$1:B$51,MATCH('2021'!G5857,Δεδομένα!A$1:A$51,0))</f>
        <v>ΣΤΕΡΕΑΣ ΕΛΛΑΔΟΣ</v>
      </c>
      <c r="I5857" s="53">
        <f>INDEX(Δεδομένα!E$1:E$13,MATCH('2021'!H5857,Δεδομένα!D$1:D$13,0))</f>
        <v>9</v>
      </c>
      <c r="J5857" s="4">
        <v>44521</v>
      </c>
      <c r="K5857" s="3" t="s">
        <v>576</v>
      </c>
      <c r="L5857" s="17" t="str">
        <f t="shared" si="476"/>
        <v>21/11/2021 18:42</v>
      </c>
      <c r="M5857" s="4">
        <v>44521</v>
      </c>
      <c r="N5857" s="3" t="s">
        <v>3480</v>
      </c>
      <c r="O5857" s="17" t="str">
        <f t="shared" si="477"/>
        <v>21/11/2021 20:26</v>
      </c>
      <c r="P5857" s="24">
        <f t="shared" si="478"/>
        <v>7.2222222224809229E-2</v>
      </c>
      <c r="Q5857" s="28">
        <v>0</v>
      </c>
      <c r="R5857" s="27">
        <f t="shared" si="479"/>
        <v>104.00000000372529</v>
      </c>
      <c r="S5857" s="3" t="s">
        <v>4</v>
      </c>
      <c r="T5857" s="3" t="s">
        <v>123</v>
      </c>
      <c r="U5857" s="3" t="s">
        <v>4</v>
      </c>
      <c r="V5857" s="3" t="s">
        <v>5908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0.1</v>
      </c>
      <c r="AD5857" s="5">
        <v>0</v>
      </c>
      <c r="AE5857" s="2">
        <v>2</v>
      </c>
      <c r="AF5857" s="2">
        <v>0</v>
      </c>
      <c r="AG5857" s="2">
        <v>0</v>
      </c>
      <c r="AH5857" s="2">
        <v>0</v>
      </c>
      <c r="AI5857" s="2">
        <v>0</v>
      </c>
      <c r="AJ5857" s="2">
        <v>1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</row>
    <row r="5858" spans="1:46" x14ac:dyDescent="0.2">
      <c r="A5858" s="2">
        <v>1672700</v>
      </c>
      <c r="B5858" s="2">
        <v>865211</v>
      </c>
      <c r="C5858" s="7">
        <v>23.642593325608299</v>
      </c>
      <c r="D5858" s="7">
        <v>38.314770753725199</v>
      </c>
      <c r="E5858" s="19" t="s">
        <v>5993</v>
      </c>
      <c r="F5858" s="46">
        <f>INDEX(Δεδομένα!$P:$P,MATCH('2021'!E5858,Δεδομένα!$O:$O,0))</f>
        <v>177</v>
      </c>
      <c r="G5858" s="49" t="s">
        <v>5820</v>
      </c>
      <c r="H5858" s="51" t="str">
        <f>INDEX(Δεδομένα!B$1:B$51,MATCH('2021'!G5858,Δεδομένα!A$1:A$51,0))</f>
        <v>ΣΤΕΡΕΑΣ ΕΛΛΑΔΟΣ</v>
      </c>
      <c r="I5858" s="53">
        <f>INDEX(Δεδομένα!E$1:E$13,MATCH('2021'!H5858,Δεδομένα!D$1:D$13,0))</f>
        <v>9</v>
      </c>
      <c r="J5858" s="4">
        <v>44373</v>
      </c>
      <c r="K5858" s="3" t="s">
        <v>1385</v>
      </c>
      <c r="L5858" s="17" t="str">
        <f t="shared" si="476"/>
        <v>26/06/2021 15:03</v>
      </c>
      <c r="M5858" s="4">
        <v>44373</v>
      </c>
      <c r="N5858" s="3" t="s">
        <v>641</v>
      </c>
      <c r="O5858" s="17" t="str">
        <f t="shared" si="477"/>
        <v>26/06/2021 16:25</v>
      </c>
      <c r="P5858" s="24">
        <f t="shared" si="478"/>
        <v>5.6944444448163267E-2</v>
      </c>
      <c r="Q5858" s="28">
        <v>0</v>
      </c>
      <c r="R5858" s="27">
        <f t="shared" si="479"/>
        <v>82.000000005355105</v>
      </c>
      <c r="S5858" s="3" t="s">
        <v>4</v>
      </c>
      <c r="T5858" s="3" t="s">
        <v>5994</v>
      </c>
      <c r="U5858" s="3" t="s">
        <v>4</v>
      </c>
      <c r="V5858" s="3" t="s">
        <v>5995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0.3</v>
      </c>
      <c r="AC5858" s="5">
        <v>0</v>
      </c>
      <c r="AD5858" s="5">
        <v>0</v>
      </c>
      <c r="AE5858" s="2">
        <v>10</v>
      </c>
      <c r="AF5858" s="2">
        <v>0</v>
      </c>
      <c r="AG5858" s="2">
        <v>0</v>
      </c>
      <c r="AH5858" s="2">
        <v>0</v>
      </c>
      <c r="AI5858" s="2">
        <v>0</v>
      </c>
      <c r="AJ5858" s="2">
        <v>5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 t="s">
        <v>4</v>
      </c>
      <c r="AT5858" s="2" t="s">
        <v>4</v>
      </c>
    </row>
    <row r="5859" spans="1:46" x14ac:dyDescent="0.2">
      <c r="A5859" s="2">
        <v>1676232</v>
      </c>
      <c r="B5859" s="2">
        <v>868313</v>
      </c>
      <c r="C5859" s="7">
        <v>23.829917955317299</v>
      </c>
      <c r="D5859" s="7">
        <v>38.274791267694098</v>
      </c>
      <c r="E5859" s="19" t="s">
        <v>5993</v>
      </c>
      <c r="F5859" s="46">
        <f>INDEX(Δεδομένα!$P:$P,MATCH('2021'!E5859,Δεδομένα!$O:$O,0))</f>
        <v>177</v>
      </c>
      <c r="G5859" s="49" t="s">
        <v>5820</v>
      </c>
      <c r="H5859" s="51" t="str">
        <f>INDEX(Δεδομένα!B$1:B$51,MATCH('2021'!G5859,Δεδομένα!A$1:A$51,0))</f>
        <v>ΣΤΕΡΕΑΣ ΕΛΛΑΔΟΣ</v>
      </c>
      <c r="I5859" s="53">
        <f>INDEX(Δεδομένα!E$1:E$13,MATCH('2021'!H5859,Δεδομένα!D$1:D$13,0))</f>
        <v>9</v>
      </c>
      <c r="J5859" s="4">
        <v>44382</v>
      </c>
      <c r="K5859" s="3" t="s">
        <v>526</v>
      </c>
      <c r="L5859" s="17" t="str">
        <f t="shared" si="476"/>
        <v>05/07/2021 17:05</v>
      </c>
      <c r="M5859" s="4">
        <v>44384</v>
      </c>
      <c r="N5859" s="3" t="s">
        <v>1672</v>
      </c>
      <c r="O5859" s="17" t="str">
        <f t="shared" si="477"/>
        <v>07/07/2021 18:08</v>
      </c>
      <c r="P5859" s="29">
        <f t="shared" si="478"/>
        <v>2.0437500000043656</v>
      </c>
      <c r="Q5859" s="30">
        <f>2*24</f>
        <v>48</v>
      </c>
      <c r="R5859" s="27">
        <f t="shared" si="479"/>
        <v>2943.0000000062864</v>
      </c>
      <c r="S5859" s="3" t="s">
        <v>4</v>
      </c>
      <c r="T5859" s="3" t="s">
        <v>123</v>
      </c>
      <c r="U5859" s="3" t="s">
        <v>4</v>
      </c>
      <c r="V5859" s="3" t="s">
        <v>5996</v>
      </c>
      <c r="W5859" s="5">
        <v>0</v>
      </c>
      <c r="X5859" s="5">
        <v>4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2">
        <v>8</v>
      </c>
      <c r="AF5859" s="2">
        <v>0</v>
      </c>
      <c r="AG5859" s="2">
        <v>0</v>
      </c>
      <c r="AH5859" s="2">
        <v>0</v>
      </c>
      <c r="AI5859" s="2">
        <v>0</v>
      </c>
      <c r="AJ5859" s="2">
        <v>4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</row>
    <row r="5860" spans="1:46" x14ac:dyDescent="0.2">
      <c r="A5860" s="2">
        <v>1675798</v>
      </c>
      <c r="B5860" s="2">
        <v>868337</v>
      </c>
      <c r="C5860" s="7">
        <v>23.669948577880898</v>
      </c>
      <c r="D5860" s="7">
        <v>38.291080474853501</v>
      </c>
      <c r="E5860" s="19" t="s">
        <v>5993</v>
      </c>
      <c r="F5860" s="46">
        <f>INDEX(Δεδομένα!$P:$P,MATCH('2021'!E5860,Δεδομένα!$O:$O,0))</f>
        <v>177</v>
      </c>
      <c r="G5860" s="49" t="s">
        <v>5820</v>
      </c>
      <c r="H5860" s="51" t="str">
        <f>INDEX(Δεδομένα!B$1:B$51,MATCH('2021'!G5860,Δεδομένα!A$1:A$51,0))</f>
        <v>ΣΤΕΡΕΑΣ ΕΛΛΑΔΟΣ</v>
      </c>
      <c r="I5860" s="53">
        <f>INDEX(Δεδομένα!E$1:E$13,MATCH('2021'!H5860,Δεδομένα!D$1:D$13,0))</f>
        <v>9</v>
      </c>
      <c r="J5860" s="4">
        <v>44382</v>
      </c>
      <c r="K5860" s="3" t="s">
        <v>712</v>
      </c>
      <c r="L5860" s="17" t="str">
        <f t="shared" si="476"/>
        <v>05/07/2021 18:30</v>
      </c>
      <c r="M5860" s="4">
        <v>44383</v>
      </c>
      <c r="N5860" s="3" t="s">
        <v>79</v>
      </c>
      <c r="O5860" s="17" t="str">
        <f t="shared" si="477"/>
        <v>06/07/2021 19:10</v>
      </c>
      <c r="P5860" s="29">
        <f t="shared" si="478"/>
        <v>1.0277777777737356</v>
      </c>
      <c r="Q5860" s="30">
        <f>1*24</f>
        <v>24</v>
      </c>
      <c r="R5860" s="27">
        <f t="shared" si="479"/>
        <v>1479.9999999941792</v>
      </c>
      <c r="S5860" s="3" t="s">
        <v>4</v>
      </c>
      <c r="T5860" s="3" t="s">
        <v>123</v>
      </c>
      <c r="U5860" s="3" t="s">
        <v>4</v>
      </c>
      <c r="V5860" s="3" t="s">
        <v>5997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4</v>
      </c>
      <c r="AC5860" s="5">
        <v>0</v>
      </c>
      <c r="AD5860" s="5">
        <v>0</v>
      </c>
      <c r="AE5860" s="2">
        <v>6</v>
      </c>
      <c r="AF5860" s="2">
        <v>0</v>
      </c>
      <c r="AG5860" s="2">
        <v>0</v>
      </c>
      <c r="AH5860" s="2">
        <v>0</v>
      </c>
      <c r="AI5860" s="2">
        <v>0</v>
      </c>
      <c r="AJ5860" s="2">
        <v>3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</row>
    <row r="5861" spans="1:46" x14ac:dyDescent="0.2">
      <c r="A5861" s="2">
        <v>1677063</v>
      </c>
      <c r="B5861" s="2">
        <v>869454</v>
      </c>
      <c r="C5861" s="2"/>
      <c r="D5861" s="2"/>
      <c r="E5861" s="19" t="s">
        <v>5993</v>
      </c>
      <c r="F5861" s="46">
        <f>INDEX(Δεδομένα!$P:$P,MATCH('2021'!E5861,Δεδομένα!$O:$O,0))</f>
        <v>177</v>
      </c>
      <c r="G5861" s="49" t="s">
        <v>5820</v>
      </c>
      <c r="H5861" s="51" t="str">
        <f>INDEX(Δεδομένα!B$1:B$51,MATCH('2021'!G5861,Δεδομένα!A$1:A$51,0))</f>
        <v>ΣΤΕΡΕΑΣ ΕΛΛΑΔΟΣ</v>
      </c>
      <c r="I5861" s="53">
        <f>INDEX(Δεδομένα!E$1:E$13,MATCH('2021'!H5861,Δεδομένα!D$1:D$13,0))</f>
        <v>9</v>
      </c>
      <c r="J5861" s="4">
        <v>44386</v>
      </c>
      <c r="K5861" s="3" t="s">
        <v>2702</v>
      </c>
      <c r="L5861" s="17" t="str">
        <f t="shared" si="476"/>
        <v>09/07/2021 13:13</v>
      </c>
      <c r="M5861" s="4">
        <v>44386</v>
      </c>
      <c r="N5861" s="3" t="s">
        <v>910</v>
      </c>
      <c r="O5861" s="17" t="str">
        <f t="shared" si="477"/>
        <v>09/07/2021 21:53</v>
      </c>
      <c r="P5861" s="24">
        <f t="shared" si="478"/>
        <v>0.36111111111677019</v>
      </c>
      <c r="Q5861" s="28">
        <v>0</v>
      </c>
      <c r="R5861" s="27">
        <f t="shared" si="479"/>
        <v>520.00000000814907</v>
      </c>
      <c r="S5861" s="3" t="s">
        <v>4</v>
      </c>
      <c r="T5861" s="3" t="s">
        <v>5994</v>
      </c>
      <c r="U5861" s="3" t="s">
        <v>4</v>
      </c>
      <c r="V5861" s="3" t="s">
        <v>5998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8</v>
      </c>
      <c r="AD5861" s="5">
        <v>0</v>
      </c>
      <c r="AE5861" s="2">
        <v>16</v>
      </c>
      <c r="AF5861" s="2">
        <v>0</v>
      </c>
      <c r="AG5861" s="2">
        <v>0</v>
      </c>
      <c r="AH5861" s="2">
        <v>0</v>
      </c>
      <c r="AI5861" s="2">
        <v>0</v>
      </c>
      <c r="AJ5861" s="2">
        <v>8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</row>
    <row r="5862" spans="1:46" x14ac:dyDescent="0.2">
      <c r="A5862" s="2">
        <v>1677092</v>
      </c>
      <c r="B5862" s="2">
        <v>869929</v>
      </c>
      <c r="C5862" s="7">
        <v>23.775065690118002</v>
      </c>
      <c r="D5862" s="7">
        <v>38.240482929190399</v>
      </c>
      <c r="E5862" s="19" t="s">
        <v>5993</v>
      </c>
      <c r="F5862" s="46">
        <f>INDEX(Δεδομένα!$P:$P,MATCH('2021'!E5862,Δεδομένα!$O:$O,0))</f>
        <v>177</v>
      </c>
      <c r="G5862" s="49" t="s">
        <v>5820</v>
      </c>
      <c r="H5862" s="51" t="str">
        <f>INDEX(Δεδομένα!B$1:B$51,MATCH('2021'!G5862,Δεδομένα!A$1:A$51,0))</f>
        <v>ΣΤΕΡΕΑΣ ΕΛΛΑΔΟΣ</v>
      </c>
      <c r="I5862" s="53">
        <f>INDEX(Δεδομένα!E$1:E$13,MATCH('2021'!H5862,Δεδομένα!D$1:D$13,0))</f>
        <v>9</v>
      </c>
      <c r="J5862" s="4">
        <v>44387</v>
      </c>
      <c r="K5862" s="3" t="s">
        <v>43</v>
      </c>
      <c r="L5862" s="17" t="str">
        <f t="shared" si="476"/>
        <v>10/07/2021 21:30</v>
      </c>
      <c r="M5862" s="4">
        <v>44387</v>
      </c>
      <c r="N5862" s="3" t="s">
        <v>1581</v>
      </c>
      <c r="O5862" s="17" t="str">
        <f t="shared" si="477"/>
        <v>10/07/2021 22:20</v>
      </c>
      <c r="P5862" s="24">
        <f t="shared" si="478"/>
        <v>3.4722222218988463E-2</v>
      </c>
      <c r="Q5862" s="28">
        <v>0</v>
      </c>
      <c r="R5862" s="27">
        <f t="shared" si="479"/>
        <v>49.999999995343387</v>
      </c>
      <c r="S5862" s="3" t="s">
        <v>4</v>
      </c>
      <c r="T5862" s="3" t="s">
        <v>123</v>
      </c>
      <c r="U5862" s="3" t="s">
        <v>4</v>
      </c>
      <c r="V5862" s="3" t="s">
        <v>5999</v>
      </c>
      <c r="W5862" s="5">
        <v>0</v>
      </c>
      <c r="X5862" s="5">
        <v>0.05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2">
        <v>4</v>
      </c>
      <c r="AF5862" s="2">
        <v>0</v>
      </c>
      <c r="AG5862" s="2">
        <v>0</v>
      </c>
      <c r="AH5862" s="2">
        <v>0</v>
      </c>
      <c r="AI5862" s="2">
        <v>0</v>
      </c>
      <c r="AJ5862" s="2">
        <v>2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</row>
    <row r="5863" spans="1:46" x14ac:dyDescent="0.2">
      <c r="A5863" s="2">
        <v>1682476</v>
      </c>
      <c r="B5863" s="2">
        <v>876460</v>
      </c>
      <c r="C5863" s="7">
        <v>23.4521924032281</v>
      </c>
      <c r="D5863" s="7">
        <v>38.3410598459459</v>
      </c>
      <c r="E5863" s="19" t="s">
        <v>5993</v>
      </c>
      <c r="F5863" s="46">
        <f>INDEX(Δεδομένα!$P:$P,MATCH('2021'!E5863,Δεδομένα!$O:$O,0))</f>
        <v>177</v>
      </c>
      <c r="G5863" s="49" t="s">
        <v>5820</v>
      </c>
      <c r="H5863" s="51" t="str">
        <f>INDEX(Δεδομένα!B$1:B$51,MATCH('2021'!G5863,Δεδομένα!A$1:A$51,0))</f>
        <v>ΣΤΕΡΕΑΣ ΕΛΛΑΔΟΣ</v>
      </c>
      <c r="I5863" s="53">
        <f>INDEX(Δεδομένα!E$1:E$13,MATCH('2021'!H5863,Δεδομένα!D$1:D$13,0))</f>
        <v>9</v>
      </c>
      <c r="J5863" s="4">
        <v>44408</v>
      </c>
      <c r="K5863" s="3" t="s">
        <v>450</v>
      </c>
      <c r="L5863" s="17" t="str">
        <f t="shared" si="476"/>
        <v>31/07/2021 20:50</v>
      </c>
      <c r="M5863" s="4">
        <v>44408</v>
      </c>
      <c r="N5863" s="3" t="s">
        <v>263</v>
      </c>
      <c r="O5863" s="17" t="str">
        <f t="shared" si="477"/>
        <v>31/07/2021 22:08</v>
      </c>
      <c r="P5863" s="24">
        <f t="shared" si="478"/>
        <v>5.4166666668606922E-2</v>
      </c>
      <c r="Q5863" s="28">
        <v>0</v>
      </c>
      <c r="R5863" s="27">
        <f t="shared" si="479"/>
        <v>78.000000002793968</v>
      </c>
      <c r="S5863" s="3" t="s">
        <v>4</v>
      </c>
      <c r="T5863" s="3" t="s">
        <v>5994</v>
      </c>
      <c r="U5863" s="3" t="s">
        <v>4</v>
      </c>
      <c r="V5863" s="3" t="s">
        <v>6000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4</v>
      </c>
      <c r="AC5863" s="5">
        <v>0</v>
      </c>
      <c r="AD5863" s="5">
        <v>0</v>
      </c>
      <c r="AE5863" s="2">
        <v>7</v>
      </c>
      <c r="AF5863" s="2">
        <v>0</v>
      </c>
      <c r="AG5863" s="2">
        <v>0</v>
      </c>
      <c r="AH5863" s="2">
        <v>0</v>
      </c>
      <c r="AI5863" s="2">
        <v>0</v>
      </c>
      <c r="AJ5863" s="2">
        <v>7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</row>
    <row r="5864" spans="1:46" x14ac:dyDescent="0.2">
      <c r="A5864" s="2">
        <v>1682837</v>
      </c>
      <c r="B5864" s="2">
        <v>877187</v>
      </c>
      <c r="C5864" s="7">
        <v>23.539827845177399</v>
      </c>
      <c r="D5864" s="7">
        <v>38.319441940858397</v>
      </c>
      <c r="E5864" s="19" t="s">
        <v>5993</v>
      </c>
      <c r="F5864" s="46">
        <f>INDEX(Δεδομένα!$P:$P,MATCH('2021'!E5864,Δεδομένα!$O:$O,0))</f>
        <v>177</v>
      </c>
      <c r="G5864" s="49" t="s">
        <v>5820</v>
      </c>
      <c r="H5864" s="51" t="str">
        <f>INDEX(Δεδομένα!B$1:B$51,MATCH('2021'!G5864,Δεδομένα!A$1:A$51,0))</f>
        <v>ΣΤΕΡΕΑΣ ΕΛΛΑΔΟΣ</v>
      </c>
      <c r="I5864" s="53">
        <f>INDEX(Δεδομένα!E$1:E$13,MATCH('2021'!H5864,Δεδομένα!D$1:D$13,0))</f>
        <v>9</v>
      </c>
      <c r="J5864" s="4">
        <v>44410</v>
      </c>
      <c r="K5864" s="3" t="s">
        <v>2369</v>
      </c>
      <c r="L5864" s="17" t="str">
        <f t="shared" ref="L5864:L5919" si="480">_xlfn.CONCAT(TEXT(J5864,"ηη/μμ/εεε")," ",TEXT(K5864,"ωω:λλ"))</f>
        <v>02/08/2021 21:43</v>
      </c>
      <c r="M5864" s="4">
        <v>44411</v>
      </c>
      <c r="N5864" s="3" t="s">
        <v>921</v>
      </c>
      <c r="O5864" s="17" t="str">
        <f t="shared" ref="O5864:O5919" si="481">_xlfn.CONCAT(TEXT(M5864,"ηη/μμ/εεε")," ",TEXT(N5864,"ωω:λλ"))</f>
        <v>03/08/2021 00:05</v>
      </c>
      <c r="P5864" s="24">
        <f t="shared" ref="P5864:P5919" si="482">O5864-L5864</f>
        <v>9.8611111105128657E-2</v>
      </c>
      <c r="Q5864" s="28">
        <v>0</v>
      </c>
      <c r="R5864" s="27">
        <f t="shared" ref="R5864:R5919" si="483">P5864*(24*60)</f>
        <v>141.99999999138527</v>
      </c>
      <c r="S5864" s="3" t="s">
        <v>4</v>
      </c>
      <c r="T5864" s="3" t="s">
        <v>5994</v>
      </c>
      <c r="U5864" s="3" t="s">
        <v>6001</v>
      </c>
      <c r="V5864" s="3" t="s">
        <v>6002</v>
      </c>
      <c r="W5864" s="5">
        <v>0</v>
      </c>
      <c r="X5864" s="5">
        <v>0.5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2">
        <v>10</v>
      </c>
      <c r="AF5864" s="2">
        <v>0</v>
      </c>
      <c r="AG5864" s="2">
        <v>0</v>
      </c>
      <c r="AH5864" s="2">
        <v>0</v>
      </c>
      <c r="AI5864" s="2">
        <v>0</v>
      </c>
      <c r="AJ5864" s="2">
        <v>5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</row>
    <row r="5865" spans="1:46" x14ac:dyDescent="0.2">
      <c r="A5865" s="2">
        <v>1683485</v>
      </c>
      <c r="B5865" s="2">
        <v>878247</v>
      </c>
      <c r="C5865" s="7">
        <v>23.6595448454352</v>
      </c>
      <c r="D5865" s="7">
        <v>38.291428898832301</v>
      </c>
      <c r="E5865" s="19" t="s">
        <v>5993</v>
      </c>
      <c r="F5865" s="46">
        <f>INDEX(Δεδομένα!$P:$P,MATCH('2021'!E5865,Δεδομένα!$O:$O,0))</f>
        <v>177</v>
      </c>
      <c r="G5865" s="49" t="s">
        <v>5820</v>
      </c>
      <c r="H5865" s="51" t="str">
        <f>INDEX(Δεδομένα!B$1:B$51,MATCH('2021'!G5865,Δεδομένα!A$1:A$51,0))</f>
        <v>ΣΤΕΡΕΑΣ ΕΛΛΑΔΟΣ</v>
      </c>
      <c r="I5865" s="53">
        <f>INDEX(Δεδομένα!E$1:E$13,MATCH('2021'!H5865,Δεδομένα!D$1:D$13,0))</f>
        <v>9</v>
      </c>
      <c r="J5865" s="4">
        <v>44412</v>
      </c>
      <c r="K5865" s="3" t="s">
        <v>609</v>
      </c>
      <c r="L5865" s="17" t="str">
        <f t="shared" si="480"/>
        <v>04/08/2021 13:41</v>
      </c>
      <c r="M5865" s="4">
        <v>44412</v>
      </c>
      <c r="N5865" s="3" t="s">
        <v>992</v>
      </c>
      <c r="O5865" s="17" t="str">
        <f t="shared" si="481"/>
        <v>04/08/2021 14:27</v>
      </c>
      <c r="P5865" s="24">
        <f t="shared" si="482"/>
        <v>3.1944444439432118E-2</v>
      </c>
      <c r="Q5865" s="28">
        <v>0</v>
      </c>
      <c r="R5865" s="27">
        <f t="shared" si="483"/>
        <v>45.99999999278225</v>
      </c>
      <c r="S5865" s="3" t="s">
        <v>4</v>
      </c>
      <c r="T5865" s="3" t="s">
        <v>123</v>
      </c>
      <c r="U5865" s="3" t="s">
        <v>4</v>
      </c>
      <c r="V5865" s="3" t="s">
        <v>6003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2</v>
      </c>
      <c r="AD5865" s="5">
        <v>0</v>
      </c>
      <c r="AE5865" s="2">
        <v>8</v>
      </c>
      <c r="AF5865" s="2">
        <v>0</v>
      </c>
      <c r="AG5865" s="2">
        <v>2</v>
      </c>
      <c r="AH5865" s="2">
        <v>0</v>
      </c>
      <c r="AI5865" s="2">
        <v>0</v>
      </c>
      <c r="AJ5865" s="2">
        <v>4</v>
      </c>
      <c r="AK5865" s="2">
        <v>1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</row>
    <row r="5866" spans="1:46" x14ac:dyDescent="0.2">
      <c r="A5866" s="2">
        <v>1683926</v>
      </c>
      <c r="B5866" s="2">
        <v>878797</v>
      </c>
      <c r="C5866" s="7">
        <v>23.6304849852154</v>
      </c>
      <c r="D5866" s="7">
        <v>38.279102425832797</v>
      </c>
      <c r="E5866" s="19" t="s">
        <v>5993</v>
      </c>
      <c r="F5866" s="46">
        <f>INDEX(Δεδομένα!$P:$P,MATCH('2021'!E5866,Δεδομένα!$O:$O,0))</f>
        <v>177</v>
      </c>
      <c r="G5866" s="49" t="s">
        <v>5820</v>
      </c>
      <c r="H5866" s="51" t="str">
        <f>INDEX(Δεδομένα!B$1:B$51,MATCH('2021'!G5866,Δεδομένα!A$1:A$51,0))</f>
        <v>ΣΤΕΡΕΑΣ ΕΛΛΑΔΟΣ</v>
      </c>
      <c r="I5866" s="53">
        <f>INDEX(Δεδομένα!E$1:E$13,MATCH('2021'!H5866,Δεδομένα!D$1:D$13,0))</f>
        <v>9</v>
      </c>
      <c r="J5866" s="4">
        <v>44413</v>
      </c>
      <c r="K5866" s="3" t="s">
        <v>197</v>
      </c>
      <c r="L5866" s="17" t="str">
        <f t="shared" si="480"/>
        <v>05/08/2021 15:30</v>
      </c>
      <c r="M5866" s="4">
        <v>44413</v>
      </c>
      <c r="N5866" s="3" t="s">
        <v>490</v>
      </c>
      <c r="O5866" s="17" t="str">
        <f t="shared" si="481"/>
        <v>05/08/2021 16:00</v>
      </c>
      <c r="P5866" s="24">
        <f t="shared" si="482"/>
        <v>2.0833333328482695E-2</v>
      </c>
      <c r="Q5866" s="28">
        <v>0</v>
      </c>
      <c r="R5866" s="27">
        <f t="shared" si="483"/>
        <v>29.999999993015081</v>
      </c>
      <c r="S5866" s="3" t="s">
        <v>4</v>
      </c>
      <c r="T5866" s="3" t="s">
        <v>5994</v>
      </c>
      <c r="U5866" s="3" t="s">
        <v>4</v>
      </c>
      <c r="V5866" s="3" t="s">
        <v>6004</v>
      </c>
      <c r="W5866" s="5">
        <v>0</v>
      </c>
      <c r="X5866" s="5">
        <v>0</v>
      </c>
      <c r="Y5866" s="5">
        <v>0</v>
      </c>
      <c r="Z5866" s="5">
        <v>0.5</v>
      </c>
      <c r="AA5866" s="5">
        <v>0</v>
      </c>
      <c r="AB5866" s="5">
        <v>0</v>
      </c>
      <c r="AC5866" s="5">
        <v>0</v>
      </c>
      <c r="AD5866" s="5">
        <v>0</v>
      </c>
      <c r="AE5866" s="2">
        <v>10</v>
      </c>
      <c r="AF5866" s="2">
        <v>0</v>
      </c>
      <c r="AG5866" s="2">
        <v>0</v>
      </c>
      <c r="AH5866" s="2">
        <v>0</v>
      </c>
      <c r="AI5866" s="2">
        <v>0</v>
      </c>
      <c r="AJ5866" s="2">
        <v>4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</row>
    <row r="5867" spans="1:46" x14ac:dyDescent="0.2">
      <c r="A5867" s="2">
        <v>1683977</v>
      </c>
      <c r="B5867" s="2">
        <v>878895</v>
      </c>
      <c r="C5867" s="7">
        <v>23.659726364166801</v>
      </c>
      <c r="D5867" s="7">
        <v>38.291583019569103</v>
      </c>
      <c r="E5867" s="19" t="s">
        <v>5993</v>
      </c>
      <c r="F5867" s="46">
        <f>INDEX(Δεδομένα!$P:$P,MATCH('2021'!E5867,Δεδομένα!$O:$O,0))</f>
        <v>177</v>
      </c>
      <c r="G5867" s="49" t="s">
        <v>5820</v>
      </c>
      <c r="H5867" s="51" t="str">
        <f>INDEX(Δεδομένα!B$1:B$51,MATCH('2021'!G5867,Δεδομένα!A$1:A$51,0))</f>
        <v>ΣΤΕΡΕΑΣ ΕΛΛΑΔΟΣ</v>
      </c>
      <c r="I5867" s="53">
        <f>INDEX(Δεδομένα!E$1:E$13,MATCH('2021'!H5867,Δεδομένα!D$1:D$13,0))</f>
        <v>9</v>
      </c>
      <c r="J5867" s="4">
        <v>44413</v>
      </c>
      <c r="K5867" s="3" t="s">
        <v>1548</v>
      </c>
      <c r="L5867" s="17" t="str">
        <f t="shared" si="480"/>
        <v>05/08/2021 19:08</v>
      </c>
      <c r="M5867" s="4">
        <v>44413</v>
      </c>
      <c r="N5867" s="3" t="s">
        <v>458</v>
      </c>
      <c r="O5867" s="17" t="str">
        <f t="shared" si="481"/>
        <v>05/08/2021 19:50</v>
      </c>
      <c r="P5867" s="24">
        <f t="shared" si="482"/>
        <v>2.9166666667151731E-2</v>
      </c>
      <c r="Q5867" s="28">
        <v>0</v>
      </c>
      <c r="R5867" s="27">
        <f t="shared" si="483"/>
        <v>42.000000000698492</v>
      </c>
      <c r="S5867" s="3" t="s">
        <v>4</v>
      </c>
      <c r="T5867" s="3" t="s">
        <v>123</v>
      </c>
      <c r="U5867" s="3" t="s">
        <v>4</v>
      </c>
      <c r="V5867" s="3" t="s">
        <v>123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0.5</v>
      </c>
      <c r="AC5867" s="5">
        <v>0.5</v>
      </c>
      <c r="AD5867" s="5">
        <v>0</v>
      </c>
      <c r="AE5867" s="2">
        <v>10</v>
      </c>
      <c r="AF5867" s="2">
        <v>0</v>
      </c>
      <c r="AG5867" s="2">
        <v>0</v>
      </c>
      <c r="AH5867" s="2">
        <v>0</v>
      </c>
      <c r="AI5867" s="2">
        <v>0</v>
      </c>
      <c r="AJ5867" s="2">
        <v>5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</row>
    <row r="5868" spans="1:46" x14ac:dyDescent="0.2">
      <c r="A5868" s="2">
        <v>1693374</v>
      </c>
      <c r="B5868" s="2">
        <v>888664</v>
      </c>
      <c r="C5868" s="7">
        <v>23.6560501076187</v>
      </c>
      <c r="D5868" s="7">
        <v>38.331275064479499</v>
      </c>
      <c r="E5868" s="19" t="s">
        <v>5993</v>
      </c>
      <c r="F5868" s="46">
        <f>INDEX(Δεδομένα!$P:$P,MATCH('2021'!E5868,Δεδομένα!$O:$O,0))</f>
        <v>177</v>
      </c>
      <c r="G5868" s="49" t="s">
        <v>5820</v>
      </c>
      <c r="H5868" s="51" t="str">
        <f>INDEX(Δεδομένα!B$1:B$51,MATCH('2021'!G5868,Δεδομένα!A$1:A$51,0))</f>
        <v>ΣΤΕΡΕΑΣ ΕΛΛΑΔΟΣ</v>
      </c>
      <c r="I5868" s="53">
        <f>INDEX(Δεδομένα!E$1:E$13,MATCH('2021'!H5868,Δεδομένα!D$1:D$13,0))</f>
        <v>9</v>
      </c>
      <c r="J5868" s="4">
        <v>44443</v>
      </c>
      <c r="K5868" s="3" t="s">
        <v>509</v>
      </c>
      <c r="L5868" s="17" t="str">
        <f t="shared" si="480"/>
        <v>04/09/2021 15:55</v>
      </c>
      <c r="M5868" s="4">
        <v>44444</v>
      </c>
      <c r="N5868" s="3" t="s">
        <v>150</v>
      </c>
      <c r="O5868" s="17" t="str">
        <f t="shared" si="481"/>
        <v>05/09/2021 19:00</v>
      </c>
      <c r="P5868" s="29">
        <f t="shared" si="482"/>
        <v>1.1284722222189885</v>
      </c>
      <c r="Q5868" s="30">
        <f>1*24</f>
        <v>24</v>
      </c>
      <c r="R5868" s="27">
        <f t="shared" si="483"/>
        <v>1624.9999999953434</v>
      </c>
      <c r="S5868" s="3" t="s">
        <v>4</v>
      </c>
      <c r="T5868" s="3" t="s">
        <v>5994</v>
      </c>
      <c r="U5868" s="3" t="s">
        <v>4</v>
      </c>
      <c r="V5868" s="3" t="s">
        <v>5998</v>
      </c>
      <c r="W5868" s="5">
        <v>0.2</v>
      </c>
      <c r="X5868" s="5">
        <v>0</v>
      </c>
      <c r="Y5868" s="5">
        <v>0</v>
      </c>
      <c r="Z5868" s="5">
        <v>2</v>
      </c>
      <c r="AA5868" s="5">
        <v>0</v>
      </c>
      <c r="AB5868" s="5">
        <v>2.5</v>
      </c>
      <c r="AC5868" s="5">
        <v>0</v>
      </c>
      <c r="AD5868" s="5">
        <v>0</v>
      </c>
      <c r="AE5868" s="2">
        <v>12</v>
      </c>
      <c r="AF5868" s="2">
        <v>0</v>
      </c>
      <c r="AG5868" s="2">
        <v>1</v>
      </c>
      <c r="AH5868" s="2">
        <v>0</v>
      </c>
      <c r="AI5868" s="2">
        <v>0</v>
      </c>
      <c r="AJ5868" s="2">
        <v>5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</row>
    <row r="5869" spans="1:46" x14ac:dyDescent="0.2">
      <c r="A5869" s="2">
        <v>1695121</v>
      </c>
      <c r="B5869" s="2">
        <v>890791</v>
      </c>
      <c r="C5869" s="7">
        <v>23.589168489363701</v>
      </c>
      <c r="D5869" s="7">
        <v>38.297666174588002</v>
      </c>
      <c r="E5869" s="19" t="s">
        <v>5993</v>
      </c>
      <c r="F5869" s="46">
        <f>INDEX(Δεδομένα!$P:$P,MATCH('2021'!E5869,Δεδομένα!$O:$O,0))</f>
        <v>177</v>
      </c>
      <c r="G5869" s="49" t="s">
        <v>5820</v>
      </c>
      <c r="H5869" s="51" t="str">
        <f>INDEX(Δεδομένα!B$1:B$51,MATCH('2021'!G5869,Δεδομένα!A$1:A$51,0))</f>
        <v>ΣΤΕΡΕΑΣ ΕΛΛΑΔΟΣ</v>
      </c>
      <c r="I5869" s="53">
        <f>INDEX(Δεδομένα!E$1:E$13,MATCH('2021'!H5869,Δεδομένα!D$1:D$13,0))</f>
        <v>9</v>
      </c>
      <c r="J5869" s="4">
        <v>44451</v>
      </c>
      <c r="K5869" s="3" t="s">
        <v>147</v>
      </c>
      <c r="L5869" s="17" t="str">
        <f t="shared" si="480"/>
        <v>12/09/2021 20:00</v>
      </c>
      <c r="M5869" s="4">
        <v>44451</v>
      </c>
      <c r="N5869" s="3" t="s">
        <v>450</v>
      </c>
      <c r="O5869" s="17" t="str">
        <f t="shared" si="481"/>
        <v>12/09/2021 20:50</v>
      </c>
      <c r="P5869" s="24">
        <f t="shared" si="482"/>
        <v>3.4722222218988463E-2</v>
      </c>
      <c r="Q5869" s="28">
        <v>0</v>
      </c>
      <c r="R5869" s="27">
        <f t="shared" si="483"/>
        <v>49.999999995343387</v>
      </c>
      <c r="S5869" s="3" t="s">
        <v>4</v>
      </c>
      <c r="T5869" s="3" t="s">
        <v>5994</v>
      </c>
      <c r="U5869" s="3" t="s">
        <v>4</v>
      </c>
      <c r="V5869" s="3" t="s">
        <v>4316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0.5</v>
      </c>
      <c r="AD5869" s="5">
        <v>0</v>
      </c>
      <c r="AE5869" s="2">
        <v>6</v>
      </c>
      <c r="AF5869" s="2">
        <v>0</v>
      </c>
      <c r="AG5869" s="2">
        <v>1</v>
      </c>
      <c r="AH5869" s="2">
        <v>0</v>
      </c>
      <c r="AI5869" s="2">
        <v>0</v>
      </c>
      <c r="AJ5869" s="2">
        <v>3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</row>
    <row r="5870" spans="1:46" x14ac:dyDescent="0.2">
      <c r="A5870" s="2">
        <v>1700222</v>
      </c>
      <c r="B5870" s="2">
        <v>895810</v>
      </c>
      <c r="C5870" s="7">
        <v>23.546913631224498</v>
      </c>
      <c r="D5870" s="7">
        <v>38.291084646219403</v>
      </c>
      <c r="E5870" s="19" t="s">
        <v>5993</v>
      </c>
      <c r="F5870" s="46">
        <f>INDEX(Δεδομένα!$P:$P,MATCH('2021'!E5870,Δεδομένα!$O:$O,0))</f>
        <v>177</v>
      </c>
      <c r="G5870" s="49" t="s">
        <v>5820</v>
      </c>
      <c r="H5870" s="51" t="str">
        <f>INDEX(Δεδομένα!B$1:B$51,MATCH('2021'!G5870,Δεδομένα!A$1:A$51,0))</f>
        <v>ΣΤΕΡΕΑΣ ΕΛΛΑΔΟΣ</v>
      </c>
      <c r="I5870" s="53">
        <f>INDEX(Δεδομένα!E$1:E$13,MATCH('2021'!H5870,Δεδομένα!D$1:D$13,0))</f>
        <v>9</v>
      </c>
      <c r="J5870" s="4">
        <v>44471</v>
      </c>
      <c r="K5870" s="3" t="s">
        <v>3468</v>
      </c>
      <c r="L5870" s="17" t="str">
        <f t="shared" si="480"/>
        <v>02/10/2021 02:25</v>
      </c>
      <c r="M5870" s="4">
        <v>44472</v>
      </c>
      <c r="N5870" s="3" t="s">
        <v>147</v>
      </c>
      <c r="O5870" s="17" t="str">
        <f t="shared" si="481"/>
        <v>03/10/2021 20:00</v>
      </c>
      <c r="P5870" s="29">
        <f t="shared" si="482"/>
        <v>1.7326388888905058</v>
      </c>
      <c r="Q5870" s="30">
        <f>1*24</f>
        <v>24</v>
      </c>
      <c r="R5870" s="27">
        <f t="shared" si="483"/>
        <v>2495.0000000023283</v>
      </c>
      <c r="S5870" s="3" t="s">
        <v>4</v>
      </c>
      <c r="T5870" s="3" t="s">
        <v>5994</v>
      </c>
      <c r="U5870" s="3" t="s">
        <v>4</v>
      </c>
      <c r="V5870" s="3" t="s">
        <v>6005</v>
      </c>
      <c r="W5870" s="5">
        <v>0</v>
      </c>
      <c r="X5870" s="5">
        <v>5</v>
      </c>
      <c r="Y5870" s="5">
        <v>0</v>
      </c>
      <c r="Z5870" s="5">
        <v>15</v>
      </c>
      <c r="AA5870" s="5">
        <v>0</v>
      </c>
      <c r="AB5870" s="5">
        <v>0</v>
      </c>
      <c r="AC5870" s="5">
        <v>0</v>
      </c>
      <c r="AD5870" s="5">
        <v>0</v>
      </c>
      <c r="AE5870" s="2">
        <v>22</v>
      </c>
      <c r="AF5870" s="2">
        <v>0</v>
      </c>
      <c r="AG5870" s="2">
        <v>1</v>
      </c>
      <c r="AH5870" s="2">
        <v>0</v>
      </c>
      <c r="AI5870" s="2">
        <v>0</v>
      </c>
      <c r="AJ5870" s="2">
        <v>11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</row>
    <row r="5871" spans="1:46" x14ac:dyDescent="0.2">
      <c r="A5871" s="2">
        <v>1669565</v>
      </c>
      <c r="B5871" s="2">
        <v>860468</v>
      </c>
      <c r="C5871" s="7">
        <v>23.455231714032401</v>
      </c>
      <c r="D5871" s="7">
        <v>38.291565840430401</v>
      </c>
      <c r="E5871" s="19" t="s">
        <v>6006</v>
      </c>
      <c r="F5871" s="46">
        <f>INDEX(Δεδομένα!$P:$P,MATCH('2021'!E5871,Δεδομένα!$O:$O,0))</f>
        <v>178</v>
      </c>
      <c r="G5871" s="49" t="s">
        <v>5820</v>
      </c>
      <c r="H5871" s="51" t="str">
        <f>INDEX(Δεδομένα!B$1:B$51,MATCH('2021'!G5871,Δεδομένα!A$1:A$51,0))</f>
        <v>ΣΤΕΡΕΑΣ ΕΛΛΑΔΟΣ</v>
      </c>
      <c r="I5871" s="53">
        <f>INDEX(Δεδομένα!E$1:E$13,MATCH('2021'!H5871,Δεδομένα!D$1:D$13,0))</f>
        <v>9</v>
      </c>
      <c r="J5871" s="4">
        <v>44357</v>
      </c>
      <c r="K5871" s="3" t="s">
        <v>154</v>
      </c>
      <c r="L5871" s="17" t="str">
        <f t="shared" si="480"/>
        <v>10/06/2021 13:20</v>
      </c>
      <c r="M5871" s="4">
        <v>44357</v>
      </c>
      <c r="N5871" s="3" t="s">
        <v>42</v>
      </c>
      <c r="O5871" s="17" t="str">
        <f t="shared" si="481"/>
        <v>10/06/2021 14:30</v>
      </c>
      <c r="P5871" s="24">
        <f t="shared" si="482"/>
        <v>4.8611111109494232E-2</v>
      </c>
      <c r="Q5871" s="28">
        <v>0</v>
      </c>
      <c r="R5871" s="27">
        <f t="shared" si="483"/>
        <v>69.999999997671694</v>
      </c>
      <c r="S5871" s="3" t="s">
        <v>4</v>
      </c>
      <c r="T5871" s="3" t="s">
        <v>5994</v>
      </c>
      <c r="U5871" s="3" t="s">
        <v>4</v>
      </c>
      <c r="V5871" s="3" t="s">
        <v>6007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0.1</v>
      </c>
      <c r="AC5871" s="5">
        <v>0</v>
      </c>
      <c r="AD5871" s="5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 t="s">
        <v>4</v>
      </c>
      <c r="AT5871" s="2" t="s">
        <v>4</v>
      </c>
    </row>
    <row r="5872" spans="1:46" x14ac:dyDescent="0.2">
      <c r="A5872" s="2">
        <v>1682852</v>
      </c>
      <c r="B5872" s="2">
        <v>877084</v>
      </c>
      <c r="C5872" s="7">
        <v>23.528453297597402</v>
      </c>
      <c r="D5872" s="7">
        <v>38.205013981290101</v>
      </c>
      <c r="E5872" s="19" t="s">
        <v>6006</v>
      </c>
      <c r="F5872" s="46">
        <f>INDEX(Δεδομένα!$P:$P,MATCH('2021'!E5872,Δεδομένα!$O:$O,0))</f>
        <v>178</v>
      </c>
      <c r="G5872" s="49" t="s">
        <v>5820</v>
      </c>
      <c r="H5872" s="51" t="str">
        <f>INDEX(Δεδομένα!B$1:B$51,MATCH('2021'!G5872,Δεδομένα!A$1:A$51,0))</f>
        <v>ΣΤΕΡΕΑΣ ΕΛΛΑΔΟΣ</v>
      </c>
      <c r="I5872" s="53">
        <f>INDEX(Δεδομένα!E$1:E$13,MATCH('2021'!H5872,Δεδομένα!D$1:D$13,0))</f>
        <v>9</v>
      </c>
      <c r="J5872" s="4">
        <v>44410</v>
      </c>
      <c r="K5872" s="3" t="s">
        <v>563</v>
      </c>
      <c r="L5872" s="17" t="str">
        <f t="shared" si="480"/>
        <v>02/08/2021 17:15</v>
      </c>
      <c r="M5872" s="4">
        <v>44410</v>
      </c>
      <c r="N5872" s="3" t="s">
        <v>111</v>
      </c>
      <c r="O5872" s="17" t="str">
        <f t="shared" si="481"/>
        <v>02/08/2021 19:20</v>
      </c>
      <c r="P5872" s="24">
        <f t="shared" si="482"/>
        <v>8.6805555554747116E-2</v>
      </c>
      <c r="Q5872" s="28">
        <v>0</v>
      </c>
      <c r="R5872" s="27">
        <f t="shared" si="483"/>
        <v>124.99999999883585</v>
      </c>
      <c r="S5872" s="3" t="s">
        <v>4</v>
      </c>
      <c r="T5872" s="3" t="s">
        <v>5994</v>
      </c>
      <c r="U5872" s="3" t="s">
        <v>3983</v>
      </c>
      <c r="V5872" s="3" t="s">
        <v>6008</v>
      </c>
      <c r="W5872" s="5">
        <v>0</v>
      </c>
      <c r="X5872" s="5">
        <v>0</v>
      </c>
      <c r="Y5872" s="5">
        <v>0</v>
      </c>
      <c r="Z5872" s="5">
        <v>10</v>
      </c>
      <c r="AA5872" s="5">
        <v>0</v>
      </c>
      <c r="AB5872" s="5">
        <v>0</v>
      </c>
      <c r="AC5872" s="5">
        <v>0</v>
      </c>
      <c r="AD5872" s="5">
        <v>0</v>
      </c>
      <c r="AE5872" s="2">
        <v>10</v>
      </c>
      <c r="AF5872" s="2">
        <v>0</v>
      </c>
      <c r="AG5872" s="2">
        <v>0</v>
      </c>
      <c r="AH5872" s="2">
        <v>0</v>
      </c>
      <c r="AI5872" s="2">
        <v>0</v>
      </c>
      <c r="AJ5872" s="2">
        <v>5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</row>
    <row r="5873" spans="1:46" x14ac:dyDescent="0.2">
      <c r="A5873" s="2">
        <v>1687494</v>
      </c>
      <c r="B5873" s="2">
        <v>882087</v>
      </c>
      <c r="C5873" s="7">
        <v>23.5212784253808</v>
      </c>
      <c r="D5873" s="7">
        <v>38.2285778170139</v>
      </c>
      <c r="E5873" s="19" t="s">
        <v>6006</v>
      </c>
      <c r="F5873" s="46">
        <f>INDEX(Δεδομένα!$P:$P,MATCH('2021'!E5873,Δεδομένα!$O:$O,0))</f>
        <v>178</v>
      </c>
      <c r="G5873" s="49" t="s">
        <v>5820</v>
      </c>
      <c r="H5873" s="51" t="str">
        <f>INDEX(Δεδομένα!B$1:B$51,MATCH('2021'!G5873,Δεδομένα!A$1:A$51,0))</f>
        <v>ΣΤΕΡΕΑΣ ΕΛΛΑΔΟΣ</v>
      </c>
      <c r="I5873" s="53">
        <f>INDEX(Δεδομένα!E$1:E$13,MATCH('2021'!H5873,Δεδομένα!D$1:D$13,0))</f>
        <v>9</v>
      </c>
      <c r="J5873" s="4">
        <v>44420</v>
      </c>
      <c r="K5873" s="3" t="s">
        <v>1803</v>
      </c>
      <c r="L5873" s="17" t="str">
        <f t="shared" si="480"/>
        <v>12/08/2021 01:25</v>
      </c>
      <c r="M5873" s="4">
        <v>44420</v>
      </c>
      <c r="N5873" s="3" t="s">
        <v>1753</v>
      </c>
      <c r="O5873" s="17" t="str">
        <f t="shared" si="481"/>
        <v>12/08/2021 21:36</v>
      </c>
      <c r="P5873" s="24">
        <f t="shared" si="482"/>
        <v>0.84097222222044365</v>
      </c>
      <c r="Q5873" s="28">
        <v>0</v>
      </c>
      <c r="R5873" s="27">
        <f t="shared" si="483"/>
        <v>1210.9999999974389</v>
      </c>
      <c r="S5873" s="3" t="s">
        <v>4</v>
      </c>
      <c r="T5873" s="3" t="s">
        <v>5994</v>
      </c>
      <c r="U5873" s="3" t="s">
        <v>4</v>
      </c>
      <c r="V5873" s="3" t="s">
        <v>6009</v>
      </c>
      <c r="W5873" s="5">
        <v>0</v>
      </c>
      <c r="X5873" s="5">
        <v>0.08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</row>
    <row r="5874" spans="1:46" x14ac:dyDescent="0.2">
      <c r="A5874" s="2">
        <v>1687514</v>
      </c>
      <c r="B5874" s="2">
        <v>882222</v>
      </c>
      <c r="C5874" s="7">
        <v>23.618141592483202</v>
      </c>
      <c r="D5874" s="7">
        <v>38.212922235394501</v>
      </c>
      <c r="E5874" s="19" t="s">
        <v>6006</v>
      </c>
      <c r="F5874" s="46">
        <f>INDEX(Δεδομένα!$P:$P,MATCH('2021'!E5874,Δεδομένα!$O:$O,0))</f>
        <v>178</v>
      </c>
      <c r="G5874" s="49" t="s">
        <v>5820</v>
      </c>
      <c r="H5874" s="51" t="str">
        <f>INDEX(Δεδομένα!B$1:B$51,MATCH('2021'!G5874,Δεδομένα!A$1:A$51,0))</f>
        <v>ΣΤΕΡΕΑΣ ΕΛΛΑΔΟΣ</v>
      </c>
      <c r="I5874" s="53">
        <f>INDEX(Δεδομένα!E$1:E$13,MATCH('2021'!H5874,Δεδομένα!D$1:D$13,0))</f>
        <v>9</v>
      </c>
      <c r="J5874" s="4">
        <v>44420</v>
      </c>
      <c r="K5874" s="3" t="s">
        <v>290</v>
      </c>
      <c r="L5874" s="17" t="str">
        <f t="shared" si="480"/>
        <v>12/08/2021 12:24</v>
      </c>
      <c r="M5874" s="4">
        <v>44424</v>
      </c>
      <c r="N5874" s="3" t="s">
        <v>197</v>
      </c>
      <c r="O5874" s="17" t="str">
        <f t="shared" si="481"/>
        <v>16/08/2021 15:30</v>
      </c>
      <c r="P5874" s="29">
        <f t="shared" si="482"/>
        <v>4.1291666666656965</v>
      </c>
      <c r="Q5874" s="30">
        <f>4*24</f>
        <v>96</v>
      </c>
      <c r="R5874" s="27">
        <f t="shared" si="483"/>
        <v>5945.999999998603</v>
      </c>
      <c r="S5874" s="3" t="s">
        <v>4</v>
      </c>
      <c r="T5874" s="3" t="s">
        <v>5994</v>
      </c>
      <c r="U5874" s="3" t="s">
        <v>4</v>
      </c>
      <c r="V5874" s="3" t="s">
        <v>6010</v>
      </c>
      <c r="W5874" s="5">
        <v>3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2">
        <v>24</v>
      </c>
      <c r="AF5874" s="2">
        <v>5</v>
      </c>
      <c r="AG5874" s="2">
        <v>0</v>
      </c>
      <c r="AH5874" s="2">
        <v>0</v>
      </c>
      <c r="AI5874" s="2">
        <v>0</v>
      </c>
      <c r="AJ5874" s="2">
        <v>5</v>
      </c>
      <c r="AK5874" s="2">
        <v>0</v>
      </c>
      <c r="AL5874" s="2">
        <v>0</v>
      </c>
      <c r="AM5874" s="2">
        <v>0</v>
      </c>
      <c r="AN5874" s="2">
        <v>1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5</v>
      </c>
    </row>
    <row r="5875" spans="1:46" x14ac:dyDescent="0.2">
      <c r="A5875" s="2">
        <v>1629134</v>
      </c>
      <c r="B5875" s="2">
        <v>817736</v>
      </c>
      <c r="C5875" s="7">
        <v>23.856959627225699</v>
      </c>
      <c r="D5875" s="7">
        <v>38.440599569160902</v>
      </c>
      <c r="E5875" s="19" t="s">
        <v>6011</v>
      </c>
      <c r="F5875" s="46">
        <f>INDEX(Δεδομένα!$P:$P,MATCH('2021'!E5875,Δεδομένα!$O:$O,0))</f>
        <v>179</v>
      </c>
      <c r="G5875" s="49" t="s">
        <v>6012</v>
      </c>
      <c r="H5875" s="51" t="str">
        <f>INDEX(Δεδομένα!B$1:B$51,MATCH('2021'!G5875,Δεδομένα!A$1:A$51,0))</f>
        <v>ΣΤΕΡΕΑΣ ΕΛΛΑΔΟΣ</v>
      </c>
      <c r="I5875" s="53">
        <f>INDEX(Δεδομένα!E$1:E$13,MATCH('2021'!H5875,Δεδομένα!D$1:D$13,0))</f>
        <v>9</v>
      </c>
      <c r="J5875" s="4">
        <v>44208</v>
      </c>
      <c r="K5875" s="3" t="s">
        <v>1744</v>
      </c>
      <c r="L5875" s="17" t="str">
        <f t="shared" si="480"/>
        <v>12/01/2021 10:19</v>
      </c>
      <c r="M5875" s="4">
        <v>44208</v>
      </c>
      <c r="N5875" s="3" t="s">
        <v>681</v>
      </c>
      <c r="O5875" s="17" t="str">
        <f t="shared" si="481"/>
        <v>12/01/2021 11:15</v>
      </c>
      <c r="P5875" s="24">
        <f t="shared" si="482"/>
        <v>3.888888889196096E-2</v>
      </c>
      <c r="Q5875" s="28">
        <v>0</v>
      </c>
      <c r="R5875" s="27">
        <f t="shared" si="483"/>
        <v>56.000000004423782</v>
      </c>
      <c r="S5875" s="3" t="s">
        <v>4</v>
      </c>
      <c r="T5875" s="3" t="s">
        <v>6013</v>
      </c>
      <c r="U5875" s="3" t="s">
        <v>6014</v>
      </c>
      <c r="V5875" s="3" t="s">
        <v>6015</v>
      </c>
      <c r="W5875" s="5">
        <v>0</v>
      </c>
      <c r="X5875" s="5">
        <v>0.25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2">
        <v>4</v>
      </c>
      <c r="AF5875" s="2">
        <v>0</v>
      </c>
      <c r="AG5875" s="2">
        <v>4</v>
      </c>
      <c r="AH5875" s="2">
        <v>0</v>
      </c>
      <c r="AI5875" s="2">
        <v>0</v>
      </c>
      <c r="AJ5875" s="2">
        <v>2</v>
      </c>
      <c r="AK5875" s="2">
        <v>2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 t="s">
        <v>4</v>
      </c>
      <c r="AT5875" s="2" t="s">
        <v>4</v>
      </c>
    </row>
    <row r="5876" spans="1:46" x14ac:dyDescent="0.2">
      <c r="A5876" s="2">
        <v>1634287</v>
      </c>
      <c r="B5876" s="2">
        <v>823205</v>
      </c>
      <c r="C5876" s="7">
        <v>23.861357712560999</v>
      </c>
      <c r="D5876" s="7">
        <v>38.407547770679002</v>
      </c>
      <c r="E5876" s="19" t="s">
        <v>6011</v>
      </c>
      <c r="F5876" s="46">
        <f>INDEX(Δεδομένα!$P:$P,MATCH('2021'!E5876,Δεδομένα!$O:$O,0))</f>
        <v>179</v>
      </c>
      <c r="G5876" s="49" t="s">
        <v>6012</v>
      </c>
      <c r="H5876" s="51" t="str">
        <f>INDEX(Δεδομένα!B$1:B$51,MATCH('2021'!G5876,Δεδομένα!A$1:A$51,0))</f>
        <v>ΣΤΕΡΕΑΣ ΕΛΛΑΔΟΣ</v>
      </c>
      <c r="I5876" s="53">
        <f>INDEX(Δεδομένα!E$1:E$13,MATCH('2021'!H5876,Δεδομένα!D$1:D$13,0))</f>
        <v>9</v>
      </c>
      <c r="J5876" s="4">
        <v>44231</v>
      </c>
      <c r="K5876" s="3" t="s">
        <v>854</v>
      </c>
      <c r="L5876" s="17" t="str">
        <f t="shared" si="480"/>
        <v>04/02/2021 12:50</v>
      </c>
      <c r="M5876" s="4">
        <v>44231</v>
      </c>
      <c r="N5876" s="3" t="s">
        <v>310</v>
      </c>
      <c r="O5876" s="17" t="str">
        <f t="shared" si="481"/>
        <v>04/02/2021 15:05</v>
      </c>
      <c r="P5876" s="24">
        <f t="shared" si="482"/>
        <v>9.375E-2</v>
      </c>
      <c r="Q5876" s="28">
        <v>0</v>
      </c>
      <c r="R5876" s="27">
        <f t="shared" si="483"/>
        <v>135</v>
      </c>
      <c r="S5876" s="3" t="s">
        <v>4</v>
      </c>
      <c r="T5876" s="3" t="s">
        <v>6013</v>
      </c>
      <c r="U5876" s="3" t="s">
        <v>4</v>
      </c>
      <c r="V5876" s="3" t="s">
        <v>6016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5</v>
      </c>
      <c r="AC5876" s="5">
        <v>0</v>
      </c>
      <c r="AD5876" s="5">
        <v>0</v>
      </c>
      <c r="AE5876" s="2">
        <v>4</v>
      </c>
      <c r="AF5876" s="2">
        <v>0</v>
      </c>
      <c r="AG5876" s="2">
        <v>3</v>
      </c>
      <c r="AH5876" s="2">
        <v>0</v>
      </c>
      <c r="AI5876" s="2">
        <v>0</v>
      </c>
      <c r="AJ5876" s="2">
        <v>2</v>
      </c>
      <c r="AK5876" s="2">
        <v>0</v>
      </c>
      <c r="AL5876" s="2">
        <v>1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 t="s">
        <v>4</v>
      </c>
      <c r="AT5876" s="2" t="s">
        <v>4</v>
      </c>
    </row>
    <row r="5877" spans="1:46" x14ac:dyDescent="0.2">
      <c r="A5877" s="2">
        <v>1639252</v>
      </c>
      <c r="B5877" s="2">
        <v>830777</v>
      </c>
      <c r="C5877" s="7">
        <v>23.728354502649498</v>
      </c>
      <c r="D5877" s="7">
        <v>38.407418621624103</v>
      </c>
      <c r="E5877" s="19" t="s">
        <v>6011</v>
      </c>
      <c r="F5877" s="46">
        <f>INDEX(Δεδομένα!$P:$P,MATCH('2021'!E5877,Δεδομένα!$O:$O,0))</f>
        <v>179</v>
      </c>
      <c r="G5877" s="49" t="s">
        <v>6012</v>
      </c>
      <c r="H5877" s="51" t="str">
        <f>INDEX(Δεδομένα!B$1:B$51,MATCH('2021'!G5877,Δεδομένα!A$1:A$51,0))</f>
        <v>ΣΤΕΡΕΑΣ ΕΛΛΑΔΟΣ</v>
      </c>
      <c r="I5877" s="53">
        <f>INDEX(Δεδομένα!E$1:E$13,MATCH('2021'!H5877,Δεδομένα!D$1:D$13,0))</f>
        <v>9</v>
      </c>
      <c r="J5877" s="4">
        <v>44247</v>
      </c>
      <c r="K5877" s="3" t="s">
        <v>1687</v>
      </c>
      <c r="L5877" s="17" t="str">
        <f t="shared" si="480"/>
        <v>20/02/2021 14:03</v>
      </c>
      <c r="M5877" s="4">
        <v>44247</v>
      </c>
      <c r="N5877" s="3" t="s">
        <v>431</v>
      </c>
      <c r="O5877" s="17" t="str">
        <f t="shared" si="481"/>
        <v>20/02/2021 15:33</v>
      </c>
      <c r="P5877" s="24">
        <f t="shared" si="482"/>
        <v>6.25E-2</v>
      </c>
      <c r="Q5877" s="28">
        <v>0</v>
      </c>
      <c r="R5877" s="27">
        <f t="shared" si="483"/>
        <v>90</v>
      </c>
      <c r="S5877" s="3" t="s">
        <v>4</v>
      </c>
      <c r="T5877" s="3" t="s">
        <v>6013</v>
      </c>
      <c r="U5877" s="3" t="s">
        <v>6014</v>
      </c>
      <c r="V5877" s="3" t="s">
        <v>6017</v>
      </c>
      <c r="W5877" s="5">
        <v>0</v>
      </c>
      <c r="X5877" s="5">
        <v>0</v>
      </c>
      <c r="Y5877" s="5">
        <v>0</v>
      </c>
      <c r="Z5877" s="5">
        <v>1.5</v>
      </c>
      <c r="AA5877" s="5">
        <v>0.5</v>
      </c>
      <c r="AB5877" s="5">
        <v>0</v>
      </c>
      <c r="AC5877" s="5">
        <v>0</v>
      </c>
      <c r="AD5877" s="5">
        <v>0</v>
      </c>
      <c r="AE5877" s="2">
        <v>2</v>
      </c>
      <c r="AF5877" s="2">
        <v>0</v>
      </c>
      <c r="AG5877" s="2">
        <v>2</v>
      </c>
      <c r="AH5877" s="2">
        <v>0</v>
      </c>
      <c r="AI5877" s="2">
        <v>0</v>
      </c>
      <c r="AJ5877" s="2">
        <v>1</v>
      </c>
      <c r="AK5877" s="2">
        <v>1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 t="s">
        <v>4</v>
      </c>
      <c r="AT5877" s="2" t="s">
        <v>4</v>
      </c>
    </row>
    <row r="5878" spans="1:46" x14ac:dyDescent="0.2">
      <c r="A5878" s="2">
        <v>1644168</v>
      </c>
      <c r="B5878" s="2">
        <v>833195</v>
      </c>
      <c r="C5878" s="8"/>
      <c r="D5878" s="2"/>
      <c r="E5878" s="19" t="s">
        <v>6011</v>
      </c>
      <c r="F5878" s="46">
        <f>INDEX(Δεδομένα!$P:$P,MATCH('2021'!E5878,Δεδομένα!$O:$O,0))</f>
        <v>179</v>
      </c>
      <c r="G5878" s="49" t="s">
        <v>6012</v>
      </c>
      <c r="H5878" s="51" t="str">
        <f>INDEX(Δεδομένα!B$1:B$51,MATCH('2021'!G5878,Δεδομένα!A$1:A$51,0))</f>
        <v>ΣΤΕΡΕΑΣ ΕΛΛΑΔΟΣ</v>
      </c>
      <c r="I5878" s="53">
        <f>INDEX(Δεδομένα!E$1:E$13,MATCH('2021'!H5878,Δεδομένα!D$1:D$13,0))</f>
        <v>9</v>
      </c>
      <c r="J5878" s="4">
        <v>44254</v>
      </c>
      <c r="K5878" s="3" t="s">
        <v>347</v>
      </c>
      <c r="L5878" s="17" t="str">
        <f t="shared" si="480"/>
        <v>27/02/2021 14:08</v>
      </c>
      <c r="M5878" s="4">
        <v>44254</v>
      </c>
      <c r="N5878" s="3" t="s">
        <v>967</v>
      </c>
      <c r="O5878" s="17" t="str">
        <f t="shared" si="481"/>
        <v>27/02/2021 14:32</v>
      </c>
      <c r="P5878" s="24">
        <f t="shared" si="482"/>
        <v>1.6666666670062114E-2</v>
      </c>
      <c r="Q5878" s="28">
        <v>0</v>
      </c>
      <c r="R5878" s="27">
        <f t="shared" si="483"/>
        <v>24.000000004889444</v>
      </c>
      <c r="S5878" s="3" t="s">
        <v>4</v>
      </c>
      <c r="T5878" s="3" t="s">
        <v>6018</v>
      </c>
      <c r="U5878" s="3" t="s">
        <v>6019</v>
      </c>
      <c r="V5878" s="3" t="s">
        <v>6020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0.01</v>
      </c>
      <c r="AC5878" s="5">
        <v>0</v>
      </c>
      <c r="AD5878" s="5">
        <v>0</v>
      </c>
      <c r="AE5878" s="2">
        <v>1</v>
      </c>
      <c r="AF5878" s="2">
        <v>0</v>
      </c>
      <c r="AG5878" s="2">
        <v>1</v>
      </c>
      <c r="AH5878" s="2">
        <v>0</v>
      </c>
      <c r="AI5878" s="2">
        <v>0</v>
      </c>
      <c r="AJ5878" s="2">
        <v>1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 t="s">
        <v>4</v>
      </c>
      <c r="AT5878" s="2" t="s">
        <v>4</v>
      </c>
    </row>
    <row r="5879" spans="1:46" x14ac:dyDescent="0.2">
      <c r="A5879" s="2">
        <v>1643852</v>
      </c>
      <c r="B5879" s="2">
        <v>835474</v>
      </c>
      <c r="D5879" s="2"/>
      <c r="E5879" s="19" t="s">
        <v>6011</v>
      </c>
      <c r="F5879" s="46">
        <f>INDEX(Δεδομένα!$P:$P,MATCH('2021'!E5879,Δεδομένα!$O:$O,0))</f>
        <v>179</v>
      </c>
      <c r="G5879" s="49" t="s">
        <v>6012</v>
      </c>
      <c r="H5879" s="51" t="str">
        <f>INDEX(Δεδομένα!B$1:B$51,MATCH('2021'!G5879,Δεδομένα!A$1:A$51,0))</f>
        <v>ΣΤΕΡΕΑΣ ΕΛΛΑΔΟΣ</v>
      </c>
      <c r="I5879" s="53">
        <f>INDEX(Δεδομένα!E$1:E$13,MATCH('2021'!H5879,Δεδομένα!D$1:D$13,0))</f>
        <v>9</v>
      </c>
      <c r="J5879" s="4">
        <v>44261</v>
      </c>
      <c r="K5879" s="3" t="s">
        <v>531</v>
      </c>
      <c r="L5879" s="17" t="str">
        <f t="shared" si="480"/>
        <v>06/03/2021 14:10</v>
      </c>
      <c r="M5879" s="4">
        <v>44261</v>
      </c>
      <c r="N5879" s="3" t="s">
        <v>918</v>
      </c>
      <c r="O5879" s="17" t="str">
        <f t="shared" si="481"/>
        <v>06/03/2021 17:19</v>
      </c>
      <c r="P5879" s="24">
        <f t="shared" si="482"/>
        <v>0.13124999999854481</v>
      </c>
      <c r="Q5879" s="28">
        <v>0</v>
      </c>
      <c r="R5879" s="27">
        <f t="shared" si="483"/>
        <v>188.99999999790452</v>
      </c>
      <c r="S5879" s="3" t="s">
        <v>4</v>
      </c>
      <c r="T5879" s="3" t="s">
        <v>6018</v>
      </c>
      <c r="U5879" s="3" t="s">
        <v>6019</v>
      </c>
      <c r="V5879" s="3" t="s">
        <v>6022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0.1</v>
      </c>
      <c r="AC5879" s="5">
        <v>0</v>
      </c>
      <c r="AD5879" s="5">
        <v>0</v>
      </c>
      <c r="AE5879" s="2">
        <v>3</v>
      </c>
      <c r="AF5879" s="2">
        <v>0</v>
      </c>
      <c r="AG5879" s="2">
        <v>1</v>
      </c>
      <c r="AH5879" s="2">
        <v>0</v>
      </c>
      <c r="AI5879" s="2">
        <v>0</v>
      </c>
      <c r="AJ5879" s="2">
        <v>1</v>
      </c>
      <c r="AK5879" s="2">
        <v>1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 t="s">
        <v>4</v>
      </c>
      <c r="AT5879" s="2" t="s">
        <v>4</v>
      </c>
    </row>
    <row r="5880" spans="1:46" x14ac:dyDescent="0.2">
      <c r="A5880" s="2">
        <v>1643856</v>
      </c>
      <c r="B5880" s="2">
        <v>835657</v>
      </c>
      <c r="C5880" s="7">
        <v>23.836560238383498</v>
      </c>
      <c r="D5880" s="7">
        <v>38.561637344437798</v>
      </c>
      <c r="E5880" s="19" t="s">
        <v>6011</v>
      </c>
      <c r="F5880" s="46">
        <f>INDEX(Δεδομένα!$P:$P,MATCH('2021'!E5880,Δεδομένα!$O:$O,0))</f>
        <v>179</v>
      </c>
      <c r="G5880" s="49" t="s">
        <v>6012</v>
      </c>
      <c r="H5880" s="51" t="str">
        <f>INDEX(Δεδομένα!B$1:B$51,MATCH('2021'!G5880,Δεδομένα!A$1:A$51,0))</f>
        <v>ΣΤΕΡΕΑΣ ΕΛΛΑΔΟΣ</v>
      </c>
      <c r="I5880" s="53">
        <f>INDEX(Δεδομένα!E$1:E$13,MATCH('2021'!H5880,Δεδομένα!D$1:D$13,0))</f>
        <v>9</v>
      </c>
      <c r="J5880" s="4">
        <v>44261</v>
      </c>
      <c r="K5880" s="3" t="s">
        <v>323</v>
      </c>
      <c r="L5880" s="17" t="str">
        <f t="shared" si="480"/>
        <v>06/03/2021 22:35</v>
      </c>
      <c r="M5880" s="4">
        <v>44261</v>
      </c>
      <c r="N5880" s="3" t="s">
        <v>924</v>
      </c>
      <c r="O5880" s="17" t="str">
        <f t="shared" si="481"/>
        <v>06/03/2021 23:55</v>
      </c>
      <c r="P5880" s="24">
        <f t="shared" si="482"/>
        <v>5.5555555562023073E-2</v>
      </c>
      <c r="Q5880" s="28">
        <v>0</v>
      </c>
      <c r="R5880" s="27">
        <f t="shared" si="483"/>
        <v>80.000000009313226</v>
      </c>
      <c r="S5880" s="3" t="s">
        <v>4</v>
      </c>
      <c r="T5880" s="3" t="s">
        <v>6018</v>
      </c>
      <c r="U5880" s="3" t="s">
        <v>6023</v>
      </c>
      <c r="V5880" s="3" t="s">
        <v>6024</v>
      </c>
      <c r="W5880" s="5">
        <v>0</v>
      </c>
      <c r="X5880" s="5">
        <v>0</v>
      </c>
      <c r="Y5880" s="5">
        <v>0</v>
      </c>
      <c r="Z5880" s="5">
        <v>1</v>
      </c>
      <c r="AA5880" s="5">
        <v>0</v>
      </c>
      <c r="AB5880" s="5">
        <v>0</v>
      </c>
      <c r="AC5880" s="5">
        <v>0</v>
      </c>
      <c r="AD5880" s="5">
        <v>0</v>
      </c>
      <c r="AE5880" s="2">
        <v>4</v>
      </c>
      <c r="AF5880" s="2">
        <v>0</v>
      </c>
      <c r="AG5880" s="2">
        <v>2</v>
      </c>
      <c r="AH5880" s="2">
        <v>0</v>
      </c>
      <c r="AI5880" s="2">
        <v>0</v>
      </c>
      <c r="AJ5880" s="2">
        <v>2</v>
      </c>
      <c r="AK5880" s="2">
        <v>1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 t="s">
        <v>4</v>
      </c>
      <c r="AT5880" s="2" t="s">
        <v>4</v>
      </c>
    </row>
    <row r="5881" spans="1:46" x14ac:dyDescent="0.2">
      <c r="A5881" s="2">
        <v>1645958</v>
      </c>
      <c r="B5881" s="2">
        <v>836557</v>
      </c>
      <c r="C5881" s="7">
        <v>23.8486387541707</v>
      </c>
      <c r="D5881" s="7">
        <v>38.525180762127498</v>
      </c>
      <c r="E5881" s="19" t="s">
        <v>6011</v>
      </c>
      <c r="F5881" s="46">
        <f>INDEX(Δεδομένα!$P:$P,MATCH('2021'!E5881,Δεδομένα!$O:$O,0))</f>
        <v>179</v>
      </c>
      <c r="G5881" s="49" t="s">
        <v>6012</v>
      </c>
      <c r="H5881" s="51" t="str">
        <f>INDEX(Δεδομένα!B$1:B$51,MATCH('2021'!G5881,Δεδομένα!A$1:A$51,0))</f>
        <v>ΣΤΕΡΕΑΣ ΕΛΛΑΔΟΣ</v>
      </c>
      <c r="I5881" s="53">
        <f>INDEX(Δεδομένα!E$1:E$13,MATCH('2021'!H5881,Δεδομένα!D$1:D$13,0))</f>
        <v>9</v>
      </c>
      <c r="J5881" s="4">
        <v>44265</v>
      </c>
      <c r="K5881" s="3" t="s">
        <v>2986</v>
      </c>
      <c r="L5881" s="17" t="str">
        <f t="shared" si="480"/>
        <v>10/03/2021 12:07</v>
      </c>
      <c r="M5881" s="4">
        <v>44265</v>
      </c>
      <c r="N5881" s="3" t="s">
        <v>267</v>
      </c>
      <c r="O5881" s="17" t="str">
        <f t="shared" si="481"/>
        <v>10/03/2021 17:30</v>
      </c>
      <c r="P5881" s="24">
        <f t="shared" si="482"/>
        <v>0.22430555555183673</v>
      </c>
      <c r="Q5881" s="28">
        <v>0</v>
      </c>
      <c r="R5881" s="27">
        <f t="shared" si="483"/>
        <v>322.9999999946449</v>
      </c>
      <c r="S5881" s="3" t="s">
        <v>4</v>
      </c>
      <c r="T5881" s="3" t="s">
        <v>6018</v>
      </c>
      <c r="U5881" s="3" t="s">
        <v>6026</v>
      </c>
      <c r="V5881" s="3" t="s">
        <v>6027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1</v>
      </c>
      <c r="AC5881" s="5">
        <v>0</v>
      </c>
      <c r="AD5881" s="5">
        <v>0</v>
      </c>
      <c r="AE5881" s="2">
        <v>7</v>
      </c>
      <c r="AF5881" s="2">
        <v>2</v>
      </c>
      <c r="AG5881" s="2">
        <v>0</v>
      </c>
      <c r="AH5881" s="2">
        <v>0</v>
      </c>
      <c r="AI5881" s="2">
        <v>0</v>
      </c>
      <c r="AJ5881" s="2">
        <v>3</v>
      </c>
      <c r="AK5881" s="2">
        <v>2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 t="s">
        <v>4</v>
      </c>
      <c r="AT5881" s="2" t="s">
        <v>4</v>
      </c>
    </row>
    <row r="5882" spans="1:46" x14ac:dyDescent="0.2">
      <c r="A5882" s="2">
        <v>1645961</v>
      </c>
      <c r="B5882" s="2">
        <v>836586</v>
      </c>
      <c r="C5882" s="7">
        <v>23.759136929018101</v>
      </c>
      <c r="D5882" s="7">
        <v>38.586634798614803</v>
      </c>
      <c r="E5882" s="19" t="s">
        <v>6011</v>
      </c>
      <c r="F5882" s="46">
        <f>INDEX(Δεδομένα!$P:$P,MATCH('2021'!E5882,Δεδομένα!$O:$O,0))</f>
        <v>179</v>
      </c>
      <c r="G5882" s="49" t="s">
        <v>6012</v>
      </c>
      <c r="H5882" s="51" t="str">
        <f>INDEX(Δεδομένα!B$1:B$51,MATCH('2021'!G5882,Δεδομένα!A$1:A$51,0))</f>
        <v>ΣΤΕΡΕΑΣ ΕΛΛΑΔΟΣ</v>
      </c>
      <c r="I5882" s="53">
        <f>INDEX(Δεδομένα!E$1:E$13,MATCH('2021'!H5882,Δεδομένα!D$1:D$13,0))</f>
        <v>9</v>
      </c>
      <c r="J5882" s="4">
        <v>44265</v>
      </c>
      <c r="K5882" s="3" t="s">
        <v>157</v>
      </c>
      <c r="L5882" s="17" t="str">
        <f t="shared" si="480"/>
        <v>10/03/2021 13:55</v>
      </c>
      <c r="M5882" s="4">
        <v>44510</v>
      </c>
      <c r="N5882" s="3" t="s">
        <v>531</v>
      </c>
      <c r="O5882" s="17" t="str">
        <f t="shared" si="481"/>
        <v>10/11/2021 14:10</v>
      </c>
      <c r="P5882" s="29">
        <f t="shared" si="482"/>
        <v>245.01041666667152</v>
      </c>
      <c r="Q5882" s="30">
        <f>1*24</f>
        <v>24</v>
      </c>
      <c r="R5882" s="27">
        <f t="shared" si="483"/>
        <v>352815.00000000698</v>
      </c>
      <c r="S5882" s="3" t="s">
        <v>4</v>
      </c>
      <c r="T5882" s="3" t="s">
        <v>6018</v>
      </c>
      <c r="U5882" s="3" t="s">
        <v>4</v>
      </c>
      <c r="V5882" s="3" t="s">
        <v>6028</v>
      </c>
      <c r="W5882" s="5">
        <v>0</v>
      </c>
      <c r="X5882" s="5">
        <v>1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2">
        <v>4</v>
      </c>
      <c r="AF5882" s="2">
        <v>0</v>
      </c>
      <c r="AG5882" s="2">
        <v>2</v>
      </c>
      <c r="AH5882" s="2">
        <v>0</v>
      </c>
      <c r="AI5882" s="2">
        <v>0</v>
      </c>
      <c r="AJ5882" s="2">
        <v>2</v>
      </c>
      <c r="AK5882" s="2">
        <v>1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 t="s">
        <v>4</v>
      </c>
      <c r="AT5882" s="2" t="s">
        <v>4</v>
      </c>
    </row>
    <row r="5883" spans="1:46" x14ac:dyDescent="0.2">
      <c r="A5883" s="2">
        <v>1645963</v>
      </c>
      <c r="B5883" s="2">
        <v>836598</v>
      </c>
      <c r="C5883" s="7">
        <v>23.779603706851301</v>
      </c>
      <c r="D5883" s="7">
        <v>38.600487535819902</v>
      </c>
      <c r="E5883" s="19" t="s">
        <v>6011</v>
      </c>
      <c r="F5883" s="46">
        <f>INDEX(Δεδομένα!$P:$P,MATCH('2021'!E5883,Δεδομένα!$O:$O,0))</f>
        <v>179</v>
      </c>
      <c r="G5883" s="49" t="s">
        <v>6012</v>
      </c>
      <c r="H5883" s="51" t="str">
        <f>INDEX(Δεδομένα!B$1:B$51,MATCH('2021'!G5883,Δεδομένα!A$1:A$51,0))</f>
        <v>ΣΤΕΡΕΑΣ ΕΛΛΑΔΟΣ</v>
      </c>
      <c r="I5883" s="53">
        <f>INDEX(Δεδομένα!E$1:E$13,MATCH('2021'!H5883,Δεδομένα!D$1:D$13,0))</f>
        <v>9</v>
      </c>
      <c r="J5883" s="4">
        <v>44265</v>
      </c>
      <c r="K5883" s="3" t="s">
        <v>42</v>
      </c>
      <c r="L5883" s="17" t="str">
        <f t="shared" si="480"/>
        <v>10/03/2021 14:30</v>
      </c>
      <c r="M5883" s="4">
        <v>44510</v>
      </c>
      <c r="N5883" s="3" t="s">
        <v>1314</v>
      </c>
      <c r="O5883" s="17" t="str">
        <f t="shared" si="481"/>
        <v>10/11/2021 15:32</v>
      </c>
      <c r="P5883" s="29">
        <f t="shared" si="482"/>
        <v>245.04305555555766</v>
      </c>
      <c r="Q5883" s="30">
        <f>1*24</f>
        <v>24</v>
      </c>
      <c r="R5883" s="27">
        <f t="shared" si="483"/>
        <v>352862.00000000303</v>
      </c>
      <c r="S5883" s="3" t="s">
        <v>4</v>
      </c>
      <c r="T5883" s="3" t="s">
        <v>6018</v>
      </c>
      <c r="U5883" s="3" t="s">
        <v>1128</v>
      </c>
      <c r="V5883" s="3" t="s">
        <v>6029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6</v>
      </c>
      <c r="AD5883" s="5">
        <v>0</v>
      </c>
      <c r="AE5883" s="2">
        <v>5</v>
      </c>
      <c r="AF5883" s="2">
        <v>2</v>
      </c>
      <c r="AG5883" s="2">
        <v>0</v>
      </c>
      <c r="AH5883" s="2">
        <v>0</v>
      </c>
      <c r="AI5883" s="2">
        <v>0</v>
      </c>
      <c r="AJ5883" s="2">
        <v>2</v>
      </c>
      <c r="AK5883" s="2">
        <v>2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 t="s">
        <v>4</v>
      </c>
      <c r="AT5883" s="2" t="s">
        <v>4</v>
      </c>
    </row>
    <row r="5884" spans="1:46" x14ac:dyDescent="0.2">
      <c r="A5884" s="2">
        <v>1649836</v>
      </c>
      <c r="B5884" s="2">
        <v>838920</v>
      </c>
      <c r="C5884" s="7">
        <v>23.530673839926202</v>
      </c>
      <c r="D5884" s="7">
        <v>38.583205287839498</v>
      </c>
      <c r="E5884" s="19" t="s">
        <v>6011</v>
      </c>
      <c r="F5884" s="46">
        <f>INDEX(Δεδομένα!$P:$P,MATCH('2021'!E5884,Δεδομένα!$O:$O,0))</f>
        <v>179</v>
      </c>
      <c r="G5884" s="49" t="s">
        <v>6012</v>
      </c>
      <c r="H5884" s="51" t="str">
        <f>INDEX(Δεδομένα!B$1:B$51,MATCH('2021'!G5884,Δεδομένα!A$1:A$51,0))</f>
        <v>ΣΤΕΡΕΑΣ ΕΛΛΑΔΟΣ</v>
      </c>
      <c r="I5884" s="53">
        <f>INDEX(Δεδομένα!E$1:E$13,MATCH('2021'!H5884,Δεδομένα!D$1:D$13,0))</f>
        <v>9</v>
      </c>
      <c r="J5884" s="4">
        <v>44273</v>
      </c>
      <c r="K5884" s="3" t="s">
        <v>1522</v>
      </c>
      <c r="L5884" s="17" t="str">
        <f t="shared" si="480"/>
        <v>18/03/2021 15:16</v>
      </c>
      <c r="M5884" s="4">
        <v>44273</v>
      </c>
      <c r="N5884" s="3" t="s">
        <v>143</v>
      </c>
      <c r="O5884" s="17" t="str">
        <f t="shared" si="481"/>
        <v>18/03/2021 16:27</v>
      </c>
      <c r="P5884" s="24">
        <f t="shared" si="482"/>
        <v>4.9305555556202307E-2</v>
      </c>
      <c r="Q5884" s="28">
        <v>0</v>
      </c>
      <c r="R5884" s="27">
        <f t="shared" si="483"/>
        <v>71.000000000931323</v>
      </c>
      <c r="S5884" s="3" t="s">
        <v>4</v>
      </c>
      <c r="T5884" s="3" t="s">
        <v>6018</v>
      </c>
      <c r="U5884" s="3" t="s">
        <v>6030</v>
      </c>
      <c r="V5884" s="3" t="s">
        <v>6031</v>
      </c>
      <c r="W5884" s="5">
        <v>0</v>
      </c>
      <c r="X5884" s="5">
        <v>0.5</v>
      </c>
      <c r="Y5884" s="5">
        <v>0</v>
      </c>
      <c r="Z5884" s="5">
        <v>0</v>
      </c>
      <c r="AA5884" s="5">
        <v>0</v>
      </c>
      <c r="AB5884" s="5">
        <v>1</v>
      </c>
      <c r="AC5884" s="5">
        <v>0</v>
      </c>
      <c r="AD5884" s="5">
        <v>0</v>
      </c>
      <c r="AE5884" s="2">
        <v>2</v>
      </c>
      <c r="AF5884" s="2">
        <v>0</v>
      </c>
      <c r="AG5884" s="2">
        <v>4</v>
      </c>
      <c r="AH5884" s="2">
        <v>0</v>
      </c>
      <c r="AI5884" s="2">
        <v>0</v>
      </c>
      <c r="AJ5884" s="2">
        <v>1</v>
      </c>
      <c r="AK5884" s="2">
        <v>2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 t="s">
        <v>4</v>
      </c>
      <c r="AT5884" s="2" t="s">
        <v>4</v>
      </c>
    </row>
    <row r="5885" spans="1:46" x14ac:dyDescent="0.2">
      <c r="A5885" s="2">
        <v>1649875</v>
      </c>
      <c r="B5885" s="2">
        <v>839789</v>
      </c>
      <c r="C5885" s="7">
        <v>23.744663238398299</v>
      </c>
      <c r="D5885" s="7">
        <v>38.448234499061797</v>
      </c>
      <c r="E5885" s="19" t="s">
        <v>6011</v>
      </c>
      <c r="F5885" s="46">
        <f>INDEX(Δεδομένα!$P:$P,MATCH('2021'!E5885,Δεδομένα!$O:$O,0))</f>
        <v>179</v>
      </c>
      <c r="G5885" s="49" t="s">
        <v>6012</v>
      </c>
      <c r="H5885" s="51" t="str">
        <f>INDEX(Δεδομένα!B$1:B$51,MATCH('2021'!G5885,Δεδομένα!A$1:A$51,0))</f>
        <v>ΣΤΕΡΕΑΣ ΕΛΛΑΔΟΣ</v>
      </c>
      <c r="I5885" s="53">
        <f>INDEX(Δεδομένα!E$1:E$13,MATCH('2021'!H5885,Δεδομένα!D$1:D$13,0))</f>
        <v>9</v>
      </c>
      <c r="J5885" s="4">
        <v>44277</v>
      </c>
      <c r="K5885" s="3" t="s">
        <v>3</v>
      </c>
      <c r="L5885" s="17" t="str">
        <f t="shared" si="480"/>
        <v>22/03/2021 17:22</v>
      </c>
      <c r="M5885" s="4">
        <v>44277</v>
      </c>
      <c r="N5885" s="3" t="s">
        <v>2398</v>
      </c>
      <c r="O5885" s="17" t="str">
        <f t="shared" si="481"/>
        <v>22/03/2021 21:19</v>
      </c>
      <c r="P5885" s="24">
        <f t="shared" si="482"/>
        <v>0.16458333333139308</v>
      </c>
      <c r="Q5885" s="28">
        <v>0</v>
      </c>
      <c r="R5885" s="27">
        <f t="shared" si="483"/>
        <v>236.99999999720603</v>
      </c>
      <c r="S5885" s="3" t="s">
        <v>4</v>
      </c>
      <c r="T5885" s="3" t="s">
        <v>6021</v>
      </c>
      <c r="U5885" s="3" t="s">
        <v>6032</v>
      </c>
      <c r="V5885" s="3" t="s">
        <v>6033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1</v>
      </c>
      <c r="AC5885" s="5">
        <v>0</v>
      </c>
      <c r="AD5885" s="5">
        <v>0</v>
      </c>
      <c r="AE5885" s="2">
        <v>4</v>
      </c>
      <c r="AF5885" s="2">
        <v>0</v>
      </c>
      <c r="AG5885" s="2">
        <v>2</v>
      </c>
      <c r="AH5885" s="2">
        <v>0</v>
      </c>
      <c r="AI5885" s="2">
        <v>0</v>
      </c>
      <c r="AJ5885" s="2">
        <v>2</v>
      </c>
      <c r="AK5885" s="2">
        <v>1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 t="s">
        <v>4</v>
      </c>
      <c r="AT5885" s="2" t="s">
        <v>4</v>
      </c>
    </row>
    <row r="5886" spans="1:46" x14ac:dyDescent="0.2">
      <c r="A5886" s="2">
        <v>1651109</v>
      </c>
      <c r="B5886" s="2">
        <v>840714</v>
      </c>
      <c r="C5886" s="7">
        <v>23.7878723144531</v>
      </c>
      <c r="D5886" s="7">
        <v>38.579830169677699</v>
      </c>
      <c r="E5886" s="19" t="s">
        <v>6011</v>
      </c>
      <c r="F5886" s="46">
        <f>INDEX(Δεδομένα!$P:$P,MATCH('2021'!E5886,Δεδομένα!$O:$O,0))</f>
        <v>179</v>
      </c>
      <c r="G5886" s="49" t="s">
        <v>6012</v>
      </c>
      <c r="H5886" s="51" t="str">
        <f>INDEX(Δεδομένα!B$1:B$51,MATCH('2021'!G5886,Δεδομένα!A$1:A$51,0))</f>
        <v>ΣΤΕΡΕΑΣ ΕΛΛΑΔΟΣ</v>
      </c>
      <c r="I5886" s="53">
        <f>INDEX(Δεδομένα!E$1:E$13,MATCH('2021'!H5886,Δεδομένα!D$1:D$13,0))</f>
        <v>9</v>
      </c>
      <c r="J5886" s="4">
        <v>44282</v>
      </c>
      <c r="K5886" s="3" t="s">
        <v>1684</v>
      </c>
      <c r="L5886" s="17" t="str">
        <f t="shared" si="480"/>
        <v>27/03/2021 13:46</v>
      </c>
      <c r="M5886" s="4">
        <v>44282</v>
      </c>
      <c r="N5886" s="3" t="s">
        <v>473</v>
      </c>
      <c r="O5886" s="17" t="str">
        <f t="shared" si="481"/>
        <v>27/03/2021 14:52</v>
      </c>
      <c r="P5886" s="24">
        <f t="shared" si="482"/>
        <v>4.5833333329937886E-2</v>
      </c>
      <c r="Q5886" s="28">
        <v>0</v>
      </c>
      <c r="R5886" s="27">
        <f t="shared" si="483"/>
        <v>65.999999995110556</v>
      </c>
      <c r="S5886" s="3" t="s">
        <v>4</v>
      </c>
      <c r="T5886" s="3" t="s">
        <v>6018</v>
      </c>
      <c r="U5886" s="3" t="s">
        <v>3434</v>
      </c>
      <c r="V5886" s="3" t="s">
        <v>6034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0.5</v>
      </c>
      <c r="AC5886" s="5">
        <v>0</v>
      </c>
      <c r="AD5886" s="5">
        <v>0</v>
      </c>
      <c r="AE5886" s="2">
        <v>1</v>
      </c>
      <c r="AF5886" s="2">
        <v>0</v>
      </c>
      <c r="AG5886" s="2">
        <v>3</v>
      </c>
      <c r="AH5886" s="2">
        <v>0</v>
      </c>
      <c r="AI5886" s="2">
        <v>0</v>
      </c>
      <c r="AJ5886" s="2">
        <v>0</v>
      </c>
      <c r="AK5886" s="2">
        <v>2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 t="s">
        <v>4</v>
      </c>
      <c r="AT5886" s="2" t="s">
        <v>4</v>
      </c>
    </row>
    <row r="5887" spans="1:46" x14ac:dyDescent="0.2">
      <c r="A5887" s="2">
        <v>1651117</v>
      </c>
      <c r="B5887" s="2">
        <v>841043</v>
      </c>
      <c r="C5887" s="7">
        <v>23.718916922926802</v>
      </c>
      <c r="D5887" s="7">
        <v>38.428907922705697</v>
      </c>
      <c r="E5887" s="19" t="s">
        <v>6011</v>
      </c>
      <c r="F5887" s="46">
        <f>INDEX(Δεδομένα!$P:$P,MATCH('2021'!E5887,Δεδομένα!$O:$O,0))</f>
        <v>179</v>
      </c>
      <c r="G5887" s="49" t="s">
        <v>6012</v>
      </c>
      <c r="H5887" s="51" t="str">
        <f>INDEX(Δεδομένα!B$1:B$51,MATCH('2021'!G5887,Δεδομένα!A$1:A$51,0))</f>
        <v>ΣΤΕΡΕΑΣ ΕΛΛΑΔΟΣ</v>
      </c>
      <c r="I5887" s="53">
        <f>INDEX(Δεδομένα!E$1:E$13,MATCH('2021'!H5887,Δεδομένα!D$1:D$13,0))</f>
        <v>9</v>
      </c>
      <c r="J5887" s="4">
        <v>44283</v>
      </c>
      <c r="K5887" s="3" t="s">
        <v>642</v>
      </c>
      <c r="L5887" s="17" t="str">
        <f t="shared" si="480"/>
        <v>28/03/2021 16:49</v>
      </c>
      <c r="M5887" s="4">
        <v>44283</v>
      </c>
      <c r="N5887" s="3" t="s">
        <v>566</v>
      </c>
      <c r="O5887" s="17" t="str">
        <f t="shared" si="481"/>
        <v>28/03/2021 18:40</v>
      </c>
      <c r="P5887" s="24">
        <f t="shared" si="482"/>
        <v>7.7083333337213844E-2</v>
      </c>
      <c r="Q5887" s="28">
        <v>0</v>
      </c>
      <c r="R5887" s="27">
        <f t="shared" si="483"/>
        <v>111.00000000558794</v>
      </c>
      <c r="S5887" s="3" t="s">
        <v>4</v>
      </c>
      <c r="T5887" s="3" t="s">
        <v>6021</v>
      </c>
      <c r="U5887" s="3" t="s">
        <v>6032</v>
      </c>
      <c r="V5887" s="3" t="s">
        <v>6035</v>
      </c>
      <c r="W5887" s="5">
        <v>0</v>
      </c>
      <c r="X5887" s="5">
        <v>0.1</v>
      </c>
      <c r="Y5887" s="5">
        <v>0</v>
      </c>
      <c r="Z5887" s="5">
        <v>0</v>
      </c>
      <c r="AA5887" s="5">
        <v>0</v>
      </c>
      <c r="AB5887" s="5">
        <v>0.05</v>
      </c>
      <c r="AC5887" s="5">
        <v>0</v>
      </c>
      <c r="AD5887" s="5">
        <v>0</v>
      </c>
      <c r="AE5887" s="2">
        <v>8</v>
      </c>
      <c r="AF5887" s="2">
        <v>0</v>
      </c>
      <c r="AG5887" s="2">
        <v>0</v>
      </c>
      <c r="AH5887" s="2">
        <v>0</v>
      </c>
      <c r="AI5887" s="2">
        <v>0</v>
      </c>
      <c r="AJ5887" s="2">
        <v>4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 t="s">
        <v>4</v>
      </c>
      <c r="AT5887" s="2" t="s">
        <v>4</v>
      </c>
    </row>
    <row r="5888" spans="1:46" x14ac:dyDescent="0.2">
      <c r="A5888" s="2">
        <v>1651120</v>
      </c>
      <c r="B5888" s="2">
        <v>841293</v>
      </c>
      <c r="C5888" s="7">
        <v>23.729483325119201</v>
      </c>
      <c r="D5888" s="7">
        <v>38.431786129676198</v>
      </c>
      <c r="E5888" s="19" t="s">
        <v>6011</v>
      </c>
      <c r="F5888" s="46">
        <f>INDEX(Δεδομένα!$P:$P,MATCH('2021'!E5888,Δεδομένα!$O:$O,0))</f>
        <v>179</v>
      </c>
      <c r="G5888" s="49" t="s">
        <v>6012</v>
      </c>
      <c r="H5888" s="51" t="str">
        <f>INDEX(Δεδομένα!B$1:B$51,MATCH('2021'!G5888,Δεδομένα!A$1:A$51,0))</f>
        <v>ΣΤΕΡΕΑΣ ΕΛΛΑΔΟΣ</v>
      </c>
      <c r="I5888" s="53">
        <f>INDEX(Δεδομένα!E$1:E$13,MATCH('2021'!H5888,Δεδομένα!D$1:D$13,0))</f>
        <v>9</v>
      </c>
      <c r="J5888" s="4">
        <v>44284</v>
      </c>
      <c r="K5888" s="3" t="s">
        <v>451</v>
      </c>
      <c r="L5888" s="17" t="str">
        <f t="shared" si="480"/>
        <v>29/03/2021 14:44</v>
      </c>
      <c r="M5888" s="4">
        <v>44284</v>
      </c>
      <c r="N5888" s="3" t="s">
        <v>43</v>
      </c>
      <c r="O5888" s="17" t="str">
        <f t="shared" si="481"/>
        <v>29/03/2021 21:30</v>
      </c>
      <c r="P5888" s="24">
        <f t="shared" si="482"/>
        <v>0.28194444444670808</v>
      </c>
      <c r="Q5888" s="28">
        <v>0</v>
      </c>
      <c r="R5888" s="27">
        <f t="shared" si="483"/>
        <v>406.00000000325963</v>
      </c>
      <c r="S5888" s="3" t="s">
        <v>4</v>
      </c>
      <c r="T5888" s="3" t="s">
        <v>6021</v>
      </c>
      <c r="U5888" s="3" t="s">
        <v>6032</v>
      </c>
      <c r="V5888" s="3" t="s">
        <v>6035</v>
      </c>
      <c r="W5888" s="5">
        <v>0</v>
      </c>
      <c r="X5888" s="5">
        <v>1.5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2">
        <v>8</v>
      </c>
      <c r="AF5888" s="2">
        <v>0</v>
      </c>
      <c r="AG5888" s="2">
        <v>0</v>
      </c>
      <c r="AH5888" s="2">
        <v>0</v>
      </c>
      <c r="AI5888" s="2">
        <v>0</v>
      </c>
      <c r="AJ5888" s="2">
        <v>4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 t="s">
        <v>4</v>
      </c>
      <c r="AT5888" s="2" t="s">
        <v>4</v>
      </c>
    </row>
    <row r="5889" spans="1:46" x14ac:dyDescent="0.2">
      <c r="A5889" s="2">
        <v>1651124</v>
      </c>
      <c r="B5889" s="2">
        <v>841304</v>
      </c>
      <c r="C5889" s="7">
        <v>23.713256218356999</v>
      </c>
      <c r="D5889" s="7">
        <v>38.417046916772897</v>
      </c>
      <c r="E5889" s="19" t="s">
        <v>6011</v>
      </c>
      <c r="F5889" s="46">
        <f>INDEX(Δεδομένα!$P:$P,MATCH('2021'!E5889,Δεδομένα!$O:$O,0))</f>
        <v>179</v>
      </c>
      <c r="G5889" s="49" t="s">
        <v>6012</v>
      </c>
      <c r="H5889" s="51" t="str">
        <f>INDEX(Δεδομένα!B$1:B$51,MATCH('2021'!G5889,Δεδομένα!A$1:A$51,0))</f>
        <v>ΣΤΕΡΕΑΣ ΕΛΛΑΔΟΣ</v>
      </c>
      <c r="I5889" s="53">
        <f>INDEX(Δεδομένα!E$1:E$13,MATCH('2021'!H5889,Δεδομένα!D$1:D$13,0))</f>
        <v>9</v>
      </c>
      <c r="J5889" s="4">
        <v>44284</v>
      </c>
      <c r="K5889" s="3" t="s">
        <v>197</v>
      </c>
      <c r="L5889" s="17" t="str">
        <f t="shared" si="480"/>
        <v>29/03/2021 15:30</v>
      </c>
      <c r="M5889" s="4">
        <v>44284</v>
      </c>
      <c r="N5889" s="3" t="s">
        <v>1844</v>
      </c>
      <c r="O5889" s="17" t="str">
        <f t="shared" si="481"/>
        <v>29/03/2021 16:14</v>
      </c>
      <c r="P5889" s="24">
        <f t="shared" si="482"/>
        <v>3.0555555553291924E-2</v>
      </c>
      <c r="Q5889" s="28">
        <v>0</v>
      </c>
      <c r="R5889" s="27">
        <f t="shared" si="483"/>
        <v>43.999999996740371</v>
      </c>
      <c r="S5889" s="3" t="s">
        <v>4</v>
      </c>
      <c r="T5889" s="3" t="s">
        <v>6021</v>
      </c>
      <c r="U5889" s="3" t="s">
        <v>5092</v>
      </c>
      <c r="V5889" s="3" t="s">
        <v>6036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0.1</v>
      </c>
      <c r="AC5889" s="5">
        <v>0</v>
      </c>
      <c r="AD5889" s="5">
        <v>0</v>
      </c>
      <c r="AE5889" s="2">
        <v>2</v>
      </c>
      <c r="AF5889" s="2">
        <v>0</v>
      </c>
      <c r="AG5889" s="2">
        <v>0</v>
      </c>
      <c r="AH5889" s="2">
        <v>0</v>
      </c>
      <c r="AI5889" s="2">
        <v>0</v>
      </c>
      <c r="AJ5889" s="2">
        <v>1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 t="s">
        <v>4</v>
      </c>
      <c r="AT5889" s="2" t="s">
        <v>4</v>
      </c>
    </row>
    <row r="5890" spans="1:46" x14ac:dyDescent="0.2">
      <c r="A5890" s="2">
        <v>1651125</v>
      </c>
      <c r="B5890" s="2">
        <v>841311</v>
      </c>
      <c r="C5890" s="7">
        <v>23.6634905243547</v>
      </c>
      <c r="D5890" s="7">
        <v>38.579408571262803</v>
      </c>
      <c r="E5890" s="19" t="s">
        <v>6011</v>
      </c>
      <c r="F5890" s="46">
        <f>INDEX(Δεδομένα!$P:$P,MATCH('2021'!E5890,Δεδομένα!$O:$O,0))</f>
        <v>179</v>
      </c>
      <c r="G5890" s="49" t="s">
        <v>6012</v>
      </c>
      <c r="H5890" s="51" t="str">
        <f>INDEX(Δεδομένα!B$1:B$51,MATCH('2021'!G5890,Δεδομένα!A$1:A$51,0))</f>
        <v>ΣΤΕΡΕΑΣ ΕΛΛΑΔΟΣ</v>
      </c>
      <c r="I5890" s="53">
        <f>INDEX(Δεδομένα!E$1:E$13,MATCH('2021'!H5890,Δεδομένα!D$1:D$13,0))</f>
        <v>9</v>
      </c>
      <c r="J5890" s="4">
        <v>44284</v>
      </c>
      <c r="K5890" s="3" t="s">
        <v>509</v>
      </c>
      <c r="L5890" s="17" t="str">
        <f t="shared" si="480"/>
        <v>29/03/2021 15:55</v>
      </c>
      <c r="M5890" s="4">
        <v>44284</v>
      </c>
      <c r="N5890" s="3" t="s">
        <v>642</v>
      </c>
      <c r="O5890" s="17" t="str">
        <f t="shared" si="481"/>
        <v>29/03/2021 16:49</v>
      </c>
      <c r="P5890" s="24">
        <f t="shared" si="482"/>
        <v>3.7499999998544808E-2</v>
      </c>
      <c r="Q5890" s="28">
        <v>0</v>
      </c>
      <c r="R5890" s="27">
        <f t="shared" si="483"/>
        <v>53.999999997904524</v>
      </c>
      <c r="S5890" s="3" t="s">
        <v>4</v>
      </c>
      <c r="T5890" s="3" t="s">
        <v>6018</v>
      </c>
      <c r="U5890" s="3" t="s">
        <v>6037</v>
      </c>
      <c r="V5890" s="3" t="s">
        <v>6038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0.5</v>
      </c>
      <c r="AC5890" s="5">
        <v>0</v>
      </c>
      <c r="AD5890" s="5">
        <v>0</v>
      </c>
      <c r="AE5890" s="2">
        <v>1</v>
      </c>
      <c r="AF5890" s="2">
        <v>0</v>
      </c>
      <c r="AG5890" s="2">
        <v>1</v>
      </c>
      <c r="AH5890" s="2">
        <v>0</v>
      </c>
      <c r="AI5890" s="2">
        <v>0</v>
      </c>
      <c r="AJ5890" s="2">
        <v>0</v>
      </c>
      <c r="AK5890" s="2">
        <v>2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 t="s">
        <v>4</v>
      </c>
      <c r="AT5890" s="2" t="s">
        <v>4</v>
      </c>
    </row>
    <row r="5891" spans="1:46" x14ac:dyDescent="0.2">
      <c r="A5891" s="2">
        <v>1655587</v>
      </c>
      <c r="B5891" s="2">
        <v>846267</v>
      </c>
      <c r="C5891" s="7">
        <v>23.783347968910199</v>
      </c>
      <c r="D5891" s="7">
        <v>38.401066572885803</v>
      </c>
      <c r="E5891" s="19" t="s">
        <v>6011</v>
      </c>
      <c r="F5891" s="46">
        <f>INDEX(Δεδομένα!$P:$P,MATCH('2021'!E5891,Δεδομένα!$O:$O,0))</f>
        <v>179</v>
      </c>
      <c r="G5891" s="49" t="s">
        <v>6012</v>
      </c>
      <c r="H5891" s="51" t="str">
        <f>INDEX(Δεδομένα!B$1:B$51,MATCH('2021'!G5891,Δεδομένα!A$1:A$51,0))</f>
        <v>ΣΤΕΡΕΑΣ ΕΛΛΑΔΟΣ</v>
      </c>
      <c r="I5891" s="53">
        <f>INDEX(Δεδομένα!E$1:E$13,MATCH('2021'!H5891,Δεδομένα!D$1:D$13,0))</f>
        <v>9</v>
      </c>
      <c r="J5891" s="4">
        <v>44302</v>
      </c>
      <c r="K5891" s="3" t="s">
        <v>1082</v>
      </c>
      <c r="L5891" s="17" t="str">
        <f t="shared" si="480"/>
        <v>16/04/2021 18:49</v>
      </c>
      <c r="M5891" s="4">
        <v>44302</v>
      </c>
      <c r="N5891" s="3" t="s">
        <v>147</v>
      </c>
      <c r="O5891" s="17" t="str">
        <f t="shared" si="481"/>
        <v>16/04/2021 20:00</v>
      </c>
      <c r="P5891" s="24">
        <f t="shared" si="482"/>
        <v>4.9305555556202307E-2</v>
      </c>
      <c r="Q5891" s="28">
        <v>0</v>
      </c>
      <c r="R5891" s="27">
        <f t="shared" si="483"/>
        <v>71.000000000931323</v>
      </c>
      <c r="S5891" s="3" t="s">
        <v>4</v>
      </c>
      <c r="T5891" s="3" t="s">
        <v>6013</v>
      </c>
      <c r="U5891" s="3" t="s">
        <v>6014</v>
      </c>
      <c r="V5891" s="3" t="s">
        <v>6039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0.1</v>
      </c>
      <c r="AC5891" s="5">
        <v>0</v>
      </c>
      <c r="AD5891" s="5">
        <v>0</v>
      </c>
      <c r="AE5891" s="2">
        <v>4</v>
      </c>
      <c r="AF5891" s="2">
        <v>0</v>
      </c>
      <c r="AG5891" s="2">
        <v>2</v>
      </c>
      <c r="AH5891" s="2">
        <v>0</v>
      </c>
      <c r="AI5891" s="2">
        <v>0</v>
      </c>
      <c r="AJ5891" s="2">
        <v>2</v>
      </c>
      <c r="AK5891" s="2">
        <v>1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 t="s">
        <v>4</v>
      </c>
      <c r="AT5891" s="2" t="s">
        <v>4</v>
      </c>
    </row>
    <row r="5892" spans="1:46" x14ac:dyDescent="0.2">
      <c r="A5892" s="2">
        <v>1664294</v>
      </c>
      <c r="B5892" s="2">
        <v>855448</v>
      </c>
      <c r="C5892" s="7">
        <v>23.6753383377667</v>
      </c>
      <c r="D5892" s="7">
        <v>38.446912142198997</v>
      </c>
      <c r="E5892" s="19" t="s">
        <v>6011</v>
      </c>
      <c r="F5892" s="46">
        <f>INDEX(Δεδομένα!$P:$P,MATCH('2021'!E5892,Δεδομένα!$O:$O,0))</f>
        <v>179</v>
      </c>
      <c r="G5892" s="49" t="s">
        <v>6012</v>
      </c>
      <c r="H5892" s="51" t="str">
        <f>INDEX(Δεδομένα!B$1:B$51,MATCH('2021'!G5892,Δεδομένα!A$1:A$51,0))</f>
        <v>ΣΤΕΡΕΑΣ ΕΛΛΑΔΟΣ</v>
      </c>
      <c r="I5892" s="53">
        <f>INDEX(Δεδομένα!E$1:E$13,MATCH('2021'!H5892,Δεδομένα!D$1:D$13,0))</f>
        <v>9</v>
      </c>
      <c r="J5892" s="4">
        <v>44339</v>
      </c>
      <c r="K5892" s="3" t="s">
        <v>555</v>
      </c>
      <c r="L5892" s="17" t="str">
        <f t="shared" si="480"/>
        <v>23/05/2021 13:30</v>
      </c>
      <c r="M5892" s="4">
        <v>44339</v>
      </c>
      <c r="N5892" s="3" t="s">
        <v>670</v>
      </c>
      <c r="O5892" s="17" t="str">
        <f t="shared" si="481"/>
        <v>23/05/2021 14:04</v>
      </c>
      <c r="P5892" s="24">
        <f t="shared" si="482"/>
        <v>2.361111110803904E-2</v>
      </c>
      <c r="Q5892" s="28">
        <v>0</v>
      </c>
      <c r="R5892" s="27">
        <f t="shared" si="483"/>
        <v>33.999999995576218</v>
      </c>
      <c r="S5892" s="3" t="s">
        <v>4</v>
      </c>
      <c r="T5892" s="3" t="s">
        <v>6021</v>
      </c>
      <c r="U5892" s="3" t="s">
        <v>6032</v>
      </c>
      <c r="V5892" s="3" t="s">
        <v>6040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0.01</v>
      </c>
      <c r="AD5892" s="5">
        <v>0</v>
      </c>
      <c r="AE5892" s="2">
        <v>2</v>
      </c>
      <c r="AF5892" s="2">
        <v>0</v>
      </c>
      <c r="AG5892" s="2">
        <v>0</v>
      </c>
      <c r="AH5892" s="2">
        <v>0</v>
      </c>
      <c r="AI5892" s="2">
        <v>0</v>
      </c>
      <c r="AJ5892" s="2">
        <v>1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 t="s">
        <v>4</v>
      </c>
      <c r="AT5892" s="2" t="s">
        <v>4</v>
      </c>
    </row>
    <row r="5893" spans="1:46" x14ac:dyDescent="0.2">
      <c r="A5893" s="2">
        <v>1665379</v>
      </c>
      <c r="B5893" s="2">
        <v>856997</v>
      </c>
      <c r="C5893" s="7">
        <v>23.7337756664067</v>
      </c>
      <c r="D5893" s="7">
        <v>38.526453668857599</v>
      </c>
      <c r="E5893" s="19" t="s">
        <v>6011</v>
      </c>
      <c r="F5893" s="46">
        <f>INDEX(Δεδομένα!$P:$P,MATCH('2021'!E5893,Δεδομένα!$O:$O,0))</f>
        <v>179</v>
      </c>
      <c r="G5893" s="49" t="s">
        <v>6012</v>
      </c>
      <c r="H5893" s="51" t="str">
        <f>INDEX(Δεδομένα!B$1:B$51,MATCH('2021'!G5893,Δεδομένα!A$1:A$51,0))</f>
        <v>ΣΤΕΡΕΑΣ ΕΛΛΑΔΟΣ</v>
      </c>
      <c r="I5893" s="53">
        <f>INDEX(Δεδομένα!E$1:E$13,MATCH('2021'!H5893,Δεδομένα!D$1:D$13,0))</f>
        <v>9</v>
      </c>
      <c r="J5893" s="4">
        <v>44345</v>
      </c>
      <c r="K5893" s="3" t="s">
        <v>6041</v>
      </c>
      <c r="L5893" s="17" t="str">
        <f t="shared" si="480"/>
        <v>29/05/2021 00:56</v>
      </c>
      <c r="M5893" s="4">
        <v>44345</v>
      </c>
      <c r="N5893" s="3" t="s">
        <v>6042</v>
      </c>
      <c r="O5893" s="17" t="str">
        <f t="shared" si="481"/>
        <v>29/05/2021 02:46</v>
      </c>
      <c r="P5893" s="24">
        <f t="shared" si="482"/>
        <v>7.6388888883229811E-2</v>
      </c>
      <c r="Q5893" s="28">
        <v>0</v>
      </c>
      <c r="R5893" s="27">
        <f t="shared" si="483"/>
        <v>109.99999999185093</v>
      </c>
      <c r="S5893" s="3" t="s">
        <v>4</v>
      </c>
      <c r="T5893" s="3" t="s">
        <v>6021</v>
      </c>
      <c r="U5893" s="3" t="s">
        <v>4</v>
      </c>
      <c r="V5893" s="3" t="s">
        <v>6043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1</v>
      </c>
      <c r="AC5893" s="5">
        <v>0</v>
      </c>
      <c r="AD5893" s="5">
        <v>0</v>
      </c>
      <c r="AE5893" s="2">
        <v>10</v>
      </c>
      <c r="AF5893" s="2">
        <v>0</v>
      </c>
      <c r="AG5893" s="2">
        <v>2</v>
      </c>
      <c r="AH5893" s="2">
        <v>0</v>
      </c>
      <c r="AI5893" s="2">
        <v>0</v>
      </c>
      <c r="AJ5893" s="2">
        <v>5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 t="s">
        <v>4</v>
      </c>
      <c r="AT5893" s="2" t="s">
        <v>4</v>
      </c>
    </row>
    <row r="5894" spans="1:46" x14ac:dyDescent="0.2">
      <c r="A5894" s="2">
        <v>1666111</v>
      </c>
      <c r="B5894" s="2">
        <v>857939</v>
      </c>
      <c r="C5894" s="7">
        <v>23.711994047026</v>
      </c>
      <c r="D5894" s="7">
        <v>38.468445165564297</v>
      </c>
      <c r="E5894" s="19" t="s">
        <v>6011</v>
      </c>
      <c r="F5894" s="46">
        <f>INDEX(Δεδομένα!$P:$P,MATCH('2021'!E5894,Δεδομένα!$O:$O,0))</f>
        <v>179</v>
      </c>
      <c r="G5894" s="49" t="s">
        <v>6012</v>
      </c>
      <c r="H5894" s="51" t="str">
        <f>INDEX(Δεδομένα!B$1:B$51,MATCH('2021'!G5894,Δεδομένα!A$1:A$51,0))</f>
        <v>ΣΤΕΡΕΑΣ ΕΛΛΑΔΟΣ</v>
      </c>
      <c r="I5894" s="53">
        <f>INDEX(Δεδομένα!E$1:E$13,MATCH('2021'!H5894,Δεδομένα!D$1:D$13,0))</f>
        <v>9</v>
      </c>
      <c r="J5894" s="4">
        <v>44348</v>
      </c>
      <c r="K5894" s="3" t="s">
        <v>15</v>
      </c>
      <c r="L5894" s="17" t="str">
        <f t="shared" si="480"/>
        <v>01/06/2021 14:29</v>
      </c>
      <c r="M5894" s="4">
        <v>44348</v>
      </c>
      <c r="N5894" s="3" t="s">
        <v>797</v>
      </c>
      <c r="O5894" s="17" t="str">
        <f t="shared" si="481"/>
        <v>01/06/2021 21:15</v>
      </c>
      <c r="P5894" s="24">
        <f t="shared" si="482"/>
        <v>0.28194444443943212</v>
      </c>
      <c r="Q5894" s="28">
        <v>0</v>
      </c>
      <c r="R5894" s="27">
        <f t="shared" si="483"/>
        <v>405.99999999278225</v>
      </c>
      <c r="S5894" s="3" t="s">
        <v>4</v>
      </c>
      <c r="T5894" s="3" t="s">
        <v>6021</v>
      </c>
      <c r="U5894" s="3" t="s">
        <v>6044</v>
      </c>
      <c r="V5894" s="3" t="s">
        <v>6045</v>
      </c>
      <c r="W5894" s="5">
        <v>0</v>
      </c>
      <c r="X5894" s="5">
        <v>0.15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2">
        <v>20</v>
      </c>
      <c r="AF5894" s="2">
        <v>0</v>
      </c>
      <c r="AG5894" s="2">
        <v>0</v>
      </c>
      <c r="AH5894" s="2">
        <v>0</v>
      </c>
      <c r="AI5894" s="2">
        <v>0</v>
      </c>
      <c r="AJ5894" s="2">
        <v>10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 t="s">
        <v>4</v>
      </c>
      <c r="AT5894" s="2" t="s">
        <v>4</v>
      </c>
    </row>
    <row r="5895" spans="1:46" x14ac:dyDescent="0.2">
      <c r="A5895" s="2">
        <v>1668237</v>
      </c>
      <c r="B5895" s="2">
        <v>860133</v>
      </c>
      <c r="C5895" s="7">
        <v>23.5608864939176</v>
      </c>
      <c r="D5895" s="7">
        <v>38.473556403583601</v>
      </c>
      <c r="E5895" s="19" t="s">
        <v>6011</v>
      </c>
      <c r="F5895" s="46">
        <f>INDEX(Δεδομένα!$P:$P,MATCH('2021'!E5895,Δεδομένα!$O:$O,0))</f>
        <v>179</v>
      </c>
      <c r="G5895" s="49" t="s">
        <v>6012</v>
      </c>
      <c r="H5895" s="51" t="str">
        <f>INDEX(Δεδομένα!B$1:B$51,MATCH('2021'!G5895,Δεδομένα!A$1:A$51,0))</f>
        <v>ΣΤΕΡΕΑΣ ΕΛΛΑΔΟΣ</v>
      </c>
      <c r="I5895" s="53">
        <f>INDEX(Δεδομένα!E$1:E$13,MATCH('2021'!H5895,Δεδομένα!D$1:D$13,0))</f>
        <v>9</v>
      </c>
      <c r="J5895" s="4">
        <v>44356</v>
      </c>
      <c r="K5895" s="3" t="s">
        <v>914</v>
      </c>
      <c r="L5895" s="17" t="str">
        <f t="shared" si="480"/>
        <v>09/06/2021 13:44</v>
      </c>
      <c r="M5895" s="4">
        <v>44357</v>
      </c>
      <c r="N5895" s="3" t="s">
        <v>51</v>
      </c>
      <c r="O5895" s="17" t="str">
        <f t="shared" si="481"/>
        <v>10/06/2021 13:22</v>
      </c>
      <c r="P5895" s="24">
        <f t="shared" si="482"/>
        <v>0.98472222221607808</v>
      </c>
      <c r="Q5895" s="28">
        <v>0</v>
      </c>
      <c r="R5895" s="27">
        <f t="shared" si="483"/>
        <v>1417.9999999911524</v>
      </c>
      <c r="S5895" s="3" t="s">
        <v>4</v>
      </c>
      <c r="T5895" s="3" t="s">
        <v>6021</v>
      </c>
      <c r="U5895" s="3" t="s">
        <v>5140</v>
      </c>
      <c r="V5895" s="3" t="s">
        <v>6046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2</v>
      </c>
      <c r="AC5895" s="5">
        <v>0</v>
      </c>
      <c r="AD5895" s="5">
        <v>0.5</v>
      </c>
      <c r="AE5895" s="2">
        <v>20</v>
      </c>
      <c r="AF5895" s="2">
        <v>0</v>
      </c>
      <c r="AG5895" s="2">
        <v>0</v>
      </c>
      <c r="AH5895" s="2">
        <v>0</v>
      </c>
      <c r="AI5895" s="2">
        <v>0</v>
      </c>
      <c r="AJ5895" s="2">
        <v>9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 t="s">
        <v>4</v>
      </c>
      <c r="AT5895" s="2" t="s">
        <v>4</v>
      </c>
    </row>
    <row r="5896" spans="1:46" x14ac:dyDescent="0.2">
      <c r="A5896" s="2">
        <v>1669227</v>
      </c>
      <c r="B5896" s="2">
        <v>861012</v>
      </c>
      <c r="C5896" s="7">
        <v>23.823389547225499</v>
      </c>
      <c r="D5896" s="7">
        <v>38.530625002591997</v>
      </c>
      <c r="E5896" s="19" t="s">
        <v>6011</v>
      </c>
      <c r="F5896" s="46">
        <f>INDEX(Δεδομένα!$P:$P,MATCH('2021'!E5896,Δεδομένα!$O:$O,0))</f>
        <v>179</v>
      </c>
      <c r="G5896" s="49" t="s">
        <v>6012</v>
      </c>
      <c r="H5896" s="51" t="str">
        <f>INDEX(Δεδομένα!B$1:B$51,MATCH('2021'!G5896,Δεδομένα!A$1:A$51,0))</f>
        <v>ΣΤΕΡΕΑΣ ΕΛΛΑΔΟΣ</v>
      </c>
      <c r="I5896" s="53">
        <f>INDEX(Δεδομένα!E$1:E$13,MATCH('2021'!H5896,Δεδομένα!D$1:D$13,0))</f>
        <v>9</v>
      </c>
      <c r="J5896" s="4">
        <v>44358</v>
      </c>
      <c r="K5896" s="3" t="s">
        <v>2239</v>
      </c>
      <c r="L5896" s="17" t="str">
        <f t="shared" si="480"/>
        <v>11/06/2021 18:16</v>
      </c>
      <c r="M5896" s="4">
        <v>44358</v>
      </c>
      <c r="N5896" s="3" t="s">
        <v>1404</v>
      </c>
      <c r="O5896" s="17" t="str">
        <f t="shared" si="481"/>
        <v>11/06/2021 20:24</v>
      </c>
      <c r="P5896" s="24">
        <f t="shared" si="482"/>
        <v>8.8888888887595385E-2</v>
      </c>
      <c r="Q5896" s="28">
        <v>0</v>
      </c>
      <c r="R5896" s="27">
        <f t="shared" si="483"/>
        <v>127.99999999813735</v>
      </c>
      <c r="S5896" s="3" t="s">
        <v>4</v>
      </c>
      <c r="T5896" s="3" t="s">
        <v>6018</v>
      </c>
      <c r="U5896" s="3" t="s">
        <v>6047</v>
      </c>
      <c r="V5896" s="3" t="s">
        <v>6048</v>
      </c>
      <c r="W5896" s="5">
        <v>0</v>
      </c>
      <c r="X5896" s="5">
        <v>0.1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2">
        <v>7</v>
      </c>
      <c r="AF5896" s="2">
        <v>0</v>
      </c>
      <c r="AG5896" s="2">
        <v>0</v>
      </c>
      <c r="AH5896" s="2">
        <v>0</v>
      </c>
      <c r="AI5896" s="2">
        <v>0</v>
      </c>
      <c r="AJ5896" s="2">
        <v>3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 t="s">
        <v>4</v>
      </c>
      <c r="AT5896" s="2" t="s">
        <v>4</v>
      </c>
    </row>
    <row r="5897" spans="1:46" x14ac:dyDescent="0.2">
      <c r="A5897" s="2">
        <v>1669268</v>
      </c>
      <c r="B5897" s="2">
        <v>861085</v>
      </c>
      <c r="C5897" s="7">
        <v>23.910008916537901</v>
      </c>
      <c r="D5897" s="7">
        <v>38.531153453529399</v>
      </c>
      <c r="E5897" s="19" t="s">
        <v>6011</v>
      </c>
      <c r="F5897" s="46">
        <f>INDEX(Δεδομένα!$P:$P,MATCH('2021'!E5897,Δεδομένα!$O:$O,0))</f>
        <v>179</v>
      </c>
      <c r="G5897" s="49" t="s">
        <v>6012</v>
      </c>
      <c r="H5897" s="51" t="str">
        <f>INDEX(Δεδομένα!B$1:B$51,MATCH('2021'!G5897,Δεδομένα!A$1:A$51,0))</f>
        <v>ΣΤΕΡΕΑΣ ΕΛΛΑΔΟΣ</v>
      </c>
      <c r="I5897" s="53">
        <f>INDEX(Δεδομένα!E$1:E$13,MATCH('2021'!H5897,Δεδομένα!D$1:D$13,0))</f>
        <v>9</v>
      </c>
      <c r="J5897" s="4">
        <v>44358</v>
      </c>
      <c r="K5897" s="3" t="s">
        <v>249</v>
      </c>
      <c r="L5897" s="17" t="str">
        <f t="shared" si="480"/>
        <v>11/06/2021 22:44</v>
      </c>
      <c r="M5897" s="4">
        <v>44359</v>
      </c>
      <c r="N5897" s="3" t="s">
        <v>4143</v>
      </c>
      <c r="O5897" s="17" t="str">
        <f t="shared" si="481"/>
        <v>12/06/2021 03:05</v>
      </c>
      <c r="P5897" s="24">
        <f t="shared" si="482"/>
        <v>0.18124999999417923</v>
      </c>
      <c r="Q5897" s="28">
        <v>0</v>
      </c>
      <c r="R5897" s="27">
        <f t="shared" si="483"/>
        <v>260.9999999916181</v>
      </c>
      <c r="S5897" s="3" t="s">
        <v>4</v>
      </c>
      <c r="T5897" s="3" t="s">
        <v>6013</v>
      </c>
      <c r="U5897" s="3" t="s">
        <v>4</v>
      </c>
      <c r="V5897" s="3" t="s">
        <v>6049</v>
      </c>
      <c r="W5897" s="5">
        <v>0</v>
      </c>
      <c r="X5897" s="5">
        <v>0.1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2">
        <v>7</v>
      </c>
      <c r="AF5897" s="2">
        <v>0</v>
      </c>
      <c r="AG5897" s="2">
        <v>0</v>
      </c>
      <c r="AH5897" s="2">
        <v>0</v>
      </c>
      <c r="AI5897" s="2">
        <v>0</v>
      </c>
      <c r="AJ5897" s="2">
        <v>3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 t="s">
        <v>4</v>
      </c>
      <c r="AT5897" s="2" t="s">
        <v>4</v>
      </c>
    </row>
    <row r="5898" spans="1:46" x14ac:dyDescent="0.2">
      <c r="A5898" s="2">
        <v>1669285</v>
      </c>
      <c r="B5898" s="2">
        <v>861135</v>
      </c>
      <c r="D5898" s="2"/>
      <c r="E5898" s="19" t="s">
        <v>6011</v>
      </c>
      <c r="F5898" s="46">
        <f>INDEX(Δεδομένα!$P:$P,MATCH('2021'!E5898,Δεδομένα!$O:$O,0))</f>
        <v>179</v>
      </c>
      <c r="G5898" s="49" t="s">
        <v>6012</v>
      </c>
      <c r="H5898" s="51" t="str">
        <f>INDEX(Δεδομένα!B$1:B$51,MATCH('2021'!G5898,Δεδομένα!A$1:A$51,0))</f>
        <v>ΣΤΕΡΕΑΣ ΕΛΛΑΔΟΣ</v>
      </c>
      <c r="I5898" s="53">
        <f>INDEX(Δεδομένα!E$1:E$13,MATCH('2021'!H5898,Δεδομένα!D$1:D$13,0))</f>
        <v>9</v>
      </c>
      <c r="J5898" s="4">
        <v>44359</v>
      </c>
      <c r="K5898" s="3" t="s">
        <v>2806</v>
      </c>
      <c r="L5898" s="17" t="str">
        <f t="shared" si="480"/>
        <v>12/06/2021 09:24</v>
      </c>
      <c r="M5898" s="4">
        <v>44359</v>
      </c>
      <c r="N5898" s="3" t="s">
        <v>775</v>
      </c>
      <c r="O5898" s="17" t="str">
        <f t="shared" si="481"/>
        <v>12/06/2021 10:05</v>
      </c>
      <c r="P5898" s="24">
        <f t="shared" si="482"/>
        <v>2.8472222220443655E-2</v>
      </c>
      <c r="Q5898" s="28">
        <v>0</v>
      </c>
      <c r="R5898" s="27">
        <f t="shared" si="483"/>
        <v>40.999999997438863</v>
      </c>
      <c r="S5898" s="3" t="s">
        <v>4</v>
      </c>
      <c r="T5898" s="3" t="s">
        <v>6018</v>
      </c>
      <c r="U5898" s="3" t="s">
        <v>4</v>
      </c>
      <c r="V5898" s="3" t="s">
        <v>6050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1</v>
      </c>
      <c r="AC5898" s="5">
        <v>0</v>
      </c>
      <c r="AD5898" s="5">
        <v>0</v>
      </c>
      <c r="AE5898" s="2">
        <v>5</v>
      </c>
      <c r="AF5898" s="2">
        <v>0</v>
      </c>
      <c r="AG5898" s="2">
        <v>2</v>
      </c>
      <c r="AH5898" s="2">
        <v>0</v>
      </c>
      <c r="AI5898" s="2">
        <v>0</v>
      </c>
      <c r="AJ5898" s="2">
        <v>2</v>
      </c>
      <c r="AK5898" s="2">
        <v>1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 t="s">
        <v>4</v>
      </c>
      <c r="AT5898" s="2" t="s">
        <v>4</v>
      </c>
    </row>
    <row r="5899" spans="1:46" x14ac:dyDescent="0.2">
      <c r="A5899" s="2">
        <v>1670071</v>
      </c>
      <c r="B5899" s="2">
        <v>862064</v>
      </c>
      <c r="C5899" s="7">
        <v>23.5862260164727</v>
      </c>
      <c r="D5899" s="7">
        <v>38.711526040331698</v>
      </c>
      <c r="E5899" s="19" t="s">
        <v>6011</v>
      </c>
      <c r="F5899" s="46">
        <f>INDEX(Δεδομένα!$P:$P,MATCH('2021'!E5899,Δεδομένα!$O:$O,0))</f>
        <v>179</v>
      </c>
      <c r="G5899" s="49" t="s">
        <v>6012</v>
      </c>
      <c r="H5899" s="51" t="str">
        <f>INDEX(Δεδομένα!B$1:B$51,MATCH('2021'!G5899,Δεδομένα!A$1:A$51,0))</f>
        <v>ΣΤΕΡΕΑΣ ΕΛΛΑΔΟΣ</v>
      </c>
      <c r="I5899" s="53">
        <f>INDEX(Δεδομένα!E$1:E$13,MATCH('2021'!H5899,Δεδομένα!D$1:D$13,0))</f>
        <v>9</v>
      </c>
      <c r="J5899" s="4">
        <v>44362</v>
      </c>
      <c r="K5899" s="3" t="s">
        <v>2681</v>
      </c>
      <c r="L5899" s="17" t="str">
        <f t="shared" si="480"/>
        <v>15/06/2021 19:51</v>
      </c>
      <c r="M5899" s="4">
        <v>44363</v>
      </c>
      <c r="N5899" s="3" t="s">
        <v>2051</v>
      </c>
      <c r="O5899" s="17" t="str">
        <f t="shared" si="481"/>
        <v>16/06/2021 02:26</v>
      </c>
      <c r="P5899" s="24">
        <f t="shared" si="482"/>
        <v>0.27430555556202307</v>
      </c>
      <c r="Q5899" s="28">
        <v>0</v>
      </c>
      <c r="R5899" s="27">
        <f t="shared" si="483"/>
        <v>395.00000000931323</v>
      </c>
      <c r="S5899" s="3" t="s">
        <v>4</v>
      </c>
      <c r="T5899" s="3" t="s">
        <v>6018</v>
      </c>
      <c r="U5899" s="3" t="s">
        <v>6051</v>
      </c>
      <c r="V5899" s="3" t="s">
        <v>6052</v>
      </c>
      <c r="W5899" s="5">
        <v>0.05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2">
        <v>13</v>
      </c>
      <c r="AF5899" s="2">
        <v>0</v>
      </c>
      <c r="AG5899" s="2">
        <v>4</v>
      </c>
      <c r="AH5899" s="2">
        <v>0</v>
      </c>
      <c r="AI5899" s="2">
        <v>0</v>
      </c>
      <c r="AJ5899" s="2">
        <v>6</v>
      </c>
      <c r="AK5899" s="2">
        <v>2</v>
      </c>
      <c r="AL5899" s="2">
        <v>0</v>
      </c>
      <c r="AM5899" s="2">
        <v>0</v>
      </c>
      <c r="AN5899" s="2">
        <v>1</v>
      </c>
      <c r="AO5899" s="2">
        <v>0</v>
      </c>
      <c r="AP5899" s="2">
        <v>0</v>
      </c>
      <c r="AQ5899" s="2">
        <v>0</v>
      </c>
      <c r="AR5899" s="2">
        <v>0</v>
      </c>
      <c r="AS5899" s="2" t="s">
        <v>4</v>
      </c>
      <c r="AT5899" s="2" t="s">
        <v>4</v>
      </c>
    </row>
    <row r="5900" spans="1:46" x14ac:dyDescent="0.2">
      <c r="A5900" s="2">
        <v>1670353</v>
      </c>
      <c r="B5900" s="2">
        <v>862240</v>
      </c>
      <c r="C5900" s="7">
        <v>23.4907518516581</v>
      </c>
      <c r="D5900" s="7">
        <v>38.686968690125298</v>
      </c>
      <c r="E5900" s="19" t="s">
        <v>6011</v>
      </c>
      <c r="F5900" s="46">
        <f>INDEX(Δεδομένα!$P:$P,MATCH('2021'!E5900,Δεδομένα!$O:$O,0))</f>
        <v>179</v>
      </c>
      <c r="G5900" s="49" t="s">
        <v>6012</v>
      </c>
      <c r="H5900" s="51" t="str">
        <f>INDEX(Δεδομένα!B$1:B$51,MATCH('2021'!G5900,Δεδομένα!A$1:A$51,0))</f>
        <v>ΣΤΕΡΕΑΣ ΕΛΛΑΔΟΣ</v>
      </c>
      <c r="I5900" s="53">
        <f>INDEX(Δεδομένα!E$1:E$13,MATCH('2021'!H5900,Δεδομένα!D$1:D$13,0))</f>
        <v>9</v>
      </c>
      <c r="J5900" s="4">
        <v>44363</v>
      </c>
      <c r="K5900" s="3" t="s">
        <v>529</v>
      </c>
      <c r="L5900" s="17" t="str">
        <f t="shared" si="480"/>
        <v>16/06/2021 14:05</v>
      </c>
      <c r="M5900" s="4">
        <v>44363</v>
      </c>
      <c r="N5900" s="3" t="s">
        <v>1773</v>
      </c>
      <c r="O5900" s="17" t="str">
        <f t="shared" si="481"/>
        <v>16/06/2021 22:27</v>
      </c>
      <c r="P5900" s="24">
        <f t="shared" si="482"/>
        <v>0.34861111111240461</v>
      </c>
      <c r="Q5900" s="28">
        <v>0</v>
      </c>
      <c r="R5900" s="27">
        <f t="shared" si="483"/>
        <v>502.00000000186265</v>
      </c>
      <c r="S5900" s="3" t="s">
        <v>4</v>
      </c>
      <c r="T5900" s="3" t="s">
        <v>6018</v>
      </c>
      <c r="U5900" s="3" t="s">
        <v>6030</v>
      </c>
      <c r="V5900" s="3" t="s">
        <v>6053</v>
      </c>
      <c r="W5900" s="5">
        <v>0.05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2">
        <v>16</v>
      </c>
      <c r="AF5900" s="2">
        <v>0</v>
      </c>
      <c r="AG5900" s="2">
        <v>3</v>
      </c>
      <c r="AH5900" s="2">
        <v>0</v>
      </c>
      <c r="AI5900" s="2">
        <v>0</v>
      </c>
      <c r="AJ5900" s="2">
        <v>9</v>
      </c>
      <c r="AK5900" s="2">
        <v>8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 t="s">
        <v>4</v>
      </c>
      <c r="AT5900" s="2" t="s">
        <v>4</v>
      </c>
    </row>
    <row r="5901" spans="1:46" x14ac:dyDescent="0.2">
      <c r="A5901" s="2">
        <v>1671148</v>
      </c>
      <c r="B5901" s="2">
        <v>863697</v>
      </c>
      <c r="C5901" s="7">
        <v>23.669182883971899</v>
      </c>
      <c r="D5901" s="7">
        <v>38.433066852312997</v>
      </c>
      <c r="E5901" s="19" t="s">
        <v>6011</v>
      </c>
      <c r="F5901" s="46">
        <f>INDEX(Δεδομένα!$P:$P,MATCH('2021'!E5901,Δεδομένα!$O:$O,0))</f>
        <v>179</v>
      </c>
      <c r="G5901" s="49" t="s">
        <v>6012</v>
      </c>
      <c r="H5901" s="51" t="str">
        <f>INDEX(Δεδομένα!B$1:B$51,MATCH('2021'!G5901,Δεδομένα!A$1:A$51,0))</f>
        <v>ΣΤΕΡΕΑΣ ΕΛΛΑΔΟΣ</v>
      </c>
      <c r="I5901" s="53">
        <f>INDEX(Δεδομένα!E$1:E$13,MATCH('2021'!H5901,Δεδομένα!D$1:D$13,0))</f>
        <v>9</v>
      </c>
      <c r="J5901" s="4">
        <v>44368</v>
      </c>
      <c r="K5901" s="3" t="s">
        <v>79</v>
      </c>
      <c r="L5901" s="17" t="str">
        <f t="shared" si="480"/>
        <v>21/06/2021 19:10</v>
      </c>
      <c r="M5901" s="4">
        <v>44369</v>
      </c>
      <c r="N5901" s="3" t="s">
        <v>4191</v>
      </c>
      <c r="O5901" s="17" t="str">
        <f t="shared" si="481"/>
        <v>22/06/2021 07:10</v>
      </c>
      <c r="P5901" s="24">
        <f t="shared" si="482"/>
        <v>0.5</v>
      </c>
      <c r="Q5901" s="28">
        <v>0</v>
      </c>
      <c r="R5901" s="27">
        <f t="shared" si="483"/>
        <v>720</v>
      </c>
      <c r="S5901" s="3" t="s">
        <v>4</v>
      </c>
      <c r="T5901" s="3" t="s">
        <v>6021</v>
      </c>
      <c r="U5901" s="3" t="s">
        <v>5092</v>
      </c>
      <c r="V5901" s="3" t="s">
        <v>6054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15</v>
      </c>
      <c r="AC5901" s="5">
        <v>0</v>
      </c>
      <c r="AD5901" s="5">
        <v>0</v>
      </c>
      <c r="AE5901" s="2">
        <v>14</v>
      </c>
      <c r="AF5901" s="2">
        <v>0</v>
      </c>
      <c r="AG5901" s="2">
        <v>0</v>
      </c>
      <c r="AH5901" s="2">
        <v>0</v>
      </c>
      <c r="AI5901" s="2">
        <v>0</v>
      </c>
      <c r="AJ5901" s="2">
        <v>7</v>
      </c>
      <c r="AK5901" s="2">
        <v>0</v>
      </c>
      <c r="AL5901" s="2">
        <v>1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 t="s">
        <v>4</v>
      </c>
      <c r="AT5901" s="2" t="s">
        <v>4</v>
      </c>
    </row>
    <row r="5902" spans="1:46" x14ac:dyDescent="0.2">
      <c r="A5902" s="2">
        <v>1673751</v>
      </c>
      <c r="B5902" s="2">
        <v>866254</v>
      </c>
      <c r="C5902" s="7">
        <v>23.617576877733999</v>
      </c>
      <c r="D5902" s="7">
        <v>38.5494091456099</v>
      </c>
      <c r="E5902" s="19" t="s">
        <v>6011</v>
      </c>
      <c r="F5902" s="46">
        <f>INDEX(Δεδομένα!$P:$P,MATCH('2021'!E5902,Δεδομένα!$O:$O,0))</f>
        <v>179</v>
      </c>
      <c r="G5902" s="49" t="s">
        <v>6012</v>
      </c>
      <c r="H5902" s="51" t="str">
        <f>INDEX(Δεδομένα!B$1:B$51,MATCH('2021'!G5902,Δεδομένα!A$1:A$51,0))</f>
        <v>ΣΤΕΡΕΑΣ ΕΛΛΑΔΟΣ</v>
      </c>
      <c r="I5902" s="53">
        <f>INDEX(Δεδομένα!E$1:E$13,MATCH('2021'!H5902,Δεδομένα!D$1:D$13,0))</f>
        <v>9</v>
      </c>
      <c r="J5902" s="4">
        <v>44376</v>
      </c>
      <c r="K5902" s="3" t="s">
        <v>483</v>
      </c>
      <c r="L5902" s="17" t="str">
        <f t="shared" si="480"/>
        <v>29/06/2021 18:10</v>
      </c>
      <c r="M5902" s="4">
        <v>44376</v>
      </c>
      <c r="N5902" s="3" t="s">
        <v>1278</v>
      </c>
      <c r="O5902" s="17" t="str">
        <f t="shared" si="481"/>
        <v>29/06/2021 18:38</v>
      </c>
      <c r="P5902" s="24">
        <f t="shared" si="482"/>
        <v>1.9444444442342501E-2</v>
      </c>
      <c r="Q5902" s="28">
        <v>0</v>
      </c>
      <c r="R5902" s="27">
        <f t="shared" si="483"/>
        <v>27.999999996973202</v>
      </c>
      <c r="S5902" s="3" t="s">
        <v>4</v>
      </c>
      <c r="T5902" s="3" t="s">
        <v>6018</v>
      </c>
      <c r="U5902" s="3" t="s">
        <v>6055</v>
      </c>
      <c r="V5902" s="3" t="s">
        <v>6056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0.01</v>
      </c>
      <c r="AC5902" s="5">
        <v>0</v>
      </c>
      <c r="AD5902" s="5">
        <v>0</v>
      </c>
      <c r="AE5902" s="2">
        <v>5</v>
      </c>
      <c r="AF5902" s="2">
        <v>0</v>
      </c>
      <c r="AG5902" s="2">
        <v>5</v>
      </c>
      <c r="AH5902" s="2">
        <v>0</v>
      </c>
      <c r="AI5902" s="2">
        <v>0</v>
      </c>
      <c r="AJ5902" s="2">
        <v>5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 t="s">
        <v>4</v>
      </c>
      <c r="AT5902" s="2" t="s">
        <v>4</v>
      </c>
    </row>
    <row r="5903" spans="1:46" x14ac:dyDescent="0.2">
      <c r="A5903" s="2">
        <v>1674774</v>
      </c>
      <c r="B5903" s="2">
        <v>867542</v>
      </c>
      <c r="C5903" s="7">
        <v>23.878414877687501</v>
      </c>
      <c r="D5903" s="7">
        <v>38.487960297859097</v>
      </c>
      <c r="E5903" s="19" t="s">
        <v>6011</v>
      </c>
      <c r="F5903" s="46">
        <f>INDEX(Δεδομένα!$P:$P,MATCH('2021'!E5903,Δεδομένα!$O:$O,0))</f>
        <v>179</v>
      </c>
      <c r="G5903" s="49" t="s">
        <v>6012</v>
      </c>
      <c r="H5903" s="51" t="str">
        <f>INDEX(Δεδομένα!B$1:B$51,MATCH('2021'!G5903,Δεδομένα!A$1:A$51,0))</f>
        <v>ΣΤΕΡΕΑΣ ΕΛΛΑΔΟΣ</v>
      </c>
      <c r="I5903" s="53">
        <f>INDEX(Δεδομένα!E$1:E$13,MATCH('2021'!H5903,Δεδομένα!D$1:D$13,0))</f>
        <v>9</v>
      </c>
      <c r="J5903" s="4">
        <v>44380</v>
      </c>
      <c r="K5903" s="3" t="s">
        <v>2992</v>
      </c>
      <c r="L5903" s="17" t="str">
        <f t="shared" si="480"/>
        <v>03/07/2021 05:50</v>
      </c>
      <c r="M5903" s="4">
        <v>44380</v>
      </c>
      <c r="N5903" s="3" t="s">
        <v>1484</v>
      </c>
      <c r="O5903" s="17" t="str">
        <f t="shared" si="481"/>
        <v>03/07/2021 10:15</v>
      </c>
      <c r="P5903" s="24">
        <f t="shared" si="482"/>
        <v>0.18402777778101154</v>
      </c>
      <c r="Q5903" s="28">
        <v>0</v>
      </c>
      <c r="R5903" s="27">
        <f t="shared" si="483"/>
        <v>265.00000000465661</v>
      </c>
      <c r="S5903" s="3" t="s">
        <v>4</v>
      </c>
      <c r="T5903" s="3" t="s">
        <v>6018</v>
      </c>
      <c r="U5903" s="3" t="s">
        <v>6026</v>
      </c>
      <c r="V5903" s="3" t="s">
        <v>6057</v>
      </c>
      <c r="W5903" s="5">
        <v>0</v>
      </c>
      <c r="X5903" s="5">
        <v>0.02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2">
        <v>12</v>
      </c>
      <c r="AF5903" s="2">
        <v>0</v>
      </c>
      <c r="AG5903" s="2">
        <v>0</v>
      </c>
      <c r="AH5903" s="2">
        <v>0</v>
      </c>
      <c r="AI5903" s="2">
        <v>0</v>
      </c>
      <c r="AJ5903" s="2">
        <v>7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2</v>
      </c>
      <c r="AR5903" s="2">
        <v>0</v>
      </c>
      <c r="AS5903" s="2">
        <v>0</v>
      </c>
      <c r="AT5903" s="2">
        <v>0</v>
      </c>
    </row>
    <row r="5904" spans="1:46" x14ac:dyDescent="0.2">
      <c r="A5904" s="2">
        <v>1674811</v>
      </c>
      <c r="B5904" s="2">
        <v>867997</v>
      </c>
      <c r="C5904" s="7">
        <v>23.514497351491201</v>
      </c>
      <c r="D5904" s="7">
        <v>38.396575335609498</v>
      </c>
      <c r="E5904" s="19" t="s">
        <v>6011</v>
      </c>
      <c r="F5904" s="46">
        <f>INDEX(Δεδομένα!$P:$P,MATCH('2021'!E5904,Δεδομένα!$O:$O,0))</f>
        <v>179</v>
      </c>
      <c r="G5904" s="49" t="s">
        <v>6012</v>
      </c>
      <c r="H5904" s="51" t="str">
        <f>INDEX(Δεδομένα!B$1:B$51,MATCH('2021'!G5904,Δεδομένα!A$1:A$51,0))</f>
        <v>ΣΤΕΡΕΑΣ ΕΛΛΑΔΟΣ</v>
      </c>
      <c r="I5904" s="53">
        <f>INDEX(Δεδομένα!E$1:E$13,MATCH('2021'!H5904,Δεδομένα!D$1:D$13,0))</f>
        <v>9</v>
      </c>
      <c r="J5904" s="4">
        <v>44381</v>
      </c>
      <c r="K5904" s="3" t="s">
        <v>1844</v>
      </c>
      <c r="L5904" s="17" t="str">
        <f t="shared" si="480"/>
        <v>04/07/2021 16:14</v>
      </c>
      <c r="M5904" s="4">
        <v>44381</v>
      </c>
      <c r="N5904" s="3" t="s">
        <v>2037</v>
      </c>
      <c r="O5904" s="17" t="str">
        <f t="shared" si="481"/>
        <v>04/07/2021 23:05</v>
      </c>
      <c r="P5904" s="24">
        <f t="shared" si="482"/>
        <v>0.28541666666569654</v>
      </c>
      <c r="Q5904" s="28">
        <v>0</v>
      </c>
      <c r="R5904" s="27">
        <f t="shared" si="483"/>
        <v>410.99999999860302</v>
      </c>
      <c r="S5904" s="3" t="s">
        <v>4</v>
      </c>
      <c r="T5904" s="3" t="s">
        <v>6021</v>
      </c>
      <c r="U5904" s="3" t="s">
        <v>5193</v>
      </c>
      <c r="V5904" s="3" t="s">
        <v>6058</v>
      </c>
      <c r="W5904" s="5">
        <v>0</v>
      </c>
      <c r="X5904" s="5">
        <v>0.3</v>
      </c>
      <c r="Y5904" s="5">
        <v>0</v>
      </c>
      <c r="Z5904" s="5">
        <v>0</v>
      </c>
      <c r="AA5904" s="5">
        <v>0</v>
      </c>
      <c r="AB5904" s="5">
        <v>0.2</v>
      </c>
      <c r="AC5904" s="5">
        <v>0</v>
      </c>
      <c r="AD5904" s="5">
        <v>0</v>
      </c>
      <c r="AE5904" s="2">
        <v>27</v>
      </c>
      <c r="AF5904" s="2">
        <v>7</v>
      </c>
      <c r="AG5904" s="2">
        <v>0</v>
      </c>
      <c r="AH5904" s="2">
        <v>0</v>
      </c>
      <c r="AI5904" s="2">
        <v>0</v>
      </c>
      <c r="AJ5904" s="2">
        <v>10</v>
      </c>
      <c r="AK5904" s="2">
        <v>4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</row>
    <row r="5905" spans="1:46" x14ac:dyDescent="0.2">
      <c r="A5905" s="2">
        <v>1678297</v>
      </c>
      <c r="B5905" s="2">
        <v>871025</v>
      </c>
      <c r="C5905" s="7">
        <v>23.721620729711798</v>
      </c>
      <c r="D5905" s="7">
        <v>38.565090580392301</v>
      </c>
      <c r="E5905" s="19" t="s">
        <v>6011</v>
      </c>
      <c r="F5905" s="46">
        <f>INDEX(Δεδομένα!$P:$P,MATCH('2021'!E5905,Δεδομένα!$O:$O,0))</f>
        <v>179</v>
      </c>
      <c r="G5905" s="49" t="s">
        <v>6012</v>
      </c>
      <c r="H5905" s="51" t="str">
        <f>INDEX(Δεδομένα!B$1:B$51,MATCH('2021'!G5905,Δεδομένα!A$1:A$51,0))</f>
        <v>ΣΤΕΡΕΑΣ ΕΛΛΑΔΟΣ</v>
      </c>
      <c r="I5905" s="53">
        <f>INDEX(Δεδομένα!E$1:E$13,MATCH('2021'!H5905,Δεδομένα!D$1:D$13,0))</f>
        <v>9</v>
      </c>
      <c r="J5905" s="4">
        <v>44391</v>
      </c>
      <c r="K5905" s="3" t="s">
        <v>310</v>
      </c>
      <c r="L5905" s="17" t="str">
        <f t="shared" si="480"/>
        <v>14/07/2021 15:05</v>
      </c>
      <c r="M5905" s="4">
        <v>44391</v>
      </c>
      <c r="N5905" s="3" t="s">
        <v>310</v>
      </c>
      <c r="O5905" s="17" t="str">
        <f t="shared" si="481"/>
        <v>14/07/2021 15:05</v>
      </c>
      <c r="P5905" s="24">
        <f t="shared" si="482"/>
        <v>0</v>
      </c>
      <c r="Q5905" s="28">
        <v>0</v>
      </c>
      <c r="R5905" s="27">
        <f t="shared" si="483"/>
        <v>0</v>
      </c>
      <c r="S5905" s="3" t="s">
        <v>4</v>
      </c>
      <c r="T5905" s="3" t="s">
        <v>6018</v>
      </c>
      <c r="U5905" s="3" t="s">
        <v>6037</v>
      </c>
      <c r="V5905" s="3" t="s">
        <v>6059</v>
      </c>
      <c r="W5905" s="5">
        <v>0</v>
      </c>
      <c r="X5905" s="5">
        <v>0</v>
      </c>
      <c r="Y5905" s="5">
        <v>0</v>
      </c>
      <c r="Z5905" s="5">
        <v>0.5</v>
      </c>
      <c r="AA5905" s="5">
        <v>0</v>
      </c>
      <c r="AB5905" s="5">
        <v>0</v>
      </c>
      <c r="AC5905" s="5">
        <v>0</v>
      </c>
      <c r="AD5905" s="5">
        <v>0</v>
      </c>
      <c r="AE5905" s="2">
        <v>11</v>
      </c>
      <c r="AF5905" s="2">
        <v>5</v>
      </c>
      <c r="AG5905" s="2">
        <v>3</v>
      </c>
      <c r="AH5905" s="2">
        <v>0</v>
      </c>
      <c r="AI5905" s="2">
        <v>0</v>
      </c>
      <c r="AJ5905" s="2">
        <v>8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</row>
    <row r="5906" spans="1:46" x14ac:dyDescent="0.2">
      <c r="A5906" s="2">
        <v>1680270</v>
      </c>
      <c r="B5906" s="2">
        <v>873220</v>
      </c>
      <c r="C5906" s="7">
        <v>23.572997838959701</v>
      </c>
      <c r="D5906" s="7">
        <v>38.578413432589798</v>
      </c>
      <c r="E5906" s="19" t="s">
        <v>6011</v>
      </c>
      <c r="F5906" s="46">
        <f>INDEX(Δεδομένα!$P:$P,MATCH('2021'!E5906,Δεδομένα!$O:$O,0))</f>
        <v>179</v>
      </c>
      <c r="G5906" s="49" t="s">
        <v>6012</v>
      </c>
      <c r="H5906" s="51" t="str">
        <f>INDEX(Δεδομένα!B$1:B$51,MATCH('2021'!G5906,Δεδομένα!A$1:A$51,0))</f>
        <v>ΣΤΕΡΕΑΣ ΕΛΛΑΔΟΣ</v>
      </c>
      <c r="I5906" s="53">
        <f>INDEX(Δεδομένα!E$1:E$13,MATCH('2021'!H5906,Δεδομένα!D$1:D$13,0))</f>
        <v>9</v>
      </c>
      <c r="J5906" s="4">
        <v>44398</v>
      </c>
      <c r="K5906" s="3" t="s">
        <v>484</v>
      </c>
      <c r="L5906" s="17" t="str">
        <f t="shared" si="480"/>
        <v>21/07/2021 12:40</v>
      </c>
      <c r="M5906" s="4">
        <v>44399</v>
      </c>
      <c r="N5906" s="3" t="s">
        <v>797</v>
      </c>
      <c r="O5906" s="17" t="str">
        <f t="shared" si="481"/>
        <v>22/07/2021 21:15</v>
      </c>
      <c r="P5906" s="29">
        <f t="shared" si="482"/>
        <v>1.3576388888832298</v>
      </c>
      <c r="Q5906" s="30">
        <f>1*24</f>
        <v>24</v>
      </c>
      <c r="R5906" s="27">
        <f t="shared" si="483"/>
        <v>1954.9999999918509</v>
      </c>
      <c r="S5906" s="3" t="s">
        <v>4</v>
      </c>
      <c r="T5906" s="3" t="s">
        <v>6018</v>
      </c>
      <c r="U5906" s="3" t="s">
        <v>6019</v>
      </c>
      <c r="V5906" s="3" t="s">
        <v>6060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25</v>
      </c>
      <c r="AC5906" s="5">
        <v>0</v>
      </c>
      <c r="AD5906" s="5">
        <v>0</v>
      </c>
      <c r="AE5906" s="2">
        <v>16</v>
      </c>
      <c r="AF5906" s="2">
        <v>5</v>
      </c>
      <c r="AG5906" s="2">
        <v>4</v>
      </c>
      <c r="AH5906" s="2">
        <v>0</v>
      </c>
      <c r="AI5906" s="2">
        <v>0</v>
      </c>
      <c r="AJ5906" s="2">
        <v>8</v>
      </c>
      <c r="AK5906" s="2">
        <v>1</v>
      </c>
      <c r="AL5906" s="2">
        <v>2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</row>
    <row r="5907" spans="1:46" x14ac:dyDescent="0.2">
      <c r="A5907" s="2">
        <v>1680282</v>
      </c>
      <c r="B5907" s="2">
        <v>873260</v>
      </c>
      <c r="C5907" s="7">
        <v>23.559355384830099</v>
      </c>
      <c r="D5907" s="7">
        <v>38.586097697336498</v>
      </c>
      <c r="E5907" s="19" t="s">
        <v>6011</v>
      </c>
      <c r="F5907" s="46">
        <f>INDEX(Δεδομένα!$P:$P,MATCH('2021'!E5907,Δεδομένα!$O:$O,0))</f>
        <v>179</v>
      </c>
      <c r="G5907" s="49" t="s">
        <v>6012</v>
      </c>
      <c r="H5907" s="51" t="str">
        <f>INDEX(Δεδομένα!B$1:B$51,MATCH('2021'!G5907,Δεδομένα!A$1:A$51,0))</f>
        <v>ΣΤΕΡΕΑΣ ΕΛΛΑΔΟΣ</v>
      </c>
      <c r="I5907" s="53">
        <f>INDEX(Δεδομένα!E$1:E$13,MATCH('2021'!H5907,Δεδομένα!D$1:D$13,0))</f>
        <v>9</v>
      </c>
      <c r="J5907" s="4">
        <v>44398</v>
      </c>
      <c r="K5907" s="3" t="s">
        <v>1897</v>
      </c>
      <c r="L5907" s="17" t="str">
        <f t="shared" si="480"/>
        <v>21/07/2021 12:41</v>
      </c>
      <c r="M5907" s="4">
        <v>44398</v>
      </c>
      <c r="N5907" s="3" t="s">
        <v>1041</v>
      </c>
      <c r="O5907" s="17" t="str">
        <f t="shared" si="481"/>
        <v>21/07/2021 19:17</v>
      </c>
      <c r="P5907" s="24">
        <f t="shared" si="482"/>
        <v>0.27500000000145519</v>
      </c>
      <c r="Q5907" s="28">
        <v>0</v>
      </c>
      <c r="R5907" s="27">
        <f t="shared" si="483"/>
        <v>396.00000000209548</v>
      </c>
      <c r="S5907" s="3" t="s">
        <v>4</v>
      </c>
      <c r="T5907" s="3" t="s">
        <v>6018</v>
      </c>
      <c r="U5907" s="3" t="s">
        <v>6019</v>
      </c>
      <c r="V5907" s="3" t="s">
        <v>6061</v>
      </c>
      <c r="W5907" s="5">
        <v>0</v>
      </c>
      <c r="X5907" s="5">
        <v>0</v>
      </c>
      <c r="Y5907" s="5">
        <v>0</v>
      </c>
      <c r="Z5907" s="5">
        <v>3</v>
      </c>
      <c r="AA5907" s="5">
        <v>0</v>
      </c>
      <c r="AB5907" s="5">
        <v>0</v>
      </c>
      <c r="AC5907" s="5">
        <v>0</v>
      </c>
      <c r="AD5907" s="5">
        <v>0</v>
      </c>
      <c r="AE5907" s="2">
        <v>8</v>
      </c>
      <c r="AF5907" s="2">
        <v>0</v>
      </c>
      <c r="AG5907" s="2">
        <v>2</v>
      </c>
      <c r="AH5907" s="2">
        <v>0</v>
      </c>
      <c r="AI5907" s="2">
        <v>0</v>
      </c>
      <c r="AJ5907" s="2">
        <v>4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</row>
    <row r="5908" spans="1:46" x14ac:dyDescent="0.2">
      <c r="A5908" s="2">
        <v>1681315</v>
      </c>
      <c r="B5908" s="2">
        <v>874400</v>
      </c>
      <c r="C5908" s="7">
        <v>23.638480308895499</v>
      </c>
      <c r="D5908" s="7">
        <v>38.454638074326397</v>
      </c>
      <c r="E5908" s="19" t="s">
        <v>6011</v>
      </c>
      <c r="F5908" s="46">
        <f>INDEX(Δεδομένα!$P:$P,MATCH('2021'!E5908,Δεδομένα!$O:$O,0))</f>
        <v>179</v>
      </c>
      <c r="G5908" s="49" t="s">
        <v>6012</v>
      </c>
      <c r="H5908" s="51" t="str">
        <f>INDEX(Δεδομένα!B$1:B$51,MATCH('2021'!G5908,Δεδομένα!A$1:A$51,0))</f>
        <v>ΣΤΕΡΕΑΣ ΕΛΛΑΔΟΣ</v>
      </c>
      <c r="I5908" s="53">
        <f>INDEX(Δεδομένα!E$1:E$13,MATCH('2021'!H5908,Δεδομένα!D$1:D$13,0))</f>
        <v>9</v>
      </c>
      <c r="J5908" s="4">
        <v>44402</v>
      </c>
      <c r="K5908" s="3" t="s">
        <v>885</v>
      </c>
      <c r="L5908" s="17" t="str">
        <f t="shared" si="480"/>
        <v>25/07/2021 15:11</v>
      </c>
      <c r="M5908" s="4">
        <v>44404</v>
      </c>
      <c r="N5908" s="3" t="s">
        <v>43</v>
      </c>
      <c r="O5908" s="17" t="str">
        <f t="shared" si="481"/>
        <v>27/07/2021 21:30</v>
      </c>
      <c r="P5908" s="29">
        <f t="shared" si="482"/>
        <v>2.2631944444437977</v>
      </c>
      <c r="Q5908" s="30">
        <f>2*24</f>
        <v>48</v>
      </c>
      <c r="R5908" s="27">
        <f t="shared" si="483"/>
        <v>3258.9999999990687</v>
      </c>
      <c r="S5908" s="3" t="s">
        <v>4</v>
      </c>
      <c r="T5908" s="3" t="s">
        <v>6021</v>
      </c>
      <c r="U5908" s="3" t="s">
        <v>6062</v>
      </c>
      <c r="V5908" s="3" t="s">
        <v>6063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480</v>
      </c>
      <c r="AC5908" s="5">
        <v>0</v>
      </c>
      <c r="AD5908" s="5">
        <v>0</v>
      </c>
      <c r="AE5908" s="2">
        <v>10</v>
      </c>
      <c r="AF5908" s="2">
        <v>0</v>
      </c>
      <c r="AG5908" s="2">
        <v>0</v>
      </c>
      <c r="AH5908" s="2">
        <v>0</v>
      </c>
      <c r="AI5908" s="2">
        <v>0</v>
      </c>
      <c r="AJ5908" s="2">
        <v>10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</row>
    <row r="5909" spans="1:46" x14ac:dyDescent="0.2">
      <c r="A5909" s="2">
        <v>1681606</v>
      </c>
      <c r="B5909" s="2">
        <v>874845</v>
      </c>
      <c r="C5909" s="7">
        <v>23.532508790803298</v>
      </c>
      <c r="D5909" s="7">
        <v>38.476232112207299</v>
      </c>
      <c r="E5909" s="19" t="s">
        <v>6011</v>
      </c>
      <c r="F5909" s="46">
        <f>INDEX(Δεδομένα!$P:$P,MATCH('2021'!E5909,Δεδομένα!$O:$O,0))</f>
        <v>179</v>
      </c>
      <c r="G5909" s="49" t="s">
        <v>6012</v>
      </c>
      <c r="H5909" s="51" t="str">
        <f>INDEX(Δεδομένα!B$1:B$51,MATCH('2021'!G5909,Δεδομένα!A$1:A$51,0))</f>
        <v>ΣΤΕΡΕΑΣ ΕΛΛΑΔΟΣ</v>
      </c>
      <c r="I5909" s="53">
        <f>INDEX(Δεδομένα!E$1:E$13,MATCH('2021'!H5909,Δεδομένα!D$1:D$13,0))</f>
        <v>9</v>
      </c>
      <c r="J5909" s="4">
        <v>44404</v>
      </c>
      <c r="K5909" s="3" t="s">
        <v>6064</v>
      </c>
      <c r="L5909" s="17" t="str">
        <f t="shared" si="480"/>
        <v>27/07/2021 07:28</v>
      </c>
      <c r="M5909" s="4">
        <v>44404</v>
      </c>
      <c r="N5909" s="3" t="s">
        <v>1750</v>
      </c>
      <c r="O5909" s="17" t="str">
        <f t="shared" si="481"/>
        <v>27/07/2021 09:35</v>
      </c>
      <c r="P5909" s="24">
        <f t="shared" si="482"/>
        <v>8.819444444088731E-2</v>
      </c>
      <c r="Q5909" s="28">
        <v>0</v>
      </c>
      <c r="R5909" s="27">
        <f t="shared" si="483"/>
        <v>126.99999999487773</v>
      </c>
      <c r="S5909" s="3" t="s">
        <v>4</v>
      </c>
      <c r="T5909" s="3" t="s">
        <v>6021</v>
      </c>
      <c r="U5909" s="3" t="s">
        <v>5140</v>
      </c>
      <c r="V5909" s="3" t="s">
        <v>6065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1</v>
      </c>
      <c r="AC5909" s="5">
        <v>0</v>
      </c>
      <c r="AD5909" s="5">
        <v>0</v>
      </c>
      <c r="AE5909" s="2">
        <v>10</v>
      </c>
      <c r="AF5909" s="2">
        <v>0</v>
      </c>
      <c r="AG5909" s="2">
        <v>0</v>
      </c>
      <c r="AH5909" s="2">
        <v>0</v>
      </c>
      <c r="AI5909" s="2">
        <v>0</v>
      </c>
      <c r="AJ5909" s="2">
        <v>5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</row>
    <row r="5910" spans="1:46" x14ac:dyDescent="0.2">
      <c r="A5910" s="2">
        <v>1681612</v>
      </c>
      <c r="B5910" s="2">
        <v>875157</v>
      </c>
      <c r="C5910" s="7">
        <v>23.534007091385199</v>
      </c>
      <c r="D5910" s="7">
        <v>38.477403881691302</v>
      </c>
      <c r="E5910" s="19" t="s">
        <v>6011</v>
      </c>
      <c r="F5910" s="46">
        <f>INDEX(Δεδομένα!$P:$P,MATCH('2021'!E5910,Δεδομένα!$O:$O,0))</f>
        <v>179</v>
      </c>
      <c r="G5910" s="49" t="s">
        <v>6012</v>
      </c>
      <c r="H5910" s="51" t="str">
        <f>INDEX(Δεδομένα!B$1:B$51,MATCH('2021'!G5910,Δεδομένα!A$1:A$51,0))</f>
        <v>ΣΤΕΡΕΑΣ ΕΛΛΑΔΟΣ</v>
      </c>
      <c r="I5910" s="53">
        <f>INDEX(Δεδομένα!E$1:E$13,MATCH('2021'!H5910,Δεδομένα!D$1:D$13,0))</f>
        <v>9</v>
      </c>
      <c r="J5910" s="4">
        <v>44405</v>
      </c>
      <c r="K5910" s="3" t="s">
        <v>2421</v>
      </c>
      <c r="L5910" s="17" t="str">
        <f t="shared" si="480"/>
        <v>28/07/2021 07:15</v>
      </c>
      <c r="M5910" s="4">
        <v>44405</v>
      </c>
      <c r="N5910" s="3" t="s">
        <v>519</v>
      </c>
      <c r="O5910" s="17" t="str">
        <f t="shared" si="481"/>
        <v>28/07/2021 08:30</v>
      </c>
      <c r="P5910" s="24">
        <f t="shared" si="482"/>
        <v>5.2083333328482695E-2</v>
      </c>
      <c r="Q5910" s="28">
        <v>0</v>
      </c>
      <c r="R5910" s="27">
        <f t="shared" si="483"/>
        <v>74.999999993015081</v>
      </c>
      <c r="S5910" s="3" t="s">
        <v>4</v>
      </c>
      <c r="T5910" s="3" t="s">
        <v>6021</v>
      </c>
      <c r="U5910" s="3" t="s">
        <v>5140</v>
      </c>
      <c r="V5910" s="3" t="s">
        <v>6066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0.5</v>
      </c>
      <c r="AC5910" s="5">
        <v>0</v>
      </c>
      <c r="AD5910" s="5">
        <v>0</v>
      </c>
      <c r="AE5910" s="2">
        <v>10</v>
      </c>
      <c r="AF5910" s="2">
        <v>0</v>
      </c>
      <c r="AG5910" s="2">
        <v>0</v>
      </c>
      <c r="AH5910" s="2">
        <v>0</v>
      </c>
      <c r="AI5910" s="2">
        <v>0</v>
      </c>
      <c r="AJ5910" s="2">
        <v>5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</row>
    <row r="5911" spans="1:46" x14ac:dyDescent="0.2">
      <c r="A5911" s="2">
        <v>1682902</v>
      </c>
      <c r="B5911" s="2">
        <v>877018</v>
      </c>
      <c r="C5911" s="7">
        <v>23.703640835558598</v>
      </c>
      <c r="D5911" s="7">
        <v>38.591366923308897</v>
      </c>
      <c r="E5911" s="19" t="s">
        <v>6011</v>
      </c>
      <c r="F5911" s="46">
        <f>INDEX(Δεδομένα!$P:$P,MATCH('2021'!E5911,Δεδομένα!$O:$O,0))</f>
        <v>179</v>
      </c>
      <c r="G5911" s="49" t="s">
        <v>6012</v>
      </c>
      <c r="H5911" s="51" t="str">
        <f>INDEX(Δεδομένα!B$1:B$51,MATCH('2021'!G5911,Δεδομένα!A$1:A$51,0))</f>
        <v>ΣΤΕΡΕΑΣ ΕΛΛΑΔΟΣ</v>
      </c>
      <c r="I5911" s="53">
        <f>INDEX(Δεδομένα!E$1:E$13,MATCH('2021'!H5911,Δεδομένα!D$1:D$13,0))</f>
        <v>9</v>
      </c>
      <c r="J5911" s="4">
        <v>44410</v>
      </c>
      <c r="K5911" s="3" t="s">
        <v>796</v>
      </c>
      <c r="L5911" s="17" t="str">
        <f t="shared" si="480"/>
        <v>02/08/2021 14:09</v>
      </c>
      <c r="M5911" s="4">
        <v>44410</v>
      </c>
      <c r="N5911" s="3" t="s">
        <v>1430</v>
      </c>
      <c r="O5911" s="17" t="str">
        <f t="shared" si="481"/>
        <v>02/08/2021 15:41</v>
      </c>
      <c r="P5911" s="24">
        <f t="shared" si="482"/>
        <v>6.3888888886140194E-2</v>
      </c>
      <c r="Q5911" s="28">
        <v>0</v>
      </c>
      <c r="R5911" s="27">
        <f t="shared" si="483"/>
        <v>91.999999996041879</v>
      </c>
      <c r="S5911" s="3" t="s">
        <v>4</v>
      </c>
      <c r="T5911" s="3" t="s">
        <v>6018</v>
      </c>
      <c r="U5911" s="3" t="s">
        <v>4</v>
      </c>
      <c r="V5911" s="3" t="s">
        <v>6067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1</v>
      </c>
      <c r="AC5911" s="5">
        <v>0</v>
      </c>
      <c r="AD5911" s="5">
        <v>0</v>
      </c>
      <c r="AE5911" s="2">
        <v>7</v>
      </c>
      <c r="AF5911" s="2">
        <v>0</v>
      </c>
      <c r="AG5911" s="2">
        <v>4</v>
      </c>
      <c r="AH5911" s="2">
        <v>0</v>
      </c>
      <c r="AI5911" s="2">
        <v>0</v>
      </c>
      <c r="AJ5911" s="2">
        <v>4</v>
      </c>
      <c r="AK5911" s="2">
        <v>2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</row>
    <row r="5912" spans="1:46" x14ac:dyDescent="0.2">
      <c r="A5912" s="2">
        <v>1684323</v>
      </c>
      <c r="B5912" s="2">
        <v>879559</v>
      </c>
      <c r="D5912" s="2"/>
      <c r="E5912" s="19" t="s">
        <v>6011</v>
      </c>
      <c r="F5912" s="46">
        <f>INDEX(Δεδομένα!$P:$P,MATCH('2021'!E5912,Δεδομένα!$O:$O,0))</f>
        <v>179</v>
      </c>
      <c r="G5912" s="49" t="s">
        <v>6012</v>
      </c>
      <c r="H5912" s="51" t="str">
        <f>INDEX(Δεδομένα!B$1:B$51,MATCH('2021'!G5912,Δεδομένα!A$1:A$51,0))</f>
        <v>ΣΤΕΡΕΑΣ ΕΛΛΑΔΟΣ</v>
      </c>
      <c r="I5912" s="53">
        <f>INDEX(Δεδομένα!E$1:E$13,MATCH('2021'!H5912,Δεδομένα!D$1:D$13,0))</f>
        <v>9</v>
      </c>
      <c r="J5912" s="4">
        <v>44414</v>
      </c>
      <c r="K5912" s="3" t="s">
        <v>545</v>
      </c>
      <c r="L5912" s="17" t="str">
        <f t="shared" si="480"/>
        <v>06/08/2021 16:10</v>
      </c>
      <c r="M5912" s="4">
        <v>44415</v>
      </c>
      <c r="N5912" s="3" t="s">
        <v>88</v>
      </c>
      <c r="O5912" s="17" t="str">
        <f t="shared" si="481"/>
        <v>07/08/2021 10:30</v>
      </c>
      <c r="P5912" s="24">
        <f t="shared" si="482"/>
        <v>0.76388888889050577</v>
      </c>
      <c r="Q5912" s="28">
        <v>0</v>
      </c>
      <c r="R5912" s="27">
        <f t="shared" si="483"/>
        <v>1100.0000000023283</v>
      </c>
      <c r="S5912" s="3" t="s">
        <v>4</v>
      </c>
      <c r="T5912" s="3" t="s">
        <v>6021</v>
      </c>
      <c r="U5912" s="3" t="s">
        <v>6068</v>
      </c>
      <c r="V5912" s="3" t="s">
        <v>6069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2</v>
      </c>
      <c r="AC5912" s="5">
        <v>0</v>
      </c>
      <c r="AD5912" s="5">
        <v>0</v>
      </c>
      <c r="AE5912" s="2">
        <v>20</v>
      </c>
      <c r="AF5912" s="2">
        <v>0</v>
      </c>
      <c r="AG5912" s="2">
        <v>0</v>
      </c>
      <c r="AH5912" s="2">
        <v>0</v>
      </c>
      <c r="AI5912" s="2">
        <v>0</v>
      </c>
      <c r="AJ5912" s="2">
        <v>9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</row>
    <row r="5913" spans="1:46" x14ac:dyDescent="0.2">
      <c r="A5913" s="2">
        <v>1686232</v>
      </c>
      <c r="B5913" s="2">
        <v>881981</v>
      </c>
      <c r="C5913" s="7">
        <v>23.7612758849783</v>
      </c>
      <c r="D5913" s="7">
        <v>38.597394783991398</v>
      </c>
      <c r="E5913" s="19" t="s">
        <v>6011</v>
      </c>
      <c r="F5913" s="46">
        <f>INDEX(Δεδομένα!$P:$P,MATCH('2021'!E5913,Δεδομένα!$O:$O,0))</f>
        <v>179</v>
      </c>
      <c r="G5913" s="49" t="s">
        <v>6012</v>
      </c>
      <c r="H5913" s="51" t="str">
        <f>INDEX(Δεδομένα!B$1:B$51,MATCH('2021'!G5913,Δεδομένα!A$1:A$51,0))</f>
        <v>ΣΤΕΡΕΑΣ ΕΛΛΑΔΟΣ</v>
      </c>
      <c r="I5913" s="53">
        <f>INDEX(Δεδομένα!E$1:E$13,MATCH('2021'!H5913,Δεδομένα!D$1:D$13,0))</f>
        <v>9</v>
      </c>
      <c r="J5913" s="4">
        <v>44419</v>
      </c>
      <c r="K5913" s="3" t="s">
        <v>2260</v>
      </c>
      <c r="L5913" s="17" t="str">
        <f t="shared" si="480"/>
        <v>11/08/2021 23:58</v>
      </c>
      <c r="M5913" s="4">
        <v>44420</v>
      </c>
      <c r="N5913" s="3" t="s">
        <v>685</v>
      </c>
      <c r="O5913" s="17" t="str">
        <f t="shared" si="481"/>
        <v>12/08/2021 01:40</v>
      </c>
      <c r="P5913" s="24">
        <f t="shared" si="482"/>
        <v>7.0833333331393078E-2</v>
      </c>
      <c r="Q5913" s="28">
        <v>0</v>
      </c>
      <c r="R5913" s="27">
        <f t="shared" si="483"/>
        <v>101.99999999720603</v>
      </c>
      <c r="S5913" s="3" t="s">
        <v>4</v>
      </c>
      <c r="T5913" s="3" t="s">
        <v>6018</v>
      </c>
      <c r="U5913" s="3" t="s">
        <v>1128</v>
      </c>
      <c r="V5913" s="3" t="s">
        <v>6029</v>
      </c>
      <c r="W5913" s="5">
        <v>0.05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2">
        <v>5</v>
      </c>
      <c r="AF5913" s="2">
        <v>0</v>
      </c>
      <c r="AG5913" s="2">
        <v>3</v>
      </c>
      <c r="AH5913" s="2">
        <v>0</v>
      </c>
      <c r="AI5913" s="2">
        <v>0</v>
      </c>
      <c r="AJ5913" s="2">
        <v>2</v>
      </c>
      <c r="AK5913" s="2">
        <v>2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</row>
    <row r="5914" spans="1:46" x14ac:dyDescent="0.2">
      <c r="A5914" s="2">
        <v>1686245</v>
      </c>
      <c r="B5914" s="2">
        <v>882091</v>
      </c>
      <c r="C5914" s="7">
        <v>23.843253159506599</v>
      </c>
      <c r="D5914" s="7">
        <v>38.505249458353298</v>
      </c>
      <c r="E5914" s="19" t="s">
        <v>6011</v>
      </c>
      <c r="F5914" s="46">
        <f>INDEX(Δεδομένα!$P:$P,MATCH('2021'!E5914,Δεδομένα!$O:$O,0))</f>
        <v>179</v>
      </c>
      <c r="G5914" s="49" t="s">
        <v>6012</v>
      </c>
      <c r="H5914" s="51" t="str">
        <f>INDEX(Δεδομένα!B$1:B$51,MATCH('2021'!G5914,Δεδομένα!A$1:A$51,0))</f>
        <v>ΣΤΕΡΕΑΣ ΕΛΛΑΔΟΣ</v>
      </c>
      <c r="I5914" s="53">
        <f>INDEX(Δεδομένα!E$1:E$13,MATCH('2021'!H5914,Δεδομένα!D$1:D$13,0))</f>
        <v>9</v>
      </c>
      <c r="J5914" s="4">
        <v>44420</v>
      </c>
      <c r="K5914" s="3" t="s">
        <v>518</v>
      </c>
      <c r="L5914" s="17" t="str">
        <f t="shared" si="480"/>
        <v>12/08/2021 01:50</v>
      </c>
      <c r="M5914" s="4">
        <v>44420</v>
      </c>
      <c r="N5914" s="3" t="s">
        <v>2075</v>
      </c>
      <c r="O5914" s="17" t="str">
        <f t="shared" si="481"/>
        <v>12/08/2021 06:30</v>
      </c>
      <c r="P5914" s="24">
        <f t="shared" si="482"/>
        <v>0.19444444444525288</v>
      </c>
      <c r="Q5914" s="28">
        <v>0</v>
      </c>
      <c r="R5914" s="27">
        <f t="shared" si="483"/>
        <v>280.00000000116415</v>
      </c>
      <c r="S5914" s="3" t="s">
        <v>4</v>
      </c>
      <c r="T5914" s="3" t="s">
        <v>6018</v>
      </c>
      <c r="U5914" s="3" t="s">
        <v>6026</v>
      </c>
      <c r="V5914" s="3" t="s">
        <v>6070</v>
      </c>
      <c r="W5914" s="5">
        <v>0.1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2">
        <v>4</v>
      </c>
      <c r="AF5914" s="2">
        <v>0</v>
      </c>
      <c r="AG5914" s="2">
        <v>0</v>
      </c>
      <c r="AH5914" s="2">
        <v>0</v>
      </c>
      <c r="AI5914" s="2">
        <v>0</v>
      </c>
      <c r="AJ5914" s="2">
        <v>2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</row>
    <row r="5915" spans="1:46" x14ac:dyDescent="0.2">
      <c r="A5915" s="2">
        <v>1687185</v>
      </c>
      <c r="B5915" s="2">
        <v>882159</v>
      </c>
      <c r="C5915" s="7">
        <v>23.688676999926798</v>
      </c>
      <c r="D5915" s="7">
        <v>38.630028589150101</v>
      </c>
      <c r="E5915" s="19" t="s">
        <v>6011</v>
      </c>
      <c r="F5915" s="46">
        <f>INDEX(Δεδομένα!$P:$P,MATCH('2021'!E5915,Δεδομένα!$O:$O,0))</f>
        <v>179</v>
      </c>
      <c r="G5915" s="49" t="s">
        <v>6012</v>
      </c>
      <c r="H5915" s="51" t="str">
        <f>INDEX(Δεδομένα!B$1:B$51,MATCH('2021'!G5915,Δεδομένα!A$1:A$51,0))</f>
        <v>ΣΤΕΡΕΑΣ ΕΛΛΑΔΟΣ</v>
      </c>
      <c r="I5915" s="53">
        <f>INDEX(Δεδομένα!E$1:E$13,MATCH('2021'!H5915,Δεδομένα!D$1:D$13,0))</f>
        <v>9</v>
      </c>
      <c r="J5915" s="4">
        <v>44420</v>
      </c>
      <c r="K5915" s="3" t="s">
        <v>74</v>
      </c>
      <c r="L5915" s="17" t="str">
        <f t="shared" si="480"/>
        <v>12/08/2021 09:01</v>
      </c>
      <c r="M5915" s="4">
        <v>44420</v>
      </c>
      <c r="N5915" s="3" t="s">
        <v>1161</v>
      </c>
      <c r="O5915" s="17" t="str">
        <f t="shared" si="481"/>
        <v>12/08/2021 16:43</v>
      </c>
      <c r="P5915" s="24">
        <f t="shared" si="482"/>
        <v>0.32083333333139308</v>
      </c>
      <c r="Q5915" s="28">
        <v>0</v>
      </c>
      <c r="R5915" s="27">
        <f t="shared" si="483"/>
        <v>461.99999999720603</v>
      </c>
      <c r="S5915" s="3" t="s">
        <v>4</v>
      </c>
      <c r="T5915" s="3" t="s">
        <v>6018</v>
      </c>
      <c r="U5915" s="3" t="s">
        <v>6025</v>
      </c>
      <c r="V5915" s="3" t="s">
        <v>6071</v>
      </c>
      <c r="W5915" s="5">
        <v>0.02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2">
        <v>8</v>
      </c>
      <c r="AF5915" s="2">
        <v>3</v>
      </c>
      <c r="AG5915" s="2">
        <v>3</v>
      </c>
      <c r="AH5915" s="2">
        <v>0</v>
      </c>
      <c r="AI5915" s="2">
        <v>0</v>
      </c>
      <c r="AJ5915" s="2">
        <v>4</v>
      </c>
      <c r="AK5915" s="2">
        <v>2</v>
      </c>
      <c r="AL5915" s="2">
        <v>0</v>
      </c>
      <c r="AM5915" s="2">
        <v>0</v>
      </c>
      <c r="AN5915" s="2">
        <v>4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</row>
    <row r="5916" spans="1:46" x14ac:dyDescent="0.2">
      <c r="A5916" s="2">
        <v>1687186</v>
      </c>
      <c r="B5916" s="2">
        <v>882259</v>
      </c>
      <c r="C5916" s="7">
        <v>23.781190966278398</v>
      </c>
      <c r="D5916" s="7">
        <v>38.592274547510698</v>
      </c>
      <c r="E5916" s="19" t="s">
        <v>6011</v>
      </c>
      <c r="F5916" s="46">
        <f>INDEX(Δεδομένα!$P:$P,MATCH('2021'!E5916,Δεδομένα!$O:$O,0))</f>
        <v>179</v>
      </c>
      <c r="G5916" s="49" t="s">
        <v>6012</v>
      </c>
      <c r="H5916" s="51" t="str">
        <f>INDEX(Δεδομένα!B$1:B$51,MATCH('2021'!G5916,Δεδομένα!A$1:A$51,0))</f>
        <v>ΣΤΕΡΕΑΣ ΕΛΛΑΔΟΣ</v>
      </c>
      <c r="I5916" s="53">
        <f>INDEX(Δεδομένα!E$1:E$13,MATCH('2021'!H5916,Δεδομένα!D$1:D$13,0))</f>
        <v>9</v>
      </c>
      <c r="J5916" s="4">
        <v>44420</v>
      </c>
      <c r="K5916" s="3" t="s">
        <v>1093</v>
      </c>
      <c r="L5916" s="17" t="str">
        <f t="shared" si="480"/>
        <v>12/08/2021 13:24</v>
      </c>
      <c r="M5916" s="4">
        <v>44420</v>
      </c>
      <c r="N5916" s="3" t="s">
        <v>562</v>
      </c>
      <c r="O5916" s="17" t="str">
        <f t="shared" si="481"/>
        <v>12/08/2021 15:45</v>
      </c>
      <c r="P5916" s="24">
        <f t="shared" si="482"/>
        <v>9.7916666665696539E-2</v>
      </c>
      <c r="Q5916" s="28">
        <v>0</v>
      </c>
      <c r="R5916" s="27">
        <f t="shared" si="483"/>
        <v>140.99999999860302</v>
      </c>
      <c r="S5916" s="3" t="s">
        <v>4</v>
      </c>
      <c r="T5916" s="3" t="s">
        <v>6018</v>
      </c>
      <c r="U5916" s="3" t="s">
        <v>4</v>
      </c>
      <c r="V5916" s="3" t="s">
        <v>6072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3</v>
      </c>
      <c r="AC5916" s="5">
        <v>0</v>
      </c>
      <c r="AD5916" s="5">
        <v>0</v>
      </c>
      <c r="AE5916" s="2">
        <v>8</v>
      </c>
      <c r="AF5916" s="2">
        <v>0</v>
      </c>
      <c r="AG5916" s="2">
        <v>2</v>
      </c>
      <c r="AH5916" s="2">
        <v>0</v>
      </c>
      <c r="AI5916" s="2">
        <v>0</v>
      </c>
      <c r="AJ5916" s="2">
        <v>4</v>
      </c>
      <c r="AK5916" s="2">
        <v>1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</row>
    <row r="5917" spans="1:46" x14ac:dyDescent="0.2">
      <c r="A5917" s="2">
        <v>1687189</v>
      </c>
      <c r="B5917" s="2">
        <v>882311</v>
      </c>
      <c r="C5917" s="7">
        <v>23.8084684909172</v>
      </c>
      <c r="D5917" s="7">
        <v>38.567244554622903</v>
      </c>
      <c r="E5917" s="19" t="s">
        <v>6011</v>
      </c>
      <c r="F5917" s="46">
        <f>INDEX(Δεδομένα!$P:$P,MATCH('2021'!E5917,Δεδομένα!$O:$O,0))</f>
        <v>179</v>
      </c>
      <c r="G5917" s="49" t="s">
        <v>6012</v>
      </c>
      <c r="H5917" s="51" t="str">
        <f>INDEX(Δεδομένα!B$1:B$51,MATCH('2021'!G5917,Δεδομένα!A$1:A$51,0))</f>
        <v>ΣΤΕΡΕΑΣ ΕΛΛΑΔΟΣ</v>
      </c>
      <c r="I5917" s="53">
        <f>INDEX(Δεδομένα!E$1:E$13,MATCH('2021'!H5917,Δεδομένα!D$1:D$13,0))</f>
        <v>9</v>
      </c>
      <c r="J5917" s="4">
        <v>44420</v>
      </c>
      <c r="K5917" s="3" t="s">
        <v>740</v>
      </c>
      <c r="L5917" s="17" t="str">
        <f t="shared" si="480"/>
        <v>12/08/2021 16:42</v>
      </c>
      <c r="M5917" s="4">
        <v>44420</v>
      </c>
      <c r="N5917" s="3" t="s">
        <v>1511</v>
      </c>
      <c r="O5917" s="17" t="str">
        <f t="shared" si="481"/>
        <v>12/08/2021 21:02</v>
      </c>
      <c r="P5917" s="24">
        <f t="shared" si="482"/>
        <v>0.18055555555474712</v>
      </c>
      <c r="Q5917" s="28">
        <v>0</v>
      </c>
      <c r="R5917" s="27">
        <f t="shared" si="483"/>
        <v>259.99999999883585</v>
      </c>
      <c r="S5917" s="3" t="s">
        <v>4</v>
      </c>
      <c r="T5917" s="3" t="s">
        <v>6018</v>
      </c>
      <c r="U5917" s="3" t="s">
        <v>6073</v>
      </c>
      <c r="V5917" s="3" t="s">
        <v>6074</v>
      </c>
      <c r="W5917" s="5">
        <v>0</v>
      </c>
      <c r="X5917" s="5">
        <v>0.2</v>
      </c>
      <c r="Y5917" s="5">
        <v>0</v>
      </c>
      <c r="Z5917" s="5">
        <v>0</v>
      </c>
      <c r="AA5917" s="5">
        <v>0</v>
      </c>
      <c r="AB5917" s="5">
        <v>0.1</v>
      </c>
      <c r="AC5917" s="5">
        <v>0</v>
      </c>
      <c r="AD5917" s="5">
        <v>0</v>
      </c>
      <c r="AE5917" s="2">
        <v>10</v>
      </c>
      <c r="AF5917" s="2">
        <v>0</v>
      </c>
      <c r="AG5917" s="2">
        <v>2</v>
      </c>
      <c r="AH5917" s="2">
        <v>0</v>
      </c>
      <c r="AI5917" s="2">
        <v>1</v>
      </c>
      <c r="AJ5917" s="2">
        <v>5</v>
      </c>
      <c r="AK5917" s="2">
        <v>1</v>
      </c>
      <c r="AL5917" s="2">
        <v>1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</row>
    <row r="5918" spans="1:46" x14ac:dyDescent="0.2">
      <c r="A5918" s="2">
        <v>1688178</v>
      </c>
      <c r="B5918" s="2">
        <v>882500</v>
      </c>
      <c r="C5918" s="7">
        <v>23.872039456775099</v>
      </c>
      <c r="D5918" s="7">
        <v>38.400393226845203</v>
      </c>
      <c r="E5918" s="19" t="s">
        <v>6011</v>
      </c>
      <c r="F5918" s="46">
        <f>INDEX(Δεδομένα!$P:$P,MATCH('2021'!E5918,Δεδομένα!$O:$O,0))</f>
        <v>179</v>
      </c>
      <c r="G5918" s="49" t="s">
        <v>6012</v>
      </c>
      <c r="H5918" s="51" t="str">
        <f>INDEX(Δεδομένα!B$1:B$51,MATCH('2021'!G5918,Δεδομένα!A$1:A$51,0))</f>
        <v>ΣΤΕΡΕΑΣ ΕΛΛΑΔΟΣ</v>
      </c>
      <c r="I5918" s="53">
        <f>INDEX(Δεδομένα!E$1:E$13,MATCH('2021'!H5918,Δεδομένα!D$1:D$13,0))</f>
        <v>9</v>
      </c>
      <c r="J5918" s="4">
        <v>44421</v>
      </c>
      <c r="K5918" s="3" t="s">
        <v>3635</v>
      </c>
      <c r="L5918" s="17" t="str">
        <f t="shared" si="480"/>
        <v>13/08/2021 09:16</v>
      </c>
      <c r="M5918" s="4">
        <v>44421</v>
      </c>
      <c r="N5918" s="3" t="s">
        <v>4635</v>
      </c>
      <c r="O5918" s="17" t="str">
        <f t="shared" si="481"/>
        <v>13/08/2021 10:16</v>
      </c>
      <c r="P5918" s="24">
        <f t="shared" si="482"/>
        <v>4.1666666664241347E-2</v>
      </c>
      <c r="Q5918" s="28">
        <v>0</v>
      </c>
      <c r="R5918" s="27">
        <f t="shared" si="483"/>
        <v>59.99999999650754</v>
      </c>
      <c r="S5918" s="3" t="s">
        <v>4</v>
      </c>
      <c r="T5918" s="3" t="s">
        <v>6013</v>
      </c>
      <c r="U5918" s="3" t="s">
        <v>6075</v>
      </c>
      <c r="V5918" s="3" t="s">
        <v>6039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0.5</v>
      </c>
      <c r="AC5918" s="5">
        <v>0</v>
      </c>
      <c r="AD5918" s="5">
        <v>0</v>
      </c>
      <c r="AE5918" s="2">
        <v>4</v>
      </c>
      <c r="AF5918" s="2">
        <v>0</v>
      </c>
      <c r="AG5918" s="2">
        <v>4</v>
      </c>
      <c r="AH5918" s="2">
        <v>0</v>
      </c>
      <c r="AI5918" s="2">
        <v>0</v>
      </c>
      <c r="AJ5918" s="2">
        <v>2</v>
      </c>
      <c r="AK5918" s="2">
        <v>2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</row>
    <row r="5919" spans="1:46" x14ac:dyDescent="0.2">
      <c r="A5919" s="2">
        <v>1687192</v>
      </c>
      <c r="B5919" s="2">
        <v>882517</v>
      </c>
      <c r="C5919" s="7">
        <v>23.881428406469698</v>
      </c>
      <c r="D5919" s="7">
        <v>38.539344716496899</v>
      </c>
      <c r="E5919" s="19" t="s">
        <v>6011</v>
      </c>
      <c r="F5919" s="46">
        <f>INDEX(Δεδομένα!$P:$P,MATCH('2021'!E5919,Δεδομένα!$O:$O,0))</f>
        <v>179</v>
      </c>
      <c r="G5919" s="49" t="s">
        <v>6012</v>
      </c>
      <c r="H5919" s="51" t="str">
        <f>INDEX(Δεδομένα!B$1:B$51,MATCH('2021'!G5919,Δεδομένα!A$1:A$51,0))</f>
        <v>ΣΤΕΡΕΑΣ ΕΛΛΑΔΟΣ</v>
      </c>
      <c r="I5919" s="53">
        <f>INDEX(Δεδομένα!E$1:E$13,MATCH('2021'!H5919,Δεδομένα!D$1:D$13,0))</f>
        <v>9</v>
      </c>
      <c r="J5919" s="4">
        <v>44421</v>
      </c>
      <c r="K5919" s="3" t="s">
        <v>803</v>
      </c>
      <c r="L5919" s="17" t="str">
        <f t="shared" si="480"/>
        <v>13/08/2021 10:42</v>
      </c>
      <c r="M5919" s="4">
        <v>44427</v>
      </c>
      <c r="N5919" s="3" t="s">
        <v>235</v>
      </c>
      <c r="O5919" s="17" t="str">
        <f t="shared" si="481"/>
        <v>19/08/2021 21:08</v>
      </c>
      <c r="P5919" s="29">
        <f t="shared" si="482"/>
        <v>6.4347222222277196</v>
      </c>
      <c r="Q5919" s="30">
        <f>6*24</f>
        <v>144</v>
      </c>
      <c r="R5919" s="27">
        <f t="shared" si="483"/>
        <v>9266.0000000079162</v>
      </c>
      <c r="S5919" s="3" t="s">
        <v>4</v>
      </c>
      <c r="T5919" s="3" t="s">
        <v>6018</v>
      </c>
      <c r="U5919" s="3" t="s">
        <v>6026</v>
      </c>
      <c r="V5919" s="3" t="s">
        <v>6076</v>
      </c>
      <c r="W5919" s="5">
        <v>50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2">
        <v>20</v>
      </c>
      <c r="AF5919" s="2">
        <v>5</v>
      </c>
      <c r="AG5919" s="2">
        <v>14</v>
      </c>
      <c r="AH5919" s="2">
        <v>0</v>
      </c>
      <c r="AI5919" s="2">
        <v>0</v>
      </c>
      <c r="AJ5919" s="2">
        <v>10</v>
      </c>
      <c r="AK5919" s="2">
        <v>4</v>
      </c>
      <c r="AL5919" s="2">
        <v>6</v>
      </c>
      <c r="AM5919" s="2">
        <v>3</v>
      </c>
      <c r="AN5919" s="2">
        <v>2</v>
      </c>
      <c r="AO5919" s="2">
        <v>2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</row>
    <row r="5920" spans="1:46" x14ac:dyDescent="0.2">
      <c r="A5920" s="2">
        <v>1691893</v>
      </c>
      <c r="B5920" s="2">
        <v>885660</v>
      </c>
      <c r="C5920" s="7">
        <v>23.656447953832298</v>
      </c>
      <c r="D5920" s="7">
        <v>38.433546810901099</v>
      </c>
      <c r="E5920" s="19" t="s">
        <v>6011</v>
      </c>
      <c r="F5920" s="46">
        <f>INDEX(Δεδομένα!$P:$P,MATCH('2021'!E5920,Δεδομένα!$O:$O,0))</f>
        <v>179</v>
      </c>
      <c r="G5920" s="49" t="s">
        <v>6012</v>
      </c>
      <c r="H5920" s="51" t="str">
        <f>INDEX(Δεδομένα!B$1:B$51,MATCH('2021'!G5920,Δεδομένα!A$1:A$51,0))</f>
        <v>ΣΤΕΡΕΑΣ ΕΛΛΑΔΟΣ</v>
      </c>
      <c r="I5920" s="53">
        <f>INDEX(Δεδομένα!E$1:E$13,MATCH('2021'!H5920,Δεδομένα!D$1:D$13,0))</f>
        <v>9</v>
      </c>
      <c r="J5920" s="4">
        <v>44432</v>
      </c>
      <c r="K5920" s="3" t="s">
        <v>55</v>
      </c>
      <c r="L5920" s="17" t="str">
        <f t="shared" ref="L5920:L5980" si="484">_xlfn.CONCAT(TEXT(J5920,"ηη/μμ/εεε")," ",TEXT(K5920,"ωω:λλ"))</f>
        <v>24/08/2021 18:28</v>
      </c>
      <c r="M5920" s="4">
        <v>44432</v>
      </c>
      <c r="N5920" s="3" t="s">
        <v>989</v>
      </c>
      <c r="O5920" s="17" t="str">
        <f t="shared" ref="O5920:O5980" si="485">_xlfn.CONCAT(TEXT(M5920,"ηη/μμ/εεε")," ",TEXT(N5920,"ωω:λλ"))</f>
        <v>24/08/2021 21:40</v>
      </c>
      <c r="P5920" s="24">
        <f t="shared" ref="P5920:P5980" si="486">O5920-L5920</f>
        <v>0.13333333333866904</v>
      </c>
      <c r="Q5920" s="28">
        <v>0</v>
      </c>
      <c r="R5920" s="27">
        <f t="shared" ref="R5920:R5980" si="487">P5920*(24*60)</f>
        <v>192.00000000768341</v>
      </c>
      <c r="S5920" s="3" t="s">
        <v>4</v>
      </c>
      <c r="T5920" s="3" t="s">
        <v>6021</v>
      </c>
      <c r="U5920" s="3" t="s">
        <v>6062</v>
      </c>
      <c r="V5920" s="3" t="s">
        <v>6077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0.5</v>
      </c>
      <c r="AC5920" s="5">
        <v>0</v>
      </c>
      <c r="AD5920" s="5">
        <v>0</v>
      </c>
      <c r="AE5920" s="2">
        <v>13</v>
      </c>
      <c r="AF5920" s="2">
        <v>0</v>
      </c>
      <c r="AG5920" s="2">
        <v>0</v>
      </c>
      <c r="AH5920" s="2">
        <v>0</v>
      </c>
      <c r="AI5920" s="2">
        <v>0</v>
      </c>
      <c r="AJ5920" s="2">
        <v>6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</row>
    <row r="5921" spans="1:46" x14ac:dyDescent="0.2">
      <c r="A5921" s="2">
        <v>1691901</v>
      </c>
      <c r="B5921" s="2">
        <v>885939</v>
      </c>
      <c r="C5921" s="7">
        <v>23.656293870129101</v>
      </c>
      <c r="D5921" s="7">
        <v>38.433463932187898</v>
      </c>
      <c r="E5921" s="19" t="s">
        <v>6011</v>
      </c>
      <c r="F5921" s="46">
        <f>INDEX(Δεδομένα!$P:$P,MATCH('2021'!E5921,Δεδομένα!$O:$O,0))</f>
        <v>179</v>
      </c>
      <c r="G5921" s="49" t="s">
        <v>6012</v>
      </c>
      <c r="H5921" s="51" t="str">
        <f>INDEX(Δεδομένα!B$1:B$51,MATCH('2021'!G5921,Δεδομένα!A$1:A$51,0))</f>
        <v>ΣΤΕΡΕΑΣ ΕΛΛΑΔΟΣ</v>
      </c>
      <c r="I5921" s="53">
        <f>INDEX(Δεδομένα!E$1:E$13,MATCH('2021'!H5921,Δεδομένα!D$1:D$13,0))</f>
        <v>9</v>
      </c>
      <c r="J5921" s="4">
        <v>44433</v>
      </c>
      <c r="K5921" s="3" t="s">
        <v>697</v>
      </c>
      <c r="L5921" s="17" t="str">
        <f t="shared" si="484"/>
        <v>25/08/2021 17:40</v>
      </c>
      <c r="M5921" s="4">
        <v>44433</v>
      </c>
      <c r="N5921" s="3" t="s">
        <v>255</v>
      </c>
      <c r="O5921" s="17" t="str">
        <f t="shared" si="485"/>
        <v>25/08/2021 19:40</v>
      </c>
      <c r="P5921" s="24">
        <f t="shared" si="486"/>
        <v>8.3333333335758653E-2</v>
      </c>
      <c r="Q5921" s="28">
        <v>0</v>
      </c>
      <c r="R5921" s="27">
        <f t="shared" si="487"/>
        <v>120.00000000349246</v>
      </c>
      <c r="S5921" s="3" t="s">
        <v>4</v>
      </c>
      <c r="T5921" s="3" t="s">
        <v>6021</v>
      </c>
      <c r="U5921" s="3" t="s">
        <v>6062</v>
      </c>
      <c r="V5921" s="3" t="s">
        <v>6078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0.2</v>
      </c>
      <c r="AC5921" s="5">
        <v>0</v>
      </c>
      <c r="AD5921" s="5">
        <v>0</v>
      </c>
      <c r="AE5921" s="2">
        <v>11</v>
      </c>
      <c r="AF5921" s="2">
        <v>0</v>
      </c>
      <c r="AG5921" s="2">
        <v>0</v>
      </c>
      <c r="AH5921" s="2">
        <v>0</v>
      </c>
      <c r="AI5921" s="2">
        <v>0</v>
      </c>
      <c r="AJ5921" s="2">
        <v>5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</row>
    <row r="5922" spans="1:46" x14ac:dyDescent="0.2">
      <c r="A5922" s="2">
        <v>1694056</v>
      </c>
      <c r="B5922" s="2">
        <v>889478</v>
      </c>
      <c r="C5922" s="7">
        <v>23.510244492632399</v>
      </c>
      <c r="D5922" s="7">
        <v>38.415133385536699</v>
      </c>
      <c r="E5922" s="19" t="s">
        <v>6011</v>
      </c>
      <c r="F5922" s="46">
        <f>INDEX(Δεδομένα!$P:$P,MATCH('2021'!E5922,Δεδομένα!$O:$O,0))</f>
        <v>179</v>
      </c>
      <c r="G5922" s="49" t="s">
        <v>6012</v>
      </c>
      <c r="H5922" s="51" t="str">
        <f>INDEX(Δεδομένα!B$1:B$51,MATCH('2021'!G5922,Δεδομένα!A$1:A$51,0))</f>
        <v>ΣΤΕΡΕΑΣ ΕΛΛΑΔΟΣ</v>
      </c>
      <c r="I5922" s="53">
        <f>INDEX(Δεδομένα!E$1:E$13,MATCH('2021'!H5922,Δεδομένα!D$1:D$13,0))</f>
        <v>9</v>
      </c>
      <c r="J5922" s="4">
        <v>44446</v>
      </c>
      <c r="K5922" s="3" t="s">
        <v>488</v>
      </c>
      <c r="L5922" s="17" t="str">
        <f t="shared" si="484"/>
        <v>07/09/2021 13:48</v>
      </c>
      <c r="M5922" s="4">
        <v>44447</v>
      </c>
      <c r="N5922" s="3" t="s">
        <v>793</v>
      </c>
      <c r="O5922" s="17" t="str">
        <f t="shared" si="485"/>
        <v>08/09/2021 07:30</v>
      </c>
      <c r="P5922" s="24">
        <f t="shared" si="486"/>
        <v>0.73750000000291038</v>
      </c>
      <c r="Q5922" s="28">
        <v>0</v>
      </c>
      <c r="R5922" s="27">
        <f t="shared" si="487"/>
        <v>1062.000000004191</v>
      </c>
      <c r="S5922" s="3" t="s">
        <v>4</v>
      </c>
      <c r="T5922" s="3" t="s">
        <v>6021</v>
      </c>
      <c r="U5922" s="3" t="s">
        <v>5193</v>
      </c>
      <c r="V5922" s="3" t="s">
        <v>6079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0.1</v>
      </c>
      <c r="AC5922" s="5">
        <v>0</v>
      </c>
      <c r="AD5922" s="5">
        <v>0</v>
      </c>
      <c r="AE5922" s="2">
        <v>6</v>
      </c>
      <c r="AF5922" s="2">
        <v>0</v>
      </c>
      <c r="AG5922" s="2">
        <v>0</v>
      </c>
      <c r="AH5922" s="2">
        <v>0</v>
      </c>
      <c r="AI5922" s="2">
        <v>0</v>
      </c>
      <c r="AJ5922" s="2">
        <v>3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</row>
    <row r="5923" spans="1:46" x14ac:dyDescent="0.2">
      <c r="A5923" s="2">
        <v>1697315</v>
      </c>
      <c r="B5923" s="2">
        <v>892468</v>
      </c>
      <c r="C5923" s="7">
        <v>23.878671156622399</v>
      </c>
      <c r="D5923" s="7">
        <v>38.577496190786</v>
      </c>
      <c r="E5923" s="19" t="s">
        <v>6011</v>
      </c>
      <c r="F5923" s="46">
        <f>INDEX(Δεδομένα!$P:$P,MATCH('2021'!E5923,Δεδομένα!$O:$O,0))</f>
        <v>179</v>
      </c>
      <c r="G5923" s="49" t="s">
        <v>6012</v>
      </c>
      <c r="H5923" s="51" t="str">
        <f>INDEX(Δεδομένα!B$1:B$51,MATCH('2021'!G5923,Δεδομένα!A$1:A$51,0))</f>
        <v>ΣΤΕΡΕΑΣ ΕΛΛΑΔΟΣ</v>
      </c>
      <c r="I5923" s="53">
        <f>INDEX(Δεδομένα!E$1:E$13,MATCH('2021'!H5923,Δεδομένα!D$1:D$13,0))</f>
        <v>9</v>
      </c>
      <c r="J5923" s="4">
        <v>44458</v>
      </c>
      <c r="K5923" s="3" t="s">
        <v>4582</v>
      </c>
      <c r="L5923" s="17" t="str">
        <f t="shared" si="484"/>
        <v>19/09/2021 10:44</v>
      </c>
      <c r="M5923" s="4">
        <v>44460</v>
      </c>
      <c r="N5923" s="3" t="s">
        <v>282</v>
      </c>
      <c r="O5923" s="17" t="str">
        <f t="shared" si="485"/>
        <v>21/09/2021 07:40</v>
      </c>
      <c r="P5923" s="29">
        <f t="shared" si="486"/>
        <v>1.8722222222204437</v>
      </c>
      <c r="Q5923" s="30">
        <f>1*24</f>
        <v>24</v>
      </c>
      <c r="R5923" s="27">
        <f t="shared" si="487"/>
        <v>2695.9999999974389</v>
      </c>
      <c r="S5923" s="3" t="s">
        <v>4</v>
      </c>
      <c r="T5923" s="3" t="s">
        <v>6018</v>
      </c>
      <c r="U5923" s="3" t="s">
        <v>6023</v>
      </c>
      <c r="V5923" s="3" t="s">
        <v>6080</v>
      </c>
      <c r="W5923" s="5">
        <v>1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2">
        <v>13</v>
      </c>
      <c r="AF5923" s="2">
        <v>0</v>
      </c>
      <c r="AG5923" s="2">
        <v>2</v>
      </c>
      <c r="AH5923" s="2">
        <v>0</v>
      </c>
      <c r="AI5923" s="2">
        <v>1</v>
      </c>
      <c r="AJ5923" s="2">
        <v>5</v>
      </c>
      <c r="AK5923" s="2">
        <v>0</v>
      </c>
      <c r="AL5923" s="2">
        <v>1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</row>
    <row r="5924" spans="1:46" x14ac:dyDescent="0.2">
      <c r="A5924" s="2">
        <v>1700873</v>
      </c>
      <c r="B5924" s="2">
        <v>895798</v>
      </c>
      <c r="C5924" s="7">
        <v>23.727627038932301</v>
      </c>
      <c r="D5924" s="7">
        <v>38.518943405931097</v>
      </c>
      <c r="E5924" s="19" t="s">
        <v>6011</v>
      </c>
      <c r="F5924" s="46">
        <f>INDEX(Δεδομένα!$P:$P,MATCH('2021'!E5924,Δεδομένα!$O:$O,0))</f>
        <v>179</v>
      </c>
      <c r="G5924" s="49" t="s">
        <v>6012</v>
      </c>
      <c r="H5924" s="51" t="str">
        <f>INDEX(Δεδομένα!B$1:B$51,MATCH('2021'!G5924,Δεδομένα!A$1:A$51,0))</f>
        <v>ΣΤΕΡΕΑΣ ΕΛΛΑΔΟΣ</v>
      </c>
      <c r="I5924" s="53">
        <f>INDEX(Δεδομένα!E$1:E$13,MATCH('2021'!H5924,Δεδομένα!D$1:D$13,0))</f>
        <v>9</v>
      </c>
      <c r="J5924" s="4">
        <v>44471</v>
      </c>
      <c r="K5924" s="3" t="s">
        <v>3227</v>
      </c>
      <c r="L5924" s="17" t="str">
        <f t="shared" si="484"/>
        <v>02/10/2021 00:10</v>
      </c>
      <c r="M5924" s="4">
        <v>44471</v>
      </c>
      <c r="N5924" s="3" t="s">
        <v>305</v>
      </c>
      <c r="O5924" s="17" t="str">
        <f t="shared" si="485"/>
        <v>02/10/2021 06:55</v>
      </c>
      <c r="P5924" s="24">
        <f t="shared" si="486"/>
        <v>0.28125</v>
      </c>
      <c r="Q5924" s="28">
        <v>0</v>
      </c>
      <c r="R5924" s="27">
        <f t="shared" si="487"/>
        <v>405</v>
      </c>
      <c r="S5924" s="3" t="s">
        <v>4</v>
      </c>
      <c r="T5924" s="3" t="s">
        <v>6018</v>
      </c>
      <c r="U5924" s="3" t="s">
        <v>4</v>
      </c>
      <c r="V5924" s="3" t="s">
        <v>6043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3</v>
      </c>
      <c r="AC5924" s="5">
        <v>0</v>
      </c>
      <c r="AD5924" s="5">
        <v>0</v>
      </c>
      <c r="AE5924" s="2">
        <v>8</v>
      </c>
      <c r="AF5924" s="2">
        <v>0</v>
      </c>
      <c r="AG5924" s="2">
        <v>2</v>
      </c>
      <c r="AH5924" s="2">
        <v>0</v>
      </c>
      <c r="AI5924" s="2">
        <v>0</v>
      </c>
      <c r="AJ5924" s="2">
        <v>4</v>
      </c>
      <c r="AK5924" s="2">
        <v>1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</row>
    <row r="5925" spans="1:46" x14ac:dyDescent="0.2">
      <c r="A5925" s="2">
        <v>1702740</v>
      </c>
      <c r="B5925" s="2">
        <v>898348</v>
      </c>
      <c r="C5925" s="7">
        <v>23.6944716231746</v>
      </c>
      <c r="D5925" s="7">
        <v>38.423916732450998</v>
      </c>
      <c r="E5925" s="19" t="s">
        <v>6011</v>
      </c>
      <c r="F5925" s="46">
        <f>INDEX(Δεδομένα!$P:$P,MATCH('2021'!E5925,Δεδομένα!$O:$O,0))</f>
        <v>179</v>
      </c>
      <c r="G5925" s="49" t="s">
        <v>6012</v>
      </c>
      <c r="H5925" s="51" t="str">
        <f>INDEX(Δεδομένα!B$1:B$51,MATCH('2021'!G5925,Δεδομένα!A$1:A$51,0))</f>
        <v>ΣΤΕΡΕΑΣ ΕΛΛΑΔΟΣ</v>
      </c>
      <c r="I5925" s="53">
        <f>INDEX(Δεδομένα!E$1:E$13,MATCH('2021'!H5925,Δεδομένα!D$1:D$13,0))</f>
        <v>9</v>
      </c>
      <c r="J5925" s="4">
        <v>44479</v>
      </c>
      <c r="K5925" s="3" t="s">
        <v>1085</v>
      </c>
      <c r="L5925" s="17" t="str">
        <f t="shared" si="484"/>
        <v>10/10/2021 16:34</v>
      </c>
      <c r="M5925" s="4">
        <v>44479</v>
      </c>
      <c r="N5925" s="3" t="s">
        <v>94</v>
      </c>
      <c r="O5925" s="17" t="str">
        <f t="shared" si="485"/>
        <v>10/10/2021 17:28</v>
      </c>
      <c r="P5925" s="24">
        <f t="shared" si="486"/>
        <v>3.7499999998544808E-2</v>
      </c>
      <c r="Q5925" s="28">
        <v>0</v>
      </c>
      <c r="R5925" s="27">
        <f t="shared" si="487"/>
        <v>53.999999997904524</v>
      </c>
      <c r="S5925" s="3" t="s">
        <v>4</v>
      </c>
      <c r="T5925" s="3" t="s">
        <v>6021</v>
      </c>
      <c r="U5925" s="3" t="s">
        <v>5092</v>
      </c>
      <c r="V5925" s="3" t="s">
        <v>6081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1</v>
      </c>
      <c r="AC5925" s="5">
        <v>0</v>
      </c>
      <c r="AD5925" s="5">
        <v>0</v>
      </c>
      <c r="AE5925" s="2">
        <v>2</v>
      </c>
      <c r="AF5925" s="2">
        <v>0</v>
      </c>
      <c r="AG5925" s="2">
        <v>0</v>
      </c>
      <c r="AH5925" s="2">
        <v>0</v>
      </c>
      <c r="AI5925" s="2">
        <v>0</v>
      </c>
      <c r="AJ5925" s="2">
        <v>1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</row>
    <row r="5926" spans="1:46" x14ac:dyDescent="0.2">
      <c r="A5926" s="2">
        <v>1718135</v>
      </c>
      <c r="B5926" s="2">
        <v>914932</v>
      </c>
      <c r="C5926" s="2"/>
      <c r="D5926" s="2"/>
      <c r="E5926" s="19" t="s">
        <v>6011</v>
      </c>
      <c r="F5926" s="46">
        <f>INDEX(Δεδομένα!$P:$P,MATCH('2021'!E5926,Δεδομένα!$O:$O,0))</f>
        <v>179</v>
      </c>
      <c r="G5926" s="49" t="s">
        <v>6012</v>
      </c>
      <c r="H5926" s="51" t="str">
        <f>INDEX(Δεδομένα!B$1:B$51,MATCH('2021'!G5926,Δεδομένα!A$1:A$51,0))</f>
        <v>ΣΤΕΡΕΑΣ ΕΛΛΑΔΟΣ</v>
      </c>
      <c r="I5926" s="53">
        <f>INDEX(Δεδομένα!E$1:E$13,MATCH('2021'!H5926,Δεδομένα!D$1:D$13,0))</f>
        <v>9</v>
      </c>
      <c r="J5926" s="4">
        <v>44536</v>
      </c>
      <c r="K5926" s="3" t="s">
        <v>1426</v>
      </c>
      <c r="L5926" s="17" t="str">
        <f t="shared" si="484"/>
        <v>06/12/2021 11:59</v>
      </c>
      <c r="M5926" s="4">
        <v>44536</v>
      </c>
      <c r="N5926" s="3" t="s">
        <v>298</v>
      </c>
      <c r="O5926" s="17" t="str">
        <f t="shared" si="485"/>
        <v>06/12/2021 12:35</v>
      </c>
      <c r="P5926" s="24">
        <f t="shared" si="486"/>
        <v>2.5000000001455192E-2</v>
      </c>
      <c r="Q5926" s="28">
        <v>0</v>
      </c>
      <c r="R5926" s="27">
        <f t="shared" si="487"/>
        <v>36.000000002095476</v>
      </c>
      <c r="S5926" s="3" t="s">
        <v>4</v>
      </c>
      <c r="T5926" s="3" t="s">
        <v>6021</v>
      </c>
      <c r="U5926" s="3" t="s">
        <v>6082</v>
      </c>
      <c r="V5926" s="3" t="s">
        <v>6083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3</v>
      </c>
      <c r="AC5926" s="5">
        <v>0</v>
      </c>
      <c r="AD5926" s="5">
        <v>0</v>
      </c>
      <c r="AE5926" s="2">
        <v>2</v>
      </c>
      <c r="AF5926" s="2">
        <v>0</v>
      </c>
      <c r="AG5926" s="2">
        <v>2</v>
      </c>
      <c r="AH5926" s="2">
        <v>0</v>
      </c>
      <c r="AI5926" s="2">
        <v>0</v>
      </c>
      <c r="AJ5926" s="2">
        <v>2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</row>
    <row r="5927" spans="1:46" x14ac:dyDescent="0.2">
      <c r="A5927" s="2">
        <v>1632044</v>
      </c>
      <c r="B5927" s="2">
        <v>821131</v>
      </c>
      <c r="C5927" s="7">
        <v>24.065816645983698</v>
      </c>
      <c r="D5927" s="7">
        <v>38.622419750743603</v>
      </c>
      <c r="E5927" s="19" t="s">
        <v>6084</v>
      </c>
      <c r="F5927" s="46">
        <f>INDEX(Δεδομένα!$P:$P,MATCH('2021'!E5927,Δεδομένα!$O:$O,0))</f>
        <v>180</v>
      </c>
      <c r="G5927" s="49" t="s">
        <v>6012</v>
      </c>
      <c r="H5927" s="51" t="str">
        <f>INDEX(Δεδομένα!B$1:B$51,MATCH('2021'!G5927,Δεδομένα!A$1:A$51,0))</f>
        <v>ΣΤΕΡΕΑΣ ΕΛΛΑΔΟΣ</v>
      </c>
      <c r="I5927" s="53">
        <f>INDEX(Δεδομένα!E$1:E$13,MATCH('2021'!H5927,Δεδομένα!D$1:D$13,0))</f>
        <v>9</v>
      </c>
      <c r="J5927" s="4">
        <v>44222</v>
      </c>
      <c r="K5927" s="3" t="s">
        <v>415</v>
      </c>
      <c r="L5927" s="17" t="str">
        <f t="shared" si="484"/>
        <v>26/01/2021 16:40</v>
      </c>
      <c r="M5927" s="4">
        <v>44222</v>
      </c>
      <c r="N5927" s="3" t="s">
        <v>2239</v>
      </c>
      <c r="O5927" s="17" t="str">
        <f t="shared" si="485"/>
        <v>26/01/2021 18:16</v>
      </c>
      <c r="P5927" s="24">
        <f t="shared" si="486"/>
        <v>6.6666666665696539E-2</v>
      </c>
      <c r="Q5927" s="28">
        <v>0</v>
      </c>
      <c r="R5927" s="27">
        <f t="shared" si="487"/>
        <v>95.999999998603016</v>
      </c>
      <c r="S5927" s="3" t="s">
        <v>4</v>
      </c>
      <c r="T5927" s="3" t="s">
        <v>6085</v>
      </c>
      <c r="U5927" s="3" t="s">
        <v>6086</v>
      </c>
      <c r="V5927" s="3" t="s">
        <v>6087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0.45</v>
      </c>
      <c r="AC5927" s="5">
        <v>0.05</v>
      </c>
      <c r="AD5927" s="5">
        <v>0</v>
      </c>
      <c r="AE5927" s="2">
        <v>3</v>
      </c>
      <c r="AF5927" s="2">
        <v>0</v>
      </c>
      <c r="AG5927" s="2">
        <v>0</v>
      </c>
      <c r="AH5927" s="2">
        <v>0</v>
      </c>
      <c r="AI5927" s="2">
        <v>0</v>
      </c>
      <c r="AJ5927" s="2">
        <v>1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 t="s">
        <v>4</v>
      </c>
      <c r="AT5927" s="2" t="s">
        <v>4</v>
      </c>
    </row>
    <row r="5928" spans="1:46" x14ac:dyDescent="0.2">
      <c r="A5928" s="2">
        <v>1640446</v>
      </c>
      <c r="B5928" s="2">
        <v>832661</v>
      </c>
      <c r="C5928" s="7">
        <v>24.112602027779001</v>
      </c>
      <c r="D5928" s="7">
        <v>38.546728304456103</v>
      </c>
      <c r="E5928" s="19" t="s">
        <v>6084</v>
      </c>
      <c r="F5928" s="46">
        <f>INDEX(Δεδομένα!$P:$P,MATCH('2021'!E5928,Δεδομένα!$O:$O,0))</f>
        <v>180</v>
      </c>
      <c r="G5928" s="49" t="s">
        <v>6012</v>
      </c>
      <c r="H5928" s="51" t="str">
        <f>INDEX(Δεδομένα!B$1:B$51,MATCH('2021'!G5928,Δεδομένα!A$1:A$51,0))</f>
        <v>ΣΤΕΡΕΑΣ ΕΛΛΑΔΟΣ</v>
      </c>
      <c r="I5928" s="53">
        <f>INDEX(Δεδομένα!E$1:E$13,MATCH('2021'!H5928,Δεδομένα!D$1:D$13,0))</f>
        <v>9</v>
      </c>
      <c r="J5928" s="4">
        <v>44252</v>
      </c>
      <c r="K5928" s="3" t="s">
        <v>347</v>
      </c>
      <c r="L5928" s="17" t="str">
        <f t="shared" si="484"/>
        <v>25/02/2021 14:08</v>
      </c>
      <c r="M5928" s="4">
        <v>44252</v>
      </c>
      <c r="N5928" s="3" t="s">
        <v>422</v>
      </c>
      <c r="O5928" s="17" t="str">
        <f t="shared" si="485"/>
        <v>25/02/2021 18:34</v>
      </c>
      <c r="P5928" s="24">
        <f t="shared" si="486"/>
        <v>0.18472222222044365</v>
      </c>
      <c r="Q5928" s="28">
        <v>0</v>
      </c>
      <c r="R5928" s="27">
        <f t="shared" si="487"/>
        <v>265.99999999743886</v>
      </c>
      <c r="S5928" s="3" t="s">
        <v>4</v>
      </c>
      <c r="T5928" s="3" t="s">
        <v>6085</v>
      </c>
      <c r="U5928" s="3" t="s">
        <v>6088</v>
      </c>
      <c r="V5928" s="3" t="s">
        <v>6089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5</v>
      </c>
      <c r="AC5928" s="5">
        <v>0</v>
      </c>
      <c r="AD5928" s="5">
        <v>0</v>
      </c>
      <c r="AE5928" s="2">
        <v>5</v>
      </c>
      <c r="AF5928" s="2">
        <v>0</v>
      </c>
      <c r="AG5928" s="2">
        <v>0</v>
      </c>
      <c r="AH5928" s="2">
        <v>0</v>
      </c>
      <c r="AI5928" s="2">
        <v>0</v>
      </c>
      <c r="AJ5928" s="2">
        <v>3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 t="s">
        <v>4</v>
      </c>
      <c r="AT5928" s="2" t="s">
        <v>4</v>
      </c>
    </row>
    <row r="5929" spans="1:46" x14ac:dyDescent="0.2">
      <c r="A5929" s="2">
        <v>1646040</v>
      </c>
      <c r="B5929" s="2">
        <v>836675</v>
      </c>
      <c r="C5929" s="7">
        <v>24.083579826661801</v>
      </c>
      <c r="D5929" s="7">
        <v>38.534529849103599</v>
      </c>
      <c r="E5929" s="19" t="s">
        <v>6084</v>
      </c>
      <c r="F5929" s="46">
        <f>INDEX(Δεδομένα!$P:$P,MATCH('2021'!E5929,Δεδομένα!$O:$O,0))</f>
        <v>180</v>
      </c>
      <c r="G5929" s="49" t="s">
        <v>6012</v>
      </c>
      <c r="H5929" s="51" t="str">
        <f>INDEX(Δεδομένα!B$1:B$51,MATCH('2021'!G5929,Δεδομένα!A$1:A$51,0))</f>
        <v>ΣΤΕΡΕΑΣ ΕΛΛΑΔΟΣ</v>
      </c>
      <c r="I5929" s="53">
        <f>INDEX(Δεδομένα!E$1:E$13,MATCH('2021'!H5929,Δεδομένα!D$1:D$13,0))</f>
        <v>9</v>
      </c>
      <c r="J5929" s="4">
        <v>44265</v>
      </c>
      <c r="K5929" s="3" t="s">
        <v>314</v>
      </c>
      <c r="L5929" s="17" t="str">
        <f t="shared" si="484"/>
        <v>10/03/2021 19:27</v>
      </c>
      <c r="M5929" s="4">
        <v>44265</v>
      </c>
      <c r="N5929" s="3" t="s">
        <v>125</v>
      </c>
      <c r="O5929" s="17" t="str">
        <f t="shared" si="485"/>
        <v>10/03/2021 20:30</v>
      </c>
      <c r="P5929" s="24">
        <f t="shared" si="486"/>
        <v>4.3749999997089617E-2</v>
      </c>
      <c r="Q5929" s="28">
        <v>0</v>
      </c>
      <c r="R5929" s="27">
        <f t="shared" si="487"/>
        <v>62.999999995809048</v>
      </c>
      <c r="S5929" s="3" t="s">
        <v>4</v>
      </c>
      <c r="T5929" s="3" t="s">
        <v>6085</v>
      </c>
      <c r="U5929" s="3" t="s">
        <v>6090</v>
      </c>
      <c r="V5929" s="3" t="s">
        <v>6091</v>
      </c>
      <c r="W5929" s="5">
        <v>0</v>
      </c>
      <c r="X5929" s="5">
        <v>0</v>
      </c>
      <c r="Y5929" s="5">
        <v>0</v>
      </c>
      <c r="Z5929" s="5">
        <v>0.2</v>
      </c>
      <c r="AA5929" s="5">
        <v>0</v>
      </c>
      <c r="AB5929" s="5">
        <v>0.5</v>
      </c>
      <c r="AC5929" s="5">
        <v>0</v>
      </c>
      <c r="AD5929" s="5">
        <v>0</v>
      </c>
      <c r="AE5929" s="2">
        <v>3</v>
      </c>
      <c r="AF5929" s="2">
        <v>0</v>
      </c>
      <c r="AG5929" s="2">
        <v>0</v>
      </c>
      <c r="AH5929" s="2">
        <v>0</v>
      </c>
      <c r="AI5929" s="2">
        <v>0</v>
      </c>
      <c r="AJ5929" s="2">
        <v>2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 t="s">
        <v>4</v>
      </c>
      <c r="AT5929" s="2" t="s">
        <v>4</v>
      </c>
    </row>
    <row r="5930" spans="1:46" x14ac:dyDescent="0.2">
      <c r="A5930" s="2">
        <v>1650911</v>
      </c>
      <c r="B5930" s="2">
        <v>841496</v>
      </c>
      <c r="C5930" s="7">
        <v>24.115573477570798</v>
      </c>
      <c r="D5930" s="7">
        <v>38.506703415162903</v>
      </c>
      <c r="E5930" s="19" t="s">
        <v>6084</v>
      </c>
      <c r="F5930" s="46">
        <f>INDEX(Δεδομένα!$P:$P,MATCH('2021'!E5930,Δεδομένα!$O:$O,0))</f>
        <v>180</v>
      </c>
      <c r="G5930" s="49" t="s">
        <v>6012</v>
      </c>
      <c r="H5930" s="51" t="str">
        <f>INDEX(Δεδομένα!B$1:B$51,MATCH('2021'!G5930,Δεδομένα!A$1:A$51,0))</f>
        <v>ΣΤΕΡΕΑΣ ΕΛΛΑΔΟΣ</v>
      </c>
      <c r="I5930" s="53">
        <f>INDEX(Δεδομένα!E$1:E$13,MATCH('2021'!H5930,Δεδομένα!D$1:D$13,0))</f>
        <v>9</v>
      </c>
      <c r="J5930" s="4">
        <v>44285</v>
      </c>
      <c r="K5930" s="3" t="s">
        <v>345</v>
      </c>
      <c r="L5930" s="17" t="str">
        <f t="shared" si="484"/>
        <v>30/03/2021 12:10</v>
      </c>
      <c r="M5930" s="4">
        <v>44285</v>
      </c>
      <c r="N5930" s="3" t="s">
        <v>15</v>
      </c>
      <c r="O5930" s="17" t="str">
        <f t="shared" si="485"/>
        <v>30/03/2021 14:29</v>
      </c>
      <c r="P5930" s="24">
        <f t="shared" si="486"/>
        <v>9.6527777779556345E-2</v>
      </c>
      <c r="Q5930" s="28">
        <v>0</v>
      </c>
      <c r="R5930" s="27">
        <f t="shared" si="487"/>
        <v>139.00000000256114</v>
      </c>
      <c r="S5930" s="3" t="s">
        <v>4</v>
      </c>
      <c r="T5930" s="3" t="s">
        <v>6085</v>
      </c>
      <c r="U5930" s="3" t="s">
        <v>4</v>
      </c>
      <c r="V5930" s="3" t="s">
        <v>6092</v>
      </c>
      <c r="W5930" s="5">
        <v>0</v>
      </c>
      <c r="X5930" s="5">
        <v>0</v>
      </c>
      <c r="Y5930" s="5">
        <v>0</v>
      </c>
      <c r="Z5930" s="5">
        <v>0</v>
      </c>
      <c r="AA5930" s="5">
        <v>1</v>
      </c>
      <c r="AB5930" s="5">
        <v>0</v>
      </c>
      <c r="AC5930" s="5">
        <v>0</v>
      </c>
      <c r="AD5930" s="5">
        <v>0</v>
      </c>
      <c r="AE5930" s="2">
        <v>5</v>
      </c>
      <c r="AF5930" s="2">
        <v>0</v>
      </c>
      <c r="AG5930" s="2">
        <v>0</v>
      </c>
      <c r="AH5930" s="2">
        <v>0</v>
      </c>
      <c r="AI5930" s="2">
        <v>0</v>
      </c>
      <c r="AJ5930" s="2">
        <v>3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 t="s">
        <v>4</v>
      </c>
      <c r="AT5930" s="2" t="s">
        <v>4</v>
      </c>
    </row>
    <row r="5931" spans="1:46" x14ac:dyDescent="0.2">
      <c r="A5931" s="2">
        <v>1655592</v>
      </c>
      <c r="B5931" s="2">
        <v>846148</v>
      </c>
      <c r="C5931" s="7">
        <v>24.169964023822001</v>
      </c>
      <c r="D5931" s="7">
        <v>38.559325260798701</v>
      </c>
      <c r="E5931" s="19" t="s">
        <v>6084</v>
      </c>
      <c r="F5931" s="46">
        <f>INDEX(Δεδομένα!$P:$P,MATCH('2021'!E5931,Δεδομένα!$O:$O,0))</f>
        <v>180</v>
      </c>
      <c r="G5931" s="49" t="s">
        <v>6012</v>
      </c>
      <c r="H5931" s="51" t="str">
        <f>INDEX(Δεδομένα!B$1:B$51,MATCH('2021'!G5931,Δεδομένα!A$1:A$51,0))</f>
        <v>ΣΤΕΡΕΑΣ ΕΛΛΑΔΟΣ</v>
      </c>
      <c r="I5931" s="53">
        <f>INDEX(Δεδομένα!E$1:E$13,MATCH('2021'!H5931,Δεδομένα!D$1:D$13,0))</f>
        <v>9</v>
      </c>
      <c r="J5931" s="4">
        <v>44302</v>
      </c>
      <c r="K5931" s="3" t="s">
        <v>527</v>
      </c>
      <c r="L5931" s="17" t="str">
        <f t="shared" si="484"/>
        <v>16/04/2021 11:20</v>
      </c>
      <c r="M5931" s="4">
        <v>44302</v>
      </c>
      <c r="N5931" s="3" t="s">
        <v>157</v>
      </c>
      <c r="O5931" s="17" t="str">
        <f t="shared" si="485"/>
        <v>16/04/2021 13:55</v>
      </c>
      <c r="P5931" s="24">
        <f t="shared" si="486"/>
        <v>0.10763888889050577</v>
      </c>
      <c r="Q5931" s="28">
        <v>0</v>
      </c>
      <c r="R5931" s="27">
        <f t="shared" si="487"/>
        <v>155.00000000232831</v>
      </c>
      <c r="S5931" s="3" t="s">
        <v>4</v>
      </c>
      <c r="T5931" s="3" t="s">
        <v>6085</v>
      </c>
      <c r="U5931" s="3" t="s">
        <v>4</v>
      </c>
      <c r="V5931" s="3" t="s">
        <v>6093</v>
      </c>
      <c r="W5931" s="5">
        <v>0</v>
      </c>
      <c r="X5931" s="5">
        <v>0</v>
      </c>
      <c r="Y5931" s="5">
        <v>0</v>
      </c>
      <c r="Z5931" s="5">
        <v>0</v>
      </c>
      <c r="AA5931" s="5">
        <v>0.5</v>
      </c>
      <c r="AB5931" s="5">
        <v>0</v>
      </c>
      <c r="AC5931" s="5">
        <v>0</v>
      </c>
      <c r="AD5931" s="5">
        <v>0</v>
      </c>
      <c r="AE5931" s="2">
        <v>5</v>
      </c>
      <c r="AF5931" s="2">
        <v>0</v>
      </c>
      <c r="AG5931" s="2">
        <v>4</v>
      </c>
      <c r="AH5931" s="2">
        <v>0</v>
      </c>
      <c r="AI5931" s="2">
        <v>0</v>
      </c>
      <c r="AJ5931" s="2">
        <v>3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 t="s">
        <v>4</v>
      </c>
      <c r="AT5931" s="2" t="s">
        <v>4</v>
      </c>
    </row>
    <row r="5932" spans="1:46" x14ac:dyDescent="0.2">
      <c r="A5932" s="2">
        <v>1657434</v>
      </c>
      <c r="B5932" s="2">
        <v>847940</v>
      </c>
      <c r="C5932" s="7">
        <v>24.067886352539102</v>
      </c>
      <c r="D5932" s="7">
        <v>38.542842864990199</v>
      </c>
      <c r="E5932" s="19" t="s">
        <v>6084</v>
      </c>
      <c r="F5932" s="46">
        <f>INDEX(Δεδομένα!$P:$P,MATCH('2021'!E5932,Δεδομένα!$O:$O,0))</f>
        <v>180</v>
      </c>
      <c r="G5932" s="49" t="s">
        <v>6012</v>
      </c>
      <c r="H5932" s="51" t="str">
        <f>INDEX(Δεδομένα!B$1:B$51,MATCH('2021'!G5932,Δεδομένα!A$1:A$51,0))</f>
        <v>ΣΤΕΡΕΑΣ ΕΛΛΑΔΟΣ</v>
      </c>
      <c r="I5932" s="53">
        <f>INDEX(Δεδομένα!E$1:E$13,MATCH('2021'!H5932,Δεδομένα!D$1:D$13,0))</f>
        <v>9</v>
      </c>
      <c r="J5932" s="4">
        <v>44309</v>
      </c>
      <c r="K5932" s="3" t="s">
        <v>421</v>
      </c>
      <c r="L5932" s="17" t="str">
        <f t="shared" si="484"/>
        <v>23/04/2021 18:37</v>
      </c>
      <c r="M5932" s="4">
        <v>44309</v>
      </c>
      <c r="N5932" s="3" t="s">
        <v>1946</v>
      </c>
      <c r="O5932" s="17" t="str">
        <f t="shared" si="485"/>
        <v>23/04/2021 20:43</v>
      </c>
      <c r="P5932" s="24">
        <f t="shared" si="486"/>
        <v>8.7500000001455192E-2</v>
      </c>
      <c r="Q5932" s="28">
        <v>0</v>
      </c>
      <c r="R5932" s="27">
        <f t="shared" si="487"/>
        <v>126.00000000209548</v>
      </c>
      <c r="S5932" s="3" t="s">
        <v>4</v>
      </c>
      <c r="T5932" s="3" t="s">
        <v>6085</v>
      </c>
      <c r="U5932" s="3" t="s">
        <v>123</v>
      </c>
      <c r="V5932" s="3" t="s">
        <v>6094</v>
      </c>
      <c r="W5932" s="5">
        <v>0</v>
      </c>
      <c r="X5932" s="5">
        <v>0</v>
      </c>
      <c r="Y5932" s="5">
        <v>0</v>
      </c>
      <c r="Z5932" s="5">
        <v>0</v>
      </c>
      <c r="AA5932" s="5">
        <v>0.15</v>
      </c>
      <c r="AB5932" s="5">
        <v>0</v>
      </c>
      <c r="AC5932" s="5">
        <v>0</v>
      </c>
      <c r="AD5932" s="5">
        <v>0</v>
      </c>
      <c r="AE5932" s="2">
        <v>7</v>
      </c>
      <c r="AF5932" s="2">
        <v>0</v>
      </c>
      <c r="AG5932" s="2">
        <v>0</v>
      </c>
      <c r="AH5932" s="2">
        <v>0</v>
      </c>
      <c r="AI5932" s="2">
        <v>0</v>
      </c>
      <c r="AJ5932" s="2">
        <v>2</v>
      </c>
      <c r="AK5932" s="2">
        <v>2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 t="s">
        <v>4</v>
      </c>
      <c r="AT5932" s="2" t="s">
        <v>4</v>
      </c>
    </row>
    <row r="5933" spans="1:46" x14ac:dyDescent="0.2">
      <c r="A5933" s="2">
        <v>1677273</v>
      </c>
      <c r="B5933" s="2">
        <v>869782</v>
      </c>
      <c r="C5933" s="7">
        <v>24.143805556882999</v>
      </c>
      <c r="D5933" s="7">
        <v>38.543471796106701</v>
      </c>
      <c r="E5933" s="19" t="s">
        <v>6084</v>
      </c>
      <c r="F5933" s="46">
        <f>INDEX(Δεδομένα!$P:$P,MATCH('2021'!E5933,Δεδομένα!$O:$O,0))</f>
        <v>180</v>
      </c>
      <c r="G5933" s="49" t="s">
        <v>6012</v>
      </c>
      <c r="H5933" s="51" t="str">
        <f>INDEX(Δεδομένα!B$1:B$51,MATCH('2021'!G5933,Δεδομένα!A$1:A$51,0))</f>
        <v>ΣΤΕΡΕΑΣ ΕΛΛΑΔΟΣ</v>
      </c>
      <c r="I5933" s="53">
        <f>INDEX(Δεδομένα!E$1:E$13,MATCH('2021'!H5933,Δεδομένα!D$1:D$13,0))</f>
        <v>9</v>
      </c>
      <c r="J5933" s="4">
        <v>44387</v>
      </c>
      <c r="K5933" s="3" t="s">
        <v>833</v>
      </c>
      <c r="L5933" s="17" t="str">
        <f t="shared" si="484"/>
        <v>10/07/2021 14:35</v>
      </c>
      <c r="M5933" s="4">
        <v>44387</v>
      </c>
      <c r="N5933" s="3" t="s">
        <v>833</v>
      </c>
      <c r="O5933" s="17" t="str">
        <f t="shared" si="485"/>
        <v>10/07/2021 14:35</v>
      </c>
      <c r="P5933" s="24">
        <f t="shared" si="486"/>
        <v>0</v>
      </c>
      <c r="Q5933" s="28">
        <v>0</v>
      </c>
      <c r="R5933" s="27">
        <f t="shared" si="487"/>
        <v>0</v>
      </c>
      <c r="S5933" s="3" t="s">
        <v>4</v>
      </c>
      <c r="T5933" s="3" t="s">
        <v>6085</v>
      </c>
      <c r="U5933" s="3" t="s">
        <v>4</v>
      </c>
      <c r="V5933" s="3" t="s">
        <v>6095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0.03</v>
      </c>
      <c r="AC5933" s="5">
        <v>0</v>
      </c>
      <c r="AD5933" s="5">
        <v>0</v>
      </c>
      <c r="AE5933" s="2">
        <v>6</v>
      </c>
      <c r="AF5933" s="2">
        <v>0</v>
      </c>
      <c r="AG5933" s="2">
        <v>3</v>
      </c>
      <c r="AH5933" s="2">
        <v>0</v>
      </c>
      <c r="AI5933" s="2">
        <v>0</v>
      </c>
      <c r="AJ5933" s="2">
        <v>3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</row>
    <row r="5934" spans="1:46" x14ac:dyDescent="0.2">
      <c r="A5934" s="2">
        <v>1690916</v>
      </c>
      <c r="B5934" s="2">
        <v>885909</v>
      </c>
      <c r="C5934" s="7">
        <v>24.1471797340504</v>
      </c>
      <c r="D5934" s="7">
        <v>38.556791274660497</v>
      </c>
      <c r="E5934" s="19" t="s">
        <v>6084</v>
      </c>
      <c r="F5934" s="46">
        <f>INDEX(Δεδομένα!$P:$P,MATCH('2021'!E5934,Δεδομένα!$O:$O,0))</f>
        <v>180</v>
      </c>
      <c r="G5934" s="49" t="s">
        <v>6012</v>
      </c>
      <c r="H5934" s="51" t="str">
        <f>INDEX(Δεδομένα!B$1:B$51,MATCH('2021'!G5934,Δεδομένα!A$1:A$51,0))</f>
        <v>ΣΤΕΡΕΑΣ ΕΛΛΑΔΟΣ</v>
      </c>
      <c r="I5934" s="53">
        <f>INDEX(Δεδομένα!E$1:E$13,MATCH('2021'!H5934,Δεδομένα!D$1:D$13,0))</f>
        <v>9</v>
      </c>
      <c r="J5934" s="4">
        <v>44433</v>
      </c>
      <c r="K5934" s="3" t="s">
        <v>362</v>
      </c>
      <c r="L5934" s="17" t="str">
        <f t="shared" si="484"/>
        <v>25/08/2021 15:20</v>
      </c>
      <c r="M5934" s="4">
        <v>44433</v>
      </c>
      <c r="N5934" s="3" t="s">
        <v>797</v>
      </c>
      <c r="O5934" s="17" t="str">
        <f t="shared" si="485"/>
        <v>25/08/2021 21:15</v>
      </c>
      <c r="P5934" s="24">
        <f t="shared" si="486"/>
        <v>0.24652777777373558</v>
      </c>
      <c r="Q5934" s="28">
        <v>0</v>
      </c>
      <c r="R5934" s="27">
        <f t="shared" si="487"/>
        <v>354.99999999417923</v>
      </c>
      <c r="S5934" s="3" t="s">
        <v>4</v>
      </c>
      <c r="T5934" s="3" t="s">
        <v>6085</v>
      </c>
      <c r="U5934" s="3" t="s">
        <v>4</v>
      </c>
      <c r="V5934" s="3" t="s">
        <v>6096</v>
      </c>
      <c r="W5934" s="5">
        <v>0</v>
      </c>
      <c r="X5934" s="5">
        <v>0</v>
      </c>
      <c r="Y5934" s="5">
        <v>0</v>
      </c>
      <c r="Z5934" s="5">
        <v>0</v>
      </c>
      <c r="AA5934" s="5">
        <v>0.5</v>
      </c>
      <c r="AB5934" s="5">
        <v>0</v>
      </c>
      <c r="AC5934" s="5">
        <v>0</v>
      </c>
      <c r="AD5934" s="5">
        <v>0</v>
      </c>
      <c r="AE5934" s="2">
        <v>10</v>
      </c>
      <c r="AF5934" s="2">
        <v>0</v>
      </c>
      <c r="AG5934" s="2">
        <v>4</v>
      </c>
      <c r="AH5934" s="2">
        <v>0</v>
      </c>
      <c r="AI5934" s="2">
        <v>0</v>
      </c>
      <c r="AJ5934" s="2">
        <v>4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</row>
    <row r="5935" spans="1:46" x14ac:dyDescent="0.2">
      <c r="A5935" s="2">
        <v>1697552</v>
      </c>
      <c r="B5935" s="2">
        <v>893155</v>
      </c>
      <c r="D5935" s="2"/>
      <c r="E5935" s="19" t="s">
        <v>6084</v>
      </c>
      <c r="F5935" s="46">
        <f>INDEX(Δεδομένα!$P:$P,MATCH('2021'!E5935,Δεδομένα!$O:$O,0))</f>
        <v>180</v>
      </c>
      <c r="G5935" s="49" t="s">
        <v>6012</v>
      </c>
      <c r="H5935" s="51" t="str">
        <f>INDEX(Δεδομένα!B$1:B$51,MATCH('2021'!G5935,Δεδομένα!A$1:A$51,0))</f>
        <v>ΣΤΕΡΕΑΣ ΕΛΛΑΔΟΣ</v>
      </c>
      <c r="I5935" s="53">
        <f>INDEX(Δεδομένα!E$1:E$13,MATCH('2021'!H5935,Δεδομένα!D$1:D$13,0))</f>
        <v>9</v>
      </c>
      <c r="J5935" s="4">
        <v>44460</v>
      </c>
      <c r="K5935" s="3" t="s">
        <v>458</v>
      </c>
      <c r="L5935" s="17" t="str">
        <f t="shared" si="484"/>
        <v>21/09/2021 19:50</v>
      </c>
      <c r="M5935" s="4">
        <v>44460</v>
      </c>
      <c r="N5935" s="3" t="s">
        <v>1917</v>
      </c>
      <c r="O5935" s="17" t="str">
        <f t="shared" si="485"/>
        <v>21/09/2021 21:33</v>
      </c>
      <c r="P5935" s="24">
        <f t="shared" si="486"/>
        <v>7.1527777778101154E-2</v>
      </c>
      <c r="Q5935" s="28">
        <v>0</v>
      </c>
      <c r="R5935" s="27">
        <f t="shared" si="487"/>
        <v>103.00000000046566</v>
      </c>
      <c r="S5935" s="3" t="s">
        <v>4</v>
      </c>
      <c r="T5935" s="3" t="s">
        <v>6085</v>
      </c>
      <c r="U5935" s="3" t="s">
        <v>6097</v>
      </c>
      <c r="V5935" s="3" t="s">
        <v>6098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0.2</v>
      </c>
      <c r="AC5935" s="5">
        <v>0</v>
      </c>
      <c r="AD5935" s="5">
        <v>0</v>
      </c>
      <c r="AE5935" s="2">
        <v>5</v>
      </c>
      <c r="AF5935" s="2">
        <v>0</v>
      </c>
      <c r="AG5935" s="2">
        <v>0</v>
      </c>
      <c r="AH5935" s="2">
        <v>0</v>
      </c>
      <c r="AI5935" s="2">
        <v>0</v>
      </c>
      <c r="AJ5935" s="2">
        <v>3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</row>
    <row r="5936" spans="1:46" x14ac:dyDescent="0.2">
      <c r="A5936" s="2">
        <v>1712195</v>
      </c>
      <c r="B5936" s="2">
        <v>908502</v>
      </c>
      <c r="C5936" s="2"/>
      <c r="D5936" s="2"/>
      <c r="E5936" s="19" t="s">
        <v>6084</v>
      </c>
      <c r="F5936" s="46">
        <f>INDEX(Δεδομένα!$P:$P,MATCH('2021'!E5936,Δεδομένα!$O:$O,0))</f>
        <v>180</v>
      </c>
      <c r="G5936" s="49" t="s">
        <v>6012</v>
      </c>
      <c r="H5936" s="51" t="str">
        <f>INDEX(Δεδομένα!B$1:B$51,MATCH('2021'!G5936,Δεδομένα!A$1:A$51,0))</f>
        <v>ΣΤΕΡΕΑΣ ΕΛΛΑΔΟΣ</v>
      </c>
      <c r="I5936" s="53">
        <f>INDEX(Δεδομένα!E$1:E$13,MATCH('2021'!H5936,Δεδομένα!D$1:D$13,0))</f>
        <v>9</v>
      </c>
      <c r="J5936" s="4">
        <v>44512</v>
      </c>
      <c r="K5936" s="3" t="s">
        <v>1073</v>
      </c>
      <c r="L5936" s="17" t="str">
        <f t="shared" si="484"/>
        <v>12/11/2021 14:57</v>
      </c>
      <c r="M5936" s="4">
        <v>44512</v>
      </c>
      <c r="N5936" s="3" t="s">
        <v>407</v>
      </c>
      <c r="O5936" s="17" t="str">
        <f t="shared" si="485"/>
        <v>12/11/2021 15:40</v>
      </c>
      <c r="P5936" s="24">
        <f t="shared" si="486"/>
        <v>2.9861111113859806E-2</v>
      </c>
      <c r="Q5936" s="28">
        <v>0</v>
      </c>
      <c r="R5936" s="27">
        <f t="shared" si="487"/>
        <v>43.000000003958121</v>
      </c>
      <c r="S5936" s="3" t="s">
        <v>4</v>
      </c>
      <c r="T5936" s="3" t="s">
        <v>6085</v>
      </c>
      <c r="U5936" s="3" t="s">
        <v>5842</v>
      </c>
      <c r="V5936" s="3" t="s">
        <v>6099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0.05</v>
      </c>
      <c r="AC5936" s="5">
        <v>0</v>
      </c>
      <c r="AD5936" s="5">
        <v>0</v>
      </c>
      <c r="AE5936" s="2">
        <v>2</v>
      </c>
      <c r="AF5936" s="2">
        <v>0</v>
      </c>
      <c r="AG5936" s="2">
        <v>0</v>
      </c>
      <c r="AH5936" s="2">
        <v>0</v>
      </c>
      <c r="AI5936" s="2">
        <v>0</v>
      </c>
      <c r="AJ5936" s="2">
        <v>1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</row>
    <row r="5937" spans="1:46" x14ac:dyDescent="0.2">
      <c r="A5937" s="2">
        <v>1722771</v>
      </c>
      <c r="B5937" s="2">
        <v>920009</v>
      </c>
      <c r="C5937" s="7">
        <v>24.051670910871501</v>
      </c>
      <c r="D5937" s="7">
        <v>38.589357100752899</v>
      </c>
      <c r="E5937" s="19" t="s">
        <v>6084</v>
      </c>
      <c r="F5937" s="46">
        <f>INDEX(Δεδομένα!$P:$P,MATCH('2021'!E5937,Δεδομένα!$O:$O,0))</f>
        <v>180</v>
      </c>
      <c r="G5937" s="49" t="s">
        <v>6012</v>
      </c>
      <c r="H5937" s="51" t="str">
        <f>INDEX(Δεδομένα!B$1:B$51,MATCH('2021'!G5937,Δεδομένα!A$1:A$51,0))</f>
        <v>ΣΤΕΡΕΑΣ ΕΛΛΑΔΟΣ</v>
      </c>
      <c r="I5937" s="53">
        <f>INDEX(Δεδομένα!E$1:E$13,MATCH('2021'!H5937,Δεδομένα!D$1:D$13,0))</f>
        <v>9</v>
      </c>
      <c r="J5937" s="4">
        <v>44552</v>
      </c>
      <c r="K5937" s="3" t="s">
        <v>2271</v>
      </c>
      <c r="L5937" s="17" t="str">
        <f t="shared" si="484"/>
        <v>22/12/2021 09:45</v>
      </c>
      <c r="M5937" s="4">
        <v>44552</v>
      </c>
      <c r="N5937" s="3" t="s">
        <v>1670</v>
      </c>
      <c r="O5937" s="17" t="str">
        <f t="shared" si="485"/>
        <v>22/12/2021 12:13</v>
      </c>
      <c r="P5937" s="24">
        <f t="shared" si="486"/>
        <v>0.10277777777810115</v>
      </c>
      <c r="Q5937" s="28">
        <v>0</v>
      </c>
      <c r="R5937" s="27">
        <f t="shared" si="487"/>
        <v>148.00000000046566</v>
      </c>
      <c r="S5937" s="3" t="s">
        <v>4</v>
      </c>
      <c r="T5937" s="3" t="s">
        <v>6085</v>
      </c>
      <c r="U5937" s="3" t="s">
        <v>6100</v>
      </c>
      <c r="V5937" s="3" t="s">
        <v>6101</v>
      </c>
      <c r="W5937" s="5">
        <v>0</v>
      </c>
      <c r="X5937" s="5">
        <v>3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2">
        <v>5</v>
      </c>
      <c r="AF5937" s="2">
        <v>0</v>
      </c>
      <c r="AG5937" s="2">
        <v>0</v>
      </c>
      <c r="AH5937" s="2">
        <v>0</v>
      </c>
      <c r="AI5937" s="2">
        <v>0</v>
      </c>
      <c r="AJ5937" s="2">
        <v>3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</row>
    <row r="5938" spans="1:46" x14ac:dyDescent="0.2">
      <c r="A5938" s="2">
        <v>1628459</v>
      </c>
      <c r="B5938" s="2">
        <v>817305</v>
      </c>
      <c r="C5938" s="7">
        <v>24.0374554494101</v>
      </c>
      <c r="D5938" s="7">
        <v>38.442213660400903</v>
      </c>
      <c r="E5938" s="19" t="s">
        <v>6102</v>
      </c>
      <c r="F5938" s="46">
        <f>INDEX(Δεδομένα!$P:$P,MATCH('2021'!E5938,Δεδομένα!$O:$O,0))</f>
        <v>181</v>
      </c>
      <c r="G5938" s="49" t="s">
        <v>6012</v>
      </c>
      <c r="H5938" s="51" t="str">
        <f>INDEX(Δεδομένα!B$1:B$51,MATCH('2021'!G5938,Δεδομένα!A$1:A$51,0))</f>
        <v>ΣΤΕΡΕΑΣ ΕΛΛΑΔΟΣ</v>
      </c>
      <c r="I5938" s="53">
        <f>INDEX(Δεδομένα!E$1:E$13,MATCH('2021'!H5938,Δεδομένα!D$1:D$13,0))</f>
        <v>9</v>
      </c>
      <c r="J5938" s="4">
        <v>44206</v>
      </c>
      <c r="K5938" s="3" t="s">
        <v>593</v>
      </c>
      <c r="L5938" s="17" t="str">
        <f t="shared" si="484"/>
        <v>10/01/2021 11:44</v>
      </c>
      <c r="M5938" s="4">
        <v>44206</v>
      </c>
      <c r="N5938" s="3" t="s">
        <v>142</v>
      </c>
      <c r="O5938" s="17" t="str">
        <f t="shared" si="485"/>
        <v>10/01/2021 13:49</v>
      </c>
      <c r="P5938" s="24">
        <f t="shared" si="486"/>
        <v>8.6805555554747116E-2</v>
      </c>
      <c r="Q5938" s="28">
        <v>0</v>
      </c>
      <c r="R5938" s="27">
        <f t="shared" si="487"/>
        <v>124.99999999883585</v>
      </c>
      <c r="S5938" s="3" t="s">
        <v>4</v>
      </c>
      <c r="T5938" s="3" t="s">
        <v>6085</v>
      </c>
      <c r="U5938" s="3" t="s">
        <v>2354</v>
      </c>
      <c r="V5938" s="3" t="s">
        <v>6103</v>
      </c>
      <c r="W5938" s="5">
        <v>0</v>
      </c>
      <c r="X5938" s="5">
        <v>0.5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2">
        <v>2</v>
      </c>
      <c r="AF5938" s="2">
        <v>0</v>
      </c>
      <c r="AG5938" s="2">
        <v>0</v>
      </c>
      <c r="AH5938" s="2">
        <v>0</v>
      </c>
      <c r="AI5938" s="2">
        <v>0</v>
      </c>
      <c r="AJ5938" s="2">
        <v>1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 t="s">
        <v>4</v>
      </c>
      <c r="AT5938" s="2" t="s">
        <v>4</v>
      </c>
    </row>
    <row r="5939" spans="1:46" x14ac:dyDescent="0.2">
      <c r="A5939" s="2">
        <v>1629139</v>
      </c>
      <c r="B5939" s="2">
        <v>817823</v>
      </c>
      <c r="C5939" s="7">
        <v>24.216864605268</v>
      </c>
      <c r="D5939" s="7">
        <v>38.270759485600799</v>
      </c>
      <c r="E5939" s="19" t="s">
        <v>6102</v>
      </c>
      <c r="F5939" s="46">
        <f>INDEX(Δεδομένα!$P:$P,MATCH('2021'!E5939,Δεδομένα!$O:$O,0))</f>
        <v>181</v>
      </c>
      <c r="G5939" s="49" t="s">
        <v>6012</v>
      </c>
      <c r="H5939" s="51" t="str">
        <f>INDEX(Δεδομένα!B$1:B$51,MATCH('2021'!G5939,Δεδομένα!A$1:A$51,0))</f>
        <v>ΣΤΕΡΕΑΣ ΕΛΛΑΔΟΣ</v>
      </c>
      <c r="I5939" s="53">
        <f>INDEX(Δεδομένα!E$1:E$13,MATCH('2021'!H5939,Δεδομένα!D$1:D$13,0))</f>
        <v>9</v>
      </c>
      <c r="J5939" s="4">
        <v>44208</v>
      </c>
      <c r="K5939" s="3" t="s">
        <v>901</v>
      </c>
      <c r="L5939" s="17" t="str">
        <f t="shared" si="484"/>
        <v>12/01/2021 13:29</v>
      </c>
      <c r="M5939" s="4">
        <v>44208</v>
      </c>
      <c r="N5939" s="3" t="s">
        <v>370</v>
      </c>
      <c r="O5939" s="17" t="str">
        <f t="shared" si="485"/>
        <v>12/01/2021 17:45</v>
      </c>
      <c r="P5939" s="24">
        <f t="shared" si="486"/>
        <v>0.17777777778246673</v>
      </c>
      <c r="Q5939" s="28">
        <v>0</v>
      </c>
      <c r="R5939" s="27">
        <f t="shared" si="487"/>
        <v>256.00000000675209</v>
      </c>
      <c r="S5939" s="3" t="s">
        <v>4</v>
      </c>
      <c r="T5939" s="3" t="s">
        <v>6104</v>
      </c>
      <c r="U5939" s="3" t="s">
        <v>6105</v>
      </c>
      <c r="V5939" s="3" t="s">
        <v>6106</v>
      </c>
      <c r="W5939" s="5">
        <v>0</v>
      </c>
      <c r="X5939" s="5">
        <v>6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2">
        <v>6</v>
      </c>
      <c r="AF5939" s="2">
        <v>0</v>
      </c>
      <c r="AG5939" s="2">
        <v>2</v>
      </c>
      <c r="AH5939" s="2">
        <v>0</v>
      </c>
      <c r="AI5939" s="2">
        <v>0</v>
      </c>
      <c r="AJ5939" s="2">
        <v>3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 t="s">
        <v>4</v>
      </c>
      <c r="AT5939" s="2" t="s">
        <v>4</v>
      </c>
    </row>
    <row r="5940" spans="1:46" x14ac:dyDescent="0.2">
      <c r="A5940" s="2">
        <v>1629852</v>
      </c>
      <c r="B5940" s="2">
        <v>818525</v>
      </c>
      <c r="C5940" s="7">
        <v>24.115344738591599</v>
      </c>
      <c r="D5940" s="7">
        <v>38.403794721854503</v>
      </c>
      <c r="E5940" s="19" t="s">
        <v>6102</v>
      </c>
      <c r="F5940" s="46">
        <f>INDEX(Δεδομένα!$P:$P,MATCH('2021'!E5940,Δεδομένα!$O:$O,0))</f>
        <v>181</v>
      </c>
      <c r="G5940" s="49" t="s">
        <v>6012</v>
      </c>
      <c r="H5940" s="51" t="str">
        <f>INDEX(Δεδομένα!B$1:B$51,MATCH('2021'!G5940,Δεδομένα!A$1:A$51,0))</f>
        <v>ΣΤΕΡΕΑΣ ΕΛΛΑΔΟΣ</v>
      </c>
      <c r="I5940" s="53">
        <f>INDEX(Δεδομένα!E$1:E$13,MATCH('2021'!H5940,Δεδομένα!D$1:D$13,0))</f>
        <v>9</v>
      </c>
      <c r="J5940" s="4">
        <v>44211</v>
      </c>
      <c r="K5940" s="3" t="s">
        <v>197</v>
      </c>
      <c r="L5940" s="17" t="str">
        <f t="shared" si="484"/>
        <v>15/01/2021 15:30</v>
      </c>
      <c r="M5940" s="4">
        <v>44211</v>
      </c>
      <c r="N5940" s="3" t="s">
        <v>962</v>
      </c>
      <c r="O5940" s="17" t="str">
        <f t="shared" si="485"/>
        <v>15/01/2021 16:38</v>
      </c>
      <c r="P5940" s="24">
        <f t="shared" si="486"/>
        <v>4.7222222223354038E-2</v>
      </c>
      <c r="Q5940" s="28">
        <v>0</v>
      </c>
      <c r="R5940" s="27">
        <f t="shared" si="487"/>
        <v>68.000000001629815</v>
      </c>
      <c r="S5940" s="3" t="s">
        <v>4</v>
      </c>
      <c r="T5940" s="3" t="s">
        <v>6085</v>
      </c>
      <c r="U5940" s="3" t="s">
        <v>6107</v>
      </c>
      <c r="V5940" s="3" t="s">
        <v>6107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1.5</v>
      </c>
      <c r="AC5940" s="5">
        <v>0</v>
      </c>
      <c r="AD5940" s="5">
        <v>0</v>
      </c>
      <c r="AE5940" s="2">
        <v>3</v>
      </c>
      <c r="AF5940" s="2">
        <v>0</v>
      </c>
      <c r="AG5940" s="2">
        <v>0</v>
      </c>
      <c r="AH5940" s="2">
        <v>0</v>
      </c>
      <c r="AI5940" s="2">
        <v>0</v>
      </c>
      <c r="AJ5940" s="2">
        <v>2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 t="s">
        <v>4</v>
      </c>
      <c r="AT5940" s="2" t="s">
        <v>4</v>
      </c>
    </row>
    <row r="5941" spans="1:46" x14ac:dyDescent="0.2">
      <c r="A5941" s="2">
        <v>1631538</v>
      </c>
      <c r="B5941" s="2">
        <v>820261</v>
      </c>
      <c r="C5941" s="7">
        <v>24.114179910106198</v>
      </c>
      <c r="D5941" s="7">
        <v>38.404563452234598</v>
      </c>
      <c r="E5941" s="19" t="s">
        <v>6102</v>
      </c>
      <c r="F5941" s="46">
        <f>INDEX(Δεδομένα!$P:$P,MATCH('2021'!E5941,Δεδομένα!$O:$O,0))</f>
        <v>181</v>
      </c>
      <c r="G5941" s="49" t="s">
        <v>6012</v>
      </c>
      <c r="H5941" s="51" t="str">
        <f>INDEX(Δεδομένα!B$1:B$51,MATCH('2021'!G5941,Δεδομένα!A$1:A$51,0))</f>
        <v>ΣΤΕΡΕΑΣ ΕΛΛΑΔΟΣ</v>
      </c>
      <c r="I5941" s="53">
        <f>INDEX(Δεδομένα!E$1:E$13,MATCH('2021'!H5941,Δεδομένα!D$1:D$13,0))</f>
        <v>9</v>
      </c>
      <c r="J5941" s="4">
        <v>44218</v>
      </c>
      <c r="K5941" s="3" t="s">
        <v>150</v>
      </c>
      <c r="L5941" s="17" t="str">
        <f t="shared" si="484"/>
        <v>22/01/2021 19:00</v>
      </c>
      <c r="M5941" s="4">
        <v>44218</v>
      </c>
      <c r="N5941" s="3" t="s">
        <v>558</v>
      </c>
      <c r="O5941" s="17" t="str">
        <f t="shared" si="485"/>
        <v>22/01/2021 20:04</v>
      </c>
      <c r="P5941" s="24">
        <f t="shared" si="486"/>
        <v>4.4444444443797693E-2</v>
      </c>
      <c r="Q5941" s="28">
        <v>0</v>
      </c>
      <c r="R5941" s="27">
        <f t="shared" si="487"/>
        <v>63.999999999068677</v>
      </c>
      <c r="S5941" s="3" t="s">
        <v>4</v>
      </c>
      <c r="T5941" s="3" t="s">
        <v>6085</v>
      </c>
      <c r="U5941" s="3" t="s">
        <v>6107</v>
      </c>
      <c r="V5941" s="3" t="s">
        <v>6108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0.1</v>
      </c>
      <c r="AC5941" s="5">
        <v>0</v>
      </c>
      <c r="AD5941" s="5">
        <v>0</v>
      </c>
      <c r="AE5941" s="2">
        <v>2</v>
      </c>
      <c r="AF5941" s="2">
        <v>0</v>
      </c>
      <c r="AG5941" s="2">
        <v>0</v>
      </c>
      <c r="AH5941" s="2">
        <v>0</v>
      </c>
      <c r="AI5941" s="2">
        <v>0</v>
      </c>
      <c r="AJ5941" s="2">
        <v>1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 t="s">
        <v>4</v>
      </c>
      <c r="AT5941" s="2" t="s">
        <v>4</v>
      </c>
    </row>
    <row r="5942" spans="1:46" x14ac:dyDescent="0.2">
      <c r="A5942" s="2">
        <v>1631947</v>
      </c>
      <c r="B5942" s="2">
        <v>820821</v>
      </c>
      <c r="C5942" s="7">
        <v>24.0086197605747</v>
      </c>
      <c r="D5942" s="7">
        <v>38.484242456005397</v>
      </c>
      <c r="E5942" s="19" t="s">
        <v>6102</v>
      </c>
      <c r="F5942" s="46">
        <f>INDEX(Δεδομένα!$P:$P,MATCH('2021'!E5942,Δεδομένα!$O:$O,0))</f>
        <v>181</v>
      </c>
      <c r="G5942" s="49" t="s">
        <v>6012</v>
      </c>
      <c r="H5942" s="51" t="str">
        <f>INDEX(Δεδομένα!B$1:B$51,MATCH('2021'!G5942,Δεδομένα!A$1:A$51,0))</f>
        <v>ΣΤΕΡΕΑΣ ΕΛΛΑΔΟΣ</v>
      </c>
      <c r="I5942" s="53">
        <f>INDEX(Δεδομένα!E$1:E$13,MATCH('2021'!H5942,Δεδομένα!D$1:D$13,0))</f>
        <v>9</v>
      </c>
      <c r="J5942" s="4">
        <v>44221</v>
      </c>
      <c r="K5942" s="3" t="s">
        <v>895</v>
      </c>
      <c r="L5942" s="17" t="str">
        <f t="shared" si="484"/>
        <v>25/01/2021 11:25</v>
      </c>
      <c r="M5942" s="4">
        <v>44221</v>
      </c>
      <c r="N5942" s="3" t="s">
        <v>625</v>
      </c>
      <c r="O5942" s="17" t="str">
        <f t="shared" si="485"/>
        <v>25/01/2021 12:19</v>
      </c>
      <c r="P5942" s="24">
        <f t="shared" si="486"/>
        <v>3.7499999998544808E-2</v>
      </c>
      <c r="Q5942" s="28">
        <v>0</v>
      </c>
      <c r="R5942" s="27">
        <f t="shared" si="487"/>
        <v>53.999999997904524</v>
      </c>
      <c r="S5942" s="3" t="s">
        <v>4</v>
      </c>
      <c r="T5942" s="3" t="s">
        <v>6085</v>
      </c>
      <c r="U5942" s="3" t="s">
        <v>6109</v>
      </c>
      <c r="V5942" s="3" t="s">
        <v>6110</v>
      </c>
      <c r="W5942" s="5">
        <v>0</v>
      </c>
      <c r="X5942" s="5">
        <v>0.5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2">
        <v>5</v>
      </c>
      <c r="AF5942" s="2">
        <v>0</v>
      </c>
      <c r="AG5942" s="2">
        <v>0</v>
      </c>
      <c r="AH5942" s="2">
        <v>0</v>
      </c>
      <c r="AI5942" s="2">
        <v>0</v>
      </c>
      <c r="AJ5942" s="2">
        <v>3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 t="s">
        <v>4</v>
      </c>
      <c r="AT5942" s="2" t="s">
        <v>4</v>
      </c>
    </row>
    <row r="5943" spans="1:46" x14ac:dyDescent="0.2">
      <c r="A5943" s="2">
        <v>1632126</v>
      </c>
      <c r="B5943" s="2">
        <v>821065</v>
      </c>
      <c r="C5943" s="7">
        <v>24.173946380615199</v>
      </c>
      <c r="D5943" s="7">
        <v>38.343868255615199</v>
      </c>
      <c r="E5943" s="19" t="s">
        <v>6102</v>
      </c>
      <c r="F5943" s="46">
        <f>INDEX(Δεδομένα!$P:$P,MATCH('2021'!E5943,Δεδομένα!$O:$O,0))</f>
        <v>181</v>
      </c>
      <c r="G5943" s="49" t="s">
        <v>6012</v>
      </c>
      <c r="H5943" s="51" t="str">
        <f>INDEX(Δεδομένα!B$1:B$51,MATCH('2021'!G5943,Δεδομένα!A$1:A$51,0))</f>
        <v>ΣΤΕΡΕΑΣ ΕΛΛΑΔΟΣ</v>
      </c>
      <c r="I5943" s="53">
        <f>INDEX(Δεδομένα!E$1:E$13,MATCH('2021'!H5943,Δεδομένα!D$1:D$13,0))</f>
        <v>9</v>
      </c>
      <c r="J5943" s="4">
        <v>44222</v>
      </c>
      <c r="K5943" s="3" t="s">
        <v>1282</v>
      </c>
      <c r="L5943" s="17" t="str">
        <f t="shared" si="484"/>
        <v>26/01/2021 14:19</v>
      </c>
      <c r="M5943" s="4">
        <v>44222</v>
      </c>
      <c r="N5943" s="3" t="s">
        <v>362</v>
      </c>
      <c r="O5943" s="17" t="str">
        <f t="shared" si="485"/>
        <v>26/01/2021 15:20</v>
      </c>
      <c r="P5943" s="24">
        <f t="shared" si="486"/>
        <v>4.2361111110949423E-2</v>
      </c>
      <c r="Q5943" s="28">
        <v>0</v>
      </c>
      <c r="R5943" s="27">
        <f t="shared" si="487"/>
        <v>60.999999999767169</v>
      </c>
      <c r="S5943" s="3" t="s">
        <v>4</v>
      </c>
      <c r="T5943" s="3" t="s">
        <v>6085</v>
      </c>
      <c r="U5943" s="3" t="s">
        <v>6111</v>
      </c>
      <c r="V5943" s="3" t="s">
        <v>6112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0.5</v>
      </c>
      <c r="AC5943" s="5">
        <v>0</v>
      </c>
      <c r="AD5943" s="5">
        <v>0</v>
      </c>
      <c r="AE5943" s="2">
        <v>4</v>
      </c>
      <c r="AF5943" s="2">
        <v>0</v>
      </c>
      <c r="AG5943" s="2">
        <v>0</v>
      </c>
      <c r="AH5943" s="2">
        <v>0</v>
      </c>
      <c r="AI5943" s="2">
        <v>0</v>
      </c>
      <c r="AJ5943" s="2">
        <v>2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 t="s">
        <v>4</v>
      </c>
      <c r="AT5943" s="2" t="s">
        <v>4</v>
      </c>
    </row>
    <row r="5944" spans="1:46" x14ac:dyDescent="0.2">
      <c r="A5944" s="2">
        <v>1632601</v>
      </c>
      <c r="B5944" s="2">
        <v>821702</v>
      </c>
      <c r="C5944" s="7">
        <v>24.122670717418199</v>
      </c>
      <c r="D5944" s="7">
        <v>38.405067997477502</v>
      </c>
      <c r="E5944" s="19" t="s">
        <v>6102</v>
      </c>
      <c r="F5944" s="46">
        <f>INDEX(Δεδομένα!$P:$P,MATCH('2021'!E5944,Δεδομένα!$O:$O,0))</f>
        <v>181</v>
      </c>
      <c r="G5944" s="49" t="s">
        <v>6012</v>
      </c>
      <c r="H5944" s="51" t="str">
        <f>INDEX(Δεδομένα!B$1:B$51,MATCH('2021'!G5944,Δεδομένα!A$1:A$51,0))</f>
        <v>ΣΤΕΡΕΑΣ ΕΛΛΑΔΟΣ</v>
      </c>
      <c r="I5944" s="53">
        <f>INDEX(Δεδομένα!E$1:E$13,MATCH('2021'!H5944,Δεδομένα!D$1:D$13,0))</f>
        <v>9</v>
      </c>
      <c r="J5944" s="4">
        <v>44224</v>
      </c>
      <c r="K5944" s="3" t="s">
        <v>385</v>
      </c>
      <c r="L5944" s="17" t="str">
        <f t="shared" si="484"/>
        <v>28/01/2021 14:00</v>
      </c>
      <c r="M5944" s="4">
        <v>44224</v>
      </c>
      <c r="N5944" s="3" t="s">
        <v>35</v>
      </c>
      <c r="O5944" s="17" t="str">
        <f t="shared" si="485"/>
        <v>28/01/2021 14:50</v>
      </c>
      <c r="P5944" s="24">
        <f t="shared" si="486"/>
        <v>3.4722222218988463E-2</v>
      </c>
      <c r="Q5944" s="28">
        <v>0</v>
      </c>
      <c r="R5944" s="27">
        <f t="shared" si="487"/>
        <v>49.999999995343387</v>
      </c>
      <c r="S5944" s="3" t="s">
        <v>4</v>
      </c>
      <c r="T5944" s="3" t="s">
        <v>6085</v>
      </c>
      <c r="U5944" s="3" t="s">
        <v>6113</v>
      </c>
      <c r="V5944" s="3" t="s">
        <v>5140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0.5</v>
      </c>
      <c r="AC5944" s="5">
        <v>0</v>
      </c>
      <c r="AD5944" s="5">
        <v>0</v>
      </c>
      <c r="AE5944" s="2">
        <v>3</v>
      </c>
      <c r="AF5944" s="2">
        <v>0</v>
      </c>
      <c r="AG5944" s="2">
        <v>0</v>
      </c>
      <c r="AH5944" s="2">
        <v>0</v>
      </c>
      <c r="AI5944" s="2">
        <v>0</v>
      </c>
      <c r="AJ5944" s="2">
        <v>2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 t="s">
        <v>4</v>
      </c>
      <c r="AT5944" s="2" t="s">
        <v>4</v>
      </c>
    </row>
    <row r="5945" spans="1:46" x14ac:dyDescent="0.2">
      <c r="A5945" s="2">
        <v>1633103</v>
      </c>
      <c r="B5945" s="2">
        <v>821897</v>
      </c>
      <c r="C5945" s="7">
        <v>24.077314376831101</v>
      </c>
      <c r="D5945" s="7">
        <v>38.394012451171903</v>
      </c>
      <c r="E5945" s="19" t="s">
        <v>6102</v>
      </c>
      <c r="F5945" s="46">
        <f>INDEX(Δεδομένα!$P:$P,MATCH('2021'!E5945,Δεδομένα!$O:$O,0))</f>
        <v>181</v>
      </c>
      <c r="G5945" s="49" t="s">
        <v>6012</v>
      </c>
      <c r="H5945" s="51" t="str">
        <f>INDEX(Δεδομένα!B$1:B$51,MATCH('2021'!G5945,Δεδομένα!A$1:A$51,0))</f>
        <v>ΣΤΕΡΕΑΣ ΕΛΛΑΔΟΣ</v>
      </c>
      <c r="I5945" s="53">
        <f>INDEX(Δεδομένα!E$1:E$13,MATCH('2021'!H5945,Δεδομένα!D$1:D$13,0))</f>
        <v>9</v>
      </c>
      <c r="J5945" s="4">
        <v>44225</v>
      </c>
      <c r="K5945" s="3" t="s">
        <v>2895</v>
      </c>
      <c r="L5945" s="17" t="str">
        <f t="shared" si="484"/>
        <v>29/01/2021 13:14</v>
      </c>
      <c r="M5945" s="4">
        <v>44225</v>
      </c>
      <c r="N5945" s="3" t="s">
        <v>2212</v>
      </c>
      <c r="O5945" s="17" t="str">
        <f t="shared" si="485"/>
        <v>29/01/2021 14:53</v>
      </c>
      <c r="P5945" s="24">
        <f t="shared" si="486"/>
        <v>6.8749999998544808E-2</v>
      </c>
      <c r="Q5945" s="28">
        <v>0</v>
      </c>
      <c r="R5945" s="27">
        <f t="shared" si="487"/>
        <v>98.999999997904524</v>
      </c>
      <c r="S5945" s="3" t="s">
        <v>4</v>
      </c>
      <c r="T5945" s="3" t="s">
        <v>6085</v>
      </c>
      <c r="U5945" s="3" t="s">
        <v>6114</v>
      </c>
      <c r="V5945" s="3" t="s">
        <v>6115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1</v>
      </c>
      <c r="AC5945" s="5">
        <v>0</v>
      </c>
      <c r="AD5945" s="5">
        <v>0</v>
      </c>
      <c r="AE5945" s="2">
        <v>4</v>
      </c>
      <c r="AF5945" s="2">
        <v>0</v>
      </c>
      <c r="AG5945" s="2">
        <v>0</v>
      </c>
      <c r="AH5945" s="2">
        <v>0</v>
      </c>
      <c r="AI5945" s="2">
        <v>3</v>
      </c>
      <c r="AJ5945" s="2">
        <v>2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 t="s">
        <v>4</v>
      </c>
      <c r="AT5945" s="2" t="s">
        <v>4</v>
      </c>
    </row>
    <row r="5946" spans="1:46" x14ac:dyDescent="0.2">
      <c r="A5946" s="2">
        <v>1633144</v>
      </c>
      <c r="B5946" s="2">
        <v>822297</v>
      </c>
      <c r="D5946" s="2"/>
      <c r="E5946" s="19" t="s">
        <v>6102</v>
      </c>
      <c r="F5946" s="46">
        <f>INDEX(Δεδομένα!$P:$P,MATCH('2021'!E5946,Δεδομένα!$O:$O,0))</f>
        <v>181</v>
      </c>
      <c r="G5946" s="49" t="s">
        <v>6012</v>
      </c>
      <c r="H5946" s="51" t="str">
        <f>INDEX(Δεδομένα!B$1:B$51,MATCH('2021'!G5946,Δεδομένα!A$1:A$51,0))</f>
        <v>ΣΤΕΡΕΑΣ ΕΛΛΑΔΟΣ</v>
      </c>
      <c r="I5946" s="53">
        <f>INDEX(Δεδομένα!E$1:E$13,MATCH('2021'!H5946,Δεδομένα!D$1:D$13,0))</f>
        <v>9</v>
      </c>
      <c r="J5946" s="4">
        <v>44227</v>
      </c>
      <c r="K5946" s="3" t="s">
        <v>137</v>
      </c>
      <c r="L5946" s="17" t="str">
        <f t="shared" si="484"/>
        <v>31/01/2021 12:09</v>
      </c>
      <c r="M5946" s="4">
        <v>44227</v>
      </c>
      <c r="N5946" s="3" t="s">
        <v>210</v>
      </c>
      <c r="O5946" s="17" t="str">
        <f t="shared" si="485"/>
        <v>31/01/2021 12:43</v>
      </c>
      <c r="P5946" s="24">
        <f t="shared" si="486"/>
        <v>2.3611111115314998E-2</v>
      </c>
      <c r="Q5946" s="28">
        <v>0</v>
      </c>
      <c r="R5946" s="27">
        <f t="shared" si="487"/>
        <v>34.000000006053597</v>
      </c>
      <c r="S5946" s="3" t="s">
        <v>4</v>
      </c>
      <c r="T5946" s="3" t="s">
        <v>6085</v>
      </c>
      <c r="U5946" s="3" t="s">
        <v>2354</v>
      </c>
      <c r="V5946" s="3" t="s">
        <v>2354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2</v>
      </c>
      <c r="AC5946" s="5">
        <v>0</v>
      </c>
      <c r="AD5946" s="5">
        <v>0</v>
      </c>
      <c r="AE5946" s="2">
        <v>4</v>
      </c>
      <c r="AF5946" s="2">
        <v>0</v>
      </c>
      <c r="AG5946" s="2">
        <v>0</v>
      </c>
      <c r="AH5946" s="2">
        <v>0</v>
      </c>
      <c r="AI5946" s="2">
        <v>0</v>
      </c>
      <c r="AJ5946" s="2">
        <v>2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 t="s">
        <v>4</v>
      </c>
      <c r="AT5946" s="2" t="s">
        <v>4</v>
      </c>
    </row>
    <row r="5947" spans="1:46" x14ac:dyDescent="0.2">
      <c r="A5947" s="2">
        <v>1633734</v>
      </c>
      <c r="B5947" s="2">
        <v>822902</v>
      </c>
      <c r="D5947" s="2"/>
      <c r="E5947" s="19" t="s">
        <v>6102</v>
      </c>
      <c r="F5947" s="46">
        <f>INDEX(Δεδομένα!$P:$P,MATCH('2021'!E5947,Δεδομένα!$O:$O,0))</f>
        <v>181</v>
      </c>
      <c r="G5947" s="49" t="s">
        <v>6012</v>
      </c>
      <c r="H5947" s="51" t="str">
        <f>INDEX(Δεδομένα!B$1:B$51,MATCH('2021'!G5947,Δεδομένα!A$1:A$51,0))</f>
        <v>ΣΤΕΡΕΑΣ ΕΛΛΑΔΟΣ</v>
      </c>
      <c r="I5947" s="53">
        <f>INDEX(Δεδομένα!E$1:E$13,MATCH('2021'!H5947,Δεδομένα!D$1:D$13,0))</f>
        <v>9</v>
      </c>
      <c r="J5947" s="4">
        <v>44229</v>
      </c>
      <c r="K5947" s="3" t="s">
        <v>9</v>
      </c>
      <c r="L5947" s="17" t="str">
        <f t="shared" si="484"/>
        <v>02/02/2021 18:15</v>
      </c>
      <c r="M5947" s="4">
        <v>44229</v>
      </c>
      <c r="N5947" s="3" t="s">
        <v>122</v>
      </c>
      <c r="O5947" s="17" t="str">
        <f t="shared" si="485"/>
        <v>02/02/2021 19:22</v>
      </c>
      <c r="P5947" s="24">
        <f t="shared" si="486"/>
        <v>4.6527777776645962E-2</v>
      </c>
      <c r="Q5947" s="28">
        <v>0</v>
      </c>
      <c r="R5947" s="27">
        <f t="shared" si="487"/>
        <v>66.999999998370185</v>
      </c>
      <c r="S5947" s="3" t="s">
        <v>4</v>
      </c>
      <c r="T5947" s="3" t="s">
        <v>6085</v>
      </c>
      <c r="U5947" s="3" t="s">
        <v>2354</v>
      </c>
      <c r="V5947" s="3" t="s">
        <v>6116</v>
      </c>
      <c r="W5947" s="5">
        <v>0</v>
      </c>
      <c r="X5947" s="5">
        <v>0.5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2">
        <v>3</v>
      </c>
      <c r="AF5947" s="2">
        <v>0</v>
      </c>
      <c r="AG5947" s="2">
        <v>0</v>
      </c>
      <c r="AH5947" s="2">
        <v>0</v>
      </c>
      <c r="AI5947" s="2">
        <v>0</v>
      </c>
      <c r="AJ5947" s="2">
        <v>1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 t="s">
        <v>4</v>
      </c>
      <c r="AT5947" s="2" t="s">
        <v>4</v>
      </c>
    </row>
    <row r="5948" spans="1:46" x14ac:dyDescent="0.2">
      <c r="A5948" s="2">
        <v>1635193</v>
      </c>
      <c r="B5948" s="2">
        <v>823708</v>
      </c>
      <c r="C5948" s="7">
        <v>24.136935994754801</v>
      </c>
      <c r="D5948" s="7">
        <v>38.466793686248003</v>
      </c>
      <c r="E5948" s="19" t="s">
        <v>6102</v>
      </c>
      <c r="F5948" s="46">
        <f>INDEX(Δεδομένα!$P:$P,MATCH('2021'!E5948,Δεδομένα!$O:$O,0))</f>
        <v>181</v>
      </c>
      <c r="G5948" s="49" t="s">
        <v>6012</v>
      </c>
      <c r="H5948" s="51" t="str">
        <f>INDEX(Δεδομένα!B$1:B$51,MATCH('2021'!G5948,Δεδομένα!A$1:A$51,0))</f>
        <v>ΣΤΕΡΕΑΣ ΕΛΛΑΔΟΣ</v>
      </c>
      <c r="I5948" s="53">
        <f>INDEX(Δεδομένα!E$1:E$13,MATCH('2021'!H5948,Δεδομένα!D$1:D$13,0))</f>
        <v>9</v>
      </c>
      <c r="J5948" s="4">
        <v>44233</v>
      </c>
      <c r="K5948" s="3" t="s">
        <v>2044</v>
      </c>
      <c r="L5948" s="17" t="str">
        <f t="shared" si="484"/>
        <v>06/02/2021 16:46</v>
      </c>
      <c r="M5948" s="4">
        <v>44233</v>
      </c>
      <c r="N5948" s="3" t="s">
        <v>105</v>
      </c>
      <c r="O5948" s="17" t="str">
        <f t="shared" si="485"/>
        <v>06/02/2021 18:43</v>
      </c>
      <c r="P5948" s="24">
        <f t="shared" si="486"/>
        <v>8.1250000002910383E-2</v>
      </c>
      <c r="Q5948" s="28">
        <v>0</v>
      </c>
      <c r="R5948" s="27">
        <f t="shared" si="487"/>
        <v>117.00000000419095</v>
      </c>
      <c r="S5948" s="3" t="s">
        <v>4</v>
      </c>
      <c r="T5948" s="3" t="s">
        <v>6085</v>
      </c>
      <c r="U5948" s="3" t="s">
        <v>4</v>
      </c>
      <c r="V5948" s="3" t="s">
        <v>6117</v>
      </c>
      <c r="W5948" s="5">
        <v>0</v>
      </c>
      <c r="X5948" s="5">
        <v>0</v>
      </c>
      <c r="Y5948" s="5">
        <v>0</v>
      </c>
      <c r="Z5948" s="5">
        <v>0</v>
      </c>
      <c r="AA5948" s="5">
        <v>0.5</v>
      </c>
      <c r="AB5948" s="5">
        <v>0</v>
      </c>
      <c r="AC5948" s="5">
        <v>0</v>
      </c>
      <c r="AD5948" s="5">
        <v>0</v>
      </c>
      <c r="AE5948" s="2">
        <v>4</v>
      </c>
      <c r="AF5948" s="2">
        <v>0</v>
      </c>
      <c r="AG5948" s="2">
        <v>0</v>
      </c>
      <c r="AH5948" s="2">
        <v>0</v>
      </c>
      <c r="AI5948" s="2">
        <v>0</v>
      </c>
      <c r="AJ5948" s="2">
        <v>2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 t="s">
        <v>4</v>
      </c>
      <c r="AT5948" s="2" t="s">
        <v>4</v>
      </c>
    </row>
    <row r="5949" spans="1:46" x14ac:dyDescent="0.2">
      <c r="A5949" s="2">
        <v>1635213</v>
      </c>
      <c r="B5949" s="2">
        <v>823915</v>
      </c>
      <c r="C5949" s="7">
        <v>23.921770205365501</v>
      </c>
      <c r="D5949" s="7">
        <v>38.478817747356402</v>
      </c>
      <c r="E5949" s="19" t="s">
        <v>6102</v>
      </c>
      <c r="F5949" s="46">
        <f>INDEX(Δεδομένα!$P:$P,MATCH('2021'!E5949,Δεδομένα!$O:$O,0))</f>
        <v>181</v>
      </c>
      <c r="G5949" s="49" t="s">
        <v>6012</v>
      </c>
      <c r="H5949" s="51" t="str">
        <f>INDEX(Δεδομένα!B$1:B$51,MATCH('2021'!G5949,Δεδομένα!A$1:A$51,0))</f>
        <v>ΣΤΕΡΕΑΣ ΕΛΛΑΔΟΣ</v>
      </c>
      <c r="I5949" s="53">
        <f>INDEX(Δεδομένα!E$1:E$13,MATCH('2021'!H5949,Δεδομένα!D$1:D$13,0))</f>
        <v>9</v>
      </c>
      <c r="J5949" s="4">
        <v>44234</v>
      </c>
      <c r="K5949" s="3" t="s">
        <v>727</v>
      </c>
      <c r="L5949" s="17" t="str">
        <f t="shared" si="484"/>
        <v>07/02/2021 14:33</v>
      </c>
      <c r="M5949" s="4">
        <v>44234</v>
      </c>
      <c r="N5949" s="3" t="s">
        <v>1161</v>
      </c>
      <c r="O5949" s="17" t="str">
        <f t="shared" si="485"/>
        <v>07/02/2021 16:43</v>
      </c>
      <c r="P5949" s="24">
        <f t="shared" si="486"/>
        <v>9.0277777781011537E-2</v>
      </c>
      <c r="Q5949" s="28">
        <v>0</v>
      </c>
      <c r="R5949" s="27">
        <f t="shared" si="487"/>
        <v>130.00000000465661</v>
      </c>
      <c r="S5949" s="3" t="s">
        <v>4</v>
      </c>
      <c r="T5949" s="3" t="s">
        <v>6013</v>
      </c>
      <c r="U5949" s="3" t="s">
        <v>4</v>
      </c>
      <c r="V5949" s="3" t="s">
        <v>6118</v>
      </c>
      <c r="W5949" s="5">
        <v>0</v>
      </c>
      <c r="X5949" s="5">
        <v>4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2">
        <v>10</v>
      </c>
      <c r="AF5949" s="2">
        <v>0</v>
      </c>
      <c r="AG5949" s="2">
        <v>0</v>
      </c>
      <c r="AH5949" s="2">
        <v>0</v>
      </c>
      <c r="AI5949" s="2">
        <v>6</v>
      </c>
      <c r="AJ5949" s="2">
        <v>5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 t="s">
        <v>4</v>
      </c>
      <c r="AT5949" s="2" t="s">
        <v>4</v>
      </c>
    </row>
    <row r="5950" spans="1:46" x14ac:dyDescent="0.2">
      <c r="A5950" s="2">
        <v>1635228</v>
      </c>
      <c r="B5950" s="2">
        <v>823971</v>
      </c>
      <c r="C5950" s="7">
        <v>24.186607443819501</v>
      </c>
      <c r="D5950" s="7">
        <v>38.310821673167702</v>
      </c>
      <c r="E5950" s="19" t="s">
        <v>6102</v>
      </c>
      <c r="F5950" s="46">
        <f>INDEX(Δεδομένα!$P:$P,MATCH('2021'!E5950,Δεδομένα!$O:$O,0))</f>
        <v>181</v>
      </c>
      <c r="G5950" s="49" t="s">
        <v>6012</v>
      </c>
      <c r="H5950" s="51" t="str">
        <f>INDEX(Δεδομένα!B$1:B$51,MATCH('2021'!G5950,Δεδομένα!A$1:A$51,0))</f>
        <v>ΣΤΕΡΕΑΣ ΕΛΛΑΔΟΣ</v>
      </c>
      <c r="I5950" s="53">
        <f>INDEX(Δεδομένα!E$1:E$13,MATCH('2021'!H5950,Δεδομένα!D$1:D$13,0))</f>
        <v>9</v>
      </c>
      <c r="J5950" s="4">
        <v>44234</v>
      </c>
      <c r="K5950" s="3" t="s">
        <v>483</v>
      </c>
      <c r="L5950" s="17" t="str">
        <f t="shared" si="484"/>
        <v>07/02/2021 18:10</v>
      </c>
      <c r="M5950" s="4">
        <v>44234</v>
      </c>
      <c r="N5950" s="3" t="s">
        <v>193</v>
      </c>
      <c r="O5950" s="17" t="str">
        <f t="shared" si="485"/>
        <v>07/02/2021 18:53</v>
      </c>
      <c r="P5950" s="24">
        <f t="shared" si="486"/>
        <v>2.9861111113859806E-2</v>
      </c>
      <c r="Q5950" s="28">
        <v>0</v>
      </c>
      <c r="R5950" s="27">
        <f t="shared" si="487"/>
        <v>43.000000003958121</v>
      </c>
      <c r="S5950" s="3" t="s">
        <v>4</v>
      </c>
      <c r="T5950" s="3" t="s">
        <v>6085</v>
      </c>
      <c r="U5950" s="3" t="s">
        <v>4</v>
      </c>
      <c r="V5950" s="3" t="s">
        <v>6119</v>
      </c>
      <c r="W5950" s="5">
        <v>0</v>
      </c>
      <c r="X5950" s="5">
        <v>0</v>
      </c>
      <c r="Y5950" s="5">
        <v>0</v>
      </c>
      <c r="Z5950" s="5">
        <v>0.1</v>
      </c>
      <c r="AA5950" s="5">
        <v>0</v>
      </c>
      <c r="AB5950" s="5">
        <v>0</v>
      </c>
      <c r="AC5950" s="5">
        <v>0</v>
      </c>
      <c r="AD5950" s="5">
        <v>0</v>
      </c>
      <c r="AE5950" s="2">
        <v>4</v>
      </c>
      <c r="AF5950" s="2">
        <v>0</v>
      </c>
      <c r="AG5950" s="2">
        <v>0</v>
      </c>
      <c r="AH5950" s="2">
        <v>0</v>
      </c>
      <c r="AI5950" s="2">
        <v>0</v>
      </c>
      <c r="AJ5950" s="2">
        <v>2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 t="s">
        <v>4</v>
      </c>
      <c r="AT5950" s="2" t="s">
        <v>4</v>
      </c>
    </row>
    <row r="5951" spans="1:46" x14ac:dyDescent="0.2">
      <c r="A5951" s="2">
        <v>1636038</v>
      </c>
      <c r="B5951" s="2">
        <v>824569</v>
      </c>
      <c r="C5951" s="7">
        <v>24.039527202719199</v>
      </c>
      <c r="D5951" s="7">
        <v>38.442113655867402</v>
      </c>
      <c r="E5951" s="19" t="s">
        <v>6102</v>
      </c>
      <c r="F5951" s="46">
        <f>INDEX(Δεδομένα!$P:$P,MATCH('2021'!E5951,Δεδομένα!$O:$O,0))</f>
        <v>181</v>
      </c>
      <c r="G5951" s="49" t="s">
        <v>6012</v>
      </c>
      <c r="H5951" s="51" t="str">
        <f>INDEX(Δεδομένα!B$1:B$51,MATCH('2021'!G5951,Δεδομένα!A$1:A$51,0))</f>
        <v>ΣΤΕΡΕΑΣ ΕΛΛΑΔΟΣ</v>
      </c>
      <c r="I5951" s="53">
        <f>INDEX(Δεδομένα!E$1:E$13,MATCH('2021'!H5951,Δεδομένα!D$1:D$13,0))</f>
        <v>9</v>
      </c>
      <c r="J5951" s="4">
        <v>44236</v>
      </c>
      <c r="K5951" s="3" t="s">
        <v>358</v>
      </c>
      <c r="L5951" s="17" t="str">
        <f t="shared" si="484"/>
        <v>09/02/2021 18:55</v>
      </c>
      <c r="M5951" s="4">
        <v>44236</v>
      </c>
      <c r="N5951" s="3" t="s">
        <v>427</v>
      </c>
      <c r="O5951" s="17" t="str">
        <f t="shared" si="485"/>
        <v>09/02/2021 21:20</v>
      </c>
      <c r="P5951" s="24">
        <f t="shared" si="486"/>
        <v>0.10069444444525288</v>
      </c>
      <c r="Q5951" s="28">
        <v>0</v>
      </c>
      <c r="R5951" s="27">
        <f t="shared" si="487"/>
        <v>145.00000000116415</v>
      </c>
      <c r="S5951" s="3" t="s">
        <v>4</v>
      </c>
      <c r="T5951" s="3" t="s">
        <v>6085</v>
      </c>
      <c r="U5951" s="3" t="s">
        <v>2354</v>
      </c>
      <c r="V5951" s="3" t="s">
        <v>6120</v>
      </c>
      <c r="W5951" s="5">
        <v>0</v>
      </c>
      <c r="X5951" s="5">
        <v>5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2">
        <v>4</v>
      </c>
      <c r="AF5951" s="2">
        <v>0</v>
      </c>
      <c r="AG5951" s="2">
        <v>0</v>
      </c>
      <c r="AH5951" s="2">
        <v>0</v>
      </c>
      <c r="AI5951" s="2">
        <v>2</v>
      </c>
      <c r="AJ5951" s="2">
        <v>2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 t="s">
        <v>4</v>
      </c>
      <c r="AT5951" s="2" t="s">
        <v>4</v>
      </c>
    </row>
    <row r="5952" spans="1:46" x14ac:dyDescent="0.2">
      <c r="A5952" s="2">
        <v>1636051</v>
      </c>
      <c r="B5952" s="2">
        <v>824540</v>
      </c>
      <c r="C5952" s="7">
        <v>24.0382255089823</v>
      </c>
      <c r="D5952" s="7">
        <v>38.437980816342197</v>
      </c>
      <c r="E5952" s="19" t="s">
        <v>6102</v>
      </c>
      <c r="F5952" s="46">
        <f>INDEX(Δεδομένα!$P:$P,MATCH('2021'!E5952,Δεδομένα!$O:$O,0))</f>
        <v>181</v>
      </c>
      <c r="G5952" s="49" t="s">
        <v>6012</v>
      </c>
      <c r="H5952" s="51" t="str">
        <f>INDEX(Δεδομένα!B$1:B$51,MATCH('2021'!G5952,Δεδομένα!A$1:A$51,0))</f>
        <v>ΣΤΕΡΕΑΣ ΕΛΛΑΔΟΣ</v>
      </c>
      <c r="I5952" s="53">
        <f>INDEX(Δεδομένα!E$1:E$13,MATCH('2021'!H5952,Δεδομένα!D$1:D$13,0))</f>
        <v>9</v>
      </c>
      <c r="J5952" s="4">
        <v>44236</v>
      </c>
      <c r="K5952" s="3" t="s">
        <v>1431</v>
      </c>
      <c r="L5952" s="17" t="str">
        <f t="shared" si="484"/>
        <v>09/02/2021 19:09</v>
      </c>
      <c r="M5952" s="4">
        <v>44236</v>
      </c>
      <c r="N5952" s="3" t="s">
        <v>106</v>
      </c>
      <c r="O5952" s="17" t="str">
        <f t="shared" si="485"/>
        <v>09/02/2021 21:41</v>
      </c>
      <c r="P5952" s="24">
        <f t="shared" si="486"/>
        <v>0.10555555555038154</v>
      </c>
      <c r="Q5952" s="28">
        <v>0</v>
      </c>
      <c r="R5952" s="27">
        <f t="shared" si="487"/>
        <v>151.99999999254942</v>
      </c>
      <c r="S5952" s="3" t="s">
        <v>4</v>
      </c>
      <c r="T5952" s="3" t="s">
        <v>6085</v>
      </c>
      <c r="U5952" s="3" t="s">
        <v>2354</v>
      </c>
      <c r="V5952" s="3" t="s">
        <v>6120</v>
      </c>
      <c r="W5952" s="5">
        <v>0</v>
      </c>
      <c r="X5952" s="5">
        <v>5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2">
        <v>4</v>
      </c>
      <c r="AF5952" s="2">
        <v>0</v>
      </c>
      <c r="AG5952" s="2">
        <v>0</v>
      </c>
      <c r="AH5952" s="2">
        <v>0</v>
      </c>
      <c r="AI5952" s="2">
        <v>2</v>
      </c>
      <c r="AJ5952" s="2">
        <v>2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 t="s">
        <v>4</v>
      </c>
      <c r="AT5952" s="2" t="s">
        <v>4</v>
      </c>
    </row>
    <row r="5953" spans="1:46" x14ac:dyDescent="0.2">
      <c r="A5953" s="2">
        <v>1636010</v>
      </c>
      <c r="B5953" s="2">
        <v>951221</v>
      </c>
      <c r="D5953" s="2"/>
      <c r="E5953" s="19" t="s">
        <v>6102</v>
      </c>
      <c r="F5953" s="46">
        <f>INDEX(Δεδομένα!$P:$P,MATCH('2021'!E5953,Δεδομένα!$O:$O,0))</f>
        <v>181</v>
      </c>
      <c r="G5953" s="49" t="s">
        <v>6012</v>
      </c>
      <c r="H5953" s="51" t="str">
        <f>INDEX(Δεδομένα!B$1:B$51,MATCH('2021'!G5953,Δεδομένα!A$1:A$51,0))</f>
        <v>ΣΤΕΡΕΑΣ ΕΛΛΑΔΟΣ</v>
      </c>
      <c r="I5953" s="53">
        <f>INDEX(Δεδομένα!E$1:E$13,MATCH('2021'!H5953,Δεδομένα!D$1:D$13,0))</f>
        <v>9</v>
      </c>
      <c r="J5953" s="4">
        <v>44236</v>
      </c>
      <c r="K5953" s="3" t="s">
        <v>164</v>
      </c>
      <c r="L5953" s="17" t="str">
        <f t="shared" si="484"/>
        <v>09/02/2021 19:13</v>
      </c>
      <c r="M5953" s="4">
        <v>44236</v>
      </c>
      <c r="N5953" s="3" t="s">
        <v>2050</v>
      </c>
      <c r="O5953" s="17" t="str">
        <f t="shared" si="485"/>
        <v>09/02/2021 22:23</v>
      </c>
      <c r="P5953" s="24">
        <f t="shared" si="486"/>
        <v>0.13194444444525288</v>
      </c>
      <c r="Q5953" s="28">
        <v>0</v>
      </c>
      <c r="R5953" s="27">
        <f t="shared" si="487"/>
        <v>190.00000000116415</v>
      </c>
      <c r="S5953" s="3" t="s">
        <v>4</v>
      </c>
      <c r="T5953" s="3" t="s">
        <v>6085</v>
      </c>
      <c r="U5953" s="3" t="s">
        <v>2354</v>
      </c>
      <c r="V5953" s="3" t="s">
        <v>6121</v>
      </c>
      <c r="W5953" s="5">
        <v>0</v>
      </c>
      <c r="X5953" s="5">
        <v>0</v>
      </c>
      <c r="Y5953" s="5">
        <v>0</v>
      </c>
      <c r="Z5953" s="5">
        <v>1</v>
      </c>
      <c r="AA5953" s="5">
        <v>7</v>
      </c>
      <c r="AB5953" s="5">
        <v>0</v>
      </c>
      <c r="AC5953" s="5">
        <v>0</v>
      </c>
      <c r="AD5953" s="5">
        <v>0</v>
      </c>
      <c r="AE5953" s="2">
        <v>6</v>
      </c>
      <c r="AF5953" s="2">
        <v>0</v>
      </c>
      <c r="AG5953" s="2">
        <v>0</v>
      </c>
      <c r="AH5953" s="2">
        <v>0</v>
      </c>
      <c r="AI5953" s="2">
        <v>0</v>
      </c>
      <c r="AJ5953" s="2">
        <v>3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 t="s">
        <v>4</v>
      </c>
      <c r="AT5953" s="2" t="s">
        <v>4</v>
      </c>
    </row>
    <row r="5954" spans="1:46" x14ac:dyDescent="0.2">
      <c r="A5954" s="2">
        <v>1636025</v>
      </c>
      <c r="B5954" s="2">
        <v>824577</v>
      </c>
      <c r="C5954" s="7">
        <v>24.161967659796101</v>
      </c>
      <c r="D5954" s="7">
        <v>38.3508152595697</v>
      </c>
      <c r="E5954" s="19" t="s">
        <v>6102</v>
      </c>
      <c r="F5954" s="46">
        <f>INDEX(Δεδομένα!$P:$P,MATCH('2021'!E5954,Δεδομένα!$O:$O,0))</f>
        <v>181</v>
      </c>
      <c r="G5954" s="49" t="s">
        <v>6012</v>
      </c>
      <c r="H5954" s="51" t="str">
        <f>INDEX(Δεδομένα!B$1:B$51,MATCH('2021'!G5954,Δεδομένα!A$1:A$51,0))</f>
        <v>ΣΤΕΡΕΑΣ ΕΛΛΑΔΟΣ</v>
      </c>
      <c r="I5954" s="53">
        <f>INDEX(Δεδομένα!E$1:E$13,MATCH('2021'!H5954,Δεδομένα!D$1:D$13,0))</f>
        <v>9</v>
      </c>
      <c r="J5954" s="4">
        <v>44236</v>
      </c>
      <c r="K5954" s="3" t="s">
        <v>1261</v>
      </c>
      <c r="L5954" s="17" t="str">
        <f t="shared" si="484"/>
        <v>09/02/2021 21:07</v>
      </c>
      <c r="M5954" s="4">
        <v>44236</v>
      </c>
      <c r="N5954" s="3" t="s">
        <v>2431</v>
      </c>
      <c r="O5954" s="17" t="str">
        <f t="shared" si="485"/>
        <v>09/02/2021 22:13</v>
      </c>
      <c r="P5954" s="24">
        <f t="shared" si="486"/>
        <v>4.5833333329937886E-2</v>
      </c>
      <c r="Q5954" s="28">
        <v>0</v>
      </c>
      <c r="R5954" s="27">
        <f t="shared" si="487"/>
        <v>65.999999995110556</v>
      </c>
      <c r="S5954" s="3" t="s">
        <v>4</v>
      </c>
      <c r="T5954" s="3" t="s">
        <v>6085</v>
      </c>
      <c r="U5954" s="3" t="s">
        <v>6122</v>
      </c>
      <c r="V5954" s="3" t="s">
        <v>6122</v>
      </c>
      <c r="W5954" s="5">
        <v>0</v>
      </c>
      <c r="X5954" s="5">
        <v>0</v>
      </c>
      <c r="Y5954" s="5">
        <v>0</v>
      </c>
      <c r="Z5954" s="5">
        <v>0</v>
      </c>
      <c r="AA5954" s="5">
        <v>1</v>
      </c>
      <c r="AB5954" s="5">
        <v>0</v>
      </c>
      <c r="AC5954" s="5">
        <v>0</v>
      </c>
      <c r="AD5954" s="5">
        <v>0</v>
      </c>
      <c r="AE5954" s="2">
        <v>7</v>
      </c>
      <c r="AF5954" s="2">
        <v>0</v>
      </c>
      <c r="AG5954" s="2">
        <v>0</v>
      </c>
      <c r="AH5954" s="2">
        <v>0</v>
      </c>
      <c r="AI5954" s="2">
        <v>0</v>
      </c>
      <c r="AJ5954" s="2">
        <v>4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 t="s">
        <v>4</v>
      </c>
      <c r="AT5954" s="2" t="s">
        <v>4</v>
      </c>
    </row>
    <row r="5955" spans="1:46" x14ac:dyDescent="0.2">
      <c r="A5955" s="2">
        <v>1641017</v>
      </c>
      <c r="B5955" s="2">
        <v>833035</v>
      </c>
      <c r="C5955" s="7">
        <v>24.1299201353843</v>
      </c>
      <c r="D5955" s="7">
        <v>38.4692645317892</v>
      </c>
      <c r="E5955" s="19" t="s">
        <v>6102</v>
      </c>
      <c r="F5955" s="46">
        <f>INDEX(Δεδομένα!$P:$P,MATCH('2021'!E5955,Δεδομένα!$O:$O,0))</f>
        <v>181</v>
      </c>
      <c r="G5955" s="49" t="s">
        <v>6012</v>
      </c>
      <c r="H5955" s="51" t="str">
        <f>INDEX(Δεδομένα!B$1:B$51,MATCH('2021'!G5955,Δεδομένα!A$1:A$51,0))</f>
        <v>ΣΤΕΡΕΑΣ ΕΛΛΑΔΟΣ</v>
      </c>
      <c r="I5955" s="53">
        <f>INDEX(Δεδομένα!E$1:E$13,MATCH('2021'!H5955,Δεδομένα!D$1:D$13,0))</f>
        <v>9</v>
      </c>
      <c r="J5955" s="4">
        <v>44253</v>
      </c>
      <c r="K5955" s="3" t="s">
        <v>278</v>
      </c>
      <c r="L5955" s="17" t="str">
        <f t="shared" si="484"/>
        <v>26/02/2021 19:26</v>
      </c>
      <c r="M5955" s="4">
        <v>44253</v>
      </c>
      <c r="N5955" s="3" t="s">
        <v>781</v>
      </c>
      <c r="O5955" s="17" t="str">
        <f t="shared" si="485"/>
        <v>26/02/2021 20:19</v>
      </c>
      <c r="P5955" s="24">
        <f t="shared" si="486"/>
        <v>3.680555555911269E-2</v>
      </c>
      <c r="Q5955" s="28">
        <v>0</v>
      </c>
      <c r="R5955" s="27">
        <f t="shared" si="487"/>
        <v>53.000000005122274</v>
      </c>
      <c r="S5955" s="3" t="s">
        <v>4</v>
      </c>
      <c r="T5955" s="3" t="s">
        <v>6085</v>
      </c>
      <c r="U5955" s="3" t="s">
        <v>6092</v>
      </c>
      <c r="V5955" s="3" t="s">
        <v>6123</v>
      </c>
      <c r="W5955" s="5">
        <v>0</v>
      </c>
      <c r="X5955" s="5">
        <v>0</v>
      </c>
      <c r="Y5955" s="5">
        <v>0</v>
      </c>
      <c r="Z5955" s="5">
        <v>0</v>
      </c>
      <c r="AA5955" s="5">
        <v>0.3</v>
      </c>
      <c r="AB5955" s="5">
        <v>0</v>
      </c>
      <c r="AC5955" s="5">
        <v>0</v>
      </c>
      <c r="AD5955" s="5">
        <v>0</v>
      </c>
      <c r="AE5955" s="2">
        <v>2</v>
      </c>
      <c r="AF5955" s="2">
        <v>0</v>
      </c>
      <c r="AG5955" s="2">
        <v>0</v>
      </c>
      <c r="AH5955" s="2">
        <v>0</v>
      </c>
      <c r="AI5955" s="2">
        <v>0</v>
      </c>
      <c r="AJ5955" s="2">
        <v>1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 t="s">
        <v>4</v>
      </c>
      <c r="AT5955" s="2" t="s">
        <v>4</v>
      </c>
    </row>
    <row r="5956" spans="1:46" x14ac:dyDescent="0.2">
      <c r="A5956" s="2">
        <v>1641029</v>
      </c>
      <c r="B5956" s="2">
        <v>833682</v>
      </c>
      <c r="C5956" s="7">
        <v>24.190044594913399</v>
      </c>
      <c r="D5956" s="7">
        <v>38.297661668078298</v>
      </c>
      <c r="E5956" s="19" t="s">
        <v>6102</v>
      </c>
      <c r="F5956" s="46">
        <f>INDEX(Δεδομένα!$P:$P,MATCH('2021'!E5956,Δεδομένα!$O:$O,0))</f>
        <v>181</v>
      </c>
      <c r="G5956" s="49" t="s">
        <v>6012</v>
      </c>
      <c r="H5956" s="51" t="str">
        <f>INDEX(Δεδομένα!B$1:B$51,MATCH('2021'!G5956,Δεδομένα!A$1:A$51,0))</f>
        <v>ΣΤΕΡΕΑΣ ΕΛΛΑΔΟΣ</v>
      </c>
      <c r="I5956" s="53">
        <f>INDEX(Δεδομένα!E$1:E$13,MATCH('2021'!H5956,Δεδομένα!D$1:D$13,0))</f>
        <v>9</v>
      </c>
      <c r="J5956" s="4">
        <v>44255</v>
      </c>
      <c r="K5956" s="3" t="s">
        <v>111</v>
      </c>
      <c r="L5956" s="17" t="str">
        <f t="shared" si="484"/>
        <v>28/02/2021 19:20</v>
      </c>
      <c r="M5956" s="4">
        <v>44255</v>
      </c>
      <c r="N5956" s="3" t="s">
        <v>493</v>
      </c>
      <c r="O5956" s="17" t="str">
        <f t="shared" si="485"/>
        <v>28/02/2021 21:10</v>
      </c>
      <c r="P5956" s="24">
        <f t="shared" si="486"/>
        <v>7.6388888890505768E-2</v>
      </c>
      <c r="Q5956" s="28">
        <v>0</v>
      </c>
      <c r="R5956" s="27">
        <f t="shared" si="487"/>
        <v>110.00000000232831</v>
      </c>
      <c r="S5956" s="3" t="s">
        <v>4</v>
      </c>
      <c r="T5956" s="3" t="s">
        <v>6085</v>
      </c>
      <c r="U5956" s="3" t="s">
        <v>6124</v>
      </c>
      <c r="V5956" s="3" t="s">
        <v>6124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1.5</v>
      </c>
      <c r="AC5956" s="5">
        <v>0</v>
      </c>
      <c r="AD5956" s="5">
        <v>0</v>
      </c>
      <c r="AE5956" s="2">
        <v>2</v>
      </c>
      <c r="AF5956" s="2">
        <v>0</v>
      </c>
      <c r="AG5956" s="2">
        <v>0</v>
      </c>
      <c r="AH5956" s="2">
        <v>0</v>
      </c>
      <c r="AI5956" s="2">
        <v>0</v>
      </c>
      <c r="AJ5956" s="2">
        <v>1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 t="s">
        <v>4</v>
      </c>
      <c r="AT5956" s="2" t="s">
        <v>4</v>
      </c>
    </row>
    <row r="5957" spans="1:46" x14ac:dyDescent="0.2">
      <c r="A5957" s="2">
        <v>1642322</v>
      </c>
      <c r="B5957" s="2">
        <v>834211</v>
      </c>
      <c r="C5957" s="7">
        <v>24.226065256834602</v>
      </c>
      <c r="D5957" s="7">
        <v>38.3151798439822</v>
      </c>
      <c r="E5957" s="19" t="s">
        <v>6102</v>
      </c>
      <c r="F5957" s="46">
        <f>INDEX(Δεδομένα!$P:$P,MATCH('2021'!E5957,Δεδομένα!$O:$O,0))</f>
        <v>181</v>
      </c>
      <c r="G5957" s="49" t="s">
        <v>6012</v>
      </c>
      <c r="H5957" s="51" t="str">
        <f>INDEX(Δεδομένα!B$1:B$51,MATCH('2021'!G5957,Δεδομένα!A$1:A$51,0))</f>
        <v>ΣΤΕΡΕΑΣ ΕΛΛΑΔΟΣ</v>
      </c>
      <c r="I5957" s="53">
        <f>INDEX(Δεδομένα!E$1:E$13,MATCH('2021'!H5957,Δεδομένα!D$1:D$13,0))</f>
        <v>9</v>
      </c>
      <c r="J5957" s="4">
        <v>44257</v>
      </c>
      <c r="K5957" s="3" t="s">
        <v>193</v>
      </c>
      <c r="L5957" s="17" t="str">
        <f t="shared" si="484"/>
        <v>02/03/2021 18:53</v>
      </c>
      <c r="M5957" s="4">
        <v>44257</v>
      </c>
      <c r="N5957" s="3" t="s">
        <v>742</v>
      </c>
      <c r="O5957" s="17" t="str">
        <f t="shared" si="485"/>
        <v>02/03/2021 19:55</v>
      </c>
      <c r="P5957" s="24">
        <f t="shared" si="486"/>
        <v>4.3055555550381541E-2</v>
      </c>
      <c r="Q5957" s="28">
        <v>0</v>
      </c>
      <c r="R5957" s="27">
        <f t="shared" si="487"/>
        <v>61.999999992549419</v>
      </c>
      <c r="S5957" s="3" t="s">
        <v>4</v>
      </c>
      <c r="T5957" s="3" t="s">
        <v>6085</v>
      </c>
      <c r="U5957" s="3" t="s">
        <v>6124</v>
      </c>
      <c r="V5957" s="3" t="s">
        <v>6124</v>
      </c>
      <c r="W5957" s="5">
        <v>0</v>
      </c>
      <c r="X5957" s="5">
        <v>0</v>
      </c>
      <c r="Y5957" s="5">
        <v>0</v>
      </c>
      <c r="Z5957" s="5">
        <v>0</v>
      </c>
      <c r="AA5957" s="5">
        <v>0.2</v>
      </c>
      <c r="AB5957" s="5">
        <v>0</v>
      </c>
      <c r="AC5957" s="5">
        <v>0</v>
      </c>
      <c r="AD5957" s="5">
        <v>0</v>
      </c>
      <c r="AE5957" s="2">
        <v>2</v>
      </c>
      <c r="AF5957" s="2">
        <v>0</v>
      </c>
      <c r="AG5957" s="2">
        <v>0</v>
      </c>
      <c r="AH5957" s="2">
        <v>0</v>
      </c>
      <c r="AI5957" s="2">
        <v>0</v>
      </c>
      <c r="AJ5957" s="2">
        <v>1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 t="s">
        <v>4</v>
      </c>
      <c r="AT5957" s="2" t="s">
        <v>4</v>
      </c>
    </row>
    <row r="5958" spans="1:46" x14ac:dyDescent="0.2">
      <c r="A5958" s="2">
        <v>1642976</v>
      </c>
      <c r="B5958" s="2">
        <v>834713</v>
      </c>
      <c r="C5958" s="7">
        <v>24.217587669175</v>
      </c>
      <c r="D5958" s="7">
        <v>38.235753430410199</v>
      </c>
      <c r="E5958" s="19" t="s">
        <v>6102</v>
      </c>
      <c r="F5958" s="46">
        <f>INDEX(Δεδομένα!$P:$P,MATCH('2021'!E5958,Δεδομένα!$O:$O,0))</f>
        <v>181</v>
      </c>
      <c r="G5958" s="49" t="s">
        <v>6012</v>
      </c>
      <c r="H5958" s="51" t="str">
        <f>INDEX(Δεδομένα!B$1:B$51,MATCH('2021'!G5958,Δεδομένα!A$1:A$51,0))</f>
        <v>ΣΤΕΡΕΑΣ ΕΛΛΑΔΟΣ</v>
      </c>
      <c r="I5958" s="53">
        <f>INDEX(Δεδομένα!E$1:E$13,MATCH('2021'!H5958,Δεδομένα!D$1:D$13,0))</f>
        <v>9</v>
      </c>
      <c r="J5958" s="4">
        <v>44259</v>
      </c>
      <c r="K5958" s="3" t="s">
        <v>214</v>
      </c>
      <c r="L5958" s="17" t="str">
        <f t="shared" si="484"/>
        <v>04/03/2021 12:00</v>
      </c>
      <c r="M5958" s="4">
        <v>44259</v>
      </c>
      <c r="N5958" s="3" t="s">
        <v>142</v>
      </c>
      <c r="O5958" s="17" t="str">
        <f t="shared" si="485"/>
        <v>04/03/2021 13:49</v>
      </c>
      <c r="P5958" s="24">
        <f t="shared" si="486"/>
        <v>7.5694444443797693E-2</v>
      </c>
      <c r="Q5958" s="28">
        <v>0</v>
      </c>
      <c r="R5958" s="27">
        <f t="shared" si="487"/>
        <v>108.99999999906868</v>
      </c>
      <c r="S5958" s="3" t="s">
        <v>4</v>
      </c>
      <c r="T5958" s="3" t="s">
        <v>6104</v>
      </c>
      <c r="U5958" s="3" t="s">
        <v>4</v>
      </c>
      <c r="V5958" s="3" t="s">
        <v>6125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1</v>
      </c>
      <c r="AC5958" s="5">
        <v>0</v>
      </c>
      <c r="AD5958" s="5">
        <v>0</v>
      </c>
      <c r="AE5958" s="2">
        <v>8</v>
      </c>
      <c r="AF5958" s="2">
        <v>0</v>
      </c>
      <c r="AG5958" s="2">
        <v>0</v>
      </c>
      <c r="AH5958" s="2">
        <v>0</v>
      </c>
      <c r="AI5958" s="2">
        <v>0</v>
      </c>
      <c r="AJ5958" s="2">
        <v>4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 t="s">
        <v>4</v>
      </c>
      <c r="AT5958" s="2" t="s">
        <v>4</v>
      </c>
    </row>
    <row r="5959" spans="1:46" x14ac:dyDescent="0.2">
      <c r="A5959" s="2">
        <v>1643603</v>
      </c>
      <c r="B5959" s="2">
        <v>835294</v>
      </c>
      <c r="C5959" s="7">
        <v>23.997029106968299</v>
      </c>
      <c r="D5959" s="7">
        <v>38.4372523931047</v>
      </c>
      <c r="E5959" s="19" t="s">
        <v>6102</v>
      </c>
      <c r="F5959" s="46">
        <f>INDEX(Δεδομένα!$P:$P,MATCH('2021'!E5959,Δεδομένα!$O:$O,0))</f>
        <v>181</v>
      </c>
      <c r="G5959" s="49" t="s">
        <v>6012</v>
      </c>
      <c r="H5959" s="51" t="str">
        <f>INDEX(Δεδομένα!B$1:B$51,MATCH('2021'!G5959,Δεδομένα!A$1:A$51,0))</f>
        <v>ΣΤΕΡΕΑΣ ΕΛΛΑΔΟΣ</v>
      </c>
      <c r="I5959" s="53">
        <f>INDEX(Δεδομένα!E$1:E$13,MATCH('2021'!H5959,Δεδομένα!D$1:D$13,0))</f>
        <v>9</v>
      </c>
      <c r="J5959" s="4">
        <v>44260</v>
      </c>
      <c r="K5959" s="3" t="s">
        <v>147</v>
      </c>
      <c r="L5959" s="17" t="str">
        <f t="shared" si="484"/>
        <v>05/03/2021 20:00</v>
      </c>
      <c r="M5959" s="4">
        <v>44260</v>
      </c>
      <c r="N5959" s="3" t="s">
        <v>524</v>
      </c>
      <c r="O5959" s="17" t="str">
        <f t="shared" si="485"/>
        <v>05/03/2021 20:40</v>
      </c>
      <c r="P5959" s="24">
        <f t="shared" si="486"/>
        <v>2.7777777773735579E-2</v>
      </c>
      <c r="Q5959" s="28">
        <v>0</v>
      </c>
      <c r="R5959" s="27">
        <f t="shared" si="487"/>
        <v>39.999999994179234</v>
      </c>
      <c r="S5959" s="3" t="s">
        <v>4</v>
      </c>
      <c r="T5959" s="3" t="s">
        <v>6085</v>
      </c>
      <c r="U5959" s="3" t="s">
        <v>4</v>
      </c>
      <c r="V5959" s="3" t="s">
        <v>6126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0.05</v>
      </c>
      <c r="AC5959" s="5">
        <v>0</v>
      </c>
      <c r="AD5959" s="5">
        <v>0</v>
      </c>
      <c r="AE5959" s="2">
        <v>2</v>
      </c>
      <c r="AF5959" s="2">
        <v>0</v>
      </c>
      <c r="AG5959" s="2">
        <v>0</v>
      </c>
      <c r="AH5959" s="2">
        <v>0</v>
      </c>
      <c r="AI5959" s="2">
        <v>0</v>
      </c>
      <c r="AJ5959" s="2">
        <v>1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 t="s">
        <v>4</v>
      </c>
      <c r="AT5959" s="2" t="s">
        <v>4</v>
      </c>
    </row>
    <row r="5960" spans="1:46" x14ac:dyDescent="0.2">
      <c r="A5960" s="2">
        <v>1643609</v>
      </c>
      <c r="B5960" s="2">
        <v>835644</v>
      </c>
      <c r="C5960" s="7">
        <v>24.0248317718506</v>
      </c>
      <c r="D5960" s="7">
        <v>38.445159912109403</v>
      </c>
      <c r="E5960" s="19" t="s">
        <v>6102</v>
      </c>
      <c r="F5960" s="46">
        <f>INDEX(Δεδομένα!$P:$P,MATCH('2021'!E5960,Δεδομένα!$O:$O,0))</f>
        <v>181</v>
      </c>
      <c r="G5960" s="49" t="s">
        <v>6012</v>
      </c>
      <c r="H5960" s="51" t="str">
        <f>INDEX(Δεδομένα!B$1:B$51,MATCH('2021'!G5960,Δεδομένα!A$1:A$51,0))</f>
        <v>ΣΤΕΡΕΑΣ ΕΛΛΑΔΟΣ</v>
      </c>
      <c r="I5960" s="53">
        <f>INDEX(Δεδομένα!E$1:E$13,MATCH('2021'!H5960,Δεδομένα!D$1:D$13,0))</f>
        <v>9</v>
      </c>
      <c r="J5960" s="4">
        <v>44261</v>
      </c>
      <c r="K5960" s="3" t="s">
        <v>989</v>
      </c>
      <c r="L5960" s="17" t="str">
        <f t="shared" si="484"/>
        <v>06/03/2021 21:40</v>
      </c>
      <c r="M5960" s="4">
        <v>44261</v>
      </c>
      <c r="N5960" s="3" t="s">
        <v>1344</v>
      </c>
      <c r="O5960" s="17" t="str">
        <f t="shared" si="485"/>
        <v>06/03/2021 22:25</v>
      </c>
      <c r="P5960" s="24">
        <f t="shared" si="486"/>
        <v>3.125E-2</v>
      </c>
      <c r="Q5960" s="28">
        <v>0</v>
      </c>
      <c r="R5960" s="27">
        <f t="shared" si="487"/>
        <v>45</v>
      </c>
      <c r="S5960" s="3" t="s">
        <v>4</v>
      </c>
      <c r="T5960" s="3" t="s">
        <v>6085</v>
      </c>
      <c r="U5960" s="3" t="s">
        <v>4</v>
      </c>
      <c r="V5960" s="3" t="s">
        <v>2354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0.5</v>
      </c>
      <c r="AC5960" s="5">
        <v>0</v>
      </c>
      <c r="AD5960" s="5">
        <v>0</v>
      </c>
      <c r="AE5960" s="2">
        <v>2</v>
      </c>
      <c r="AF5960" s="2">
        <v>0</v>
      </c>
      <c r="AG5960" s="2">
        <v>0</v>
      </c>
      <c r="AH5960" s="2">
        <v>0</v>
      </c>
      <c r="AI5960" s="2">
        <v>0</v>
      </c>
      <c r="AJ5960" s="2">
        <v>1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 t="s">
        <v>4</v>
      </c>
      <c r="AT5960" s="2" t="s">
        <v>4</v>
      </c>
    </row>
    <row r="5961" spans="1:46" x14ac:dyDescent="0.2">
      <c r="A5961" s="2">
        <v>1645947</v>
      </c>
      <c r="B5961" s="2">
        <v>836576</v>
      </c>
      <c r="C5961" s="7">
        <v>24.146779157851899</v>
      </c>
      <c r="D5961" s="7">
        <v>38.380727388130197</v>
      </c>
      <c r="E5961" s="19" t="s">
        <v>6102</v>
      </c>
      <c r="F5961" s="46">
        <f>INDEX(Δεδομένα!$P:$P,MATCH('2021'!E5961,Δεδομένα!$O:$O,0))</f>
        <v>181</v>
      </c>
      <c r="G5961" s="49" t="s">
        <v>6012</v>
      </c>
      <c r="H5961" s="51" t="str">
        <f>INDEX(Δεδομένα!B$1:B$51,MATCH('2021'!G5961,Δεδομένα!A$1:A$51,0))</f>
        <v>ΣΤΕΡΕΑΣ ΕΛΛΑΔΟΣ</v>
      </c>
      <c r="I5961" s="53">
        <f>INDEX(Δεδομένα!E$1:E$13,MATCH('2021'!H5961,Δεδομένα!D$1:D$13,0))</f>
        <v>9</v>
      </c>
      <c r="J5961" s="4">
        <v>44265</v>
      </c>
      <c r="K5961" s="3" t="s">
        <v>26</v>
      </c>
      <c r="L5961" s="17" t="str">
        <f t="shared" si="484"/>
        <v>10/03/2021 13:09</v>
      </c>
      <c r="M5961" s="4">
        <v>44265</v>
      </c>
      <c r="N5961" s="3" t="s">
        <v>81</v>
      </c>
      <c r="O5961" s="17" t="str">
        <f t="shared" si="485"/>
        <v>10/03/2021 14:07</v>
      </c>
      <c r="P5961" s="24">
        <f t="shared" si="486"/>
        <v>4.0277777770825196E-2</v>
      </c>
      <c r="Q5961" s="28">
        <v>0</v>
      </c>
      <c r="R5961" s="27">
        <f t="shared" si="487"/>
        <v>57.999999989988282</v>
      </c>
      <c r="S5961" s="3" t="s">
        <v>4</v>
      </c>
      <c r="T5961" s="3" t="s">
        <v>6085</v>
      </c>
      <c r="U5961" s="3" t="s">
        <v>4</v>
      </c>
      <c r="V5961" s="3" t="s">
        <v>6127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1.5</v>
      </c>
      <c r="AC5961" s="5">
        <v>0</v>
      </c>
      <c r="AD5961" s="5">
        <v>0</v>
      </c>
      <c r="AE5961" s="2">
        <v>4</v>
      </c>
      <c r="AF5961" s="2">
        <v>0</v>
      </c>
      <c r="AG5961" s="2">
        <v>0</v>
      </c>
      <c r="AH5961" s="2">
        <v>0</v>
      </c>
      <c r="AI5961" s="2">
        <v>0</v>
      </c>
      <c r="AJ5961" s="2">
        <v>2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 t="s">
        <v>4</v>
      </c>
      <c r="AT5961" s="2" t="s">
        <v>4</v>
      </c>
    </row>
    <row r="5962" spans="1:46" x14ac:dyDescent="0.2">
      <c r="A5962" s="2">
        <v>1648254</v>
      </c>
      <c r="B5962" s="2">
        <v>838901</v>
      </c>
      <c r="C5962" s="7">
        <v>24.018064116774799</v>
      </c>
      <c r="D5962" s="7">
        <v>38.458690698808603</v>
      </c>
      <c r="E5962" s="19" t="s">
        <v>6102</v>
      </c>
      <c r="F5962" s="46">
        <f>INDEX(Δεδομένα!$P:$P,MATCH('2021'!E5962,Δεδομένα!$O:$O,0))</f>
        <v>181</v>
      </c>
      <c r="G5962" s="49" t="s">
        <v>6012</v>
      </c>
      <c r="H5962" s="51" t="str">
        <f>INDEX(Δεδομένα!B$1:B$51,MATCH('2021'!G5962,Δεδομένα!A$1:A$51,0))</f>
        <v>ΣΤΕΡΕΑΣ ΕΛΛΑΔΟΣ</v>
      </c>
      <c r="I5962" s="53">
        <f>INDEX(Δεδομένα!E$1:E$13,MATCH('2021'!H5962,Δεδομένα!D$1:D$13,0))</f>
        <v>9</v>
      </c>
      <c r="J5962" s="4">
        <v>44273</v>
      </c>
      <c r="K5962" s="3" t="s">
        <v>447</v>
      </c>
      <c r="L5962" s="17" t="str">
        <f t="shared" si="484"/>
        <v>18/03/2021 13:40</v>
      </c>
      <c r="M5962" s="4">
        <v>44273</v>
      </c>
      <c r="N5962" s="3" t="s">
        <v>729</v>
      </c>
      <c r="O5962" s="17" t="str">
        <f t="shared" si="485"/>
        <v>18/03/2021 16:51</v>
      </c>
      <c r="P5962" s="24">
        <f t="shared" si="486"/>
        <v>0.132638888884685</v>
      </c>
      <c r="Q5962" s="28">
        <v>0</v>
      </c>
      <c r="R5962" s="27">
        <f t="shared" si="487"/>
        <v>190.9999999939464</v>
      </c>
      <c r="S5962" s="3" t="s">
        <v>4</v>
      </c>
      <c r="T5962" s="3" t="s">
        <v>6085</v>
      </c>
      <c r="U5962" s="3" t="s">
        <v>4</v>
      </c>
      <c r="V5962" s="3" t="s">
        <v>6128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4</v>
      </c>
      <c r="AC5962" s="5">
        <v>0</v>
      </c>
      <c r="AD5962" s="5">
        <v>0</v>
      </c>
      <c r="AE5962" s="2">
        <v>2</v>
      </c>
      <c r="AF5962" s="2">
        <v>0</v>
      </c>
      <c r="AG5962" s="2">
        <v>0</v>
      </c>
      <c r="AH5962" s="2">
        <v>0</v>
      </c>
      <c r="AI5962" s="2">
        <v>0</v>
      </c>
      <c r="AJ5962" s="2">
        <v>1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 t="s">
        <v>4</v>
      </c>
      <c r="AT5962" s="2" t="s">
        <v>4</v>
      </c>
    </row>
    <row r="5963" spans="1:46" x14ac:dyDescent="0.2">
      <c r="A5963" s="2">
        <v>1648703</v>
      </c>
      <c r="B5963" s="2">
        <v>839262</v>
      </c>
      <c r="C5963" s="7">
        <v>24.113197031635</v>
      </c>
      <c r="D5963" s="7">
        <v>38.403579712826797</v>
      </c>
      <c r="E5963" s="19" t="s">
        <v>6102</v>
      </c>
      <c r="F5963" s="46">
        <f>INDEX(Δεδομένα!$P:$P,MATCH('2021'!E5963,Δεδομένα!$O:$O,0))</f>
        <v>181</v>
      </c>
      <c r="G5963" s="49" t="s">
        <v>6012</v>
      </c>
      <c r="H5963" s="51" t="str">
        <f>INDEX(Δεδομένα!B$1:B$51,MATCH('2021'!G5963,Δεδομένα!A$1:A$51,0))</f>
        <v>ΣΤΕΡΕΑΣ ΕΛΛΑΔΟΣ</v>
      </c>
      <c r="I5963" s="53">
        <f>INDEX(Δεδομένα!E$1:E$13,MATCH('2021'!H5963,Δεδομένα!D$1:D$13,0))</f>
        <v>9</v>
      </c>
      <c r="J5963" s="4">
        <v>44274</v>
      </c>
      <c r="K5963" s="3" t="s">
        <v>951</v>
      </c>
      <c r="L5963" s="17" t="str">
        <f t="shared" si="484"/>
        <v>19/03/2021 18:29</v>
      </c>
      <c r="M5963" s="4">
        <v>44274</v>
      </c>
      <c r="N5963" s="3" t="s">
        <v>968</v>
      </c>
      <c r="O5963" s="17" t="str">
        <f t="shared" si="485"/>
        <v>19/03/2021 19:14</v>
      </c>
      <c r="P5963" s="24">
        <f t="shared" si="486"/>
        <v>3.125E-2</v>
      </c>
      <c r="Q5963" s="28">
        <v>0</v>
      </c>
      <c r="R5963" s="27">
        <f t="shared" si="487"/>
        <v>45</v>
      </c>
      <c r="S5963" s="3" t="s">
        <v>4</v>
      </c>
      <c r="T5963" s="3" t="s">
        <v>6085</v>
      </c>
      <c r="U5963" s="3" t="s">
        <v>4</v>
      </c>
      <c r="V5963" s="3" t="s">
        <v>6107</v>
      </c>
      <c r="W5963" s="5">
        <v>0</v>
      </c>
      <c r="X5963" s="5">
        <v>0</v>
      </c>
      <c r="Y5963" s="5">
        <v>0</v>
      </c>
      <c r="Z5963" s="5">
        <v>0</v>
      </c>
      <c r="AA5963" s="5">
        <v>0.05</v>
      </c>
      <c r="AB5963" s="5">
        <v>0</v>
      </c>
      <c r="AC5963" s="5">
        <v>0</v>
      </c>
      <c r="AD5963" s="5">
        <v>0</v>
      </c>
      <c r="AE5963" s="2">
        <v>2</v>
      </c>
      <c r="AF5963" s="2">
        <v>0</v>
      </c>
      <c r="AG5963" s="2">
        <v>0</v>
      </c>
      <c r="AH5963" s="2">
        <v>0</v>
      </c>
      <c r="AI5963" s="2">
        <v>0</v>
      </c>
      <c r="AJ5963" s="2">
        <v>1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 t="s">
        <v>4</v>
      </c>
      <c r="AT5963" s="2" t="s">
        <v>4</v>
      </c>
    </row>
    <row r="5964" spans="1:46" x14ac:dyDescent="0.2">
      <c r="A5964" s="2">
        <v>1650579</v>
      </c>
      <c r="B5964" s="2">
        <v>841318</v>
      </c>
      <c r="C5964" s="7">
        <v>23.891176223754901</v>
      </c>
      <c r="D5964" s="7">
        <v>38.435478210449197</v>
      </c>
      <c r="E5964" s="19" t="s">
        <v>6102</v>
      </c>
      <c r="F5964" s="46">
        <f>INDEX(Δεδομένα!$P:$P,MATCH('2021'!E5964,Δεδομένα!$O:$O,0))</f>
        <v>181</v>
      </c>
      <c r="G5964" s="49" t="s">
        <v>6012</v>
      </c>
      <c r="H5964" s="51" t="str">
        <f>INDEX(Δεδομένα!B$1:B$51,MATCH('2021'!G5964,Δεδομένα!A$1:A$51,0))</f>
        <v>ΣΤΕΡΕΑΣ ΕΛΛΑΔΟΣ</v>
      </c>
      <c r="I5964" s="53">
        <f>INDEX(Δεδομένα!E$1:E$13,MATCH('2021'!H5964,Δεδομένα!D$1:D$13,0))</f>
        <v>9</v>
      </c>
      <c r="J5964" s="4">
        <v>44284</v>
      </c>
      <c r="K5964" s="3" t="s">
        <v>490</v>
      </c>
      <c r="L5964" s="17" t="str">
        <f t="shared" si="484"/>
        <v>29/03/2021 16:00</v>
      </c>
      <c r="M5964" s="4">
        <v>44284</v>
      </c>
      <c r="N5964" s="3" t="s">
        <v>970</v>
      </c>
      <c r="O5964" s="17" t="str">
        <f t="shared" si="485"/>
        <v>29/03/2021 17:29</v>
      </c>
      <c r="P5964" s="24">
        <f t="shared" si="486"/>
        <v>6.1805555560567882E-2</v>
      </c>
      <c r="Q5964" s="28">
        <v>0</v>
      </c>
      <c r="R5964" s="27">
        <f t="shared" si="487"/>
        <v>89.00000000721775</v>
      </c>
      <c r="S5964" s="3" t="s">
        <v>4</v>
      </c>
      <c r="T5964" s="3" t="s">
        <v>6013</v>
      </c>
      <c r="U5964" s="3" t="s">
        <v>6129</v>
      </c>
      <c r="V5964" s="3" t="s">
        <v>6129</v>
      </c>
      <c r="W5964" s="5">
        <v>0</v>
      </c>
      <c r="X5964" s="5">
        <v>0</v>
      </c>
      <c r="Y5964" s="5">
        <v>0</v>
      </c>
      <c r="Z5964" s="5">
        <v>0</v>
      </c>
      <c r="AA5964" s="5">
        <v>0.3</v>
      </c>
      <c r="AB5964" s="5">
        <v>0</v>
      </c>
      <c r="AC5964" s="5">
        <v>0</v>
      </c>
      <c r="AD5964" s="5">
        <v>0</v>
      </c>
      <c r="AE5964" s="2">
        <v>3</v>
      </c>
      <c r="AF5964" s="2">
        <v>0</v>
      </c>
      <c r="AG5964" s="2">
        <v>6</v>
      </c>
      <c r="AH5964" s="2">
        <v>0</v>
      </c>
      <c r="AI5964" s="2">
        <v>0</v>
      </c>
      <c r="AJ5964" s="2">
        <v>1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 t="s">
        <v>4</v>
      </c>
      <c r="AT5964" s="2" t="s">
        <v>4</v>
      </c>
    </row>
    <row r="5965" spans="1:46" x14ac:dyDescent="0.2">
      <c r="A5965" s="2">
        <v>1650605</v>
      </c>
      <c r="B5965" s="2">
        <v>841356</v>
      </c>
      <c r="C5965" s="7">
        <v>24.113170096793201</v>
      </c>
      <c r="D5965" s="7">
        <v>38.404281630922704</v>
      </c>
      <c r="E5965" s="19" t="s">
        <v>6102</v>
      </c>
      <c r="F5965" s="46">
        <f>INDEX(Δεδομένα!$P:$P,MATCH('2021'!E5965,Δεδομένα!$O:$O,0))</f>
        <v>181</v>
      </c>
      <c r="G5965" s="49" t="s">
        <v>6012</v>
      </c>
      <c r="H5965" s="51" t="str">
        <f>INDEX(Δεδομένα!B$1:B$51,MATCH('2021'!G5965,Δεδομένα!A$1:A$51,0))</f>
        <v>ΣΤΕΡΕΑΣ ΕΛΛΑΔΟΣ</v>
      </c>
      <c r="I5965" s="53">
        <f>INDEX(Δεδομένα!E$1:E$13,MATCH('2021'!H5965,Δεδομένα!D$1:D$13,0))</f>
        <v>9</v>
      </c>
      <c r="J5965" s="4">
        <v>44284</v>
      </c>
      <c r="K5965" s="3" t="s">
        <v>9</v>
      </c>
      <c r="L5965" s="17" t="str">
        <f t="shared" si="484"/>
        <v>29/03/2021 18:15</v>
      </c>
      <c r="M5965" s="4">
        <v>44284</v>
      </c>
      <c r="N5965" s="3" t="s">
        <v>56</v>
      </c>
      <c r="O5965" s="17" t="str">
        <f t="shared" si="485"/>
        <v>29/03/2021 19:56</v>
      </c>
      <c r="P5965" s="24">
        <f t="shared" si="486"/>
        <v>7.013888889196096E-2</v>
      </c>
      <c r="Q5965" s="28">
        <v>0</v>
      </c>
      <c r="R5965" s="27">
        <f t="shared" si="487"/>
        <v>101.00000000442378</v>
      </c>
      <c r="S5965" s="3" t="s">
        <v>4</v>
      </c>
      <c r="T5965" s="3" t="s">
        <v>6085</v>
      </c>
      <c r="U5965" s="3" t="s">
        <v>6107</v>
      </c>
      <c r="V5965" s="3" t="s">
        <v>6130</v>
      </c>
      <c r="W5965" s="5">
        <v>0</v>
      </c>
      <c r="X5965" s="5">
        <v>0</v>
      </c>
      <c r="Y5965" s="5">
        <v>0</v>
      </c>
      <c r="Z5965" s="5">
        <v>0</v>
      </c>
      <c r="AA5965" s="5">
        <v>0.5</v>
      </c>
      <c r="AB5965" s="5">
        <v>0</v>
      </c>
      <c r="AC5965" s="5">
        <v>0</v>
      </c>
      <c r="AD5965" s="5">
        <v>0</v>
      </c>
      <c r="AE5965" s="2">
        <v>2</v>
      </c>
      <c r="AF5965" s="2">
        <v>0</v>
      </c>
      <c r="AG5965" s="2">
        <v>0</v>
      </c>
      <c r="AH5965" s="2">
        <v>0</v>
      </c>
      <c r="AI5965" s="2">
        <v>0</v>
      </c>
      <c r="AJ5965" s="2">
        <v>1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 t="s">
        <v>4</v>
      </c>
      <c r="AT5965" s="2" t="s">
        <v>4</v>
      </c>
    </row>
    <row r="5966" spans="1:46" x14ac:dyDescent="0.2">
      <c r="A5966" s="2">
        <v>1650915</v>
      </c>
      <c r="B5966" s="2">
        <v>841573</v>
      </c>
      <c r="C5966" s="7">
        <v>24.112925379127098</v>
      </c>
      <c r="D5966" s="7">
        <v>38.402709442225103</v>
      </c>
      <c r="E5966" s="19" t="s">
        <v>6102</v>
      </c>
      <c r="F5966" s="46">
        <f>INDEX(Δεδομένα!$P:$P,MATCH('2021'!E5966,Δεδομένα!$O:$O,0))</f>
        <v>181</v>
      </c>
      <c r="G5966" s="49" t="s">
        <v>6012</v>
      </c>
      <c r="H5966" s="51" t="str">
        <f>INDEX(Δεδομένα!B$1:B$51,MATCH('2021'!G5966,Δεδομένα!A$1:A$51,0))</f>
        <v>ΣΤΕΡΕΑΣ ΕΛΛΑΔΟΣ</v>
      </c>
      <c r="I5966" s="53">
        <f>INDEX(Δεδομένα!E$1:E$13,MATCH('2021'!H5966,Δεδομένα!D$1:D$13,0))</f>
        <v>9</v>
      </c>
      <c r="J5966" s="4">
        <v>44285</v>
      </c>
      <c r="K5966" s="3" t="s">
        <v>221</v>
      </c>
      <c r="L5966" s="17" t="str">
        <f t="shared" si="484"/>
        <v>30/03/2021 16:15</v>
      </c>
      <c r="M5966" s="4">
        <v>44285</v>
      </c>
      <c r="N5966" s="3" t="s">
        <v>1871</v>
      </c>
      <c r="O5966" s="17" t="str">
        <f t="shared" si="485"/>
        <v>30/03/2021 18:18</v>
      </c>
      <c r="P5966" s="24">
        <f t="shared" si="486"/>
        <v>8.5416666661330964E-2</v>
      </c>
      <c r="Q5966" s="28">
        <v>0</v>
      </c>
      <c r="R5966" s="27">
        <f t="shared" si="487"/>
        <v>122.99999999231659</v>
      </c>
      <c r="S5966" s="3" t="s">
        <v>4</v>
      </c>
      <c r="T5966" s="3" t="s">
        <v>6085</v>
      </c>
      <c r="U5966" s="3" t="s">
        <v>6107</v>
      </c>
      <c r="V5966" s="3" t="s">
        <v>6131</v>
      </c>
      <c r="W5966" s="5">
        <v>0</v>
      </c>
      <c r="X5966" s="5">
        <v>0</v>
      </c>
      <c r="Y5966" s="5">
        <v>0</v>
      </c>
      <c r="Z5966" s="5">
        <v>0</v>
      </c>
      <c r="AA5966" s="5">
        <v>0.3</v>
      </c>
      <c r="AB5966" s="5">
        <v>0</v>
      </c>
      <c r="AC5966" s="5">
        <v>0</v>
      </c>
      <c r="AD5966" s="5">
        <v>0</v>
      </c>
      <c r="AE5966" s="2">
        <v>2</v>
      </c>
      <c r="AF5966" s="2">
        <v>0</v>
      </c>
      <c r="AG5966" s="2">
        <v>0</v>
      </c>
      <c r="AH5966" s="2">
        <v>0</v>
      </c>
      <c r="AI5966" s="2">
        <v>0</v>
      </c>
      <c r="AJ5966" s="2">
        <v>1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 t="s">
        <v>4</v>
      </c>
      <c r="AT5966" s="2" t="s">
        <v>4</v>
      </c>
    </row>
    <row r="5967" spans="1:46" x14ac:dyDescent="0.2">
      <c r="A5967" s="2">
        <v>1653250</v>
      </c>
      <c r="B5967" s="2">
        <v>844153</v>
      </c>
      <c r="C5967" s="7">
        <v>24.201526141145401</v>
      </c>
      <c r="D5967" s="7">
        <v>38.261335813022498</v>
      </c>
      <c r="E5967" s="19" t="s">
        <v>6102</v>
      </c>
      <c r="F5967" s="46">
        <f>INDEX(Δεδομένα!$P:$P,MATCH('2021'!E5967,Δεδομένα!$O:$O,0))</f>
        <v>181</v>
      </c>
      <c r="G5967" s="49" t="s">
        <v>6012</v>
      </c>
      <c r="H5967" s="51" t="str">
        <f>INDEX(Δεδομένα!B$1:B$51,MATCH('2021'!G5967,Δεδομένα!A$1:A$51,0))</f>
        <v>ΣΤΕΡΕΑΣ ΕΛΛΑΔΟΣ</v>
      </c>
      <c r="I5967" s="53">
        <f>INDEX(Δεδομένα!E$1:E$13,MATCH('2021'!H5967,Δεδομένα!D$1:D$13,0))</f>
        <v>9</v>
      </c>
      <c r="J5967" s="4">
        <v>44295</v>
      </c>
      <c r="K5967" s="3" t="s">
        <v>563</v>
      </c>
      <c r="L5967" s="17" t="str">
        <f t="shared" si="484"/>
        <v>09/04/2021 17:15</v>
      </c>
      <c r="M5967" s="4">
        <v>44295</v>
      </c>
      <c r="N5967" s="3" t="s">
        <v>150</v>
      </c>
      <c r="O5967" s="17" t="str">
        <f t="shared" si="485"/>
        <v>09/04/2021 19:00</v>
      </c>
      <c r="P5967" s="24">
        <f t="shared" si="486"/>
        <v>7.2916666664241347E-2</v>
      </c>
      <c r="Q5967" s="28">
        <v>0</v>
      </c>
      <c r="R5967" s="27">
        <f t="shared" si="487"/>
        <v>104.99999999650754</v>
      </c>
      <c r="S5967" s="3" t="s">
        <v>4</v>
      </c>
      <c r="T5967" s="3" t="s">
        <v>6104</v>
      </c>
      <c r="U5967" s="3" t="s">
        <v>6132</v>
      </c>
      <c r="V5967" s="3" t="s">
        <v>6133</v>
      </c>
      <c r="W5967" s="5">
        <v>0</v>
      </c>
      <c r="X5967" s="5">
        <v>0.5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2">
        <v>3</v>
      </c>
      <c r="AF5967" s="2">
        <v>0</v>
      </c>
      <c r="AG5967" s="2">
        <v>0</v>
      </c>
      <c r="AH5967" s="2">
        <v>0</v>
      </c>
      <c r="AI5967" s="2">
        <v>4</v>
      </c>
      <c r="AJ5967" s="2">
        <v>2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 t="s">
        <v>4</v>
      </c>
      <c r="AT5967" s="2" t="s">
        <v>4</v>
      </c>
    </row>
    <row r="5968" spans="1:46" x14ac:dyDescent="0.2">
      <c r="A5968" s="2">
        <v>1653252</v>
      </c>
      <c r="B5968" s="2">
        <v>844323</v>
      </c>
      <c r="C5968" s="7">
        <v>24.1748324023309</v>
      </c>
      <c r="D5968" s="7">
        <v>38.340153399427102</v>
      </c>
      <c r="E5968" s="19" t="s">
        <v>6102</v>
      </c>
      <c r="F5968" s="46">
        <f>INDEX(Δεδομένα!$P:$P,MATCH('2021'!E5968,Δεδομένα!$O:$O,0))</f>
        <v>181</v>
      </c>
      <c r="G5968" s="49" t="s">
        <v>6012</v>
      </c>
      <c r="H5968" s="51" t="str">
        <f>INDEX(Δεδομένα!B$1:B$51,MATCH('2021'!G5968,Δεδομένα!A$1:A$51,0))</f>
        <v>ΣΤΕΡΕΑΣ ΕΛΛΑΔΟΣ</v>
      </c>
      <c r="I5968" s="53">
        <f>INDEX(Δεδομένα!E$1:E$13,MATCH('2021'!H5968,Δεδομένα!D$1:D$13,0))</f>
        <v>9</v>
      </c>
      <c r="J5968" s="4">
        <v>44296</v>
      </c>
      <c r="K5968" s="3" t="s">
        <v>557</v>
      </c>
      <c r="L5968" s="17" t="str">
        <f t="shared" si="484"/>
        <v>10/04/2021 10:12</v>
      </c>
      <c r="M5968" s="4">
        <v>44296</v>
      </c>
      <c r="N5968" s="3" t="s">
        <v>196</v>
      </c>
      <c r="O5968" s="17" t="str">
        <f t="shared" si="485"/>
        <v>10/04/2021 14:15</v>
      </c>
      <c r="P5968" s="24">
        <f t="shared" si="486"/>
        <v>0.16874999999708962</v>
      </c>
      <c r="Q5968" s="28">
        <v>0</v>
      </c>
      <c r="R5968" s="27">
        <f t="shared" si="487"/>
        <v>242.99999999580905</v>
      </c>
      <c r="S5968" s="3" t="s">
        <v>4</v>
      </c>
      <c r="T5968" s="3" t="s">
        <v>6085</v>
      </c>
      <c r="U5968" s="3" t="s">
        <v>6124</v>
      </c>
      <c r="V5968" s="3" t="s">
        <v>123</v>
      </c>
      <c r="W5968" s="5">
        <v>0</v>
      </c>
      <c r="X5968" s="5">
        <v>2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2">
        <v>7</v>
      </c>
      <c r="AF5968" s="2">
        <v>0</v>
      </c>
      <c r="AG5968" s="2">
        <v>0</v>
      </c>
      <c r="AH5968" s="2">
        <v>0</v>
      </c>
      <c r="AI5968" s="2">
        <v>0</v>
      </c>
      <c r="AJ5968" s="2">
        <v>3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 t="s">
        <v>4</v>
      </c>
      <c r="AT5968" s="2" t="s">
        <v>4</v>
      </c>
    </row>
    <row r="5969" spans="1:46" x14ac:dyDescent="0.2">
      <c r="A5969" s="2">
        <v>1667436</v>
      </c>
      <c r="B5969" s="2">
        <v>859005</v>
      </c>
      <c r="C5969" s="7">
        <v>24.127493094049601</v>
      </c>
      <c r="D5969" s="7">
        <v>38.396672643612099</v>
      </c>
      <c r="E5969" s="19" t="s">
        <v>6102</v>
      </c>
      <c r="F5969" s="46">
        <f>INDEX(Δεδομένα!$P:$P,MATCH('2021'!E5969,Δεδομένα!$O:$O,0))</f>
        <v>181</v>
      </c>
      <c r="G5969" s="49" t="s">
        <v>6012</v>
      </c>
      <c r="H5969" s="51" t="str">
        <f>INDEX(Δεδομένα!B$1:B$51,MATCH('2021'!G5969,Δεδομένα!A$1:A$51,0))</f>
        <v>ΣΤΕΡΕΑΣ ΕΛΛΑΔΟΣ</v>
      </c>
      <c r="I5969" s="53">
        <f>INDEX(Δεδομένα!E$1:E$13,MATCH('2021'!H5969,Δεδομένα!D$1:D$13,0))</f>
        <v>9</v>
      </c>
      <c r="J5969" s="4">
        <v>44352</v>
      </c>
      <c r="K5969" s="3" t="s">
        <v>119</v>
      </c>
      <c r="L5969" s="17" t="str">
        <f t="shared" si="484"/>
        <v>05/06/2021 12:25</v>
      </c>
      <c r="M5969" s="4">
        <v>44352</v>
      </c>
      <c r="N5969" s="3" t="s">
        <v>446</v>
      </c>
      <c r="O5969" s="17" t="str">
        <f t="shared" si="485"/>
        <v>05/06/2021 13:05</v>
      </c>
      <c r="P5969" s="24">
        <f t="shared" si="486"/>
        <v>2.7777777781011537E-2</v>
      </c>
      <c r="Q5969" s="28">
        <v>0</v>
      </c>
      <c r="R5969" s="27">
        <f t="shared" si="487"/>
        <v>40.000000004656613</v>
      </c>
      <c r="S5969" s="3" t="s">
        <v>4</v>
      </c>
      <c r="T5969" s="3" t="s">
        <v>6085</v>
      </c>
      <c r="U5969" s="3" t="s">
        <v>4</v>
      </c>
      <c r="V5969" s="3" t="s">
        <v>6134</v>
      </c>
      <c r="W5969" s="5">
        <v>0</v>
      </c>
      <c r="X5969" s="5">
        <v>0</v>
      </c>
      <c r="Y5969" s="5">
        <v>0</v>
      </c>
      <c r="Z5969" s="5">
        <v>0.5</v>
      </c>
      <c r="AA5969" s="5">
        <v>0</v>
      </c>
      <c r="AB5969" s="5">
        <v>0</v>
      </c>
      <c r="AC5969" s="5">
        <v>0</v>
      </c>
      <c r="AD5969" s="5">
        <v>0</v>
      </c>
      <c r="AE5969" s="2">
        <v>5</v>
      </c>
      <c r="AF5969" s="2">
        <v>0</v>
      </c>
      <c r="AG5969" s="2">
        <v>0</v>
      </c>
      <c r="AH5969" s="2">
        <v>0</v>
      </c>
      <c r="AI5969" s="2">
        <v>0</v>
      </c>
      <c r="AJ5969" s="2">
        <v>3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 t="s">
        <v>4</v>
      </c>
      <c r="AT5969" s="2" t="s">
        <v>4</v>
      </c>
    </row>
    <row r="5970" spans="1:46" x14ac:dyDescent="0.2">
      <c r="A5970" s="2">
        <v>1679118</v>
      </c>
      <c r="B5970" s="2">
        <v>871657</v>
      </c>
      <c r="C5970" s="7">
        <v>24.0272464330925</v>
      </c>
      <c r="D5970" s="7">
        <v>38.461309786183101</v>
      </c>
      <c r="E5970" s="19" t="s">
        <v>6102</v>
      </c>
      <c r="F5970" s="46">
        <f>INDEX(Δεδομένα!$P:$P,MATCH('2021'!E5970,Δεδομένα!$O:$O,0))</f>
        <v>181</v>
      </c>
      <c r="G5970" s="49" t="s">
        <v>6012</v>
      </c>
      <c r="H5970" s="51" t="str">
        <f>INDEX(Δεδομένα!B$1:B$51,MATCH('2021'!G5970,Δεδομένα!A$1:A$51,0))</f>
        <v>ΣΤΕΡΕΑΣ ΕΛΛΑΔΟΣ</v>
      </c>
      <c r="I5970" s="53">
        <f>INDEX(Δεδομένα!E$1:E$13,MATCH('2021'!H5970,Δεδομένα!D$1:D$13,0))</f>
        <v>9</v>
      </c>
      <c r="J5970" s="4">
        <v>44393</v>
      </c>
      <c r="K5970" s="3" t="s">
        <v>552</v>
      </c>
      <c r="L5970" s="17" t="str">
        <f t="shared" si="484"/>
        <v>16/07/2021 13:00</v>
      </c>
      <c r="M5970" s="4">
        <v>44393</v>
      </c>
      <c r="N5970" s="3" t="s">
        <v>1145</v>
      </c>
      <c r="O5970" s="17" t="str">
        <f t="shared" si="485"/>
        <v>16/07/2021 19:29</v>
      </c>
      <c r="P5970" s="24">
        <f t="shared" si="486"/>
        <v>0.27013888888905058</v>
      </c>
      <c r="Q5970" s="28">
        <v>0</v>
      </c>
      <c r="R5970" s="27">
        <f t="shared" si="487"/>
        <v>389.00000000023283</v>
      </c>
      <c r="S5970" s="3" t="s">
        <v>4</v>
      </c>
      <c r="T5970" s="3" t="s">
        <v>6085</v>
      </c>
      <c r="U5970" s="3" t="s">
        <v>4</v>
      </c>
      <c r="V5970" s="3" t="s">
        <v>6135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1.5</v>
      </c>
      <c r="AC5970" s="5">
        <v>0</v>
      </c>
      <c r="AD5970" s="5">
        <v>0</v>
      </c>
      <c r="AE5970" s="2">
        <v>10</v>
      </c>
      <c r="AF5970" s="2">
        <v>0</v>
      </c>
      <c r="AG5970" s="2">
        <v>0</v>
      </c>
      <c r="AH5970" s="2">
        <v>0</v>
      </c>
      <c r="AI5970" s="2">
        <v>0</v>
      </c>
      <c r="AJ5970" s="2">
        <v>5</v>
      </c>
      <c r="AK5970" s="2">
        <v>0</v>
      </c>
      <c r="AL5970" s="2">
        <v>1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</row>
    <row r="5971" spans="1:46" x14ac:dyDescent="0.2">
      <c r="A5971" s="2">
        <v>1680719</v>
      </c>
      <c r="B5971" s="2">
        <v>873934</v>
      </c>
      <c r="C5971" s="7">
        <v>24.055378612989301</v>
      </c>
      <c r="D5971" s="7">
        <v>38.396931403254598</v>
      </c>
      <c r="E5971" s="19" t="s">
        <v>6102</v>
      </c>
      <c r="F5971" s="46">
        <f>INDEX(Δεδομένα!$P:$P,MATCH('2021'!E5971,Δεδομένα!$O:$O,0))</f>
        <v>181</v>
      </c>
      <c r="G5971" s="49" t="s">
        <v>6012</v>
      </c>
      <c r="H5971" s="51" t="str">
        <f>INDEX(Δεδομένα!B$1:B$51,MATCH('2021'!G5971,Δεδομένα!A$1:A$51,0))</f>
        <v>ΣΤΕΡΕΑΣ ΕΛΛΑΔΟΣ</v>
      </c>
      <c r="I5971" s="53">
        <f>INDEX(Δεδομένα!E$1:E$13,MATCH('2021'!H5971,Δεδομένα!D$1:D$13,0))</f>
        <v>9</v>
      </c>
      <c r="J5971" s="4">
        <v>44400</v>
      </c>
      <c r="K5971" s="3" t="s">
        <v>96</v>
      </c>
      <c r="L5971" s="17" t="str">
        <f t="shared" si="484"/>
        <v>23/07/2021 20:55</v>
      </c>
      <c r="M5971" s="4">
        <v>44400</v>
      </c>
      <c r="N5971" s="3" t="s">
        <v>97</v>
      </c>
      <c r="O5971" s="17" t="str">
        <f t="shared" si="485"/>
        <v>23/07/2021 22:30</v>
      </c>
      <c r="P5971" s="24">
        <f t="shared" si="486"/>
        <v>6.5972222218988463E-2</v>
      </c>
      <c r="Q5971" s="28">
        <v>0</v>
      </c>
      <c r="R5971" s="27">
        <f t="shared" si="487"/>
        <v>94.999999995343387</v>
      </c>
      <c r="S5971" s="3" t="s">
        <v>4</v>
      </c>
      <c r="T5971" s="3" t="s">
        <v>6085</v>
      </c>
      <c r="U5971" s="3" t="s">
        <v>6136</v>
      </c>
      <c r="V5971" s="3" t="s">
        <v>6137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0.5</v>
      </c>
      <c r="AC5971" s="5">
        <v>0</v>
      </c>
      <c r="AD5971" s="5">
        <v>0</v>
      </c>
      <c r="AE5971" s="2">
        <v>8</v>
      </c>
      <c r="AF5971" s="2">
        <v>0</v>
      </c>
      <c r="AG5971" s="2">
        <v>0</v>
      </c>
      <c r="AH5971" s="2">
        <v>0</v>
      </c>
      <c r="AI5971" s="2">
        <v>0</v>
      </c>
      <c r="AJ5971" s="2">
        <v>4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</row>
    <row r="5972" spans="1:46" x14ac:dyDescent="0.2">
      <c r="A5972" s="2">
        <v>1680718</v>
      </c>
      <c r="B5972" s="2">
        <v>873938</v>
      </c>
      <c r="D5972" s="2"/>
      <c r="E5972" s="19" t="s">
        <v>6102</v>
      </c>
      <c r="F5972" s="46">
        <f>INDEX(Δεδομένα!$P:$P,MATCH('2021'!E5972,Δεδομένα!$O:$O,0))</f>
        <v>181</v>
      </c>
      <c r="G5972" s="49" t="s">
        <v>6012</v>
      </c>
      <c r="H5972" s="51" t="str">
        <f>INDEX(Δεδομένα!B$1:B$51,MATCH('2021'!G5972,Δεδομένα!A$1:A$51,0))</f>
        <v>ΣΤΕΡΕΑΣ ΕΛΛΑΔΟΣ</v>
      </c>
      <c r="I5972" s="53">
        <f>INDEX(Δεδομένα!E$1:E$13,MATCH('2021'!H5972,Δεδομένα!D$1:D$13,0))</f>
        <v>9</v>
      </c>
      <c r="J5972" s="4">
        <v>44400</v>
      </c>
      <c r="K5972" s="3" t="s">
        <v>96</v>
      </c>
      <c r="L5972" s="17" t="str">
        <f t="shared" si="484"/>
        <v>23/07/2021 20:55</v>
      </c>
      <c r="M5972" s="4">
        <v>44400</v>
      </c>
      <c r="N5972" s="3" t="s">
        <v>1014</v>
      </c>
      <c r="O5972" s="17" t="str">
        <f t="shared" si="485"/>
        <v>23/07/2021 21:55</v>
      </c>
      <c r="P5972" s="24">
        <f t="shared" si="486"/>
        <v>4.1666666664241347E-2</v>
      </c>
      <c r="Q5972" s="28">
        <v>0</v>
      </c>
      <c r="R5972" s="27">
        <f t="shared" si="487"/>
        <v>59.99999999650754</v>
      </c>
      <c r="S5972" s="3" t="s">
        <v>4</v>
      </c>
      <c r="T5972" s="3" t="s">
        <v>6085</v>
      </c>
      <c r="U5972" s="3" t="s">
        <v>4</v>
      </c>
      <c r="V5972" s="3" t="s">
        <v>6136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0.5</v>
      </c>
      <c r="AC5972" s="5">
        <v>0</v>
      </c>
      <c r="AD5972" s="5">
        <v>0</v>
      </c>
      <c r="AE5972" s="2">
        <v>2</v>
      </c>
      <c r="AF5972" s="2">
        <v>0</v>
      </c>
      <c r="AG5972" s="2">
        <v>0</v>
      </c>
      <c r="AH5972" s="2">
        <v>0</v>
      </c>
      <c r="AI5972" s="2">
        <v>0</v>
      </c>
      <c r="AJ5972" s="2">
        <v>1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</row>
    <row r="5973" spans="1:46" x14ac:dyDescent="0.2">
      <c r="A5973" s="2">
        <v>1681923</v>
      </c>
      <c r="B5973" s="2">
        <v>875238</v>
      </c>
      <c r="D5973" s="2"/>
      <c r="E5973" s="19" t="s">
        <v>6102</v>
      </c>
      <c r="F5973" s="46">
        <f>INDEX(Δεδομένα!$P:$P,MATCH('2021'!E5973,Δεδομένα!$O:$O,0))</f>
        <v>181</v>
      </c>
      <c r="G5973" s="49" t="s">
        <v>6012</v>
      </c>
      <c r="H5973" s="51" t="str">
        <f>INDEX(Δεδομένα!B$1:B$51,MATCH('2021'!G5973,Δεδομένα!A$1:A$51,0))</f>
        <v>ΣΤΕΡΕΑΣ ΕΛΛΑΔΟΣ</v>
      </c>
      <c r="I5973" s="53">
        <f>INDEX(Δεδομένα!E$1:E$13,MATCH('2021'!H5973,Δεδομένα!D$1:D$13,0))</f>
        <v>9</v>
      </c>
      <c r="J5973" s="4">
        <v>44405</v>
      </c>
      <c r="K5973" s="3" t="s">
        <v>1319</v>
      </c>
      <c r="L5973" s="17" t="str">
        <f t="shared" si="484"/>
        <v>28/07/2021 11:55</v>
      </c>
      <c r="M5973" s="4">
        <v>44405</v>
      </c>
      <c r="N5973" s="3" t="s">
        <v>1699</v>
      </c>
      <c r="O5973" s="17" t="str">
        <f t="shared" si="485"/>
        <v>28/07/2021 13:03</v>
      </c>
      <c r="P5973" s="24">
        <f t="shared" si="486"/>
        <v>4.722222221607808E-2</v>
      </c>
      <c r="Q5973" s="28">
        <v>0</v>
      </c>
      <c r="R5973" s="27">
        <f t="shared" si="487"/>
        <v>67.999999991152436</v>
      </c>
      <c r="S5973" s="3" t="s">
        <v>4</v>
      </c>
      <c r="T5973" s="3" t="s">
        <v>6085</v>
      </c>
      <c r="U5973" s="3" t="s">
        <v>4</v>
      </c>
      <c r="V5973" s="3" t="s">
        <v>6138</v>
      </c>
      <c r="W5973" s="5">
        <v>0</v>
      </c>
      <c r="X5973" s="5">
        <v>0.05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2">
        <v>4</v>
      </c>
      <c r="AF5973" s="2">
        <v>0</v>
      </c>
      <c r="AG5973" s="2">
        <v>0</v>
      </c>
      <c r="AH5973" s="2">
        <v>0</v>
      </c>
      <c r="AI5973" s="2">
        <v>0</v>
      </c>
      <c r="AJ5973" s="2">
        <v>2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</row>
    <row r="5974" spans="1:46" x14ac:dyDescent="0.2">
      <c r="A5974" s="2">
        <v>1684913</v>
      </c>
      <c r="B5974" s="2">
        <v>877500</v>
      </c>
      <c r="C5974" s="7">
        <v>24.1209505979472</v>
      </c>
      <c r="D5974" s="7">
        <v>38.3981977038829</v>
      </c>
      <c r="E5974" s="19" t="s">
        <v>6102</v>
      </c>
      <c r="F5974" s="46">
        <f>INDEX(Δεδομένα!$P:$P,MATCH('2021'!E5974,Δεδομένα!$O:$O,0))</f>
        <v>181</v>
      </c>
      <c r="G5974" s="49" t="s">
        <v>6012</v>
      </c>
      <c r="H5974" s="51" t="str">
        <f>INDEX(Δεδομένα!B$1:B$51,MATCH('2021'!G5974,Δεδομένα!A$1:A$51,0))</f>
        <v>ΣΤΕΡΕΑΣ ΕΛΛΑΔΟΣ</v>
      </c>
      <c r="I5974" s="53">
        <f>INDEX(Δεδομένα!E$1:E$13,MATCH('2021'!H5974,Δεδομένα!D$1:D$13,0))</f>
        <v>9</v>
      </c>
      <c r="J5974" s="4">
        <v>44411</v>
      </c>
      <c r="K5974" s="3" t="s">
        <v>590</v>
      </c>
      <c r="L5974" s="17" t="str">
        <f t="shared" si="484"/>
        <v>03/08/2021 15:25</v>
      </c>
      <c r="M5974" s="4">
        <v>44416</v>
      </c>
      <c r="N5974" s="3" t="s">
        <v>537</v>
      </c>
      <c r="O5974" s="17" t="str">
        <f t="shared" si="485"/>
        <v>08/08/2021 14:02</v>
      </c>
      <c r="P5974" s="29">
        <f t="shared" si="486"/>
        <v>4.9423611111124046</v>
      </c>
      <c r="Q5974" s="30">
        <f>4*24</f>
        <v>96</v>
      </c>
      <c r="R5974" s="27">
        <f t="shared" si="487"/>
        <v>7117.0000000018626</v>
      </c>
      <c r="S5974" s="3" t="s">
        <v>4</v>
      </c>
      <c r="T5974" s="3" t="s">
        <v>6085</v>
      </c>
      <c r="U5974" s="3" t="s">
        <v>6113</v>
      </c>
      <c r="V5974" s="3" t="s">
        <v>6139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200</v>
      </c>
      <c r="AC5974" s="5">
        <v>0</v>
      </c>
      <c r="AD5974" s="5">
        <v>0</v>
      </c>
      <c r="AE5974" s="2">
        <v>22</v>
      </c>
      <c r="AF5974" s="2">
        <v>0</v>
      </c>
      <c r="AG5974" s="2">
        <v>0</v>
      </c>
      <c r="AH5974" s="2">
        <v>0</v>
      </c>
      <c r="AI5974" s="2">
        <v>4</v>
      </c>
      <c r="AJ5974" s="2">
        <v>11</v>
      </c>
      <c r="AK5974" s="2">
        <v>0</v>
      </c>
      <c r="AL5974" s="2">
        <v>2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</row>
    <row r="5975" spans="1:46" x14ac:dyDescent="0.2">
      <c r="A5975" s="2">
        <v>1689469</v>
      </c>
      <c r="B5975" s="2">
        <v>882008</v>
      </c>
      <c r="C5975" s="7">
        <v>24.219374734865099</v>
      </c>
      <c r="D5975" s="7">
        <v>38.266900207230201</v>
      </c>
      <c r="E5975" s="19" t="s">
        <v>6102</v>
      </c>
      <c r="F5975" s="46">
        <f>INDEX(Δεδομένα!$P:$P,MATCH('2021'!E5975,Δεδομένα!$O:$O,0))</f>
        <v>181</v>
      </c>
      <c r="G5975" s="49" t="s">
        <v>6012</v>
      </c>
      <c r="H5975" s="51" t="str">
        <f>INDEX(Δεδομένα!B$1:B$51,MATCH('2021'!G5975,Δεδομένα!A$1:A$51,0))</f>
        <v>ΣΤΕΡΕΑΣ ΕΛΛΑΔΟΣ</v>
      </c>
      <c r="I5975" s="53">
        <f>INDEX(Δεδομένα!E$1:E$13,MATCH('2021'!H5975,Δεδομένα!D$1:D$13,0))</f>
        <v>9</v>
      </c>
      <c r="J5975" s="4">
        <v>44420</v>
      </c>
      <c r="K5975" s="3" t="s">
        <v>1794</v>
      </c>
      <c r="L5975" s="17" t="str">
        <f t="shared" si="484"/>
        <v>12/08/2021 00:39</v>
      </c>
      <c r="M5975" s="4">
        <v>44427</v>
      </c>
      <c r="N5975" s="3" t="s">
        <v>1010</v>
      </c>
      <c r="O5975" s="17" t="str">
        <f t="shared" si="485"/>
        <v>19/08/2021 11:03</v>
      </c>
      <c r="P5975" s="29">
        <f t="shared" si="486"/>
        <v>7.4333333333343035</v>
      </c>
      <c r="Q5975" s="30">
        <f>7*24</f>
        <v>168</v>
      </c>
      <c r="R5975" s="27">
        <f t="shared" si="487"/>
        <v>10704.000000001397</v>
      </c>
      <c r="S5975" s="3" t="s">
        <v>4</v>
      </c>
      <c r="T5975" s="3" t="s">
        <v>6104</v>
      </c>
      <c r="U5975" s="3" t="s">
        <v>6105</v>
      </c>
      <c r="V5975" s="3" t="s">
        <v>6140</v>
      </c>
      <c r="W5975" s="5">
        <v>0</v>
      </c>
      <c r="X5975" s="5">
        <v>80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2">
        <v>20</v>
      </c>
      <c r="AF5975" s="2">
        <v>0</v>
      </c>
      <c r="AG5975" s="2">
        <v>0</v>
      </c>
      <c r="AH5975" s="2">
        <v>0</v>
      </c>
      <c r="AI5975" s="2">
        <v>5</v>
      </c>
      <c r="AJ5975" s="2">
        <v>10</v>
      </c>
      <c r="AK5975" s="2">
        <v>0</v>
      </c>
      <c r="AL5975" s="2">
        <v>3</v>
      </c>
      <c r="AM5975" s="2">
        <v>0</v>
      </c>
      <c r="AN5975" s="2">
        <v>1</v>
      </c>
      <c r="AO5975" s="2">
        <v>0</v>
      </c>
      <c r="AP5975" s="2">
        <v>0</v>
      </c>
      <c r="AQ5975" s="2">
        <v>0</v>
      </c>
      <c r="AR5975" s="2">
        <v>0</v>
      </c>
      <c r="AS5975" s="2">
        <v>1</v>
      </c>
      <c r="AT5975" s="2">
        <v>0</v>
      </c>
    </row>
    <row r="5976" spans="1:46" x14ac:dyDescent="0.2">
      <c r="A5976" s="2">
        <v>1687657</v>
      </c>
      <c r="B5976" s="2">
        <v>882228</v>
      </c>
      <c r="C5976" s="7">
        <v>24.171626894967201</v>
      </c>
      <c r="D5976" s="7">
        <v>38.255363726411296</v>
      </c>
      <c r="E5976" s="19" t="s">
        <v>6102</v>
      </c>
      <c r="F5976" s="46">
        <f>INDEX(Δεδομένα!$P:$P,MATCH('2021'!E5976,Δεδομένα!$O:$O,0))</f>
        <v>181</v>
      </c>
      <c r="G5976" s="49" t="s">
        <v>6012</v>
      </c>
      <c r="H5976" s="51" t="str">
        <f>INDEX(Δεδομένα!B$1:B$51,MATCH('2021'!G5976,Δεδομένα!A$1:A$51,0))</f>
        <v>ΣΤΕΡΕΑΣ ΕΛΛΑΔΟΣ</v>
      </c>
      <c r="I5976" s="53">
        <f>INDEX(Δεδομένα!E$1:E$13,MATCH('2021'!H5976,Δεδομένα!D$1:D$13,0))</f>
        <v>9</v>
      </c>
      <c r="J5976" s="4">
        <v>44420</v>
      </c>
      <c r="K5976" s="3" t="s">
        <v>544</v>
      </c>
      <c r="L5976" s="17" t="str">
        <f t="shared" si="484"/>
        <v>12/08/2021 11:50</v>
      </c>
      <c r="M5976" s="4">
        <v>44423</v>
      </c>
      <c r="N5976" s="3" t="s">
        <v>409</v>
      </c>
      <c r="O5976" s="17" t="str">
        <f t="shared" si="485"/>
        <v>15/08/2021 18:14</v>
      </c>
      <c r="P5976" s="29">
        <f t="shared" si="486"/>
        <v>3.2666666666700621</v>
      </c>
      <c r="Q5976" s="30">
        <f>3*24</f>
        <v>72</v>
      </c>
      <c r="R5976" s="27">
        <f t="shared" si="487"/>
        <v>4704.0000000048894</v>
      </c>
      <c r="S5976" s="3" t="s">
        <v>4</v>
      </c>
      <c r="T5976" s="3" t="s">
        <v>6104</v>
      </c>
      <c r="U5976" s="3" t="s">
        <v>6132</v>
      </c>
      <c r="V5976" s="3" t="s">
        <v>6141</v>
      </c>
      <c r="W5976" s="5">
        <v>0</v>
      </c>
      <c r="X5976" s="5">
        <v>4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2">
        <v>10</v>
      </c>
      <c r="AF5976" s="2">
        <v>0</v>
      </c>
      <c r="AG5976" s="2">
        <v>0</v>
      </c>
      <c r="AH5976" s="2">
        <v>0</v>
      </c>
      <c r="AI5976" s="2">
        <v>0</v>
      </c>
      <c r="AJ5976" s="2">
        <v>4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</row>
    <row r="5977" spans="1:46" x14ac:dyDescent="0.2">
      <c r="A5977" s="2">
        <v>1688694</v>
      </c>
      <c r="B5977" s="2">
        <v>882819</v>
      </c>
      <c r="C5977" s="7">
        <v>24.172232726281401</v>
      </c>
      <c r="D5977" s="7">
        <v>38.40642241434</v>
      </c>
      <c r="E5977" s="19" t="s">
        <v>6102</v>
      </c>
      <c r="F5977" s="46">
        <f>INDEX(Δεδομένα!$P:$P,MATCH('2021'!E5977,Δεδομένα!$O:$O,0))</f>
        <v>181</v>
      </c>
      <c r="G5977" s="49" t="s">
        <v>6012</v>
      </c>
      <c r="H5977" s="51" t="str">
        <f>INDEX(Δεδομένα!B$1:B$51,MATCH('2021'!G5977,Δεδομένα!A$1:A$51,0))</f>
        <v>ΣΤΕΡΕΑΣ ΕΛΛΑΔΟΣ</v>
      </c>
      <c r="I5977" s="53">
        <f>INDEX(Δεδομένα!E$1:E$13,MATCH('2021'!H5977,Δεδομένα!D$1:D$13,0))</f>
        <v>9</v>
      </c>
      <c r="J5977" s="4">
        <v>44422</v>
      </c>
      <c r="K5977" s="3" t="s">
        <v>272</v>
      </c>
      <c r="L5977" s="17" t="str">
        <f t="shared" si="484"/>
        <v>14/08/2021 09:00</v>
      </c>
      <c r="M5977" s="4">
        <v>44425</v>
      </c>
      <c r="N5977" s="3" t="s">
        <v>164</v>
      </c>
      <c r="O5977" s="17" t="str">
        <f t="shared" si="485"/>
        <v>17/08/2021 19:13</v>
      </c>
      <c r="P5977" s="29">
        <f t="shared" si="486"/>
        <v>3.4256944444423425</v>
      </c>
      <c r="Q5977" s="30">
        <f>3*24</f>
        <v>72</v>
      </c>
      <c r="R5977" s="27">
        <f t="shared" si="487"/>
        <v>4932.9999999969732</v>
      </c>
      <c r="S5977" s="3" t="s">
        <v>4</v>
      </c>
      <c r="T5977" s="3" t="s">
        <v>6085</v>
      </c>
      <c r="U5977" s="3" t="s">
        <v>4</v>
      </c>
      <c r="V5977" s="3" t="s">
        <v>6142</v>
      </c>
      <c r="W5977" s="5">
        <v>0</v>
      </c>
      <c r="X5977" s="5">
        <v>5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2">
        <v>22</v>
      </c>
      <c r="AF5977" s="2">
        <v>4</v>
      </c>
      <c r="AG5977" s="2">
        <v>0</v>
      </c>
      <c r="AH5977" s="2">
        <v>0</v>
      </c>
      <c r="AI5977" s="2">
        <v>0</v>
      </c>
      <c r="AJ5977" s="2">
        <v>9</v>
      </c>
      <c r="AK5977" s="2">
        <v>0</v>
      </c>
      <c r="AL5977" s="2">
        <v>4</v>
      </c>
      <c r="AM5977" s="2">
        <v>0</v>
      </c>
      <c r="AN5977" s="2">
        <v>0</v>
      </c>
      <c r="AO5977" s="2">
        <v>1</v>
      </c>
      <c r="AP5977" s="2">
        <v>0</v>
      </c>
      <c r="AQ5977" s="2">
        <v>0</v>
      </c>
      <c r="AR5977" s="2">
        <v>0</v>
      </c>
      <c r="AS5977" s="2">
        <v>1</v>
      </c>
      <c r="AT5977" s="2">
        <v>0</v>
      </c>
    </row>
    <row r="5978" spans="1:46" x14ac:dyDescent="0.2">
      <c r="A5978" s="2">
        <v>1690465</v>
      </c>
      <c r="B5978" s="2">
        <v>882891</v>
      </c>
      <c r="C5978" s="7">
        <v>24.218021310113802</v>
      </c>
      <c r="D5978" s="7">
        <v>38.2656724984706</v>
      </c>
      <c r="E5978" s="19" t="s">
        <v>6102</v>
      </c>
      <c r="F5978" s="46">
        <f>INDEX(Δεδομένα!$P:$P,MATCH('2021'!E5978,Δεδομένα!$O:$O,0))</f>
        <v>181</v>
      </c>
      <c r="G5978" s="49" t="s">
        <v>6012</v>
      </c>
      <c r="H5978" s="51" t="str">
        <f>INDEX(Δεδομένα!B$1:B$51,MATCH('2021'!G5978,Δεδομένα!A$1:A$51,0))</f>
        <v>ΣΤΕΡΕΑΣ ΕΛΛΑΔΟΣ</v>
      </c>
      <c r="I5978" s="53">
        <f>INDEX(Δεδομένα!E$1:E$13,MATCH('2021'!H5978,Δεδομένα!D$1:D$13,0))</f>
        <v>9</v>
      </c>
      <c r="J5978" s="4">
        <v>44422</v>
      </c>
      <c r="K5978" s="3" t="s">
        <v>446</v>
      </c>
      <c r="L5978" s="17" t="str">
        <f t="shared" si="484"/>
        <v>14/08/2021 13:05</v>
      </c>
      <c r="M5978" s="4">
        <v>44433</v>
      </c>
      <c r="N5978" s="3" t="s">
        <v>4</v>
      </c>
      <c r="O5978" s="17" t="str">
        <f t="shared" si="485"/>
        <v xml:space="preserve">25/08/2021 </v>
      </c>
      <c r="P5978" s="29">
        <f t="shared" si="486"/>
        <v>10.454861111109494</v>
      </c>
      <c r="Q5978" s="30">
        <f>10*24</f>
        <v>240</v>
      </c>
      <c r="R5978" s="27">
        <f t="shared" si="487"/>
        <v>15054.999999997672</v>
      </c>
      <c r="S5978" s="3" t="s">
        <v>4</v>
      </c>
      <c r="T5978" s="3" t="s">
        <v>6104</v>
      </c>
      <c r="U5978" s="3" t="s">
        <v>6105</v>
      </c>
      <c r="V5978" s="3" t="s">
        <v>6105</v>
      </c>
      <c r="W5978" s="5">
        <v>0</v>
      </c>
      <c r="X5978" s="5">
        <v>500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2">
        <v>35</v>
      </c>
      <c r="AF5978" s="2">
        <v>26</v>
      </c>
      <c r="AG5978" s="2">
        <v>1</v>
      </c>
      <c r="AH5978" s="2">
        <v>0</v>
      </c>
      <c r="AI5978" s="2">
        <v>8</v>
      </c>
      <c r="AJ5978" s="2">
        <v>17</v>
      </c>
      <c r="AK5978" s="2">
        <v>0</v>
      </c>
      <c r="AL5978" s="2">
        <v>4</v>
      </c>
      <c r="AM5978" s="2">
        <v>1</v>
      </c>
      <c r="AN5978" s="2">
        <v>12</v>
      </c>
      <c r="AO5978" s="2">
        <v>2</v>
      </c>
      <c r="AP5978" s="2">
        <v>1</v>
      </c>
      <c r="AQ5978" s="2">
        <v>0</v>
      </c>
      <c r="AR5978" s="2">
        <v>0</v>
      </c>
      <c r="AS5978" s="2">
        <v>5</v>
      </c>
      <c r="AT5978" s="2">
        <v>2</v>
      </c>
    </row>
    <row r="5979" spans="1:46" x14ac:dyDescent="0.2">
      <c r="A5979" s="2">
        <v>1691533</v>
      </c>
      <c r="B5979" s="2">
        <v>886629</v>
      </c>
      <c r="C5979" s="7">
        <v>23.960409284056801</v>
      </c>
      <c r="D5979" s="7">
        <v>38.475050094888303</v>
      </c>
      <c r="E5979" s="19" t="s">
        <v>6102</v>
      </c>
      <c r="F5979" s="46">
        <f>INDEX(Δεδομένα!$P:$P,MATCH('2021'!E5979,Δεδομένα!$O:$O,0))</f>
        <v>181</v>
      </c>
      <c r="G5979" s="49" t="s">
        <v>6012</v>
      </c>
      <c r="H5979" s="51" t="str">
        <f>INDEX(Δεδομένα!B$1:B$51,MATCH('2021'!G5979,Δεδομένα!A$1:A$51,0))</f>
        <v>ΣΤΕΡΕΑΣ ΕΛΛΑΔΟΣ</v>
      </c>
      <c r="I5979" s="53">
        <f>INDEX(Δεδομένα!E$1:E$13,MATCH('2021'!H5979,Δεδομένα!D$1:D$13,0))</f>
        <v>9</v>
      </c>
      <c r="J5979" s="4">
        <v>44435</v>
      </c>
      <c r="K5979" s="3" t="s">
        <v>522</v>
      </c>
      <c r="L5979" s="17" t="str">
        <f t="shared" si="484"/>
        <v>27/08/2021 15:15</v>
      </c>
      <c r="M5979" s="4">
        <v>44435</v>
      </c>
      <c r="N5979" s="3" t="s">
        <v>660</v>
      </c>
      <c r="O5979" s="17" t="str">
        <f t="shared" si="485"/>
        <v>27/08/2021 16:11</v>
      </c>
      <c r="P5979" s="24">
        <f t="shared" si="486"/>
        <v>3.888888889196096E-2</v>
      </c>
      <c r="Q5979" s="28">
        <v>0</v>
      </c>
      <c r="R5979" s="27">
        <f t="shared" si="487"/>
        <v>56.000000004423782</v>
      </c>
      <c r="S5979" s="3" t="s">
        <v>4</v>
      </c>
      <c r="T5979" s="3" t="s">
        <v>6085</v>
      </c>
      <c r="U5979" s="3" t="s">
        <v>4</v>
      </c>
      <c r="V5979" s="3" t="s">
        <v>6143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0.2</v>
      </c>
      <c r="AC5979" s="5">
        <v>0</v>
      </c>
      <c r="AD5979" s="5">
        <v>0</v>
      </c>
      <c r="AE5979" s="2">
        <v>4</v>
      </c>
      <c r="AF5979" s="2">
        <v>0</v>
      </c>
      <c r="AG5979" s="2">
        <v>0</v>
      </c>
      <c r="AH5979" s="2">
        <v>0</v>
      </c>
      <c r="AI5979" s="2">
        <v>0</v>
      </c>
      <c r="AJ5979" s="2">
        <v>2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</row>
    <row r="5980" spans="1:46" x14ac:dyDescent="0.2">
      <c r="A5980" s="2">
        <v>1699487</v>
      </c>
      <c r="B5980" s="2">
        <v>895263</v>
      </c>
      <c r="C5980" s="7">
        <v>24.156199163265399</v>
      </c>
      <c r="D5980" s="7">
        <v>38.350451654944798</v>
      </c>
      <c r="E5980" s="19" t="s">
        <v>6102</v>
      </c>
      <c r="F5980" s="46">
        <f>INDEX(Δεδομένα!$P:$P,MATCH('2021'!E5980,Δεδομένα!$O:$O,0))</f>
        <v>181</v>
      </c>
      <c r="G5980" s="49" t="s">
        <v>6012</v>
      </c>
      <c r="H5980" s="51" t="str">
        <f>INDEX(Δεδομένα!B$1:B$51,MATCH('2021'!G5980,Δεδομένα!A$1:A$51,0))</f>
        <v>ΣΤΕΡΕΑΣ ΕΛΛΑΔΟΣ</v>
      </c>
      <c r="I5980" s="53">
        <f>INDEX(Δεδομένα!E$1:E$13,MATCH('2021'!H5980,Δεδομένα!D$1:D$13,0))</f>
        <v>9</v>
      </c>
      <c r="J5980" s="4">
        <v>44468</v>
      </c>
      <c r="K5980" s="3" t="s">
        <v>502</v>
      </c>
      <c r="L5980" s="17" t="str">
        <f t="shared" si="484"/>
        <v>29/09/2021 19:30</v>
      </c>
      <c r="M5980" s="4">
        <v>44469</v>
      </c>
      <c r="N5980" s="3" t="s">
        <v>6144</v>
      </c>
      <c r="O5980" s="17" t="str">
        <f t="shared" si="485"/>
        <v>30/09/2021 06:29</v>
      </c>
      <c r="P5980" s="24">
        <f t="shared" si="486"/>
        <v>0.45763888888905058</v>
      </c>
      <c r="Q5980" s="28">
        <v>0</v>
      </c>
      <c r="R5980" s="27">
        <f t="shared" si="487"/>
        <v>659.00000000023283</v>
      </c>
      <c r="S5980" s="3" t="s">
        <v>4</v>
      </c>
      <c r="T5980" s="3" t="s">
        <v>6085</v>
      </c>
      <c r="U5980" s="3" t="s">
        <v>6111</v>
      </c>
      <c r="V5980" s="3" t="s">
        <v>6145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2</v>
      </c>
      <c r="AC5980" s="5">
        <v>1</v>
      </c>
      <c r="AD5980" s="5">
        <v>0</v>
      </c>
      <c r="AE5980" s="2">
        <v>7</v>
      </c>
      <c r="AF5980" s="2">
        <v>0</v>
      </c>
      <c r="AG5980" s="2">
        <v>0</v>
      </c>
      <c r="AH5980" s="2">
        <v>0</v>
      </c>
      <c r="AI5980" s="2">
        <v>0</v>
      </c>
      <c r="AJ5980" s="2">
        <v>4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</row>
    <row r="5981" spans="1:46" x14ac:dyDescent="0.2">
      <c r="A5981" s="2">
        <v>1706061</v>
      </c>
      <c r="B5981" s="2">
        <v>902485</v>
      </c>
      <c r="C5981" s="2"/>
      <c r="D5981" s="2"/>
      <c r="E5981" s="19" t="s">
        <v>6102</v>
      </c>
      <c r="F5981" s="46">
        <f>INDEX(Δεδομένα!$P:$P,MATCH('2021'!E5981,Δεδομένα!$O:$O,0))</f>
        <v>181</v>
      </c>
      <c r="G5981" s="49" t="s">
        <v>6012</v>
      </c>
      <c r="H5981" s="51" t="str">
        <f>INDEX(Δεδομένα!B$1:B$51,MATCH('2021'!G5981,Δεδομένα!A$1:A$51,0))</f>
        <v>ΣΤΕΡΕΑΣ ΕΛΛΑΔΟΣ</v>
      </c>
      <c r="I5981" s="53">
        <f>INDEX(Δεδομένα!E$1:E$13,MATCH('2021'!H5981,Δεδομένα!D$1:D$13,0))</f>
        <v>9</v>
      </c>
      <c r="J5981" s="4">
        <v>44488</v>
      </c>
      <c r="K5981" s="3" t="s">
        <v>1300</v>
      </c>
      <c r="L5981" s="17" t="str">
        <f t="shared" ref="L5981:L6041" si="488">_xlfn.CONCAT(TEXT(J5981,"ηη/μμ/εεε")," ",TEXT(K5981,"ωω:λλ"))</f>
        <v>19/10/2021 11:45</v>
      </c>
      <c r="M5981" s="4">
        <v>44488</v>
      </c>
      <c r="N5981" s="3" t="s">
        <v>3650</v>
      </c>
      <c r="O5981" s="17" t="str">
        <f t="shared" ref="O5981:O6041" si="489">_xlfn.CONCAT(TEXT(M5981,"ηη/μμ/εεε")," ",TEXT(N5981,"ωω:λλ"))</f>
        <v>19/10/2021 13:12</v>
      </c>
      <c r="P5981" s="24">
        <f t="shared" ref="P5981:P6041" si="490">O5981-L5981</f>
        <v>6.0416666667151731E-2</v>
      </c>
      <c r="Q5981" s="28">
        <v>0</v>
      </c>
      <c r="R5981" s="27">
        <f t="shared" ref="R5981:R6041" si="491">P5981*(24*60)</f>
        <v>87.000000000698492</v>
      </c>
      <c r="S5981" s="3" t="s">
        <v>4</v>
      </c>
      <c r="T5981" s="3" t="s">
        <v>6085</v>
      </c>
      <c r="U5981" s="3" t="s">
        <v>4</v>
      </c>
      <c r="V5981" s="3" t="s">
        <v>6146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0.01</v>
      </c>
      <c r="AD5981" s="5">
        <v>0</v>
      </c>
      <c r="AE5981" s="2">
        <v>4</v>
      </c>
      <c r="AF5981" s="2">
        <v>0</v>
      </c>
      <c r="AG5981" s="2">
        <v>0</v>
      </c>
      <c r="AH5981" s="2">
        <v>0</v>
      </c>
      <c r="AI5981" s="2">
        <v>0</v>
      </c>
      <c r="AJ5981" s="2">
        <v>2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</row>
    <row r="5982" spans="1:46" x14ac:dyDescent="0.2">
      <c r="A5982" s="2">
        <v>1708503</v>
      </c>
      <c r="B5982" s="2">
        <v>905417</v>
      </c>
      <c r="C5982" s="7">
        <v>24.169389470371701</v>
      </c>
      <c r="D5982" s="7">
        <v>38.406732746269</v>
      </c>
      <c r="E5982" s="19" t="s">
        <v>6102</v>
      </c>
      <c r="F5982" s="46">
        <f>INDEX(Δεδομένα!$P:$P,MATCH('2021'!E5982,Δεδομένα!$O:$O,0))</f>
        <v>181</v>
      </c>
      <c r="G5982" s="49" t="s">
        <v>6012</v>
      </c>
      <c r="H5982" s="51" t="str">
        <f>INDEX(Δεδομένα!B$1:B$51,MATCH('2021'!G5982,Δεδομένα!A$1:A$51,0))</f>
        <v>ΣΤΕΡΕΑΣ ΕΛΛΑΔΟΣ</v>
      </c>
      <c r="I5982" s="53">
        <f>INDEX(Δεδομένα!E$1:E$13,MATCH('2021'!H5982,Δεδομένα!D$1:D$13,0))</f>
        <v>9</v>
      </c>
      <c r="J5982" s="4">
        <v>44499</v>
      </c>
      <c r="K5982" s="3" t="s">
        <v>737</v>
      </c>
      <c r="L5982" s="17" t="str">
        <f t="shared" si="488"/>
        <v>30/10/2021 14:45</v>
      </c>
      <c r="M5982" s="4">
        <v>44499</v>
      </c>
      <c r="N5982" s="3" t="s">
        <v>197</v>
      </c>
      <c r="O5982" s="17" t="str">
        <f t="shared" si="489"/>
        <v>30/10/2021 15:30</v>
      </c>
      <c r="P5982" s="24">
        <f t="shared" si="490"/>
        <v>3.125E-2</v>
      </c>
      <c r="Q5982" s="28">
        <v>0</v>
      </c>
      <c r="R5982" s="27">
        <f t="shared" si="491"/>
        <v>45</v>
      </c>
      <c r="S5982" s="3" t="s">
        <v>4</v>
      </c>
      <c r="T5982" s="3" t="s">
        <v>6085</v>
      </c>
      <c r="U5982" s="3" t="s">
        <v>4</v>
      </c>
      <c r="V5982" s="3" t="s">
        <v>6147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0.15</v>
      </c>
      <c r="AC5982" s="5">
        <v>0</v>
      </c>
      <c r="AD5982" s="5">
        <v>0</v>
      </c>
      <c r="AE5982" s="2">
        <v>2</v>
      </c>
      <c r="AF5982" s="2">
        <v>0</v>
      </c>
      <c r="AG5982" s="2">
        <v>0</v>
      </c>
      <c r="AH5982" s="2">
        <v>0</v>
      </c>
      <c r="AI5982" s="2">
        <v>0</v>
      </c>
      <c r="AJ5982" s="2">
        <v>1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</row>
    <row r="5983" spans="1:46" x14ac:dyDescent="0.2">
      <c r="A5983" s="2">
        <v>1718529</v>
      </c>
      <c r="B5983" s="2">
        <v>914803</v>
      </c>
      <c r="C5983" s="7">
        <v>24.1038971568526</v>
      </c>
      <c r="D5983" s="7">
        <v>38.4143850501233</v>
      </c>
      <c r="E5983" s="19" t="s">
        <v>6102</v>
      </c>
      <c r="F5983" s="46">
        <f>INDEX(Δεδομένα!$P:$P,MATCH('2021'!E5983,Δεδομένα!$O:$O,0))</f>
        <v>181</v>
      </c>
      <c r="G5983" s="49" t="s">
        <v>6012</v>
      </c>
      <c r="H5983" s="51" t="str">
        <f>INDEX(Δεδομένα!B$1:B$51,MATCH('2021'!G5983,Δεδομένα!A$1:A$51,0))</f>
        <v>ΣΤΕΡΕΑΣ ΕΛΛΑΔΟΣ</v>
      </c>
      <c r="I5983" s="53">
        <f>INDEX(Δεδομένα!E$1:E$13,MATCH('2021'!H5983,Δεδομένα!D$1:D$13,0))</f>
        <v>9</v>
      </c>
      <c r="J5983" s="4">
        <v>44535</v>
      </c>
      <c r="K5983" s="3" t="s">
        <v>261</v>
      </c>
      <c r="L5983" s="17" t="str">
        <f t="shared" si="488"/>
        <v>05/12/2021 18:25</v>
      </c>
      <c r="M5983" s="4">
        <v>44535</v>
      </c>
      <c r="N5983" s="3" t="s">
        <v>799</v>
      </c>
      <c r="O5983" s="17" t="str">
        <f t="shared" si="489"/>
        <v>05/12/2021 19:06</v>
      </c>
      <c r="P5983" s="24">
        <f t="shared" si="490"/>
        <v>2.8472222220443655E-2</v>
      </c>
      <c r="Q5983" s="28">
        <v>0</v>
      </c>
      <c r="R5983" s="27">
        <f t="shared" si="491"/>
        <v>40.999999997438863</v>
      </c>
      <c r="S5983" s="3" t="s">
        <v>4</v>
      </c>
      <c r="T5983" s="3" t="s">
        <v>6085</v>
      </c>
      <c r="U5983" s="3" t="s">
        <v>6107</v>
      </c>
      <c r="V5983" s="3" t="s">
        <v>6148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0.05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</row>
    <row r="5984" spans="1:46" x14ac:dyDescent="0.2">
      <c r="A5984" s="2">
        <v>1719716</v>
      </c>
      <c r="B5984" s="2">
        <v>915963</v>
      </c>
      <c r="C5984" s="7">
        <v>24.1111335294014</v>
      </c>
      <c r="D5984" s="7">
        <v>38.373101068669499</v>
      </c>
      <c r="E5984" s="19" t="s">
        <v>6102</v>
      </c>
      <c r="F5984" s="46">
        <f>INDEX(Δεδομένα!$P:$P,MATCH('2021'!E5984,Δεδομένα!$O:$O,0))</f>
        <v>181</v>
      </c>
      <c r="G5984" s="49" t="s">
        <v>6012</v>
      </c>
      <c r="H5984" s="51" t="str">
        <f>INDEX(Δεδομένα!B$1:B$51,MATCH('2021'!G5984,Δεδομένα!A$1:A$51,0))</f>
        <v>ΣΤΕΡΕΑΣ ΕΛΛΑΔΟΣ</v>
      </c>
      <c r="I5984" s="53">
        <f>INDEX(Δεδομένα!E$1:E$13,MATCH('2021'!H5984,Δεδομένα!D$1:D$13,0))</f>
        <v>9</v>
      </c>
      <c r="J5984" s="4">
        <v>44540</v>
      </c>
      <c r="K5984" s="3" t="s">
        <v>474</v>
      </c>
      <c r="L5984" s="17" t="str">
        <f t="shared" si="488"/>
        <v>10/12/2021 16:50</v>
      </c>
      <c r="M5984" s="4">
        <v>44540</v>
      </c>
      <c r="N5984" s="3" t="s">
        <v>783</v>
      </c>
      <c r="O5984" s="17" t="str">
        <f t="shared" si="489"/>
        <v>10/12/2021 18:56</v>
      </c>
      <c r="P5984" s="24">
        <f t="shared" si="490"/>
        <v>8.7500000001455192E-2</v>
      </c>
      <c r="Q5984" s="28">
        <v>0</v>
      </c>
      <c r="R5984" s="27">
        <f t="shared" si="491"/>
        <v>126.00000000209548</v>
      </c>
      <c r="S5984" s="3" t="s">
        <v>4</v>
      </c>
      <c r="T5984" s="3" t="s">
        <v>6085</v>
      </c>
      <c r="U5984" s="3" t="s">
        <v>4</v>
      </c>
      <c r="V5984" s="3" t="s">
        <v>6149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0.25</v>
      </c>
      <c r="AE5984" s="2">
        <v>5</v>
      </c>
      <c r="AF5984" s="2">
        <v>0</v>
      </c>
      <c r="AG5984" s="2">
        <v>0</v>
      </c>
      <c r="AH5984" s="2">
        <v>0</v>
      </c>
      <c r="AI5984" s="2">
        <v>0</v>
      </c>
      <c r="AJ5984" s="2">
        <v>3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</row>
    <row r="5985" spans="1:46" x14ac:dyDescent="0.2">
      <c r="A5985" s="2">
        <v>1629773</v>
      </c>
      <c r="B5985" s="2">
        <v>819104</v>
      </c>
      <c r="C5985" s="7">
        <v>24.257919289996799</v>
      </c>
      <c r="D5985" s="7">
        <v>38.095497230892398</v>
      </c>
      <c r="E5985" s="19" t="s">
        <v>6150</v>
      </c>
      <c r="F5985" s="46">
        <f>INDEX(Δεδομένα!$P:$P,MATCH('2021'!E5985,Δεδομένα!$O:$O,0))</f>
        <v>182</v>
      </c>
      <c r="G5985" s="49" t="s">
        <v>6012</v>
      </c>
      <c r="H5985" s="51" t="str">
        <f>INDEX(Δεδομένα!B$1:B$51,MATCH('2021'!G5985,Δεδομένα!A$1:A$51,0))</f>
        <v>ΣΤΕΡΕΑΣ ΕΛΛΑΔΟΣ</v>
      </c>
      <c r="I5985" s="53">
        <f>INDEX(Δεδομένα!E$1:E$13,MATCH('2021'!H5985,Δεδομένα!D$1:D$13,0))</f>
        <v>9</v>
      </c>
      <c r="J5985" s="4">
        <v>44213</v>
      </c>
      <c r="K5985" s="3" t="s">
        <v>712</v>
      </c>
      <c r="L5985" s="17" t="str">
        <f t="shared" si="488"/>
        <v>17/01/2021 18:30</v>
      </c>
      <c r="M5985" s="4">
        <v>44213</v>
      </c>
      <c r="N5985" s="3" t="s">
        <v>1238</v>
      </c>
      <c r="O5985" s="17" t="str">
        <f t="shared" si="489"/>
        <v>17/01/2021 21:05</v>
      </c>
      <c r="P5985" s="24">
        <f t="shared" si="490"/>
        <v>0.10763888888322981</v>
      </c>
      <c r="Q5985" s="28">
        <v>0</v>
      </c>
      <c r="R5985" s="27">
        <f t="shared" si="491"/>
        <v>154.99999999185093</v>
      </c>
      <c r="S5985" s="3" t="s">
        <v>4</v>
      </c>
      <c r="T5985" s="3" t="s">
        <v>6104</v>
      </c>
      <c r="U5985" s="3" t="s">
        <v>6151</v>
      </c>
      <c r="V5985" s="3" t="s">
        <v>6152</v>
      </c>
      <c r="W5985" s="5">
        <v>0</v>
      </c>
      <c r="X5985" s="5">
        <v>0</v>
      </c>
      <c r="Y5985" s="5">
        <v>0</v>
      </c>
      <c r="Z5985" s="5">
        <v>3</v>
      </c>
      <c r="AA5985" s="5">
        <v>0</v>
      </c>
      <c r="AB5985" s="5">
        <v>0</v>
      </c>
      <c r="AC5985" s="5">
        <v>0</v>
      </c>
      <c r="AD5985" s="5">
        <v>0</v>
      </c>
      <c r="AE5985" s="2">
        <v>6</v>
      </c>
      <c r="AF5985" s="2">
        <v>0</v>
      </c>
      <c r="AG5985" s="2">
        <v>0</v>
      </c>
      <c r="AH5985" s="2">
        <v>0</v>
      </c>
      <c r="AI5985" s="2">
        <v>0</v>
      </c>
      <c r="AJ5985" s="2">
        <v>3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 t="s">
        <v>4</v>
      </c>
      <c r="AT5985" s="2" t="s">
        <v>4</v>
      </c>
    </row>
    <row r="5986" spans="1:46" x14ac:dyDescent="0.2">
      <c r="A5986" s="2">
        <v>1631639</v>
      </c>
      <c r="B5986" s="2">
        <v>820228</v>
      </c>
      <c r="C5986" s="7">
        <v>24.258212211558799</v>
      </c>
      <c r="D5986" s="7">
        <v>38.096727600325799</v>
      </c>
      <c r="E5986" s="19" t="s">
        <v>6150</v>
      </c>
      <c r="F5986" s="46">
        <f>INDEX(Δεδομένα!$P:$P,MATCH('2021'!E5986,Δεδομένα!$O:$O,0))</f>
        <v>182</v>
      </c>
      <c r="G5986" s="49" t="s">
        <v>6012</v>
      </c>
      <c r="H5986" s="51" t="str">
        <f>INDEX(Δεδομένα!B$1:B$51,MATCH('2021'!G5986,Δεδομένα!A$1:A$51,0))</f>
        <v>ΣΤΕΡΕΑΣ ΕΛΛΑΔΟΣ</v>
      </c>
      <c r="I5986" s="53">
        <f>INDEX(Δεδομένα!E$1:E$13,MATCH('2021'!H5986,Δεδομένα!D$1:D$13,0))</f>
        <v>9</v>
      </c>
      <c r="J5986" s="4">
        <v>44218</v>
      </c>
      <c r="K5986" s="3" t="s">
        <v>728</v>
      </c>
      <c r="L5986" s="17" t="str">
        <f t="shared" si="488"/>
        <v>22/01/2021 16:36</v>
      </c>
      <c r="M5986" s="4">
        <v>44219</v>
      </c>
      <c r="N5986" s="3" t="s">
        <v>6153</v>
      </c>
      <c r="O5986" s="17" t="str">
        <f t="shared" si="489"/>
        <v>23/01/2021 06:56</v>
      </c>
      <c r="P5986" s="24">
        <f t="shared" si="490"/>
        <v>0.59722222222626442</v>
      </c>
      <c r="Q5986" s="28">
        <v>0</v>
      </c>
      <c r="R5986" s="27">
        <f t="shared" si="491"/>
        <v>860.00000000582077</v>
      </c>
      <c r="S5986" s="3" t="s">
        <v>4</v>
      </c>
      <c r="T5986" s="3" t="s">
        <v>6104</v>
      </c>
      <c r="U5986" s="3" t="s">
        <v>6151</v>
      </c>
      <c r="V5986" s="3" t="s">
        <v>6152</v>
      </c>
      <c r="W5986" s="5">
        <v>0</v>
      </c>
      <c r="X5986" s="5">
        <v>10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2">
        <v>12</v>
      </c>
      <c r="AF5986" s="2">
        <v>0</v>
      </c>
      <c r="AG5986" s="2">
        <v>0</v>
      </c>
      <c r="AH5986" s="2">
        <v>0</v>
      </c>
      <c r="AI5986" s="2">
        <v>0</v>
      </c>
      <c r="AJ5986" s="2">
        <v>6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 t="s">
        <v>4</v>
      </c>
      <c r="AT5986" s="2" t="s">
        <v>4</v>
      </c>
    </row>
    <row r="5987" spans="1:46" x14ac:dyDescent="0.2">
      <c r="A5987" s="2">
        <v>1634651</v>
      </c>
      <c r="B5987" s="2">
        <v>823624</v>
      </c>
      <c r="C5987" s="7">
        <v>24.487590825737701</v>
      </c>
      <c r="D5987" s="7">
        <v>38.055267822139697</v>
      </c>
      <c r="E5987" s="19" t="s">
        <v>6150</v>
      </c>
      <c r="F5987" s="46">
        <f>INDEX(Δεδομένα!$P:$P,MATCH('2021'!E5987,Δεδομένα!$O:$O,0))</f>
        <v>182</v>
      </c>
      <c r="G5987" s="49" t="s">
        <v>6012</v>
      </c>
      <c r="H5987" s="51" t="str">
        <f>INDEX(Δεδομένα!B$1:B$51,MATCH('2021'!G5987,Δεδομένα!A$1:A$51,0))</f>
        <v>ΣΤΕΡΕΑΣ ΕΛΛΑΔΟΣ</v>
      </c>
      <c r="I5987" s="53">
        <f>INDEX(Δεδομένα!E$1:E$13,MATCH('2021'!H5987,Δεδομένα!D$1:D$13,0))</f>
        <v>9</v>
      </c>
      <c r="J5987" s="4">
        <v>44233</v>
      </c>
      <c r="K5987" s="3" t="s">
        <v>3612</v>
      </c>
      <c r="L5987" s="17" t="str">
        <f t="shared" si="488"/>
        <v>06/02/2021 10:24</v>
      </c>
      <c r="M5987" s="4">
        <v>44233</v>
      </c>
      <c r="N5987" s="3" t="s">
        <v>1896</v>
      </c>
      <c r="O5987" s="17" t="str">
        <f t="shared" si="489"/>
        <v>06/02/2021 12:51</v>
      </c>
      <c r="P5987" s="24">
        <f t="shared" si="490"/>
        <v>0.10208333333139308</v>
      </c>
      <c r="Q5987" s="28">
        <v>0</v>
      </c>
      <c r="R5987" s="27">
        <f t="shared" si="491"/>
        <v>146.99999999720603</v>
      </c>
      <c r="S5987" s="3" t="s">
        <v>4</v>
      </c>
      <c r="T5987" s="3" t="s">
        <v>6104</v>
      </c>
      <c r="U5987" s="3" t="s">
        <v>6154</v>
      </c>
      <c r="V5987" s="3" t="s">
        <v>6155</v>
      </c>
      <c r="W5987" s="5">
        <v>0</v>
      </c>
      <c r="X5987" s="5">
        <v>4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2">
        <v>6</v>
      </c>
      <c r="AF5987" s="2">
        <v>0</v>
      </c>
      <c r="AG5987" s="2">
        <v>0</v>
      </c>
      <c r="AH5987" s="2">
        <v>0</v>
      </c>
      <c r="AI5987" s="2">
        <v>0</v>
      </c>
      <c r="AJ5987" s="2">
        <v>3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 t="s">
        <v>4</v>
      </c>
      <c r="AT5987" s="2" t="s">
        <v>4</v>
      </c>
    </row>
    <row r="5988" spans="1:46" x14ac:dyDescent="0.2">
      <c r="A5988" s="2">
        <v>1634733</v>
      </c>
      <c r="B5988" s="2">
        <v>823934</v>
      </c>
      <c r="C5988" s="7">
        <v>24.548639071277101</v>
      </c>
      <c r="D5988" s="7">
        <v>38.051405340156499</v>
      </c>
      <c r="E5988" s="19" t="s">
        <v>6150</v>
      </c>
      <c r="F5988" s="46">
        <f>INDEX(Δεδομένα!$P:$P,MATCH('2021'!E5988,Δεδομένα!$O:$O,0))</f>
        <v>182</v>
      </c>
      <c r="G5988" s="49" t="s">
        <v>6012</v>
      </c>
      <c r="H5988" s="51" t="str">
        <f>INDEX(Δεδομένα!B$1:B$51,MATCH('2021'!G5988,Δεδομένα!A$1:A$51,0))</f>
        <v>ΣΤΕΡΕΑΣ ΕΛΛΑΔΟΣ</v>
      </c>
      <c r="I5988" s="53">
        <f>INDEX(Δεδομένα!E$1:E$13,MATCH('2021'!H5988,Δεδομένα!D$1:D$13,0))</f>
        <v>9</v>
      </c>
      <c r="J5988" s="4">
        <v>44234</v>
      </c>
      <c r="K5988" s="3" t="s">
        <v>2340</v>
      </c>
      <c r="L5988" s="17" t="str">
        <f t="shared" si="488"/>
        <v>07/02/2021 15:57</v>
      </c>
      <c r="M5988" s="4">
        <v>44234</v>
      </c>
      <c r="N5988" s="3" t="s">
        <v>261</v>
      </c>
      <c r="O5988" s="17" t="str">
        <f t="shared" si="489"/>
        <v>07/02/2021 18:25</v>
      </c>
      <c r="P5988" s="24">
        <f t="shared" si="490"/>
        <v>0.10277777777810115</v>
      </c>
      <c r="Q5988" s="28">
        <v>0</v>
      </c>
      <c r="R5988" s="27">
        <f t="shared" si="491"/>
        <v>148.00000000046566</v>
      </c>
      <c r="S5988" s="3" t="s">
        <v>4</v>
      </c>
      <c r="T5988" s="3" t="s">
        <v>6104</v>
      </c>
      <c r="U5988" s="3" t="s">
        <v>123</v>
      </c>
      <c r="V5988" s="3" t="s">
        <v>6156</v>
      </c>
      <c r="W5988" s="5">
        <v>0</v>
      </c>
      <c r="X5988" s="5">
        <v>5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2">
        <v>6</v>
      </c>
      <c r="AF5988" s="2">
        <v>0</v>
      </c>
      <c r="AG5988" s="2">
        <v>0</v>
      </c>
      <c r="AH5988" s="2">
        <v>0</v>
      </c>
      <c r="AI5988" s="2">
        <v>0</v>
      </c>
      <c r="AJ5988" s="2">
        <v>3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 t="s">
        <v>4</v>
      </c>
      <c r="AT5988" s="2" t="s">
        <v>4</v>
      </c>
    </row>
    <row r="5989" spans="1:46" x14ac:dyDescent="0.2">
      <c r="A5989" s="2">
        <v>1643645</v>
      </c>
      <c r="B5989" s="2">
        <v>835540</v>
      </c>
      <c r="C5989" s="7">
        <v>24.3458408496966</v>
      </c>
      <c r="D5989" s="7">
        <v>38.060421804805898</v>
      </c>
      <c r="E5989" s="19" t="s">
        <v>6150</v>
      </c>
      <c r="F5989" s="46">
        <f>INDEX(Δεδομένα!$P:$P,MATCH('2021'!E5989,Δεδομένα!$O:$O,0))</f>
        <v>182</v>
      </c>
      <c r="G5989" s="49" t="s">
        <v>6012</v>
      </c>
      <c r="H5989" s="51" t="str">
        <f>INDEX(Δεδομένα!B$1:B$51,MATCH('2021'!G5989,Δεδομένα!A$1:A$51,0))</f>
        <v>ΣΤΕΡΕΑΣ ΕΛΛΑΔΟΣ</v>
      </c>
      <c r="I5989" s="53">
        <f>INDEX(Δεδομένα!E$1:E$13,MATCH('2021'!H5989,Δεδομένα!D$1:D$13,0))</f>
        <v>9</v>
      </c>
      <c r="J5989" s="4">
        <v>44261</v>
      </c>
      <c r="K5989" s="3" t="s">
        <v>478</v>
      </c>
      <c r="L5989" s="17" t="str">
        <f t="shared" si="488"/>
        <v>06/03/2021 16:57</v>
      </c>
      <c r="M5989" s="4">
        <v>44261</v>
      </c>
      <c r="N5989" s="3" t="s">
        <v>575</v>
      </c>
      <c r="O5989" s="17" t="str">
        <f t="shared" si="489"/>
        <v>06/03/2021 17:42</v>
      </c>
      <c r="P5989" s="24">
        <f t="shared" si="490"/>
        <v>3.125E-2</v>
      </c>
      <c r="Q5989" s="28">
        <v>0</v>
      </c>
      <c r="R5989" s="27">
        <f t="shared" si="491"/>
        <v>45</v>
      </c>
      <c r="S5989" s="3" t="s">
        <v>4</v>
      </c>
      <c r="T5989" s="3" t="s">
        <v>6104</v>
      </c>
      <c r="U5989" s="3" t="s">
        <v>6151</v>
      </c>
      <c r="V5989" s="3" t="s">
        <v>6157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0.3</v>
      </c>
      <c r="AC5989" s="5">
        <v>0</v>
      </c>
      <c r="AD5989" s="5">
        <v>0</v>
      </c>
      <c r="AE5989" s="2">
        <v>4</v>
      </c>
      <c r="AF5989" s="2">
        <v>0</v>
      </c>
      <c r="AG5989" s="2">
        <v>0</v>
      </c>
      <c r="AH5989" s="2">
        <v>0</v>
      </c>
      <c r="AI5989" s="2">
        <v>0</v>
      </c>
      <c r="AJ5989" s="2">
        <v>2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 t="s">
        <v>4</v>
      </c>
      <c r="AT5989" s="2" t="s">
        <v>4</v>
      </c>
    </row>
    <row r="5990" spans="1:46" x14ac:dyDescent="0.2">
      <c r="A5990" s="2">
        <v>1648345</v>
      </c>
      <c r="B5990" s="2">
        <v>838961</v>
      </c>
      <c r="C5990" s="7">
        <v>24.392095565795799</v>
      </c>
      <c r="D5990" s="7">
        <v>38.0764350891113</v>
      </c>
      <c r="E5990" s="19" t="s">
        <v>6150</v>
      </c>
      <c r="F5990" s="46">
        <f>INDEX(Δεδομένα!$P:$P,MATCH('2021'!E5990,Δεδομένα!$O:$O,0))</f>
        <v>182</v>
      </c>
      <c r="G5990" s="49" t="s">
        <v>6012</v>
      </c>
      <c r="H5990" s="51" t="str">
        <f>INDEX(Δεδομένα!B$1:B$51,MATCH('2021'!G5990,Δεδομένα!A$1:A$51,0))</f>
        <v>ΣΤΕΡΕΑΣ ΕΛΛΑΔΟΣ</v>
      </c>
      <c r="I5990" s="53">
        <f>INDEX(Δεδομένα!E$1:E$13,MATCH('2021'!H5990,Δεδομένα!D$1:D$13,0))</f>
        <v>9</v>
      </c>
      <c r="J5990" s="4">
        <v>44273</v>
      </c>
      <c r="K5990" s="3" t="s">
        <v>110</v>
      </c>
      <c r="L5990" s="17" t="str">
        <f t="shared" si="488"/>
        <v>18/03/2021 17:24</v>
      </c>
      <c r="M5990" s="4">
        <v>44273</v>
      </c>
      <c r="N5990" s="3" t="s">
        <v>566</v>
      </c>
      <c r="O5990" s="17" t="str">
        <f t="shared" si="489"/>
        <v>18/03/2021 18:40</v>
      </c>
      <c r="P5990" s="24">
        <f t="shared" si="490"/>
        <v>5.2777777782466728E-2</v>
      </c>
      <c r="Q5990" s="28">
        <v>0</v>
      </c>
      <c r="R5990" s="27">
        <f t="shared" si="491"/>
        <v>76.000000006752089</v>
      </c>
      <c r="S5990" s="3" t="s">
        <v>4</v>
      </c>
      <c r="T5990" s="3" t="s">
        <v>6104</v>
      </c>
      <c r="U5990" s="3" t="s">
        <v>6158</v>
      </c>
      <c r="V5990" s="3" t="s">
        <v>6159</v>
      </c>
      <c r="W5990" s="5">
        <v>0</v>
      </c>
      <c r="X5990" s="5">
        <v>2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2">
        <v>4</v>
      </c>
      <c r="AF5990" s="2">
        <v>0</v>
      </c>
      <c r="AG5990" s="2">
        <v>0</v>
      </c>
      <c r="AH5990" s="2">
        <v>0</v>
      </c>
      <c r="AI5990" s="2">
        <v>0</v>
      </c>
      <c r="AJ5990" s="2">
        <v>2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 t="s">
        <v>4</v>
      </c>
      <c r="AT5990" s="2" t="s">
        <v>4</v>
      </c>
    </row>
    <row r="5991" spans="1:46" x14ac:dyDescent="0.2">
      <c r="A5991" s="2">
        <v>1652585</v>
      </c>
      <c r="B5991" s="2">
        <v>838961</v>
      </c>
      <c r="C5991" s="7">
        <v>24.392095565795799</v>
      </c>
      <c r="D5991" s="7">
        <v>38.0764350891113</v>
      </c>
      <c r="E5991" s="19" t="s">
        <v>6150</v>
      </c>
      <c r="F5991" s="46">
        <f>INDEX(Δεδομένα!$P:$P,MATCH('2021'!E5991,Δεδομένα!$O:$O,0))</f>
        <v>182</v>
      </c>
      <c r="G5991" s="49" t="s">
        <v>6012</v>
      </c>
      <c r="H5991" s="51" t="str">
        <f>INDEX(Δεδομένα!B$1:B$51,MATCH('2021'!G5991,Δεδομένα!A$1:A$51,0))</f>
        <v>ΣΤΕΡΕΑΣ ΕΛΛΑΔΟΣ</v>
      </c>
      <c r="I5991" s="53">
        <f>INDEX(Δεδομένα!E$1:E$13,MATCH('2021'!H5991,Δεδομένα!D$1:D$13,0))</f>
        <v>9</v>
      </c>
      <c r="J5991" s="4">
        <v>44292</v>
      </c>
      <c r="K5991" s="3" t="s">
        <v>1104</v>
      </c>
      <c r="L5991" s="17" t="str">
        <f t="shared" si="488"/>
        <v>06/04/2021 16:13</v>
      </c>
      <c r="M5991" s="4">
        <v>44292</v>
      </c>
      <c r="N5991" s="3" t="s">
        <v>2391</v>
      </c>
      <c r="O5991" s="17" t="str">
        <f t="shared" si="489"/>
        <v>06/04/2021 19:54</v>
      </c>
      <c r="P5991" s="24">
        <f t="shared" si="490"/>
        <v>0.15347222222771961</v>
      </c>
      <c r="Q5991" s="28">
        <v>0</v>
      </c>
      <c r="R5991" s="27">
        <f t="shared" si="491"/>
        <v>221.00000000791624</v>
      </c>
      <c r="S5991" s="3" t="s">
        <v>4</v>
      </c>
      <c r="T5991" s="3" t="s">
        <v>6104</v>
      </c>
      <c r="U5991" s="3" t="s">
        <v>4</v>
      </c>
      <c r="V5991" s="3" t="s">
        <v>6160</v>
      </c>
      <c r="W5991" s="5">
        <v>0</v>
      </c>
      <c r="X5991" s="5">
        <v>5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2">
        <v>6</v>
      </c>
      <c r="AF5991" s="2">
        <v>0</v>
      </c>
      <c r="AG5991" s="2">
        <v>0</v>
      </c>
      <c r="AH5991" s="2">
        <v>0</v>
      </c>
      <c r="AI5991" s="2">
        <v>0</v>
      </c>
      <c r="AJ5991" s="2">
        <v>3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 t="s">
        <v>4</v>
      </c>
      <c r="AT5991" s="2" t="s">
        <v>4</v>
      </c>
    </row>
    <row r="5992" spans="1:46" x14ac:dyDescent="0.2">
      <c r="A5992" s="2">
        <v>1654954</v>
      </c>
      <c r="B5992" s="2">
        <v>845721</v>
      </c>
      <c r="C5992" s="7">
        <v>24.441486043263399</v>
      </c>
      <c r="D5992" s="7">
        <v>38.110177204423699</v>
      </c>
      <c r="E5992" s="19" t="s">
        <v>6150</v>
      </c>
      <c r="F5992" s="46">
        <f>INDEX(Δεδομένα!$P:$P,MATCH('2021'!E5992,Δεδομένα!$O:$O,0))</f>
        <v>182</v>
      </c>
      <c r="G5992" s="49" t="s">
        <v>6012</v>
      </c>
      <c r="H5992" s="51" t="str">
        <f>INDEX(Δεδομένα!B$1:B$51,MATCH('2021'!G5992,Δεδομένα!A$1:A$51,0))</f>
        <v>ΣΤΕΡΕΑΣ ΕΛΛΑΔΟΣ</v>
      </c>
      <c r="I5992" s="53">
        <f>INDEX(Δεδομένα!E$1:E$13,MATCH('2021'!H5992,Δεδομένα!D$1:D$13,0))</f>
        <v>9</v>
      </c>
      <c r="J5992" s="4">
        <v>44300</v>
      </c>
      <c r="K5992" s="3" t="s">
        <v>1763</v>
      </c>
      <c r="L5992" s="17" t="str">
        <f t="shared" si="488"/>
        <v>14/04/2021 19:32</v>
      </c>
      <c r="M5992" s="4">
        <v>44300</v>
      </c>
      <c r="N5992" s="3" t="s">
        <v>2233</v>
      </c>
      <c r="O5992" s="17" t="str">
        <f t="shared" si="489"/>
        <v>14/04/2021 22:19</v>
      </c>
      <c r="P5992" s="24">
        <f t="shared" si="490"/>
        <v>0.11597222222189885</v>
      </c>
      <c r="Q5992" s="28">
        <v>0</v>
      </c>
      <c r="R5992" s="27">
        <f t="shared" si="491"/>
        <v>166.99999999953434</v>
      </c>
      <c r="S5992" s="3" t="s">
        <v>4</v>
      </c>
      <c r="T5992" s="3" t="s">
        <v>6104</v>
      </c>
      <c r="U5992" s="3" t="s">
        <v>1850</v>
      </c>
      <c r="V5992" s="3" t="s">
        <v>6161</v>
      </c>
      <c r="W5992" s="5">
        <v>0</v>
      </c>
      <c r="X5992" s="5">
        <v>0.3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2">
        <v>4</v>
      </c>
      <c r="AF5992" s="2">
        <v>0</v>
      </c>
      <c r="AG5992" s="2">
        <v>0</v>
      </c>
      <c r="AH5992" s="2">
        <v>0</v>
      </c>
      <c r="AI5992" s="2">
        <v>0</v>
      </c>
      <c r="AJ5992" s="2">
        <v>2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 t="s">
        <v>4</v>
      </c>
      <c r="AT5992" s="2" t="s">
        <v>4</v>
      </c>
    </row>
    <row r="5993" spans="1:46" x14ac:dyDescent="0.2">
      <c r="A5993" s="2">
        <v>1661786</v>
      </c>
      <c r="B5993" s="2">
        <v>852637</v>
      </c>
      <c r="C5993" s="7">
        <v>24.386489531513501</v>
      </c>
      <c r="D5993" s="7">
        <v>38.028420357177701</v>
      </c>
      <c r="E5993" s="19" t="s">
        <v>6150</v>
      </c>
      <c r="F5993" s="46">
        <f>INDEX(Δεδομένα!$P:$P,MATCH('2021'!E5993,Δεδομένα!$O:$O,0))</f>
        <v>182</v>
      </c>
      <c r="G5993" s="49" t="s">
        <v>6012</v>
      </c>
      <c r="H5993" s="51" t="str">
        <f>INDEX(Δεδομένα!B$1:B$51,MATCH('2021'!G5993,Δεδομένα!A$1:A$51,0))</f>
        <v>ΣΤΕΡΕΑΣ ΕΛΛΑΔΟΣ</v>
      </c>
      <c r="I5993" s="53">
        <f>INDEX(Δεδομένα!E$1:E$13,MATCH('2021'!H5993,Δεδομένα!D$1:D$13,0))</f>
        <v>9</v>
      </c>
      <c r="J5993" s="4">
        <v>44328</v>
      </c>
      <c r="K5993" s="3" t="s">
        <v>737</v>
      </c>
      <c r="L5993" s="17" t="str">
        <f t="shared" si="488"/>
        <v>12/05/2021 14:45</v>
      </c>
      <c r="M5993" s="4">
        <v>44328</v>
      </c>
      <c r="N5993" s="3" t="s">
        <v>146</v>
      </c>
      <c r="O5993" s="17" t="str">
        <f t="shared" si="489"/>
        <v>12/05/2021 16:30</v>
      </c>
      <c r="P5993" s="24">
        <f t="shared" si="490"/>
        <v>7.2916666664241347E-2</v>
      </c>
      <c r="Q5993" s="28">
        <v>0</v>
      </c>
      <c r="R5993" s="27">
        <f t="shared" si="491"/>
        <v>104.99999999650754</v>
      </c>
      <c r="S5993" s="3" t="s">
        <v>4</v>
      </c>
      <c r="T5993" s="3" t="s">
        <v>6104</v>
      </c>
      <c r="U5993" s="3" t="s">
        <v>2186</v>
      </c>
      <c r="V5993" s="3" t="s">
        <v>6162</v>
      </c>
      <c r="W5993" s="5">
        <v>0</v>
      </c>
      <c r="X5993" s="5">
        <v>0</v>
      </c>
      <c r="Y5993" s="5">
        <v>0</v>
      </c>
      <c r="Z5993" s="5">
        <v>0.3</v>
      </c>
      <c r="AA5993" s="5">
        <v>0</v>
      </c>
      <c r="AB5993" s="5">
        <v>0</v>
      </c>
      <c r="AC5993" s="5">
        <v>0</v>
      </c>
      <c r="AD5993" s="5">
        <v>0</v>
      </c>
      <c r="AE5993" s="2">
        <v>8</v>
      </c>
      <c r="AF5993" s="2">
        <v>0</v>
      </c>
      <c r="AG5993" s="2">
        <v>0</v>
      </c>
      <c r="AH5993" s="2">
        <v>0</v>
      </c>
      <c r="AI5993" s="2">
        <v>0</v>
      </c>
      <c r="AJ5993" s="2">
        <v>4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 t="s">
        <v>4</v>
      </c>
      <c r="AT5993" s="2" t="s">
        <v>4</v>
      </c>
    </row>
    <row r="5994" spans="1:46" x14ac:dyDescent="0.2">
      <c r="A5994" s="2">
        <v>1662062</v>
      </c>
      <c r="B5994" s="2">
        <v>853300</v>
      </c>
      <c r="C5994" s="7">
        <v>24.335006713867202</v>
      </c>
      <c r="D5994" s="7">
        <v>38.007480621337898</v>
      </c>
      <c r="E5994" s="19" t="s">
        <v>6150</v>
      </c>
      <c r="F5994" s="46">
        <f>INDEX(Δεδομένα!$P:$P,MATCH('2021'!E5994,Δεδομένα!$O:$O,0))</f>
        <v>182</v>
      </c>
      <c r="G5994" s="49" t="s">
        <v>6012</v>
      </c>
      <c r="H5994" s="51" t="str">
        <f>INDEX(Δεδομένα!B$1:B$51,MATCH('2021'!G5994,Δεδομένα!A$1:A$51,0))</f>
        <v>ΣΤΕΡΕΑΣ ΕΛΛΑΔΟΣ</v>
      </c>
      <c r="I5994" s="53">
        <f>INDEX(Δεδομένα!E$1:E$13,MATCH('2021'!H5994,Δεδομένα!D$1:D$13,0))</f>
        <v>9</v>
      </c>
      <c r="J5994" s="4">
        <v>44331</v>
      </c>
      <c r="K5994" s="3" t="s">
        <v>889</v>
      </c>
      <c r="L5994" s="17" t="str">
        <f t="shared" si="488"/>
        <v>15/05/2021 12:14</v>
      </c>
      <c r="M5994" s="4">
        <v>44331</v>
      </c>
      <c r="N5994" s="3" t="s">
        <v>486</v>
      </c>
      <c r="O5994" s="17" t="str">
        <f t="shared" si="489"/>
        <v>15/05/2021 13:45</v>
      </c>
      <c r="P5994" s="24">
        <f t="shared" si="490"/>
        <v>6.3194444439432118E-2</v>
      </c>
      <c r="Q5994" s="28">
        <v>0</v>
      </c>
      <c r="R5994" s="27">
        <f t="shared" si="491"/>
        <v>90.99999999278225</v>
      </c>
      <c r="S5994" s="3" t="s">
        <v>4</v>
      </c>
      <c r="T5994" s="3" t="s">
        <v>6104</v>
      </c>
      <c r="U5994" s="3" t="s">
        <v>4</v>
      </c>
      <c r="V5994" s="3" t="s">
        <v>6163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1</v>
      </c>
      <c r="AD5994" s="5">
        <v>0</v>
      </c>
      <c r="AE5994" s="2">
        <v>8</v>
      </c>
      <c r="AF5994" s="2">
        <v>0</v>
      </c>
      <c r="AG5994" s="2">
        <v>0</v>
      </c>
      <c r="AH5994" s="2">
        <v>0</v>
      </c>
      <c r="AI5994" s="2">
        <v>0</v>
      </c>
      <c r="AJ5994" s="2">
        <v>4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 t="s">
        <v>4</v>
      </c>
      <c r="AT5994" s="2" t="s">
        <v>4</v>
      </c>
    </row>
    <row r="5995" spans="1:46" x14ac:dyDescent="0.2">
      <c r="A5995" s="2">
        <v>1671419</v>
      </c>
      <c r="B5995" s="2">
        <v>862515</v>
      </c>
      <c r="C5995" s="7">
        <v>24.220457399350501</v>
      </c>
      <c r="D5995" s="7">
        <v>38.212516276777698</v>
      </c>
      <c r="E5995" s="19" t="s">
        <v>6150</v>
      </c>
      <c r="F5995" s="46">
        <f>INDEX(Δεδομένα!$P:$P,MATCH('2021'!E5995,Δεδομένα!$O:$O,0))</f>
        <v>182</v>
      </c>
      <c r="G5995" s="49" t="s">
        <v>6012</v>
      </c>
      <c r="H5995" s="51" t="str">
        <f>INDEX(Δεδομένα!B$1:B$51,MATCH('2021'!G5995,Δεδομένα!A$1:A$51,0))</f>
        <v>ΣΤΕΡΕΑΣ ΕΛΛΑΔΟΣ</v>
      </c>
      <c r="I5995" s="53">
        <f>INDEX(Δεδομένα!E$1:E$13,MATCH('2021'!H5995,Δεδομένα!D$1:D$13,0))</f>
        <v>9</v>
      </c>
      <c r="J5995" s="4">
        <v>44364</v>
      </c>
      <c r="K5995" s="3" t="s">
        <v>529</v>
      </c>
      <c r="L5995" s="17" t="str">
        <f t="shared" si="488"/>
        <v>17/06/2021 14:05</v>
      </c>
      <c r="M5995" s="4">
        <v>44366</v>
      </c>
      <c r="N5995" s="3" t="s">
        <v>467</v>
      </c>
      <c r="O5995" s="17" t="str">
        <f t="shared" si="489"/>
        <v>19/06/2021 21:45</v>
      </c>
      <c r="P5995" s="29">
        <f t="shared" si="490"/>
        <v>2.3194444444452529</v>
      </c>
      <c r="Q5995" s="30">
        <f>2*24</f>
        <v>48</v>
      </c>
      <c r="R5995" s="27">
        <f t="shared" si="491"/>
        <v>3340.0000000011642</v>
      </c>
      <c r="S5995" s="3" t="s">
        <v>4</v>
      </c>
      <c r="T5995" s="3" t="s">
        <v>6104</v>
      </c>
      <c r="U5995" s="3" t="s">
        <v>4</v>
      </c>
      <c r="V5995" s="3" t="s">
        <v>6164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20</v>
      </c>
      <c r="AC5995" s="5">
        <v>0</v>
      </c>
      <c r="AD5995" s="5">
        <v>0</v>
      </c>
      <c r="AE5995" s="2">
        <v>32</v>
      </c>
      <c r="AF5995" s="2">
        <v>0</v>
      </c>
      <c r="AG5995" s="2">
        <v>0</v>
      </c>
      <c r="AH5995" s="2">
        <v>0</v>
      </c>
      <c r="AI5995" s="2">
        <v>17</v>
      </c>
      <c r="AJ5995" s="2">
        <v>9</v>
      </c>
      <c r="AK5995" s="2">
        <v>0</v>
      </c>
      <c r="AL5995" s="2">
        <v>3</v>
      </c>
      <c r="AM5995" s="2">
        <v>1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 t="s">
        <v>4</v>
      </c>
      <c r="AT5995" s="2" t="s">
        <v>4</v>
      </c>
    </row>
    <row r="5996" spans="1:46" x14ac:dyDescent="0.2">
      <c r="A5996" s="2">
        <v>1679136</v>
      </c>
      <c r="B5996" s="2">
        <v>869766</v>
      </c>
      <c r="C5996" s="7">
        <v>24.236205274312901</v>
      </c>
      <c r="D5996" s="7">
        <v>38.157659198467201</v>
      </c>
      <c r="E5996" s="19" t="s">
        <v>6150</v>
      </c>
      <c r="F5996" s="46">
        <f>INDEX(Δεδομένα!$P:$P,MATCH('2021'!E5996,Δεδομένα!$O:$O,0))</f>
        <v>182</v>
      </c>
      <c r="G5996" s="49" t="s">
        <v>6012</v>
      </c>
      <c r="H5996" s="51" t="str">
        <f>INDEX(Δεδομένα!B$1:B$51,MATCH('2021'!G5996,Δεδομένα!A$1:A$51,0))</f>
        <v>ΣΤΕΡΕΑΣ ΕΛΛΑΔΟΣ</v>
      </c>
      <c r="I5996" s="53">
        <f>INDEX(Δεδομένα!E$1:E$13,MATCH('2021'!H5996,Δεδομένα!D$1:D$13,0))</f>
        <v>9</v>
      </c>
      <c r="J5996" s="4">
        <v>44387</v>
      </c>
      <c r="K5996" s="3" t="s">
        <v>1684</v>
      </c>
      <c r="L5996" s="17" t="str">
        <f t="shared" si="488"/>
        <v>10/07/2021 13:46</v>
      </c>
      <c r="M5996" s="4">
        <v>44393</v>
      </c>
      <c r="N5996" s="3" t="s">
        <v>4141</v>
      </c>
      <c r="O5996" s="17" t="str">
        <f t="shared" si="489"/>
        <v>16/07/2021 21:13</v>
      </c>
      <c r="P5996" s="29">
        <f t="shared" si="490"/>
        <v>6.3104166666671517</v>
      </c>
      <c r="Q5996" s="30">
        <f>6*24</f>
        <v>144</v>
      </c>
      <c r="R5996" s="27">
        <f t="shared" si="491"/>
        <v>9087.0000000006985</v>
      </c>
      <c r="S5996" s="3" t="s">
        <v>4</v>
      </c>
      <c r="T5996" s="3" t="s">
        <v>6104</v>
      </c>
      <c r="U5996" s="3" t="s">
        <v>4</v>
      </c>
      <c r="V5996" s="3" t="s">
        <v>6165</v>
      </c>
      <c r="W5996" s="5">
        <v>0</v>
      </c>
      <c r="X5996" s="5">
        <v>3000</v>
      </c>
      <c r="Y5996" s="5">
        <v>0</v>
      </c>
      <c r="Z5996" s="5">
        <v>0</v>
      </c>
      <c r="AA5996" s="5">
        <v>0</v>
      </c>
      <c r="AB5996" s="5">
        <v>2000</v>
      </c>
      <c r="AC5996" s="5">
        <v>0</v>
      </c>
      <c r="AD5996" s="5">
        <v>0</v>
      </c>
      <c r="AE5996" s="2">
        <v>190</v>
      </c>
      <c r="AF5996" s="2">
        <v>70</v>
      </c>
      <c r="AG5996" s="2">
        <v>0</v>
      </c>
      <c r="AH5996" s="2">
        <v>0</v>
      </c>
      <c r="AI5996" s="2">
        <v>16</v>
      </c>
      <c r="AJ5996" s="2">
        <v>38</v>
      </c>
      <c r="AK5996" s="2">
        <v>0</v>
      </c>
      <c r="AL5996" s="2">
        <v>7</v>
      </c>
      <c r="AM5996" s="2">
        <v>2</v>
      </c>
      <c r="AN5996" s="2">
        <v>1</v>
      </c>
      <c r="AO5996" s="2">
        <v>2</v>
      </c>
      <c r="AP5996" s="2">
        <v>2</v>
      </c>
      <c r="AQ5996" s="2">
        <v>0</v>
      </c>
      <c r="AR5996" s="2">
        <v>0</v>
      </c>
      <c r="AS5996" s="2">
        <v>2</v>
      </c>
      <c r="AT5996" s="2">
        <v>1</v>
      </c>
    </row>
    <row r="5997" spans="1:46" x14ac:dyDescent="0.2">
      <c r="A5997" s="2">
        <v>1681086</v>
      </c>
      <c r="B5997" s="2">
        <v>873565</v>
      </c>
      <c r="C5997" s="7">
        <v>24.4325421522244</v>
      </c>
      <c r="D5997" s="7">
        <v>38.0121289541339</v>
      </c>
      <c r="E5997" s="19" t="s">
        <v>6150</v>
      </c>
      <c r="F5997" s="46">
        <f>INDEX(Δεδομένα!$P:$P,MATCH('2021'!E5997,Δεδομένα!$O:$O,0))</f>
        <v>182</v>
      </c>
      <c r="G5997" s="49" t="s">
        <v>6012</v>
      </c>
      <c r="H5997" s="51" t="str">
        <f>INDEX(Δεδομένα!B$1:B$51,MATCH('2021'!G5997,Δεδομένα!A$1:A$51,0))</f>
        <v>ΣΤΕΡΕΑΣ ΕΛΛΑΔΟΣ</v>
      </c>
      <c r="I5997" s="53">
        <f>INDEX(Δεδομένα!E$1:E$13,MATCH('2021'!H5997,Δεδομένα!D$1:D$13,0))</f>
        <v>9</v>
      </c>
      <c r="J5997" s="4">
        <v>44399</v>
      </c>
      <c r="K5997" s="3" t="s">
        <v>614</v>
      </c>
      <c r="L5997" s="17" t="str">
        <f t="shared" si="488"/>
        <v>22/07/2021 16:17</v>
      </c>
      <c r="M5997" s="4">
        <v>44401</v>
      </c>
      <c r="N5997" s="3" t="s">
        <v>1624</v>
      </c>
      <c r="O5997" s="17" t="str">
        <f t="shared" si="489"/>
        <v>24/07/2021 19:52</v>
      </c>
      <c r="P5997" s="29">
        <f t="shared" si="490"/>
        <v>2.1493055555547471</v>
      </c>
      <c r="Q5997" s="30">
        <f>2*24</f>
        <v>48</v>
      </c>
      <c r="R5997" s="27">
        <f t="shared" si="491"/>
        <v>3094.9999999988358</v>
      </c>
      <c r="S5997" s="3" t="s">
        <v>4</v>
      </c>
      <c r="T5997" s="3" t="s">
        <v>6104</v>
      </c>
      <c r="U5997" s="3" t="s">
        <v>6166</v>
      </c>
      <c r="V5997" s="3" t="s">
        <v>6167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80</v>
      </c>
      <c r="AC5997" s="5">
        <v>0</v>
      </c>
      <c r="AD5997" s="5">
        <v>0</v>
      </c>
      <c r="AE5997" s="2">
        <v>24</v>
      </c>
      <c r="AF5997" s="2">
        <v>0</v>
      </c>
      <c r="AG5997" s="2">
        <v>0</v>
      </c>
      <c r="AH5997" s="2">
        <v>0</v>
      </c>
      <c r="AI5997" s="2">
        <v>1</v>
      </c>
      <c r="AJ5997" s="2">
        <v>8</v>
      </c>
      <c r="AK5997" s="2">
        <v>0</v>
      </c>
      <c r="AL5997" s="2">
        <v>3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1</v>
      </c>
      <c r="AT5997" s="2">
        <v>0</v>
      </c>
    </row>
    <row r="5998" spans="1:46" x14ac:dyDescent="0.2">
      <c r="A5998" s="2">
        <v>1688512</v>
      </c>
      <c r="B5998" s="2">
        <v>882333</v>
      </c>
      <c r="C5998" s="7">
        <v>24.224815141880701</v>
      </c>
      <c r="D5998" s="7">
        <v>38.183289803165998</v>
      </c>
      <c r="E5998" s="19" t="s">
        <v>6150</v>
      </c>
      <c r="F5998" s="46">
        <f>INDEX(Δεδομένα!$P:$P,MATCH('2021'!E5998,Δεδομένα!$O:$O,0))</f>
        <v>182</v>
      </c>
      <c r="G5998" s="49" t="s">
        <v>6012</v>
      </c>
      <c r="H5998" s="51" t="str">
        <f>INDEX(Δεδομένα!B$1:B$51,MATCH('2021'!G5998,Δεδομένα!A$1:A$51,0))</f>
        <v>ΣΤΕΡΕΑΣ ΕΛΛΑΔΟΣ</v>
      </c>
      <c r="I5998" s="53">
        <f>INDEX(Δεδομένα!E$1:E$13,MATCH('2021'!H5998,Δεδομένα!D$1:D$13,0))</f>
        <v>9</v>
      </c>
      <c r="J5998" s="4">
        <v>44420</v>
      </c>
      <c r="K5998" s="3" t="s">
        <v>17</v>
      </c>
      <c r="L5998" s="17" t="str">
        <f t="shared" si="488"/>
        <v>12/08/2021 18:00</v>
      </c>
      <c r="M5998" s="4">
        <v>44422</v>
      </c>
      <c r="N5998" s="3" t="s">
        <v>1264</v>
      </c>
      <c r="O5998" s="17" t="str">
        <f t="shared" si="489"/>
        <v>14/08/2021 13:43</v>
      </c>
      <c r="P5998" s="29">
        <f t="shared" si="490"/>
        <v>1.8215277777781012</v>
      </c>
      <c r="Q5998" s="30">
        <f>1*24</f>
        <v>24</v>
      </c>
      <c r="R5998" s="27">
        <f t="shared" si="491"/>
        <v>2623.0000000004657</v>
      </c>
      <c r="S5998" s="3" t="s">
        <v>4</v>
      </c>
      <c r="T5998" s="3" t="s">
        <v>6104</v>
      </c>
      <c r="U5998" s="3" t="s">
        <v>4</v>
      </c>
      <c r="V5998" s="3" t="s">
        <v>6168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5</v>
      </c>
      <c r="AC5998" s="5">
        <v>0</v>
      </c>
      <c r="AD5998" s="5">
        <v>0</v>
      </c>
      <c r="AE5998" s="2">
        <v>16</v>
      </c>
      <c r="AF5998" s="2">
        <v>0</v>
      </c>
      <c r="AG5998" s="2">
        <v>0</v>
      </c>
      <c r="AH5998" s="2">
        <v>0</v>
      </c>
      <c r="AI5998" s="2">
        <v>11</v>
      </c>
      <c r="AJ5998" s="2">
        <v>6</v>
      </c>
      <c r="AK5998" s="2">
        <v>0</v>
      </c>
      <c r="AL5998" s="2">
        <v>2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5</v>
      </c>
      <c r="AT5998" s="2">
        <v>0</v>
      </c>
    </row>
    <row r="5999" spans="1:46" x14ac:dyDescent="0.2">
      <c r="A5999" s="2">
        <v>1692089</v>
      </c>
      <c r="B5999" s="2">
        <v>884271</v>
      </c>
      <c r="C5999" s="7">
        <v>24.566040979318402</v>
      </c>
      <c r="D5999" s="7">
        <v>38.098174337497902</v>
      </c>
      <c r="E5999" s="19" t="s">
        <v>6150</v>
      </c>
      <c r="F5999" s="46">
        <f>INDEX(Δεδομένα!$P:$P,MATCH('2021'!E5999,Δεδομένα!$O:$O,0))</f>
        <v>182</v>
      </c>
      <c r="G5999" s="49" t="s">
        <v>6012</v>
      </c>
      <c r="H5999" s="51" t="str">
        <f>INDEX(Δεδομένα!B$1:B$51,MATCH('2021'!G5999,Δεδομένα!A$1:A$51,0))</f>
        <v>ΣΤΕΡΕΑΣ ΕΛΛΑΔΟΣ</v>
      </c>
      <c r="I5999" s="53">
        <f>INDEX(Δεδομένα!E$1:E$13,MATCH('2021'!H5999,Δεδομένα!D$1:D$13,0))</f>
        <v>9</v>
      </c>
      <c r="J5999" s="4">
        <v>44427</v>
      </c>
      <c r="K5999" s="3" t="s">
        <v>1300</v>
      </c>
      <c r="L5999" s="17" t="str">
        <f t="shared" si="488"/>
        <v>19/08/2021 11:45</v>
      </c>
      <c r="M5999" s="4">
        <v>44430</v>
      </c>
      <c r="N5999" s="3" t="s">
        <v>1289</v>
      </c>
      <c r="O5999" s="17" t="str">
        <f t="shared" si="489"/>
        <v>22/08/2021 08:38</v>
      </c>
      <c r="P5999" s="29">
        <f t="shared" si="490"/>
        <v>2.8701388888875954</v>
      </c>
      <c r="Q5999" s="30">
        <f>2*24</f>
        <v>48</v>
      </c>
      <c r="R5999" s="27">
        <f t="shared" si="491"/>
        <v>4132.9999999981374</v>
      </c>
      <c r="S5999" s="3" t="s">
        <v>4</v>
      </c>
      <c r="T5999" s="3" t="s">
        <v>6104</v>
      </c>
      <c r="U5999" s="3" t="s">
        <v>4</v>
      </c>
      <c r="V5999" s="3" t="s">
        <v>6169</v>
      </c>
      <c r="W5999" s="5">
        <v>0</v>
      </c>
      <c r="X5999" s="5">
        <v>50</v>
      </c>
      <c r="Y5999" s="5">
        <v>0</v>
      </c>
      <c r="Z5999" s="5">
        <v>30</v>
      </c>
      <c r="AA5999" s="5">
        <v>0</v>
      </c>
      <c r="AB5999" s="5">
        <v>0</v>
      </c>
      <c r="AC5999" s="5">
        <v>0</v>
      </c>
      <c r="AD5999" s="5">
        <v>0</v>
      </c>
      <c r="AE5999" s="2">
        <v>22</v>
      </c>
      <c r="AF5999" s="2">
        <v>5</v>
      </c>
      <c r="AG5999" s="2">
        <v>0</v>
      </c>
      <c r="AH5999" s="2">
        <v>0</v>
      </c>
      <c r="AI5999" s="2">
        <v>3</v>
      </c>
      <c r="AJ5999" s="2">
        <v>11</v>
      </c>
      <c r="AK5999" s="2">
        <v>0</v>
      </c>
      <c r="AL5999" s="2">
        <v>4</v>
      </c>
      <c r="AM5999" s="2">
        <v>0</v>
      </c>
      <c r="AN5999" s="2">
        <v>1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</row>
    <row r="6000" spans="1:46" x14ac:dyDescent="0.2">
      <c r="A6000" s="2">
        <v>1692092</v>
      </c>
      <c r="B6000" s="2">
        <v>885041</v>
      </c>
      <c r="C6000" s="7">
        <v>24.463407091776102</v>
      </c>
      <c r="D6000" s="7">
        <v>38.011343915801802</v>
      </c>
      <c r="E6000" s="19" t="s">
        <v>6150</v>
      </c>
      <c r="F6000" s="46">
        <f>INDEX(Δεδομένα!$P:$P,MATCH('2021'!E6000,Δεδομένα!$O:$O,0))</f>
        <v>182</v>
      </c>
      <c r="G6000" s="49" t="s">
        <v>6012</v>
      </c>
      <c r="H6000" s="51" t="str">
        <f>INDEX(Δεδομένα!B$1:B$51,MATCH('2021'!G6000,Δεδομένα!A$1:A$51,0))</f>
        <v>ΣΤΕΡΕΑΣ ΕΛΛΑΔΟΣ</v>
      </c>
      <c r="I6000" s="53">
        <f>INDEX(Δεδομένα!E$1:E$13,MATCH('2021'!H6000,Δεδομένα!D$1:D$13,0))</f>
        <v>9</v>
      </c>
      <c r="J6000" s="4">
        <v>44430</v>
      </c>
      <c r="K6000" s="3" t="s">
        <v>541</v>
      </c>
      <c r="L6000" s="17" t="str">
        <f t="shared" si="488"/>
        <v>22/08/2021 03:20</v>
      </c>
      <c r="M6000" s="4">
        <v>44434</v>
      </c>
      <c r="N6000" s="3" t="s">
        <v>6170</v>
      </c>
      <c r="O6000" s="17" t="str">
        <f t="shared" si="489"/>
        <v>26/08/2021 07:01</v>
      </c>
      <c r="P6000" s="29">
        <f t="shared" si="490"/>
        <v>4.1534722222204437</v>
      </c>
      <c r="Q6000" s="30">
        <f>4*24</f>
        <v>96</v>
      </c>
      <c r="R6000" s="27">
        <f t="shared" si="491"/>
        <v>5980.9999999974389</v>
      </c>
      <c r="S6000" s="3" t="s">
        <v>4</v>
      </c>
      <c r="T6000" s="3" t="s">
        <v>6104</v>
      </c>
      <c r="U6000" s="3" t="s">
        <v>4</v>
      </c>
      <c r="V6000" s="3" t="s">
        <v>6171</v>
      </c>
      <c r="W6000" s="5">
        <v>0</v>
      </c>
      <c r="X6000" s="5">
        <v>0</v>
      </c>
      <c r="Y6000" s="5">
        <v>0</v>
      </c>
      <c r="Z6000" s="5">
        <v>400</v>
      </c>
      <c r="AA6000" s="5">
        <v>0</v>
      </c>
      <c r="AB6000" s="5">
        <v>120</v>
      </c>
      <c r="AC6000" s="5">
        <v>0</v>
      </c>
      <c r="AD6000" s="5">
        <v>0</v>
      </c>
      <c r="AE6000" s="2">
        <v>54</v>
      </c>
      <c r="AF6000" s="2">
        <v>10</v>
      </c>
      <c r="AG6000" s="2">
        <v>0</v>
      </c>
      <c r="AH6000" s="2">
        <v>0</v>
      </c>
      <c r="AI6000" s="2">
        <v>26</v>
      </c>
      <c r="AJ6000" s="2">
        <v>14</v>
      </c>
      <c r="AK6000" s="2">
        <v>0</v>
      </c>
      <c r="AL6000" s="2">
        <v>7</v>
      </c>
      <c r="AM6000" s="2">
        <v>0</v>
      </c>
      <c r="AN6000" s="2">
        <v>1</v>
      </c>
      <c r="AO6000" s="2">
        <v>2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</row>
    <row r="6001" spans="1:46" x14ac:dyDescent="0.2">
      <c r="A6001" s="2">
        <v>1692095</v>
      </c>
      <c r="B6001" s="2">
        <v>885252</v>
      </c>
      <c r="C6001" s="7">
        <v>24.319840899758301</v>
      </c>
      <c r="D6001" s="7">
        <v>38.081796637231598</v>
      </c>
      <c r="E6001" s="19" t="s">
        <v>6150</v>
      </c>
      <c r="F6001" s="46">
        <f>INDEX(Δεδομένα!$P:$P,MATCH('2021'!E6001,Δεδομένα!$O:$O,0))</f>
        <v>182</v>
      </c>
      <c r="G6001" s="49" t="s">
        <v>6012</v>
      </c>
      <c r="H6001" s="51" t="str">
        <f>INDEX(Δεδομένα!B$1:B$51,MATCH('2021'!G6001,Δεδομένα!A$1:A$51,0))</f>
        <v>ΣΤΕΡΕΑΣ ΕΛΛΑΔΟΣ</v>
      </c>
      <c r="I6001" s="53">
        <f>INDEX(Δεδομένα!E$1:E$13,MATCH('2021'!H6001,Δεδομένα!D$1:D$13,0))</f>
        <v>9</v>
      </c>
      <c r="J6001" s="4">
        <v>44431</v>
      </c>
      <c r="K6001" s="3" t="s">
        <v>822</v>
      </c>
      <c r="L6001" s="17" t="str">
        <f t="shared" si="488"/>
        <v>23/08/2021 01:30</v>
      </c>
      <c r="M6001" s="4">
        <v>44441</v>
      </c>
      <c r="N6001" s="3" t="s">
        <v>2895</v>
      </c>
      <c r="O6001" s="17" t="str">
        <f t="shared" si="489"/>
        <v>02/09/2021 13:14</v>
      </c>
      <c r="P6001" s="29">
        <f t="shared" si="490"/>
        <v>10.488888888889051</v>
      </c>
      <c r="Q6001" s="30">
        <f>10*24</f>
        <v>240</v>
      </c>
      <c r="R6001" s="27">
        <f t="shared" si="491"/>
        <v>15104.000000000233</v>
      </c>
      <c r="S6001" s="3" t="s">
        <v>4</v>
      </c>
      <c r="T6001" s="3" t="s">
        <v>6104</v>
      </c>
      <c r="U6001" s="3" t="s">
        <v>4</v>
      </c>
      <c r="V6001" s="3" t="s">
        <v>6172</v>
      </c>
      <c r="W6001" s="5">
        <v>0</v>
      </c>
      <c r="X6001" s="5">
        <v>900</v>
      </c>
      <c r="Y6001" s="5">
        <v>0</v>
      </c>
      <c r="Z6001" s="5">
        <v>0</v>
      </c>
      <c r="AA6001" s="5">
        <v>0</v>
      </c>
      <c r="AB6001" s="5">
        <v>200</v>
      </c>
      <c r="AC6001" s="5">
        <v>100</v>
      </c>
      <c r="AD6001" s="5">
        <v>0</v>
      </c>
      <c r="AE6001" s="2">
        <v>309</v>
      </c>
      <c r="AF6001" s="2">
        <v>50</v>
      </c>
      <c r="AG6001" s="2">
        <v>0</v>
      </c>
      <c r="AH6001" s="2">
        <v>0</v>
      </c>
      <c r="AI6001" s="2">
        <v>37</v>
      </c>
      <c r="AJ6001" s="2">
        <v>30</v>
      </c>
      <c r="AK6001" s="2">
        <v>0</v>
      </c>
      <c r="AL6001" s="2">
        <v>10</v>
      </c>
      <c r="AM6001" s="2">
        <v>0</v>
      </c>
      <c r="AN6001" s="2">
        <v>0</v>
      </c>
      <c r="AO6001" s="2">
        <v>3</v>
      </c>
      <c r="AP6001" s="2">
        <v>1</v>
      </c>
      <c r="AQ6001" s="2">
        <v>0</v>
      </c>
      <c r="AR6001" s="2">
        <v>0</v>
      </c>
      <c r="AS6001" s="2">
        <v>20</v>
      </c>
      <c r="AT6001" s="2">
        <v>2</v>
      </c>
    </row>
    <row r="6002" spans="1:46" x14ac:dyDescent="0.2">
      <c r="A6002" s="2">
        <v>1698701</v>
      </c>
      <c r="B6002" s="2">
        <v>893166</v>
      </c>
      <c r="C6002" s="7">
        <v>24.568895258608201</v>
      </c>
      <c r="D6002" s="7">
        <v>38.128708603796802</v>
      </c>
      <c r="E6002" s="19" t="s">
        <v>6150</v>
      </c>
      <c r="F6002" s="46">
        <f>INDEX(Δεδομένα!$P:$P,MATCH('2021'!E6002,Δεδομένα!$O:$O,0))</f>
        <v>182</v>
      </c>
      <c r="G6002" s="49" t="s">
        <v>6012</v>
      </c>
      <c r="H6002" s="51" t="str">
        <f>INDEX(Δεδομένα!B$1:B$51,MATCH('2021'!G6002,Δεδομένα!A$1:A$51,0))</f>
        <v>ΣΤΕΡΕΑΣ ΕΛΛΑΔΟΣ</v>
      </c>
      <c r="I6002" s="53">
        <f>INDEX(Δεδομένα!E$1:E$13,MATCH('2021'!H6002,Δεδομένα!D$1:D$13,0))</f>
        <v>9</v>
      </c>
      <c r="J6002" s="4">
        <v>44460</v>
      </c>
      <c r="K6002" s="3" t="s">
        <v>318</v>
      </c>
      <c r="L6002" s="17" t="str">
        <f t="shared" si="488"/>
        <v>21/09/2021 20:47</v>
      </c>
      <c r="M6002" s="4">
        <v>44464</v>
      </c>
      <c r="N6002" s="3" t="s">
        <v>6173</v>
      </c>
      <c r="O6002" s="17" t="str">
        <f t="shared" si="489"/>
        <v>25/09/2021 06:35</v>
      </c>
      <c r="P6002" s="29">
        <f t="shared" si="490"/>
        <v>3.4083333333328483</v>
      </c>
      <c r="Q6002" s="30">
        <f>3*24</f>
        <v>72</v>
      </c>
      <c r="R6002" s="27">
        <f t="shared" si="491"/>
        <v>4907.9999999993015</v>
      </c>
      <c r="S6002" s="3" t="s">
        <v>4</v>
      </c>
      <c r="T6002" s="3" t="s">
        <v>6104</v>
      </c>
      <c r="U6002" s="3" t="s">
        <v>3607</v>
      </c>
      <c r="V6002" s="3" t="s">
        <v>6174</v>
      </c>
      <c r="W6002" s="5">
        <v>0</v>
      </c>
      <c r="X6002" s="5">
        <v>100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2">
        <v>78</v>
      </c>
      <c r="AF6002" s="2">
        <v>20</v>
      </c>
      <c r="AG6002" s="2">
        <v>0</v>
      </c>
      <c r="AH6002" s="2">
        <v>0</v>
      </c>
      <c r="AI6002" s="2">
        <v>5</v>
      </c>
      <c r="AJ6002" s="2">
        <v>17</v>
      </c>
      <c r="AK6002" s="2">
        <v>0</v>
      </c>
      <c r="AL6002" s="2">
        <v>3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1</v>
      </c>
      <c r="AT6002" s="2">
        <v>0</v>
      </c>
    </row>
    <row r="6003" spans="1:46" x14ac:dyDescent="0.2">
      <c r="A6003" s="2">
        <v>1712215</v>
      </c>
      <c r="B6003" s="2">
        <v>909003</v>
      </c>
      <c r="C6003" s="7">
        <v>24.195497239631401</v>
      </c>
      <c r="D6003" s="7">
        <v>38.2140201955918</v>
      </c>
      <c r="E6003" s="19" t="s">
        <v>6150</v>
      </c>
      <c r="F6003" s="46">
        <f>INDEX(Δεδομένα!$P:$P,MATCH('2021'!E6003,Δεδομένα!$O:$O,0))</f>
        <v>182</v>
      </c>
      <c r="G6003" s="49" t="s">
        <v>6012</v>
      </c>
      <c r="H6003" s="51" t="str">
        <f>INDEX(Δεδομένα!B$1:B$51,MATCH('2021'!G6003,Δεδομένα!A$1:A$51,0))</f>
        <v>ΣΤΕΡΕΑΣ ΕΛΛΑΔΟΣ</v>
      </c>
      <c r="I6003" s="53">
        <f>INDEX(Δεδομένα!E$1:E$13,MATCH('2021'!H6003,Δεδομένα!D$1:D$13,0))</f>
        <v>9</v>
      </c>
      <c r="J6003" s="4">
        <v>44514</v>
      </c>
      <c r="K6003" s="3" t="s">
        <v>646</v>
      </c>
      <c r="L6003" s="17" t="str">
        <f t="shared" si="488"/>
        <v>14/11/2021 14:16</v>
      </c>
      <c r="M6003" s="4">
        <v>44514</v>
      </c>
      <c r="N6003" s="3" t="s">
        <v>530</v>
      </c>
      <c r="O6003" s="17" t="str">
        <f t="shared" si="489"/>
        <v>14/11/2021 16:05</v>
      </c>
      <c r="P6003" s="24">
        <f t="shared" si="490"/>
        <v>7.5694444443797693E-2</v>
      </c>
      <c r="Q6003" s="28">
        <v>0</v>
      </c>
      <c r="R6003" s="27">
        <f t="shared" si="491"/>
        <v>108.99999999906868</v>
      </c>
      <c r="S6003" s="3" t="s">
        <v>4</v>
      </c>
      <c r="T6003" s="3" t="s">
        <v>6104</v>
      </c>
      <c r="U6003" s="3" t="s">
        <v>6175</v>
      </c>
      <c r="V6003" s="3" t="s">
        <v>6176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0.2</v>
      </c>
      <c r="AC6003" s="5">
        <v>0</v>
      </c>
      <c r="AD6003" s="5">
        <v>0</v>
      </c>
      <c r="AE6003" s="2">
        <v>4</v>
      </c>
      <c r="AF6003" s="2">
        <v>0</v>
      </c>
      <c r="AG6003" s="2">
        <v>0</v>
      </c>
      <c r="AH6003" s="2">
        <v>0</v>
      </c>
      <c r="AI6003" s="2">
        <v>0</v>
      </c>
      <c r="AJ6003" s="2">
        <v>2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</row>
    <row r="6004" spans="1:46" x14ac:dyDescent="0.2">
      <c r="A6004" s="2">
        <v>1712901</v>
      </c>
      <c r="B6004" s="2">
        <v>909191</v>
      </c>
      <c r="C6004" s="7">
        <v>24.308090494923</v>
      </c>
      <c r="D6004" s="7">
        <v>38.073935990495002</v>
      </c>
      <c r="E6004" s="19" t="s">
        <v>6150</v>
      </c>
      <c r="F6004" s="46">
        <f>INDEX(Δεδομένα!$P:$P,MATCH('2021'!E6004,Δεδομένα!$O:$O,0))</f>
        <v>182</v>
      </c>
      <c r="G6004" s="49" t="s">
        <v>6012</v>
      </c>
      <c r="H6004" s="51" t="str">
        <f>INDEX(Δεδομένα!B$1:B$51,MATCH('2021'!G6004,Δεδομένα!A$1:A$51,0))</f>
        <v>ΣΤΕΡΕΑΣ ΕΛΛΑΔΟΣ</v>
      </c>
      <c r="I6004" s="53">
        <f>INDEX(Δεδομένα!E$1:E$13,MATCH('2021'!H6004,Δεδομένα!D$1:D$13,0))</f>
        <v>9</v>
      </c>
      <c r="J6004" s="4">
        <v>44515</v>
      </c>
      <c r="K6004" s="3" t="s">
        <v>4635</v>
      </c>
      <c r="L6004" s="17" t="str">
        <f t="shared" si="488"/>
        <v>15/11/2021 10:16</v>
      </c>
      <c r="M6004" s="4">
        <v>44516</v>
      </c>
      <c r="N6004" s="3" t="s">
        <v>4276</v>
      </c>
      <c r="O6004" s="17" t="str">
        <f t="shared" si="489"/>
        <v>16/11/2021 09:52</v>
      </c>
      <c r="P6004" s="24">
        <f t="shared" si="490"/>
        <v>0.98333333333721384</v>
      </c>
      <c r="Q6004" s="28">
        <v>0</v>
      </c>
      <c r="R6004" s="27">
        <f t="shared" si="491"/>
        <v>1416.0000000055879</v>
      </c>
      <c r="S6004" s="3" t="s">
        <v>4</v>
      </c>
      <c r="T6004" s="3" t="s">
        <v>6104</v>
      </c>
      <c r="U6004" s="3" t="s">
        <v>4</v>
      </c>
      <c r="V6004" s="3" t="s">
        <v>6177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5</v>
      </c>
      <c r="AC6004" s="5">
        <v>0</v>
      </c>
      <c r="AD6004" s="5">
        <v>0</v>
      </c>
      <c r="AE6004" s="2">
        <v>12</v>
      </c>
      <c r="AF6004" s="2">
        <v>0</v>
      </c>
      <c r="AG6004" s="2">
        <v>0</v>
      </c>
      <c r="AH6004" s="2">
        <v>0</v>
      </c>
      <c r="AI6004" s="2">
        <v>0</v>
      </c>
      <c r="AJ6004" s="2">
        <v>6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</row>
    <row r="6005" spans="1:46" x14ac:dyDescent="0.2">
      <c r="A6005" s="2">
        <v>1713918</v>
      </c>
      <c r="B6005" s="2">
        <v>910624</v>
      </c>
      <c r="C6005" s="7">
        <v>24.2471532645385</v>
      </c>
      <c r="D6005" s="7">
        <v>38.183191634490498</v>
      </c>
      <c r="E6005" s="19" t="s">
        <v>6150</v>
      </c>
      <c r="F6005" s="46">
        <f>INDEX(Δεδομένα!$P:$P,MATCH('2021'!E6005,Δεδομένα!$O:$O,0))</f>
        <v>182</v>
      </c>
      <c r="G6005" s="49" t="s">
        <v>6012</v>
      </c>
      <c r="H6005" s="51" t="str">
        <f>INDEX(Δεδομένα!B$1:B$51,MATCH('2021'!G6005,Δεδομένα!A$1:A$51,0))</f>
        <v>ΣΤΕΡΕΑΣ ΕΛΛΑΔΟΣ</v>
      </c>
      <c r="I6005" s="53">
        <f>INDEX(Δεδομένα!E$1:E$13,MATCH('2021'!H6005,Δεδομένα!D$1:D$13,0))</f>
        <v>9</v>
      </c>
      <c r="J6005" s="4">
        <v>44521</v>
      </c>
      <c r="K6005" s="3" t="s">
        <v>146</v>
      </c>
      <c r="L6005" s="17" t="str">
        <f t="shared" si="488"/>
        <v>21/11/2021 16:30</v>
      </c>
      <c r="M6005" s="4">
        <v>44521</v>
      </c>
      <c r="N6005" s="3" t="s">
        <v>464</v>
      </c>
      <c r="O6005" s="17" t="str">
        <f t="shared" si="489"/>
        <v>21/11/2021 18:20</v>
      </c>
      <c r="P6005" s="24">
        <f t="shared" si="490"/>
        <v>7.6388888890505768E-2</v>
      </c>
      <c r="Q6005" s="28">
        <v>0</v>
      </c>
      <c r="R6005" s="27">
        <f t="shared" si="491"/>
        <v>110.00000000232831</v>
      </c>
      <c r="S6005" s="3" t="s">
        <v>4</v>
      </c>
      <c r="T6005" s="3" t="s">
        <v>6104</v>
      </c>
      <c r="U6005" s="3" t="s">
        <v>4</v>
      </c>
      <c r="V6005" s="3" t="s">
        <v>6178</v>
      </c>
      <c r="W6005" s="5">
        <v>0</v>
      </c>
      <c r="X6005" s="5">
        <v>4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2">
        <v>2</v>
      </c>
      <c r="AF6005" s="2">
        <v>0</v>
      </c>
      <c r="AG6005" s="2">
        <v>0</v>
      </c>
      <c r="AH6005" s="2">
        <v>0</v>
      </c>
      <c r="AI6005" s="2">
        <v>3</v>
      </c>
      <c r="AJ6005" s="2">
        <v>1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</row>
    <row r="6006" spans="1:46" x14ac:dyDescent="0.2">
      <c r="A6006" s="2">
        <v>1717227</v>
      </c>
      <c r="B6006" s="2">
        <v>914027</v>
      </c>
      <c r="C6006" s="7">
        <v>24.495403964944401</v>
      </c>
      <c r="D6006" s="7">
        <v>37.9842472891619</v>
      </c>
      <c r="E6006" s="19" t="s">
        <v>6150</v>
      </c>
      <c r="F6006" s="46">
        <f>INDEX(Δεδομένα!$P:$P,MATCH('2021'!E6006,Δεδομένα!$O:$O,0))</f>
        <v>182</v>
      </c>
      <c r="G6006" s="49" t="s">
        <v>6012</v>
      </c>
      <c r="H6006" s="51" t="str">
        <f>INDEX(Δεδομένα!B$1:B$51,MATCH('2021'!G6006,Δεδομένα!A$1:A$51,0))</f>
        <v>ΣΤΕΡΕΑΣ ΕΛΛΑΔΟΣ</v>
      </c>
      <c r="I6006" s="53">
        <f>INDEX(Δεδομένα!E$1:E$13,MATCH('2021'!H6006,Δεδομένα!D$1:D$13,0))</f>
        <v>9</v>
      </c>
      <c r="J6006" s="4">
        <v>44532</v>
      </c>
      <c r="K6006" s="3" t="s">
        <v>835</v>
      </c>
      <c r="L6006" s="17" t="str">
        <f t="shared" si="488"/>
        <v>02/12/2021 14:37</v>
      </c>
      <c r="M6006" s="4">
        <v>44532</v>
      </c>
      <c r="N6006" s="3" t="s">
        <v>2410</v>
      </c>
      <c r="O6006" s="17" t="str">
        <f t="shared" si="489"/>
        <v>02/12/2021 16:53</v>
      </c>
      <c r="P6006" s="24">
        <f t="shared" si="490"/>
        <v>9.4444444446708076E-2</v>
      </c>
      <c r="Q6006" s="28">
        <v>0</v>
      </c>
      <c r="R6006" s="27">
        <f t="shared" si="491"/>
        <v>136.00000000325963</v>
      </c>
      <c r="S6006" s="3" t="s">
        <v>4</v>
      </c>
      <c r="T6006" s="3" t="s">
        <v>6104</v>
      </c>
      <c r="U6006" s="3" t="s">
        <v>4</v>
      </c>
      <c r="V6006" s="3" t="s">
        <v>6179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4</v>
      </c>
      <c r="AC6006" s="5">
        <v>0</v>
      </c>
      <c r="AD6006" s="5">
        <v>0</v>
      </c>
      <c r="AE6006" s="2">
        <v>4</v>
      </c>
      <c r="AF6006" s="2">
        <v>0</v>
      </c>
      <c r="AG6006" s="2">
        <v>0</v>
      </c>
      <c r="AH6006" s="2">
        <v>0</v>
      </c>
      <c r="AI6006" s="2">
        <v>0</v>
      </c>
      <c r="AJ6006" s="2">
        <v>2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</row>
    <row r="6007" spans="1:46" x14ac:dyDescent="0.2">
      <c r="A6007" s="2">
        <v>1721127</v>
      </c>
      <c r="B6007" s="2">
        <v>918156</v>
      </c>
      <c r="C6007" s="7">
        <v>24.245809753517701</v>
      </c>
      <c r="D6007" s="7">
        <v>38.1874420386305</v>
      </c>
      <c r="E6007" s="19" t="s">
        <v>6150</v>
      </c>
      <c r="F6007" s="46">
        <f>INDEX(Δεδομένα!$P:$P,MATCH('2021'!E6007,Δεδομένα!$O:$O,0))</f>
        <v>182</v>
      </c>
      <c r="G6007" s="49" t="s">
        <v>6012</v>
      </c>
      <c r="H6007" s="51" t="str">
        <f>INDEX(Δεδομένα!B$1:B$51,MATCH('2021'!G6007,Δεδομένα!A$1:A$51,0))</f>
        <v>ΣΤΕΡΕΑΣ ΕΛΛΑΔΟΣ</v>
      </c>
      <c r="I6007" s="53">
        <f>INDEX(Δεδομένα!E$1:E$13,MATCH('2021'!H6007,Δεδομένα!D$1:D$13,0))</f>
        <v>9</v>
      </c>
      <c r="J6007" s="4">
        <v>44545</v>
      </c>
      <c r="K6007" s="3" t="s">
        <v>576</v>
      </c>
      <c r="L6007" s="17" t="str">
        <f t="shared" si="488"/>
        <v>15/12/2021 18:42</v>
      </c>
      <c r="M6007" s="4">
        <v>44545</v>
      </c>
      <c r="N6007" s="3" t="s">
        <v>466</v>
      </c>
      <c r="O6007" s="17" t="str">
        <f t="shared" si="489"/>
        <v>15/12/2021 21:14</v>
      </c>
      <c r="P6007" s="24">
        <f t="shared" si="490"/>
        <v>0.1055555555576575</v>
      </c>
      <c r="Q6007" s="28">
        <v>0</v>
      </c>
      <c r="R6007" s="27">
        <f t="shared" si="491"/>
        <v>152.0000000030268</v>
      </c>
      <c r="S6007" s="3" t="s">
        <v>4</v>
      </c>
      <c r="T6007" s="3" t="s">
        <v>6104</v>
      </c>
      <c r="U6007" s="3" t="s">
        <v>4</v>
      </c>
      <c r="V6007" s="3" t="s">
        <v>6180</v>
      </c>
      <c r="W6007" s="5">
        <v>0</v>
      </c>
      <c r="X6007" s="5">
        <v>2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2">
        <v>4</v>
      </c>
      <c r="AF6007" s="2">
        <v>0</v>
      </c>
      <c r="AG6007" s="2">
        <v>0</v>
      </c>
      <c r="AH6007" s="2">
        <v>0</v>
      </c>
      <c r="AI6007" s="2">
        <v>0</v>
      </c>
      <c r="AJ6007" s="2">
        <v>2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</row>
    <row r="6008" spans="1:46" x14ac:dyDescent="0.2">
      <c r="A6008" s="2">
        <v>1629114</v>
      </c>
      <c r="B6008" s="2">
        <v>815828</v>
      </c>
      <c r="C6008" s="7">
        <v>24.568866578650301</v>
      </c>
      <c r="D6008" s="7">
        <v>38.826080501065498</v>
      </c>
      <c r="E6008" s="19" t="s">
        <v>6181</v>
      </c>
      <c r="F6008" s="46">
        <f>INDEX(Δεδομένα!$P:$P,MATCH('2021'!E6008,Δεδομένα!$O:$O,0))</f>
        <v>183</v>
      </c>
      <c r="G6008" s="49" t="s">
        <v>6012</v>
      </c>
      <c r="H6008" s="51" t="str">
        <f>INDEX(Δεδομένα!B$1:B$51,MATCH('2021'!G6008,Δεδομένα!A$1:A$51,0))</f>
        <v>ΣΤΕΡΕΑΣ ΕΛΛΑΔΟΣ</v>
      </c>
      <c r="I6008" s="53">
        <f>INDEX(Δεδομένα!E$1:E$13,MATCH('2021'!H6008,Δεδομένα!D$1:D$13,0))</f>
        <v>9</v>
      </c>
      <c r="J6008" s="4">
        <v>44198</v>
      </c>
      <c r="K6008" s="3" t="s">
        <v>590</v>
      </c>
      <c r="L6008" s="17" t="str">
        <f t="shared" si="488"/>
        <v>02/01/2021 15:25</v>
      </c>
      <c r="M6008" s="4">
        <v>44198</v>
      </c>
      <c r="N6008" s="3" t="s">
        <v>43</v>
      </c>
      <c r="O6008" s="17" t="str">
        <f t="shared" si="489"/>
        <v>02/01/2021 21:30</v>
      </c>
      <c r="P6008" s="24">
        <f t="shared" si="490"/>
        <v>0.25347222222626442</v>
      </c>
      <c r="Q6008" s="28">
        <v>0</v>
      </c>
      <c r="R6008" s="27">
        <f t="shared" si="491"/>
        <v>365.00000000582077</v>
      </c>
      <c r="S6008" s="3" t="s">
        <v>4</v>
      </c>
      <c r="T6008" s="3" t="s">
        <v>6182</v>
      </c>
      <c r="U6008" s="3" t="s">
        <v>6183</v>
      </c>
      <c r="V6008" s="3" t="s">
        <v>6184</v>
      </c>
      <c r="W6008" s="5">
        <v>0</v>
      </c>
      <c r="X6008" s="5">
        <v>10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2">
        <v>9</v>
      </c>
      <c r="AF6008" s="2">
        <v>0</v>
      </c>
      <c r="AG6008" s="2">
        <v>0</v>
      </c>
      <c r="AH6008" s="2">
        <v>0</v>
      </c>
      <c r="AI6008" s="2">
        <v>1</v>
      </c>
      <c r="AJ6008" s="2">
        <v>5</v>
      </c>
      <c r="AK6008" s="2">
        <v>0</v>
      </c>
      <c r="AL6008" s="2">
        <v>1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 t="s">
        <v>4</v>
      </c>
      <c r="AT6008" s="2" t="s">
        <v>4</v>
      </c>
    </row>
    <row r="6009" spans="1:46" x14ac:dyDescent="0.2">
      <c r="A6009" s="2">
        <v>1629121</v>
      </c>
      <c r="B6009" s="2">
        <v>816120</v>
      </c>
      <c r="C6009" s="7">
        <v>24.541999832603601</v>
      </c>
      <c r="D6009" s="7">
        <v>38.924890685118299</v>
      </c>
      <c r="E6009" s="19" t="s">
        <v>6181</v>
      </c>
      <c r="F6009" s="46">
        <f>INDEX(Δεδομένα!$P:$P,MATCH('2021'!E6009,Δεδομένα!$O:$O,0))</f>
        <v>183</v>
      </c>
      <c r="G6009" s="49" t="s">
        <v>6012</v>
      </c>
      <c r="H6009" s="51" t="str">
        <f>INDEX(Δεδομένα!B$1:B$51,MATCH('2021'!G6009,Δεδομένα!A$1:A$51,0))</f>
        <v>ΣΤΕΡΕΑΣ ΕΛΛΑΔΟΣ</v>
      </c>
      <c r="I6009" s="53">
        <f>INDEX(Δεδομένα!E$1:E$13,MATCH('2021'!H6009,Δεδομένα!D$1:D$13,0))</f>
        <v>9</v>
      </c>
      <c r="J6009" s="4">
        <v>44200</v>
      </c>
      <c r="K6009" s="3" t="s">
        <v>321</v>
      </c>
      <c r="L6009" s="17" t="str">
        <f t="shared" si="488"/>
        <v>04/01/2021 10:17</v>
      </c>
      <c r="M6009" s="4">
        <v>44200</v>
      </c>
      <c r="N6009" s="3" t="s">
        <v>351</v>
      </c>
      <c r="O6009" s="17" t="str">
        <f t="shared" si="489"/>
        <v>04/01/2021 13:25</v>
      </c>
      <c r="P6009" s="24">
        <f t="shared" si="490"/>
        <v>0.13055555555911269</v>
      </c>
      <c r="Q6009" s="28">
        <v>0</v>
      </c>
      <c r="R6009" s="27">
        <f t="shared" si="491"/>
        <v>188.00000000512227</v>
      </c>
      <c r="S6009" s="3" t="s">
        <v>4</v>
      </c>
      <c r="T6009" s="3" t="s">
        <v>6182</v>
      </c>
      <c r="U6009" s="3" t="s">
        <v>6183</v>
      </c>
      <c r="V6009" s="3" t="s">
        <v>6185</v>
      </c>
      <c r="W6009" s="5">
        <v>0</v>
      </c>
      <c r="X6009" s="5">
        <v>10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2">
        <v>2</v>
      </c>
      <c r="AF6009" s="2">
        <v>0</v>
      </c>
      <c r="AG6009" s="2">
        <v>0</v>
      </c>
      <c r="AH6009" s="2">
        <v>0</v>
      </c>
      <c r="AI6009" s="2">
        <v>0</v>
      </c>
      <c r="AJ6009" s="2">
        <v>1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 t="s">
        <v>4</v>
      </c>
      <c r="AT6009" s="2" t="s">
        <v>4</v>
      </c>
    </row>
    <row r="6010" spans="1:46" x14ac:dyDescent="0.2">
      <c r="A6010" s="2">
        <v>1629128</v>
      </c>
      <c r="B6010" s="2">
        <v>817337</v>
      </c>
      <c r="D6010" s="2"/>
      <c r="E6010" s="19" t="s">
        <v>6181</v>
      </c>
      <c r="F6010" s="46">
        <f>INDEX(Δεδομένα!$P:$P,MATCH('2021'!E6010,Δεδομένα!$O:$O,0))</f>
        <v>183</v>
      </c>
      <c r="G6010" s="49" t="s">
        <v>6012</v>
      </c>
      <c r="H6010" s="51" t="str">
        <f>INDEX(Δεδομένα!B$1:B$51,MATCH('2021'!G6010,Δεδομένα!A$1:A$51,0))</f>
        <v>ΣΤΕΡΕΑΣ ΕΛΛΑΔΟΣ</v>
      </c>
      <c r="I6010" s="53">
        <f>INDEX(Δεδομένα!E$1:E$13,MATCH('2021'!H6010,Δεδομένα!D$1:D$13,0))</f>
        <v>9</v>
      </c>
      <c r="J6010" s="4">
        <v>44206</v>
      </c>
      <c r="K6010" s="3" t="s">
        <v>362</v>
      </c>
      <c r="L6010" s="17" t="str">
        <f t="shared" si="488"/>
        <v>10/01/2021 15:20</v>
      </c>
      <c r="M6010" s="4">
        <v>44206</v>
      </c>
      <c r="N6010" s="3" t="s">
        <v>221</v>
      </c>
      <c r="O6010" s="17" t="str">
        <f t="shared" si="489"/>
        <v>10/01/2021 16:15</v>
      </c>
      <c r="P6010" s="24">
        <f t="shared" si="490"/>
        <v>3.8194444445252884E-2</v>
      </c>
      <c r="Q6010" s="28">
        <v>0</v>
      </c>
      <c r="R6010" s="27">
        <f t="shared" si="491"/>
        <v>55.000000001164153</v>
      </c>
      <c r="S6010" s="3" t="s">
        <v>4</v>
      </c>
      <c r="T6010" s="3" t="s">
        <v>6182</v>
      </c>
      <c r="U6010" s="3" t="s">
        <v>6183</v>
      </c>
      <c r="V6010" s="3" t="s">
        <v>6186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0.05</v>
      </c>
      <c r="AC6010" s="5">
        <v>0</v>
      </c>
      <c r="AD6010" s="5">
        <v>0</v>
      </c>
      <c r="AE6010" s="2">
        <v>2</v>
      </c>
      <c r="AF6010" s="2">
        <v>0</v>
      </c>
      <c r="AG6010" s="2">
        <v>0</v>
      </c>
      <c r="AH6010" s="2">
        <v>0</v>
      </c>
      <c r="AI6010" s="2">
        <v>0</v>
      </c>
      <c r="AJ6010" s="2">
        <v>1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 t="s">
        <v>4</v>
      </c>
      <c r="AT6010" s="2" t="s">
        <v>4</v>
      </c>
    </row>
    <row r="6011" spans="1:46" x14ac:dyDescent="0.2">
      <c r="A6011" s="2">
        <v>1639249</v>
      </c>
      <c r="B6011" s="2">
        <v>829957</v>
      </c>
      <c r="C6011" s="7">
        <v>24.563262113518601</v>
      </c>
      <c r="D6011" s="7">
        <v>38.915413473415697</v>
      </c>
      <c r="E6011" s="19" t="s">
        <v>6181</v>
      </c>
      <c r="F6011" s="46">
        <f>INDEX(Δεδομένα!$P:$P,MATCH('2021'!E6011,Δεδομένα!$O:$O,0))</f>
        <v>183</v>
      </c>
      <c r="G6011" s="49" t="s">
        <v>6012</v>
      </c>
      <c r="H6011" s="51" t="str">
        <f>INDEX(Δεδομένα!B$1:B$51,MATCH('2021'!G6011,Δεδομένα!A$1:A$51,0))</f>
        <v>ΣΤΕΡΕΑΣ ΕΛΛΑΔΟΣ</v>
      </c>
      <c r="I6011" s="53">
        <f>INDEX(Δεδομένα!E$1:E$13,MATCH('2021'!H6011,Δεδομένα!D$1:D$13,0))</f>
        <v>9</v>
      </c>
      <c r="J6011" s="4">
        <v>44245</v>
      </c>
      <c r="K6011" s="3" t="s">
        <v>762</v>
      </c>
      <c r="L6011" s="17" t="str">
        <f t="shared" si="488"/>
        <v>18/02/2021 13:47</v>
      </c>
      <c r="M6011" s="4">
        <v>44245</v>
      </c>
      <c r="N6011" s="3" t="s">
        <v>161</v>
      </c>
      <c r="O6011" s="17" t="str">
        <f t="shared" si="489"/>
        <v>18/02/2021 15:00</v>
      </c>
      <c r="P6011" s="24">
        <f t="shared" si="490"/>
        <v>5.0694444442342501E-2</v>
      </c>
      <c r="Q6011" s="28">
        <v>0</v>
      </c>
      <c r="R6011" s="27">
        <f t="shared" si="491"/>
        <v>72.999999996973202</v>
      </c>
      <c r="S6011" s="3" t="s">
        <v>4</v>
      </c>
      <c r="T6011" s="3" t="s">
        <v>6182</v>
      </c>
      <c r="U6011" s="3" t="s">
        <v>6183</v>
      </c>
      <c r="V6011" s="3" t="s">
        <v>6187</v>
      </c>
      <c r="W6011" s="5">
        <v>0</v>
      </c>
      <c r="X6011" s="5">
        <v>0</v>
      </c>
      <c r="Y6011" s="5">
        <v>0</v>
      </c>
      <c r="Z6011" s="5">
        <v>0.2</v>
      </c>
      <c r="AA6011" s="5">
        <v>0</v>
      </c>
      <c r="AB6011" s="5">
        <v>0</v>
      </c>
      <c r="AC6011" s="5">
        <v>0</v>
      </c>
      <c r="AD6011" s="5">
        <v>0</v>
      </c>
      <c r="AE6011" s="2">
        <v>2</v>
      </c>
      <c r="AF6011" s="2">
        <v>0</v>
      </c>
      <c r="AG6011" s="2">
        <v>0</v>
      </c>
      <c r="AH6011" s="2">
        <v>0</v>
      </c>
      <c r="AI6011" s="2">
        <v>0</v>
      </c>
      <c r="AJ6011" s="2">
        <v>1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 t="s">
        <v>4</v>
      </c>
      <c r="AT6011" s="2" t="s">
        <v>4</v>
      </c>
    </row>
    <row r="6012" spans="1:46" x14ac:dyDescent="0.2">
      <c r="A6012" s="2">
        <v>1711631</v>
      </c>
      <c r="B6012" s="2">
        <v>907846</v>
      </c>
      <c r="C6012" s="7">
        <v>24.4555223923075</v>
      </c>
      <c r="D6012" s="7">
        <v>38.901218457250103</v>
      </c>
      <c r="E6012" s="19" t="s">
        <v>6181</v>
      </c>
      <c r="F6012" s="46">
        <f>INDEX(Δεδομένα!$P:$P,MATCH('2021'!E6012,Δεδομένα!$O:$O,0))</f>
        <v>183</v>
      </c>
      <c r="G6012" s="49" t="s">
        <v>6012</v>
      </c>
      <c r="H6012" s="51" t="str">
        <f>INDEX(Δεδομένα!B$1:B$51,MATCH('2021'!G6012,Δεδομένα!A$1:A$51,0))</f>
        <v>ΣΤΕΡΕΑΣ ΕΛΛΑΔΟΣ</v>
      </c>
      <c r="I6012" s="53">
        <f>INDEX(Δεδομένα!E$1:E$13,MATCH('2021'!H6012,Δεδομένα!D$1:D$13,0))</f>
        <v>9</v>
      </c>
      <c r="J6012" s="4">
        <v>44510</v>
      </c>
      <c r="K6012" s="3" t="s">
        <v>921</v>
      </c>
      <c r="L6012" s="17" t="str">
        <f t="shared" si="488"/>
        <v>10/11/2021 00:05</v>
      </c>
      <c r="M6012" s="4">
        <v>44510</v>
      </c>
      <c r="N6012" s="3" t="s">
        <v>2401</v>
      </c>
      <c r="O6012" s="17" t="str">
        <f t="shared" si="489"/>
        <v>10/11/2021 17:11</v>
      </c>
      <c r="P6012" s="24">
        <f t="shared" si="490"/>
        <v>0.71250000000145519</v>
      </c>
      <c r="Q6012" s="28">
        <v>0</v>
      </c>
      <c r="R6012" s="27">
        <f t="shared" si="491"/>
        <v>1026.0000000020955</v>
      </c>
      <c r="S6012" s="3" t="s">
        <v>4</v>
      </c>
      <c r="T6012" s="3" t="s">
        <v>6182</v>
      </c>
      <c r="U6012" s="3" t="s">
        <v>4</v>
      </c>
      <c r="V6012" s="3" t="s">
        <v>6188</v>
      </c>
      <c r="W6012" s="5">
        <v>0</v>
      </c>
      <c r="X6012" s="5">
        <v>0.5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2">
        <v>6</v>
      </c>
      <c r="AF6012" s="2">
        <v>0</v>
      </c>
      <c r="AG6012" s="2">
        <v>0</v>
      </c>
      <c r="AH6012" s="2">
        <v>0</v>
      </c>
      <c r="AI6012" s="2">
        <v>0</v>
      </c>
      <c r="AJ6012" s="2">
        <v>3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</row>
    <row r="6013" spans="1:46" x14ac:dyDescent="0.2">
      <c r="A6013" s="2">
        <v>1639947</v>
      </c>
      <c r="B6013" s="2">
        <v>830327</v>
      </c>
      <c r="C6013" s="7">
        <v>23.096486826363702</v>
      </c>
      <c r="D6013" s="7">
        <v>38.9834557992545</v>
      </c>
      <c r="E6013" s="19" t="s">
        <v>6189</v>
      </c>
      <c r="F6013" s="46">
        <f>INDEX(Δεδομένα!$P:$P,MATCH('2021'!E6013,Δεδομένα!$O:$O,0))</f>
        <v>184</v>
      </c>
      <c r="G6013" s="49" t="s">
        <v>6012</v>
      </c>
      <c r="H6013" s="51" t="str">
        <f>INDEX(Δεδομένα!B$1:B$51,MATCH('2021'!G6013,Δεδομένα!A$1:A$51,0))</f>
        <v>ΣΤΕΡΕΑΣ ΕΛΛΑΔΟΣ</v>
      </c>
      <c r="I6013" s="53">
        <f>INDEX(Δεδομένα!E$1:E$13,MATCH('2021'!H6013,Δεδομένα!D$1:D$13,0))</f>
        <v>9</v>
      </c>
      <c r="J6013" s="4">
        <v>44246</v>
      </c>
      <c r="K6013" s="3" t="s">
        <v>345</v>
      </c>
      <c r="L6013" s="17" t="str">
        <f t="shared" si="488"/>
        <v>19/02/2021 12:10</v>
      </c>
      <c r="M6013" s="4">
        <v>44246</v>
      </c>
      <c r="N6013" s="3" t="s">
        <v>157</v>
      </c>
      <c r="O6013" s="17" t="str">
        <f t="shared" si="489"/>
        <v>19/02/2021 13:55</v>
      </c>
      <c r="P6013" s="24">
        <f t="shared" si="490"/>
        <v>7.2916666664241347E-2</v>
      </c>
      <c r="Q6013" s="28">
        <v>0</v>
      </c>
      <c r="R6013" s="27">
        <f t="shared" si="491"/>
        <v>104.99999999650754</v>
      </c>
      <c r="S6013" s="3" t="s">
        <v>4</v>
      </c>
      <c r="T6013" s="3" t="s">
        <v>6190</v>
      </c>
      <c r="U6013" s="3" t="s">
        <v>4</v>
      </c>
      <c r="V6013" s="3" t="s">
        <v>6191</v>
      </c>
      <c r="W6013" s="5">
        <v>0</v>
      </c>
      <c r="X6013" s="5">
        <v>0</v>
      </c>
      <c r="Y6013" s="5">
        <v>0</v>
      </c>
      <c r="Z6013" s="5">
        <v>0</v>
      </c>
      <c r="AA6013" s="5">
        <v>3</v>
      </c>
      <c r="AB6013" s="5">
        <v>0</v>
      </c>
      <c r="AC6013" s="5">
        <v>0</v>
      </c>
      <c r="AD6013" s="5">
        <v>0</v>
      </c>
      <c r="AE6013" s="2">
        <v>10</v>
      </c>
      <c r="AF6013" s="2">
        <v>0</v>
      </c>
      <c r="AG6013" s="2">
        <v>0</v>
      </c>
      <c r="AH6013" s="2">
        <v>0</v>
      </c>
      <c r="AI6013" s="2">
        <v>0</v>
      </c>
      <c r="AJ6013" s="2">
        <v>5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 t="s">
        <v>4</v>
      </c>
      <c r="AT6013" s="2" t="s">
        <v>4</v>
      </c>
    </row>
    <row r="6014" spans="1:46" x14ac:dyDescent="0.2">
      <c r="A6014" s="2">
        <v>1639954</v>
      </c>
      <c r="B6014" s="2">
        <v>830776</v>
      </c>
      <c r="C6014" s="7">
        <v>23.0957247662597</v>
      </c>
      <c r="D6014" s="7">
        <v>38.9775014924953</v>
      </c>
      <c r="E6014" s="19" t="s">
        <v>6189</v>
      </c>
      <c r="F6014" s="46">
        <f>INDEX(Δεδομένα!$P:$P,MATCH('2021'!E6014,Δεδομένα!$O:$O,0))</f>
        <v>184</v>
      </c>
      <c r="G6014" s="49" t="s">
        <v>6012</v>
      </c>
      <c r="H6014" s="51" t="str">
        <f>INDEX(Δεδομένα!B$1:B$51,MATCH('2021'!G6014,Δεδομένα!A$1:A$51,0))</f>
        <v>ΣΤΕΡΕΑΣ ΕΛΛΑΔΟΣ</v>
      </c>
      <c r="I6014" s="53">
        <f>INDEX(Δεδομένα!E$1:E$13,MATCH('2021'!H6014,Δεδομένα!D$1:D$13,0))</f>
        <v>9</v>
      </c>
      <c r="J6014" s="4">
        <v>44247</v>
      </c>
      <c r="K6014" s="3" t="s">
        <v>447</v>
      </c>
      <c r="L6014" s="17" t="str">
        <f t="shared" si="488"/>
        <v>20/02/2021 13:40</v>
      </c>
      <c r="M6014" s="4">
        <v>44247</v>
      </c>
      <c r="N6014" s="3" t="s">
        <v>35</v>
      </c>
      <c r="O6014" s="17" t="str">
        <f t="shared" si="489"/>
        <v>20/02/2021 14:50</v>
      </c>
      <c r="P6014" s="24">
        <f t="shared" si="490"/>
        <v>4.8611111109494232E-2</v>
      </c>
      <c r="Q6014" s="28">
        <v>0</v>
      </c>
      <c r="R6014" s="27">
        <f t="shared" si="491"/>
        <v>69.999999997671694</v>
      </c>
      <c r="S6014" s="3" t="s">
        <v>4</v>
      </c>
      <c r="T6014" s="3" t="s">
        <v>6190</v>
      </c>
      <c r="U6014" s="3" t="s">
        <v>4</v>
      </c>
      <c r="V6014" s="3" t="s">
        <v>6192</v>
      </c>
      <c r="W6014" s="5">
        <v>0</v>
      </c>
      <c r="X6014" s="5">
        <v>0</v>
      </c>
      <c r="Y6014" s="5">
        <v>0</v>
      </c>
      <c r="Z6014" s="5">
        <v>0.3</v>
      </c>
      <c r="AA6014" s="5">
        <v>1.7</v>
      </c>
      <c r="AB6014" s="5">
        <v>0</v>
      </c>
      <c r="AC6014" s="5">
        <v>0</v>
      </c>
      <c r="AD6014" s="5">
        <v>0</v>
      </c>
      <c r="AE6014" s="2">
        <v>6</v>
      </c>
      <c r="AF6014" s="2">
        <v>0</v>
      </c>
      <c r="AG6014" s="2">
        <v>0</v>
      </c>
      <c r="AH6014" s="2">
        <v>0</v>
      </c>
      <c r="AI6014" s="2">
        <v>0</v>
      </c>
      <c r="AJ6014" s="2">
        <v>3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 t="s">
        <v>4</v>
      </c>
      <c r="AT6014" s="2" t="s">
        <v>4</v>
      </c>
    </row>
    <row r="6015" spans="1:46" x14ac:dyDescent="0.2">
      <c r="A6015" s="2">
        <v>1645721</v>
      </c>
      <c r="B6015" s="2">
        <v>835622</v>
      </c>
      <c r="C6015" s="7">
        <v>23.161516740227398</v>
      </c>
      <c r="D6015" s="7">
        <v>38.993101309434799</v>
      </c>
      <c r="E6015" s="19" t="s">
        <v>6189</v>
      </c>
      <c r="F6015" s="46">
        <f>INDEX(Δεδομένα!$P:$P,MATCH('2021'!E6015,Δεδομένα!$O:$O,0))</f>
        <v>184</v>
      </c>
      <c r="G6015" s="49" t="s">
        <v>6012</v>
      </c>
      <c r="H6015" s="51" t="str">
        <f>INDEX(Δεδομένα!B$1:B$51,MATCH('2021'!G6015,Δεδομένα!A$1:A$51,0))</f>
        <v>ΣΤΕΡΕΑΣ ΕΛΛΑΔΟΣ</v>
      </c>
      <c r="I6015" s="53">
        <f>INDEX(Δεδομένα!E$1:E$13,MATCH('2021'!H6015,Δεδομένα!D$1:D$13,0))</f>
        <v>9</v>
      </c>
      <c r="J6015" s="4">
        <v>44261</v>
      </c>
      <c r="K6015" s="3" t="s">
        <v>166</v>
      </c>
      <c r="L6015" s="17" t="str">
        <f t="shared" si="488"/>
        <v>06/03/2021 20:25</v>
      </c>
      <c r="M6015" s="4">
        <v>44261</v>
      </c>
      <c r="N6015" s="3" t="s">
        <v>1238</v>
      </c>
      <c r="O6015" s="17" t="str">
        <f t="shared" si="489"/>
        <v>06/03/2021 21:05</v>
      </c>
      <c r="P6015" s="24">
        <f t="shared" si="490"/>
        <v>2.7777777773735579E-2</v>
      </c>
      <c r="Q6015" s="28">
        <v>0</v>
      </c>
      <c r="R6015" s="27">
        <f t="shared" si="491"/>
        <v>39.999999994179234</v>
      </c>
      <c r="S6015" s="3" t="s">
        <v>4</v>
      </c>
      <c r="T6015" s="3" t="s">
        <v>6190</v>
      </c>
      <c r="U6015" s="3" t="s">
        <v>4</v>
      </c>
      <c r="V6015" s="3" t="s">
        <v>6193</v>
      </c>
      <c r="W6015" s="5">
        <v>0</v>
      </c>
      <c r="X6015" s="5">
        <v>0</v>
      </c>
      <c r="Y6015" s="5">
        <v>0</v>
      </c>
      <c r="Z6015" s="5">
        <v>0.01</v>
      </c>
      <c r="AA6015" s="5">
        <v>0</v>
      </c>
      <c r="AB6015" s="5">
        <v>0</v>
      </c>
      <c r="AC6015" s="5">
        <v>0</v>
      </c>
      <c r="AD6015" s="5">
        <v>0</v>
      </c>
      <c r="AE6015" s="2">
        <v>5</v>
      </c>
      <c r="AF6015" s="2">
        <v>0</v>
      </c>
      <c r="AG6015" s="2">
        <v>0</v>
      </c>
      <c r="AH6015" s="2">
        <v>0</v>
      </c>
      <c r="AI6015" s="2">
        <v>0</v>
      </c>
      <c r="AJ6015" s="2">
        <v>2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 t="s">
        <v>4</v>
      </c>
      <c r="AT6015" s="2" t="s">
        <v>4</v>
      </c>
    </row>
    <row r="6016" spans="1:46" x14ac:dyDescent="0.2">
      <c r="A6016" s="2">
        <v>1648173</v>
      </c>
      <c r="B6016" s="2">
        <v>828524</v>
      </c>
      <c r="D6016" s="2"/>
      <c r="E6016" s="19" t="s">
        <v>6189</v>
      </c>
      <c r="F6016" s="46">
        <f>INDEX(Δεδομένα!$P:$P,MATCH('2021'!E6016,Δεδομένα!$O:$O,0))</f>
        <v>184</v>
      </c>
      <c r="G6016" s="49" t="s">
        <v>6012</v>
      </c>
      <c r="H6016" s="51" t="str">
        <f>INDEX(Δεδομένα!B$1:B$51,MATCH('2021'!G6016,Δεδομένα!A$1:A$51,0))</f>
        <v>ΣΤΕΡΕΑΣ ΕΛΛΑΔΟΣ</v>
      </c>
      <c r="I6016" s="53">
        <f>INDEX(Δεδομένα!E$1:E$13,MATCH('2021'!H6016,Δεδομένα!D$1:D$13,0))</f>
        <v>9</v>
      </c>
      <c r="J6016" s="4">
        <v>44272</v>
      </c>
      <c r="K6016" s="3" t="s">
        <v>331</v>
      </c>
      <c r="L6016" s="17" t="str">
        <f t="shared" si="488"/>
        <v>17/03/2021 12:15</v>
      </c>
      <c r="M6016" s="4">
        <v>44272</v>
      </c>
      <c r="N6016" s="3" t="s">
        <v>424</v>
      </c>
      <c r="O6016" s="17" t="str">
        <f t="shared" si="489"/>
        <v>17/03/2021 20:10</v>
      </c>
      <c r="P6016" s="24">
        <f t="shared" si="490"/>
        <v>0.32986111111677019</v>
      </c>
      <c r="Q6016" s="28">
        <v>0</v>
      </c>
      <c r="R6016" s="27">
        <f t="shared" si="491"/>
        <v>475.00000000814907</v>
      </c>
      <c r="S6016" s="3" t="s">
        <v>4</v>
      </c>
      <c r="T6016" s="3" t="s">
        <v>6190</v>
      </c>
      <c r="U6016" s="3" t="s">
        <v>6194</v>
      </c>
      <c r="V6016" s="3" t="s">
        <v>6194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0.5</v>
      </c>
      <c r="AC6016" s="5">
        <v>0.5</v>
      </c>
      <c r="AD6016" s="5">
        <v>0</v>
      </c>
      <c r="AE6016" s="2">
        <v>10</v>
      </c>
      <c r="AF6016" s="2">
        <v>0</v>
      </c>
      <c r="AG6016" s="2">
        <v>0</v>
      </c>
      <c r="AH6016" s="2">
        <v>0</v>
      </c>
      <c r="AI6016" s="2">
        <v>0</v>
      </c>
      <c r="AJ6016" s="2">
        <v>5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 t="s">
        <v>4</v>
      </c>
      <c r="AT6016" s="2" t="s">
        <v>4</v>
      </c>
    </row>
    <row r="6017" spans="1:46" x14ac:dyDescent="0.2">
      <c r="A6017" s="2">
        <v>1648976</v>
      </c>
      <c r="B6017" s="2">
        <v>838822</v>
      </c>
      <c r="C6017" s="7">
        <v>23.300210889942601</v>
      </c>
      <c r="D6017" s="7">
        <v>38.980681965809602</v>
      </c>
      <c r="E6017" s="19" t="s">
        <v>6189</v>
      </c>
      <c r="F6017" s="46">
        <f>INDEX(Δεδομένα!$P:$P,MATCH('2021'!E6017,Δεδομένα!$O:$O,0))</f>
        <v>184</v>
      </c>
      <c r="G6017" s="49" t="s">
        <v>6012</v>
      </c>
      <c r="H6017" s="51" t="str">
        <f>INDEX(Δεδομένα!B$1:B$51,MATCH('2021'!G6017,Δεδομένα!A$1:A$51,0))</f>
        <v>ΣΤΕΡΕΑΣ ΕΛΛΑΔΟΣ</v>
      </c>
      <c r="I6017" s="53">
        <f>INDEX(Δεδομένα!E$1:E$13,MATCH('2021'!H6017,Δεδομένα!D$1:D$13,0))</f>
        <v>9</v>
      </c>
      <c r="J6017" s="4">
        <v>44273</v>
      </c>
      <c r="K6017" s="3" t="s">
        <v>527</v>
      </c>
      <c r="L6017" s="17" t="str">
        <f t="shared" si="488"/>
        <v>18/03/2021 11:20</v>
      </c>
      <c r="M6017" s="4">
        <v>44274</v>
      </c>
      <c r="N6017" s="3" t="s">
        <v>1073</v>
      </c>
      <c r="O6017" s="17" t="str">
        <f t="shared" si="489"/>
        <v>19/03/2021 14:57</v>
      </c>
      <c r="P6017" s="29">
        <f t="shared" si="490"/>
        <v>1.1506944444481633</v>
      </c>
      <c r="Q6017" s="30">
        <f>1*24</f>
        <v>24</v>
      </c>
      <c r="R6017" s="27">
        <f t="shared" si="491"/>
        <v>1657.0000000053551</v>
      </c>
      <c r="S6017" s="3" t="s">
        <v>4</v>
      </c>
      <c r="T6017" s="3" t="s">
        <v>6190</v>
      </c>
      <c r="U6017" s="3" t="s">
        <v>4</v>
      </c>
      <c r="V6017" s="3" t="s">
        <v>6195</v>
      </c>
      <c r="W6017" s="5">
        <v>0</v>
      </c>
      <c r="X6017" s="5">
        <v>5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2">
        <v>20</v>
      </c>
      <c r="AF6017" s="2">
        <v>0</v>
      </c>
      <c r="AG6017" s="2">
        <v>0</v>
      </c>
      <c r="AH6017" s="2">
        <v>0</v>
      </c>
      <c r="AI6017" s="2">
        <v>0</v>
      </c>
      <c r="AJ6017" s="2">
        <v>10</v>
      </c>
      <c r="AK6017" s="2">
        <v>0</v>
      </c>
      <c r="AL6017" s="2">
        <v>2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 t="s">
        <v>4</v>
      </c>
      <c r="AT6017" s="2" t="s">
        <v>4</v>
      </c>
    </row>
    <row r="6018" spans="1:46" x14ac:dyDescent="0.2">
      <c r="A6018" s="2">
        <v>1648986</v>
      </c>
      <c r="B6018" s="2">
        <v>838931</v>
      </c>
      <c r="C6018" s="7">
        <v>23.2153040652735</v>
      </c>
      <c r="D6018" s="7">
        <v>38.888657335757003</v>
      </c>
      <c r="E6018" s="19" t="s">
        <v>6189</v>
      </c>
      <c r="F6018" s="46">
        <f>INDEX(Δεδομένα!$P:$P,MATCH('2021'!E6018,Δεδομένα!$O:$O,0))</f>
        <v>184</v>
      </c>
      <c r="G6018" s="49" t="s">
        <v>6012</v>
      </c>
      <c r="H6018" s="51" t="str">
        <f>INDEX(Δεδομένα!B$1:B$51,MATCH('2021'!G6018,Δεδομένα!A$1:A$51,0))</f>
        <v>ΣΤΕΡΕΑΣ ΕΛΛΑΔΟΣ</v>
      </c>
      <c r="I6018" s="53">
        <f>INDEX(Δεδομένα!E$1:E$13,MATCH('2021'!H6018,Δεδομένα!D$1:D$13,0))</f>
        <v>9</v>
      </c>
      <c r="J6018" s="4">
        <v>44273</v>
      </c>
      <c r="K6018" s="3" t="s">
        <v>490</v>
      </c>
      <c r="L6018" s="17" t="str">
        <f t="shared" si="488"/>
        <v>18/03/2021 16:00</v>
      </c>
      <c r="M6018" s="4">
        <v>44273</v>
      </c>
      <c r="N6018" s="3" t="s">
        <v>17</v>
      </c>
      <c r="O6018" s="17" t="str">
        <f t="shared" si="489"/>
        <v>18/03/2021 18:00</v>
      </c>
      <c r="P6018" s="24">
        <f t="shared" si="490"/>
        <v>8.3333333335758653E-2</v>
      </c>
      <c r="Q6018" s="28">
        <v>0</v>
      </c>
      <c r="R6018" s="27">
        <f t="shared" si="491"/>
        <v>120.00000000349246</v>
      </c>
      <c r="S6018" s="3" t="s">
        <v>4</v>
      </c>
      <c r="T6018" s="3" t="s">
        <v>6190</v>
      </c>
      <c r="U6018" s="3" t="s">
        <v>4</v>
      </c>
      <c r="V6018" s="3" t="s">
        <v>6196</v>
      </c>
      <c r="W6018" s="5">
        <v>0</v>
      </c>
      <c r="X6018" s="5">
        <v>0.3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2">
        <v>10</v>
      </c>
      <c r="AF6018" s="2">
        <v>0</v>
      </c>
      <c r="AG6018" s="2">
        <v>0</v>
      </c>
      <c r="AH6018" s="2">
        <v>0</v>
      </c>
      <c r="AI6018" s="2">
        <v>0</v>
      </c>
      <c r="AJ6018" s="2">
        <v>5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 t="s">
        <v>4</v>
      </c>
      <c r="AT6018" s="2" t="s">
        <v>4</v>
      </c>
    </row>
    <row r="6019" spans="1:46" x14ac:dyDescent="0.2">
      <c r="A6019" s="2">
        <v>1650793</v>
      </c>
      <c r="B6019" s="2">
        <v>840983</v>
      </c>
      <c r="C6019" s="7">
        <v>23.1784347078647</v>
      </c>
      <c r="D6019" s="7">
        <v>38.938207643185997</v>
      </c>
      <c r="E6019" s="19" t="s">
        <v>6189</v>
      </c>
      <c r="F6019" s="46">
        <f>INDEX(Δεδομένα!$P:$P,MATCH('2021'!E6019,Δεδομένα!$O:$O,0))</f>
        <v>184</v>
      </c>
      <c r="G6019" s="49" t="s">
        <v>6012</v>
      </c>
      <c r="H6019" s="51" t="str">
        <f>INDEX(Δεδομένα!B$1:B$51,MATCH('2021'!G6019,Δεδομένα!A$1:A$51,0))</f>
        <v>ΣΤΕΡΕΑΣ ΕΛΛΑΔΟΣ</v>
      </c>
      <c r="I6019" s="53">
        <f>INDEX(Δεδομένα!E$1:E$13,MATCH('2021'!H6019,Δεδομένα!D$1:D$13,0))</f>
        <v>9</v>
      </c>
      <c r="J6019" s="4">
        <v>44283</v>
      </c>
      <c r="K6019" s="3" t="s">
        <v>655</v>
      </c>
      <c r="L6019" s="17" t="str">
        <f t="shared" si="488"/>
        <v>28/03/2021 14:06</v>
      </c>
      <c r="M6019" s="4">
        <v>44283</v>
      </c>
      <c r="N6019" s="3" t="s">
        <v>434</v>
      </c>
      <c r="O6019" s="17" t="str">
        <f t="shared" si="489"/>
        <v>28/03/2021 17:48</v>
      </c>
      <c r="P6019" s="24">
        <f t="shared" si="490"/>
        <v>0.15416666666715173</v>
      </c>
      <c r="Q6019" s="28">
        <v>0</v>
      </c>
      <c r="R6019" s="27">
        <f t="shared" si="491"/>
        <v>222.00000000069849</v>
      </c>
      <c r="S6019" s="3" t="s">
        <v>4</v>
      </c>
      <c r="T6019" s="3" t="s">
        <v>6190</v>
      </c>
      <c r="U6019" s="3" t="s">
        <v>5220</v>
      </c>
      <c r="V6019" s="3" t="s">
        <v>6197</v>
      </c>
      <c r="W6019" s="5">
        <v>3</v>
      </c>
      <c r="X6019" s="5">
        <v>0</v>
      </c>
      <c r="Y6019" s="5">
        <v>0</v>
      </c>
      <c r="Z6019" s="5">
        <v>0</v>
      </c>
      <c r="AA6019" s="5">
        <v>0</v>
      </c>
      <c r="AB6019" s="5">
        <v>1.5</v>
      </c>
      <c r="AC6019" s="5">
        <v>0</v>
      </c>
      <c r="AD6019" s="5">
        <v>0</v>
      </c>
      <c r="AE6019" s="2">
        <v>8</v>
      </c>
      <c r="AF6019" s="2">
        <v>0</v>
      </c>
      <c r="AG6019" s="2">
        <v>0</v>
      </c>
      <c r="AH6019" s="2">
        <v>0</v>
      </c>
      <c r="AI6019" s="2">
        <v>0</v>
      </c>
      <c r="AJ6019" s="2">
        <v>4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 t="s">
        <v>4</v>
      </c>
      <c r="AT6019" s="2" t="s">
        <v>4</v>
      </c>
    </row>
    <row r="6020" spans="1:46" x14ac:dyDescent="0.2">
      <c r="A6020" s="2">
        <v>1664103</v>
      </c>
      <c r="B6020" s="2">
        <v>855430</v>
      </c>
      <c r="C6020" s="7">
        <v>23.151862631578801</v>
      </c>
      <c r="D6020" s="7">
        <v>38.943160349426599</v>
      </c>
      <c r="E6020" s="19" t="s">
        <v>6189</v>
      </c>
      <c r="F6020" s="46">
        <f>INDEX(Δεδομένα!$P:$P,MATCH('2021'!E6020,Δεδομένα!$O:$O,0))</f>
        <v>184</v>
      </c>
      <c r="G6020" s="49" t="s">
        <v>6012</v>
      </c>
      <c r="H6020" s="51" t="str">
        <f>INDEX(Δεδομένα!B$1:B$51,MATCH('2021'!G6020,Δεδομένα!A$1:A$51,0))</f>
        <v>ΣΤΕΡΕΑΣ ΕΛΛΑΔΟΣ</v>
      </c>
      <c r="I6020" s="53">
        <f>INDEX(Δεδομένα!E$1:E$13,MATCH('2021'!H6020,Δεδομένα!D$1:D$13,0))</f>
        <v>9</v>
      </c>
      <c r="J6020" s="4">
        <v>44339</v>
      </c>
      <c r="K6020" s="3" t="s">
        <v>1340</v>
      </c>
      <c r="L6020" s="17" t="str">
        <f t="shared" si="488"/>
        <v>23/05/2021 12:05</v>
      </c>
      <c r="M6020" s="4">
        <v>44339</v>
      </c>
      <c r="N6020" s="3" t="s">
        <v>119</v>
      </c>
      <c r="O6020" s="17" t="str">
        <f t="shared" si="489"/>
        <v>23/05/2021 12:25</v>
      </c>
      <c r="P6020" s="24">
        <f t="shared" si="490"/>
        <v>1.3888888890505768E-2</v>
      </c>
      <c r="Q6020" s="28">
        <v>0</v>
      </c>
      <c r="R6020" s="27">
        <f t="shared" si="491"/>
        <v>20.000000002328306</v>
      </c>
      <c r="S6020" s="3" t="s">
        <v>4</v>
      </c>
      <c r="T6020" s="3" t="s">
        <v>6190</v>
      </c>
      <c r="U6020" s="3" t="s">
        <v>6198</v>
      </c>
      <c r="V6020" s="3" t="s">
        <v>6199</v>
      </c>
      <c r="W6020" s="5">
        <v>0.02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2">
        <v>2</v>
      </c>
      <c r="AF6020" s="2">
        <v>0</v>
      </c>
      <c r="AG6020" s="2">
        <v>0</v>
      </c>
      <c r="AH6020" s="2">
        <v>0</v>
      </c>
      <c r="AI6020" s="2">
        <v>0</v>
      </c>
      <c r="AJ6020" s="2">
        <v>1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 t="s">
        <v>4</v>
      </c>
      <c r="AT6020" s="2" t="s">
        <v>4</v>
      </c>
    </row>
    <row r="6021" spans="1:46" x14ac:dyDescent="0.2">
      <c r="A6021" s="2">
        <v>1668716</v>
      </c>
      <c r="B6021" s="2">
        <v>860048</v>
      </c>
      <c r="D6021" s="2"/>
      <c r="E6021" s="19" t="s">
        <v>6189</v>
      </c>
      <c r="F6021" s="46">
        <f>INDEX(Δεδομένα!$P:$P,MATCH('2021'!E6021,Δεδομένα!$O:$O,0))</f>
        <v>184</v>
      </c>
      <c r="G6021" s="49" t="s">
        <v>6012</v>
      </c>
      <c r="H6021" s="51" t="str">
        <f>INDEX(Δεδομένα!B$1:B$51,MATCH('2021'!G6021,Δεδομένα!A$1:A$51,0))</f>
        <v>ΣΤΕΡΕΑΣ ΕΛΛΑΔΟΣ</v>
      </c>
      <c r="I6021" s="53">
        <f>INDEX(Δεδομένα!E$1:E$13,MATCH('2021'!H6021,Δεδομένα!D$1:D$13,0))</f>
        <v>9</v>
      </c>
      <c r="J6021" s="4">
        <v>44356</v>
      </c>
      <c r="K6021" s="3" t="s">
        <v>4164</v>
      </c>
      <c r="L6021" s="17" t="str">
        <f t="shared" si="488"/>
        <v>09/06/2021 07:12</v>
      </c>
      <c r="M6021" s="4">
        <v>44356</v>
      </c>
      <c r="N6021" s="3" t="s">
        <v>1404</v>
      </c>
      <c r="O6021" s="17" t="str">
        <f t="shared" si="489"/>
        <v>09/06/2021 20:24</v>
      </c>
      <c r="P6021" s="24">
        <f t="shared" si="490"/>
        <v>0.54999999999563443</v>
      </c>
      <c r="Q6021" s="28">
        <v>0</v>
      </c>
      <c r="R6021" s="27">
        <f t="shared" si="491"/>
        <v>791.99999999371357</v>
      </c>
      <c r="S6021" s="3" t="s">
        <v>4</v>
      </c>
      <c r="T6021" s="3" t="s">
        <v>6190</v>
      </c>
      <c r="U6021" s="3" t="s">
        <v>1895</v>
      </c>
      <c r="V6021" s="3" t="s">
        <v>1895</v>
      </c>
      <c r="W6021" s="5">
        <v>0</v>
      </c>
      <c r="X6021" s="5">
        <v>0</v>
      </c>
      <c r="Y6021" s="5">
        <v>0</v>
      </c>
      <c r="Z6021" s="5">
        <v>0</v>
      </c>
      <c r="AA6021" s="5">
        <v>0.5</v>
      </c>
      <c r="AB6021" s="5">
        <v>0</v>
      </c>
      <c r="AC6021" s="5">
        <v>0</v>
      </c>
      <c r="AD6021" s="5">
        <v>0</v>
      </c>
      <c r="AE6021" s="2">
        <v>13</v>
      </c>
      <c r="AF6021" s="2">
        <v>0</v>
      </c>
      <c r="AG6021" s="2">
        <v>0</v>
      </c>
      <c r="AH6021" s="2">
        <v>0</v>
      </c>
      <c r="AI6021" s="2">
        <v>0</v>
      </c>
      <c r="AJ6021" s="2">
        <v>6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 t="s">
        <v>4</v>
      </c>
      <c r="AT6021" s="2" t="s">
        <v>4</v>
      </c>
    </row>
    <row r="6022" spans="1:46" x14ac:dyDescent="0.2">
      <c r="A6022" s="2">
        <v>1669110</v>
      </c>
      <c r="B6022" s="2">
        <v>861268</v>
      </c>
      <c r="C6022" s="7">
        <v>23.050739286702001</v>
      </c>
      <c r="D6022" s="7">
        <v>38.901054068977899</v>
      </c>
      <c r="E6022" s="19" t="s">
        <v>6189</v>
      </c>
      <c r="F6022" s="46">
        <f>INDEX(Δεδομένα!$P:$P,MATCH('2021'!E6022,Δεδομένα!$O:$O,0))</f>
        <v>184</v>
      </c>
      <c r="G6022" s="49" t="s">
        <v>6012</v>
      </c>
      <c r="H6022" s="51" t="str">
        <f>INDEX(Δεδομένα!B$1:B$51,MATCH('2021'!G6022,Δεδομένα!A$1:A$51,0))</f>
        <v>ΣΤΕΡΕΑΣ ΕΛΛΑΔΟΣ</v>
      </c>
      <c r="I6022" s="53">
        <f>INDEX(Δεδομένα!E$1:E$13,MATCH('2021'!H6022,Δεδομένα!D$1:D$13,0))</f>
        <v>9</v>
      </c>
      <c r="J6022" s="4">
        <v>44359</v>
      </c>
      <c r="K6022" s="3" t="s">
        <v>461</v>
      </c>
      <c r="L6022" s="17" t="str">
        <f t="shared" si="488"/>
        <v>12/06/2021 17:00</v>
      </c>
      <c r="M6022" s="4">
        <v>44359</v>
      </c>
      <c r="N6022" s="3" t="s">
        <v>886</v>
      </c>
      <c r="O6022" s="17" t="str">
        <f t="shared" si="489"/>
        <v>12/06/2021 23:35</v>
      </c>
      <c r="P6022" s="24">
        <f t="shared" si="490"/>
        <v>0.27430555555474712</v>
      </c>
      <c r="Q6022" s="28">
        <v>0</v>
      </c>
      <c r="R6022" s="27">
        <f t="shared" si="491"/>
        <v>394.99999999883585</v>
      </c>
      <c r="S6022" s="3" t="s">
        <v>4</v>
      </c>
      <c r="T6022" s="3" t="s">
        <v>6190</v>
      </c>
      <c r="U6022" s="3" t="s">
        <v>6200</v>
      </c>
      <c r="V6022" s="3" t="s">
        <v>6201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2.5</v>
      </c>
      <c r="AC6022" s="5">
        <v>0</v>
      </c>
      <c r="AD6022" s="5">
        <v>0</v>
      </c>
      <c r="AE6022" s="2">
        <v>20</v>
      </c>
      <c r="AF6022" s="2">
        <v>0</v>
      </c>
      <c r="AG6022" s="2">
        <v>0</v>
      </c>
      <c r="AH6022" s="2">
        <v>0</v>
      </c>
      <c r="AI6022" s="2">
        <v>0</v>
      </c>
      <c r="AJ6022" s="2">
        <v>5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 t="s">
        <v>4</v>
      </c>
      <c r="AT6022" s="2" t="s">
        <v>4</v>
      </c>
    </row>
    <row r="6023" spans="1:46" x14ac:dyDescent="0.2">
      <c r="A6023" s="2">
        <v>1669133</v>
      </c>
      <c r="B6023" s="2">
        <v>861416</v>
      </c>
      <c r="C6023" s="7">
        <v>23.075052657176101</v>
      </c>
      <c r="D6023" s="7">
        <v>38.862226780548603</v>
      </c>
      <c r="E6023" s="19" t="s">
        <v>6189</v>
      </c>
      <c r="F6023" s="46">
        <f>INDEX(Δεδομένα!$P:$P,MATCH('2021'!E6023,Δεδομένα!$O:$O,0))</f>
        <v>184</v>
      </c>
      <c r="G6023" s="49" t="s">
        <v>6012</v>
      </c>
      <c r="H6023" s="51" t="str">
        <f>INDEX(Δεδομένα!B$1:B$51,MATCH('2021'!G6023,Δεδομένα!A$1:A$51,0))</f>
        <v>ΣΤΕΡΕΑΣ ΕΛΛΑΔΟΣ</v>
      </c>
      <c r="I6023" s="53">
        <f>INDEX(Δεδομένα!E$1:E$13,MATCH('2021'!H6023,Δεδομένα!D$1:D$13,0))</f>
        <v>9</v>
      </c>
      <c r="J6023" s="4">
        <v>44360</v>
      </c>
      <c r="K6023" s="3" t="s">
        <v>1936</v>
      </c>
      <c r="L6023" s="17" t="str">
        <f t="shared" si="488"/>
        <v>13/06/2021 09:49</v>
      </c>
      <c r="M6023" s="4">
        <v>44360</v>
      </c>
      <c r="N6023" s="3" t="s">
        <v>15</v>
      </c>
      <c r="O6023" s="17" t="str">
        <f t="shared" si="489"/>
        <v>13/06/2021 14:29</v>
      </c>
      <c r="P6023" s="24">
        <f t="shared" si="490"/>
        <v>0.19444444444525288</v>
      </c>
      <c r="Q6023" s="28">
        <v>0</v>
      </c>
      <c r="R6023" s="27">
        <f t="shared" si="491"/>
        <v>280.00000000116415</v>
      </c>
      <c r="S6023" s="3" t="s">
        <v>4</v>
      </c>
      <c r="T6023" s="3" t="s">
        <v>6190</v>
      </c>
      <c r="U6023" s="3" t="s">
        <v>6202</v>
      </c>
      <c r="V6023" s="3" t="s">
        <v>6203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7.0000000000000007E-2</v>
      </c>
      <c r="AD6023" s="5">
        <v>0</v>
      </c>
      <c r="AE6023" s="2">
        <v>20</v>
      </c>
      <c r="AF6023" s="2">
        <v>0</v>
      </c>
      <c r="AG6023" s="2">
        <v>0</v>
      </c>
      <c r="AH6023" s="2">
        <v>0</v>
      </c>
      <c r="AI6023" s="2">
        <v>0</v>
      </c>
      <c r="AJ6023" s="2">
        <v>3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 t="s">
        <v>4</v>
      </c>
      <c r="AT6023" s="2" t="s">
        <v>4</v>
      </c>
    </row>
    <row r="6024" spans="1:46" x14ac:dyDescent="0.2">
      <c r="A6024" s="2">
        <v>1671494</v>
      </c>
      <c r="B6024" s="2">
        <v>862225</v>
      </c>
      <c r="C6024" s="7">
        <v>23.265351067042499</v>
      </c>
      <c r="D6024" s="7">
        <v>38.9743776473236</v>
      </c>
      <c r="E6024" s="19" t="s">
        <v>6189</v>
      </c>
      <c r="F6024" s="46">
        <f>INDEX(Δεδομένα!$P:$P,MATCH('2021'!E6024,Δεδομένα!$O:$O,0))</f>
        <v>184</v>
      </c>
      <c r="G6024" s="49" t="s">
        <v>6012</v>
      </c>
      <c r="H6024" s="51" t="str">
        <f>INDEX(Δεδομένα!B$1:B$51,MATCH('2021'!G6024,Δεδομένα!A$1:A$51,0))</f>
        <v>ΣΤΕΡΕΑΣ ΕΛΛΑΔΟΣ</v>
      </c>
      <c r="I6024" s="53">
        <f>INDEX(Δεδομένα!E$1:E$13,MATCH('2021'!H6024,Δεδομένα!D$1:D$13,0))</f>
        <v>9</v>
      </c>
      <c r="J6024" s="4">
        <v>44363</v>
      </c>
      <c r="K6024" s="3" t="s">
        <v>101</v>
      </c>
      <c r="L6024" s="17" t="str">
        <f t="shared" si="488"/>
        <v>16/06/2021 13:28</v>
      </c>
      <c r="M6024" s="4">
        <v>44367</v>
      </c>
      <c r="N6024" s="3" t="s">
        <v>1145</v>
      </c>
      <c r="O6024" s="17" t="str">
        <f t="shared" si="489"/>
        <v>20/06/2021 19:29</v>
      </c>
      <c r="P6024" s="29">
        <f t="shared" si="490"/>
        <v>4.2506944444394321</v>
      </c>
      <c r="Q6024" s="30">
        <f>4*24</f>
        <v>96</v>
      </c>
      <c r="R6024" s="27">
        <f t="shared" si="491"/>
        <v>6120.9999999927823</v>
      </c>
      <c r="S6024" s="3" t="s">
        <v>4</v>
      </c>
      <c r="T6024" s="3" t="s">
        <v>6190</v>
      </c>
      <c r="U6024" s="3" t="s">
        <v>6204</v>
      </c>
      <c r="V6024" s="3" t="s">
        <v>6205</v>
      </c>
      <c r="W6024" s="5">
        <v>22</v>
      </c>
      <c r="X6024" s="5">
        <v>0</v>
      </c>
      <c r="Y6024" s="5">
        <v>0</v>
      </c>
      <c r="Z6024" s="5">
        <v>0</v>
      </c>
      <c r="AA6024" s="5">
        <v>0</v>
      </c>
      <c r="AB6024" s="5">
        <v>3</v>
      </c>
      <c r="AC6024" s="5">
        <v>0</v>
      </c>
      <c r="AD6024" s="5">
        <v>0</v>
      </c>
      <c r="AE6024" s="2">
        <v>51</v>
      </c>
      <c r="AF6024" s="2">
        <v>11</v>
      </c>
      <c r="AG6024" s="2">
        <v>0</v>
      </c>
      <c r="AH6024" s="2">
        <v>0</v>
      </c>
      <c r="AI6024" s="2">
        <v>0</v>
      </c>
      <c r="AJ6024" s="2">
        <v>23</v>
      </c>
      <c r="AK6024" s="2">
        <v>0</v>
      </c>
      <c r="AL6024" s="2">
        <v>3</v>
      </c>
      <c r="AM6024" s="2">
        <v>3</v>
      </c>
      <c r="AN6024" s="2">
        <v>2</v>
      </c>
      <c r="AO6024" s="2">
        <v>0</v>
      </c>
      <c r="AP6024" s="2">
        <v>4</v>
      </c>
      <c r="AQ6024" s="2">
        <v>2</v>
      </c>
      <c r="AR6024" s="2">
        <v>0</v>
      </c>
      <c r="AS6024" s="2" t="s">
        <v>4</v>
      </c>
      <c r="AT6024" s="2" t="s">
        <v>4</v>
      </c>
    </row>
    <row r="6025" spans="1:46" x14ac:dyDescent="0.2">
      <c r="A6025" s="2">
        <v>1679954</v>
      </c>
      <c r="B6025" s="2">
        <v>873004</v>
      </c>
      <c r="C6025" s="7">
        <v>23.1409638847298</v>
      </c>
      <c r="D6025" s="7">
        <v>38.900536097667803</v>
      </c>
      <c r="E6025" s="19" t="s">
        <v>6189</v>
      </c>
      <c r="F6025" s="46">
        <f>INDEX(Δεδομένα!$P:$P,MATCH('2021'!E6025,Δεδομένα!$O:$O,0))</f>
        <v>184</v>
      </c>
      <c r="G6025" s="49" t="s">
        <v>6012</v>
      </c>
      <c r="H6025" s="51" t="str">
        <f>INDEX(Δεδομένα!B$1:B$51,MATCH('2021'!G6025,Δεδομένα!A$1:A$51,0))</f>
        <v>ΣΤΕΡΕΑΣ ΕΛΛΑΔΟΣ</v>
      </c>
      <c r="I6025" s="53">
        <f>INDEX(Δεδομένα!E$1:E$13,MATCH('2021'!H6025,Δεδομένα!D$1:D$13,0))</f>
        <v>9</v>
      </c>
      <c r="J6025" s="4">
        <v>44397</v>
      </c>
      <c r="K6025" s="3" t="s">
        <v>341</v>
      </c>
      <c r="L6025" s="17" t="str">
        <f t="shared" si="488"/>
        <v>20/07/2021 17:55</v>
      </c>
      <c r="M6025" s="4">
        <v>44397</v>
      </c>
      <c r="N6025" s="3" t="s">
        <v>464</v>
      </c>
      <c r="O6025" s="17" t="str">
        <f t="shared" si="489"/>
        <v>20/07/2021 18:20</v>
      </c>
      <c r="P6025" s="24">
        <f t="shared" si="490"/>
        <v>1.7361111109494232E-2</v>
      </c>
      <c r="Q6025" s="28">
        <v>0</v>
      </c>
      <c r="R6025" s="27">
        <f t="shared" si="491"/>
        <v>24.999999997671694</v>
      </c>
      <c r="S6025" s="3" t="s">
        <v>4</v>
      </c>
      <c r="T6025" s="3" t="s">
        <v>6190</v>
      </c>
      <c r="U6025" s="3" t="s">
        <v>1895</v>
      </c>
      <c r="V6025" s="3" t="s">
        <v>1895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0.02</v>
      </c>
      <c r="AC6025" s="5">
        <v>0</v>
      </c>
      <c r="AD6025" s="5">
        <v>0</v>
      </c>
      <c r="AE6025" s="2">
        <v>7</v>
      </c>
      <c r="AF6025" s="2">
        <v>0</v>
      </c>
      <c r="AG6025" s="2">
        <v>0</v>
      </c>
      <c r="AH6025" s="2">
        <v>0</v>
      </c>
      <c r="AI6025" s="2">
        <v>0</v>
      </c>
      <c r="AJ6025" s="2">
        <v>3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</row>
    <row r="6026" spans="1:46" x14ac:dyDescent="0.2">
      <c r="A6026" s="2">
        <v>1690651</v>
      </c>
      <c r="B6026" s="2">
        <v>878436</v>
      </c>
      <c r="C6026" s="7">
        <v>23.122683312096399</v>
      </c>
      <c r="D6026" s="7">
        <v>38.910281554471297</v>
      </c>
      <c r="E6026" s="19" t="s">
        <v>6189</v>
      </c>
      <c r="F6026" s="46">
        <f>INDEX(Δεδομένα!$P:$P,MATCH('2021'!E6026,Δεδομένα!$O:$O,0))</f>
        <v>184</v>
      </c>
      <c r="G6026" s="49" t="s">
        <v>6012</v>
      </c>
      <c r="H6026" s="51" t="str">
        <f>INDEX(Δεδομένα!B$1:B$51,MATCH('2021'!G6026,Δεδομένα!A$1:A$51,0))</f>
        <v>ΣΤΕΡΕΑΣ ΕΛΛΑΔΟΣ</v>
      </c>
      <c r="I6026" s="53">
        <f>INDEX(Δεδομένα!E$1:E$13,MATCH('2021'!H6026,Δεδομένα!D$1:D$13,0))</f>
        <v>9</v>
      </c>
      <c r="J6026" s="4">
        <v>44412</v>
      </c>
      <c r="K6026" s="3" t="s">
        <v>2243</v>
      </c>
      <c r="L6026" s="17" t="str">
        <f t="shared" si="488"/>
        <v>04/08/2021 19:42</v>
      </c>
      <c r="M6026" s="4">
        <v>44413</v>
      </c>
      <c r="N6026" s="3" t="s">
        <v>497</v>
      </c>
      <c r="O6026" s="17" t="str">
        <f t="shared" si="489"/>
        <v>05/08/2021 21:00</v>
      </c>
      <c r="P6026" s="29">
        <f t="shared" si="490"/>
        <v>1.0541666666686069</v>
      </c>
      <c r="Q6026" s="30">
        <f>1*24</f>
        <v>24</v>
      </c>
      <c r="R6026" s="27">
        <f t="shared" si="491"/>
        <v>1518.000000002794</v>
      </c>
      <c r="S6026" s="3" t="s">
        <v>4</v>
      </c>
      <c r="T6026" s="3" t="s">
        <v>6190</v>
      </c>
      <c r="U6026" s="3" t="s">
        <v>1895</v>
      </c>
      <c r="V6026" s="3" t="s">
        <v>6206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0.2</v>
      </c>
      <c r="AC6026" s="5">
        <v>0</v>
      </c>
      <c r="AD6026" s="5">
        <v>0</v>
      </c>
      <c r="AE6026" s="2">
        <v>4</v>
      </c>
      <c r="AF6026" s="2">
        <v>0</v>
      </c>
      <c r="AG6026" s="2">
        <v>0</v>
      </c>
      <c r="AH6026" s="2">
        <v>0</v>
      </c>
      <c r="AI6026" s="2">
        <v>0</v>
      </c>
      <c r="AJ6026" s="2">
        <v>2</v>
      </c>
      <c r="AK6026" s="2">
        <v>0</v>
      </c>
      <c r="AL6026" s="2">
        <v>0</v>
      </c>
      <c r="AM6026" s="2">
        <v>1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</row>
    <row r="6027" spans="1:46" x14ac:dyDescent="0.2">
      <c r="A6027" s="2">
        <v>1690655</v>
      </c>
      <c r="B6027" s="2">
        <v>878755</v>
      </c>
      <c r="C6027" s="7">
        <v>23.153098526685501</v>
      </c>
      <c r="D6027" s="7">
        <v>38.901447678107097</v>
      </c>
      <c r="E6027" s="19" t="s">
        <v>6189</v>
      </c>
      <c r="F6027" s="46">
        <f>INDEX(Δεδομένα!$P:$P,MATCH('2021'!E6027,Δεδομένα!$O:$O,0))</f>
        <v>184</v>
      </c>
      <c r="G6027" s="49" t="s">
        <v>6012</v>
      </c>
      <c r="H6027" s="51" t="str">
        <f>INDEX(Δεδομένα!B$1:B$51,MATCH('2021'!G6027,Δεδομένα!A$1:A$51,0))</f>
        <v>ΣΤΕΡΕΑΣ ΕΛΛΑΔΟΣ</v>
      </c>
      <c r="I6027" s="53">
        <f>INDEX(Δεδομένα!E$1:E$13,MATCH('2021'!H6027,Δεδομένα!D$1:D$13,0))</f>
        <v>9</v>
      </c>
      <c r="J6027" s="4">
        <v>44413</v>
      </c>
      <c r="K6027" s="3" t="s">
        <v>481</v>
      </c>
      <c r="L6027" s="17" t="str">
        <f t="shared" si="488"/>
        <v>05/08/2021 14:20</v>
      </c>
      <c r="M6027" s="4">
        <v>44413</v>
      </c>
      <c r="N6027" s="3" t="s">
        <v>147</v>
      </c>
      <c r="O6027" s="17" t="str">
        <f t="shared" si="489"/>
        <v>05/08/2021 20:00</v>
      </c>
      <c r="P6027" s="24">
        <f t="shared" si="490"/>
        <v>0.23611111111677019</v>
      </c>
      <c r="Q6027" s="28">
        <v>0</v>
      </c>
      <c r="R6027" s="27">
        <f t="shared" si="491"/>
        <v>340.00000000814907</v>
      </c>
      <c r="S6027" s="3" t="s">
        <v>4</v>
      </c>
      <c r="T6027" s="3" t="s">
        <v>6190</v>
      </c>
      <c r="U6027" s="3" t="s">
        <v>6207</v>
      </c>
      <c r="V6027" s="3" t="s">
        <v>6208</v>
      </c>
      <c r="W6027" s="5">
        <v>0</v>
      </c>
      <c r="X6027" s="5">
        <v>1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2">
        <v>6</v>
      </c>
      <c r="AF6027" s="2">
        <v>0</v>
      </c>
      <c r="AG6027" s="2">
        <v>0</v>
      </c>
      <c r="AH6027" s="2">
        <v>0</v>
      </c>
      <c r="AI6027" s="2">
        <v>0</v>
      </c>
      <c r="AJ6027" s="2">
        <v>3</v>
      </c>
      <c r="AK6027" s="2">
        <v>0</v>
      </c>
      <c r="AL6027" s="2">
        <v>0</v>
      </c>
      <c r="AM6027" s="2">
        <v>0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</row>
    <row r="6028" spans="1:46" x14ac:dyDescent="0.2">
      <c r="A6028" s="2">
        <v>1693117</v>
      </c>
      <c r="B6028" s="2">
        <v>879545</v>
      </c>
      <c r="C6028" s="8"/>
      <c r="D6028" s="2"/>
      <c r="E6028" s="19" t="s">
        <v>6189</v>
      </c>
      <c r="F6028" s="46">
        <f>INDEX(Δεδομένα!$P:$P,MATCH('2021'!E6028,Δεδομένα!$O:$O,0))</f>
        <v>184</v>
      </c>
      <c r="G6028" s="49" t="s">
        <v>6012</v>
      </c>
      <c r="H6028" s="51" t="str">
        <f>INDEX(Δεδομένα!B$1:B$51,MATCH('2021'!G6028,Δεδομένα!A$1:A$51,0))</f>
        <v>ΣΤΕΡΕΑΣ ΕΛΛΑΔΟΣ</v>
      </c>
      <c r="I6028" s="53">
        <f>INDEX(Δεδομένα!E$1:E$13,MATCH('2021'!H6028,Δεδομένα!D$1:D$13,0))</f>
        <v>9</v>
      </c>
      <c r="J6028" s="4">
        <v>44414</v>
      </c>
      <c r="K6028" s="3" t="s">
        <v>1029</v>
      </c>
      <c r="L6028" s="17" t="str">
        <f t="shared" si="488"/>
        <v>06/08/2021 16:01</v>
      </c>
      <c r="M6028" s="4">
        <v>44414</v>
      </c>
      <c r="N6028" s="3" t="s">
        <v>5177</v>
      </c>
      <c r="O6028" s="17" t="str">
        <f t="shared" si="489"/>
        <v>06/08/2021 22:02</v>
      </c>
      <c r="P6028" s="24">
        <f t="shared" si="490"/>
        <v>0.25069444444670808</v>
      </c>
      <c r="Q6028" s="28">
        <v>0</v>
      </c>
      <c r="R6028" s="27">
        <f t="shared" si="491"/>
        <v>361.00000000325963</v>
      </c>
      <c r="S6028" s="3" t="s">
        <v>4</v>
      </c>
      <c r="T6028" s="3" t="s">
        <v>6190</v>
      </c>
      <c r="U6028" s="3" t="s">
        <v>4</v>
      </c>
      <c r="V6028" s="3" t="s">
        <v>6209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4</v>
      </c>
      <c r="AC6028" s="5">
        <v>0</v>
      </c>
      <c r="AD6028" s="5">
        <v>0</v>
      </c>
      <c r="AE6028" s="2">
        <v>4</v>
      </c>
      <c r="AF6028" s="2">
        <v>0</v>
      </c>
      <c r="AG6028" s="2">
        <v>0</v>
      </c>
      <c r="AH6028" s="2">
        <v>0</v>
      </c>
      <c r="AI6028" s="2">
        <v>0</v>
      </c>
      <c r="AJ6028" s="2">
        <v>2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</row>
    <row r="6029" spans="1:46" x14ac:dyDescent="0.2">
      <c r="A6029" s="2">
        <v>1689265</v>
      </c>
      <c r="B6029" s="2">
        <v>881944</v>
      </c>
      <c r="C6029" s="7">
        <v>22.908008319786401</v>
      </c>
      <c r="D6029" s="7">
        <v>38.8396254930474</v>
      </c>
      <c r="E6029" s="19" t="s">
        <v>6189</v>
      </c>
      <c r="F6029" s="46">
        <f>INDEX(Δεδομένα!$P:$P,MATCH('2021'!E6029,Δεδομένα!$O:$O,0))</f>
        <v>184</v>
      </c>
      <c r="G6029" s="49" t="s">
        <v>6012</v>
      </c>
      <c r="H6029" s="51" t="str">
        <f>INDEX(Δεδομένα!B$1:B$51,MATCH('2021'!G6029,Δεδομένα!A$1:A$51,0))</f>
        <v>ΣΤΕΡΕΑΣ ΕΛΛΑΔΟΣ</v>
      </c>
      <c r="I6029" s="53">
        <f>INDEX(Δεδομένα!E$1:E$13,MATCH('2021'!H6029,Δεδομένα!D$1:D$13,0))</f>
        <v>9</v>
      </c>
      <c r="J6029" s="4">
        <v>44419</v>
      </c>
      <c r="K6029" s="3" t="s">
        <v>329</v>
      </c>
      <c r="L6029" s="17" t="str">
        <f t="shared" si="488"/>
        <v>11/08/2021 22:46</v>
      </c>
      <c r="M6029" s="4">
        <v>44425</v>
      </c>
      <c r="N6029" s="3" t="s">
        <v>1038</v>
      </c>
      <c r="O6029" s="17" t="str">
        <f t="shared" si="489"/>
        <v>17/08/2021 11:46</v>
      </c>
      <c r="P6029" s="29">
        <f t="shared" si="490"/>
        <v>5.5416666666642413</v>
      </c>
      <c r="Q6029" s="30">
        <f>5*24</f>
        <v>120</v>
      </c>
      <c r="R6029" s="27">
        <f t="shared" si="491"/>
        <v>7979.9999999965075</v>
      </c>
      <c r="S6029" s="3" t="s">
        <v>4</v>
      </c>
      <c r="T6029" s="3" t="s">
        <v>6190</v>
      </c>
      <c r="U6029" s="3" t="s">
        <v>4</v>
      </c>
      <c r="V6029" s="3" t="s">
        <v>6210</v>
      </c>
      <c r="W6029" s="5">
        <v>0.01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2">
        <v>10</v>
      </c>
      <c r="AF6029" s="2">
        <v>0</v>
      </c>
      <c r="AG6029" s="2">
        <v>0</v>
      </c>
      <c r="AH6029" s="2">
        <v>0</v>
      </c>
      <c r="AI6029" s="2">
        <v>0</v>
      </c>
      <c r="AJ6029" s="2">
        <v>5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</row>
    <row r="6030" spans="1:46" x14ac:dyDescent="0.2">
      <c r="A6030" s="2">
        <v>1690954</v>
      </c>
      <c r="B6030" s="2">
        <v>884700</v>
      </c>
      <c r="C6030" s="8"/>
      <c r="D6030" s="2"/>
      <c r="E6030" s="19" t="s">
        <v>6189</v>
      </c>
      <c r="F6030" s="46">
        <f>INDEX(Δεδομένα!$P:$P,MATCH('2021'!E6030,Δεδομένα!$O:$O,0))</f>
        <v>184</v>
      </c>
      <c r="G6030" s="49" t="s">
        <v>6012</v>
      </c>
      <c r="H6030" s="51" t="str">
        <f>INDEX(Δεδομένα!B$1:B$51,MATCH('2021'!G6030,Δεδομένα!A$1:A$51,0))</f>
        <v>ΣΤΕΡΕΑΣ ΕΛΛΑΔΟΣ</v>
      </c>
      <c r="I6030" s="53">
        <f>INDEX(Δεδομένα!E$1:E$13,MATCH('2021'!H6030,Δεδομένα!D$1:D$13,0))</f>
        <v>9</v>
      </c>
      <c r="J6030" s="4">
        <v>44428</v>
      </c>
      <c r="K6030" s="3" t="s">
        <v>235</v>
      </c>
      <c r="L6030" s="17" t="str">
        <f t="shared" si="488"/>
        <v>20/08/2021 21:08</v>
      </c>
      <c r="M6030" s="4">
        <v>44428</v>
      </c>
      <c r="N6030" s="3" t="s">
        <v>4370</v>
      </c>
      <c r="O6030" s="17" t="str">
        <f t="shared" si="489"/>
        <v>20/08/2021 22:43</v>
      </c>
      <c r="P6030" s="24">
        <f t="shared" si="490"/>
        <v>6.5972222218988463E-2</v>
      </c>
      <c r="Q6030" s="28">
        <v>0</v>
      </c>
      <c r="R6030" s="27">
        <f t="shared" si="491"/>
        <v>94.999999995343387</v>
      </c>
      <c r="S6030" s="3" t="s">
        <v>4</v>
      </c>
      <c r="T6030" s="3" t="s">
        <v>6190</v>
      </c>
      <c r="U6030" s="3" t="s">
        <v>5220</v>
      </c>
      <c r="V6030" s="3" t="s">
        <v>5220</v>
      </c>
      <c r="W6030" s="5">
        <v>0</v>
      </c>
      <c r="X6030" s="5">
        <v>0</v>
      </c>
      <c r="Y6030" s="5">
        <v>0</v>
      </c>
      <c r="Z6030" s="5">
        <v>0.2</v>
      </c>
      <c r="AA6030" s="5">
        <v>0</v>
      </c>
      <c r="AB6030" s="5">
        <v>0</v>
      </c>
      <c r="AC6030" s="5">
        <v>0</v>
      </c>
      <c r="AD6030" s="5">
        <v>0</v>
      </c>
      <c r="AE6030" s="2">
        <v>8</v>
      </c>
      <c r="AF6030" s="2">
        <v>0</v>
      </c>
      <c r="AG6030" s="2">
        <v>0</v>
      </c>
      <c r="AH6030" s="2">
        <v>0</v>
      </c>
      <c r="AI6030" s="2">
        <v>0</v>
      </c>
      <c r="AJ6030" s="2">
        <v>4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</row>
    <row r="6031" spans="1:46" x14ac:dyDescent="0.2">
      <c r="A6031" s="2">
        <v>1690956</v>
      </c>
      <c r="B6031" s="2">
        <v>884737</v>
      </c>
      <c r="C6031" s="7">
        <v>23.1224177319693</v>
      </c>
      <c r="D6031" s="7">
        <v>38.910383152760602</v>
      </c>
      <c r="E6031" s="19" t="s">
        <v>6189</v>
      </c>
      <c r="F6031" s="46">
        <f>INDEX(Δεδομένα!$P:$P,MATCH('2021'!E6031,Δεδομένα!$O:$O,0))</f>
        <v>184</v>
      </c>
      <c r="G6031" s="49" t="s">
        <v>6012</v>
      </c>
      <c r="H6031" s="51" t="str">
        <f>INDEX(Δεδομένα!B$1:B$51,MATCH('2021'!G6031,Δεδομένα!A$1:A$51,0))</f>
        <v>ΣΤΕΡΕΑΣ ΕΛΛΑΔΟΣ</v>
      </c>
      <c r="I6031" s="53">
        <f>INDEX(Δεδομένα!E$1:E$13,MATCH('2021'!H6031,Δεδομένα!D$1:D$13,0))</f>
        <v>9</v>
      </c>
      <c r="J6031" s="4">
        <v>44428</v>
      </c>
      <c r="K6031" s="3" t="s">
        <v>1266</v>
      </c>
      <c r="L6031" s="17" t="str">
        <f t="shared" si="488"/>
        <v>20/08/2021 23:33</v>
      </c>
      <c r="M6031" s="4">
        <v>44429</v>
      </c>
      <c r="N6031" s="3" t="s">
        <v>1803</v>
      </c>
      <c r="O6031" s="17" t="str">
        <f t="shared" si="489"/>
        <v>21/08/2021 01:25</v>
      </c>
      <c r="P6031" s="24">
        <f t="shared" si="490"/>
        <v>7.777777778392192E-2</v>
      </c>
      <c r="Q6031" s="28">
        <v>0</v>
      </c>
      <c r="R6031" s="27">
        <f t="shared" si="491"/>
        <v>112.00000000884756</v>
      </c>
      <c r="S6031" s="3" t="s">
        <v>4</v>
      </c>
      <c r="T6031" s="3" t="s">
        <v>6190</v>
      </c>
      <c r="U6031" s="3" t="s">
        <v>1895</v>
      </c>
      <c r="V6031" s="3" t="s">
        <v>1895</v>
      </c>
      <c r="W6031" s="5">
        <v>0</v>
      </c>
      <c r="X6031" s="5">
        <v>0.2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2">
        <v>10</v>
      </c>
      <c r="AF6031" s="2">
        <v>0</v>
      </c>
      <c r="AG6031" s="2">
        <v>0</v>
      </c>
      <c r="AH6031" s="2">
        <v>0</v>
      </c>
      <c r="AI6031" s="2">
        <v>0</v>
      </c>
      <c r="AJ6031" s="2">
        <v>5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</row>
    <row r="6032" spans="1:46" x14ac:dyDescent="0.2">
      <c r="A6032" s="2">
        <v>1691330</v>
      </c>
      <c r="B6032" s="2">
        <v>886231</v>
      </c>
      <c r="C6032" s="7">
        <v>23.054020324472202</v>
      </c>
      <c r="D6032" s="7">
        <v>38.937764178925498</v>
      </c>
      <c r="E6032" s="19" t="s">
        <v>6189</v>
      </c>
      <c r="F6032" s="46">
        <f>INDEX(Δεδομένα!$P:$P,MATCH('2021'!E6032,Δεδομένα!$O:$O,0))</f>
        <v>184</v>
      </c>
      <c r="G6032" s="49" t="s">
        <v>6012</v>
      </c>
      <c r="H6032" s="51" t="str">
        <f>INDEX(Δεδομένα!B$1:B$51,MATCH('2021'!G6032,Δεδομένα!A$1:A$51,0))</f>
        <v>ΣΤΕΡΕΑΣ ΕΛΛΑΔΟΣ</v>
      </c>
      <c r="I6032" s="53">
        <f>INDEX(Δεδομένα!E$1:E$13,MATCH('2021'!H6032,Δεδομένα!D$1:D$13,0))</f>
        <v>9</v>
      </c>
      <c r="J6032" s="4">
        <v>44434</v>
      </c>
      <c r="K6032" s="3" t="s">
        <v>510</v>
      </c>
      <c r="L6032" s="17" t="str">
        <f t="shared" si="488"/>
        <v>26/08/2021 17:20</v>
      </c>
      <c r="M6032" s="4">
        <v>44434</v>
      </c>
      <c r="N6032" s="3" t="s">
        <v>1292</v>
      </c>
      <c r="O6032" s="17" t="str">
        <f t="shared" si="489"/>
        <v>26/08/2021 20:01</v>
      </c>
      <c r="P6032" s="24">
        <f t="shared" si="490"/>
        <v>0.11180555555620231</v>
      </c>
      <c r="Q6032" s="28">
        <v>0</v>
      </c>
      <c r="R6032" s="27">
        <f t="shared" si="491"/>
        <v>161.00000000093132</v>
      </c>
      <c r="S6032" s="3" t="s">
        <v>4</v>
      </c>
      <c r="T6032" s="3" t="s">
        <v>6190</v>
      </c>
      <c r="U6032" s="3" t="s">
        <v>6211</v>
      </c>
      <c r="V6032" s="3" t="s">
        <v>6212</v>
      </c>
      <c r="W6032" s="5">
        <v>0</v>
      </c>
      <c r="X6032" s="5">
        <v>0.5</v>
      </c>
      <c r="Y6032" s="5">
        <v>0</v>
      </c>
      <c r="Z6032" s="5">
        <v>0</v>
      </c>
      <c r="AA6032" s="5">
        <v>0</v>
      </c>
      <c r="AB6032" s="5">
        <v>1.5</v>
      </c>
      <c r="AC6032" s="5">
        <v>0</v>
      </c>
      <c r="AD6032" s="5">
        <v>0</v>
      </c>
      <c r="AE6032" s="2">
        <v>12</v>
      </c>
      <c r="AF6032" s="2">
        <v>0</v>
      </c>
      <c r="AG6032" s="2">
        <v>0</v>
      </c>
      <c r="AH6032" s="2">
        <v>0</v>
      </c>
      <c r="AI6032" s="2">
        <v>0</v>
      </c>
      <c r="AJ6032" s="2">
        <v>6</v>
      </c>
      <c r="AK6032" s="2">
        <v>0</v>
      </c>
      <c r="AL6032" s="2">
        <v>0</v>
      </c>
      <c r="AM6032" s="2">
        <v>0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</row>
    <row r="6033" spans="1:46" x14ac:dyDescent="0.2">
      <c r="A6033" s="2">
        <v>1693861</v>
      </c>
      <c r="B6033" s="2">
        <v>888608</v>
      </c>
      <c r="C6033" s="7">
        <v>23.159665174768001</v>
      </c>
      <c r="D6033" s="7">
        <v>38.952699021184003</v>
      </c>
      <c r="E6033" s="19" t="s">
        <v>6189</v>
      </c>
      <c r="F6033" s="46">
        <f>INDEX(Δεδομένα!$P:$P,MATCH('2021'!E6033,Δεδομένα!$O:$O,0))</f>
        <v>184</v>
      </c>
      <c r="G6033" s="49" t="s">
        <v>6012</v>
      </c>
      <c r="H6033" s="51" t="str">
        <f>INDEX(Δεδομένα!B$1:B$51,MATCH('2021'!G6033,Δεδομένα!A$1:A$51,0))</f>
        <v>ΣΤΕΡΕΑΣ ΕΛΛΑΔΟΣ</v>
      </c>
      <c r="I6033" s="53">
        <f>INDEX(Δεδομένα!E$1:E$13,MATCH('2021'!H6033,Δεδομένα!D$1:D$13,0))</f>
        <v>9</v>
      </c>
      <c r="J6033" s="4">
        <v>44443</v>
      </c>
      <c r="K6033" s="3" t="s">
        <v>360</v>
      </c>
      <c r="L6033" s="17" t="str">
        <f t="shared" si="488"/>
        <v>04/09/2021 11:57</v>
      </c>
      <c r="M6033" s="4">
        <v>44443</v>
      </c>
      <c r="N6033" s="3" t="s">
        <v>1404</v>
      </c>
      <c r="O6033" s="17" t="str">
        <f t="shared" si="489"/>
        <v>04/09/2021 20:24</v>
      </c>
      <c r="P6033" s="24">
        <f t="shared" si="490"/>
        <v>0.35208333333139308</v>
      </c>
      <c r="Q6033" s="28">
        <v>0</v>
      </c>
      <c r="R6033" s="27">
        <f t="shared" si="491"/>
        <v>506.99999999720603</v>
      </c>
      <c r="S6033" s="3" t="s">
        <v>4</v>
      </c>
      <c r="T6033" s="3" t="s">
        <v>6190</v>
      </c>
      <c r="U6033" s="3" t="s">
        <v>4</v>
      </c>
      <c r="V6033" s="3" t="s">
        <v>6213</v>
      </c>
      <c r="W6033" s="5">
        <v>0</v>
      </c>
      <c r="X6033" s="5">
        <v>0</v>
      </c>
      <c r="Y6033" s="5">
        <v>0</v>
      </c>
      <c r="Z6033" s="5">
        <v>0.2</v>
      </c>
      <c r="AA6033" s="5">
        <v>0</v>
      </c>
      <c r="AB6033" s="5">
        <v>0</v>
      </c>
      <c r="AC6033" s="5">
        <v>0</v>
      </c>
      <c r="AD6033" s="5">
        <v>0</v>
      </c>
      <c r="AE6033" s="2">
        <v>8</v>
      </c>
      <c r="AF6033" s="2">
        <v>0</v>
      </c>
      <c r="AG6033" s="2">
        <v>0</v>
      </c>
      <c r="AH6033" s="2">
        <v>0</v>
      </c>
      <c r="AI6033" s="2">
        <v>0</v>
      </c>
      <c r="AJ6033" s="2">
        <v>4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</row>
    <row r="6034" spans="1:46" x14ac:dyDescent="0.2">
      <c r="A6034" s="2">
        <v>1702606</v>
      </c>
      <c r="B6034" s="2">
        <v>897431</v>
      </c>
      <c r="C6034" s="7">
        <v>23.358661732618</v>
      </c>
      <c r="D6034" s="7">
        <v>38.985784617757702</v>
      </c>
      <c r="E6034" s="19" t="s">
        <v>6189</v>
      </c>
      <c r="F6034" s="46">
        <f>INDEX(Δεδομένα!$P:$P,MATCH('2021'!E6034,Δεδομένα!$O:$O,0))</f>
        <v>184</v>
      </c>
      <c r="G6034" s="49" t="s">
        <v>6012</v>
      </c>
      <c r="H6034" s="51" t="str">
        <f>INDEX(Δεδομένα!B$1:B$51,MATCH('2021'!G6034,Δεδομένα!A$1:A$51,0))</f>
        <v>ΣΤΕΡΕΑΣ ΕΛΛΑΔΟΣ</v>
      </c>
      <c r="I6034" s="53">
        <f>INDEX(Δεδομένα!E$1:E$13,MATCH('2021'!H6034,Δεδομένα!D$1:D$13,0))</f>
        <v>9</v>
      </c>
      <c r="J6034" s="4">
        <v>44476</v>
      </c>
      <c r="K6034" s="3" t="s">
        <v>833</v>
      </c>
      <c r="L6034" s="17" t="str">
        <f t="shared" si="488"/>
        <v>07/10/2021 14:35</v>
      </c>
      <c r="M6034" s="4">
        <v>44477</v>
      </c>
      <c r="N6034" s="3" t="s">
        <v>1037</v>
      </c>
      <c r="O6034" s="17" t="str">
        <f t="shared" si="489"/>
        <v>08/10/2021 10:46</v>
      </c>
      <c r="P6034" s="24">
        <f t="shared" si="490"/>
        <v>0.84097222222044365</v>
      </c>
      <c r="Q6034" s="28">
        <v>0</v>
      </c>
      <c r="R6034" s="27">
        <f t="shared" si="491"/>
        <v>1210.9999999974389</v>
      </c>
      <c r="S6034" s="3" t="s">
        <v>4</v>
      </c>
      <c r="T6034" s="3" t="s">
        <v>6190</v>
      </c>
      <c r="U6034" s="3" t="s">
        <v>1815</v>
      </c>
      <c r="V6034" s="3" t="s">
        <v>1815</v>
      </c>
      <c r="W6034" s="5">
        <v>0</v>
      </c>
      <c r="X6034" s="5">
        <v>1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2">
        <v>11</v>
      </c>
      <c r="AF6034" s="2">
        <v>0</v>
      </c>
      <c r="AG6034" s="2">
        <v>0</v>
      </c>
      <c r="AH6034" s="2">
        <v>0</v>
      </c>
      <c r="AI6034" s="2">
        <v>0</v>
      </c>
      <c r="AJ6034" s="2">
        <v>5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</row>
    <row r="6035" spans="1:46" x14ac:dyDescent="0.2">
      <c r="A6035" s="2">
        <v>1710681</v>
      </c>
      <c r="B6035" s="2">
        <v>905186</v>
      </c>
      <c r="E6035" s="19" t="s">
        <v>6189</v>
      </c>
      <c r="F6035" s="46">
        <f>INDEX(Δεδομένα!$P:$P,MATCH('2021'!E6035,Δεδομένα!$O:$O,0))</f>
        <v>184</v>
      </c>
      <c r="G6035" s="49" t="s">
        <v>6012</v>
      </c>
      <c r="H6035" s="51" t="str">
        <f>INDEX(Δεδομένα!B$1:B$51,MATCH('2021'!G6035,Δεδομένα!A$1:A$51,0))</f>
        <v>ΣΤΕΡΕΑΣ ΕΛΛΑΔΟΣ</v>
      </c>
      <c r="I6035" s="53">
        <f>INDEX(Δεδομένα!E$1:E$13,MATCH('2021'!H6035,Δεδομένα!D$1:D$13,0))</f>
        <v>9</v>
      </c>
      <c r="J6035" s="4">
        <v>44498</v>
      </c>
      <c r="K6035" s="3" t="s">
        <v>601</v>
      </c>
      <c r="L6035" s="17" t="str">
        <f t="shared" si="488"/>
        <v>29/10/2021 14:58</v>
      </c>
      <c r="M6035" s="4">
        <v>44498</v>
      </c>
      <c r="N6035" s="3" t="s">
        <v>452</v>
      </c>
      <c r="O6035" s="17" t="str">
        <f t="shared" si="489"/>
        <v>29/10/2021 15:52</v>
      </c>
      <c r="P6035" s="24">
        <f t="shared" si="490"/>
        <v>3.7499999998544808E-2</v>
      </c>
      <c r="Q6035" s="28">
        <v>0</v>
      </c>
      <c r="R6035" s="27">
        <f t="shared" si="491"/>
        <v>53.999999997904524</v>
      </c>
      <c r="S6035" s="3" t="s">
        <v>4</v>
      </c>
      <c r="T6035" s="3" t="s">
        <v>6190</v>
      </c>
      <c r="U6035" s="3" t="s">
        <v>4</v>
      </c>
      <c r="V6035" s="3" t="s">
        <v>6214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0.05</v>
      </c>
      <c r="AC6035" s="5">
        <v>0</v>
      </c>
      <c r="AD6035" s="5">
        <v>0</v>
      </c>
      <c r="AE6035" s="2">
        <v>4</v>
      </c>
      <c r="AF6035" s="2">
        <v>0</v>
      </c>
      <c r="AG6035" s="2">
        <v>0</v>
      </c>
      <c r="AH6035" s="2">
        <v>0</v>
      </c>
      <c r="AI6035" s="2">
        <v>0</v>
      </c>
      <c r="AJ6035" s="2">
        <v>2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</row>
    <row r="6036" spans="1:46" x14ac:dyDescent="0.2">
      <c r="A6036" s="2">
        <v>1712883</v>
      </c>
      <c r="B6036" s="2">
        <v>908257</v>
      </c>
      <c r="C6036" s="7">
        <v>23.0580025910545</v>
      </c>
      <c r="D6036" s="7">
        <v>38.899889243238903</v>
      </c>
      <c r="E6036" s="19" t="s">
        <v>6189</v>
      </c>
      <c r="F6036" s="46">
        <f>INDEX(Δεδομένα!$P:$P,MATCH('2021'!E6036,Δεδομένα!$O:$O,0))</f>
        <v>184</v>
      </c>
      <c r="G6036" s="49" t="s">
        <v>6012</v>
      </c>
      <c r="H6036" s="51" t="str">
        <f>INDEX(Δεδομένα!B$1:B$51,MATCH('2021'!G6036,Δεδομένα!A$1:A$51,0))</f>
        <v>ΣΤΕΡΕΑΣ ΕΛΛΑΔΟΣ</v>
      </c>
      <c r="I6036" s="53">
        <f>INDEX(Δεδομένα!E$1:E$13,MATCH('2021'!H6036,Δεδομένα!D$1:D$13,0))</f>
        <v>9</v>
      </c>
      <c r="J6036" s="4">
        <v>44511</v>
      </c>
      <c r="K6036" s="3" t="s">
        <v>737</v>
      </c>
      <c r="L6036" s="17" t="str">
        <f t="shared" si="488"/>
        <v>11/11/2021 14:45</v>
      </c>
      <c r="M6036" s="4">
        <v>44511</v>
      </c>
      <c r="N6036" s="3" t="s">
        <v>461</v>
      </c>
      <c r="O6036" s="17" t="str">
        <f t="shared" si="489"/>
        <v>11/11/2021 17:00</v>
      </c>
      <c r="P6036" s="24">
        <f t="shared" si="490"/>
        <v>9.375E-2</v>
      </c>
      <c r="Q6036" s="28">
        <v>0</v>
      </c>
      <c r="R6036" s="27">
        <f t="shared" si="491"/>
        <v>135</v>
      </c>
      <c r="S6036" s="3" t="s">
        <v>4</v>
      </c>
      <c r="T6036" s="3" t="s">
        <v>6190</v>
      </c>
      <c r="U6036" s="3" t="s">
        <v>6200</v>
      </c>
      <c r="V6036" s="3" t="s">
        <v>1947</v>
      </c>
      <c r="W6036" s="5">
        <v>0</v>
      </c>
      <c r="X6036" s="5">
        <v>0.2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2">
        <v>7</v>
      </c>
      <c r="AF6036" s="2">
        <v>0</v>
      </c>
      <c r="AG6036" s="2">
        <v>0</v>
      </c>
      <c r="AH6036" s="2">
        <v>0</v>
      </c>
      <c r="AI6036" s="2">
        <v>0</v>
      </c>
      <c r="AJ6036" s="2">
        <v>3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</row>
    <row r="6037" spans="1:46" x14ac:dyDescent="0.2">
      <c r="A6037" s="2">
        <v>1718112</v>
      </c>
      <c r="B6037" s="2">
        <v>914251</v>
      </c>
      <c r="C6037" s="7">
        <v>23.047074885047699</v>
      </c>
      <c r="D6037" s="7">
        <v>38.862037760169002</v>
      </c>
      <c r="E6037" s="19" t="s">
        <v>6189</v>
      </c>
      <c r="F6037" s="46">
        <f>INDEX(Δεδομένα!$P:$P,MATCH('2021'!E6037,Δεδομένα!$O:$O,0))</f>
        <v>184</v>
      </c>
      <c r="G6037" s="49" t="s">
        <v>6012</v>
      </c>
      <c r="H6037" s="51" t="str">
        <f>INDEX(Δεδομένα!B$1:B$51,MATCH('2021'!G6037,Δεδομένα!A$1:A$51,0))</f>
        <v>ΣΤΕΡΕΑΣ ΕΛΛΑΔΟΣ</v>
      </c>
      <c r="I6037" s="53">
        <f>INDEX(Δεδομένα!E$1:E$13,MATCH('2021'!H6037,Δεδομένα!D$1:D$13,0))</f>
        <v>9</v>
      </c>
      <c r="J6037" s="4">
        <v>44533</v>
      </c>
      <c r="K6037" s="3" t="s">
        <v>310</v>
      </c>
      <c r="L6037" s="17" t="str">
        <f t="shared" si="488"/>
        <v>03/12/2021 15:05</v>
      </c>
      <c r="M6037" s="4">
        <v>44533</v>
      </c>
      <c r="N6037" s="3" t="s">
        <v>474</v>
      </c>
      <c r="O6037" s="17" t="str">
        <f t="shared" si="489"/>
        <v>03/12/2021 16:50</v>
      </c>
      <c r="P6037" s="24">
        <f t="shared" si="490"/>
        <v>7.2916666671517305E-2</v>
      </c>
      <c r="Q6037" s="28">
        <v>0</v>
      </c>
      <c r="R6037" s="27">
        <f t="shared" si="491"/>
        <v>105.00000000698492</v>
      </c>
      <c r="S6037" s="3" t="s">
        <v>4</v>
      </c>
      <c r="T6037" s="3" t="s">
        <v>6190</v>
      </c>
      <c r="U6037" s="3" t="s">
        <v>6202</v>
      </c>
      <c r="V6037" s="3" t="s">
        <v>6215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0.2</v>
      </c>
      <c r="AC6037" s="5">
        <v>0</v>
      </c>
      <c r="AD6037" s="5">
        <v>0</v>
      </c>
      <c r="AE6037" s="2">
        <v>7</v>
      </c>
      <c r="AF6037" s="2">
        <v>0</v>
      </c>
      <c r="AG6037" s="2">
        <v>0</v>
      </c>
      <c r="AH6037" s="2">
        <v>0</v>
      </c>
      <c r="AI6037" s="2">
        <v>0</v>
      </c>
      <c r="AJ6037" s="2">
        <v>3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</row>
    <row r="6038" spans="1:46" x14ac:dyDescent="0.2">
      <c r="A6038" s="2">
        <v>1718901</v>
      </c>
      <c r="B6038" s="2">
        <v>915500</v>
      </c>
      <c r="C6038" s="7">
        <v>23.1997783364734</v>
      </c>
      <c r="D6038" s="7">
        <v>38.930037546830398</v>
      </c>
      <c r="E6038" s="19" t="s">
        <v>6189</v>
      </c>
      <c r="F6038" s="46">
        <f>INDEX(Δεδομένα!$P:$P,MATCH('2021'!E6038,Δεδομένα!$O:$O,0))</f>
        <v>184</v>
      </c>
      <c r="G6038" s="49" t="s">
        <v>6012</v>
      </c>
      <c r="H6038" s="51" t="str">
        <f>INDEX(Δεδομένα!B$1:B$51,MATCH('2021'!G6038,Δεδομένα!A$1:A$51,0))</f>
        <v>ΣΤΕΡΕΑΣ ΕΛΛΑΔΟΣ</v>
      </c>
      <c r="I6038" s="53">
        <f>INDEX(Δεδομένα!E$1:E$13,MATCH('2021'!H6038,Δεδομένα!D$1:D$13,0))</f>
        <v>9</v>
      </c>
      <c r="J6038" s="4">
        <v>44538</v>
      </c>
      <c r="K6038" s="3" t="s">
        <v>245</v>
      </c>
      <c r="L6038" s="17" t="str">
        <f t="shared" si="488"/>
        <v>08/12/2021 17:33</v>
      </c>
      <c r="M6038" s="4">
        <v>44538</v>
      </c>
      <c r="N6038" s="3" t="s">
        <v>797</v>
      </c>
      <c r="O6038" s="17" t="str">
        <f t="shared" si="489"/>
        <v>08/12/2021 21:15</v>
      </c>
      <c r="P6038" s="24">
        <f t="shared" si="490"/>
        <v>0.15416666666715173</v>
      </c>
      <c r="Q6038" s="28">
        <v>0</v>
      </c>
      <c r="R6038" s="27">
        <f t="shared" si="491"/>
        <v>222.00000000069849</v>
      </c>
      <c r="S6038" s="3" t="s">
        <v>4</v>
      </c>
      <c r="T6038" s="3" t="s">
        <v>6190</v>
      </c>
      <c r="U6038" s="3" t="s">
        <v>5220</v>
      </c>
      <c r="V6038" s="3" t="s">
        <v>6216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0.05</v>
      </c>
      <c r="AE6038" s="2">
        <v>2</v>
      </c>
      <c r="AF6038" s="2">
        <v>0</v>
      </c>
      <c r="AG6038" s="2">
        <v>0</v>
      </c>
      <c r="AH6038" s="2">
        <v>0</v>
      </c>
      <c r="AI6038" s="2">
        <v>0</v>
      </c>
      <c r="AJ6038" s="2">
        <v>1</v>
      </c>
      <c r="AK6038" s="2">
        <v>0</v>
      </c>
      <c r="AL6038" s="2">
        <v>0</v>
      </c>
      <c r="AM6038" s="2">
        <v>1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</row>
    <row r="6039" spans="1:46" x14ac:dyDescent="0.2">
      <c r="A6039" s="2">
        <v>1645732</v>
      </c>
      <c r="B6039" s="2">
        <v>835854</v>
      </c>
      <c r="C6039" s="7">
        <v>23.243692147875901</v>
      </c>
      <c r="D6039" s="7">
        <v>38.829682220018199</v>
      </c>
      <c r="E6039" s="19" t="s">
        <v>6217</v>
      </c>
      <c r="F6039" s="46">
        <f>INDEX(Δεδομένα!$P:$P,MATCH('2021'!E6039,Δεδομένα!$O:$O,0))</f>
        <v>185</v>
      </c>
      <c r="G6039" s="49" t="s">
        <v>6012</v>
      </c>
      <c r="H6039" s="51" t="str">
        <f>INDEX(Δεδομένα!B$1:B$51,MATCH('2021'!G6039,Δεδομένα!A$1:A$51,0))</f>
        <v>ΣΤΕΡΕΑΣ ΕΛΛΑΔΟΣ</v>
      </c>
      <c r="I6039" s="53">
        <f>INDEX(Δεδομένα!E$1:E$13,MATCH('2021'!H6039,Δεδομένα!D$1:D$13,0))</f>
        <v>9</v>
      </c>
      <c r="J6039" s="4">
        <v>44262</v>
      </c>
      <c r="K6039" s="3" t="s">
        <v>697</v>
      </c>
      <c r="L6039" s="17" t="str">
        <f t="shared" si="488"/>
        <v>07/03/2021 17:40</v>
      </c>
      <c r="M6039" s="4">
        <v>44263</v>
      </c>
      <c r="N6039" s="3" t="s">
        <v>1040</v>
      </c>
      <c r="O6039" s="17" t="str">
        <f t="shared" si="489"/>
        <v>08/03/2021 12:03</v>
      </c>
      <c r="P6039" s="24">
        <f t="shared" si="490"/>
        <v>0.76597222222335404</v>
      </c>
      <c r="Q6039" s="28">
        <v>0</v>
      </c>
      <c r="R6039" s="27">
        <f t="shared" si="491"/>
        <v>1103.0000000016298</v>
      </c>
      <c r="S6039" s="3" t="s">
        <v>4</v>
      </c>
      <c r="T6039" s="3" t="s">
        <v>6218</v>
      </c>
      <c r="U6039" s="3" t="s">
        <v>4</v>
      </c>
      <c r="V6039" s="3" t="s">
        <v>838</v>
      </c>
      <c r="W6039" s="5">
        <v>1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2">
        <v>14</v>
      </c>
      <c r="AF6039" s="2">
        <v>0</v>
      </c>
      <c r="AG6039" s="2">
        <v>2</v>
      </c>
      <c r="AH6039" s="2">
        <v>0</v>
      </c>
      <c r="AI6039" s="2">
        <v>0</v>
      </c>
      <c r="AJ6039" s="2">
        <v>8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 t="s">
        <v>4</v>
      </c>
      <c r="AT6039" s="2" t="s">
        <v>4</v>
      </c>
    </row>
    <row r="6040" spans="1:46" x14ac:dyDescent="0.2">
      <c r="A6040" s="2">
        <v>1654338</v>
      </c>
      <c r="B6040" s="2">
        <v>842344</v>
      </c>
      <c r="C6040" s="7">
        <v>23.325032304187602</v>
      </c>
      <c r="D6040" s="7">
        <v>38.8117861599751</v>
      </c>
      <c r="E6040" s="19" t="s">
        <v>6217</v>
      </c>
      <c r="F6040" s="46">
        <f>INDEX(Δεδομένα!$P:$P,MATCH('2021'!E6040,Δεδομένα!$O:$O,0))</f>
        <v>185</v>
      </c>
      <c r="G6040" s="49" t="s">
        <v>6012</v>
      </c>
      <c r="H6040" s="51" t="str">
        <f>INDEX(Δεδομένα!B$1:B$51,MATCH('2021'!G6040,Δεδομένα!A$1:A$51,0))</f>
        <v>ΣΤΕΡΕΑΣ ΕΛΛΑΔΟΣ</v>
      </c>
      <c r="I6040" s="53">
        <f>INDEX(Δεδομένα!E$1:E$13,MATCH('2021'!H6040,Δεδομένα!D$1:D$13,0))</f>
        <v>9</v>
      </c>
      <c r="J6040" s="4">
        <v>44288</v>
      </c>
      <c r="K6040" s="3" t="s">
        <v>1028</v>
      </c>
      <c r="L6040" s="17" t="str">
        <f t="shared" si="488"/>
        <v>02/04/2021 16:18</v>
      </c>
      <c r="M6040" s="4">
        <v>44292</v>
      </c>
      <c r="N6040" s="3" t="s">
        <v>171</v>
      </c>
      <c r="O6040" s="17" t="str">
        <f t="shared" si="489"/>
        <v>06/04/2021 11:52</v>
      </c>
      <c r="P6040" s="29">
        <f t="shared" si="490"/>
        <v>3.8152777777722804</v>
      </c>
      <c r="Q6040" s="30">
        <f>3*24</f>
        <v>72</v>
      </c>
      <c r="R6040" s="27">
        <f t="shared" si="491"/>
        <v>5493.9999999920838</v>
      </c>
      <c r="S6040" s="3" t="s">
        <v>4</v>
      </c>
      <c r="T6040" s="3" t="s">
        <v>6218</v>
      </c>
      <c r="U6040" s="3" t="s">
        <v>6219</v>
      </c>
      <c r="V6040" s="3" t="s">
        <v>6220</v>
      </c>
      <c r="W6040" s="5">
        <v>14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2">
        <v>53</v>
      </c>
      <c r="AF6040" s="2">
        <v>5</v>
      </c>
      <c r="AG6040" s="2">
        <v>0</v>
      </c>
      <c r="AH6040" s="2">
        <v>0</v>
      </c>
      <c r="AI6040" s="2">
        <v>0</v>
      </c>
      <c r="AJ6040" s="2">
        <v>22</v>
      </c>
      <c r="AK6040" s="2">
        <v>0</v>
      </c>
      <c r="AL6040" s="2">
        <v>4</v>
      </c>
      <c r="AM6040" s="2">
        <v>3</v>
      </c>
      <c r="AN6040" s="2">
        <v>1</v>
      </c>
      <c r="AO6040" s="2">
        <v>2</v>
      </c>
      <c r="AP6040" s="2">
        <v>2</v>
      </c>
      <c r="AQ6040" s="2">
        <v>0</v>
      </c>
      <c r="AR6040" s="2">
        <v>0</v>
      </c>
      <c r="AS6040" s="2" t="s">
        <v>4</v>
      </c>
      <c r="AT6040" s="2" t="s">
        <v>4</v>
      </c>
    </row>
    <row r="6041" spans="1:46" x14ac:dyDescent="0.2">
      <c r="A6041" s="2">
        <v>1664096</v>
      </c>
      <c r="B6041" s="2">
        <v>854151</v>
      </c>
      <c r="C6041" s="7">
        <v>23.3004623029158</v>
      </c>
      <c r="D6041" s="7">
        <v>38.7910379403151</v>
      </c>
      <c r="E6041" s="19" t="s">
        <v>6217</v>
      </c>
      <c r="F6041" s="46">
        <f>INDEX(Δεδομένα!$P:$P,MATCH('2021'!E6041,Δεδομένα!$O:$O,0))</f>
        <v>185</v>
      </c>
      <c r="G6041" s="49" t="s">
        <v>6012</v>
      </c>
      <c r="H6041" s="51" t="str">
        <f>INDEX(Δεδομένα!B$1:B$51,MATCH('2021'!G6041,Δεδομένα!A$1:A$51,0))</f>
        <v>ΣΤΕΡΕΑΣ ΕΛΛΑΔΟΣ</v>
      </c>
      <c r="I6041" s="53">
        <f>INDEX(Δεδομένα!E$1:E$13,MATCH('2021'!H6041,Δεδομένα!D$1:D$13,0))</f>
        <v>9</v>
      </c>
      <c r="J6041" s="4">
        <v>44334</v>
      </c>
      <c r="K6041" s="3" t="s">
        <v>450</v>
      </c>
      <c r="L6041" s="17" t="str">
        <f t="shared" si="488"/>
        <v>18/05/2021 20:50</v>
      </c>
      <c r="M6041" s="4">
        <v>44336</v>
      </c>
      <c r="N6041" s="3" t="s">
        <v>1707</v>
      </c>
      <c r="O6041" s="17" t="str">
        <f t="shared" si="489"/>
        <v>20/05/2021 11:33</v>
      </c>
      <c r="P6041" s="29">
        <f t="shared" si="490"/>
        <v>1.6131944444423425</v>
      </c>
      <c r="Q6041" s="30">
        <f>1*24</f>
        <v>24</v>
      </c>
      <c r="R6041" s="27">
        <f t="shared" si="491"/>
        <v>2322.9999999969732</v>
      </c>
      <c r="S6041" s="3" t="s">
        <v>4</v>
      </c>
      <c r="T6041" s="3" t="s">
        <v>6218</v>
      </c>
      <c r="U6041" s="3" t="s">
        <v>5256</v>
      </c>
      <c r="V6041" s="3" t="s">
        <v>6221</v>
      </c>
      <c r="W6041" s="5">
        <v>1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2">
        <v>17</v>
      </c>
      <c r="AF6041" s="2">
        <v>0</v>
      </c>
      <c r="AG6041" s="2">
        <v>0</v>
      </c>
      <c r="AH6041" s="2">
        <v>0</v>
      </c>
      <c r="AI6041" s="2">
        <v>0</v>
      </c>
      <c r="AJ6041" s="2">
        <v>9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 t="s">
        <v>4</v>
      </c>
      <c r="AT6041" s="2" t="s">
        <v>4</v>
      </c>
    </row>
    <row r="6042" spans="1:46" x14ac:dyDescent="0.2">
      <c r="A6042" s="2">
        <v>1668700</v>
      </c>
      <c r="B6042" s="2">
        <v>859636</v>
      </c>
      <c r="C6042" s="7">
        <v>23.281439701143899</v>
      </c>
      <c r="D6042" s="7">
        <v>38.852543191910598</v>
      </c>
      <c r="E6042" s="19" t="s">
        <v>6217</v>
      </c>
      <c r="F6042" s="46">
        <f>INDEX(Δεδομένα!$P:$P,MATCH('2021'!E6042,Δεδομένα!$O:$O,0))</f>
        <v>185</v>
      </c>
      <c r="G6042" s="49" t="s">
        <v>6012</v>
      </c>
      <c r="H6042" s="51" t="str">
        <f>INDEX(Δεδομένα!B$1:B$51,MATCH('2021'!G6042,Δεδομένα!A$1:A$51,0))</f>
        <v>ΣΤΕΡΕΑΣ ΕΛΛΑΔΟΣ</v>
      </c>
      <c r="I6042" s="53">
        <f>INDEX(Δεδομένα!E$1:E$13,MATCH('2021'!H6042,Δεδομένα!D$1:D$13,0))</f>
        <v>9</v>
      </c>
      <c r="J6042" s="4">
        <v>44354</v>
      </c>
      <c r="K6042" s="3" t="s">
        <v>490</v>
      </c>
      <c r="L6042" s="17" t="str">
        <f t="shared" ref="L6042:L6090" si="492">_xlfn.CONCAT(TEXT(J6042,"ηη/μμ/εεε")," ",TEXT(K6042,"ωω:λλ"))</f>
        <v>07/06/2021 16:00</v>
      </c>
      <c r="M6042" s="4">
        <v>44356</v>
      </c>
      <c r="N6042" s="3" t="s">
        <v>756</v>
      </c>
      <c r="O6042" s="17" t="str">
        <f t="shared" ref="O6042:O6090" si="493">_xlfn.CONCAT(TEXT(M6042,"ηη/μμ/εεε")," ",TEXT(N6042,"ωω:λλ"))</f>
        <v>09/06/2021 20:48</v>
      </c>
      <c r="P6042" s="29">
        <f t="shared" ref="P6042:P6090" si="494">O6042-L6042</f>
        <v>2.2000000000043656</v>
      </c>
      <c r="Q6042" s="30">
        <f>2*24</f>
        <v>48</v>
      </c>
      <c r="R6042" s="27">
        <f t="shared" ref="R6042:R6090" si="495">P6042*(24*60)</f>
        <v>3168.0000000062864</v>
      </c>
      <c r="S6042" s="3" t="s">
        <v>4</v>
      </c>
      <c r="T6042" s="3" t="s">
        <v>6218</v>
      </c>
      <c r="U6042" s="3" t="s">
        <v>6222</v>
      </c>
      <c r="V6042" s="3" t="s">
        <v>6223</v>
      </c>
      <c r="W6042" s="5">
        <v>0.5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2">
        <v>15</v>
      </c>
      <c r="AF6042" s="2">
        <v>0</v>
      </c>
      <c r="AG6042" s="2">
        <v>2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2</v>
      </c>
      <c r="AN6042" s="2">
        <v>1</v>
      </c>
      <c r="AO6042" s="2">
        <v>0</v>
      </c>
      <c r="AP6042" s="2">
        <v>0</v>
      </c>
      <c r="AQ6042" s="2">
        <v>0</v>
      </c>
      <c r="AR6042" s="2">
        <v>0</v>
      </c>
      <c r="AS6042" s="2" t="s">
        <v>4</v>
      </c>
      <c r="AT6042" s="2" t="s">
        <v>4</v>
      </c>
    </row>
    <row r="6043" spans="1:46" x14ac:dyDescent="0.2">
      <c r="A6043" s="2">
        <v>1670002</v>
      </c>
      <c r="B6043" s="2">
        <v>861902</v>
      </c>
      <c r="C6043" s="7">
        <v>23.367621308781601</v>
      </c>
      <c r="D6043" s="7">
        <v>38.745303563096797</v>
      </c>
      <c r="E6043" s="19" t="s">
        <v>6217</v>
      </c>
      <c r="F6043" s="46">
        <f>INDEX(Δεδομένα!$P:$P,MATCH('2021'!E6043,Δεδομένα!$O:$O,0))</f>
        <v>185</v>
      </c>
      <c r="G6043" s="49" t="s">
        <v>6012</v>
      </c>
      <c r="H6043" s="51" t="str">
        <f>INDEX(Δεδομένα!B$1:B$51,MATCH('2021'!G6043,Δεδομένα!A$1:A$51,0))</f>
        <v>ΣΤΕΡΕΑΣ ΕΛΛΑΔΟΣ</v>
      </c>
      <c r="I6043" s="53">
        <f>INDEX(Δεδομένα!E$1:E$13,MATCH('2021'!H6043,Δεδομένα!D$1:D$13,0))</f>
        <v>9</v>
      </c>
      <c r="J6043" s="4">
        <v>44362</v>
      </c>
      <c r="K6043" s="3" t="s">
        <v>519</v>
      </c>
      <c r="L6043" s="17" t="str">
        <f t="shared" si="492"/>
        <v>15/06/2021 08:30</v>
      </c>
      <c r="M6043" s="4">
        <v>44362</v>
      </c>
      <c r="N6043" s="3" t="s">
        <v>1900</v>
      </c>
      <c r="O6043" s="17" t="str">
        <f t="shared" si="493"/>
        <v>15/06/2021 09:36</v>
      </c>
      <c r="P6043" s="24">
        <f t="shared" si="494"/>
        <v>4.5833333337213844E-2</v>
      </c>
      <c r="Q6043" s="28">
        <v>0</v>
      </c>
      <c r="R6043" s="27">
        <f t="shared" si="495"/>
        <v>66.000000005587935</v>
      </c>
      <c r="S6043" s="3" t="s">
        <v>4</v>
      </c>
      <c r="T6043" s="3" t="s">
        <v>6218</v>
      </c>
      <c r="U6043" s="3" t="s">
        <v>5256</v>
      </c>
      <c r="V6043" s="3" t="s">
        <v>6224</v>
      </c>
      <c r="W6043" s="5">
        <v>0.01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2">
        <v>2</v>
      </c>
      <c r="AF6043" s="2">
        <v>0</v>
      </c>
      <c r="AG6043" s="2">
        <v>0</v>
      </c>
      <c r="AH6043" s="2">
        <v>0</v>
      </c>
      <c r="AI6043" s="2">
        <v>0</v>
      </c>
      <c r="AJ6043" s="2">
        <v>1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 t="s">
        <v>4</v>
      </c>
      <c r="AT6043" s="2" t="s">
        <v>4</v>
      </c>
    </row>
    <row r="6044" spans="1:46" x14ac:dyDescent="0.2">
      <c r="A6044" s="2">
        <v>1677509</v>
      </c>
      <c r="B6044" s="2">
        <v>870003</v>
      </c>
      <c r="C6044" s="7">
        <v>23.337215858138698</v>
      </c>
      <c r="D6044" s="7">
        <v>38.811871769709803</v>
      </c>
      <c r="E6044" s="19" t="s">
        <v>6217</v>
      </c>
      <c r="F6044" s="46">
        <f>INDEX(Δεδομένα!$P:$P,MATCH('2021'!E6044,Δεδομένα!$O:$O,0))</f>
        <v>185</v>
      </c>
      <c r="G6044" s="49" t="s">
        <v>6012</v>
      </c>
      <c r="H6044" s="51" t="str">
        <f>INDEX(Δεδομένα!B$1:B$51,MATCH('2021'!G6044,Δεδομένα!A$1:A$51,0))</f>
        <v>ΣΤΕΡΕΑΣ ΕΛΛΑΔΟΣ</v>
      </c>
      <c r="I6044" s="53">
        <f>INDEX(Δεδομένα!E$1:E$13,MATCH('2021'!H6044,Δεδομένα!D$1:D$13,0))</f>
        <v>9</v>
      </c>
      <c r="J6044" s="4">
        <v>44388</v>
      </c>
      <c r="K6044" s="3" t="s">
        <v>2866</v>
      </c>
      <c r="L6044" s="17" t="str">
        <f t="shared" si="492"/>
        <v>11/07/2021 04:30</v>
      </c>
      <c r="M6044" s="4">
        <v>44388</v>
      </c>
      <c r="N6044" s="3" t="s">
        <v>983</v>
      </c>
      <c r="O6044" s="17" t="str">
        <f t="shared" si="493"/>
        <v>11/07/2021 21:25</v>
      </c>
      <c r="P6044" s="24">
        <f t="shared" si="494"/>
        <v>0.70486111110949423</v>
      </c>
      <c r="Q6044" s="28">
        <v>0</v>
      </c>
      <c r="R6044" s="27">
        <f t="shared" si="495"/>
        <v>1014.9999999976717</v>
      </c>
      <c r="S6044" s="3" t="s">
        <v>4</v>
      </c>
      <c r="T6044" s="3" t="s">
        <v>6218</v>
      </c>
      <c r="U6044" s="3" t="s">
        <v>4</v>
      </c>
      <c r="V6044" s="3" t="s">
        <v>2254</v>
      </c>
      <c r="W6044" s="5">
        <v>0.1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2">
        <v>8</v>
      </c>
      <c r="AF6044" s="2">
        <v>0</v>
      </c>
      <c r="AG6044" s="2">
        <v>0</v>
      </c>
      <c r="AH6044" s="2">
        <v>0</v>
      </c>
      <c r="AI6044" s="2">
        <v>0</v>
      </c>
      <c r="AJ6044" s="2">
        <v>4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</row>
    <row r="6045" spans="1:46" x14ac:dyDescent="0.2">
      <c r="A6045" s="2">
        <v>1682282</v>
      </c>
      <c r="B6045" s="2">
        <v>874117</v>
      </c>
      <c r="C6045" s="7">
        <v>23.317495900076601</v>
      </c>
      <c r="D6045" s="7">
        <v>38.772369995650699</v>
      </c>
      <c r="E6045" s="19" t="s">
        <v>6217</v>
      </c>
      <c r="F6045" s="46">
        <f>INDEX(Δεδομένα!$P:$P,MATCH('2021'!E6045,Δεδομένα!$O:$O,0))</f>
        <v>185</v>
      </c>
      <c r="G6045" s="49" t="s">
        <v>6012</v>
      </c>
      <c r="H6045" s="51" t="str">
        <f>INDEX(Δεδομένα!B$1:B$51,MATCH('2021'!G6045,Δεδομένα!A$1:A$51,0))</f>
        <v>ΣΤΕΡΕΑΣ ΕΛΛΑΔΟΣ</v>
      </c>
      <c r="I6045" s="53">
        <f>INDEX(Δεδομένα!E$1:E$13,MATCH('2021'!H6045,Δεδομένα!D$1:D$13,0))</f>
        <v>9</v>
      </c>
      <c r="J6045" s="4">
        <v>44401</v>
      </c>
      <c r="K6045" s="3" t="s">
        <v>1889</v>
      </c>
      <c r="L6045" s="17" t="str">
        <f t="shared" si="492"/>
        <v>24/07/2021 15:34</v>
      </c>
      <c r="M6045" s="4">
        <v>44404</v>
      </c>
      <c r="N6045" s="3" t="s">
        <v>1558</v>
      </c>
      <c r="O6045" s="17" t="str">
        <f t="shared" si="493"/>
        <v>27/07/2021 22:10</v>
      </c>
      <c r="P6045" s="29">
        <f t="shared" si="494"/>
        <v>3.2750000000014552</v>
      </c>
      <c r="Q6045" s="30">
        <f>3*24</f>
        <v>72</v>
      </c>
      <c r="R6045" s="27">
        <f t="shared" si="495"/>
        <v>4716.0000000020955</v>
      </c>
      <c r="S6045" s="3" t="s">
        <v>4</v>
      </c>
      <c r="T6045" s="3" t="s">
        <v>6218</v>
      </c>
      <c r="U6045" s="3" t="s">
        <v>5256</v>
      </c>
      <c r="V6045" s="3" t="s">
        <v>6225</v>
      </c>
      <c r="W6045" s="5">
        <v>5</v>
      </c>
      <c r="X6045" s="5">
        <v>0</v>
      </c>
      <c r="Y6045" s="5">
        <v>0</v>
      </c>
      <c r="Z6045" s="5">
        <v>10</v>
      </c>
      <c r="AA6045" s="5">
        <v>0</v>
      </c>
      <c r="AB6045" s="5">
        <v>0</v>
      </c>
      <c r="AC6045" s="5">
        <v>0</v>
      </c>
      <c r="AD6045" s="5">
        <v>0</v>
      </c>
      <c r="AE6045" s="2">
        <v>34</v>
      </c>
      <c r="AF6045" s="2">
        <v>16</v>
      </c>
      <c r="AG6045" s="2">
        <v>3</v>
      </c>
      <c r="AH6045" s="2">
        <v>0</v>
      </c>
      <c r="AI6045" s="2">
        <v>0</v>
      </c>
      <c r="AJ6045" s="2">
        <v>6</v>
      </c>
      <c r="AK6045" s="2">
        <v>20</v>
      </c>
      <c r="AL6045" s="2">
        <v>2</v>
      </c>
      <c r="AM6045" s="2">
        <v>1</v>
      </c>
      <c r="AN6045" s="2">
        <v>2</v>
      </c>
      <c r="AO6045" s="2">
        <v>0</v>
      </c>
      <c r="AP6045" s="2">
        <v>2</v>
      </c>
      <c r="AQ6045" s="2">
        <v>2</v>
      </c>
      <c r="AR6045" s="2">
        <v>2</v>
      </c>
      <c r="AS6045" s="2">
        <v>0</v>
      </c>
      <c r="AT6045" s="2">
        <v>0</v>
      </c>
    </row>
    <row r="6046" spans="1:46" x14ac:dyDescent="0.2">
      <c r="A6046" s="2">
        <v>1682283</v>
      </c>
      <c r="B6046" s="2">
        <v>874143</v>
      </c>
      <c r="C6046" s="7">
        <v>23.337751274148602</v>
      </c>
      <c r="D6046" s="7">
        <v>38.798521293684999</v>
      </c>
      <c r="E6046" s="19" t="s">
        <v>6217</v>
      </c>
      <c r="F6046" s="46">
        <f>INDEX(Δεδομένα!$P:$P,MATCH('2021'!E6046,Δεδομένα!$O:$O,0))</f>
        <v>185</v>
      </c>
      <c r="G6046" s="49" t="s">
        <v>6012</v>
      </c>
      <c r="H6046" s="51" t="str">
        <f>INDEX(Δεδομένα!B$1:B$51,MATCH('2021'!G6046,Δεδομένα!A$1:A$51,0))</f>
        <v>ΣΤΕΡΕΑΣ ΕΛΛΑΔΟΣ</v>
      </c>
      <c r="I6046" s="53">
        <f>INDEX(Δεδομένα!E$1:E$13,MATCH('2021'!H6046,Δεδομένα!D$1:D$13,0))</f>
        <v>9</v>
      </c>
      <c r="J6046" s="4">
        <v>44401</v>
      </c>
      <c r="K6046" s="3" t="s">
        <v>1233</v>
      </c>
      <c r="L6046" s="17" t="str">
        <f t="shared" si="492"/>
        <v>24/07/2021 16:45</v>
      </c>
      <c r="M6046" s="4">
        <v>44401</v>
      </c>
      <c r="N6046" s="3" t="s">
        <v>23</v>
      </c>
      <c r="O6046" s="17" t="str">
        <f t="shared" si="493"/>
        <v>24/07/2021 19:35</v>
      </c>
      <c r="P6046" s="24">
        <f t="shared" si="494"/>
        <v>0.11805555555474712</v>
      </c>
      <c r="Q6046" s="28">
        <v>0</v>
      </c>
      <c r="R6046" s="27">
        <f t="shared" si="495"/>
        <v>169.99999999883585</v>
      </c>
      <c r="S6046" s="3" t="s">
        <v>4</v>
      </c>
      <c r="T6046" s="3" t="s">
        <v>6218</v>
      </c>
      <c r="U6046" s="3" t="s">
        <v>5256</v>
      </c>
      <c r="V6046" s="3" t="s">
        <v>6226</v>
      </c>
      <c r="W6046" s="5">
        <v>0</v>
      </c>
      <c r="X6046" s="5">
        <v>0</v>
      </c>
      <c r="Y6046" s="5">
        <v>0</v>
      </c>
      <c r="Z6046" s="5">
        <v>0</v>
      </c>
      <c r="AA6046" s="5">
        <v>0.1</v>
      </c>
      <c r="AB6046" s="5">
        <v>0</v>
      </c>
      <c r="AC6046" s="5">
        <v>0</v>
      </c>
      <c r="AD6046" s="5">
        <v>0</v>
      </c>
      <c r="AE6046" s="2">
        <v>2</v>
      </c>
      <c r="AF6046" s="2">
        <v>0</v>
      </c>
      <c r="AG6046" s="2">
        <v>0</v>
      </c>
      <c r="AH6046" s="2">
        <v>0</v>
      </c>
      <c r="AI6046" s="2">
        <v>0</v>
      </c>
      <c r="AJ6046" s="2">
        <v>2</v>
      </c>
      <c r="AK6046" s="2">
        <v>0</v>
      </c>
      <c r="AL6046" s="2">
        <v>0</v>
      </c>
      <c r="AM6046" s="2">
        <v>0</v>
      </c>
      <c r="AN6046" s="2">
        <v>1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</row>
    <row r="6047" spans="1:46" x14ac:dyDescent="0.2">
      <c r="A6047" s="2">
        <v>1699895</v>
      </c>
      <c r="B6047" s="2">
        <v>877608</v>
      </c>
      <c r="C6047" s="7">
        <v>23.324286957892099</v>
      </c>
      <c r="D6047" s="7">
        <v>38.794042142145301</v>
      </c>
      <c r="E6047" s="19" t="s">
        <v>6217</v>
      </c>
      <c r="F6047" s="46">
        <f>INDEX(Δεδομένα!$P:$P,MATCH('2021'!E6047,Δεδομένα!$O:$O,0))</f>
        <v>185</v>
      </c>
      <c r="G6047" s="49" t="s">
        <v>6012</v>
      </c>
      <c r="H6047" s="51" t="str">
        <f>INDEX(Δεδομένα!B$1:B$51,MATCH('2021'!G6047,Δεδομένα!A$1:A$51,0))</f>
        <v>ΣΤΕΡΕΑΣ ΕΛΛΑΔΟΣ</v>
      </c>
      <c r="I6047" s="53">
        <f>INDEX(Δεδομένα!E$1:E$13,MATCH('2021'!H6047,Δεδομένα!D$1:D$13,0))</f>
        <v>9</v>
      </c>
      <c r="J6047" s="4">
        <v>44411</v>
      </c>
      <c r="K6047" s="3" t="s">
        <v>2401</v>
      </c>
      <c r="L6047" s="17" t="str">
        <f t="shared" si="492"/>
        <v>03/08/2021 17:11</v>
      </c>
      <c r="M6047" s="4">
        <v>44454</v>
      </c>
      <c r="N6047" s="3" t="s">
        <v>1672</v>
      </c>
      <c r="O6047" s="17" t="str">
        <f t="shared" si="493"/>
        <v>15/09/2021 18:08</v>
      </c>
      <c r="P6047" s="29">
        <f t="shared" si="494"/>
        <v>43.039583333338669</v>
      </c>
      <c r="Q6047" s="30">
        <f>12*24</f>
        <v>288</v>
      </c>
      <c r="R6047" s="27">
        <f t="shared" si="495"/>
        <v>61977.000000007683</v>
      </c>
      <c r="S6047" s="3" t="s">
        <v>4</v>
      </c>
      <c r="T6047" s="3" t="s">
        <v>6218</v>
      </c>
      <c r="U6047" s="3" t="s">
        <v>4</v>
      </c>
      <c r="V6047" s="3" t="s">
        <v>6227</v>
      </c>
      <c r="W6047" s="5">
        <v>288428.46999999997</v>
      </c>
      <c r="X6047" s="5">
        <v>49516.27</v>
      </c>
      <c r="Y6047" s="5">
        <v>100</v>
      </c>
      <c r="Z6047" s="5">
        <v>3102.86</v>
      </c>
      <c r="AA6047" s="5">
        <v>482.27</v>
      </c>
      <c r="AB6047" s="5">
        <v>170224.27</v>
      </c>
      <c r="AC6047" s="5">
        <v>0</v>
      </c>
      <c r="AD6047" s="5">
        <v>0</v>
      </c>
      <c r="AE6047" s="2">
        <v>1074</v>
      </c>
      <c r="AF6047" s="2">
        <v>181</v>
      </c>
      <c r="AG6047" s="2">
        <v>35</v>
      </c>
      <c r="AH6047" s="2">
        <v>101</v>
      </c>
      <c r="AI6047" s="2">
        <v>1270</v>
      </c>
      <c r="AJ6047" s="2">
        <v>34</v>
      </c>
      <c r="AK6047" s="2">
        <v>156</v>
      </c>
      <c r="AL6047" s="2">
        <v>68</v>
      </c>
      <c r="AM6047" s="2">
        <v>18</v>
      </c>
      <c r="AN6047" s="2">
        <v>11</v>
      </c>
      <c r="AO6047" s="2">
        <v>0</v>
      </c>
      <c r="AP6047" s="2">
        <v>0</v>
      </c>
      <c r="AQ6047" s="2">
        <v>0</v>
      </c>
      <c r="AR6047" s="2">
        <v>0</v>
      </c>
      <c r="AS6047" s="2">
        <v>147</v>
      </c>
      <c r="AT6047" s="2">
        <v>125</v>
      </c>
    </row>
    <row r="6048" spans="1:46" x14ac:dyDescent="0.2">
      <c r="A6048" s="2">
        <v>1632466</v>
      </c>
      <c r="B6048" s="2">
        <v>821043</v>
      </c>
      <c r="C6048" s="7">
        <v>23.5082909776356</v>
      </c>
      <c r="D6048" s="7">
        <v>38.809056796317002</v>
      </c>
      <c r="E6048" s="19" t="s">
        <v>6228</v>
      </c>
      <c r="F6048" s="46">
        <f>INDEX(Δεδομένα!$P:$P,MATCH('2021'!E6048,Δεδομένα!$O:$O,0))</f>
        <v>186</v>
      </c>
      <c r="G6048" s="49" t="s">
        <v>6012</v>
      </c>
      <c r="H6048" s="51" t="str">
        <f>INDEX(Δεδομένα!B$1:B$51,MATCH('2021'!G6048,Δεδομένα!A$1:A$51,0))</f>
        <v>ΣΤΕΡΕΑΣ ΕΛΛΑΔΟΣ</v>
      </c>
      <c r="I6048" s="53">
        <f>INDEX(Δεδομένα!E$1:E$13,MATCH('2021'!H6048,Δεδομένα!D$1:D$13,0))</f>
        <v>9</v>
      </c>
      <c r="J6048" s="4">
        <v>44222</v>
      </c>
      <c r="K6048" s="3" t="s">
        <v>484</v>
      </c>
      <c r="L6048" s="17" t="str">
        <f t="shared" si="492"/>
        <v>26/01/2021 12:40</v>
      </c>
      <c r="M6048" s="4">
        <v>44222</v>
      </c>
      <c r="N6048" s="3" t="s">
        <v>646</v>
      </c>
      <c r="O6048" s="17" t="str">
        <f t="shared" si="493"/>
        <v>26/01/2021 14:16</v>
      </c>
      <c r="P6048" s="24">
        <f t="shared" si="494"/>
        <v>6.6666666665696539E-2</v>
      </c>
      <c r="Q6048" s="28">
        <v>0</v>
      </c>
      <c r="R6048" s="27">
        <f t="shared" si="495"/>
        <v>95.999999998603016</v>
      </c>
      <c r="S6048" s="3" t="s">
        <v>4</v>
      </c>
      <c r="T6048" s="3" t="s">
        <v>6218</v>
      </c>
      <c r="U6048" s="3" t="s">
        <v>4</v>
      </c>
      <c r="V6048" s="3" t="s">
        <v>6229</v>
      </c>
      <c r="W6048" s="5">
        <v>0</v>
      </c>
      <c r="X6048" s="5">
        <v>0.05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2">
        <v>7</v>
      </c>
      <c r="AF6048" s="2">
        <v>0</v>
      </c>
      <c r="AG6048" s="2">
        <v>0</v>
      </c>
      <c r="AH6048" s="2">
        <v>0</v>
      </c>
      <c r="AI6048" s="2">
        <v>0</v>
      </c>
      <c r="AJ6048" s="2">
        <v>4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 t="s">
        <v>4</v>
      </c>
      <c r="AT6048" s="2" t="s">
        <v>4</v>
      </c>
    </row>
    <row r="6049" spans="1:46" x14ac:dyDescent="0.2">
      <c r="A6049" s="2">
        <v>1636105</v>
      </c>
      <c r="B6049" s="2">
        <v>824215</v>
      </c>
      <c r="C6049" s="7">
        <v>23.427966246685301</v>
      </c>
      <c r="D6049" s="7">
        <v>38.867173136083899</v>
      </c>
      <c r="E6049" s="19" t="s">
        <v>6228</v>
      </c>
      <c r="F6049" s="46">
        <f>INDEX(Δεδομένα!$P:$P,MATCH('2021'!E6049,Δεδομένα!$O:$O,0))</f>
        <v>186</v>
      </c>
      <c r="G6049" s="49" t="s">
        <v>6012</v>
      </c>
      <c r="H6049" s="51" t="str">
        <f>INDEX(Δεδομένα!B$1:B$51,MATCH('2021'!G6049,Δεδομένα!A$1:A$51,0))</f>
        <v>ΣΤΕΡΕΑΣ ΕΛΛΑΔΟΣ</v>
      </c>
      <c r="I6049" s="53">
        <f>INDEX(Δεδομένα!E$1:E$13,MATCH('2021'!H6049,Δεδομένα!D$1:D$13,0))</f>
        <v>9</v>
      </c>
      <c r="J6049" s="4">
        <v>44235</v>
      </c>
      <c r="K6049" s="3" t="s">
        <v>486</v>
      </c>
      <c r="L6049" s="17" t="str">
        <f t="shared" si="492"/>
        <v>08/02/2021 13:45</v>
      </c>
      <c r="M6049" s="4">
        <v>44235</v>
      </c>
      <c r="N6049" s="3" t="s">
        <v>959</v>
      </c>
      <c r="O6049" s="17" t="str">
        <f t="shared" si="493"/>
        <v>08/02/2021 15:07</v>
      </c>
      <c r="P6049" s="24">
        <f t="shared" si="494"/>
        <v>5.6944444448163267E-2</v>
      </c>
      <c r="Q6049" s="28">
        <v>0</v>
      </c>
      <c r="R6049" s="27">
        <f t="shared" si="495"/>
        <v>82.000000005355105</v>
      </c>
      <c r="S6049" s="3" t="s">
        <v>4</v>
      </c>
      <c r="T6049" s="3" t="s">
        <v>6218</v>
      </c>
      <c r="U6049" s="3" t="s">
        <v>4</v>
      </c>
      <c r="V6049" s="3" t="s">
        <v>6230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0.5</v>
      </c>
      <c r="AC6049" s="5">
        <v>0</v>
      </c>
      <c r="AD6049" s="5">
        <v>0</v>
      </c>
      <c r="AE6049" s="2">
        <v>7</v>
      </c>
      <c r="AF6049" s="2">
        <v>0</v>
      </c>
      <c r="AG6049" s="2">
        <v>0</v>
      </c>
      <c r="AH6049" s="2">
        <v>0</v>
      </c>
      <c r="AI6049" s="2">
        <v>0</v>
      </c>
      <c r="AJ6049" s="2">
        <v>4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 t="s">
        <v>4</v>
      </c>
      <c r="AT6049" s="2" t="s">
        <v>4</v>
      </c>
    </row>
    <row r="6050" spans="1:46" x14ac:dyDescent="0.2">
      <c r="A6050" s="2">
        <v>1645715</v>
      </c>
      <c r="B6050" s="2">
        <v>835435</v>
      </c>
      <c r="C6050" s="7">
        <v>23.4802330246584</v>
      </c>
      <c r="D6050" s="7">
        <v>38.808900251573803</v>
      </c>
      <c r="E6050" s="19" t="s">
        <v>6228</v>
      </c>
      <c r="F6050" s="46">
        <f>INDEX(Δεδομένα!$P:$P,MATCH('2021'!E6050,Δεδομένα!$O:$O,0))</f>
        <v>186</v>
      </c>
      <c r="G6050" s="49" t="s">
        <v>6012</v>
      </c>
      <c r="H6050" s="51" t="str">
        <f>INDEX(Δεδομένα!B$1:B$51,MATCH('2021'!G6050,Δεδομένα!A$1:A$51,0))</f>
        <v>ΣΤΕΡΕΑΣ ΕΛΛΑΔΟΣ</v>
      </c>
      <c r="I6050" s="53">
        <f>INDEX(Δεδομένα!E$1:E$13,MATCH('2021'!H6050,Δεδομένα!D$1:D$13,0))</f>
        <v>9</v>
      </c>
      <c r="J6050" s="4">
        <v>44261</v>
      </c>
      <c r="K6050" s="3" t="s">
        <v>1310</v>
      </c>
      <c r="L6050" s="17" t="str">
        <f t="shared" si="492"/>
        <v>06/03/2021 12:45</v>
      </c>
      <c r="M6050" s="4">
        <v>44261</v>
      </c>
      <c r="N6050" s="3" t="s">
        <v>447</v>
      </c>
      <c r="O6050" s="17" t="str">
        <f t="shared" si="493"/>
        <v>06/03/2021 13:40</v>
      </c>
      <c r="P6050" s="24">
        <f t="shared" si="494"/>
        <v>3.8194444445252884E-2</v>
      </c>
      <c r="Q6050" s="28">
        <v>0</v>
      </c>
      <c r="R6050" s="27">
        <f t="shared" si="495"/>
        <v>55.000000001164153</v>
      </c>
      <c r="S6050" s="3" t="s">
        <v>4</v>
      </c>
      <c r="T6050" s="3" t="s">
        <v>6218</v>
      </c>
      <c r="U6050" s="3" t="s">
        <v>4</v>
      </c>
      <c r="V6050" s="3" t="s">
        <v>6231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4</v>
      </c>
      <c r="AC6050" s="5">
        <v>0</v>
      </c>
      <c r="AD6050" s="5">
        <v>0</v>
      </c>
      <c r="AE6050" s="2">
        <v>6</v>
      </c>
      <c r="AF6050" s="2">
        <v>0</v>
      </c>
      <c r="AG6050" s="2">
        <v>0</v>
      </c>
      <c r="AH6050" s="2">
        <v>0</v>
      </c>
      <c r="AI6050" s="2">
        <v>0</v>
      </c>
      <c r="AJ6050" s="2">
        <v>3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 t="s">
        <v>4</v>
      </c>
      <c r="AT6050" s="2" t="s">
        <v>4</v>
      </c>
    </row>
    <row r="6051" spans="1:46" x14ac:dyDescent="0.2">
      <c r="A6051" s="2">
        <v>1648174</v>
      </c>
      <c r="B6051" s="2">
        <v>838605</v>
      </c>
      <c r="C6051" s="7">
        <v>23.4235604161052</v>
      </c>
      <c r="D6051" s="7">
        <v>38.871996300214199</v>
      </c>
      <c r="E6051" s="19" t="s">
        <v>6228</v>
      </c>
      <c r="F6051" s="46">
        <f>INDEX(Δεδομένα!$P:$P,MATCH('2021'!E6051,Δεδομένα!$O:$O,0))</f>
        <v>186</v>
      </c>
      <c r="G6051" s="49" t="s">
        <v>6012</v>
      </c>
      <c r="H6051" s="51" t="str">
        <f>INDEX(Δεδομένα!B$1:B$51,MATCH('2021'!G6051,Δεδομένα!A$1:A$51,0))</f>
        <v>ΣΤΕΡΕΑΣ ΕΛΛΑΔΟΣ</v>
      </c>
      <c r="I6051" s="53">
        <f>INDEX(Δεδομένα!E$1:E$13,MATCH('2021'!H6051,Δεδομένα!D$1:D$13,0))</f>
        <v>9</v>
      </c>
      <c r="J6051" s="4">
        <v>44272</v>
      </c>
      <c r="K6051" s="3" t="s">
        <v>579</v>
      </c>
      <c r="L6051" s="17" t="str">
        <f t="shared" si="492"/>
        <v>17/03/2021 15:54</v>
      </c>
      <c r="M6051" s="4">
        <v>44272</v>
      </c>
      <c r="N6051" s="3" t="s">
        <v>370</v>
      </c>
      <c r="O6051" s="17" t="str">
        <f t="shared" si="493"/>
        <v>17/03/2021 17:45</v>
      </c>
      <c r="P6051" s="24">
        <f t="shared" si="494"/>
        <v>7.7083333337213844E-2</v>
      </c>
      <c r="Q6051" s="28">
        <v>0</v>
      </c>
      <c r="R6051" s="27">
        <f t="shared" si="495"/>
        <v>111.00000000558794</v>
      </c>
      <c r="S6051" s="3" t="s">
        <v>4</v>
      </c>
      <c r="T6051" s="3" t="s">
        <v>6218</v>
      </c>
      <c r="U6051" s="3" t="s">
        <v>4230</v>
      </c>
      <c r="V6051" s="3" t="s">
        <v>6232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2</v>
      </c>
      <c r="AC6051" s="5">
        <v>0</v>
      </c>
      <c r="AD6051" s="5">
        <v>0</v>
      </c>
      <c r="AE6051" s="2">
        <v>6</v>
      </c>
      <c r="AF6051" s="2">
        <v>0</v>
      </c>
      <c r="AG6051" s="2">
        <v>0</v>
      </c>
      <c r="AH6051" s="2">
        <v>0</v>
      </c>
      <c r="AI6051" s="2">
        <v>0</v>
      </c>
      <c r="AJ6051" s="2">
        <v>3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 t="s">
        <v>4</v>
      </c>
      <c r="AT6051" s="2" t="s">
        <v>4</v>
      </c>
    </row>
    <row r="6052" spans="1:46" x14ac:dyDescent="0.2">
      <c r="A6052" s="2">
        <v>1648996</v>
      </c>
      <c r="B6052" s="2">
        <v>839080</v>
      </c>
      <c r="C6052" s="7">
        <v>23.439508852800198</v>
      </c>
      <c r="D6052" s="7">
        <v>38.881900581083599</v>
      </c>
      <c r="E6052" s="19" t="s">
        <v>6228</v>
      </c>
      <c r="F6052" s="46">
        <f>INDEX(Δεδομένα!$P:$P,MATCH('2021'!E6052,Δεδομένα!$O:$O,0))</f>
        <v>186</v>
      </c>
      <c r="G6052" s="49" t="s">
        <v>6012</v>
      </c>
      <c r="H6052" s="51" t="str">
        <f>INDEX(Δεδομένα!B$1:B$51,MATCH('2021'!G6052,Δεδομένα!A$1:A$51,0))</f>
        <v>ΣΤΕΡΕΑΣ ΕΛΛΑΔΟΣ</v>
      </c>
      <c r="I6052" s="53">
        <f>INDEX(Δεδομένα!E$1:E$13,MATCH('2021'!H6052,Δεδομένα!D$1:D$13,0))</f>
        <v>9</v>
      </c>
      <c r="J6052" s="4">
        <v>44274</v>
      </c>
      <c r="K6052" s="3" t="s">
        <v>793</v>
      </c>
      <c r="L6052" s="17" t="str">
        <f t="shared" si="492"/>
        <v>19/03/2021 07:30</v>
      </c>
      <c r="M6052" s="4">
        <v>44274</v>
      </c>
      <c r="N6052" s="3" t="s">
        <v>428</v>
      </c>
      <c r="O6052" s="17" t="str">
        <f t="shared" si="493"/>
        <v>19/03/2021 10:20</v>
      </c>
      <c r="P6052" s="24">
        <f t="shared" si="494"/>
        <v>0.11805555555474712</v>
      </c>
      <c r="Q6052" s="28">
        <v>0</v>
      </c>
      <c r="R6052" s="27">
        <f t="shared" si="495"/>
        <v>169.99999999883585</v>
      </c>
      <c r="S6052" s="3" t="s">
        <v>4</v>
      </c>
      <c r="T6052" s="3" t="s">
        <v>6190</v>
      </c>
      <c r="U6052" s="3" t="s">
        <v>4</v>
      </c>
      <c r="V6052" s="3" t="s">
        <v>4230</v>
      </c>
      <c r="W6052" s="5">
        <v>0.05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2">
        <v>6</v>
      </c>
      <c r="AF6052" s="2">
        <v>0</v>
      </c>
      <c r="AG6052" s="2">
        <v>0</v>
      </c>
      <c r="AH6052" s="2">
        <v>0</v>
      </c>
      <c r="AI6052" s="2">
        <v>0</v>
      </c>
      <c r="AJ6052" s="2">
        <v>3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 t="s">
        <v>4</v>
      </c>
      <c r="AT6052" s="2" t="s">
        <v>4</v>
      </c>
    </row>
    <row r="6053" spans="1:46" x14ac:dyDescent="0.2">
      <c r="A6053" s="2">
        <v>1667661</v>
      </c>
      <c r="B6053" s="2">
        <v>859649</v>
      </c>
      <c r="C6053" s="7">
        <v>23.3946111642347</v>
      </c>
      <c r="D6053" s="7">
        <v>38.8322539779331</v>
      </c>
      <c r="E6053" s="19" t="s">
        <v>6228</v>
      </c>
      <c r="F6053" s="46">
        <f>INDEX(Δεδομένα!$P:$P,MATCH('2021'!E6053,Δεδομένα!$O:$O,0))</f>
        <v>186</v>
      </c>
      <c r="G6053" s="49" t="s">
        <v>6012</v>
      </c>
      <c r="H6053" s="51" t="str">
        <f>INDEX(Δεδομένα!B$1:B$51,MATCH('2021'!G6053,Δεδομένα!A$1:A$51,0))</f>
        <v>ΣΤΕΡΕΑΣ ΕΛΛΑΔΟΣ</v>
      </c>
      <c r="I6053" s="53">
        <f>INDEX(Δεδομένα!E$1:E$13,MATCH('2021'!H6053,Δεδομένα!D$1:D$13,0))</f>
        <v>9</v>
      </c>
      <c r="J6053" s="4">
        <v>44354</v>
      </c>
      <c r="K6053" s="3" t="s">
        <v>109</v>
      </c>
      <c r="L6053" s="17" t="str">
        <f t="shared" si="492"/>
        <v>07/06/2021 15:50</v>
      </c>
      <c r="M6053" s="4">
        <v>44354</v>
      </c>
      <c r="N6053" s="3" t="s">
        <v>43</v>
      </c>
      <c r="O6053" s="17" t="str">
        <f t="shared" si="493"/>
        <v>07/06/2021 21:30</v>
      </c>
      <c r="P6053" s="24">
        <f t="shared" si="494"/>
        <v>0.23611111111677019</v>
      </c>
      <c r="Q6053" s="28">
        <v>0</v>
      </c>
      <c r="R6053" s="27">
        <f t="shared" si="495"/>
        <v>340.00000000814907</v>
      </c>
      <c r="S6053" s="3" t="s">
        <v>4</v>
      </c>
      <c r="T6053" s="3" t="s">
        <v>6218</v>
      </c>
      <c r="U6053" s="3" t="s">
        <v>6233</v>
      </c>
      <c r="V6053" s="3" t="s">
        <v>6234</v>
      </c>
      <c r="W6053" s="5">
        <v>0.1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2">
        <v>14</v>
      </c>
      <c r="AF6053" s="2">
        <v>0</v>
      </c>
      <c r="AG6053" s="2">
        <v>0</v>
      </c>
      <c r="AH6053" s="2">
        <v>0</v>
      </c>
      <c r="AI6053" s="2">
        <v>0</v>
      </c>
      <c r="AJ6053" s="2">
        <v>7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 t="s">
        <v>4</v>
      </c>
      <c r="AT6053" s="2" t="s">
        <v>4</v>
      </c>
    </row>
    <row r="6054" spans="1:46" x14ac:dyDescent="0.2">
      <c r="A6054" s="2">
        <v>1670629</v>
      </c>
      <c r="B6054" s="2">
        <v>862027</v>
      </c>
      <c r="C6054" s="7">
        <v>23.498511039800299</v>
      </c>
      <c r="D6054" s="7">
        <v>38.714414078615299</v>
      </c>
      <c r="E6054" s="19" t="s">
        <v>6228</v>
      </c>
      <c r="F6054" s="46">
        <f>INDEX(Δεδομένα!$P:$P,MATCH('2021'!E6054,Δεδομένα!$O:$O,0))</f>
        <v>186</v>
      </c>
      <c r="G6054" s="49" t="s">
        <v>6012</v>
      </c>
      <c r="H6054" s="51" t="str">
        <f>INDEX(Δεδομένα!B$1:B$51,MATCH('2021'!G6054,Δεδομένα!A$1:A$51,0))</f>
        <v>ΣΤΕΡΕΑΣ ΕΛΛΑΔΟΣ</v>
      </c>
      <c r="I6054" s="53">
        <f>INDEX(Δεδομένα!E$1:E$13,MATCH('2021'!H6054,Δεδομένα!D$1:D$13,0))</f>
        <v>9</v>
      </c>
      <c r="J6054" s="4">
        <v>44362</v>
      </c>
      <c r="K6054" s="3" t="s">
        <v>411</v>
      </c>
      <c r="L6054" s="17" t="str">
        <f t="shared" si="492"/>
        <v>15/06/2021 17:10</v>
      </c>
      <c r="M6054" s="4">
        <v>44363</v>
      </c>
      <c r="N6054" s="3" t="s">
        <v>1845</v>
      </c>
      <c r="O6054" s="17" t="str">
        <f t="shared" si="493"/>
        <v>16/06/2021 09:15</v>
      </c>
      <c r="P6054" s="24">
        <f t="shared" si="494"/>
        <v>0.67013888888322981</v>
      </c>
      <c r="Q6054" s="28">
        <v>0</v>
      </c>
      <c r="R6054" s="27">
        <f t="shared" si="495"/>
        <v>964.99999999185093</v>
      </c>
      <c r="S6054" s="3" t="s">
        <v>4</v>
      </c>
      <c r="T6054" s="3" t="s">
        <v>6218</v>
      </c>
      <c r="U6054" s="3" t="s">
        <v>6235</v>
      </c>
      <c r="V6054" s="3" t="s">
        <v>6236</v>
      </c>
      <c r="W6054" s="5">
        <v>0.02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2">
        <v>10</v>
      </c>
      <c r="AF6054" s="2">
        <v>0</v>
      </c>
      <c r="AG6054" s="2">
        <v>2</v>
      </c>
      <c r="AH6054" s="2">
        <v>0</v>
      </c>
      <c r="AI6054" s="2">
        <v>2</v>
      </c>
      <c r="AJ6054" s="2">
        <v>5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 t="s">
        <v>4</v>
      </c>
      <c r="AT6054" s="2" t="s">
        <v>4</v>
      </c>
    </row>
    <row r="6055" spans="1:46" x14ac:dyDescent="0.2">
      <c r="A6055" s="2">
        <v>1670666</v>
      </c>
      <c r="B6055" s="2">
        <v>862042</v>
      </c>
      <c r="C6055" s="7">
        <v>23.554944260041399</v>
      </c>
      <c r="D6055" s="7">
        <v>38.789567953080599</v>
      </c>
      <c r="E6055" s="19" t="s">
        <v>6228</v>
      </c>
      <c r="F6055" s="46">
        <f>INDEX(Δεδομένα!$P:$P,MATCH('2021'!E6055,Δεδομένα!$O:$O,0))</f>
        <v>186</v>
      </c>
      <c r="G6055" s="49" t="s">
        <v>6012</v>
      </c>
      <c r="H6055" s="51" t="str">
        <f>INDEX(Δεδομένα!B$1:B$51,MATCH('2021'!G6055,Δεδομένα!A$1:A$51,0))</f>
        <v>ΣΤΕΡΕΑΣ ΕΛΛΑΔΟΣ</v>
      </c>
      <c r="I6055" s="53">
        <f>INDEX(Δεδομένα!E$1:E$13,MATCH('2021'!H6055,Δεδομένα!D$1:D$13,0))</f>
        <v>9</v>
      </c>
      <c r="J6055" s="4">
        <v>44362</v>
      </c>
      <c r="K6055" s="3" t="s">
        <v>17</v>
      </c>
      <c r="L6055" s="17" t="str">
        <f t="shared" si="492"/>
        <v>15/06/2021 18:00</v>
      </c>
      <c r="M6055" s="4">
        <v>44363</v>
      </c>
      <c r="N6055" s="3" t="s">
        <v>865</v>
      </c>
      <c r="O6055" s="17" t="str">
        <f t="shared" si="493"/>
        <v>16/06/2021 19:47</v>
      </c>
      <c r="P6055" s="29">
        <f t="shared" si="494"/>
        <v>1.0743055555576575</v>
      </c>
      <c r="Q6055" s="30">
        <f>1*24</f>
        <v>24</v>
      </c>
      <c r="R6055" s="27">
        <f t="shared" si="495"/>
        <v>1547.0000000030268</v>
      </c>
      <c r="S6055" s="3" t="s">
        <v>4</v>
      </c>
      <c r="T6055" s="3" t="s">
        <v>6218</v>
      </c>
      <c r="U6055" s="3" t="s">
        <v>6237</v>
      </c>
      <c r="V6055" s="3" t="s">
        <v>6238</v>
      </c>
      <c r="W6055" s="5">
        <v>1.5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2">
        <v>16</v>
      </c>
      <c r="AF6055" s="2">
        <v>0</v>
      </c>
      <c r="AG6055" s="2">
        <v>2</v>
      </c>
      <c r="AH6055" s="2">
        <v>0</v>
      </c>
      <c r="AI6055" s="2">
        <v>2</v>
      </c>
      <c r="AJ6055" s="2">
        <v>9</v>
      </c>
      <c r="AK6055" s="2">
        <v>0</v>
      </c>
      <c r="AL6055" s="2">
        <v>0</v>
      </c>
      <c r="AM6055" s="2">
        <v>0</v>
      </c>
      <c r="AN6055" s="2">
        <v>1</v>
      </c>
      <c r="AO6055" s="2">
        <v>0</v>
      </c>
      <c r="AP6055" s="2">
        <v>0</v>
      </c>
      <c r="AQ6055" s="2">
        <v>0</v>
      </c>
      <c r="AR6055" s="2">
        <v>0</v>
      </c>
      <c r="AS6055" s="2" t="s">
        <v>4</v>
      </c>
      <c r="AT6055" s="2" t="s">
        <v>4</v>
      </c>
    </row>
    <row r="6056" spans="1:46" x14ac:dyDescent="0.2">
      <c r="A6056" s="2">
        <v>1682285</v>
      </c>
      <c r="B6056" s="2">
        <v>876325</v>
      </c>
      <c r="C6056" s="7">
        <v>23.516849802229999</v>
      </c>
      <c r="D6056" s="7">
        <v>38.718035698774997</v>
      </c>
      <c r="E6056" s="19" t="s">
        <v>6228</v>
      </c>
      <c r="F6056" s="46">
        <f>INDEX(Δεδομένα!$P:$P,MATCH('2021'!E6056,Δεδομένα!$O:$O,0))</f>
        <v>186</v>
      </c>
      <c r="G6056" s="49" t="s">
        <v>6012</v>
      </c>
      <c r="H6056" s="51" t="str">
        <f>INDEX(Δεδομένα!B$1:B$51,MATCH('2021'!G6056,Δεδομένα!A$1:A$51,0))</f>
        <v>ΣΤΕΡΕΑΣ ΕΛΛΑΔΟΣ</v>
      </c>
      <c r="I6056" s="53">
        <f>INDEX(Δεδομένα!E$1:E$13,MATCH('2021'!H6056,Δεδομένα!D$1:D$13,0))</f>
        <v>9</v>
      </c>
      <c r="J6056" s="4">
        <v>44408</v>
      </c>
      <c r="K6056" s="3" t="s">
        <v>656</v>
      </c>
      <c r="L6056" s="17" t="str">
        <f t="shared" si="492"/>
        <v>31/07/2021 14:55</v>
      </c>
      <c r="M6056" s="4">
        <v>44408</v>
      </c>
      <c r="N6056" s="3" t="s">
        <v>797</v>
      </c>
      <c r="O6056" s="17" t="str">
        <f t="shared" si="493"/>
        <v>31/07/2021 21:15</v>
      </c>
      <c r="P6056" s="24">
        <f t="shared" si="494"/>
        <v>0.26388888888322981</v>
      </c>
      <c r="Q6056" s="28">
        <v>0</v>
      </c>
      <c r="R6056" s="27">
        <f t="shared" si="495"/>
        <v>379.99999999185093</v>
      </c>
      <c r="S6056" s="3" t="s">
        <v>4</v>
      </c>
      <c r="T6056" s="3" t="s">
        <v>6218</v>
      </c>
      <c r="U6056" s="3" t="s">
        <v>6235</v>
      </c>
      <c r="V6056" s="3" t="s">
        <v>6239</v>
      </c>
      <c r="W6056" s="5">
        <v>0</v>
      </c>
      <c r="X6056" s="5">
        <v>0.05</v>
      </c>
      <c r="Y6056" s="5">
        <v>0</v>
      </c>
      <c r="Z6056" s="5">
        <v>0</v>
      </c>
      <c r="AA6056" s="5">
        <v>0</v>
      </c>
      <c r="AB6056" s="5">
        <v>0.25</v>
      </c>
      <c r="AC6056" s="5">
        <v>0</v>
      </c>
      <c r="AD6056" s="5">
        <v>0</v>
      </c>
      <c r="AE6056" s="2">
        <v>10</v>
      </c>
      <c r="AF6056" s="2">
        <v>0</v>
      </c>
      <c r="AG6056" s="2">
        <v>2</v>
      </c>
      <c r="AH6056" s="2">
        <v>0</v>
      </c>
      <c r="AI6056" s="2">
        <v>0</v>
      </c>
      <c r="AJ6056" s="2">
        <v>6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</row>
    <row r="6057" spans="1:46" x14ac:dyDescent="0.2">
      <c r="A6057" s="2">
        <v>1683296</v>
      </c>
      <c r="B6057" s="2">
        <v>877556</v>
      </c>
      <c r="C6057" s="7">
        <v>23.4835115131539</v>
      </c>
      <c r="D6057" s="7">
        <v>38.749534562576599</v>
      </c>
      <c r="E6057" s="19" t="s">
        <v>6228</v>
      </c>
      <c r="F6057" s="46">
        <f>INDEX(Δεδομένα!$P:$P,MATCH('2021'!E6057,Δεδομένα!$O:$O,0))</f>
        <v>186</v>
      </c>
      <c r="G6057" s="49" t="s">
        <v>6012</v>
      </c>
      <c r="H6057" s="51" t="str">
        <f>INDEX(Δεδομένα!B$1:B$51,MATCH('2021'!G6057,Δεδομένα!A$1:A$51,0))</f>
        <v>ΣΤΕΡΕΑΣ ΕΛΛΑΔΟΣ</v>
      </c>
      <c r="I6057" s="53">
        <f>INDEX(Δεδομένα!E$1:E$13,MATCH('2021'!H6057,Δεδομένα!D$1:D$13,0))</f>
        <v>9</v>
      </c>
      <c r="J6057" s="4">
        <v>44411</v>
      </c>
      <c r="K6057" s="3" t="s">
        <v>143</v>
      </c>
      <c r="L6057" s="17" t="str">
        <f t="shared" si="492"/>
        <v>03/08/2021 16:27</v>
      </c>
      <c r="M6057" s="4">
        <v>44411</v>
      </c>
      <c r="N6057" s="3" t="s">
        <v>150</v>
      </c>
      <c r="O6057" s="17" t="str">
        <f t="shared" si="493"/>
        <v>03/08/2021 19:00</v>
      </c>
      <c r="P6057" s="24">
        <f t="shared" si="494"/>
        <v>0.10624999999708962</v>
      </c>
      <c r="Q6057" s="28">
        <v>0</v>
      </c>
      <c r="R6057" s="27">
        <f t="shared" si="495"/>
        <v>152.99999999580905</v>
      </c>
      <c r="S6057" s="3" t="s">
        <v>4</v>
      </c>
      <c r="T6057" s="3" t="s">
        <v>6218</v>
      </c>
      <c r="U6057" s="3" t="s">
        <v>4</v>
      </c>
      <c r="V6057" s="3" t="s">
        <v>6240</v>
      </c>
      <c r="W6057" s="5">
        <v>0</v>
      </c>
      <c r="X6057" s="5">
        <v>0</v>
      </c>
      <c r="Y6057" s="5">
        <v>0</v>
      </c>
      <c r="Z6057" s="5">
        <v>0.3</v>
      </c>
      <c r="AA6057" s="5">
        <v>0</v>
      </c>
      <c r="AB6057" s="5">
        <v>0</v>
      </c>
      <c r="AC6057" s="5">
        <v>0</v>
      </c>
      <c r="AD6057" s="5">
        <v>0</v>
      </c>
      <c r="AE6057" s="2">
        <v>10</v>
      </c>
      <c r="AF6057" s="2">
        <v>0</v>
      </c>
      <c r="AG6057" s="2">
        <v>0</v>
      </c>
      <c r="AH6057" s="2">
        <v>0</v>
      </c>
      <c r="AI6057" s="2">
        <v>0</v>
      </c>
      <c r="AJ6057" s="2">
        <v>5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</row>
    <row r="6058" spans="1:46" x14ac:dyDescent="0.2">
      <c r="A6058" s="2">
        <v>1687702</v>
      </c>
      <c r="B6058" s="2">
        <v>882281</v>
      </c>
      <c r="C6058" s="7">
        <v>23.466020932215098</v>
      </c>
      <c r="D6058" s="7">
        <v>38.749624671530803</v>
      </c>
      <c r="E6058" s="19" t="s">
        <v>6228</v>
      </c>
      <c r="F6058" s="46">
        <f>INDEX(Δεδομένα!$P:$P,MATCH('2021'!E6058,Δεδομένα!$O:$O,0))</f>
        <v>186</v>
      </c>
      <c r="G6058" s="49" t="s">
        <v>6012</v>
      </c>
      <c r="H6058" s="51" t="str">
        <f>INDEX(Δεδομένα!B$1:B$51,MATCH('2021'!G6058,Δεδομένα!A$1:A$51,0))</f>
        <v>ΣΤΕΡΕΑΣ ΕΛΛΑΔΟΣ</v>
      </c>
      <c r="I6058" s="53">
        <f>INDEX(Δεδομένα!E$1:E$13,MATCH('2021'!H6058,Δεδομένα!D$1:D$13,0))</f>
        <v>9</v>
      </c>
      <c r="J6058" s="4">
        <v>44420</v>
      </c>
      <c r="K6058" s="3" t="s">
        <v>942</v>
      </c>
      <c r="L6058" s="17" t="str">
        <f t="shared" si="492"/>
        <v>12/08/2021 15:12</v>
      </c>
      <c r="M6058" s="4">
        <v>44420</v>
      </c>
      <c r="N6058" s="3" t="s">
        <v>530</v>
      </c>
      <c r="O6058" s="17" t="str">
        <f t="shared" si="493"/>
        <v>12/08/2021 16:05</v>
      </c>
      <c r="P6058" s="24">
        <f t="shared" si="494"/>
        <v>3.680555555911269E-2</v>
      </c>
      <c r="Q6058" s="28">
        <v>0</v>
      </c>
      <c r="R6058" s="27">
        <f t="shared" si="495"/>
        <v>53.000000005122274</v>
      </c>
      <c r="S6058" s="3" t="s">
        <v>4</v>
      </c>
      <c r="T6058" s="3" t="s">
        <v>6218</v>
      </c>
      <c r="U6058" s="3" t="s">
        <v>4</v>
      </c>
      <c r="V6058" s="3" t="s">
        <v>6241</v>
      </c>
      <c r="W6058" s="5">
        <v>0.03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2">
        <v>6</v>
      </c>
      <c r="AF6058" s="2">
        <v>0</v>
      </c>
      <c r="AG6058" s="2">
        <v>0</v>
      </c>
      <c r="AH6058" s="2">
        <v>0</v>
      </c>
      <c r="AI6058" s="2">
        <v>0</v>
      </c>
      <c r="AJ6058" s="2">
        <v>3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2</v>
      </c>
      <c r="AQ6058" s="2">
        <v>0</v>
      </c>
      <c r="AR6058" s="2">
        <v>0</v>
      </c>
      <c r="AS6058" s="2">
        <v>0</v>
      </c>
      <c r="AT6058" s="2">
        <v>0</v>
      </c>
    </row>
    <row r="6059" spans="1:46" x14ac:dyDescent="0.2">
      <c r="A6059" s="2">
        <v>1687703</v>
      </c>
      <c r="B6059" s="2">
        <v>882305</v>
      </c>
      <c r="C6059" s="7">
        <v>23.550670717007499</v>
      </c>
      <c r="D6059" s="7">
        <v>38.727818208986299</v>
      </c>
      <c r="E6059" s="19" t="s">
        <v>6228</v>
      </c>
      <c r="F6059" s="46">
        <f>INDEX(Δεδομένα!$P:$P,MATCH('2021'!E6059,Δεδομένα!$O:$O,0))</f>
        <v>186</v>
      </c>
      <c r="G6059" s="49" t="s">
        <v>6012</v>
      </c>
      <c r="H6059" s="51" t="str">
        <f>INDEX(Δεδομένα!B$1:B$51,MATCH('2021'!G6059,Δεδομένα!A$1:A$51,0))</f>
        <v>ΣΤΕΡΕΑΣ ΕΛΛΑΔΟΣ</v>
      </c>
      <c r="I6059" s="53">
        <f>INDEX(Δεδομένα!E$1:E$13,MATCH('2021'!H6059,Δεδομένα!D$1:D$13,0))</f>
        <v>9</v>
      </c>
      <c r="J6059" s="4">
        <v>44420</v>
      </c>
      <c r="K6059" s="3" t="s">
        <v>363</v>
      </c>
      <c r="L6059" s="17" t="str">
        <f t="shared" si="492"/>
        <v>12/08/2021 16:24</v>
      </c>
      <c r="M6059" s="4">
        <v>44420</v>
      </c>
      <c r="N6059" s="3" t="s">
        <v>497</v>
      </c>
      <c r="O6059" s="17" t="str">
        <f t="shared" si="493"/>
        <v>12/08/2021 21:00</v>
      </c>
      <c r="P6059" s="24">
        <f t="shared" si="494"/>
        <v>0.19166666666569654</v>
      </c>
      <c r="Q6059" s="28">
        <v>0</v>
      </c>
      <c r="R6059" s="27">
        <f t="shared" si="495"/>
        <v>275.99999999860302</v>
      </c>
      <c r="S6059" s="3" t="s">
        <v>4</v>
      </c>
      <c r="T6059" s="3" t="s">
        <v>6218</v>
      </c>
      <c r="U6059" s="3" t="s">
        <v>4</v>
      </c>
      <c r="V6059" s="3" t="s">
        <v>6242</v>
      </c>
      <c r="W6059" s="5">
        <v>0.1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2">
        <v>12</v>
      </c>
      <c r="AF6059" s="2">
        <v>0</v>
      </c>
      <c r="AG6059" s="2">
        <v>2</v>
      </c>
      <c r="AH6059" s="2">
        <v>0</v>
      </c>
      <c r="AI6059" s="2">
        <v>0</v>
      </c>
      <c r="AJ6059" s="2">
        <v>6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2</v>
      </c>
      <c r="AQ6059" s="2">
        <v>0</v>
      </c>
      <c r="AR6059" s="2">
        <v>0</v>
      </c>
      <c r="AS6059" s="2">
        <v>0</v>
      </c>
      <c r="AT6059" s="2">
        <v>0</v>
      </c>
    </row>
    <row r="6060" spans="1:46" x14ac:dyDescent="0.2">
      <c r="A6060" s="2">
        <v>1662560</v>
      </c>
      <c r="B6060" s="2">
        <v>848712</v>
      </c>
      <c r="C6060" s="7">
        <v>24.284192771790501</v>
      </c>
      <c r="D6060" s="7">
        <v>37.571292430182197</v>
      </c>
      <c r="E6060" s="19" t="s">
        <v>6243</v>
      </c>
      <c r="F6060" s="46">
        <f>INDEX(Δεδομένα!$P:$P,MATCH('2021'!E6060,Δεδομένα!$O:$O,0))</f>
        <v>187</v>
      </c>
      <c r="G6060" s="49" t="s">
        <v>6244</v>
      </c>
      <c r="H6060" s="51" t="str">
        <f>INDEX(Δεδομένα!B$1:B$51,MATCH('2021'!G6060,Δεδομένα!A$1:A$51,0))</f>
        <v>ΝΟΤΙΟΥ ΑΙΓΑΙΟΥ</v>
      </c>
      <c r="I6060" s="53">
        <f>INDEX(Δεδομένα!E$1:E$13,MATCH('2021'!H6060,Δεδομένα!D$1:D$13,0))</f>
        <v>10</v>
      </c>
      <c r="J6060" s="4">
        <v>44313</v>
      </c>
      <c r="K6060" s="3" t="s">
        <v>965</v>
      </c>
      <c r="L6060" s="17" t="str">
        <f t="shared" si="492"/>
        <v>27/04/2021 16:04</v>
      </c>
      <c r="M6060" s="4">
        <v>44313</v>
      </c>
      <c r="N6060" s="3" t="s">
        <v>1753</v>
      </c>
      <c r="O6060" s="17" t="str">
        <f t="shared" si="493"/>
        <v>27/04/2021 21:36</v>
      </c>
      <c r="P6060" s="24">
        <f t="shared" si="494"/>
        <v>0.2305555555576575</v>
      </c>
      <c r="Q6060" s="28">
        <v>0</v>
      </c>
      <c r="R6060" s="27">
        <f t="shared" si="495"/>
        <v>332.0000000030268</v>
      </c>
      <c r="S6060" s="3" t="s">
        <v>4</v>
      </c>
      <c r="T6060" s="3" t="s">
        <v>6245</v>
      </c>
      <c r="U6060" s="3" t="s">
        <v>4</v>
      </c>
      <c r="V6060" s="3" t="s">
        <v>6248</v>
      </c>
      <c r="W6060" s="5">
        <v>0</v>
      </c>
      <c r="X6060" s="5">
        <v>0</v>
      </c>
      <c r="Y6060" s="5">
        <v>0</v>
      </c>
      <c r="Z6060" s="5">
        <v>10</v>
      </c>
      <c r="AA6060" s="5">
        <v>0</v>
      </c>
      <c r="AB6060" s="5">
        <v>0</v>
      </c>
      <c r="AC6060" s="5">
        <v>0</v>
      </c>
      <c r="AD6060" s="5">
        <v>0</v>
      </c>
      <c r="AE6060" s="2">
        <v>1</v>
      </c>
      <c r="AF6060" s="2">
        <v>0</v>
      </c>
      <c r="AG6060" s="2">
        <v>14</v>
      </c>
      <c r="AH6060" s="2">
        <v>0</v>
      </c>
      <c r="AI6060" s="2">
        <v>0</v>
      </c>
      <c r="AJ6060" s="2">
        <v>3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 t="s">
        <v>4</v>
      </c>
      <c r="AT6060" s="2" t="s">
        <v>4</v>
      </c>
    </row>
    <row r="6061" spans="1:46" x14ac:dyDescent="0.2">
      <c r="A6061" s="2">
        <v>1735430</v>
      </c>
      <c r="B6061" s="2">
        <v>855779</v>
      </c>
      <c r="C6061" s="7">
        <v>24.288985485293601</v>
      </c>
      <c r="D6061" s="7">
        <v>37.612847238222201</v>
      </c>
      <c r="E6061" s="19" t="s">
        <v>6243</v>
      </c>
      <c r="F6061" s="46">
        <f>INDEX(Δεδομένα!$P:$P,MATCH('2021'!E6061,Δεδομένα!$O:$O,0))</f>
        <v>187</v>
      </c>
      <c r="G6061" s="49" t="s">
        <v>6244</v>
      </c>
      <c r="H6061" s="51" t="str">
        <f>INDEX(Δεδομένα!B$1:B$51,MATCH('2021'!G6061,Δεδομένα!A$1:A$51,0))</f>
        <v>ΝΟΤΙΟΥ ΑΙΓΑΙΟΥ</v>
      </c>
      <c r="I6061" s="53">
        <f>INDEX(Δεδομένα!E$1:E$13,MATCH('2021'!H6061,Δεδομένα!D$1:D$13,0))</f>
        <v>10</v>
      </c>
      <c r="J6061" s="4">
        <v>44340</v>
      </c>
      <c r="K6061" s="3" t="s">
        <v>1442</v>
      </c>
      <c r="L6061" s="17" t="str">
        <f t="shared" si="492"/>
        <v>24/05/2021 14:11</v>
      </c>
      <c r="M6061" s="4">
        <v>44342</v>
      </c>
      <c r="N6061" s="3" t="s">
        <v>94</v>
      </c>
      <c r="O6061" s="17" t="str">
        <f t="shared" si="493"/>
        <v>26/05/2021 17:28</v>
      </c>
      <c r="P6061" s="29">
        <f t="shared" si="494"/>
        <v>2.1368055555576575</v>
      </c>
      <c r="Q6061" s="30">
        <f>2*24</f>
        <v>48</v>
      </c>
      <c r="R6061" s="27">
        <f t="shared" si="495"/>
        <v>3077.0000000030268</v>
      </c>
      <c r="S6061" s="3" t="s">
        <v>4</v>
      </c>
      <c r="T6061" s="3" t="s">
        <v>6245</v>
      </c>
      <c r="U6061" s="3" t="s">
        <v>123</v>
      </c>
      <c r="V6061" s="3" t="s">
        <v>6250</v>
      </c>
      <c r="W6061" s="5">
        <v>0</v>
      </c>
      <c r="X6061" s="5">
        <v>500</v>
      </c>
      <c r="Y6061" s="5">
        <v>0</v>
      </c>
      <c r="Z6061" s="5">
        <v>0</v>
      </c>
      <c r="AA6061" s="5">
        <v>0</v>
      </c>
      <c r="AB6061" s="5">
        <v>1700</v>
      </c>
      <c r="AC6061" s="5">
        <v>0</v>
      </c>
      <c r="AD6061" s="5">
        <v>0</v>
      </c>
      <c r="AE6061" s="2">
        <v>13</v>
      </c>
      <c r="AF6061" s="2">
        <v>7</v>
      </c>
      <c r="AG6061" s="2">
        <v>0</v>
      </c>
      <c r="AH6061" s="2">
        <v>0</v>
      </c>
      <c r="AI6061" s="2">
        <v>12</v>
      </c>
      <c r="AJ6061" s="2">
        <v>6</v>
      </c>
      <c r="AK6061" s="2">
        <v>0</v>
      </c>
      <c r="AL6061" s="2">
        <v>3</v>
      </c>
      <c r="AM6061" s="2">
        <v>2</v>
      </c>
      <c r="AN6061" s="2">
        <v>1</v>
      </c>
      <c r="AO6061" s="2">
        <v>3</v>
      </c>
      <c r="AP6061" s="2">
        <v>0</v>
      </c>
      <c r="AQ6061" s="2">
        <v>0</v>
      </c>
      <c r="AR6061" s="2">
        <v>0</v>
      </c>
      <c r="AS6061" s="2" t="s">
        <v>4</v>
      </c>
      <c r="AT6061" s="2" t="s">
        <v>4</v>
      </c>
    </row>
    <row r="6062" spans="1:46" x14ac:dyDescent="0.2">
      <c r="A6062" s="2">
        <v>1667716</v>
      </c>
      <c r="B6062" s="2">
        <v>857947</v>
      </c>
      <c r="C6062" s="7">
        <v>24.282402937702901</v>
      </c>
      <c r="D6062" s="7">
        <v>37.571451480128403</v>
      </c>
      <c r="E6062" s="19" t="s">
        <v>6243</v>
      </c>
      <c r="F6062" s="46">
        <f>INDEX(Δεδομένα!$P:$P,MATCH('2021'!E6062,Δεδομένα!$O:$O,0))</f>
        <v>187</v>
      </c>
      <c r="G6062" s="49" t="s">
        <v>6244</v>
      </c>
      <c r="H6062" s="51" t="str">
        <f>INDEX(Δεδομένα!B$1:B$51,MATCH('2021'!G6062,Δεδομένα!A$1:A$51,0))</f>
        <v>ΝΟΤΙΟΥ ΑΙΓΑΙΟΥ</v>
      </c>
      <c r="I6062" s="53">
        <f>INDEX(Δεδομένα!E$1:E$13,MATCH('2021'!H6062,Δεδομένα!D$1:D$13,0))</f>
        <v>10</v>
      </c>
      <c r="J6062" s="4">
        <v>44348</v>
      </c>
      <c r="K6062" s="3" t="s">
        <v>310</v>
      </c>
      <c r="L6062" s="17" t="str">
        <f t="shared" si="492"/>
        <v>01/06/2021 15:05</v>
      </c>
      <c r="M6062" s="4">
        <v>44349</v>
      </c>
      <c r="N6062" s="3" t="s">
        <v>3015</v>
      </c>
      <c r="O6062" s="17" t="str">
        <f t="shared" si="493"/>
        <v>02/06/2021 07:00</v>
      </c>
      <c r="P6062" s="24">
        <f t="shared" si="494"/>
        <v>0.66319444444525288</v>
      </c>
      <c r="Q6062" s="28">
        <v>0</v>
      </c>
      <c r="R6062" s="27">
        <f t="shared" si="495"/>
        <v>955.00000000116415</v>
      </c>
      <c r="S6062" s="3" t="s">
        <v>4</v>
      </c>
      <c r="T6062" s="3" t="s">
        <v>6245</v>
      </c>
      <c r="U6062" s="3" t="s">
        <v>4</v>
      </c>
      <c r="V6062" s="3" t="s">
        <v>6248</v>
      </c>
      <c r="W6062" s="5">
        <v>0</v>
      </c>
      <c r="X6062" s="5">
        <v>0</v>
      </c>
      <c r="Y6062" s="5">
        <v>0</v>
      </c>
      <c r="Z6062" s="5">
        <v>30</v>
      </c>
      <c r="AA6062" s="5">
        <v>0</v>
      </c>
      <c r="AB6062" s="5">
        <v>0</v>
      </c>
      <c r="AC6062" s="5">
        <v>0</v>
      </c>
      <c r="AD6062" s="5">
        <v>0</v>
      </c>
      <c r="AE6062" s="2">
        <v>3</v>
      </c>
      <c r="AF6062" s="2">
        <v>0</v>
      </c>
      <c r="AG6062" s="2">
        <v>8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 t="s">
        <v>4</v>
      </c>
      <c r="AT6062" s="2" t="s">
        <v>4</v>
      </c>
    </row>
    <row r="6063" spans="1:46" x14ac:dyDescent="0.2">
      <c r="A6063" s="2">
        <v>1704217</v>
      </c>
      <c r="B6063" s="2">
        <v>882405</v>
      </c>
      <c r="C6063" s="7">
        <v>24.297180629457099</v>
      </c>
      <c r="D6063" s="7">
        <v>37.601990540944698</v>
      </c>
      <c r="E6063" s="19" t="s">
        <v>6243</v>
      </c>
      <c r="F6063" s="46">
        <f>INDEX(Δεδομένα!$P:$P,MATCH('2021'!E6063,Δεδομένα!$O:$O,0))</f>
        <v>187</v>
      </c>
      <c r="G6063" s="49" t="s">
        <v>6244</v>
      </c>
      <c r="H6063" s="51" t="str">
        <f>INDEX(Δεδομένα!B$1:B$51,MATCH('2021'!G6063,Δεδομένα!A$1:A$51,0))</f>
        <v>ΝΟΤΙΟΥ ΑΙΓΑΙΟΥ</v>
      </c>
      <c r="I6063" s="53">
        <f>INDEX(Δεδομένα!E$1:E$13,MATCH('2021'!H6063,Δεδομένα!D$1:D$13,0))</f>
        <v>10</v>
      </c>
      <c r="J6063" s="4">
        <v>44420</v>
      </c>
      <c r="K6063" s="3" t="s">
        <v>2416</v>
      </c>
      <c r="L6063" s="17" t="str">
        <f t="shared" si="492"/>
        <v>12/08/2021 21:39</v>
      </c>
      <c r="M6063" s="4">
        <v>44421</v>
      </c>
      <c r="N6063" s="3" t="s">
        <v>4599</v>
      </c>
      <c r="O6063" s="17" t="str">
        <f t="shared" si="493"/>
        <v>13/08/2021 00:22</v>
      </c>
      <c r="P6063" s="24">
        <f t="shared" si="494"/>
        <v>0.1131944444423425</v>
      </c>
      <c r="Q6063" s="28">
        <v>0</v>
      </c>
      <c r="R6063" s="27">
        <f t="shared" si="495"/>
        <v>162.9999999969732</v>
      </c>
      <c r="S6063" s="3" t="s">
        <v>4</v>
      </c>
      <c r="T6063" s="3" t="s">
        <v>6245</v>
      </c>
      <c r="U6063" s="3" t="s">
        <v>4</v>
      </c>
      <c r="V6063" s="3" t="s">
        <v>6252</v>
      </c>
      <c r="W6063" s="5">
        <v>0</v>
      </c>
      <c r="X6063" s="5">
        <v>0</v>
      </c>
      <c r="Y6063" s="5">
        <v>0</v>
      </c>
      <c r="Z6063" s="5">
        <v>0.2</v>
      </c>
      <c r="AA6063" s="5">
        <v>0</v>
      </c>
      <c r="AB6063" s="5">
        <v>0</v>
      </c>
      <c r="AC6063" s="5">
        <v>0</v>
      </c>
      <c r="AD6063" s="5">
        <v>0</v>
      </c>
      <c r="AE6063" s="2">
        <v>3</v>
      </c>
      <c r="AF6063" s="2">
        <v>0</v>
      </c>
      <c r="AG6063" s="2">
        <v>4</v>
      </c>
      <c r="AH6063" s="2">
        <v>0</v>
      </c>
      <c r="AI6063" s="2">
        <v>0</v>
      </c>
      <c r="AJ6063" s="2">
        <v>1</v>
      </c>
      <c r="AK6063" s="2">
        <v>2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</row>
    <row r="6064" spans="1:46" x14ac:dyDescent="0.2">
      <c r="A6064" s="2">
        <v>1655543</v>
      </c>
      <c r="B6064" s="2">
        <v>883324</v>
      </c>
      <c r="C6064" s="7">
        <v>24.5739405630524</v>
      </c>
      <c r="D6064" s="7">
        <v>36.785301101716897</v>
      </c>
      <c r="E6064" s="19" t="s">
        <v>6243</v>
      </c>
      <c r="F6064" s="46">
        <f>INDEX(Δεδομένα!$P:$P,MATCH('2021'!E6064,Δεδομένα!$O:$O,0))</f>
        <v>187</v>
      </c>
      <c r="G6064" s="49" t="s">
        <v>6244</v>
      </c>
      <c r="H6064" s="51" t="str">
        <f>INDEX(Δεδομένα!B$1:B$51,MATCH('2021'!G6064,Δεδομένα!A$1:A$51,0))</f>
        <v>ΝΟΤΙΟΥ ΑΙΓΑΙΟΥ</v>
      </c>
      <c r="I6064" s="53">
        <f>INDEX(Δεδομένα!E$1:E$13,MATCH('2021'!H6064,Δεδομένα!D$1:D$13,0))</f>
        <v>10</v>
      </c>
      <c r="J6064" s="4">
        <v>44423</v>
      </c>
      <c r="K6064" s="3" t="s">
        <v>2729</v>
      </c>
      <c r="L6064" s="17" t="str">
        <f t="shared" si="492"/>
        <v>15/08/2021 21:59</v>
      </c>
      <c r="M6064" s="4">
        <v>44424</v>
      </c>
      <c r="N6064" s="3" t="s">
        <v>1317</v>
      </c>
      <c r="O6064" s="17" t="str">
        <f t="shared" si="493"/>
        <v>16/08/2021 12:48</v>
      </c>
      <c r="P6064" s="24">
        <f t="shared" si="494"/>
        <v>0.61736111110803904</v>
      </c>
      <c r="Q6064" s="28">
        <v>0</v>
      </c>
      <c r="R6064" s="27">
        <f t="shared" si="495"/>
        <v>888.99999999557622</v>
      </c>
      <c r="S6064" s="3" t="s">
        <v>4</v>
      </c>
      <c r="T6064" s="3" t="s">
        <v>6253</v>
      </c>
      <c r="U6064" s="3" t="s">
        <v>4</v>
      </c>
      <c r="V6064" s="3" t="s">
        <v>6254</v>
      </c>
      <c r="W6064" s="5">
        <v>0</v>
      </c>
      <c r="X6064" s="5">
        <v>0</v>
      </c>
      <c r="Y6064" s="5">
        <v>0</v>
      </c>
      <c r="Z6064" s="5">
        <v>6</v>
      </c>
      <c r="AA6064" s="5">
        <v>0</v>
      </c>
      <c r="AB6064" s="5">
        <v>0</v>
      </c>
      <c r="AC6064" s="5">
        <v>0</v>
      </c>
      <c r="AD6064" s="5">
        <v>0</v>
      </c>
      <c r="AE6064" s="2">
        <v>2</v>
      </c>
      <c r="AF6064" s="2">
        <v>0</v>
      </c>
      <c r="AG6064" s="2">
        <v>9</v>
      </c>
      <c r="AH6064" s="2">
        <v>0</v>
      </c>
      <c r="AI6064" s="2">
        <v>0</v>
      </c>
      <c r="AJ6064" s="2">
        <v>1</v>
      </c>
      <c r="AK6064" s="2">
        <v>0</v>
      </c>
      <c r="AL6064" s="2">
        <v>1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</row>
    <row r="6065" spans="1:46" x14ac:dyDescent="0.2">
      <c r="A6065" s="2">
        <v>1628836</v>
      </c>
      <c r="B6065" s="2">
        <v>883713</v>
      </c>
      <c r="C6065" s="7"/>
      <c r="D6065" s="7"/>
      <c r="E6065" s="19" t="s">
        <v>6243</v>
      </c>
      <c r="F6065" s="46">
        <f>INDEX(Δεδομένα!$P:$P,MATCH('2021'!E6065,Δεδομένα!$O:$O,0))</f>
        <v>187</v>
      </c>
      <c r="G6065" s="49" t="s">
        <v>6244</v>
      </c>
      <c r="H6065" s="51" t="str">
        <f>INDEX(Δεδομένα!B$1:B$51,MATCH('2021'!G6065,Δεδομένα!A$1:A$51,0))</f>
        <v>ΝΟΤΙΟΥ ΑΙΓΑΙΟΥ</v>
      </c>
      <c r="I6065" s="53">
        <f>INDEX(Δεδομένα!E$1:E$13,MATCH('2021'!H6065,Δεδομένα!D$1:D$13,0))</f>
        <v>10</v>
      </c>
      <c r="J6065" s="4">
        <v>44425</v>
      </c>
      <c r="K6065" s="3" t="s">
        <v>441</v>
      </c>
      <c r="L6065" s="17" t="str">
        <f t="shared" si="492"/>
        <v>17/08/2021 12:34</v>
      </c>
      <c r="M6065" s="4">
        <v>44425</v>
      </c>
      <c r="N6065" s="3" t="s">
        <v>1658</v>
      </c>
      <c r="O6065" s="17" t="str">
        <f t="shared" si="493"/>
        <v>17/08/2021 16:21</v>
      </c>
      <c r="P6065" s="24">
        <f t="shared" si="494"/>
        <v>0.15763888889341615</v>
      </c>
      <c r="Q6065" s="28">
        <v>0</v>
      </c>
      <c r="R6065" s="27">
        <f t="shared" si="495"/>
        <v>227.00000000651926</v>
      </c>
      <c r="S6065" s="3" t="s">
        <v>4</v>
      </c>
      <c r="T6065" s="3" t="s">
        <v>6253</v>
      </c>
      <c r="U6065" s="3" t="s">
        <v>4</v>
      </c>
      <c r="V6065" s="3" t="s">
        <v>6254</v>
      </c>
      <c r="W6065" s="5">
        <v>0</v>
      </c>
      <c r="X6065" s="5">
        <v>0</v>
      </c>
      <c r="Y6065" s="5">
        <v>0</v>
      </c>
      <c r="Z6065" s="5">
        <v>1</v>
      </c>
      <c r="AA6065" s="5">
        <v>0</v>
      </c>
      <c r="AB6065" s="5">
        <v>0</v>
      </c>
      <c r="AC6065" s="5">
        <v>0</v>
      </c>
      <c r="AD6065" s="5">
        <v>0</v>
      </c>
      <c r="AE6065" s="2">
        <v>2</v>
      </c>
      <c r="AF6065" s="2">
        <v>0</v>
      </c>
      <c r="AG6065" s="2">
        <v>2</v>
      </c>
      <c r="AH6065" s="2">
        <v>0</v>
      </c>
      <c r="AI6065" s="2">
        <v>2</v>
      </c>
      <c r="AJ6065" s="2">
        <v>1</v>
      </c>
      <c r="AK6065" s="2">
        <v>0</v>
      </c>
      <c r="AL6065" s="2">
        <v>1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 t="s">
        <v>4</v>
      </c>
      <c r="AT6065" s="2" t="s">
        <v>4</v>
      </c>
    </row>
    <row r="6066" spans="1:46" x14ac:dyDescent="0.2">
      <c r="A6066" s="2">
        <v>1739183</v>
      </c>
      <c r="B6066" s="2">
        <v>890685</v>
      </c>
      <c r="C6066" s="7">
        <v>25.271729801229899</v>
      </c>
      <c r="D6066" s="7">
        <v>36.737281167122198</v>
      </c>
      <c r="E6066" s="19" t="s">
        <v>6243</v>
      </c>
      <c r="F6066" s="46">
        <f>INDEX(Δεδομένα!$P:$P,MATCH('2021'!E6066,Δεδομένα!$O:$O,0))</f>
        <v>187</v>
      </c>
      <c r="G6066" s="49" t="s">
        <v>6244</v>
      </c>
      <c r="H6066" s="51" t="str">
        <f>INDEX(Δεδομένα!B$1:B$51,MATCH('2021'!G6066,Δεδομένα!A$1:A$51,0))</f>
        <v>ΝΟΤΙΟΥ ΑΙΓΑΙΟΥ</v>
      </c>
      <c r="I6066" s="53">
        <f>INDEX(Δεδομένα!E$1:E$13,MATCH('2021'!H6066,Δεδομένα!D$1:D$13,0))</f>
        <v>10</v>
      </c>
      <c r="J6066" s="4">
        <v>44451</v>
      </c>
      <c r="K6066" s="3" t="s">
        <v>446</v>
      </c>
      <c r="L6066" s="17" t="str">
        <f t="shared" si="492"/>
        <v>12/09/2021 13:05</v>
      </c>
      <c r="M6066" s="4">
        <v>44453</v>
      </c>
      <c r="N6066" s="3" t="s">
        <v>404</v>
      </c>
      <c r="O6066" s="17" t="str">
        <f t="shared" si="493"/>
        <v>14/09/2021 18:05</v>
      </c>
      <c r="P6066" s="29">
        <f t="shared" si="494"/>
        <v>2.2083333333284827</v>
      </c>
      <c r="Q6066" s="30">
        <f>2*24</f>
        <v>48</v>
      </c>
      <c r="R6066" s="27">
        <f t="shared" si="495"/>
        <v>3179.9999999930151</v>
      </c>
      <c r="S6066" s="3" t="s">
        <v>4</v>
      </c>
      <c r="T6066" s="3" t="s">
        <v>6255</v>
      </c>
      <c r="U6066" s="3" t="s">
        <v>4</v>
      </c>
      <c r="V6066" s="3" t="s">
        <v>4869</v>
      </c>
      <c r="W6066" s="5">
        <v>0</v>
      </c>
      <c r="X6066" s="5">
        <v>0</v>
      </c>
      <c r="Y6066" s="5">
        <v>0</v>
      </c>
      <c r="Z6066" s="5">
        <v>120</v>
      </c>
      <c r="AA6066" s="5">
        <v>0</v>
      </c>
      <c r="AB6066" s="5">
        <v>0</v>
      </c>
      <c r="AC6066" s="5">
        <v>0</v>
      </c>
      <c r="AD6066" s="5">
        <v>0</v>
      </c>
      <c r="AE6066" s="2">
        <v>10</v>
      </c>
      <c r="AF6066" s="2">
        <v>0</v>
      </c>
      <c r="AG6066" s="2">
        <v>0</v>
      </c>
      <c r="AH6066" s="2">
        <v>0</v>
      </c>
      <c r="AI6066" s="2">
        <v>30</v>
      </c>
      <c r="AJ6066" s="2">
        <v>3</v>
      </c>
      <c r="AK6066" s="2">
        <v>1</v>
      </c>
      <c r="AL6066" s="2">
        <v>1</v>
      </c>
      <c r="AM6066" s="2">
        <v>0</v>
      </c>
      <c r="AN6066" s="2">
        <v>1</v>
      </c>
      <c r="AO6066" s="2">
        <v>0</v>
      </c>
      <c r="AP6066" s="2">
        <v>0</v>
      </c>
      <c r="AQ6066" s="2">
        <v>0</v>
      </c>
      <c r="AR6066" s="2">
        <v>0</v>
      </c>
      <c r="AS6066" s="2">
        <v>1</v>
      </c>
      <c r="AT6066" s="2">
        <v>2</v>
      </c>
    </row>
    <row r="6067" spans="1:46" x14ac:dyDescent="0.2">
      <c r="A6067" s="2">
        <v>1704221</v>
      </c>
      <c r="B6067" s="2">
        <v>892949</v>
      </c>
      <c r="C6067" s="7">
        <v>24.2852085648688</v>
      </c>
      <c r="D6067" s="7">
        <v>37.598764684380903</v>
      </c>
      <c r="E6067" s="19" t="s">
        <v>6243</v>
      </c>
      <c r="F6067" s="46">
        <f>INDEX(Δεδομένα!$P:$P,MATCH('2021'!E6067,Δεδομένα!$O:$O,0))</f>
        <v>187</v>
      </c>
      <c r="G6067" s="49" t="s">
        <v>6244</v>
      </c>
      <c r="H6067" s="51" t="str">
        <f>INDEX(Δεδομένα!B$1:B$51,MATCH('2021'!G6067,Δεδομένα!A$1:A$51,0))</f>
        <v>ΝΟΤΙΟΥ ΑΙΓΑΙΟΥ</v>
      </c>
      <c r="I6067" s="53">
        <f>INDEX(Δεδομένα!E$1:E$13,MATCH('2021'!H6067,Δεδομένα!D$1:D$13,0))</f>
        <v>10</v>
      </c>
      <c r="J6067" s="4">
        <v>44460</v>
      </c>
      <c r="K6067" s="3" t="s">
        <v>3377</v>
      </c>
      <c r="L6067" s="17" t="str">
        <f t="shared" si="492"/>
        <v>21/09/2021 00:19</v>
      </c>
      <c r="M6067" s="4">
        <v>44460</v>
      </c>
      <c r="N6067" s="3" t="s">
        <v>3015</v>
      </c>
      <c r="O6067" s="17" t="str">
        <f t="shared" si="493"/>
        <v>21/09/2021 07:00</v>
      </c>
      <c r="P6067" s="24">
        <f t="shared" si="494"/>
        <v>0.27847222222044365</v>
      </c>
      <c r="Q6067" s="28">
        <v>0</v>
      </c>
      <c r="R6067" s="27">
        <f t="shared" si="495"/>
        <v>400.99999999743886</v>
      </c>
      <c r="S6067" s="3" t="s">
        <v>4</v>
      </c>
      <c r="T6067" s="3" t="s">
        <v>6245</v>
      </c>
      <c r="U6067" s="3" t="s">
        <v>4</v>
      </c>
      <c r="V6067" s="3" t="s">
        <v>6256</v>
      </c>
      <c r="W6067" s="5">
        <v>0</v>
      </c>
      <c r="X6067" s="5">
        <v>0</v>
      </c>
      <c r="Y6067" s="5">
        <v>0</v>
      </c>
      <c r="Z6067" s="5">
        <v>0</v>
      </c>
      <c r="AA6067" s="5">
        <v>0.2</v>
      </c>
      <c r="AB6067" s="5">
        <v>1.8</v>
      </c>
      <c r="AC6067" s="5">
        <v>0</v>
      </c>
      <c r="AD6067" s="5">
        <v>0</v>
      </c>
      <c r="AE6067" s="2">
        <v>2</v>
      </c>
      <c r="AF6067" s="2">
        <v>0</v>
      </c>
      <c r="AG6067" s="2">
        <v>2</v>
      </c>
      <c r="AH6067" s="2">
        <v>0</v>
      </c>
      <c r="AI6067" s="2">
        <v>4</v>
      </c>
      <c r="AJ6067" s="2">
        <v>1</v>
      </c>
      <c r="AK6067" s="2">
        <v>1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</row>
    <row r="6068" spans="1:46" x14ac:dyDescent="0.2">
      <c r="A6068" s="2">
        <v>1704226</v>
      </c>
      <c r="B6068" s="2">
        <v>895854</v>
      </c>
      <c r="C6068" s="7">
        <v>24.521648816803999</v>
      </c>
      <c r="D6068" s="7">
        <v>37.165332879764698</v>
      </c>
      <c r="E6068" s="19" t="s">
        <v>6243</v>
      </c>
      <c r="F6068" s="46">
        <f>INDEX(Δεδομένα!$P:$P,MATCH('2021'!E6068,Δεδομένα!$O:$O,0))</f>
        <v>187</v>
      </c>
      <c r="G6068" s="49" t="s">
        <v>6244</v>
      </c>
      <c r="H6068" s="51" t="str">
        <f>INDEX(Δεδομένα!B$1:B$51,MATCH('2021'!G6068,Δεδομένα!A$1:A$51,0))</f>
        <v>ΝΟΤΙΟΥ ΑΙΓΑΙΟΥ</v>
      </c>
      <c r="I6068" s="53">
        <f>INDEX(Δεδομένα!E$1:E$13,MATCH('2021'!H6068,Δεδομένα!D$1:D$13,0))</f>
        <v>10</v>
      </c>
      <c r="J6068" s="4">
        <v>44471</v>
      </c>
      <c r="K6068" s="3" t="s">
        <v>1013</v>
      </c>
      <c r="L6068" s="17" t="str">
        <f t="shared" si="492"/>
        <v>02/10/2021 11:22</v>
      </c>
      <c r="M6068" s="4">
        <v>44471</v>
      </c>
      <c r="N6068" s="3" t="s">
        <v>799</v>
      </c>
      <c r="O6068" s="17" t="str">
        <f t="shared" si="493"/>
        <v>02/10/2021 19:06</v>
      </c>
      <c r="P6068" s="24">
        <f t="shared" si="494"/>
        <v>0.32222222221753327</v>
      </c>
      <c r="Q6068" s="28">
        <v>0</v>
      </c>
      <c r="R6068" s="27">
        <f t="shared" si="495"/>
        <v>463.99999999324791</v>
      </c>
      <c r="S6068" s="3" t="s">
        <v>4</v>
      </c>
      <c r="T6068" s="3" t="s">
        <v>6257</v>
      </c>
      <c r="U6068" s="3" t="s">
        <v>4</v>
      </c>
      <c r="V6068" s="3" t="s">
        <v>6258</v>
      </c>
      <c r="W6068" s="5">
        <v>0</v>
      </c>
      <c r="X6068" s="5">
        <v>0</v>
      </c>
      <c r="Y6068" s="5">
        <v>0</v>
      </c>
      <c r="Z6068" s="5">
        <v>6</v>
      </c>
      <c r="AA6068" s="5">
        <v>0</v>
      </c>
      <c r="AB6068" s="5">
        <v>0</v>
      </c>
      <c r="AC6068" s="5">
        <v>0</v>
      </c>
      <c r="AD6068" s="5">
        <v>0</v>
      </c>
      <c r="AE6068" s="2">
        <v>4</v>
      </c>
      <c r="AF6068" s="2">
        <v>0</v>
      </c>
      <c r="AG6068" s="2">
        <v>0</v>
      </c>
      <c r="AH6068" s="2">
        <v>0</v>
      </c>
      <c r="AI6068" s="2">
        <v>7</v>
      </c>
      <c r="AJ6068" s="2">
        <v>2</v>
      </c>
      <c r="AK6068" s="2">
        <v>0</v>
      </c>
      <c r="AL6068" s="2">
        <v>1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</row>
    <row r="6069" spans="1:46" x14ac:dyDescent="0.2">
      <c r="A6069" s="2">
        <v>1704222</v>
      </c>
      <c r="B6069" s="2">
        <v>898319</v>
      </c>
      <c r="C6069" s="7">
        <v>24.337002534021799</v>
      </c>
      <c r="D6069" s="7">
        <v>37.632074474395601</v>
      </c>
      <c r="E6069" s="19" t="s">
        <v>6243</v>
      </c>
      <c r="F6069" s="46">
        <f>INDEX(Δεδομένα!$P:$P,MATCH('2021'!E6069,Δεδομένα!$O:$O,0))</f>
        <v>187</v>
      </c>
      <c r="G6069" s="49" t="s">
        <v>6244</v>
      </c>
      <c r="H6069" s="51" t="str">
        <f>INDEX(Δεδομένα!B$1:B$51,MATCH('2021'!G6069,Δεδομένα!A$1:A$51,0))</f>
        <v>ΝΟΤΙΟΥ ΑΙΓΑΙΟΥ</v>
      </c>
      <c r="I6069" s="53">
        <f>INDEX(Δεδομένα!E$1:E$13,MATCH('2021'!H6069,Δεδομένα!D$1:D$13,0))</f>
        <v>10</v>
      </c>
      <c r="J6069" s="4">
        <v>44479</v>
      </c>
      <c r="K6069" s="3" t="s">
        <v>946</v>
      </c>
      <c r="L6069" s="17" t="str">
        <f t="shared" si="492"/>
        <v>10/10/2021 13:53</v>
      </c>
      <c r="M6069" s="4">
        <v>44479</v>
      </c>
      <c r="N6069" s="3" t="s">
        <v>1419</v>
      </c>
      <c r="O6069" s="17" t="str">
        <f t="shared" si="493"/>
        <v>10/10/2021 19:41</v>
      </c>
      <c r="P6069" s="24">
        <f t="shared" si="494"/>
        <v>0.24166666666860692</v>
      </c>
      <c r="Q6069" s="28">
        <v>0</v>
      </c>
      <c r="R6069" s="27">
        <f t="shared" si="495"/>
        <v>348.00000000279397</v>
      </c>
      <c r="S6069" s="3" t="s">
        <v>4</v>
      </c>
      <c r="T6069" s="3" t="s">
        <v>6245</v>
      </c>
      <c r="U6069" s="3" t="s">
        <v>4</v>
      </c>
      <c r="V6069" s="3" t="s">
        <v>6259</v>
      </c>
      <c r="W6069" s="5">
        <v>0</v>
      </c>
      <c r="X6069" s="5">
        <v>0</v>
      </c>
      <c r="Y6069" s="5">
        <v>0</v>
      </c>
      <c r="Z6069" s="5">
        <v>5</v>
      </c>
      <c r="AA6069" s="5">
        <v>0</v>
      </c>
      <c r="AB6069" s="5">
        <v>0</v>
      </c>
      <c r="AC6069" s="5">
        <v>0</v>
      </c>
      <c r="AD6069" s="5">
        <v>0</v>
      </c>
      <c r="AE6069" s="2">
        <v>2</v>
      </c>
      <c r="AF6069" s="2">
        <v>0</v>
      </c>
      <c r="AG6069" s="2">
        <v>4</v>
      </c>
      <c r="AH6069" s="2">
        <v>0</v>
      </c>
      <c r="AI6069" s="2">
        <v>4</v>
      </c>
      <c r="AJ6069" s="2">
        <v>1</v>
      </c>
      <c r="AK6069" s="2">
        <v>1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</row>
    <row r="6070" spans="1:46" x14ac:dyDescent="0.2">
      <c r="A6070" s="2">
        <v>1719929</v>
      </c>
      <c r="B6070" s="2">
        <v>902607</v>
      </c>
      <c r="C6070" s="7">
        <v>24.337103179303899</v>
      </c>
      <c r="D6070" s="7">
        <v>37.561355102211003</v>
      </c>
      <c r="E6070" s="19" t="s">
        <v>6243</v>
      </c>
      <c r="F6070" s="46">
        <f>INDEX(Δεδομένα!$P:$P,MATCH('2021'!E6070,Δεδομένα!$O:$O,0))</f>
        <v>187</v>
      </c>
      <c r="G6070" s="49" t="s">
        <v>6244</v>
      </c>
      <c r="H6070" s="51" t="str">
        <f>INDEX(Δεδομένα!B$1:B$51,MATCH('2021'!G6070,Δεδομένα!A$1:A$51,0))</f>
        <v>ΝΟΤΙΟΥ ΑΙΓΑΙΟΥ</v>
      </c>
      <c r="I6070" s="53">
        <f>INDEX(Δεδομένα!E$1:E$13,MATCH('2021'!H6070,Δεδομένα!D$1:D$13,0))</f>
        <v>10</v>
      </c>
      <c r="J6070" s="4">
        <v>44488</v>
      </c>
      <c r="K6070" s="3" t="s">
        <v>150</v>
      </c>
      <c r="L6070" s="17" t="str">
        <f t="shared" si="492"/>
        <v>19/10/2021 19:00</v>
      </c>
      <c r="M6070" s="4">
        <v>44489</v>
      </c>
      <c r="N6070" s="3" t="s">
        <v>6260</v>
      </c>
      <c r="O6070" s="17" t="str">
        <f t="shared" si="493"/>
        <v>20/10/2021 08:34</v>
      </c>
      <c r="P6070" s="24">
        <f t="shared" si="494"/>
        <v>0.56527777777955635</v>
      </c>
      <c r="Q6070" s="28">
        <v>0</v>
      </c>
      <c r="R6070" s="27">
        <f t="shared" si="495"/>
        <v>814.00000000256114</v>
      </c>
      <c r="S6070" s="3" t="s">
        <v>4</v>
      </c>
      <c r="T6070" s="3" t="s">
        <v>6245</v>
      </c>
      <c r="U6070" s="3" t="s">
        <v>4</v>
      </c>
      <c r="V6070" s="3" t="s">
        <v>6261</v>
      </c>
      <c r="W6070" s="5">
        <v>0</v>
      </c>
      <c r="X6070" s="5">
        <v>0</v>
      </c>
      <c r="Y6070" s="5">
        <v>0</v>
      </c>
      <c r="Z6070" s="5">
        <v>3</v>
      </c>
      <c r="AA6070" s="5">
        <v>0</v>
      </c>
      <c r="AB6070" s="5">
        <v>0</v>
      </c>
      <c r="AC6070" s="5">
        <v>0</v>
      </c>
      <c r="AD6070" s="5">
        <v>0</v>
      </c>
      <c r="AE6070" s="2">
        <v>1</v>
      </c>
      <c r="AF6070" s="2">
        <v>0</v>
      </c>
      <c r="AG6070" s="2">
        <v>5</v>
      </c>
      <c r="AH6070" s="2">
        <v>0</v>
      </c>
      <c r="AI6070" s="2">
        <v>0</v>
      </c>
      <c r="AJ6070" s="2">
        <v>0</v>
      </c>
      <c r="AK6070" s="2">
        <v>1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</row>
    <row r="6071" spans="1:46" x14ac:dyDescent="0.2">
      <c r="A6071" s="2">
        <v>1720054</v>
      </c>
      <c r="B6071" s="2">
        <v>904683</v>
      </c>
      <c r="C6071" s="7">
        <v>24.882910987607399</v>
      </c>
      <c r="D6071" s="7">
        <v>37.3774339251366</v>
      </c>
      <c r="E6071" s="19" t="s">
        <v>6243</v>
      </c>
      <c r="F6071" s="46">
        <f>INDEX(Δεδομένα!$P:$P,MATCH('2021'!E6071,Δεδομένα!$O:$O,0))</f>
        <v>187</v>
      </c>
      <c r="G6071" s="49" t="s">
        <v>6244</v>
      </c>
      <c r="H6071" s="51" t="str">
        <f>INDEX(Δεδομένα!B$1:B$51,MATCH('2021'!G6071,Δεδομένα!A$1:A$51,0))</f>
        <v>ΝΟΤΙΟΥ ΑΙΓΑΙΟΥ</v>
      </c>
      <c r="I6071" s="53">
        <f>INDEX(Δεδομένα!E$1:E$13,MATCH('2021'!H6071,Δεδομένα!D$1:D$13,0))</f>
        <v>10</v>
      </c>
      <c r="J6071" s="4">
        <v>44496</v>
      </c>
      <c r="K6071" s="3" t="s">
        <v>383</v>
      </c>
      <c r="L6071" s="17" t="str">
        <f t="shared" si="492"/>
        <v>27/10/2021 15:36</v>
      </c>
      <c r="M6071" s="4">
        <v>44496</v>
      </c>
      <c r="N6071" s="3" t="s">
        <v>146</v>
      </c>
      <c r="O6071" s="17" t="str">
        <f t="shared" si="493"/>
        <v>27/10/2021 16:30</v>
      </c>
      <c r="P6071" s="24">
        <f t="shared" si="494"/>
        <v>3.7499999998544808E-2</v>
      </c>
      <c r="Q6071" s="28">
        <v>0</v>
      </c>
      <c r="R6071" s="27">
        <f t="shared" si="495"/>
        <v>53.999999997904524</v>
      </c>
      <c r="S6071" s="3" t="s">
        <v>4</v>
      </c>
      <c r="T6071" s="3" t="s">
        <v>6247</v>
      </c>
      <c r="U6071" s="3" t="s">
        <v>4</v>
      </c>
      <c r="V6071" s="3" t="s">
        <v>6262</v>
      </c>
      <c r="W6071" s="5">
        <v>0</v>
      </c>
      <c r="X6071" s="5">
        <v>0</v>
      </c>
      <c r="Y6071" s="5">
        <v>0</v>
      </c>
      <c r="Z6071" s="5">
        <v>0.01</v>
      </c>
      <c r="AA6071" s="5">
        <v>0</v>
      </c>
      <c r="AB6071" s="5">
        <v>0</v>
      </c>
      <c r="AC6071" s="5">
        <v>0</v>
      </c>
      <c r="AD6071" s="5">
        <v>0</v>
      </c>
      <c r="AE6071" s="2">
        <v>4</v>
      </c>
      <c r="AF6071" s="2">
        <v>0</v>
      </c>
      <c r="AG6071" s="2">
        <v>1</v>
      </c>
      <c r="AH6071" s="2">
        <v>0</v>
      </c>
      <c r="AI6071" s="2">
        <v>0</v>
      </c>
      <c r="AJ6071" s="2">
        <v>2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</row>
    <row r="6072" spans="1:46" x14ac:dyDescent="0.2">
      <c r="A6072" s="2">
        <v>1720060</v>
      </c>
      <c r="B6072" s="2">
        <v>904734</v>
      </c>
      <c r="C6072" s="7">
        <v>24.882980329861201</v>
      </c>
      <c r="D6072" s="7">
        <v>37.3772736199939</v>
      </c>
      <c r="E6072" s="19" t="s">
        <v>6243</v>
      </c>
      <c r="F6072" s="46">
        <f>INDEX(Δεδομένα!$P:$P,MATCH('2021'!E6072,Δεδομένα!$O:$O,0))</f>
        <v>187</v>
      </c>
      <c r="G6072" s="49" t="s">
        <v>6244</v>
      </c>
      <c r="H6072" s="51" t="str">
        <f>INDEX(Δεδομένα!B$1:B$51,MATCH('2021'!G6072,Δεδομένα!A$1:A$51,0))</f>
        <v>ΝΟΤΙΟΥ ΑΙΓΑΙΟΥ</v>
      </c>
      <c r="I6072" s="53">
        <f>INDEX(Δεδομένα!E$1:E$13,MATCH('2021'!H6072,Δεδομένα!D$1:D$13,0))</f>
        <v>10</v>
      </c>
      <c r="J6072" s="4">
        <v>44496</v>
      </c>
      <c r="K6072" s="3" t="s">
        <v>1214</v>
      </c>
      <c r="L6072" s="17" t="str">
        <f t="shared" si="492"/>
        <v>27/10/2021 18:36</v>
      </c>
      <c r="M6072" s="4">
        <v>44496</v>
      </c>
      <c r="N6072" s="3" t="s">
        <v>164</v>
      </c>
      <c r="O6072" s="17" t="str">
        <f t="shared" si="493"/>
        <v>27/10/2021 19:13</v>
      </c>
      <c r="P6072" s="24">
        <f t="shared" si="494"/>
        <v>2.569444444088731E-2</v>
      </c>
      <c r="Q6072" s="28">
        <v>0</v>
      </c>
      <c r="R6072" s="27">
        <f t="shared" si="495"/>
        <v>36.999999994877726</v>
      </c>
      <c r="S6072" s="3" t="s">
        <v>4</v>
      </c>
      <c r="T6072" s="3" t="s">
        <v>6247</v>
      </c>
      <c r="U6072" s="3" t="s">
        <v>4</v>
      </c>
      <c r="V6072" s="3" t="s">
        <v>6262</v>
      </c>
      <c r="W6072" s="5">
        <v>0</v>
      </c>
      <c r="X6072" s="5">
        <v>0</v>
      </c>
      <c r="Y6072" s="5">
        <v>0</v>
      </c>
      <c r="Z6072" s="5">
        <v>0.01</v>
      </c>
      <c r="AA6072" s="5">
        <v>0</v>
      </c>
      <c r="AB6072" s="5">
        <v>0</v>
      </c>
      <c r="AC6072" s="5">
        <v>0</v>
      </c>
      <c r="AD6072" s="5">
        <v>0</v>
      </c>
      <c r="AE6072" s="2">
        <v>1</v>
      </c>
      <c r="AF6072" s="2">
        <v>0</v>
      </c>
      <c r="AG6072" s="2">
        <v>1</v>
      </c>
      <c r="AH6072" s="2">
        <v>0</v>
      </c>
      <c r="AI6072" s="2">
        <v>0</v>
      </c>
      <c r="AJ6072" s="2">
        <v>1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</row>
    <row r="6073" spans="1:46" x14ac:dyDescent="0.2">
      <c r="A6073" s="2">
        <v>1720064</v>
      </c>
      <c r="B6073" s="2">
        <v>905431</v>
      </c>
      <c r="C6073" s="7">
        <v>25.331480852386999</v>
      </c>
      <c r="D6073" s="7">
        <v>37.479776803082501</v>
      </c>
      <c r="E6073" s="19" t="s">
        <v>6243</v>
      </c>
      <c r="F6073" s="46">
        <f>INDEX(Δεδομένα!$P:$P,MATCH('2021'!E6073,Δεδομένα!$O:$O,0))</f>
        <v>187</v>
      </c>
      <c r="G6073" s="49" t="s">
        <v>6244</v>
      </c>
      <c r="H6073" s="51" t="str">
        <f>INDEX(Δεδομένα!B$1:B$51,MATCH('2021'!G6073,Δεδομένα!A$1:A$51,0))</f>
        <v>ΝΟΤΙΟΥ ΑΙΓΑΙΟΥ</v>
      </c>
      <c r="I6073" s="53">
        <f>INDEX(Δεδομένα!E$1:E$13,MATCH('2021'!H6073,Δεδομένα!D$1:D$13,0))</f>
        <v>10</v>
      </c>
      <c r="J6073" s="4">
        <v>44499</v>
      </c>
      <c r="K6073" s="3" t="s">
        <v>509</v>
      </c>
      <c r="L6073" s="17" t="str">
        <f t="shared" si="492"/>
        <v>30/10/2021 15:55</v>
      </c>
      <c r="M6073" s="4">
        <v>44499</v>
      </c>
      <c r="N6073" s="3" t="s">
        <v>227</v>
      </c>
      <c r="O6073" s="17" t="str">
        <f t="shared" si="493"/>
        <v>30/10/2021 17:54</v>
      </c>
      <c r="P6073" s="24">
        <f t="shared" si="494"/>
        <v>8.2638888889050577E-2</v>
      </c>
      <c r="Q6073" s="28">
        <v>0</v>
      </c>
      <c r="R6073" s="27">
        <f t="shared" si="495"/>
        <v>119.00000000023283</v>
      </c>
      <c r="S6073" s="3" t="s">
        <v>4</v>
      </c>
      <c r="T6073" s="3" t="s">
        <v>6246</v>
      </c>
      <c r="U6073" s="3" t="s">
        <v>4</v>
      </c>
      <c r="V6073" s="3" t="s">
        <v>6263</v>
      </c>
      <c r="W6073" s="5">
        <v>0</v>
      </c>
      <c r="X6073" s="5">
        <v>0</v>
      </c>
      <c r="Y6073" s="5">
        <v>0</v>
      </c>
      <c r="Z6073" s="5">
        <v>2</v>
      </c>
      <c r="AA6073" s="5">
        <v>0</v>
      </c>
      <c r="AB6073" s="5">
        <v>0</v>
      </c>
      <c r="AC6073" s="5">
        <v>0</v>
      </c>
      <c r="AD6073" s="5">
        <v>0</v>
      </c>
      <c r="AE6073" s="2">
        <v>2</v>
      </c>
      <c r="AF6073" s="2">
        <v>0</v>
      </c>
      <c r="AG6073" s="2">
        <v>0</v>
      </c>
      <c r="AH6073" s="2">
        <v>0</v>
      </c>
      <c r="AI6073" s="2">
        <v>0</v>
      </c>
      <c r="AJ6073" s="2">
        <v>1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</row>
    <row r="6074" spans="1:46" x14ac:dyDescent="0.2">
      <c r="A6074" s="2">
        <v>1720438</v>
      </c>
      <c r="B6074" s="2">
        <v>906592</v>
      </c>
      <c r="D6074" s="2"/>
      <c r="E6074" s="19" t="s">
        <v>6243</v>
      </c>
      <c r="F6074" s="46">
        <f>INDEX(Δεδομένα!$P:$P,MATCH('2021'!E6074,Δεδομένα!$O:$O,0))</f>
        <v>187</v>
      </c>
      <c r="G6074" s="49" t="s">
        <v>6244</v>
      </c>
      <c r="H6074" s="51" t="str">
        <f>INDEX(Δεδομένα!B$1:B$51,MATCH('2021'!G6074,Δεδομένα!A$1:A$51,0))</f>
        <v>ΝΟΤΙΟΥ ΑΙΓΑΙΟΥ</v>
      </c>
      <c r="I6074" s="53">
        <f>INDEX(Δεδομένα!E$1:E$13,MATCH('2021'!H6074,Δεδομένα!D$1:D$13,0))</f>
        <v>10</v>
      </c>
      <c r="J6074" s="4">
        <v>44504</v>
      </c>
      <c r="K6074" s="3" t="s">
        <v>1028</v>
      </c>
      <c r="L6074" s="17" t="str">
        <f t="shared" si="492"/>
        <v>04/11/2021 16:18</v>
      </c>
      <c r="M6074" s="4">
        <v>44504</v>
      </c>
      <c r="N6074" s="3" t="s">
        <v>267</v>
      </c>
      <c r="O6074" s="17" t="str">
        <f t="shared" si="493"/>
        <v>04/11/2021 17:30</v>
      </c>
      <c r="P6074" s="24">
        <f t="shared" si="494"/>
        <v>4.9999999995634425E-2</v>
      </c>
      <c r="Q6074" s="28">
        <v>0</v>
      </c>
      <c r="R6074" s="27">
        <f t="shared" si="495"/>
        <v>71.999999993713573</v>
      </c>
      <c r="S6074" s="3" t="s">
        <v>4</v>
      </c>
      <c r="T6074" s="3" t="s">
        <v>6247</v>
      </c>
      <c r="U6074" s="3" t="s">
        <v>4</v>
      </c>
      <c r="V6074" s="3" t="s">
        <v>6264</v>
      </c>
      <c r="W6074" s="5">
        <v>0</v>
      </c>
      <c r="X6074" s="5">
        <v>0</v>
      </c>
      <c r="Y6074" s="5">
        <v>0</v>
      </c>
      <c r="Z6074" s="5">
        <v>0.01</v>
      </c>
      <c r="AA6074" s="5">
        <v>0</v>
      </c>
      <c r="AB6074" s="5">
        <v>0</v>
      </c>
      <c r="AC6074" s="5">
        <v>0</v>
      </c>
      <c r="AD6074" s="5">
        <v>0</v>
      </c>
      <c r="AE6074" s="2">
        <v>2</v>
      </c>
      <c r="AF6074" s="2">
        <v>0</v>
      </c>
      <c r="AG6074" s="2">
        <v>0</v>
      </c>
      <c r="AH6074" s="2">
        <v>0</v>
      </c>
      <c r="AI6074" s="2">
        <v>0</v>
      </c>
      <c r="AJ6074" s="2">
        <v>1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</row>
    <row r="6075" spans="1:46" x14ac:dyDescent="0.2">
      <c r="A6075" s="2">
        <v>1720448</v>
      </c>
      <c r="B6075" s="2">
        <v>906787</v>
      </c>
      <c r="C6075" s="7">
        <v>24.479844594424101</v>
      </c>
      <c r="D6075" s="7">
        <v>37.173273141541401</v>
      </c>
      <c r="E6075" s="19" t="s">
        <v>6243</v>
      </c>
      <c r="F6075" s="46">
        <f>INDEX(Δεδομένα!$P:$P,MATCH('2021'!E6075,Δεδομένα!$O:$O,0))</f>
        <v>187</v>
      </c>
      <c r="G6075" s="49" t="s">
        <v>6244</v>
      </c>
      <c r="H6075" s="51" t="str">
        <f>INDEX(Δεδομένα!B$1:B$51,MATCH('2021'!G6075,Δεδομένα!A$1:A$51,0))</f>
        <v>ΝΟΤΙΟΥ ΑΙΓΑΙΟΥ</v>
      </c>
      <c r="I6075" s="53">
        <f>INDEX(Δεδομένα!E$1:E$13,MATCH('2021'!H6075,Δεδομένα!D$1:D$13,0))</f>
        <v>10</v>
      </c>
      <c r="J6075" s="4">
        <v>44505</v>
      </c>
      <c r="K6075" s="3" t="s">
        <v>2986</v>
      </c>
      <c r="L6075" s="17" t="str">
        <f t="shared" si="492"/>
        <v>05/11/2021 12:07</v>
      </c>
      <c r="M6075" s="4">
        <v>44506</v>
      </c>
      <c r="N6075" s="3" t="s">
        <v>1900</v>
      </c>
      <c r="O6075" s="17" t="str">
        <f t="shared" si="493"/>
        <v>06/11/2021 09:36</v>
      </c>
      <c r="P6075" s="24">
        <f t="shared" si="494"/>
        <v>0.89513888888905058</v>
      </c>
      <c r="Q6075" s="28">
        <v>0</v>
      </c>
      <c r="R6075" s="27">
        <f t="shared" si="495"/>
        <v>1289.0000000002328</v>
      </c>
      <c r="S6075" s="3" t="s">
        <v>4</v>
      </c>
      <c r="T6075" s="3" t="s">
        <v>6257</v>
      </c>
      <c r="U6075" s="3" t="s">
        <v>4</v>
      </c>
      <c r="V6075" s="3" t="s">
        <v>6265</v>
      </c>
      <c r="W6075" s="5">
        <v>0</v>
      </c>
      <c r="X6075" s="5">
        <v>0</v>
      </c>
      <c r="Y6075" s="5">
        <v>0</v>
      </c>
      <c r="Z6075" s="5">
        <v>170</v>
      </c>
      <c r="AA6075" s="5">
        <v>0</v>
      </c>
      <c r="AB6075" s="5">
        <v>30</v>
      </c>
      <c r="AC6075" s="5">
        <v>0</v>
      </c>
      <c r="AD6075" s="5">
        <v>0</v>
      </c>
      <c r="AE6075" s="2">
        <v>1</v>
      </c>
      <c r="AF6075" s="2">
        <v>4</v>
      </c>
      <c r="AG6075" s="2">
        <v>5</v>
      </c>
      <c r="AH6075" s="2">
        <v>0</v>
      </c>
      <c r="AI6075" s="2">
        <v>6</v>
      </c>
      <c r="AJ6075" s="2">
        <v>1</v>
      </c>
      <c r="AK6075" s="2">
        <v>0</v>
      </c>
      <c r="AL6075" s="2">
        <v>1</v>
      </c>
      <c r="AM6075" s="2">
        <v>0</v>
      </c>
      <c r="AN6075" s="2">
        <v>0</v>
      </c>
      <c r="AO6075" s="2">
        <v>0</v>
      </c>
      <c r="AP6075" s="2">
        <v>2</v>
      </c>
      <c r="AQ6075" s="2">
        <v>0</v>
      </c>
      <c r="AR6075" s="2">
        <v>0</v>
      </c>
      <c r="AS6075" s="2">
        <v>0</v>
      </c>
      <c r="AT6075" s="2">
        <v>0</v>
      </c>
    </row>
    <row r="6076" spans="1:46" x14ac:dyDescent="0.2">
      <c r="A6076" s="2">
        <v>1735124</v>
      </c>
      <c r="B6076" s="2">
        <v>908052</v>
      </c>
      <c r="C6076" s="7">
        <v>24.396025623304901</v>
      </c>
      <c r="D6076" s="7">
        <v>37.3346913626389</v>
      </c>
      <c r="E6076" s="19" t="s">
        <v>6243</v>
      </c>
      <c r="F6076" s="46">
        <f>INDEX(Δεδομένα!$P:$P,MATCH('2021'!E6076,Δεδομένα!$O:$O,0))</f>
        <v>187</v>
      </c>
      <c r="G6076" s="49" t="s">
        <v>6244</v>
      </c>
      <c r="H6076" s="51" t="str">
        <f>INDEX(Δεδομένα!B$1:B$51,MATCH('2021'!G6076,Δεδομένα!A$1:A$51,0))</f>
        <v>ΝΟΤΙΟΥ ΑΙΓΑΙΟΥ</v>
      </c>
      <c r="I6076" s="53">
        <f>INDEX(Δεδομένα!E$1:E$13,MATCH('2021'!H6076,Δεδομένα!D$1:D$13,0))</f>
        <v>10</v>
      </c>
      <c r="J6076" s="4">
        <v>44510</v>
      </c>
      <c r="K6076" s="3" t="s">
        <v>94</v>
      </c>
      <c r="L6076" s="17" t="str">
        <f t="shared" si="492"/>
        <v>10/11/2021 17:28</v>
      </c>
      <c r="M6076" s="4">
        <v>44511</v>
      </c>
      <c r="N6076" s="3" t="s">
        <v>3650</v>
      </c>
      <c r="O6076" s="17" t="str">
        <f t="shared" si="493"/>
        <v>11/11/2021 13:12</v>
      </c>
      <c r="P6076" s="24">
        <f t="shared" si="494"/>
        <v>0.82222222222480923</v>
      </c>
      <c r="Q6076" s="28">
        <v>0</v>
      </c>
      <c r="R6076" s="27">
        <f t="shared" si="495"/>
        <v>1184.0000000037253</v>
      </c>
      <c r="S6076" s="3" t="s">
        <v>4</v>
      </c>
      <c r="T6076" s="3" t="s">
        <v>6249</v>
      </c>
      <c r="U6076" s="3" t="s">
        <v>6266</v>
      </c>
      <c r="V6076" s="3" t="s">
        <v>1850</v>
      </c>
      <c r="W6076" s="5">
        <v>0</v>
      </c>
      <c r="X6076" s="5">
        <v>0</v>
      </c>
      <c r="Y6076" s="5">
        <v>0</v>
      </c>
      <c r="Z6076" s="5">
        <v>2000</v>
      </c>
      <c r="AA6076" s="5">
        <v>0</v>
      </c>
      <c r="AB6076" s="5">
        <v>0</v>
      </c>
      <c r="AC6076" s="5">
        <v>0</v>
      </c>
      <c r="AD6076" s="5">
        <v>0</v>
      </c>
      <c r="AE6076" s="2">
        <v>1</v>
      </c>
      <c r="AF6076" s="2">
        <v>0</v>
      </c>
      <c r="AG6076" s="2">
        <v>0</v>
      </c>
      <c r="AH6076" s="2">
        <v>0</v>
      </c>
      <c r="AI6076" s="2">
        <v>16</v>
      </c>
      <c r="AJ6076" s="2">
        <v>0</v>
      </c>
      <c r="AK6076" s="2">
        <v>1</v>
      </c>
      <c r="AL6076" s="2">
        <v>2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 t="s">
        <v>4</v>
      </c>
      <c r="AT6076" s="2" t="s">
        <v>4</v>
      </c>
    </row>
    <row r="6077" spans="1:46" x14ac:dyDescent="0.2">
      <c r="A6077" s="2">
        <v>1720399</v>
      </c>
      <c r="B6077" s="2">
        <v>910174</v>
      </c>
      <c r="C6077" s="7">
        <v>24.931178310877002</v>
      </c>
      <c r="D6077" s="7">
        <v>37.480299635663101</v>
      </c>
      <c r="E6077" s="19" t="s">
        <v>6243</v>
      </c>
      <c r="F6077" s="46">
        <f>INDEX(Δεδομένα!$P:$P,MATCH('2021'!E6077,Δεδομένα!$O:$O,0))</f>
        <v>187</v>
      </c>
      <c r="G6077" s="49" t="s">
        <v>6244</v>
      </c>
      <c r="H6077" s="51" t="str">
        <f>INDEX(Δεδομένα!B$1:B$51,MATCH('2021'!G6077,Δεδομένα!A$1:A$51,0))</f>
        <v>ΝΟΤΙΟΥ ΑΙΓΑΙΟΥ</v>
      </c>
      <c r="I6077" s="53">
        <f>INDEX(Δεδομένα!E$1:E$13,MATCH('2021'!H6077,Δεδομένα!D$1:D$13,0))</f>
        <v>10</v>
      </c>
      <c r="J6077" s="4">
        <v>44519</v>
      </c>
      <c r="K6077" s="3" t="s">
        <v>461</v>
      </c>
      <c r="L6077" s="17" t="str">
        <f t="shared" si="492"/>
        <v>19/11/2021 17:00</v>
      </c>
      <c r="M6077" s="4">
        <v>44519</v>
      </c>
      <c r="N6077" s="3" t="s">
        <v>9</v>
      </c>
      <c r="O6077" s="17" t="str">
        <f t="shared" si="493"/>
        <v>19/11/2021 18:15</v>
      </c>
      <c r="P6077" s="24">
        <f t="shared" si="494"/>
        <v>5.2083333328482695E-2</v>
      </c>
      <c r="Q6077" s="28">
        <v>0</v>
      </c>
      <c r="R6077" s="27">
        <f t="shared" si="495"/>
        <v>74.999999993015081</v>
      </c>
      <c r="S6077" s="3" t="s">
        <v>4</v>
      </c>
      <c r="T6077" s="3" t="s">
        <v>6247</v>
      </c>
      <c r="U6077" s="3" t="s">
        <v>4</v>
      </c>
      <c r="V6077" s="3" t="s">
        <v>6267</v>
      </c>
      <c r="W6077" s="5">
        <v>0</v>
      </c>
      <c r="X6077" s="5">
        <v>0</v>
      </c>
      <c r="Y6077" s="5">
        <v>0</v>
      </c>
      <c r="Z6077" s="5">
        <v>0.1</v>
      </c>
      <c r="AA6077" s="5">
        <v>0</v>
      </c>
      <c r="AB6077" s="5">
        <v>0</v>
      </c>
      <c r="AC6077" s="5">
        <v>0</v>
      </c>
      <c r="AD6077" s="5">
        <v>0</v>
      </c>
      <c r="AE6077" s="2">
        <v>4</v>
      </c>
      <c r="AF6077" s="2">
        <v>0</v>
      </c>
      <c r="AG6077" s="2">
        <v>0</v>
      </c>
      <c r="AH6077" s="2">
        <v>0</v>
      </c>
      <c r="AI6077" s="2">
        <v>0</v>
      </c>
      <c r="AJ6077" s="2">
        <v>2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</row>
    <row r="6078" spans="1:46" x14ac:dyDescent="0.2">
      <c r="A6078" s="2">
        <v>1720408</v>
      </c>
      <c r="B6078" s="2">
        <v>910330</v>
      </c>
      <c r="C6078" s="7">
        <v>24.298740033039</v>
      </c>
      <c r="D6078" s="7">
        <v>37.597929263342301</v>
      </c>
      <c r="E6078" s="19" t="s">
        <v>6243</v>
      </c>
      <c r="F6078" s="46">
        <f>INDEX(Δεδομένα!$P:$P,MATCH('2021'!E6078,Δεδομένα!$O:$O,0))</f>
        <v>187</v>
      </c>
      <c r="G6078" s="49" t="s">
        <v>6244</v>
      </c>
      <c r="H6078" s="51" t="str">
        <f>INDEX(Δεδομένα!B$1:B$51,MATCH('2021'!G6078,Δεδομένα!A$1:A$51,0))</f>
        <v>ΝΟΤΙΟΥ ΑΙΓΑΙΟΥ</v>
      </c>
      <c r="I6078" s="53">
        <f>INDEX(Δεδομένα!E$1:E$13,MATCH('2021'!H6078,Δεδομένα!D$1:D$13,0))</f>
        <v>10</v>
      </c>
      <c r="J6078" s="4">
        <v>44520</v>
      </c>
      <c r="K6078" s="3" t="s">
        <v>153</v>
      </c>
      <c r="L6078" s="17" t="str">
        <f t="shared" si="492"/>
        <v>20/11/2021 12:32</v>
      </c>
      <c r="M6078" s="4">
        <v>44521</v>
      </c>
      <c r="N6078" s="3" t="s">
        <v>716</v>
      </c>
      <c r="O6078" s="17" t="str">
        <f t="shared" si="493"/>
        <v>21/11/2021 17:36</v>
      </c>
      <c r="P6078" s="29">
        <f t="shared" si="494"/>
        <v>1.211111111108039</v>
      </c>
      <c r="Q6078" s="30">
        <f>1*24</f>
        <v>24</v>
      </c>
      <c r="R6078" s="27">
        <f t="shared" si="495"/>
        <v>1743.9999999955762</v>
      </c>
      <c r="S6078" s="3" t="s">
        <v>4</v>
      </c>
      <c r="T6078" s="3" t="s">
        <v>6245</v>
      </c>
      <c r="U6078" s="3" t="s">
        <v>4</v>
      </c>
      <c r="V6078" s="3" t="s">
        <v>6268</v>
      </c>
      <c r="W6078" s="5">
        <v>0</v>
      </c>
      <c r="X6078" s="5">
        <v>0</v>
      </c>
      <c r="Y6078" s="5">
        <v>0</v>
      </c>
      <c r="Z6078" s="5">
        <v>200</v>
      </c>
      <c r="AA6078" s="5">
        <v>0</v>
      </c>
      <c r="AB6078" s="5">
        <v>0</v>
      </c>
      <c r="AC6078" s="5">
        <v>0</v>
      </c>
      <c r="AD6078" s="5">
        <v>0</v>
      </c>
      <c r="AE6078" s="2">
        <v>1</v>
      </c>
      <c r="AF6078" s="2">
        <v>0</v>
      </c>
      <c r="AG6078" s="2">
        <v>5</v>
      </c>
      <c r="AH6078" s="2">
        <v>0</v>
      </c>
      <c r="AI6078" s="2">
        <v>0</v>
      </c>
      <c r="AJ6078" s="2">
        <v>0</v>
      </c>
      <c r="AK6078" s="2">
        <v>2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</row>
    <row r="6079" spans="1:46" x14ac:dyDescent="0.2">
      <c r="A6079" s="2">
        <v>1720524</v>
      </c>
      <c r="B6079" s="2">
        <v>913661</v>
      </c>
      <c r="C6079" s="7">
        <v>24.5694546240547</v>
      </c>
      <c r="D6079" s="7">
        <v>36.821137992752099</v>
      </c>
      <c r="E6079" s="19" t="s">
        <v>6243</v>
      </c>
      <c r="F6079" s="46">
        <f>INDEX(Δεδομένα!$P:$P,MATCH('2021'!E6079,Δεδομένα!$O:$O,0))</f>
        <v>187</v>
      </c>
      <c r="G6079" s="49" t="s">
        <v>6244</v>
      </c>
      <c r="H6079" s="51" t="str">
        <f>INDEX(Δεδομένα!B$1:B$51,MATCH('2021'!G6079,Δεδομένα!A$1:A$51,0))</f>
        <v>ΝΟΤΙΟΥ ΑΙΓΑΙΟΥ</v>
      </c>
      <c r="I6079" s="53">
        <f>INDEX(Δεδομένα!E$1:E$13,MATCH('2021'!H6079,Δεδομένα!D$1:D$13,0))</f>
        <v>10</v>
      </c>
      <c r="J6079" s="4">
        <v>44530</v>
      </c>
      <c r="K6079" s="3" t="s">
        <v>5008</v>
      </c>
      <c r="L6079" s="17" t="str">
        <f t="shared" si="492"/>
        <v>30/11/2021 23:04</v>
      </c>
      <c r="M6079" s="4">
        <v>44532</v>
      </c>
      <c r="N6079" s="3" t="s">
        <v>67</v>
      </c>
      <c r="O6079" s="17" t="str">
        <f t="shared" si="493"/>
        <v>02/12/2021 13:04</v>
      </c>
      <c r="P6079" s="29">
        <f t="shared" si="494"/>
        <v>1.5833333333357587</v>
      </c>
      <c r="Q6079" s="30">
        <f>1*24</f>
        <v>24</v>
      </c>
      <c r="R6079" s="27">
        <f t="shared" si="495"/>
        <v>2280.0000000034925</v>
      </c>
      <c r="S6079" s="3" t="s">
        <v>4</v>
      </c>
      <c r="T6079" s="3" t="s">
        <v>6253</v>
      </c>
      <c r="U6079" s="3" t="s">
        <v>4</v>
      </c>
      <c r="V6079" s="3" t="s">
        <v>6269</v>
      </c>
      <c r="W6079" s="5">
        <v>0</v>
      </c>
      <c r="X6079" s="5">
        <v>0</v>
      </c>
      <c r="Y6079" s="5">
        <v>0</v>
      </c>
      <c r="Z6079" s="5">
        <v>130</v>
      </c>
      <c r="AA6079" s="5">
        <v>0</v>
      </c>
      <c r="AB6079" s="5">
        <v>0</v>
      </c>
      <c r="AC6079" s="5">
        <v>0</v>
      </c>
      <c r="AD6079" s="5">
        <v>0</v>
      </c>
      <c r="AE6079" s="2">
        <v>1</v>
      </c>
      <c r="AF6079" s="2">
        <v>0</v>
      </c>
      <c r="AG6079" s="2">
        <v>0</v>
      </c>
      <c r="AH6079" s="2">
        <v>0</v>
      </c>
      <c r="AI6079" s="2">
        <v>4</v>
      </c>
      <c r="AJ6079" s="2">
        <v>1</v>
      </c>
      <c r="AK6079" s="2">
        <v>0</v>
      </c>
      <c r="AL6079" s="2">
        <v>1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</row>
    <row r="6080" spans="1:46" x14ac:dyDescent="0.2">
      <c r="A6080" s="2">
        <v>1735402</v>
      </c>
      <c r="B6080" s="2">
        <v>914051</v>
      </c>
      <c r="C6080" s="7">
        <v>24.415009650475799</v>
      </c>
      <c r="D6080" s="7">
        <v>37.462666816981802</v>
      </c>
      <c r="E6080" s="19" t="s">
        <v>6243</v>
      </c>
      <c r="F6080" s="46">
        <f>INDEX(Δεδομένα!$P:$P,MATCH('2021'!E6080,Δεδομένα!$O:$O,0))</f>
        <v>187</v>
      </c>
      <c r="G6080" s="49" t="s">
        <v>6244</v>
      </c>
      <c r="H6080" s="51" t="str">
        <f>INDEX(Δεδομένα!B$1:B$51,MATCH('2021'!G6080,Δεδομένα!A$1:A$51,0))</f>
        <v>ΝΟΤΙΟΥ ΑΙΓΑΙΟΥ</v>
      </c>
      <c r="I6080" s="53">
        <f>INDEX(Δεδομένα!E$1:E$13,MATCH('2021'!H6080,Δεδομένα!D$1:D$13,0))</f>
        <v>10</v>
      </c>
      <c r="J6080" s="4">
        <v>44532</v>
      </c>
      <c r="K6080" s="3" t="s">
        <v>1229</v>
      </c>
      <c r="L6080" s="17" t="str">
        <f t="shared" si="492"/>
        <v>02/12/2021 16:56</v>
      </c>
      <c r="M6080" s="4">
        <v>44533</v>
      </c>
      <c r="N6080" s="3" t="s">
        <v>6270</v>
      </c>
      <c r="O6080" s="17" t="str">
        <f t="shared" si="493"/>
        <v>03/12/2021 08:31</v>
      </c>
      <c r="P6080" s="24">
        <f t="shared" si="494"/>
        <v>0.64930555555474712</v>
      </c>
      <c r="Q6080" s="28">
        <v>0</v>
      </c>
      <c r="R6080" s="27">
        <f t="shared" si="495"/>
        <v>934.99999999883585</v>
      </c>
      <c r="S6080" s="3" t="s">
        <v>4</v>
      </c>
      <c r="T6080" s="3" t="s">
        <v>6249</v>
      </c>
      <c r="U6080" s="3" t="s">
        <v>6266</v>
      </c>
      <c r="V6080" s="3" t="s">
        <v>6271</v>
      </c>
      <c r="W6080" s="5">
        <v>0</v>
      </c>
      <c r="X6080" s="5">
        <v>0</v>
      </c>
      <c r="Y6080" s="5">
        <v>0</v>
      </c>
      <c r="Z6080" s="5">
        <v>600</v>
      </c>
      <c r="AA6080" s="5">
        <v>0</v>
      </c>
      <c r="AB6080" s="5">
        <v>0</v>
      </c>
      <c r="AC6080" s="5">
        <v>0</v>
      </c>
      <c r="AD6080" s="5">
        <v>0</v>
      </c>
      <c r="AE6080" s="2">
        <v>1</v>
      </c>
      <c r="AF6080" s="2">
        <v>0</v>
      </c>
      <c r="AG6080" s="2">
        <v>0</v>
      </c>
      <c r="AH6080" s="2">
        <v>0</v>
      </c>
      <c r="AI6080" s="2">
        <v>1</v>
      </c>
      <c r="AJ6080" s="2">
        <v>1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 t="s">
        <v>4</v>
      </c>
      <c r="AT6080" s="2" t="s">
        <v>4</v>
      </c>
    </row>
    <row r="6081" spans="1:46" x14ac:dyDescent="0.2">
      <c r="A6081" s="2">
        <v>1722938</v>
      </c>
      <c r="B6081" s="2">
        <v>919552</v>
      </c>
      <c r="C6081" s="7">
        <v>24.417744423785599</v>
      </c>
      <c r="D6081" s="7">
        <v>37.337775284525399</v>
      </c>
      <c r="E6081" s="19" t="s">
        <v>6243</v>
      </c>
      <c r="F6081" s="46">
        <f>INDEX(Δεδομένα!$P:$P,MATCH('2021'!E6081,Δεδομένα!$O:$O,0))</f>
        <v>187</v>
      </c>
      <c r="G6081" s="49" t="s">
        <v>6244</v>
      </c>
      <c r="H6081" s="51" t="str">
        <f>INDEX(Δεδομένα!B$1:B$51,MATCH('2021'!G6081,Δεδομένα!A$1:A$51,0))</f>
        <v>ΝΟΤΙΟΥ ΑΙΓΑΙΟΥ</v>
      </c>
      <c r="I6081" s="53">
        <f>INDEX(Δεδομένα!E$1:E$13,MATCH('2021'!H6081,Δεδομένα!D$1:D$13,0))</f>
        <v>10</v>
      </c>
      <c r="J6081" s="4">
        <v>44550</v>
      </c>
      <c r="K6081" s="3" t="s">
        <v>1142</v>
      </c>
      <c r="L6081" s="17" t="str">
        <f t="shared" si="492"/>
        <v>20/12/2021 14:26</v>
      </c>
      <c r="M6081" s="4">
        <v>44550</v>
      </c>
      <c r="N6081" s="3" t="s">
        <v>20</v>
      </c>
      <c r="O6081" s="17" t="str">
        <f t="shared" si="493"/>
        <v>20/12/2021 19:01</v>
      </c>
      <c r="P6081" s="24">
        <f t="shared" si="494"/>
        <v>0.19097222221898846</v>
      </c>
      <c r="Q6081" s="28">
        <v>0</v>
      </c>
      <c r="R6081" s="27">
        <f t="shared" si="495"/>
        <v>274.99999999534339</v>
      </c>
      <c r="S6081" s="3" t="s">
        <v>4</v>
      </c>
      <c r="T6081" s="3" t="s">
        <v>6249</v>
      </c>
      <c r="U6081" s="3" t="s">
        <v>4</v>
      </c>
      <c r="V6081" s="3" t="s">
        <v>6272</v>
      </c>
      <c r="W6081" s="5">
        <v>0</v>
      </c>
      <c r="X6081" s="5">
        <v>0</v>
      </c>
      <c r="Y6081" s="5">
        <v>0</v>
      </c>
      <c r="Z6081" s="5">
        <v>8</v>
      </c>
      <c r="AA6081" s="5">
        <v>0</v>
      </c>
      <c r="AB6081" s="5">
        <v>0</v>
      </c>
      <c r="AC6081" s="5">
        <v>0</v>
      </c>
      <c r="AD6081" s="5">
        <v>0</v>
      </c>
      <c r="AE6081" s="2">
        <v>1</v>
      </c>
      <c r="AF6081" s="2">
        <v>0</v>
      </c>
      <c r="AG6081" s="2">
        <v>0</v>
      </c>
      <c r="AH6081" s="2">
        <v>0</v>
      </c>
      <c r="AI6081" s="2">
        <v>2</v>
      </c>
      <c r="AJ6081" s="2">
        <v>1</v>
      </c>
      <c r="AK6081" s="2">
        <v>0</v>
      </c>
      <c r="AL6081" s="2">
        <v>1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</row>
    <row r="6082" spans="1:46" x14ac:dyDescent="0.2">
      <c r="A6082" s="2">
        <v>1640648</v>
      </c>
      <c r="B6082" s="2">
        <v>817329</v>
      </c>
      <c r="D6082" s="2"/>
      <c r="E6082" s="19" t="s">
        <v>6273</v>
      </c>
      <c r="F6082" s="46">
        <f>INDEX(Δεδομένα!$P:$P,MATCH('2021'!E6082,Δεδομένα!$O:$O,0))</f>
        <v>188</v>
      </c>
      <c r="G6082" s="49" t="s">
        <v>6244</v>
      </c>
      <c r="H6082" s="51" t="str">
        <f>INDEX(Δεδομένα!B$1:B$51,MATCH('2021'!G6082,Δεδομένα!A$1:A$51,0))</f>
        <v>ΝΟΤΙΟΥ ΑΙΓΑΙΟΥ</v>
      </c>
      <c r="I6082" s="53">
        <f>INDEX(Δεδομένα!E$1:E$13,MATCH('2021'!H6082,Δεδομένα!D$1:D$13,0))</f>
        <v>10</v>
      </c>
      <c r="J6082" s="4">
        <v>44206</v>
      </c>
      <c r="K6082" s="3" t="s">
        <v>161</v>
      </c>
      <c r="L6082" s="17" t="str">
        <f t="shared" si="492"/>
        <v>10/01/2021 15:00</v>
      </c>
      <c r="M6082" s="4">
        <v>44206</v>
      </c>
      <c r="N6082" s="3" t="s">
        <v>407</v>
      </c>
      <c r="O6082" s="17" t="str">
        <f t="shared" si="493"/>
        <v>10/01/2021 15:40</v>
      </c>
      <c r="P6082" s="24">
        <f t="shared" si="494"/>
        <v>2.7777777781011537E-2</v>
      </c>
      <c r="Q6082" s="28">
        <v>0</v>
      </c>
      <c r="R6082" s="27">
        <f t="shared" si="495"/>
        <v>40.000000004656613</v>
      </c>
      <c r="S6082" s="3" t="s">
        <v>4</v>
      </c>
      <c r="T6082" s="3" t="s">
        <v>6274</v>
      </c>
      <c r="U6082" s="3" t="s">
        <v>4</v>
      </c>
      <c r="V6082" s="3" t="s">
        <v>6275</v>
      </c>
      <c r="W6082" s="5">
        <v>0</v>
      </c>
      <c r="X6082" s="5">
        <v>0</v>
      </c>
      <c r="Y6082" s="5">
        <v>0</v>
      </c>
      <c r="Z6082" s="5">
        <v>0.2</v>
      </c>
      <c r="AA6082" s="5">
        <v>0</v>
      </c>
      <c r="AB6082" s="5">
        <v>0</v>
      </c>
      <c r="AC6082" s="5">
        <v>0</v>
      </c>
      <c r="AD6082" s="5">
        <v>0</v>
      </c>
      <c r="AE6082" s="2">
        <v>2</v>
      </c>
      <c r="AF6082" s="2">
        <v>0</v>
      </c>
      <c r="AG6082" s="2">
        <v>0</v>
      </c>
      <c r="AH6082" s="2">
        <v>0</v>
      </c>
      <c r="AI6082" s="2">
        <v>0</v>
      </c>
      <c r="AJ6082" s="2">
        <v>1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 t="s">
        <v>4</v>
      </c>
      <c r="AT6082" s="2" t="s">
        <v>4</v>
      </c>
    </row>
    <row r="6083" spans="1:46" x14ac:dyDescent="0.2">
      <c r="A6083" s="2">
        <v>1628828</v>
      </c>
      <c r="B6083" s="2">
        <v>817531</v>
      </c>
      <c r="D6083" s="2"/>
      <c r="E6083" s="19" t="s">
        <v>6273</v>
      </c>
      <c r="F6083" s="46">
        <f>INDEX(Δεδομένα!$P:$P,MATCH('2021'!E6083,Δεδομένα!$O:$O,0))</f>
        <v>188</v>
      </c>
      <c r="G6083" s="49" t="s">
        <v>6244</v>
      </c>
      <c r="H6083" s="51" t="str">
        <f>INDEX(Δεδομένα!B$1:B$51,MATCH('2021'!G6083,Δεδομένα!A$1:A$51,0))</f>
        <v>ΝΟΤΙΟΥ ΑΙΓΑΙΟΥ</v>
      </c>
      <c r="I6083" s="53">
        <f>INDEX(Δεδομένα!E$1:E$13,MATCH('2021'!H6083,Δεδομένα!D$1:D$13,0))</f>
        <v>10</v>
      </c>
      <c r="J6083" s="4">
        <v>44207</v>
      </c>
      <c r="K6083" s="3" t="s">
        <v>266</v>
      </c>
      <c r="L6083" s="17" t="str">
        <f t="shared" si="492"/>
        <v>11/01/2021 14:24</v>
      </c>
      <c r="M6083" s="4">
        <v>44207</v>
      </c>
      <c r="N6083" s="3" t="s">
        <v>462</v>
      </c>
      <c r="O6083" s="17" t="str">
        <f t="shared" si="493"/>
        <v>11/01/2021 17:50</v>
      </c>
      <c r="P6083" s="24">
        <f t="shared" si="494"/>
        <v>0.14305555555620231</v>
      </c>
      <c r="Q6083" s="28">
        <v>0</v>
      </c>
      <c r="R6083" s="27">
        <f t="shared" si="495"/>
        <v>206.00000000093132</v>
      </c>
      <c r="S6083" s="3" t="s">
        <v>4</v>
      </c>
      <c r="T6083" s="3" t="s">
        <v>6274</v>
      </c>
      <c r="U6083" s="3" t="s">
        <v>4</v>
      </c>
      <c r="V6083" s="3" t="s">
        <v>6276</v>
      </c>
      <c r="W6083" s="5">
        <v>0</v>
      </c>
      <c r="X6083" s="5">
        <v>0</v>
      </c>
      <c r="Y6083" s="5">
        <v>0</v>
      </c>
      <c r="Z6083" s="5">
        <v>0.01</v>
      </c>
      <c r="AA6083" s="5">
        <v>0</v>
      </c>
      <c r="AB6083" s="5">
        <v>0</v>
      </c>
      <c r="AC6083" s="5">
        <v>0</v>
      </c>
      <c r="AD6083" s="5">
        <v>0</v>
      </c>
      <c r="AE6083" s="2">
        <v>2</v>
      </c>
      <c r="AF6083" s="2">
        <v>0</v>
      </c>
      <c r="AG6083" s="2">
        <v>0</v>
      </c>
      <c r="AH6083" s="2">
        <v>0</v>
      </c>
      <c r="AI6083" s="2">
        <v>0</v>
      </c>
      <c r="AJ6083" s="2">
        <v>1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 t="s">
        <v>4</v>
      </c>
      <c r="AT6083" s="2" t="s">
        <v>4</v>
      </c>
    </row>
    <row r="6084" spans="1:46" x14ac:dyDescent="0.2">
      <c r="A6084" s="2">
        <v>1640652</v>
      </c>
      <c r="B6084" s="2">
        <v>822025</v>
      </c>
      <c r="C6084" s="7">
        <v>24.8456917534876</v>
      </c>
      <c r="D6084" s="7">
        <v>37.872176337360997</v>
      </c>
      <c r="E6084" s="19" t="s">
        <v>6273</v>
      </c>
      <c r="F6084" s="46">
        <f>INDEX(Δεδομένα!$P:$P,MATCH('2021'!E6084,Δεδομένα!$O:$O,0))</f>
        <v>188</v>
      </c>
      <c r="G6084" s="49" t="s">
        <v>6244</v>
      </c>
      <c r="H6084" s="51" t="str">
        <f>INDEX(Δεδομένα!B$1:B$51,MATCH('2021'!G6084,Δεδομένα!A$1:A$51,0))</f>
        <v>ΝΟΤΙΟΥ ΑΙΓΑΙΟΥ</v>
      </c>
      <c r="I6084" s="53">
        <f>INDEX(Δεδομένα!E$1:E$13,MATCH('2021'!H6084,Δεδομένα!D$1:D$13,0))</f>
        <v>10</v>
      </c>
      <c r="J6084" s="4">
        <v>44225</v>
      </c>
      <c r="K6084" s="3" t="s">
        <v>1118</v>
      </c>
      <c r="L6084" s="17" t="str">
        <f t="shared" si="492"/>
        <v>29/01/2021 23:10</v>
      </c>
      <c r="M6084" s="4">
        <v>44226</v>
      </c>
      <c r="N6084" s="3" t="s">
        <v>376</v>
      </c>
      <c r="O6084" s="17" t="str">
        <f t="shared" si="493"/>
        <v>30/01/2021 07:44</v>
      </c>
      <c r="P6084" s="24">
        <f t="shared" si="494"/>
        <v>0.35694444444379769</v>
      </c>
      <c r="Q6084" s="28">
        <v>0</v>
      </c>
      <c r="R6084" s="27">
        <f t="shared" si="495"/>
        <v>513.99999999906868</v>
      </c>
      <c r="S6084" s="3" t="s">
        <v>4</v>
      </c>
      <c r="T6084" s="3" t="s">
        <v>6274</v>
      </c>
      <c r="U6084" s="3" t="s">
        <v>4</v>
      </c>
      <c r="V6084" s="3" t="s">
        <v>6277</v>
      </c>
      <c r="W6084" s="5">
        <v>20</v>
      </c>
      <c r="X6084" s="5">
        <v>0</v>
      </c>
      <c r="Y6084" s="5">
        <v>0</v>
      </c>
      <c r="Z6084" s="5">
        <v>80</v>
      </c>
      <c r="AA6084" s="5">
        <v>0</v>
      </c>
      <c r="AB6084" s="5">
        <v>0</v>
      </c>
      <c r="AC6084" s="5">
        <v>0</v>
      </c>
      <c r="AD6084" s="5">
        <v>0</v>
      </c>
      <c r="AE6084" s="2">
        <v>6</v>
      </c>
      <c r="AF6084" s="2">
        <v>0</v>
      </c>
      <c r="AG6084" s="2">
        <v>0</v>
      </c>
      <c r="AH6084" s="2">
        <v>0</v>
      </c>
      <c r="AI6084" s="2">
        <v>0</v>
      </c>
      <c r="AJ6084" s="2">
        <v>3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 t="s">
        <v>4</v>
      </c>
      <c r="AT6084" s="2" t="s">
        <v>4</v>
      </c>
    </row>
    <row r="6085" spans="1:46" x14ac:dyDescent="0.2">
      <c r="A6085" s="2">
        <v>1640656</v>
      </c>
      <c r="B6085" s="2">
        <v>823086</v>
      </c>
      <c r="C6085" s="7">
        <v>24.845212638040799</v>
      </c>
      <c r="D6085" s="7">
        <v>37.864809528407797</v>
      </c>
      <c r="E6085" s="19" t="s">
        <v>6273</v>
      </c>
      <c r="F6085" s="46">
        <f>INDEX(Δεδομένα!$P:$P,MATCH('2021'!E6085,Δεδομένα!$O:$O,0))</f>
        <v>188</v>
      </c>
      <c r="G6085" s="49" t="s">
        <v>6244</v>
      </c>
      <c r="H6085" s="51" t="str">
        <f>INDEX(Δεδομένα!B$1:B$51,MATCH('2021'!G6085,Δεδομένα!A$1:A$51,0))</f>
        <v>ΝΟΤΙΟΥ ΑΙΓΑΙΟΥ</v>
      </c>
      <c r="I6085" s="53">
        <f>INDEX(Δεδομένα!E$1:E$13,MATCH('2021'!H6085,Δεδομένα!D$1:D$13,0))</f>
        <v>10</v>
      </c>
      <c r="J6085" s="4">
        <v>44230</v>
      </c>
      <c r="K6085" s="3" t="s">
        <v>679</v>
      </c>
      <c r="L6085" s="17" t="str">
        <f t="shared" si="492"/>
        <v>03/02/2021 18:24</v>
      </c>
      <c r="M6085" s="4">
        <v>44230</v>
      </c>
      <c r="N6085" s="3" t="s">
        <v>2350</v>
      </c>
      <c r="O6085" s="17" t="str">
        <f t="shared" si="493"/>
        <v>03/02/2021 21:21</v>
      </c>
      <c r="P6085" s="24">
        <f t="shared" si="494"/>
        <v>0.12291666665987577</v>
      </c>
      <c r="Q6085" s="28">
        <v>0</v>
      </c>
      <c r="R6085" s="27">
        <f t="shared" si="495"/>
        <v>176.99999999022111</v>
      </c>
      <c r="S6085" s="3" t="s">
        <v>4</v>
      </c>
      <c r="T6085" s="3" t="s">
        <v>6274</v>
      </c>
      <c r="U6085" s="3" t="s">
        <v>4</v>
      </c>
      <c r="V6085" s="3" t="s">
        <v>6278</v>
      </c>
      <c r="W6085" s="5">
        <v>0.08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0.02</v>
      </c>
      <c r="AD6085" s="5">
        <v>0</v>
      </c>
      <c r="AE6085" s="2">
        <v>3</v>
      </c>
      <c r="AF6085" s="2">
        <v>0</v>
      </c>
      <c r="AG6085" s="2">
        <v>0</v>
      </c>
      <c r="AH6085" s="2">
        <v>0</v>
      </c>
      <c r="AI6085" s="2">
        <v>0</v>
      </c>
      <c r="AJ6085" s="2">
        <v>1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 t="s">
        <v>4</v>
      </c>
      <c r="AT6085" s="2" t="s">
        <v>4</v>
      </c>
    </row>
    <row r="6086" spans="1:46" x14ac:dyDescent="0.2">
      <c r="A6086" s="2">
        <v>1640660</v>
      </c>
      <c r="B6086" s="2">
        <v>825187</v>
      </c>
      <c r="C6086" s="7">
        <v>24.883595542628498</v>
      </c>
      <c r="D6086" s="7">
        <v>37.866089805955703</v>
      </c>
      <c r="E6086" s="19" t="s">
        <v>6273</v>
      </c>
      <c r="F6086" s="46">
        <f>INDEX(Δεδομένα!$P:$P,MATCH('2021'!E6086,Δεδομένα!$O:$O,0))</f>
        <v>188</v>
      </c>
      <c r="G6086" s="49" t="s">
        <v>6244</v>
      </c>
      <c r="H6086" s="51" t="str">
        <f>INDEX(Δεδομένα!B$1:B$51,MATCH('2021'!G6086,Δεδομένα!A$1:A$51,0))</f>
        <v>ΝΟΤΙΟΥ ΑΙΓΑΙΟΥ</v>
      </c>
      <c r="I6086" s="53">
        <f>INDEX(Δεδομένα!E$1:E$13,MATCH('2021'!H6086,Δεδομένα!D$1:D$13,0))</f>
        <v>10</v>
      </c>
      <c r="J6086" s="4">
        <v>44239</v>
      </c>
      <c r="K6086" s="3" t="s">
        <v>720</v>
      </c>
      <c r="L6086" s="17" t="str">
        <f t="shared" si="492"/>
        <v>12/02/2021 15:29</v>
      </c>
      <c r="M6086" s="4">
        <v>44239</v>
      </c>
      <c r="N6086" s="3" t="s">
        <v>23</v>
      </c>
      <c r="O6086" s="17" t="str">
        <f t="shared" si="493"/>
        <v>12/02/2021 19:35</v>
      </c>
      <c r="P6086" s="24">
        <f t="shared" si="494"/>
        <v>0.17083333332993789</v>
      </c>
      <c r="Q6086" s="28">
        <v>0</v>
      </c>
      <c r="R6086" s="27">
        <f t="shared" si="495"/>
        <v>245.99999999511056</v>
      </c>
      <c r="S6086" s="3" t="s">
        <v>4</v>
      </c>
      <c r="T6086" s="3" t="s">
        <v>6274</v>
      </c>
      <c r="U6086" s="3" t="s">
        <v>4</v>
      </c>
      <c r="V6086" s="3" t="s">
        <v>6279</v>
      </c>
      <c r="W6086" s="5">
        <v>0</v>
      </c>
      <c r="X6086" s="5">
        <v>1</v>
      </c>
      <c r="Y6086" s="5">
        <v>0</v>
      </c>
      <c r="Z6086" s="5">
        <v>2</v>
      </c>
      <c r="AA6086" s="5">
        <v>0</v>
      </c>
      <c r="AB6086" s="5">
        <v>0</v>
      </c>
      <c r="AC6086" s="5">
        <v>0</v>
      </c>
      <c r="AD6086" s="5">
        <v>0</v>
      </c>
      <c r="AE6086" s="2">
        <v>6</v>
      </c>
      <c r="AF6086" s="2">
        <v>0</v>
      </c>
      <c r="AG6086" s="2">
        <v>0</v>
      </c>
      <c r="AH6086" s="2">
        <v>0</v>
      </c>
      <c r="AI6086" s="2">
        <v>0</v>
      </c>
      <c r="AJ6086" s="2">
        <v>3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 t="s">
        <v>4</v>
      </c>
      <c r="AT6086" s="2" t="s">
        <v>4</v>
      </c>
    </row>
    <row r="6087" spans="1:46" x14ac:dyDescent="0.2">
      <c r="A6087" s="2">
        <v>1702513</v>
      </c>
      <c r="B6087" s="2">
        <v>835423</v>
      </c>
      <c r="D6087" s="2"/>
      <c r="E6087" s="19" t="s">
        <v>6273</v>
      </c>
      <c r="F6087" s="46">
        <f>INDEX(Δεδομένα!$P:$P,MATCH('2021'!E6087,Δεδομένα!$O:$O,0))</f>
        <v>188</v>
      </c>
      <c r="G6087" s="49" t="s">
        <v>6244</v>
      </c>
      <c r="H6087" s="51" t="str">
        <f>INDEX(Δεδομένα!B$1:B$51,MATCH('2021'!G6087,Δεδομένα!A$1:A$51,0))</f>
        <v>ΝΟΤΙΟΥ ΑΙΓΑΙΟΥ</v>
      </c>
      <c r="I6087" s="53">
        <f>INDEX(Δεδομένα!E$1:E$13,MATCH('2021'!H6087,Δεδομένα!D$1:D$13,0))</f>
        <v>10</v>
      </c>
      <c r="J6087" s="4">
        <v>44261</v>
      </c>
      <c r="K6087" s="3" t="s">
        <v>3360</v>
      </c>
      <c r="L6087" s="17" t="str">
        <f t="shared" si="492"/>
        <v>06/03/2021 12:08</v>
      </c>
      <c r="M6087" s="4">
        <v>44261</v>
      </c>
      <c r="N6087" s="3" t="s">
        <v>197</v>
      </c>
      <c r="O6087" s="17" t="str">
        <f t="shared" si="493"/>
        <v>06/03/2021 15:30</v>
      </c>
      <c r="P6087" s="24">
        <f t="shared" si="494"/>
        <v>0.14027777777664596</v>
      </c>
      <c r="Q6087" s="28">
        <v>0</v>
      </c>
      <c r="R6087" s="27">
        <f t="shared" si="495"/>
        <v>201.99999999837019</v>
      </c>
      <c r="S6087" s="3" t="s">
        <v>4</v>
      </c>
      <c r="T6087" s="3" t="s">
        <v>6274</v>
      </c>
      <c r="U6087" s="3" t="s">
        <v>4</v>
      </c>
      <c r="V6087" s="3" t="s">
        <v>6280</v>
      </c>
      <c r="W6087" s="5">
        <v>0</v>
      </c>
      <c r="X6087" s="5">
        <v>0</v>
      </c>
      <c r="Y6087" s="5">
        <v>0</v>
      </c>
      <c r="Z6087" s="5">
        <v>1.5</v>
      </c>
      <c r="AA6087" s="5">
        <v>0</v>
      </c>
      <c r="AB6087" s="5">
        <v>0</v>
      </c>
      <c r="AC6087" s="5">
        <v>0</v>
      </c>
      <c r="AD6087" s="5">
        <v>0</v>
      </c>
      <c r="AE6087" s="2">
        <v>2</v>
      </c>
      <c r="AF6087" s="2">
        <v>0</v>
      </c>
      <c r="AG6087" s="2">
        <v>0</v>
      </c>
      <c r="AH6087" s="2">
        <v>0</v>
      </c>
      <c r="AI6087" s="2">
        <v>0</v>
      </c>
      <c r="AJ6087" s="2">
        <v>1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</row>
    <row r="6088" spans="1:46" x14ac:dyDescent="0.2">
      <c r="A6088" s="2">
        <v>1702522</v>
      </c>
      <c r="B6088" s="2">
        <v>838530</v>
      </c>
      <c r="C6088" s="7">
        <v>24.866559402940702</v>
      </c>
      <c r="D6088" s="7">
        <v>37.805099539416297</v>
      </c>
      <c r="E6088" s="19" t="s">
        <v>6273</v>
      </c>
      <c r="F6088" s="46">
        <f>INDEX(Δεδομένα!$P:$P,MATCH('2021'!E6088,Δεδομένα!$O:$O,0))</f>
        <v>188</v>
      </c>
      <c r="G6088" s="49" t="s">
        <v>6244</v>
      </c>
      <c r="H6088" s="51" t="str">
        <f>INDEX(Δεδομένα!B$1:B$51,MATCH('2021'!G6088,Δεδομένα!A$1:A$51,0))</f>
        <v>ΝΟΤΙΟΥ ΑΙΓΑΙΟΥ</v>
      </c>
      <c r="I6088" s="53">
        <f>INDEX(Δεδομένα!E$1:E$13,MATCH('2021'!H6088,Δεδομένα!D$1:D$13,0))</f>
        <v>10</v>
      </c>
      <c r="J6088" s="4">
        <v>44272</v>
      </c>
      <c r="K6088" s="3" t="s">
        <v>552</v>
      </c>
      <c r="L6088" s="17" t="str">
        <f t="shared" si="492"/>
        <v>17/03/2021 13:00</v>
      </c>
      <c r="M6088" s="4">
        <v>44272</v>
      </c>
      <c r="N6088" s="3" t="s">
        <v>221</v>
      </c>
      <c r="O6088" s="17" t="str">
        <f t="shared" si="493"/>
        <v>17/03/2021 16:15</v>
      </c>
      <c r="P6088" s="24">
        <f t="shared" si="494"/>
        <v>0.13541666667151731</v>
      </c>
      <c r="Q6088" s="28">
        <v>0</v>
      </c>
      <c r="R6088" s="27">
        <f t="shared" si="495"/>
        <v>195.00000000698492</v>
      </c>
      <c r="S6088" s="3" t="s">
        <v>4</v>
      </c>
      <c r="T6088" s="3" t="s">
        <v>6274</v>
      </c>
      <c r="U6088" s="3" t="s">
        <v>4</v>
      </c>
      <c r="V6088" s="3" t="s">
        <v>6281</v>
      </c>
      <c r="W6088" s="5">
        <v>0.1</v>
      </c>
      <c r="X6088" s="5">
        <v>0</v>
      </c>
      <c r="Y6088" s="5">
        <v>0</v>
      </c>
      <c r="Z6088" s="5">
        <v>0.4</v>
      </c>
      <c r="AA6088" s="5">
        <v>0</v>
      </c>
      <c r="AB6088" s="5">
        <v>0</v>
      </c>
      <c r="AC6088" s="5">
        <v>0</v>
      </c>
      <c r="AD6088" s="5">
        <v>0</v>
      </c>
      <c r="AE6088" s="2">
        <v>3</v>
      </c>
      <c r="AF6088" s="2">
        <v>0</v>
      </c>
      <c r="AG6088" s="2">
        <v>1</v>
      </c>
      <c r="AH6088" s="2">
        <v>0</v>
      </c>
      <c r="AI6088" s="2">
        <v>0</v>
      </c>
      <c r="AJ6088" s="2">
        <v>2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</row>
    <row r="6089" spans="1:46" x14ac:dyDescent="0.2">
      <c r="A6089" s="2">
        <v>1702523</v>
      </c>
      <c r="B6089" s="2">
        <v>842753</v>
      </c>
      <c r="C6089" s="7">
        <v>24.831450056322701</v>
      </c>
      <c r="D6089" s="7">
        <v>37.875928719586597</v>
      </c>
      <c r="E6089" s="19" t="s">
        <v>6273</v>
      </c>
      <c r="F6089" s="46">
        <f>INDEX(Δεδομένα!$P:$P,MATCH('2021'!E6089,Δεδομένα!$O:$O,0))</f>
        <v>188</v>
      </c>
      <c r="G6089" s="49" t="s">
        <v>6244</v>
      </c>
      <c r="H6089" s="51" t="str">
        <f>INDEX(Δεδομένα!B$1:B$51,MATCH('2021'!G6089,Δεδομένα!A$1:A$51,0))</f>
        <v>ΝΟΤΙΟΥ ΑΙΓΑΙΟΥ</v>
      </c>
      <c r="I6089" s="53">
        <f>INDEX(Δεδομένα!E$1:E$13,MATCH('2021'!H6089,Δεδομένα!D$1:D$13,0))</f>
        <v>10</v>
      </c>
      <c r="J6089" s="4">
        <v>44290</v>
      </c>
      <c r="K6089" s="3" t="s">
        <v>3830</v>
      </c>
      <c r="L6089" s="17" t="str">
        <f t="shared" si="492"/>
        <v>04/04/2021 01:22</v>
      </c>
      <c r="M6089" s="4">
        <v>44292</v>
      </c>
      <c r="N6089" s="3" t="s">
        <v>378</v>
      </c>
      <c r="O6089" s="17" t="str">
        <f t="shared" si="493"/>
        <v>06/04/2021 11:21</v>
      </c>
      <c r="P6089" s="29">
        <f t="shared" si="494"/>
        <v>2.4159722222248092</v>
      </c>
      <c r="Q6089" s="30">
        <f>2*24</f>
        <v>48</v>
      </c>
      <c r="R6089" s="27">
        <f t="shared" si="495"/>
        <v>3479.0000000037253</v>
      </c>
      <c r="S6089" s="3" t="s">
        <v>4</v>
      </c>
      <c r="T6089" s="3" t="s">
        <v>6274</v>
      </c>
      <c r="U6089" s="3" t="s">
        <v>4</v>
      </c>
      <c r="V6089" s="3" t="s">
        <v>6282</v>
      </c>
      <c r="W6089" s="5">
        <v>4200</v>
      </c>
      <c r="X6089" s="5">
        <v>0</v>
      </c>
      <c r="Y6089" s="5">
        <v>0</v>
      </c>
      <c r="Z6089" s="5">
        <v>800</v>
      </c>
      <c r="AA6089" s="5">
        <v>0</v>
      </c>
      <c r="AB6089" s="5">
        <v>0</v>
      </c>
      <c r="AC6089" s="5">
        <v>0</v>
      </c>
      <c r="AD6089" s="5">
        <v>0</v>
      </c>
      <c r="AE6089" s="2">
        <v>37</v>
      </c>
      <c r="AF6089" s="2">
        <v>17</v>
      </c>
      <c r="AG6089" s="2">
        <v>0</v>
      </c>
      <c r="AH6089" s="2">
        <v>0</v>
      </c>
      <c r="AI6089" s="2">
        <v>24</v>
      </c>
      <c r="AJ6089" s="2">
        <v>5</v>
      </c>
      <c r="AK6089" s="2">
        <v>10</v>
      </c>
      <c r="AL6089" s="2">
        <v>2</v>
      </c>
      <c r="AM6089" s="2">
        <v>6</v>
      </c>
      <c r="AN6089" s="2">
        <v>3</v>
      </c>
      <c r="AO6089" s="2">
        <v>0</v>
      </c>
      <c r="AP6089" s="2">
        <v>4</v>
      </c>
      <c r="AQ6089" s="2">
        <v>0</v>
      </c>
      <c r="AR6089" s="2">
        <v>0</v>
      </c>
      <c r="AS6089" s="2">
        <v>0</v>
      </c>
      <c r="AT6089" s="2">
        <v>0</v>
      </c>
    </row>
    <row r="6090" spans="1:46" x14ac:dyDescent="0.2">
      <c r="A6090" s="2">
        <v>1702525</v>
      </c>
      <c r="B6090" s="2">
        <v>843273</v>
      </c>
      <c r="C6090" s="7">
        <v>24.8798086479941</v>
      </c>
      <c r="D6090" s="7">
        <v>37.7784616154823</v>
      </c>
      <c r="E6090" s="19" t="s">
        <v>6273</v>
      </c>
      <c r="F6090" s="46">
        <f>INDEX(Δεδομένα!$P:$P,MATCH('2021'!E6090,Δεδομένα!$O:$O,0))</f>
        <v>188</v>
      </c>
      <c r="G6090" s="49" t="s">
        <v>6244</v>
      </c>
      <c r="H6090" s="51" t="str">
        <f>INDEX(Δεδομένα!B$1:B$51,MATCH('2021'!G6090,Δεδομένα!A$1:A$51,0))</f>
        <v>ΝΟΤΙΟΥ ΑΙΓΑΙΟΥ</v>
      </c>
      <c r="I6090" s="53">
        <f>INDEX(Δεδομένα!E$1:E$13,MATCH('2021'!H6090,Δεδομένα!D$1:D$13,0))</f>
        <v>10</v>
      </c>
      <c r="J6090" s="4">
        <v>44292</v>
      </c>
      <c r="K6090" s="3" t="s">
        <v>630</v>
      </c>
      <c r="L6090" s="17" t="str">
        <f t="shared" si="492"/>
        <v>06/04/2021 08:54</v>
      </c>
      <c r="M6090" s="4">
        <v>44292</v>
      </c>
      <c r="N6090" s="3" t="s">
        <v>693</v>
      </c>
      <c r="O6090" s="17" t="str">
        <f t="shared" si="493"/>
        <v>06/04/2021 11:01</v>
      </c>
      <c r="P6090" s="24">
        <f t="shared" si="494"/>
        <v>8.819444444088731E-2</v>
      </c>
      <c r="Q6090" s="28">
        <v>0</v>
      </c>
      <c r="R6090" s="27">
        <f t="shared" si="495"/>
        <v>126.99999999487773</v>
      </c>
      <c r="S6090" s="3" t="s">
        <v>4</v>
      </c>
      <c r="T6090" s="3" t="s">
        <v>6274</v>
      </c>
      <c r="U6090" s="3" t="s">
        <v>4</v>
      </c>
      <c r="V6090" s="3" t="s">
        <v>6283</v>
      </c>
      <c r="W6090" s="5">
        <v>0</v>
      </c>
      <c r="X6090" s="5">
        <v>0</v>
      </c>
      <c r="Y6090" s="5">
        <v>0</v>
      </c>
      <c r="Z6090" s="5">
        <v>0.1</v>
      </c>
      <c r="AA6090" s="5">
        <v>0</v>
      </c>
      <c r="AB6090" s="5">
        <v>0</v>
      </c>
      <c r="AC6090" s="5">
        <v>0</v>
      </c>
      <c r="AD6090" s="5">
        <v>0</v>
      </c>
      <c r="AE6090" s="2">
        <v>4</v>
      </c>
      <c r="AF6090" s="2">
        <v>0</v>
      </c>
      <c r="AG6090" s="2">
        <v>0</v>
      </c>
      <c r="AH6090" s="2">
        <v>0</v>
      </c>
      <c r="AI6090" s="2">
        <v>0</v>
      </c>
      <c r="AJ6090" s="2">
        <v>3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</row>
    <row r="6091" spans="1:46" x14ac:dyDescent="0.2">
      <c r="A6091" s="2">
        <v>1702526</v>
      </c>
      <c r="B6091" s="2">
        <v>857516</v>
      </c>
      <c r="C6091" s="7">
        <v>24.946777198287801</v>
      </c>
      <c r="D6091" s="7">
        <v>37.725751171693503</v>
      </c>
      <c r="E6091" s="19" t="s">
        <v>6273</v>
      </c>
      <c r="F6091" s="46">
        <f>INDEX(Δεδομένα!$P:$P,MATCH('2021'!E6091,Δεδομένα!$O:$O,0))</f>
        <v>188</v>
      </c>
      <c r="G6091" s="49" t="s">
        <v>6244</v>
      </c>
      <c r="H6091" s="51" t="str">
        <f>INDEX(Δεδομένα!B$1:B$51,MATCH('2021'!G6091,Δεδομένα!A$1:A$51,0))</f>
        <v>ΝΟΤΙΟΥ ΑΙΓΑΙΟΥ</v>
      </c>
      <c r="I6091" s="53">
        <f>INDEX(Δεδομένα!E$1:E$13,MATCH('2021'!H6091,Δεδομένα!D$1:D$13,0))</f>
        <v>10</v>
      </c>
      <c r="J6091" s="4">
        <v>44346</v>
      </c>
      <c r="K6091" s="3" t="s">
        <v>302</v>
      </c>
      <c r="L6091" s="17" t="str">
        <f t="shared" ref="L6091:L6144" si="496">_xlfn.CONCAT(TEXT(J6091,"ηη/μμ/εεε")," ",TEXT(K6091,"ωω:λλ"))</f>
        <v>30/05/2021 20:23</v>
      </c>
      <c r="M6091" s="4">
        <v>44347</v>
      </c>
      <c r="N6091" s="3" t="s">
        <v>6284</v>
      </c>
      <c r="O6091" s="17" t="str">
        <f t="shared" ref="O6091:O6144" si="497">_xlfn.CONCAT(TEXT(M6091,"ηη/μμ/εεε")," ",TEXT(N6091,"ωω:λλ"))</f>
        <v>31/05/2021 05:05</v>
      </c>
      <c r="P6091" s="24">
        <f t="shared" ref="P6091:P6144" si="498">O6091-L6091</f>
        <v>0.36249999999563443</v>
      </c>
      <c r="Q6091" s="28">
        <v>0</v>
      </c>
      <c r="R6091" s="27">
        <f t="shared" ref="R6091:R6144" si="499">P6091*(24*60)</f>
        <v>521.99999999371357</v>
      </c>
      <c r="S6091" s="3" t="s">
        <v>4</v>
      </c>
      <c r="T6091" s="3" t="s">
        <v>6274</v>
      </c>
      <c r="U6091" s="3" t="s">
        <v>4</v>
      </c>
      <c r="V6091" s="3" t="s">
        <v>6285</v>
      </c>
      <c r="W6091" s="5">
        <v>0</v>
      </c>
      <c r="X6091" s="5">
        <v>0</v>
      </c>
      <c r="Y6091" s="5">
        <v>0</v>
      </c>
      <c r="Z6091" s="5">
        <v>1</v>
      </c>
      <c r="AA6091" s="5">
        <v>0</v>
      </c>
      <c r="AB6091" s="5">
        <v>0</v>
      </c>
      <c r="AC6091" s="5">
        <v>0</v>
      </c>
      <c r="AD6091" s="5">
        <v>0</v>
      </c>
      <c r="AE6091" s="2">
        <v>2</v>
      </c>
      <c r="AF6091" s="2">
        <v>0</v>
      </c>
      <c r="AG6091" s="2">
        <v>0</v>
      </c>
      <c r="AH6091" s="2">
        <v>0</v>
      </c>
      <c r="AI6091" s="2">
        <v>0</v>
      </c>
      <c r="AJ6091" s="2">
        <v>1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</row>
    <row r="6092" spans="1:46" x14ac:dyDescent="0.2">
      <c r="A6092" s="2">
        <v>1657135</v>
      </c>
      <c r="B6092" s="2">
        <v>862789</v>
      </c>
      <c r="C6092" s="7">
        <v>24.932586672755001</v>
      </c>
      <c r="D6092" s="7">
        <v>37.854335050297102</v>
      </c>
      <c r="E6092" s="19" t="s">
        <v>6273</v>
      </c>
      <c r="F6092" s="46">
        <f>INDEX(Δεδομένα!$P:$P,MATCH('2021'!E6092,Δεδομένα!$O:$O,0))</f>
        <v>188</v>
      </c>
      <c r="G6092" s="49" t="s">
        <v>6244</v>
      </c>
      <c r="H6092" s="51" t="str">
        <f>INDEX(Δεδομένα!B$1:B$51,MATCH('2021'!G6092,Δεδομένα!A$1:A$51,0))</f>
        <v>ΝΟΤΙΟΥ ΑΙΓΑΙΟΥ</v>
      </c>
      <c r="I6092" s="53">
        <f>INDEX(Δεδομένα!E$1:E$13,MATCH('2021'!H6092,Δεδομένα!D$1:D$13,0))</f>
        <v>10</v>
      </c>
      <c r="J6092" s="4">
        <v>44365</v>
      </c>
      <c r="K6092" s="3" t="s">
        <v>212</v>
      </c>
      <c r="L6092" s="17" t="str">
        <f t="shared" si="496"/>
        <v>18/06/2021 12:53</v>
      </c>
      <c r="M6092" s="4">
        <v>44365</v>
      </c>
      <c r="N6092" s="3" t="s">
        <v>3331</v>
      </c>
      <c r="O6092" s="17" t="str">
        <f t="shared" si="497"/>
        <v>18/06/2021 16:22</v>
      </c>
      <c r="P6092" s="24">
        <f t="shared" si="498"/>
        <v>0.14513888888177462</v>
      </c>
      <c r="Q6092" s="28">
        <v>0</v>
      </c>
      <c r="R6092" s="27">
        <f t="shared" si="499"/>
        <v>208.99999998975545</v>
      </c>
      <c r="S6092" s="3" t="s">
        <v>4</v>
      </c>
      <c r="T6092" s="3" t="s">
        <v>6274</v>
      </c>
      <c r="U6092" s="3" t="s">
        <v>4</v>
      </c>
      <c r="V6092" s="3" t="s">
        <v>6286</v>
      </c>
      <c r="W6092" s="5">
        <v>0</v>
      </c>
      <c r="X6092" s="5">
        <v>2</v>
      </c>
      <c r="Y6092" s="5">
        <v>0</v>
      </c>
      <c r="Z6092" s="5">
        <v>13</v>
      </c>
      <c r="AA6092" s="5">
        <v>0</v>
      </c>
      <c r="AB6092" s="5">
        <v>0</v>
      </c>
      <c r="AC6092" s="5">
        <v>0</v>
      </c>
      <c r="AD6092" s="5">
        <v>0</v>
      </c>
      <c r="AE6092" s="2">
        <v>10</v>
      </c>
      <c r="AF6092" s="2">
        <v>0</v>
      </c>
      <c r="AG6092" s="2">
        <v>0</v>
      </c>
      <c r="AH6092" s="2">
        <v>0</v>
      </c>
      <c r="AI6092" s="2">
        <v>5</v>
      </c>
      <c r="AJ6092" s="2">
        <v>5</v>
      </c>
      <c r="AK6092" s="2">
        <v>0</v>
      </c>
      <c r="AL6092" s="2">
        <v>1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</row>
    <row r="6093" spans="1:46" x14ac:dyDescent="0.2">
      <c r="A6093" s="2">
        <v>1682019</v>
      </c>
      <c r="B6093" s="2">
        <v>865758</v>
      </c>
      <c r="C6093" s="7">
        <v>24.940945186377999</v>
      </c>
      <c r="D6093" s="7">
        <v>37.697528843101601</v>
      </c>
      <c r="E6093" s="19" t="s">
        <v>6273</v>
      </c>
      <c r="F6093" s="46">
        <f>INDEX(Δεδομένα!$P:$P,MATCH('2021'!E6093,Δεδομένα!$O:$O,0))</f>
        <v>188</v>
      </c>
      <c r="G6093" s="49" t="s">
        <v>6244</v>
      </c>
      <c r="H6093" s="51" t="str">
        <f>INDEX(Δεδομένα!B$1:B$51,MATCH('2021'!G6093,Δεδομένα!A$1:A$51,0))</f>
        <v>ΝΟΤΙΟΥ ΑΙΓΑΙΟΥ</v>
      </c>
      <c r="I6093" s="53">
        <f>INDEX(Δεδομένα!E$1:E$13,MATCH('2021'!H6093,Δεδομένα!D$1:D$13,0))</f>
        <v>10</v>
      </c>
      <c r="J6093" s="4">
        <v>44375</v>
      </c>
      <c r="K6093" s="3" t="s">
        <v>1351</v>
      </c>
      <c r="L6093" s="17" t="str">
        <f t="shared" si="496"/>
        <v>28/06/2021 07:55</v>
      </c>
      <c r="M6093" s="4">
        <v>44376</v>
      </c>
      <c r="N6093" s="3" t="s">
        <v>292</v>
      </c>
      <c r="O6093" s="17" t="str">
        <f t="shared" si="497"/>
        <v>29/06/2021 02:00</v>
      </c>
      <c r="P6093" s="24">
        <f t="shared" si="498"/>
        <v>0.75347222222626442</v>
      </c>
      <c r="Q6093" s="28">
        <v>0</v>
      </c>
      <c r="R6093" s="27">
        <f t="shared" si="499"/>
        <v>1085.0000000058208</v>
      </c>
      <c r="S6093" s="3" t="s">
        <v>4</v>
      </c>
      <c r="T6093" s="3" t="s">
        <v>6274</v>
      </c>
      <c r="U6093" s="3" t="s">
        <v>4</v>
      </c>
      <c r="V6093" s="3" t="s">
        <v>4791</v>
      </c>
      <c r="W6093" s="5">
        <v>0</v>
      </c>
      <c r="X6093" s="5">
        <v>10</v>
      </c>
      <c r="Y6093" s="5">
        <v>0</v>
      </c>
      <c r="Z6093" s="5">
        <v>60</v>
      </c>
      <c r="AA6093" s="5">
        <v>0</v>
      </c>
      <c r="AB6093" s="5">
        <v>0</v>
      </c>
      <c r="AC6093" s="5">
        <v>0</v>
      </c>
      <c r="AD6093" s="5">
        <v>0</v>
      </c>
      <c r="AE6093" s="2">
        <v>9</v>
      </c>
      <c r="AF6093" s="2">
        <v>0</v>
      </c>
      <c r="AG6093" s="2">
        <v>0</v>
      </c>
      <c r="AH6093" s="2">
        <v>0</v>
      </c>
      <c r="AI6093" s="2">
        <v>7</v>
      </c>
      <c r="AJ6093" s="2">
        <v>4</v>
      </c>
      <c r="AK6093" s="2">
        <v>3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</row>
    <row r="6094" spans="1:46" x14ac:dyDescent="0.2">
      <c r="A6094" s="2">
        <v>1657123</v>
      </c>
      <c r="B6094" s="2">
        <v>866150</v>
      </c>
      <c r="C6094" s="7">
        <v>24.936668708584602</v>
      </c>
      <c r="D6094" s="7">
        <v>37.698346959779002</v>
      </c>
      <c r="E6094" s="19" t="s">
        <v>6273</v>
      </c>
      <c r="F6094" s="46">
        <f>INDEX(Δεδομένα!$P:$P,MATCH('2021'!E6094,Δεδομένα!$O:$O,0))</f>
        <v>188</v>
      </c>
      <c r="G6094" s="49" t="s">
        <v>6244</v>
      </c>
      <c r="H6094" s="51" t="str">
        <f>INDEX(Δεδομένα!B$1:B$51,MATCH('2021'!G6094,Δεδομένα!A$1:A$51,0))</f>
        <v>ΝΟΤΙΟΥ ΑΙΓΑΙΟΥ</v>
      </c>
      <c r="I6094" s="53">
        <f>INDEX(Δεδομένα!E$1:E$13,MATCH('2021'!H6094,Δεδομένα!D$1:D$13,0))</f>
        <v>10</v>
      </c>
      <c r="J6094" s="4">
        <v>44376</v>
      </c>
      <c r="K6094" s="3" t="s">
        <v>223</v>
      </c>
      <c r="L6094" s="17" t="str">
        <f t="shared" si="496"/>
        <v>29/06/2021 12:20</v>
      </c>
      <c r="M6094" s="4">
        <v>44376</v>
      </c>
      <c r="N6094" s="3" t="s">
        <v>645</v>
      </c>
      <c r="O6094" s="17" t="str">
        <f t="shared" si="497"/>
        <v>29/06/2021 21:38</v>
      </c>
      <c r="P6094" s="24">
        <f t="shared" si="498"/>
        <v>0.38749999999708962</v>
      </c>
      <c r="Q6094" s="28">
        <v>0</v>
      </c>
      <c r="R6094" s="27">
        <f t="shared" si="499"/>
        <v>557.99999999580905</v>
      </c>
      <c r="S6094" s="3" t="s">
        <v>4</v>
      </c>
      <c r="T6094" s="3" t="s">
        <v>6274</v>
      </c>
      <c r="U6094" s="3" t="s">
        <v>4</v>
      </c>
      <c r="V6094" s="3" t="s">
        <v>4791</v>
      </c>
      <c r="W6094" s="5">
        <v>0</v>
      </c>
      <c r="X6094" s="5">
        <v>5</v>
      </c>
      <c r="Y6094" s="5">
        <v>0</v>
      </c>
      <c r="Z6094" s="5">
        <v>35</v>
      </c>
      <c r="AA6094" s="5">
        <v>0</v>
      </c>
      <c r="AB6094" s="5">
        <v>0</v>
      </c>
      <c r="AC6094" s="5">
        <v>0</v>
      </c>
      <c r="AD6094" s="5">
        <v>0</v>
      </c>
      <c r="AE6094" s="2">
        <v>10</v>
      </c>
      <c r="AF6094" s="2">
        <v>0</v>
      </c>
      <c r="AG6094" s="2">
        <v>0</v>
      </c>
      <c r="AH6094" s="2">
        <v>0</v>
      </c>
      <c r="AI6094" s="2">
        <v>5</v>
      </c>
      <c r="AJ6094" s="2">
        <v>4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</row>
    <row r="6095" spans="1:46" x14ac:dyDescent="0.2">
      <c r="A6095" s="2">
        <v>1666235</v>
      </c>
      <c r="B6095" s="2">
        <v>866428</v>
      </c>
      <c r="C6095" s="7">
        <v>24.938263230270199</v>
      </c>
      <c r="D6095" s="7">
        <v>37.697779550905501</v>
      </c>
      <c r="E6095" s="19" t="s">
        <v>6273</v>
      </c>
      <c r="F6095" s="46">
        <f>INDEX(Δεδομένα!$P:$P,MATCH('2021'!E6095,Δεδομένα!$O:$O,0))</f>
        <v>188</v>
      </c>
      <c r="G6095" s="49" t="s">
        <v>6244</v>
      </c>
      <c r="H6095" s="51" t="str">
        <f>INDEX(Δεδομένα!B$1:B$51,MATCH('2021'!G6095,Δεδομένα!A$1:A$51,0))</f>
        <v>ΝΟΤΙΟΥ ΑΙΓΑΙΟΥ</v>
      </c>
      <c r="I6095" s="53">
        <f>INDEX(Δεδομένα!E$1:E$13,MATCH('2021'!H6095,Δεδομένα!D$1:D$13,0))</f>
        <v>10</v>
      </c>
      <c r="J6095" s="4">
        <v>44377</v>
      </c>
      <c r="K6095" s="3" t="s">
        <v>6287</v>
      </c>
      <c r="L6095" s="17" t="str">
        <f t="shared" si="496"/>
        <v>30/06/2021 10:01</v>
      </c>
      <c r="M6095" s="4">
        <v>44380</v>
      </c>
      <c r="N6095" s="3" t="s">
        <v>3477</v>
      </c>
      <c r="O6095" s="17" t="str">
        <f t="shared" si="497"/>
        <v>03/07/2021 07:26</v>
      </c>
      <c r="P6095" s="29">
        <f t="shared" si="498"/>
        <v>2.8923611111094942</v>
      </c>
      <c r="Q6095" s="30">
        <f>2*24</f>
        <v>48</v>
      </c>
      <c r="R6095" s="27">
        <f t="shared" si="499"/>
        <v>4164.9999999976717</v>
      </c>
      <c r="S6095" s="3" t="s">
        <v>4</v>
      </c>
      <c r="T6095" s="3" t="s">
        <v>6274</v>
      </c>
      <c r="U6095" s="3" t="s">
        <v>4</v>
      </c>
      <c r="V6095" s="3" t="s">
        <v>4791</v>
      </c>
      <c r="W6095" s="5">
        <v>0</v>
      </c>
      <c r="X6095" s="5">
        <v>1</v>
      </c>
      <c r="Y6095" s="5">
        <v>0</v>
      </c>
      <c r="Z6095" s="5">
        <v>5</v>
      </c>
      <c r="AA6095" s="5">
        <v>0</v>
      </c>
      <c r="AB6095" s="5">
        <v>0</v>
      </c>
      <c r="AC6095" s="5">
        <v>0</v>
      </c>
      <c r="AD6095" s="5">
        <v>0</v>
      </c>
      <c r="AE6095" s="2">
        <v>12</v>
      </c>
      <c r="AF6095" s="2">
        <v>0</v>
      </c>
      <c r="AG6095" s="2">
        <v>0</v>
      </c>
      <c r="AH6095" s="2">
        <v>0</v>
      </c>
      <c r="AI6095" s="2">
        <v>0</v>
      </c>
      <c r="AJ6095" s="2">
        <v>5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</row>
    <row r="6096" spans="1:46" x14ac:dyDescent="0.2">
      <c r="A6096" s="2">
        <v>1702843</v>
      </c>
      <c r="B6096" s="2">
        <v>868274</v>
      </c>
      <c r="C6096" s="7">
        <v>24.870177812658302</v>
      </c>
      <c r="D6096" s="7">
        <v>37.770739413358399</v>
      </c>
      <c r="E6096" s="19" t="s">
        <v>6273</v>
      </c>
      <c r="F6096" s="46">
        <f>INDEX(Δεδομένα!$P:$P,MATCH('2021'!E6096,Δεδομένα!$O:$O,0))</f>
        <v>188</v>
      </c>
      <c r="G6096" s="49" t="s">
        <v>6244</v>
      </c>
      <c r="H6096" s="51" t="str">
        <f>INDEX(Δεδομένα!B$1:B$51,MATCH('2021'!G6096,Δεδομένα!A$1:A$51,0))</f>
        <v>ΝΟΤΙΟΥ ΑΙΓΑΙΟΥ</v>
      </c>
      <c r="I6096" s="53">
        <f>INDEX(Δεδομένα!E$1:E$13,MATCH('2021'!H6096,Δεδομένα!D$1:D$13,0))</f>
        <v>10</v>
      </c>
      <c r="J6096" s="4">
        <v>44382</v>
      </c>
      <c r="K6096" s="3" t="s">
        <v>1848</v>
      </c>
      <c r="L6096" s="17" t="str">
        <f t="shared" si="496"/>
        <v>05/07/2021 14:14</v>
      </c>
      <c r="M6096" s="4">
        <v>44383</v>
      </c>
      <c r="N6096" s="3" t="s">
        <v>619</v>
      </c>
      <c r="O6096" s="17" t="str">
        <f t="shared" si="497"/>
        <v>06/07/2021 14:13</v>
      </c>
      <c r="P6096" s="24">
        <f t="shared" si="498"/>
        <v>0.99930555556056788</v>
      </c>
      <c r="Q6096" s="28">
        <v>0</v>
      </c>
      <c r="R6096" s="27">
        <f t="shared" si="499"/>
        <v>1439.0000000072177</v>
      </c>
      <c r="S6096" s="3" t="s">
        <v>4</v>
      </c>
      <c r="T6096" s="3" t="s">
        <v>6274</v>
      </c>
      <c r="U6096" s="3" t="s">
        <v>4</v>
      </c>
      <c r="V6096" s="3" t="s">
        <v>3720</v>
      </c>
      <c r="W6096" s="5">
        <v>0</v>
      </c>
      <c r="X6096" s="5">
        <v>15</v>
      </c>
      <c r="Y6096" s="5">
        <v>0</v>
      </c>
      <c r="Z6096" s="5">
        <v>120</v>
      </c>
      <c r="AA6096" s="5">
        <v>0</v>
      </c>
      <c r="AB6096" s="5">
        <v>0</v>
      </c>
      <c r="AC6096" s="5">
        <v>0</v>
      </c>
      <c r="AD6096" s="5">
        <v>0</v>
      </c>
      <c r="AE6096" s="2">
        <v>15</v>
      </c>
      <c r="AF6096" s="2">
        <v>0</v>
      </c>
      <c r="AG6096" s="2">
        <v>0</v>
      </c>
      <c r="AH6096" s="2">
        <v>0</v>
      </c>
      <c r="AI6096" s="2">
        <v>12</v>
      </c>
      <c r="AJ6096" s="2">
        <v>4</v>
      </c>
      <c r="AK6096" s="2">
        <v>3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2</v>
      </c>
    </row>
    <row r="6097" spans="1:46" x14ac:dyDescent="0.2">
      <c r="A6097" s="2">
        <v>1702851</v>
      </c>
      <c r="B6097" s="2">
        <v>878467</v>
      </c>
      <c r="C6097" s="7">
        <v>24.948178819183099</v>
      </c>
      <c r="D6097" s="7">
        <v>37.768593702407003</v>
      </c>
      <c r="E6097" s="19" t="s">
        <v>6273</v>
      </c>
      <c r="F6097" s="46">
        <f>INDEX(Δεδομένα!$P:$P,MATCH('2021'!E6097,Δεδομένα!$O:$O,0))</f>
        <v>188</v>
      </c>
      <c r="G6097" s="49" t="s">
        <v>6244</v>
      </c>
      <c r="H6097" s="51" t="str">
        <f>INDEX(Δεδομένα!B$1:B$51,MATCH('2021'!G6097,Δεδομένα!A$1:A$51,0))</f>
        <v>ΝΟΤΙΟΥ ΑΙΓΑΙΟΥ</v>
      </c>
      <c r="I6097" s="53">
        <f>INDEX(Δεδομένα!E$1:E$13,MATCH('2021'!H6097,Δεδομένα!D$1:D$13,0))</f>
        <v>10</v>
      </c>
      <c r="J6097" s="4">
        <v>44412</v>
      </c>
      <c r="K6097" s="3" t="s">
        <v>747</v>
      </c>
      <c r="L6097" s="17" t="str">
        <f t="shared" si="496"/>
        <v>04/08/2021 20:28</v>
      </c>
      <c r="M6097" s="4">
        <v>44413</v>
      </c>
      <c r="N6097" s="3" t="s">
        <v>1224</v>
      </c>
      <c r="O6097" s="17" t="str">
        <f t="shared" si="497"/>
        <v>05/08/2021 18:57</v>
      </c>
      <c r="P6097" s="24">
        <f t="shared" si="498"/>
        <v>0.93680555555329192</v>
      </c>
      <c r="Q6097" s="28">
        <v>0</v>
      </c>
      <c r="R6097" s="27">
        <f t="shared" si="499"/>
        <v>1348.9999999967404</v>
      </c>
      <c r="S6097" s="3" t="s">
        <v>4</v>
      </c>
      <c r="T6097" s="3" t="s">
        <v>6274</v>
      </c>
      <c r="U6097" s="3" t="s">
        <v>4</v>
      </c>
      <c r="V6097" s="3" t="s">
        <v>6288</v>
      </c>
      <c r="W6097" s="5">
        <v>0</v>
      </c>
      <c r="X6097" s="5">
        <v>0.5</v>
      </c>
      <c r="Y6097" s="5">
        <v>0</v>
      </c>
      <c r="Z6097" s="5">
        <v>2</v>
      </c>
      <c r="AA6097" s="5">
        <v>0.5</v>
      </c>
      <c r="AB6097" s="5">
        <v>0</v>
      </c>
      <c r="AC6097" s="5">
        <v>0</v>
      </c>
      <c r="AD6097" s="5">
        <v>0</v>
      </c>
      <c r="AE6097" s="2">
        <v>14</v>
      </c>
      <c r="AF6097" s="2">
        <v>0</v>
      </c>
      <c r="AG6097" s="2">
        <v>0</v>
      </c>
      <c r="AH6097" s="2">
        <v>0</v>
      </c>
      <c r="AI6097" s="2">
        <v>10</v>
      </c>
      <c r="AJ6097" s="2">
        <v>5</v>
      </c>
      <c r="AK6097" s="2">
        <v>0</v>
      </c>
      <c r="AL6097" s="2">
        <v>4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</row>
    <row r="6098" spans="1:46" x14ac:dyDescent="0.2">
      <c r="A6098" s="2">
        <v>1702859</v>
      </c>
      <c r="B6098" s="2">
        <v>894492</v>
      </c>
      <c r="C6098" s="7">
        <v>24.958929778860799</v>
      </c>
      <c r="D6098" s="7">
        <v>37.754121437255499</v>
      </c>
      <c r="E6098" s="19" t="s">
        <v>6273</v>
      </c>
      <c r="F6098" s="46">
        <f>INDEX(Δεδομένα!$P:$P,MATCH('2021'!E6098,Δεδομένα!$O:$O,0))</f>
        <v>188</v>
      </c>
      <c r="G6098" s="49" t="s">
        <v>6244</v>
      </c>
      <c r="H6098" s="51" t="str">
        <f>INDEX(Δεδομένα!B$1:B$51,MATCH('2021'!G6098,Δεδομένα!A$1:A$51,0))</f>
        <v>ΝΟΤΙΟΥ ΑΙΓΑΙΟΥ</v>
      </c>
      <c r="I6098" s="53">
        <f>INDEX(Δεδομένα!E$1:E$13,MATCH('2021'!H6098,Δεδομένα!D$1:D$13,0))</f>
        <v>10</v>
      </c>
      <c r="J6098" s="4">
        <v>44465</v>
      </c>
      <c r="K6098" s="3" t="s">
        <v>111</v>
      </c>
      <c r="L6098" s="17" t="str">
        <f t="shared" si="496"/>
        <v>26/09/2021 19:20</v>
      </c>
      <c r="M6098" s="4">
        <v>44465</v>
      </c>
      <c r="N6098" s="3" t="s">
        <v>467</v>
      </c>
      <c r="O6098" s="17" t="str">
        <f t="shared" si="497"/>
        <v>26/09/2021 21:45</v>
      </c>
      <c r="P6098" s="24">
        <f t="shared" si="498"/>
        <v>0.10069444444525288</v>
      </c>
      <c r="Q6098" s="28">
        <v>0</v>
      </c>
      <c r="R6098" s="27">
        <f t="shared" si="499"/>
        <v>145.00000000116415</v>
      </c>
      <c r="S6098" s="3" t="s">
        <v>4</v>
      </c>
      <c r="T6098" s="3" t="s">
        <v>6274</v>
      </c>
      <c r="U6098" s="3" t="s">
        <v>4</v>
      </c>
      <c r="V6098" s="3" t="s">
        <v>6289</v>
      </c>
      <c r="W6098" s="5">
        <v>0</v>
      </c>
      <c r="X6098" s="5">
        <v>0</v>
      </c>
      <c r="Y6098" s="5">
        <v>0</v>
      </c>
      <c r="Z6098" s="5">
        <v>0.1</v>
      </c>
      <c r="AA6098" s="5">
        <v>0</v>
      </c>
      <c r="AB6098" s="5">
        <v>0</v>
      </c>
      <c r="AC6098" s="5">
        <v>0</v>
      </c>
      <c r="AD6098" s="5">
        <v>0</v>
      </c>
      <c r="AE6098" s="2">
        <v>2</v>
      </c>
      <c r="AF6098" s="2">
        <v>0</v>
      </c>
      <c r="AG6098" s="2">
        <v>0</v>
      </c>
      <c r="AH6098" s="2">
        <v>0</v>
      </c>
      <c r="AI6098" s="2">
        <v>0</v>
      </c>
      <c r="AJ6098" s="2">
        <v>1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</row>
    <row r="6099" spans="1:46" x14ac:dyDescent="0.2">
      <c r="A6099" s="2">
        <v>1720313</v>
      </c>
      <c r="B6099" s="2">
        <v>907368</v>
      </c>
      <c r="C6099" s="7">
        <v>24.9244875294027</v>
      </c>
      <c r="D6099" s="7">
        <v>37.718636310376198</v>
      </c>
      <c r="E6099" s="19" t="s">
        <v>6273</v>
      </c>
      <c r="F6099" s="46">
        <f>INDEX(Δεδομένα!$P:$P,MATCH('2021'!E6099,Δεδομένα!$O:$O,0))</f>
        <v>188</v>
      </c>
      <c r="G6099" s="49" t="s">
        <v>6244</v>
      </c>
      <c r="H6099" s="51" t="str">
        <f>INDEX(Δεδομένα!B$1:B$51,MATCH('2021'!G6099,Δεδομένα!A$1:A$51,0))</f>
        <v>ΝΟΤΙΟΥ ΑΙΓΑΙΟΥ</v>
      </c>
      <c r="I6099" s="53">
        <f>INDEX(Δεδομένα!E$1:E$13,MATCH('2021'!H6099,Δεδομένα!D$1:D$13,0))</f>
        <v>10</v>
      </c>
      <c r="J6099" s="4">
        <v>44507</v>
      </c>
      <c r="K6099" s="3" t="s">
        <v>723</v>
      </c>
      <c r="L6099" s="17" t="str">
        <f t="shared" si="496"/>
        <v>07/11/2021 17:18</v>
      </c>
      <c r="M6099" s="4">
        <v>44508</v>
      </c>
      <c r="N6099" s="3" t="s">
        <v>5544</v>
      </c>
      <c r="O6099" s="17" t="str">
        <f t="shared" si="497"/>
        <v>08/11/2021 08:17</v>
      </c>
      <c r="P6099" s="24">
        <f t="shared" si="498"/>
        <v>0.62430555555329192</v>
      </c>
      <c r="Q6099" s="28">
        <v>0</v>
      </c>
      <c r="R6099" s="27">
        <f t="shared" si="499"/>
        <v>898.99999999674037</v>
      </c>
      <c r="S6099" s="3" t="s">
        <v>4</v>
      </c>
      <c r="T6099" s="3" t="s">
        <v>6274</v>
      </c>
      <c r="U6099" s="3" t="s">
        <v>4</v>
      </c>
      <c r="V6099" s="3" t="s">
        <v>6290</v>
      </c>
      <c r="W6099" s="5">
        <v>0</v>
      </c>
      <c r="X6099" s="5">
        <v>30</v>
      </c>
      <c r="Y6099" s="5">
        <v>0</v>
      </c>
      <c r="Z6099" s="5">
        <v>170</v>
      </c>
      <c r="AA6099" s="5">
        <v>0</v>
      </c>
      <c r="AB6099" s="5">
        <v>0</v>
      </c>
      <c r="AC6099" s="5">
        <v>0</v>
      </c>
      <c r="AD6099" s="5">
        <v>0</v>
      </c>
      <c r="AE6099" s="2">
        <v>8</v>
      </c>
      <c r="AF6099" s="2">
        <v>0</v>
      </c>
      <c r="AG6099" s="2">
        <v>0</v>
      </c>
      <c r="AH6099" s="2">
        <v>0</v>
      </c>
      <c r="AI6099" s="2">
        <v>4</v>
      </c>
      <c r="AJ6099" s="2">
        <v>4</v>
      </c>
      <c r="AK6099" s="2">
        <v>2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</row>
    <row r="6100" spans="1:46" x14ac:dyDescent="0.2">
      <c r="A6100" s="2">
        <v>1720456</v>
      </c>
      <c r="B6100" s="2">
        <v>911611</v>
      </c>
      <c r="C6100" s="7">
        <v>24.8618723380559</v>
      </c>
      <c r="D6100" s="7">
        <v>37.785572673981797</v>
      </c>
      <c r="E6100" s="19" t="s">
        <v>6273</v>
      </c>
      <c r="F6100" s="46">
        <f>INDEX(Δεδομένα!$P:$P,MATCH('2021'!E6100,Δεδομένα!$O:$O,0))</f>
        <v>188</v>
      </c>
      <c r="G6100" s="49" t="s">
        <v>6244</v>
      </c>
      <c r="H6100" s="51" t="str">
        <f>INDEX(Δεδομένα!B$1:B$51,MATCH('2021'!G6100,Δεδομένα!A$1:A$51,0))</f>
        <v>ΝΟΤΙΟΥ ΑΙΓΑΙΟΥ</v>
      </c>
      <c r="I6100" s="53">
        <f>INDEX(Δεδομένα!E$1:E$13,MATCH('2021'!H6100,Δεδομένα!D$1:D$13,0))</f>
        <v>10</v>
      </c>
      <c r="J6100" s="4">
        <v>44525</v>
      </c>
      <c r="K6100" s="3" t="s">
        <v>563</v>
      </c>
      <c r="L6100" s="17" t="str">
        <f t="shared" si="496"/>
        <v>25/11/2021 17:15</v>
      </c>
      <c r="M6100" s="4">
        <v>44526</v>
      </c>
      <c r="N6100" s="3" t="s">
        <v>530</v>
      </c>
      <c r="O6100" s="17" t="str">
        <f t="shared" si="497"/>
        <v>26/11/2021 16:05</v>
      </c>
      <c r="P6100" s="24">
        <f t="shared" si="498"/>
        <v>0.95138888889050577</v>
      </c>
      <c r="Q6100" s="28">
        <v>0</v>
      </c>
      <c r="R6100" s="27">
        <f t="shared" si="499"/>
        <v>1370.0000000023283</v>
      </c>
      <c r="S6100" s="3" t="s">
        <v>4</v>
      </c>
      <c r="T6100" s="3" t="s">
        <v>6274</v>
      </c>
      <c r="U6100" s="3" t="s">
        <v>4</v>
      </c>
      <c r="V6100" s="3" t="s">
        <v>6291</v>
      </c>
      <c r="W6100" s="5">
        <v>0</v>
      </c>
      <c r="X6100" s="5">
        <v>0.5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1</v>
      </c>
      <c r="AE6100" s="2">
        <v>4</v>
      </c>
      <c r="AF6100" s="2">
        <v>0</v>
      </c>
      <c r="AG6100" s="2">
        <v>0</v>
      </c>
      <c r="AH6100" s="2">
        <v>0</v>
      </c>
      <c r="AI6100" s="2">
        <v>7</v>
      </c>
      <c r="AJ6100" s="2">
        <v>2</v>
      </c>
      <c r="AK6100" s="2">
        <v>1</v>
      </c>
      <c r="AL6100" s="2">
        <v>1</v>
      </c>
      <c r="AM6100" s="2">
        <v>3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</row>
    <row r="6101" spans="1:46" x14ac:dyDescent="0.2">
      <c r="A6101" s="2">
        <v>1720473</v>
      </c>
      <c r="B6101" s="2">
        <v>912588</v>
      </c>
      <c r="C6101" s="7">
        <v>24.924798489271399</v>
      </c>
      <c r="D6101" s="7">
        <v>37.8431841191872</v>
      </c>
      <c r="E6101" s="19" t="s">
        <v>6273</v>
      </c>
      <c r="F6101" s="46">
        <f>INDEX(Δεδομένα!$P:$P,MATCH('2021'!E6101,Δεδομένα!$O:$O,0))</f>
        <v>188</v>
      </c>
      <c r="G6101" s="49" t="s">
        <v>6244</v>
      </c>
      <c r="H6101" s="51" t="str">
        <f>INDEX(Δεδομένα!B$1:B$51,MATCH('2021'!G6101,Δεδομένα!A$1:A$51,0))</f>
        <v>ΝΟΤΙΟΥ ΑΙΓΑΙΟΥ</v>
      </c>
      <c r="I6101" s="53">
        <f>INDEX(Δεδομένα!E$1:E$13,MATCH('2021'!H6101,Δεδομένα!D$1:D$13,0))</f>
        <v>10</v>
      </c>
      <c r="J6101" s="4">
        <v>44528</v>
      </c>
      <c r="K6101" s="3" t="s">
        <v>182</v>
      </c>
      <c r="L6101" s="17" t="str">
        <f t="shared" si="496"/>
        <v>28/11/2021 09:40</v>
      </c>
      <c r="M6101" s="4">
        <v>44528</v>
      </c>
      <c r="N6101" s="3" t="s">
        <v>484</v>
      </c>
      <c r="O6101" s="17" t="str">
        <f t="shared" si="497"/>
        <v>28/11/2021 12:40</v>
      </c>
      <c r="P6101" s="24">
        <f t="shared" si="498"/>
        <v>0.125</v>
      </c>
      <c r="Q6101" s="28">
        <v>0</v>
      </c>
      <c r="R6101" s="27">
        <f t="shared" si="499"/>
        <v>180</v>
      </c>
      <c r="S6101" s="3" t="s">
        <v>4</v>
      </c>
      <c r="T6101" s="3" t="s">
        <v>6274</v>
      </c>
      <c r="U6101" s="3" t="s">
        <v>4</v>
      </c>
      <c r="V6101" s="3" t="s">
        <v>6292</v>
      </c>
      <c r="W6101" s="5">
        <v>0</v>
      </c>
      <c r="X6101" s="5">
        <v>1</v>
      </c>
      <c r="Y6101" s="5">
        <v>0</v>
      </c>
      <c r="Z6101" s="5">
        <v>1</v>
      </c>
      <c r="AA6101" s="5">
        <v>0</v>
      </c>
      <c r="AB6101" s="5">
        <v>0</v>
      </c>
      <c r="AC6101" s="5">
        <v>0</v>
      </c>
      <c r="AD6101" s="5">
        <v>0</v>
      </c>
      <c r="AE6101" s="2">
        <v>2</v>
      </c>
      <c r="AF6101" s="2">
        <v>0</v>
      </c>
      <c r="AG6101" s="2">
        <v>2</v>
      </c>
      <c r="AH6101" s="2">
        <v>0</v>
      </c>
      <c r="AI6101" s="2">
        <v>2</v>
      </c>
      <c r="AJ6101" s="2">
        <v>1</v>
      </c>
      <c r="AK6101" s="2">
        <v>1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</row>
    <row r="6102" spans="1:46" x14ac:dyDescent="0.2">
      <c r="A6102" s="2">
        <v>1628834</v>
      </c>
      <c r="B6102" s="2">
        <v>816181</v>
      </c>
      <c r="C6102" s="7">
        <v>25.2055352981663</v>
      </c>
      <c r="D6102" s="7">
        <v>37.058817048197398</v>
      </c>
      <c r="E6102" s="19" t="s">
        <v>6293</v>
      </c>
      <c r="F6102" s="46">
        <f>INDEX(Δεδομένα!$P:$P,MATCH('2021'!E6102,Δεδομένα!$O:$O,0))</f>
        <v>189</v>
      </c>
      <c r="G6102" s="49" t="s">
        <v>6244</v>
      </c>
      <c r="H6102" s="51" t="str">
        <f>INDEX(Δεδομένα!B$1:B$51,MATCH('2021'!G6102,Δεδομένα!A$1:A$51,0))</f>
        <v>ΝΟΤΙΟΥ ΑΙΓΑΙΟΥ</v>
      </c>
      <c r="I6102" s="53">
        <f>INDEX(Δεδομένα!E$1:E$13,MATCH('2021'!H6102,Δεδομένα!D$1:D$13,0))</f>
        <v>10</v>
      </c>
      <c r="J6102" s="4">
        <v>44200</v>
      </c>
      <c r="K6102" s="3" t="s">
        <v>854</v>
      </c>
      <c r="L6102" s="17" t="str">
        <f t="shared" si="496"/>
        <v>04/01/2021 12:50</v>
      </c>
      <c r="M6102" s="4">
        <v>44200</v>
      </c>
      <c r="N6102" s="3" t="s">
        <v>1016</v>
      </c>
      <c r="O6102" s="17" t="str">
        <f t="shared" si="497"/>
        <v>04/01/2021 14:25</v>
      </c>
      <c r="P6102" s="24">
        <f t="shared" si="498"/>
        <v>6.5972222226264421E-2</v>
      </c>
      <c r="Q6102" s="28">
        <v>0</v>
      </c>
      <c r="R6102" s="27">
        <f t="shared" si="499"/>
        <v>95.000000005820766</v>
      </c>
      <c r="S6102" s="3" t="s">
        <v>4</v>
      </c>
      <c r="T6102" s="3" t="s">
        <v>6294</v>
      </c>
      <c r="U6102" s="3" t="s">
        <v>4</v>
      </c>
      <c r="V6102" s="3" t="s">
        <v>6295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0.01</v>
      </c>
      <c r="AD6102" s="5">
        <v>0</v>
      </c>
      <c r="AE6102" s="2">
        <v>3</v>
      </c>
      <c r="AF6102" s="2">
        <v>0</v>
      </c>
      <c r="AG6102" s="2">
        <v>0</v>
      </c>
      <c r="AH6102" s="2">
        <v>0</v>
      </c>
      <c r="AI6102" s="2">
        <v>0</v>
      </c>
      <c r="AJ6102" s="2">
        <v>2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 t="s">
        <v>4</v>
      </c>
      <c r="AT6102" s="2" t="s">
        <v>4</v>
      </c>
    </row>
    <row r="6103" spans="1:46" x14ac:dyDescent="0.2">
      <c r="A6103" s="2">
        <v>1640639</v>
      </c>
      <c r="B6103" s="2">
        <v>830875</v>
      </c>
      <c r="E6103" s="19" t="s">
        <v>6293</v>
      </c>
      <c r="F6103" s="46">
        <f>INDEX(Δεδομένα!$P:$P,MATCH('2021'!E6103,Δεδομένα!$O:$O,0))</f>
        <v>189</v>
      </c>
      <c r="G6103" s="49" t="s">
        <v>6244</v>
      </c>
      <c r="H6103" s="51" t="str">
        <f>INDEX(Δεδομένα!B$1:B$51,MATCH('2021'!G6103,Δεδομένα!A$1:A$51,0))</f>
        <v>ΝΟΤΙΟΥ ΑΙΓΑΙΟΥ</v>
      </c>
      <c r="I6103" s="53">
        <f>INDEX(Δεδομένα!E$1:E$13,MATCH('2021'!H6103,Δεδομένα!D$1:D$13,0))</f>
        <v>10</v>
      </c>
      <c r="J6103" s="4">
        <v>44247</v>
      </c>
      <c r="K6103" s="3" t="s">
        <v>1766</v>
      </c>
      <c r="L6103" s="17" t="str">
        <f t="shared" si="496"/>
        <v>20/02/2021 19:02</v>
      </c>
      <c r="M6103" s="4">
        <v>44247</v>
      </c>
      <c r="N6103" s="3" t="s">
        <v>1017</v>
      </c>
      <c r="O6103" s="17" t="str">
        <f t="shared" si="497"/>
        <v>20/02/2021 19:46</v>
      </c>
      <c r="P6103" s="24">
        <f t="shared" si="498"/>
        <v>3.0555555553291924E-2</v>
      </c>
      <c r="Q6103" s="28">
        <v>0</v>
      </c>
      <c r="R6103" s="27">
        <f t="shared" si="499"/>
        <v>43.999999996740371</v>
      </c>
      <c r="S6103" s="3" t="s">
        <v>4</v>
      </c>
      <c r="T6103" s="3" t="s">
        <v>6294</v>
      </c>
      <c r="U6103" s="3" t="s">
        <v>4</v>
      </c>
      <c r="V6103" s="3" t="s">
        <v>6296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0.1</v>
      </c>
      <c r="AD6103" s="5">
        <v>0</v>
      </c>
      <c r="AE6103" s="2">
        <v>2</v>
      </c>
      <c r="AF6103" s="2">
        <v>0</v>
      </c>
      <c r="AG6103" s="2">
        <v>0</v>
      </c>
      <c r="AH6103" s="2">
        <v>0</v>
      </c>
      <c r="AI6103" s="2">
        <v>0</v>
      </c>
      <c r="AJ6103" s="2">
        <v>1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 t="s">
        <v>4</v>
      </c>
      <c r="AT6103" s="2" t="s">
        <v>4</v>
      </c>
    </row>
    <row r="6104" spans="1:46" x14ac:dyDescent="0.2">
      <c r="A6104" s="2">
        <v>1681233</v>
      </c>
      <c r="B6104" s="2">
        <v>865519</v>
      </c>
      <c r="C6104" s="7">
        <v>25.232721188270599</v>
      </c>
      <c r="D6104" s="7">
        <v>37.070431494523199</v>
      </c>
      <c r="E6104" s="19" t="s">
        <v>6293</v>
      </c>
      <c r="F6104" s="46">
        <f>INDEX(Δεδομένα!$P:$P,MATCH('2021'!E6104,Δεδομένα!$O:$O,0))</f>
        <v>189</v>
      </c>
      <c r="G6104" s="49" t="s">
        <v>6244</v>
      </c>
      <c r="H6104" s="51" t="str">
        <f>INDEX(Δεδομένα!B$1:B$51,MATCH('2021'!G6104,Δεδομένα!A$1:A$51,0))</f>
        <v>ΝΟΤΙΟΥ ΑΙΓΑΙΟΥ</v>
      </c>
      <c r="I6104" s="53">
        <f>INDEX(Δεδομένα!E$1:E$13,MATCH('2021'!H6104,Δεδομένα!D$1:D$13,0))</f>
        <v>10</v>
      </c>
      <c r="J6104" s="4">
        <v>44374</v>
      </c>
      <c r="K6104" s="3" t="s">
        <v>205</v>
      </c>
      <c r="L6104" s="17" t="str">
        <f t="shared" si="496"/>
        <v>27/06/2021 11:54</v>
      </c>
      <c r="M6104" s="4">
        <v>44382</v>
      </c>
      <c r="N6104" s="3" t="s">
        <v>2072</v>
      </c>
      <c r="O6104" s="17" t="str">
        <f t="shared" si="497"/>
        <v>05/07/2021 08:25</v>
      </c>
      <c r="P6104" s="29">
        <f t="shared" si="498"/>
        <v>7.8548611111109494</v>
      </c>
      <c r="Q6104" s="30">
        <f>7*24</f>
        <v>168</v>
      </c>
      <c r="R6104" s="27">
        <f t="shared" si="499"/>
        <v>11310.999999999767</v>
      </c>
      <c r="S6104" s="3" t="s">
        <v>4</v>
      </c>
      <c r="T6104" s="3" t="s">
        <v>6294</v>
      </c>
      <c r="U6104" s="3" t="s">
        <v>4</v>
      </c>
      <c r="V6104" s="3" t="s">
        <v>1911</v>
      </c>
      <c r="W6104" s="5">
        <v>0</v>
      </c>
      <c r="X6104" s="5">
        <v>700</v>
      </c>
      <c r="Y6104" s="5">
        <v>0</v>
      </c>
      <c r="Z6104" s="5">
        <v>300</v>
      </c>
      <c r="AA6104" s="5">
        <v>0</v>
      </c>
      <c r="AB6104" s="5">
        <v>200</v>
      </c>
      <c r="AC6104" s="5">
        <v>0</v>
      </c>
      <c r="AD6104" s="5">
        <v>0</v>
      </c>
      <c r="AE6104" s="2">
        <v>34</v>
      </c>
      <c r="AF6104" s="2">
        <v>24</v>
      </c>
      <c r="AG6104" s="2">
        <v>0</v>
      </c>
      <c r="AH6104" s="2">
        <v>0</v>
      </c>
      <c r="AI6104" s="2">
        <v>26</v>
      </c>
      <c r="AJ6104" s="2">
        <v>6</v>
      </c>
      <c r="AK6104" s="2">
        <v>9</v>
      </c>
      <c r="AL6104" s="2">
        <v>3</v>
      </c>
      <c r="AM6104" s="2">
        <v>2</v>
      </c>
      <c r="AN6104" s="2">
        <v>2</v>
      </c>
      <c r="AO6104" s="2">
        <v>2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</row>
    <row r="6105" spans="1:46" x14ac:dyDescent="0.2">
      <c r="A6105" s="2">
        <v>1702894</v>
      </c>
      <c r="B6105" s="2">
        <v>882325</v>
      </c>
      <c r="C6105" s="7">
        <v>25.223772087774002</v>
      </c>
      <c r="D6105" s="7">
        <v>37.1135613486761</v>
      </c>
      <c r="E6105" s="19" t="s">
        <v>6293</v>
      </c>
      <c r="F6105" s="46">
        <f>INDEX(Δεδομένα!$P:$P,MATCH('2021'!E6105,Δεδομένα!$O:$O,0))</f>
        <v>189</v>
      </c>
      <c r="G6105" s="49" t="s">
        <v>6244</v>
      </c>
      <c r="H6105" s="51" t="str">
        <f>INDEX(Δεδομένα!B$1:B$51,MATCH('2021'!G6105,Δεδομένα!A$1:A$51,0))</f>
        <v>ΝΟΤΙΟΥ ΑΙΓΑΙΟΥ</v>
      </c>
      <c r="I6105" s="53">
        <f>INDEX(Δεδομένα!E$1:E$13,MATCH('2021'!H6105,Δεδομένα!D$1:D$13,0))</f>
        <v>10</v>
      </c>
      <c r="J6105" s="4">
        <v>44420</v>
      </c>
      <c r="K6105" s="3" t="s">
        <v>31</v>
      </c>
      <c r="L6105" s="17" t="str">
        <f t="shared" si="496"/>
        <v>12/08/2021 17:38</v>
      </c>
      <c r="M6105" s="4">
        <v>44421</v>
      </c>
      <c r="N6105" s="3" t="s">
        <v>5676</v>
      </c>
      <c r="O6105" s="17" t="str">
        <f t="shared" si="497"/>
        <v>13/08/2021 06:50</v>
      </c>
      <c r="P6105" s="24">
        <f t="shared" si="498"/>
        <v>0.54999999999563443</v>
      </c>
      <c r="Q6105" s="28">
        <v>0</v>
      </c>
      <c r="R6105" s="27">
        <f t="shared" si="499"/>
        <v>791.99999999371357</v>
      </c>
      <c r="S6105" s="3" t="s">
        <v>4</v>
      </c>
      <c r="T6105" s="3" t="s">
        <v>6294</v>
      </c>
      <c r="U6105" s="3" t="s">
        <v>4</v>
      </c>
      <c r="V6105" s="3" t="s">
        <v>6297</v>
      </c>
      <c r="W6105" s="5">
        <v>0</v>
      </c>
      <c r="X6105" s="5">
        <v>1</v>
      </c>
      <c r="Y6105" s="5">
        <v>0</v>
      </c>
      <c r="Z6105" s="5">
        <v>3</v>
      </c>
      <c r="AA6105" s="5">
        <v>0</v>
      </c>
      <c r="AB6105" s="5">
        <v>1</v>
      </c>
      <c r="AC6105" s="5">
        <v>0</v>
      </c>
      <c r="AD6105" s="5">
        <v>0</v>
      </c>
      <c r="AE6105" s="2">
        <v>7</v>
      </c>
      <c r="AF6105" s="2">
        <v>0</v>
      </c>
      <c r="AG6105" s="2">
        <v>0</v>
      </c>
      <c r="AH6105" s="2">
        <v>0</v>
      </c>
      <c r="AI6105" s="2">
        <v>13</v>
      </c>
      <c r="AJ6105" s="2">
        <v>3</v>
      </c>
      <c r="AK6105" s="2">
        <v>0</v>
      </c>
      <c r="AL6105" s="2">
        <v>2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</row>
    <row r="6106" spans="1:46" x14ac:dyDescent="0.2">
      <c r="A6106" s="2">
        <v>1702897</v>
      </c>
      <c r="B6106" s="2">
        <v>883399</v>
      </c>
      <c r="C6106" s="7">
        <v>25.236829139430601</v>
      </c>
      <c r="D6106" s="7">
        <v>37.067412237201097</v>
      </c>
      <c r="E6106" s="19" t="s">
        <v>6293</v>
      </c>
      <c r="F6106" s="46">
        <f>INDEX(Δεδομένα!$P:$P,MATCH('2021'!E6106,Δεδομένα!$O:$O,0))</f>
        <v>189</v>
      </c>
      <c r="G6106" s="49" t="s">
        <v>6244</v>
      </c>
      <c r="H6106" s="51" t="str">
        <f>INDEX(Δεδομένα!B$1:B$51,MATCH('2021'!G6106,Δεδομένα!A$1:A$51,0))</f>
        <v>ΝΟΤΙΟΥ ΑΙΓΑΙΟΥ</v>
      </c>
      <c r="I6106" s="53">
        <f>INDEX(Δεδομένα!E$1:E$13,MATCH('2021'!H6106,Δεδομένα!D$1:D$13,0))</f>
        <v>10</v>
      </c>
      <c r="J6106" s="4">
        <v>44424</v>
      </c>
      <c r="K6106" s="3" t="s">
        <v>6298</v>
      </c>
      <c r="L6106" s="17" t="str">
        <f t="shared" si="496"/>
        <v>16/08/2021 04:36</v>
      </c>
      <c r="M6106" s="4">
        <v>44424</v>
      </c>
      <c r="N6106" s="3" t="s">
        <v>2233</v>
      </c>
      <c r="O6106" s="17" t="str">
        <f t="shared" si="497"/>
        <v>16/08/2021 22:19</v>
      </c>
      <c r="P6106" s="24">
        <f t="shared" si="498"/>
        <v>0.7381944444423425</v>
      </c>
      <c r="Q6106" s="28">
        <v>0</v>
      </c>
      <c r="R6106" s="27">
        <f t="shared" si="499"/>
        <v>1062.9999999969732</v>
      </c>
      <c r="S6106" s="3" t="s">
        <v>4</v>
      </c>
      <c r="T6106" s="3" t="s">
        <v>6294</v>
      </c>
      <c r="U6106" s="3" t="s">
        <v>4</v>
      </c>
      <c r="V6106" s="3" t="s">
        <v>6299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0.5</v>
      </c>
      <c r="AE6106" s="2">
        <v>7</v>
      </c>
      <c r="AF6106" s="2">
        <v>0</v>
      </c>
      <c r="AG6106" s="2">
        <v>0</v>
      </c>
      <c r="AH6106" s="2">
        <v>0</v>
      </c>
      <c r="AI6106" s="2">
        <v>2</v>
      </c>
      <c r="AJ6106" s="2">
        <v>3</v>
      </c>
      <c r="AK6106" s="2">
        <v>0</v>
      </c>
      <c r="AL6106" s="2">
        <v>2</v>
      </c>
      <c r="AM6106" s="2">
        <v>3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</row>
    <row r="6107" spans="1:46" x14ac:dyDescent="0.2">
      <c r="A6107" s="2">
        <v>1628832</v>
      </c>
      <c r="B6107" s="2">
        <v>816188</v>
      </c>
      <c r="C6107" s="7">
        <v>25.5509192921362</v>
      </c>
      <c r="D6107" s="7">
        <v>37.142873296128499</v>
      </c>
      <c r="E6107" s="19" t="s">
        <v>6300</v>
      </c>
      <c r="F6107" s="46">
        <f>INDEX(Δεδομένα!$P:$P,MATCH('2021'!E6107,Δεδομένα!$O:$O,0))</f>
        <v>190</v>
      </c>
      <c r="G6107" s="49" t="s">
        <v>6244</v>
      </c>
      <c r="H6107" s="51" t="str">
        <f>INDEX(Δεδομένα!B$1:B$51,MATCH('2021'!G6107,Δεδομένα!A$1:A$51,0))</f>
        <v>ΝΟΤΙΟΥ ΑΙΓΑΙΟΥ</v>
      </c>
      <c r="I6107" s="53">
        <f>INDEX(Δεδομένα!E$1:E$13,MATCH('2021'!H6107,Δεδομένα!D$1:D$13,0))</f>
        <v>10</v>
      </c>
      <c r="J6107" s="4">
        <v>44200</v>
      </c>
      <c r="K6107" s="3" t="s">
        <v>299</v>
      </c>
      <c r="L6107" s="17" t="str">
        <f t="shared" si="496"/>
        <v>04/01/2021 13:10</v>
      </c>
      <c r="M6107" s="4">
        <v>44200</v>
      </c>
      <c r="N6107" s="3" t="s">
        <v>161</v>
      </c>
      <c r="O6107" s="17" t="str">
        <f t="shared" si="497"/>
        <v>04/01/2021 15:00</v>
      </c>
      <c r="P6107" s="24">
        <f t="shared" si="498"/>
        <v>7.6388888890505768E-2</v>
      </c>
      <c r="Q6107" s="28">
        <v>0</v>
      </c>
      <c r="R6107" s="27">
        <f t="shared" si="499"/>
        <v>110.00000000232831</v>
      </c>
      <c r="S6107" s="3" t="s">
        <v>4</v>
      </c>
      <c r="T6107" s="3" t="s">
        <v>6301</v>
      </c>
      <c r="U6107" s="3" t="s">
        <v>4</v>
      </c>
      <c r="V6107" s="3" t="s">
        <v>542</v>
      </c>
      <c r="W6107" s="5">
        <v>0</v>
      </c>
      <c r="X6107" s="5">
        <v>0</v>
      </c>
      <c r="Y6107" s="5">
        <v>0</v>
      </c>
      <c r="Z6107" s="5">
        <v>5</v>
      </c>
      <c r="AA6107" s="5">
        <v>0</v>
      </c>
      <c r="AB6107" s="5">
        <v>0</v>
      </c>
      <c r="AC6107" s="5">
        <v>0</v>
      </c>
      <c r="AD6107" s="5">
        <v>0</v>
      </c>
      <c r="AE6107" s="2">
        <v>2</v>
      </c>
      <c r="AF6107" s="2">
        <v>0</v>
      </c>
      <c r="AG6107" s="2">
        <v>0</v>
      </c>
      <c r="AH6107" s="2">
        <v>0</v>
      </c>
      <c r="AI6107" s="2">
        <v>0</v>
      </c>
      <c r="AJ6107" s="2">
        <v>1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 t="s">
        <v>4</v>
      </c>
      <c r="AT6107" s="2" t="s">
        <v>4</v>
      </c>
    </row>
    <row r="6108" spans="1:46" x14ac:dyDescent="0.2">
      <c r="A6108" s="2">
        <v>1628572</v>
      </c>
      <c r="B6108" s="2">
        <v>816188</v>
      </c>
      <c r="C6108" s="7">
        <v>25.5509192921362</v>
      </c>
      <c r="D6108" s="7">
        <v>37.142873296128499</v>
      </c>
      <c r="E6108" s="19" t="s">
        <v>6300</v>
      </c>
      <c r="F6108" s="46">
        <f>INDEX(Δεδομένα!$P:$P,MATCH('2021'!E6108,Δεδομένα!$O:$O,0))</f>
        <v>190</v>
      </c>
      <c r="G6108" s="49" t="s">
        <v>6244</v>
      </c>
      <c r="H6108" s="51" t="str">
        <f>INDEX(Δεδομένα!B$1:B$51,MATCH('2021'!G6108,Δεδομένα!A$1:A$51,0))</f>
        <v>ΝΟΤΙΟΥ ΑΙΓΑΙΟΥ</v>
      </c>
      <c r="I6108" s="53">
        <f>INDEX(Δεδομένα!E$1:E$13,MATCH('2021'!H6108,Δεδομένα!D$1:D$13,0))</f>
        <v>10</v>
      </c>
      <c r="J6108" s="4">
        <v>44200</v>
      </c>
      <c r="K6108" s="3" t="s">
        <v>3650</v>
      </c>
      <c r="L6108" s="17" t="str">
        <f t="shared" si="496"/>
        <v>04/01/2021 13:12</v>
      </c>
      <c r="M6108" s="4">
        <v>44200</v>
      </c>
      <c r="N6108" s="3" t="s">
        <v>161</v>
      </c>
      <c r="O6108" s="17" t="str">
        <f t="shared" si="497"/>
        <v>04/01/2021 15:00</v>
      </c>
      <c r="P6108" s="24">
        <f t="shared" si="498"/>
        <v>7.4999999997089617E-2</v>
      </c>
      <c r="Q6108" s="28">
        <v>0</v>
      </c>
      <c r="R6108" s="27">
        <f t="shared" si="499"/>
        <v>107.99999999580905</v>
      </c>
      <c r="S6108" s="3" t="s">
        <v>4</v>
      </c>
      <c r="T6108" s="3" t="s">
        <v>6301</v>
      </c>
      <c r="U6108" s="3" t="s">
        <v>4</v>
      </c>
      <c r="V6108" s="3" t="s">
        <v>542</v>
      </c>
      <c r="W6108" s="5">
        <v>0</v>
      </c>
      <c r="X6108" s="5">
        <v>0</v>
      </c>
      <c r="Y6108" s="5">
        <v>0</v>
      </c>
      <c r="Z6108" s="5">
        <v>5</v>
      </c>
      <c r="AA6108" s="5">
        <v>0</v>
      </c>
      <c r="AB6108" s="5">
        <v>0</v>
      </c>
      <c r="AC6108" s="5">
        <v>0</v>
      </c>
      <c r="AD6108" s="5">
        <v>0</v>
      </c>
      <c r="AE6108" s="2">
        <v>2</v>
      </c>
      <c r="AF6108" s="2">
        <v>0</v>
      </c>
      <c r="AG6108" s="2">
        <v>0</v>
      </c>
      <c r="AH6108" s="2">
        <v>0</v>
      </c>
      <c r="AI6108" s="2">
        <v>0</v>
      </c>
      <c r="AJ6108" s="2">
        <v>1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 t="s">
        <v>4</v>
      </c>
      <c r="AT6108" s="2" t="s">
        <v>4</v>
      </c>
    </row>
    <row r="6109" spans="1:46" x14ac:dyDescent="0.2">
      <c r="A6109" s="2">
        <v>1631422</v>
      </c>
      <c r="B6109" s="2">
        <v>820633</v>
      </c>
      <c r="C6109" s="7">
        <v>25.459626328942299</v>
      </c>
      <c r="D6109" s="7">
        <v>37.022836279460897</v>
      </c>
      <c r="E6109" s="19" t="s">
        <v>6300</v>
      </c>
      <c r="F6109" s="46">
        <f>INDEX(Δεδομένα!$P:$P,MATCH('2021'!E6109,Δεδομένα!$O:$O,0))</f>
        <v>190</v>
      </c>
      <c r="G6109" s="49" t="s">
        <v>6244</v>
      </c>
      <c r="H6109" s="51" t="str">
        <f>INDEX(Δεδομένα!B$1:B$51,MATCH('2021'!G6109,Δεδομένα!A$1:A$51,0))</f>
        <v>ΝΟΤΙΟΥ ΑΙΓΑΙΟΥ</v>
      </c>
      <c r="I6109" s="53">
        <f>INDEX(Δεδομένα!E$1:E$13,MATCH('2021'!H6109,Δεδομένα!D$1:D$13,0))</f>
        <v>10</v>
      </c>
      <c r="J6109" s="4">
        <v>44220</v>
      </c>
      <c r="K6109" s="3" t="s">
        <v>1073</v>
      </c>
      <c r="L6109" s="17" t="str">
        <f t="shared" si="496"/>
        <v>24/01/2021 14:57</v>
      </c>
      <c r="M6109" s="4">
        <v>44220</v>
      </c>
      <c r="N6109" s="3" t="s">
        <v>1284</v>
      </c>
      <c r="O6109" s="17" t="str">
        <f t="shared" si="497"/>
        <v>24/01/2021 17:57</v>
      </c>
      <c r="P6109" s="24">
        <f t="shared" si="498"/>
        <v>0.125</v>
      </c>
      <c r="Q6109" s="28">
        <v>0</v>
      </c>
      <c r="R6109" s="27">
        <f t="shared" si="499"/>
        <v>180</v>
      </c>
      <c r="S6109" s="3" t="s">
        <v>4</v>
      </c>
      <c r="T6109" s="3" t="s">
        <v>6301</v>
      </c>
      <c r="U6109" s="3" t="s">
        <v>4</v>
      </c>
      <c r="V6109" s="3" t="s">
        <v>6302</v>
      </c>
      <c r="W6109" s="5">
        <v>0</v>
      </c>
      <c r="X6109" s="5">
        <v>0</v>
      </c>
      <c r="Y6109" s="5">
        <v>0</v>
      </c>
      <c r="Z6109" s="5">
        <v>5</v>
      </c>
      <c r="AA6109" s="5">
        <v>0</v>
      </c>
      <c r="AB6109" s="5">
        <v>0</v>
      </c>
      <c r="AC6109" s="5">
        <v>0</v>
      </c>
      <c r="AD6109" s="5">
        <v>0</v>
      </c>
      <c r="AE6109" s="2">
        <v>3</v>
      </c>
      <c r="AF6109" s="2">
        <v>0</v>
      </c>
      <c r="AG6109" s="2">
        <v>0</v>
      </c>
      <c r="AH6109" s="2">
        <v>0</v>
      </c>
      <c r="AI6109" s="2">
        <v>0</v>
      </c>
      <c r="AJ6109" s="2">
        <v>2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 t="s">
        <v>4</v>
      </c>
      <c r="AT6109" s="2" t="s">
        <v>4</v>
      </c>
    </row>
    <row r="6110" spans="1:46" x14ac:dyDescent="0.2">
      <c r="A6110" s="2">
        <v>1633548</v>
      </c>
      <c r="B6110" s="2">
        <v>822272</v>
      </c>
      <c r="C6110" s="7">
        <v>25.5583546777621</v>
      </c>
      <c r="D6110" s="7">
        <v>37.161160482895497</v>
      </c>
      <c r="E6110" s="19" t="s">
        <v>6300</v>
      </c>
      <c r="F6110" s="46">
        <f>INDEX(Δεδομένα!$P:$P,MATCH('2021'!E6110,Δεδομένα!$O:$O,0))</f>
        <v>190</v>
      </c>
      <c r="G6110" s="49" t="s">
        <v>6244</v>
      </c>
      <c r="H6110" s="51" t="str">
        <f>INDEX(Δεδομένα!B$1:B$51,MATCH('2021'!G6110,Δεδομένα!A$1:A$51,0))</f>
        <v>ΝΟΤΙΟΥ ΑΙΓΑΙΟΥ</v>
      </c>
      <c r="I6110" s="53">
        <f>INDEX(Δεδομένα!E$1:E$13,MATCH('2021'!H6110,Δεδομένα!D$1:D$13,0))</f>
        <v>10</v>
      </c>
      <c r="J6110" s="4">
        <v>44227</v>
      </c>
      <c r="K6110" s="3" t="s">
        <v>29</v>
      </c>
      <c r="L6110" s="17" t="str">
        <f t="shared" si="496"/>
        <v>31/01/2021 10:25</v>
      </c>
      <c r="M6110" s="4">
        <v>44227</v>
      </c>
      <c r="N6110" s="3" t="s">
        <v>552</v>
      </c>
      <c r="O6110" s="17" t="str">
        <f t="shared" si="497"/>
        <v>31/01/2021 13:00</v>
      </c>
      <c r="P6110" s="24">
        <f t="shared" si="498"/>
        <v>0.10763888888322981</v>
      </c>
      <c r="Q6110" s="28">
        <v>0</v>
      </c>
      <c r="R6110" s="27">
        <f t="shared" si="499"/>
        <v>154.99999999185093</v>
      </c>
      <c r="S6110" s="3" t="s">
        <v>4</v>
      </c>
      <c r="T6110" s="3" t="s">
        <v>6301</v>
      </c>
      <c r="U6110" s="3" t="s">
        <v>4</v>
      </c>
      <c r="V6110" s="3" t="s">
        <v>6303</v>
      </c>
      <c r="W6110" s="5">
        <v>0</v>
      </c>
      <c r="X6110" s="5">
        <v>0</v>
      </c>
      <c r="Y6110" s="5">
        <v>0</v>
      </c>
      <c r="Z6110" s="5">
        <v>0.5</v>
      </c>
      <c r="AA6110" s="5">
        <v>0</v>
      </c>
      <c r="AB6110" s="5">
        <v>0</v>
      </c>
      <c r="AC6110" s="5">
        <v>0</v>
      </c>
      <c r="AD6110" s="5">
        <v>0</v>
      </c>
      <c r="AE6110" s="2">
        <v>3</v>
      </c>
      <c r="AF6110" s="2">
        <v>0</v>
      </c>
      <c r="AG6110" s="2">
        <v>0</v>
      </c>
      <c r="AH6110" s="2">
        <v>0</v>
      </c>
      <c r="AI6110" s="2">
        <v>0</v>
      </c>
      <c r="AJ6110" s="2">
        <v>1</v>
      </c>
      <c r="AK6110" s="2">
        <v>1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 t="s">
        <v>4</v>
      </c>
      <c r="AT6110" s="2" t="s">
        <v>4</v>
      </c>
    </row>
    <row r="6111" spans="1:46" x14ac:dyDescent="0.2">
      <c r="A6111" s="2">
        <v>1637088</v>
      </c>
      <c r="B6111" s="2">
        <v>825108</v>
      </c>
      <c r="C6111" s="7">
        <v>25.471825380475899</v>
      </c>
      <c r="D6111" s="7">
        <v>37.078822814560802</v>
      </c>
      <c r="E6111" s="19" t="s">
        <v>6300</v>
      </c>
      <c r="F6111" s="46">
        <f>INDEX(Δεδομένα!$P:$P,MATCH('2021'!E6111,Δεδομένα!$O:$O,0))</f>
        <v>190</v>
      </c>
      <c r="G6111" s="49" t="s">
        <v>6244</v>
      </c>
      <c r="H6111" s="51" t="str">
        <f>INDEX(Δεδομένα!B$1:B$51,MATCH('2021'!G6111,Δεδομένα!A$1:A$51,0))</f>
        <v>ΝΟΤΙΟΥ ΑΙΓΑΙΟΥ</v>
      </c>
      <c r="I6111" s="53">
        <f>INDEX(Δεδομένα!E$1:E$13,MATCH('2021'!H6111,Δεδομένα!D$1:D$13,0))</f>
        <v>10</v>
      </c>
      <c r="J6111" s="4">
        <v>44239</v>
      </c>
      <c r="K6111" s="3" t="s">
        <v>775</v>
      </c>
      <c r="L6111" s="17" t="str">
        <f t="shared" si="496"/>
        <v>12/02/2021 10:05</v>
      </c>
      <c r="M6111" s="4">
        <v>44239</v>
      </c>
      <c r="N6111" s="3" t="s">
        <v>238</v>
      </c>
      <c r="O6111" s="17" t="str">
        <f t="shared" si="497"/>
        <v>12/02/2021 11:30</v>
      </c>
      <c r="P6111" s="24">
        <f t="shared" si="498"/>
        <v>5.9027777773735579E-2</v>
      </c>
      <c r="Q6111" s="28">
        <v>0</v>
      </c>
      <c r="R6111" s="27">
        <f t="shared" si="499"/>
        <v>84.999999994179234</v>
      </c>
      <c r="S6111" s="3" t="s">
        <v>4</v>
      </c>
      <c r="T6111" s="3" t="s">
        <v>6301</v>
      </c>
      <c r="U6111" s="3" t="s">
        <v>4</v>
      </c>
      <c r="V6111" s="3" t="s">
        <v>6304</v>
      </c>
      <c r="W6111" s="5">
        <v>0</v>
      </c>
      <c r="X6111" s="5">
        <v>0</v>
      </c>
      <c r="Y6111" s="5">
        <v>0</v>
      </c>
      <c r="Z6111" s="5">
        <v>10</v>
      </c>
      <c r="AA6111" s="5">
        <v>0</v>
      </c>
      <c r="AB6111" s="5">
        <v>0</v>
      </c>
      <c r="AC6111" s="5">
        <v>0</v>
      </c>
      <c r="AD6111" s="5">
        <v>0</v>
      </c>
      <c r="AE6111" s="2">
        <v>2</v>
      </c>
      <c r="AF6111" s="2">
        <v>0</v>
      </c>
      <c r="AG6111" s="2">
        <v>0</v>
      </c>
      <c r="AH6111" s="2">
        <v>0</v>
      </c>
      <c r="AI6111" s="2">
        <v>0</v>
      </c>
      <c r="AJ6111" s="2">
        <v>1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 t="s">
        <v>4</v>
      </c>
      <c r="AT6111" s="2" t="s">
        <v>4</v>
      </c>
    </row>
    <row r="6112" spans="1:46" x14ac:dyDescent="0.2">
      <c r="A6112" s="2">
        <v>1637091</v>
      </c>
      <c r="B6112" s="2">
        <v>825234</v>
      </c>
      <c r="C6112" s="7">
        <v>25.3888939853063</v>
      </c>
      <c r="D6112" s="7">
        <v>37.091258109775403</v>
      </c>
      <c r="E6112" s="19" t="s">
        <v>6300</v>
      </c>
      <c r="F6112" s="46">
        <f>INDEX(Δεδομένα!$P:$P,MATCH('2021'!E6112,Δεδομένα!$O:$O,0))</f>
        <v>190</v>
      </c>
      <c r="G6112" s="49" t="s">
        <v>6244</v>
      </c>
      <c r="H6112" s="51" t="str">
        <f>INDEX(Δεδομένα!B$1:B$51,MATCH('2021'!G6112,Δεδομένα!A$1:A$51,0))</f>
        <v>ΝΟΤΙΟΥ ΑΙΓΑΙΟΥ</v>
      </c>
      <c r="I6112" s="53">
        <f>INDEX(Δεδομένα!E$1:E$13,MATCH('2021'!H6112,Δεδομένα!D$1:D$13,0))</f>
        <v>10</v>
      </c>
      <c r="J6112" s="4">
        <v>44239</v>
      </c>
      <c r="K6112" s="3" t="s">
        <v>404</v>
      </c>
      <c r="L6112" s="17" t="str">
        <f t="shared" si="496"/>
        <v>12/02/2021 18:05</v>
      </c>
      <c r="M6112" s="4">
        <v>44239</v>
      </c>
      <c r="N6112" s="3" t="s">
        <v>1763</v>
      </c>
      <c r="O6112" s="17" t="str">
        <f t="shared" si="497"/>
        <v>12/02/2021 19:32</v>
      </c>
      <c r="P6112" s="24">
        <f t="shared" si="498"/>
        <v>6.0416666667151731E-2</v>
      </c>
      <c r="Q6112" s="28">
        <v>0</v>
      </c>
      <c r="R6112" s="27">
        <f t="shared" si="499"/>
        <v>87.000000000698492</v>
      </c>
      <c r="S6112" s="3" t="s">
        <v>4</v>
      </c>
      <c r="T6112" s="3" t="s">
        <v>6301</v>
      </c>
      <c r="U6112" s="3" t="s">
        <v>4</v>
      </c>
      <c r="V6112" s="3" t="s">
        <v>2891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0.1</v>
      </c>
      <c r="AC6112" s="5">
        <v>0.1</v>
      </c>
      <c r="AD6112" s="5">
        <v>0</v>
      </c>
      <c r="AE6112" s="2">
        <v>2</v>
      </c>
      <c r="AF6112" s="2">
        <v>0</v>
      </c>
      <c r="AG6112" s="2">
        <v>0</v>
      </c>
      <c r="AH6112" s="2">
        <v>0</v>
      </c>
      <c r="AI6112" s="2">
        <v>0</v>
      </c>
      <c r="AJ6112" s="2">
        <v>1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 t="s">
        <v>4</v>
      </c>
      <c r="AT6112" s="2" t="s">
        <v>4</v>
      </c>
    </row>
    <row r="6113" spans="1:46" x14ac:dyDescent="0.2">
      <c r="A6113" s="2">
        <v>1637093</v>
      </c>
      <c r="B6113" s="2">
        <v>825441</v>
      </c>
      <c r="C6113" s="7">
        <v>25.475892885919698</v>
      </c>
      <c r="D6113" s="7">
        <v>37.095004080697599</v>
      </c>
      <c r="E6113" s="19" t="s">
        <v>6300</v>
      </c>
      <c r="F6113" s="46">
        <f>INDEX(Δεδομένα!$P:$P,MATCH('2021'!E6113,Δεδομένα!$O:$O,0))</f>
        <v>190</v>
      </c>
      <c r="G6113" s="49" t="s">
        <v>6244</v>
      </c>
      <c r="H6113" s="51" t="str">
        <f>INDEX(Δεδομένα!B$1:B$51,MATCH('2021'!G6113,Δεδομένα!A$1:A$51,0))</f>
        <v>ΝΟΤΙΟΥ ΑΙΓΑΙΟΥ</v>
      </c>
      <c r="I6113" s="53">
        <f>INDEX(Δεδομένα!E$1:E$13,MATCH('2021'!H6113,Δεδομένα!D$1:D$13,0))</f>
        <v>10</v>
      </c>
      <c r="J6113" s="4">
        <v>44240</v>
      </c>
      <c r="K6113" s="3" t="s">
        <v>146</v>
      </c>
      <c r="L6113" s="17" t="str">
        <f t="shared" si="496"/>
        <v>13/02/2021 16:30</v>
      </c>
      <c r="M6113" s="4">
        <v>44240</v>
      </c>
      <c r="N6113" s="3" t="s">
        <v>111</v>
      </c>
      <c r="O6113" s="17" t="str">
        <f t="shared" si="497"/>
        <v>13/02/2021 19:20</v>
      </c>
      <c r="P6113" s="24">
        <f t="shared" si="498"/>
        <v>0.11805555555474712</v>
      </c>
      <c r="Q6113" s="28">
        <v>0</v>
      </c>
      <c r="R6113" s="27">
        <f t="shared" si="499"/>
        <v>169.99999999883585</v>
      </c>
      <c r="S6113" s="3" t="s">
        <v>4</v>
      </c>
      <c r="T6113" s="3" t="s">
        <v>6301</v>
      </c>
      <c r="U6113" s="3" t="s">
        <v>4</v>
      </c>
      <c r="V6113" s="3" t="s">
        <v>6305</v>
      </c>
      <c r="W6113" s="5">
        <v>0</v>
      </c>
      <c r="X6113" s="5">
        <v>0</v>
      </c>
      <c r="Y6113" s="5">
        <v>0</v>
      </c>
      <c r="Z6113" s="5">
        <v>30</v>
      </c>
      <c r="AA6113" s="5">
        <v>0</v>
      </c>
      <c r="AB6113" s="5">
        <v>0</v>
      </c>
      <c r="AC6113" s="5">
        <v>0</v>
      </c>
      <c r="AD6113" s="5">
        <v>0</v>
      </c>
      <c r="AE6113" s="2">
        <v>6</v>
      </c>
      <c r="AF6113" s="2">
        <v>0</v>
      </c>
      <c r="AG6113" s="2">
        <v>0</v>
      </c>
      <c r="AH6113" s="2">
        <v>0</v>
      </c>
      <c r="AI6113" s="2">
        <v>0</v>
      </c>
      <c r="AJ6113" s="2">
        <v>2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 t="s">
        <v>4</v>
      </c>
      <c r="AT6113" s="2" t="s">
        <v>4</v>
      </c>
    </row>
    <row r="6114" spans="1:46" x14ac:dyDescent="0.2">
      <c r="A6114" s="2">
        <v>1645594</v>
      </c>
      <c r="B6114" s="2">
        <v>836329</v>
      </c>
      <c r="C6114" s="7">
        <v>25.489950012363899</v>
      </c>
      <c r="D6114" s="7">
        <v>37.093998775480401</v>
      </c>
      <c r="E6114" s="19" t="s">
        <v>6300</v>
      </c>
      <c r="F6114" s="46">
        <f>INDEX(Δεδομένα!$P:$P,MATCH('2021'!E6114,Δεδομένα!$O:$O,0))</f>
        <v>190</v>
      </c>
      <c r="G6114" s="49" t="s">
        <v>6244</v>
      </c>
      <c r="H6114" s="51" t="str">
        <f>INDEX(Δεδομένα!B$1:B$51,MATCH('2021'!G6114,Δεδομένα!A$1:A$51,0))</f>
        <v>ΝΟΤΙΟΥ ΑΙΓΑΙΟΥ</v>
      </c>
      <c r="I6114" s="53">
        <f>INDEX(Δεδομένα!E$1:E$13,MATCH('2021'!H6114,Δεδομένα!D$1:D$13,0))</f>
        <v>10</v>
      </c>
      <c r="J6114" s="4">
        <v>44264</v>
      </c>
      <c r="K6114" s="3" t="s">
        <v>3331</v>
      </c>
      <c r="L6114" s="17" t="str">
        <f t="shared" si="496"/>
        <v>09/03/2021 16:22</v>
      </c>
      <c r="M6114" s="4">
        <v>44264</v>
      </c>
      <c r="N6114" s="3" t="s">
        <v>985</v>
      </c>
      <c r="O6114" s="17" t="str">
        <f t="shared" si="497"/>
        <v>09/03/2021 17:21</v>
      </c>
      <c r="P6114" s="24">
        <f t="shared" si="498"/>
        <v>4.0972222224809229E-2</v>
      </c>
      <c r="Q6114" s="28">
        <v>0</v>
      </c>
      <c r="R6114" s="27">
        <f t="shared" si="499"/>
        <v>59.00000000372529</v>
      </c>
      <c r="S6114" s="3" t="s">
        <v>4</v>
      </c>
      <c r="T6114" s="3" t="s">
        <v>6301</v>
      </c>
      <c r="U6114" s="3" t="s">
        <v>4</v>
      </c>
      <c r="V6114" s="3" t="s">
        <v>6306</v>
      </c>
      <c r="W6114" s="5">
        <v>0</v>
      </c>
      <c r="X6114" s="5">
        <v>1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2">
        <v>2</v>
      </c>
      <c r="AF6114" s="2">
        <v>0</v>
      </c>
      <c r="AG6114" s="2">
        <v>0</v>
      </c>
      <c r="AH6114" s="2">
        <v>0</v>
      </c>
      <c r="AI6114" s="2">
        <v>0</v>
      </c>
      <c r="AJ6114" s="2">
        <v>1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 t="s">
        <v>4</v>
      </c>
      <c r="AT6114" s="2" t="s">
        <v>4</v>
      </c>
    </row>
    <row r="6115" spans="1:46" x14ac:dyDescent="0.2">
      <c r="A6115" s="2">
        <v>1645944</v>
      </c>
      <c r="B6115" s="2">
        <v>836626</v>
      </c>
      <c r="C6115" s="7">
        <v>25.5058585340607</v>
      </c>
      <c r="D6115" s="7">
        <v>37.188066247424402</v>
      </c>
      <c r="E6115" s="19" t="s">
        <v>6300</v>
      </c>
      <c r="F6115" s="46">
        <f>INDEX(Δεδομένα!$P:$P,MATCH('2021'!E6115,Δεδομένα!$O:$O,0))</f>
        <v>190</v>
      </c>
      <c r="G6115" s="49" t="s">
        <v>6244</v>
      </c>
      <c r="H6115" s="51" t="str">
        <f>INDEX(Δεδομένα!B$1:B$51,MATCH('2021'!G6115,Δεδομένα!A$1:A$51,0))</f>
        <v>ΝΟΤΙΟΥ ΑΙΓΑΙΟΥ</v>
      </c>
      <c r="I6115" s="53">
        <f>INDEX(Δεδομένα!E$1:E$13,MATCH('2021'!H6115,Δεδομένα!D$1:D$13,0))</f>
        <v>10</v>
      </c>
      <c r="J6115" s="4">
        <v>44265</v>
      </c>
      <c r="K6115" s="3" t="s">
        <v>1233</v>
      </c>
      <c r="L6115" s="17" t="str">
        <f t="shared" si="496"/>
        <v>10/03/2021 16:45</v>
      </c>
      <c r="M6115" s="4">
        <v>44265</v>
      </c>
      <c r="N6115" s="3" t="s">
        <v>3142</v>
      </c>
      <c r="O6115" s="17" t="str">
        <f t="shared" si="497"/>
        <v>10/03/2021 22:36</v>
      </c>
      <c r="P6115" s="24">
        <f t="shared" si="498"/>
        <v>0.24375000000145519</v>
      </c>
      <c r="Q6115" s="28">
        <v>0</v>
      </c>
      <c r="R6115" s="27">
        <f t="shared" si="499"/>
        <v>351.00000000209548</v>
      </c>
      <c r="S6115" s="3" t="s">
        <v>4</v>
      </c>
      <c r="T6115" s="3" t="s">
        <v>6301</v>
      </c>
      <c r="U6115" s="3" t="s">
        <v>4</v>
      </c>
      <c r="V6115" s="3" t="s">
        <v>6307</v>
      </c>
      <c r="W6115" s="5">
        <v>0</v>
      </c>
      <c r="X6115" s="5">
        <v>0</v>
      </c>
      <c r="Y6115" s="5">
        <v>0</v>
      </c>
      <c r="Z6115" s="5">
        <v>20</v>
      </c>
      <c r="AA6115" s="5">
        <v>0</v>
      </c>
      <c r="AB6115" s="5">
        <v>0</v>
      </c>
      <c r="AC6115" s="5">
        <v>0</v>
      </c>
      <c r="AD6115" s="5">
        <v>0</v>
      </c>
      <c r="AE6115" s="2">
        <v>5</v>
      </c>
      <c r="AF6115" s="2">
        <v>0</v>
      </c>
      <c r="AG6115" s="2">
        <v>0</v>
      </c>
      <c r="AH6115" s="2">
        <v>0</v>
      </c>
      <c r="AI6115" s="2">
        <v>0</v>
      </c>
      <c r="AJ6115" s="2">
        <v>2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 t="s">
        <v>4</v>
      </c>
      <c r="AT6115" s="2" t="s">
        <v>4</v>
      </c>
    </row>
    <row r="6116" spans="1:46" x14ac:dyDescent="0.2">
      <c r="A6116" s="2">
        <v>1648719</v>
      </c>
      <c r="B6116" s="2">
        <v>839247</v>
      </c>
      <c r="C6116" s="7">
        <v>25.388603755617801</v>
      </c>
      <c r="D6116" s="7">
        <v>37.030854187720301</v>
      </c>
      <c r="E6116" s="19" t="s">
        <v>6300</v>
      </c>
      <c r="F6116" s="46">
        <f>INDEX(Δεδομένα!$P:$P,MATCH('2021'!E6116,Δεδομένα!$O:$O,0))</f>
        <v>190</v>
      </c>
      <c r="G6116" s="49" t="s">
        <v>6244</v>
      </c>
      <c r="H6116" s="51" t="str">
        <f>INDEX(Δεδομένα!B$1:B$51,MATCH('2021'!G6116,Δεδομένα!A$1:A$51,0))</f>
        <v>ΝΟΤΙΟΥ ΑΙΓΑΙΟΥ</v>
      </c>
      <c r="I6116" s="53">
        <f>INDEX(Δεδομένα!E$1:E$13,MATCH('2021'!H6116,Δεδομένα!D$1:D$13,0))</f>
        <v>10</v>
      </c>
      <c r="J6116" s="4">
        <v>44274</v>
      </c>
      <c r="K6116" s="3" t="s">
        <v>287</v>
      </c>
      <c r="L6116" s="17" t="str">
        <f t="shared" si="496"/>
        <v>19/03/2021 17:06</v>
      </c>
      <c r="M6116" s="4">
        <v>44274</v>
      </c>
      <c r="N6116" s="3" t="s">
        <v>111</v>
      </c>
      <c r="O6116" s="17" t="str">
        <f t="shared" si="497"/>
        <v>19/03/2021 19:20</v>
      </c>
      <c r="P6116" s="24">
        <f t="shared" si="498"/>
        <v>9.3055555553291924E-2</v>
      </c>
      <c r="Q6116" s="28">
        <v>0</v>
      </c>
      <c r="R6116" s="27">
        <f t="shared" si="499"/>
        <v>133.99999999674037</v>
      </c>
      <c r="S6116" s="3" t="s">
        <v>4</v>
      </c>
      <c r="T6116" s="3" t="s">
        <v>6301</v>
      </c>
      <c r="U6116" s="3" t="s">
        <v>4</v>
      </c>
      <c r="V6116" s="3" t="s">
        <v>6308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4</v>
      </c>
      <c r="AC6116" s="5">
        <v>0</v>
      </c>
      <c r="AD6116" s="5">
        <v>0</v>
      </c>
      <c r="AE6116" s="2">
        <v>2</v>
      </c>
      <c r="AF6116" s="2">
        <v>0</v>
      </c>
      <c r="AG6116" s="2">
        <v>0</v>
      </c>
      <c r="AH6116" s="2">
        <v>0</v>
      </c>
      <c r="AI6116" s="2">
        <v>0</v>
      </c>
      <c r="AJ6116" s="2">
        <v>1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 t="s">
        <v>4</v>
      </c>
      <c r="AT6116" s="2" t="s">
        <v>4</v>
      </c>
    </row>
    <row r="6117" spans="1:46" x14ac:dyDescent="0.2">
      <c r="A6117" s="2">
        <v>1652181</v>
      </c>
      <c r="B6117" s="2">
        <v>842680</v>
      </c>
      <c r="D6117" s="2"/>
      <c r="E6117" s="19" t="s">
        <v>6300</v>
      </c>
      <c r="F6117" s="46">
        <f>INDEX(Δεδομένα!$P:$P,MATCH('2021'!E6117,Δεδομένα!$O:$O,0))</f>
        <v>190</v>
      </c>
      <c r="G6117" s="49" t="s">
        <v>6244</v>
      </c>
      <c r="H6117" s="51" t="str">
        <f>INDEX(Δεδομένα!B$1:B$51,MATCH('2021'!G6117,Δεδομένα!A$1:A$51,0))</f>
        <v>ΝΟΤΙΟΥ ΑΙΓΑΙΟΥ</v>
      </c>
      <c r="I6117" s="53">
        <f>INDEX(Δεδομένα!E$1:E$13,MATCH('2021'!H6117,Δεδομένα!D$1:D$13,0))</f>
        <v>10</v>
      </c>
      <c r="J6117" s="4">
        <v>44289</v>
      </c>
      <c r="K6117" s="3" t="s">
        <v>2391</v>
      </c>
      <c r="L6117" s="17" t="str">
        <f t="shared" si="496"/>
        <v>03/04/2021 19:54</v>
      </c>
      <c r="M6117" s="4">
        <v>44289</v>
      </c>
      <c r="N6117" s="3" t="s">
        <v>2233</v>
      </c>
      <c r="O6117" s="17" t="str">
        <f t="shared" si="497"/>
        <v>03/04/2021 22:19</v>
      </c>
      <c r="P6117" s="24">
        <f t="shared" si="498"/>
        <v>0.10069444443797693</v>
      </c>
      <c r="Q6117" s="28">
        <v>0</v>
      </c>
      <c r="R6117" s="27">
        <f t="shared" si="499"/>
        <v>144.99999999068677</v>
      </c>
      <c r="S6117" s="3" t="s">
        <v>4</v>
      </c>
      <c r="T6117" s="3" t="s">
        <v>6301</v>
      </c>
      <c r="U6117" s="3" t="s">
        <v>4</v>
      </c>
      <c r="V6117" s="3" t="s">
        <v>6309</v>
      </c>
      <c r="W6117" s="5">
        <v>0</v>
      </c>
      <c r="X6117" s="5">
        <v>0</v>
      </c>
      <c r="Y6117" s="5">
        <v>0</v>
      </c>
      <c r="Z6117" s="5">
        <v>1</v>
      </c>
      <c r="AA6117" s="5">
        <v>0</v>
      </c>
      <c r="AB6117" s="5">
        <v>0</v>
      </c>
      <c r="AC6117" s="5">
        <v>0</v>
      </c>
      <c r="AD6117" s="5">
        <v>0</v>
      </c>
      <c r="AE6117" s="2">
        <v>2</v>
      </c>
      <c r="AF6117" s="2">
        <v>0</v>
      </c>
      <c r="AG6117" s="2">
        <v>0</v>
      </c>
      <c r="AH6117" s="2">
        <v>0</v>
      </c>
      <c r="AI6117" s="2">
        <v>0</v>
      </c>
      <c r="AJ6117" s="2">
        <v>1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 t="s">
        <v>4</v>
      </c>
      <c r="AT6117" s="2" t="s">
        <v>4</v>
      </c>
    </row>
    <row r="6118" spans="1:46" x14ac:dyDescent="0.2">
      <c r="A6118" s="2">
        <v>1659450</v>
      </c>
      <c r="B6118" s="2">
        <v>850675</v>
      </c>
      <c r="C6118" s="7">
        <v>25.53875498515</v>
      </c>
      <c r="D6118" s="7">
        <v>37.172328217448197</v>
      </c>
      <c r="E6118" s="19" t="s">
        <v>6300</v>
      </c>
      <c r="F6118" s="46">
        <f>INDEX(Δεδομένα!$P:$P,MATCH('2021'!E6118,Δεδομένα!$O:$O,0))</f>
        <v>190</v>
      </c>
      <c r="G6118" s="49" t="s">
        <v>6244</v>
      </c>
      <c r="H6118" s="51" t="str">
        <f>INDEX(Δεδομένα!B$1:B$51,MATCH('2021'!G6118,Δεδομένα!A$1:A$51,0))</f>
        <v>ΝΟΤΙΟΥ ΑΙΓΑΙΟΥ</v>
      </c>
      <c r="I6118" s="53">
        <f>INDEX(Δεδομένα!E$1:E$13,MATCH('2021'!H6118,Δεδομένα!D$1:D$13,0))</f>
        <v>10</v>
      </c>
      <c r="J6118" s="4">
        <v>44291</v>
      </c>
      <c r="K6118" s="3" t="s">
        <v>237</v>
      </c>
      <c r="L6118" s="17" t="str">
        <f t="shared" si="496"/>
        <v>05/04/2021 12:30</v>
      </c>
      <c r="M6118" s="4">
        <v>44291</v>
      </c>
      <c r="N6118" s="3" t="s">
        <v>46</v>
      </c>
      <c r="O6118" s="17" t="str">
        <f t="shared" si="497"/>
        <v>05/04/2021 16:55</v>
      </c>
      <c r="P6118" s="24">
        <f t="shared" si="498"/>
        <v>0.18402777777373558</v>
      </c>
      <c r="Q6118" s="28">
        <v>0</v>
      </c>
      <c r="R6118" s="27">
        <f t="shared" si="499"/>
        <v>264.99999999417923</v>
      </c>
      <c r="S6118" s="3" t="s">
        <v>4</v>
      </c>
      <c r="T6118" s="3" t="s">
        <v>6301</v>
      </c>
      <c r="U6118" s="3" t="s">
        <v>4</v>
      </c>
      <c r="V6118" s="3" t="s">
        <v>6310</v>
      </c>
      <c r="W6118" s="5">
        <v>0</v>
      </c>
      <c r="X6118" s="5">
        <v>0</v>
      </c>
      <c r="Y6118" s="5">
        <v>0</v>
      </c>
      <c r="Z6118" s="5">
        <v>2</v>
      </c>
      <c r="AA6118" s="5">
        <v>0</v>
      </c>
      <c r="AB6118" s="5">
        <v>0</v>
      </c>
      <c r="AC6118" s="5">
        <v>0</v>
      </c>
      <c r="AD6118" s="5">
        <v>0</v>
      </c>
      <c r="AE6118" s="2">
        <v>4</v>
      </c>
      <c r="AF6118" s="2">
        <v>0</v>
      </c>
      <c r="AG6118" s="2">
        <v>0</v>
      </c>
      <c r="AH6118" s="2">
        <v>0</v>
      </c>
      <c r="AI6118" s="2">
        <v>0</v>
      </c>
      <c r="AJ6118" s="2">
        <v>2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 t="s">
        <v>4</v>
      </c>
      <c r="AT6118" s="2" t="s">
        <v>4</v>
      </c>
    </row>
    <row r="6119" spans="1:46" x14ac:dyDescent="0.2">
      <c r="A6119" s="2">
        <v>1653120</v>
      </c>
      <c r="B6119" s="2">
        <v>843553</v>
      </c>
      <c r="C6119" s="7">
        <v>25.392243103627901</v>
      </c>
      <c r="D6119" s="7">
        <v>37.089827851605499</v>
      </c>
      <c r="E6119" s="19" t="s">
        <v>6300</v>
      </c>
      <c r="F6119" s="46">
        <f>INDEX(Δεδομένα!$P:$P,MATCH('2021'!E6119,Δεδομένα!$O:$O,0))</f>
        <v>190</v>
      </c>
      <c r="G6119" s="49" t="s">
        <v>6244</v>
      </c>
      <c r="H6119" s="51" t="str">
        <f>INDEX(Δεδομένα!B$1:B$51,MATCH('2021'!G6119,Δεδομένα!A$1:A$51,0))</f>
        <v>ΝΟΤΙΟΥ ΑΙΓΑΙΟΥ</v>
      </c>
      <c r="I6119" s="53">
        <f>INDEX(Δεδομένα!E$1:E$13,MATCH('2021'!H6119,Δεδομένα!D$1:D$13,0))</f>
        <v>10</v>
      </c>
      <c r="J6119" s="4">
        <v>44293</v>
      </c>
      <c r="K6119" s="3" t="s">
        <v>157</v>
      </c>
      <c r="L6119" s="17" t="str">
        <f t="shared" si="496"/>
        <v>07/04/2021 13:55</v>
      </c>
      <c r="M6119" s="4">
        <v>44293</v>
      </c>
      <c r="N6119" s="3" t="s">
        <v>415</v>
      </c>
      <c r="O6119" s="17" t="str">
        <f t="shared" si="497"/>
        <v>07/04/2021 16:40</v>
      </c>
      <c r="P6119" s="24">
        <f t="shared" si="498"/>
        <v>0.11458333333575865</v>
      </c>
      <c r="Q6119" s="28">
        <v>0</v>
      </c>
      <c r="R6119" s="27">
        <f t="shared" si="499"/>
        <v>165.00000000349246</v>
      </c>
      <c r="S6119" s="3" t="s">
        <v>4</v>
      </c>
      <c r="T6119" s="3" t="s">
        <v>6301</v>
      </c>
      <c r="U6119" s="3" t="s">
        <v>4</v>
      </c>
      <c r="V6119" s="3" t="s">
        <v>6311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1</v>
      </c>
      <c r="AC6119" s="5">
        <v>0</v>
      </c>
      <c r="AD6119" s="5">
        <v>0</v>
      </c>
      <c r="AE6119" s="2">
        <v>2</v>
      </c>
      <c r="AF6119" s="2">
        <v>0</v>
      </c>
      <c r="AG6119" s="2">
        <v>0</v>
      </c>
      <c r="AH6119" s="2">
        <v>0</v>
      </c>
      <c r="AI6119" s="2">
        <v>0</v>
      </c>
      <c r="AJ6119" s="2">
        <v>1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 t="s">
        <v>4</v>
      </c>
      <c r="AT6119" s="2" t="s">
        <v>4</v>
      </c>
    </row>
    <row r="6120" spans="1:46" x14ac:dyDescent="0.2">
      <c r="A6120" s="2">
        <v>1653122</v>
      </c>
      <c r="B6120" s="2">
        <v>843668</v>
      </c>
      <c r="D6120" s="2"/>
      <c r="E6120" s="19" t="s">
        <v>6300</v>
      </c>
      <c r="F6120" s="46">
        <f>INDEX(Δεδομένα!$P:$P,MATCH('2021'!E6120,Δεδομένα!$O:$O,0))</f>
        <v>190</v>
      </c>
      <c r="G6120" s="49" t="s">
        <v>6244</v>
      </c>
      <c r="H6120" s="51" t="str">
        <f>INDEX(Δεδομένα!B$1:B$51,MATCH('2021'!G6120,Δεδομένα!A$1:A$51,0))</f>
        <v>ΝΟΤΙΟΥ ΑΙΓΑΙΟΥ</v>
      </c>
      <c r="I6120" s="53">
        <f>INDEX(Δεδομένα!E$1:E$13,MATCH('2021'!H6120,Δεδομένα!D$1:D$13,0))</f>
        <v>10</v>
      </c>
      <c r="J6120" s="4">
        <v>44293</v>
      </c>
      <c r="K6120" s="3" t="s">
        <v>147</v>
      </c>
      <c r="L6120" s="17" t="str">
        <f t="shared" si="496"/>
        <v>07/04/2021 20:00</v>
      </c>
      <c r="M6120" s="4">
        <v>44293</v>
      </c>
      <c r="N6120" s="3" t="s">
        <v>493</v>
      </c>
      <c r="O6120" s="17" t="str">
        <f t="shared" si="497"/>
        <v>07/04/2021 21:10</v>
      </c>
      <c r="P6120" s="24">
        <f t="shared" si="498"/>
        <v>4.8611111109494232E-2</v>
      </c>
      <c r="Q6120" s="28">
        <v>0</v>
      </c>
      <c r="R6120" s="27">
        <f t="shared" si="499"/>
        <v>69.999999997671694</v>
      </c>
      <c r="S6120" s="3" t="s">
        <v>4</v>
      </c>
      <c r="T6120" s="3" t="s">
        <v>6301</v>
      </c>
      <c r="U6120" s="3" t="s">
        <v>4</v>
      </c>
      <c r="V6120" s="3" t="s">
        <v>6312</v>
      </c>
      <c r="W6120" s="5">
        <v>0</v>
      </c>
      <c r="X6120" s="5">
        <v>0</v>
      </c>
      <c r="Y6120" s="5">
        <v>0</v>
      </c>
      <c r="Z6120" s="5">
        <v>2</v>
      </c>
      <c r="AA6120" s="5">
        <v>0</v>
      </c>
      <c r="AB6120" s="5">
        <v>0</v>
      </c>
      <c r="AC6120" s="5">
        <v>0</v>
      </c>
      <c r="AD6120" s="5">
        <v>0</v>
      </c>
      <c r="AE6120" s="2">
        <v>3</v>
      </c>
      <c r="AF6120" s="2">
        <v>0</v>
      </c>
      <c r="AG6120" s="2">
        <v>0</v>
      </c>
      <c r="AH6120" s="2">
        <v>0</v>
      </c>
      <c r="AI6120" s="2">
        <v>0</v>
      </c>
      <c r="AJ6120" s="2">
        <v>1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 t="s">
        <v>4</v>
      </c>
      <c r="AT6120" s="2" t="s">
        <v>4</v>
      </c>
    </row>
    <row r="6121" spans="1:46" x14ac:dyDescent="0.2">
      <c r="A6121" s="2">
        <v>1654811</v>
      </c>
      <c r="B6121" s="2">
        <v>845542</v>
      </c>
      <c r="C6121" s="7">
        <v>25.4432050236639</v>
      </c>
      <c r="D6121" s="7">
        <v>37.138012701277802</v>
      </c>
      <c r="E6121" s="19" t="s">
        <v>6300</v>
      </c>
      <c r="F6121" s="46">
        <f>INDEX(Δεδομένα!$P:$P,MATCH('2021'!E6121,Δεδομένα!$O:$O,0))</f>
        <v>190</v>
      </c>
      <c r="G6121" s="49" t="s">
        <v>6244</v>
      </c>
      <c r="H6121" s="51" t="str">
        <f>INDEX(Δεδομένα!B$1:B$51,MATCH('2021'!G6121,Δεδομένα!A$1:A$51,0))</f>
        <v>ΝΟΤΙΟΥ ΑΙΓΑΙΟΥ</v>
      </c>
      <c r="I6121" s="53">
        <f>INDEX(Δεδομένα!E$1:E$13,MATCH('2021'!H6121,Δεδομένα!D$1:D$13,0))</f>
        <v>10</v>
      </c>
      <c r="J6121" s="4">
        <v>44300</v>
      </c>
      <c r="K6121" s="3" t="s">
        <v>338</v>
      </c>
      <c r="L6121" s="17" t="str">
        <f t="shared" si="496"/>
        <v>14/04/2021 11:00</v>
      </c>
      <c r="M6121" s="4">
        <v>44300</v>
      </c>
      <c r="N6121" s="3" t="s">
        <v>499</v>
      </c>
      <c r="O6121" s="17" t="str">
        <f t="shared" si="497"/>
        <v>14/04/2021 15:10</v>
      </c>
      <c r="P6121" s="24">
        <f t="shared" si="498"/>
        <v>0.17361111110949423</v>
      </c>
      <c r="Q6121" s="28">
        <v>0</v>
      </c>
      <c r="R6121" s="27">
        <f t="shared" si="499"/>
        <v>249.99999999767169</v>
      </c>
      <c r="S6121" s="3" t="s">
        <v>4</v>
      </c>
      <c r="T6121" s="3" t="s">
        <v>6301</v>
      </c>
      <c r="U6121" s="3" t="s">
        <v>4</v>
      </c>
      <c r="V6121" s="3" t="s">
        <v>6313</v>
      </c>
      <c r="W6121" s="5">
        <v>0</v>
      </c>
      <c r="X6121" s="5">
        <v>0</v>
      </c>
      <c r="Y6121" s="5">
        <v>0</v>
      </c>
      <c r="Z6121" s="5">
        <v>0</v>
      </c>
      <c r="AA6121" s="5">
        <v>1</v>
      </c>
      <c r="AB6121" s="5">
        <v>1</v>
      </c>
      <c r="AC6121" s="5">
        <v>1</v>
      </c>
      <c r="AD6121" s="5">
        <v>0</v>
      </c>
      <c r="AE6121" s="2">
        <v>5</v>
      </c>
      <c r="AF6121" s="2">
        <v>0</v>
      </c>
      <c r="AG6121" s="2">
        <v>0</v>
      </c>
      <c r="AH6121" s="2">
        <v>0</v>
      </c>
      <c r="AI6121" s="2">
        <v>0</v>
      </c>
      <c r="AJ6121" s="2">
        <v>2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 t="s">
        <v>4</v>
      </c>
      <c r="AT6121" s="2" t="s">
        <v>4</v>
      </c>
    </row>
    <row r="6122" spans="1:46" x14ac:dyDescent="0.2">
      <c r="A6122" s="2">
        <v>1702534</v>
      </c>
      <c r="B6122" s="2">
        <v>850874</v>
      </c>
      <c r="C6122" s="7">
        <v>24.895713168285798</v>
      </c>
      <c r="D6122" s="7">
        <v>36.637086501099297</v>
      </c>
      <c r="E6122" s="19" t="s">
        <v>6300</v>
      </c>
      <c r="F6122" s="46">
        <f>INDEX(Δεδομένα!$P:$P,MATCH('2021'!E6122,Δεδομένα!$O:$O,0))</f>
        <v>190</v>
      </c>
      <c r="G6122" s="49" t="s">
        <v>6244</v>
      </c>
      <c r="H6122" s="51" t="str">
        <f>INDEX(Δεδομένα!B$1:B$51,MATCH('2021'!G6122,Δεδομένα!A$1:A$51,0))</f>
        <v>ΝΟΤΙΟΥ ΑΙΓΑΙΟΥ</v>
      </c>
      <c r="I6122" s="53">
        <f>INDEX(Δεδομένα!E$1:E$13,MATCH('2021'!H6122,Δεδομένα!D$1:D$13,0))</f>
        <v>10</v>
      </c>
      <c r="J6122" s="4">
        <v>44321</v>
      </c>
      <c r="K6122" s="3" t="s">
        <v>578</v>
      </c>
      <c r="L6122" s="17" t="str">
        <f t="shared" si="496"/>
        <v>05/05/2021 11:07</v>
      </c>
      <c r="M6122" s="4">
        <v>44321</v>
      </c>
      <c r="N6122" s="3" t="s">
        <v>2062</v>
      </c>
      <c r="O6122" s="17" t="str">
        <f t="shared" si="497"/>
        <v>05/05/2021 15:13</v>
      </c>
      <c r="P6122" s="24">
        <f t="shared" si="498"/>
        <v>0.17083333333721384</v>
      </c>
      <c r="Q6122" s="28">
        <v>0</v>
      </c>
      <c r="R6122" s="27">
        <f t="shared" si="499"/>
        <v>246.00000000558794</v>
      </c>
      <c r="S6122" s="3" t="s">
        <v>4</v>
      </c>
      <c r="T6122" s="3" t="s">
        <v>6314</v>
      </c>
      <c r="U6122" s="3" t="s">
        <v>4</v>
      </c>
      <c r="V6122" s="3" t="s">
        <v>6315</v>
      </c>
      <c r="W6122" s="5">
        <v>0</v>
      </c>
      <c r="X6122" s="5">
        <v>0</v>
      </c>
      <c r="Y6122" s="5">
        <v>0</v>
      </c>
      <c r="Z6122" s="5">
        <v>8</v>
      </c>
      <c r="AA6122" s="5">
        <v>0</v>
      </c>
      <c r="AB6122" s="5">
        <v>0</v>
      </c>
      <c r="AC6122" s="5">
        <v>0</v>
      </c>
      <c r="AD6122" s="5">
        <v>0</v>
      </c>
      <c r="AE6122" s="2">
        <v>6</v>
      </c>
      <c r="AF6122" s="2">
        <v>0</v>
      </c>
      <c r="AG6122" s="2">
        <v>20</v>
      </c>
      <c r="AH6122" s="2">
        <v>0</v>
      </c>
      <c r="AI6122" s="2">
        <v>0</v>
      </c>
      <c r="AJ6122" s="2">
        <v>1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2</v>
      </c>
      <c r="AQ6122" s="2">
        <v>0</v>
      </c>
      <c r="AR6122" s="2">
        <v>0</v>
      </c>
      <c r="AS6122" s="2">
        <v>0</v>
      </c>
      <c r="AT6122" s="2">
        <v>0</v>
      </c>
    </row>
    <row r="6123" spans="1:46" x14ac:dyDescent="0.2">
      <c r="A6123" s="2">
        <v>1665792</v>
      </c>
      <c r="B6123" s="2">
        <v>857832</v>
      </c>
      <c r="C6123" s="7">
        <v>25.404904527960401</v>
      </c>
      <c r="D6123" s="7">
        <v>37.072408546762802</v>
      </c>
      <c r="E6123" s="19" t="s">
        <v>6300</v>
      </c>
      <c r="F6123" s="46">
        <f>INDEX(Δεδομένα!$P:$P,MATCH('2021'!E6123,Δεδομένα!$O:$O,0))</f>
        <v>190</v>
      </c>
      <c r="G6123" s="49" t="s">
        <v>6244</v>
      </c>
      <c r="H6123" s="51" t="str">
        <f>INDEX(Δεδομένα!B$1:B$51,MATCH('2021'!G6123,Δεδομένα!A$1:A$51,0))</f>
        <v>ΝΟΤΙΟΥ ΑΙΓΑΙΟΥ</v>
      </c>
      <c r="I6123" s="53">
        <f>INDEX(Δεδομένα!E$1:E$13,MATCH('2021'!H6123,Δεδομένα!D$1:D$13,0))</f>
        <v>10</v>
      </c>
      <c r="J6123" s="4">
        <v>44348</v>
      </c>
      <c r="K6123" s="3" t="s">
        <v>3301</v>
      </c>
      <c r="L6123" s="17" t="str">
        <f t="shared" si="496"/>
        <v>01/06/2021 07:05</v>
      </c>
      <c r="M6123" s="4">
        <v>44348</v>
      </c>
      <c r="N6123" s="3" t="s">
        <v>167</v>
      </c>
      <c r="O6123" s="17" t="str">
        <f t="shared" si="497"/>
        <v>01/06/2021 10:35</v>
      </c>
      <c r="P6123" s="24">
        <f t="shared" si="498"/>
        <v>0.14583333332848269</v>
      </c>
      <c r="Q6123" s="28">
        <v>0</v>
      </c>
      <c r="R6123" s="27">
        <f t="shared" si="499"/>
        <v>209.99999999301508</v>
      </c>
      <c r="S6123" s="3" t="s">
        <v>4</v>
      </c>
      <c r="T6123" s="3" t="s">
        <v>6301</v>
      </c>
      <c r="U6123" s="3" t="s">
        <v>4</v>
      </c>
      <c r="V6123" s="3" t="s">
        <v>6316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0.03</v>
      </c>
      <c r="AD6123" s="5">
        <v>0</v>
      </c>
      <c r="AE6123" s="2">
        <v>2</v>
      </c>
      <c r="AF6123" s="2">
        <v>0</v>
      </c>
      <c r="AG6123" s="2">
        <v>0</v>
      </c>
      <c r="AH6123" s="2">
        <v>0</v>
      </c>
      <c r="AI6123" s="2">
        <v>0</v>
      </c>
      <c r="AJ6123" s="2">
        <v>1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 t="s">
        <v>4</v>
      </c>
      <c r="AT6123" s="2" t="s">
        <v>4</v>
      </c>
    </row>
    <row r="6124" spans="1:46" x14ac:dyDescent="0.2">
      <c r="A6124" s="2">
        <v>1673860</v>
      </c>
      <c r="B6124" s="2">
        <v>858715</v>
      </c>
      <c r="C6124" s="7">
        <v>25.495307733186898</v>
      </c>
      <c r="D6124" s="7">
        <v>37.098835878321403</v>
      </c>
      <c r="E6124" s="19" t="s">
        <v>6300</v>
      </c>
      <c r="F6124" s="46">
        <f>INDEX(Δεδομένα!$P:$P,MATCH('2021'!E6124,Δεδομένα!$O:$O,0))</f>
        <v>190</v>
      </c>
      <c r="G6124" s="49" t="s">
        <v>6244</v>
      </c>
      <c r="H6124" s="51" t="str">
        <f>INDEX(Δεδομένα!B$1:B$51,MATCH('2021'!G6124,Δεδομένα!A$1:A$51,0))</f>
        <v>ΝΟΤΙΟΥ ΑΙΓΑΙΟΥ</v>
      </c>
      <c r="I6124" s="53">
        <f>INDEX(Δεδομένα!E$1:E$13,MATCH('2021'!H6124,Δεδομένα!D$1:D$13,0))</f>
        <v>10</v>
      </c>
      <c r="J6124" s="4">
        <v>44351</v>
      </c>
      <c r="K6124" s="3" t="s">
        <v>1670</v>
      </c>
      <c r="L6124" s="17" t="str">
        <f t="shared" si="496"/>
        <v>04/06/2021 12:13</v>
      </c>
      <c r="M6124" s="4">
        <v>44351</v>
      </c>
      <c r="N6124" s="3" t="s">
        <v>385</v>
      </c>
      <c r="O6124" s="17" t="str">
        <f t="shared" si="497"/>
        <v>04/06/2021 14:00</v>
      </c>
      <c r="P6124" s="24">
        <f t="shared" si="498"/>
        <v>7.4305555557657499E-2</v>
      </c>
      <c r="Q6124" s="28">
        <v>0</v>
      </c>
      <c r="R6124" s="27">
        <f t="shared" si="499"/>
        <v>107.0000000030268</v>
      </c>
      <c r="S6124" s="3" t="s">
        <v>4</v>
      </c>
      <c r="T6124" s="3" t="s">
        <v>6301</v>
      </c>
      <c r="U6124" s="3" t="s">
        <v>4</v>
      </c>
      <c r="V6124" s="3" t="s">
        <v>6317</v>
      </c>
      <c r="W6124" s="5">
        <v>0</v>
      </c>
      <c r="X6124" s="5">
        <v>0</v>
      </c>
      <c r="Y6124" s="5">
        <v>0</v>
      </c>
      <c r="Z6124" s="5">
        <v>1.5</v>
      </c>
      <c r="AA6124" s="5">
        <v>0</v>
      </c>
      <c r="AB6124" s="5">
        <v>0</v>
      </c>
      <c r="AC6124" s="5">
        <v>0</v>
      </c>
      <c r="AD6124" s="5">
        <v>0</v>
      </c>
      <c r="AE6124" s="2">
        <v>7</v>
      </c>
      <c r="AF6124" s="2">
        <v>0</v>
      </c>
      <c r="AG6124" s="2">
        <v>0</v>
      </c>
      <c r="AH6124" s="2">
        <v>0</v>
      </c>
      <c r="AI6124" s="2">
        <v>0</v>
      </c>
      <c r="AJ6124" s="2">
        <v>3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 t="s">
        <v>4</v>
      </c>
      <c r="AT6124" s="2" t="s">
        <v>4</v>
      </c>
    </row>
    <row r="6125" spans="1:46" x14ac:dyDescent="0.2">
      <c r="A6125" s="2">
        <v>1673943</v>
      </c>
      <c r="B6125" s="2">
        <v>863690</v>
      </c>
      <c r="C6125" s="7">
        <v>25.403671497963401</v>
      </c>
      <c r="D6125" s="7">
        <v>37.081282520077202</v>
      </c>
      <c r="E6125" s="19" t="s">
        <v>6300</v>
      </c>
      <c r="F6125" s="46">
        <f>INDEX(Δεδομένα!$P:$P,MATCH('2021'!E6125,Δεδομένα!$O:$O,0))</f>
        <v>190</v>
      </c>
      <c r="G6125" s="49" t="s">
        <v>6244</v>
      </c>
      <c r="H6125" s="51" t="str">
        <f>INDEX(Δεδομένα!B$1:B$51,MATCH('2021'!G6125,Δεδομένα!A$1:A$51,0))</f>
        <v>ΝΟΤΙΟΥ ΑΙΓΑΙΟΥ</v>
      </c>
      <c r="I6125" s="53">
        <f>INDEX(Δεδομένα!E$1:E$13,MATCH('2021'!H6125,Δεδομένα!D$1:D$13,0))</f>
        <v>10</v>
      </c>
      <c r="J6125" s="4">
        <v>44353</v>
      </c>
      <c r="K6125" s="3" t="s">
        <v>367</v>
      </c>
      <c r="L6125" s="17" t="str">
        <f t="shared" si="496"/>
        <v>06/06/2021 18:59</v>
      </c>
      <c r="M6125" s="4">
        <v>44353</v>
      </c>
      <c r="N6125" s="3" t="s">
        <v>450</v>
      </c>
      <c r="O6125" s="17" t="str">
        <f t="shared" si="497"/>
        <v>06/06/2021 20:50</v>
      </c>
      <c r="P6125" s="24">
        <f t="shared" si="498"/>
        <v>7.7083333329937886E-2</v>
      </c>
      <c r="Q6125" s="28">
        <v>0</v>
      </c>
      <c r="R6125" s="27">
        <f t="shared" si="499"/>
        <v>110.99999999511056</v>
      </c>
      <c r="S6125" s="3" t="s">
        <v>4</v>
      </c>
      <c r="T6125" s="3" t="s">
        <v>6301</v>
      </c>
      <c r="U6125" s="3" t="s">
        <v>4</v>
      </c>
      <c r="V6125" s="3" t="s">
        <v>6318</v>
      </c>
      <c r="W6125" s="5">
        <v>0</v>
      </c>
      <c r="X6125" s="5">
        <v>0</v>
      </c>
      <c r="Y6125" s="5">
        <v>0</v>
      </c>
      <c r="Z6125" s="5">
        <v>1</v>
      </c>
      <c r="AA6125" s="5">
        <v>0</v>
      </c>
      <c r="AB6125" s="5">
        <v>0</v>
      </c>
      <c r="AC6125" s="5">
        <v>0</v>
      </c>
      <c r="AD6125" s="5">
        <v>0</v>
      </c>
      <c r="AE6125" s="2">
        <v>8</v>
      </c>
      <c r="AF6125" s="2">
        <v>0</v>
      </c>
      <c r="AG6125" s="2">
        <v>0</v>
      </c>
      <c r="AH6125" s="2">
        <v>0</v>
      </c>
      <c r="AI6125" s="2">
        <v>0</v>
      </c>
      <c r="AJ6125" s="2">
        <v>3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 t="s">
        <v>4</v>
      </c>
      <c r="AT6125" s="2" t="s">
        <v>4</v>
      </c>
    </row>
    <row r="6126" spans="1:46" x14ac:dyDescent="0.2">
      <c r="A6126" s="2">
        <v>1673936</v>
      </c>
      <c r="B6126" s="2">
        <v>860404</v>
      </c>
      <c r="C6126" s="7">
        <v>25.4379248640413</v>
      </c>
      <c r="D6126" s="7">
        <v>37.041269244854199</v>
      </c>
      <c r="E6126" s="19" t="s">
        <v>6300</v>
      </c>
      <c r="F6126" s="46">
        <f>INDEX(Δεδομένα!$P:$P,MATCH('2021'!E6126,Δεδομένα!$O:$O,0))</f>
        <v>190</v>
      </c>
      <c r="G6126" s="49" t="s">
        <v>6244</v>
      </c>
      <c r="H6126" s="51" t="str">
        <f>INDEX(Δεδομένα!B$1:B$51,MATCH('2021'!G6126,Δεδομένα!A$1:A$51,0))</f>
        <v>ΝΟΤΙΟΥ ΑΙΓΑΙΟΥ</v>
      </c>
      <c r="I6126" s="53">
        <f>INDEX(Δεδομένα!E$1:E$13,MATCH('2021'!H6126,Δεδομένα!D$1:D$13,0))</f>
        <v>10</v>
      </c>
      <c r="J6126" s="4">
        <v>44357</v>
      </c>
      <c r="K6126" s="3" t="s">
        <v>321</v>
      </c>
      <c r="L6126" s="17" t="str">
        <f t="shared" si="496"/>
        <v>10/06/2021 10:17</v>
      </c>
      <c r="M6126" s="4">
        <v>44357</v>
      </c>
      <c r="N6126" s="3" t="s">
        <v>238</v>
      </c>
      <c r="O6126" s="17" t="str">
        <f t="shared" si="497"/>
        <v>10/06/2021 11:30</v>
      </c>
      <c r="P6126" s="24">
        <f t="shared" si="498"/>
        <v>5.0694444442342501E-2</v>
      </c>
      <c r="Q6126" s="28">
        <v>0</v>
      </c>
      <c r="R6126" s="27">
        <f t="shared" si="499"/>
        <v>72.999999996973202</v>
      </c>
      <c r="S6126" s="3" t="s">
        <v>4</v>
      </c>
      <c r="T6126" s="3" t="s">
        <v>6301</v>
      </c>
      <c r="U6126" s="3" t="s">
        <v>4</v>
      </c>
      <c r="V6126" s="3" t="s">
        <v>6319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3</v>
      </c>
      <c r="AC6126" s="5">
        <v>0</v>
      </c>
      <c r="AD6126" s="5">
        <v>0</v>
      </c>
      <c r="AE6126" s="2">
        <v>5</v>
      </c>
      <c r="AF6126" s="2">
        <v>0</v>
      </c>
      <c r="AG6126" s="2">
        <v>0</v>
      </c>
      <c r="AH6126" s="2">
        <v>0</v>
      </c>
      <c r="AI6126" s="2">
        <v>0</v>
      </c>
      <c r="AJ6126" s="2">
        <v>2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 t="s">
        <v>4</v>
      </c>
      <c r="AT6126" s="2" t="s">
        <v>4</v>
      </c>
    </row>
    <row r="6127" spans="1:46" x14ac:dyDescent="0.2">
      <c r="A6127" s="2">
        <v>1671607</v>
      </c>
      <c r="B6127" s="2">
        <v>862779</v>
      </c>
      <c r="C6127" s="7">
        <v>25.351091100558101</v>
      </c>
      <c r="D6127" s="7">
        <v>37.085694731504802</v>
      </c>
      <c r="E6127" s="19" t="s">
        <v>6300</v>
      </c>
      <c r="F6127" s="46">
        <f>INDEX(Δεδομένα!$P:$P,MATCH('2021'!E6127,Δεδομένα!$O:$O,0))</f>
        <v>190</v>
      </c>
      <c r="G6127" s="49" t="s">
        <v>6244</v>
      </c>
      <c r="H6127" s="51" t="str">
        <f>INDEX(Δεδομένα!B$1:B$51,MATCH('2021'!G6127,Δεδομένα!A$1:A$51,0))</f>
        <v>ΝΟΤΙΟΥ ΑΙΓΑΙΟΥ</v>
      </c>
      <c r="I6127" s="53">
        <f>INDEX(Δεδομένα!E$1:E$13,MATCH('2021'!H6127,Δεδομένα!D$1:D$13,0))</f>
        <v>10</v>
      </c>
      <c r="J6127" s="4">
        <v>44365</v>
      </c>
      <c r="K6127" s="3" t="s">
        <v>912</v>
      </c>
      <c r="L6127" s="17" t="str">
        <f t="shared" si="496"/>
        <v>18/06/2021 12:38</v>
      </c>
      <c r="M6127" s="4">
        <v>44365</v>
      </c>
      <c r="N6127" s="3" t="s">
        <v>658</v>
      </c>
      <c r="O6127" s="17" t="str">
        <f t="shared" si="497"/>
        <v>18/06/2021 12:49</v>
      </c>
      <c r="P6127" s="24">
        <f t="shared" si="498"/>
        <v>7.6388888919609599E-3</v>
      </c>
      <c r="Q6127" s="28">
        <v>0</v>
      </c>
      <c r="R6127" s="27">
        <f t="shared" si="499"/>
        <v>11.000000004423782</v>
      </c>
      <c r="S6127" s="3" t="s">
        <v>4</v>
      </c>
      <c r="T6127" s="3" t="s">
        <v>6301</v>
      </c>
      <c r="U6127" s="3" t="s">
        <v>4</v>
      </c>
      <c r="V6127" s="3" t="s">
        <v>6320</v>
      </c>
      <c r="W6127" s="5">
        <v>0</v>
      </c>
      <c r="X6127" s="5">
        <v>0</v>
      </c>
      <c r="Y6127" s="5">
        <v>0</v>
      </c>
      <c r="Z6127" s="5">
        <v>0.05</v>
      </c>
      <c r="AA6127" s="5">
        <v>0</v>
      </c>
      <c r="AB6127" s="5">
        <v>0</v>
      </c>
      <c r="AC6127" s="5">
        <v>0</v>
      </c>
      <c r="AD6127" s="5">
        <v>0</v>
      </c>
      <c r="AE6127" s="2">
        <v>2</v>
      </c>
      <c r="AF6127" s="2">
        <v>0</v>
      </c>
      <c r="AG6127" s="2">
        <v>0</v>
      </c>
      <c r="AH6127" s="2">
        <v>0</v>
      </c>
      <c r="AI6127" s="2">
        <v>0</v>
      </c>
      <c r="AJ6127" s="2">
        <v>1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 t="s">
        <v>4</v>
      </c>
      <c r="AT6127" s="2" t="s">
        <v>4</v>
      </c>
    </row>
    <row r="6128" spans="1:46" x14ac:dyDescent="0.2">
      <c r="A6128" s="2">
        <v>1671700</v>
      </c>
      <c r="B6128" s="2">
        <v>863304</v>
      </c>
      <c r="C6128" s="7">
        <v>25.411068768009802</v>
      </c>
      <c r="D6128" s="7">
        <v>37.057807184298703</v>
      </c>
      <c r="E6128" s="19" t="s">
        <v>6300</v>
      </c>
      <c r="F6128" s="46">
        <f>INDEX(Δεδομένα!$P:$P,MATCH('2021'!E6128,Δεδομένα!$O:$O,0))</f>
        <v>190</v>
      </c>
      <c r="G6128" s="49" t="s">
        <v>6244</v>
      </c>
      <c r="H6128" s="51" t="str">
        <f>INDEX(Δεδομένα!B$1:B$51,MATCH('2021'!G6128,Δεδομένα!A$1:A$51,0))</f>
        <v>ΝΟΤΙΟΥ ΑΙΓΑΙΟΥ</v>
      </c>
      <c r="I6128" s="53">
        <f>INDEX(Δεδομένα!E$1:E$13,MATCH('2021'!H6128,Δεδομένα!D$1:D$13,0))</f>
        <v>10</v>
      </c>
      <c r="J6128" s="4">
        <v>44367</v>
      </c>
      <c r="K6128" s="3" t="s">
        <v>297</v>
      </c>
      <c r="L6128" s="17" t="str">
        <f t="shared" si="496"/>
        <v>20/06/2021 12:55</v>
      </c>
      <c r="M6128" s="4">
        <v>44367</v>
      </c>
      <c r="N6128" s="3" t="s">
        <v>110</v>
      </c>
      <c r="O6128" s="17" t="str">
        <f t="shared" si="497"/>
        <v>20/06/2021 17:24</v>
      </c>
      <c r="P6128" s="24">
        <f t="shared" si="498"/>
        <v>0.18680555555329192</v>
      </c>
      <c r="Q6128" s="28">
        <v>0</v>
      </c>
      <c r="R6128" s="27">
        <f t="shared" si="499"/>
        <v>268.99999999674037</v>
      </c>
      <c r="S6128" s="3" t="s">
        <v>4</v>
      </c>
      <c r="T6128" s="3" t="s">
        <v>6301</v>
      </c>
      <c r="U6128" s="3" t="s">
        <v>4</v>
      </c>
      <c r="V6128" s="3" t="s">
        <v>6321</v>
      </c>
      <c r="W6128" s="5">
        <v>0</v>
      </c>
      <c r="X6128" s="5">
        <v>0</v>
      </c>
      <c r="Y6128" s="5">
        <v>0</v>
      </c>
      <c r="Z6128" s="5">
        <v>6</v>
      </c>
      <c r="AA6128" s="5">
        <v>0</v>
      </c>
      <c r="AB6128" s="5">
        <v>0</v>
      </c>
      <c r="AC6128" s="5">
        <v>0</v>
      </c>
      <c r="AD6128" s="5">
        <v>0</v>
      </c>
      <c r="AE6128" s="2">
        <v>8</v>
      </c>
      <c r="AF6128" s="2">
        <v>0</v>
      </c>
      <c r="AG6128" s="2">
        <v>0</v>
      </c>
      <c r="AH6128" s="2">
        <v>0</v>
      </c>
      <c r="AI6128" s="2">
        <v>0</v>
      </c>
      <c r="AJ6128" s="2">
        <v>4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 t="s">
        <v>4</v>
      </c>
      <c r="AT6128" s="2" t="s">
        <v>4</v>
      </c>
    </row>
    <row r="6129" spans="1:46" x14ac:dyDescent="0.2">
      <c r="A6129" s="2">
        <v>1673951</v>
      </c>
      <c r="B6129" s="2">
        <v>863319</v>
      </c>
      <c r="C6129" s="7">
        <v>25.408570485193799</v>
      </c>
      <c r="D6129" s="7">
        <v>37.093449657122903</v>
      </c>
      <c r="E6129" s="19" t="s">
        <v>6300</v>
      </c>
      <c r="F6129" s="46">
        <f>INDEX(Δεδομένα!$P:$P,MATCH('2021'!E6129,Δεδομένα!$O:$O,0))</f>
        <v>190</v>
      </c>
      <c r="G6129" s="49" t="s">
        <v>6244</v>
      </c>
      <c r="H6129" s="51" t="str">
        <f>INDEX(Δεδομένα!B$1:B$51,MATCH('2021'!G6129,Δεδομένα!A$1:A$51,0))</f>
        <v>ΝΟΤΙΟΥ ΑΙΓΑΙΟΥ</v>
      </c>
      <c r="I6129" s="53">
        <f>INDEX(Δεδομένα!E$1:E$13,MATCH('2021'!H6129,Δεδομένα!D$1:D$13,0))</f>
        <v>10</v>
      </c>
      <c r="J6129" s="4">
        <v>44367</v>
      </c>
      <c r="K6129" s="3" t="s">
        <v>796</v>
      </c>
      <c r="L6129" s="17" t="str">
        <f t="shared" si="496"/>
        <v>20/06/2021 14:09</v>
      </c>
      <c r="M6129" s="4">
        <v>44368</v>
      </c>
      <c r="N6129" s="3" t="s">
        <v>43</v>
      </c>
      <c r="O6129" s="17" t="str">
        <f t="shared" si="497"/>
        <v>21/06/2021 21:30</v>
      </c>
      <c r="P6129" s="29">
        <f t="shared" si="498"/>
        <v>1.3062500000014552</v>
      </c>
      <c r="Q6129" s="30">
        <f>1*24</f>
        <v>24</v>
      </c>
      <c r="R6129" s="27">
        <f t="shared" si="499"/>
        <v>1881.0000000020955</v>
      </c>
      <c r="S6129" s="3" t="s">
        <v>4</v>
      </c>
      <c r="T6129" s="3" t="s">
        <v>6301</v>
      </c>
      <c r="U6129" s="3" t="s">
        <v>4</v>
      </c>
      <c r="V6129" s="3" t="s">
        <v>6322</v>
      </c>
      <c r="W6129" s="5">
        <v>0</v>
      </c>
      <c r="X6129" s="5">
        <v>0</v>
      </c>
      <c r="Y6129" s="5">
        <v>0</v>
      </c>
      <c r="Z6129" s="5">
        <v>100</v>
      </c>
      <c r="AA6129" s="5">
        <v>0</v>
      </c>
      <c r="AB6129" s="5">
        <v>0</v>
      </c>
      <c r="AC6129" s="5">
        <v>0</v>
      </c>
      <c r="AD6129" s="5">
        <v>0</v>
      </c>
      <c r="AE6129" s="2">
        <v>46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 t="s">
        <v>4</v>
      </c>
      <c r="AT6129" s="2" t="s">
        <v>4</v>
      </c>
    </row>
    <row r="6130" spans="1:46" x14ac:dyDescent="0.2">
      <c r="A6130" s="2">
        <v>1692877</v>
      </c>
      <c r="B6130" s="2">
        <v>883357</v>
      </c>
      <c r="C6130" s="7">
        <v>25.502703375960401</v>
      </c>
      <c r="D6130" s="7">
        <v>37.036507079615298</v>
      </c>
      <c r="E6130" s="19" t="s">
        <v>6300</v>
      </c>
      <c r="F6130" s="46">
        <f>INDEX(Δεδομένα!$P:$P,MATCH('2021'!E6130,Δεδομένα!$O:$O,0))</f>
        <v>190</v>
      </c>
      <c r="G6130" s="49" t="s">
        <v>6244</v>
      </c>
      <c r="H6130" s="51" t="str">
        <f>INDEX(Δεδομένα!B$1:B$51,MATCH('2021'!G6130,Δεδομένα!A$1:A$51,0))</f>
        <v>ΝΟΤΙΟΥ ΑΙΓΑΙΟΥ</v>
      </c>
      <c r="I6130" s="53">
        <f>INDEX(Δεδομένα!E$1:E$13,MATCH('2021'!H6130,Δεδομένα!D$1:D$13,0))</f>
        <v>10</v>
      </c>
      <c r="J6130" s="4">
        <v>44424</v>
      </c>
      <c r="K6130" s="3" t="s">
        <v>816</v>
      </c>
      <c r="L6130" s="17" t="str">
        <f t="shared" si="496"/>
        <v>16/08/2021 01:00</v>
      </c>
      <c r="M6130" s="4">
        <v>44424</v>
      </c>
      <c r="N6130" s="3" t="s">
        <v>4209</v>
      </c>
      <c r="O6130" s="17" t="str">
        <f t="shared" si="497"/>
        <v>16/08/2021 01:45</v>
      </c>
      <c r="P6130" s="24">
        <f t="shared" si="498"/>
        <v>3.125E-2</v>
      </c>
      <c r="Q6130" s="28">
        <v>0</v>
      </c>
      <c r="R6130" s="27">
        <f t="shared" si="499"/>
        <v>45</v>
      </c>
      <c r="S6130" s="3" t="s">
        <v>4</v>
      </c>
      <c r="T6130" s="3" t="s">
        <v>6301</v>
      </c>
      <c r="U6130" s="3" t="s">
        <v>4</v>
      </c>
      <c r="V6130" s="3" t="s">
        <v>6323</v>
      </c>
      <c r="W6130" s="5">
        <v>0</v>
      </c>
      <c r="X6130" s="5">
        <v>0</v>
      </c>
      <c r="Y6130" s="5">
        <v>0</v>
      </c>
      <c r="Z6130" s="5">
        <v>2.5</v>
      </c>
      <c r="AA6130" s="5">
        <v>0</v>
      </c>
      <c r="AB6130" s="5">
        <v>0</v>
      </c>
      <c r="AC6130" s="5">
        <v>0</v>
      </c>
      <c r="AD6130" s="5">
        <v>0</v>
      </c>
      <c r="AE6130" s="2">
        <v>8</v>
      </c>
      <c r="AF6130" s="2">
        <v>0</v>
      </c>
      <c r="AG6130" s="2">
        <v>0</v>
      </c>
      <c r="AH6130" s="2">
        <v>0</v>
      </c>
      <c r="AI6130" s="2">
        <v>0</v>
      </c>
      <c r="AJ6130" s="2">
        <v>3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</row>
    <row r="6131" spans="1:46" x14ac:dyDescent="0.2">
      <c r="A6131" s="2">
        <v>1692601</v>
      </c>
      <c r="B6131" s="2">
        <v>885233</v>
      </c>
      <c r="C6131" s="7">
        <v>25.377201960939502</v>
      </c>
      <c r="D6131" s="7">
        <v>37.097429354324497</v>
      </c>
      <c r="E6131" s="19" t="s">
        <v>6300</v>
      </c>
      <c r="F6131" s="46">
        <f>INDEX(Δεδομένα!$P:$P,MATCH('2021'!E6131,Δεδομένα!$O:$O,0))</f>
        <v>190</v>
      </c>
      <c r="G6131" s="49" t="s">
        <v>6244</v>
      </c>
      <c r="H6131" s="51" t="str">
        <f>INDEX(Δεδομένα!B$1:B$51,MATCH('2021'!G6131,Δεδομένα!A$1:A$51,0))</f>
        <v>ΝΟΤΙΟΥ ΑΙΓΑΙΟΥ</v>
      </c>
      <c r="I6131" s="53">
        <f>INDEX(Δεδομένα!E$1:E$13,MATCH('2021'!H6131,Δεδομένα!D$1:D$13,0))</f>
        <v>10</v>
      </c>
      <c r="J6131" s="4">
        <v>44430</v>
      </c>
      <c r="K6131" s="3" t="s">
        <v>2144</v>
      </c>
      <c r="L6131" s="17" t="str">
        <f t="shared" si="496"/>
        <v>22/08/2021 23:15</v>
      </c>
      <c r="M6131" s="4">
        <v>44430</v>
      </c>
      <c r="N6131" s="3" t="s">
        <v>600</v>
      </c>
      <c r="O6131" s="17" t="str">
        <f t="shared" si="497"/>
        <v>22/08/2021 23:22</v>
      </c>
      <c r="P6131" s="24">
        <f t="shared" si="498"/>
        <v>4.8611111124046147E-3</v>
      </c>
      <c r="Q6131" s="28">
        <v>0</v>
      </c>
      <c r="R6131" s="27">
        <f t="shared" si="499"/>
        <v>7.0000000018626451</v>
      </c>
      <c r="S6131" s="3" t="s">
        <v>4</v>
      </c>
      <c r="T6131" s="3" t="s">
        <v>6301</v>
      </c>
      <c r="U6131" s="3" t="s">
        <v>4</v>
      </c>
      <c r="V6131" s="3" t="s">
        <v>6324</v>
      </c>
      <c r="W6131" s="5">
        <v>0</v>
      </c>
      <c r="X6131" s="5">
        <v>0</v>
      </c>
      <c r="Y6131" s="5">
        <v>0</v>
      </c>
      <c r="Z6131" s="5">
        <v>0</v>
      </c>
      <c r="AA6131" s="5">
        <v>40</v>
      </c>
      <c r="AB6131" s="5">
        <v>0</v>
      </c>
      <c r="AC6131" s="5">
        <v>0</v>
      </c>
      <c r="AD6131" s="5">
        <v>0</v>
      </c>
      <c r="AE6131" s="2">
        <v>4</v>
      </c>
      <c r="AF6131" s="2">
        <v>0</v>
      </c>
      <c r="AG6131" s="2">
        <v>0</v>
      </c>
      <c r="AH6131" s="2">
        <v>0</v>
      </c>
      <c r="AI6131" s="2">
        <v>0</v>
      </c>
      <c r="AJ6131" s="2">
        <v>2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</row>
    <row r="6132" spans="1:46" x14ac:dyDescent="0.2">
      <c r="A6132" s="2">
        <v>1698405</v>
      </c>
      <c r="B6132" s="2">
        <v>890166</v>
      </c>
      <c r="C6132" s="7">
        <v>25.527885944765298</v>
      </c>
      <c r="D6132" s="7">
        <v>37.1020767529591</v>
      </c>
      <c r="E6132" s="19" t="s">
        <v>6300</v>
      </c>
      <c r="F6132" s="46">
        <f>INDEX(Δεδομένα!$P:$P,MATCH('2021'!E6132,Δεδομένα!$O:$O,0))</f>
        <v>190</v>
      </c>
      <c r="G6132" s="49" t="s">
        <v>6244</v>
      </c>
      <c r="H6132" s="51" t="str">
        <f>INDEX(Δεδομένα!B$1:B$51,MATCH('2021'!G6132,Δεδομένα!A$1:A$51,0))</f>
        <v>ΝΟΤΙΟΥ ΑΙΓΑΙΟΥ</v>
      </c>
      <c r="I6132" s="53">
        <f>INDEX(Δεδομένα!E$1:E$13,MATCH('2021'!H6132,Δεδομένα!D$1:D$13,0))</f>
        <v>10</v>
      </c>
      <c r="J6132" s="4">
        <v>44449</v>
      </c>
      <c r="K6132" s="3" t="s">
        <v>324</v>
      </c>
      <c r="L6132" s="17" t="str">
        <f t="shared" si="496"/>
        <v>10/09/2021 10:00</v>
      </c>
      <c r="M6132" s="4">
        <v>44450</v>
      </c>
      <c r="N6132" s="3" t="s">
        <v>305</v>
      </c>
      <c r="O6132" s="17" t="str">
        <f t="shared" si="497"/>
        <v>11/09/2021 06:55</v>
      </c>
      <c r="P6132" s="24">
        <f t="shared" si="498"/>
        <v>0.87152777778101154</v>
      </c>
      <c r="Q6132" s="28">
        <v>0</v>
      </c>
      <c r="R6132" s="27">
        <f t="shared" si="499"/>
        <v>1255.0000000046566</v>
      </c>
      <c r="S6132" s="3" t="s">
        <v>4</v>
      </c>
      <c r="T6132" s="3" t="s">
        <v>6301</v>
      </c>
      <c r="U6132" s="3" t="s">
        <v>4</v>
      </c>
      <c r="V6132" s="3" t="s">
        <v>6325</v>
      </c>
      <c r="W6132" s="5">
        <v>0</v>
      </c>
      <c r="X6132" s="5">
        <v>75</v>
      </c>
      <c r="Y6132" s="5">
        <v>0</v>
      </c>
      <c r="Z6132" s="5">
        <v>0</v>
      </c>
      <c r="AA6132" s="5">
        <v>0</v>
      </c>
      <c r="AB6132" s="5">
        <v>10</v>
      </c>
      <c r="AC6132" s="5">
        <v>0</v>
      </c>
      <c r="AD6132" s="5">
        <v>0</v>
      </c>
      <c r="AE6132" s="2">
        <v>12</v>
      </c>
      <c r="AF6132" s="2">
        <v>0</v>
      </c>
      <c r="AG6132" s="2">
        <v>0</v>
      </c>
      <c r="AH6132" s="2">
        <v>0</v>
      </c>
      <c r="AI6132" s="2">
        <v>0</v>
      </c>
      <c r="AJ6132" s="2">
        <v>5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</row>
    <row r="6133" spans="1:46" x14ac:dyDescent="0.2">
      <c r="A6133" s="2">
        <v>1698668</v>
      </c>
      <c r="B6133" s="2">
        <v>890509</v>
      </c>
      <c r="C6133" s="7">
        <v>25.543401314636899</v>
      </c>
      <c r="D6133" s="7">
        <v>37.098515798002097</v>
      </c>
      <c r="E6133" s="19" t="s">
        <v>6300</v>
      </c>
      <c r="F6133" s="46">
        <f>INDEX(Δεδομένα!$P:$P,MATCH('2021'!E6133,Δεδομένα!$O:$O,0))</f>
        <v>190</v>
      </c>
      <c r="G6133" s="49" t="s">
        <v>6244</v>
      </c>
      <c r="H6133" s="51" t="str">
        <f>INDEX(Δεδομένα!B$1:B$51,MATCH('2021'!G6133,Δεδομένα!A$1:A$51,0))</f>
        <v>ΝΟΤΙΟΥ ΑΙΓΑΙΟΥ</v>
      </c>
      <c r="I6133" s="53">
        <f>INDEX(Δεδομένα!E$1:E$13,MATCH('2021'!H6133,Δεδομένα!D$1:D$13,0))</f>
        <v>10</v>
      </c>
      <c r="J6133" s="4">
        <v>44453</v>
      </c>
      <c r="K6133" s="3" t="s">
        <v>509</v>
      </c>
      <c r="L6133" s="17" t="str">
        <f t="shared" si="496"/>
        <v>14/09/2021 15:55</v>
      </c>
      <c r="M6133" s="4">
        <v>44453</v>
      </c>
      <c r="N6133" s="3" t="s">
        <v>6326</v>
      </c>
      <c r="O6133" s="17" t="str">
        <f t="shared" si="497"/>
        <v>14/09/2021 23:57</v>
      </c>
      <c r="P6133" s="24">
        <f t="shared" si="498"/>
        <v>0.33472222222189885</v>
      </c>
      <c r="Q6133" s="28">
        <v>0</v>
      </c>
      <c r="R6133" s="27">
        <f t="shared" si="499"/>
        <v>481.99999999953434</v>
      </c>
      <c r="S6133" s="3" t="s">
        <v>4</v>
      </c>
      <c r="T6133" s="3" t="s">
        <v>6301</v>
      </c>
      <c r="U6133" s="3" t="s">
        <v>4</v>
      </c>
      <c r="V6133" s="3" t="s">
        <v>6327</v>
      </c>
      <c r="W6133" s="5">
        <v>0</v>
      </c>
      <c r="X6133" s="5">
        <v>0</v>
      </c>
      <c r="Y6133" s="5">
        <v>0</v>
      </c>
      <c r="Z6133" s="5">
        <v>0.3</v>
      </c>
      <c r="AA6133" s="5">
        <v>0</v>
      </c>
      <c r="AB6133" s="5">
        <v>0</v>
      </c>
      <c r="AC6133" s="5">
        <v>0</v>
      </c>
      <c r="AD6133" s="5">
        <v>0</v>
      </c>
      <c r="AE6133" s="2">
        <v>4</v>
      </c>
      <c r="AF6133" s="2">
        <v>0</v>
      </c>
      <c r="AG6133" s="2">
        <v>0</v>
      </c>
      <c r="AH6133" s="2">
        <v>0</v>
      </c>
      <c r="AI6133" s="2">
        <v>0</v>
      </c>
      <c r="AJ6133" s="2">
        <v>2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</row>
    <row r="6134" spans="1:46" x14ac:dyDescent="0.2">
      <c r="A6134" s="2">
        <v>1699479</v>
      </c>
      <c r="B6134" s="2">
        <v>894032</v>
      </c>
      <c r="C6134" s="7">
        <v>25.4737063246952</v>
      </c>
      <c r="D6134" s="7">
        <v>37.076928125716101</v>
      </c>
      <c r="E6134" s="19" t="s">
        <v>6300</v>
      </c>
      <c r="F6134" s="46">
        <f>INDEX(Δεδομένα!$P:$P,MATCH('2021'!E6134,Δεδομένα!$O:$O,0))</f>
        <v>190</v>
      </c>
      <c r="G6134" s="49" t="s">
        <v>6244</v>
      </c>
      <c r="H6134" s="51" t="str">
        <f>INDEX(Δεδομένα!B$1:B$51,MATCH('2021'!G6134,Δεδομένα!A$1:A$51,0))</f>
        <v>ΝΟΤΙΟΥ ΑΙΓΑΙΟΥ</v>
      </c>
      <c r="I6134" s="53">
        <f>INDEX(Δεδομένα!E$1:E$13,MATCH('2021'!H6134,Δεδομένα!D$1:D$13,0))</f>
        <v>10</v>
      </c>
      <c r="J6134" s="4">
        <v>44464</v>
      </c>
      <c r="K6134" s="3" t="s">
        <v>1936</v>
      </c>
      <c r="L6134" s="17" t="str">
        <f t="shared" si="496"/>
        <v>25/09/2021 09:49</v>
      </c>
      <c r="M6134" s="4">
        <v>44465</v>
      </c>
      <c r="N6134" s="3" t="s">
        <v>2292</v>
      </c>
      <c r="O6134" s="17" t="str">
        <f t="shared" si="497"/>
        <v>26/09/2021 07:31</v>
      </c>
      <c r="P6134" s="24">
        <f t="shared" si="498"/>
        <v>0.90416666666715173</v>
      </c>
      <c r="Q6134" s="28">
        <v>0</v>
      </c>
      <c r="R6134" s="27">
        <f t="shared" si="499"/>
        <v>1302.0000000006985</v>
      </c>
      <c r="S6134" s="3" t="s">
        <v>4</v>
      </c>
      <c r="T6134" s="3" t="s">
        <v>6301</v>
      </c>
      <c r="U6134" s="3" t="s">
        <v>4</v>
      </c>
      <c r="V6134" s="3" t="s">
        <v>6328</v>
      </c>
      <c r="W6134" s="5">
        <v>0</v>
      </c>
      <c r="X6134" s="5">
        <v>20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2">
        <v>8</v>
      </c>
      <c r="AF6134" s="2">
        <v>0</v>
      </c>
      <c r="AG6134" s="2">
        <v>0</v>
      </c>
      <c r="AH6134" s="2">
        <v>0</v>
      </c>
      <c r="AI6134" s="2">
        <v>0</v>
      </c>
      <c r="AJ6134" s="2">
        <v>4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</row>
    <row r="6135" spans="1:46" x14ac:dyDescent="0.2">
      <c r="A6135" s="2">
        <v>1699480</v>
      </c>
      <c r="B6135" s="2">
        <v>894620</v>
      </c>
      <c r="C6135" s="7">
        <v>25.559846933631199</v>
      </c>
      <c r="D6135" s="7">
        <v>37.096512653785297</v>
      </c>
      <c r="E6135" s="19" t="s">
        <v>6300</v>
      </c>
      <c r="F6135" s="46">
        <f>INDEX(Δεδομένα!$P:$P,MATCH('2021'!E6135,Δεδομένα!$O:$O,0))</f>
        <v>190</v>
      </c>
      <c r="G6135" s="49" t="s">
        <v>6244</v>
      </c>
      <c r="H6135" s="51" t="str">
        <f>INDEX(Δεδομένα!B$1:B$51,MATCH('2021'!G6135,Δεδομένα!A$1:A$51,0))</f>
        <v>ΝΟΤΙΟΥ ΑΙΓΑΙΟΥ</v>
      </c>
      <c r="I6135" s="53">
        <f>INDEX(Δεδομένα!E$1:E$13,MATCH('2021'!H6135,Δεδομένα!D$1:D$13,0))</f>
        <v>10</v>
      </c>
      <c r="J6135" s="4">
        <v>44466</v>
      </c>
      <c r="K6135" s="3" t="s">
        <v>2514</v>
      </c>
      <c r="L6135" s="17" t="str">
        <f t="shared" si="496"/>
        <v>27/09/2021 09:17</v>
      </c>
      <c r="M6135" s="4">
        <v>44466</v>
      </c>
      <c r="N6135" s="3" t="s">
        <v>1078</v>
      </c>
      <c r="O6135" s="17" t="str">
        <f t="shared" si="497"/>
        <v>27/09/2021 11:10</v>
      </c>
      <c r="P6135" s="24">
        <f t="shared" si="498"/>
        <v>7.8472222223354038E-2</v>
      </c>
      <c r="Q6135" s="28">
        <v>0</v>
      </c>
      <c r="R6135" s="27">
        <f t="shared" si="499"/>
        <v>113.00000000162981</v>
      </c>
      <c r="S6135" s="3" t="s">
        <v>4</v>
      </c>
      <c r="T6135" s="3" t="s">
        <v>6301</v>
      </c>
      <c r="U6135" s="3" t="s">
        <v>123</v>
      </c>
      <c r="V6135" s="3" t="s">
        <v>6329</v>
      </c>
      <c r="W6135" s="5">
        <v>0</v>
      </c>
      <c r="X6135" s="5">
        <v>0</v>
      </c>
      <c r="Y6135" s="5">
        <v>0</v>
      </c>
      <c r="Z6135" s="5">
        <v>2</v>
      </c>
      <c r="AA6135" s="5">
        <v>0</v>
      </c>
      <c r="AB6135" s="5">
        <v>0</v>
      </c>
      <c r="AC6135" s="5">
        <v>0</v>
      </c>
      <c r="AD6135" s="5">
        <v>0</v>
      </c>
      <c r="AE6135" s="2">
        <v>6</v>
      </c>
      <c r="AF6135" s="2">
        <v>0</v>
      </c>
      <c r="AG6135" s="2">
        <v>0</v>
      </c>
      <c r="AH6135" s="2">
        <v>0</v>
      </c>
      <c r="AI6135" s="2">
        <v>0</v>
      </c>
      <c r="AJ6135" s="2">
        <v>3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</row>
    <row r="6136" spans="1:46" x14ac:dyDescent="0.2">
      <c r="A6136" s="2">
        <v>1703189</v>
      </c>
      <c r="B6136" s="2">
        <v>898060</v>
      </c>
      <c r="C6136" s="7">
        <v>25.555166166379301</v>
      </c>
      <c r="D6136" s="7">
        <v>37.132036817543401</v>
      </c>
      <c r="E6136" s="19" t="s">
        <v>6300</v>
      </c>
      <c r="F6136" s="46">
        <f>INDEX(Δεδομένα!$P:$P,MATCH('2021'!E6136,Δεδομένα!$O:$O,0))</f>
        <v>190</v>
      </c>
      <c r="G6136" s="49" t="s">
        <v>6244</v>
      </c>
      <c r="H6136" s="51" t="str">
        <f>INDEX(Δεδομένα!B$1:B$51,MATCH('2021'!G6136,Δεδομένα!A$1:A$51,0))</f>
        <v>ΝΟΤΙΟΥ ΑΙΓΑΙΟΥ</v>
      </c>
      <c r="I6136" s="53">
        <f>INDEX(Δεδομένα!E$1:E$13,MATCH('2021'!H6136,Δεδομένα!D$1:D$13,0))</f>
        <v>10</v>
      </c>
      <c r="J6136" s="4">
        <v>44478</v>
      </c>
      <c r="K6136" s="3" t="s">
        <v>498</v>
      </c>
      <c r="L6136" s="17" t="str">
        <f t="shared" si="496"/>
        <v>09/10/2021 13:35</v>
      </c>
      <c r="M6136" s="4">
        <v>44479</v>
      </c>
      <c r="N6136" s="3" t="s">
        <v>1481</v>
      </c>
      <c r="O6136" s="17" t="str">
        <f t="shared" si="497"/>
        <v>10/10/2021 07:25</v>
      </c>
      <c r="P6136" s="24">
        <f t="shared" si="498"/>
        <v>0.74305555556202307</v>
      </c>
      <c r="Q6136" s="28">
        <v>0</v>
      </c>
      <c r="R6136" s="27">
        <f t="shared" si="499"/>
        <v>1070.0000000093132</v>
      </c>
      <c r="S6136" s="3" t="s">
        <v>4</v>
      </c>
      <c r="T6136" s="3" t="s">
        <v>6301</v>
      </c>
      <c r="U6136" s="3" t="s">
        <v>4</v>
      </c>
      <c r="V6136" s="3" t="s">
        <v>6330</v>
      </c>
      <c r="W6136" s="5">
        <v>0</v>
      </c>
      <c r="X6136" s="5">
        <v>25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2">
        <v>18</v>
      </c>
      <c r="AF6136" s="2">
        <v>0</v>
      </c>
      <c r="AG6136" s="2">
        <v>0</v>
      </c>
      <c r="AH6136" s="2">
        <v>0</v>
      </c>
      <c r="AI6136" s="2">
        <v>0</v>
      </c>
      <c r="AJ6136" s="2">
        <v>6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</row>
    <row r="6137" spans="1:46" x14ac:dyDescent="0.2">
      <c r="A6137" s="2">
        <v>1703198</v>
      </c>
      <c r="B6137" s="2">
        <v>898067</v>
      </c>
      <c r="E6137" s="19" t="s">
        <v>6300</v>
      </c>
      <c r="F6137" s="46">
        <f>INDEX(Δεδομένα!$P:$P,MATCH('2021'!E6137,Δεδομένα!$O:$O,0))</f>
        <v>190</v>
      </c>
      <c r="G6137" s="49" t="s">
        <v>6244</v>
      </c>
      <c r="H6137" s="51" t="str">
        <f>INDEX(Δεδομένα!B$1:B$51,MATCH('2021'!G6137,Δεδομένα!A$1:A$51,0))</f>
        <v>ΝΟΤΙΟΥ ΑΙΓΑΙΟΥ</v>
      </c>
      <c r="I6137" s="53">
        <f>INDEX(Δεδομένα!E$1:E$13,MATCH('2021'!H6137,Δεδομένα!D$1:D$13,0))</f>
        <v>10</v>
      </c>
      <c r="J6137" s="4">
        <v>44478</v>
      </c>
      <c r="K6137" s="3" t="s">
        <v>531</v>
      </c>
      <c r="L6137" s="17" t="str">
        <f t="shared" si="496"/>
        <v>09/10/2021 14:10</v>
      </c>
      <c r="M6137" s="4">
        <v>44478</v>
      </c>
      <c r="N6137" s="3" t="s">
        <v>650</v>
      </c>
      <c r="O6137" s="17" t="str">
        <f t="shared" si="497"/>
        <v>09/10/2021 14:43</v>
      </c>
      <c r="P6137" s="24">
        <f t="shared" si="498"/>
        <v>2.2916666661330964E-2</v>
      </c>
      <c r="Q6137" s="28">
        <v>0</v>
      </c>
      <c r="R6137" s="27">
        <f t="shared" si="499"/>
        <v>32.999999992316589</v>
      </c>
      <c r="S6137" s="3" t="s">
        <v>4</v>
      </c>
      <c r="T6137" s="3" t="s">
        <v>6301</v>
      </c>
      <c r="U6137" s="3" t="s">
        <v>123</v>
      </c>
      <c r="V6137" s="3" t="s">
        <v>6331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2">
        <v>2</v>
      </c>
      <c r="AF6137" s="2">
        <v>0</v>
      </c>
      <c r="AG6137" s="2">
        <v>0</v>
      </c>
      <c r="AH6137" s="2">
        <v>0</v>
      </c>
      <c r="AI6137" s="2">
        <v>0</v>
      </c>
      <c r="AJ6137" s="2">
        <v>1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</row>
    <row r="6138" spans="1:46" x14ac:dyDescent="0.2">
      <c r="A6138" s="2">
        <v>1706640</v>
      </c>
      <c r="B6138" s="2">
        <v>899250</v>
      </c>
      <c r="E6138" s="19" t="s">
        <v>6300</v>
      </c>
      <c r="F6138" s="46">
        <f>INDEX(Δεδομένα!$P:$P,MATCH('2021'!E6138,Δεδομένα!$O:$O,0))</f>
        <v>190</v>
      </c>
      <c r="G6138" s="49" t="s">
        <v>6244</v>
      </c>
      <c r="H6138" s="51" t="str">
        <f>INDEX(Δεδομένα!B$1:B$51,MATCH('2021'!G6138,Δεδομένα!A$1:A$51,0))</f>
        <v>ΝΟΤΙΟΥ ΑΙΓΑΙΟΥ</v>
      </c>
      <c r="I6138" s="53">
        <f>INDEX(Δεδομένα!E$1:E$13,MATCH('2021'!H6138,Δεδομένα!D$1:D$13,0))</f>
        <v>10</v>
      </c>
      <c r="J6138" s="4">
        <v>44482</v>
      </c>
      <c r="K6138" s="3" t="s">
        <v>154</v>
      </c>
      <c r="L6138" s="17" t="str">
        <f t="shared" si="496"/>
        <v>13/10/2021 13:20</v>
      </c>
      <c r="M6138" s="4">
        <v>44482</v>
      </c>
      <c r="N6138" s="3" t="s">
        <v>862</v>
      </c>
      <c r="O6138" s="17" t="str">
        <f t="shared" si="497"/>
        <v>13/10/2021 13:54</v>
      </c>
      <c r="P6138" s="24">
        <f t="shared" si="498"/>
        <v>2.3611111115314998E-2</v>
      </c>
      <c r="Q6138" s="28">
        <v>0</v>
      </c>
      <c r="R6138" s="27">
        <f t="shared" si="499"/>
        <v>34.000000006053597</v>
      </c>
      <c r="S6138" s="3" t="s">
        <v>4</v>
      </c>
      <c r="T6138" s="3" t="s">
        <v>6301</v>
      </c>
      <c r="U6138" s="3" t="s">
        <v>123</v>
      </c>
      <c r="V6138" s="3" t="s">
        <v>6332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1</v>
      </c>
      <c r="AE6138" s="2">
        <v>1</v>
      </c>
      <c r="AF6138" s="2">
        <v>0</v>
      </c>
      <c r="AG6138" s="2">
        <v>0</v>
      </c>
      <c r="AH6138" s="2">
        <v>0</v>
      </c>
      <c r="AI6138" s="2">
        <v>0</v>
      </c>
      <c r="AJ6138" s="2">
        <v>1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</row>
    <row r="6139" spans="1:46" x14ac:dyDescent="0.2">
      <c r="A6139" s="2">
        <v>1706702</v>
      </c>
      <c r="B6139" s="2">
        <v>899343</v>
      </c>
      <c r="E6139" s="19" t="s">
        <v>6300</v>
      </c>
      <c r="F6139" s="46">
        <f>INDEX(Δεδομένα!$P:$P,MATCH('2021'!E6139,Δεδομένα!$O:$O,0))</f>
        <v>190</v>
      </c>
      <c r="G6139" s="49" t="s">
        <v>6244</v>
      </c>
      <c r="H6139" s="51" t="str">
        <f>INDEX(Δεδομένα!B$1:B$51,MATCH('2021'!G6139,Δεδομένα!A$1:A$51,0))</f>
        <v>ΝΟΤΙΟΥ ΑΙΓΑΙΟΥ</v>
      </c>
      <c r="I6139" s="53">
        <f>INDEX(Δεδομένα!E$1:E$13,MATCH('2021'!H6139,Δεδομένα!D$1:D$13,0))</f>
        <v>10</v>
      </c>
      <c r="J6139" s="4">
        <v>44482</v>
      </c>
      <c r="K6139" s="3" t="s">
        <v>1036</v>
      </c>
      <c r="L6139" s="17" t="str">
        <f t="shared" si="496"/>
        <v>13/10/2021 20:38</v>
      </c>
      <c r="M6139" s="4">
        <v>44482</v>
      </c>
      <c r="N6139" s="3" t="s">
        <v>521</v>
      </c>
      <c r="O6139" s="17" t="str">
        <f t="shared" si="497"/>
        <v>13/10/2021 22:00</v>
      </c>
      <c r="P6139" s="24">
        <f t="shared" si="498"/>
        <v>5.694444444088731E-2</v>
      </c>
      <c r="Q6139" s="28">
        <v>0</v>
      </c>
      <c r="R6139" s="27">
        <f t="shared" si="499"/>
        <v>81.999999994877726</v>
      </c>
      <c r="S6139" s="3" t="s">
        <v>4</v>
      </c>
      <c r="T6139" s="3" t="s">
        <v>6301</v>
      </c>
      <c r="U6139" s="3" t="s">
        <v>4</v>
      </c>
      <c r="V6139" s="3" t="s">
        <v>6333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20</v>
      </c>
      <c r="AE6139" s="2">
        <v>2</v>
      </c>
      <c r="AF6139" s="2">
        <v>0</v>
      </c>
      <c r="AG6139" s="2">
        <v>0</v>
      </c>
      <c r="AH6139" s="2">
        <v>0</v>
      </c>
      <c r="AI6139" s="2">
        <v>0</v>
      </c>
      <c r="AJ6139" s="2">
        <v>2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</row>
    <row r="6140" spans="1:46" x14ac:dyDescent="0.2">
      <c r="A6140" s="2">
        <v>1707330</v>
      </c>
      <c r="B6140" s="2">
        <v>902270</v>
      </c>
      <c r="C6140" s="7">
        <v>25.451433796860702</v>
      </c>
      <c r="D6140" s="7">
        <v>37.112601545609202</v>
      </c>
      <c r="E6140" s="19" t="s">
        <v>6300</v>
      </c>
      <c r="F6140" s="46">
        <f>INDEX(Δεδομένα!$P:$P,MATCH('2021'!E6140,Δεδομένα!$O:$O,0))</f>
        <v>190</v>
      </c>
      <c r="G6140" s="49" t="s">
        <v>6244</v>
      </c>
      <c r="H6140" s="51" t="str">
        <f>INDEX(Δεδομένα!B$1:B$51,MATCH('2021'!G6140,Δεδομένα!A$1:A$51,0))</f>
        <v>ΝΟΤΙΟΥ ΑΙΓΑΙΟΥ</v>
      </c>
      <c r="I6140" s="53">
        <f>INDEX(Δεδομένα!E$1:E$13,MATCH('2021'!H6140,Δεδομένα!D$1:D$13,0))</f>
        <v>10</v>
      </c>
      <c r="J6140" s="4">
        <v>44487</v>
      </c>
      <c r="K6140" s="3" t="s">
        <v>241</v>
      </c>
      <c r="L6140" s="17" t="str">
        <f t="shared" si="496"/>
        <v>18/10/2021 13:15</v>
      </c>
      <c r="M6140" s="4">
        <v>44487</v>
      </c>
      <c r="N6140" s="3" t="s">
        <v>341</v>
      </c>
      <c r="O6140" s="17" t="str">
        <f t="shared" si="497"/>
        <v>18/10/2021 17:55</v>
      </c>
      <c r="P6140" s="24">
        <f t="shared" si="498"/>
        <v>0.19444444444525288</v>
      </c>
      <c r="Q6140" s="28">
        <v>0</v>
      </c>
      <c r="R6140" s="27">
        <f t="shared" si="499"/>
        <v>280.00000000116415</v>
      </c>
      <c r="S6140" s="3" t="s">
        <v>4</v>
      </c>
      <c r="T6140" s="3" t="s">
        <v>6301</v>
      </c>
      <c r="U6140" s="3" t="s">
        <v>4</v>
      </c>
      <c r="V6140" s="3" t="s">
        <v>6334</v>
      </c>
      <c r="W6140" s="5">
        <v>0</v>
      </c>
      <c r="X6140" s="5">
        <v>0</v>
      </c>
      <c r="Y6140" s="5">
        <v>0</v>
      </c>
      <c r="Z6140" s="5">
        <v>3</v>
      </c>
      <c r="AA6140" s="5">
        <v>0</v>
      </c>
      <c r="AB6140" s="5">
        <v>0</v>
      </c>
      <c r="AC6140" s="5">
        <v>0</v>
      </c>
      <c r="AD6140" s="5">
        <v>0</v>
      </c>
      <c r="AE6140" s="2">
        <v>6</v>
      </c>
      <c r="AF6140" s="2">
        <v>0</v>
      </c>
      <c r="AG6140" s="2">
        <v>0</v>
      </c>
      <c r="AH6140" s="2">
        <v>0</v>
      </c>
      <c r="AI6140" s="2">
        <v>0</v>
      </c>
      <c r="AJ6140" s="2">
        <v>3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</row>
    <row r="6141" spans="1:46" x14ac:dyDescent="0.2">
      <c r="A6141" s="2">
        <v>1718827</v>
      </c>
      <c r="B6141" s="2">
        <v>907729</v>
      </c>
      <c r="C6141" s="7">
        <v>25.496886712687999</v>
      </c>
      <c r="D6141" s="7">
        <v>37.181669427654697</v>
      </c>
      <c r="E6141" s="19" t="s">
        <v>6300</v>
      </c>
      <c r="F6141" s="46">
        <f>INDEX(Δεδομένα!$P:$P,MATCH('2021'!E6141,Δεδομένα!$O:$O,0))</f>
        <v>190</v>
      </c>
      <c r="G6141" s="49" t="s">
        <v>6244</v>
      </c>
      <c r="H6141" s="51" t="str">
        <f>INDEX(Δεδομένα!B$1:B$51,MATCH('2021'!G6141,Δεδομένα!A$1:A$51,0))</f>
        <v>ΝΟΤΙΟΥ ΑΙΓΑΙΟΥ</v>
      </c>
      <c r="I6141" s="53">
        <f>INDEX(Δεδομένα!E$1:E$13,MATCH('2021'!H6141,Δεδομένα!D$1:D$13,0))</f>
        <v>10</v>
      </c>
      <c r="J6141" s="4">
        <v>44509</v>
      </c>
      <c r="K6141" s="3" t="s">
        <v>895</v>
      </c>
      <c r="L6141" s="17" t="str">
        <f t="shared" si="496"/>
        <v>09/11/2021 11:25</v>
      </c>
      <c r="M6141" s="4">
        <v>44509</v>
      </c>
      <c r="N6141" s="3" t="s">
        <v>895</v>
      </c>
      <c r="O6141" s="17" t="str">
        <f t="shared" si="497"/>
        <v>09/11/2021 11:25</v>
      </c>
      <c r="P6141" s="24">
        <f t="shared" si="498"/>
        <v>0</v>
      </c>
      <c r="Q6141" s="28">
        <v>0</v>
      </c>
      <c r="R6141" s="27">
        <f t="shared" si="499"/>
        <v>0</v>
      </c>
      <c r="S6141" s="3" t="s">
        <v>4</v>
      </c>
      <c r="T6141" s="3" t="s">
        <v>6301</v>
      </c>
      <c r="U6141" s="3" t="s">
        <v>123</v>
      </c>
      <c r="V6141" s="3" t="s">
        <v>6335</v>
      </c>
      <c r="W6141" s="5">
        <v>0</v>
      </c>
      <c r="X6141" s="5">
        <v>0</v>
      </c>
      <c r="Y6141" s="5">
        <v>0</v>
      </c>
      <c r="Z6141" s="5">
        <v>4</v>
      </c>
      <c r="AA6141" s="5">
        <v>0</v>
      </c>
      <c r="AB6141" s="5">
        <v>0</v>
      </c>
      <c r="AC6141" s="5">
        <v>0</v>
      </c>
      <c r="AD6141" s="5">
        <v>0</v>
      </c>
      <c r="AE6141" s="2">
        <v>4</v>
      </c>
      <c r="AF6141" s="2">
        <v>0</v>
      </c>
      <c r="AG6141" s="2">
        <v>0</v>
      </c>
      <c r="AH6141" s="2">
        <v>0</v>
      </c>
      <c r="AI6141" s="2">
        <v>0</v>
      </c>
      <c r="AJ6141" s="2">
        <v>2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</row>
    <row r="6142" spans="1:46" x14ac:dyDescent="0.2">
      <c r="A6142" s="2">
        <v>1718899</v>
      </c>
      <c r="B6142" s="2">
        <v>909210</v>
      </c>
      <c r="C6142" s="7">
        <v>25.4162243549446</v>
      </c>
      <c r="D6142" s="7">
        <v>37.040020361727201</v>
      </c>
      <c r="E6142" s="19" t="s">
        <v>6300</v>
      </c>
      <c r="F6142" s="46">
        <f>INDEX(Δεδομένα!$P:$P,MATCH('2021'!E6142,Δεδομένα!$O:$O,0))</f>
        <v>190</v>
      </c>
      <c r="G6142" s="49" t="s">
        <v>6244</v>
      </c>
      <c r="H6142" s="51" t="str">
        <f>INDEX(Δεδομένα!B$1:B$51,MATCH('2021'!G6142,Δεδομένα!A$1:A$51,0))</f>
        <v>ΝΟΤΙΟΥ ΑΙΓΑΙΟΥ</v>
      </c>
      <c r="I6142" s="53">
        <f>INDEX(Δεδομένα!E$1:E$13,MATCH('2021'!H6142,Δεδομένα!D$1:D$13,0))</f>
        <v>10</v>
      </c>
      <c r="J6142" s="4">
        <v>44515</v>
      </c>
      <c r="K6142" s="3" t="s">
        <v>593</v>
      </c>
      <c r="L6142" s="17" t="str">
        <f t="shared" si="496"/>
        <v>15/11/2021 11:44</v>
      </c>
      <c r="M6142" s="4">
        <v>44515</v>
      </c>
      <c r="N6142" s="3" t="s">
        <v>593</v>
      </c>
      <c r="O6142" s="17" t="str">
        <f t="shared" si="497"/>
        <v>15/11/2021 11:44</v>
      </c>
      <c r="P6142" s="24">
        <f t="shared" si="498"/>
        <v>0</v>
      </c>
      <c r="Q6142" s="28">
        <v>0</v>
      </c>
      <c r="R6142" s="27">
        <f t="shared" si="499"/>
        <v>0</v>
      </c>
      <c r="S6142" s="3" t="s">
        <v>4</v>
      </c>
      <c r="T6142" s="3" t="s">
        <v>6301</v>
      </c>
      <c r="U6142" s="3" t="s">
        <v>4</v>
      </c>
      <c r="V6142" s="3" t="s">
        <v>6336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0.5</v>
      </c>
      <c r="AD6142" s="5">
        <v>0</v>
      </c>
      <c r="AE6142" s="2">
        <v>2</v>
      </c>
      <c r="AF6142" s="2">
        <v>0</v>
      </c>
      <c r="AG6142" s="2">
        <v>0</v>
      </c>
      <c r="AH6142" s="2">
        <v>0</v>
      </c>
      <c r="AI6142" s="2">
        <v>0</v>
      </c>
      <c r="AJ6142" s="2">
        <v>1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</row>
    <row r="6143" spans="1:46" x14ac:dyDescent="0.2">
      <c r="A6143" s="2">
        <v>1724186</v>
      </c>
      <c r="B6143" s="2">
        <v>918518</v>
      </c>
      <c r="C6143" s="7">
        <v>25.5510136111197</v>
      </c>
      <c r="D6143" s="7">
        <v>37.148044201260703</v>
      </c>
      <c r="E6143" s="19" t="s">
        <v>6300</v>
      </c>
      <c r="F6143" s="46">
        <f>INDEX(Δεδομένα!$P:$P,MATCH('2021'!E6143,Δεδομένα!$O:$O,0))</f>
        <v>190</v>
      </c>
      <c r="G6143" s="49" t="s">
        <v>6244</v>
      </c>
      <c r="H6143" s="51" t="str">
        <f>INDEX(Δεδομένα!B$1:B$51,MATCH('2021'!G6143,Δεδομένα!A$1:A$51,0))</f>
        <v>ΝΟΤΙΟΥ ΑΙΓΑΙΟΥ</v>
      </c>
      <c r="I6143" s="53">
        <f>INDEX(Δεδομένα!E$1:E$13,MATCH('2021'!H6143,Δεδομένα!D$1:D$13,0))</f>
        <v>10</v>
      </c>
      <c r="J6143" s="4">
        <v>44547</v>
      </c>
      <c r="K6143" s="3" t="s">
        <v>4913</v>
      </c>
      <c r="L6143" s="17" t="str">
        <f t="shared" si="496"/>
        <v>17/12/2021 08:04</v>
      </c>
      <c r="M6143" s="4">
        <v>44547</v>
      </c>
      <c r="N6143" s="3" t="s">
        <v>324</v>
      </c>
      <c r="O6143" s="17" t="str">
        <f t="shared" si="497"/>
        <v>17/12/2021 10:00</v>
      </c>
      <c r="P6143" s="24">
        <f t="shared" si="498"/>
        <v>8.0555555556202307E-2</v>
      </c>
      <c r="Q6143" s="28">
        <v>0</v>
      </c>
      <c r="R6143" s="27">
        <f t="shared" si="499"/>
        <v>116.00000000093132</v>
      </c>
      <c r="S6143" s="3" t="s">
        <v>4</v>
      </c>
      <c r="T6143" s="3" t="s">
        <v>6301</v>
      </c>
      <c r="U6143" s="3" t="s">
        <v>123</v>
      </c>
      <c r="V6143" s="3" t="s">
        <v>6337</v>
      </c>
      <c r="W6143" s="5">
        <v>0</v>
      </c>
      <c r="X6143" s="5">
        <v>0</v>
      </c>
      <c r="Y6143" s="5">
        <v>0</v>
      </c>
      <c r="Z6143" s="5">
        <v>3</v>
      </c>
      <c r="AA6143" s="5">
        <v>0</v>
      </c>
      <c r="AB6143" s="5">
        <v>0</v>
      </c>
      <c r="AC6143" s="5">
        <v>0</v>
      </c>
      <c r="AD6143" s="5">
        <v>0</v>
      </c>
      <c r="AE6143" s="2">
        <v>3</v>
      </c>
      <c r="AF6143" s="2">
        <v>0</v>
      </c>
      <c r="AG6143" s="2">
        <v>0</v>
      </c>
      <c r="AH6143" s="2">
        <v>0</v>
      </c>
      <c r="AI6143" s="2">
        <v>0</v>
      </c>
      <c r="AJ6143" s="2">
        <v>1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 t="s">
        <v>4</v>
      </c>
      <c r="AT6143" s="2" t="s">
        <v>4</v>
      </c>
    </row>
    <row r="6144" spans="1:46" x14ac:dyDescent="0.2">
      <c r="A6144" s="2">
        <v>1724194</v>
      </c>
      <c r="B6144" s="2">
        <v>920118</v>
      </c>
      <c r="C6144" s="7">
        <v>25.525215381876201</v>
      </c>
      <c r="D6144" s="7">
        <v>37.105617213369101</v>
      </c>
      <c r="E6144" s="19" t="s">
        <v>6300</v>
      </c>
      <c r="F6144" s="46">
        <f>INDEX(Δεδομένα!$P:$P,MATCH('2021'!E6144,Δεδομένα!$O:$O,0))</f>
        <v>190</v>
      </c>
      <c r="G6144" s="49" t="s">
        <v>6244</v>
      </c>
      <c r="H6144" s="51" t="str">
        <f>INDEX(Δεδομένα!B$1:B$51,MATCH('2021'!G6144,Δεδομένα!A$1:A$51,0))</f>
        <v>ΝΟΤΙΟΥ ΑΙΓΑΙΟΥ</v>
      </c>
      <c r="I6144" s="53">
        <f>INDEX(Δεδομένα!E$1:E$13,MATCH('2021'!H6144,Δεδομένα!D$1:D$13,0))</f>
        <v>10</v>
      </c>
      <c r="J6144" s="4">
        <v>44552</v>
      </c>
      <c r="K6144" s="3" t="s">
        <v>396</v>
      </c>
      <c r="L6144" s="17" t="str">
        <f t="shared" si="496"/>
        <v>22/12/2021 16:44</v>
      </c>
      <c r="M6144" s="4">
        <v>44552</v>
      </c>
      <c r="N6144" s="3" t="s">
        <v>1238</v>
      </c>
      <c r="O6144" s="17" t="str">
        <f t="shared" si="497"/>
        <v>22/12/2021 21:05</v>
      </c>
      <c r="P6144" s="24">
        <f t="shared" si="498"/>
        <v>0.18124999999417923</v>
      </c>
      <c r="Q6144" s="28">
        <v>0</v>
      </c>
      <c r="R6144" s="27">
        <f t="shared" si="499"/>
        <v>260.9999999916181</v>
      </c>
      <c r="S6144" s="3" t="s">
        <v>4</v>
      </c>
      <c r="T6144" s="3" t="s">
        <v>6301</v>
      </c>
      <c r="U6144" s="3" t="s">
        <v>123</v>
      </c>
      <c r="V6144" s="3" t="s">
        <v>6338</v>
      </c>
      <c r="W6144" s="5">
        <v>0</v>
      </c>
      <c r="X6144" s="5">
        <v>0</v>
      </c>
      <c r="Y6144" s="5">
        <v>0</v>
      </c>
      <c r="Z6144" s="5">
        <v>3</v>
      </c>
      <c r="AA6144" s="5">
        <v>0</v>
      </c>
      <c r="AB6144" s="5">
        <v>0</v>
      </c>
      <c r="AC6144" s="5">
        <v>0</v>
      </c>
      <c r="AD6144" s="5">
        <v>0</v>
      </c>
      <c r="AE6144" s="2">
        <v>3</v>
      </c>
      <c r="AF6144" s="2">
        <v>0</v>
      </c>
      <c r="AG6144" s="2">
        <v>0</v>
      </c>
      <c r="AH6144" s="2">
        <v>0</v>
      </c>
      <c r="AI6144" s="2">
        <v>0</v>
      </c>
      <c r="AJ6144" s="2">
        <v>3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 t="s">
        <v>4</v>
      </c>
      <c r="AT6144" s="2" t="s">
        <v>4</v>
      </c>
    </row>
    <row r="6145" spans="1:46" x14ac:dyDescent="0.2">
      <c r="A6145" s="2">
        <v>1628615</v>
      </c>
      <c r="B6145" s="2">
        <v>907502</v>
      </c>
      <c r="C6145" s="7">
        <v>25.463097781298998</v>
      </c>
      <c r="D6145" s="7">
        <v>36.386392323740402</v>
      </c>
      <c r="E6145" s="19" t="s">
        <v>6339</v>
      </c>
      <c r="F6145" s="46">
        <f>INDEX(Δεδομένα!$P:$P,MATCH('2021'!E6145,Δεδομένα!$O:$O,0))</f>
        <v>191</v>
      </c>
      <c r="G6145" s="49" t="s">
        <v>6244</v>
      </c>
      <c r="H6145" s="51" t="str">
        <f>INDEX(Δεδομένα!B$1:B$51,MATCH('2021'!G6145,Δεδομένα!A$1:A$51,0))</f>
        <v>ΝΟΤΙΟΥ ΑΙΓΑΙΟΥ</v>
      </c>
      <c r="I6145" s="53">
        <f>INDEX(Δεδομένα!E$1:E$13,MATCH('2021'!H6145,Δεδομένα!D$1:D$13,0))</f>
        <v>10</v>
      </c>
      <c r="J6145" s="4">
        <v>44326</v>
      </c>
      <c r="K6145" s="3" t="s">
        <v>793</v>
      </c>
      <c r="L6145" s="17" t="str">
        <f t="shared" ref="L6145:L6174" si="500">_xlfn.CONCAT(TEXT(J6145,"ηη/μμ/εεε")," ",TEXT(K6145,"ωω:λλ"))</f>
        <v>10/05/2021 07:30</v>
      </c>
      <c r="M6145" s="4">
        <v>44326</v>
      </c>
      <c r="N6145" s="3" t="s">
        <v>2912</v>
      </c>
      <c r="O6145" s="17" t="str">
        <f t="shared" ref="O6145:O6174" si="501">_xlfn.CONCAT(TEXT(M6145,"ηη/μμ/εεε")," ",TEXT(N6145,"ωω:λλ"))</f>
        <v>10/05/2021 07:45</v>
      </c>
      <c r="P6145" s="24">
        <f t="shared" ref="P6145:P6174" si="502">O6145-L6145</f>
        <v>1.0416666664241347E-2</v>
      </c>
      <c r="Q6145" s="28">
        <v>0</v>
      </c>
      <c r="R6145" s="27">
        <f t="shared" ref="R6145:R6174" si="503">P6145*(24*60)</f>
        <v>14.99999999650754</v>
      </c>
      <c r="S6145" s="3" t="s">
        <v>4</v>
      </c>
      <c r="T6145" s="3" t="s">
        <v>6340</v>
      </c>
      <c r="U6145" s="3" t="s">
        <v>4</v>
      </c>
      <c r="V6145" s="3" t="s">
        <v>6341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0.01</v>
      </c>
      <c r="AD6145" s="5">
        <v>0</v>
      </c>
      <c r="AE6145" s="2">
        <v>3</v>
      </c>
      <c r="AF6145" s="2">
        <v>0</v>
      </c>
      <c r="AG6145" s="2">
        <v>0</v>
      </c>
      <c r="AH6145" s="2">
        <v>0</v>
      </c>
      <c r="AI6145" s="2">
        <v>0</v>
      </c>
      <c r="AJ6145" s="2">
        <v>1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</row>
    <row r="6146" spans="1:46" x14ac:dyDescent="0.2">
      <c r="A6146" s="2">
        <v>1628975</v>
      </c>
      <c r="B6146" s="2">
        <v>816954</v>
      </c>
      <c r="C6146" s="7">
        <v>25.163140921236302</v>
      </c>
      <c r="D6146" s="7">
        <v>37.551738814374701</v>
      </c>
      <c r="E6146" s="19" t="s">
        <v>6342</v>
      </c>
      <c r="F6146" s="46">
        <f>INDEX(Δεδομένα!$P:$P,MATCH('2021'!E6146,Δεδομένα!$O:$O,0))</f>
        <v>192</v>
      </c>
      <c r="G6146" s="49" t="s">
        <v>6244</v>
      </c>
      <c r="H6146" s="51" t="str">
        <f>INDEX(Δεδομένα!B$1:B$51,MATCH('2021'!G6146,Δεδομένα!A$1:A$51,0))</f>
        <v>ΝΟΤΙΟΥ ΑΙΓΑΙΟΥ</v>
      </c>
      <c r="I6146" s="53">
        <f>INDEX(Δεδομένα!E$1:E$13,MATCH('2021'!H6146,Δεδομένα!D$1:D$13,0))</f>
        <v>10</v>
      </c>
      <c r="J6146" s="4">
        <v>44204</v>
      </c>
      <c r="K6146" s="3" t="s">
        <v>4651</v>
      </c>
      <c r="L6146" s="17" t="str">
        <f t="shared" si="500"/>
        <v>08/01/2021 11:32</v>
      </c>
      <c r="M6146" s="4">
        <v>44204</v>
      </c>
      <c r="N6146" s="3" t="s">
        <v>1789</v>
      </c>
      <c r="O6146" s="17" t="str">
        <f t="shared" si="501"/>
        <v>08/01/2021 13:23</v>
      </c>
      <c r="P6146" s="24">
        <f t="shared" si="502"/>
        <v>7.7083333329937886E-2</v>
      </c>
      <c r="Q6146" s="28">
        <v>0</v>
      </c>
      <c r="R6146" s="27">
        <f t="shared" si="503"/>
        <v>110.99999999511056</v>
      </c>
      <c r="S6146" s="3" t="s">
        <v>4</v>
      </c>
      <c r="T6146" s="3" t="s">
        <v>6343</v>
      </c>
      <c r="U6146" s="3" t="s">
        <v>4</v>
      </c>
      <c r="V6146" s="3" t="s">
        <v>6344</v>
      </c>
      <c r="W6146" s="5">
        <v>0</v>
      </c>
      <c r="X6146" s="5">
        <v>0</v>
      </c>
      <c r="Y6146" s="5">
        <v>0</v>
      </c>
      <c r="Z6146" s="5">
        <v>1</v>
      </c>
      <c r="AA6146" s="5">
        <v>0</v>
      </c>
      <c r="AB6146" s="5">
        <v>0</v>
      </c>
      <c r="AC6146" s="5">
        <v>0</v>
      </c>
      <c r="AD6146" s="5">
        <v>0</v>
      </c>
      <c r="AE6146" s="2">
        <v>5</v>
      </c>
      <c r="AF6146" s="2">
        <v>0</v>
      </c>
      <c r="AG6146" s="2">
        <v>0</v>
      </c>
      <c r="AH6146" s="2">
        <v>0</v>
      </c>
      <c r="AI6146" s="2">
        <v>0</v>
      </c>
      <c r="AJ6146" s="2">
        <v>3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 t="s">
        <v>4</v>
      </c>
      <c r="AT6146" s="2" t="s">
        <v>4</v>
      </c>
    </row>
    <row r="6147" spans="1:46" x14ac:dyDescent="0.2">
      <c r="A6147" s="2">
        <v>1633635</v>
      </c>
      <c r="B6147" s="2">
        <v>822635</v>
      </c>
      <c r="C6147" s="7">
        <v>25.139491599323701</v>
      </c>
      <c r="D6147" s="7">
        <v>37.624898304173897</v>
      </c>
      <c r="E6147" s="19" t="s">
        <v>6342</v>
      </c>
      <c r="F6147" s="46">
        <f>INDEX(Δεδομένα!$P:$P,MATCH('2021'!E6147,Δεδομένα!$O:$O,0))</f>
        <v>192</v>
      </c>
      <c r="G6147" s="49" t="s">
        <v>6244</v>
      </c>
      <c r="H6147" s="51" t="str">
        <f>INDEX(Δεδομένα!B$1:B$51,MATCH('2021'!G6147,Δεδομένα!A$1:A$51,0))</f>
        <v>ΝΟΤΙΟΥ ΑΙΓΑΙΟΥ</v>
      </c>
      <c r="I6147" s="53">
        <f>INDEX(Δεδομένα!E$1:E$13,MATCH('2021'!H6147,Δεδομένα!D$1:D$13,0))</f>
        <v>10</v>
      </c>
      <c r="J6147" s="4">
        <v>44228</v>
      </c>
      <c r="K6147" s="3" t="s">
        <v>261</v>
      </c>
      <c r="L6147" s="17" t="str">
        <f t="shared" si="500"/>
        <v>01/02/2021 18:25</v>
      </c>
      <c r="M6147" s="4">
        <v>44228</v>
      </c>
      <c r="N6147" s="3" t="s">
        <v>1853</v>
      </c>
      <c r="O6147" s="17" t="str">
        <f t="shared" si="501"/>
        <v>01/02/2021 21:31</v>
      </c>
      <c r="P6147" s="24">
        <f t="shared" si="502"/>
        <v>0.12916666666569654</v>
      </c>
      <c r="Q6147" s="28">
        <v>0</v>
      </c>
      <c r="R6147" s="27">
        <f t="shared" si="503"/>
        <v>185.99999999860302</v>
      </c>
      <c r="S6147" s="3" t="s">
        <v>4</v>
      </c>
      <c r="T6147" s="3" t="s">
        <v>6343</v>
      </c>
      <c r="U6147" s="3" t="s">
        <v>4</v>
      </c>
      <c r="V6147" s="3" t="s">
        <v>6345</v>
      </c>
      <c r="W6147" s="5">
        <v>0</v>
      </c>
      <c r="X6147" s="5">
        <v>0</v>
      </c>
      <c r="Y6147" s="5">
        <v>0</v>
      </c>
      <c r="Z6147" s="5">
        <v>0</v>
      </c>
      <c r="AA6147" s="5">
        <v>1</v>
      </c>
      <c r="AB6147" s="5">
        <v>0</v>
      </c>
      <c r="AC6147" s="5">
        <v>0</v>
      </c>
      <c r="AD6147" s="5">
        <v>0</v>
      </c>
      <c r="AE6147" s="2">
        <v>7</v>
      </c>
      <c r="AF6147" s="2">
        <v>0</v>
      </c>
      <c r="AG6147" s="2">
        <v>0</v>
      </c>
      <c r="AH6147" s="2">
        <v>0</v>
      </c>
      <c r="AI6147" s="2">
        <v>0</v>
      </c>
      <c r="AJ6147" s="2">
        <v>3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 t="s">
        <v>4</v>
      </c>
      <c r="AT6147" s="2" t="s">
        <v>4</v>
      </c>
    </row>
    <row r="6148" spans="1:46" x14ac:dyDescent="0.2">
      <c r="A6148" s="2">
        <v>1666548</v>
      </c>
      <c r="B6148" s="2">
        <v>858078</v>
      </c>
      <c r="C6148" s="7">
        <v>25.153410221931001</v>
      </c>
      <c r="D6148" s="7">
        <v>37.604565414016101</v>
      </c>
      <c r="E6148" s="19" t="s">
        <v>6342</v>
      </c>
      <c r="F6148" s="46">
        <f>INDEX(Δεδομένα!$P:$P,MATCH('2021'!E6148,Δεδομένα!$O:$O,0))</f>
        <v>192</v>
      </c>
      <c r="G6148" s="49" t="s">
        <v>6244</v>
      </c>
      <c r="H6148" s="51" t="str">
        <f>INDEX(Δεδομένα!B$1:B$51,MATCH('2021'!G6148,Δεδομένα!A$1:A$51,0))</f>
        <v>ΝΟΤΙΟΥ ΑΙΓΑΙΟΥ</v>
      </c>
      <c r="I6148" s="53">
        <f>INDEX(Δεδομένα!E$1:E$13,MATCH('2021'!H6148,Δεδομένα!D$1:D$13,0))</f>
        <v>10</v>
      </c>
      <c r="J6148" s="4">
        <v>44348</v>
      </c>
      <c r="K6148" s="3" t="s">
        <v>1558</v>
      </c>
      <c r="L6148" s="17" t="str">
        <f t="shared" si="500"/>
        <v>01/06/2021 22:10</v>
      </c>
      <c r="M6148" s="4">
        <v>44349</v>
      </c>
      <c r="N6148" s="3" t="s">
        <v>6346</v>
      </c>
      <c r="O6148" s="17" t="str">
        <f t="shared" si="501"/>
        <v>02/06/2021 00:36</v>
      </c>
      <c r="P6148" s="24">
        <f t="shared" si="502"/>
        <v>0.10138888889196096</v>
      </c>
      <c r="Q6148" s="28">
        <v>0</v>
      </c>
      <c r="R6148" s="27">
        <f t="shared" si="503"/>
        <v>146.00000000442378</v>
      </c>
      <c r="S6148" s="3" t="s">
        <v>4</v>
      </c>
      <c r="T6148" s="3" t="s">
        <v>6343</v>
      </c>
      <c r="U6148" s="3" t="s">
        <v>4</v>
      </c>
      <c r="V6148" s="3" t="s">
        <v>6347</v>
      </c>
      <c r="W6148" s="5">
        <v>0</v>
      </c>
      <c r="X6148" s="5">
        <v>0</v>
      </c>
      <c r="Y6148" s="5">
        <v>0</v>
      </c>
      <c r="Z6148" s="5">
        <v>2</v>
      </c>
      <c r="AA6148" s="5">
        <v>0</v>
      </c>
      <c r="AB6148" s="5">
        <v>0</v>
      </c>
      <c r="AC6148" s="5">
        <v>0</v>
      </c>
      <c r="AD6148" s="5">
        <v>0</v>
      </c>
      <c r="AE6148" s="2">
        <v>6</v>
      </c>
      <c r="AF6148" s="2">
        <v>0</v>
      </c>
      <c r="AG6148" s="2">
        <v>0</v>
      </c>
      <c r="AH6148" s="2">
        <v>0</v>
      </c>
      <c r="AI6148" s="2">
        <v>0</v>
      </c>
      <c r="AJ6148" s="2">
        <v>3</v>
      </c>
      <c r="AK6148" s="2">
        <v>0</v>
      </c>
      <c r="AL6148" s="2">
        <v>1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 t="s">
        <v>4</v>
      </c>
      <c r="AT6148" s="2" t="s">
        <v>4</v>
      </c>
    </row>
    <row r="6149" spans="1:46" x14ac:dyDescent="0.2">
      <c r="A6149" s="2">
        <v>1668013</v>
      </c>
      <c r="B6149" s="2">
        <v>859880</v>
      </c>
      <c r="C6149" s="7">
        <v>25.1396571009263</v>
      </c>
      <c r="D6149" s="7">
        <v>37.6052732190604</v>
      </c>
      <c r="E6149" s="19" t="s">
        <v>6342</v>
      </c>
      <c r="F6149" s="46">
        <f>INDEX(Δεδομένα!$P:$P,MATCH('2021'!E6149,Δεδομένα!$O:$O,0))</f>
        <v>192</v>
      </c>
      <c r="G6149" s="49" t="s">
        <v>6244</v>
      </c>
      <c r="H6149" s="51" t="str">
        <f>INDEX(Δεδομένα!B$1:B$51,MATCH('2021'!G6149,Δεδομένα!A$1:A$51,0))</f>
        <v>ΝΟΤΙΟΥ ΑΙΓΑΙΟΥ</v>
      </c>
      <c r="I6149" s="53">
        <f>INDEX(Δεδομένα!E$1:E$13,MATCH('2021'!H6149,Δεδομένα!D$1:D$13,0))</f>
        <v>10</v>
      </c>
      <c r="J6149" s="4">
        <v>44355</v>
      </c>
      <c r="K6149" s="3" t="s">
        <v>711</v>
      </c>
      <c r="L6149" s="17" t="str">
        <f t="shared" si="500"/>
        <v>08/06/2021 14:21</v>
      </c>
      <c r="M6149" s="4">
        <v>44355</v>
      </c>
      <c r="N6149" s="3" t="s">
        <v>748</v>
      </c>
      <c r="O6149" s="17" t="str">
        <f t="shared" si="501"/>
        <v>08/06/2021 21:28</v>
      </c>
      <c r="P6149" s="24">
        <f t="shared" si="502"/>
        <v>0.29652777777664596</v>
      </c>
      <c r="Q6149" s="28">
        <v>0</v>
      </c>
      <c r="R6149" s="27">
        <f t="shared" si="503"/>
        <v>426.99999999837019</v>
      </c>
      <c r="S6149" s="3" t="s">
        <v>4</v>
      </c>
      <c r="T6149" s="3" t="s">
        <v>6343</v>
      </c>
      <c r="U6149" s="3" t="s">
        <v>4</v>
      </c>
      <c r="V6149" s="3" t="s">
        <v>6348</v>
      </c>
      <c r="W6149" s="5">
        <v>0</v>
      </c>
      <c r="X6149" s="5">
        <v>0</v>
      </c>
      <c r="Y6149" s="5">
        <v>0</v>
      </c>
      <c r="Z6149" s="5">
        <v>4</v>
      </c>
      <c r="AA6149" s="5">
        <v>0</v>
      </c>
      <c r="AB6149" s="5">
        <v>0</v>
      </c>
      <c r="AC6149" s="5">
        <v>0</v>
      </c>
      <c r="AD6149" s="5">
        <v>0</v>
      </c>
      <c r="AE6149" s="2">
        <v>6</v>
      </c>
      <c r="AF6149" s="2">
        <v>0</v>
      </c>
      <c r="AG6149" s="2">
        <v>0</v>
      </c>
      <c r="AH6149" s="2">
        <v>0</v>
      </c>
      <c r="AI6149" s="2">
        <v>0</v>
      </c>
      <c r="AJ6149" s="2">
        <v>3</v>
      </c>
      <c r="AK6149" s="2">
        <v>0</v>
      </c>
      <c r="AL6149" s="2">
        <v>1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 t="s">
        <v>4</v>
      </c>
      <c r="AT6149" s="2" t="s">
        <v>4</v>
      </c>
    </row>
    <row r="6150" spans="1:46" x14ac:dyDescent="0.2">
      <c r="A6150" s="2">
        <v>1682752</v>
      </c>
      <c r="B6150" s="2">
        <v>876714</v>
      </c>
      <c r="D6150" s="2"/>
      <c r="E6150" s="19" t="s">
        <v>6342</v>
      </c>
      <c r="F6150" s="46">
        <f>INDEX(Δεδομένα!$P:$P,MATCH('2021'!E6150,Δεδομένα!$O:$O,0))</f>
        <v>192</v>
      </c>
      <c r="G6150" s="49" t="s">
        <v>6244</v>
      </c>
      <c r="H6150" s="51" t="str">
        <f>INDEX(Δεδομένα!B$1:B$51,MATCH('2021'!G6150,Δεδομένα!A$1:A$51,0))</f>
        <v>ΝΟΤΙΟΥ ΑΙΓΑΙΟΥ</v>
      </c>
      <c r="I6150" s="53">
        <f>INDEX(Δεδομένα!E$1:E$13,MATCH('2021'!H6150,Δεδομένα!D$1:D$13,0))</f>
        <v>10</v>
      </c>
      <c r="J6150" s="4">
        <v>44409</v>
      </c>
      <c r="K6150" s="3" t="s">
        <v>473</v>
      </c>
      <c r="L6150" s="17" t="str">
        <f t="shared" si="500"/>
        <v>01/08/2021 14:52</v>
      </c>
      <c r="M6150" s="4">
        <v>44409</v>
      </c>
      <c r="N6150" s="3" t="s">
        <v>118</v>
      </c>
      <c r="O6150" s="17" t="str">
        <f t="shared" si="501"/>
        <v>01/08/2021 15:24</v>
      </c>
      <c r="P6150" s="24">
        <f t="shared" si="502"/>
        <v>2.2222222229174804E-2</v>
      </c>
      <c r="Q6150" s="28">
        <v>0</v>
      </c>
      <c r="R6150" s="27">
        <f t="shared" si="503"/>
        <v>32.000000010011718</v>
      </c>
      <c r="S6150" s="3" t="s">
        <v>4</v>
      </c>
      <c r="T6150" s="3" t="s">
        <v>6343</v>
      </c>
      <c r="U6150" s="3" t="s">
        <v>6348</v>
      </c>
      <c r="V6150" s="3" t="s">
        <v>6348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2">
        <v>6</v>
      </c>
      <c r="AF6150" s="2">
        <v>0</v>
      </c>
      <c r="AG6150" s="2">
        <v>0</v>
      </c>
      <c r="AH6150" s="2">
        <v>0</v>
      </c>
      <c r="AI6150" s="2">
        <v>0</v>
      </c>
      <c r="AJ6150" s="2">
        <v>3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</row>
    <row r="6151" spans="1:46" x14ac:dyDescent="0.2">
      <c r="A6151" s="2">
        <v>1684335</v>
      </c>
      <c r="B6151" s="2">
        <v>879692</v>
      </c>
      <c r="C6151" s="7">
        <v>25.1386426098708</v>
      </c>
      <c r="D6151" s="7">
        <v>37.605323448217298</v>
      </c>
      <c r="E6151" s="19" t="s">
        <v>6342</v>
      </c>
      <c r="F6151" s="46">
        <f>INDEX(Δεδομένα!$P:$P,MATCH('2021'!E6151,Δεδομένα!$O:$O,0))</f>
        <v>192</v>
      </c>
      <c r="G6151" s="49" t="s">
        <v>6244</v>
      </c>
      <c r="H6151" s="51" t="str">
        <f>INDEX(Δεδομένα!B$1:B$51,MATCH('2021'!G6151,Δεδομένα!A$1:A$51,0))</f>
        <v>ΝΟΤΙΟΥ ΑΙΓΑΙΟΥ</v>
      </c>
      <c r="I6151" s="53">
        <f>INDEX(Δεδομένα!E$1:E$13,MATCH('2021'!H6151,Δεδομένα!D$1:D$13,0))</f>
        <v>10</v>
      </c>
      <c r="J6151" s="4">
        <v>44414</v>
      </c>
      <c r="K6151" s="3" t="s">
        <v>680</v>
      </c>
      <c r="L6151" s="17" t="str">
        <f t="shared" si="500"/>
        <v>06/08/2021 18:51</v>
      </c>
      <c r="M6151" s="4">
        <v>44414</v>
      </c>
      <c r="N6151" s="3" t="s">
        <v>1007</v>
      </c>
      <c r="O6151" s="17" t="str">
        <f t="shared" si="501"/>
        <v>06/08/2021 22:05</v>
      </c>
      <c r="P6151" s="24">
        <f t="shared" si="502"/>
        <v>0.13472222222480923</v>
      </c>
      <c r="Q6151" s="28">
        <v>0</v>
      </c>
      <c r="R6151" s="27">
        <f t="shared" si="503"/>
        <v>194.00000000372529</v>
      </c>
      <c r="S6151" s="3" t="s">
        <v>4</v>
      </c>
      <c r="T6151" s="3" t="s">
        <v>6343</v>
      </c>
      <c r="U6151" s="3" t="s">
        <v>6348</v>
      </c>
      <c r="V6151" s="3" t="s">
        <v>6349</v>
      </c>
      <c r="W6151" s="5">
        <v>0</v>
      </c>
      <c r="X6151" s="5">
        <v>0</v>
      </c>
      <c r="Y6151" s="5">
        <v>0</v>
      </c>
      <c r="Z6151" s="5">
        <v>2</v>
      </c>
      <c r="AA6151" s="5">
        <v>0</v>
      </c>
      <c r="AB6151" s="5">
        <v>0</v>
      </c>
      <c r="AC6151" s="5">
        <v>0</v>
      </c>
      <c r="AD6151" s="5">
        <v>0</v>
      </c>
      <c r="AE6151" s="2">
        <v>17</v>
      </c>
      <c r="AF6151" s="2">
        <v>0</v>
      </c>
      <c r="AG6151" s="2">
        <v>0</v>
      </c>
      <c r="AH6151" s="2">
        <v>0</v>
      </c>
      <c r="AI6151" s="2">
        <v>0</v>
      </c>
      <c r="AJ6151" s="2">
        <v>6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</row>
    <row r="6152" spans="1:46" x14ac:dyDescent="0.2">
      <c r="A6152" s="2">
        <v>1688390</v>
      </c>
      <c r="B6152" s="2">
        <v>883933</v>
      </c>
      <c r="C6152" s="7">
        <v>25.1934213071196</v>
      </c>
      <c r="D6152" s="7">
        <v>37.5605030612627</v>
      </c>
      <c r="E6152" s="19" t="s">
        <v>6342</v>
      </c>
      <c r="F6152" s="46">
        <f>INDEX(Δεδομένα!$P:$P,MATCH('2021'!E6152,Δεδομένα!$O:$O,0))</f>
        <v>192</v>
      </c>
      <c r="G6152" s="49" t="s">
        <v>6244</v>
      </c>
      <c r="H6152" s="51" t="str">
        <f>INDEX(Δεδομένα!B$1:B$51,MATCH('2021'!G6152,Δεδομένα!A$1:A$51,0))</f>
        <v>ΝΟΤΙΟΥ ΑΙΓΑΙΟΥ</v>
      </c>
      <c r="I6152" s="53">
        <f>INDEX(Δεδομένα!E$1:E$13,MATCH('2021'!H6152,Δεδομένα!D$1:D$13,0))</f>
        <v>10</v>
      </c>
      <c r="J6152" s="4">
        <v>44426</v>
      </c>
      <c r="K6152" s="3" t="s">
        <v>3792</v>
      </c>
      <c r="L6152" s="17" t="str">
        <f t="shared" si="500"/>
        <v>18/08/2021 09:56</v>
      </c>
      <c r="M6152" s="4">
        <v>44426</v>
      </c>
      <c r="N6152" s="3" t="s">
        <v>167</v>
      </c>
      <c r="O6152" s="17" t="str">
        <f t="shared" si="501"/>
        <v>18/08/2021 10:35</v>
      </c>
      <c r="P6152" s="24">
        <f t="shared" si="502"/>
        <v>2.7083333327027503E-2</v>
      </c>
      <c r="Q6152" s="28">
        <v>0</v>
      </c>
      <c r="R6152" s="27">
        <f t="shared" si="503"/>
        <v>38.999999990919605</v>
      </c>
      <c r="S6152" s="3" t="s">
        <v>4</v>
      </c>
      <c r="T6152" s="3" t="s">
        <v>6343</v>
      </c>
      <c r="U6152" s="3" t="s">
        <v>6350</v>
      </c>
      <c r="V6152" s="3" t="s">
        <v>6350</v>
      </c>
      <c r="W6152" s="5">
        <v>0</v>
      </c>
      <c r="X6152" s="5">
        <v>0</v>
      </c>
      <c r="Y6152" s="5">
        <v>0</v>
      </c>
      <c r="Z6152" s="5">
        <v>0.02</v>
      </c>
      <c r="AA6152" s="5">
        <v>0</v>
      </c>
      <c r="AB6152" s="5">
        <v>0</v>
      </c>
      <c r="AC6152" s="5">
        <v>0</v>
      </c>
      <c r="AD6152" s="5">
        <v>0</v>
      </c>
      <c r="AE6152" s="2">
        <v>6</v>
      </c>
      <c r="AF6152" s="2">
        <v>0</v>
      </c>
      <c r="AG6152" s="2">
        <v>0</v>
      </c>
      <c r="AH6152" s="2">
        <v>0</v>
      </c>
      <c r="AI6152" s="2">
        <v>0</v>
      </c>
      <c r="AJ6152" s="2">
        <v>3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</row>
    <row r="6153" spans="1:46" x14ac:dyDescent="0.2">
      <c r="A6153" s="2">
        <v>1708396</v>
      </c>
      <c r="B6153" s="2">
        <v>905653</v>
      </c>
      <c r="D6153" s="2"/>
      <c r="E6153" s="19" t="s">
        <v>6342</v>
      </c>
      <c r="F6153" s="46">
        <f>INDEX(Δεδομένα!$P:$P,MATCH('2021'!E6153,Δεδομένα!$O:$O,0))</f>
        <v>192</v>
      </c>
      <c r="G6153" s="49" t="s">
        <v>6244</v>
      </c>
      <c r="H6153" s="51" t="str">
        <f>INDEX(Δεδομένα!B$1:B$51,MATCH('2021'!G6153,Δεδομένα!A$1:A$51,0))</f>
        <v>ΝΟΤΙΟΥ ΑΙΓΑΙΟΥ</v>
      </c>
      <c r="I6153" s="53">
        <f>INDEX(Δεδομένα!E$1:E$13,MATCH('2021'!H6153,Δεδομένα!D$1:D$13,0))</f>
        <v>10</v>
      </c>
      <c r="J6153" s="4">
        <v>44500</v>
      </c>
      <c r="K6153" s="3" t="s">
        <v>1016</v>
      </c>
      <c r="L6153" s="17" t="str">
        <f t="shared" si="500"/>
        <v>31/10/2021 14:25</v>
      </c>
      <c r="M6153" s="4">
        <v>44500</v>
      </c>
      <c r="N6153" s="3" t="s">
        <v>1018</v>
      </c>
      <c r="O6153" s="17" t="str">
        <f t="shared" si="501"/>
        <v>31/10/2021 15:35</v>
      </c>
      <c r="P6153" s="24">
        <f t="shared" si="502"/>
        <v>4.8611111109494232E-2</v>
      </c>
      <c r="Q6153" s="28">
        <v>0</v>
      </c>
      <c r="R6153" s="27">
        <f t="shared" si="503"/>
        <v>69.999999997671694</v>
      </c>
      <c r="S6153" s="3" t="s">
        <v>4</v>
      </c>
      <c r="T6153" s="3" t="s">
        <v>6343</v>
      </c>
      <c r="U6153" s="3" t="s">
        <v>6351</v>
      </c>
      <c r="V6153" s="3" t="s">
        <v>6352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2">
        <v>2</v>
      </c>
      <c r="AF6153" s="2">
        <v>0</v>
      </c>
      <c r="AG6153" s="2">
        <v>0</v>
      </c>
      <c r="AH6153" s="2">
        <v>0</v>
      </c>
      <c r="AI6153" s="2">
        <v>0</v>
      </c>
      <c r="AJ6153" s="2">
        <v>1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</row>
    <row r="6154" spans="1:46" x14ac:dyDescent="0.2">
      <c r="A6154" s="2">
        <v>1709940</v>
      </c>
      <c r="B6154" s="2">
        <v>906533</v>
      </c>
      <c r="C6154" s="7">
        <v>25.043062329056699</v>
      </c>
      <c r="D6154" s="7">
        <v>37.661721163866098</v>
      </c>
      <c r="E6154" s="19" t="s">
        <v>6342</v>
      </c>
      <c r="F6154" s="46">
        <f>INDEX(Δεδομένα!$P:$P,MATCH('2021'!E6154,Δεδομένα!$O:$O,0))</f>
        <v>192</v>
      </c>
      <c r="G6154" s="49" t="s">
        <v>6244</v>
      </c>
      <c r="H6154" s="51" t="str">
        <f>INDEX(Δεδομένα!B$1:B$51,MATCH('2021'!G6154,Δεδομένα!A$1:A$51,0))</f>
        <v>ΝΟΤΙΟΥ ΑΙΓΑΙΟΥ</v>
      </c>
      <c r="I6154" s="53">
        <f>INDEX(Δεδομένα!E$1:E$13,MATCH('2021'!H6154,Δεδομένα!D$1:D$13,0))</f>
        <v>10</v>
      </c>
      <c r="J6154" s="4">
        <v>44504</v>
      </c>
      <c r="K6154" s="3" t="s">
        <v>484</v>
      </c>
      <c r="L6154" s="17" t="str">
        <f t="shared" si="500"/>
        <v>04/11/2021 12:40</v>
      </c>
      <c r="M6154" s="4">
        <v>44504</v>
      </c>
      <c r="N6154" s="3" t="s">
        <v>672</v>
      </c>
      <c r="O6154" s="17" t="str">
        <f t="shared" si="501"/>
        <v>04/11/2021 15:21</v>
      </c>
      <c r="P6154" s="24">
        <f t="shared" si="502"/>
        <v>0.11180555554892635</v>
      </c>
      <c r="Q6154" s="28">
        <v>0</v>
      </c>
      <c r="R6154" s="27">
        <f t="shared" si="503"/>
        <v>160.99999999045394</v>
      </c>
      <c r="S6154" s="3" t="s">
        <v>4</v>
      </c>
      <c r="T6154" s="3" t="s">
        <v>6343</v>
      </c>
      <c r="U6154" s="3" t="s">
        <v>6353</v>
      </c>
      <c r="V6154" s="3" t="s">
        <v>6354</v>
      </c>
      <c r="W6154" s="5">
        <v>0</v>
      </c>
      <c r="X6154" s="5">
        <v>0</v>
      </c>
      <c r="Y6154" s="5">
        <v>0</v>
      </c>
      <c r="Z6154" s="5">
        <v>4</v>
      </c>
      <c r="AA6154" s="5">
        <v>0</v>
      </c>
      <c r="AB6154" s="5">
        <v>0</v>
      </c>
      <c r="AC6154" s="5">
        <v>0</v>
      </c>
      <c r="AD6154" s="5">
        <v>0</v>
      </c>
      <c r="AE6154" s="2">
        <v>4</v>
      </c>
      <c r="AF6154" s="2">
        <v>0</v>
      </c>
      <c r="AG6154" s="2">
        <v>0</v>
      </c>
      <c r="AH6154" s="2">
        <v>0</v>
      </c>
      <c r="AI6154" s="2">
        <v>0</v>
      </c>
      <c r="AJ6154" s="2">
        <v>2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</row>
    <row r="6155" spans="1:46" x14ac:dyDescent="0.2">
      <c r="A6155" s="2">
        <v>1714096</v>
      </c>
      <c r="B6155" s="2">
        <v>910398</v>
      </c>
      <c r="C6155" s="7">
        <v>25.2218056445416</v>
      </c>
      <c r="D6155" s="7">
        <v>37.547967659792903</v>
      </c>
      <c r="E6155" s="19" t="s">
        <v>6342</v>
      </c>
      <c r="F6155" s="46">
        <f>INDEX(Δεδομένα!$P:$P,MATCH('2021'!E6155,Δεδομένα!$O:$O,0))</f>
        <v>192</v>
      </c>
      <c r="G6155" s="49" t="s">
        <v>6244</v>
      </c>
      <c r="H6155" s="51" t="str">
        <f>INDEX(Δεδομένα!B$1:B$51,MATCH('2021'!G6155,Δεδομένα!A$1:A$51,0))</f>
        <v>ΝΟΤΙΟΥ ΑΙΓΑΙΟΥ</v>
      </c>
      <c r="I6155" s="53">
        <f>INDEX(Δεδομένα!E$1:E$13,MATCH('2021'!H6155,Δεδομένα!D$1:D$13,0))</f>
        <v>10</v>
      </c>
      <c r="J6155" s="4">
        <v>44520</v>
      </c>
      <c r="K6155" s="3" t="s">
        <v>1382</v>
      </c>
      <c r="L6155" s="17" t="str">
        <f t="shared" si="500"/>
        <v>20/11/2021 17:04</v>
      </c>
      <c r="M6155" s="4">
        <v>44522</v>
      </c>
      <c r="N6155" s="3" t="s">
        <v>1923</v>
      </c>
      <c r="O6155" s="17" t="str">
        <f t="shared" si="501"/>
        <v>22/11/2021 10:45</v>
      </c>
      <c r="P6155" s="29">
        <f t="shared" si="502"/>
        <v>1.7368055555562023</v>
      </c>
      <c r="Q6155" s="30">
        <f>1*24</f>
        <v>24</v>
      </c>
      <c r="R6155" s="27">
        <f t="shared" si="503"/>
        <v>2501.0000000009313</v>
      </c>
      <c r="S6155" s="3" t="s">
        <v>4</v>
      </c>
      <c r="T6155" s="3" t="s">
        <v>6343</v>
      </c>
      <c r="U6155" s="3" t="s">
        <v>4</v>
      </c>
      <c r="V6155" s="3" t="s">
        <v>6355</v>
      </c>
      <c r="W6155" s="5">
        <v>0</v>
      </c>
      <c r="X6155" s="5">
        <v>0.1</v>
      </c>
      <c r="Y6155" s="5">
        <v>0</v>
      </c>
      <c r="Z6155" s="5">
        <v>600</v>
      </c>
      <c r="AA6155" s="5">
        <v>0</v>
      </c>
      <c r="AB6155" s="5">
        <v>200</v>
      </c>
      <c r="AC6155" s="5">
        <v>0</v>
      </c>
      <c r="AD6155" s="5">
        <v>0</v>
      </c>
      <c r="AE6155" s="2">
        <v>39</v>
      </c>
      <c r="AF6155" s="2">
        <v>1</v>
      </c>
      <c r="AG6155" s="2">
        <v>2</v>
      </c>
      <c r="AH6155" s="2">
        <v>0</v>
      </c>
      <c r="AI6155" s="2">
        <v>2</v>
      </c>
      <c r="AJ6155" s="2">
        <v>17</v>
      </c>
      <c r="AK6155" s="2">
        <v>0</v>
      </c>
      <c r="AL6155" s="2">
        <v>2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</row>
    <row r="6156" spans="1:46" x14ac:dyDescent="0.2">
      <c r="A6156" s="2">
        <v>1642271</v>
      </c>
      <c r="B6156" s="2">
        <v>823457</v>
      </c>
      <c r="C6156" s="7">
        <v>28.111791496979201</v>
      </c>
      <c r="D6156" s="7">
        <v>36.3938423314437</v>
      </c>
      <c r="E6156" s="19" t="s">
        <v>6356</v>
      </c>
      <c r="F6156" s="46">
        <f>INDEX(Δεδομένα!$P:$P,MATCH('2021'!E6156,Δεδομένα!$O:$O,0))</f>
        <v>194</v>
      </c>
      <c r="G6156" s="49" t="s">
        <v>6357</v>
      </c>
      <c r="H6156" s="51" t="str">
        <f>INDEX(Δεδομένα!B$1:B$51,MATCH('2021'!G6156,Δεδομένα!A$1:A$51,0))</f>
        <v>ΝΟΤΙΟΥ ΑΙΓΑΙΟΥ</v>
      </c>
      <c r="I6156" s="53">
        <f>INDEX(Δεδομένα!E$1:E$13,MATCH('2021'!H6156,Δεδομένα!D$1:D$13,0))</f>
        <v>10</v>
      </c>
      <c r="J6156" s="4">
        <v>44232</v>
      </c>
      <c r="K6156" s="3" t="s">
        <v>51</v>
      </c>
      <c r="L6156" s="17" t="str">
        <f t="shared" si="500"/>
        <v>05/02/2021 13:22</v>
      </c>
      <c r="M6156" s="4">
        <v>44232</v>
      </c>
      <c r="N6156" s="3" t="s">
        <v>310</v>
      </c>
      <c r="O6156" s="17" t="str">
        <f t="shared" si="501"/>
        <v>05/02/2021 15:05</v>
      </c>
      <c r="P6156" s="24">
        <f t="shared" si="502"/>
        <v>7.1527777778101154E-2</v>
      </c>
      <c r="Q6156" s="28">
        <v>0</v>
      </c>
      <c r="R6156" s="27">
        <f t="shared" si="503"/>
        <v>103.00000000046566</v>
      </c>
      <c r="S6156" s="3" t="s">
        <v>4</v>
      </c>
      <c r="T6156" s="3" t="s">
        <v>6358</v>
      </c>
      <c r="U6156" s="3" t="s">
        <v>4</v>
      </c>
      <c r="V6156" s="3" t="s">
        <v>5323</v>
      </c>
      <c r="W6156" s="5">
        <v>0</v>
      </c>
      <c r="X6156" s="5">
        <v>0</v>
      </c>
      <c r="Y6156" s="5">
        <v>0</v>
      </c>
      <c r="Z6156" s="5">
        <v>0</v>
      </c>
      <c r="AA6156" s="5">
        <v>0.5</v>
      </c>
      <c r="AB6156" s="5">
        <v>0</v>
      </c>
      <c r="AC6156" s="5">
        <v>0</v>
      </c>
      <c r="AD6156" s="5">
        <v>0</v>
      </c>
      <c r="AE6156" s="2">
        <v>5</v>
      </c>
      <c r="AF6156" s="2">
        <v>0</v>
      </c>
      <c r="AG6156" s="2">
        <v>0</v>
      </c>
      <c r="AH6156" s="2">
        <v>0</v>
      </c>
      <c r="AI6156" s="2">
        <v>0</v>
      </c>
      <c r="AJ6156" s="2">
        <v>3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 t="s">
        <v>4</v>
      </c>
      <c r="AT6156" s="2" t="s">
        <v>4</v>
      </c>
    </row>
    <row r="6157" spans="1:46" x14ac:dyDescent="0.2">
      <c r="A6157" s="2">
        <v>1662406</v>
      </c>
      <c r="B6157" s="2">
        <v>840449</v>
      </c>
      <c r="C6157" s="7">
        <v>28.187801061786399</v>
      </c>
      <c r="D6157" s="7">
        <v>36.336137526873301</v>
      </c>
      <c r="E6157" s="19" t="s">
        <v>6356</v>
      </c>
      <c r="F6157" s="46">
        <f>INDEX(Δεδομένα!$P:$P,MATCH('2021'!E6157,Δεδομένα!$O:$O,0))</f>
        <v>194</v>
      </c>
      <c r="G6157" s="49" t="s">
        <v>6357</v>
      </c>
      <c r="H6157" s="51" t="str">
        <f>INDEX(Δεδομένα!B$1:B$51,MATCH('2021'!G6157,Δεδομένα!A$1:A$51,0))</f>
        <v>ΝΟΤΙΟΥ ΑΙΓΑΙΟΥ</v>
      </c>
      <c r="I6157" s="53">
        <f>INDEX(Δεδομένα!E$1:E$13,MATCH('2021'!H6157,Δεδομένα!D$1:D$13,0))</f>
        <v>10</v>
      </c>
      <c r="J6157" s="4">
        <v>44281</v>
      </c>
      <c r="K6157" s="3" t="s">
        <v>914</v>
      </c>
      <c r="L6157" s="17" t="str">
        <f t="shared" si="500"/>
        <v>26/03/2021 13:44</v>
      </c>
      <c r="M6157" s="4">
        <v>44281</v>
      </c>
      <c r="N6157" s="3" t="s">
        <v>147</v>
      </c>
      <c r="O6157" s="17" t="str">
        <f t="shared" si="501"/>
        <v>26/03/2021 20:00</v>
      </c>
      <c r="P6157" s="24">
        <f t="shared" si="502"/>
        <v>0.26111111111094942</v>
      </c>
      <c r="Q6157" s="28">
        <v>0</v>
      </c>
      <c r="R6157" s="27">
        <f t="shared" si="503"/>
        <v>375.99999999976717</v>
      </c>
      <c r="S6157" s="3" t="s">
        <v>4</v>
      </c>
      <c r="T6157" s="3" t="s">
        <v>6358</v>
      </c>
      <c r="U6157" s="3" t="s">
        <v>4</v>
      </c>
      <c r="V6157" s="3" t="s">
        <v>6359</v>
      </c>
      <c r="W6157" s="5">
        <v>0</v>
      </c>
      <c r="X6157" s="5">
        <v>0</v>
      </c>
      <c r="Y6157" s="5">
        <v>0</v>
      </c>
      <c r="Z6157" s="5">
        <v>6</v>
      </c>
      <c r="AA6157" s="5">
        <v>1</v>
      </c>
      <c r="AB6157" s="5">
        <v>0</v>
      </c>
      <c r="AC6157" s="5">
        <v>0</v>
      </c>
      <c r="AD6157" s="5">
        <v>0</v>
      </c>
      <c r="AE6157" s="2">
        <v>9</v>
      </c>
      <c r="AF6157" s="2">
        <v>0</v>
      </c>
      <c r="AG6157" s="2">
        <v>0</v>
      </c>
      <c r="AH6157" s="2">
        <v>0</v>
      </c>
      <c r="AI6157" s="2">
        <v>6</v>
      </c>
      <c r="AJ6157" s="2">
        <v>5</v>
      </c>
      <c r="AK6157" s="2">
        <v>0</v>
      </c>
      <c r="AL6157" s="2">
        <v>2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 t="s">
        <v>4</v>
      </c>
      <c r="AT6157" s="2" t="s">
        <v>4</v>
      </c>
    </row>
    <row r="6158" spans="1:46" x14ac:dyDescent="0.2">
      <c r="A6158" s="2">
        <v>1662435</v>
      </c>
      <c r="B6158" s="2">
        <v>843536</v>
      </c>
      <c r="C6158" s="7">
        <v>28.0618918063081</v>
      </c>
      <c r="D6158" s="7">
        <v>36.394371814932299</v>
      </c>
      <c r="E6158" s="19" t="s">
        <v>6356</v>
      </c>
      <c r="F6158" s="46">
        <f>INDEX(Δεδομένα!$P:$P,MATCH('2021'!E6158,Δεδομένα!$O:$O,0))</f>
        <v>194</v>
      </c>
      <c r="G6158" s="49" t="s">
        <v>6357</v>
      </c>
      <c r="H6158" s="51" t="str">
        <f>INDEX(Δεδομένα!B$1:B$51,MATCH('2021'!G6158,Δεδομένα!A$1:A$51,0))</f>
        <v>ΝΟΤΙΟΥ ΑΙΓΑΙΟΥ</v>
      </c>
      <c r="I6158" s="53">
        <f>INDEX(Δεδομένα!E$1:E$13,MATCH('2021'!H6158,Δεδομένα!D$1:D$13,0))</f>
        <v>10</v>
      </c>
      <c r="J6158" s="4">
        <v>44293</v>
      </c>
      <c r="K6158" s="3" t="s">
        <v>2279</v>
      </c>
      <c r="L6158" s="17" t="str">
        <f t="shared" si="500"/>
        <v>07/04/2021 13:26</v>
      </c>
      <c r="M6158" s="4">
        <v>44293</v>
      </c>
      <c r="N6158" s="3" t="s">
        <v>218</v>
      </c>
      <c r="O6158" s="17" t="str">
        <f t="shared" si="501"/>
        <v>07/04/2021 15:01</v>
      </c>
      <c r="P6158" s="24">
        <f t="shared" si="502"/>
        <v>6.5972222226264421E-2</v>
      </c>
      <c r="Q6158" s="28">
        <v>0</v>
      </c>
      <c r="R6158" s="27">
        <f t="shared" si="503"/>
        <v>95.000000005820766</v>
      </c>
      <c r="S6158" s="3" t="s">
        <v>4</v>
      </c>
      <c r="T6158" s="3" t="s">
        <v>6358</v>
      </c>
      <c r="U6158" s="3" t="s">
        <v>4</v>
      </c>
      <c r="V6158" s="3" t="s">
        <v>4560</v>
      </c>
      <c r="W6158" s="5">
        <v>0</v>
      </c>
      <c r="X6158" s="5">
        <v>0</v>
      </c>
      <c r="Y6158" s="5">
        <v>0</v>
      </c>
      <c r="Z6158" s="5">
        <v>0.1</v>
      </c>
      <c r="AA6158" s="5">
        <v>0</v>
      </c>
      <c r="AB6158" s="5">
        <v>0</v>
      </c>
      <c r="AC6158" s="5">
        <v>0</v>
      </c>
      <c r="AD6158" s="5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 t="s">
        <v>4</v>
      </c>
      <c r="AT6158" s="2" t="s">
        <v>4</v>
      </c>
    </row>
    <row r="6159" spans="1:46" x14ac:dyDescent="0.2">
      <c r="A6159" s="2">
        <v>1662417</v>
      </c>
      <c r="B6159" s="2">
        <v>844274</v>
      </c>
      <c r="C6159" s="7">
        <v>28.147054831938899</v>
      </c>
      <c r="D6159" s="7">
        <v>36.3886407710634</v>
      </c>
      <c r="E6159" s="19" t="s">
        <v>6356</v>
      </c>
      <c r="F6159" s="46">
        <f>INDEX(Δεδομένα!$P:$P,MATCH('2021'!E6159,Δεδομένα!$O:$O,0))</f>
        <v>194</v>
      </c>
      <c r="G6159" s="49" t="s">
        <v>6357</v>
      </c>
      <c r="H6159" s="51" t="str">
        <f>INDEX(Δεδομένα!B$1:B$51,MATCH('2021'!G6159,Δεδομένα!A$1:A$51,0))</f>
        <v>ΝΟΤΙΟΥ ΑΙΓΑΙΟΥ</v>
      </c>
      <c r="I6159" s="53">
        <f>INDEX(Δεδομένα!E$1:E$13,MATCH('2021'!H6159,Δεδομένα!D$1:D$13,0))</f>
        <v>10</v>
      </c>
      <c r="J6159" s="4">
        <v>44295</v>
      </c>
      <c r="K6159" s="3" t="s">
        <v>5008</v>
      </c>
      <c r="L6159" s="17" t="str">
        <f t="shared" si="500"/>
        <v>09/04/2021 23:04</v>
      </c>
      <c r="M6159" s="4">
        <v>44296</v>
      </c>
      <c r="N6159" s="3" t="s">
        <v>750</v>
      </c>
      <c r="O6159" s="17" t="str">
        <f t="shared" si="501"/>
        <v>10/04/2021 01:12</v>
      </c>
      <c r="P6159" s="24">
        <f t="shared" si="502"/>
        <v>8.8888888894871343E-2</v>
      </c>
      <c r="Q6159" s="28">
        <v>0</v>
      </c>
      <c r="R6159" s="27">
        <f t="shared" si="503"/>
        <v>128.00000000861473</v>
      </c>
      <c r="S6159" s="3" t="s">
        <v>4</v>
      </c>
      <c r="T6159" s="3" t="s">
        <v>6358</v>
      </c>
      <c r="U6159" s="3" t="s">
        <v>4</v>
      </c>
      <c r="V6159" s="3" t="s">
        <v>6360</v>
      </c>
      <c r="W6159" s="5">
        <v>0</v>
      </c>
      <c r="X6159" s="5">
        <v>0.5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2">
        <v>12</v>
      </c>
      <c r="AF6159" s="2">
        <v>0</v>
      </c>
      <c r="AG6159" s="2">
        <v>0</v>
      </c>
      <c r="AH6159" s="2">
        <v>0</v>
      </c>
      <c r="AI6159" s="2">
        <v>1</v>
      </c>
      <c r="AJ6159" s="2">
        <v>50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 t="s">
        <v>4</v>
      </c>
      <c r="AT6159" s="2" t="s">
        <v>4</v>
      </c>
    </row>
    <row r="6160" spans="1:46" x14ac:dyDescent="0.2">
      <c r="A6160" s="2">
        <v>1665039</v>
      </c>
      <c r="B6160" s="2">
        <v>856254</v>
      </c>
      <c r="C6160" s="7">
        <v>28.235454980867502</v>
      </c>
      <c r="D6160" s="7">
        <v>36.383185112472098</v>
      </c>
      <c r="E6160" s="19" t="s">
        <v>6356</v>
      </c>
      <c r="F6160" s="46">
        <f>INDEX(Δεδομένα!$P:$P,MATCH('2021'!E6160,Δεδομένα!$O:$O,0))</f>
        <v>194</v>
      </c>
      <c r="G6160" s="49" t="s">
        <v>6357</v>
      </c>
      <c r="H6160" s="51" t="str">
        <f>INDEX(Δεδομένα!B$1:B$51,MATCH('2021'!G6160,Δεδομένα!A$1:A$51,0))</f>
        <v>ΝΟΤΙΟΥ ΑΙΓΑΙΟΥ</v>
      </c>
      <c r="I6160" s="53">
        <f>INDEX(Δεδομένα!E$1:E$13,MATCH('2021'!H6160,Δεδομένα!D$1:D$13,0))</f>
        <v>10</v>
      </c>
      <c r="J6160" s="4">
        <v>44342</v>
      </c>
      <c r="K6160" s="3" t="s">
        <v>1319</v>
      </c>
      <c r="L6160" s="17" t="str">
        <f t="shared" si="500"/>
        <v>26/05/2021 11:55</v>
      </c>
      <c r="M6160" s="4">
        <v>44342</v>
      </c>
      <c r="N6160" s="3" t="s">
        <v>462</v>
      </c>
      <c r="O6160" s="17" t="str">
        <f t="shared" si="501"/>
        <v>26/05/2021 17:50</v>
      </c>
      <c r="P6160" s="24">
        <f t="shared" si="502"/>
        <v>0.24652777777373558</v>
      </c>
      <c r="Q6160" s="28">
        <v>0</v>
      </c>
      <c r="R6160" s="27">
        <f t="shared" si="503"/>
        <v>354.99999999417923</v>
      </c>
      <c r="S6160" s="3" t="s">
        <v>4</v>
      </c>
      <c r="T6160" s="3" t="s">
        <v>6358</v>
      </c>
      <c r="U6160" s="3" t="s">
        <v>4</v>
      </c>
      <c r="V6160" s="3" t="s">
        <v>754</v>
      </c>
      <c r="W6160" s="5">
        <v>0</v>
      </c>
      <c r="X6160" s="5">
        <v>0</v>
      </c>
      <c r="Y6160" s="5">
        <v>0</v>
      </c>
      <c r="Z6160" s="5">
        <v>4</v>
      </c>
      <c r="AA6160" s="5">
        <v>0</v>
      </c>
      <c r="AB6160" s="5">
        <v>0</v>
      </c>
      <c r="AC6160" s="5">
        <v>0</v>
      </c>
      <c r="AD6160" s="5">
        <v>0</v>
      </c>
      <c r="AE6160" s="2">
        <v>17</v>
      </c>
      <c r="AF6160" s="2">
        <v>4</v>
      </c>
      <c r="AG6160" s="2">
        <v>0</v>
      </c>
      <c r="AH6160" s="2">
        <v>0</v>
      </c>
      <c r="AI6160" s="2">
        <v>4</v>
      </c>
      <c r="AJ6160" s="2">
        <v>8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 t="s">
        <v>4</v>
      </c>
      <c r="AT6160" s="2" t="s">
        <v>4</v>
      </c>
    </row>
    <row r="6161" spans="1:46" x14ac:dyDescent="0.2">
      <c r="A6161" s="2">
        <v>1668814</v>
      </c>
      <c r="B6161" s="2">
        <v>860500</v>
      </c>
      <c r="C6161" s="7">
        <v>28.223535797414499</v>
      </c>
      <c r="D6161" s="7">
        <v>36.372015687840502</v>
      </c>
      <c r="E6161" s="19" t="s">
        <v>6356</v>
      </c>
      <c r="F6161" s="46">
        <f>INDEX(Δεδομένα!$P:$P,MATCH('2021'!E6161,Δεδομένα!$O:$O,0))</f>
        <v>194</v>
      </c>
      <c r="G6161" s="49" t="s">
        <v>6357</v>
      </c>
      <c r="H6161" s="51" t="str">
        <f>INDEX(Δεδομένα!B$1:B$51,MATCH('2021'!G6161,Δεδομένα!A$1:A$51,0))</f>
        <v>ΝΟΤΙΟΥ ΑΙΓΑΙΟΥ</v>
      </c>
      <c r="I6161" s="53">
        <f>INDEX(Δεδομένα!E$1:E$13,MATCH('2021'!H6161,Δεδομένα!D$1:D$13,0))</f>
        <v>10</v>
      </c>
      <c r="J6161" s="4">
        <v>44357</v>
      </c>
      <c r="K6161" s="3" t="s">
        <v>196</v>
      </c>
      <c r="L6161" s="17" t="str">
        <f t="shared" si="500"/>
        <v>10/06/2021 14:15</v>
      </c>
      <c r="M6161" s="4">
        <v>44357</v>
      </c>
      <c r="N6161" s="3" t="s">
        <v>1196</v>
      </c>
      <c r="O6161" s="17" t="str">
        <f t="shared" si="501"/>
        <v>10/06/2021 19:34</v>
      </c>
      <c r="P6161" s="24">
        <f t="shared" si="502"/>
        <v>0.22152777777955635</v>
      </c>
      <c r="Q6161" s="28">
        <v>0</v>
      </c>
      <c r="R6161" s="27">
        <f t="shared" si="503"/>
        <v>319.00000000256114</v>
      </c>
      <c r="S6161" s="3" t="s">
        <v>4</v>
      </c>
      <c r="T6161" s="3" t="s">
        <v>6358</v>
      </c>
      <c r="U6161" s="3" t="s">
        <v>4</v>
      </c>
      <c r="V6161" s="3" t="s">
        <v>754</v>
      </c>
      <c r="W6161" s="5">
        <v>0</v>
      </c>
      <c r="X6161" s="5">
        <v>0</v>
      </c>
      <c r="Y6161" s="5">
        <v>0</v>
      </c>
      <c r="Z6161" s="5">
        <v>2</v>
      </c>
      <c r="AA6161" s="5">
        <v>0</v>
      </c>
      <c r="AB6161" s="5">
        <v>0</v>
      </c>
      <c r="AC6161" s="5">
        <v>0</v>
      </c>
      <c r="AD6161" s="5">
        <v>0</v>
      </c>
      <c r="AE6161" s="2">
        <v>15</v>
      </c>
      <c r="AF6161" s="2">
        <v>0</v>
      </c>
      <c r="AG6161" s="2">
        <v>0</v>
      </c>
      <c r="AH6161" s="2">
        <v>0</v>
      </c>
      <c r="AI6161" s="2">
        <v>5</v>
      </c>
      <c r="AJ6161" s="2">
        <v>5</v>
      </c>
      <c r="AK6161" s="2">
        <v>2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 t="s">
        <v>4</v>
      </c>
      <c r="AT6161" s="2" t="s">
        <v>4</v>
      </c>
    </row>
    <row r="6162" spans="1:46" x14ac:dyDescent="0.2">
      <c r="A6162" s="2">
        <v>1653190</v>
      </c>
      <c r="B6162" s="2">
        <v>844351</v>
      </c>
      <c r="C6162" s="7">
        <v>28.0811643059901</v>
      </c>
      <c r="D6162" s="7">
        <v>36.173396481883898</v>
      </c>
      <c r="E6162" s="19" t="s">
        <v>6362</v>
      </c>
      <c r="F6162" s="46">
        <f>INDEX(Δεδομένα!$P:$P,MATCH('2021'!E6162,Δεδομένα!$O:$O,0))</f>
        <v>195</v>
      </c>
      <c r="G6162" s="49" t="s">
        <v>6357</v>
      </c>
      <c r="H6162" s="51" t="str">
        <f>INDEX(Δεδομένα!B$1:B$51,MATCH('2021'!G6162,Δεδομένα!A$1:A$51,0))</f>
        <v>ΝΟΤΙΟΥ ΑΙΓΑΙΟΥ</v>
      </c>
      <c r="I6162" s="53">
        <f>INDEX(Δεδομένα!E$1:E$13,MATCH('2021'!H6162,Δεδομένα!D$1:D$13,0))</f>
        <v>10</v>
      </c>
      <c r="J6162" s="4">
        <v>44296</v>
      </c>
      <c r="K6162" s="3" t="s">
        <v>1031</v>
      </c>
      <c r="L6162" s="17" t="str">
        <f t="shared" si="500"/>
        <v>10/04/2021 11:51</v>
      </c>
      <c r="M6162" s="4">
        <v>44296</v>
      </c>
      <c r="N6162" s="3" t="s">
        <v>1008</v>
      </c>
      <c r="O6162" s="17" t="str">
        <f t="shared" si="501"/>
        <v>10/04/2021 13:27</v>
      </c>
      <c r="P6162" s="24">
        <f t="shared" si="502"/>
        <v>6.6666666665696539E-2</v>
      </c>
      <c r="Q6162" s="28">
        <v>0</v>
      </c>
      <c r="R6162" s="27">
        <f t="shared" si="503"/>
        <v>95.999999998603016</v>
      </c>
      <c r="S6162" s="3" t="s">
        <v>4</v>
      </c>
      <c r="T6162" s="3" t="s">
        <v>6358</v>
      </c>
      <c r="U6162" s="3" t="s">
        <v>4</v>
      </c>
      <c r="V6162" s="3" t="s">
        <v>6363</v>
      </c>
      <c r="W6162" s="5">
        <v>0</v>
      </c>
      <c r="X6162" s="5">
        <v>0</v>
      </c>
      <c r="Y6162" s="5">
        <v>0</v>
      </c>
      <c r="Z6162" s="5">
        <v>2</v>
      </c>
      <c r="AA6162" s="5">
        <v>0</v>
      </c>
      <c r="AB6162" s="5">
        <v>0</v>
      </c>
      <c r="AC6162" s="5">
        <v>0</v>
      </c>
      <c r="AD6162" s="5">
        <v>0</v>
      </c>
      <c r="AE6162" s="2">
        <v>5</v>
      </c>
      <c r="AF6162" s="2">
        <v>0</v>
      </c>
      <c r="AG6162" s="2">
        <v>0</v>
      </c>
      <c r="AH6162" s="2">
        <v>0</v>
      </c>
      <c r="AI6162" s="2">
        <v>2</v>
      </c>
      <c r="AJ6162" s="2">
        <v>2</v>
      </c>
      <c r="AK6162" s="2">
        <v>0</v>
      </c>
      <c r="AL6162" s="2">
        <v>1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 t="s">
        <v>4</v>
      </c>
      <c r="AT6162" s="2" t="s">
        <v>4</v>
      </c>
    </row>
    <row r="6163" spans="1:46" x14ac:dyDescent="0.2">
      <c r="A6163" s="2">
        <v>1657514</v>
      </c>
      <c r="B6163" s="2">
        <v>848032</v>
      </c>
      <c r="C6163" s="2"/>
      <c r="D6163" s="2"/>
      <c r="E6163" s="19" t="s">
        <v>6362</v>
      </c>
      <c r="F6163" s="46">
        <f>INDEX(Δεδομένα!$P:$P,MATCH('2021'!E6163,Δεδομένα!$O:$O,0))</f>
        <v>195</v>
      </c>
      <c r="G6163" s="49" t="s">
        <v>6357</v>
      </c>
      <c r="H6163" s="51" t="str">
        <f>INDEX(Δεδομένα!B$1:B$51,MATCH('2021'!G6163,Δεδομένα!A$1:A$51,0))</f>
        <v>ΝΟΤΙΟΥ ΑΙΓΑΙΟΥ</v>
      </c>
      <c r="I6163" s="53">
        <f>INDEX(Δεδομένα!E$1:E$13,MATCH('2021'!H6163,Δεδομένα!D$1:D$13,0))</f>
        <v>10</v>
      </c>
      <c r="J6163" s="4">
        <v>44312</v>
      </c>
      <c r="K6163" s="3" t="s">
        <v>1856</v>
      </c>
      <c r="L6163" s="17" t="str">
        <f t="shared" si="500"/>
        <v>26/04/2021 09:25</v>
      </c>
      <c r="M6163" s="4">
        <v>44312</v>
      </c>
      <c r="N6163" s="3" t="s">
        <v>1338</v>
      </c>
      <c r="O6163" s="17" t="str">
        <f t="shared" si="501"/>
        <v>26/04/2021 10:40</v>
      </c>
      <c r="P6163" s="24">
        <f t="shared" si="502"/>
        <v>5.2083333335758653E-2</v>
      </c>
      <c r="Q6163" s="28">
        <v>0</v>
      </c>
      <c r="R6163" s="27">
        <f t="shared" si="503"/>
        <v>75.00000000349246</v>
      </c>
      <c r="S6163" s="3" t="s">
        <v>4</v>
      </c>
      <c r="T6163" s="3" t="s">
        <v>6358</v>
      </c>
      <c r="U6163" s="3" t="s">
        <v>6364</v>
      </c>
      <c r="V6163" s="3" t="s">
        <v>6365</v>
      </c>
      <c r="W6163" s="5">
        <v>0.1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2">
        <v>7</v>
      </c>
      <c r="AF6163" s="2">
        <v>0</v>
      </c>
      <c r="AG6163" s="2">
        <v>0</v>
      </c>
      <c r="AH6163" s="2">
        <v>0</v>
      </c>
      <c r="AI6163" s="2">
        <v>1</v>
      </c>
      <c r="AJ6163" s="2">
        <v>3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 t="s">
        <v>4</v>
      </c>
      <c r="AT6163" s="2" t="s">
        <v>4</v>
      </c>
    </row>
    <row r="6164" spans="1:46" x14ac:dyDescent="0.2">
      <c r="A6164" s="2">
        <v>1662439</v>
      </c>
      <c r="B6164" s="2">
        <v>848418</v>
      </c>
      <c r="C6164" s="7">
        <v>27.9478950500488</v>
      </c>
      <c r="D6164" s="7">
        <v>36.053054809570298</v>
      </c>
      <c r="E6164" s="19" t="s">
        <v>6362</v>
      </c>
      <c r="F6164" s="46">
        <f>INDEX(Δεδομένα!$P:$P,MATCH('2021'!E6164,Δεδομένα!$O:$O,0))</f>
        <v>195</v>
      </c>
      <c r="G6164" s="49" t="s">
        <v>6357</v>
      </c>
      <c r="H6164" s="51" t="str">
        <f>INDEX(Δεδομένα!B$1:B$51,MATCH('2021'!G6164,Δεδομένα!A$1:A$51,0))</f>
        <v>ΝΟΤΙΟΥ ΑΙΓΑΙΟΥ</v>
      </c>
      <c r="I6164" s="53">
        <f>INDEX(Δεδομένα!E$1:E$13,MATCH('2021'!H6164,Δεδομένα!D$1:D$13,0))</f>
        <v>10</v>
      </c>
      <c r="J6164" s="4">
        <v>44312</v>
      </c>
      <c r="K6164" s="3" t="s">
        <v>1856</v>
      </c>
      <c r="L6164" s="17" t="str">
        <f t="shared" si="500"/>
        <v>26/04/2021 09:25</v>
      </c>
      <c r="M6164" s="4">
        <v>44312</v>
      </c>
      <c r="N6164" s="3" t="s">
        <v>1338</v>
      </c>
      <c r="O6164" s="17" t="str">
        <f t="shared" si="501"/>
        <v>26/04/2021 10:40</v>
      </c>
      <c r="P6164" s="24">
        <f t="shared" si="502"/>
        <v>5.2083333335758653E-2</v>
      </c>
      <c r="Q6164" s="28">
        <v>0</v>
      </c>
      <c r="R6164" s="27">
        <f t="shared" si="503"/>
        <v>75.00000000349246</v>
      </c>
      <c r="S6164" s="3" t="s">
        <v>4</v>
      </c>
      <c r="T6164" s="3" t="s">
        <v>6358</v>
      </c>
      <c r="U6164" s="3" t="s">
        <v>4</v>
      </c>
      <c r="V6164" s="3" t="s">
        <v>6366</v>
      </c>
      <c r="W6164" s="5">
        <v>0.1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2">
        <v>7</v>
      </c>
      <c r="AF6164" s="2">
        <v>0</v>
      </c>
      <c r="AG6164" s="2">
        <v>0</v>
      </c>
      <c r="AH6164" s="2">
        <v>0</v>
      </c>
      <c r="AI6164" s="2">
        <v>1</v>
      </c>
      <c r="AJ6164" s="2">
        <v>3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 t="s">
        <v>4</v>
      </c>
      <c r="AT6164" s="2" t="s">
        <v>4</v>
      </c>
    </row>
    <row r="6165" spans="1:46" x14ac:dyDescent="0.2">
      <c r="A6165" s="2">
        <v>1715490</v>
      </c>
      <c r="B6165" s="2">
        <v>911778</v>
      </c>
      <c r="C6165" s="7">
        <v>27.944367231108899</v>
      </c>
      <c r="D6165" s="7">
        <v>36.0463154679531</v>
      </c>
      <c r="E6165" s="19" t="s">
        <v>6362</v>
      </c>
      <c r="F6165" s="46">
        <f>INDEX(Δεδομένα!$P:$P,MATCH('2021'!E6165,Δεδομένα!$O:$O,0))</f>
        <v>195</v>
      </c>
      <c r="G6165" s="49" t="s">
        <v>6357</v>
      </c>
      <c r="H6165" s="51" t="str">
        <f>INDEX(Δεδομένα!B$1:B$51,MATCH('2021'!G6165,Δεδομένα!A$1:A$51,0))</f>
        <v>ΝΟΤΙΟΥ ΑΙΓΑΙΟΥ</v>
      </c>
      <c r="I6165" s="53">
        <f>INDEX(Δεδομένα!E$1:E$13,MATCH('2021'!H6165,Δεδομένα!D$1:D$13,0))</f>
        <v>10</v>
      </c>
      <c r="J6165" s="4">
        <v>44526</v>
      </c>
      <c r="K6165" s="3" t="s">
        <v>1078</v>
      </c>
      <c r="L6165" s="17" t="str">
        <f t="shared" si="500"/>
        <v>26/11/2021 11:10</v>
      </c>
      <c r="M6165" s="4">
        <v>44526</v>
      </c>
      <c r="N6165" s="3" t="s">
        <v>238</v>
      </c>
      <c r="O6165" s="17" t="str">
        <f t="shared" si="501"/>
        <v>26/11/2021 11:30</v>
      </c>
      <c r="P6165" s="24">
        <f t="shared" si="502"/>
        <v>1.3888888883229811E-2</v>
      </c>
      <c r="Q6165" s="28">
        <v>0</v>
      </c>
      <c r="R6165" s="27">
        <f t="shared" si="503"/>
        <v>19.999999991850927</v>
      </c>
      <c r="S6165" s="3" t="s">
        <v>4</v>
      </c>
      <c r="T6165" s="3" t="s">
        <v>6358</v>
      </c>
      <c r="U6165" s="3" t="s">
        <v>6364</v>
      </c>
      <c r="V6165" s="3" t="s">
        <v>6367</v>
      </c>
      <c r="W6165" s="5">
        <v>0</v>
      </c>
      <c r="X6165" s="5">
        <v>0.5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2">
        <v>2</v>
      </c>
      <c r="AF6165" s="2">
        <v>0</v>
      </c>
      <c r="AG6165" s="2">
        <v>0</v>
      </c>
      <c r="AH6165" s="2">
        <v>0</v>
      </c>
      <c r="AI6165" s="2">
        <v>0</v>
      </c>
      <c r="AJ6165" s="2">
        <v>1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</row>
    <row r="6166" spans="1:46" x14ac:dyDescent="0.2">
      <c r="A6166" s="2">
        <v>1637012</v>
      </c>
      <c r="B6166" s="2">
        <v>825391</v>
      </c>
      <c r="C6166" s="7">
        <v>27.9055661698787</v>
      </c>
      <c r="D6166" s="7">
        <v>36.290567446848598</v>
      </c>
      <c r="E6166" s="19" t="s">
        <v>6369</v>
      </c>
      <c r="F6166" s="46">
        <f>INDEX(Δεδομένα!$P:$P,MATCH('2021'!E6166,Δεδομένα!$O:$O,0))</f>
        <v>51</v>
      </c>
      <c r="G6166" s="49" t="s">
        <v>6357</v>
      </c>
      <c r="H6166" s="51" t="str">
        <f>INDEX(Δεδομένα!B$1:B$51,MATCH('2021'!G6166,Δεδομένα!A$1:A$51,0))</f>
        <v>ΝΟΤΙΟΥ ΑΙΓΑΙΟΥ</v>
      </c>
      <c r="I6166" s="53">
        <f>INDEX(Δεδομένα!E$1:E$13,MATCH('2021'!H6166,Δεδομένα!D$1:D$13,0))</f>
        <v>10</v>
      </c>
      <c r="J6166" s="4">
        <v>44240</v>
      </c>
      <c r="K6166" s="3" t="s">
        <v>552</v>
      </c>
      <c r="L6166" s="17" t="str">
        <f t="shared" si="500"/>
        <v>13/02/2021 13:00</v>
      </c>
      <c r="M6166" s="4">
        <v>44240</v>
      </c>
      <c r="N6166" s="3" t="s">
        <v>221</v>
      </c>
      <c r="O6166" s="17" t="str">
        <f t="shared" si="501"/>
        <v>13/02/2021 16:15</v>
      </c>
      <c r="P6166" s="24">
        <f t="shared" si="502"/>
        <v>0.13541666667151731</v>
      </c>
      <c r="Q6166" s="28">
        <v>0</v>
      </c>
      <c r="R6166" s="27">
        <f t="shared" si="503"/>
        <v>195.00000000698492</v>
      </c>
      <c r="S6166" s="3" t="s">
        <v>4</v>
      </c>
      <c r="T6166" s="3" t="s">
        <v>6358</v>
      </c>
      <c r="U6166" s="3" t="s">
        <v>6370</v>
      </c>
      <c r="V6166" s="3" t="s">
        <v>6370</v>
      </c>
      <c r="W6166" s="5">
        <v>0.5</v>
      </c>
      <c r="X6166" s="5">
        <v>1.5</v>
      </c>
      <c r="Y6166" s="5">
        <v>0</v>
      </c>
      <c r="Z6166" s="5">
        <v>0</v>
      </c>
      <c r="AA6166" s="5">
        <v>0</v>
      </c>
      <c r="AB6166" s="5">
        <v>0</v>
      </c>
      <c r="AC6166" s="5">
        <v>0.01</v>
      </c>
      <c r="AD6166" s="5">
        <v>0</v>
      </c>
      <c r="AE6166" s="2">
        <v>7</v>
      </c>
      <c r="AF6166" s="2">
        <v>0</v>
      </c>
      <c r="AG6166" s="2">
        <v>0</v>
      </c>
      <c r="AH6166" s="2">
        <v>0</v>
      </c>
      <c r="AI6166" s="2">
        <v>0</v>
      </c>
      <c r="AJ6166" s="2">
        <v>4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 t="s">
        <v>4</v>
      </c>
      <c r="AT6166" s="2" t="s">
        <v>4</v>
      </c>
    </row>
    <row r="6167" spans="1:46" x14ac:dyDescent="0.2">
      <c r="A6167" s="2">
        <v>1638638</v>
      </c>
      <c r="B6167" s="2">
        <v>830394</v>
      </c>
      <c r="C6167" s="7">
        <v>27.982831470619001</v>
      </c>
      <c r="D6167" s="7">
        <v>36.344534828166402</v>
      </c>
      <c r="E6167" s="19" t="s">
        <v>6369</v>
      </c>
      <c r="F6167" s="46">
        <f>INDEX(Δεδομένα!$P:$P,MATCH('2021'!E6167,Δεδομένα!$O:$O,0))</f>
        <v>51</v>
      </c>
      <c r="G6167" s="49" t="s">
        <v>6357</v>
      </c>
      <c r="H6167" s="51" t="str">
        <f>INDEX(Δεδομένα!B$1:B$51,MATCH('2021'!G6167,Δεδομένα!A$1:A$51,0))</f>
        <v>ΝΟΤΙΟΥ ΑΙΓΑΙΟΥ</v>
      </c>
      <c r="I6167" s="53">
        <f>INDEX(Δεδομένα!E$1:E$13,MATCH('2021'!H6167,Δεδομένα!D$1:D$13,0))</f>
        <v>10</v>
      </c>
      <c r="J6167" s="4">
        <v>44246</v>
      </c>
      <c r="K6167" s="3" t="s">
        <v>1009</v>
      </c>
      <c r="L6167" s="17" t="str">
        <f t="shared" si="500"/>
        <v>19/02/2021 14:01</v>
      </c>
      <c r="M6167" s="4">
        <v>44246</v>
      </c>
      <c r="N6167" s="3" t="s">
        <v>1436</v>
      </c>
      <c r="O6167" s="17" t="str">
        <f t="shared" si="501"/>
        <v>19/02/2021 17:14</v>
      </c>
      <c r="P6167" s="24">
        <f t="shared" si="502"/>
        <v>0.13402777777810115</v>
      </c>
      <c r="Q6167" s="28">
        <v>0</v>
      </c>
      <c r="R6167" s="27">
        <f t="shared" si="503"/>
        <v>193.00000000046566</v>
      </c>
      <c r="S6167" s="3" t="s">
        <v>4</v>
      </c>
      <c r="T6167" s="3" t="s">
        <v>6358</v>
      </c>
      <c r="U6167" s="3" t="s">
        <v>4</v>
      </c>
      <c r="V6167" s="3" t="s">
        <v>6371</v>
      </c>
      <c r="W6167" s="5">
        <v>0</v>
      </c>
      <c r="X6167" s="5">
        <v>0.5</v>
      </c>
      <c r="Y6167" s="5">
        <v>0</v>
      </c>
      <c r="Z6167" s="5">
        <v>2.5</v>
      </c>
      <c r="AA6167" s="5">
        <v>0</v>
      </c>
      <c r="AB6167" s="5">
        <v>0</v>
      </c>
      <c r="AC6167" s="5">
        <v>0</v>
      </c>
      <c r="AD6167" s="5">
        <v>0</v>
      </c>
      <c r="AE6167" s="2">
        <v>7</v>
      </c>
      <c r="AF6167" s="2">
        <v>0</v>
      </c>
      <c r="AG6167" s="2">
        <v>0</v>
      </c>
      <c r="AH6167" s="2">
        <v>0</v>
      </c>
      <c r="AI6167" s="2">
        <v>1</v>
      </c>
      <c r="AJ6167" s="2">
        <v>3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 t="s">
        <v>4</v>
      </c>
      <c r="AT6167" s="2" t="s">
        <v>4</v>
      </c>
    </row>
    <row r="6168" spans="1:46" x14ac:dyDescent="0.2">
      <c r="A6168" s="2">
        <v>1641305</v>
      </c>
      <c r="B6168" s="2">
        <v>833853</v>
      </c>
      <c r="C6168" s="7">
        <v>27.973619992656701</v>
      </c>
      <c r="D6168" s="7">
        <v>36.3267529170421</v>
      </c>
      <c r="E6168" s="19" t="s">
        <v>6369</v>
      </c>
      <c r="F6168" s="46">
        <f>INDEX(Δεδομένα!$P:$P,MATCH('2021'!E6168,Δεδομένα!$O:$O,0))</f>
        <v>51</v>
      </c>
      <c r="G6168" s="49" t="s">
        <v>6357</v>
      </c>
      <c r="H6168" s="51" t="str">
        <f>INDEX(Δεδομένα!B$1:B$51,MATCH('2021'!G6168,Δεδομένα!A$1:A$51,0))</f>
        <v>ΝΟΤΙΟΥ ΑΙΓΑΙΟΥ</v>
      </c>
      <c r="I6168" s="53">
        <f>INDEX(Δεδομένα!E$1:E$13,MATCH('2021'!H6168,Δεδομένα!D$1:D$13,0))</f>
        <v>10</v>
      </c>
      <c r="J6168" s="4">
        <v>44256</v>
      </c>
      <c r="K6168" s="3" t="s">
        <v>481</v>
      </c>
      <c r="L6168" s="17" t="str">
        <f t="shared" si="500"/>
        <v>01/03/2021 14:20</v>
      </c>
      <c r="M6168" s="4">
        <v>44256</v>
      </c>
      <c r="N6168" s="3" t="s">
        <v>341</v>
      </c>
      <c r="O6168" s="17" t="str">
        <f t="shared" si="501"/>
        <v>01/03/2021 17:55</v>
      </c>
      <c r="P6168" s="24">
        <f t="shared" si="502"/>
        <v>0.14930555556202307</v>
      </c>
      <c r="Q6168" s="28">
        <v>0</v>
      </c>
      <c r="R6168" s="27">
        <f t="shared" si="503"/>
        <v>215.00000000931323</v>
      </c>
      <c r="S6168" s="3" t="s">
        <v>4</v>
      </c>
      <c r="T6168" s="3" t="s">
        <v>6358</v>
      </c>
      <c r="U6168" s="3" t="s">
        <v>6371</v>
      </c>
      <c r="V6168" s="3" t="s">
        <v>6371</v>
      </c>
      <c r="W6168" s="5">
        <v>0</v>
      </c>
      <c r="X6168" s="5">
        <v>3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2">
        <v>7</v>
      </c>
      <c r="AF6168" s="2">
        <v>0</v>
      </c>
      <c r="AG6168" s="2">
        <v>0</v>
      </c>
      <c r="AH6168" s="2">
        <v>0</v>
      </c>
      <c r="AI6168" s="2">
        <v>0</v>
      </c>
      <c r="AJ6168" s="2">
        <v>4</v>
      </c>
      <c r="AK6168" s="2">
        <v>0</v>
      </c>
      <c r="AL6168" s="2">
        <v>1</v>
      </c>
      <c r="AM6168" s="2">
        <v>1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 t="s">
        <v>4</v>
      </c>
      <c r="AT6168" s="2" t="s">
        <v>4</v>
      </c>
    </row>
    <row r="6169" spans="1:46" x14ac:dyDescent="0.2">
      <c r="A6169" s="2">
        <v>1658210</v>
      </c>
      <c r="B6169" s="2">
        <v>850085</v>
      </c>
      <c r="C6169" s="2"/>
      <c r="D6169" s="2"/>
      <c r="E6169" s="19" t="s">
        <v>6369</v>
      </c>
      <c r="F6169" s="46">
        <f>INDEX(Δεδομένα!$P:$P,MATCH('2021'!E6169,Δεδομένα!$O:$O,0))</f>
        <v>51</v>
      </c>
      <c r="G6169" s="49" t="s">
        <v>6357</v>
      </c>
      <c r="H6169" s="51" t="str">
        <f>INDEX(Δεδομένα!B$1:B$51,MATCH('2021'!G6169,Δεδομένα!A$1:A$51,0))</f>
        <v>ΝΟΤΙΟΥ ΑΙΓΑΙΟΥ</v>
      </c>
      <c r="I6169" s="53">
        <f>INDEX(Δεδομένα!E$1:E$13,MATCH('2021'!H6169,Δεδομένα!D$1:D$13,0))</f>
        <v>10</v>
      </c>
      <c r="J6169" s="4">
        <v>44318</v>
      </c>
      <c r="K6169" s="3" t="s">
        <v>127</v>
      </c>
      <c r="L6169" s="17" t="str">
        <f t="shared" si="500"/>
        <v>02/05/2021 11:40</v>
      </c>
      <c r="M6169" s="4">
        <v>44318</v>
      </c>
      <c r="N6169" s="3" t="s">
        <v>634</v>
      </c>
      <c r="O6169" s="17" t="str">
        <f t="shared" si="501"/>
        <v>02/05/2021 19:05</v>
      </c>
      <c r="P6169" s="24">
        <f t="shared" si="502"/>
        <v>0.30902777778101154</v>
      </c>
      <c r="Q6169" s="28">
        <v>0</v>
      </c>
      <c r="R6169" s="27">
        <f t="shared" si="503"/>
        <v>445.00000000465661</v>
      </c>
      <c r="S6169" s="3" t="s">
        <v>4</v>
      </c>
      <c r="T6169" s="3" t="s">
        <v>6358</v>
      </c>
      <c r="U6169" s="3" t="s">
        <v>2449</v>
      </c>
      <c r="V6169" s="3" t="s">
        <v>6373</v>
      </c>
      <c r="W6169" s="5">
        <v>2</v>
      </c>
      <c r="X6169" s="5">
        <v>0</v>
      </c>
      <c r="Y6169" s="5">
        <v>0</v>
      </c>
      <c r="Z6169" s="5">
        <v>28</v>
      </c>
      <c r="AA6169" s="5">
        <v>0</v>
      </c>
      <c r="AB6169" s="5">
        <v>0</v>
      </c>
      <c r="AC6169" s="5">
        <v>0</v>
      </c>
      <c r="AD6169" s="5">
        <v>0</v>
      </c>
      <c r="AE6169" s="2">
        <v>11</v>
      </c>
      <c r="AF6169" s="2">
        <v>0</v>
      </c>
      <c r="AG6169" s="2">
        <v>0</v>
      </c>
      <c r="AH6169" s="2">
        <v>0</v>
      </c>
      <c r="AI6169" s="2">
        <v>0</v>
      </c>
      <c r="AJ6169" s="2">
        <v>6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 t="s">
        <v>4</v>
      </c>
      <c r="AT6169" s="2" t="s">
        <v>4</v>
      </c>
    </row>
    <row r="6170" spans="1:46" x14ac:dyDescent="0.2">
      <c r="A6170" s="2">
        <v>1658306</v>
      </c>
      <c r="B6170" s="2">
        <v>850441</v>
      </c>
      <c r="C6170" s="7">
        <v>27.825363159179702</v>
      </c>
      <c r="D6170" s="7">
        <v>36.1537895202637</v>
      </c>
      <c r="E6170" s="19" t="s">
        <v>6369</v>
      </c>
      <c r="F6170" s="46">
        <f>INDEX(Δεδομένα!$P:$P,MATCH('2021'!E6170,Δεδομένα!$O:$O,0))</f>
        <v>51</v>
      </c>
      <c r="G6170" s="49" t="s">
        <v>6357</v>
      </c>
      <c r="H6170" s="51" t="str">
        <f>INDEX(Δεδομένα!B$1:B$51,MATCH('2021'!G6170,Δεδομένα!A$1:A$51,0))</f>
        <v>ΝΟΤΙΟΥ ΑΙΓΑΙΟΥ</v>
      </c>
      <c r="I6170" s="53">
        <f>INDEX(Δεδομένα!E$1:E$13,MATCH('2021'!H6170,Δεδομένα!D$1:D$13,0))</f>
        <v>10</v>
      </c>
      <c r="J6170" s="4">
        <v>44320</v>
      </c>
      <c r="K6170" s="3" t="s">
        <v>447</v>
      </c>
      <c r="L6170" s="17" t="str">
        <f t="shared" si="500"/>
        <v>04/05/2021 13:40</v>
      </c>
      <c r="M6170" s="4">
        <v>44320</v>
      </c>
      <c r="N6170" s="3" t="s">
        <v>1763</v>
      </c>
      <c r="O6170" s="17" t="str">
        <f t="shared" si="501"/>
        <v>04/05/2021 19:32</v>
      </c>
      <c r="P6170" s="24">
        <f t="shared" si="502"/>
        <v>0.24444444444088731</v>
      </c>
      <c r="Q6170" s="28">
        <v>0</v>
      </c>
      <c r="R6170" s="27">
        <f t="shared" si="503"/>
        <v>351.99999999487773</v>
      </c>
      <c r="S6170" s="3" t="s">
        <v>4</v>
      </c>
      <c r="T6170" s="3" t="s">
        <v>6358</v>
      </c>
      <c r="U6170" s="3" t="s">
        <v>6374</v>
      </c>
      <c r="V6170" s="3" t="s">
        <v>6375</v>
      </c>
      <c r="W6170" s="5">
        <v>1</v>
      </c>
      <c r="X6170" s="5">
        <v>1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8</v>
      </c>
      <c r="AE6170" s="2">
        <v>11</v>
      </c>
      <c r="AF6170" s="2">
        <v>0</v>
      </c>
      <c r="AG6170" s="2">
        <v>0</v>
      </c>
      <c r="AH6170" s="2">
        <v>0</v>
      </c>
      <c r="AI6170" s="2">
        <v>0</v>
      </c>
      <c r="AJ6170" s="2">
        <v>6</v>
      </c>
      <c r="AK6170" s="2">
        <v>0</v>
      </c>
      <c r="AL6170" s="2">
        <v>0</v>
      </c>
      <c r="AM6170" s="2">
        <v>2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 t="s">
        <v>4</v>
      </c>
      <c r="AT6170" s="2" t="s">
        <v>4</v>
      </c>
    </row>
    <row r="6171" spans="1:46" x14ac:dyDescent="0.2">
      <c r="A6171" s="2">
        <v>1670959</v>
      </c>
      <c r="B6171" s="2">
        <v>863159</v>
      </c>
      <c r="C6171" s="7">
        <v>27.907842750860201</v>
      </c>
      <c r="D6171" s="7">
        <v>36.300516269079999</v>
      </c>
      <c r="E6171" s="19" t="s">
        <v>6369</v>
      </c>
      <c r="F6171" s="46">
        <f>INDEX(Δεδομένα!$P:$P,MATCH('2021'!E6171,Δεδομένα!$O:$O,0))</f>
        <v>51</v>
      </c>
      <c r="G6171" s="49" t="s">
        <v>6357</v>
      </c>
      <c r="H6171" s="51" t="str">
        <f>INDEX(Δεδομένα!B$1:B$51,MATCH('2021'!G6171,Δεδομένα!A$1:A$51,0))</f>
        <v>ΝΟΤΙΟΥ ΑΙΓΑΙΟΥ</v>
      </c>
      <c r="I6171" s="53">
        <f>INDEX(Δεδομένα!E$1:E$13,MATCH('2021'!H6171,Δεδομένα!D$1:D$13,0))</f>
        <v>10</v>
      </c>
      <c r="J6171" s="4">
        <v>44366</v>
      </c>
      <c r="K6171" s="3" t="s">
        <v>497</v>
      </c>
      <c r="L6171" s="17" t="str">
        <f t="shared" si="500"/>
        <v>19/06/2021 21:00</v>
      </c>
      <c r="M6171" s="4">
        <v>44366</v>
      </c>
      <c r="N6171" s="3" t="s">
        <v>3497</v>
      </c>
      <c r="O6171" s="17" t="str">
        <f t="shared" si="501"/>
        <v>19/06/2021 22:37</v>
      </c>
      <c r="P6171" s="24">
        <f t="shared" si="502"/>
        <v>6.7361111112404615E-2</v>
      </c>
      <c r="Q6171" s="28">
        <v>0</v>
      </c>
      <c r="R6171" s="27">
        <f t="shared" si="503"/>
        <v>97.000000001862645</v>
      </c>
      <c r="S6171" s="3" t="s">
        <v>4</v>
      </c>
      <c r="T6171" s="3" t="s">
        <v>6358</v>
      </c>
      <c r="U6171" s="3" t="s">
        <v>6370</v>
      </c>
      <c r="V6171" s="3" t="s">
        <v>6376</v>
      </c>
      <c r="W6171" s="5">
        <v>0</v>
      </c>
      <c r="X6171" s="5">
        <v>0</v>
      </c>
      <c r="Y6171" s="5">
        <v>0</v>
      </c>
      <c r="Z6171" s="5">
        <v>2</v>
      </c>
      <c r="AA6171" s="5">
        <v>0</v>
      </c>
      <c r="AB6171" s="5">
        <v>0</v>
      </c>
      <c r="AC6171" s="5">
        <v>0</v>
      </c>
      <c r="AD6171" s="5">
        <v>0</v>
      </c>
      <c r="AE6171" s="2">
        <v>9</v>
      </c>
      <c r="AF6171" s="2">
        <v>0</v>
      </c>
      <c r="AG6171" s="2">
        <v>0</v>
      </c>
      <c r="AH6171" s="2">
        <v>0</v>
      </c>
      <c r="AI6171" s="2">
        <v>0</v>
      </c>
      <c r="AJ6171" s="2">
        <v>5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 t="s">
        <v>4</v>
      </c>
      <c r="AT6171" s="2" t="s">
        <v>4</v>
      </c>
    </row>
    <row r="6172" spans="1:46" x14ac:dyDescent="0.2">
      <c r="A6172" s="2">
        <v>1701319</v>
      </c>
      <c r="B6172" s="2">
        <v>896743</v>
      </c>
      <c r="C6172" s="7">
        <v>28.094568164329701</v>
      </c>
      <c r="D6172" s="7">
        <v>36.171744036009898</v>
      </c>
      <c r="E6172" s="19" t="s">
        <v>6369</v>
      </c>
      <c r="F6172" s="46">
        <f>INDEX(Δεδομένα!$P:$P,MATCH('2021'!E6172,Δεδομένα!$O:$O,0))</f>
        <v>51</v>
      </c>
      <c r="G6172" s="49" t="s">
        <v>6357</v>
      </c>
      <c r="H6172" s="51" t="str">
        <f>INDEX(Δεδομένα!B$1:B$51,MATCH('2021'!G6172,Δεδομένα!A$1:A$51,0))</f>
        <v>ΝΟΤΙΟΥ ΑΙΓΑΙΟΥ</v>
      </c>
      <c r="I6172" s="53">
        <f>INDEX(Δεδομένα!E$1:E$13,MATCH('2021'!H6172,Δεδομένα!D$1:D$13,0))</f>
        <v>10</v>
      </c>
      <c r="J6172" s="4">
        <v>44474</v>
      </c>
      <c r="K6172" s="3" t="s">
        <v>2986</v>
      </c>
      <c r="L6172" s="17" t="str">
        <f t="shared" si="500"/>
        <v>05/10/2021 12:07</v>
      </c>
      <c r="M6172" s="4">
        <v>44475</v>
      </c>
      <c r="N6172" s="3" t="s">
        <v>1856</v>
      </c>
      <c r="O6172" s="17" t="str">
        <f t="shared" si="501"/>
        <v>06/10/2021 09:25</v>
      </c>
      <c r="P6172" s="24">
        <f t="shared" si="502"/>
        <v>0.88749999999708962</v>
      </c>
      <c r="Q6172" s="28">
        <v>0</v>
      </c>
      <c r="R6172" s="27">
        <f t="shared" si="503"/>
        <v>1277.999999995809</v>
      </c>
      <c r="S6172" s="3" t="s">
        <v>4</v>
      </c>
      <c r="T6172" s="3" t="s">
        <v>6358</v>
      </c>
      <c r="U6172" s="3" t="s">
        <v>2449</v>
      </c>
      <c r="V6172" s="3" t="s">
        <v>6363</v>
      </c>
      <c r="W6172" s="5">
        <v>0</v>
      </c>
      <c r="X6172" s="5">
        <v>5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2">
        <v>20</v>
      </c>
      <c r="AF6172" s="2">
        <v>0</v>
      </c>
      <c r="AG6172" s="2">
        <v>5</v>
      </c>
      <c r="AH6172" s="2">
        <v>0</v>
      </c>
      <c r="AI6172" s="2">
        <v>0</v>
      </c>
      <c r="AJ6172" s="2">
        <v>10</v>
      </c>
      <c r="AK6172" s="2">
        <v>0</v>
      </c>
      <c r="AL6172" s="2">
        <v>2</v>
      </c>
      <c r="AM6172" s="2">
        <v>2</v>
      </c>
      <c r="AN6172" s="2">
        <v>1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</row>
    <row r="6173" spans="1:46" x14ac:dyDescent="0.2">
      <c r="A6173" s="2">
        <v>1703562</v>
      </c>
      <c r="B6173" s="2">
        <v>899104</v>
      </c>
      <c r="C6173" s="7">
        <v>27.951329176123</v>
      </c>
      <c r="D6173" s="7">
        <v>36.245001746348997</v>
      </c>
      <c r="E6173" s="19" t="s">
        <v>6369</v>
      </c>
      <c r="F6173" s="46">
        <f>INDEX(Δεδομένα!$P:$P,MATCH('2021'!E6173,Δεδομένα!$O:$O,0))</f>
        <v>51</v>
      </c>
      <c r="G6173" s="49" t="s">
        <v>6357</v>
      </c>
      <c r="H6173" s="51" t="str">
        <f>INDEX(Δεδομένα!B$1:B$51,MATCH('2021'!G6173,Δεδομένα!A$1:A$51,0))</f>
        <v>ΝΟΤΙΟΥ ΑΙΓΑΙΟΥ</v>
      </c>
      <c r="I6173" s="53">
        <f>INDEX(Δεδομένα!E$1:E$13,MATCH('2021'!H6173,Δεδομένα!D$1:D$13,0))</f>
        <v>10</v>
      </c>
      <c r="J6173" s="4">
        <v>44481</v>
      </c>
      <c r="K6173" s="3" t="s">
        <v>844</v>
      </c>
      <c r="L6173" s="17" t="str">
        <f t="shared" si="500"/>
        <v>12/10/2021 17:35</v>
      </c>
      <c r="M6173" s="4">
        <v>44481</v>
      </c>
      <c r="N6173" s="3" t="s">
        <v>524</v>
      </c>
      <c r="O6173" s="17" t="str">
        <f t="shared" si="501"/>
        <v>12/10/2021 20:40</v>
      </c>
      <c r="P6173" s="24">
        <f t="shared" si="502"/>
        <v>0.12847222221898846</v>
      </c>
      <c r="Q6173" s="28">
        <v>0</v>
      </c>
      <c r="R6173" s="27">
        <f t="shared" si="503"/>
        <v>184.99999999534339</v>
      </c>
      <c r="S6173" s="3" t="s">
        <v>4</v>
      </c>
      <c r="T6173" s="3" t="s">
        <v>6358</v>
      </c>
      <c r="U6173" s="3" t="s">
        <v>6377</v>
      </c>
      <c r="V6173" s="3" t="s">
        <v>6378</v>
      </c>
      <c r="W6173" s="5">
        <v>0</v>
      </c>
      <c r="X6173" s="5">
        <v>0.25</v>
      </c>
      <c r="Y6173" s="5">
        <v>0</v>
      </c>
      <c r="Z6173" s="5">
        <v>0.25</v>
      </c>
      <c r="AA6173" s="5">
        <v>0</v>
      </c>
      <c r="AB6173" s="5">
        <v>0</v>
      </c>
      <c r="AC6173" s="5">
        <v>0</v>
      </c>
      <c r="AD6173" s="5">
        <v>0</v>
      </c>
      <c r="AE6173" s="2">
        <v>6</v>
      </c>
      <c r="AF6173" s="2">
        <v>0</v>
      </c>
      <c r="AG6173" s="2">
        <v>0</v>
      </c>
      <c r="AH6173" s="2">
        <v>0</v>
      </c>
      <c r="AI6173" s="2">
        <v>0</v>
      </c>
      <c r="AJ6173" s="2">
        <v>3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</row>
    <row r="6174" spans="1:46" x14ac:dyDescent="0.2">
      <c r="A6174" s="2">
        <v>1684536</v>
      </c>
      <c r="B6174" s="2">
        <v>851633</v>
      </c>
      <c r="C6174" s="7">
        <v>26.988245518058999</v>
      </c>
      <c r="D6174" s="7">
        <v>36.760869689004601</v>
      </c>
      <c r="E6174" s="19" t="s">
        <v>6379</v>
      </c>
      <c r="F6174" s="46">
        <f>INDEX(Δεδομένα!$P:$P,MATCH('2021'!E6174,Δεδομένα!$O:$O,0))</f>
        <v>241</v>
      </c>
      <c r="G6174" s="49" t="s">
        <v>6357</v>
      </c>
      <c r="H6174" s="51" t="str">
        <f>INDEX(Δεδομένα!B$1:B$51,MATCH('2021'!G6174,Δεδομένα!A$1:A$51,0))</f>
        <v>ΝΟΤΙΟΥ ΑΙΓΑΙΟΥ</v>
      </c>
      <c r="I6174" s="53">
        <f>INDEX(Δεδομένα!E$1:E$13,MATCH('2021'!H6174,Δεδομένα!D$1:D$13,0))</f>
        <v>10</v>
      </c>
      <c r="J6174" s="4">
        <v>44324</v>
      </c>
      <c r="K6174" s="3" t="s">
        <v>52</v>
      </c>
      <c r="L6174" s="17" t="str">
        <f t="shared" si="500"/>
        <v>08/05/2021 12:28</v>
      </c>
      <c r="M6174" s="4">
        <v>44324</v>
      </c>
      <c r="N6174" s="3" t="s">
        <v>797</v>
      </c>
      <c r="O6174" s="17" t="str">
        <f t="shared" si="501"/>
        <v>08/05/2021 21:15</v>
      </c>
      <c r="P6174" s="24">
        <f t="shared" si="502"/>
        <v>0.36597222222189885</v>
      </c>
      <c r="Q6174" s="28">
        <v>0</v>
      </c>
      <c r="R6174" s="27">
        <f t="shared" si="503"/>
        <v>526.99999999953434</v>
      </c>
      <c r="S6174" s="3" t="s">
        <v>4</v>
      </c>
      <c r="T6174" s="3" t="s">
        <v>6380</v>
      </c>
      <c r="U6174" s="3" t="s">
        <v>4</v>
      </c>
      <c r="V6174" s="3" t="s">
        <v>6381</v>
      </c>
      <c r="W6174" s="5">
        <v>0</v>
      </c>
      <c r="X6174" s="5">
        <v>0</v>
      </c>
      <c r="Y6174" s="5">
        <v>0</v>
      </c>
      <c r="Z6174" s="5">
        <v>10</v>
      </c>
      <c r="AA6174" s="5">
        <v>0</v>
      </c>
      <c r="AB6174" s="5">
        <v>0</v>
      </c>
      <c r="AC6174" s="5">
        <v>0</v>
      </c>
      <c r="AD6174" s="5">
        <v>0</v>
      </c>
      <c r="AE6174" s="2">
        <v>9</v>
      </c>
      <c r="AF6174" s="2">
        <v>0</v>
      </c>
      <c r="AG6174" s="2">
        <v>0</v>
      </c>
      <c r="AH6174" s="2">
        <v>0</v>
      </c>
      <c r="AI6174" s="2">
        <v>7</v>
      </c>
      <c r="AJ6174" s="2">
        <v>5</v>
      </c>
      <c r="AK6174" s="2">
        <v>2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</row>
    <row r="6175" spans="1:46" x14ac:dyDescent="0.2">
      <c r="A6175" s="2">
        <v>1684881</v>
      </c>
      <c r="B6175" s="2">
        <v>873720</v>
      </c>
      <c r="C6175" s="7">
        <v>27.135008954303999</v>
      </c>
      <c r="D6175" s="7">
        <v>36.851014051787899</v>
      </c>
      <c r="E6175" s="19" t="s">
        <v>6379</v>
      </c>
      <c r="F6175" s="46">
        <f>INDEX(Δεδομένα!$P:$P,MATCH('2021'!E6175,Δεδομένα!$O:$O,0))</f>
        <v>241</v>
      </c>
      <c r="G6175" s="49" t="s">
        <v>6357</v>
      </c>
      <c r="H6175" s="51" t="str">
        <f>INDEX(Δεδομένα!B$1:B$51,MATCH('2021'!G6175,Δεδομένα!A$1:A$51,0))</f>
        <v>ΝΟΤΙΟΥ ΑΙΓΑΙΟΥ</v>
      </c>
      <c r="I6175" s="53">
        <f>INDEX(Δεδομένα!E$1:E$13,MATCH('2021'!H6175,Δεδομένα!D$1:D$13,0))</f>
        <v>10</v>
      </c>
      <c r="J6175" s="4">
        <v>44400</v>
      </c>
      <c r="K6175" s="3" t="s">
        <v>2463</v>
      </c>
      <c r="L6175" s="17" t="str">
        <f t="shared" ref="L6175:L6212" si="504">_xlfn.CONCAT(TEXT(J6175,"ηη/μμ/εεε")," ",TEXT(K6175,"ωω:λλ"))</f>
        <v>23/07/2021 02:35</v>
      </c>
      <c r="M6175" s="4">
        <v>44400</v>
      </c>
      <c r="N6175" s="3" t="s">
        <v>555</v>
      </c>
      <c r="O6175" s="17" t="str">
        <f t="shared" ref="O6175:O6212" si="505">_xlfn.CONCAT(TEXT(M6175,"ηη/μμ/εεε")," ",TEXT(N6175,"ωω:λλ"))</f>
        <v>23/07/2021 13:30</v>
      </c>
      <c r="P6175" s="24">
        <f t="shared" ref="P6175:P6212" si="506">O6175-L6175</f>
        <v>0.45486111110949423</v>
      </c>
      <c r="Q6175" s="28">
        <v>0</v>
      </c>
      <c r="R6175" s="27">
        <f t="shared" ref="R6175:R6212" si="507">P6175*(24*60)</f>
        <v>654.99999999767169</v>
      </c>
      <c r="S6175" s="3" t="s">
        <v>4</v>
      </c>
      <c r="T6175" s="3" t="s">
        <v>6380</v>
      </c>
      <c r="U6175" s="3" t="s">
        <v>4</v>
      </c>
      <c r="V6175" s="3" t="s">
        <v>6382</v>
      </c>
      <c r="W6175" s="5">
        <v>0</v>
      </c>
      <c r="X6175" s="5">
        <v>0</v>
      </c>
      <c r="Y6175" s="5">
        <v>0</v>
      </c>
      <c r="Z6175" s="5">
        <v>12</v>
      </c>
      <c r="AA6175" s="5">
        <v>3</v>
      </c>
      <c r="AB6175" s="5">
        <v>0</v>
      </c>
      <c r="AC6175" s="5">
        <v>0</v>
      </c>
      <c r="AD6175" s="5">
        <v>0</v>
      </c>
      <c r="AE6175" s="2">
        <v>10</v>
      </c>
      <c r="AF6175" s="2">
        <v>0</v>
      </c>
      <c r="AG6175" s="2">
        <v>0</v>
      </c>
      <c r="AH6175" s="2">
        <v>0</v>
      </c>
      <c r="AI6175" s="2">
        <v>0</v>
      </c>
      <c r="AJ6175" s="2">
        <v>5</v>
      </c>
      <c r="AK6175" s="2">
        <v>0</v>
      </c>
      <c r="AL6175" s="2">
        <v>1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</row>
    <row r="6176" spans="1:46" x14ac:dyDescent="0.2">
      <c r="A6176" s="2">
        <v>1633888</v>
      </c>
      <c r="B6176" s="2">
        <v>817059</v>
      </c>
      <c r="C6176" s="7">
        <v>26.4960353887008</v>
      </c>
      <c r="D6176" s="7">
        <v>39.181554337542998</v>
      </c>
      <c r="E6176" s="19" t="s">
        <v>6383</v>
      </c>
      <c r="F6176" s="46">
        <f>INDEX(Δεδομένα!$P:$P,MATCH('2021'!E6176,Δεδομένα!$O:$O,0))</f>
        <v>196</v>
      </c>
      <c r="G6176" s="49" t="s">
        <v>6384</v>
      </c>
      <c r="H6176" s="51" t="str">
        <f>INDEX(Δεδομένα!B$1:B$51,MATCH('2021'!G6176,Δεδομένα!A$1:A$51,0))</f>
        <v>ΒΟΡΕΙΟΥ ΑΙΓΑΙΟΥ</v>
      </c>
      <c r="I6176" s="53">
        <f>INDEX(Δεδομένα!E$1:E$13,MATCH('2021'!H6176,Δεδομένα!D$1:D$13,0))</f>
        <v>11</v>
      </c>
      <c r="J6176" s="4">
        <v>44204</v>
      </c>
      <c r="K6176" s="3" t="s">
        <v>1601</v>
      </c>
      <c r="L6176" s="17" t="str">
        <f t="shared" si="504"/>
        <v>08/01/2021 20:35</v>
      </c>
      <c r="M6176" s="4">
        <v>44204</v>
      </c>
      <c r="N6176" s="3" t="s">
        <v>2350</v>
      </c>
      <c r="O6176" s="17" t="str">
        <f t="shared" si="505"/>
        <v>08/01/2021 21:21</v>
      </c>
      <c r="P6176" s="24">
        <f t="shared" si="506"/>
        <v>3.1944444439432118E-2</v>
      </c>
      <c r="Q6176" s="28">
        <v>0</v>
      </c>
      <c r="R6176" s="27">
        <f t="shared" si="507"/>
        <v>45.99999999278225</v>
      </c>
      <c r="S6176" s="3" t="s">
        <v>4</v>
      </c>
      <c r="T6176" s="3" t="s">
        <v>6385</v>
      </c>
      <c r="U6176" s="3" t="s">
        <v>4</v>
      </c>
      <c r="V6176" s="3" t="s">
        <v>6386</v>
      </c>
      <c r="W6176" s="5">
        <v>0</v>
      </c>
      <c r="X6176" s="5">
        <v>0</v>
      </c>
      <c r="Y6176" s="5">
        <v>0</v>
      </c>
      <c r="Z6176" s="5">
        <v>1</v>
      </c>
      <c r="AA6176" s="5">
        <v>0</v>
      </c>
      <c r="AB6176" s="5">
        <v>0</v>
      </c>
      <c r="AC6176" s="5">
        <v>0</v>
      </c>
      <c r="AD6176" s="5">
        <v>0</v>
      </c>
      <c r="AE6176" s="2">
        <v>2</v>
      </c>
      <c r="AF6176" s="2">
        <v>0</v>
      </c>
      <c r="AG6176" s="2">
        <v>0</v>
      </c>
      <c r="AH6176" s="2">
        <v>0</v>
      </c>
      <c r="AI6176" s="2">
        <v>0</v>
      </c>
      <c r="AJ6176" s="2">
        <v>1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 t="s">
        <v>4</v>
      </c>
      <c r="AT6176" s="2" t="s">
        <v>4</v>
      </c>
    </row>
    <row r="6177" spans="1:46" x14ac:dyDescent="0.2">
      <c r="A6177" s="2">
        <v>1648291</v>
      </c>
      <c r="B6177" s="2">
        <v>833287</v>
      </c>
      <c r="C6177" s="7">
        <v>26.595899640517199</v>
      </c>
      <c r="D6177" s="7">
        <v>39.0476668757791</v>
      </c>
      <c r="E6177" s="19" t="s">
        <v>6383</v>
      </c>
      <c r="F6177" s="46">
        <f>INDEX(Δεδομένα!$P:$P,MATCH('2021'!E6177,Δεδομένα!$O:$O,0))</f>
        <v>196</v>
      </c>
      <c r="G6177" s="49" t="s">
        <v>6384</v>
      </c>
      <c r="H6177" s="51" t="str">
        <f>INDEX(Δεδομένα!B$1:B$51,MATCH('2021'!G6177,Δεδομένα!A$1:A$51,0))</f>
        <v>ΒΟΡΕΙΟΥ ΑΙΓΑΙΟΥ</v>
      </c>
      <c r="I6177" s="53">
        <f>INDEX(Δεδομένα!E$1:E$13,MATCH('2021'!H6177,Δεδομένα!D$1:D$13,0))</f>
        <v>11</v>
      </c>
      <c r="J6177" s="4">
        <v>44233</v>
      </c>
      <c r="K6177" s="3" t="s">
        <v>462</v>
      </c>
      <c r="L6177" s="17" t="str">
        <f t="shared" si="504"/>
        <v>06/02/2021 17:50</v>
      </c>
      <c r="M6177" s="4">
        <v>44233</v>
      </c>
      <c r="N6177" s="3" t="s">
        <v>951</v>
      </c>
      <c r="O6177" s="17" t="str">
        <f t="shared" si="505"/>
        <v>06/02/2021 18:29</v>
      </c>
      <c r="P6177" s="24">
        <f t="shared" si="506"/>
        <v>2.7083333334303461E-2</v>
      </c>
      <c r="Q6177" s="28">
        <v>0</v>
      </c>
      <c r="R6177" s="27">
        <f t="shared" si="507"/>
        <v>39.000000001396984</v>
      </c>
      <c r="S6177" s="3" t="s">
        <v>4</v>
      </c>
      <c r="T6177" s="3" t="s">
        <v>6385</v>
      </c>
      <c r="U6177" s="3" t="s">
        <v>6387</v>
      </c>
      <c r="V6177" s="3" t="s">
        <v>2940</v>
      </c>
      <c r="W6177" s="5">
        <v>0</v>
      </c>
      <c r="X6177" s="5">
        <v>0</v>
      </c>
      <c r="Y6177" s="5">
        <v>0</v>
      </c>
      <c r="Z6177" s="5">
        <v>0</v>
      </c>
      <c r="AA6177" s="5">
        <v>0.2</v>
      </c>
      <c r="AB6177" s="5">
        <v>0</v>
      </c>
      <c r="AC6177" s="5">
        <v>0</v>
      </c>
      <c r="AD6177" s="5">
        <v>0</v>
      </c>
      <c r="AE6177" s="2">
        <v>2</v>
      </c>
      <c r="AF6177" s="2">
        <v>0</v>
      </c>
      <c r="AG6177" s="2">
        <v>0</v>
      </c>
      <c r="AH6177" s="2">
        <v>0</v>
      </c>
      <c r="AI6177" s="2">
        <v>0</v>
      </c>
      <c r="AJ6177" s="2">
        <v>1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 t="s">
        <v>4</v>
      </c>
      <c r="AT6177" s="2" t="s">
        <v>4</v>
      </c>
    </row>
    <row r="6178" spans="1:46" x14ac:dyDescent="0.2">
      <c r="A6178" s="2">
        <v>1638792</v>
      </c>
      <c r="B6178" s="2">
        <v>831028</v>
      </c>
      <c r="C6178" s="7">
        <v>26.475919080002999</v>
      </c>
      <c r="D6178" s="7">
        <v>39.065035934569899</v>
      </c>
      <c r="E6178" s="19" t="s">
        <v>6383</v>
      </c>
      <c r="F6178" s="46">
        <f>INDEX(Δεδομένα!$P:$P,MATCH('2021'!E6178,Δεδομένα!$O:$O,0))</f>
        <v>196</v>
      </c>
      <c r="G6178" s="49" t="s">
        <v>6384</v>
      </c>
      <c r="H6178" s="51" t="str">
        <f>INDEX(Δεδομένα!B$1:B$51,MATCH('2021'!G6178,Δεδομένα!A$1:A$51,0))</f>
        <v>ΒΟΡΕΙΟΥ ΑΙΓΑΙΟΥ</v>
      </c>
      <c r="I6178" s="53">
        <f>INDEX(Δεδομένα!E$1:E$13,MATCH('2021'!H6178,Δεδομένα!D$1:D$13,0))</f>
        <v>11</v>
      </c>
      <c r="J6178" s="4">
        <v>44234</v>
      </c>
      <c r="K6178" s="3" t="s">
        <v>51</v>
      </c>
      <c r="L6178" s="17" t="str">
        <f t="shared" si="504"/>
        <v>07/02/2021 13:22</v>
      </c>
      <c r="M6178" s="4">
        <v>44234</v>
      </c>
      <c r="N6178" s="3" t="s">
        <v>196</v>
      </c>
      <c r="O6178" s="17" t="str">
        <f t="shared" si="505"/>
        <v>07/02/2021 14:15</v>
      </c>
      <c r="P6178" s="24">
        <f t="shared" si="506"/>
        <v>3.680555555911269E-2</v>
      </c>
      <c r="Q6178" s="28">
        <v>0</v>
      </c>
      <c r="R6178" s="27">
        <f t="shared" si="507"/>
        <v>53.000000005122274</v>
      </c>
      <c r="S6178" s="3" t="s">
        <v>4</v>
      </c>
      <c r="T6178" s="3" t="s">
        <v>6385</v>
      </c>
      <c r="U6178" s="3" t="s">
        <v>162</v>
      </c>
      <c r="V6178" s="3" t="s">
        <v>162</v>
      </c>
      <c r="W6178" s="5">
        <v>0</v>
      </c>
      <c r="X6178" s="5">
        <v>0</v>
      </c>
      <c r="Y6178" s="5">
        <v>0</v>
      </c>
      <c r="Z6178" s="5">
        <v>0</v>
      </c>
      <c r="AA6178" s="5">
        <v>0.01</v>
      </c>
      <c r="AB6178" s="5">
        <v>0</v>
      </c>
      <c r="AC6178" s="5">
        <v>0</v>
      </c>
      <c r="AD6178" s="5">
        <v>0</v>
      </c>
      <c r="AE6178" s="2">
        <v>2</v>
      </c>
      <c r="AF6178" s="2">
        <v>0</v>
      </c>
      <c r="AG6178" s="2">
        <v>2</v>
      </c>
      <c r="AH6178" s="2">
        <v>0</v>
      </c>
      <c r="AI6178" s="2">
        <v>0</v>
      </c>
      <c r="AJ6178" s="2">
        <v>1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 t="s">
        <v>4</v>
      </c>
      <c r="AT6178" s="2" t="s">
        <v>4</v>
      </c>
    </row>
    <row r="6179" spans="1:46" x14ac:dyDescent="0.2">
      <c r="A6179" s="2">
        <v>1638748</v>
      </c>
      <c r="B6179" s="2">
        <v>824883</v>
      </c>
      <c r="C6179" s="7">
        <v>26.542418737755799</v>
      </c>
      <c r="D6179" s="7">
        <v>39.131256290190898</v>
      </c>
      <c r="E6179" s="19" t="s">
        <v>6383</v>
      </c>
      <c r="F6179" s="46">
        <f>INDEX(Δεδομένα!$P:$P,MATCH('2021'!E6179,Δεδομένα!$O:$O,0))</f>
        <v>196</v>
      </c>
      <c r="G6179" s="49" t="s">
        <v>6384</v>
      </c>
      <c r="H6179" s="51" t="str">
        <f>INDEX(Δεδομένα!B$1:B$51,MATCH('2021'!G6179,Δεδομένα!A$1:A$51,0))</f>
        <v>ΒΟΡΕΙΟΥ ΑΙΓΑΙΟΥ</v>
      </c>
      <c r="I6179" s="53">
        <f>INDEX(Δεδομένα!E$1:E$13,MATCH('2021'!H6179,Δεδομένα!D$1:D$13,0))</f>
        <v>11</v>
      </c>
      <c r="J6179" s="4">
        <v>44238</v>
      </c>
      <c r="K6179" s="3" t="s">
        <v>1340</v>
      </c>
      <c r="L6179" s="17" t="str">
        <f t="shared" si="504"/>
        <v>11/02/2021 12:05</v>
      </c>
      <c r="M6179" s="4">
        <v>44238</v>
      </c>
      <c r="N6179" s="3" t="s">
        <v>889</v>
      </c>
      <c r="O6179" s="17" t="str">
        <f t="shared" si="505"/>
        <v>11/02/2021 12:14</v>
      </c>
      <c r="P6179" s="24">
        <f t="shared" si="506"/>
        <v>6.2500000058207661E-3</v>
      </c>
      <c r="Q6179" s="28">
        <v>0</v>
      </c>
      <c r="R6179" s="27">
        <f t="shared" si="507"/>
        <v>9.0000000083819032</v>
      </c>
      <c r="S6179" s="3" t="s">
        <v>4</v>
      </c>
      <c r="T6179" s="3" t="s">
        <v>6385</v>
      </c>
      <c r="U6179" s="3" t="s">
        <v>6387</v>
      </c>
      <c r="V6179" s="3" t="s">
        <v>6388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0.04</v>
      </c>
      <c r="AC6179" s="5">
        <v>0</v>
      </c>
      <c r="AD6179" s="5">
        <v>0</v>
      </c>
      <c r="AE6179" s="2">
        <v>4</v>
      </c>
      <c r="AF6179" s="2">
        <v>0</v>
      </c>
      <c r="AG6179" s="2">
        <v>0</v>
      </c>
      <c r="AH6179" s="2">
        <v>0</v>
      </c>
      <c r="AI6179" s="2">
        <v>0</v>
      </c>
      <c r="AJ6179" s="2">
        <v>2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 t="s">
        <v>4</v>
      </c>
      <c r="AT6179" s="2" t="s">
        <v>4</v>
      </c>
    </row>
    <row r="6180" spans="1:46" x14ac:dyDescent="0.2">
      <c r="A6180" s="2">
        <v>1638754</v>
      </c>
      <c r="B6180" s="2">
        <v>829854</v>
      </c>
      <c r="D6180" s="2"/>
      <c r="E6180" s="19" t="s">
        <v>6383</v>
      </c>
      <c r="F6180" s="46">
        <f>INDEX(Δεδομένα!$P:$P,MATCH('2021'!E6180,Δεδομένα!$O:$O,0))</f>
        <v>196</v>
      </c>
      <c r="G6180" s="49" t="s">
        <v>6384</v>
      </c>
      <c r="H6180" s="51" t="str">
        <f>INDEX(Δεδομένα!B$1:B$51,MATCH('2021'!G6180,Δεδομένα!A$1:A$51,0))</f>
        <v>ΒΟΡΕΙΟΥ ΑΙΓΑΙΟΥ</v>
      </c>
      <c r="I6180" s="53">
        <f>INDEX(Δεδομένα!E$1:E$13,MATCH('2021'!H6180,Δεδομένα!D$1:D$13,0))</f>
        <v>11</v>
      </c>
      <c r="J6180" s="4">
        <v>44245</v>
      </c>
      <c r="K6180" s="3" t="s">
        <v>889</v>
      </c>
      <c r="L6180" s="17" t="str">
        <f t="shared" si="504"/>
        <v>18/02/2021 12:14</v>
      </c>
      <c r="M6180" s="4">
        <v>44245</v>
      </c>
      <c r="N6180" s="3" t="s">
        <v>446</v>
      </c>
      <c r="O6180" s="17" t="str">
        <f t="shared" si="505"/>
        <v>18/02/2021 13:05</v>
      </c>
      <c r="P6180" s="24">
        <f t="shared" si="506"/>
        <v>3.5416666665696539E-2</v>
      </c>
      <c r="Q6180" s="28">
        <v>0</v>
      </c>
      <c r="R6180" s="27">
        <f t="shared" si="507"/>
        <v>50.999999998603016</v>
      </c>
      <c r="S6180" s="3" t="s">
        <v>4</v>
      </c>
      <c r="T6180" s="3" t="s">
        <v>6385</v>
      </c>
      <c r="U6180" s="3" t="s">
        <v>6389</v>
      </c>
      <c r="V6180" s="3" t="s">
        <v>6389</v>
      </c>
      <c r="W6180" s="5">
        <v>0</v>
      </c>
      <c r="X6180" s="5">
        <v>0</v>
      </c>
      <c r="Y6180" s="5">
        <v>0</v>
      </c>
      <c r="Z6180" s="5">
        <v>0</v>
      </c>
      <c r="AA6180" s="5">
        <v>0.02</v>
      </c>
      <c r="AB6180" s="5">
        <v>0</v>
      </c>
      <c r="AC6180" s="5">
        <v>0</v>
      </c>
      <c r="AD6180" s="5">
        <v>0</v>
      </c>
      <c r="AE6180" s="2">
        <v>4</v>
      </c>
      <c r="AF6180" s="2">
        <v>0</v>
      </c>
      <c r="AG6180" s="2">
        <v>0</v>
      </c>
      <c r="AH6180" s="2">
        <v>0</v>
      </c>
      <c r="AI6180" s="2">
        <v>0</v>
      </c>
      <c r="AJ6180" s="2">
        <v>2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 t="s">
        <v>4</v>
      </c>
      <c r="AT6180" s="2" t="s">
        <v>4</v>
      </c>
    </row>
    <row r="6181" spans="1:46" x14ac:dyDescent="0.2">
      <c r="A6181" s="2">
        <v>1638760</v>
      </c>
      <c r="B6181" s="2">
        <v>830047</v>
      </c>
      <c r="C6181" s="7">
        <v>26.501211273058299</v>
      </c>
      <c r="D6181" s="7">
        <v>39.047492668541999</v>
      </c>
      <c r="E6181" s="19" t="s">
        <v>6383</v>
      </c>
      <c r="F6181" s="46">
        <f>INDEX(Δεδομένα!$P:$P,MATCH('2021'!E6181,Δεδομένα!$O:$O,0))</f>
        <v>196</v>
      </c>
      <c r="G6181" s="49" t="s">
        <v>6384</v>
      </c>
      <c r="H6181" s="51" t="str">
        <f>INDEX(Δεδομένα!B$1:B$51,MATCH('2021'!G6181,Δεδομένα!A$1:A$51,0))</f>
        <v>ΒΟΡΕΙΟΥ ΑΙΓΑΙΟΥ</v>
      </c>
      <c r="I6181" s="53">
        <f>INDEX(Δεδομένα!E$1:E$13,MATCH('2021'!H6181,Δεδομένα!D$1:D$13,0))</f>
        <v>11</v>
      </c>
      <c r="J6181" s="4">
        <v>44245</v>
      </c>
      <c r="K6181" s="3" t="s">
        <v>461</v>
      </c>
      <c r="L6181" s="17" t="str">
        <f t="shared" si="504"/>
        <v>18/02/2021 17:00</v>
      </c>
      <c r="M6181" s="4">
        <v>44245</v>
      </c>
      <c r="N6181" s="3" t="s">
        <v>341</v>
      </c>
      <c r="O6181" s="17" t="str">
        <f t="shared" si="505"/>
        <v>18/02/2021 17:55</v>
      </c>
      <c r="P6181" s="24">
        <f t="shared" si="506"/>
        <v>3.8194444445252884E-2</v>
      </c>
      <c r="Q6181" s="28">
        <v>0</v>
      </c>
      <c r="R6181" s="27">
        <f t="shared" si="507"/>
        <v>55.000000001164153</v>
      </c>
      <c r="S6181" s="3" t="s">
        <v>4</v>
      </c>
      <c r="T6181" s="3" t="s">
        <v>6385</v>
      </c>
      <c r="U6181" s="3" t="s">
        <v>162</v>
      </c>
      <c r="V6181" s="3" t="s">
        <v>6390</v>
      </c>
      <c r="W6181" s="5">
        <v>0</v>
      </c>
      <c r="X6181" s="5">
        <v>0</v>
      </c>
      <c r="Y6181" s="5">
        <v>0</v>
      </c>
      <c r="Z6181" s="5">
        <v>0</v>
      </c>
      <c r="AA6181" s="5">
        <v>0.01</v>
      </c>
      <c r="AB6181" s="5">
        <v>0</v>
      </c>
      <c r="AC6181" s="5">
        <v>0</v>
      </c>
      <c r="AD6181" s="5">
        <v>0</v>
      </c>
      <c r="AE6181" s="2">
        <v>2</v>
      </c>
      <c r="AF6181" s="2">
        <v>0</v>
      </c>
      <c r="AG6181" s="2">
        <v>3</v>
      </c>
      <c r="AH6181" s="2">
        <v>0</v>
      </c>
      <c r="AI6181" s="2">
        <v>0</v>
      </c>
      <c r="AJ6181" s="2">
        <v>1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 t="s">
        <v>4</v>
      </c>
      <c r="AT6181" s="2" t="s">
        <v>4</v>
      </c>
    </row>
    <row r="6182" spans="1:46" x14ac:dyDescent="0.2">
      <c r="A6182" s="2">
        <v>1638785</v>
      </c>
      <c r="B6182" s="2">
        <v>830077</v>
      </c>
      <c r="C6182" s="7">
        <v>26.520685112067401</v>
      </c>
      <c r="D6182" s="7">
        <v>39.171465978154302</v>
      </c>
      <c r="E6182" s="19" t="s">
        <v>6383</v>
      </c>
      <c r="F6182" s="46">
        <f>INDEX(Δεδομένα!$P:$P,MATCH('2021'!E6182,Δεδομένα!$O:$O,0))</f>
        <v>196</v>
      </c>
      <c r="G6182" s="49" t="s">
        <v>6384</v>
      </c>
      <c r="H6182" s="51" t="str">
        <f>INDEX(Δεδομένα!B$1:B$51,MATCH('2021'!G6182,Δεδομένα!A$1:A$51,0))</f>
        <v>ΒΟΡΕΙΟΥ ΑΙΓΑΙΟΥ</v>
      </c>
      <c r="I6182" s="53">
        <f>INDEX(Δεδομένα!E$1:E$13,MATCH('2021'!H6182,Δεδομένα!D$1:D$13,0))</f>
        <v>11</v>
      </c>
      <c r="J6182" s="4">
        <v>44245</v>
      </c>
      <c r="K6182" s="3" t="s">
        <v>422</v>
      </c>
      <c r="L6182" s="17" t="str">
        <f t="shared" si="504"/>
        <v>18/02/2021 18:34</v>
      </c>
      <c r="M6182" s="4">
        <v>44245</v>
      </c>
      <c r="N6182" s="3" t="s">
        <v>2172</v>
      </c>
      <c r="O6182" s="17" t="str">
        <f t="shared" si="505"/>
        <v>18/02/2021 19:33</v>
      </c>
      <c r="P6182" s="24">
        <f t="shared" si="506"/>
        <v>4.0972222224809229E-2</v>
      </c>
      <c r="Q6182" s="28">
        <v>0</v>
      </c>
      <c r="R6182" s="27">
        <f t="shared" si="507"/>
        <v>59.00000000372529</v>
      </c>
      <c r="S6182" s="3" t="s">
        <v>4</v>
      </c>
      <c r="T6182" s="3" t="s">
        <v>6385</v>
      </c>
      <c r="U6182" s="3" t="s">
        <v>6391</v>
      </c>
      <c r="V6182" s="3" t="s">
        <v>6391</v>
      </c>
      <c r="W6182" s="5">
        <v>0</v>
      </c>
      <c r="X6182" s="5">
        <v>0</v>
      </c>
      <c r="Y6182" s="5">
        <v>0</v>
      </c>
      <c r="Z6182" s="5">
        <v>0</v>
      </c>
      <c r="AA6182" s="5">
        <v>0.01</v>
      </c>
      <c r="AB6182" s="5">
        <v>0</v>
      </c>
      <c r="AC6182" s="5">
        <v>0</v>
      </c>
      <c r="AD6182" s="5">
        <v>0</v>
      </c>
      <c r="AE6182" s="2">
        <v>2</v>
      </c>
      <c r="AF6182" s="2">
        <v>0</v>
      </c>
      <c r="AG6182" s="2">
        <v>2</v>
      </c>
      <c r="AH6182" s="2">
        <v>0</v>
      </c>
      <c r="AI6182" s="2">
        <v>0</v>
      </c>
      <c r="AJ6182" s="2">
        <v>1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 t="s">
        <v>4</v>
      </c>
      <c r="AT6182" s="2" t="s">
        <v>4</v>
      </c>
    </row>
    <row r="6183" spans="1:46" x14ac:dyDescent="0.2">
      <c r="A6183" s="2">
        <v>1648294</v>
      </c>
      <c r="B6183" s="2">
        <v>830581</v>
      </c>
      <c r="C6183" s="7">
        <v>26.5367037747945</v>
      </c>
      <c r="D6183" s="7">
        <v>39.055347515292802</v>
      </c>
      <c r="E6183" s="19" t="s">
        <v>6383</v>
      </c>
      <c r="F6183" s="46">
        <f>INDEX(Δεδομένα!$P:$P,MATCH('2021'!E6183,Δεδομένα!$O:$O,0))</f>
        <v>196</v>
      </c>
      <c r="G6183" s="49" t="s">
        <v>6384</v>
      </c>
      <c r="H6183" s="51" t="str">
        <f>INDEX(Δεδομένα!B$1:B$51,MATCH('2021'!G6183,Δεδομένα!A$1:A$51,0))</f>
        <v>ΒΟΡΕΙΟΥ ΑΙΓΑΙΟΥ</v>
      </c>
      <c r="I6183" s="53">
        <f>INDEX(Δεδομένα!E$1:E$13,MATCH('2021'!H6183,Δεδομένα!D$1:D$13,0))</f>
        <v>11</v>
      </c>
      <c r="J6183" s="4">
        <v>44246</v>
      </c>
      <c r="K6183" s="3" t="s">
        <v>1548</v>
      </c>
      <c r="L6183" s="17" t="str">
        <f t="shared" si="504"/>
        <v>19/02/2021 19:08</v>
      </c>
      <c r="M6183" s="4">
        <v>44246</v>
      </c>
      <c r="N6183" s="3" t="s">
        <v>255</v>
      </c>
      <c r="O6183" s="17" t="str">
        <f t="shared" si="505"/>
        <v>19/02/2021 19:40</v>
      </c>
      <c r="P6183" s="24">
        <f t="shared" si="506"/>
        <v>2.2222222221898846E-2</v>
      </c>
      <c r="Q6183" s="28">
        <v>0</v>
      </c>
      <c r="R6183" s="27">
        <f t="shared" si="507"/>
        <v>31.999999999534339</v>
      </c>
      <c r="S6183" s="3" t="s">
        <v>4</v>
      </c>
      <c r="T6183" s="3" t="s">
        <v>6385</v>
      </c>
      <c r="U6183" s="3" t="s">
        <v>4902</v>
      </c>
      <c r="V6183" s="3" t="s">
        <v>4902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0.01</v>
      </c>
      <c r="AC6183" s="5">
        <v>0</v>
      </c>
      <c r="AD6183" s="5">
        <v>0</v>
      </c>
      <c r="AE6183" s="2">
        <v>2</v>
      </c>
      <c r="AF6183" s="2">
        <v>0</v>
      </c>
      <c r="AG6183" s="2">
        <v>0</v>
      </c>
      <c r="AH6183" s="2">
        <v>0</v>
      </c>
      <c r="AI6183" s="2">
        <v>0</v>
      </c>
      <c r="AJ6183" s="2">
        <v>1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2" t="s">
        <v>4</v>
      </c>
      <c r="AT6183" s="2" t="s">
        <v>4</v>
      </c>
    </row>
    <row r="6184" spans="1:46" x14ac:dyDescent="0.2">
      <c r="A6184" s="2">
        <v>1648300</v>
      </c>
      <c r="B6184" s="2">
        <v>831312</v>
      </c>
      <c r="C6184" s="7">
        <v>26.514925144974899</v>
      </c>
      <c r="D6184" s="7">
        <v>39.1589883810976</v>
      </c>
      <c r="E6184" s="19" t="s">
        <v>6383</v>
      </c>
      <c r="F6184" s="46">
        <f>INDEX(Δεδομένα!$P:$P,MATCH('2021'!E6184,Δεδομένα!$O:$O,0))</f>
        <v>196</v>
      </c>
      <c r="G6184" s="49" t="s">
        <v>6384</v>
      </c>
      <c r="H6184" s="51" t="str">
        <f>INDEX(Δεδομένα!B$1:B$51,MATCH('2021'!G6184,Δεδομένα!A$1:A$51,0))</f>
        <v>ΒΟΡΕΙΟΥ ΑΙΓΑΙΟΥ</v>
      </c>
      <c r="I6184" s="53">
        <f>INDEX(Δεδομένα!E$1:E$13,MATCH('2021'!H6184,Δεδομένα!D$1:D$13,0))</f>
        <v>11</v>
      </c>
      <c r="J6184" s="4">
        <v>44249</v>
      </c>
      <c r="K6184" s="3" t="s">
        <v>901</v>
      </c>
      <c r="L6184" s="17" t="str">
        <f t="shared" si="504"/>
        <v>22/02/2021 13:29</v>
      </c>
      <c r="M6184" s="4">
        <v>44249</v>
      </c>
      <c r="N6184" s="3" t="s">
        <v>486</v>
      </c>
      <c r="O6184" s="17" t="str">
        <f t="shared" si="505"/>
        <v>22/02/2021 13:45</v>
      </c>
      <c r="P6184" s="24">
        <f t="shared" si="506"/>
        <v>1.1111111110949423E-2</v>
      </c>
      <c r="Q6184" s="28">
        <v>0</v>
      </c>
      <c r="R6184" s="27">
        <f t="shared" si="507"/>
        <v>15.999999999767169</v>
      </c>
      <c r="S6184" s="3" t="s">
        <v>4</v>
      </c>
      <c r="T6184" s="3" t="s">
        <v>6385</v>
      </c>
      <c r="U6184" s="3" t="s">
        <v>6391</v>
      </c>
      <c r="V6184" s="3" t="s">
        <v>6391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0.01</v>
      </c>
      <c r="AC6184" s="5">
        <v>0</v>
      </c>
      <c r="AD6184" s="5">
        <v>0</v>
      </c>
      <c r="AE6184" s="2">
        <v>2</v>
      </c>
      <c r="AF6184" s="2">
        <v>0</v>
      </c>
      <c r="AG6184" s="2">
        <v>0</v>
      </c>
      <c r="AH6184" s="2">
        <v>0</v>
      </c>
      <c r="AI6184" s="2">
        <v>0</v>
      </c>
      <c r="AJ6184" s="2">
        <v>1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 t="s">
        <v>4</v>
      </c>
      <c r="AT6184" s="2" t="s">
        <v>4</v>
      </c>
    </row>
    <row r="6185" spans="1:46" x14ac:dyDescent="0.2">
      <c r="A6185" s="2">
        <v>1648318</v>
      </c>
      <c r="B6185" s="2">
        <v>833815</v>
      </c>
      <c r="C6185" s="7">
        <v>26.434559438040001</v>
      </c>
      <c r="D6185" s="7">
        <v>39.109640834459498</v>
      </c>
      <c r="E6185" s="19" t="s">
        <v>6383</v>
      </c>
      <c r="F6185" s="46">
        <f>INDEX(Δεδομένα!$P:$P,MATCH('2021'!E6185,Δεδομένα!$O:$O,0))</f>
        <v>196</v>
      </c>
      <c r="G6185" s="49" t="s">
        <v>6384</v>
      </c>
      <c r="H6185" s="51" t="str">
        <f>INDEX(Δεδομένα!B$1:B$51,MATCH('2021'!G6185,Δεδομένα!A$1:A$51,0))</f>
        <v>ΒΟΡΕΙΟΥ ΑΙΓΑΙΟΥ</v>
      </c>
      <c r="I6185" s="53">
        <f>INDEX(Δεδομένα!E$1:E$13,MATCH('2021'!H6185,Δεδομένα!D$1:D$13,0))</f>
        <v>11</v>
      </c>
      <c r="J6185" s="4">
        <v>44256</v>
      </c>
      <c r="K6185" s="3" t="s">
        <v>223</v>
      </c>
      <c r="L6185" s="17" t="str">
        <f t="shared" si="504"/>
        <v>01/03/2021 12:20</v>
      </c>
      <c r="M6185" s="4">
        <v>44256</v>
      </c>
      <c r="N6185" s="3" t="s">
        <v>537</v>
      </c>
      <c r="O6185" s="17" t="str">
        <f t="shared" si="505"/>
        <v>01/03/2021 14:02</v>
      </c>
      <c r="P6185" s="24">
        <f t="shared" si="506"/>
        <v>7.0833333331393078E-2</v>
      </c>
      <c r="Q6185" s="28">
        <v>0</v>
      </c>
      <c r="R6185" s="27">
        <f t="shared" si="507"/>
        <v>101.99999999720603</v>
      </c>
      <c r="S6185" s="3" t="s">
        <v>4</v>
      </c>
      <c r="T6185" s="3" t="s">
        <v>6385</v>
      </c>
      <c r="U6185" s="3" t="s">
        <v>6387</v>
      </c>
      <c r="V6185" s="3" t="s">
        <v>6392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0.1</v>
      </c>
      <c r="AC6185" s="5">
        <v>0</v>
      </c>
      <c r="AD6185" s="5">
        <v>0</v>
      </c>
      <c r="AE6185" s="2">
        <v>4</v>
      </c>
      <c r="AF6185" s="2">
        <v>0</v>
      </c>
      <c r="AG6185" s="2">
        <v>0</v>
      </c>
      <c r="AH6185" s="2">
        <v>0</v>
      </c>
      <c r="AI6185" s="2">
        <v>0</v>
      </c>
      <c r="AJ6185" s="2">
        <v>2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 t="s">
        <v>4</v>
      </c>
      <c r="AT6185" s="2" t="s">
        <v>4</v>
      </c>
    </row>
    <row r="6186" spans="1:46" x14ac:dyDescent="0.2">
      <c r="A6186" s="2">
        <v>1652232</v>
      </c>
      <c r="B6186" s="2">
        <v>842301</v>
      </c>
      <c r="C6186" s="7">
        <v>26.418528079865101</v>
      </c>
      <c r="D6186" s="7">
        <v>39.250597162473099</v>
      </c>
      <c r="E6186" s="19" t="s">
        <v>6383</v>
      </c>
      <c r="F6186" s="46">
        <f>INDEX(Δεδομένα!$P:$P,MATCH('2021'!E6186,Δεδομένα!$O:$O,0))</f>
        <v>196</v>
      </c>
      <c r="G6186" s="49" t="s">
        <v>6384</v>
      </c>
      <c r="H6186" s="51" t="str">
        <f>INDEX(Δεδομένα!B$1:B$51,MATCH('2021'!G6186,Δεδομένα!A$1:A$51,0))</f>
        <v>ΒΟΡΕΙΟΥ ΑΙΓΑΙΟΥ</v>
      </c>
      <c r="I6186" s="53">
        <f>INDEX(Δεδομένα!E$1:E$13,MATCH('2021'!H6186,Δεδομένα!D$1:D$13,0))</f>
        <v>11</v>
      </c>
      <c r="J6186" s="4">
        <v>44288</v>
      </c>
      <c r="K6186" s="3" t="s">
        <v>299</v>
      </c>
      <c r="L6186" s="17" t="str">
        <f t="shared" si="504"/>
        <v>02/04/2021 13:10</v>
      </c>
      <c r="M6186" s="4">
        <v>44288</v>
      </c>
      <c r="N6186" s="3" t="s">
        <v>530</v>
      </c>
      <c r="O6186" s="17" t="str">
        <f t="shared" si="505"/>
        <v>02/04/2021 16:05</v>
      </c>
      <c r="P6186" s="24">
        <f t="shared" si="506"/>
        <v>0.12152777778101154</v>
      </c>
      <c r="Q6186" s="28">
        <v>0</v>
      </c>
      <c r="R6186" s="27">
        <f t="shared" si="507"/>
        <v>175.00000000465661</v>
      </c>
      <c r="S6186" s="3" t="s">
        <v>4</v>
      </c>
      <c r="T6186" s="3" t="s">
        <v>6385</v>
      </c>
      <c r="U6186" s="3" t="s">
        <v>6387</v>
      </c>
      <c r="V6186" s="3" t="s">
        <v>6393</v>
      </c>
      <c r="W6186" s="5">
        <v>0</v>
      </c>
      <c r="X6186" s="5">
        <v>0</v>
      </c>
      <c r="Y6186" s="5">
        <v>0</v>
      </c>
      <c r="Z6186" s="5">
        <v>1.5</v>
      </c>
      <c r="AA6186" s="5">
        <v>0</v>
      </c>
      <c r="AB6186" s="5">
        <v>0</v>
      </c>
      <c r="AC6186" s="5">
        <v>0</v>
      </c>
      <c r="AD6186" s="5">
        <v>0</v>
      </c>
      <c r="AE6186" s="2">
        <v>8</v>
      </c>
      <c r="AF6186" s="2">
        <v>0</v>
      </c>
      <c r="AG6186" s="2">
        <v>0</v>
      </c>
      <c r="AH6186" s="2">
        <v>0</v>
      </c>
      <c r="AI6186" s="2">
        <v>0</v>
      </c>
      <c r="AJ6186" s="2">
        <v>4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 t="s">
        <v>4</v>
      </c>
      <c r="AT6186" s="2" t="s">
        <v>4</v>
      </c>
    </row>
    <row r="6187" spans="1:46" x14ac:dyDescent="0.2">
      <c r="A6187" s="2">
        <v>1656971</v>
      </c>
      <c r="B6187" s="2">
        <v>844180</v>
      </c>
      <c r="C6187" s="7">
        <v>26.422834528293201</v>
      </c>
      <c r="D6187" s="7">
        <v>39.169046172330397</v>
      </c>
      <c r="E6187" s="19" t="s">
        <v>6383</v>
      </c>
      <c r="F6187" s="46">
        <f>INDEX(Δεδομένα!$P:$P,MATCH('2021'!E6187,Δεδομένα!$O:$O,0))</f>
        <v>196</v>
      </c>
      <c r="G6187" s="49" t="s">
        <v>6384</v>
      </c>
      <c r="H6187" s="51" t="str">
        <f>INDEX(Δεδομένα!B$1:B$51,MATCH('2021'!G6187,Δεδομένα!A$1:A$51,0))</f>
        <v>ΒΟΡΕΙΟΥ ΑΙΓΑΙΟΥ</v>
      </c>
      <c r="I6187" s="53">
        <f>INDEX(Δεδομένα!E$1:E$13,MATCH('2021'!H6187,Δεδομένα!D$1:D$13,0))</f>
        <v>11</v>
      </c>
      <c r="J6187" s="4">
        <v>44295</v>
      </c>
      <c r="K6187" s="3" t="s">
        <v>1024</v>
      </c>
      <c r="L6187" s="17" t="str">
        <f t="shared" si="504"/>
        <v>09/04/2021 18:17</v>
      </c>
      <c r="M6187" s="4">
        <v>44295</v>
      </c>
      <c r="N6187" s="3" t="s">
        <v>318</v>
      </c>
      <c r="O6187" s="17" t="str">
        <f t="shared" si="505"/>
        <v>09/04/2021 20:47</v>
      </c>
      <c r="P6187" s="24">
        <f t="shared" si="506"/>
        <v>0.10416666666424135</v>
      </c>
      <c r="Q6187" s="28">
        <v>0</v>
      </c>
      <c r="R6187" s="27">
        <f t="shared" si="507"/>
        <v>149.99999999650754</v>
      </c>
      <c r="S6187" s="3" t="s">
        <v>4</v>
      </c>
      <c r="T6187" s="3" t="s">
        <v>6385</v>
      </c>
      <c r="U6187" s="3" t="s">
        <v>6394</v>
      </c>
      <c r="V6187" s="3" t="s">
        <v>6394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0.01</v>
      </c>
      <c r="AD6187" s="5">
        <v>0</v>
      </c>
      <c r="AE6187" s="2">
        <v>4</v>
      </c>
      <c r="AF6187" s="2">
        <v>0</v>
      </c>
      <c r="AG6187" s="2">
        <v>0</v>
      </c>
      <c r="AH6187" s="2">
        <v>0</v>
      </c>
      <c r="AI6187" s="2">
        <v>0</v>
      </c>
      <c r="AJ6187" s="2">
        <v>2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 t="s">
        <v>4</v>
      </c>
      <c r="AT6187" s="2" t="s">
        <v>4</v>
      </c>
    </row>
    <row r="6188" spans="1:46" x14ac:dyDescent="0.2">
      <c r="A6188" s="2">
        <v>1656984</v>
      </c>
      <c r="B6188" s="2">
        <v>844555</v>
      </c>
      <c r="C6188" s="7">
        <v>26.534984059563801</v>
      </c>
      <c r="D6188" s="7">
        <v>39.112741069392499</v>
      </c>
      <c r="E6188" s="19" t="s">
        <v>6383</v>
      </c>
      <c r="F6188" s="46">
        <f>INDEX(Δεδομένα!$P:$P,MATCH('2021'!E6188,Δεδομένα!$O:$O,0))</f>
        <v>196</v>
      </c>
      <c r="G6188" s="49" t="s">
        <v>6384</v>
      </c>
      <c r="H6188" s="51" t="str">
        <f>INDEX(Δεδομένα!B$1:B$51,MATCH('2021'!G6188,Δεδομένα!A$1:A$51,0))</f>
        <v>ΒΟΡΕΙΟΥ ΑΙΓΑΙΟΥ</v>
      </c>
      <c r="I6188" s="53">
        <f>INDEX(Δεδομένα!E$1:E$13,MATCH('2021'!H6188,Δεδομένα!D$1:D$13,0))</f>
        <v>11</v>
      </c>
      <c r="J6188" s="4">
        <v>44296</v>
      </c>
      <c r="K6188" s="3" t="s">
        <v>125</v>
      </c>
      <c r="L6188" s="17" t="str">
        <f t="shared" si="504"/>
        <v>10/04/2021 20:30</v>
      </c>
      <c r="M6188" s="4">
        <v>44296</v>
      </c>
      <c r="N6188" s="3" t="s">
        <v>861</v>
      </c>
      <c r="O6188" s="17" t="str">
        <f t="shared" si="505"/>
        <v>10/04/2021 20:53</v>
      </c>
      <c r="P6188" s="24">
        <f t="shared" si="506"/>
        <v>1.5972222223354038E-2</v>
      </c>
      <c r="Q6188" s="28">
        <v>0</v>
      </c>
      <c r="R6188" s="27">
        <f t="shared" si="507"/>
        <v>23.000000001629815</v>
      </c>
      <c r="S6188" s="3" t="s">
        <v>4</v>
      </c>
      <c r="T6188" s="3" t="s">
        <v>6385</v>
      </c>
      <c r="U6188" s="3" t="s">
        <v>6387</v>
      </c>
      <c r="V6188" s="3" t="s">
        <v>6395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0.03</v>
      </c>
      <c r="AC6188" s="5">
        <v>0</v>
      </c>
      <c r="AD6188" s="5">
        <v>0</v>
      </c>
      <c r="AE6188" s="2">
        <v>3</v>
      </c>
      <c r="AF6188" s="2">
        <v>0</v>
      </c>
      <c r="AG6188" s="2">
        <v>0</v>
      </c>
      <c r="AH6188" s="2">
        <v>0</v>
      </c>
      <c r="AI6188" s="2">
        <v>0</v>
      </c>
      <c r="AJ6188" s="2">
        <v>1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 t="s">
        <v>4</v>
      </c>
      <c r="AT6188" s="2" t="s">
        <v>4</v>
      </c>
    </row>
    <row r="6189" spans="1:46" x14ac:dyDescent="0.2">
      <c r="A6189" s="2">
        <v>1656986</v>
      </c>
      <c r="B6189" s="2">
        <v>844699</v>
      </c>
      <c r="D6189" s="2"/>
      <c r="E6189" s="19" t="s">
        <v>6383</v>
      </c>
      <c r="F6189" s="46">
        <f>INDEX(Δεδομένα!$P:$P,MATCH('2021'!E6189,Δεδομένα!$O:$O,0))</f>
        <v>196</v>
      </c>
      <c r="G6189" s="49" t="s">
        <v>6384</v>
      </c>
      <c r="H6189" s="51" t="str">
        <f>INDEX(Δεδομένα!B$1:B$51,MATCH('2021'!G6189,Δεδομένα!A$1:A$51,0))</f>
        <v>ΒΟΡΕΙΟΥ ΑΙΓΑΙΟΥ</v>
      </c>
      <c r="I6189" s="53">
        <f>INDEX(Δεδομένα!E$1:E$13,MATCH('2021'!H6189,Δεδομένα!D$1:D$13,0))</f>
        <v>11</v>
      </c>
      <c r="J6189" s="4">
        <v>44297</v>
      </c>
      <c r="K6189" s="3" t="s">
        <v>214</v>
      </c>
      <c r="L6189" s="17" t="str">
        <f t="shared" si="504"/>
        <v>11/04/2021 12:00</v>
      </c>
      <c r="M6189" s="4">
        <v>44297</v>
      </c>
      <c r="N6189" s="3" t="s">
        <v>241</v>
      </c>
      <c r="O6189" s="17" t="str">
        <f t="shared" si="505"/>
        <v>11/04/2021 13:15</v>
      </c>
      <c r="P6189" s="24">
        <f t="shared" si="506"/>
        <v>5.2083333335758653E-2</v>
      </c>
      <c r="Q6189" s="28">
        <v>0</v>
      </c>
      <c r="R6189" s="27">
        <f t="shared" si="507"/>
        <v>75.00000000349246</v>
      </c>
      <c r="S6189" s="3" t="s">
        <v>4</v>
      </c>
      <c r="T6189" s="3" t="s">
        <v>6385</v>
      </c>
      <c r="U6189" s="3" t="s">
        <v>6396</v>
      </c>
      <c r="V6189" s="3" t="s">
        <v>6397</v>
      </c>
      <c r="W6189" s="5">
        <v>0</v>
      </c>
      <c r="X6189" s="5">
        <v>0</v>
      </c>
      <c r="Y6189" s="5">
        <v>0</v>
      </c>
      <c r="Z6189" s="5">
        <v>0</v>
      </c>
      <c r="AA6189" s="5">
        <v>0.05</v>
      </c>
      <c r="AB6189" s="5">
        <v>0</v>
      </c>
      <c r="AC6189" s="5">
        <v>0</v>
      </c>
      <c r="AD6189" s="5">
        <v>0</v>
      </c>
      <c r="AE6189" s="2">
        <v>4</v>
      </c>
      <c r="AF6189" s="2">
        <v>0</v>
      </c>
      <c r="AG6189" s="2">
        <v>1</v>
      </c>
      <c r="AH6189" s="2">
        <v>0</v>
      </c>
      <c r="AI6189" s="2">
        <v>0</v>
      </c>
      <c r="AJ6189" s="2">
        <v>2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 t="s">
        <v>4</v>
      </c>
      <c r="AT6189" s="2" t="s">
        <v>4</v>
      </c>
    </row>
    <row r="6190" spans="1:46" x14ac:dyDescent="0.2">
      <c r="A6190" s="2">
        <v>1656988</v>
      </c>
      <c r="B6190" s="2">
        <v>845499</v>
      </c>
      <c r="C6190" s="7">
        <v>26.483313064196</v>
      </c>
      <c r="D6190" s="7">
        <v>39.146500378775798</v>
      </c>
      <c r="E6190" s="19" t="s">
        <v>6383</v>
      </c>
      <c r="F6190" s="46">
        <f>INDEX(Δεδομένα!$P:$P,MATCH('2021'!E6190,Δεδομένα!$O:$O,0))</f>
        <v>196</v>
      </c>
      <c r="G6190" s="49" t="s">
        <v>6384</v>
      </c>
      <c r="H6190" s="51" t="str">
        <f>INDEX(Δεδομένα!B$1:B$51,MATCH('2021'!G6190,Δεδομένα!A$1:A$51,0))</f>
        <v>ΒΟΡΕΙΟΥ ΑΙΓΑΙΟΥ</v>
      </c>
      <c r="I6190" s="53">
        <f>INDEX(Δεδομένα!E$1:E$13,MATCH('2021'!H6190,Δεδομένα!D$1:D$13,0))</f>
        <v>11</v>
      </c>
      <c r="J6190" s="4">
        <v>44300</v>
      </c>
      <c r="K6190" s="3" t="s">
        <v>2421</v>
      </c>
      <c r="L6190" s="17" t="str">
        <f t="shared" si="504"/>
        <v>14/04/2021 07:15</v>
      </c>
      <c r="M6190" s="4">
        <v>44300</v>
      </c>
      <c r="N6190" s="3" t="s">
        <v>1750</v>
      </c>
      <c r="O6190" s="17" t="str">
        <f t="shared" si="505"/>
        <v>14/04/2021 09:35</v>
      </c>
      <c r="P6190" s="24">
        <f t="shared" si="506"/>
        <v>9.7222222218988463E-2</v>
      </c>
      <c r="Q6190" s="28">
        <v>0</v>
      </c>
      <c r="R6190" s="27">
        <f t="shared" si="507"/>
        <v>139.99999999534339</v>
      </c>
      <c r="S6190" s="3" t="s">
        <v>4</v>
      </c>
      <c r="T6190" s="3" t="s">
        <v>6385</v>
      </c>
      <c r="U6190" s="3" t="s">
        <v>6387</v>
      </c>
      <c r="V6190" s="3" t="s">
        <v>2947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0.02</v>
      </c>
      <c r="AD6190" s="5">
        <v>0</v>
      </c>
      <c r="AE6190" s="2">
        <v>2</v>
      </c>
      <c r="AF6190" s="2">
        <v>0</v>
      </c>
      <c r="AG6190" s="2">
        <v>0</v>
      </c>
      <c r="AH6190" s="2">
        <v>0</v>
      </c>
      <c r="AI6190" s="2">
        <v>0</v>
      </c>
      <c r="AJ6190" s="2">
        <v>1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 t="s">
        <v>4</v>
      </c>
      <c r="AT6190" s="2" t="s">
        <v>4</v>
      </c>
    </row>
    <row r="6191" spans="1:46" x14ac:dyDescent="0.2">
      <c r="A6191" s="2">
        <v>1656997</v>
      </c>
      <c r="B6191" s="2">
        <v>847392</v>
      </c>
      <c r="C6191" s="7">
        <v>26.470077591284099</v>
      </c>
      <c r="D6191" s="7">
        <v>39.120472804744502</v>
      </c>
      <c r="E6191" s="19" t="s">
        <v>6383</v>
      </c>
      <c r="F6191" s="46">
        <f>INDEX(Δεδομένα!$P:$P,MATCH('2021'!E6191,Δεδομένα!$O:$O,0))</f>
        <v>196</v>
      </c>
      <c r="G6191" s="49" t="s">
        <v>6384</v>
      </c>
      <c r="H6191" s="51" t="str">
        <f>INDEX(Δεδομένα!B$1:B$51,MATCH('2021'!G6191,Δεδομένα!A$1:A$51,0))</f>
        <v>ΒΟΡΕΙΟΥ ΑΙΓΑΙΟΥ</v>
      </c>
      <c r="I6191" s="53">
        <f>INDEX(Δεδομένα!E$1:E$13,MATCH('2021'!H6191,Δεδομένα!D$1:D$13,0))</f>
        <v>11</v>
      </c>
      <c r="J6191" s="4">
        <v>44307</v>
      </c>
      <c r="K6191" s="3" t="s">
        <v>1067</v>
      </c>
      <c r="L6191" s="17" t="str">
        <f t="shared" si="504"/>
        <v>21/04/2021 15:49</v>
      </c>
      <c r="M6191" s="4">
        <v>44307</v>
      </c>
      <c r="N6191" s="3" t="s">
        <v>1658</v>
      </c>
      <c r="O6191" s="17" t="str">
        <f t="shared" si="505"/>
        <v>21/04/2021 16:21</v>
      </c>
      <c r="P6191" s="24">
        <f t="shared" si="506"/>
        <v>2.2222222221898846E-2</v>
      </c>
      <c r="Q6191" s="28">
        <v>0</v>
      </c>
      <c r="R6191" s="27">
        <f t="shared" si="507"/>
        <v>31.999999999534339</v>
      </c>
      <c r="S6191" s="3" t="s">
        <v>4</v>
      </c>
      <c r="T6191" s="3" t="s">
        <v>6385</v>
      </c>
      <c r="U6191" s="3" t="s">
        <v>6387</v>
      </c>
      <c r="V6191" s="3" t="s">
        <v>6398</v>
      </c>
      <c r="W6191" s="5">
        <v>0</v>
      </c>
      <c r="X6191" s="5">
        <v>0</v>
      </c>
      <c r="Y6191" s="5">
        <v>0</v>
      </c>
      <c r="Z6191" s="5">
        <v>0.05</v>
      </c>
      <c r="AA6191" s="5">
        <v>0</v>
      </c>
      <c r="AB6191" s="5">
        <v>0</v>
      </c>
      <c r="AC6191" s="5">
        <v>0</v>
      </c>
      <c r="AD6191" s="5">
        <v>0</v>
      </c>
      <c r="AE6191" s="2">
        <v>2</v>
      </c>
      <c r="AF6191" s="2">
        <v>0</v>
      </c>
      <c r="AG6191" s="2">
        <v>0</v>
      </c>
      <c r="AH6191" s="2">
        <v>0</v>
      </c>
      <c r="AI6191" s="2">
        <v>0</v>
      </c>
      <c r="AJ6191" s="2">
        <v>1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 t="s">
        <v>4</v>
      </c>
      <c r="AT6191" s="2" t="s">
        <v>4</v>
      </c>
    </row>
    <row r="6192" spans="1:46" x14ac:dyDescent="0.2">
      <c r="A6192" s="2">
        <v>1664224</v>
      </c>
      <c r="B6192" s="2">
        <v>848500</v>
      </c>
      <c r="C6192" s="7">
        <v>26.469538976542299</v>
      </c>
      <c r="D6192" s="7">
        <v>39.120677159700001</v>
      </c>
      <c r="E6192" s="19" t="s">
        <v>6383</v>
      </c>
      <c r="F6192" s="46">
        <f>INDEX(Δεδομένα!$P:$P,MATCH('2021'!E6192,Δεδομένα!$O:$O,0))</f>
        <v>196</v>
      </c>
      <c r="G6192" s="49" t="s">
        <v>6384</v>
      </c>
      <c r="H6192" s="51" t="str">
        <f>INDEX(Δεδομένα!B$1:B$51,MATCH('2021'!G6192,Δεδομένα!A$1:A$51,0))</f>
        <v>ΒΟΡΕΙΟΥ ΑΙΓΑΙΟΥ</v>
      </c>
      <c r="I6192" s="53">
        <f>INDEX(Δεδομένα!E$1:E$13,MATCH('2021'!H6192,Δεδομένα!D$1:D$13,0))</f>
        <v>11</v>
      </c>
      <c r="J6192" s="4">
        <v>44312</v>
      </c>
      <c r="K6192" s="3" t="s">
        <v>641</v>
      </c>
      <c r="L6192" s="17" t="str">
        <f t="shared" si="504"/>
        <v>26/04/2021 16:25</v>
      </c>
      <c r="M6192" s="4">
        <v>44312</v>
      </c>
      <c r="N6192" s="3" t="s">
        <v>1701</v>
      </c>
      <c r="O6192" s="17" t="str">
        <f t="shared" si="505"/>
        <v>26/04/2021 17:03</v>
      </c>
      <c r="P6192" s="24">
        <f t="shared" si="506"/>
        <v>2.6388888887595385E-2</v>
      </c>
      <c r="Q6192" s="28">
        <v>0</v>
      </c>
      <c r="R6192" s="27">
        <f t="shared" si="507"/>
        <v>37.999999998137355</v>
      </c>
      <c r="S6192" s="3" t="s">
        <v>4</v>
      </c>
      <c r="T6192" s="3" t="s">
        <v>6385</v>
      </c>
      <c r="U6192" s="3" t="s">
        <v>6387</v>
      </c>
      <c r="V6192" s="3" t="s">
        <v>6399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0.3</v>
      </c>
      <c r="AC6192" s="5">
        <v>0</v>
      </c>
      <c r="AD6192" s="5">
        <v>0</v>
      </c>
      <c r="AE6192" s="2">
        <v>5</v>
      </c>
      <c r="AF6192" s="2">
        <v>0</v>
      </c>
      <c r="AG6192" s="2">
        <v>0</v>
      </c>
      <c r="AH6192" s="2">
        <v>0</v>
      </c>
      <c r="AI6192" s="2">
        <v>0</v>
      </c>
      <c r="AJ6192" s="2">
        <v>2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 t="s">
        <v>4</v>
      </c>
      <c r="AT6192" s="2" t="s">
        <v>4</v>
      </c>
    </row>
    <row r="6193" spans="1:46" x14ac:dyDescent="0.2">
      <c r="A6193" s="2">
        <v>1664243</v>
      </c>
      <c r="B6193" s="2">
        <v>849131</v>
      </c>
      <c r="C6193" s="7">
        <v>26.568516083382299</v>
      </c>
      <c r="D6193" s="7">
        <v>39.085624959865697</v>
      </c>
      <c r="E6193" s="19" t="s">
        <v>6383</v>
      </c>
      <c r="F6193" s="46">
        <f>INDEX(Δεδομένα!$P:$P,MATCH('2021'!E6193,Δεδομένα!$O:$O,0))</f>
        <v>196</v>
      </c>
      <c r="G6193" s="49" t="s">
        <v>6384</v>
      </c>
      <c r="H6193" s="51" t="str">
        <f>INDEX(Δεδομένα!B$1:B$51,MATCH('2021'!G6193,Δεδομένα!A$1:A$51,0))</f>
        <v>ΒΟΡΕΙΟΥ ΑΙΓΑΙΟΥ</v>
      </c>
      <c r="I6193" s="53">
        <f>INDEX(Δεδομένα!E$1:E$13,MATCH('2021'!H6193,Δεδομένα!D$1:D$13,0))</f>
        <v>11</v>
      </c>
      <c r="J6193" s="4">
        <v>44315</v>
      </c>
      <c r="K6193" s="3" t="s">
        <v>2946</v>
      </c>
      <c r="L6193" s="17" t="str">
        <f t="shared" si="504"/>
        <v>29/04/2021 09:39</v>
      </c>
      <c r="M6193" s="4">
        <v>44315</v>
      </c>
      <c r="N6193" s="3" t="s">
        <v>1723</v>
      </c>
      <c r="O6193" s="17" t="str">
        <f t="shared" si="505"/>
        <v>29/04/2021 11:34</v>
      </c>
      <c r="P6193" s="24">
        <f t="shared" si="506"/>
        <v>7.9861111109494232E-2</v>
      </c>
      <c r="Q6193" s="28">
        <v>0</v>
      </c>
      <c r="R6193" s="27">
        <f t="shared" si="507"/>
        <v>114.99999999767169</v>
      </c>
      <c r="S6193" s="3" t="s">
        <v>4</v>
      </c>
      <c r="T6193" s="3" t="s">
        <v>6385</v>
      </c>
      <c r="U6193" s="3" t="s">
        <v>6387</v>
      </c>
      <c r="V6193" s="3" t="s">
        <v>6400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0.15</v>
      </c>
      <c r="AC6193" s="5">
        <v>0</v>
      </c>
      <c r="AD6193" s="5">
        <v>0</v>
      </c>
      <c r="AE6193" s="2">
        <v>7</v>
      </c>
      <c r="AF6193" s="2">
        <v>0</v>
      </c>
      <c r="AG6193" s="2">
        <v>0</v>
      </c>
      <c r="AH6193" s="2">
        <v>0</v>
      </c>
      <c r="AI6193" s="2">
        <v>0</v>
      </c>
      <c r="AJ6193" s="2">
        <v>3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 t="s">
        <v>4</v>
      </c>
      <c r="AT6193" s="2" t="s">
        <v>4</v>
      </c>
    </row>
    <row r="6194" spans="1:46" x14ac:dyDescent="0.2">
      <c r="A6194" s="2">
        <v>1664264</v>
      </c>
      <c r="B6194" s="2">
        <v>851051</v>
      </c>
      <c r="C6194" s="7">
        <v>26.533941843630402</v>
      </c>
      <c r="D6194" s="7">
        <v>39.112927670148402</v>
      </c>
      <c r="E6194" s="19" t="s">
        <v>6383</v>
      </c>
      <c r="F6194" s="46">
        <f>INDEX(Δεδομένα!$P:$P,MATCH('2021'!E6194,Δεδομένα!$O:$O,0))</f>
        <v>196</v>
      </c>
      <c r="G6194" s="49" t="s">
        <v>6384</v>
      </c>
      <c r="H6194" s="51" t="str">
        <f>INDEX(Δεδομένα!B$1:B$51,MATCH('2021'!G6194,Δεδομένα!A$1:A$51,0))</f>
        <v>ΒΟΡΕΙΟΥ ΑΙΓΑΙΟΥ</v>
      </c>
      <c r="I6194" s="53">
        <f>INDEX(Δεδομένα!E$1:E$13,MATCH('2021'!H6194,Δεδομένα!D$1:D$13,0))</f>
        <v>11</v>
      </c>
      <c r="J6194" s="4">
        <v>44321</v>
      </c>
      <c r="K6194" s="3" t="s">
        <v>2730</v>
      </c>
      <c r="L6194" s="17" t="str">
        <f t="shared" si="504"/>
        <v>05/05/2021 23:03</v>
      </c>
      <c r="M6194" s="4">
        <v>44321</v>
      </c>
      <c r="N6194" s="3" t="s">
        <v>4722</v>
      </c>
      <c r="O6194" s="17" t="str">
        <f t="shared" si="505"/>
        <v>05/05/2021 23:31</v>
      </c>
      <c r="P6194" s="24">
        <f t="shared" si="506"/>
        <v>1.9444444442342501E-2</v>
      </c>
      <c r="Q6194" s="28">
        <v>0</v>
      </c>
      <c r="R6194" s="27">
        <f t="shared" si="507"/>
        <v>27.999999996973202</v>
      </c>
      <c r="S6194" s="3" t="s">
        <v>4</v>
      </c>
      <c r="T6194" s="3" t="s">
        <v>6385</v>
      </c>
      <c r="U6194" s="3" t="s">
        <v>6387</v>
      </c>
      <c r="V6194" s="3" t="s">
        <v>6395</v>
      </c>
      <c r="W6194" s="5">
        <v>0</v>
      </c>
      <c r="X6194" s="5">
        <v>0</v>
      </c>
      <c r="Y6194" s="5">
        <v>0</v>
      </c>
      <c r="Z6194" s="5">
        <v>0.02</v>
      </c>
      <c r="AA6194" s="5">
        <v>0</v>
      </c>
      <c r="AB6194" s="5">
        <v>0</v>
      </c>
      <c r="AC6194" s="5">
        <v>0</v>
      </c>
      <c r="AD6194" s="5">
        <v>0</v>
      </c>
      <c r="AE6194" s="2">
        <v>2</v>
      </c>
      <c r="AF6194" s="2">
        <v>0</v>
      </c>
      <c r="AG6194" s="2">
        <v>0</v>
      </c>
      <c r="AH6194" s="2">
        <v>0</v>
      </c>
      <c r="AI6194" s="2">
        <v>0</v>
      </c>
      <c r="AJ6194" s="2">
        <v>1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 t="s">
        <v>4</v>
      </c>
      <c r="AT6194" s="2" t="s">
        <v>4</v>
      </c>
    </row>
    <row r="6195" spans="1:46" x14ac:dyDescent="0.2">
      <c r="A6195" s="2">
        <v>1664267</v>
      </c>
      <c r="B6195" s="2">
        <v>851059</v>
      </c>
      <c r="C6195" s="7">
        <v>26.533685157691501</v>
      </c>
      <c r="D6195" s="7">
        <v>39.113015968250799</v>
      </c>
      <c r="E6195" s="19" t="s">
        <v>6383</v>
      </c>
      <c r="F6195" s="46">
        <f>INDEX(Δεδομένα!$P:$P,MATCH('2021'!E6195,Δεδομένα!$O:$O,0))</f>
        <v>196</v>
      </c>
      <c r="G6195" s="49" t="s">
        <v>6384</v>
      </c>
      <c r="H6195" s="51" t="str">
        <f>INDEX(Δεδομένα!B$1:B$51,MATCH('2021'!G6195,Δεδομένα!A$1:A$51,0))</f>
        <v>ΒΟΡΕΙΟΥ ΑΙΓΑΙΟΥ</v>
      </c>
      <c r="I6195" s="53">
        <f>INDEX(Δεδομένα!E$1:E$13,MATCH('2021'!H6195,Δεδομένα!D$1:D$13,0))</f>
        <v>11</v>
      </c>
      <c r="J6195" s="4">
        <v>44321</v>
      </c>
      <c r="K6195" s="3" t="s">
        <v>6251</v>
      </c>
      <c r="L6195" s="17" t="str">
        <f t="shared" si="504"/>
        <v>05/05/2021 23:48</v>
      </c>
      <c r="M6195" s="4">
        <v>44322</v>
      </c>
      <c r="N6195" s="3" t="s">
        <v>1377</v>
      </c>
      <c r="O6195" s="17" t="str">
        <f t="shared" si="505"/>
        <v>06/05/2021 00:30</v>
      </c>
      <c r="P6195" s="24">
        <f t="shared" si="506"/>
        <v>2.9166666667151731E-2</v>
      </c>
      <c r="Q6195" s="28">
        <v>0</v>
      </c>
      <c r="R6195" s="27">
        <f t="shared" si="507"/>
        <v>42.000000000698492</v>
      </c>
      <c r="S6195" s="3" t="s">
        <v>4</v>
      </c>
      <c r="T6195" s="3" t="s">
        <v>6385</v>
      </c>
      <c r="U6195" s="3" t="s">
        <v>6387</v>
      </c>
      <c r="V6195" s="3" t="s">
        <v>6395</v>
      </c>
      <c r="W6195" s="5">
        <v>0</v>
      </c>
      <c r="X6195" s="5">
        <v>0</v>
      </c>
      <c r="Y6195" s="5">
        <v>0</v>
      </c>
      <c r="Z6195" s="5">
        <v>0.02</v>
      </c>
      <c r="AA6195" s="5">
        <v>0</v>
      </c>
      <c r="AB6195" s="5">
        <v>0</v>
      </c>
      <c r="AC6195" s="5">
        <v>0</v>
      </c>
      <c r="AD6195" s="5">
        <v>0</v>
      </c>
      <c r="AE6195" s="2">
        <v>2</v>
      </c>
      <c r="AF6195" s="2">
        <v>0</v>
      </c>
      <c r="AG6195" s="2">
        <v>0</v>
      </c>
      <c r="AH6195" s="2">
        <v>0</v>
      </c>
      <c r="AI6195" s="2">
        <v>0</v>
      </c>
      <c r="AJ6195" s="2">
        <v>1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 t="s">
        <v>4</v>
      </c>
      <c r="AT6195" s="2" t="s">
        <v>4</v>
      </c>
    </row>
    <row r="6196" spans="1:46" x14ac:dyDescent="0.2">
      <c r="A6196" s="2">
        <v>1664276</v>
      </c>
      <c r="B6196" s="2">
        <v>851139</v>
      </c>
      <c r="C6196" s="7">
        <v>26.4269126673831</v>
      </c>
      <c r="D6196" s="7">
        <v>39.174207737803698</v>
      </c>
      <c r="E6196" s="19" t="s">
        <v>6383</v>
      </c>
      <c r="F6196" s="46">
        <f>INDEX(Δεδομένα!$P:$P,MATCH('2021'!E6196,Δεδομένα!$O:$O,0))</f>
        <v>196</v>
      </c>
      <c r="G6196" s="49" t="s">
        <v>6384</v>
      </c>
      <c r="H6196" s="51" t="str">
        <f>INDEX(Δεδομένα!B$1:B$51,MATCH('2021'!G6196,Δεδομένα!A$1:A$51,0))</f>
        <v>ΒΟΡΕΙΟΥ ΑΙΓΑΙΟΥ</v>
      </c>
      <c r="I6196" s="53">
        <f>INDEX(Δεδομένα!E$1:E$13,MATCH('2021'!H6196,Δεδομένα!D$1:D$13,0))</f>
        <v>11</v>
      </c>
      <c r="J6196" s="4">
        <v>44322</v>
      </c>
      <c r="K6196" s="3" t="s">
        <v>214</v>
      </c>
      <c r="L6196" s="17" t="str">
        <f t="shared" si="504"/>
        <v>06/05/2021 12:00</v>
      </c>
      <c r="M6196" s="4">
        <v>44322</v>
      </c>
      <c r="N6196" s="3" t="s">
        <v>288</v>
      </c>
      <c r="O6196" s="17" t="str">
        <f t="shared" si="505"/>
        <v>06/05/2021 13:02</v>
      </c>
      <c r="P6196" s="24">
        <f t="shared" si="506"/>
        <v>4.3055555557657499E-2</v>
      </c>
      <c r="Q6196" s="28">
        <v>0</v>
      </c>
      <c r="R6196" s="27">
        <f t="shared" si="507"/>
        <v>62.000000003026798</v>
      </c>
      <c r="S6196" s="3" t="s">
        <v>4</v>
      </c>
      <c r="T6196" s="3" t="s">
        <v>6385</v>
      </c>
      <c r="U6196" s="3" t="s">
        <v>6401</v>
      </c>
      <c r="V6196" s="3" t="s">
        <v>6402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0.02</v>
      </c>
      <c r="AC6196" s="5">
        <v>0</v>
      </c>
      <c r="AD6196" s="5">
        <v>0</v>
      </c>
      <c r="AE6196" s="2">
        <v>5</v>
      </c>
      <c r="AF6196" s="2">
        <v>0</v>
      </c>
      <c r="AG6196" s="2">
        <v>0</v>
      </c>
      <c r="AH6196" s="2">
        <v>0</v>
      </c>
      <c r="AI6196" s="2">
        <v>0</v>
      </c>
      <c r="AJ6196" s="2">
        <v>2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 t="s">
        <v>4</v>
      </c>
      <c r="AT6196" s="2" t="s">
        <v>4</v>
      </c>
    </row>
    <row r="6197" spans="1:46" x14ac:dyDescent="0.2">
      <c r="A6197" s="2">
        <v>1664283</v>
      </c>
      <c r="B6197" s="2">
        <v>853159</v>
      </c>
      <c r="D6197" s="2"/>
      <c r="E6197" s="19" t="s">
        <v>6383</v>
      </c>
      <c r="F6197" s="46">
        <f>INDEX(Δεδομένα!$P:$P,MATCH('2021'!E6197,Δεδομένα!$O:$O,0))</f>
        <v>196</v>
      </c>
      <c r="G6197" s="49" t="s">
        <v>6384</v>
      </c>
      <c r="H6197" s="51" t="str">
        <f>INDEX(Δεδομένα!B$1:B$51,MATCH('2021'!G6197,Δεδομένα!A$1:A$51,0))</f>
        <v>ΒΟΡΕΙΟΥ ΑΙΓΑΙΟΥ</v>
      </c>
      <c r="I6197" s="53">
        <f>INDEX(Δεδομένα!E$1:E$13,MATCH('2021'!H6197,Δεδομένα!D$1:D$13,0))</f>
        <v>11</v>
      </c>
      <c r="J6197" s="4">
        <v>44330</v>
      </c>
      <c r="K6197" s="3" t="s">
        <v>111</v>
      </c>
      <c r="L6197" s="17" t="str">
        <f t="shared" si="504"/>
        <v>14/05/2021 19:20</v>
      </c>
      <c r="M6197" s="4">
        <v>44330</v>
      </c>
      <c r="N6197" s="3" t="s">
        <v>558</v>
      </c>
      <c r="O6197" s="17" t="str">
        <f t="shared" si="505"/>
        <v>14/05/2021 20:04</v>
      </c>
      <c r="P6197" s="24">
        <f t="shared" si="506"/>
        <v>3.0555555553291924E-2</v>
      </c>
      <c r="Q6197" s="28">
        <v>0</v>
      </c>
      <c r="R6197" s="27">
        <f t="shared" si="507"/>
        <v>43.999999996740371</v>
      </c>
      <c r="S6197" s="3" t="s">
        <v>4</v>
      </c>
      <c r="T6197" s="3" t="s">
        <v>6385</v>
      </c>
      <c r="U6197" s="3" t="s">
        <v>6403</v>
      </c>
      <c r="V6197" s="3" t="s">
        <v>6404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0.01</v>
      </c>
      <c r="AC6197" s="5">
        <v>0</v>
      </c>
      <c r="AD6197" s="5">
        <v>0</v>
      </c>
      <c r="AE6197" s="2">
        <v>7</v>
      </c>
      <c r="AF6197" s="2">
        <v>4</v>
      </c>
      <c r="AG6197" s="2">
        <v>0</v>
      </c>
      <c r="AH6197" s="2">
        <v>0</v>
      </c>
      <c r="AI6197" s="2">
        <v>0</v>
      </c>
      <c r="AJ6197" s="2">
        <v>4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 t="s">
        <v>4</v>
      </c>
      <c r="AT6197" s="2" t="s">
        <v>4</v>
      </c>
    </row>
    <row r="6198" spans="1:46" x14ac:dyDescent="0.2">
      <c r="A6198" s="2">
        <v>1714201</v>
      </c>
      <c r="B6198" s="2">
        <v>859571</v>
      </c>
      <c r="D6198" s="2"/>
      <c r="E6198" s="19" t="s">
        <v>6383</v>
      </c>
      <c r="F6198" s="46">
        <f>INDEX(Δεδομένα!$P:$P,MATCH('2021'!E6198,Δεδομένα!$O:$O,0))</f>
        <v>196</v>
      </c>
      <c r="G6198" s="49" t="s">
        <v>6384</v>
      </c>
      <c r="H6198" s="51" t="str">
        <f>INDEX(Δεδομένα!B$1:B$51,MATCH('2021'!G6198,Δεδομένα!A$1:A$51,0))</f>
        <v>ΒΟΡΕΙΟΥ ΑΙΓΑΙΟΥ</v>
      </c>
      <c r="I6198" s="53">
        <f>INDEX(Δεδομένα!E$1:E$13,MATCH('2021'!H6198,Δεδομένα!D$1:D$13,0))</f>
        <v>11</v>
      </c>
      <c r="J6198" s="4">
        <v>44354</v>
      </c>
      <c r="K6198" s="3" t="s">
        <v>345</v>
      </c>
      <c r="L6198" s="17" t="str">
        <f t="shared" si="504"/>
        <v>07/06/2021 12:10</v>
      </c>
      <c r="M6198" s="4">
        <v>44354</v>
      </c>
      <c r="N6198" s="3" t="s">
        <v>63</v>
      </c>
      <c r="O6198" s="17" t="str">
        <f t="shared" si="505"/>
        <v>07/06/2021 12:31</v>
      </c>
      <c r="P6198" s="24">
        <f t="shared" si="506"/>
        <v>1.4583333329937886E-2</v>
      </c>
      <c r="Q6198" s="28">
        <v>0</v>
      </c>
      <c r="R6198" s="27">
        <f t="shared" si="507"/>
        <v>20.999999995110556</v>
      </c>
      <c r="S6198" s="3" t="s">
        <v>4</v>
      </c>
      <c r="T6198" s="3" t="s">
        <v>6385</v>
      </c>
      <c r="U6198" s="3" t="s">
        <v>6387</v>
      </c>
      <c r="V6198" s="3" t="s">
        <v>6405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0.02</v>
      </c>
      <c r="AD6198" s="5">
        <v>0</v>
      </c>
      <c r="AE6198" s="2">
        <v>2</v>
      </c>
      <c r="AF6198" s="2">
        <v>0</v>
      </c>
      <c r="AG6198" s="2">
        <v>0</v>
      </c>
      <c r="AH6198" s="2">
        <v>0</v>
      </c>
      <c r="AI6198" s="2">
        <v>0</v>
      </c>
      <c r="AJ6198" s="2">
        <v>1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</row>
    <row r="6199" spans="1:46" x14ac:dyDescent="0.2">
      <c r="A6199" s="2">
        <v>1714277</v>
      </c>
      <c r="B6199" s="2">
        <v>860647</v>
      </c>
      <c r="D6199" s="2"/>
      <c r="E6199" s="19" t="s">
        <v>6383</v>
      </c>
      <c r="F6199" s="46">
        <f>INDEX(Δεδομένα!$P:$P,MATCH('2021'!E6199,Δεδομένα!$O:$O,0))</f>
        <v>196</v>
      </c>
      <c r="G6199" s="49" t="s">
        <v>6384</v>
      </c>
      <c r="H6199" s="51" t="str">
        <f>INDEX(Δεδομένα!B$1:B$51,MATCH('2021'!G6199,Δεδομένα!A$1:A$51,0))</f>
        <v>ΒΟΡΕΙΟΥ ΑΙΓΑΙΟΥ</v>
      </c>
      <c r="I6199" s="53">
        <f>INDEX(Δεδομένα!E$1:E$13,MATCH('2021'!H6199,Δεδομένα!D$1:D$13,0))</f>
        <v>11</v>
      </c>
      <c r="J6199" s="4">
        <v>44357</v>
      </c>
      <c r="K6199" s="3" t="s">
        <v>1558</v>
      </c>
      <c r="L6199" s="17" t="str">
        <f t="shared" si="504"/>
        <v>10/06/2021 22:10</v>
      </c>
      <c r="M6199" s="4">
        <v>44357</v>
      </c>
      <c r="N6199" s="3" t="s">
        <v>3142</v>
      </c>
      <c r="O6199" s="17" t="str">
        <f t="shared" si="505"/>
        <v>10/06/2021 22:36</v>
      </c>
      <c r="P6199" s="24">
        <f t="shared" si="506"/>
        <v>1.8055555556202307E-2</v>
      </c>
      <c r="Q6199" s="28">
        <v>0</v>
      </c>
      <c r="R6199" s="27">
        <f t="shared" si="507"/>
        <v>26.000000000931323</v>
      </c>
      <c r="S6199" s="3" t="s">
        <v>4</v>
      </c>
      <c r="T6199" s="3" t="s">
        <v>6385</v>
      </c>
      <c r="U6199" s="3" t="s">
        <v>6387</v>
      </c>
      <c r="V6199" s="3" t="s">
        <v>6406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0.02</v>
      </c>
      <c r="AD6199" s="5">
        <v>0</v>
      </c>
      <c r="AE6199" s="2">
        <v>4</v>
      </c>
      <c r="AF6199" s="2">
        <v>0</v>
      </c>
      <c r="AG6199" s="2">
        <v>0</v>
      </c>
      <c r="AH6199" s="2">
        <v>0</v>
      </c>
      <c r="AI6199" s="2">
        <v>0</v>
      </c>
      <c r="AJ6199" s="2">
        <v>1</v>
      </c>
      <c r="AK6199" s="2">
        <v>1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</row>
    <row r="6200" spans="1:46" x14ac:dyDescent="0.2">
      <c r="A6200" s="2">
        <v>1714280</v>
      </c>
      <c r="B6200" s="2">
        <v>862890</v>
      </c>
      <c r="D6200" s="2"/>
      <c r="E6200" s="19" t="s">
        <v>6383</v>
      </c>
      <c r="F6200" s="46">
        <f>INDEX(Δεδομένα!$P:$P,MATCH('2021'!E6200,Δεδομένα!$O:$O,0))</f>
        <v>196</v>
      </c>
      <c r="G6200" s="49" t="s">
        <v>6384</v>
      </c>
      <c r="H6200" s="51" t="str">
        <f>INDEX(Δεδομένα!B$1:B$51,MATCH('2021'!G6200,Δεδομένα!A$1:A$51,0))</f>
        <v>ΒΟΡΕΙΟΥ ΑΙΓΑΙΟΥ</v>
      </c>
      <c r="I6200" s="53">
        <f>INDEX(Δεδομένα!E$1:E$13,MATCH('2021'!H6200,Δεδομένα!D$1:D$13,0))</f>
        <v>11</v>
      </c>
      <c r="J6200" s="4">
        <v>44365</v>
      </c>
      <c r="K6200" s="3" t="s">
        <v>747</v>
      </c>
      <c r="L6200" s="17" t="str">
        <f t="shared" si="504"/>
        <v>18/06/2021 20:28</v>
      </c>
      <c r="M6200" s="4">
        <v>44365</v>
      </c>
      <c r="N6200" s="3" t="s">
        <v>861</v>
      </c>
      <c r="O6200" s="17" t="str">
        <f t="shared" si="505"/>
        <v>18/06/2021 20:53</v>
      </c>
      <c r="P6200" s="24">
        <f t="shared" si="506"/>
        <v>1.7361111109494232E-2</v>
      </c>
      <c r="Q6200" s="28">
        <v>0</v>
      </c>
      <c r="R6200" s="27">
        <f t="shared" si="507"/>
        <v>24.999999997671694</v>
      </c>
      <c r="S6200" s="3" t="s">
        <v>4</v>
      </c>
      <c r="T6200" s="3" t="s">
        <v>6385</v>
      </c>
      <c r="U6200" s="3" t="s">
        <v>6387</v>
      </c>
      <c r="V6200" s="3" t="s">
        <v>6399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0.1</v>
      </c>
      <c r="AD6200" s="5">
        <v>0</v>
      </c>
      <c r="AE6200" s="2">
        <v>2</v>
      </c>
      <c r="AF6200" s="2">
        <v>0</v>
      </c>
      <c r="AG6200" s="2">
        <v>0</v>
      </c>
      <c r="AH6200" s="2">
        <v>0</v>
      </c>
      <c r="AI6200" s="2">
        <v>0</v>
      </c>
      <c r="AJ6200" s="2">
        <v>1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</row>
    <row r="6201" spans="1:46" x14ac:dyDescent="0.2">
      <c r="A6201" s="2">
        <v>1714288</v>
      </c>
      <c r="B6201" s="2">
        <v>863916</v>
      </c>
      <c r="D6201" s="2"/>
      <c r="E6201" s="19" t="s">
        <v>6383</v>
      </c>
      <c r="F6201" s="46">
        <f>INDEX(Δεδομένα!$P:$P,MATCH('2021'!E6201,Δεδομένα!$O:$O,0))</f>
        <v>196</v>
      </c>
      <c r="G6201" s="49" t="s">
        <v>6384</v>
      </c>
      <c r="H6201" s="51" t="str">
        <f>INDEX(Δεδομένα!B$1:B$51,MATCH('2021'!G6201,Δεδομένα!A$1:A$51,0))</f>
        <v>ΒΟΡΕΙΟΥ ΑΙΓΑΙΟΥ</v>
      </c>
      <c r="I6201" s="53">
        <f>INDEX(Δεδομένα!E$1:E$13,MATCH('2021'!H6201,Δεδομένα!D$1:D$13,0))</f>
        <v>11</v>
      </c>
      <c r="J6201" s="4">
        <v>44369</v>
      </c>
      <c r="K6201" s="3" t="s">
        <v>197</v>
      </c>
      <c r="L6201" s="17" t="str">
        <f t="shared" si="504"/>
        <v>22/06/2021 15:30</v>
      </c>
      <c r="M6201" s="4">
        <v>44369</v>
      </c>
      <c r="N6201" s="3" t="s">
        <v>109</v>
      </c>
      <c r="O6201" s="17" t="str">
        <f t="shared" si="505"/>
        <v>22/06/2021 15:50</v>
      </c>
      <c r="P6201" s="24">
        <f t="shared" si="506"/>
        <v>1.3888888883229811E-2</v>
      </c>
      <c r="Q6201" s="28">
        <v>0</v>
      </c>
      <c r="R6201" s="27">
        <f t="shared" si="507"/>
        <v>19.999999991850927</v>
      </c>
      <c r="S6201" s="3" t="s">
        <v>4</v>
      </c>
      <c r="T6201" s="3" t="s">
        <v>6385</v>
      </c>
      <c r="U6201" s="3" t="s">
        <v>6387</v>
      </c>
      <c r="V6201" s="3" t="s">
        <v>6388</v>
      </c>
      <c r="W6201" s="5">
        <v>0</v>
      </c>
      <c r="X6201" s="5">
        <v>0</v>
      </c>
      <c r="Y6201" s="5">
        <v>0</v>
      </c>
      <c r="Z6201" s="5">
        <v>0.05</v>
      </c>
      <c r="AA6201" s="5">
        <v>0</v>
      </c>
      <c r="AB6201" s="5">
        <v>0</v>
      </c>
      <c r="AC6201" s="5">
        <v>0</v>
      </c>
      <c r="AD6201" s="5">
        <v>0</v>
      </c>
      <c r="AE6201" s="2">
        <v>4</v>
      </c>
      <c r="AF6201" s="2">
        <v>0</v>
      </c>
      <c r="AG6201" s="2">
        <v>0</v>
      </c>
      <c r="AH6201" s="2">
        <v>0</v>
      </c>
      <c r="AI6201" s="2">
        <v>0</v>
      </c>
      <c r="AJ6201" s="2">
        <v>2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</row>
    <row r="6202" spans="1:46" x14ac:dyDescent="0.2">
      <c r="A6202" s="2">
        <v>1714363</v>
      </c>
      <c r="B6202" s="2">
        <v>869935</v>
      </c>
      <c r="C6202" s="7">
        <v>26.4697062471277</v>
      </c>
      <c r="D6202" s="7">
        <v>39.120742162998297</v>
      </c>
      <c r="E6202" s="19" t="s">
        <v>6383</v>
      </c>
      <c r="F6202" s="46">
        <f>INDEX(Δεδομένα!$P:$P,MATCH('2021'!E6202,Δεδομένα!$O:$O,0))</f>
        <v>196</v>
      </c>
      <c r="G6202" s="49" t="s">
        <v>6384</v>
      </c>
      <c r="H6202" s="51" t="str">
        <f>INDEX(Δεδομένα!B$1:B$51,MATCH('2021'!G6202,Δεδομένα!A$1:A$51,0))</f>
        <v>ΒΟΡΕΙΟΥ ΑΙΓΑΙΟΥ</v>
      </c>
      <c r="I6202" s="53">
        <f>INDEX(Δεδομένα!E$1:E$13,MATCH('2021'!H6202,Δεδομένα!D$1:D$13,0))</f>
        <v>11</v>
      </c>
      <c r="J6202" s="4">
        <v>44387</v>
      </c>
      <c r="K6202" s="3" t="s">
        <v>910</v>
      </c>
      <c r="L6202" s="17" t="str">
        <f t="shared" si="504"/>
        <v>10/07/2021 21:53</v>
      </c>
      <c r="M6202" s="4">
        <v>44388</v>
      </c>
      <c r="N6202" s="3" t="s">
        <v>317</v>
      </c>
      <c r="O6202" s="17" t="str">
        <f t="shared" si="505"/>
        <v>11/07/2021 11:05</v>
      </c>
      <c r="P6202" s="24">
        <f t="shared" si="506"/>
        <v>0.54999999999563443</v>
      </c>
      <c r="Q6202" s="28">
        <v>0</v>
      </c>
      <c r="R6202" s="27">
        <f t="shared" si="507"/>
        <v>791.99999999371357</v>
      </c>
      <c r="S6202" s="3" t="s">
        <v>4</v>
      </c>
      <c r="T6202" s="3" t="s">
        <v>6385</v>
      </c>
      <c r="U6202" s="3" t="s">
        <v>6387</v>
      </c>
      <c r="V6202" s="3" t="s">
        <v>6407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2.5</v>
      </c>
      <c r="AC6202" s="5">
        <v>0</v>
      </c>
      <c r="AD6202" s="5">
        <v>0</v>
      </c>
      <c r="AE6202" s="2">
        <v>8</v>
      </c>
      <c r="AF6202" s="2">
        <v>4</v>
      </c>
      <c r="AG6202" s="2">
        <v>0</v>
      </c>
      <c r="AH6202" s="2">
        <v>0</v>
      </c>
      <c r="AI6202" s="2">
        <v>0</v>
      </c>
      <c r="AJ6202" s="2">
        <v>4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</row>
    <row r="6203" spans="1:46" x14ac:dyDescent="0.2">
      <c r="A6203" s="2">
        <v>1714372</v>
      </c>
      <c r="B6203" s="2">
        <v>869936</v>
      </c>
      <c r="C6203" s="7">
        <v>26.5465531917379</v>
      </c>
      <c r="D6203" s="7">
        <v>39.116292207673098</v>
      </c>
      <c r="E6203" s="19" t="s">
        <v>6383</v>
      </c>
      <c r="F6203" s="46">
        <f>INDEX(Δεδομένα!$P:$P,MATCH('2021'!E6203,Δεδομένα!$O:$O,0))</f>
        <v>196</v>
      </c>
      <c r="G6203" s="49" t="s">
        <v>6384</v>
      </c>
      <c r="H6203" s="51" t="str">
        <f>INDEX(Δεδομένα!B$1:B$51,MATCH('2021'!G6203,Δεδομένα!A$1:A$51,0))</f>
        <v>ΒΟΡΕΙΟΥ ΑΙΓΑΙΟΥ</v>
      </c>
      <c r="I6203" s="53">
        <f>INDEX(Δεδομένα!E$1:E$13,MATCH('2021'!H6203,Δεδομένα!D$1:D$13,0))</f>
        <v>11</v>
      </c>
      <c r="J6203" s="4">
        <v>44387</v>
      </c>
      <c r="K6203" s="3" t="s">
        <v>1014</v>
      </c>
      <c r="L6203" s="17" t="str">
        <f t="shared" si="504"/>
        <v>10/07/2021 21:55</v>
      </c>
      <c r="M6203" s="4">
        <v>44387</v>
      </c>
      <c r="N6203" s="3" t="s">
        <v>1581</v>
      </c>
      <c r="O6203" s="17" t="str">
        <f t="shared" si="505"/>
        <v>10/07/2021 22:20</v>
      </c>
      <c r="P6203" s="24">
        <f t="shared" si="506"/>
        <v>1.7361111109494232E-2</v>
      </c>
      <c r="Q6203" s="28">
        <v>0</v>
      </c>
      <c r="R6203" s="27">
        <f t="shared" si="507"/>
        <v>24.999999997671694</v>
      </c>
      <c r="S6203" s="3" t="s">
        <v>4</v>
      </c>
      <c r="T6203" s="3" t="s">
        <v>6385</v>
      </c>
      <c r="U6203" s="3" t="s">
        <v>6387</v>
      </c>
      <c r="V6203" s="3" t="s">
        <v>6408</v>
      </c>
      <c r="W6203" s="5">
        <v>0</v>
      </c>
      <c r="X6203" s="5">
        <v>0</v>
      </c>
      <c r="Y6203" s="5">
        <v>0</v>
      </c>
      <c r="Z6203" s="5">
        <v>0.01</v>
      </c>
      <c r="AA6203" s="5">
        <v>0</v>
      </c>
      <c r="AB6203" s="5">
        <v>0</v>
      </c>
      <c r="AC6203" s="5">
        <v>0</v>
      </c>
      <c r="AD6203" s="5">
        <v>0</v>
      </c>
      <c r="AE6203" s="2">
        <v>4</v>
      </c>
      <c r="AF6203" s="2">
        <v>0</v>
      </c>
      <c r="AG6203" s="2">
        <v>0</v>
      </c>
      <c r="AH6203" s="2">
        <v>0</v>
      </c>
      <c r="AI6203" s="2">
        <v>0</v>
      </c>
      <c r="AJ6203" s="2">
        <v>2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</row>
    <row r="6204" spans="1:46" x14ac:dyDescent="0.2">
      <c r="A6204" s="2">
        <v>1715088</v>
      </c>
      <c r="B6204" s="2">
        <v>882298</v>
      </c>
      <c r="C6204" s="7">
        <v>26.5489335841119</v>
      </c>
      <c r="D6204" s="7">
        <v>39.116570667062497</v>
      </c>
      <c r="E6204" s="19" t="s">
        <v>6383</v>
      </c>
      <c r="F6204" s="46">
        <f>INDEX(Δεδομένα!$P:$P,MATCH('2021'!E6204,Δεδομένα!$O:$O,0))</f>
        <v>196</v>
      </c>
      <c r="G6204" s="49" t="s">
        <v>6384</v>
      </c>
      <c r="H6204" s="51" t="str">
        <f>INDEX(Δεδομένα!B$1:B$51,MATCH('2021'!G6204,Δεδομένα!A$1:A$51,0))</f>
        <v>ΒΟΡΕΙΟΥ ΑΙΓΑΙΟΥ</v>
      </c>
      <c r="I6204" s="53">
        <f>INDEX(Δεδομένα!E$1:E$13,MATCH('2021'!H6204,Δεδομένα!D$1:D$13,0))</f>
        <v>11</v>
      </c>
      <c r="J6204" s="4">
        <v>44420</v>
      </c>
      <c r="K6204" s="3" t="s">
        <v>562</v>
      </c>
      <c r="L6204" s="17" t="str">
        <f t="shared" si="504"/>
        <v>12/08/2021 15:45</v>
      </c>
      <c r="M6204" s="4">
        <v>44420</v>
      </c>
      <c r="N6204" s="3" t="s">
        <v>2410</v>
      </c>
      <c r="O6204" s="17" t="str">
        <f t="shared" si="505"/>
        <v>12/08/2021 16:53</v>
      </c>
      <c r="P6204" s="24">
        <f t="shared" si="506"/>
        <v>4.7222222223354038E-2</v>
      </c>
      <c r="Q6204" s="28">
        <v>0</v>
      </c>
      <c r="R6204" s="27">
        <f t="shared" si="507"/>
        <v>68.000000001629815</v>
      </c>
      <c r="S6204" s="3" t="s">
        <v>4</v>
      </c>
      <c r="T6204" s="3" t="s">
        <v>6385</v>
      </c>
      <c r="U6204" s="3" t="s">
        <v>6387</v>
      </c>
      <c r="V6204" s="3" t="s">
        <v>6409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0.5</v>
      </c>
      <c r="AC6204" s="5">
        <v>0</v>
      </c>
      <c r="AD6204" s="5">
        <v>0</v>
      </c>
      <c r="AE6204" s="2">
        <v>10</v>
      </c>
      <c r="AF6204" s="2">
        <v>0</v>
      </c>
      <c r="AG6204" s="2">
        <v>0</v>
      </c>
      <c r="AH6204" s="2">
        <v>0</v>
      </c>
      <c r="AI6204" s="2">
        <v>0</v>
      </c>
      <c r="AJ6204" s="2">
        <v>5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</row>
    <row r="6205" spans="1:46" x14ac:dyDescent="0.2">
      <c r="A6205" s="2">
        <v>1715089</v>
      </c>
      <c r="B6205" s="2">
        <v>884421</v>
      </c>
      <c r="C6205" s="7">
        <v>26.5204774369417</v>
      </c>
      <c r="D6205" s="7">
        <v>39.146793079550001</v>
      </c>
      <c r="E6205" s="19" t="s">
        <v>6383</v>
      </c>
      <c r="F6205" s="46">
        <f>INDEX(Δεδομένα!$P:$P,MATCH('2021'!E6205,Δεδομένα!$O:$O,0))</f>
        <v>196</v>
      </c>
      <c r="G6205" s="49" t="s">
        <v>6384</v>
      </c>
      <c r="H6205" s="51" t="str">
        <f>INDEX(Δεδομένα!B$1:B$51,MATCH('2021'!G6205,Δεδομένα!A$1:A$51,0))</f>
        <v>ΒΟΡΕΙΟΥ ΑΙΓΑΙΟΥ</v>
      </c>
      <c r="I6205" s="53">
        <f>INDEX(Δεδομένα!E$1:E$13,MATCH('2021'!H6205,Δεδομένα!D$1:D$13,0))</f>
        <v>11</v>
      </c>
      <c r="J6205" s="4">
        <v>44427</v>
      </c>
      <c r="K6205" s="3" t="s">
        <v>4043</v>
      </c>
      <c r="L6205" s="17" t="str">
        <f t="shared" si="504"/>
        <v>19/08/2021 22:09</v>
      </c>
      <c r="M6205" s="4">
        <v>44427</v>
      </c>
      <c r="N6205" s="3" t="s">
        <v>2375</v>
      </c>
      <c r="O6205" s="17" t="str">
        <f t="shared" si="505"/>
        <v>19/08/2021 22:39</v>
      </c>
      <c r="P6205" s="24">
        <f t="shared" si="506"/>
        <v>2.0833333328482695E-2</v>
      </c>
      <c r="Q6205" s="28">
        <v>0</v>
      </c>
      <c r="R6205" s="27">
        <f t="shared" si="507"/>
        <v>29.999999993015081</v>
      </c>
      <c r="S6205" s="3" t="s">
        <v>4</v>
      </c>
      <c r="T6205" s="3" t="s">
        <v>6385</v>
      </c>
      <c r="U6205" s="3" t="s">
        <v>6410</v>
      </c>
      <c r="V6205" s="3" t="s">
        <v>6410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0.01</v>
      </c>
      <c r="AC6205" s="5">
        <v>0</v>
      </c>
      <c r="AD6205" s="5">
        <v>0</v>
      </c>
      <c r="AE6205" s="2">
        <v>4</v>
      </c>
      <c r="AF6205" s="2">
        <v>0</v>
      </c>
      <c r="AG6205" s="2">
        <v>0</v>
      </c>
      <c r="AH6205" s="2">
        <v>0</v>
      </c>
      <c r="AI6205" s="2">
        <v>0</v>
      </c>
      <c r="AJ6205" s="2">
        <v>2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</row>
    <row r="6206" spans="1:46" x14ac:dyDescent="0.2">
      <c r="A6206" s="2">
        <v>1715143</v>
      </c>
      <c r="B6206" s="2">
        <v>885647</v>
      </c>
      <c r="C6206" s="7">
        <v>26.5836607730762</v>
      </c>
      <c r="D6206" s="7">
        <v>39.054739619804302</v>
      </c>
      <c r="E6206" s="19" t="s">
        <v>6383</v>
      </c>
      <c r="F6206" s="46">
        <f>INDEX(Δεδομένα!$P:$P,MATCH('2021'!E6206,Δεδομένα!$O:$O,0))</f>
        <v>196</v>
      </c>
      <c r="G6206" s="49" t="s">
        <v>6384</v>
      </c>
      <c r="H6206" s="51" t="str">
        <f>INDEX(Δεδομένα!B$1:B$51,MATCH('2021'!G6206,Δεδομένα!A$1:A$51,0))</f>
        <v>ΒΟΡΕΙΟΥ ΑΙΓΑΙΟΥ</v>
      </c>
      <c r="I6206" s="53">
        <f>INDEX(Δεδομένα!E$1:E$13,MATCH('2021'!H6206,Δεδομένα!D$1:D$13,0))</f>
        <v>11</v>
      </c>
      <c r="J6206" s="4">
        <v>44432</v>
      </c>
      <c r="K6206" s="3" t="s">
        <v>1259</v>
      </c>
      <c r="L6206" s="17" t="str">
        <f t="shared" si="504"/>
        <v>24/08/2021 17:44</v>
      </c>
      <c r="M6206" s="4">
        <v>44432</v>
      </c>
      <c r="N6206" s="3" t="s">
        <v>1871</v>
      </c>
      <c r="O6206" s="17" t="str">
        <f t="shared" si="505"/>
        <v>24/08/2021 18:18</v>
      </c>
      <c r="P6206" s="24">
        <f t="shared" si="506"/>
        <v>2.361111110803904E-2</v>
      </c>
      <c r="Q6206" s="28">
        <v>0</v>
      </c>
      <c r="R6206" s="27">
        <f t="shared" si="507"/>
        <v>33.999999995576218</v>
      </c>
      <c r="S6206" s="3" t="s">
        <v>4</v>
      </c>
      <c r="T6206" s="3" t="s">
        <v>6385</v>
      </c>
      <c r="U6206" s="3" t="s">
        <v>6387</v>
      </c>
      <c r="V6206" s="3" t="s">
        <v>280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0.05</v>
      </c>
      <c r="AC6206" s="5">
        <v>0</v>
      </c>
      <c r="AD6206" s="5">
        <v>0</v>
      </c>
      <c r="AE6206" s="2">
        <v>5</v>
      </c>
      <c r="AF6206" s="2">
        <v>0</v>
      </c>
      <c r="AG6206" s="2">
        <v>0</v>
      </c>
      <c r="AH6206" s="2">
        <v>0</v>
      </c>
      <c r="AI6206" s="2">
        <v>0</v>
      </c>
      <c r="AJ6206" s="2">
        <v>2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</row>
    <row r="6207" spans="1:46" x14ac:dyDescent="0.2">
      <c r="A6207" s="2">
        <v>1719768</v>
      </c>
      <c r="B6207" s="2">
        <v>889640</v>
      </c>
      <c r="C6207" s="7">
        <v>26.411441430980801</v>
      </c>
      <c r="D6207" s="7">
        <v>39.254364827073502</v>
      </c>
      <c r="E6207" s="19" t="s">
        <v>6383</v>
      </c>
      <c r="F6207" s="46">
        <f>INDEX(Δεδομένα!$P:$P,MATCH('2021'!E6207,Δεδομένα!$O:$O,0))</f>
        <v>196</v>
      </c>
      <c r="G6207" s="49" t="s">
        <v>6384</v>
      </c>
      <c r="H6207" s="51" t="str">
        <f>INDEX(Δεδομένα!B$1:B$51,MATCH('2021'!G6207,Δεδομένα!A$1:A$51,0))</f>
        <v>ΒΟΡΕΙΟΥ ΑΙΓΑΙΟΥ</v>
      </c>
      <c r="I6207" s="53">
        <f>INDEX(Δεδομένα!E$1:E$13,MATCH('2021'!H6207,Δεδομένα!D$1:D$13,0))</f>
        <v>11</v>
      </c>
      <c r="J6207" s="4">
        <v>44447</v>
      </c>
      <c r="K6207" s="3" t="s">
        <v>5525</v>
      </c>
      <c r="L6207" s="17" t="str">
        <f t="shared" si="504"/>
        <v>08/09/2021 01:19</v>
      </c>
      <c r="M6207" s="4">
        <v>44447</v>
      </c>
      <c r="N6207" s="3" t="s">
        <v>540</v>
      </c>
      <c r="O6207" s="17" t="str">
        <f t="shared" si="505"/>
        <v>08/09/2021 02:20</v>
      </c>
      <c r="P6207" s="24">
        <f t="shared" si="506"/>
        <v>4.2361111110949423E-2</v>
      </c>
      <c r="Q6207" s="28">
        <v>0</v>
      </c>
      <c r="R6207" s="27">
        <f t="shared" si="507"/>
        <v>60.999999999767169</v>
      </c>
      <c r="S6207" s="3" t="s">
        <v>4</v>
      </c>
      <c r="T6207" s="3" t="s">
        <v>6385</v>
      </c>
      <c r="U6207" s="3" t="s">
        <v>6403</v>
      </c>
      <c r="V6207" s="3" t="s">
        <v>6403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2">
        <v>2</v>
      </c>
      <c r="AF6207" s="2">
        <v>0</v>
      </c>
      <c r="AG6207" s="2">
        <v>0</v>
      </c>
      <c r="AH6207" s="2">
        <v>0</v>
      </c>
      <c r="AI6207" s="2">
        <v>0</v>
      </c>
      <c r="AJ6207" s="2">
        <v>1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</row>
    <row r="6208" spans="1:46" x14ac:dyDescent="0.2">
      <c r="A6208" s="2">
        <v>1719805</v>
      </c>
      <c r="B6208" s="2">
        <v>891721</v>
      </c>
      <c r="C6208" s="7">
        <v>26.538258188541501</v>
      </c>
      <c r="D6208" s="7">
        <v>39.090049582734899</v>
      </c>
      <c r="E6208" s="19" t="s">
        <v>6383</v>
      </c>
      <c r="F6208" s="46">
        <f>INDEX(Δεδομένα!$P:$P,MATCH('2021'!E6208,Δεδομένα!$O:$O,0))</f>
        <v>196</v>
      </c>
      <c r="G6208" s="49" t="s">
        <v>6384</v>
      </c>
      <c r="H6208" s="51" t="str">
        <f>INDEX(Δεδομένα!B$1:B$51,MATCH('2021'!G6208,Δεδομένα!A$1:A$51,0))</f>
        <v>ΒΟΡΕΙΟΥ ΑΙΓΑΙΟΥ</v>
      </c>
      <c r="I6208" s="53">
        <f>INDEX(Δεδομένα!E$1:E$13,MATCH('2021'!H6208,Δεδομένα!D$1:D$13,0))</f>
        <v>11</v>
      </c>
      <c r="J6208" s="4">
        <v>44455</v>
      </c>
      <c r="K6208" s="3" t="s">
        <v>252</v>
      </c>
      <c r="L6208" s="17" t="str">
        <f t="shared" si="504"/>
        <v>16/09/2021 15:08</v>
      </c>
      <c r="M6208" s="4">
        <v>44455</v>
      </c>
      <c r="N6208" s="3" t="s">
        <v>23</v>
      </c>
      <c r="O6208" s="17" t="str">
        <f t="shared" si="505"/>
        <v>16/09/2021 19:35</v>
      </c>
      <c r="P6208" s="24">
        <f t="shared" si="506"/>
        <v>0.18541666665987577</v>
      </c>
      <c r="Q6208" s="28">
        <v>0</v>
      </c>
      <c r="R6208" s="27">
        <f t="shared" si="507"/>
        <v>266.99999999022111</v>
      </c>
      <c r="S6208" s="3" t="s">
        <v>4</v>
      </c>
      <c r="T6208" s="3" t="s">
        <v>6385</v>
      </c>
      <c r="U6208" s="3" t="s">
        <v>6387</v>
      </c>
      <c r="V6208" s="3" t="s">
        <v>6411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2</v>
      </c>
      <c r="AC6208" s="5">
        <v>0</v>
      </c>
      <c r="AD6208" s="5">
        <v>0</v>
      </c>
      <c r="AE6208" s="2">
        <v>11</v>
      </c>
      <c r="AF6208" s="2">
        <v>4</v>
      </c>
      <c r="AG6208" s="2">
        <v>0</v>
      </c>
      <c r="AH6208" s="2">
        <v>0</v>
      </c>
      <c r="AI6208" s="2">
        <v>0</v>
      </c>
      <c r="AJ6208" s="2">
        <v>5</v>
      </c>
      <c r="AK6208" s="2">
        <v>1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</row>
    <row r="6209" spans="1:46" x14ac:dyDescent="0.2">
      <c r="A6209" s="2">
        <v>1724598</v>
      </c>
      <c r="B6209" s="2">
        <v>910586</v>
      </c>
      <c r="C6209" s="7">
        <v>26.494812247047399</v>
      </c>
      <c r="D6209" s="7">
        <v>39.125525049755197</v>
      </c>
      <c r="E6209" s="19" t="s">
        <v>6383</v>
      </c>
      <c r="F6209" s="46">
        <f>INDEX(Δεδομένα!$P:$P,MATCH('2021'!E6209,Δεδομένα!$O:$O,0))</f>
        <v>196</v>
      </c>
      <c r="G6209" s="49" t="s">
        <v>6384</v>
      </c>
      <c r="H6209" s="51" t="str">
        <f>INDEX(Δεδομένα!B$1:B$51,MATCH('2021'!G6209,Δεδομένα!A$1:A$51,0))</f>
        <v>ΒΟΡΕΙΟΥ ΑΙΓΑΙΟΥ</v>
      </c>
      <c r="I6209" s="53">
        <f>INDEX(Δεδομένα!E$1:E$13,MATCH('2021'!H6209,Δεδομένα!D$1:D$13,0))</f>
        <v>11</v>
      </c>
      <c r="J6209" s="4">
        <v>44521</v>
      </c>
      <c r="K6209" s="3" t="s">
        <v>529</v>
      </c>
      <c r="L6209" s="17" t="str">
        <f t="shared" si="504"/>
        <v>21/11/2021 14:05</v>
      </c>
      <c r="M6209" s="4">
        <v>44521</v>
      </c>
      <c r="N6209" s="3" t="s">
        <v>601</v>
      </c>
      <c r="O6209" s="17" t="str">
        <f t="shared" si="505"/>
        <v>21/11/2021 14:58</v>
      </c>
      <c r="P6209" s="24">
        <f t="shared" si="506"/>
        <v>3.680555555911269E-2</v>
      </c>
      <c r="Q6209" s="28">
        <v>0</v>
      </c>
      <c r="R6209" s="27">
        <f t="shared" si="507"/>
        <v>53.000000005122274</v>
      </c>
      <c r="S6209" s="3" t="s">
        <v>4</v>
      </c>
      <c r="T6209" s="3" t="s">
        <v>6385</v>
      </c>
      <c r="U6209" s="3" t="s">
        <v>6412</v>
      </c>
      <c r="V6209" s="3" t="s">
        <v>6412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0.1</v>
      </c>
      <c r="AC6209" s="5">
        <v>0</v>
      </c>
      <c r="AD6209" s="5">
        <v>0</v>
      </c>
      <c r="AE6209" s="2">
        <v>4</v>
      </c>
      <c r="AF6209" s="2">
        <v>0</v>
      </c>
      <c r="AG6209" s="2">
        <v>0</v>
      </c>
      <c r="AH6209" s="2">
        <v>0</v>
      </c>
      <c r="AI6209" s="2">
        <v>0</v>
      </c>
      <c r="AJ6209" s="2">
        <v>2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 t="s">
        <v>4</v>
      </c>
      <c r="AT6209" s="2" t="s">
        <v>4</v>
      </c>
    </row>
    <row r="6210" spans="1:46" x14ac:dyDescent="0.2">
      <c r="A6210" s="2">
        <v>1633890</v>
      </c>
      <c r="B6210" s="2">
        <v>816742</v>
      </c>
      <c r="D6210" s="2"/>
      <c r="E6210" s="19" t="s">
        <v>6413</v>
      </c>
      <c r="F6210" s="46">
        <f>INDEX(Δεδομένα!$P:$P,MATCH('2021'!E6210,Δεδομένα!$O:$O,0))</f>
        <v>197</v>
      </c>
      <c r="G6210" s="49" t="s">
        <v>6384</v>
      </c>
      <c r="H6210" s="51" t="str">
        <f>INDEX(Δεδομένα!B$1:B$51,MATCH('2021'!G6210,Δεδομένα!A$1:A$51,0))</f>
        <v>ΒΟΡΕΙΟΥ ΑΙΓΑΙΟΥ</v>
      </c>
      <c r="I6210" s="53">
        <f>INDEX(Δεδομένα!E$1:E$13,MATCH('2021'!H6210,Δεδομένα!D$1:D$13,0))</f>
        <v>11</v>
      </c>
      <c r="J6210" s="4">
        <v>44202</v>
      </c>
      <c r="K6210" s="3" t="s">
        <v>13</v>
      </c>
      <c r="L6210" s="17" t="str">
        <f t="shared" si="504"/>
        <v>06/01/2021 18:50</v>
      </c>
      <c r="M6210" s="4">
        <v>44202</v>
      </c>
      <c r="N6210" s="3" t="s">
        <v>2369</v>
      </c>
      <c r="O6210" s="17" t="str">
        <f t="shared" si="505"/>
        <v>06/01/2021 21:43</v>
      </c>
      <c r="P6210" s="24">
        <f t="shared" si="506"/>
        <v>0.12013888889487134</v>
      </c>
      <c r="Q6210" s="28">
        <v>0</v>
      </c>
      <c r="R6210" s="27">
        <f t="shared" si="507"/>
        <v>173.00000000861473</v>
      </c>
      <c r="S6210" s="3" t="s">
        <v>4</v>
      </c>
      <c r="T6210" s="3" t="s">
        <v>6414</v>
      </c>
      <c r="U6210" s="3" t="s">
        <v>123</v>
      </c>
      <c r="V6210" s="3" t="s">
        <v>6415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1</v>
      </c>
      <c r="AE6210" s="2">
        <v>5</v>
      </c>
      <c r="AF6210" s="2">
        <v>0</v>
      </c>
      <c r="AG6210" s="2">
        <v>0</v>
      </c>
      <c r="AH6210" s="2">
        <v>0</v>
      </c>
      <c r="AI6210" s="2">
        <v>0</v>
      </c>
      <c r="AJ6210" s="2">
        <v>2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 t="s">
        <v>4</v>
      </c>
      <c r="AT6210" s="2" t="s">
        <v>4</v>
      </c>
    </row>
    <row r="6211" spans="1:46" x14ac:dyDescent="0.2">
      <c r="A6211" s="2">
        <v>1638728</v>
      </c>
      <c r="B6211" s="2">
        <v>824245</v>
      </c>
      <c r="C6211" s="7">
        <v>26.151959240272902</v>
      </c>
      <c r="D6211" s="7">
        <v>39.314941113871299</v>
      </c>
      <c r="E6211" s="19" t="s">
        <v>6413</v>
      </c>
      <c r="F6211" s="46">
        <f>INDEX(Δεδομένα!$P:$P,MATCH('2021'!E6211,Δεδομένα!$O:$O,0))</f>
        <v>197</v>
      </c>
      <c r="G6211" s="49" t="s">
        <v>6384</v>
      </c>
      <c r="H6211" s="51" t="str">
        <f>INDEX(Δεδομένα!B$1:B$51,MATCH('2021'!G6211,Δεδομένα!A$1:A$51,0))</f>
        <v>ΒΟΡΕΙΟΥ ΑΙΓΑΙΟΥ</v>
      </c>
      <c r="I6211" s="53">
        <f>INDEX(Δεδομένα!E$1:E$13,MATCH('2021'!H6211,Δεδομένα!D$1:D$13,0))</f>
        <v>11</v>
      </c>
      <c r="J6211" s="4">
        <v>44235</v>
      </c>
      <c r="K6211" s="3" t="s">
        <v>641</v>
      </c>
      <c r="L6211" s="17" t="str">
        <f t="shared" si="504"/>
        <v>08/02/2021 16:25</v>
      </c>
      <c r="M6211" s="4">
        <v>44235</v>
      </c>
      <c r="N6211" s="3" t="s">
        <v>716</v>
      </c>
      <c r="O6211" s="17" t="str">
        <f t="shared" si="505"/>
        <v>08/02/2021 17:36</v>
      </c>
      <c r="P6211" s="24">
        <f t="shared" si="506"/>
        <v>4.930555554892635E-2</v>
      </c>
      <c r="Q6211" s="28">
        <v>0</v>
      </c>
      <c r="R6211" s="27">
        <f t="shared" si="507"/>
        <v>70.999999990453944</v>
      </c>
      <c r="S6211" s="3" t="s">
        <v>4</v>
      </c>
      <c r="T6211" s="3" t="s">
        <v>6414</v>
      </c>
      <c r="U6211" s="3" t="s">
        <v>6416</v>
      </c>
      <c r="V6211" s="3" t="s">
        <v>6417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6</v>
      </c>
      <c r="AC6211" s="5">
        <v>0</v>
      </c>
      <c r="AD6211" s="5">
        <v>0</v>
      </c>
      <c r="AE6211" s="2">
        <v>6</v>
      </c>
      <c r="AF6211" s="2">
        <v>0</v>
      </c>
      <c r="AG6211" s="2">
        <v>0</v>
      </c>
      <c r="AH6211" s="2">
        <v>0</v>
      </c>
      <c r="AI6211" s="2">
        <v>0</v>
      </c>
      <c r="AJ6211" s="2">
        <v>3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 t="s">
        <v>4</v>
      </c>
      <c r="AT6211" s="2" t="s">
        <v>4</v>
      </c>
    </row>
    <row r="6212" spans="1:46" x14ac:dyDescent="0.2">
      <c r="A6212" s="2">
        <v>1638739</v>
      </c>
      <c r="B6212" s="2">
        <v>824687</v>
      </c>
      <c r="C6212" s="7">
        <v>26.197675023786001</v>
      </c>
      <c r="D6212" s="7">
        <v>39.0446336560071</v>
      </c>
      <c r="E6212" s="19" t="s">
        <v>6413</v>
      </c>
      <c r="F6212" s="46">
        <f>INDEX(Δεδομένα!$P:$P,MATCH('2021'!E6212,Δεδομένα!$O:$O,0))</f>
        <v>197</v>
      </c>
      <c r="G6212" s="49" t="s">
        <v>6384</v>
      </c>
      <c r="H6212" s="51" t="str">
        <f>INDEX(Δεδομένα!B$1:B$51,MATCH('2021'!G6212,Δεδομένα!A$1:A$51,0))</f>
        <v>ΒΟΡΕΙΟΥ ΑΙΓΑΙΟΥ</v>
      </c>
      <c r="I6212" s="53">
        <f>INDEX(Δεδομένα!E$1:E$13,MATCH('2021'!H6212,Δεδομένα!D$1:D$13,0))</f>
        <v>11</v>
      </c>
      <c r="J6212" s="4">
        <v>44237</v>
      </c>
      <c r="K6212" s="3" t="s">
        <v>1282</v>
      </c>
      <c r="L6212" s="17" t="str">
        <f t="shared" si="504"/>
        <v>10/02/2021 14:19</v>
      </c>
      <c r="M6212" s="4">
        <v>44237</v>
      </c>
      <c r="N6212" s="3" t="s">
        <v>2633</v>
      </c>
      <c r="O6212" s="17" t="str">
        <f t="shared" si="505"/>
        <v>10/02/2021 15:17</v>
      </c>
      <c r="P6212" s="24">
        <f t="shared" si="506"/>
        <v>4.0277777778101154E-2</v>
      </c>
      <c r="Q6212" s="28">
        <v>0</v>
      </c>
      <c r="R6212" s="27">
        <f t="shared" si="507"/>
        <v>58.000000000465661</v>
      </c>
      <c r="S6212" s="3" t="s">
        <v>4</v>
      </c>
      <c r="T6212" s="3" t="s">
        <v>6414</v>
      </c>
      <c r="U6212" s="3" t="s">
        <v>6418</v>
      </c>
      <c r="V6212" s="3" t="s">
        <v>6419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0.05</v>
      </c>
      <c r="AC6212" s="5">
        <v>0</v>
      </c>
      <c r="AD6212" s="5">
        <v>0</v>
      </c>
      <c r="AE6212" s="2">
        <v>3</v>
      </c>
      <c r="AF6212" s="2">
        <v>0</v>
      </c>
      <c r="AG6212" s="2">
        <v>0</v>
      </c>
      <c r="AH6212" s="2">
        <v>0</v>
      </c>
      <c r="AI6212" s="2">
        <v>0</v>
      </c>
      <c r="AJ6212" s="2">
        <v>1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 t="s">
        <v>4</v>
      </c>
      <c r="AT6212" s="2" t="s">
        <v>4</v>
      </c>
    </row>
    <row r="6213" spans="1:46" x14ac:dyDescent="0.2">
      <c r="A6213" s="2">
        <v>1648316</v>
      </c>
      <c r="B6213" s="2">
        <v>833469</v>
      </c>
      <c r="C6213" s="7">
        <v>26.008575559318601</v>
      </c>
      <c r="D6213" s="7">
        <v>39.241415117465301</v>
      </c>
      <c r="E6213" s="19" t="s">
        <v>6413</v>
      </c>
      <c r="F6213" s="46">
        <f>INDEX(Δεδομένα!$P:$P,MATCH('2021'!E6213,Δεδομένα!$O:$O,0))</f>
        <v>197</v>
      </c>
      <c r="G6213" s="49" t="s">
        <v>6384</v>
      </c>
      <c r="H6213" s="51" t="str">
        <f>INDEX(Δεδομένα!B$1:B$51,MATCH('2021'!G6213,Δεδομένα!A$1:A$51,0))</f>
        <v>ΒΟΡΕΙΟΥ ΑΙΓΑΙΟΥ</v>
      </c>
      <c r="I6213" s="53">
        <f>INDEX(Δεδομένα!E$1:E$13,MATCH('2021'!H6213,Δεδομένα!D$1:D$13,0))</f>
        <v>11</v>
      </c>
      <c r="J6213" s="4">
        <v>44255</v>
      </c>
      <c r="K6213" s="3" t="s">
        <v>338</v>
      </c>
      <c r="L6213" s="17" t="str">
        <f t="shared" ref="L6213:L6274" si="508">_xlfn.CONCAT(TEXT(J6213,"ηη/μμ/εεε")," ",TEXT(K6213,"ωω:λλ"))</f>
        <v>28/02/2021 11:00</v>
      </c>
      <c r="M6213" s="4">
        <v>44255</v>
      </c>
      <c r="N6213" s="3" t="s">
        <v>1896</v>
      </c>
      <c r="O6213" s="17" t="str">
        <f t="shared" ref="O6213:O6274" si="509">_xlfn.CONCAT(TEXT(M6213,"ηη/μμ/εεε")," ",TEXT(N6213,"ωω:λλ"))</f>
        <v>28/02/2021 12:51</v>
      </c>
      <c r="P6213" s="24">
        <f t="shared" ref="P6213:P6274" si="510">O6213-L6213</f>
        <v>7.7083333329937886E-2</v>
      </c>
      <c r="Q6213" s="28">
        <v>0</v>
      </c>
      <c r="R6213" s="27">
        <f t="shared" ref="R6213:R6274" si="511">P6213*(24*60)</f>
        <v>110.99999999511056</v>
      </c>
      <c r="S6213" s="3" t="s">
        <v>4</v>
      </c>
      <c r="T6213" s="3" t="s">
        <v>6414</v>
      </c>
      <c r="U6213" s="3" t="s">
        <v>6420</v>
      </c>
      <c r="V6213" s="3" t="s">
        <v>6421</v>
      </c>
      <c r="W6213" s="5">
        <v>0</v>
      </c>
      <c r="X6213" s="5">
        <v>0</v>
      </c>
      <c r="Y6213" s="5">
        <v>0</v>
      </c>
      <c r="Z6213" s="5">
        <v>0.5</v>
      </c>
      <c r="AA6213" s="5">
        <v>0</v>
      </c>
      <c r="AB6213" s="5">
        <v>0</v>
      </c>
      <c r="AC6213" s="5">
        <v>0</v>
      </c>
      <c r="AD6213" s="5">
        <v>0</v>
      </c>
      <c r="AE6213" s="2">
        <v>2</v>
      </c>
      <c r="AF6213" s="2">
        <v>0</v>
      </c>
      <c r="AG6213" s="2">
        <v>0</v>
      </c>
      <c r="AH6213" s="2">
        <v>0</v>
      </c>
      <c r="AI6213" s="2">
        <v>0</v>
      </c>
      <c r="AJ6213" s="2">
        <v>1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 t="s">
        <v>4</v>
      </c>
      <c r="AT6213" s="2" t="s">
        <v>4</v>
      </c>
    </row>
    <row r="6214" spans="1:46" x14ac:dyDescent="0.2">
      <c r="A6214" s="2">
        <v>1648336</v>
      </c>
      <c r="B6214" s="2">
        <v>834258</v>
      </c>
      <c r="C6214" s="7">
        <v>26.280127974018001</v>
      </c>
      <c r="D6214" s="7">
        <v>39.204317406191599</v>
      </c>
      <c r="E6214" s="19" t="s">
        <v>6413</v>
      </c>
      <c r="F6214" s="46">
        <f>INDEX(Δεδομένα!$P:$P,MATCH('2021'!E6214,Δεδομένα!$O:$O,0))</f>
        <v>197</v>
      </c>
      <c r="G6214" s="49" t="s">
        <v>6384</v>
      </c>
      <c r="H6214" s="51" t="str">
        <f>INDEX(Δεδομένα!B$1:B$51,MATCH('2021'!G6214,Δεδομένα!A$1:A$51,0))</f>
        <v>ΒΟΡΕΙΟΥ ΑΙΓΑΙΟΥ</v>
      </c>
      <c r="I6214" s="53">
        <f>INDEX(Δεδομένα!E$1:E$13,MATCH('2021'!H6214,Δεδομένα!D$1:D$13,0))</f>
        <v>11</v>
      </c>
      <c r="J6214" s="4">
        <v>44257</v>
      </c>
      <c r="K6214" s="3" t="s">
        <v>1960</v>
      </c>
      <c r="L6214" s="17" t="str">
        <f t="shared" si="508"/>
        <v>02/03/2021 20:27</v>
      </c>
      <c r="M6214" s="4">
        <v>44257</v>
      </c>
      <c r="N6214" s="3" t="s">
        <v>328</v>
      </c>
      <c r="O6214" s="17" t="str">
        <f t="shared" si="509"/>
        <v>02/03/2021 22:04</v>
      </c>
      <c r="P6214" s="24">
        <f t="shared" si="510"/>
        <v>6.7361111112404615E-2</v>
      </c>
      <c r="Q6214" s="28">
        <v>0</v>
      </c>
      <c r="R6214" s="27">
        <f t="shared" si="511"/>
        <v>97.000000001862645</v>
      </c>
      <c r="S6214" s="3" t="s">
        <v>4</v>
      </c>
      <c r="T6214" s="3" t="s">
        <v>6414</v>
      </c>
      <c r="U6214" s="3" t="s">
        <v>2903</v>
      </c>
      <c r="V6214" s="3" t="s">
        <v>6422</v>
      </c>
      <c r="W6214" s="5">
        <v>0</v>
      </c>
      <c r="X6214" s="5">
        <v>0</v>
      </c>
      <c r="Y6214" s="5">
        <v>0</v>
      </c>
      <c r="Z6214" s="5">
        <v>0.2</v>
      </c>
      <c r="AA6214" s="5">
        <v>0</v>
      </c>
      <c r="AB6214" s="5">
        <v>0</v>
      </c>
      <c r="AC6214" s="5">
        <v>0</v>
      </c>
      <c r="AD6214" s="5">
        <v>0</v>
      </c>
      <c r="AE6214" s="2">
        <v>3</v>
      </c>
      <c r="AF6214" s="2">
        <v>0</v>
      </c>
      <c r="AG6214" s="2">
        <v>0</v>
      </c>
      <c r="AH6214" s="2">
        <v>0</v>
      </c>
      <c r="AI6214" s="2">
        <v>0</v>
      </c>
      <c r="AJ6214" s="2">
        <v>1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 t="s">
        <v>4</v>
      </c>
      <c r="AT6214" s="2" t="s">
        <v>4</v>
      </c>
    </row>
    <row r="6215" spans="1:46" x14ac:dyDescent="0.2">
      <c r="A6215" s="2">
        <v>1648332</v>
      </c>
      <c r="B6215" s="2">
        <v>834474</v>
      </c>
      <c r="C6215" s="7">
        <v>25.852699625281002</v>
      </c>
      <c r="D6215" s="7">
        <v>39.204340195219999</v>
      </c>
      <c r="E6215" s="19" t="s">
        <v>6413</v>
      </c>
      <c r="F6215" s="46">
        <f>INDEX(Δεδομένα!$P:$P,MATCH('2021'!E6215,Δεδομένα!$O:$O,0))</f>
        <v>197</v>
      </c>
      <c r="G6215" s="49" t="s">
        <v>6384</v>
      </c>
      <c r="H6215" s="51" t="str">
        <f>INDEX(Δεδομένα!B$1:B$51,MATCH('2021'!G6215,Δεδομένα!A$1:A$51,0))</f>
        <v>ΒΟΡΕΙΟΥ ΑΙΓΑΙΟΥ</v>
      </c>
      <c r="I6215" s="53">
        <f>INDEX(Δεδομένα!E$1:E$13,MATCH('2021'!H6215,Δεδομένα!D$1:D$13,0))</f>
        <v>11</v>
      </c>
      <c r="J6215" s="4">
        <v>44258</v>
      </c>
      <c r="K6215" s="3" t="s">
        <v>545</v>
      </c>
      <c r="L6215" s="17" t="str">
        <f t="shared" si="508"/>
        <v>03/03/2021 16:10</v>
      </c>
      <c r="M6215" s="4">
        <v>44258</v>
      </c>
      <c r="N6215" s="3" t="s">
        <v>997</v>
      </c>
      <c r="O6215" s="17" t="str">
        <f t="shared" si="509"/>
        <v>03/03/2021 21:35</v>
      </c>
      <c r="P6215" s="24">
        <f t="shared" si="510"/>
        <v>0.22569444444525288</v>
      </c>
      <c r="Q6215" s="28">
        <v>0</v>
      </c>
      <c r="R6215" s="27">
        <f t="shared" si="511"/>
        <v>325.00000000116415</v>
      </c>
      <c r="S6215" s="3" t="s">
        <v>4</v>
      </c>
      <c r="T6215" s="3" t="s">
        <v>6414</v>
      </c>
      <c r="U6215" s="3" t="s">
        <v>6423</v>
      </c>
      <c r="V6215" s="3" t="s">
        <v>6424</v>
      </c>
      <c r="W6215" s="5">
        <v>0</v>
      </c>
      <c r="X6215" s="5">
        <v>0</v>
      </c>
      <c r="Y6215" s="5">
        <v>0</v>
      </c>
      <c r="Z6215" s="5">
        <v>50</v>
      </c>
      <c r="AA6215" s="5">
        <v>0</v>
      </c>
      <c r="AB6215" s="5">
        <v>0</v>
      </c>
      <c r="AC6215" s="5">
        <v>0</v>
      </c>
      <c r="AD6215" s="5">
        <v>0</v>
      </c>
      <c r="AE6215" s="2">
        <v>6</v>
      </c>
      <c r="AF6215" s="2">
        <v>0</v>
      </c>
      <c r="AG6215" s="2">
        <v>2</v>
      </c>
      <c r="AH6215" s="2">
        <v>0</v>
      </c>
      <c r="AI6215" s="2">
        <v>0</v>
      </c>
      <c r="AJ6215" s="2">
        <v>3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 t="s">
        <v>4</v>
      </c>
      <c r="AT6215" s="2" t="s">
        <v>4</v>
      </c>
    </row>
    <row r="6216" spans="1:46" x14ac:dyDescent="0.2">
      <c r="A6216" s="2">
        <v>1648420</v>
      </c>
      <c r="B6216" s="2">
        <v>836609</v>
      </c>
      <c r="D6216" s="2"/>
      <c r="E6216" s="19" t="s">
        <v>6413</v>
      </c>
      <c r="F6216" s="46">
        <f>INDEX(Δεδομένα!$P:$P,MATCH('2021'!E6216,Δεδομένα!$O:$O,0))</f>
        <v>197</v>
      </c>
      <c r="G6216" s="49" t="s">
        <v>6384</v>
      </c>
      <c r="H6216" s="51" t="str">
        <f>INDEX(Δεδομένα!B$1:B$51,MATCH('2021'!G6216,Δεδομένα!A$1:A$51,0))</f>
        <v>ΒΟΡΕΙΟΥ ΑΙΓΑΙΟΥ</v>
      </c>
      <c r="I6216" s="53">
        <f>INDEX(Δεδομένα!E$1:E$13,MATCH('2021'!H6216,Δεδομένα!D$1:D$13,0))</f>
        <v>11</v>
      </c>
      <c r="J6216" s="4">
        <v>44265</v>
      </c>
      <c r="K6216" s="3" t="s">
        <v>431</v>
      </c>
      <c r="L6216" s="17" t="str">
        <f t="shared" si="508"/>
        <v>10/03/2021 15:33</v>
      </c>
      <c r="M6216" s="4">
        <v>44265</v>
      </c>
      <c r="N6216" s="3" t="s">
        <v>653</v>
      </c>
      <c r="O6216" s="17" t="str">
        <f t="shared" si="509"/>
        <v>10/03/2021 15:38</v>
      </c>
      <c r="P6216" s="24">
        <f t="shared" si="510"/>
        <v>3.4722222189884633E-3</v>
      </c>
      <c r="Q6216" s="28">
        <v>0</v>
      </c>
      <c r="R6216" s="27">
        <f t="shared" si="511"/>
        <v>4.9999999953433871</v>
      </c>
      <c r="S6216" s="3" t="s">
        <v>4</v>
      </c>
      <c r="T6216" s="3" t="s">
        <v>6414</v>
      </c>
      <c r="U6216" s="3" t="s">
        <v>6420</v>
      </c>
      <c r="V6216" s="3" t="s">
        <v>6425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0.1</v>
      </c>
      <c r="AC6216" s="5">
        <v>0</v>
      </c>
      <c r="AD6216" s="5">
        <v>0</v>
      </c>
      <c r="AE6216" s="2">
        <v>2</v>
      </c>
      <c r="AF6216" s="2">
        <v>0</v>
      </c>
      <c r="AG6216" s="2">
        <v>0</v>
      </c>
      <c r="AH6216" s="2">
        <v>0</v>
      </c>
      <c r="AI6216" s="2">
        <v>0</v>
      </c>
      <c r="AJ6216" s="2">
        <v>1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 t="s">
        <v>4</v>
      </c>
      <c r="AT6216" s="2" t="s">
        <v>4</v>
      </c>
    </row>
    <row r="6217" spans="1:46" x14ac:dyDescent="0.2">
      <c r="A6217" s="2">
        <v>1656957</v>
      </c>
      <c r="B6217" s="2">
        <v>840778</v>
      </c>
      <c r="C6217" s="7">
        <v>26.145345562963101</v>
      </c>
      <c r="D6217" s="7">
        <v>39.1554158682451</v>
      </c>
      <c r="E6217" s="19" t="s">
        <v>6413</v>
      </c>
      <c r="F6217" s="46">
        <f>INDEX(Δεδομένα!$P:$P,MATCH('2021'!E6217,Δεδομένα!$O:$O,0))</f>
        <v>197</v>
      </c>
      <c r="G6217" s="49" t="s">
        <v>6384</v>
      </c>
      <c r="H6217" s="51" t="str">
        <f>INDEX(Δεδομένα!B$1:B$51,MATCH('2021'!G6217,Δεδομένα!A$1:A$51,0))</f>
        <v>ΒΟΡΕΙΟΥ ΑΙΓΑΙΟΥ</v>
      </c>
      <c r="I6217" s="53">
        <f>INDEX(Δεδομένα!E$1:E$13,MATCH('2021'!H6217,Δεδομένα!D$1:D$13,0))</f>
        <v>11</v>
      </c>
      <c r="J6217" s="4">
        <v>44282</v>
      </c>
      <c r="K6217" s="3" t="s">
        <v>510</v>
      </c>
      <c r="L6217" s="17" t="str">
        <f t="shared" si="508"/>
        <v>27/03/2021 17:20</v>
      </c>
      <c r="M6217" s="4">
        <v>44282</v>
      </c>
      <c r="N6217" s="3" t="s">
        <v>1490</v>
      </c>
      <c r="O6217" s="17" t="str">
        <f t="shared" si="509"/>
        <v>27/03/2021 19:45</v>
      </c>
      <c r="P6217" s="24">
        <f t="shared" si="510"/>
        <v>0.10069444444525288</v>
      </c>
      <c r="Q6217" s="28">
        <v>0</v>
      </c>
      <c r="R6217" s="27">
        <f t="shared" si="511"/>
        <v>145.00000000116415</v>
      </c>
      <c r="S6217" s="3" t="s">
        <v>4</v>
      </c>
      <c r="T6217" s="3" t="s">
        <v>6414</v>
      </c>
      <c r="U6217" s="3" t="s">
        <v>6420</v>
      </c>
      <c r="V6217" s="3" t="s">
        <v>6426</v>
      </c>
      <c r="W6217" s="5">
        <v>0</v>
      </c>
      <c r="X6217" s="5">
        <v>0</v>
      </c>
      <c r="Y6217" s="5">
        <v>0</v>
      </c>
      <c r="Z6217" s="5">
        <v>0</v>
      </c>
      <c r="AA6217" s="5">
        <v>1</v>
      </c>
      <c r="AB6217" s="5">
        <v>0.5</v>
      </c>
      <c r="AC6217" s="5">
        <v>0</v>
      </c>
      <c r="AD6217" s="5">
        <v>0</v>
      </c>
      <c r="AE6217" s="2">
        <v>6</v>
      </c>
      <c r="AF6217" s="2">
        <v>0</v>
      </c>
      <c r="AG6217" s="2">
        <v>0</v>
      </c>
      <c r="AH6217" s="2">
        <v>0</v>
      </c>
      <c r="AI6217" s="2">
        <v>0</v>
      </c>
      <c r="AJ6217" s="2">
        <v>4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 t="s">
        <v>4</v>
      </c>
      <c r="AT6217" s="2" t="s">
        <v>4</v>
      </c>
    </row>
    <row r="6218" spans="1:46" x14ac:dyDescent="0.2">
      <c r="A6218" s="2">
        <v>1656963</v>
      </c>
      <c r="B6218" s="2">
        <v>843997</v>
      </c>
      <c r="C6218" s="7">
        <v>25.938926420874701</v>
      </c>
      <c r="D6218" s="7">
        <v>39.172960938796798</v>
      </c>
      <c r="E6218" s="19" t="s">
        <v>6413</v>
      </c>
      <c r="F6218" s="46">
        <f>INDEX(Δεδομένα!$P:$P,MATCH('2021'!E6218,Δεδομένα!$O:$O,0))</f>
        <v>197</v>
      </c>
      <c r="G6218" s="49" t="s">
        <v>6384</v>
      </c>
      <c r="H6218" s="51" t="str">
        <f>INDEX(Δεδομένα!B$1:B$51,MATCH('2021'!G6218,Δεδομένα!A$1:A$51,0))</f>
        <v>ΒΟΡΕΙΟΥ ΑΙΓΑΙΟΥ</v>
      </c>
      <c r="I6218" s="53">
        <f>INDEX(Δεδομένα!E$1:E$13,MATCH('2021'!H6218,Δεδομένα!D$1:D$13,0))</f>
        <v>11</v>
      </c>
      <c r="J6218" s="4">
        <v>44295</v>
      </c>
      <c r="K6218" s="3" t="s">
        <v>775</v>
      </c>
      <c r="L6218" s="17" t="str">
        <f t="shared" si="508"/>
        <v>09/04/2021 10:05</v>
      </c>
      <c r="M6218" s="4">
        <v>44295</v>
      </c>
      <c r="N6218" s="3" t="s">
        <v>223</v>
      </c>
      <c r="O6218" s="17" t="str">
        <f t="shared" si="509"/>
        <v>09/04/2021 12:20</v>
      </c>
      <c r="P6218" s="24">
        <f t="shared" si="510"/>
        <v>9.375E-2</v>
      </c>
      <c r="Q6218" s="28">
        <v>0</v>
      </c>
      <c r="R6218" s="27">
        <f t="shared" si="511"/>
        <v>135</v>
      </c>
      <c r="S6218" s="3" t="s">
        <v>4</v>
      </c>
      <c r="T6218" s="3" t="s">
        <v>6414</v>
      </c>
      <c r="U6218" s="3" t="s">
        <v>4</v>
      </c>
      <c r="V6218" s="3" t="s">
        <v>6427</v>
      </c>
      <c r="W6218" s="5">
        <v>0</v>
      </c>
      <c r="X6218" s="5">
        <v>0</v>
      </c>
      <c r="Y6218" s="5">
        <v>0</v>
      </c>
      <c r="Z6218" s="5">
        <v>0</v>
      </c>
      <c r="AA6218" s="5">
        <v>0.5</v>
      </c>
      <c r="AB6218" s="5">
        <v>0</v>
      </c>
      <c r="AC6218" s="5">
        <v>0</v>
      </c>
      <c r="AD6218" s="5">
        <v>0</v>
      </c>
      <c r="AE6218" s="2">
        <v>2</v>
      </c>
      <c r="AF6218" s="2">
        <v>0</v>
      </c>
      <c r="AG6218" s="2">
        <v>3</v>
      </c>
      <c r="AH6218" s="2">
        <v>0</v>
      </c>
      <c r="AI6218" s="2">
        <v>0</v>
      </c>
      <c r="AJ6218" s="2">
        <v>1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 t="s">
        <v>4</v>
      </c>
      <c r="AT6218" s="2" t="s">
        <v>4</v>
      </c>
    </row>
    <row r="6219" spans="1:46" x14ac:dyDescent="0.2">
      <c r="A6219" s="2">
        <v>1656993</v>
      </c>
      <c r="B6219" s="2">
        <v>845665</v>
      </c>
      <c r="C6219" s="7">
        <v>26.208059670301999</v>
      </c>
      <c r="D6219" s="7">
        <v>39.261604829219998</v>
      </c>
      <c r="E6219" s="19" t="s">
        <v>6413</v>
      </c>
      <c r="F6219" s="46">
        <f>INDEX(Δεδομένα!$P:$P,MATCH('2021'!E6219,Δεδομένα!$O:$O,0))</f>
        <v>197</v>
      </c>
      <c r="G6219" s="49" t="s">
        <v>6384</v>
      </c>
      <c r="H6219" s="51" t="str">
        <f>INDEX(Δεδομένα!B$1:B$51,MATCH('2021'!G6219,Δεδομένα!A$1:A$51,0))</f>
        <v>ΒΟΡΕΙΟΥ ΑΙΓΑΙΟΥ</v>
      </c>
      <c r="I6219" s="53">
        <f>INDEX(Δεδομένα!E$1:E$13,MATCH('2021'!H6219,Δεδομένα!D$1:D$13,0))</f>
        <v>11</v>
      </c>
      <c r="J6219" s="4">
        <v>44300</v>
      </c>
      <c r="K6219" s="3" t="s">
        <v>530</v>
      </c>
      <c r="L6219" s="17" t="str">
        <f t="shared" si="508"/>
        <v>14/04/2021 16:05</v>
      </c>
      <c r="M6219" s="4">
        <v>44300</v>
      </c>
      <c r="N6219" s="3" t="s">
        <v>696</v>
      </c>
      <c r="O6219" s="17" t="str">
        <f t="shared" si="509"/>
        <v>14/04/2021 19:39</v>
      </c>
      <c r="P6219" s="24">
        <f t="shared" si="510"/>
        <v>0.14861111110803904</v>
      </c>
      <c r="Q6219" s="28">
        <v>0</v>
      </c>
      <c r="R6219" s="27">
        <f t="shared" si="511"/>
        <v>213.99999999557622</v>
      </c>
      <c r="S6219" s="3" t="s">
        <v>4</v>
      </c>
      <c r="T6219" s="3" t="s">
        <v>6414</v>
      </c>
      <c r="U6219" s="3" t="s">
        <v>6420</v>
      </c>
      <c r="V6219" s="3" t="s">
        <v>6428</v>
      </c>
      <c r="W6219" s="5">
        <v>0</v>
      </c>
      <c r="X6219" s="5">
        <v>0</v>
      </c>
      <c r="Y6219" s="5">
        <v>0</v>
      </c>
      <c r="Z6219" s="5">
        <v>0.01</v>
      </c>
      <c r="AA6219" s="5">
        <v>0</v>
      </c>
      <c r="AB6219" s="5">
        <v>0</v>
      </c>
      <c r="AC6219" s="5">
        <v>0</v>
      </c>
      <c r="AD6219" s="5">
        <v>0</v>
      </c>
      <c r="AE6219" s="2">
        <v>4</v>
      </c>
      <c r="AF6219" s="2">
        <v>0</v>
      </c>
      <c r="AG6219" s="2">
        <v>1</v>
      </c>
      <c r="AH6219" s="2">
        <v>0</v>
      </c>
      <c r="AI6219" s="2">
        <v>0</v>
      </c>
      <c r="AJ6219" s="2">
        <v>2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 t="s">
        <v>4</v>
      </c>
      <c r="AT6219" s="2" t="s">
        <v>4</v>
      </c>
    </row>
    <row r="6220" spans="1:46" x14ac:dyDescent="0.2">
      <c r="A6220" s="2">
        <v>1664223</v>
      </c>
      <c r="B6220" s="2">
        <v>847763</v>
      </c>
      <c r="C6220" s="7">
        <v>26.230591939401901</v>
      </c>
      <c r="D6220" s="7">
        <v>39.229705869466002</v>
      </c>
      <c r="E6220" s="19" t="s">
        <v>6413</v>
      </c>
      <c r="F6220" s="46">
        <f>INDEX(Δεδομένα!$P:$P,MATCH('2021'!E6220,Δεδομένα!$O:$O,0))</f>
        <v>197</v>
      </c>
      <c r="G6220" s="49" t="s">
        <v>6384</v>
      </c>
      <c r="H6220" s="51" t="str">
        <f>INDEX(Δεδομένα!B$1:B$51,MATCH('2021'!G6220,Δεδομένα!A$1:A$51,0))</f>
        <v>ΒΟΡΕΙΟΥ ΑΙΓΑΙΟΥ</v>
      </c>
      <c r="I6220" s="53">
        <f>INDEX(Δεδομένα!E$1:E$13,MATCH('2021'!H6220,Δεδομένα!D$1:D$13,0))</f>
        <v>11</v>
      </c>
      <c r="J6220" s="4">
        <v>44308</v>
      </c>
      <c r="K6220" s="3" t="s">
        <v>1558</v>
      </c>
      <c r="L6220" s="17" t="str">
        <f t="shared" si="508"/>
        <v>22/04/2021 22:10</v>
      </c>
      <c r="M6220" s="4">
        <v>44308</v>
      </c>
      <c r="N6220" s="3" t="s">
        <v>1015</v>
      </c>
      <c r="O6220" s="17" t="str">
        <f t="shared" si="509"/>
        <v>22/04/2021 22:45</v>
      </c>
      <c r="P6220" s="24">
        <f t="shared" si="510"/>
        <v>2.4305555554747116E-2</v>
      </c>
      <c r="Q6220" s="28">
        <v>0</v>
      </c>
      <c r="R6220" s="27">
        <f t="shared" si="511"/>
        <v>34.999999998835847</v>
      </c>
      <c r="S6220" s="3" t="s">
        <v>4</v>
      </c>
      <c r="T6220" s="3" t="s">
        <v>6414</v>
      </c>
      <c r="U6220" s="3" t="s">
        <v>6420</v>
      </c>
      <c r="V6220" s="3" t="s">
        <v>6429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0.03</v>
      </c>
      <c r="AC6220" s="5">
        <v>0</v>
      </c>
      <c r="AD6220" s="5">
        <v>0</v>
      </c>
      <c r="AE6220" s="2">
        <v>2</v>
      </c>
      <c r="AF6220" s="2">
        <v>0</v>
      </c>
      <c r="AG6220" s="2">
        <v>0</v>
      </c>
      <c r="AH6220" s="2">
        <v>0</v>
      </c>
      <c r="AI6220" s="2">
        <v>0</v>
      </c>
      <c r="AJ6220" s="2">
        <v>1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 t="s">
        <v>4</v>
      </c>
      <c r="AT6220" s="2" t="s">
        <v>4</v>
      </c>
    </row>
    <row r="6221" spans="1:46" x14ac:dyDescent="0.2">
      <c r="A6221" s="2">
        <v>1714192</v>
      </c>
      <c r="B6221" s="2">
        <v>858032</v>
      </c>
      <c r="C6221" s="7">
        <v>26.213131056699201</v>
      </c>
      <c r="D6221" s="7">
        <v>39.2055788754408</v>
      </c>
      <c r="E6221" s="19" t="s">
        <v>6413</v>
      </c>
      <c r="F6221" s="46">
        <f>INDEX(Δεδομένα!$P:$P,MATCH('2021'!E6221,Δεδομένα!$O:$O,0))</f>
        <v>197</v>
      </c>
      <c r="G6221" s="49" t="s">
        <v>6384</v>
      </c>
      <c r="H6221" s="51" t="str">
        <f>INDEX(Δεδομένα!B$1:B$51,MATCH('2021'!G6221,Δεδομένα!A$1:A$51,0))</f>
        <v>ΒΟΡΕΙΟΥ ΑΙΓΑΙΟΥ</v>
      </c>
      <c r="I6221" s="53">
        <f>INDEX(Δεδομένα!E$1:E$13,MATCH('2021'!H6221,Δεδομένα!D$1:D$13,0))</f>
        <v>11</v>
      </c>
      <c r="J6221" s="4">
        <v>44348</v>
      </c>
      <c r="K6221" s="3" t="s">
        <v>20</v>
      </c>
      <c r="L6221" s="17" t="str">
        <f t="shared" si="508"/>
        <v>01/06/2021 19:01</v>
      </c>
      <c r="M6221" s="4">
        <v>44348</v>
      </c>
      <c r="N6221" s="3" t="s">
        <v>694</v>
      </c>
      <c r="O6221" s="17" t="str">
        <f t="shared" si="509"/>
        <v>01/06/2021 20:20</v>
      </c>
      <c r="P6221" s="24">
        <f t="shared" si="510"/>
        <v>5.486111110803904E-2</v>
      </c>
      <c r="Q6221" s="28">
        <v>0</v>
      </c>
      <c r="R6221" s="27">
        <f t="shared" si="511"/>
        <v>78.999999995576218</v>
      </c>
      <c r="S6221" s="3" t="s">
        <v>4</v>
      </c>
      <c r="T6221" s="3" t="s">
        <v>6414</v>
      </c>
      <c r="U6221" s="3" t="s">
        <v>6420</v>
      </c>
      <c r="V6221" s="3" t="s">
        <v>6430</v>
      </c>
      <c r="W6221" s="5">
        <v>0</v>
      </c>
      <c r="X6221" s="5">
        <v>0</v>
      </c>
      <c r="Y6221" s="5">
        <v>0</v>
      </c>
      <c r="Z6221" s="5">
        <v>0.02</v>
      </c>
      <c r="AA6221" s="5">
        <v>0</v>
      </c>
      <c r="AB6221" s="5">
        <v>0</v>
      </c>
      <c r="AC6221" s="5">
        <v>0</v>
      </c>
      <c r="AD6221" s="5">
        <v>0</v>
      </c>
      <c r="AE6221" s="2">
        <v>3</v>
      </c>
      <c r="AF6221" s="2">
        <v>0</v>
      </c>
      <c r="AG6221" s="2">
        <v>0</v>
      </c>
      <c r="AH6221" s="2">
        <v>0</v>
      </c>
      <c r="AI6221" s="2">
        <v>0</v>
      </c>
      <c r="AJ6221" s="2">
        <v>2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</row>
    <row r="6222" spans="1:46" x14ac:dyDescent="0.2">
      <c r="A6222" s="2">
        <v>1714321</v>
      </c>
      <c r="B6222" s="2">
        <v>865200</v>
      </c>
      <c r="C6222" s="7">
        <v>26.013740317802199</v>
      </c>
      <c r="D6222" s="7">
        <v>39.108641373882499</v>
      </c>
      <c r="E6222" s="19" t="s">
        <v>6413</v>
      </c>
      <c r="F6222" s="46">
        <f>INDEX(Δεδομένα!$P:$P,MATCH('2021'!E6222,Δεδομένα!$O:$O,0))</f>
        <v>197</v>
      </c>
      <c r="G6222" s="49" t="s">
        <v>6384</v>
      </c>
      <c r="H6222" s="51" t="str">
        <f>INDEX(Δεδομένα!B$1:B$51,MATCH('2021'!G6222,Δεδομένα!A$1:A$51,0))</f>
        <v>ΒΟΡΕΙΟΥ ΑΙΓΑΙΟΥ</v>
      </c>
      <c r="I6222" s="53">
        <f>INDEX(Δεδομένα!E$1:E$13,MATCH('2021'!H6222,Δεδομένα!D$1:D$13,0))</f>
        <v>11</v>
      </c>
      <c r="J6222" s="4">
        <v>44373</v>
      </c>
      <c r="K6222" s="3" t="s">
        <v>42</v>
      </c>
      <c r="L6222" s="17" t="str">
        <f t="shared" si="508"/>
        <v>26/06/2021 14:30</v>
      </c>
      <c r="M6222" s="4">
        <v>44374</v>
      </c>
      <c r="N6222" s="3" t="s">
        <v>519</v>
      </c>
      <c r="O6222" s="17" t="str">
        <f t="shared" si="509"/>
        <v>27/06/2021 08:30</v>
      </c>
      <c r="P6222" s="24">
        <f t="shared" si="510"/>
        <v>0.75</v>
      </c>
      <c r="Q6222" s="28">
        <v>0</v>
      </c>
      <c r="R6222" s="27">
        <f t="shared" si="511"/>
        <v>1080</v>
      </c>
      <c r="S6222" s="3" t="s">
        <v>4</v>
      </c>
      <c r="T6222" s="3" t="s">
        <v>6414</v>
      </c>
      <c r="U6222" s="3" t="s">
        <v>6431</v>
      </c>
      <c r="V6222" s="3" t="s">
        <v>6432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20</v>
      </c>
      <c r="AC6222" s="5">
        <v>0</v>
      </c>
      <c r="AD6222" s="5">
        <v>0</v>
      </c>
      <c r="AE6222" s="2">
        <v>16</v>
      </c>
      <c r="AF6222" s="2">
        <v>4</v>
      </c>
      <c r="AG6222" s="2">
        <v>0</v>
      </c>
      <c r="AH6222" s="2">
        <v>0</v>
      </c>
      <c r="AI6222" s="2">
        <v>0</v>
      </c>
      <c r="AJ6222" s="2">
        <v>7</v>
      </c>
      <c r="AK6222" s="2">
        <v>2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1</v>
      </c>
      <c r="AR6222" s="2">
        <v>0</v>
      </c>
      <c r="AS6222" s="2">
        <v>0</v>
      </c>
      <c r="AT6222" s="2">
        <v>0</v>
      </c>
    </row>
    <row r="6223" spans="1:46" x14ac:dyDescent="0.2">
      <c r="A6223" s="2">
        <v>1714345</v>
      </c>
      <c r="B6223" s="2">
        <v>868344</v>
      </c>
      <c r="D6223" s="2"/>
      <c r="E6223" s="19" t="s">
        <v>6413</v>
      </c>
      <c r="F6223" s="46">
        <f>INDEX(Δεδομένα!$P:$P,MATCH('2021'!E6223,Δεδομένα!$O:$O,0))</f>
        <v>197</v>
      </c>
      <c r="G6223" s="49" t="s">
        <v>6384</v>
      </c>
      <c r="H6223" s="51" t="str">
        <f>INDEX(Δεδομένα!B$1:B$51,MATCH('2021'!G6223,Δεδομένα!A$1:A$51,0))</f>
        <v>ΒΟΡΕΙΟΥ ΑΙΓΑΙΟΥ</v>
      </c>
      <c r="I6223" s="53">
        <f>INDEX(Δεδομένα!E$1:E$13,MATCH('2021'!H6223,Δεδομένα!D$1:D$13,0))</f>
        <v>11</v>
      </c>
      <c r="J6223" s="4">
        <v>44382</v>
      </c>
      <c r="K6223" s="3" t="s">
        <v>634</v>
      </c>
      <c r="L6223" s="17" t="str">
        <f t="shared" si="508"/>
        <v>05/07/2021 19:05</v>
      </c>
      <c r="M6223" s="4">
        <v>44382</v>
      </c>
      <c r="N6223" s="3" t="s">
        <v>125</v>
      </c>
      <c r="O6223" s="17" t="str">
        <f t="shared" si="509"/>
        <v>05/07/2021 20:30</v>
      </c>
      <c r="P6223" s="24">
        <f t="shared" si="510"/>
        <v>5.9027777773735579E-2</v>
      </c>
      <c r="Q6223" s="28">
        <v>0</v>
      </c>
      <c r="R6223" s="27">
        <f t="shared" si="511"/>
        <v>84.999999994179234</v>
      </c>
      <c r="S6223" s="3" t="s">
        <v>4</v>
      </c>
      <c r="T6223" s="3" t="s">
        <v>6414</v>
      </c>
      <c r="U6223" s="3" t="s">
        <v>6431</v>
      </c>
      <c r="V6223" s="3" t="s">
        <v>6433</v>
      </c>
      <c r="W6223" s="5">
        <v>0</v>
      </c>
      <c r="X6223" s="5">
        <v>0</v>
      </c>
      <c r="Y6223" s="5">
        <v>0</v>
      </c>
      <c r="Z6223" s="5">
        <v>0.01</v>
      </c>
      <c r="AA6223" s="5">
        <v>0</v>
      </c>
      <c r="AB6223" s="5">
        <v>0</v>
      </c>
      <c r="AC6223" s="5">
        <v>0</v>
      </c>
      <c r="AD6223" s="5">
        <v>0</v>
      </c>
      <c r="AE6223" s="2">
        <v>4</v>
      </c>
      <c r="AF6223" s="2">
        <v>0</v>
      </c>
      <c r="AG6223" s="2">
        <v>0</v>
      </c>
      <c r="AH6223" s="2">
        <v>0</v>
      </c>
      <c r="AI6223" s="2">
        <v>0</v>
      </c>
      <c r="AJ6223" s="2">
        <v>2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</row>
    <row r="6224" spans="1:46" x14ac:dyDescent="0.2">
      <c r="A6224" s="2">
        <v>1714450</v>
      </c>
      <c r="B6224" s="2">
        <v>870627</v>
      </c>
      <c r="C6224" s="7">
        <v>26.143217413332</v>
      </c>
      <c r="D6224" s="7">
        <v>39.267435349153899</v>
      </c>
      <c r="E6224" s="19" t="s">
        <v>6413</v>
      </c>
      <c r="F6224" s="46">
        <f>INDEX(Δεδομένα!$P:$P,MATCH('2021'!E6224,Δεδομένα!$O:$O,0))</f>
        <v>197</v>
      </c>
      <c r="G6224" s="49" t="s">
        <v>6384</v>
      </c>
      <c r="H6224" s="51" t="str">
        <f>INDEX(Δεδομένα!B$1:B$51,MATCH('2021'!G6224,Δεδομένα!A$1:A$51,0))</f>
        <v>ΒΟΡΕΙΟΥ ΑΙΓΑΙΟΥ</v>
      </c>
      <c r="I6224" s="53">
        <f>INDEX(Δεδομένα!E$1:E$13,MATCH('2021'!H6224,Δεδομένα!D$1:D$13,0))</f>
        <v>11</v>
      </c>
      <c r="J6224" s="4">
        <v>44390</v>
      </c>
      <c r="K6224" s="3" t="s">
        <v>127</v>
      </c>
      <c r="L6224" s="17" t="str">
        <f t="shared" si="508"/>
        <v>13/07/2021 11:40</v>
      </c>
      <c r="M6224" s="4">
        <v>44390</v>
      </c>
      <c r="N6224" s="3" t="s">
        <v>26</v>
      </c>
      <c r="O6224" s="17" t="str">
        <f t="shared" si="509"/>
        <v>13/07/2021 13:09</v>
      </c>
      <c r="P6224" s="24">
        <f t="shared" si="510"/>
        <v>6.1805555560567882E-2</v>
      </c>
      <c r="Q6224" s="28">
        <v>0</v>
      </c>
      <c r="R6224" s="27">
        <f t="shared" si="511"/>
        <v>89.00000000721775</v>
      </c>
      <c r="S6224" s="3" t="s">
        <v>4</v>
      </c>
      <c r="T6224" s="3" t="s">
        <v>6414</v>
      </c>
      <c r="U6224" s="3" t="s">
        <v>5110</v>
      </c>
      <c r="V6224" s="3" t="s">
        <v>5110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0.01</v>
      </c>
      <c r="AC6224" s="5">
        <v>0</v>
      </c>
      <c r="AD6224" s="5">
        <v>0</v>
      </c>
      <c r="AE6224" s="2">
        <v>4</v>
      </c>
      <c r="AF6224" s="2">
        <v>0</v>
      </c>
      <c r="AG6224" s="2">
        <v>0</v>
      </c>
      <c r="AH6224" s="2">
        <v>0</v>
      </c>
      <c r="AI6224" s="2">
        <v>0</v>
      </c>
      <c r="AJ6224" s="2">
        <v>1</v>
      </c>
      <c r="AK6224" s="2">
        <v>2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</row>
    <row r="6225" spans="1:46" x14ac:dyDescent="0.2">
      <c r="A6225" s="2">
        <v>1714462</v>
      </c>
      <c r="B6225" s="2">
        <v>872376</v>
      </c>
      <c r="C6225" s="7">
        <v>26.259329223724801</v>
      </c>
      <c r="D6225" s="7">
        <v>39.267576204677098</v>
      </c>
      <c r="E6225" s="19" t="s">
        <v>6413</v>
      </c>
      <c r="F6225" s="46">
        <f>INDEX(Δεδομένα!$P:$P,MATCH('2021'!E6225,Δεδομένα!$O:$O,0))</f>
        <v>197</v>
      </c>
      <c r="G6225" s="49" t="s">
        <v>6384</v>
      </c>
      <c r="H6225" s="51" t="str">
        <f>INDEX(Δεδομένα!B$1:B$51,MATCH('2021'!G6225,Δεδομένα!A$1:A$51,0))</f>
        <v>ΒΟΡΕΙΟΥ ΑΙΓΑΙΟΥ</v>
      </c>
      <c r="I6225" s="53">
        <f>INDEX(Δεδομένα!E$1:E$13,MATCH('2021'!H6225,Δεδομένα!D$1:D$13,0))</f>
        <v>11</v>
      </c>
      <c r="J6225" s="4">
        <v>44395</v>
      </c>
      <c r="K6225" s="3" t="s">
        <v>1233</v>
      </c>
      <c r="L6225" s="17" t="str">
        <f t="shared" si="508"/>
        <v>18/07/2021 16:45</v>
      </c>
      <c r="M6225" s="4">
        <v>44395</v>
      </c>
      <c r="N6225" s="3" t="s">
        <v>228</v>
      </c>
      <c r="O6225" s="17" t="str">
        <f t="shared" si="509"/>
        <v>18/07/2021 18:58</v>
      </c>
      <c r="P6225" s="24">
        <f t="shared" si="510"/>
        <v>9.2361111113859806E-2</v>
      </c>
      <c r="Q6225" s="28">
        <v>0</v>
      </c>
      <c r="R6225" s="27">
        <f t="shared" si="511"/>
        <v>133.00000000395812</v>
      </c>
      <c r="S6225" s="3" t="s">
        <v>4</v>
      </c>
      <c r="T6225" s="3" t="s">
        <v>6414</v>
      </c>
      <c r="U6225" s="3" t="s">
        <v>2903</v>
      </c>
      <c r="V6225" s="3" t="s">
        <v>5323</v>
      </c>
      <c r="W6225" s="5">
        <v>0</v>
      </c>
      <c r="X6225" s="5">
        <v>0</v>
      </c>
      <c r="Y6225" s="5">
        <v>0</v>
      </c>
      <c r="Z6225" s="5">
        <v>0.5</v>
      </c>
      <c r="AA6225" s="5">
        <v>0</v>
      </c>
      <c r="AB6225" s="5">
        <v>0</v>
      </c>
      <c r="AC6225" s="5">
        <v>0</v>
      </c>
      <c r="AD6225" s="5">
        <v>0</v>
      </c>
      <c r="AE6225" s="2">
        <v>10</v>
      </c>
      <c r="AF6225" s="2">
        <v>0</v>
      </c>
      <c r="AG6225" s="2">
        <v>0</v>
      </c>
      <c r="AH6225" s="2">
        <v>0</v>
      </c>
      <c r="AI6225" s="2">
        <v>0</v>
      </c>
      <c r="AJ6225" s="2">
        <v>5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</row>
    <row r="6226" spans="1:46" x14ac:dyDescent="0.2">
      <c r="A6226" s="2">
        <v>1714473</v>
      </c>
      <c r="B6226" s="2">
        <v>875219</v>
      </c>
      <c r="C6226" s="7">
        <v>26.168160892192901</v>
      </c>
      <c r="D6226" s="7">
        <v>39.253437195540002</v>
      </c>
      <c r="E6226" s="19" t="s">
        <v>6413</v>
      </c>
      <c r="F6226" s="46">
        <f>INDEX(Δεδομένα!$P:$P,MATCH('2021'!E6226,Δεδομένα!$O:$O,0))</f>
        <v>197</v>
      </c>
      <c r="G6226" s="49" t="s">
        <v>6384</v>
      </c>
      <c r="H6226" s="51" t="str">
        <f>INDEX(Δεδομένα!B$1:B$51,MATCH('2021'!G6226,Δεδομένα!A$1:A$51,0))</f>
        <v>ΒΟΡΕΙΟΥ ΑΙΓΑΙΟΥ</v>
      </c>
      <c r="I6226" s="53">
        <f>INDEX(Δεδομένα!E$1:E$13,MATCH('2021'!H6226,Δεδομένα!D$1:D$13,0))</f>
        <v>11</v>
      </c>
      <c r="J6226" s="4">
        <v>44405</v>
      </c>
      <c r="K6226" s="3" t="s">
        <v>692</v>
      </c>
      <c r="L6226" s="17" t="str">
        <f t="shared" si="508"/>
        <v>28/07/2021 10:50</v>
      </c>
      <c r="M6226" s="4">
        <v>44405</v>
      </c>
      <c r="N6226" s="3" t="s">
        <v>891</v>
      </c>
      <c r="O6226" s="17" t="str">
        <f t="shared" si="509"/>
        <v>28/07/2021 11:24</v>
      </c>
      <c r="P6226" s="24">
        <f t="shared" si="510"/>
        <v>2.361111110803904E-2</v>
      </c>
      <c r="Q6226" s="28">
        <v>0</v>
      </c>
      <c r="R6226" s="27">
        <f t="shared" si="511"/>
        <v>33.999999995576218</v>
      </c>
      <c r="S6226" s="3" t="s">
        <v>4</v>
      </c>
      <c r="T6226" s="3" t="s">
        <v>6414</v>
      </c>
      <c r="U6226" s="3" t="s">
        <v>6420</v>
      </c>
      <c r="V6226" s="3" t="s">
        <v>6434</v>
      </c>
      <c r="W6226" s="5">
        <v>0</v>
      </c>
      <c r="X6226" s="5">
        <v>0.01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2">
        <v>4</v>
      </c>
      <c r="AF6226" s="2">
        <v>0</v>
      </c>
      <c r="AG6226" s="2">
        <v>0</v>
      </c>
      <c r="AH6226" s="2">
        <v>0</v>
      </c>
      <c r="AI6226" s="2">
        <v>0</v>
      </c>
      <c r="AJ6226" s="2">
        <v>2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</row>
    <row r="6227" spans="1:46" x14ac:dyDescent="0.2">
      <c r="A6227" s="2">
        <v>1714483</v>
      </c>
      <c r="B6227" s="2">
        <v>876236</v>
      </c>
      <c r="C6227" s="7">
        <v>26.271219688978402</v>
      </c>
      <c r="D6227" s="7">
        <v>39.276581013436797</v>
      </c>
      <c r="E6227" s="19" t="s">
        <v>6413</v>
      </c>
      <c r="F6227" s="46">
        <f>INDEX(Δεδομένα!$P:$P,MATCH('2021'!E6227,Δεδομένα!$O:$O,0))</f>
        <v>197</v>
      </c>
      <c r="G6227" s="49" t="s">
        <v>6384</v>
      </c>
      <c r="H6227" s="51" t="str">
        <f>INDEX(Δεδομένα!B$1:B$51,MATCH('2021'!G6227,Δεδομένα!A$1:A$51,0))</f>
        <v>ΒΟΡΕΙΟΥ ΑΙΓΑΙΟΥ</v>
      </c>
      <c r="I6227" s="53">
        <f>INDEX(Δεδομένα!E$1:E$13,MATCH('2021'!H6227,Δεδομένα!D$1:D$13,0))</f>
        <v>11</v>
      </c>
      <c r="J6227" s="4">
        <v>44408</v>
      </c>
      <c r="K6227" s="3" t="s">
        <v>324</v>
      </c>
      <c r="L6227" s="17" t="str">
        <f t="shared" si="508"/>
        <v>31/07/2021 10:00</v>
      </c>
      <c r="M6227" s="4">
        <v>44408</v>
      </c>
      <c r="N6227" s="3" t="s">
        <v>125</v>
      </c>
      <c r="O6227" s="17" t="str">
        <f t="shared" si="509"/>
        <v>31/07/2021 20:30</v>
      </c>
      <c r="P6227" s="24">
        <f t="shared" si="510"/>
        <v>0.4375</v>
      </c>
      <c r="Q6227" s="28">
        <v>0</v>
      </c>
      <c r="R6227" s="27">
        <f t="shared" si="511"/>
        <v>630</v>
      </c>
      <c r="S6227" s="3" t="s">
        <v>4</v>
      </c>
      <c r="T6227" s="3" t="s">
        <v>6414</v>
      </c>
      <c r="U6227" s="3" t="s">
        <v>2903</v>
      </c>
      <c r="V6227" s="3" t="s">
        <v>6435</v>
      </c>
      <c r="W6227" s="5">
        <v>1</v>
      </c>
      <c r="X6227" s="5">
        <v>0</v>
      </c>
      <c r="Y6227" s="5">
        <v>0</v>
      </c>
      <c r="Z6227" s="5">
        <v>0</v>
      </c>
      <c r="AA6227" s="5">
        <v>0</v>
      </c>
      <c r="AB6227" s="5">
        <v>6</v>
      </c>
      <c r="AC6227" s="5">
        <v>0</v>
      </c>
      <c r="AD6227" s="5">
        <v>0</v>
      </c>
      <c r="AE6227" s="2">
        <v>19</v>
      </c>
      <c r="AF6227" s="2">
        <v>5</v>
      </c>
      <c r="AG6227" s="2">
        <v>0</v>
      </c>
      <c r="AH6227" s="2">
        <v>0</v>
      </c>
      <c r="AI6227" s="2">
        <v>2</v>
      </c>
      <c r="AJ6227" s="2">
        <v>9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2</v>
      </c>
      <c r="AR6227" s="2">
        <v>0</v>
      </c>
      <c r="AS6227" s="2">
        <v>0</v>
      </c>
      <c r="AT6227" s="2">
        <v>0</v>
      </c>
    </row>
    <row r="6228" spans="1:46" x14ac:dyDescent="0.2">
      <c r="A6228" s="2">
        <v>1714487</v>
      </c>
      <c r="B6228" s="2">
        <v>876295</v>
      </c>
      <c r="C6228" s="7">
        <v>26.2044678996945</v>
      </c>
      <c r="D6228" s="7">
        <v>39.237826226058203</v>
      </c>
      <c r="E6228" s="19" t="s">
        <v>6413</v>
      </c>
      <c r="F6228" s="46">
        <f>INDEX(Δεδομένα!$P:$P,MATCH('2021'!E6228,Δεδομένα!$O:$O,0))</f>
        <v>197</v>
      </c>
      <c r="G6228" s="49" t="s">
        <v>6384</v>
      </c>
      <c r="H6228" s="51" t="str">
        <f>INDEX(Δεδομένα!B$1:B$51,MATCH('2021'!G6228,Δεδομένα!A$1:A$51,0))</f>
        <v>ΒΟΡΕΙΟΥ ΑΙΓΑΙΟΥ</v>
      </c>
      <c r="I6228" s="53">
        <f>INDEX(Δεδομένα!E$1:E$13,MATCH('2021'!H6228,Δεδομένα!D$1:D$13,0))</f>
        <v>11</v>
      </c>
      <c r="J6228" s="4">
        <v>44408</v>
      </c>
      <c r="K6228" s="3" t="s">
        <v>241</v>
      </c>
      <c r="L6228" s="17" t="str">
        <f t="shared" si="508"/>
        <v>31/07/2021 13:15</v>
      </c>
      <c r="M6228" s="4">
        <v>44408</v>
      </c>
      <c r="N6228" s="3" t="s">
        <v>1017</v>
      </c>
      <c r="O6228" s="17" t="str">
        <f t="shared" si="509"/>
        <v>31/07/2021 19:46</v>
      </c>
      <c r="P6228" s="24">
        <f t="shared" si="510"/>
        <v>0.27152777777519077</v>
      </c>
      <c r="Q6228" s="28">
        <v>0</v>
      </c>
      <c r="R6228" s="27">
        <f t="shared" si="511"/>
        <v>390.99999999627471</v>
      </c>
      <c r="S6228" s="3" t="s">
        <v>4</v>
      </c>
      <c r="T6228" s="3" t="s">
        <v>6414</v>
      </c>
      <c r="U6228" s="3" t="s">
        <v>6420</v>
      </c>
      <c r="V6228" s="3" t="s">
        <v>6436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3</v>
      </c>
      <c r="AC6228" s="5">
        <v>0</v>
      </c>
      <c r="AD6228" s="5">
        <v>0</v>
      </c>
      <c r="AE6228" s="2">
        <v>16</v>
      </c>
      <c r="AF6228" s="2">
        <v>5</v>
      </c>
      <c r="AG6228" s="2">
        <v>0</v>
      </c>
      <c r="AH6228" s="2">
        <v>0</v>
      </c>
      <c r="AI6228" s="2">
        <v>0</v>
      </c>
      <c r="AJ6228" s="2">
        <v>8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</row>
    <row r="6229" spans="1:46" x14ac:dyDescent="0.2">
      <c r="A6229" s="2">
        <v>1715054</v>
      </c>
      <c r="B6229" s="2">
        <v>880973</v>
      </c>
      <c r="C6229" s="7">
        <v>25.971913608252599</v>
      </c>
      <c r="D6229" s="7">
        <v>39.243105256165599</v>
      </c>
      <c r="E6229" s="19" t="s">
        <v>6413</v>
      </c>
      <c r="F6229" s="46">
        <f>INDEX(Δεδομένα!$P:$P,MATCH('2021'!E6229,Δεδομένα!$O:$O,0))</f>
        <v>197</v>
      </c>
      <c r="G6229" s="49" t="s">
        <v>6384</v>
      </c>
      <c r="H6229" s="51" t="str">
        <f>INDEX(Δεδομένα!B$1:B$51,MATCH('2021'!G6229,Δεδομένα!A$1:A$51,0))</f>
        <v>ΒΟΡΕΙΟΥ ΑΙΓΑΙΟΥ</v>
      </c>
      <c r="I6229" s="53">
        <f>INDEX(Δεδομένα!E$1:E$13,MATCH('2021'!H6229,Δεδομένα!D$1:D$13,0))</f>
        <v>11</v>
      </c>
      <c r="J6229" s="4">
        <v>44417</v>
      </c>
      <c r="K6229" s="3" t="s">
        <v>803</v>
      </c>
      <c r="L6229" s="17" t="str">
        <f t="shared" si="508"/>
        <v>09/08/2021 10:42</v>
      </c>
      <c r="M6229" s="4">
        <v>44417</v>
      </c>
      <c r="N6229" s="3" t="s">
        <v>251</v>
      </c>
      <c r="O6229" s="17" t="str">
        <f t="shared" si="509"/>
        <v>09/08/2021 14:46</v>
      </c>
      <c r="P6229" s="24">
        <f t="shared" si="510"/>
        <v>0.16944444444379769</v>
      </c>
      <c r="Q6229" s="28">
        <v>0</v>
      </c>
      <c r="R6229" s="27">
        <f t="shared" si="511"/>
        <v>243.99999999906868</v>
      </c>
      <c r="S6229" s="3" t="s">
        <v>4</v>
      </c>
      <c r="T6229" s="3" t="s">
        <v>6414</v>
      </c>
      <c r="U6229" s="3" t="s">
        <v>6437</v>
      </c>
      <c r="V6229" s="3" t="s">
        <v>6438</v>
      </c>
      <c r="W6229" s="5">
        <v>0</v>
      </c>
      <c r="X6229" s="5">
        <v>0</v>
      </c>
      <c r="Y6229" s="5">
        <v>0</v>
      </c>
      <c r="Z6229" s="5">
        <v>0.01</v>
      </c>
      <c r="AA6229" s="5">
        <v>0</v>
      </c>
      <c r="AB6229" s="5">
        <v>0</v>
      </c>
      <c r="AC6229" s="5">
        <v>0</v>
      </c>
      <c r="AD6229" s="5">
        <v>0</v>
      </c>
      <c r="AE6229" s="2">
        <v>6</v>
      </c>
      <c r="AF6229" s="2">
        <v>0</v>
      </c>
      <c r="AG6229" s="2">
        <v>2</v>
      </c>
      <c r="AH6229" s="2">
        <v>0</v>
      </c>
      <c r="AI6229" s="2">
        <v>0</v>
      </c>
      <c r="AJ6229" s="2">
        <v>1</v>
      </c>
      <c r="AK6229" s="2">
        <v>2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</row>
    <row r="6230" spans="1:46" x14ac:dyDescent="0.2">
      <c r="A6230" s="2">
        <v>1715059</v>
      </c>
      <c r="B6230" s="2">
        <v>882911</v>
      </c>
      <c r="D6230" s="2"/>
      <c r="E6230" s="19" t="s">
        <v>6413</v>
      </c>
      <c r="F6230" s="46">
        <f>INDEX(Δεδομένα!$P:$P,MATCH('2021'!E6230,Δεδομένα!$O:$O,0))</f>
        <v>197</v>
      </c>
      <c r="G6230" s="49" t="s">
        <v>6384</v>
      </c>
      <c r="H6230" s="51" t="str">
        <f>INDEX(Δεδομένα!B$1:B$51,MATCH('2021'!G6230,Δεδομένα!A$1:A$51,0))</f>
        <v>ΒΟΡΕΙΟΥ ΑΙΓΑΙΟΥ</v>
      </c>
      <c r="I6230" s="53">
        <f>INDEX(Δεδομένα!E$1:E$13,MATCH('2021'!H6230,Δεδομένα!D$1:D$13,0))</f>
        <v>11</v>
      </c>
      <c r="J6230" s="4">
        <v>44422</v>
      </c>
      <c r="K6230" s="3" t="s">
        <v>385</v>
      </c>
      <c r="L6230" s="17" t="str">
        <f t="shared" si="508"/>
        <v>14/08/2021 14:00</v>
      </c>
      <c r="M6230" s="4">
        <v>44422</v>
      </c>
      <c r="N6230" s="3" t="s">
        <v>407</v>
      </c>
      <c r="O6230" s="17" t="str">
        <f t="shared" si="509"/>
        <v>14/08/2021 15:40</v>
      </c>
      <c r="P6230" s="24">
        <f t="shared" si="510"/>
        <v>6.9444444445252884E-2</v>
      </c>
      <c r="Q6230" s="28">
        <v>0</v>
      </c>
      <c r="R6230" s="27">
        <f t="shared" si="511"/>
        <v>100.00000000116415</v>
      </c>
      <c r="S6230" s="3" t="s">
        <v>4</v>
      </c>
      <c r="T6230" s="3" t="s">
        <v>6414</v>
      </c>
      <c r="U6230" s="3" t="s">
        <v>6431</v>
      </c>
      <c r="V6230" s="3" t="s">
        <v>6439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2">
        <v>4</v>
      </c>
      <c r="AF6230" s="2">
        <v>0</v>
      </c>
      <c r="AG6230" s="2">
        <v>0</v>
      </c>
      <c r="AH6230" s="2">
        <v>0</v>
      </c>
      <c r="AI6230" s="2">
        <v>0</v>
      </c>
      <c r="AJ6230" s="2">
        <v>2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</row>
    <row r="6231" spans="1:46" x14ac:dyDescent="0.2">
      <c r="A6231" s="2">
        <v>1715067</v>
      </c>
      <c r="B6231" s="2">
        <v>883458</v>
      </c>
      <c r="C6231" s="7">
        <v>25.950751281488699</v>
      </c>
      <c r="D6231" s="7">
        <v>39.147208701536499</v>
      </c>
      <c r="E6231" s="19" t="s">
        <v>6413</v>
      </c>
      <c r="F6231" s="46">
        <f>INDEX(Δεδομένα!$P:$P,MATCH('2021'!E6231,Δεδομένα!$O:$O,0))</f>
        <v>197</v>
      </c>
      <c r="G6231" s="49" t="s">
        <v>6384</v>
      </c>
      <c r="H6231" s="51" t="str">
        <f>INDEX(Δεδομένα!B$1:B$51,MATCH('2021'!G6231,Δεδομένα!A$1:A$51,0))</f>
        <v>ΒΟΡΕΙΟΥ ΑΙΓΑΙΟΥ</v>
      </c>
      <c r="I6231" s="53">
        <f>INDEX(Δεδομένα!E$1:E$13,MATCH('2021'!H6231,Δεδομένα!D$1:D$13,0))</f>
        <v>11</v>
      </c>
      <c r="J6231" s="4">
        <v>44424</v>
      </c>
      <c r="K6231" s="3" t="s">
        <v>992</v>
      </c>
      <c r="L6231" s="17" t="str">
        <f t="shared" si="508"/>
        <v>16/08/2021 14:27</v>
      </c>
      <c r="M6231" s="4">
        <v>44424</v>
      </c>
      <c r="N6231" s="3" t="s">
        <v>337</v>
      </c>
      <c r="O6231" s="17" t="str">
        <f t="shared" si="509"/>
        <v>16/08/2021 16:58</v>
      </c>
      <c r="P6231" s="24">
        <f t="shared" si="510"/>
        <v>0.10486111111094942</v>
      </c>
      <c r="Q6231" s="28">
        <v>0</v>
      </c>
      <c r="R6231" s="27">
        <f t="shared" si="511"/>
        <v>150.99999999976717</v>
      </c>
      <c r="S6231" s="3" t="s">
        <v>4</v>
      </c>
      <c r="T6231" s="3" t="s">
        <v>6414</v>
      </c>
      <c r="U6231" s="3" t="s">
        <v>6427</v>
      </c>
      <c r="V6231" s="3" t="s">
        <v>6427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1.5</v>
      </c>
      <c r="AC6231" s="5">
        <v>0</v>
      </c>
      <c r="AD6231" s="5">
        <v>0</v>
      </c>
      <c r="AE6231" s="2">
        <v>4</v>
      </c>
      <c r="AF6231" s="2">
        <v>0</v>
      </c>
      <c r="AG6231" s="2">
        <v>4</v>
      </c>
      <c r="AH6231" s="2">
        <v>0</v>
      </c>
      <c r="AI6231" s="2">
        <v>0</v>
      </c>
      <c r="AJ6231" s="2">
        <v>2</v>
      </c>
      <c r="AK6231" s="2">
        <v>1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</row>
    <row r="6232" spans="1:46" x14ac:dyDescent="0.2">
      <c r="A6232" s="2">
        <v>1719727</v>
      </c>
      <c r="B6232" s="2">
        <v>888665</v>
      </c>
      <c r="C6232" s="7">
        <v>26.025051822364901</v>
      </c>
      <c r="D6232" s="7">
        <v>39.197429546576899</v>
      </c>
      <c r="E6232" s="19" t="s">
        <v>6413</v>
      </c>
      <c r="F6232" s="46">
        <f>INDEX(Δεδομένα!$P:$P,MATCH('2021'!E6232,Δεδομένα!$O:$O,0))</f>
        <v>197</v>
      </c>
      <c r="G6232" s="49" t="s">
        <v>6384</v>
      </c>
      <c r="H6232" s="51" t="str">
        <f>INDEX(Δεδομένα!B$1:B$51,MATCH('2021'!G6232,Δεδομένα!A$1:A$51,0))</f>
        <v>ΒΟΡΕΙΟΥ ΑΙΓΑΙΟΥ</v>
      </c>
      <c r="I6232" s="53">
        <f>INDEX(Δεδομένα!E$1:E$13,MATCH('2021'!H6232,Δεδομένα!D$1:D$13,0))</f>
        <v>11</v>
      </c>
      <c r="J6232" s="4">
        <v>44443</v>
      </c>
      <c r="K6232" s="3" t="s">
        <v>490</v>
      </c>
      <c r="L6232" s="17" t="str">
        <f t="shared" si="508"/>
        <v>04/09/2021 16:00</v>
      </c>
      <c r="M6232" s="4">
        <v>44443</v>
      </c>
      <c r="N6232" s="3" t="s">
        <v>2669</v>
      </c>
      <c r="O6232" s="17" t="str">
        <f t="shared" si="509"/>
        <v>04/09/2021 18:46</v>
      </c>
      <c r="P6232" s="24">
        <f t="shared" si="510"/>
        <v>0.11527777778246673</v>
      </c>
      <c r="Q6232" s="28">
        <v>0</v>
      </c>
      <c r="R6232" s="27">
        <f t="shared" si="511"/>
        <v>166.00000000675209</v>
      </c>
      <c r="S6232" s="3" t="s">
        <v>4</v>
      </c>
      <c r="T6232" s="3" t="s">
        <v>6414</v>
      </c>
      <c r="U6232" s="3" t="s">
        <v>6420</v>
      </c>
      <c r="V6232" s="3" t="s">
        <v>6440</v>
      </c>
      <c r="W6232" s="5">
        <v>0</v>
      </c>
      <c r="X6232" s="5">
        <v>0.05</v>
      </c>
      <c r="Y6232" s="5">
        <v>0</v>
      </c>
      <c r="Z6232" s="5">
        <v>0</v>
      </c>
      <c r="AA6232" s="5">
        <v>0</v>
      </c>
      <c r="AB6232" s="5">
        <v>0.05</v>
      </c>
      <c r="AC6232" s="5">
        <v>0</v>
      </c>
      <c r="AD6232" s="5">
        <v>0</v>
      </c>
      <c r="AE6232" s="2">
        <v>4</v>
      </c>
      <c r="AF6232" s="2">
        <v>0</v>
      </c>
      <c r="AG6232" s="2">
        <v>0</v>
      </c>
      <c r="AH6232" s="2">
        <v>0</v>
      </c>
      <c r="AI6232" s="2">
        <v>0</v>
      </c>
      <c r="AJ6232" s="2">
        <v>2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1</v>
      </c>
      <c r="AR6232" s="2">
        <v>0</v>
      </c>
      <c r="AS6232" s="2">
        <v>0</v>
      </c>
      <c r="AT6232" s="2">
        <v>0</v>
      </c>
    </row>
    <row r="6233" spans="1:46" x14ac:dyDescent="0.2">
      <c r="A6233" s="2">
        <v>1719786</v>
      </c>
      <c r="B6233" s="2">
        <v>890098</v>
      </c>
      <c r="C6233" s="7">
        <v>26.015741372927302</v>
      </c>
      <c r="D6233" s="7">
        <v>39.234746781693097</v>
      </c>
      <c r="E6233" s="19" t="s">
        <v>6413</v>
      </c>
      <c r="F6233" s="46">
        <f>INDEX(Δεδομένα!$P:$P,MATCH('2021'!E6233,Δεδομένα!$O:$O,0))</f>
        <v>197</v>
      </c>
      <c r="G6233" s="49" t="s">
        <v>6384</v>
      </c>
      <c r="H6233" s="51" t="str">
        <f>INDEX(Δεδομένα!B$1:B$51,MATCH('2021'!G6233,Δεδομένα!A$1:A$51,0))</f>
        <v>ΒΟΡΕΙΟΥ ΑΙΓΑΙΟΥ</v>
      </c>
      <c r="I6233" s="53">
        <f>INDEX(Δεδομένα!E$1:E$13,MATCH('2021'!H6233,Δεδομένα!D$1:D$13,0))</f>
        <v>11</v>
      </c>
      <c r="J6233" s="4">
        <v>44448</v>
      </c>
      <c r="K6233" s="3" t="s">
        <v>323</v>
      </c>
      <c r="L6233" s="17" t="str">
        <f t="shared" si="508"/>
        <v>09/09/2021 22:35</v>
      </c>
      <c r="M6233" s="4">
        <v>44449</v>
      </c>
      <c r="N6233" s="3" t="s">
        <v>3227</v>
      </c>
      <c r="O6233" s="17" t="str">
        <f t="shared" si="509"/>
        <v>10/09/2021 00:10</v>
      </c>
      <c r="P6233" s="24">
        <f t="shared" si="510"/>
        <v>6.5972222226264421E-2</v>
      </c>
      <c r="Q6233" s="28">
        <v>0</v>
      </c>
      <c r="R6233" s="27">
        <f t="shared" si="511"/>
        <v>95.000000005820766</v>
      </c>
      <c r="S6233" s="3" t="s">
        <v>4</v>
      </c>
      <c r="T6233" s="3" t="s">
        <v>6414</v>
      </c>
      <c r="U6233" s="3" t="s">
        <v>6437</v>
      </c>
      <c r="V6233" s="3" t="s">
        <v>6441</v>
      </c>
      <c r="W6233" s="5">
        <v>0</v>
      </c>
      <c r="X6233" s="5">
        <v>0</v>
      </c>
      <c r="Y6233" s="5">
        <v>0</v>
      </c>
      <c r="Z6233" s="5">
        <v>0.02</v>
      </c>
      <c r="AA6233" s="5">
        <v>0</v>
      </c>
      <c r="AB6233" s="5">
        <v>0</v>
      </c>
      <c r="AC6233" s="5">
        <v>0</v>
      </c>
      <c r="AD6233" s="5">
        <v>0</v>
      </c>
      <c r="AE6233" s="2">
        <v>3</v>
      </c>
      <c r="AF6233" s="2">
        <v>0</v>
      </c>
      <c r="AG6233" s="2">
        <v>0</v>
      </c>
      <c r="AH6233" s="2">
        <v>0</v>
      </c>
      <c r="AI6233" s="2">
        <v>0</v>
      </c>
      <c r="AJ6233" s="2">
        <v>1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</row>
    <row r="6234" spans="1:46" x14ac:dyDescent="0.2">
      <c r="A6234" s="2">
        <v>1719821</v>
      </c>
      <c r="B6234" s="2">
        <v>893806</v>
      </c>
      <c r="C6234" s="7">
        <v>26.0701383407857</v>
      </c>
      <c r="D6234" s="7">
        <v>39.0934518807939</v>
      </c>
      <c r="E6234" s="19" t="s">
        <v>6413</v>
      </c>
      <c r="F6234" s="46">
        <f>INDEX(Δεδομένα!$P:$P,MATCH('2021'!E6234,Δεδομένα!$O:$O,0))</f>
        <v>197</v>
      </c>
      <c r="G6234" s="49" t="s">
        <v>6384</v>
      </c>
      <c r="H6234" s="51" t="str">
        <f>INDEX(Δεδομένα!B$1:B$51,MATCH('2021'!G6234,Δεδομένα!A$1:A$51,0))</f>
        <v>ΒΟΡΕΙΟΥ ΑΙΓΑΙΟΥ</v>
      </c>
      <c r="I6234" s="53">
        <f>INDEX(Δεδομένα!E$1:E$13,MATCH('2021'!H6234,Δεδομένα!D$1:D$13,0))</f>
        <v>11</v>
      </c>
      <c r="J6234" s="4">
        <v>44463</v>
      </c>
      <c r="K6234" s="3" t="s">
        <v>223</v>
      </c>
      <c r="L6234" s="17" t="str">
        <f t="shared" si="508"/>
        <v>24/09/2021 12:20</v>
      </c>
      <c r="M6234" s="4">
        <v>44463</v>
      </c>
      <c r="N6234" s="3" t="s">
        <v>267</v>
      </c>
      <c r="O6234" s="17" t="str">
        <f t="shared" si="509"/>
        <v>24/09/2021 17:30</v>
      </c>
      <c r="P6234" s="24">
        <f t="shared" si="510"/>
        <v>0.21527777777373558</v>
      </c>
      <c r="Q6234" s="28">
        <v>0</v>
      </c>
      <c r="R6234" s="27">
        <f t="shared" si="511"/>
        <v>309.99999999417923</v>
      </c>
      <c r="S6234" s="3" t="s">
        <v>4</v>
      </c>
      <c r="T6234" s="3" t="s">
        <v>6414</v>
      </c>
      <c r="U6234" s="3" t="s">
        <v>2214</v>
      </c>
      <c r="V6234" s="3" t="s">
        <v>6442</v>
      </c>
      <c r="W6234" s="5">
        <v>0</v>
      </c>
      <c r="X6234" s="5">
        <v>0</v>
      </c>
      <c r="Y6234" s="5">
        <v>0</v>
      </c>
      <c r="Z6234" s="5">
        <v>1.5</v>
      </c>
      <c r="AA6234" s="5">
        <v>0</v>
      </c>
      <c r="AB6234" s="5">
        <v>0</v>
      </c>
      <c r="AC6234" s="5">
        <v>0</v>
      </c>
      <c r="AD6234" s="5">
        <v>0</v>
      </c>
      <c r="AE6234" s="2">
        <v>6</v>
      </c>
      <c r="AF6234" s="2">
        <v>0</v>
      </c>
      <c r="AG6234" s="2">
        <v>0</v>
      </c>
      <c r="AH6234" s="2">
        <v>0</v>
      </c>
      <c r="AI6234" s="2">
        <v>0</v>
      </c>
      <c r="AJ6234" s="2">
        <v>2</v>
      </c>
      <c r="AK6234" s="2">
        <v>1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</row>
    <row r="6235" spans="1:46" x14ac:dyDescent="0.2">
      <c r="A6235" s="2">
        <v>1724319</v>
      </c>
      <c r="B6235" s="2">
        <v>895910</v>
      </c>
      <c r="C6235" s="7">
        <v>25.975541490257001</v>
      </c>
      <c r="D6235" s="7">
        <v>39.136825313782097</v>
      </c>
      <c r="E6235" s="19" t="s">
        <v>6413</v>
      </c>
      <c r="F6235" s="46">
        <f>INDEX(Δεδομένα!$P:$P,MATCH('2021'!E6235,Δεδομένα!$O:$O,0))</f>
        <v>197</v>
      </c>
      <c r="G6235" s="49" t="s">
        <v>6384</v>
      </c>
      <c r="H6235" s="51" t="str">
        <f>INDEX(Δεδομένα!B$1:B$51,MATCH('2021'!G6235,Δεδομένα!A$1:A$51,0))</f>
        <v>ΒΟΡΕΙΟΥ ΑΙΓΑΙΟΥ</v>
      </c>
      <c r="I6235" s="53">
        <f>INDEX(Δεδομένα!E$1:E$13,MATCH('2021'!H6235,Δεδομένα!D$1:D$13,0))</f>
        <v>11</v>
      </c>
      <c r="J6235" s="4">
        <v>44471</v>
      </c>
      <c r="K6235" s="3" t="s">
        <v>914</v>
      </c>
      <c r="L6235" s="17" t="str">
        <f t="shared" si="508"/>
        <v>02/10/2021 13:44</v>
      </c>
      <c r="M6235" s="4">
        <v>44471</v>
      </c>
      <c r="N6235" s="3" t="s">
        <v>146</v>
      </c>
      <c r="O6235" s="17" t="str">
        <f t="shared" si="509"/>
        <v>02/10/2021 16:30</v>
      </c>
      <c r="P6235" s="24">
        <f t="shared" si="510"/>
        <v>0.11527777777519077</v>
      </c>
      <c r="Q6235" s="28">
        <v>0</v>
      </c>
      <c r="R6235" s="27">
        <f t="shared" si="511"/>
        <v>165.99999999627471</v>
      </c>
      <c r="S6235" s="3" t="s">
        <v>4</v>
      </c>
      <c r="T6235" s="3" t="s">
        <v>6414</v>
      </c>
      <c r="U6235" s="3" t="s">
        <v>6431</v>
      </c>
      <c r="V6235" s="3" t="s">
        <v>6431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0.3</v>
      </c>
      <c r="AC6235" s="5">
        <v>0</v>
      </c>
      <c r="AD6235" s="5">
        <v>0</v>
      </c>
      <c r="AE6235" s="2">
        <v>2</v>
      </c>
      <c r="AF6235" s="2">
        <v>0</v>
      </c>
      <c r="AG6235" s="2">
        <v>2</v>
      </c>
      <c r="AH6235" s="2">
        <v>0</v>
      </c>
      <c r="AI6235" s="2">
        <v>0</v>
      </c>
      <c r="AJ6235" s="2">
        <v>1</v>
      </c>
      <c r="AK6235" s="2">
        <v>1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 t="s">
        <v>4</v>
      </c>
      <c r="AT6235" s="2" t="s">
        <v>4</v>
      </c>
    </row>
    <row r="6236" spans="1:46" x14ac:dyDescent="0.2">
      <c r="A6236" s="2">
        <v>1724325</v>
      </c>
      <c r="B6236" s="2">
        <v>896671</v>
      </c>
      <c r="C6236" s="7">
        <v>25.977499623601101</v>
      </c>
      <c r="D6236" s="7">
        <v>39.216409057419497</v>
      </c>
      <c r="E6236" s="19" t="s">
        <v>6413</v>
      </c>
      <c r="F6236" s="46">
        <f>INDEX(Δεδομένα!$P:$P,MATCH('2021'!E6236,Δεδομένα!$O:$O,0))</f>
        <v>197</v>
      </c>
      <c r="G6236" s="49" t="s">
        <v>6384</v>
      </c>
      <c r="H6236" s="51" t="str">
        <f>INDEX(Δεδομένα!B$1:B$51,MATCH('2021'!G6236,Δεδομένα!A$1:A$51,0))</f>
        <v>ΒΟΡΕΙΟΥ ΑΙΓΑΙΟΥ</v>
      </c>
      <c r="I6236" s="53">
        <f>INDEX(Δεδομένα!E$1:E$13,MATCH('2021'!H6236,Δεδομένα!D$1:D$13,0))</f>
        <v>11</v>
      </c>
      <c r="J6236" s="4">
        <v>44473</v>
      </c>
      <c r="K6236" s="3" t="s">
        <v>2037</v>
      </c>
      <c r="L6236" s="17" t="str">
        <f t="shared" si="508"/>
        <v>04/10/2021 23:05</v>
      </c>
      <c r="M6236" s="4">
        <v>44474</v>
      </c>
      <c r="N6236" s="3" t="s">
        <v>6443</v>
      </c>
      <c r="O6236" s="17" t="str">
        <f t="shared" si="509"/>
        <v>05/10/2021 03:16</v>
      </c>
      <c r="P6236" s="24">
        <f t="shared" si="510"/>
        <v>0.17430555555620231</v>
      </c>
      <c r="Q6236" s="28">
        <v>0</v>
      </c>
      <c r="R6236" s="27">
        <f t="shared" si="511"/>
        <v>251.00000000093132</v>
      </c>
      <c r="S6236" s="3" t="s">
        <v>4</v>
      </c>
      <c r="T6236" s="3" t="s">
        <v>6414</v>
      </c>
      <c r="U6236" s="3" t="s">
        <v>6437</v>
      </c>
      <c r="V6236" s="3" t="s">
        <v>6437</v>
      </c>
      <c r="W6236" s="5">
        <v>0</v>
      </c>
      <c r="X6236" s="5">
        <v>0</v>
      </c>
      <c r="Y6236" s="5">
        <v>0</v>
      </c>
      <c r="Z6236" s="5">
        <v>2</v>
      </c>
      <c r="AA6236" s="5">
        <v>0</v>
      </c>
      <c r="AB6236" s="5">
        <v>0</v>
      </c>
      <c r="AC6236" s="5">
        <v>0</v>
      </c>
      <c r="AD6236" s="5">
        <v>0</v>
      </c>
      <c r="AE6236" s="2">
        <v>7</v>
      </c>
      <c r="AF6236" s="2">
        <v>4</v>
      </c>
      <c r="AG6236" s="2">
        <v>0</v>
      </c>
      <c r="AH6236" s="2">
        <v>0</v>
      </c>
      <c r="AI6236" s="2">
        <v>0</v>
      </c>
      <c r="AJ6236" s="2">
        <v>4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 t="s">
        <v>4</v>
      </c>
      <c r="AT6236" s="2" t="s">
        <v>4</v>
      </c>
    </row>
    <row r="6237" spans="1:46" x14ac:dyDescent="0.2">
      <c r="A6237" s="2">
        <v>1724332</v>
      </c>
      <c r="B6237" s="2">
        <v>897067</v>
      </c>
      <c r="C6237" s="7">
        <v>25.981187497462699</v>
      </c>
      <c r="D6237" s="7">
        <v>39.2240952241185</v>
      </c>
      <c r="E6237" s="19" t="s">
        <v>6413</v>
      </c>
      <c r="F6237" s="46">
        <f>INDEX(Δεδομένα!$P:$P,MATCH('2021'!E6237,Δεδομένα!$O:$O,0))</f>
        <v>197</v>
      </c>
      <c r="G6237" s="49" t="s">
        <v>6384</v>
      </c>
      <c r="H6237" s="51" t="str">
        <f>INDEX(Δεδομένα!B$1:B$51,MATCH('2021'!G6237,Δεδομένα!A$1:A$51,0))</f>
        <v>ΒΟΡΕΙΟΥ ΑΙΓΑΙΟΥ</v>
      </c>
      <c r="I6237" s="53">
        <f>INDEX(Δεδομένα!E$1:E$13,MATCH('2021'!H6237,Δεδομένα!D$1:D$13,0))</f>
        <v>11</v>
      </c>
      <c r="J6237" s="4">
        <v>44475</v>
      </c>
      <c r="K6237" s="3" t="s">
        <v>297</v>
      </c>
      <c r="L6237" s="17" t="str">
        <f t="shared" si="508"/>
        <v>06/10/2021 12:55</v>
      </c>
      <c r="M6237" s="4">
        <v>44536</v>
      </c>
      <c r="N6237" s="3" t="s">
        <v>462</v>
      </c>
      <c r="O6237" s="17" t="str">
        <f t="shared" si="509"/>
        <v>06/12/2021 17:50</v>
      </c>
      <c r="P6237" s="29">
        <f t="shared" si="510"/>
        <v>61.204861111109494</v>
      </c>
      <c r="Q6237" s="30">
        <f>1*24</f>
        <v>24</v>
      </c>
      <c r="R6237" s="27">
        <f t="shared" si="511"/>
        <v>88134.999999997672</v>
      </c>
      <c r="S6237" s="3" t="s">
        <v>4</v>
      </c>
      <c r="T6237" s="3" t="s">
        <v>6414</v>
      </c>
      <c r="U6237" s="3" t="s">
        <v>6437</v>
      </c>
      <c r="V6237" s="3" t="s">
        <v>6437</v>
      </c>
      <c r="W6237" s="5">
        <v>0</v>
      </c>
      <c r="X6237" s="5">
        <v>0</v>
      </c>
      <c r="Y6237" s="5">
        <v>0</v>
      </c>
      <c r="Z6237" s="5">
        <v>1.5</v>
      </c>
      <c r="AA6237" s="5">
        <v>0</v>
      </c>
      <c r="AB6237" s="5">
        <v>0</v>
      </c>
      <c r="AC6237" s="5">
        <v>0</v>
      </c>
      <c r="AD6237" s="5">
        <v>0</v>
      </c>
      <c r="AE6237" s="2">
        <v>12</v>
      </c>
      <c r="AF6237" s="2">
        <v>0</v>
      </c>
      <c r="AG6237" s="2">
        <v>0</v>
      </c>
      <c r="AH6237" s="2">
        <v>0</v>
      </c>
      <c r="AI6237" s="2">
        <v>0</v>
      </c>
      <c r="AJ6237" s="2">
        <v>5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 t="s">
        <v>4</v>
      </c>
      <c r="AT6237" s="2" t="s">
        <v>4</v>
      </c>
    </row>
    <row r="6238" spans="1:46" x14ac:dyDescent="0.2">
      <c r="A6238" s="2">
        <v>1724335</v>
      </c>
      <c r="B6238" s="2">
        <v>897167</v>
      </c>
      <c r="C6238" s="7">
        <v>26.019588190213799</v>
      </c>
      <c r="D6238" s="7">
        <v>39.2225938001991</v>
      </c>
      <c r="E6238" s="19" t="s">
        <v>6413</v>
      </c>
      <c r="F6238" s="46">
        <f>INDEX(Δεδομένα!$P:$P,MATCH('2021'!E6238,Δεδομένα!$O:$O,0))</f>
        <v>197</v>
      </c>
      <c r="G6238" s="49" t="s">
        <v>6384</v>
      </c>
      <c r="H6238" s="51" t="str">
        <f>INDEX(Δεδομένα!B$1:B$51,MATCH('2021'!G6238,Δεδομένα!A$1:A$51,0))</f>
        <v>ΒΟΡΕΙΟΥ ΑΙΓΑΙΟΥ</v>
      </c>
      <c r="I6238" s="53">
        <f>INDEX(Δεδομένα!E$1:E$13,MATCH('2021'!H6238,Δεδομένα!D$1:D$13,0))</f>
        <v>11</v>
      </c>
      <c r="J6238" s="4">
        <v>44475</v>
      </c>
      <c r="K6238" s="3" t="s">
        <v>1672</v>
      </c>
      <c r="L6238" s="17" t="str">
        <f t="shared" si="508"/>
        <v>06/10/2021 18:08</v>
      </c>
      <c r="M6238" s="4">
        <v>44476</v>
      </c>
      <c r="N6238" s="3" t="s">
        <v>2042</v>
      </c>
      <c r="O6238" s="17" t="str">
        <f t="shared" si="509"/>
        <v>07/10/2021 11:04</v>
      </c>
      <c r="P6238" s="24">
        <f t="shared" si="510"/>
        <v>0.70555555554892635</v>
      </c>
      <c r="Q6238" s="28">
        <v>0</v>
      </c>
      <c r="R6238" s="27">
        <f t="shared" si="511"/>
        <v>1015.9999999904539</v>
      </c>
      <c r="S6238" s="3" t="s">
        <v>4</v>
      </c>
      <c r="T6238" s="3" t="s">
        <v>6414</v>
      </c>
      <c r="U6238" s="3" t="s">
        <v>6444</v>
      </c>
      <c r="V6238" s="3" t="s">
        <v>2192</v>
      </c>
      <c r="W6238" s="5">
        <v>0</v>
      </c>
      <c r="X6238" s="5">
        <v>5</v>
      </c>
      <c r="Y6238" s="5">
        <v>0</v>
      </c>
      <c r="Z6238" s="5">
        <v>25</v>
      </c>
      <c r="AA6238" s="5">
        <v>0</v>
      </c>
      <c r="AB6238" s="5">
        <v>0</v>
      </c>
      <c r="AC6238" s="5">
        <v>0</v>
      </c>
      <c r="AD6238" s="5">
        <v>0</v>
      </c>
      <c r="AE6238" s="2">
        <v>14</v>
      </c>
      <c r="AF6238" s="2">
        <v>4</v>
      </c>
      <c r="AG6238" s="2">
        <v>0</v>
      </c>
      <c r="AH6238" s="2">
        <v>0</v>
      </c>
      <c r="AI6238" s="2">
        <v>0</v>
      </c>
      <c r="AJ6238" s="2">
        <v>5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 t="s">
        <v>4</v>
      </c>
      <c r="AT6238" s="2" t="s">
        <v>4</v>
      </c>
    </row>
    <row r="6239" spans="1:46" x14ac:dyDescent="0.2">
      <c r="A6239" s="2">
        <v>1724342</v>
      </c>
      <c r="B6239" s="2">
        <v>897720</v>
      </c>
      <c r="C6239" s="7">
        <v>25.997944712517</v>
      </c>
      <c r="D6239" s="7">
        <v>39.232814707636301</v>
      </c>
      <c r="E6239" s="19" t="s">
        <v>6413</v>
      </c>
      <c r="F6239" s="46">
        <f>INDEX(Δεδομένα!$P:$P,MATCH('2021'!E6239,Δεδομένα!$O:$O,0))</f>
        <v>197</v>
      </c>
      <c r="G6239" s="49" t="s">
        <v>6384</v>
      </c>
      <c r="H6239" s="51" t="str">
        <f>INDEX(Δεδομένα!B$1:B$51,MATCH('2021'!G6239,Δεδομένα!A$1:A$51,0))</f>
        <v>ΒΟΡΕΙΟΥ ΑΙΓΑΙΟΥ</v>
      </c>
      <c r="I6239" s="53">
        <f>INDEX(Δεδομένα!E$1:E$13,MATCH('2021'!H6239,Δεδομένα!D$1:D$13,0))</f>
        <v>11</v>
      </c>
      <c r="J6239" s="4">
        <v>44477</v>
      </c>
      <c r="K6239" s="3" t="s">
        <v>238</v>
      </c>
      <c r="L6239" s="17" t="str">
        <f t="shared" si="508"/>
        <v>08/10/2021 11:30</v>
      </c>
      <c r="M6239" s="4">
        <v>44477</v>
      </c>
      <c r="N6239" s="3" t="s">
        <v>461</v>
      </c>
      <c r="O6239" s="17" t="str">
        <f t="shared" si="509"/>
        <v>08/10/2021 17:00</v>
      </c>
      <c r="P6239" s="24">
        <f t="shared" si="510"/>
        <v>0.22916666667151731</v>
      </c>
      <c r="Q6239" s="28">
        <v>0</v>
      </c>
      <c r="R6239" s="27">
        <f t="shared" si="511"/>
        <v>330.00000000698492</v>
      </c>
      <c r="S6239" s="3" t="s">
        <v>4</v>
      </c>
      <c r="T6239" s="3" t="s">
        <v>6414</v>
      </c>
      <c r="U6239" s="3" t="s">
        <v>6445</v>
      </c>
      <c r="V6239" s="3" t="s">
        <v>2192</v>
      </c>
      <c r="W6239" s="5">
        <v>0</v>
      </c>
      <c r="X6239" s="5">
        <v>0</v>
      </c>
      <c r="Y6239" s="5">
        <v>0</v>
      </c>
      <c r="Z6239" s="5">
        <v>0.4</v>
      </c>
      <c r="AA6239" s="5">
        <v>0</v>
      </c>
      <c r="AB6239" s="5">
        <v>0</v>
      </c>
      <c r="AC6239" s="5">
        <v>0</v>
      </c>
      <c r="AD6239" s="5">
        <v>0</v>
      </c>
      <c r="AE6239" s="2">
        <v>4</v>
      </c>
      <c r="AF6239" s="2">
        <v>0</v>
      </c>
      <c r="AG6239" s="2">
        <v>0</v>
      </c>
      <c r="AH6239" s="2">
        <v>0</v>
      </c>
      <c r="AI6239" s="2">
        <v>0</v>
      </c>
      <c r="AJ6239" s="2">
        <v>1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 t="s">
        <v>4</v>
      </c>
      <c r="AT6239" s="2" t="s">
        <v>4</v>
      </c>
    </row>
    <row r="6240" spans="1:46" x14ac:dyDescent="0.2">
      <c r="A6240" s="2">
        <v>1724348</v>
      </c>
      <c r="B6240" s="2">
        <v>897948</v>
      </c>
      <c r="C6240" s="7">
        <v>25.936000682806402</v>
      </c>
      <c r="D6240" s="7">
        <v>39.232671015829503</v>
      </c>
      <c r="E6240" s="19" t="s">
        <v>6413</v>
      </c>
      <c r="F6240" s="46">
        <f>INDEX(Δεδομένα!$P:$P,MATCH('2021'!E6240,Δεδομένα!$O:$O,0))</f>
        <v>197</v>
      </c>
      <c r="G6240" s="49" t="s">
        <v>6384</v>
      </c>
      <c r="H6240" s="51" t="str">
        <f>INDEX(Δεδομένα!B$1:B$51,MATCH('2021'!G6240,Δεδομένα!A$1:A$51,0))</f>
        <v>ΒΟΡΕΙΟΥ ΑΙΓΑΙΟΥ</v>
      </c>
      <c r="I6240" s="53">
        <f>INDEX(Δεδομένα!E$1:E$13,MATCH('2021'!H6240,Δεδομένα!D$1:D$13,0))</f>
        <v>11</v>
      </c>
      <c r="J6240" s="4">
        <v>44477</v>
      </c>
      <c r="K6240" s="3" t="s">
        <v>1488</v>
      </c>
      <c r="L6240" s="17" t="str">
        <f t="shared" si="508"/>
        <v>08/10/2021 22:15</v>
      </c>
      <c r="M6240" s="4">
        <v>44477</v>
      </c>
      <c r="N6240" s="3" t="s">
        <v>5049</v>
      </c>
      <c r="O6240" s="17" t="str">
        <f t="shared" si="509"/>
        <v>08/10/2021 23:41</v>
      </c>
      <c r="P6240" s="24">
        <f t="shared" si="510"/>
        <v>5.9722222220443655E-2</v>
      </c>
      <c r="Q6240" s="28">
        <v>0</v>
      </c>
      <c r="R6240" s="27">
        <f t="shared" si="511"/>
        <v>85.999999997438863</v>
      </c>
      <c r="S6240" s="3" t="s">
        <v>4</v>
      </c>
      <c r="T6240" s="3" t="s">
        <v>6414</v>
      </c>
      <c r="U6240" s="3" t="s">
        <v>6423</v>
      </c>
      <c r="V6240" s="3" t="s">
        <v>6446</v>
      </c>
      <c r="W6240" s="5">
        <v>0</v>
      </c>
      <c r="X6240" s="5">
        <v>0</v>
      </c>
      <c r="Y6240" s="5">
        <v>0</v>
      </c>
      <c r="Z6240" s="5">
        <v>1</v>
      </c>
      <c r="AA6240" s="5">
        <v>0</v>
      </c>
      <c r="AB6240" s="5">
        <v>0</v>
      </c>
      <c r="AC6240" s="5">
        <v>0</v>
      </c>
      <c r="AD6240" s="5">
        <v>0</v>
      </c>
      <c r="AE6240" s="2">
        <v>2</v>
      </c>
      <c r="AF6240" s="2">
        <v>0</v>
      </c>
      <c r="AG6240" s="2">
        <v>2</v>
      </c>
      <c r="AH6240" s="2">
        <v>0</v>
      </c>
      <c r="AI6240" s="2">
        <v>0</v>
      </c>
      <c r="AJ6240" s="2">
        <v>1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 t="s">
        <v>4</v>
      </c>
      <c r="AT6240" s="2" t="s">
        <v>4</v>
      </c>
    </row>
    <row r="6241" spans="1:46" x14ac:dyDescent="0.2">
      <c r="A6241" s="2">
        <v>1724427</v>
      </c>
      <c r="B6241" s="2">
        <v>898093</v>
      </c>
      <c r="C6241" s="7">
        <v>25.961562834634702</v>
      </c>
      <c r="D6241" s="7">
        <v>39.261391090091102</v>
      </c>
      <c r="E6241" s="19" t="s">
        <v>6413</v>
      </c>
      <c r="F6241" s="46">
        <f>INDEX(Δεδομένα!$P:$P,MATCH('2021'!E6241,Δεδομένα!$O:$O,0))</f>
        <v>197</v>
      </c>
      <c r="G6241" s="49" t="s">
        <v>6384</v>
      </c>
      <c r="H6241" s="51" t="str">
        <f>INDEX(Δεδομένα!B$1:B$51,MATCH('2021'!G6241,Δεδομένα!A$1:A$51,0))</f>
        <v>ΒΟΡΕΙΟΥ ΑΙΓΑΙΟΥ</v>
      </c>
      <c r="I6241" s="53">
        <f>INDEX(Δεδομένα!E$1:E$13,MATCH('2021'!H6241,Δεδομένα!D$1:D$13,0))</f>
        <v>11</v>
      </c>
      <c r="J6241" s="4">
        <v>44478</v>
      </c>
      <c r="K6241" s="3" t="s">
        <v>656</v>
      </c>
      <c r="L6241" s="17" t="str">
        <f t="shared" si="508"/>
        <v>09/10/2021 14:55</v>
      </c>
      <c r="M6241" s="4">
        <v>44478</v>
      </c>
      <c r="N6241" s="3" t="s">
        <v>510</v>
      </c>
      <c r="O6241" s="17" t="str">
        <f t="shared" si="509"/>
        <v>09/10/2021 17:20</v>
      </c>
      <c r="P6241" s="24">
        <f t="shared" si="510"/>
        <v>0.10069444443797693</v>
      </c>
      <c r="Q6241" s="28">
        <v>0</v>
      </c>
      <c r="R6241" s="27">
        <f t="shared" si="511"/>
        <v>144.99999999068677</v>
      </c>
      <c r="S6241" s="3" t="s">
        <v>4</v>
      </c>
      <c r="T6241" s="3" t="s">
        <v>6414</v>
      </c>
      <c r="U6241" s="3" t="s">
        <v>6437</v>
      </c>
      <c r="V6241" s="3" t="s">
        <v>6447</v>
      </c>
      <c r="W6241" s="5">
        <v>0</v>
      </c>
      <c r="X6241" s="5">
        <v>0</v>
      </c>
      <c r="Y6241" s="5">
        <v>0</v>
      </c>
      <c r="Z6241" s="5">
        <v>1.5</v>
      </c>
      <c r="AA6241" s="5">
        <v>0</v>
      </c>
      <c r="AB6241" s="5">
        <v>0</v>
      </c>
      <c r="AC6241" s="5">
        <v>0</v>
      </c>
      <c r="AD6241" s="5">
        <v>0</v>
      </c>
      <c r="AE6241" s="2">
        <v>2</v>
      </c>
      <c r="AF6241" s="2">
        <v>0</v>
      </c>
      <c r="AG6241" s="2">
        <v>1</v>
      </c>
      <c r="AH6241" s="2">
        <v>0</v>
      </c>
      <c r="AI6241" s="2">
        <v>0</v>
      </c>
      <c r="AJ6241" s="2">
        <v>1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 t="s">
        <v>4</v>
      </c>
      <c r="AT6241" s="2" t="s">
        <v>4</v>
      </c>
    </row>
    <row r="6242" spans="1:46" x14ac:dyDescent="0.2">
      <c r="A6242" s="2">
        <v>1724438</v>
      </c>
      <c r="B6242" s="2">
        <v>899109</v>
      </c>
      <c r="D6242" s="2"/>
      <c r="E6242" s="19" t="s">
        <v>6413</v>
      </c>
      <c r="F6242" s="46">
        <f>INDEX(Δεδομένα!$P:$P,MATCH('2021'!E6242,Δεδομένα!$O:$O,0))</f>
        <v>197</v>
      </c>
      <c r="G6242" s="49" t="s">
        <v>6384</v>
      </c>
      <c r="H6242" s="51" t="str">
        <f>INDEX(Δεδομένα!B$1:B$51,MATCH('2021'!G6242,Δεδομένα!A$1:A$51,0))</f>
        <v>ΒΟΡΕΙΟΥ ΑΙΓΑΙΟΥ</v>
      </c>
      <c r="I6242" s="53">
        <f>INDEX(Δεδομένα!E$1:E$13,MATCH('2021'!H6242,Δεδομένα!D$1:D$13,0))</f>
        <v>11</v>
      </c>
      <c r="J6242" s="4">
        <v>44488</v>
      </c>
      <c r="K6242" s="3" t="s">
        <v>146</v>
      </c>
      <c r="L6242" s="17" t="str">
        <f t="shared" si="508"/>
        <v>19/10/2021 16:30</v>
      </c>
      <c r="M6242" s="4">
        <v>44488</v>
      </c>
      <c r="N6242" s="3" t="s">
        <v>1672</v>
      </c>
      <c r="O6242" s="17" t="str">
        <f t="shared" si="509"/>
        <v>19/10/2021 18:08</v>
      </c>
      <c r="P6242" s="24">
        <f t="shared" si="510"/>
        <v>6.805555555911269E-2</v>
      </c>
      <c r="Q6242" s="28">
        <v>0</v>
      </c>
      <c r="R6242" s="27">
        <f t="shared" si="511"/>
        <v>98.000000005122274</v>
      </c>
      <c r="S6242" s="3" t="s">
        <v>4</v>
      </c>
      <c r="T6242" s="3" t="s">
        <v>6414</v>
      </c>
      <c r="U6242" s="3" t="s">
        <v>2903</v>
      </c>
      <c r="V6242" s="3" t="s">
        <v>6435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0.05</v>
      </c>
      <c r="AE6242" s="2">
        <v>2</v>
      </c>
      <c r="AF6242" s="2">
        <v>0</v>
      </c>
      <c r="AG6242" s="2">
        <v>0</v>
      </c>
      <c r="AH6242" s="2">
        <v>0</v>
      </c>
      <c r="AI6242" s="2">
        <v>0</v>
      </c>
      <c r="AJ6242" s="2">
        <v>1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 t="s">
        <v>4</v>
      </c>
      <c r="AT6242" s="2" t="s">
        <v>4</v>
      </c>
    </row>
    <row r="6243" spans="1:46" x14ac:dyDescent="0.2">
      <c r="A6243" s="2">
        <v>1724443</v>
      </c>
      <c r="B6243" s="2">
        <v>904648</v>
      </c>
      <c r="D6243" s="2"/>
      <c r="E6243" s="19" t="s">
        <v>6413</v>
      </c>
      <c r="F6243" s="46">
        <f>INDEX(Δεδομένα!$P:$P,MATCH('2021'!E6243,Δεδομένα!$O:$O,0))</f>
        <v>197</v>
      </c>
      <c r="G6243" s="49" t="s">
        <v>6384</v>
      </c>
      <c r="H6243" s="51" t="str">
        <f>INDEX(Δεδομένα!B$1:B$51,MATCH('2021'!G6243,Δεδομένα!A$1:A$51,0))</f>
        <v>ΒΟΡΕΙΟΥ ΑΙΓΑΙΟΥ</v>
      </c>
      <c r="I6243" s="53">
        <f>INDEX(Δεδομένα!E$1:E$13,MATCH('2021'!H6243,Δεδομένα!D$1:D$13,0))</f>
        <v>11</v>
      </c>
      <c r="J6243" s="4">
        <v>44496</v>
      </c>
      <c r="K6243" s="3" t="s">
        <v>1093</v>
      </c>
      <c r="L6243" s="17" t="str">
        <f t="shared" si="508"/>
        <v>27/10/2021 13:24</v>
      </c>
      <c r="M6243" s="4">
        <v>44496</v>
      </c>
      <c r="N6243" s="3" t="s">
        <v>161</v>
      </c>
      <c r="O6243" s="17" t="str">
        <f t="shared" si="509"/>
        <v>27/10/2021 15:00</v>
      </c>
      <c r="P6243" s="24">
        <f t="shared" si="510"/>
        <v>6.6666666665696539E-2</v>
      </c>
      <c r="Q6243" s="28">
        <v>0</v>
      </c>
      <c r="R6243" s="27">
        <f t="shared" si="511"/>
        <v>95.999999998603016</v>
      </c>
      <c r="S6243" s="3" t="s">
        <v>4</v>
      </c>
      <c r="T6243" s="3" t="s">
        <v>6414</v>
      </c>
      <c r="U6243" s="3" t="s">
        <v>6423</v>
      </c>
      <c r="V6243" s="3" t="s">
        <v>6446</v>
      </c>
      <c r="W6243" s="5">
        <v>0</v>
      </c>
      <c r="X6243" s="5">
        <v>0</v>
      </c>
      <c r="Y6243" s="5">
        <v>0</v>
      </c>
      <c r="Z6243" s="5">
        <v>0.5</v>
      </c>
      <c r="AA6243" s="5">
        <v>0</v>
      </c>
      <c r="AB6243" s="5">
        <v>0</v>
      </c>
      <c r="AC6243" s="5">
        <v>0</v>
      </c>
      <c r="AD6243" s="5">
        <v>0</v>
      </c>
      <c r="AE6243" s="2">
        <v>2</v>
      </c>
      <c r="AF6243" s="2">
        <v>0</v>
      </c>
      <c r="AG6243" s="2">
        <v>0</v>
      </c>
      <c r="AH6243" s="2">
        <v>0</v>
      </c>
      <c r="AI6243" s="2">
        <v>0</v>
      </c>
      <c r="AJ6243" s="2">
        <v>1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 t="s">
        <v>4</v>
      </c>
      <c r="AT6243" s="2" t="s">
        <v>4</v>
      </c>
    </row>
    <row r="6244" spans="1:46" x14ac:dyDescent="0.2">
      <c r="A6244" s="2">
        <v>1724447</v>
      </c>
      <c r="B6244" s="2">
        <v>905464</v>
      </c>
      <c r="C6244" s="7">
        <v>26.008871315104901</v>
      </c>
      <c r="D6244" s="7">
        <v>39.243194361794501</v>
      </c>
      <c r="E6244" s="19" t="s">
        <v>6413</v>
      </c>
      <c r="F6244" s="46">
        <f>INDEX(Δεδομένα!$P:$P,MATCH('2021'!E6244,Δεδομένα!$O:$O,0))</f>
        <v>197</v>
      </c>
      <c r="G6244" s="49" t="s">
        <v>6384</v>
      </c>
      <c r="H6244" s="51" t="str">
        <f>INDEX(Δεδομένα!B$1:B$51,MATCH('2021'!G6244,Δεδομένα!A$1:A$51,0))</f>
        <v>ΒΟΡΕΙΟΥ ΑΙΓΑΙΟΥ</v>
      </c>
      <c r="I6244" s="53">
        <f>INDEX(Δεδομένα!E$1:E$13,MATCH('2021'!H6244,Δεδομένα!D$1:D$13,0))</f>
        <v>11</v>
      </c>
      <c r="J6244" s="4">
        <v>44499</v>
      </c>
      <c r="K6244" s="3" t="s">
        <v>1024</v>
      </c>
      <c r="L6244" s="17" t="str">
        <f t="shared" si="508"/>
        <v>30/10/2021 18:17</v>
      </c>
      <c r="M6244" s="4">
        <v>44499</v>
      </c>
      <c r="N6244" s="3" t="s">
        <v>1292</v>
      </c>
      <c r="O6244" s="17" t="str">
        <f t="shared" si="509"/>
        <v>30/10/2021 20:01</v>
      </c>
      <c r="P6244" s="24">
        <f t="shared" si="510"/>
        <v>7.2222222217533272E-2</v>
      </c>
      <c r="Q6244" s="28">
        <v>0</v>
      </c>
      <c r="R6244" s="27">
        <f t="shared" si="511"/>
        <v>103.99999999324791</v>
      </c>
      <c r="S6244" s="3" t="s">
        <v>4</v>
      </c>
      <c r="T6244" s="3" t="s">
        <v>6414</v>
      </c>
      <c r="U6244" s="3" t="s">
        <v>6445</v>
      </c>
      <c r="V6244" s="3" t="s">
        <v>6445</v>
      </c>
      <c r="W6244" s="5">
        <v>0</v>
      </c>
      <c r="X6244" s="5">
        <v>0</v>
      </c>
      <c r="Y6244" s="5">
        <v>0</v>
      </c>
      <c r="Z6244" s="5">
        <v>0.5</v>
      </c>
      <c r="AA6244" s="5">
        <v>0</v>
      </c>
      <c r="AB6244" s="5">
        <v>0</v>
      </c>
      <c r="AC6244" s="5">
        <v>0</v>
      </c>
      <c r="AD6244" s="5">
        <v>0</v>
      </c>
      <c r="AE6244" s="2">
        <v>4</v>
      </c>
      <c r="AF6244" s="2">
        <v>0</v>
      </c>
      <c r="AG6244" s="2">
        <v>0</v>
      </c>
      <c r="AH6244" s="2">
        <v>0</v>
      </c>
      <c r="AI6244" s="2">
        <v>0</v>
      </c>
      <c r="AJ6244" s="2">
        <v>2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 t="s">
        <v>4</v>
      </c>
      <c r="AT6244" s="2" t="s">
        <v>4</v>
      </c>
    </row>
    <row r="6245" spans="1:46" x14ac:dyDescent="0.2">
      <c r="A6245" s="2">
        <v>1724536</v>
      </c>
      <c r="B6245" s="2">
        <v>907269</v>
      </c>
      <c r="C6245" s="2"/>
      <c r="D6245" s="2"/>
      <c r="E6245" s="19" t="s">
        <v>6413</v>
      </c>
      <c r="F6245" s="46">
        <f>INDEX(Δεδομένα!$P:$P,MATCH('2021'!E6245,Δεδομένα!$O:$O,0))</f>
        <v>197</v>
      </c>
      <c r="G6245" s="49" t="s">
        <v>6384</v>
      </c>
      <c r="H6245" s="51" t="str">
        <f>INDEX(Δεδομένα!B$1:B$51,MATCH('2021'!G6245,Δεδομένα!A$1:A$51,0))</f>
        <v>ΒΟΡΕΙΟΥ ΑΙΓΑΙΟΥ</v>
      </c>
      <c r="I6245" s="53">
        <f>INDEX(Δεδομένα!E$1:E$13,MATCH('2021'!H6245,Δεδομένα!D$1:D$13,0))</f>
        <v>11</v>
      </c>
      <c r="J6245" s="4">
        <v>44507</v>
      </c>
      <c r="K6245" s="3" t="s">
        <v>544</v>
      </c>
      <c r="L6245" s="17" t="str">
        <f t="shared" si="508"/>
        <v>07/11/2021 11:50</v>
      </c>
      <c r="M6245" s="4">
        <v>44507</v>
      </c>
      <c r="N6245" s="3" t="s">
        <v>1426</v>
      </c>
      <c r="O6245" s="17" t="str">
        <f t="shared" si="509"/>
        <v>07/11/2021 11:59</v>
      </c>
      <c r="P6245" s="24">
        <f t="shared" si="510"/>
        <v>6.2499999985448085E-3</v>
      </c>
      <c r="Q6245" s="28">
        <v>0</v>
      </c>
      <c r="R6245" s="27">
        <f t="shared" si="511"/>
        <v>8.9999999979045242</v>
      </c>
      <c r="S6245" s="3" t="s">
        <v>4</v>
      </c>
      <c r="T6245" s="3" t="s">
        <v>6414</v>
      </c>
      <c r="U6245" s="3" t="s">
        <v>6420</v>
      </c>
      <c r="V6245" s="3" t="s">
        <v>6436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0.03</v>
      </c>
      <c r="AD6245" s="5">
        <v>0</v>
      </c>
      <c r="AE6245" s="2">
        <v>2</v>
      </c>
      <c r="AF6245" s="2">
        <v>0</v>
      </c>
      <c r="AG6245" s="2">
        <v>0</v>
      </c>
      <c r="AH6245" s="2">
        <v>0</v>
      </c>
      <c r="AI6245" s="2">
        <v>0</v>
      </c>
      <c r="AJ6245" s="2">
        <v>1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 t="s">
        <v>4</v>
      </c>
      <c r="AT6245" s="2" t="s">
        <v>4</v>
      </c>
    </row>
    <row r="6246" spans="1:46" x14ac:dyDescent="0.2">
      <c r="A6246" s="2">
        <v>1724549</v>
      </c>
      <c r="B6246" s="2">
        <v>907536</v>
      </c>
      <c r="C6246" s="7">
        <v>25.983666987031501</v>
      </c>
      <c r="D6246" s="7">
        <v>39.230043024018201</v>
      </c>
      <c r="E6246" s="19" t="s">
        <v>6413</v>
      </c>
      <c r="F6246" s="46">
        <f>INDEX(Δεδομένα!$P:$P,MATCH('2021'!E6246,Δεδομένα!$O:$O,0))</f>
        <v>197</v>
      </c>
      <c r="G6246" s="49" t="s">
        <v>6384</v>
      </c>
      <c r="H6246" s="51" t="str">
        <f>INDEX(Δεδομένα!B$1:B$51,MATCH('2021'!G6246,Δεδομένα!A$1:A$51,0))</f>
        <v>ΒΟΡΕΙΟΥ ΑΙΓΑΙΟΥ</v>
      </c>
      <c r="I6246" s="53">
        <f>INDEX(Δεδομένα!E$1:E$13,MATCH('2021'!H6246,Δεδομένα!D$1:D$13,0))</f>
        <v>11</v>
      </c>
      <c r="J6246" s="4">
        <v>44508</v>
      </c>
      <c r="K6246" s="3" t="s">
        <v>347</v>
      </c>
      <c r="L6246" s="17" t="str">
        <f t="shared" si="508"/>
        <v>08/11/2021 14:08</v>
      </c>
      <c r="M6246" s="4">
        <v>44508</v>
      </c>
      <c r="N6246" s="3" t="s">
        <v>275</v>
      </c>
      <c r="O6246" s="17" t="str">
        <f t="shared" si="509"/>
        <v>08/11/2021 15:18</v>
      </c>
      <c r="P6246" s="24">
        <f t="shared" si="510"/>
        <v>4.8611111109494232E-2</v>
      </c>
      <c r="Q6246" s="28">
        <v>0</v>
      </c>
      <c r="R6246" s="27">
        <f t="shared" si="511"/>
        <v>69.999999997671694</v>
      </c>
      <c r="S6246" s="3" t="s">
        <v>4</v>
      </c>
      <c r="T6246" s="3" t="s">
        <v>6414</v>
      </c>
      <c r="U6246" s="3" t="s">
        <v>6437</v>
      </c>
      <c r="V6246" s="3" t="s">
        <v>6421</v>
      </c>
      <c r="W6246" s="5">
        <v>0</v>
      </c>
      <c r="X6246" s="5">
        <v>0</v>
      </c>
      <c r="Y6246" s="5">
        <v>0</v>
      </c>
      <c r="Z6246" s="5">
        <v>0.1</v>
      </c>
      <c r="AA6246" s="5">
        <v>0</v>
      </c>
      <c r="AB6246" s="5">
        <v>0</v>
      </c>
      <c r="AC6246" s="5">
        <v>0</v>
      </c>
      <c r="AD6246" s="5">
        <v>0</v>
      </c>
      <c r="AE6246" s="2">
        <v>2</v>
      </c>
      <c r="AF6246" s="2">
        <v>0</v>
      </c>
      <c r="AG6246" s="2">
        <v>0</v>
      </c>
      <c r="AH6246" s="2">
        <v>0</v>
      </c>
      <c r="AI6246" s="2">
        <v>0</v>
      </c>
      <c r="AJ6246" s="2">
        <v>1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</row>
    <row r="6247" spans="1:46" x14ac:dyDescent="0.2">
      <c r="A6247" s="2">
        <v>1724558</v>
      </c>
      <c r="B6247" s="2">
        <v>908516</v>
      </c>
      <c r="C6247" s="7">
        <v>26.252893559856499</v>
      </c>
      <c r="D6247" s="7">
        <v>39.231212758336802</v>
      </c>
      <c r="E6247" s="19" t="s">
        <v>6413</v>
      </c>
      <c r="F6247" s="46">
        <f>INDEX(Δεδομένα!$P:$P,MATCH('2021'!E6247,Δεδομένα!$O:$O,0))</f>
        <v>197</v>
      </c>
      <c r="G6247" s="49" t="s">
        <v>6384</v>
      </c>
      <c r="H6247" s="51" t="str">
        <f>INDEX(Δεδομένα!B$1:B$51,MATCH('2021'!G6247,Δεδομένα!A$1:A$51,0))</f>
        <v>ΒΟΡΕΙΟΥ ΑΙΓΑΙΟΥ</v>
      </c>
      <c r="I6247" s="53">
        <f>INDEX(Δεδομένα!E$1:E$13,MATCH('2021'!H6247,Δεδομένα!D$1:D$13,0))</f>
        <v>11</v>
      </c>
      <c r="J6247" s="4">
        <v>44512</v>
      </c>
      <c r="K6247" s="3" t="s">
        <v>562</v>
      </c>
      <c r="L6247" s="17" t="str">
        <f t="shared" si="508"/>
        <v>12/11/2021 15:45</v>
      </c>
      <c r="M6247" s="4">
        <v>44512</v>
      </c>
      <c r="N6247" s="3" t="s">
        <v>434</v>
      </c>
      <c r="O6247" s="17" t="str">
        <f t="shared" si="509"/>
        <v>12/11/2021 17:48</v>
      </c>
      <c r="P6247" s="24">
        <f t="shared" si="510"/>
        <v>8.5416666668606922E-2</v>
      </c>
      <c r="Q6247" s="28">
        <v>0</v>
      </c>
      <c r="R6247" s="27">
        <f t="shared" si="511"/>
        <v>123.00000000279397</v>
      </c>
      <c r="S6247" s="3" t="s">
        <v>4</v>
      </c>
      <c r="T6247" s="3" t="s">
        <v>6414</v>
      </c>
      <c r="U6247" s="3" t="s">
        <v>2903</v>
      </c>
      <c r="V6247" s="3" t="s">
        <v>2903</v>
      </c>
      <c r="W6247" s="5">
        <v>0</v>
      </c>
      <c r="X6247" s="5">
        <v>0</v>
      </c>
      <c r="Y6247" s="5">
        <v>0</v>
      </c>
      <c r="Z6247" s="5">
        <v>0</v>
      </c>
      <c r="AA6247" s="5">
        <v>0.1</v>
      </c>
      <c r="AB6247" s="5">
        <v>0</v>
      </c>
      <c r="AC6247" s="5">
        <v>0</v>
      </c>
      <c r="AD6247" s="5">
        <v>0</v>
      </c>
      <c r="AE6247" s="2">
        <v>4</v>
      </c>
      <c r="AF6247" s="2">
        <v>0</v>
      </c>
      <c r="AG6247" s="2">
        <v>0</v>
      </c>
      <c r="AH6247" s="2">
        <v>0</v>
      </c>
      <c r="AI6247" s="2">
        <v>0</v>
      </c>
      <c r="AJ6247" s="2">
        <v>2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 t="s">
        <v>4</v>
      </c>
      <c r="AT6247" s="2" t="s">
        <v>4</v>
      </c>
    </row>
    <row r="6248" spans="1:46" x14ac:dyDescent="0.2">
      <c r="A6248" s="2">
        <v>1724602</v>
      </c>
      <c r="B6248" s="2">
        <v>910776</v>
      </c>
      <c r="C6248" s="7">
        <v>26.297080032721201</v>
      </c>
      <c r="D6248" s="7">
        <v>39.191353811351298</v>
      </c>
      <c r="E6248" s="19" t="s">
        <v>6413</v>
      </c>
      <c r="F6248" s="46">
        <f>INDEX(Δεδομένα!$P:$P,MATCH('2021'!E6248,Δεδομένα!$O:$O,0))</f>
        <v>197</v>
      </c>
      <c r="G6248" s="49" t="s">
        <v>6384</v>
      </c>
      <c r="H6248" s="51" t="str">
        <f>INDEX(Δεδομένα!B$1:B$51,MATCH('2021'!G6248,Δεδομένα!A$1:A$51,0))</f>
        <v>ΒΟΡΕΙΟΥ ΑΙΓΑΙΟΥ</v>
      </c>
      <c r="I6248" s="53">
        <f>INDEX(Δεδομένα!E$1:E$13,MATCH('2021'!H6248,Δεδομένα!D$1:D$13,0))</f>
        <v>11</v>
      </c>
      <c r="J6248" s="4">
        <v>44522</v>
      </c>
      <c r="K6248" s="3" t="s">
        <v>1303</v>
      </c>
      <c r="L6248" s="17" t="str">
        <f t="shared" si="508"/>
        <v>22/11/2021 10:02</v>
      </c>
      <c r="M6248" s="4">
        <v>44522</v>
      </c>
      <c r="N6248" s="3" t="s">
        <v>613</v>
      </c>
      <c r="O6248" s="17" t="str">
        <f t="shared" si="509"/>
        <v>22/11/2021 12:17</v>
      </c>
      <c r="P6248" s="24">
        <f t="shared" si="510"/>
        <v>9.375E-2</v>
      </c>
      <c r="Q6248" s="28">
        <v>0</v>
      </c>
      <c r="R6248" s="27">
        <f t="shared" si="511"/>
        <v>135</v>
      </c>
      <c r="S6248" s="3" t="s">
        <v>4</v>
      </c>
      <c r="T6248" s="3" t="s">
        <v>6414</v>
      </c>
      <c r="U6248" s="3" t="s">
        <v>2903</v>
      </c>
      <c r="V6248" s="3" t="s">
        <v>6448</v>
      </c>
      <c r="W6248" s="5">
        <v>0</v>
      </c>
      <c r="X6248" s="5">
        <v>0</v>
      </c>
      <c r="Y6248" s="5">
        <v>0</v>
      </c>
      <c r="Z6248" s="5">
        <v>0</v>
      </c>
      <c r="AA6248" s="5">
        <v>0.5</v>
      </c>
      <c r="AB6248" s="5">
        <v>0</v>
      </c>
      <c r="AC6248" s="5">
        <v>0</v>
      </c>
      <c r="AD6248" s="5">
        <v>0</v>
      </c>
      <c r="AE6248" s="2">
        <v>4</v>
      </c>
      <c r="AF6248" s="2">
        <v>0</v>
      </c>
      <c r="AG6248" s="2">
        <v>0</v>
      </c>
      <c r="AH6248" s="2">
        <v>0</v>
      </c>
      <c r="AI6248" s="2">
        <v>0</v>
      </c>
      <c r="AJ6248" s="2">
        <v>2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 t="s">
        <v>4</v>
      </c>
      <c r="AT6248" s="2" t="s">
        <v>4</v>
      </c>
    </row>
    <row r="6249" spans="1:46" x14ac:dyDescent="0.2">
      <c r="A6249" s="2">
        <v>1724609</v>
      </c>
      <c r="B6249" s="2">
        <v>912924</v>
      </c>
      <c r="C6249" s="7">
        <v>26.1590162354446</v>
      </c>
      <c r="D6249" s="7">
        <v>39.185368932625799</v>
      </c>
      <c r="E6249" s="19" t="s">
        <v>6413</v>
      </c>
      <c r="F6249" s="46">
        <f>INDEX(Δεδομένα!$P:$P,MATCH('2021'!E6249,Δεδομένα!$O:$O,0))</f>
        <v>197</v>
      </c>
      <c r="G6249" s="49" t="s">
        <v>6384</v>
      </c>
      <c r="H6249" s="51" t="str">
        <f>INDEX(Δεδομένα!B$1:B$51,MATCH('2021'!G6249,Δεδομένα!A$1:A$51,0))</f>
        <v>ΒΟΡΕΙΟΥ ΑΙΓΑΙΟΥ</v>
      </c>
      <c r="I6249" s="53">
        <f>INDEX(Δεδομένα!E$1:E$13,MATCH('2021'!H6249,Δεδομένα!D$1:D$13,0))</f>
        <v>11</v>
      </c>
      <c r="J6249" s="4">
        <v>44529</v>
      </c>
      <c r="K6249" s="3" t="s">
        <v>1923</v>
      </c>
      <c r="L6249" s="17" t="str">
        <f t="shared" si="508"/>
        <v>29/11/2021 10:45</v>
      </c>
      <c r="M6249" s="4">
        <v>44529</v>
      </c>
      <c r="N6249" s="3" t="s">
        <v>238</v>
      </c>
      <c r="O6249" s="17" t="str">
        <f t="shared" si="509"/>
        <v>29/11/2021 11:30</v>
      </c>
      <c r="P6249" s="24">
        <f t="shared" si="510"/>
        <v>3.125E-2</v>
      </c>
      <c r="Q6249" s="28">
        <v>0</v>
      </c>
      <c r="R6249" s="27">
        <f t="shared" si="511"/>
        <v>45</v>
      </c>
      <c r="S6249" s="3" t="s">
        <v>4</v>
      </c>
      <c r="T6249" s="3" t="s">
        <v>6414</v>
      </c>
      <c r="U6249" s="3" t="s">
        <v>6420</v>
      </c>
      <c r="V6249" s="3" t="s">
        <v>6449</v>
      </c>
      <c r="W6249" s="5">
        <v>0</v>
      </c>
      <c r="X6249" s="5">
        <v>0</v>
      </c>
      <c r="Y6249" s="5">
        <v>0</v>
      </c>
      <c r="Z6249" s="5">
        <v>0.01</v>
      </c>
      <c r="AA6249" s="5">
        <v>0</v>
      </c>
      <c r="AB6249" s="5">
        <v>0</v>
      </c>
      <c r="AC6249" s="5">
        <v>0</v>
      </c>
      <c r="AD6249" s="5">
        <v>0</v>
      </c>
      <c r="AE6249" s="2">
        <v>2</v>
      </c>
      <c r="AF6249" s="2">
        <v>0</v>
      </c>
      <c r="AG6249" s="2">
        <v>0</v>
      </c>
      <c r="AH6249" s="2">
        <v>0</v>
      </c>
      <c r="AI6249" s="2">
        <v>0</v>
      </c>
      <c r="AJ6249" s="2">
        <v>1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 t="s">
        <v>4</v>
      </c>
      <c r="AT6249" s="2" t="s">
        <v>4</v>
      </c>
    </row>
    <row r="6250" spans="1:46" x14ac:dyDescent="0.2">
      <c r="A6250" s="2">
        <v>1724646</v>
      </c>
      <c r="B6250" s="2">
        <v>914020</v>
      </c>
      <c r="C6250" s="2"/>
      <c r="D6250" s="2"/>
      <c r="E6250" s="19" t="s">
        <v>6413</v>
      </c>
      <c r="F6250" s="46">
        <f>INDEX(Δεδομένα!$P:$P,MATCH('2021'!E6250,Δεδομένα!$O:$O,0))</f>
        <v>197</v>
      </c>
      <c r="G6250" s="49" t="s">
        <v>6384</v>
      </c>
      <c r="H6250" s="51" t="str">
        <f>INDEX(Δεδομένα!B$1:B$51,MATCH('2021'!G6250,Δεδομένα!A$1:A$51,0))</f>
        <v>ΒΟΡΕΙΟΥ ΑΙΓΑΙΟΥ</v>
      </c>
      <c r="I6250" s="53">
        <f>INDEX(Δεδομένα!E$1:E$13,MATCH('2021'!H6250,Δεδομένα!D$1:D$13,0))</f>
        <v>11</v>
      </c>
      <c r="J6250" s="4">
        <v>44532</v>
      </c>
      <c r="K6250" s="3" t="s">
        <v>529</v>
      </c>
      <c r="L6250" s="17" t="str">
        <f t="shared" si="508"/>
        <v>02/12/2021 14:05</v>
      </c>
      <c r="M6250" s="4">
        <v>44532</v>
      </c>
      <c r="N6250" s="3" t="s">
        <v>522</v>
      </c>
      <c r="O6250" s="17" t="str">
        <f t="shared" si="509"/>
        <v>02/12/2021 15:15</v>
      </c>
      <c r="P6250" s="24">
        <f t="shared" si="510"/>
        <v>4.8611111109494232E-2</v>
      </c>
      <c r="Q6250" s="28">
        <v>0</v>
      </c>
      <c r="R6250" s="27">
        <f t="shared" si="511"/>
        <v>69.999999997671694</v>
      </c>
      <c r="S6250" s="3" t="s">
        <v>4</v>
      </c>
      <c r="T6250" s="3" t="s">
        <v>6414</v>
      </c>
      <c r="U6250" s="3" t="s">
        <v>2903</v>
      </c>
      <c r="V6250" s="3" t="s">
        <v>6450</v>
      </c>
      <c r="W6250" s="5">
        <v>0</v>
      </c>
      <c r="X6250" s="5">
        <v>0</v>
      </c>
      <c r="Y6250" s="5">
        <v>0</v>
      </c>
      <c r="Z6250" s="5">
        <v>0</v>
      </c>
      <c r="AA6250" s="5">
        <v>0.1</v>
      </c>
      <c r="AB6250" s="5">
        <v>0</v>
      </c>
      <c r="AC6250" s="5">
        <v>0</v>
      </c>
      <c r="AD6250" s="5">
        <v>0</v>
      </c>
      <c r="AE6250" s="2">
        <v>2</v>
      </c>
      <c r="AF6250" s="2">
        <v>0</v>
      </c>
      <c r="AG6250" s="2">
        <v>0</v>
      </c>
      <c r="AH6250" s="2">
        <v>0</v>
      </c>
      <c r="AI6250" s="2">
        <v>0</v>
      </c>
      <c r="AJ6250" s="2">
        <v>1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 t="s">
        <v>4</v>
      </c>
      <c r="AT6250" s="2" t="s">
        <v>4</v>
      </c>
    </row>
    <row r="6251" spans="1:46" x14ac:dyDescent="0.2">
      <c r="A6251" s="2">
        <v>1635873</v>
      </c>
      <c r="B6251" s="2">
        <v>823648</v>
      </c>
      <c r="C6251" s="7">
        <v>26.231671337104402</v>
      </c>
      <c r="D6251" s="7">
        <v>39.113732139636603</v>
      </c>
      <c r="E6251" s="19" t="s">
        <v>6451</v>
      </c>
      <c r="F6251" s="46">
        <f>INDEX(Δεδομένα!$P:$P,MATCH('2021'!E6251,Δεδομένα!$O:$O,0))</f>
        <v>198</v>
      </c>
      <c r="G6251" s="49" t="s">
        <v>6384</v>
      </c>
      <c r="H6251" s="51" t="str">
        <f>INDEX(Δεδομένα!B$1:B$51,MATCH('2021'!G6251,Δεδομένα!A$1:A$51,0))</f>
        <v>ΒΟΡΕΙΟΥ ΑΙΓΑΙΟΥ</v>
      </c>
      <c r="I6251" s="53">
        <f>INDEX(Δεδομένα!E$1:E$13,MATCH('2021'!H6251,Δεδομένα!D$1:D$13,0))</f>
        <v>11</v>
      </c>
      <c r="J6251" s="4">
        <v>44233</v>
      </c>
      <c r="K6251" s="3" t="s">
        <v>298</v>
      </c>
      <c r="L6251" s="17" t="str">
        <f t="shared" si="508"/>
        <v>06/02/2021 12:35</v>
      </c>
      <c r="M6251" s="4">
        <v>44233</v>
      </c>
      <c r="N6251" s="3" t="s">
        <v>529</v>
      </c>
      <c r="O6251" s="17" t="str">
        <f t="shared" si="509"/>
        <v>06/02/2021 14:05</v>
      </c>
      <c r="P6251" s="24">
        <f t="shared" si="510"/>
        <v>6.25E-2</v>
      </c>
      <c r="Q6251" s="28">
        <v>0</v>
      </c>
      <c r="R6251" s="27">
        <f t="shared" si="511"/>
        <v>90</v>
      </c>
      <c r="S6251" s="3" t="s">
        <v>4</v>
      </c>
      <c r="T6251" s="3" t="s">
        <v>6385</v>
      </c>
      <c r="U6251" s="3" t="s">
        <v>4</v>
      </c>
      <c r="V6251" s="3" t="s">
        <v>6452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1</v>
      </c>
      <c r="AC6251" s="5">
        <v>0</v>
      </c>
      <c r="AD6251" s="5">
        <v>0</v>
      </c>
      <c r="AE6251" s="2">
        <v>5</v>
      </c>
      <c r="AF6251" s="2">
        <v>0</v>
      </c>
      <c r="AG6251" s="2">
        <v>0</v>
      </c>
      <c r="AH6251" s="2">
        <v>0</v>
      </c>
      <c r="AI6251" s="2">
        <v>0</v>
      </c>
      <c r="AJ6251" s="2">
        <v>2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 t="s">
        <v>4</v>
      </c>
      <c r="AT6251" s="2" t="s">
        <v>4</v>
      </c>
    </row>
    <row r="6252" spans="1:46" x14ac:dyDescent="0.2">
      <c r="A6252" s="2">
        <v>1648377</v>
      </c>
      <c r="B6252" s="2">
        <v>834749</v>
      </c>
      <c r="C6252" s="7">
        <v>26.196646283077602</v>
      </c>
      <c r="D6252" s="7">
        <v>39.027070175742097</v>
      </c>
      <c r="E6252" s="19" t="s">
        <v>6451</v>
      </c>
      <c r="F6252" s="46">
        <f>INDEX(Δεδομένα!$P:$P,MATCH('2021'!E6252,Δεδομένα!$O:$O,0))</f>
        <v>198</v>
      </c>
      <c r="G6252" s="49" t="s">
        <v>6384</v>
      </c>
      <c r="H6252" s="51" t="str">
        <f>INDEX(Δεδομένα!B$1:B$51,MATCH('2021'!G6252,Δεδομένα!A$1:A$51,0))</f>
        <v>ΒΟΡΕΙΟΥ ΑΙΓΑΙΟΥ</v>
      </c>
      <c r="I6252" s="53">
        <f>INDEX(Δεδομένα!E$1:E$13,MATCH('2021'!H6252,Δεδομένα!D$1:D$13,0))</f>
        <v>11</v>
      </c>
      <c r="J6252" s="4">
        <v>44259</v>
      </c>
      <c r="K6252" s="3" t="s">
        <v>552</v>
      </c>
      <c r="L6252" s="17" t="str">
        <f t="shared" si="508"/>
        <v>04/03/2021 13:00</v>
      </c>
      <c r="M6252" s="4">
        <v>44259</v>
      </c>
      <c r="N6252" s="3" t="s">
        <v>2243</v>
      </c>
      <c r="O6252" s="17" t="str">
        <f t="shared" si="509"/>
        <v>04/03/2021 19:42</v>
      </c>
      <c r="P6252" s="24">
        <f t="shared" si="510"/>
        <v>0.27916666666715173</v>
      </c>
      <c r="Q6252" s="28">
        <v>0</v>
      </c>
      <c r="R6252" s="27">
        <f t="shared" si="511"/>
        <v>402.00000000069849</v>
      </c>
      <c r="S6252" s="3" t="s">
        <v>4</v>
      </c>
      <c r="T6252" s="3" t="s">
        <v>6414</v>
      </c>
      <c r="U6252" s="3" t="s">
        <v>1815</v>
      </c>
      <c r="V6252" s="3" t="s">
        <v>6453</v>
      </c>
      <c r="W6252" s="5">
        <v>0</v>
      </c>
      <c r="X6252" s="5">
        <v>3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2">
        <v>12</v>
      </c>
      <c r="AF6252" s="2">
        <v>0</v>
      </c>
      <c r="AG6252" s="2">
        <v>0</v>
      </c>
      <c r="AH6252" s="2">
        <v>0</v>
      </c>
      <c r="AI6252" s="2">
        <v>0</v>
      </c>
      <c r="AJ6252" s="2">
        <v>5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 t="s">
        <v>4</v>
      </c>
      <c r="AT6252" s="2" t="s">
        <v>4</v>
      </c>
    </row>
    <row r="6253" spans="1:46" x14ac:dyDescent="0.2">
      <c r="A6253" s="2">
        <v>1648406</v>
      </c>
      <c r="B6253" s="2">
        <v>836330</v>
      </c>
      <c r="C6253" s="7">
        <v>26.256254093059699</v>
      </c>
      <c r="D6253" s="7">
        <v>39.134909119541298</v>
      </c>
      <c r="E6253" s="19" t="s">
        <v>6451</v>
      </c>
      <c r="F6253" s="46">
        <f>INDEX(Δεδομένα!$P:$P,MATCH('2021'!E6253,Δεδομένα!$O:$O,0))</f>
        <v>198</v>
      </c>
      <c r="G6253" s="49" t="s">
        <v>6384</v>
      </c>
      <c r="H6253" s="51" t="str">
        <f>INDEX(Δεδομένα!B$1:B$51,MATCH('2021'!G6253,Δεδομένα!A$1:A$51,0))</f>
        <v>ΒΟΡΕΙΟΥ ΑΙΓΑΙΟΥ</v>
      </c>
      <c r="I6253" s="53">
        <f>INDEX(Δεδομένα!E$1:E$13,MATCH('2021'!H6253,Δεδομένα!D$1:D$13,0))</f>
        <v>11</v>
      </c>
      <c r="J6253" s="4">
        <v>44264</v>
      </c>
      <c r="K6253" s="3" t="s">
        <v>490</v>
      </c>
      <c r="L6253" s="17" t="str">
        <f t="shared" si="508"/>
        <v>09/03/2021 16:00</v>
      </c>
      <c r="M6253" s="4">
        <v>44266</v>
      </c>
      <c r="N6253" s="3" t="s">
        <v>707</v>
      </c>
      <c r="O6253" s="17" t="str">
        <f t="shared" si="509"/>
        <v>11/03/2021 06:40</v>
      </c>
      <c r="P6253" s="29">
        <f t="shared" si="510"/>
        <v>1.6111111111167702</v>
      </c>
      <c r="Q6253" s="30">
        <f>1*24</f>
        <v>24</v>
      </c>
      <c r="R6253" s="27">
        <f t="shared" si="511"/>
        <v>2320.0000000081491</v>
      </c>
      <c r="S6253" s="3" t="s">
        <v>4</v>
      </c>
      <c r="T6253" s="3" t="s">
        <v>6414</v>
      </c>
      <c r="U6253" s="3" t="s">
        <v>1815</v>
      </c>
      <c r="V6253" s="3" t="s">
        <v>6450</v>
      </c>
      <c r="W6253" s="5">
        <v>0</v>
      </c>
      <c r="X6253" s="5">
        <v>15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2">
        <v>14</v>
      </c>
      <c r="AF6253" s="2">
        <v>0</v>
      </c>
      <c r="AG6253" s="2">
        <v>0</v>
      </c>
      <c r="AH6253" s="2">
        <v>0</v>
      </c>
      <c r="AI6253" s="2">
        <v>0</v>
      </c>
      <c r="AJ6253" s="2">
        <v>7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 t="s">
        <v>4</v>
      </c>
      <c r="AT6253" s="2" t="s">
        <v>4</v>
      </c>
    </row>
    <row r="6254" spans="1:46" x14ac:dyDescent="0.2">
      <c r="A6254" s="2">
        <v>1652230</v>
      </c>
      <c r="B6254" s="2">
        <v>840945</v>
      </c>
      <c r="D6254" s="2"/>
      <c r="E6254" s="19" t="s">
        <v>6451</v>
      </c>
      <c r="F6254" s="46">
        <f>INDEX(Δεδομένα!$P:$P,MATCH('2021'!E6254,Δεδομένα!$O:$O,0))</f>
        <v>198</v>
      </c>
      <c r="G6254" s="49" t="s">
        <v>6384</v>
      </c>
      <c r="H6254" s="51" t="str">
        <f>INDEX(Δεδομένα!B$1:B$51,MATCH('2021'!G6254,Δεδομένα!A$1:A$51,0))</f>
        <v>ΒΟΡΕΙΟΥ ΑΙΓΑΙΟΥ</v>
      </c>
      <c r="I6254" s="53">
        <f>INDEX(Δεδομένα!E$1:E$13,MATCH('2021'!H6254,Δεδομένα!D$1:D$13,0))</f>
        <v>11</v>
      </c>
      <c r="J6254" s="4">
        <v>44283</v>
      </c>
      <c r="K6254" s="3" t="s">
        <v>2014</v>
      </c>
      <c r="L6254" s="17" t="str">
        <f t="shared" si="508"/>
        <v>28/03/2021 12:54</v>
      </c>
      <c r="M6254" s="4">
        <v>44283</v>
      </c>
      <c r="N6254" s="3" t="s">
        <v>3650</v>
      </c>
      <c r="O6254" s="17" t="str">
        <f t="shared" si="509"/>
        <v>28/03/2021 13:12</v>
      </c>
      <c r="P6254" s="24">
        <f t="shared" si="510"/>
        <v>1.2500000004365575E-2</v>
      </c>
      <c r="Q6254" s="28">
        <v>0</v>
      </c>
      <c r="R6254" s="27">
        <f t="shared" si="511"/>
        <v>18.000000006286427</v>
      </c>
      <c r="S6254" s="3" t="s">
        <v>4</v>
      </c>
      <c r="T6254" s="3" t="s">
        <v>6414</v>
      </c>
      <c r="U6254" s="3" t="s">
        <v>1815</v>
      </c>
      <c r="V6254" s="3" t="s">
        <v>6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0.04</v>
      </c>
      <c r="AC6254" s="5">
        <v>0</v>
      </c>
      <c r="AD6254" s="5">
        <v>0</v>
      </c>
      <c r="AE6254" s="2">
        <v>4</v>
      </c>
      <c r="AF6254" s="2">
        <v>0</v>
      </c>
      <c r="AG6254" s="2">
        <v>0</v>
      </c>
      <c r="AH6254" s="2">
        <v>0</v>
      </c>
      <c r="AI6254" s="2">
        <v>0</v>
      </c>
      <c r="AJ6254" s="2">
        <v>2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 t="s">
        <v>4</v>
      </c>
      <c r="AT6254" s="2" t="s">
        <v>4</v>
      </c>
    </row>
    <row r="6255" spans="1:46" x14ac:dyDescent="0.2">
      <c r="A6255" s="2">
        <v>1656979</v>
      </c>
      <c r="B6255" s="2">
        <v>844331</v>
      </c>
      <c r="C6255" s="7">
        <v>26.388590702354598</v>
      </c>
      <c r="D6255" s="7">
        <v>39.084347561375502</v>
      </c>
      <c r="E6255" s="19" t="s">
        <v>6451</v>
      </c>
      <c r="F6255" s="46">
        <f>INDEX(Δεδομένα!$P:$P,MATCH('2021'!E6255,Δεδομένα!$O:$O,0))</f>
        <v>198</v>
      </c>
      <c r="G6255" s="49" t="s">
        <v>6384</v>
      </c>
      <c r="H6255" s="51" t="str">
        <f>INDEX(Δεδομένα!B$1:B$51,MATCH('2021'!G6255,Δεδομένα!A$1:A$51,0))</f>
        <v>ΒΟΡΕΙΟΥ ΑΙΓΑΙΟΥ</v>
      </c>
      <c r="I6255" s="53">
        <f>INDEX(Δεδομένα!E$1:E$13,MATCH('2021'!H6255,Δεδομένα!D$1:D$13,0))</f>
        <v>11</v>
      </c>
      <c r="J6255" s="4">
        <v>44296</v>
      </c>
      <c r="K6255" s="3" t="s">
        <v>826</v>
      </c>
      <c r="L6255" s="17" t="str">
        <f t="shared" si="508"/>
        <v>10/04/2021 10:39</v>
      </c>
      <c r="M6255" s="4">
        <v>44296</v>
      </c>
      <c r="N6255" s="3" t="s">
        <v>137</v>
      </c>
      <c r="O6255" s="17" t="str">
        <f t="shared" si="509"/>
        <v>10/04/2021 12:09</v>
      </c>
      <c r="P6255" s="24">
        <f t="shared" si="510"/>
        <v>6.25E-2</v>
      </c>
      <c r="Q6255" s="28">
        <v>0</v>
      </c>
      <c r="R6255" s="27">
        <f t="shared" si="511"/>
        <v>90</v>
      </c>
      <c r="S6255" s="3" t="s">
        <v>4</v>
      </c>
      <c r="T6255" s="3" t="s">
        <v>6385</v>
      </c>
      <c r="U6255" s="3" t="s">
        <v>6454</v>
      </c>
      <c r="V6255" s="3" t="s">
        <v>5934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1</v>
      </c>
      <c r="AC6255" s="5">
        <v>0</v>
      </c>
      <c r="AD6255" s="5">
        <v>0</v>
      </c>
      <c r="AE6255" s="2">
        <v>4</v>
      </c>
      <c r="AF6255" s="2">
        <v>0</v>
      </c>
      <c r="AG6255" s="2">
        <v>0</v>
      </c>
      <c r="AH6255" s="2">
        <v>0</v>
      </c>
      <c r="AI6255" s="2">
        <v>0</v>
      </c>
      <c r="AJ6255" s="2">
        <v>2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 t="s">
        <v>4</v>
      </c>
      <c r="AT6255" s="2" t="s">
        <v>4</v>
      </c>
    </row>
    <row r="6256" spans="1:46" x14ac:dyDescent="0.2">
      <c r="A6256" s="2">
        <v>1714210</v>
      </c>
      <c r="B6256" s="2">
        <v>861768</v>
      </c>
      <c r="C6256" s="7">
        <v>26.310984650206901</v>
      </c>
      <c r="D6256" s="7">
        <v>39.0927682796328</v>
      </c>
      <c r="E6256" s="19" t="s">
        <v>6451</v>
      </c>
      <c r="F6256" s="46">
        <f>INDEX(Δεδομένα!$P:$P,MATCH('2021'!E6256,Δεδομένα!$O:$O,0))</f>
        <v>198</v>
      </c>
      <c r="G6256" s="49" t="s">
        <v>6384</v>
      </c>
      <c r="H6256" s="51" t="str">
        <f>INDEX(Δεδομένα!B$1:B$51,MATCH('2021'!G6256,Δεδομένα!A$1:A$51,0))</f>
        <v>ΒΟΡΕΙΟΥ ΑΙΓΑΙΟΥ</v>
      </c>
      <c r="I6256" s="53">
        <f>INDEX(Δεδομένα!E$1:E$13,MATCH('2021'!H6256,Δεδομένα!D$1:D$13,0))</f>
        <v>11</v>
      </c>
      <c r="J6256" s="4">
        <v>44361</v>
      </c>
      <c r="K6256" s="3" t="s">
        <v>499</v>
      </c>
      <c r="L6256" s="17" t="str">
        <f t="shared" si="508"/>
        <v>14/06/2021 15:10</v>
      </c>
      <c r="M6256" s="4">
        <v>44361</v>
      </c>
      <c r="N6256" s="3" t="s">
        <v>526</v>
      </c>
      <c r="O6256" s="17" t="str">
        <f t="shared" si="509"/>
        <v>14/06/2021 17:05</v>
      </c>
      <c r="P6256" s="24">
        <f t="shared" si="510"/>
        <v>7.9861111109494232E-2</v>
      </c>
      <c r="Q6256" s="28">
        <v>0</v>
      </c>
      <c r="R6256" s="27">
        <f t="shared" si="511"/>
        <v>114.99999999767169</v>
      </c>
      <c r="S6256" s="3" t="s">
        <v>4</v>
      </c>
      <c r="T6256" s="3" t="s">
        <v>6385</v>
      </c>
      <c r="U6256" s="3" t="s">
        <v>6454</v>
      </c>
      <c r="V6256" s="3" t="s">
        <v>6455</v>
      </c>
      <c r="W6256" s="5">
        <v>0</v>
      </c>
      <c r="X6256" s="5">
        <v>0.1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2">
        <v>4</v>
      </c>
      <c r="AF6256" s="2">
        <v>0</v>
      </c>
      <c r="AG6256" s="2">
        <v>0</v>
      </c>
      <c r="AH6256" s="2">
        <v>0</v>
      </c>
      <c r="AI6256" s="2">
        <v>0</v>
      </c>
      <c r="AJ6256" s="2">
        <v>2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</row>
    <row r="6257" spans="1:46" x14ac:dyDescent="0.2">
      <c r="A6257" s="2">
        <v>1724550</v>
      </c>
      <c r="B6257" s="2">
        <v>907874</v>
      </c>
      <c r="C6257" s="7">
        <v>26.134488836351601</v>
      </c>
      <c r="D6257" s="7">
        <v>39.082964907202602</v>
      </c>
      <c r="E6257" s="19" t="s">
        <v>6451</v>
      </c>
      <c r="F6257" s="46">
        <f>INDEX(Δεδομένα!$P:$P,MATCH('2021'!E6257,Δεδομένα!$O:$O,0))</f>
        <v>198</v>
      </c>
      <c r="G6257" s="49" t="s">
        <v>6384</v>
      </c>
      <c r="H6257" s="51" t="str">
        <f>INDEX(Δεδομένα!B$1:B$51,MATCH('2021'!G6257,Δεδομένα!A$1:A$51,0))</f>
        <v>ΒΟΡΕΙΟΥ ΑΙΓΑΙΟΥ</v>
      </c>
      <c r="I6257" s="53">
        <f>INDEX(Δεδομένα!E$1:E$13,MATCH('2021'!H6257,Δεδομένα!D$1:D$13,0))</f>
        <v>11</v>
      </c>
      <c r="J6257" s="4">
        <v>44510</v>
      </c>
      <c r="K6257" s="3" t="s">
        <v>284</v>
      </c>
      <c r="L6257" s="17" t="str">
        <f t="shared" si="508"/>
        <v>10/11/2021 00:01</v>
      </c>
      <c r="M6257" s="4">
        <v>44510</v>
      </c>
      <c r="N6257" s="3" t="s">
        <v>4083</v>
      </c>
      <c r="O6257" s="17" t="str">
        <f t="shared" si="509"/>
        <v>10/11/2021 01:55</v>
      </c>
      <c r="P6257" s="24">
        <f t="shared" si="510"/>
        <v>7.9166666662786156E-2</v>
      </c>
      <c r="Q6257" s="28">
        <v>0</v>
      </c>
      <c r="R6257" s="27">
        <f t="shared" si="511"/>
        <v>113.99999999441206</v>
      </c>
      <c r="S6257" s="3" t="s">
        <v>4</v>
      </c>
      <c r="T6257" s="3" t="s">
        <v>6414</v>
      </c>
      <c r="U6257" s="3" t="s">
        <v>6456</v>
      </c>
      <c r="V6257" s="3" t="s">
        <v>6457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0.01</v>
      </c>
      <c r="AC6257" s="5">
        <v>0</v>
      </c>
      <c r="AD6257" s="5">
        <v>0</v>
      </c>
      <c r="AE6257" s="2">
        <v>4</v>
      </c>
      <c r="AF6257" s="2">
        <v>0</v>
      </c>
      <c r="AG6257" s="2">
        <v>0</v>
      </c>
      <c r="AH6257" s="2">
        <v>0</v>
      </c>
      <c r="AI6257" s="2">
        <v>0</v>
      </c>
      <c r="AJ6257" s="2">
        <v>2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 t="s">
        <v>4</v>
      </c>
      <c r="AT6257" s="2" t="s">
        <v>4</v>
      </c>
    </row>
    <row r="6258" spans="1:46" x14ac:dyDescent="0.2">
      <c r="A6258" s="2">
        <v>1633726</v>
      </c>
      <c r="B6258" s="2">
        <v>810069</v>
      </c>
      <c r="C6258" s="2"/>
      <c r="D6258" s="2"/>
      <c r="E6258" s="19" t="s">
        <v>6458</v>
      </c>
      <c r="F6258" s="46">
        <f>INDEX(Δεδομένα!$P:$P,MATCH('2021'!E6258,Δεδομένα!$O:$O,0))</f>
        <v>199</v>
      </c>
      <c r="G6258" s="49" t="s">
        <v>6384</v>
      </c>
      <c r="H6258" s="51" t="str">
        <f>INDEX(Δεδομένα!B$1:B$51,MATCH('2021'!G6258,Δεδομένα!A$1:A$51,0))</f>
        <v>ΒΟΡΕΙΟΥ ΑΙΓΑΙΟΥ</v>
      </c>
      <c r="I6258" s="53">
        <f>INDEX(Δεδομένα!E$1:E$13,MATCH('2021'!H6258,Δεδομένα!D$1:D$13,0))</f>
        <v>11</v>
      </c>
      <c r="J6258" s="4">
        <v>44217</v>
      </c>
      <c r="K6258" s="3" t="s">
        <v>341</v>
      </c>
      <c r="L6258" s="17" t="str">
        <f t="shared" si="508"/>
        <v>21/01/2021 17:55</v>
      </c>
      <c r="M6258" s="4">
        <v>44217</v>
      </c>
      <c r="N6258" s="3" t="s">
        <v>9</v>
      </c>
      <c r="O6258" s="17" t="str">
        <f t="shared" si="509"/>
        <v>21/01/2021 18:15</v>
      </c>
      <c r="P6258" s="24">
        <f t="shared" si="510"/>
        <v>1.3888888883229811E-2</v>
      </c>
      <c r="Q6258" s="28">
        <v>0</v>
      </c>
      <c r="R6258" s="27">
        <f t="shared" si="511"/>
        <v>19.999999991850927</v>
      </c>
      <c r="S6258" s="3" t="s">
        <v>4</v>
      </c>
      <c r="T6258" s="3" t="s">
        <v>6385</v>
      </c>
      <c r="U6258" s="3" t="s">
        <v>4</v>
      </c>
      <c r="V6258" s="3" t="s">
        <v>6459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1</v>
      </c>
      <c r="AC6258" s="5">
        <v>0</v>
      </c>
      <c r="AD6258" s="5">
        <v>0</v>
      </c>
      <c r="AE6258" s="2">
        <v>3</v>
      </c>
      <c r="AF6258" s="2">
        <v>0</v>
      </c>
      <c r="AG6258" s="2">
        <v>0</v>
      </c>
      <c r="AH6258" s="2">
        <v>0</v>
      </c>
      <c r="AI6258" s="2">
        <v>0</v>
      </c>
      <c r="AJ6258" s="2">
        <v>1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 t="s">
        <v>4</v>
      </c>
      <c r="AT6258" s="2" t="s">
        <v>4</v>
      </c>
    </row>
    <row r="6259" spans="1:46" x14ac:dyDescent="0.2">
      <c r="A6259" s="2">
        <v>1648307</v>
      </c>
      <c r="B6259" s="2">
        <v>832905</v>
      </c>
      <c r="C6259" s="7">
        <v>26.3004648355104</v>
      </c>
      <c r="D6259" s="7">
        <v>39.005205617996602</v>
      </c>
      <c r="E6259" s="19" t="s">
        <v>6458</v>
      </c>
      <c r="F6259" s="46">
        <f>INDEX(Δεδομένα!$P:$P,MATCH('2021'!E6259,Δεδομένα!$O:$O,0))</f>
        <v>199</v>
      </c>
      <c r="G6259" s="49" t="s">
        <v>6384</v>
      </c>
      <c r="H6259" s="51" t="str">
        <f>INDEX(Δεδομένα!B$1:B$51,MATCH('2021'!G6259,Δεδομένα!A$1:A$51,0))</f>
        <v>ΒΟΡΕΙΟΥ ΑΙΓΑΙΟΥ</v>
      </c>
      <c r="I6259" s="53">
        <f>INDEX(Δεδομένα!E$1:E$13,MATCH('2021'!H6259,Δεδομένα!D$1:D$13,0))</f>
        <v>11</v>
      </c>
      <c r="J6259" s="4">
        <v>44253</v>
      </c>
      <c r="K6259" s="3" t="s">
        <v>299</v>
      </c>
      <c r="L6259" s="17" t="str">
        <f t="shared" si="508"/>
        <v>26/02/2021 13:10</v>
      </c>
      <c r="M6259" s="4">
        <v>44253</v>
      </c>
      <c r="N6259" s="3" t="s">
        <v>740</v>
      </c>
      <c r="O6259" s="17" t="str">
        <f t="shared" si="509"/>
        <v>26/02/2021 16:42</v>
      </c>
      <c r="P6259" s="24">
        <f t="shared" si="510"/>
        <v>0.14722222222189885</v>
      </c>
      <c r="Q6259" s="28">
        <v>0</v>
      </c>
      <c r="R6259" s="27">
        <f t="shared" si="511"/>
        <v>211.99999999953434</v>
      </c>
      <c r="S6259" s="3" t="s">
        <v>4</v>
      </c>
      <c r="T6259" s="3" t="s">
        <v>6385</v>
      </c>
      <c r="U6259" s="3" t="s">
        <v>838</v>
      </c>
      <c r="V6259" s="3" t="s">
        <v>6460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0.5</v>
      </c>
      <c r="AC6259" s="5">
        <v>0</v>
      </c>
      <c r="AD6259" s="5">
        <v>0</v>
      </c>
      <c r="AE6259" s="2">
        <v>4</v>
      </c>
      <c r="AF6259" s="2">
        <v>0</v>
      </c>
      <c r="AG6259" s="2">
        <v>2</v>
      </c>
      <c r="AH6259" s="2">
        <v>0</v>
      </c>
      <c r="AI6259" s="2">
        <v>0</v>
      </c>
      <c r="AJ6259" s="2">
        <v>2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 t="s">
        <v>4</v>
      </c>
      <c r="AT6259" s="2" t="s">
        <v>4</v>
      </c>
    </row>
    <row r="6260" spans="1:46" x14ac:dyDescent="0.2">
      <c r="A6260" s="2">
        <v>1648369</v>
      </c>
      <c r="B6260" s="2">
        <v>834535</v>
      </c>
      <c r="C6260" s="7">
        <v>26.407142615329199</v>
      </c>
      <c r="D6260" s="7">
        <v>38.980423361438902</v>
      </c>
      <c r="E6260" s="19" t="s">
        <v>6458</v>
      </c>
      <c r="F6260" s="46">
        <f>INDEX(Δεδομένα!$P:$P,MATCH('2021'!E6260,Δεδομένα!$O:$O,0))</f>
        <v>199</v>
      </c>
      <c r="G6260" s="49" t="s">
        <v>6384</v>
      </c>
      <c r="H6260" s="51" t="str">
        <f>INDEX(Δεδομένα!B$1:B$51,MATCH('2021'!G6260,Δεδομένα!A$1:A$51,0))</f>
        <v>ΒΟΡΕΙΟΥ ΑΙΓΑΙΟΥ</v>
      </c>
      <c r="I6260" s="53">
        <f>INDEX(Δεδομένα!E$1:E$13,MATCH('2021'!H6260,Δεδομένα!D$1:D$13,0))</f>
        <v>11</v>
      </c>
      <c r="J6260" s="4">
        <v>44258</v>
      </c>
      <c r="K6260" s="3" t="s">
        <v>566</v>
      </c>
      <c r="L6260" s="17" t="str">
        <f t="shared" si="508"/>
        <v>03/03/2021 18:40</v>
      </c>
      <c r="M6260" s="4">
        <v>44258</v>
      </c>
      <c r="N6260" s="3" t="s">
        <v>147</v>
      </c>
      <c r="O6260" s="17" t="str">
        <f t="shared" si="509"/>
        <v>03/03/2021 20:00</v>
      </c>
      <c r="P6260" s="24">
        <f t="shared" si="510"/>
        <v>5.5555555554747116E-2</v>
      </c>
      <c r="Q6260" s="28">
        <v>0</v>
      </c>
      <c r="R6260" s="27">
        <f t="shared" si="511"/>
        <v>79.999999998835847</v>
      </c>
      <c r="S6260" s="3" t="s">
        <v>4</v>
      </c>
      <c r="T6260" s="3" t="s">
        <v>6385</v>
      </c>
      <c r="U6260" s="3" t="s">
        <v>6461</v>
      </c>
      <c r="V6260" s="3" t="s">
        <v>6453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0.05</v>
      </c>
      <c r="AC6260" s="5">
        <v>0</v>
      </c>
      <c r="AD6260" s="5">
        <v>0</v>
      </c>
      <c r="AE6260" s="2">
        <v>2</v>
      </c>
      <c r="AF6260" s="2">
        <v>0</v>
      </c>
      <c r="AG6260" s="2">
        <v>4</v>
      </c>
      <c r="AH6260" s="2">
        <v>0</v>
      </c>
      <c r="AI6260" s="2">
        <v>0</v>
      </c>
      <c r="AJ6260" s="2">
        <v>2</v>
      </c>
      <c r="AK6260" s="2">
        <v>2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 t="s">
        <v>4</v>
      </c>
      <c r="AT6260" s="2" t="s">
        <v>4</v>
      </c>
    </row>
    <row r="6261" spans="1:46" x14ac:dyDescent="0.2">
      <c r="A6261" s="2">
        <v>1648397</v>
      </c>
      <c r="B6261" s="2">
        <v>835789</v>
      </c>
      <c r="C6261" s="7">
        <v>26.494457709672702</v>
      </c>
      <c r="D6261" s="7">
        <v>39.026258095781003</v>
      </c>
      <c r="E6261" s="19" t="s">
        <v>6458</v>
      </c>
      <c r="F6261" s="46">
        <f>INDEX(Δεδομένα!$P:$P,MATCH('2021'!E6261,Δεδομένα!$O:$O,0))</f>
        <v>199</v>
      </c>
      <c r="G6261" s="49" t="s">
        <v>6384</v>
      </c>
      <c r="H6261" s="51" t="str">
        <f>INDEX(Δεδομένα!B$1:B$51,MATCH('2021'!G6261,Δεδομένα!A$1:A$51,0))</f>
        <v>ΒΟΡΕΙΟΥ ΑΙΓΑΙΟΥ</v>
      </c>
      <c r="I6261" s="53">
        <f>INDEX(Δεδομένα!E$1:E$13,MATCH('2021'!H6261,Δεδομένα!D$1:D$13,0))</f>
        <v>11</v>
      </c>
      <c r="J6261" s="4">
        <v>44262</v>
      </c>
      <c r="K6261" s="3" t="s">
        <v>537</v>
      </c>
      <c r="L6261" s="17" t="str">
        <f t="shared" si="508"/>
        <v>07/03/2021 14:02</v>
      </c>
      <c r="M6261" s="4">
        <v>44262</v>
      </c>
      <c r="N6261" s="3" t="s">
        <v>656</v>
      </c>
      <c r="O6261" s="17" t="str">
        <f t="shared" si="509"/>
        <v>07/03/2021 14:55</v>
      </c>
      <c r="P6261" s="24">
        <f t="shared" si="510"/>
        <v>3.680555555911269E-2</v>
      </c>
      <c r="Q6261" s="28">
        <v>0</v>
      </c>
      <c r="R6261" s="27">
        <f t="shared" si="511"/>
        <v>53.000000005122274</v>
      </c>
      <c r="S6261" s="3" t="s">
        <v>4</v>
      </c>
      <c r="T6261" s="3" t="s">
        <v>6385</v>
      </c>
      <c r="U6261" s="3" t="s">
        <v>6462</v>
      </c>
      <c r="V6261" s="3" t="s">
        <v>6463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0.01</v>
      </c>
      <c r="AC6261" s="5">
        <v>0</v>
      </c>
      <c r="AD6261" s="5">
        <v>0</v>
      </c>
      <c r="AE6261" s="2">
        <v>1</v>
      </c>
      <c r="AF6261" s="2">
        <v>0</v>
      </c>
      <c r="AG6261" s="2">
        <v>3</v>
      </c>
      <c r="AH6261" s="2">
        <v>0</v>
      </c>
      <c r="AI6261" s="2">
        <v>0</v>
      </c>
      <c r="AJ6261" s="2">
        <v>1</v>
      </c>
      <c r="AK6261" s="2">
        <v>1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 t="s">
        <v>4</v>
      </c>
      <c r="AT6261" s="2" t="s">
        <v>4</v>
      </c>
    </row>
    <row r="6262" spans="1:46" x14ac:dyDescent="0.2">
      <c r="A6262" s="2">
        <v>1648411</v>
      </c>
      <c r="B6262" s="2">
        <v>836599</v>
      </c>
      <c r="D6262" s="2"/>
      <c r="E6262" s="19" t="s">
        <v>6458</v>
      </c>
      <c r="F6262" s="46">
        <f>INDEX(Δεδομένα!$P:$P,MATCH('2021'!E6262,Δεδομένα!$O:$O,0))</f>
        <v>199</v>
      </c>
      <c r="G6262" s="49" t="s">
        <v>6384</v>
      </c>
      <c r="H6262" s="51" t="str">
        <f>INDEX(Δεδομένα!B$1:B$51,MATCH('2021'!G6262,Δεδομένα!A$1:A$51,0))</f>
        <v>ΒΟΡΕΙΟΥ ΑΙΓΑΙΟΥ</v>
      </c>
      <c r="I6262" s="53">
        <f>INDEX(Δεδομένα!E$1:E$13,MATCH('2021'!H6262,Δεδομένα!D$1:D$13,0))</f>
        <v>11</v>
      </c>
      <c r="J6262" s="4">
        <v>44265</v>
      </c>
      <c r="K6262" s="3" t="s">
        <v>1016</v>
      </c>
      <c r="L6262" s="17" t="str">
        <f t="shared" si="508"/>
        <v>10/03/2021 14:25</v>
      </c>
      <c r="M6262" s="4">
        <v>44265</v>
      </c>
      <c r="N6262" s="3" t="s">
        <v>2633</v>
      </c>
      <c r="O6262" s="17" t="str">
        <f t="shared" si="509"/>
        <v>10/03/2021 15:17</v>
      </c>
      <c r="P6262" s="24">
        <f t="shared" si="510"/>
        <v>3.6111111112404615E-2</v>
      </c>
      <c r="Q6262" s="28">
        <v>0</v>
      </c>
      <c r="R6262" s="27">
        <f t="shared" si="511"/>
        <v>52.000000001862645</v>
      </c>
      <c r="S6262" s="3" t="s">
        <v>4</v>
      </c>
      <c r="T6262" s="3" t="s">
        <v>6385</v>
      </c>
      <c r="U6262" s="3" t="s">
        <v>6464</v>
      </c>
      <c r="V6262" s="3" t="s">
        <v>6465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5</v>
      </c>
      <c r="AC6262" s="5">
        <v>0</v>
      </c>
      <c r="AD6262" s="5">
        <v>0</v>
      </c>
      <c r="AE6262" s="2">
        <v>2</v>
      </c>
      <c r="AF6262" s="2">
        <v>0</v>
      </c>
      <c r="AG6262" s="2">
        <v>2</v>
      </c>
      <c r="AH6262" s="2">
        <v>0</v>
      </c>
      <c r="AI6262" s="2">
        <v>0</v>
      </c>
      <c r="AJ6262" s="2">
        <v>1</v>
      </c>
      <c r="AK6262" s="2">
        <v>1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 t="s">
        <v>4</v>
      </c>
      <c r="AT6262" s="2" t="s">
        <v>4</v>
      </c>
    </row>
    <row r="6263" spans="1:46" x14ac:dyDescent="0.2">
      <c r="A6263" s="2">
        <v>1652217</v>
      </c>
      <c r="B6263" s="2">
        <v>839282</v>
      </c>
      <c r="D6263" s="2"/>
      <c r="E6263" s="19" t="s">
        <v>6458</v>
      </c>
      <c r="F6263" s="46">
        <f>INDEX(Δεδομένα!$P:$P,MATCH('2021'!E6263,Δεδομένα!$O:$O,0))</f>
        <v>199</v>
      </c>
      <c r="G6263" s="49" t="s">
        <v>6384</v>
      </c>
      <c r="H6263" s="51" t="str">
        <f>INDEX(Δεδομένα!B$1:B$51,MATCH('2021'!G6263,Δεδομένα!A$1:A$51,0))</f>
        <v>ΒΟΡΕΙΟΥ ΑΙΓΑΙΟΥ</v>
      </c>
      <c r="I6263" s="53">
        <f>INDEX(Δεδομένα!E$1:E$13,MATCH('2021'!H6263,Δεδομένα!D$1:D$13,0))</f>
        <v>11</v>
      </c>
      <c r="J6263" s="4">
        <v>44274</v>
      </c>
      <c r="K6263" s="3" t="s">
        <v>131</v>
      </c>
      <c r="L6263" s="17" t="str">
        <f t="shared" si="508"/>
        <v>19/03/2021 19:15</v>
      </c>
      <c r="M6263" s="4">
        <v>44274</v>
      </c>
      <c r="N6263" s="3" t="s">
        <v>497</v>
      </c>
      <c r="O6263" s="17" t="str">
        <f t="shared" si="509"/>
        <v>19/03/2021 21:00</v>
      </c>
      <c r="P6263" s="24">
        <f t="shared" si="510"/>
        <v>7.2916666664241347E-2</v>
      </c>
      <c r="Q6263" s="28">
        <v>0</v>
      </c>
      <c r="R6263" s="27">
        <f t="shared" si="511"/>
        <v>104.99999999650754</v>
      </c>
      <c r="S6263" s="3" t="s">
        <v>4</v>
      </c>
      <c r="T6263" s="3" t="s">
        <v>6385</v>
      </c>
      <c r="U6263" s="3" t="s">
        <v>1841</v>
      </c>
      <c r="V6263" s="3" t="s">
        <v>6466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0.02</v>
      </c>
      <c r="AC6263" s="5">
        <v>0</v>
      </c>
      <c r="AD6263" s="5">
        <v>0</v>
      </c>
      <c r="AE6263" s="2">
        <v>2</v>
      </c>
      <c r="AF6263" s="2">
        <v>0</v>
      </c>
      <c r="AG6263" s="2">
        <v>4</v>
      </c>
      <c r="AH6263" s="2">
        <v>0</v>
      </c>
      <c r="AI6263" s="2">
        <v>0</v>
      </c>
      <c r="AJ6263" s="2">
        <v>1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 t="s">
        <v>4</v>
      </c>
      <c r="AT6263" s="2" t="s">
        <v>4</v>
      </c>
    </row>
    <row r="6264" spans="1:46" x14ac:dyDescent="0.2">
      <c r="A6264" s="2">
        <v>1652223</v>
      </c>
      <c r="B6264" s="2">
        <v>840706</v>
      </c>
      <c r="C6264" s="7">
        <v>26.452519477319498</v>
      </c>
      <c r="D6264" s="7">
        <v>39.058396561114101</v>
      </c>
      <c r="E6264" s="19" t="s">
        <v>6458</v>
      </c>
      <c r="F6264" s="46">
        <f>INDEX(Δεδομένα!$P:$P,MATCH('2021'!E6264,Δεδομένα!$O:$O,0))</f>
        <v>199</v>
      </c>
      <c r="G6264" s="49" t="s">
        <v>6384</v>
      </c>
      <c r="H6264" s="51" t="str">
        <f>INDEX(Δεδομένα!B$1:B$51,MATCH('2021'!G6264,Δεδομένα!A$1:A$51,0))</f>
        <v>ΒΟΡΕΙΟΥ ΑΙΓΑΙΟΥ</v>
      </c>
      <c r="I6264" s="53">
        <f>INDEX(Δεδομένα!E$1:E$13,MATCH('2021'!H6264,Δεδομένα!D$1:D$13,0))</f>
        <v>11</v>
      </c>
      <c r="J6264" s="4">
        <v>44282</v>
      </c>
      <c r="K6264" s="3" t="s">
        <v>2702</v>
      </c>
      <c r="L6264" s="17" t="str">
        <f t="shared" si="508"/>
        <v>27/03/2021 13:13</v>
      </c>
      <c r="M6264" s="4">
        <v>44282</v>
      </c>
      <c r="N6264" s="3" t="s">
        <v>266</v>
      </c>
      <c r="O6264" s="17" t="str">
        <f t="shared" si="509"/>
        <v>27/03/2021 14:24</v>
      </c>
      <c r="P6264" s="24">
        <f t="shared" si="510"/>
        <v>4.9305555556202307E-2</v>
      </c>
      <c r="Q6264" s="28">
        <v>0</v>
      </c>
      <c r="R6264" s="27">
        <f t="shared" si="511"/>
        <v>71.000000000931323</v>
      </c>
      <c r="S6264" s="3" t="s">
        <v>4</v>
      </c>
      <c r="T6264" s="3" t="s">
        <v>6385</v>
      </c>
      <c r="U6264" s="3" t="s">
        <v>6464</v>
      </c>
      <c r="V6264" s="3" t="s">
        <v>6467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0.05</v>
      </c>
      <c r="AC6264" s="5">
        <v>0</v>
      </c>
      <c r="AD6264" s="5">
        <v>0</v>
      </c>
      <c r="AE6264" s="2">
        <v>3</v>
      </c>
      <c r="AF6264" s="2">
        <v>0</v>
      </c>
      <c r="AG6264" s="2">
        <v>2</v>
      </c>
      <c r="AH6264" s="2">
        <v>0</v>
      </c>
      <c r="AI6264" s="2">
        <v>0</v>
      </c>
      <c r="AJ6264" s="2">
        <v>1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 t="s">
        <v>4</v>
      </c>
      <c r="AT6264" s="2" t="s">
        <v>4</v>
      </c>
    </row>
    <row r="6265" spans="1:46" x14ac:dyDescent="0.2">
      <c r="A6265" s="2">
        <v>1656968</v>
      </c>
      <c r="B6265" s="2">
        <v>844150</v>
      </c>
      <c r="C6265" s="7">
        <v>26.3160827672578</v>
      </c>
      <c r="D6265" s="7">
        <v>38.991913437158097</v>
      </c>
      <c r="E6265" s="19" t="s">
        <v>6458</v>
      </c>
      <c r="F6265" s="46">
        <f>INDEX(Δεδομένα!$P:$P,MATCH('2021'!E6265,Δεδομένα!$O:$O,0))</f>
        <v>199</v>
      </c>
      <c r="G6265" s="49" t="s">
        <v>6384</v>
      </c>
      <c r="H6265" s="51" t="str">
        <f>INDEX(Δεδομένα!B$1:B$51,MATCH('2021'!G6265,Δεδομένα!A$1:A$51,0))</f>
        <v>ΒΟΡΕΙΟΥ ΑΙΓΑΙΟΥ</v>
      </c>
      <c r="I6265" s="53">
        <f>INDEX(Δεδομένα!E$1:E$13,MATCH('2021'!H6265,Δεδομένα!D$1:D$13,0))</f>
        <v>11</v>
      </c>
      <c r="J6265" s="4">
        <v>44295</v>
      </c>
      <c r="K6265" s="3" t="s">
        <v>474</v>
      </c>
      <c r="L6265" s="17" t="str">
        <f t="shared" si="508"/>
        <v>09/04/2021 16:50</v>
      </c>
      <c r="M6265" s="4">
        <v>44295</v>
      </c>
      <c r="N6265" s="3" t="s">
        <v>723</v>
      </c>
      <c r="O6265" s="17" t="str">
        <f t="shared" si="509"/>
        <v>09/04/2021 17:18</v>
      </c>
      <c r="P6265" s="24">
        <f t="shared" si="510"/>
        <v>1.9444444442342501E-2</v>
      </c>
      <c r="Q6265" s="28">
        <v>0</v>
      </c>
      <c r="R6265" s="27">
        <f t="shared" si="511"/>
        <v>27.999999996973202</v>
      </c>
      <c r="S6265" s="3" t="s">
        <v>4</v>
      </c>
      <c r="T6265" s="3" t="s">
        <v>6385</v>
      </c>
      <c r="U6265" s="3" t="s">
        <v>6468</v>
      </c>
      <c r="V6265" s="3" t="s">
        <v>6469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0.01</v>
      </c>
      <c r="AC6265" s="5">
        <v>0</v>
      </c>
      <c r="AD6265" s="5">
        <v>0</v>
      </c>
      <c r="AE6265" s="2">
        <v>2</v>
      </c>
      <c r="AF6265" s="2">
        <v>0</v>
      </c>
      <c r="AG6265" s="2">
        <v>2</v>
      </c>
      <c r="AH6265" s="2">
        <v>0</v>
      </c>
      <c r="AI6265" s="2">
        <v>0</v>
      </c>
      <c r="AJ6265" s="2">
        <v>1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 t="s">
        <v>4</v>
      </c>
      <c r="AT6265" s="2" t="s">
        <v>4</v>
      </c>
    </row>
    <row r="6266" spans="1:46" x14ac:dyDescent="0.2">
      <c r="A6266" s="2">
        <v>1664226</v>
      </c>
      <c r="B6266" s="2">
        <v>848772</v>
      </c>
      <c r="C6266" s="7">
        <v>26.464128524348201</v>
      </c>
      <c r="D6266" s="7">
        <v>39.016920499928197</v>
      </c>
      <c r="E6266" s="19" t="s">
        <v>6458</v>
      </c>
      <c r="F6266" s="46">
        <f>INDEX(Δεδομένα!$P:$P,MATCH('2021'!E6266,Δεδομένα!$O:$O,0))</f>
        <v>199</v>
      </c>
      <c r="G6266" s="49" t="s">
        <v>6384</v>
      </c>
      <c r="H6266" s="51" t="str">
        <f>INDEX(Δεδομένα!B$1:B$51,MATCH('2021'!G6266,Δεδομένα!A$1:A$51,0))</f>
        <v>ΒΟΡΕΙΟΥ ΑΙΓΑΙΟΥ</v>
      </c>
      <c r="I6266" s="53">
        <f>INDEX(Δεδομένα!E$1:E$13,MATCH('2021'!H6266,Δεδομένα!D$1:D$13,0))</f>
        <v>11</v>
      </c>
      <c r="J6266" s="4">
        <v>44313</v>
      </c>
      <c r="K6266" s="3" t="s">
        <v>139</v>
      </c>
      <c r="L6266" s="17" t="str">
        <f t="shared" si="508"/>
        <v>27/04/2021 20:32</v>
      </c>
      <c r="M6266" s="4">
        <v>44313</v>
      </c>
      <c r="N6266" s="3" t="s">
        <v>43</v>
      </c>
      <c r="O6266" s="17" t="str">
        <f t="shared" si="509"/>
        <v>27/04/2021 21:30</v>
      </c>
      <c r="P6266" s="24">
        <f t="shared" si="510"/>
        <v>4.0277777778101154E-2</v>
      </c>
      <c r="Q6266" s="28">
        <v>0</v>
      </c>
      <c r="R6266" s="27">
        <f t="shared" si="511"/>
        <v>58.000000000465661</v>
      </c>
      <c r="S6266" s="3" t="s">
        <v>4</v>
      </c>
      <c r="T6266" s="3" t="s">
        <v>6385</v>
      </c>
      <c r="U6266" s="3" t="s">
        <v>6462</v>
      </c>
      <c r="V6266" s="3" t="s">
        <v>6470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0.03</v>
      </c>
      <c r="AC6266" s="5">
        <v>0</v>
      </c>
      <c r="AD6266" s="5">
        <v>0</v>
      </c>
      <c r="AE6266" s="2">
        <v>2</v>
      </c>
      <c r="AF6266" s="2">
        <v>0</v>
      </c>
      <c r="AG6266" s="2">
        <v>3</v>
      </c>
      <c r="AH6266" s="2">
        <v>0</v>
      </c>
      <c r="AI6266" s="2">
        <v>0</v>
      </c>
      <c r="AJ6266" s="2">
        <v>1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 t="s">
        <v>4</v>
      </c>
      <c r="AT6266" s="2" t="s">
        <v>4</v>
      </c>
    </row>
    <row r="6267" spans="1:46" x14ac:dyDescent="0.2">
      <c r="A6267" s="2">
        <v>1664246</v>
      </c>
      <c r="B6267" s="2">
        <v>849463</v>
      </c>
      <c r="C6267" s="7">
        <v>26.463563980160401</v>
      </c>
      <c r="D6267" s="7">
        <v>39.048358496385198</v>
      </c>
      <c r="E6267" s="19" t="s">
        <v>6458</v>
      </c>
      <c r="F6267" s="46">
        <f>INDEX(Δεδομένα!$P:$P,MATCH('2021'!E6267,Δεδομένα!$O:$O,0))</f>
        <v>199</v>
      </c>
      <c r="G6267" s="49" t="s">
        <v>6384</v>
      </c>
      <c r="H6267" s="51" t="str">
        <f>INDEX(Δεδομένα!B$1:B$51,MATCH('2021'!G6267,Δεδομένα!A$1:A$51,0))</f>
        <v>ΒΟΡΕΙΟΥ ΑΙΓΑΙΟΥ</v>
      </c>
      <c r="I6267" s="53">
        <f>INDEX(Δεδομένα!E$1:E$13,MATCH('2021'!H6267,Δεδομένα!D$1:D$13,0))</f>
        <v>11</v>
      </c>
      <c r="J6267" s="4">
        <v>44316</v>
      </c>
      <c r="K6267" s="3" t="s">
        <v>656</v>
      </c>
      <c r="L6267" s="17" t="str">
        <f t="shared" si="508"/>
        <v>30/04/2021 14:55</v>
      </c>
      <c r="M6267" s="4">
        <v>44316</v>
      </c>
      <c r="N6267" s="3" t="s">
        <v>146</v>
      </c>
      <c r="O6267" s="17" t="str">
        <f t="shared" si="509"/>
        <v>30/04/2021 16:30</v>
      </c>
      <c r="P6267" s="24">
        <f t="shared" si="510"/>
        <v>6.5972222218988463E-2</v>
      </c>
      <c r="Q6267" s="28">
        <v>0</v>
      </c>
      <c r="R6267" s="27">
        <f t="shared" si="511"/>
        <v>94.999999995343387</v>
      </c>
      <c r="S6267" s="3" t="s">
        <v>4</v>
      </c>
      <c r="T6267" s="3" t="s">
        <v>6385</v>
      </c>
      <c r="U6267" s="3" t="s">
        <v>6464</v>
      </c>
      <c r="V6267" s="3" t="s">
        <v>6471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0.05</v>
      </c>
      <c r="AC6267" s="5">
        <v>0</v>
      </c>
      <c r="AD6267" s="5">
        <v>0</v>
      </c>
      <c r="AE6267" s="2">
        <v>2</v>
      </c>
      <c r="AF6267" s="2">
        <v>0</v>
      </c>
      <c r="AG6267" s="2">
        <v>0</v>
      </c>
      <c r="AH6267" s="2">
        <v>0</v>
      </c>
      <c r="AI6267" s="2">
        <v>0</v>
      </c>
      <c r="AJ6267" s="2">
        <v>1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 t="s">
        <v>4</v>
      </c>
      <c r="AT6267" s="2" t="s">
        <v>4</v>
      </c>
    </row>
    <row r="6268" spans="1:46" x14ac:dyDescent="0.2">
      <c r="A6268" s="2">
        <v>1664249</v>
      </c>
      <c r="B6268" s="2">
        <v>849542</v>
      </c>
      <c r="D6268" s="2"/>
      <c r="E6268" s="19" t="s">
        <v>6458</v>
      </c>
      <c r="F6268" s="46">
        <f>INDEX(Δεδομένα!$P:$P,MATCH('2021'!E6268,Δεδομένα!$O:$O,0))</f>
        <v>199</v>
      </c>
      <c r="G6268" s="49" t="s">
        <v>6384</v>
      </c>
      <c r="H6268" s="51" t="str">
        <f>INDEX(Δεδομένα!B$1:B$51,MATCH('2021'!G6268,Δεδομένα!A$1:A$51,0))</f>
        <v>ΒΟΡΕΙΟΥ ΑΙΓΑΙΟΥ</v>
      </c>
      <c r="I6268" s="53">
        <f>INDEX(Δεδομένα!E$1:E$13,MATCH('2021'!H6268,Δεδομένα!D$1:D$13,0))</f>
        <v>11</v>
      </c>
      <c r="J6268" s="4">
        <v>44316</v>
      </c>
      <c r="K6268" s="3" t="s">
        <v>424</v>
      </c>
      <c r="L6268" s="17" t="str">
        <f t="shared" si="508"/>
        <v>30/04/2021 20:10</v>
      </c>
      <c r="M6268" s="4">
        <v>44316</v>
      </c>
      <c r="N6268" s="3" t="s">
        <v>450</v>
      </c>
      <c r="O6268" s="17" t="str">
        <f t="shared" si="509"/>
        <v>30/04/2021 20:50</v>
      </c>
      <c r="P6268" s="24">
        <f t="shared" si="510"/>
        <v>2.7777777773735579E-2</v>
      </c>
      <c r="Q6268" s="28">
        <v>0</v>
      </c>
      <c r="R6268" s="27">
        <f t="shared" si="511"/>
        <v>39.999999994179234</v>
      </c>
      <c r="S6268" s="3" t="s">
        <v>4</v>
      </c>
      <c r="T6268" s="3" t="s">
        <v>6385</v>
      </c>
      <c r="U6268" s="3" t="s">
        <v>162</v>
      </c>
      <c r="V6268" s="3" t="s">
        <v>6472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0.03</v>
      </c>
      <c r="AC6268" s="5">
        <v>0</v>
      </c>
      <c r="AD6268" s="5">
        <v>0</v>
      </c>
      <c r="AE6268" s="2">
        <v>2</v>
      </c>
      <c r="AF6268" s="2">
        <v>0</v>
      </c>
      <c r="AG6268" s="2">
        <v>3</v>
      </c>
      <c r="AH6268" s="2">
        <v>0</v>
      </c>
      <c r="AI6268" s="2">
        <v>0</v>
      </c>
      <c r="AJ6268" s="2">
        <v>1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 t="s">
        <v>4</v>
      </c>
      <c r="AT6268" s="2" t="s">
        <v>4</v>
      </c>
    </row>
    <row r="6269" spans="1:46" x14ac:dyDescent="0.2">
      <c r="A6269" s="2">
        <v>1714441</v>
      </c>
      <c r="B6269" s="2">
        <v>869624</v>
      </c>
      <c r="C6269" s="7">
        <v>26.446147401316601</v>
      </c>
      <c r="D6269" s="7">
        <v>39.026595874403803</v>
      </c>
      <c r="E6269" s="19" t="s">
        <v>6458</v>
      </c>
      <c r="F6269" s="46">
        <f>INDEX(Δεδομένα!$P:$P,MATCH('2021'!E6269,Δεδομένα!$O:$O,0))</f>
        <v>199</v>
      </c>
      <c r="G6269" s="49" t="s">
        <v>6384</v>
      </c>
      <c r="H6269" s="51" t="str">
        <f>INDEX(Δεδομένα!B$1:B$51,MATCH('2021'!G6269,Δεδομένα!A$1:A$51,0))</f>
        <v>ΒΟΡΕΙΟΥ ΑΙΓΑΙΟΥ</v>
      </c>
      <c r="I6269" s="53">
        <f>INDEX(Δεδομένα!E$1:E$13,MATCH('2021'!H6269,Δεδομένα!D$1:D$13,0))</f>
        <v>11</v>
      </c>
      <c r="J6269" s="4">
        <v>44387</v>
      </c>
      <c r="K6269" s="3" t="s">
        <v>444</v>
      </c>
      <c r="L6269" s="17" t="str">
        <f t="shared" si="508"/>
        <v>10/07/2021 00:35</v>
      </c>
      <c r="M6269" s="4">
        <v>44387</v>
      </c>
      <c r="N6269" s="3" t="s">
        <v>1755</v>
      </c>
      <c r="O6269" s="17" t="str">
        <f t="shared" si="509"/>
        <v>10/07/2021 03:55</v>
      </c>
      <c r="P6269" s="24">
        <f t="shared" si="510"/>
        <v>0.13888888889050577</v>
      </c>
      <c r="Q6269" s="28">
        <v>0</v>
      </c>
      <c r="R6269" s="27">
        <f t="shared" si="511"/>
        <v>200.00000000232831</v>
      </c>
      <c r="S6269" s="3" t="s">
        <v>4</v>
      </c>
      <c r="T6269" s="3" t="s">
        <v>6385</v>
      </c>
      <c r="U6269" s="3" t="s">
        <v>6462</v>
      </c>
      <c r="V6269" s="3" t="s">
        <v>6462</v>
      </c>
      <c r="W6269" s="5">
        <v>0</v>
      </c>
      <c r="X6269" s="5">
        <v>0.5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2">
        <v>15</v>
      </c>
      <c r="AF6269" s="2">
        <v>5</v>
      </c>
      <c r="AG6269" s="2">
        <v>12</v>
      </c>
      <c r="AH6269" s="2">
        <v>0</v>
      </c>
      <c r="AI6269" s="2">
        <v>0</v>
      </c>
      <c r="AJ6269" s="2">
        <v>10</v>
      </c>
      <c r="AK6269" s="2">
        <v>6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</row>
    <row r="6270" spans="1:46" x14ac:dyDescent="0.2">
      <c r="A6270" s="2">
        <v>1714456</v>
      </c>
      <c r="B6270" s="2">
        <v>871504</v>
      </c>
      <c r="C6270" s="7">
        <v>26.5142156862095</v>
      </c>
      <c r="D6270" s="7">
        <v>38.9811794851977</v>
      </c>
      <c r="E6270" s="19" t="s">
        <v>6458</v>
      </c>
      <c r="F6270" s="46">
        <f>INDEX(Δεδομένα!$P:$P,MATCH('2021'!E6270,Δεδομένα!$O:$O,0))</f>
        <v>199</v>
      </c>
      <c r="G6270" s="49" t="s">
        <v>6384</v>
      </c>
      <c r="H6270" s="51" t="str">
        <f>INDEX(Δεδομένα!B$1:B$51,MATCH('2021'!G6270,Δεδομένα!A$1:A$51,0))</f>
        <v>ΒΟΡΕΙΟΥ ΑΙΓΑΙΟΥ</v>
      </c>
      <c r="I6270" s="53">
        <f>INDEX(Δεδομένα!E$1:E$13,MATCH('2021'!H6270,Δεδομένα!D$1:D$13,0))</f>
        <v>11</v>
      </c>
      <c r="J6270" s="4">
        <v>44392</v>
      </c>
      <c r="K6270" s="3" t="s">
        <v>497</v>
      </c>
      <c r="L6270" s="17" t="str">
        <f t="shared" si="508"/>
        <v>15/07/2021 21:00</v>
      </c>
      <c r="M6270" s="4">
        <v>44393</v>
      </c>
      <c r="N6270" s="3" t="s">
        <v>2381</v>
      </c>
      <c r="O6270" s="17" t="str">
        <f t="shared" si="509"/>
        <v>16/07/2021 09:05</v>
      </c>
      <c r="P6270" s="24">
        <f t="shared" si="510"/>
        <v>0.50347222221898846</v>
      </c>
      <c r="Q6270" s="28">
        <v>0</v>
      </c>
      <c r="R6270" s="27">
        <f t="shared" si="511"/>
        <v>724.99999999534339</v>
      </c>
      <c r="S6270" s="3" t="s">
        <v>4</v>
      </c>
      <c r="T6270" s="3" t="s">
        <v>6385</v>
      </c>
      <c r="U6270" s="3" t="s">
        <v>6462</v>
      </c>
      <c r="V6270" s="3" t="s">
        <v>6473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2</v>
      </c>
      <c r="AC6270" s="5">
        <v>0</v>
      </c>
      <c r="AD6270" s="5">
        <v>0</v>
      </c>
      <c r="AE6270" s="2">
        <v>11</v>
      </c>
      <c r="AF6270" s="2">
        <v>4</v>
      </c>
      <c r="AG6270" s="2">
        <v>9</v>
      </c>
      <c r="AH6270" s="2">
        <v>0</v>
      </c>
      <c r="AI6270" s="2">
        <v>0</v>
      </c>
      <c r="AJ6270" s="2">
        <v>7</v>
      </c>
      <c r="AK6270" s="2">
        <v>2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</row>
    <row r="6271" spans="1:46" x14ac:dyDescent="0.2">
      <c r="A6271" s="2">
        <v>1719751</v>
      </c>
      <c r="B6271" s="2">
        <v>889503</v>
      </c>
      <c r="C6271" s="7">
        <v>26.4292446247273</v>
      </c>
      <c r="D6271" s="7">
        <v>39.027058285533599</v>
      </c>
      <c r="E6271" s="19" t="s">
        <v>6458</v>
      </c>
      <c r="F6271" s="46">
        <f>INDEX(Δεδομένα!$P:$P,MATCH('2021'!E6271,Δεδομένα!$O:$O,0))</f>
        <v>199</v>
      </c>
      <c r="G6271" s="49" t="s">
        <v>6384</v>
      </c>
      <c r="H6271" s="51" t="str">
        <f>INDEX(Δεδομένα!B$1:B$51,MATCH('2021'!G6271,Δεδομένα!A$1:A$51,0))</f>
        <v>ΒΟΡΕΙΟΥ ΑΙΓΑΙΟΥ</v>
      </c>
      <c r="I6271" s="53">
        <f>INDEX(Δεδομένα!E$1:E$13,MATCH('2021'!H6271,Δεδομένα!D$1:D$13,0))</f>
        <v>11</v>
      </c>
      <c r="J6271" s="4">
        <v>44446</v>
      </c>
      <c r="K6271" s="3" t="s">
        <v>201</v>
      </c>
      <c r="L6271" s="17" t="str">
        <f t="shared" si="508"/>
        <v>07/09/2021 15:26</v>
      </c>
      <c r="M6271" s="4">
        <v>44447</v>
      </c>
      <c r="N6271" s="3" t="s">
        <v>256</v>
      </c>
      <c r="O6271" s="17" t="str">
        <f t="shared" si="509"/>
        <v>08/09/2021 20:15</v>
      </c>
      <c r="P6271" s="29">
        <f t="shared" si="510"/>
        <v>1.2006944444437977</v>
      </c>
      <c r="Q6271" s="30">
        <f>1*24</f>
        <v>24</v>
      </c>
      <c r="R6271" s="27">
        <f t="shared" si="511"/>
        <v>1728.9999999990687</v>
      </c>
      <c r="S6271" s="3" t="s">
        <v>4</v>
      </c>
      <c r="T6271" s="3" t="s">
        <v>6385</v>
      </c>
      <c r="U6271" s="3" t="s">
        <v>6462</v>
      </c>
      <c r="V6271" s="3" t="s">
        <v>6474</v>
      </c>
      <c r="W6271" s="5">
        <v>0</v>
      </c>
      <c r="X6271" s="5">
        <v>3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2">
        <v>21</v>
      </c>
      <c r="AF6271" s="2">
        <v>0</v>
      </c>
      <c r="AG6271" s="2">
        <v>20</v>
      </c>
      <c r="AH6271" s="2">
        <v>0</v>
      </c>
      <c r="AI6271" s="2">
        <v>0</v>
      </c>
      <c r="AJ6271" s="2">
        <v>13</v>
      </c>
      <c r="AK6271" s="2">
        <v>0</v>
      </c>
      <c r="AL6271" s="2">
        <v>0</v>
      </c>
      <c r="AM6271" s="2">
        <v>0</v>
      </c>
      <c r="AN6271" s="2">
        <v>1</v>
      </c>
      <c r="AO6271" s="2">
        <v>0</v>
      </c>
      <c r="AP6271" s="2">
        <v>0</v>
      </c>
      <c r="AQ6271" s="2">
        <v>2</v>
      </c>
      <c r="AR6271" s="2">
        <v>0</v>
      </c>
      <c r="AS6271" s="2">
        <v>0</v>
      </c>
      <c r="AT6271" s="2">
        <v>0</v>
      </c>
    </row>
    <row r="6272" spans="1:46" x14ac:dyDescent="0.2">
      <c r="A6272" s="2">
        <v>1724432</v>
      </c>
      <c r="B6272" s="2">
        <v>901619</v>
      </c>
      <c r="C6272" s="7">
        <v>26.417645680743</v>
      </c>
      <c r="D6272" s="7">
        <v>39.044760783464703</v>
      </c>
      <c r="E6272" s="19" t="s">
        <v>6458</v>
      </c>
      <c r="F6272" s="46">
        <f>INDEX(Δεδομένα!$P:$P,MATCH('2021'!E6272,Δεδομένα!$O:$O,0))</f>
        <v>199</v>
      </c>
      <c r="G6272" s="49" t="s">
        <v>6384</v>
      </c>
      <c r="H6272" s="51" t="str">
        <f>INDEX(Δεδομένα!B$1:B$51,MATCH('2021'!G6272,Δεδομένα!A$1:A$51,0))</f>
        <v>ΒΟΡΕΙΟΥ ΑΙΓΑΙΟΥ</v>
      </c>
      <c r="I6272" s="53">
        <f>INDEX(Δεδομένα!E$1:E$13,MATCH('2021'!H6272,Δεδομένα!D$1:D$13,0))</f>
        <v>11</v>
      </c>
      <c r="J6272" s="4">
        <v>44485</v>
      </c>
      <c r="K6272" s="3" t="s">
        <v>214</v>
      </c>
      <c r="L6272" s="17" t="str">
        <f t="shared" si="508"/>
        <v>16/10/2021 12:00</v>
      </c>
      <c r="M6272" s="4">
        <v>44485</v>
      </c>
      <c r="N6272" s="3" t="s">
        <v>612</v>
      </c>
      <c r="O6272" s="17" t="str">
        <f t="shared" si="509"/>
        <v>16/10/2021 13:51</v>
      </c>
      <c r="P6272" s="24">
        <f t="shared" si="510"/>
        <v>7.7083333329937886E-2</v>
      </c>
      <c r="Q6272" s="28">
        <v>0</v>
      </c>
      <c r="R6272" s="27">
        <f t="shared" si="511"/>
        <v>110.99999999511056</v>
      </c>
      <c r="S6272" s="3" t="s">
        <v>4</v>
      </c>
      <c r="T6272" s="3" t="s">
        <v>6385</v>
      </c>
      <c r="U6272" s="3" t="s">
        <v>6468</v>
      </c>
      <c r="V6272" s="3" t="s">
        <v>6475</v>
      </c>
      <c r="W6272" s="5">
        <v>0</v>
      </c>
      <c r="X6272" s="5">
        <v>0.01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2">
        <v>2</v>
      </c>
      <c r="AF6272" s="2">
        <v>0</v>
      </c>
      <c r="AG6272" s="2">
        <v>0</v>
      </c>
      <c r="AH6272" s="2">
        <v>0</v>
      </c>
      <c r="AI6272" s="2">
        <v>0</v>
      </c>
      <c r="AJ6272" s="2">
        <v>1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 t="s">
        <v>4</v>
      </c>
      <c r="AT6272" s="2" t="s">
        <v>4</v>
      </c>
    </row>
    <row r="6273" spans="1:46" x14ac:dyDescent="0.2">
      <c r="A6273" s="2">
        <v>1724573</v>
      </c>
      <c r="B6273" s="2">
        <v>908690</v>
      </c>
      <c r="C6273" s="7">
        <v>26.443014567117402</v>
      </c>
      <c r="D6273" s="7">
        <v>39.061399929472103</v>
      </c>
      <c r="E6273" s="19" t="s">
        <v>6458</v>
      </c>
      <c r="F6273" s="46">
        <f>INDEX(Δεδομένα!$P:$P,MATCH('2021'!E6273,Δεδομένα!$O:$O,0))</f>
        <v>199</v>
      </c>
      <c r="G6273" s="49" t="s">
        <v>6384</v>
      </c>
      <c r="H6273" s="51" t="str">
        <f>INDEX(Δεδομένα!B$1:B$51,MATCH('2021'!G6273,Δεδομένα!A$1:A$51,0))</f>
        <v>ΒΟΡΕΙΟΥ ΑΙΓΑΙΟΥ</v>
      </c>
      <c r="I6273" s="53">
        <f>INDEX(Δεδομένα!E$1:E$13,MATCH('2021'!H6273,Δεδομένα!D$1:D$13,0))</f>
        <v>11</v>
      </c>
      <c r="J6273" s="4">
        <v>44513</v>
      </c>
      <c r="K6273" s="3" t="s">
        <v>895</v>
      </c>
      <c r="L6273" s="17" t="str">
        <f t="shared" si="508"/>
        <v>13/11/2021 11:25</v>
      </c>
      <c r="M6273" s="4">
        <v>44513</v>
      </c>
      <c r="N6273" s="3" t="s">
        <v>221</v>
      </c>
      <c r="O6273" s="17" t="str">
        <f t="shared" si="509"/>
        <v>13/11/2021 16:15</v>
      </c>
      <c r="P6273" s="24">
        <f t="shared" si="510"/>
        <v>0.20138888889050577</v>
      </c>
      <c r="Q6273" s="28">
        <v>0</v>
      </c>
      <c r="R6273" s="27">
        <f t="shared" si="511"/>
        <v>290.00000000232831</v>
      </c>
      <c r="S6273" s="3" t="s">
        <v>4</v>
      </c>
      <c r="T6273" s="3" t="s">
        <v>6385</v>
      </c>
      <c r="U6273" s="3" t="s">
        <v>6464</v>
      </c>
      <c r="V6273" s="3" t="s">
        <v>6476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0.4</v>
      </c>
      <c r="AC6273" s="5">
        <v>0</v>
      </c>
      <c r="AD6273" s="5">
        <v>0</v>
      </c>
      <c r="AE6273" s="2">
        <v>4</v>
      </c>
      <c r="AF6273" s="2">
        <v>0</v>
      </c>
      <c r="AG6273" s="2">
        <v>2</v>
      </c>
      <c r="AH6273" s="2">
        <v>0</v>
      </c>
      <c r="AI6273" s="2">
        <v>0</v>
      </c>
      <c r="AJ6273" s="2">
        <v>3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 t="s">
        <v>4</v>
      </c>
      <c r="AT6273" s="2" t="s">
        <v>4</v>
      </c>
    </row>
    <row r="6274" spans="1:46" x14ac:dyDescent="0.2">
      <c r="A6274" s="2">
        <v>1724580</v>
      </c>
      <c r="B6274" s="2">
        <v>909270</v>
      </c>
      <c r="C6274" s="7">
        <v>26.465494020564801</v>
      </c>
      <c r="D6274" s="7">
        <v>39.0681937004899</v>
      </c>
      <c r="E6274" s="19" t="s">
        <v>6458</v>
      </c>
      <c r="F6274" s="46">
        <f>INDEX(Δεδομένα!$P:$P,MATCH('2021'!E6274,Δεδομένα!$O:$O,0))</f>
        <v>199</v>
      </c>
      <c r="G6274" s="49" t="s">
        <v>6384</v>
      </c>
      <c r="H6274" s="51" t="str">
        <f>INDEX(Δεδομένα!B$1:B$51,MATCH('2021'!G6274,Δεδομένα!A$1:A$51,0))</f>
        <v>ΒΟΡΕΙΟΥ ΑΙΓΑΙΟΥ</v>
      </c>
      <c r="I6274" s="53">
        <f>INDEX(Δεδομένα!E$1:E$13,MATCH('2021'!H6274,Δεδομένα!D$1:D$13,0))</f>
        <v>11</v>
      </c>
      <c r="J6274" s="4">
        <v>44515</v>
      </c>
      <c r="K6274" s="3" t="s">
        <v>656</v>
      </c>
      <c r="L6274" s="17" t="str">
        <f t="shared" si="508"/>
        <v>15/11/2021 14:55</v>
      </c>
      <c r="M6274" s="4">
        <v>44515</v>
      </c>
      <c r="N6274" s="3" t="s">
        <v>563</v>
      </c>
      <c r="O6274" s="17" t="str">
        <f t="shared" si="509"/>
        <v>15/11/2021 17:15</v>
      </c>
      <c r="P6274" s="24">
        <f t="shared" si="510"/>
        <v>9.7222222218988463E-2</v>
      </c>
      <c r="Q6274" s="28">
        <v>0</v>
      </c>
      <c r="R6274" s="27">
        <f t="shared" si="511"/>
        <v>139.99999999534339</v>
      </c>
      <c r="S6274" s="3" t="s">
        <v>4</v>
      </c>
      <c r="T6274" s="3" t="s">
        <v>6385</v>
      </c>
      <c r="U6274" s="3" t="s">
        <v>6464</v>
      </c>
      <c r="V6274" s="3" t="s">
        <v>6477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0.1</v>
      </c>
      <c r="AC6274" s="5">
        <v>0</v>
      </c>
      <c r="AD6274" s="5">
        <v>0</v>
      </c>
      <c r="AE6274" s="2">
        <v>3</v>
      </c>
      <c r="AF6274" s="2">
        <v>0</v>
      </c>
      <c r="AG6274" s="2">
        <v>0</v>
      </c>
      <c r="AH6274" s="2">
        <v>0</v>
      </c>
      <c r="AI6274" s="2">
        <v>0</v>
      </c>
      <c r="AJ6274" s="2">
        <v>1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 t="s">
        <v>4</v>
      </c>
      <c r="AT6274" s="2" t="s">
        <v>4</v>
      </c>
    </row>
    <row r="6275" spans="1:46" x14ac:dyDescent="0.2">
      <c r="A6275" s="2">
        <v>1724643</v>
      </c>
      <c r="B6275" s="2">
        <v>913788</v>
      </c>
      <c r="C6275" s="2"/>
      <c r="D6275" s="2"/>
      <c r="E6275" s="19" t="s">
        <v>6458</v>
      </c>
      <c r="F6275" s="46">
        <f>INDEX(Δεδομένα!$P:$P,MATCH('2021'!E6275,Δεδομένα!$O:$O,0))</f>
        <v>199</v>
      </c>
      <c r="G6275" s="49" t="s">
        <v>6384</v>
      </c>
      <c r="H6275" s="51" t="str">
        <f>INDEX(Δεδομένα!B$1:B$51,MATCH('2021'!G6275,Δεδομένα!A$1:A$51,0))</f>
        <v>ΒΟΡΕΙΟΥ ΑΙΓΑΙΟΥ</v>
      </c>
      <c r="I6275" s="53">
        <f>INDEX(Δεδομένα!E$1:E$13,MATCH('2021'!H6275,Δεδομένα!D$1:D$13,0))</f>
        <v>11</v>
      </c>
      <c r="J6275" s="4">
        <v>44531</v>
      </c>
      <c r="K6275" s="3" t="s">
        <v>555</v>
      </c>
      <c r="L6275" s="17" t="str">
        <f t="shared" ref="L6275:L6337" si="512">_xlfn.CONCAT(TEXT(J6275,"ηη/μμ/εεε")," ",TEXT(K6275,"ωω:λλ"))</f>
        <v>01/12/2021 13:30</v>
      </c>
      <c r="M6275" s="4">
        <v>44531</v>
      </c>
      <c r="N6275" s="3" t="s">
        <v>42</v>
      </c>
      <c r="O6275" s="17" t="str">
        <f t="shared" ref="O6275:O6337" si="513">_xlfn.CONCAT(TEXT(M6275,"ηη/μμ/εεε")," ",TEXT(N6275,"ωω:λλ"))</f>
        <v>01/12/2021 14:30</v>
      </c>
      <c r="P6275" s="24">
        <f t="shared" ref="P6275:P6337" si="514">O6275-L6275</f>
        <v>4.1666666664241347E-2</v>
      </c>
      <c r="Q6275" s="28">
        <v>0</v>
      </c>
      <c r="R6275" s="27">
        <f t="shared" ref="R6275:R6337" si="515">P6275*(24*60)</f>
        <v>59.99999999650754</v>
      </c>
      <c r="S6275" s="3" t="s">
        <v>4</v>
      </c>
      <c r="T6275" s="3" t="s">
        <v>6385</v>
      </c>
      <c r="U6275" s="3" t="s">
        <v>6462</v>
      </c>
      <c r="V6275" s="3" t="s">
        <v>6478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0.03</v>
      </c>
      <c r="AC6275" s="5">
        <v>0</v>
      </c>
      <c r="AD6275" s="5">
        <v>0</v>
      </c>
      <c r="AE6275" s="2">
        <v>4</v>
      </c>
      <c r="AF6275" s="2">
        <v>0</v>
      </c>
      <c r="AG6275" s="2">
        <v>0</v>
      </c>
      <c r="AH6275" s="2">
        <v>0</v>
      </c>
      <c r="AI6275" s="2">
        <v>0</v>
      </c>
      <c r="AJ6275" s="2">
        <v>2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 t="s">
        <v>4</v>
      </c>
      <c r="AT6275" s="2" t="s">
        <v>4</v>
      </c>
    </row>
    <row r="6276" spans="1:46" x14ac:dyDescent="0.2">
      <c r="A6276" s="2">
        <v>1724640</v>
      </c>
      <c r="B6276" s="2">
        <v>917873</v>
      </c>
      <c r="C6276" s="7">
        <v>26.463134276809999</v>
      </c>
      <c r="D6276" s="7">
        <v>38.995643540739501</v>
      </c>
      <c r="E6276" s="19" t="s">
        <v>6458</v>
      </c>
      <c r="F6276" s="46">
        <f>INDEX(Δεδομένα!$P:$P,MATCH('2021'!E6276,Δεδομένα!$O:$O,0))</f>
        <v>199</v>
      </c>
      <c r="G6276" s="49" t="s">
        <v>6384</v>
      </c>
      <c r="H6276" s="51" t="str">
        <f>INDEX(Δεδομένα!B$1:B$51,MATCH('2021'!G6276,Δεδομένα!A$1:A$51,0))</f>
        <v>ΒΟΡΕΙΟΥ ΑΙΓΑΙΟΥ</v>
      </c>
      <c r="I6276" s="53">
        <f>INDEX(Δεδομένα!E$1:E$13,MATCH('2021'!H6276,Δεδομένα!D$1:D$13,0))</f>
        <v>11</v>
      </c>
      <c r="J6276" s="4">
        <v>44544</v>
      </c>
      <c r="K6276" s="3" t="s">
        <v>510</v>
      </c>
      <c r="L6276" s="17" t="str">
        <f t="shared" si="512"/>
        <v>14/12/2021 17:20</v>
      </c>
      <c r="M6276" s="4">
        <v>44544</v>
      </c>
      <c r="N6276" s="3" t="s">
        <v>79</v>
      </c>
      <c r="O6276" s="17" t="str">
        <f t="shared" si="513"/>
        <v>14/12/2021 19:10</v>
      </c>
      <c r="P6276" s="24">
        <f t="shared" si="514"/>
        <v>7.6388888890505768E-2</v>
      </c>
      <c r="Q6276" s="28">
        <v>0</v>
      </c>
      <c r="R6276" s="27">
        <f t="shared" si="515"/>
        <v>110.00000000232831</v>
      </c>
      <c r="S6276" s="3" t="s">
        <v>4</v>
      </c>
      <c r="T6276" s="3" t="s">
        <v>6385</v>
      </c>
      <c r="U6276" s="3" t="s">
        <v>6479</v>
      </c>
      <c r="V6276" s="3" t="s">
        <v>6480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0.1</v>
      </c>
      <c r="AC6276" s="5">
        <v>0</v>
      </c>
      <c r="AD6276" s="5">
        <v>0</v>
      </c>
      <c r="AE6276" s="2">
        <v>2</v>
      </c>
      <c r="AF6276" s="2">
        <v>0</v>
      </c>
      <c r="AG6276" s="2">
        <v>2</v>
      </c>
      <c r="AH6276" s="2">
        <v>0</v>
      </c>
      <c r="AI6276" s="2">
        <v>0</v>
      </c>
      <c r="AJ6276" s="2">
        <v>1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 t="s">
        <v>4</v>
      </c>
      <c r="AT6276" s="2" t="s">
        <v>4</v>
      </c>
    </row>
    <row r="6277" spans="1:46" x14ac:dyDescent="0.2">
      <c r="A6277" s="2">
        <v>1724648</v>
      </c>
      <c r="B6277" s="2">
        <v>919352</v>
      </c>
      <c r="C6277" s="7">
        <v>26.3622159469674</v>
      </c>
      <c r="D6277" s="7">
        <v>38.977250659381198</v>
      </c>
      <c r="E6277" s="19" t="s">
        <v>6458</v>
      </c>
      <c r="F6277" s="46">
        <f>INDEX(Δεδομένα!$P:$P,MATCH('2021'!E6277,Δεδομένα!$O:$O,0))</f>
        <v>199</v>
      </c>
      <c r="G6277" s="49" t="s">
        <v>6384</v>
      </c>
      <c r="H6277" s="51" t="str">
        <f>INDEX(Δεδομένα!B$1:B$51,MATCH('2021'!G6277,Δεδομένα!A$1:A$51,0))</f>
        <v>ΒΟΡΕΙΟΥ ΑΙΓΑΙΟΥ</v>
      </c>
      <c r="I6277" s="53">
        <f>INDEX(Δεδομένα!E$1:E$13,MATCH('2021'!H6277,Δεδομένα!D$1:D$13,0))</f>
        <v>11</v>
      </c>
      <c r="J6277" s="4">
        <v>44549</v>
      </c>
      <c r="K6277" s="3" t="s">
        <v>111</v>
      </c>
      <c r="L6277" s="17" t="str">
        <f t="shared" si="512"/>
        <v>19/12/2021 19:20</v>
      </c>
      <c r="M6277" s="4">
        <v>44549</v>
      </c>
      <c r="N6277" s="3" t="s">
        <v>424</v>
      </c>
      <c r="O6277" s="17" t="str">
        <f t="shared" si="513"/>
        <v>19/12/2021 20:10</v>
      </c>
      <c r="P6277" s="24">
        <f t="shared" si="514"/>
        <v>3.4722222226264421E-2</v>
      </c>
      <c r="Q6277" s="28">
        <v>0</v>
      </c>
      <c r="R6277" s="27">
        <f t="shared" si="515"/>
        <v>50.000000005820766</v>
      </c>
      <c r="S6277" s="3" t="s">
        <v>4</v>
      </c>
      <c r="T6277" s="3" t="s">
        <v>6385</v>
      </c>
      <c r="U6277" s="3" t="s">
        <v>6468</v>
      </c>
      <c r="V6277" s="3" t="s">
        <v>6481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0.03</v>
      </c>
      <c r="AD6277" s="5">
        <v>0</v>
      </c>
      <c r="AE6277" s="2">
        <v>2</v>
      </c>
      <c r="AF6277" s="2">
        <v>0</v>
      </c>
      <c r="AG6277" s="2">
        <v>0</v>
      </c>
      <c r="AH6277" s="2">
        <v>0</v>
      </c>
      <c r="AI6277" s="2">
        <v>0</v>
      </c>
      <c r="AJ6277" s="2">
        <v>1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 t="s">
        <v>4</v>
      </c>
      <c r="AT6277" s="2" t="s">
        <v>4</v>
      </c>
    </row>
    <row r="6278" spans="1:46" x14ac:dyDescent="0.2">
      <c r="A6278" s="2">
        <v>1628088</v>
      </c>
      <c r="B6278" s="2">
        <v>815635</v>
      </c>
      <c r="C6278" s="8"/>
      <c r="D6278" s="2"/>
      <c r="E6278" s="19" t="s">
        <v>6482</v>
      </c>
      <c r="F6278" s="46">
        <f>INDEX(Δεδομένα!$P:$P,MATCH('2021'!E6278,Δεδομένα!$O:$O,0))</f>
        <v>200</v>
      </c>
      <c r="G6278" s="49" t="s">
        <v>6384</v>
      </c>
      <c r="H6278" s="51" t="str">
        <f>INDEX(Δεδομένα!B$1:B$51,MATCH('2021'!G6278,Δεδομένα!A$1:A$51,0))</f>
        <v>ΒΟΡΕΙΟΥ ΑΙΓΑΙΟΥ</v>
      </c>
      <c r="I6278" s="53">
        <f>INDEX(Δεδομένα!E$1:E$13,MATCH('2021'!H6278,Δεδομένα!D$1:D$13,0))</f>
        <v>11</v>
      </c>
      <c r="J6278" s="4">
        <v>44197</v>
      </c>
      <c r="K6278" s="3" t="s">
        <v>35</v>
      </c>
      <c r="L6278" s="17" t="str">
        <f t="shared" si="512"/>
        <v>01/01/2021 14:50</v>
      </c>
      <c r="M6278" s="4">
        <v>44197</v>
      </c>
      <c r="N6278" s="3" t="s">
        <v>526</v>
      </c>
      <c r="O6278" s="17" t="str">
        <f t="shared" si="513"/>
        <v>01/01/2021 17:05</v>
      </c>
      <c r="P6278" s="24">
        <f t="shared" si="514"/>
        <v>9.375E-2</v>
      </c>
      <c r="Q6278" s="28">
        <v>0</v>
      </c>
      <c r="R6278" s="27">
        <f t="shared" si="515"/>
        <v>135</v>
      </c>
      <c r="S6278" s="3" t="s">
        <v>4</v>
      </c>
      <c r="T6278" s="3" t="s">
        <v>6483</v>
      </c>
      <c r="U6278" s="3" t="s">
        <v>6372</v>
      </c>
      <c r="V6278" s="3" t="s">
        <v>6372</v>
      </c>
      <c r="W6278" s="5">
        <v>0</v>
      </c>
      <c r="X6278" s="5">
        <v>0</v>
      </c>
      <c r="Y6278" s="5">
        <v>0</v>
      </c>
      <c r="Z6278" s="5">
        <v>0</v>
      </c>
      <c r="AA6278" s="5">
        <v>12</v>
      </c>
      <c r="AB6278" s="5">
        <v>0</v>
      </c>
      <c r="AC6278" s="5">
        <v>0</v>
      </c>
      <c r="AD6278" s="5">
        <v>0</v>
      </c>
      <c r="AE6278" s="2">
        <v>5</v>
      </c>
      <c r="AF6278" s="2">
        <v>0</v>
      </c>
      <c r="AG6278" s="2">
        <v>0</v>
      </c>
      <c r="AH6278" s="2">
        <v>0</v>
      </c>
      <c r="AI6278" s="2">
        <v>0</v>
      </c>
      <c r="AJ6278" s="2">
        <v>2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 t="s">
        <v>4</v>
      </c>
      <c r="AT6278" s="2" t="s">
        <v>4</v>
      </c>
    </row>
    <row r="6279" spans="1:46" x14ac:dyDescent="0.2">
      <c r="A6279" s="2">
        <v>1627849</v>
      </c>
      <c r="B6279" s="2">
        <v>816842</v>
      </c>
      <c r="D6279" s="2"/>
      <c r="E6279" s="19" t="s">
        <v>6482</v>
      </c>
      <c r="F6279" s="46">
        <f>INDEX(Δεδομένα!$P:$P,MATCH('2021'!E6279,Δεδομένα!$O:$O,0))</f>
        <v>200</v>
      </c>
      <c r="G6279" s="49" t="s">
        <v>6384</v>
      </c>
      <c r="H6279" s="51" t="str">
        <f>INDEX(Δεδομένα!B$1:B$51,MATCH('2021'!G6279,Δεδομένα!A$1:A$51,0))</f>
        <v>ΒΟΡΕΙΟΥ ΑΙΓΑΙΟΥ</v>
      </c>
      <c r="I6279" s="53">
        <f>INDEX(Δεδομένα!E$1:E$13,MATCH('2021'!H6279,Δεδομένα!D$1:D$13,0))</f>
        <v>11</v>
      </c>
      <c r="J6279" s="4">
        <v>44203</v>
      </c>
      <c r="K6279" s="3" t="s">
        <v>711</v>
      </c>
      <c r="L6279" s="17" t="str">
        <f t="shared" si="512"/>
        <v>07/01/2021 14:21</v>
      </c>
      <c r="M6279" s="4">
        <v>44203</v>
      </c>
      <c r="N6279" s="3" t="s">
        <v>651</v>
      </c>
      <c r="O6279" s="17" t="str">
        <f t="shared" si="513"/>
        <v>07/01/2021 15:04</v>
      </c>
      <c r="P6279" s="24">
        <f t="shared" si="514"/>
        <v>2.9861111113859806E-2</v>
      </c>
      <c r="Q6279" s="28">
        <v>0</v>
      </c>
      <c r="R6279" s="27">
        <f t="shared" si="515"/>
        <v>43.000000003958121</v>
      </c>
      <c r="S6279" s="3" t="s">
        <v>4</v>
      </c>
      <c r="T6279" s="3" t="s">
        <v>6483</v>
      </c>
      <c r="U6279" s="3" t="s">
        <v>1850</v>
      </c>
      <c r="V6279" s="3" t="s">
        <v>6484</v>
      </c>
      <c r="W6279" s="5">
        <v>0</v>
      </c>
      <c r="X6279" s="5">
        <v>0</v>
      </c>
      <c r="Y6279" s="5">
        <v>0</v>
      </c>
      <c r="Z6279" s="5">
        <v>0.5</v>
      </c>
      <c r="AA6279" s="5">
        <v>0</v>
      </c>
      <c r="AB6279" s="5">
        <v>0</v>
      </c>
      <c r="AC6279" s="5">
        <v>0</v>
      </c>
      <c r="AD6279" s="5">
        <v>0</v>
      </c>
      <c r="AE6279" s="2">
        <v>2</v>
      </c>
      <c r="AF6279" s="2">
        <v>0</v>
      </c>
      <c r="AG6279" s="2">
        <v>0</v>
      </c>
      <c r="AH6279" s="2">
        <v>0</v>
      </c>
      <c r="AI6279" s="2">
        <v>0</v>
      </c>
      <c r="AJ6279" s="2">
        <v>1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 t="s">
        <v>4</v>
      </c>
      <c r="AT6279" s="2" t="s">
        <v>4</v>
      </c>
    </row>
    <row r="6280" spans="1:46" x14ac:dyDescent="0.2">
      <c r="A6280" s="2">
        <v>1631844</v>
      </c>
      <c r="B6280" s="2">
        <v>820585</v>
      </c>
      <c r="C6280" s="7">
        <v>25.3397482805015</v>
      </c>
      <c r="D6280" s="7">
        <v>39.865529335105002</v>
      </c>
      <c r="E6280" s="19" t="s">
        <v>6482</v>
      </c>
      <c r="F6280" s="46">
        <f>INDEX(Δεδομένα!$P:$P,MATCH('2021'!E6280,Δεδομένα!$O:$O,0))</f>
        <v>200</v>
      </c>
      <c r="G6280" s="49" t="s">
        <v>6384</v>
      </c>
      <c r="H6280" s="51" t="str">
        <f>INDEX(Δεδομένα!B$1:B$51,MATCH('2021'!G6280,Δεδομένα!A$1:A$51,0))</f>
        <v>ΒΟΡΕΙΟΥ ΑΙΓΑΙΟΥ</v>
      </c>
      <c r="I6280" s="53">
        <f>INDEX(Δεδομένα!E$1:E$13,MATCH('2021'!H6280,Δεδομένα!D$1:D$13,0))</f>
        <v>11</v>
      </c>
      <c r="J6280" s="4">
        <v>44220</v>
      </c>
      <c r="K6280" s="3" t="s">
        <v>471</v>
      </c>
      <c r="L6280" s="17" t="str">
        <f t="shared" si="512"/>
        <v>24/01/2021 11:37</v>
      </c>
      <c r="M6280" s="4">
        <v>44220</v>
      </c>
      <c r="N6280" s="3" t="s">
        <v>583</v>
      </c>
      <c r="O6280" s="17" t="str">
        <f t="shared" si="513"/>
        <v>24/01/2021 11:48</v>
      </c>
      <c r="P6280" s="24">
        <f t="shared" si="514"/>
        <v>7.6388888919609599E-3</v>
      </c>
      <c r="Q6280" s="28">
        <v>0</v>
      </c>
      <c r="R6280" s="27">
        <f t="shared" si="515"/>
        <v>11.000000004423782</v>
      </c>
      <c r="S6280" s="3" t="s">
        <v>4</v>
      </c>
      <c r="T6280" s="3" t="s">
        <v>6483</v>
      </c>
      <c r="U6280" s="3" t="s">
        <v>4</v>
      </c>
      <c r="V6280" s="3" t="s">
        <v>6485</v>
      </c>
      <c r="W6280" s="5">
        <v>0</v>
      </c>
      <c r="X6280" s="5">
        <v>0</v>
      </c>
      <c r="Y6280" s="5">
        <v>0</v>
      </c>
      <c r="Z6280" s="5">
        <v>0.1</v>
      </c>
      <c r="AA6280" s="5">
        <v>0</v>
      </c>
      <c r="AB6280" s="5">
        <v>0</v>
      </c>
      <c r="AC6280" s="5">
        <v>0</v>
      </c>
      <c r="AD6280" s="5">
        <v>0</v>
      </c>
      <c r="AE6280" s="2">
        <v>2</v>
      </c>
      <c r="AF6280" s="2">
        <v>0</v>
      </c>
      <c r="AG6280" s="2">
        <v>0</v>
      </c>
      <c r="AH6280" s="2">
        <v>0</v>
      </c>
      <c r="AI6280" s="2">
        <v>0</v>
      </c>
      <c r="AJ6280" s="2">
        <v>1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 t="s">
        <v>4</v>
      </c>
      <c r="AT6280" s="2" t="s">
        <v>4</v>
      </c>
    </row>
    <row r="6281" spans="1:46" x14ac:dyDescent="0.2">
      <c r="A6281" s="2">
        <v>1636158</v>
      </c>
      <c r="B6281" s="2">
        <v>824068</v>
      </c>
      <c r="C6281" s="7">
        <v>25.119364951829201</v>
      </c>
      <c r="D6281" s="7">
        <v>39.9134917649884</v>
      </c>
      <c r="E6281" s="19" t="s">
        <v>6482</v>
      </c>
      <c r="F6281" s="46">
        <f>INDEX(Δεδομένα!$P:$P,MATCH('2021'!E6281,Δεδομένα!$O:$O,0))</f>
        <v>200</v>
      </c>
      <c r="G6281" s="49" t="s">
        <v>6384</v>
      </c>
      <c r="H6281" s="51" t="str">
        <f>INDEX(Δεδομένα!B$1:B$51,MATCH('2021'!G6281,Δεδομένα!A$1:A$51,0))</f>
        <v>ΒΟΡΕΙΟΥ ΑΙΓΑΙΟΥ</v>
      </c>
      <c r="I6281" s="53">
        <f>INDEX(Δεδομένα!E$1:E$13,MATCH('2021'!H6281,Δεδομένα!D$1:D$13,0))</f>
        <v>11</v>
      </c>
      <c r="J6281" s="4">
        <v>44235</v>
      </c>
      <c r="K6281" s="3" t="s">
        <v>4774</v>
      </c>
      <c r="L6281" s="17" t="str">
        <f t="shared" si="512"/>
        <v>08/02/2021 01:35</v>
      </c>
      <c r="M6281" s="4">
        <v>44235</v>
      </c>
      <c r="N6281" s="3" t="s">
        <v>6486</v>
      </c>
      <c r="O6281" s="17" t="str">
        <f t="shared" si="513"/>
        <v>08/02/2021 03:25</v>
      </c>
      <c r="P6281" s="24">
        <f t="shared" si="514"/>
        <v>7.6388888890505768E-2</v>
      </c>
      <c r="Q6281" s="28">
        <v>0</v>
      </c>
      <c r="R6281" s="27">
        <f t="shared" si="515"/>
        <v>110.00000000232831</v>
      </c>
      <c r="S6281" s="3" t="s">
        <v>4</v>
      </c>
      <c r="T6281" s="3" t="s">
        <v>6483</v>
      </c>
      <c r="U6281" s="3" t="s">
        <v>4</v>
      </c>
      <c r="V6281" s="3" t="s">
        <v>6487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0.1</v>
      </c>
      <c r="AD6281" s="5">
        <v>0</v>
      </c>
      <c r="AE6281" s="2">
        <v>2</v>
      </c>
      <c r="AF6281" s="2">
        <v>0</v>
      </c>
      <c r="AG6281" s="2">
        <v>0</v>
      </c>
      <c r="AH6281" s="2">
        <v>0</v>
      </c>
      <c r="AI6281" s="2">
        <v>0</v>
      </c>
      <c r="AJ6281" s="2">
        <v>1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 t="s">
        <v>4</v>
      </c>
      <c r="AT6281" s="2" t="s">
        <v>4</v>
      </c>
    </row>
    <row r="6282" spans="1:46" x14ac:dyDescent="0.2">
      <c r="A6282" s="2">
        <v>1636165</v>
      </c>
      <c r="B6282" s="2">
        <v>824503</v>
      </c>
      <c r="C6282" s="7">
        <v>25.280706367715599</v>
      </c>
      <c r="D6282" s="7">
        <v>39.915598960605003</v>
      </c>
      <c r="E6282" s="19" t="s">
        <v>6482</v>
      </c>
      <c r="F6282" s="46">
        <f>INDEX(Δεδομένα!$P:$P,MATCH('2021'!E6282,Δεδομένα!$O:$O,0))</f>
        <v>200</v>
      </c>
      <c r="G6282" s="49" t="s">
        <v>6384</v>
      </c>
      <c r="H6282" s="51" t="str">
        <f>INDEX(Δεδομένα!B$1:B$51,MATCH('2021'!G6282,Δεδομένα!A$1:A$51,0))</f>
        <v>ΒΟΡΕΙΟΥ ΑΙΓΑΙΟΥ</v>
      </c>
      <c r="I6282" s="53">
        <f>INDEX(Δεδομένα!E$1:E$13,MATCH('2021'!H6282,Δεδομένα!D$1:D$13,0))</f>
        <v>11</v>
      </c>
      <c r="J6282" s="4">
        <v>44236</v>
      </c>
      <c r="K6282" s="3" t="s">
        <v>146</v>
      </c>
      <c r="L6282" s="17" t="str">
        <f t="shared" si="512"/>
        <v>09/02/2021 16:30</v>
      </c>
      <c r="M6282" s="4">
        <v>44236</v>
      </c>
      <c r="N6282" s="3" t="s">
        <v>433</v>
      </c>
      <c r="O6282" s="17" t="str">
        <f t="shared" si="513"/>
        <v>09/02/2021 17:25</v>
      </c>
      <c r="P6282" s="24">
        <f t="shared" si="514"/>
        <v>3.8194444445252884E-2</v>
      </c>
      <c r="Q6282" s="28">
        <v>0</v>
      </c>
      <c r="R6282" s="27">
        <f t="shared" si="515"/>
        <v>55.000000001164153</v>
      </c>
      <c r="S6282" s="3" t="s">
        <v>4</v>
      </c>
      <c r="T6282" s="3" t="s">
        <v>6483</v>
      </c>
      <c r="U6282" s="3" t="s">
        <v>6488</v>
      </c>
      <c r="V6282" s="3" t="s">
        <v>6488</v>
      </c>
      <c r="W6282" s="5">
        <v>0</v>
      </c>
      <c r="X6282" s="5">
        <v>0</v>
      </c>
      <c r="Y6282" s="5">
        <v>0</v>
      </c>
      <c r="Z6282" s="5">
        <v>1.5</v>
      </c>
      <c r="AA6282" s="5">
        <v>0</v>
      </c>
      <c r="AB6282" s="5">
        <v>0</v>
      </c>
      <c r="AC6282" s="5">
        <v>0</v>
      </c>
      <c r="AD6282" s="5">
        <v>0</v>
      </c>
      <c r="AE6282" s="2">
        <v>2</v>
      </c>
      <c r="AF6282" s="2">
        <v>0</v>
      </c>
      <c r="AG6282" s="2">
        <v>0</v>
      </c>
      <c r="AH6282" s="2">
        <v>0</v>
      </c>
      <c r="AI6282" s="2">
        <v>0</v>
      </c>
      <c r="AJ6282" s="2">
        <v>1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 t="s">
        <v>4</v>
      </c>
      <c r="AT6282" s="2" t="s">
        <v>4</v>
      </c>
    </row>
    <row r="6283" spans="1:46" x14ac:dyDescent="0.2">
      <c r="A6283" s="2">
        <v>1640448</v>
      </c>
      <c r="B6283" s="2">
        <v>832627</v>
      </c>
      <c r="C6283" s="7">
        <v>25.071020916453602</v>
      </c>
      <c r="D6283" s="7">
        <v>39.910911140152997</v>
      </c>
      <c r="E6283" s="19" t="s">
        <v>6482</v>
      </c>
      <c r="F6283" s="46">
        <f>INDEX(Δεδομένα!$P:$P,MATCH('2021'!E6283,Δεδομένα!$O:$O,0))</f>
        <v>200</v>
      </c>
      <c r="G6283" s="49" t="s">
        <v>6384</v>
      </c>
      <c r="H6283" s="51" t="str">
        <f>INDEX(Δεδομένα!B$1:B$51,MATCH('2021'!G6283,Δεδομένα!A$1:A$51,0))</f>
        <v>ΒΟΡΕΙΟΥ ΑΙΓΑΙΟΥ</v>
      </c>
      <c r="I6283" s="53">
        <f>INDEX(Δεδομένα!E$1:E$13,MATCH('2021'!H6283,Δεδομένα!D$1:D$13,0))</f>
        <v>11</v>
      </c>
      <c r="J6283" s="4">
        <v>44252</v>
      </c>
      <c r="K6283" s="3" t="s">
        <v>297</v>
      </c>
      <c r="L6283" s="17" t="str">
        <f t="shared" si="512"/>
        <v>25/02/2021 12:55</v>
      </c>
      <c r="M6283" s="4">
        <v>44252</v>
      </c>
      <c r="N6283" s="3" t="s">
        <v>351</v>
      </c>
      <c r="O6283" s="17" t="str">
        <f t="shared" si="513"/>
        <v>25/02/2021 13:25</v>
      </c>
      <c r="P6283" s="24">
        <f t="shared" si="514"/>
        <v>2.0833333335758653E-2</v>
      </c>
      <c r="Q6283" s="28">
        <v>0</v>
      </c>
      <c r="R6283" s="27">
        <f t="shared" si="515"/>
        <v>30.00000000349246</v>
      </c>
      <c r="S6283" s="3" t="s">
        <v>4</v>
      </c>
      <c r="T6283" s="3" t="s">
        <v>6483</v>
      </c>
      <c r="U6283" s="3" t="s">
        <v>6489</v>
      </c>
      <c r="V6283" s="3" t="s">
        <v>6489</v>
      </c>
      <c r="W6283" s="5">
        <v>0</v>
      </c>
      <c r="X6283" s="5">
        <v>0</v>
      </c>
      <c r="Y6283" s="5">
        <v>0</v>
      </c>
      <c r="Z6283" s="5">
        <v>0.8</v>
      </c>
      <c r="AA6283" s="5">
        <v>0</v>
      </c>
      <c r="AB6283" s="5">
        <v>0</v>
      </c>
      <c r="AC6283" s="5">
        <v>0</v>
      </c>
      <c r="AD6283" s="5">
        <v>0</v>
      </c>
      <c r="AE6283" s="2">
        <v>2</v>
      </c>
      <c r="AF6283" s="2">
        <v>0</v>
      </c>
      <c r="AG6283" s="2">
        <v>0</v>
      </c>
      <c r="AH6283" s="2">
        <v>0</v>
      </c>
      <c r="AI6283" s="2">
        <v>0</v>
      </c>
      <c r="AJ6283" s="2">
        <v>1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 t="s">
        <v>4</v>
      </c>
      <c r="AT6283" s="2" t="s">
        <v>4</v>
      </c>
    </row>
    <row r="6284" spans="1:46" x14ac:dyDescent="0.2">
      <c r="A6284" s="2">
        <v>1643809</v>
      </c>
      <c r="B6284" s="2">
        <v>833473</v>
      </c>
      <c r="C6284" s="7">
        <v>25.1866665878565</v>
      </c>
      <c r="D6284" s="7">
        <v>39.885425597157401</v>
      </c>
      <c r="E6284" s="19" t="s">
        <v>6482</v>
      </c>
      <c r="F6284" s="46">
        <f>INDEX(Δεδομένα!$P:$P,MATCH('2021'!E6284,Δεδομένα!$O:$O,0))</f>
        <v>200</v>
      </c>
      <c r="G6284" s="49" t="s">
        <v>6384</v>
      </c>
      <c r="H6284" s="51" t="str">
        <f>INDEX(Δεδομένα!B$1:B$51,MATCH('2021'!G6284,Δεδομένα!A$1:A$51,0))</f>
        <v>ΒΟΡΕΙΟΥ ΑΙΓΑΙΟΥ</v>
      </c>
      <c r="I6284" s="53">
        <f>INDEX(Δεδομένα!E$1:E$13,MATCH('2021'!H6284,Δεδομένα!D$1:D$13,0))</f>
        <v>11</v>
      </c>
      <c r="J6284" s="4">
        <v>44255</v>
      </c>
      <c r="K6284" s="3" t="s">
        <v>3593</v>
      </c>
      <c r="L6284" s="17" t="str">
        <f t="shared" si="512"/>
        <v>28/02/2021 11:14</v>
      </c>
      <c r="M6284" s="4">
        <v>44255</v>
      </c>
      <c r="N6284" s="3" t="s">
        <v>1300</v>
      </c>
      <c r="O6284" s="17" t="str">
        <f t="shared" si="513"/>
        <v>28/02/2021 11:45</v>
      </c>
      <c r="P6284" s="24">
        <f t="shared" si="514"/>
        <v>2.1527777782466728E-2</v>
      </c>
      <c r="Q6284" s="28">
        <v>0</v>
      </c>
      <c r="R6284" s="27">
        <f t="shared" si="515"/>
        <v>31.000000006752089</v>
      </c>
      <c r="S6284" s="3" t="s">
        <v>4</v>
      </c>
      <c r="T6284" s="3" t="s">
        <v>6483</v>
      </c>
      <c r="U6284" s="3" t="s">
        <v>1850</v>
      </c>
      <c r="V6284" s="3" t="s">
        <v>1850</v>
      </c>
      <c r="W6284" s="5">
        <v>0</v>
      </c>
      <c r="X6284" s="5">
        <v>0</v>
      </c>
      <c r="Y6284" s="5">
        <v>0</v>
      </c>
      <c r="Z6284" s="5">
        <v>0</v>
      </c>
      <c r="AA6284" s="5">
        <v>0.2</v>
      </c>
      <c r="AB6284" s="5">
        <v>0</v>
      </c>
      <c r="AC6284" s="5">
        <v>0</v>
      </c>
      <c r="AD6284" s="5">
        <v>0</v>
      </c>
      <c r="AE6284" s="2">
        <v>5</v>
      </c>
      <c r="AF6284" s="2">
        <v>0</v>
      </c>
      <c r="AG6284" s="2">
        <v>0</v>
      </c>
      <c r="AH6284" s="2">
        <v>0</v>
      </c>
      <c r="AI6284" s="2">
        <v>0</v>
      </c>
      <c r="AJ6284" s="2">
        <v>3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 t="s">
        <v>4</v>
      </c>
      <c r="AT6284" s="2" t="s">
        <v>4</v>
      </c>
    </row>
    <row r="6285" spans="1:46" x14ac:dyDescent="0.2">
      <c r="A6285" s="2">
        <v>1643833</v>
      </c>
      <c r="B6285" s="2">
        <v>834104</v>
      </c>
      <c r="C6285" s="7">
        <v>25.152890899887499</v>
      </c>
      <c r="D6285" s="7">
        <v>39.914781315374199</v>
      </c>
      <c r="E6285" s="19" t="s">
        <v>6482</v>
      </c>
      <c r="F6285" s="46">
        <f>INDEX(Δεδομένα!$P:$P,MATCH('2021'!E6285,Δεδομένα!$O:$O,0))</f>
        <v>200</v>
      </c>
      <c r="G6285" s="49" t="s">
        <v>6384</v>
      </c>
      <c r="H6285" s="51" t="str">
        <f>INDEX(Δεδομένα!B$1:B$51,MATCH('2021'!G6285,Δεδομένα!A$1:A$51,0))</f>
        <v>ΒΟΡΕΙΟΥ ΑΙΓΑΙΟΥ</v>
      </c>
      <c r="I6285" s="53">
        <f>INDEX(Δεδομένα!E$1:E$13,MATCH('2021'!H6285,Δεδομένα!D$1:D$13,0))</f>
        <v>11</v>
      </c>
      <c r="J6285" s="4">
        <v>44257</v>
      </c>
      <c r="K6285" s="3" t="s">
        <v>552</v>
      </c>
      <c r="L6285" s="17" t="str">
        <f t="shared" si="512"/>
        <v>02/03/2021 13:00</v>
      </c>
      <c r="M6285" s="4">
        <v>44257</v>
      </c>
      <c r="N6285" s="3" t="s">
        <v>510</v>
      </c>
      <c r="O6285" s="17" t="str">
        <f t="shared" si="513"/>
        <v>02/03/2021 17:20</v>
      </c>
      <c r="P6285" s="24">
        <f t="shared" si="514"/>
        <v>0.18055555555474712</v>
      </c>
      <c r="Q6285" s="28">
        <v>0</v>
      </c>
      <c r="R6285" s="27">
        <f t="shared" si="515"/>
        <v>259.99999999883585</v>
      </c>
      <c r="S6285" s="3" t="s">
        <v>4</v>
      </c>
      <c r="T6285" s="3" t="s">
        <v>6483</v>
      </c>
      <c r="U6285" s="3" t="s">
        <v>4</v>
      </c>
      <c r="V6285" s="3" t="s">
        <v>6490</v>
      </c>
      <c r="W6285" s="5">
        <v>0</v>
      </c>
      <c r="X6285" s="5">
        <v>0</v>
      </c>
      <c r="Y6285" s="5">
        <v>0</v>
      </c>
      <c r="Z6285" s="5">
        <v>10</v>
      </c>
      <c r="AA6285" s="5">
        <v>0</v>
      </c>
      <c r="AB6285" s="5">
        <v>0</v>
      </c>
      <c r="AC6285" s="5">
        <v>0</v>
      </c>
      <c r="AD6285" s="5">
        <v>0</v>
      </c>
      <c r="AE6285" s="2">
        <v>4</v>
      </c>
      <c r="AF6285" s="2">
        <v>0</v>
      </c>
      <c r="AG6285" s="2">
        <v>0</v>
      </c>
      <c r="AH6285" s="2">
        <v>0</v>
      </c>
      <c r="AI6285" s="2">
        <v>0</v>
      </c>
      <c r="AJ6285" s="2">
        <v>2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 t="s">
        <v>4</v>
      </c>
      <c r="AT6285" s="2" t="s">
        <v>4</v>
      </c>
    </row>
    <row r="6286" spans="1:46" x14ac:dyDescent="0.2">
      <c r="A6286" s="2">
        <v>1643851</v>
      </c>
      <c r="B6286" s="2">
        <v>834442</v>
      </c>
      <c r="D6286" s="2"/>
      <c r="E6286" s="19" t="s">
        <v>6482</v>
      </c>
      <c r="F6286" s="46">
        <f>INDEX(Δεδομένα!$P:$P,MATCH('2021'!E6286,Δεδομένα!$O:$O,0))</f>
        <v>200</v>
      </c>
      <c r="G6286" s="49" t="s">
        <v>6384</v>
      </c>
      <c r="H6286" s="51" t="str">
        <f>INDEX(Δεδομένα!B$1:B$51,MATCH('2021'!G6286,Δεδομένα!A$1:A$51,0))</f>
        <v>ΒΟΡΕΙΟΥ ΑΙΓΑΙΟΥ</v>
      </c>
      <c r="I6286" s="53">
        <f>INDEX(Δεδομένα!E$1:E$13,MATCH('2021'!H6286,Δεδομένα!D$1:D$13,0))</f>
        <v>11</v>
      </c>
      <c r="J6286" s="4">
        <v>44258</v>
      </c>
      <c r="K6286" s="3" t="s">
        <v>161</v>
      </c>
      <c r="L6286" s="17" t="str">
        <f t="shared" si="512"/>
        <v>03/03/2021 15:00</v>
      </c>
      <c r="M6286" s="4">
        <v>44258</v>
      </c>
      <c r="N6286" s="3" t="s">
        <v>562</v>
      </c>
      <c r="O6286" s="17" t="str">
        <f t="shared" si="513"/>
        <v>03/03/2021 15:45</v>
      </c>
      <c r="P6286" s="24">
        <f t="shared" si="514"/>
        <v>3.125E-2</v>
      </c>
      <c r="Q6286" s="28">
        <v>0</v>
      </c>
      <c r="R6286" s="27">
        <f t="shared" si="515"/>
        <v>45</v>
      </c>
      <c r="S6286" s="3" t="s">
        <v>4</v>
      </c>
      <c r="T6286" s="3" t="s">
        <v>6483</v>
      </c>
      <c r="U6286" s="3" t="s">
        <v>6491</v>
      </c>
      <c r="V6286" s="3" t="s">
        <v>6492</v>
      </c>
      <c r="W6286" s="5">
        <v>0</v>
      </c>
      <c r="X6286" s="5">
        <v>0</v>
      </c>
      <c r="Y6286" s="5">
        <v>0</v>
      </c>
      <c r="Z6286" s="5">
        <v>0.2</v>
      </c>
      <c r="AA6286" s="5">
        <v>0</v>
      </c>
      <c r="AB6286" s="5">
        <v>0</v>
      </c>
      <c r="AC6286" s="5">
        <v>0</v>
      </c>
      <c r="AD6286" s="5">
        <v>0</v>
      </c>
      <c r="AE6286" s="2">
        <v>2</v>
      </c>
      <c r="AF6286" s="2">
        <v>0</v>
      </c>
      <c r="AG6286" s="2">
        <v>0</v>
      </c>
      <c r="AH6286" s="2">
        <v>0</v>
      </c>
      <c r="AI6286" s="2">
        <v>0</v>
      </c>
      <c r="AJ6286" s="2">
        <v>1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 t="s">
        <v>4</v>
      </c>
      <c r="AT6286" s="2" t="s">
        <v>4</v>
      </c>
    </row>
    <row r="6287" spans="1:46" x14ac:dyDescent="0.2">
      <c r="A6287" s="2">
        <v>1643858</v>
      </c>
      <c r="B6287" s="2">
        <v>834539</v>
      </c>
      <c r="C6287" s="7">
        <v>25.140566229843099</v>
      </c>
      <c r="D6287" s="7">
        <v>39.933225078682099</v>
      </c>
      <c r="E6287" s="19" t="s">
        <v>6482</v>
      </c>
      <c r="F6287" s="46">
        <f>INDEX(Δεδομένα!$P:$P,MATCH('2021'!E6287,Δεδομένα!$O:$O,0))</f>
        <v>200</v>
      </c>
      <c r="G6287" s="49" t="s">
        <v>6384</v>
      </c>
      <c r="H6287" s="51" t="str">
        <f>INDEX(Δεδομένα!B$1:B$51,MATCH('2021'!G6287,Δεδομένα!A$1:A$51,0))</f>
        <v>ΒΟΡΕΙΟΥ ΑΙΓΑΙΟΥ</v>
      </c>
      <c r="I6287" s="53">
        <f>INDEX(Δεδομένα!E$1:E$13,MATCH('2021'!H6287,Δεδομένα!D$1:D$13,0))</f>
        <v>11</v>
      </c>
      <c r="J6287" s="4">
        <v>44258</v>
      </c>
      <c r="K6287" s="3" t="s">
        <v>32</v>
      </c>
      <c r="L6287" s="17" t="str">
        <f t="shared" si="512"/>
        <v>03/03/2021 18:45</v>
      </c>
      <c r="M6287" s="4">
        <v>44258</v>
      </c>
      <c r="N6287" s="3" t="s">
        <v>122</v>
      </c>
      <c r="O6287" s="17" t="str">
        <f t="shared" si="513"/>
        <v>03/03/2021 19:22</v>
      </c>
      <c r="P6287" s="24">
        <f t="shared" si="514"/>
        <v>2.569444444088731E-2</v>
      </c>
      <c r="Q6287" s="28">
        <v>0</v>
      </c>
      <c r="R6287" s="27">
        <f t="shared" si="515"/>
        <v>36.999999994877726</v>
      </c>
      <c r="S6287" s="3" t="s">
        <v>4</v>
      </c>
      <c r="T6287" s="3" t="s">
        <v>6483</v>
      </c>
      <c r="U6287" s="3" t="s">
        <v>4</v>
      </c>
      <c r="V6287" s="3" t="s">
        <v>6493</v>
      </c>
      <c r="W6287" s="5">
        <v>0</v>
      </c>
      <c r="X6287" s="5">
        <v>0</v>
      </c>
      <c r="Y6287" s="5">
        <v>0</v>
      </c>
      <c r="Z6287" s="5">
        <v>0</v>
      </c>
      <c r="AA6287" s="5">
        <v>0.1</v>
      </c>
      <c r="AB6287" s="5">
        <v>0</v>
      </c>
      <c r="AC6287" s="5">
        <v>0</v>
      </c>
      <c r="AD6287" s="5">
        <v>0</v>
      </c>
      <c r="AE6287" s="2">
        <v>2</v>
      </c>
      <c r="AF6287" s="2">
        <v>0</v>
      </c>
      <c r="AG6287" s="2">
        <v>0</v>
      </c>
      <c r="AH6287" s="2">
        <v>0</v>
      </c>
      <c r="AI6287" s="2">
        <v>0</v>
      </c>
      <c r="AJ6287" s="2">
        <v>1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 t="s">
        <v>4</v>
      </c>
      <c r="AT6287" s="2" t="s">
        <v>4</v>
      </c>
    </row>
    <row r="6288" spans="1:46" x14ac:dyDescent="0.2">
      <c r="A6288" s="2">
        <v>1644381</v>
      </c>
      <c r="B6288" s="2">
        <v>835210</v>
      </c>
      <c r="D6288" s="2"/>
      <c r="E6288" s="19" t="s">
        <v>6482</v>
      </c>
      <c r="F6288" s="46">
        <f>INDEX(Δεδομένα!$P:$P,MATCH('2021'!E6288,Δεδομένα!$O:$O,0))</f>
        <v>200</v>
      </c>
      <c r="G6288" s="49" t="s">
        <v>6384</v>
      </c>
      <c r="H6288" s="51" t="str">
        <f>INDEX(Δεδομένα!B$1:B$51,MATCH('2021'!G6288,Δεδομένα!A$1:A$51,0))</f>
        <v>ΒΟΡΕΙΟΥ ΑΙΓΑΙΟΥ</v>
      </c>
      <c r="I6288" s="53">
        <f>INDEX(Δεδομένα!E$1:E$13,MATCH('2021'!H6288,Δεδομένα!D$1:D$13,0))</f>
        <v>11</v>
      </c>
      <c r="J6288" s="4">
        <v>44260</v>
      </c>
      <c r="K6288" s="3" t="s">
        <v>545</v>
      </c>
      <c r="L6288" s="17" t="str">
        <f t="shared" si="512"/>
        <v>05/03/2021 16:10</v>
      </c>
      <c r="M6288" s="4">
        <v>44260</v>
      </c>
      <c r="N6288" s="3" t="s">
        <v>724</v>
      </c>
      <c r="O6288" s="17" t="str">
        <f t="shared" si="513"/>
        <v>05/03/2021 18:02</v>
      </c>
      <c r="P6288" s="24">
        <f t="shared" si="514"/>
        <v>7.7777777776645962E-2</v>
      </c>
      <c r="Q6288" s="28">
        <v>0</v>
      </c>
      <c r="R6288" s="27">
        <f t="shared" si="515"/>
        <v>111.99999999837019</v>
      </c>
      <c r="S6288" s="3" t="s">
        <v>4</v>
      </c>
      <c r="T6288" s="3" t="s">
        <v>6483</v>
      </c>
      <c r="U6288" s="3" t="s">
        <v>4</v>
      </c>
      <c r="V6288" s="3" t="s">
        <v>6494</v>
      </c>
      <c r="W6288" s="5">
        <v>0</v>
      </c>
      <c r="X6288" s="5">
        <v>0</v>
      </c>
      <c r="Y6288" s="5">
        <v>0</v>
      </c>
      <c r="Z6288" s="5">
        <v>2</v>
      </c>
      <c r="AA6288" s="5">
        <v>0</v>
      </c>
      <c r="AB6288" s="5">
        <v>0</v>
      </c>
      <c r="AC6288" s="5">
        <v>0</v>
      </c>
      <c r="AD6288" s="5">
        <v>0</v>
      </c>
      <c r="AE6288" s="2">
        <v>2</v>
      </c>
      <c r="AF6288" s="2">
        <v>0</v>
      </c>
      <c r="AG6288" s="2">
        <v>0</v>
      </c>
      <c r="AH6288" s="2">
        <v>0</v>
      </c>
      <c r="AI6288" s="2">
        <v>0</v>
      </c>
      <c r="AJ6288" s="2">
        <v>1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 t="s">
        <v>4</v>
      </c>
      <c r="AT6288" s="2" t="s">
        <v>4</v>
      </c>
    </row>
    <row r="6289" spans="1:46" x14ac:dyDescent="0.2">
      <c r="A6289" s="2">
        <v>1644400</v>
      </c>
      <c r="B6289" s="2">
        <v>835269</v>
      </c>
      <c r="C6289" s="7">
        <v>25.070902206188201</v>
      </c>
      <c r="D6289" s="7">
        <v>39.854742372084701</v>
      </c>
      <c r="E6289" s="19" t="s">
        <v>6482</v>
      </c>
      <c r="F6289" s="46">
        <f>INDEX(Δεδομένα!$P:$P,MATCH('2021'!E6289,Δεδομένα!$O:$O,0))</f>
        <v>200</v>
      </c>
      <c r="G6289" s="49" t="s">
        <v>6384</v>
      </c>
      <c r="H6289" s="51" t="str">
        <f>INDEX(Δεδομένα!B$1:B$51,MATCH('2021'!G6289,Δεδομένα!A$1:A$51,0))</f>
        <v>ΒΟΡΕΙΟΥ ΑΙΓΑΙΟΥ</v>
      </c>
      <c r="I6289" s="53">
        <f>INDEX(Δεδομένα!E$1:E$13,MATCH('2021'!H6289,Δεδομένα!D$1:D$13,0))</f>
        <v>11</v>
      </c>
      <c r="J6289" s="4">
        <v>44260</v>
      </c>
      <c r="K6289" s="3" t="s">
        <v>712</v>
      </c>
      <c r="L6289" s="17" t="str">
        <f t="shared" si="512"/>
        <v>05/03/2021 18:30</v>
      </c>
      <c r="M6289" s="4">
        <v>44260</v>
      </c>
      <c r="N6289" s="3" t="s">
        <v>424</v>
      </c>
      <c r="O6289" s="17" t="str">
        <f t="shared" si="513"/>
        <v>05/03/2021 20:10</v>
      </c>
      <c r="P6289" s="24">
        <f t="shared" si="514"/>
        <v>6.9444444445252884E-2</v>
      </c>
      <c r="Q6289" s="28">
        <v>0</v>
      </c>
      <c r="R6289" s="27">
        <f t="shared" si="515"/>
        <v>100.00000000116415</v>
      </c>
      <c r="S6289" s="3" t="s">
        <v>4</v>
      </c>
      <c r="T6289" s="3" t="s">
        <v>6483</v>
      </c>
      <c r="U6289" s="3" t="s">
        <v>4</v>
      </c>
      <c r="V6289" s="3" t="s">
        <v>6495</v>
      </c>
      <c r="W6289" s="5">
        <v>0</v>
      </c>
      <c r="X6289" s="5">
        <v>0</v>
      </c>
      <c r="Y6289" s="5">
        <v>0</v>
      </c>
      <c r="Z6289" s="5">
        <v>2</v>
      </c>
      <c r="AA6289" s="5">
        <v>0</v>
      </c>
      <c r="AB6289" s="5">
        <v>0</v>
      </c>
      <c r="AC6289" s="5">
        <v>0</v>
      </c>
      <c r="AD6289" s="5">
        <v>0</v>
      </c>
      <c r="AE6289" s="2">
        <v>2</v>
      </c>
      <c r="AF6289" s="2">
        <v>0</v>
      </c>
      <c r="AG6289" s="2">
        <v>0</v>
      </c>
      <c r="AH6289" s="2">
        <v>0</v>
      </c>
      <c r="AI6289" s="2">
        <v>0</v>
      </c>
      <c r="AJ6289" s="2">
        <v>1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 t="s">
        <v>4</v>
      </c>
      <c r="AT6289" s="2" t="s">
        <v>4</v>
      </c>
    </row>
    <row r="6290" spans="1:46" x14ac:dyDescent="0.2">
      <c r="A6290" s="2">
        <v>1644439</v>
      </c>
      <c r="B6290" s="2">
        <v>835654</v>
      </c>
      <c r="C6290" s="7">
        <v>25.288076445882702</v>
      </c>
      <c r="D6290" s="7">
        <v>39.938723505585401</v>
      </c>
      <c r="E6290" s="19" t="s">
        <v>6482</v>
      </c>
      <c r="F6290" s="46">
        <f>INDEX(Δεδομένα!$P:$P,MATCH('2021'!E6290,Δεδομένα!$O:$O,0))</f>
        <v>200</v>
      </c>
      <c r="G6290" s="49" t="s">
        <v>6384</v>
      </c>
      <c r="H6290" s="51" t="str">
        <f>INDEX(Δεδομένα!B$1:B$51,MATCH('2021'!G6290,Δεδομένα!A$1:A$51,0))</f>
        <v>ΒΟΡΕΙΟΥ ΑΙΓΑΙΟΥ</v>
      </c>
      <c r="I6290" s="53">
        <f>INDEX(Δεδομένα!E$1:E$13,MATCH('2021'!H6290,Δεδομένα!D$1:D$13,0))</f>
        <v>11</v>
      </c>
      <c r="J6290" s="4">
        <v>44261</v>
      </c>
      <c r="K6290" s="3" t="s">
        <v>1581</v>
      </c>
      <c r="L6290" s="17" t="str">
        <f t="shared" si="512"/>
        <v>06/03/2021 22:20</v>
      </c>
      <c r="M6290" s="4">
        <v>44261</v>
      </c>
      <c r="N6290" s="3" t="s">
        <v>599</v>
      </c>
      <c r="O6290" s="17" t="str">
        <f t="shared" si="513"/>
        <v>06/03/2021 22:50</v>
      </c>
      <c r="P6290" s="24">
        <f t="shared" si="514"/>
        <v>2.0833333335758653E-2</v>
      </c>
      <c r="Q6290" s="28">
        <v>0</v>
      </c>
      <c r="R6290" s="27">
        <f t="shared" si="515"/>
        <v>30.00000000349246</v>
      </c>
      <c r="S6290" s="3" t="s">
        <v>4</v>
      </c>
      <c r="T6290" s="3" t="s">
        <v>6483</v>
      </c>
      <c r="U6290" s="3" t="s">
        <v>4</v>
      </c>
      <c r="V6290" s="3" t="s">
        <v>6485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0.1</v>
      </c>
      <c r="AD6290" s="5">
        <v>0</v>
      </c>
      <c r="AE6290" s="2">
        <v>2</v>
      </c>
      <c r="AF6290" s="2">
        <v>0</v>
      </c>
      <c r="AG6290" s="2">
        <v>0</v>
      </c>
      <c r="AH6290" s="2">
        <v>0</v>
      </c>
      <c r="AI6290" s="2">
        <v>0</v>
      </c>
      <c r="AJ6290" s="2">
        <v>1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 t="s">
        <v>4</v>
      </c>
      <c r="AT6290" s="2" t="s">
        <v>4</v>
      </c>
    </row>
    <row r="6291" spans="1:46" x14ac:dyDescent="0.2">
      <c r="A6291" s="2">
        <v>1645998</v>
      </c>
      <c r="B6291" s="2">
        <v>836698</v>
      </c>
      <c r="C6291" s="7">
        <v>25.109737998014701</v>
      </c>
      <c r="D6291" s="7">
        <v>39.911326880292101</v>
      </c>
      <c r="E6291" s="19" t="s">
        <v>6482</v>
      </c>
      <c r="F6291" s="46">
        <f>INDEX(Δεδομένα!$P:$P,MATCH('2021'!E6291,Δεδομένα!$O:$O,0))</f>
        <v>200</v>
      </c>
      <c r="G6291" s="49" t="s">
        <v>6384</v>
      </c>
      <c r="H6291" s="51" t="str">
        <f>INDEX(Δεδομένα!B$1:B$51,MATCH('2021'!G6291,Δεδομένα!A$1:A$51,0))</f>
        <v>ΒΟΡΕΙΟΥ ΑΙΓΑΙΟΥ</v>
      </c>
      <c r="I6291" s="53">
        <f>INDEX(Δεδομένα!E$1:E$13,MATCH('2021'!H6291,Δεδομένα!D$1:D$13,0))</f>
        <v>11</v>
      </c>
      <c r="J6291" s="4">
        <v>44265</v>
      </c>
      <c r="K6291" s="3" t="s">
        <v>502</v>
      </c>
      <c r="L6291" s="17" t="str">
        <f t="shared" si="512"/>
        <v>10/03/2021 19:30</v>
      </c>
      <c r="M6291" s="4">
        <v>44265</v>
      </c>
      <c r="N6291" s="3" t="s">
        <v>497</v>
      </c>
      <c r="O6291" s="17" t="str">
        <f t="shared" si="513"/>
        <v>10/03/2021 21:00</v>
      </c>
      <c r="P6291" s="24">
        <f t="shared" si="514"/>
        <v>6.25E-2</v>
      </c>
      <c r="Q6291" s="28">
        <v>0</v>
      </c>
      <c r="R6291" s="27">
        <f t="shared" si="515"/>
        <v>90</v>
      </c>
      <c r="S6291" s="3" t="s">
        <v>4</v>
      </c>
      <c r="T6291" s="3" t="s">
        <v>6483</v>
      </c>
      <c r="U6291" s="3" t="s">
        <v>1850</v>
      </c>
      <c r="V6291" s="3" t="s">
        <v>1850</v>
      </c>
      <c r="W6291" s="5">
        <v>0</v>
      </c>
      <c r="X6291" s="5">
        <v>0</v>
      </c>
      <c r="Y6291" s="5">
        <v>0</v>
      </c>
      <c r="Z6291" s="5">
        <v>1</v>
      </c>
      <c r="AA6291" s="5">
        <v>0</v>
      </c>
      <c r="AB6291" s="5">
        <v>0</v>
      </c>
      <c r="AC6291" s="5">
        <v>0</v>
      </c>
      <c r="AD6291" s="5">
        <v>0</v>
      </c>
      <c r="AE6291" s="2">
        <v>2</v>
      </c>
      <c r="AF6291" s="2">
        <v>0</v>
      </c>
      <c r="AG6291" s="2">
        <v>0</v>
      </c>
      <c r="AH6291" s="2">
        <v>0</v>
      </c>
      <c r="AI6291" s="2">
        <v>0</v>
      </c>
      <c r="AJ6291" s="2">
        <v>1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 t="s">
        <v>4</v>
      </c>
      <c r="AT6291" s="2" t="s">
        <v>4</v>
      </c>
    </row>
    <row r="6292" spans="1:46" x14ac:dyDescent="0.2">
      <c r="A6292" s="2">
        <v>1648755</v>
      </c>
      <c r="B6292" s="2">
        <v>839009</v>
      </c>
      <c r="C6292" s="7">
        <v>25.147426640745199</v>
      </c>
      <c r="D6292" s="7">
        <v>39.915094026339602</v>
      </c>
      <c r="E6292" s="19" t="s">
        <v>6482</v>
      </c>
      <c r="F6292" s="46">
        <f>INDEX(Δεδομένα!$P:$P,MATCH('2021'!E6292,Δεδομένα!$O:$O,0))</f>
        <v>200</v>
      </c>
      <c r="G6292" s="49" t="s">
        <v>6384</v>
      </c>
      <c r="H6292" s="51" t="str">
        <f>INDEX(Δεδομένα!B$1:B$51,MATCH('2021'!G6292,Δεδομένα!A$1:A$51,0))</f>
        <v>ΒΟΡΕΙΟΥ ΑΙΓΑΙΟΥ</v>
      </c>
      <c r="I6292" s="53">
        <f>INDEX(Δεδομένα!E$1:E$13,MATCH('2021'!H6292,Δεδομένα!D$1:D$13,0))</f>
        <v>11</v>
      </c>
      <c r="J6292" s="4">
        <v>44273</v>
      </c>
      <c r="K6292" s="3" t="s">
        <v>295</v>
      </c>
      <c r="L6292" s="17" t="str">
        <f t="shared" si="512"/>
        <v>18/03/2021 18:54</v>
      </c>
      <c r="M6292" s="4">
        <v>44273</v>
      </c>
      <c r="N6292" s="3" t="s">
        <v>255</v>
      </c>
      <c r="O6292" s="17" t="str">
        <f t="shared" si="513"/>
        <v>18/03/2021 19:40</v>
      </c>
      <c r="P6292" s="24">
        <f t="shared" si="514"/>
        <v>3.1944444446708076E-2</v>
      </c>
      <c r="Q6292" s="28">
        <v>0</v>
      </c>
      <c r="R6292" s="27">
        <f t="shared" si="515"/>
        <v>46.000000003259629</v>
      </c>
      <c r="S6292" s="3" t="s">
        <v>4</v>
      </c>
      <c r="T6292" s="3" t="s">
        <v>6483</v>
      </c>
      <c r="U6292" s="3" t="s">
        <v>4</v>
      </c>
      <c r="V6292" s="3" t="s">
        <v>6496</v>
      </c>
      <c r="W6292" s="5">
        <v>0</v>
      </c>
      <c r="X6292" s="5">
        <v>0</v>
      </c>
      <c r="Y6292" s="5">
        <v>0</v>
      </c>
      <c r="Z6292" s="5">
        <v>0.5</v>
      </c>
      <c r="AA6292" s="5">
        <v>0</v>
      </c>
      <c r="AB6292" s="5">
        <v>0</v>
      </c>
      <c r="AC6292" s="5">
        <v>0</v>
      </c>
      <c r="AD6292" s="5">
        <v>0</v>
      </c>
      <c r="AE6292" s="2">
        <v>2</v>
      </c>
      <c r="AF6292" s="2">
        <v>0</v>
      </c>
      <c r="AG6292" s="2">
        <v>0</v>
      </c>
      <c r="AH6292" s="2">
        <v>0</v>
      </c>
      <c r="AI6292" s="2">
        <v>0</v>
      </c>
      <c r="AJ6292" s="2">
        <v>1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 t="s">
        <v>4</v>
      </c>
      <c r="AT6292" s="2" t="s">
        <v>4</v>
      </c>
    </row>
    <row r="6293" spans="1:46" x14ac:dyDescent="0.2">
      <c r="A6293" s="2">
        <v>1652527</v>
      </c>
      <c r="B6293" s="2">
        <v>840997</v>
      </c>
      <c r="C6293" s="7">
        <v>25.1093222854463</v>
      </c>
      <c r="D6293" s="7">
        <v>39.910911520989202</v>
      </c>
      <c r="E6293" s="19" t="s">
        <v>6482</v>
      </c>
      <c r="F6293" s="46">
        <f>INDEX(Δεδομένα!$P:$P,MATCH('2021'!E6293,Δεδομένα!$O:$O,0))</f>
        <v>200</v>
      </c>
      <c r="G6293" s="49" t="s">
        <v>6384</v>
      </c>
      <c r="H6293" s="51" t="str">
        <f>INDEX(Δεδομένα!B$1:B$51,MATCH('2021'!G6293,Δεδομένα!A$1:A$51,0))</f>
        <v>ΒΟΡΕΙΟΥ ΑΙΓΑΙΟΥ</v>
      </c>
      <c r="I6293" s="53">
        <f>INDEX(Δεδομένα!E$1:E$13,MATCH('2021'!H6293,Δεδομένα!D$1:D$13,0))</f>
        <v>11</v>
      </c>
      <c r="J6293" s="4">
        <v>44283</v>
      </c>
      <c r="K6293" s="3" t="s">
        <v>451</v>
      </c>
      <c r="L6293" s="17" t="str">
        <f t="shared" si="512"/>
        <v>28/03/2021 14:44</v>
      </c>
      <c r="M6293" s="4">
        <v>44283</v>
      </c>
      <c r="N6293" s="3" t="s">
        <v>396</v>
      </c>
      <c r="O6293" s="17" t="str">
        <f t="shared" si="513"/>
        <v>28/03/2021 16:44</v>
      </c>
      <c r="P6293" s="24">
        <f t="shared" si="514"/>
        <v>8.3333333335758653E-2</v>
      </c>
      <c r="Q6293" s="28">
        <v>0</v>
      </c>
      <c r="R6293" s="27">
        <f t="shared" si="515"/>
        <v>120.00000000349246</v>
      </c>
      <c r="S6293" s="3" t="s">
        <v>4</v>
      </c>
      <c r="T6293" s="3" t="s">
        <v>6483</v>
      </c>
      <c r="U6293" s="3" t="s">
        <v>6372</v>
      </c>
      <c r="V6293" s="3" t="s">
        <v>6372</v>
      </c>
      <c r="W6293" s="5">
        <v>0</v>
      </c>
      <c r="X6293" s="5">
        <v>0</v>
      </c>
      <c r="Y6293" s="5">
        <v>0</v>
      </c>
      <c r="Z6293" s="5">
        <v>0.2</v>
      </c>
      <c r="AA6293" s="5">
        <v>0</v>
      </c>
      <c r="AB6293" s="5">
        <v>0</v>
      </c>
      <c r="AC6293" s="5">
        <v>0</v>
      </c>
      <c r="AD6293" s="5">
        <v>0</v>
      </c>
      <c r="AE6293" s="2">
        <v>2</v>
      </c>
      <c r="AF6293" s="2">
        <v>0</v>
      </c>
      <c r="AG6293" s="2">
        <v>0</v>
      </c>
      <c r="AH6293" s="2">
        <v>0</v>
      </c>
      <c r="AI6293" s="2">
        <v>0</v>
      </c>
      <c r="AJ6293" s="2">
        <v>1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 t="s">
        <v>4</v>
      </c>
      <c r="AT6293" s="2" t="s">
        <v>4</v>
      </c>
    </row>
    <row r="6294" spans="1:46" x14ac:dyDescent="0.2">
      <c r="A6294" s="2">
        <v>1652531</v>
      </c>
      <c r="B6294" s="2">
        <v>841893</v>
      </c>
      <c r="C6294" s="7">
        <v>25.332290830731601</v>
      </c>
      <c r="D6294" s="7">
        <v>39.869679832249702</v>
      </c>
      <c r="E6294" s="19" t="s">
        <v>6482</v>
      </c>
      <c r="F6294" s="46">
        <f>INDEX(Δεδομένα!$P:$P,MATCH('2021'!E6294,Δεδομένα!$O:$O,0))</f>
        <v>200</v>
      </c>
      <c r="G6294" s="49" t="s">
        <v>6384</v>
      </c>
      <c r="H6294" s="51" t="str">
        <f>INDEX(Δεδομένα!B$1:B$51,MATCH('2021'!G6294,Δεδομένα!A$1:A$51,0))</f>
        <v>ΒΟΡΕΙΟΥ ΑΙΓΑΙΟΥ</v>
      </c>
      <c r="I6294" s="53">
        <f>INDEX(Δεδομένα!E$1:E$13,MATCH('2021'!H6294,Δεδομένα!D$1:D$13,0))</f>
        <v>11</v>
      </c>
      <c r="J6294" s="4">
        <v>44286</v>
      </c>
      <c r="K6294" s="3" t="s">
        <v>1085</v>
      </c>
      <c r="L6294" s="17" t="str">
        <f t="shared" si="512"/>
        <v>31/03/2021 16:34</v>
      </c>
      <c r="M6294" s="4">
        <v>44286</v>
      </c>
      <c r="N6294" s="3" t="s">
        <v>697</v>
      </c>
      <c r="O6294" s="17" t="str">
        <f t="shared" si="513"/>
        <v>31/03/2021 17:40</v>
      </c>
      <c r="P6294" s="24">
        <f t="shared" si="514"/>
        <v>4.5833333329937886E-2</v>
      </c>
      <c r="Q6294" s="28">
        <v>0</v>
      </c>
      <c r="R6294" s="27">
        <f t="shared" si="515"/>
        <v>65.999999995110556</v>
      </c>
      <c r="S6294" s="3" t="s">
        <v>4</v>
      </c>
      <c r="T6294" s="3" t="s">
        <v>6483</v>
      </c>
      <c r="U6294" s="3" t="s">
        <v>6497</v>
      </c>
      <c r="V6294" s="3" t="s">
        <v>6498</v>
      </c>
      <c r="W6294" s="5">
        <v>0</v>
      </c>
      <c r="X6294" s="5">
        <v>0</v>
      </c>
      <c r="Y6294" s="5">
        <v>0</v>
      </c>
      <c r="Z6294" s="5">
        <v>0</v>
      </c>
      <c r="AA6294" s="5">
        <v>3</v>
      </c>
      <c r="AB6294" s="5">
        <v>0</v>
      </c>
      <c r="AC6294" s="5">
        <v>0</v>
      </c>
      <c r="AD6294" s="5">
        <v>0</v>
      </c>
      <c r="AE6294" s="2">
        <v>2</v>
      </c>
      <c r="AF6294" s="2">
        <v>0</v>
      </c>
      <c r="AG6294" s="2">
        <v>0</v>
      </c>
      <c r="AH6294" s="2">
        <v>0</v>
      </c>
      <c r="AI6294" s="2">
        <v>0</v>
      </c>
      <c r="AJ6294" s="2">
        <v>1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 t="s">
        <v>4</v>
      </c>
      <c r="AT6294" s="2" t="s">
        <v>4</v>
      </c>
    </row>
    <row r="6295" spans="1:46" x14ac:dyDescent="0.2">
      <c r="A6295" s="2">
        <v>1652535</v>
      </c>
      <c r="B6295" s="2">
        <v>842111</v>
      </c>
      <c r="C6295" s="7">
        <v>25.175261438194799</v>
      </c>
      <c r="D6295" s="7">
        <v>39.825492897633403</v>
      </c>
      <c r="E6295" s="19" t="s">
        <v>6482</v>
      </c>
      <c r="F6295" s="46">
        <f>INDEX(Δεδομένα!$P:$P,MATCH('2021'!E6295,Δεδομένα!$O:$O,0))</f>
        <v>200</v>
      </c>
      <c r="G6295" s="49" t="s">
        <v>6384</v>
      </c>
      <c r="H6295" s="51" t="str">
        <f>INDEX(Δεδομένα!B$1:B$51,MATCH('2021'!G6295,Δεδομένα!A$1:A$51,0))</f>
        <v>ΒΟΡΕΙΟΥ ΑΙΓΑΙΟΥ</v>
      </c>
      <c r="I6295" s="53">
        <f>INDEX(Δεδομένα!E$1:E$13,MATCH('2021'!H6295,Δεδομένα!D$1:D$13,0))</f>
        <v>11</v>
      </c>
      <c r="J6295" s="4">
        <v>44287</v>
      </c>
      <c r="K6295" s="3" t="s">
        <v>1648</v>
      </c>
      <c r="L6295" s="17" t="str">
        <f t="shared" si="512"/>
        <v>01/04/2021 16:08</v>
      </c>
      <c r="M6295" s="4">
        <v>44287</v>
      </c>
      <c r="N6295" s="3" t="s">
        <v>1085</v>
      </c>
      <c r="O6295" s="17" t="str">
        <f t="shared" si="513"/>
        <v>01/04/2021 16:34</v>
      </c>
      <c r="P6295" s="24">
        <f t="shared" si="514"/>
        <v>1.8055555556202307E-2</v>
      </c>
      <c r="Q6295" s="28">
        <v>0</v>
      </c>
      <c r="R6295" s="27">
        <f t="shared" si="515"/>
        <v>26.000000000931323</v>
      </c>
      <c r="S6295" s="3" t="s">
        <v>4</v>
      </c>
      <c r="T6295" s="3" t="s">
        <v>6483</v>
      </c>
      <c r="U6295" s="3" t="s">
        <v>6499</v>
      </c>
      <c r="V6295" s="3" t="s">
        <v>6500</v>
      </c>
      <c r="W6295" s="5">
        <v>0</v>
      </c>
      <c r="X6295" s="5">
        <v>0</v>
      </c>
      <c r="Y6295" s="5">
        <v>0</v>
      </c>
      <c r="Z6295" s="5">
        <v>0.2</v>
      </c>
      <c r="AA6295" s="5">
        <v>0</v>
      </c>
      <c r="AB6295" s="5">
        <v>0</v>
      </c>
      <c r="AC6295" s="5">
        <v>0</v>
      </c>
      <c r="AD6295" s="5">
        <v>0</v>
      </c>
      <c r="AE6295" s="2">
        <v>2</v>
      </c>
      <c r="AF6295" s="2">
        <v>0</v>
      </c>
      <c r="AG6295" s="2">
        <v>0</v>
      </c>
      <c r="AH6295" s="2">
        <v>0</v>
      </c>
      <c r="AI6295" s="2">
        <v>0</v>
      </c>
      <c r="AJ6295" s="2">
        <v>1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 t="s">
        <v>4</v>
      </c>
      <c r="AT6295" s="2" t="s">
        <v>4</v>
      </c>
    </row>
    <row r="6296" spans="1:46" x14ac:dyDescent="0.2">
      <c r="A6296" s="2">
        <v>1652545</v>
      </c>
      <c r="B6296" s="2">
        <v>842958</v>
      </c>
      <c r="C6296" s="7">
        <v>25.1764694342362</v>
      </c>
      <c r="D6296" s="7">
        <v>39.909599871017498</v>
      </c>
      <c r="E6296" s="19" t="s">
        <v>6482</v>
      </c>
      <c r="F6296" s="46">
        <f>INDEX(Δεδομένα!$P:$P,MATCH('2021'!E6296,Δεδομένα!$O:$O,0))</f>
        <v>200</v>
      </c>
      <c r="G6296" s="49" t="s">
        <v>6384</v>
      </c>
      <c r="H6296" s="51" t="str">
        <f>INDEX(Δεδομένα!B$1:B$51,MATCH('2021'!G6296,Δεδομένα!A$1:A$51,0))</f>
        <v>ΒΟΡΕΙΟΥ ΑΙΓΑΙΟΥ</v>
      </c>
      <c r="I6296" s="53">
        <f>INDEX(Δεδομένα!E$1:E$13,MATCH('2021'!H6296,Δεδομένα!D$1:D$13,0))</f>
        <v>11</v>
      </c>
      <c r="J6296" s="4">
        <v>44290</v>
      </c>
      <c r="K6296" s="3" t="s">
        <v>502</v>
      </c>
      <c r="L6296" s="17" t="str">
        <f t="shared" si="512"/>
        <v>04/04/2021 19:30</v>
      </c>
      <c r="M6296" s="4">
        <v>44290</v>
      </c>
      <c r="N6296" s="3" t="s">
        <v>2308</v>
      </c>
      <c r="O6296" s="17" t="str">
        <f t="shared" si="513"/>
        <v>04/04/2021 21:42</v>
      </c>
      <c r="P6296" s="24">
        <f t="shared" si="514"/>
        <v>9.1666666667151731E-2</v>
      </c>
      <c r="Q6296" s="28">
        <v>0</v>
      </c>
      <c r="R6296" s="27">
        <f t="shared" si="515"/>
        <v>132.00000000069849</v>
      </c>
      <c r="S6296" s="3" t="s">
        <v>4</v>
      </c>
      <c r="T6296" s="3" t="s">
        <v>6483</v>
      </c>
      <c r="U6296" s="3" t="s">
        <v>4</v>
      </c>
      <c r="V6296" s="3" t="s">
        <v>6501</v>
      </c>
      <c r="W6296" s="5">
        <v>0</v>
      </c>
      <c r="X6296" s="5">
        <v>0</v>
      </c>
      <c r="Y6296" s="5">
        <v>0</v>
      </c>
      <c r="Z6296" s="5">
        <v>0.5</v>
      </c>
      <c r="AA6296" s="5">
        <v>0</v>
      </c>
      <c r="AB6296" s="5">
        <v>0</v>
      </c>
      <c r="AC6296" s="5">
        <v>0</v>
      </c>
      <c r="AD6296" s="5">
        <v>0</v>
      </c>
      <c r="AE6296" s="2">
        <v>2</v>
      </c>
      <c r="AF6296" s="2">
        <v>0</v>
      </c>
      <c r="AG6296" s="2">
        <v>0</v>
      </c>
      <c r="AH6296" s="2">
        <v>0</v>
      </c>
      <c r="AI6296" s="2">
        <v>0</v>
      </c>
      <c r="AJ6296" s="2">
        <v>1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 t="s">
        <v>4</v>
      </c>
      <c r="AT6296" s="2" t="s">
        <v>4</v>
      </c>
    </row>
    <row r="6297" spans="1:46" x14ac:dyDescent="0.2">
      <c r="A6297" s="2">
        <v>1654067</v>
      </c>
      <c r="B6297" s="2">
        <v>844879</v>
      </c>
      <c r="C6297" s="7">
        <v>25.175928806286901</v>
      </c>
      <c r="D6297" s="7">
        <v>39.904174011214003</v>
      </c>
      <c r="E6297" s="19" t="s">
        <v>6482</v>
      </c>
      <c r="F6297" s="46">
        <f>INDEX(Δεδομένα!$P:$P,MATCH('2021'!E6297,Δεδομένα!$O:$O,0))</f>
        <v>200</v>
      </c>
      <c r="G6297" s="49" t="s">
        <v>6384</v>
      </c>
      <c r="H6297" s="51" t="str">
        <f>INDEX(Δεδομένα!B$1:B$51,MATCH('2021'!G6297,Δεδομένα!A$1:A$51,0))</f>
        <v>ΒΟΡΕΙΟΥ ΑΙΓΑΙΟΥ</v>
      </c>
      <c r="I6297" s="53">
        <f>INDEX(Δεδομένα!E$1:E$13,MATCH('2021'!H6297,Δεδομένα!D$1:D$13,0))</f>
        <v>11</v>
      </c>
      <c r="J6297" s="4">
        <v>44297</v>
      </c>
      <c r="K6297" s="3" t="s">
        <v>712</v>
      </c>
      <c r="L6297" s="17" t="str">
        <f t="shared" si="512"/>
        <v>11/04/2021 18:30</v>
      </c>
      <c r="M6297" s="4">
        <v>44297</v>
      </c>
      <c r="N6297" s="3" t="s">
        <v>147</v>
      </c>
      <c r="O6297" s="17" t="str">
        <f t="shared" si="513"/>
        <v>11/04/2021 20:00</v>
      </c>
      <c r="P6297" s="24">
        <f t="shared" si="514"/>
        <v>6.25E-2</v>
      </c>
      <c r="Q6297" s="28">
        <v>0</v>
      </c>
      <c r="R6297" s="27">
        <f t="shared" si="515"/>
        <v>90</v>
      </c>
      <c r="S6297" s="3" t="s">
        <v>4</v>
      </c>
      <c r="T6297" s="3" t="s">
        <v>6483</v>
      </c>
      <c r="U6297" s="3" t="s">
        <v>4</v>
      </c>
      <c r="V6297" s="3" t="s">
        <v>6501</v>
      </c>
      <c r="W6297" s="5">
        <v>0</v>
      </c>
      <c r="X6297" s="5">
        <v>0</v>
      </c>
      <c r="Y6297" s="5">
        <v>0</v>
      </c>
      <c r="Z6297" s="5">
        <v>5</v>
      </c>
      <c r="AA6297" s="5">
        <v>0</v>
      </c>
      <c r="AB6297" s="5">
        <v>0</v>
      </c>
      <c r="AC6297" s="5">
        <v>0</v>
      </c>
      <c r="AD6297" s="5">
        <v>0</v>
      </c>
      <c r="AE6297" s="2">
        <v>4</v>
      </c>
      <c r="AF6297" s="2">
        <v>0</v>
      </c>
      <c r="AG6297" s="2">
        <v>0</v>
      </c>
      <c r="AH6297" s="2">
        <v>0</v>
      </c>
      <c r="AI6297" s="2">
        <v>0</v>
      </c>
      <c r="AJ6297" s="2">
        <v>1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 t="s">
        <v>4</v>
      </c>
      <c r="AT6297" s="2" t="s">
        <v>4</v>
      </c>
    </row>
    <row r="6298" spans="1:46" x14ac:dyDescent="0.2">
      <c r="A6298" s="2">
        <v>1657369</v>
      </c>
      <c r="B6298" s="2">
        <v>847171</v>
      </c>
      <c r="D6298" s="2"/>
      <c r="E6298" s="19" t="s">
        <v>6482</v>
      </c>
      <c r="F6298" s="46">
        <f>INDEX(Δεδομένα!$P:$P,MATCH('2021'!E6298,Δεδομένα!$O:$O,0))</f>
        <v>200</v>
      </c>
      <c r="G6298" s="49" t="s">
        <v>6384</v>
      </c>
      <c r="H6298" s="51" t="str">
        <f>INDEX(Δεδομένα!B$1:B$51,MATCH('2021'!G6298,Δεδομένα!A$1:A$51,0))</f>
        <v>ΒΟΡΕΙΟΥ ΑΙΓΑΙΟΥ</v>
      </c>
      <c r="I6298" s="53">
        <f>INDEX(Δεδομένα!E$1:E$13,MATCH('2021'!H6298,Δεδομένα!D$1:D$13,0))</f>
        <v>11</v>
      </c>
      <c r="J6298" s="4">
        <v>44306</v>
      </c>
      <c r="K6298" s="3" t="s">
        <v>1436</v>
      </c>
      <c r="L6298" s="17" t="str">
        <f t="shared" si="512"/>
        <v>20/04/2021 17:14</v>
      </c>
      <c r="M6298" s="4">
        <v>44306</v>
      </c>
      <c r="N6298" s="3" t="s">
        <v>424</v>
      </c>
      <c r="O6298" s="17" t="str">
        <f t="shared" si="513"/>
        <v>20/04/2021 20:10</v>
      </c>
      <c r="P6298" s="24">
        <f t="shared" si="514"/>
        <v>0.12222222222771961</v>
      </c>
      <c r="Q6298" s="28">
        <v>0</v>
      </c>
      <c r="R6298" s="27">
        <f t="shared" si="515"/>
        <v>176.00000000791624</v>
      </c>
      <c r="S6298" s="3" t="s">
        <v>4</v>
      </c>
      <c r="T6298" s="3" t="s">
        <v>6483</v>
      </c>
      <c r="U6298" s="3" t="s">
        <v>6502</v>
      </c>
      <c r="V6298" s="3" t="s">
        <v>6503</v>
      </c>
      <c r="W6298" s="5">
        <v>0</v>
      </c>
      <c r="X6298" s="5">
        <v>0</v>
      </c>
      <c r="Y6298" s="5">
        <v>0</v>
      </c>
      <c r="Z6298" s="5">
        <v>25</v>
      </c>
      <c r="AA6298" s="5">
        <v>0</v>
      </c>
      <c r="AB6298" s="5">
        <v>0</v>
      </c>
      <c r="AC6298" s="5">
        <v>0</v>
      </c>
      <c r="AD6298" s="5">
        <v>0</v>
      </c>
      <c r="AE6298" s="2">
        <v>4</v>
      </c>
      <c r="AF6298" s="2">
        <v>0</v>
      </c>
      <c r="AG6298" s="2">
        <v>0</v>
      </c>
      <c r="AH6298" s="2">
        <v>0</v>
      </c>
      <c r="AI6298" s="2">
        <v>0</v>
      </c>
      <c r="AJ6298" s="2">
        <v>2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 t="s">
        <v>4</v>
      </c>
      <c r="AT6298" s="2" t="s">
        <v>4</v>
      </c>
    </row>
    <row r="6299" spans="1:46" x14ac:dyDescent="0.2">
      <c r="A6299" s="2">
        <v>1657377</v>
      </c>
      <c r="B6299" s="2">
        <v>847378</v>
      </c>
      <c r="C6299" s="7">
        <v>25.170034791159601</v>
      </c>
      <c r="D6299" s="7">
        <v>39.8928864478614</v>
      </c>
      <c r="E6299" s="19" t="s">
        <v>6482</v>
      </c>
      <c r="F6299" s="46">
        <f>INDEX(Δεδομένα!$P:$P,MATCH('2021'!E6299,Δεδομένα!$O:$O,0))</f>
        <v>200</v>
      </c>
      <c r="G6299" s="49" t="s">
        <v>6384</v>
      </c>
      <c r="H6299" s="51" t="str">
        <f>INDEX(Δεδομένα!B$1:B$51,MATCH('2021'!G6299,Δεδομένα!A$1:A$51,0))</f>
        <v>ΒΟΡΕΙΟΥ ΑΙΓΑΙΟΥ</v>
      </c>
      <c r="I6299" s="53">
        <f>INDEX(Δεδομένα!E$1:E$13,MATCH('2021'!H6299,Δεδομένα!D$1:D$13,0))</f>
        <v>11</v>
      </c>
      <c r="J6299" s="4">
        <v>44307</v>
      </c>
      <c r="K6299" s="3" t="s">
        <v>656</v>
      </c>
      <c r="L6299" s="17" t="str">
        <f t="shared" si="512"/>
        <v>21/04/2021 14:55</v>
      </c>
      <c r="M6299" s="4">
        <v>44307</v>
      </c>
      <c r="N6299" s="3" t="s">
        <v>387</v>
      </c>
      <c r="O6299" s="17" t="str">
        <f t="shared" si="513"/>
        <v>21/04/2021 15:58</v>
      </c>
      <c r="P6299" s="24">
        <f t="shared" si="514"/>
        <v>4.3749999997089617E-2</v>
      </c>
      <c r="Q6299" s="28">
        <v>0</v>
      </c>
      <c r="R6299" s="27">
        <f t="shared" si="515"/>
        <v>62.999999995809048</v>
      </c>
      <c r="S6299" s="3" t="s">
        <v>4</v>
      </c>
      <c r="T6299" s="3" t="s">
        <v>6483</v>
      </c>
      <c r="U6299" s="3" t="s">
        <v>4</v>
      </c>
      <c r="V6299" s="3" t="s">
        <v>6504</v>
      </c>
      <c r="W6299" s="5">
        <v>0</v>
      </c>
      <c r="X6299" s="5">
        <v>0</v>
      </c>
      <c r="Y6299" s="5">
        <v>0</v>
      </c>
      <c r="Z6299" s="5">
        <v>0.3</v>
      </c>
      <c r="AA6299" s="5">
        <v>0</v>
      </c>
      <c r="AB6299" s="5">
        <v>0</v>
      </c>
      <c r="AC6299" s="5">
        <v>0</v>
      </c>
      <c r="AD6299" s="5">
        <v>0</v>
      </c>
      <c r="AE6299" s="2">
        <v>2</v>
      </c>
      <c r="AF6299" s="2">
        <v>0</v>
      </c>
      <c r="AG6299" s="2">
        <v>0</v>
      </c>
      <c r="AH6299" s="2">
        <v>0</v>
      </c>
      <c r="AI6299" s="2">
        <v>0</v>
      </c>
      <c r="AJ6299" s="2">
        <v>1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 t="s">
        <v>4</v>
      </c>
      <c r="AT6299" s="2" t="s">
        <v>4</v>
      </c>
    </row>
    <row r="6300" spans="1:46" x14ac:dyDescent="0.2">
      <c r="A6300" s="2">
        <v>1657388</v>
      </c>
      <c r="B6300" s="2">
        <v>847959</v>
      </c>
      <c r="C6300" s="7">
        <v>25.148419027664499</v>
      </c>
      <c r="D6300" s="7">
        <v>39.906373965613497</v>
      </c>
      <c r="E6300" s="19" t="s">
        <v>6482</v>
      </c>
      <c r="F6300" s="46">
        <f>INDEX(Δεδομένα!$P:$P,MATCH('2021'!E6300,Δεδομένα!$O:$O,0))</f>
        <v>200</v>
      </c>
      <c r="G6300" s="49" t="s">
        <v>6384</v>
      </c>
      <c r="H6300" s="51" t="str">
        <f>INDEX(Δεδομένα!B$1:B$51,MATCH('2021'!G6300,Δεδομένα!A$1:A$51,0))</f>
        <v>ΒΟΡΕΙΟΥ ΑΙΓΑΙΟΥ</v>
      </c>
      <c r="I6300" s="53">
        <f>INDEX(Δεδομένα!E$1:E$13,MATCH('2021'!H6300,Δεδομένα!D$1:D$13,0))</f>
        <v>11</v>
      </c>
      <c r="J6300" s="4">
        <v>44309</v>
      </c>
      <c r="K6300" s="3" t="s">
        <v>2391</v>
      </c>
      <c r="L6300" s="17" t="str">
        <f t="shared" si="512"/>
        <v>23/04/2021 19:54</v>
      </c>
      <c r="M6300" s="4">
        <v>44309</v>
      </c>
      <c r="N6300" s="3" t="s">
        <v>43</v>
      </c>
      <c r="O6300" s="17" t="str">
        <f t="shared" si="513"/>
        <v>23/04/2021 21:30</v>
      </c>
      <c r="P6300" s="24">
        <f t="shared" si="514"/>
        <v>6.6666666665696539E-2</v>
      </c>
      <c r="Q6300" s="28">
        <v>0</v>
      </c>
      <c r="R6300" s="27">
        <f t="shared" si="515"/>
        <v>95.999999998603016</v>
      </c>
      <c r="S6300" s="3" t="s">
        <v>4</v>
      </c>
      <c r="T6300" s="3" t="s">
        <v>6483</v>
      </c>
      <c r="U6300" s="3" t="s">
        <v>1850</v>
      </c>
      <c r="V6300" s="3" t="s">
        <v>1850</v>
      </c>
      <c r="W6300" s="5">
        <v>0</v>
      </c>
      <c r="X6300" s="5">
        <v>1</v>
      </c>
      <c r="Y6300" s="5">
        <v>0</v>
      </c>
      <c r="Z6300" s="5">
        <v>1.5</v>
      </c>
      <c r="AA6300" s="5">
        <v>0</v>
      </c>
      <c r="AB6300" s="5">
        <v>0</v>
      </c>
      <c r="AC6300" s="5">
        <v>0</v>
      </c>
      <c r="AD6300" s="5">
        <v>0</v>
      </c>
      <c r="AE6300" s="2">
        <v>3</v>
      </c>
      <c r="AF6300" s="2">
        <v>0</v>
      </c>
      <c r="AG6300" s="2">
        <v>0</v>
      </c>
      <c r="AH6300" s="2">
        <v>0</v>
      </c>
      <c r="AI6300" s="2">
        <v>0</v>
      </c>
      <c r="AJ6300" s="2">
        <v>1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 t="s">
        <v>4</v>
      </c>
      <c r="AT6300" s="2" t="s">
        <v>4</v>
      </c>
    </row>
    <row r="6301" spans="1:46" x14ac:dyDescent="0.2">
      <c r="A6301" s="2">
        <v>1658602</v>
      </c>
      <c r="B6301" s="2">
        <v>849075</v>
      </c>
      <c r="C6301" s="7">
        <v>25.1419627257469</v>
      </c>
      <c r="D6301" s="7">
        <v>39.913963807307702</v>
      </c>
      <c r="E6301" s="19" t="s">
        <v>6482</v>
      </c>
      <c r="F6301" s="46">
        <f>INDEX(Δεδομένα!$P:$P,MATCH('2021'!E6301,Δεδομένα!$O:$O,0))</f>
        <v>200</v>
      </c>
      <c r="G6301" s="49" t="s">
        <v>6384</v>
      </c>
      <c r="H6301" s="51" t="str">
        <f>INDEX(Δεδομένα!B$1:B$51,MATCH('2021'!G6301,Δεδομένα!A$1:A$51,0))</f>
        <v>ΒΟΡΕΙΟΥ ΑΙΓΑΙΟΥ</v>
      </c>
      <c r="I6301" s="53">
        <f>INDEX(Δεδομένα!E$1:E$13,MATCH('2021'!H6301,Δεδομένα!D$1:D$13,0))</f>
        <v>11</v>
      </c>
      <c r="J6301" s="4">
        <v>44314</v>
      </c>
      <c r="K6301" s="3" t="s">
        <v>2166</v>
      </c>
      <c r="L6301" s="17" t="str">
        <f t="shared" si="512"/>
        <v>28/04/2021 23:20</v>
      </c>
      <c r="M6301" s="4">
        <v>44315</v>
      </c>
      <c r="N6301" s="3" t="s">
        <v>3181</v>
      </c>
      <c r="O6301" s="17" t="str">
        <f t="shared" si="513"/>
        <v>29/04/2021 00:15</v>
      </c>
      <c r="P6301" s="24">
        <f t="shared" si="514"/>
        <v>3.8194444445252884E-2</v>
      </c>
      <c r="Q6301" s="28">
        <v>0</v>
      </c>
      <c r="R6301" s="27">
        <f t="shared" si="515"/>
        <v>55.000000001164153</v>
      </c>
      <c r="S6301" s="3" t="s">
        <v>4</v>
      </c>
      <c r="T6301" s="3" t="s">
        <v>6483</v>
      </c>
      <c r="U6301" s="3" t="s">
        <v>1850</v>
      </c>
      <c r="V6301" s="3" t="s">
        <v>1850</v>
      </c>
      <c r="W6301" s="5">
        <v>0</v>
      </c>
      <c r="X6301" s="5">
        <v>0</v>
      </c>
      <c r="Y6301" s="5">
        <v>0</v>
      </c>
      <c r="Z6301" s="5">
        <v>0.1</v>
      </c>
      <c r="AA6301" s="5">
        <v>0</v>
      </c>
      <c r="AB6301" s="5">
        <v>0</v>
      </c>
      <c r="AC6301" s="5">
        <v>0</v>
      </c>
      <c r="AD6301" s="5">
        <v>0</v>
      </c>
      <c r="AE6301" s="2">
        <v>2</v>
      </c>
      <c r="AF6301" s="2">
        <v>0</v>
      </c>
      <c r="AG6301" s="2">
        <v>0</v>
      </c>
      <c r="AH6301" s="2">
        <v>0</v>
      </c>
      <c r="AI6301" s="2">
        <v>0</v>
      </c>
      <c r="AJ6301" s="2">
        <v>1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 t="s">
        <v>4</v>
      </c>
      <c r="AT6301" s="2" t="s">
        <v>4</v>
      </c>
    </row>
    <row r="6302" spans="1:46" x14ac:dyDescent="0.2">
      <c r="A6302" s="2">
        <v>1658614</v>
      </c>
      <c r="B6302" s="2">
        <v>850412</v>
      </c>
      <c r="C6302" s="7">
        <v>25.200877317013401</v>
      </c>
      <c r="D6302" s="7">
        <v>39.946937028819796</v>
      </c>
      <c r="E6302" s="19" t="s">
        <v>6482</v>
      </c>
      <c r="F6302" s="46">
        <f>INDEX(Δεδομένα!$P:$P,MATCH('2021'!E6302,Δεδομένα!$O:$O,0))</f>
        <v>200</v>
      </c>
      <c r="G6302" s="49" t="s">
        <v>6384</v>
      </c>
      <c r="H6302" s="51" t="str">
        <f>INDEX(Δεδομένα!B$1:B$51,MATCH('2021'!G6302,Δεδομένα!A$1:A$51,0))</f>
        <v>ΒΟΡΕΙΟΥ ΑΙΓΑΙΟΥ</v>
      </c>
      <c r="I6302" s="53">
        <f>INDEX(Δεδομένα!E$1:E$13,MATCH('2021'!H6302,Δεδομένα!D$1:D$13,0))</f>
        <v>11</v>
      </c>
      <c r="J6302" s="4">
        <v>44319</v>
      </c>
      <c r="K6302" s="3" t="s">
        <v>119</v>
      </c>
      <c r="L6302" s="17" t="str">
        <f t="shared" si="512"/>
        <v>03/05/2021 12:25</v>
      </c>
      <c r="M6302" s="4">
        <v>44319</v>
      </c>
      <c r="N6302" s="3" t="s">
        <v>210</v>
      </c>
      <c r="O6302" s="17" t="str">
        <f t="shared" si="513"/>
        <v>03/05/2021 12:43</v>
      </c>
      <c r="P6302" s="24">
        <f t="shared" si="514"/>
        <v>1.2500000004365575E-2</v>
      </c>
      <c r="Q6302" s="28">
        <v>0</v>
      </c>
      <c r="R6302" s="27">
        <f t="shared" si="515"/>
        <v>18.000000006286427</v>
      </c>
      <c r="S6302" s="3" t="s">
        <v>4</v>
      </c>
      <c r="T6302" s="3" t="s">
        <v>6483</v>
      </c>
      <c r="U6302" s="3" t="s">
        <v>4</v>
      </c>
      <c r="V6302" s="3" t="s">
        <v>1874</v>
      </c>
      <c r="W6302" s="5">
        <v>0</v>
      </c>
      <c r="X6302" s="5">
        <v>0</v>
      </c>
      <c r="Y6302" s="5">
        <v>0</v>
      </c>
      <c r="Z6302" s="5">
        <v>0.3</v>
      </c>
      <c r="AA6302" s="5">
        <v>0</v>
      </c>
      <c r="AB6302" s="5">
        <v>0</v>
      </c>
      <c r="AC6302" s="5">
        <v>0</v>
      </c>
      <c r="AD6302" s="5">
        <v>0</v>
      </c>
      <c r="AE6302" s="2">
        <v>2</v>
      </c>
      <c r="AF6302" s="2">
        <v>0</v>
      </c>
      <c r="AG6302" s="2">
        <v>0</v>
      </c>
      <c r="AH6302" s="2">
        <v>0</v>
      </c>
      <c r="AI6302" s="2">
        <v>0</v>
      </c>
      <c r="AJ6302" s="2">
        <v>1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 t="s">
        <v>4</v>
      </c>
      <c r="AT6302" s="2" t="s">
        <v>4</v>
      </c>
    </row>
    <row r="6303" spans="1:46" x14ac:dyDescent="0.2">
      <c r="A6303" s="2">
        <v>1660296</v>
      </c>
      <c r="B6303" s="2">
        <v>851711</v>
      </c>
      <c r="C6303" s="7">
        <v>25.356121787659301</v>
      </c>
      <c r="D6303" s="7">
        <v>39.918879425526697</v>
      </c>
      <c r="E6303" s="19" t="s">
        <v>6482</v>
      </c>
      <c r="F6303" s="46">
        <f>INDEX(Δεδομένα!$P:$P,MATCH('2021'!E6303,Δεδομένα!$O:$O,0))</f>
        <v>200</v>
      </c>
      <c r="G6303" s="49" t="s">
        <v>6384</v>
      </c>
      <c r="H6303" s="51" t="str">
        <f>INDEX(Δεδομένα!B$1:B$51,MATCH('2021'!G6303,Δεδομένα!A$1:A$51,0))</f>
        <v>ΒΟΡΕΙΟΥ ΑΙΓΑΙΟΥ</v>
      </c>
      <c r="I6303" s="53">
        <f>INDEX(Δεδομένα!E$1:E$13,MATCH('2021'!H6303,Δεδομένα!D$1:D$13,0))</f>
        <v>11</v>
      </c>
      <c r="J6303" s="4">
        <v>44324</v>
      </c>
      <c r="K6303" s="3" t="s">
        <v>9</v>
      </c>
      <c r="L6303" s="17" t="str">
        <f t="shared" si="512"/>
        <v>08/05/2021 18:15</v>
      </c>
      <c r="M6303" s="4">
        <v>44324</v>
      </c>
      <c r="N6303" s="3" t="s">
        <v>102</v>
      </c>
      <c r="O6303" s="17" t="str">
        <f t="shared" si="513"/>
        <v>08/05/2021 18:35</v>
      </c>
      <c r="P6303" s="24">
        <f t="shared" si="514"/>
        <v>1.3888888890505768E-2</v>
      </c>
      <c r="Q6303" s="28">
        <v>0</v>
      </c>
      <c r="R6303" s="27">
        <f t="shared" si="515"/>
        <v>20.000000002328306</v>
      </c>
      <c r="S6303" s="3" t="s">
        <v>4</v>
      </c>
      <c r="T6303" s="3" t="s">
        <v>6483</v>
      </c>
      <c r="U6303" s="3" t="s">
        <v>6505</v>
      </c>
      <c r="V6303" s="3" t="s">
        <v>6506</v>
      </c>
      <c r="W6303" s="5">
        <v>0</v>
      </c>
      <c r="X6303" s="5">
        <v>0</v>
      </c>
      <c r="Y6303" s="5">
        <v>0</v>
      </c>
      <c r="Z6303" s="5">
        <v>0.5</v>
      </c>
      <c r="AA6303" s="5">
        <v>0</v>
      </c>
      <c r="AB6303" s="5">
        <v>0</v>
      </c>
      <c r="AC6303" s="5">
        <v>0</v>
      </c>
      <c r="AD6303" s="5">
        <v>0</v>
      </c>
      <c r="AE6303" s="2">
        <v>2</v>
      </c>
      <c r="AF6303" s="2">
        <v>0</v>
      </c>
      <c r="AG6303" s="2">
        <v>0</v>
      </c>
      <c r="AH6303" s="2">
        <v>0</v>
      </c>
      <c r="AI6303" s="2">
        <v>0</v>
      </c>
      <c r="AJ6303" s="2">
        <v>1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 t="s">
        <v>4</v>
      </c>
      <c r="AT6303" s="2" t="s">
        <v>4</v>
      </c>
    </row>
    <row r="6304" spans="1:46" x14ac:dyDescent="0.2">
      <c r="A6304" s="2">
        <v>1663086</v>
      </c>
      <c r="B6304" s="2">
        <v>853313</v>
      </c>
      <c r="C6304" s="7">
        <v>25.1473968026684</v>
      </c>
      <c r="D6304" s="7">
        <v>39.912979398890002</v>
      </c>
      <c r="E6304" s="19" t="s">
        <v>6482</v>
      </c>
      <c r="F6304" s="46">
        <f>INDEX(Δεδομένα!$P:$P,MATCH('2021'!E6304,Δεδομένα!$O:$O,0))</f>
        <v>200</v>
      </c>
      <c r="G6304" s="49" t="s">
        <v>6384</v>
      </c>
      <c r="H6304" s="51" t="str">
        <f>INDEX(Δεδομένα!B$1:B$51,MATCH('2021'!G6304,Δεδομένα!A$1:A$51,0))</f>
        <v>ΒΟΡΕΙΟΥ ΑΙΓΑΙΟΥ</v>
      </c>
      <c r="I6304" s="53">
        <f>INDEX(Δεδομένα!E$1:E$13,MATCH('2021'!H6304,Δεδομένα!D$1:D$13,0))</f>
        <v>11</v>
      </c>
      <c r="J6304" s="4">
        <v>44331</v>
      </c>
      <c r="K6304" s="3" t="s">
        <v>552</v>
      </c>
      <c r="L6304" s="17" t="str">
        <f t="shared" si="512"/>
        <v>15/05/2021 13:00</v>
      </c>
      <c r="M6304" s="4">
        <v>44331</v>
      </c>
      <c r="N6304" s="3" t="s">
        <v>241</v>
      </c>
      <c r="O6304" s="17" t="str">
        <f t="shared" si="513"/>
        <v>15/05/2021 13:15</v>
      </c>
      <c r="P6304" s="24">
        <f t="shared" si="514"/>
        <v>1.0416666671517305E-2</v>
      </c>
      <c r="Q6304" s="28">
        <v>0</v>
      </c>
      <c r="R6304" s="27">
        <f t="shared" si="515"/>
        <v>15.000000006984919</v>
      </c>
      <c r="S6304" s="3" t="s">
        <v>4</v>
      </c>
      <c r="T6304" s="3" t="s">
        <v>6483</v>
      </c>
      <c r="U6304" s="3" t="s">
        <v>1850</v>
      </c>
      <c r="V6304" s="3" t="s">
        <v>1850</v>
      </c>
      <c r="W6304" s="5">
        <v>0</v>
      </c>
      <c r="X6304" s="5">
        <v>0</v>
      </c>
      <c r="Y6304" s="5">
        <v>0</v>
      </c>
      <c r="Z6304" s="5">
        <v>0.01</v>
      </c>
      <c r="AA6304" s="5">
        <v>0</v>
      </c>
      <c r="AB6304" s="5">
        <v>0</v>
      </c>
      <c r="AC6304" s="5">
        <v>0</v>
      </c>
      <c r="AD6304" s="5">
        <v>0</v>
      </c>
      <c r="AE6304" s="2">
        <v>5</v>
      </c>
      <c r="AF6304" s="2">
        <v>0</v>
      </c>
      <c r="AG6304" s="2">
        <v>0</v>
      </c>
      <c r="AH6304" s="2">
        <v>0</v>
      </c>
      <c r="AI6304" s="2">
        <v>0</v>
      </c>
      <c r="AJ6304" s="2">
        <v>2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 t="s">
        <v>4</v>
      </c>
      <c r="AT6304" s="2" t="s">
        <v>4</v>
      </c>
    </row>
    <row r="6305" spans="1:46" x14ac:dyDescent="0.2">
      <c r="A6305" s="2">
        <v>1666037</v>
      </c>
      <c r="B6305" s="2">
        <v>856658</v>
      </c>
      <c r="C6305" s="7">
        <v>25.2029687219766</v>
      </c>
      <c r="D6305" s="7">
        <v>39.8984793505158</v>
      </c>
      <c r="E6305" s="19" t="s">
        <v>6482</v>
      </c>
      <c r="F6305" s="46">
        <f>INDEX(Δεδομένα!$P:$P,MATCH('2021'!E6305,Δεδομένα!$O:$O,0))</f>
        <v>200</v>
      </c>
      <c r="G6305" s="49" t="s">
        <v>6384</v>
      </c>
      <c r="H6305" s="51" t="str">
        <f>INDEX(Δεδομένα!B$1:B$51,MATCH('2021'!G6305,Δεδομένα!A$1:A$51,0))</f>
        <v>ΒΟΡΕΙΟΥ ΑΙΓΑΙΟΥ</v>
      </c>
      <c r="I6305" s="53">
        <f>INDEX(Δεδομένα!E$1:E$13,MATCH('2021'!H6305,Δεδομένα!D$1:D$13,0))</f>
        <v>11</v>
      </c>
      <c r="J6305" s="4">
        <v>44342</v>
      </c>
      <c r="K6305" s="3" t="s">
        <v>3480</v>
      </c>
      <c r="L6305" s="17" t="str">
        <f t="shared" si="512"/>
        <v>26/05/2021 20:26</v>
      </c>
      <c r="M6305" s="4">
        <v>44342</v>
      </c>
      <c r="N6305" s="3" t="s">
        <v>318</v>
      </c>
      <c r="O6305" s="17" t="str">
        <f t="shared" si="513"/>
        <v>26/05/2021 20:47</v>
      </c>
      <c r="P6305" s="24">
        <f t="shared" si="514"/>
        <v>1.4583333329937886E-2</v>
      </c>
      <c r="Q6305" s="28">
        <v>0</v>
      </c>
      <c r="R6305" s="27">
        <f t="shared" si="515"/>
        <v>20.999999995110556</v>
      </c>
      <c r="S6305" s="3" t="s">
        <v>4</v>
      </c>
      <c r="T6305" s="3" t="s">
        <v>6483</v>
      </c>
      <c r="U6305" s="3" t="s">
        <v>6489</v>
      </c>
      <c r="V6305" s="3" t="s">
        <v>6489</v>
      </c>
      <c r="W6305" s="5">
        <v>0</v>
      </c>
      <c r="X6305" s="5">
        <v>0</v>
      </c>
      <c r="Y6305" s="5">
        <v>0</v>
      </c>
      <c r="Z6305" s="5">
        <v>0.02</v>
      </c>
      <c r="AA6305" s="5">
        <v>0</v>
      </c>
      <c r="AB6305" s="5">
        <v>0</v>
      </c>
      <c r="AC6305" s="5">
        <v>0</v>
      </c>
      <c r="AD6305" s="5">
        <v>0</v>
      </c>
      <c r="AE6305" s="2">
        <v>2</v>
      </c>
      <c r="AF6305" s="2">
        <v>0</v>
      </c>
      <c r="AG6305" s="2">
        <v>0</v>
      </c>
      <c r="AH6305" s="2">
        <v>0</v>
      </c>
      <c r="AI6305" s="2">
        <v>0</v>
      </c>
      <c r="AJ6305" s="2">
        <v>1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 t="s">
        <v>4</v>
      </c>
      <c r="AT6305" s="2" t="s">
        <v>4</v>
      </c>
    </row>
    <row r="6306" spans="1:46" x14ac:dyDescent="0.2">
      <c r="A6306" s="2">
        <v>1666050</v>
      </c>
      <c r="B6306" s="2">
        <v>857539</v>
      </c>
      <c r="C6306" s="7">
        <v>25.091024981400601</v>
      </c>
      <c r="D6306" s="7">
        <v>39.851374467791601</v>
      </c>
      <c r="E6306" s="19" t="s">
        <v>6482</v>
      </c>
      <c r="F6306" s="46">
        <f>INDEX(Δεδομένα!$P:$P,MATCH('2021'!E6306,Δεδομένα!$O:$O,0))</f>
        <v>200</v>
      </c>
      <c r="G6306" s="49" t="s">
        <v>6384</v>
      </c>
      <c r="H6306" s="51" t="str">
        <f>INDEX(Δεδομένα!B$1:B$51,MATCH('2021'!G6306,Δεδομένα!A$1:A$51,0))</f>
        <v>ΒΟΡΕΙΟΥ ΑΙΓΑΙΟΥ</v>
      </c>
      <c r="I6306" s="53">
        <f>INDEX(Δεδομένα!E$1:E$13,MATCH('2021'!H6306,Δεδομένα!D$1:D$13,0))</f>
        <v>11</v>
      </c>
      <c r="J6306" s="4">
        <v>44346</v>
      </c>
      <c r="K6306" s="3" t="s">
        <v>2416</v>
      </c>
      <c r="L6306" s="17" t="str">
        <f t="shared" si="512"/>
        <v>30/05/2021 21:39</v>
      </c>
      <c r="M6306" s="4">
        <v>44346</v>
      </c>
      <c r="N6306" s="3" t="s">
        <v>1558</v>
      </c>
      <c r="O6306" s="17" t="str">
        <f t="shared" si="513"/>
        <v>30/05/2021 22:10</v>
      </c>
      <c r="P6306" s="24">
        <f t="shared" si="514"/>
        <v>2.1527777775190771E-2</v>
      </c>
      <c r="Q6306" s="28">
        <v>0</v>
      </c>
      <c r="R6306" s="27">
        <f t="shared" si="515"/>
        <v>30.99999999627471</v>
      </c>
      <c r="S6306" s="3" t="s">
        <v>4</v>
      </c>
      <c r="T6306" s="3" t="s">
        <v>6483</v>
      </c>
      <c r="U6306" s="3" t="s">
        <v>4</v>
      </c>
      <c r="V6306" s="3" t="s">
        <v>6507</v>
      </c>
      <c r="W6306" s="5">
        <v>0</v>
      </c>
      <c r="X6306" s="5">
        <v>0</v>
      </c>
      <c r="Y6306" s="5">
        <v>0</v>
      </c>
      <c r="Z6306" s="5">
        <v>0.03</v>
      </c>
      <c r="AA6306" s="5">
        <v>0</v>
      </c>
      <c r="AB6306" s="5">
        <v>0</v>
      </c>
      <c r="AC6306" s="5">
        <v>0</v>
      </c>
      <c r="AD6306" s="5">
        <v>0</v>
      </c>
      <c r="AE6306" s="2">
        <v>3</v>
      </c>
      <c r="AF6306" s="2">
        <v>0</v>
      </c>
      <c r="AG6306" s="2">
        <v>0</v>
      </c>
      <c r="AH6306" s="2">
        <v>0</v>
      </c>
      <c r="AI6306" s="2">
        <v>0</v>
      </c>
      <c r="AJ6306" s="2">
        <v>1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 t="s">
        <v>4</v>
      </c>
      <c r="AT6306" s="2" t="s">
        <v>4</v>
      </c>
    </row>
    <row r="6307" spans="1:46" x14ac:dyDescent="0.2">
      <c r="A6307" s="2">
        <v>1674708</v>
      </c>
      <c r="B6307" s="2">
        <v>861215</v>
      </c>
      <c r="C6307" s="7">
        <v>25.110039971537901</v>
      </c>
      <c r="D6307" s="7">
        <v>39.903879000346599</v>
      </c>
      <c r="E6307" s="19" t="s">
        <v>6482</v>
      </c>
      <c r="F6307" s="46">
        <f>INDEX(Δεδομένα!$P:$P,MATCH('2021'!E6307,Δεδομένα!$O:$O,0))</f>
        <v>200</v>
      </c>
      <c r="G6307" s="49" t="s">
        <v>6384</v>
      </c>
      <c r="H6307" s="51" t="str">
        <f>INDEX(Δεδομένα!B$1:B$51,MATCH('2021'!G6307,Δεδομένα!A$1:A$51,0))</f>
        <v>ΒΟΡΕΙΟΥ ΑΙΓΑΙΟΥ</v>
      </c>
      <c r="I6307" s="53">
        <f>INDEX(Δεδομένα!E$1:E$13,MATCH('2021'!H6307,Δεδομένα!D$1:D$13,0))</f>
        <v>11</v>
      </c>
      <c r="J6307" s="4">
        <v>44359</v>
      </c>
      <c r="K6307" s="3" t="s">
        <v>522</v>
      </c>
      <c r="L6307" s="17" t="str">
        <f t="shared" si="512"/>
        <v>12/06/2021 15:15</v>
      </c>
      <c r="M6307" s="4">
        <v>44359</v>
      </c>
      <c r="N6307" s="3" t="s">
        <v>1567</v>
      </c>
      <c r="O6307" s="17" t="str">
        <f t="shared" si="513"/>
        <v>12/06/2021 15:28</v>
      </c>
      <c r="P6307" s="24">
        <f t="shared" si="514"/>
        <v>9.0277777781011537E-3</v>
      </c>
      <c r="Q6307" s="28">
        <v>0</v>
      </c>
      <c r="R6307" s="27">
        <f t="shared" si="515"/>
        <v>13.000000000465661</v>
      </c>
      <c r="S6307" s="3" t="s">
        <v>4</v>
      </c>
      <c r="T6307" s="3" t="s">
        <v>6483</v>
      </c>
      <c r="U6307" s="3" t="s">
        <v>4</v>
      </c>
      <c r="V6307" s="3" t="s">
        <v>6407</v>
      </c>
      <c r="W6307" s="5">
        <v>0</v>
      </c>
      <c r="X6307" s="5">
        <v>0</v>
      </c>
      <c r="Y6307" s="5">
        <v>0</v>
      </c>
      <c r="Z6307" s="5">
        <v>0.1</v>
      </c>
      <c r="AA6307" s="5">
        <v>0</v>
      </c>
      <c r="AB6307" s="5">
        <v>0</v>
      </c>
      <c r="AC6307" s="5">
        <v>0</v>
      </c>
      <c r="AD6307" s="5">
        <v>0</v>
      </c>
      <c r="AE6307" s="2">
        <v>4</v>
      </c>
      <c r="AF6307" s="2">
        <v>0</v>
      </c>
      <c r="AG6307" s="2">
        <v>0</v>
      </c>
      <c r="AH6307" s="2">
        <v>0</v>
      </c>
      <c r="AI6307" s="2">
        <v>0</v>
      </c>
      <c r="AJ6307" s="2">
        <v>2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</row>
    <row r="6308" spans="1:46" x14ac:dyDescent="0.2">
      <c r="A6308" s="2">
        <v>1674775</v>
      </c>
      <c r="B6308" s="2">
        <v>862518</v>
      </c>
      <c r="C6308" s="7">
        <v>25.305834604714398</v>
      </c>
      <c r="D6308" s="7">
        <v>39.9117390514185</v>
      </c>
      <c r="E6308" s="19" t="s">
        <v>6482</v>
      </c>
      <c r="F6308" s="46">
        <f>INDEX(Δεδομένα!$P:$P,MATCH('2021'!E6308,Δεδομένα!$O:$O,0))</f>
        <v>200</v>
      </c>
      <c r="G6308" s="49" t="s">
        <v>6384</v>
      </c>
      <c r="H6308" s="51" t="str">
        <f>INDEX(Δεδομένα!B$1:B$51,MATCH('2021'!G6308,Δεδομένα!A$1:A$51,0))</f>
        <v>ΒΟΡΕΙΟΥ ΑΙΓΑΙΟΥ</v>
      </c>
      <c r="I6308" s="53">
        <f>INDEX(Δεδομένα!E$1:E$13,MATCH('2021'!H6308,Δεδομένα!D$1:D$13,0))</f>
        <v>11</v>
      </c>
      <c r="J6308" s="4">
        <v>44364</v>
      </c>
      <c r="K6308" s="3" t="s">
        <v>883</v>
      </c>
      <c r="L6308" s="17" t="str">
        <f t="shared" si="512"/>
        <v>17/06/2021 14:18</v>
      </c>
      <c r="M6308" s="4">
        <v>44364</v>
      </c>
      <c r="N6308" s="3" t="s">
        <v>2350</v>
      </c>
      <c r="O6308" s="17" t="str">
        <f t="shared" si="513"/>
        <v>17/06/2021 21:21</v>
      </c>
      <c r="P6308" s="24">
        <f t="shared" si="514"/>
        <v>0.29374999999708962</v>
      </c>
      <c r="Q6308" s="28">
        <v>0</v>
      </c>
      <c r="R6308" s="27">
        <f t="shared" si="515"/>
        <v>422.99999999580905</v>
      </c>
      <c r="S6308" s="3" t="s">
        <v>4</v>
      </c>
      <c r="T6308" s="3" t="s">
        <v>6483</v>
      </c>
      <c r="U6308" s="3" t="s">
        <v>4</v>
      </c>
      <c r="V6308" s="3" t="s">
        <v>5175</v>
      </c>
      <c r="W6308" s="5">
        <v>0</v>
      </c>
      <c r="X6308" s="5">
        <v>0</v>
      </c>
      <c r="Y6308" s="5">
        <v>0</v>
      </c>
      <c r="Z6308" s="5">
        <v>6</v>
      </c>
      <c r="AA6308" s="5">
        <v>0</v>
      </c>
      <c r="AB6308" s="5">
        <v>0</v>
      </c>
      <c r="AC6308" s="5">
        <v>0</v>
      </c>
      <c r="AD6308" s="5">
        <v>0</v>
      </c>
      <c r="AE6308" s="2">
        <v>7</v>
      </c>
      <c r="AF6308" s="2">
        <v>0</v>
      </c>
      <c r="AG6308" s="2">
        <v>0</v>
      </c>
      <c r="AH6308" s="2">
        <v>0</v>
      </c>
      <c r="AI6308" s="2">
        <v>0</v>
      </c>
      <c r="AJ6308" s="2">
        <v>4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</row>
    <row r="6309" spans="1:46" x14ac:dyDescent="0.2">
      <c r="A6309" s="2">
        <v>1678146</v>
      </c>
      <c r="B6309" s="2">
        <v>867344</v>
      </c>
      <c r="C6309" s="7">
        <v>25.077961059726601</v>
      </c>
      <c r="D6309" s="7">
        <v>39.861444659105999</v>
      </c>
      <c r="E6309" s="19" t="s">
        <v>6482</v>
      </c>
      <c r="F6309" s="46">
        <f>INDEX(Δεδομένα!$P:$P,MATCH('2021'!E6309,Δεδομένα!$O:$O,0))</f>
        <v>200</v>
      </c>
      <c r="G6309" s="49" t="s">
        <v>6384</v>
      </c>
      <c r="H6309" s="51" t="str">
        <f>INDEX(Δεδομένα!B$1:B$51,MATCH('2021'!G6309,Δεδομένα!A$1:A$51,0))</f>
        <v>ΒΟΡΕΙΟΥ ΑΙΓΑΙΟΥ</v>
      </c>
      <c r="I6309" s="53">
        <f>INDEX(Δεδομένα!E$1:E$13,MATCH('2021'!H6309,Δεδομένα!D$1:D$13,0))</f>
        <v>11</v>
      </c>
      <c r="J6309" s="4">
        <v>44379</v>
      </c>
      <c r="K6309" s="3" t="s">
        <v>545</v>
      </c>
      <c r="L6309" s="17" t="str">
        <f t="shared" si="512"/>
        <v>02/07/2021 16:10</v>
      </c>
      <c r="M6309" s="4">
        <v>44379</v>
      </c>
      <c r="N6309" s="3" t="s">
        <v>110</v>
      </c>
      <c r="O6309" s="17" t="str">
        <f t="shared" si="513"/>
        <v>02/07/2021 17:24</v>
      </c>
      <c r="P6309" s="24">
        <f t="shared" si="514"/>
        <v>5.1388888889050577E-2</v>
      </c>
      <c r="Q6309" s="28">
        <v>0</v>
      </c>
      <c r="R6309" s="27">
        <f t="shared" si="515"/>
        <v>74.000000000232831</v>
      </c>
      <c r="S6309" s="3" t="s">
        <v>4</v>
      </c>
      <c r="T6309" s="3" t="s">
        <v>6483</v>
      </c>
      <c r="U6309" s="3" t="s">
        <v>4</v>
      </c>
      <c r="V6309" s="3" t="s">
        <v>2700</v>
      </c>
      <c r="W6309" s="5">
        <v>0</v>
      </c>
      <c r="X6309" s="5">
        <v>0</v>
      </c>
      <c r="Y6309" s="5">
        <v>0</v>
      </c>
      <c r="Z6309" s="5">
        <v>0.5</v>
      </c>
      <c r="AA6309" s="5">
        <v>0</v>
      </c>
      <c r="AB6309" s="5">
        <v>0</v>
      </c>
      <c r="AC6309" s="5">
        <v>0</v>
      </c>
      <c r="AD6309" s="5">
        <v>0</v>
      </c>
      <c r="AE6309" s="2">
        <v>4</v>
      </c>
      <c r="AF6309" s="2">
        <v>0</v>
      </c>
      <c r="AG6309" s="2">
        <v>0</v>
      </c>
      <c r="AH6309" s="2">
        <v>0</v>
      </c>
      <c r="AI6309" s="2">
        <v>0</v>
      </c>
      <c r="AJ6309" s="2">
        <v>2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</row>
    <row r="6310" spans="1:46" x14ac:dyDescent="0.2">
      <c r="A6310" s="2">
        <v>1678107</v>
      </c>
      <c r="B6310" s="2">
        <v>867348</v>
      </c>
      <c r="C6310" s="7">
        <v>25.120071087222399</v>
      </c>
      <c r="D6310" s="7">
        <v>39.852727310439398</v>
      </c>
      <c r="E6310" s="19" t="s">
        <v>6482</v>
      </c>
      <c r="F6310" s="46">
        <f>INDEX(Δεδομένα!$P:$P,MATCH('2021'!E6310,Δεδομένα!$O:$O,0))</f>
        <v>200</v>
      </c>
      <c r="G6310" s="49" t="s">
        <v>6384</v>
      </c>
      <c r="H6310" s="51" t="str">
        <f>INDEX(Δεδομένα!B$1:B$51,MATCH('2021'!G6310,Δεδομένα!A$1:A$51,0))</f>
        <v>ΒΟΡΕΙΟΥ ΑΙΓΑΙΟΥ</v>
      </c>
      <c r="I6310" s="53">
        <f>INDEX(Δεδομένα!E$1:E$13,MATCH('2021'!H6310,Δεδομένα!D$1:D$13,0))</f>
        <v>11</v>
      </c>
      <c r="J6310" s="4">
        <v>44379</v>
      </c>
      <c r="K6310" s="3" t="s">
        <v>221</v>
      </c>
      <c r="L6310" s="17" t="str">
        <f t="shared" si="512"/>
        <v>02/07/2021 16:15</v>
      </c>
      <c r="M6310" s="4">
        <v>44379</v>
      </c>
      <c r="N6310" s="3" t="s">
        <v>110</v>
      </c>
      <c r="O6310" s="17" t="str">
        <f t="shared" si="513"/>
        <v>02/07/2021 17:24</v>
      </c>
      <c r="P6310" s="24">
        <f t="shared" si="514"/>
        <v>4.7916666662786156E-2</v>
      </c>
      <c r="Q6310" s="28">
        <v>0</v>
      </c>
      <c r="R6310" s="27">
        <f t="shared" si="515"/>
        <v>68.999999994412065</v>
      </c>
      <c r="S6310" s="3" t="s">
        <v>4</v>
      </c>
      <c r="T6310" s="3" t="s">
        <v>6483</v>
      </c>
      <c r="U6310" s="3" t="s">
        <v>6491</v>
      </c>
      <c r="V6310" s="3" t="s">
        <v>6492</v>
      </c>
      <c r="W6310" s="5">
        <v>0</v>
      </c>
      <c r="X6310" s="5">
        <v>0</v>
      </c>
      <c r="Y6310" s="5">
        <v>0</v>
      </c>
      <c r="Z6310" s="5">
        <v>0.5</v>
      </c>
      <c r="AA6310" s="5">
        <v>0</v>
      </c>
      <c r="AB6310" s="5">
        <v>0</v>
      </c>
      <c r="AC6310" s="5">
        <v>0</v>
      </c>
      <c r="AD6310" s="5">
        <v>0</v>
      </c>
      <c r="AE6310" s="2">
        <v>4</v>
      </c>
      <c r="AF6310" s="2">
        <v>0</v>
      </c>
      <c r="AG6310" s="2">
        <v>0</v>
      </c>
      <c r="AH6310" s="2">
        <v>0</v>
      </c>
      <c r="AI6310" s="2">
        <v>0</v>
      </c>
      <c r="AJ6310" s="2">
        <v>2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</row>
    <row r="6311" spans="1:46" x14ac:dyDescent="0.2">
      <c r="A6311" s="2">
        <v>1678144</v>
      </c>
      <c r="B6311" s="2">
        <v>867352</v>
      </c>
      <c r="C6311" s="7">
        <v>25.120400104228001</v>
      </c>
      <c r="D6311" s="7">
        <v>39.853280831902502</v>
      </c>
      <c r="E6311" s="19" t="s">
        <v>6482</v>
      </c>
      <c r="F6311" s="46">
        <f>INDEX(Δεδομένα!$P:$P,MATCH('2021'!E6311,Δεδομένα!$O:$O,0))</f>
        <v>200</v>
      </c>
      <c r="G6311" s="49" t="s">
        <v>6384</v>
      </c>
      <c r="H6311" s="51" t="str">
        <f>INDEX(Δεδομένα!B$1:B$51,MATCH('2021'!G6311,Δεδομένα!A$1:A$51,0))</f>
        <v>ΒΟΡΕΙΟΥ ΑΙΓΑΙΟΥ</v>
      </c>
      <c r="I6311" s="53">
        <f>INDEX(Δεδομένα!E$1:E$13,MATCH('2021'!H6311,Δεδομένα!D$1:D$13,0))</f>
        <v>11</v>
      </c>
      <c r="J6311" s="4">
        <v>44379</v>
      </c>
      <c r="K6311" s="3" t="s">
        <v>641</v>
      </c>
      <c r="L6311" s="17" t="str">
        <f t="shared" si="512"/>
        <v>02/07/2021 16:25</v>
      </c>
      <c r="M6311" s="4">
        <v>44379</v>
      </c>
      <c r="N6311" s="3" t="s">
        <v>110</v>
      </c>
      <c r="O6311" s="17" t="str">
        <f t="shared" si="513"/>
        <v>02/07/2021 17:24</v>
      </c>
      <c r="P6311" s="24">
        <f t="shared" si="514"/>
        <v>4.0972222217533272E-2</v>
      </c>
      <c r="Q6311" s="28">
        <v>0</v>
      </c>
      <c r="R6311" s="27">
        <f t="shared" si="515"/>
        <v>58.999999993247911</v>
      </c>
      <c r="S6311" s="3" t="s">
        <v>4</v>
      </c>
      <c r="T6311" s="3" t="s">
        <v>6483</v>
      </c>
      <c r="U6311" s="3" t="s">
        <v>6491</v>
      </c>
      <c r="V6311" s="3" t="s">
        <v>6492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0.5</v>
      </c>
      <c r="AC6311" s="5">
        <v>0</v>
      </c>
      <c r="AD6311" s="5">
        <v>0</v>
      </c>
      <c r="AE6311" s="2">
        <v>2</v>
      </c>
      <c r="AF6311" s="2">
        <v>0</v>
      </c>
      <c r="AG6311" s="2">
        <v>0</v>
      </c>
      <c r="AH6311" s="2">
        <v>0</v>
      </c>
      <c r="AI6311" s="2">
        <v>0</v>
      </c>
      <c r="AJ6311" s="2">
        <v>1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</row>
    <row r="6312" spans="1:46" x14ac:dyDescent="0.2">
      <c r="A6312" s="2">
        <v>1678153</v>
      </c>
      <c r="B6312" s="2">
        <v>867729</v>
      </c>
      <c r="C6312" s="7">
        <v>25.255688076323601</v>
      </c>
      <c r="D6312" s="7">
        <v>39.946906408822102</v>
      </c>
      <c r="E6312" s="19" t="s">
        <v>6482</v>
      </c>
      <c r="F6312" s="46">
        <f>INDEX(Δεδομένα!$P:$P,MATCH('2021'!E6312,Δεδομένα!$O:$O,0))</f>
        <v>200</v>
      </c>
      <c r="G6312" s="49" t="s">
        <v>6384</v>
      </c>
      <c r="H6312" s="51" t="str">
        <f>INDEX(Δεδομένα!B$1:B$51,MATCH('2021'!G6312,Δεδομένα!A$1:A$51,0))</f>
        <v>ΒΟΡΕΙΟΥ ΑΙΓΑΙΟΥ</v>
      </c>
      <c r="I6312" s="53">
        <f>INDEX(Δεδομένα!E$1:E$13,MATCH('2021'!H6312,Δεδομένα!D$1:D$13,0))</f>
        <v>11</v>
      </c>
      <c r="J6312" s="4">
        <v>44380</v>
      </c>
      <c r="K6312" s="3" t="s">
        <v>1871</v>
      </c>
      <c r="L6312" s="17" t="str">
        <f t="shared" si="512"/>
        <v>03/07/2021 18:18</v>
      </c>
      <c r="M6312" s="4">
        <v>44381</v>
      </c>
      <c r="N6312" s="3" t="s">
        <v>256</v>
      </c>
      <c r="O6312" s="17" t="str">
        <f t="shared" si="513"/>
        <v>04/07/2021 20:15</v>
      </c>
      <c r="P6312" s="29">
        <f t="shared" si="514"/>
        <v>1.0812500000029104</v>
      </c>
      <c r="Q6312" s="30">
        <f>1*24</f>
        <v>24</v>
      </c>
      <c r="R6312" s="27">
        <f t="shared" si="515"/>
        <v>1557.000000004191</v>
      </c>
      <c r="S6312" s="3" t="s">
        <v>4</v>
      </c>
      <c r="T6312" s="3" t="s">
        <v>6483</v>
      </c>
      <c r="U6312" s="3" t="s">
        <v>4</v>
      </c>
      <c r="V6312" s="3" t="s">
        <v>6495</v>
      </c>
      <c r="W6312" s="5">
        <v>0</v>
      </c>
      <c r="X6312" s="5">
        <v>0</v>
      </c>
      <c r="Y6312" s="5">
        <v>0</v>
      </c>
      <c r="Z6312" s="5">
        <v>15</v>
      </c>
      <c r="AA6312" s="5">
        <v>0</v>
      </c>
      <c r="AB6312" s="5">
        <v>35</v>
      </c>
      <c r="AC6312" s="5">
        <v>0</v>
      </c>
      <c r="AD6312" s="5">
        <v>0</v>
      </c>
      <c r="AE6312" s="2">
        <v>12</v>
      </c>
      <c r="AF6312" s="2">
        <v>0</v>
      </c>
      <c r="AG6312" s="2">
        <v>0</v>
      </c>
      <c r="AH6312" s="2">
        <v>0</v>
      </c>
      <c r="AI6312" s="2">
        <v>0</v>
      </c>
      <c r="AJ6312" s="2">
        <v>6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</row>
    <row r="6313" spans="1:46" x14ac:dyDescent="0.2">
      <c r="A6313" s="2">
        <v>1678157</v>
      </c>
      <c r="B6313" s="2">
        <v>868633</v>
      </c>
      <c r="C6313" s="7">
        <v>25.3066568691128</v>
      </c>
      <c r="D6313" s="7">
        <v>39.887304177062099</v>
      </c>
      <c r="E6313" s="19" t="s">
        <v>6482</v>
      </c>
      <c r="F6313" s="46">
        <f>INDEX(Δεδομένα!$P:$P,MATCH('2021'!E6313,Δεδομένα!$O:$O,0))</f>
        <v>200</v>
      </c>
      <c r="G6313" s="49" t="s">
        <v>6384</v>
      </c>
      <c r="H6313" s="51" t="str">
        <f>INDEX(Δεδομένα!B$1:B$51,MATCH('2021'!G6313,Δεδομένα!A$1:A$51,0))</f>
        <v>ΒΟΡΕΙΟΥ ΑΙΓΑΙΟΥ</v>
      </c>
      <c r="I6313" s="53">
        <f>INDEX(Δεδομένα!E$1:E$13,MATCH('2021'!H6313,Δεδομένα!D$1:D$13,0))</f>
        <v>11</v>
      </c>
      <c r="J6313" s="4">
        <v>44383</v>
      </c>
      <c r="K6313" s="3" t="s">
        <v>207</v>
      </c>
      <c r="L6313" s="17" t="str">
        <f t="shared" si="512"/>
        <v>06/07/2021 18:27</v>
      </c>
      <c r="M6313" s="4">
        <v>44383</v>
      </c>
      <c r="N6313" s="3" t="s">
        <v>1424</v>
      </c>
      <c r="O6313" s="17" t="str">
        <f t="shared" si="513"/>
        <v>06/07/2021 23:36</v>
      </c>
      <c r="P6313" s="24">
        <f t="shared" si="514"/>
        <v>0.2145833333270275</v>
      </c>
      <c r="Q6313" s="28">
        <v>0</v>
      </c>
      <c r="R6313" s="27">
        <f t="shared" si="515"/>
        <v>308.9999999909196</v>
      </c>
      <c r="S6313" s="3" t="s">
        <v>4</v>
      </c>
      <c r="T6313" s="3" t="s">
        <v>6483</v>
      </c>
      <c r="U6313" s="3" t="s">
        <v>6508</v>
      </c>
      <c r="V6313" s="3" t="s">
        <v>6508</v>
      </c>
      <c r="W6313" s="5">
        <v>0</v>
      </c>
      <c r="X6313" s="5">
        <v>0</v>
      </c>
      <c r="Y6313" s="5">
        <v>0</v>
      </c>
      <c r="Z6313" s="5">
        <v>10</v>
      </c>
      <c r="AA6313" s="5">
        <v>0</v>
      </c>
      <c r="AB6313" s="5">
        <v>5</v>
      </c>
      <c r="AC6313" s="5">
        <v>0</v>
      </c>
      <c r="AD6313" s="5">
        <v>0</v>
      </c>
      <c r="AE6313" s="2">
        <v>11</v>
      </c>
      <c r="AF6313" s="2">
        <v>0</v>
      </c>
      <c r="AG6313" s="2">
        <v>0</v>
      </c>
      <c r="AH6313" s="2">
        <v>0</v>
      </c>
      <c r="AI6313" s="2">
        <v>0</v>
      </c>
      <c r="AJ6313" s="2">
        <v>6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</row>
    <row r="6314" spans="1:46" x14ac:dyDescent="0.2">
      <c r="A6314" s="2">
        <v>1678179</v>
      </c>
      <c r="B6314" s="2">
        <v>869331</v>
      </c>
      <c r="C6314" s="7">
        <v>25.0795402368284</v>
      </c>
      <c r="D6314" s="7">
        <v>39.860237941588899</v>
      </c>
      <c r="E6314" s="19" t="s">
        <v>6482</v>
      </c>
      <c r="F6314" s="46">
        <f>INDEX(Δεδομένα!$P:$P,MATCH('2021'!E6314,Δεδομένα!$O:$O,0))</f>
        <v>200</v>
      </c>
      <c r="G6314" s="49" t="s">
        <v>6384</v>
      </c>
      <c r="H6314" s="51" t="str">
        <f>INDEX(Δεδομένα!B$1:B$51,MATCH('2021'!G6314,Δεδομένα!A$1:A$51,0))</f>
        <v>ΒΟΡΕΙΟΥ ΑΙΓΑΙΟΥ</v>
      </c>
      <c r="I6314" s="53">
        <f>INDEX(Δεδομένα!E$1:E$13,MATCH('2021'!H6314,Δεδομένα!D$1:D$13,0))</f>
        <v>11</v>
      </c>
      <c r="J6314" s="4">
        <v>44385</v>
      </c>
      <c r="K6314" s="3" t="s">
        <v>2144</v>
      </c>
      <c r="L6314" s="17" t="str">
        <f t="shared" si="512"/>
        <v>08/07/2021 23:15</v>
      </c>
      <c r="M6314" s="4">
        <v>44386</v>
      </c>
      <c r="N6314" s="3" t="s">
        <v>290</v>
      </c>
      <c r="O6314" s="17" t="str">
        <f t="shared" si="513"/>
        <v>09/07/2021 12:24</v>
      </c>
      <c r="P6314" s="24">
        <f t="shared" si="514"/>
        <v>0.54791666667006211</v>
      </c>
      <c r="Q6314" s="28">
        <v>0</v>
      </c>
      <c r="R6314" s="27">
        <f t="shared" si="515"/>
        <v>789.00000000488944</v>
      </c>
      <c r="S6314" s="3" t="s">
        <v>4</v>
      </c>
      <c r="T6314" s="3" t="s">
        <v>6483</v>
      </c>
      <c r="U6314" s="3" t="s">
        <v>6491</v>
      </c>
      <c r="V6314" s="3" t="s">
        <v>6509</v>
      </c>
      <c r="W6314" s="5">
        <v>0</v>
      </c>
      <c r="X6314" s="5">
        <v>0</v>
      </c>
      <c r="Y6314" s="5">
        <v>0</v>
      </c>
      <c r="Z6314" s="5">
        <v>12</v>
      </c>
      <c r="AA6314" s="5">
        <v>0</v>
      </c>
      <c r="AB6314" s="5">
        <v>0</v>
      </c>
      <c r="AC6314" s="5">
        <v>0</v>
      </c>
      <c r="AD6314" s="5">
        <v>0</v>
      </c>
      <c r="AE6314" s="2">
        <v>17</v>
      </c>
      <c r="AF6314" s="2">
        <v>0</v>
      </c>
      <c r="AG6314" s="2">
        <v>0</v>
      </c>
      <c r="AH6314" s="2">
        <v>0</v>
      </c>
      <c r="AI6314" s="2">
        <v>3</v>
      </c>
      <c r="AJ6314" s="2">
        <v>7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</row>
    <row r="6315" spans="1:46" x14ac:dyDescent="0.2">
      <c r="A6315" s="2">
        <v>1678183</v>
      </c>
      <c r="B6315" s="2">
        <v>870269</v>
      </c>
      <c r="C6315" s="7">
        <v>25.209133565498</v>
      </c>
      <c r="D6315" s="7">
        <v>39.900981579168104</v>
      </c>
      <c r="E6315" s="19" t="s">
        <v>6482</v>
      </c>
      <c r="F6315" s="46">
        <f>INDEX(Δεδομένα!$P:$P,MATCH('2021'!E6315,Δεδομένα!$O:$O,0))</f>
        <v>200</v>
      </c>
      <c r="G6315" s="49" t="s">
        <v>6384</v>
      </c>
      <c r="H6315" s="51" t="str">
        <f>INDEX(Δεδομένα!B$1:B$51,MATCH('2021'!G6315,Δεδομένα!A$1:A$51,0))</f>
        <v>ΒΟΡΕΙΟΥ ΑΙΓΑΙΟΥ</v>
      </c>
      <c r="I6315" s="53">
        <f>INDEX(Δεδομένα!E$1:E$13,MATCH('2021'!H6315,Δεδομένα!D$1:D$13,0))</f>
        <v>11</v>
      </c>
      <c r="J6315" s="4">
        <v>44389</v>
      </c>
      <c r="K6315" s="3" t="s">
        <v>6368</v>
      </c>
      <c r="L6315" s="17" t="str">
        <f t="shared" si="512"/>
        <v>12/07/2021 00:48</v>
      </c>
      <c r="M6315" s="4">
        <v>44389</v>
      </c>
      <c r="N6315" s="3" t="s">
        <v>292</v>
      </c>
      <c r="O6315" s="17" t="str">
        <f t="shared" si="513"/>
        <v>12/07/2021 02:00</v>
      </c>
      <c r="P6315" s="24">
        <f t="shared" si="514"/>
        <v>5.0000000002910383E-2</v>
      </c>
      <c r="Q6315" s="28">
        <v>0</v>
      </c>
      <c r="R6315" s="27">
        <f t="shared" si="515"/>
        <v>72.000000004190952</v>
      </c>
      <c r="S6315" s="3" t="s">
        <v>4</v>
      </c>
      <c r="T6315" s="3" t="s">
        <v>6483</v>
      </c>
      <c r="U6315" s="3" t="s">
        <v>754</v>
      </c>
      <c r="V6315" s="3" t="s">
        <v>754</v>
      </c>
      <c r="W6315" s="5">
        <v>0</v>
      </c>
      <c r="X6315" s="5">
        <v>0</v>
      </c>
      <c r="Y6315" s="5">
        <v>0</v>
      </c>
      <c r="Z6315" s="5">
        <v>5</v>
      </c>
      <c r="AA6315" s="5">
        <v>0</v>
      </c>
      <c r="AB6315" s="5">
        <v>0</v>
      </c>
      <c r="AC6315" s="5">
        <v>0</v>
      </c>
      <c r="AD6315" s="5">
        <v>0</v>
      </c>
      <c r="AE6315" s="2">
        <v>7</v>
      </c>
      <c r="AF6315" s="2">
        <v>0</v>
      </c>
      <c r="AG6315" s="2">
        <v>0</v>
      </c>
      <c r="AH6315" s="2">
        <v>0</v>
      </c>
      <c r="AI6315" s="2">
        <v>0</v>
      </c>
      <c r="AJ6315" s="2">
        <v>3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</row>
    <row r="6316" spans="1:46" x14ac:dyDescent="0.2">
      <c r="A6316" s="2">
        <v>1681619</v>
      </c>
      <c r="B6316" s="2">
        <v>874587</v>
      </c>
      <c r="C6316" s="7">
        <v>25.0937652316527</v>
      </c>
      <c r="D6316" s="7">
        <v>39.961612289903101</v>
      </c>
      <c r="E6316" s="19" t="s">
        <v>6482</v>
      </c>
      <c r="F6316" s="46">
        <f>INDEX(Δεδομένα!$P:$P,MATCH('2021'!E6316,Δεδομένα!$O:$O,0))</f>
        <v>200</v>
      </c>
      <c r="G6316" s="49" t="s">
        <v>6384</v>
      </c>
      <c r="H6316" s="51" t="str">
        <f>INDEX(Δεδομένα!B$1:B$51,MATCH('2021'!G6316,Δεδομένα!A$1:A$51,0))</f>
        <v>ΒΟΡΕΙΟΥ ΑΙΓΑΙΟΥ</v>
      </c>
      <c r="I6316" s="53">
        <f>INDEX(Δεδομένα!E$1:E$13,MATCH('2021'!H6316,Δεδομένα!D$1:D$13,0))</f>
        <v>11</v>
      </c>
      <c r="J6316" s="4">
        <v>44403</v>
      </c>
      <c r="K6316" s="3" t="s">
        <v>3635</v>
      </c>
      <c r="L6316" s="17" t="str">
        <f t="shared" si="512"/>
        <v>26/07/2021 09:16</v>
      </c>
      <c r="M6316" s="4">
        <v>44403</v>
      </c>
      <c r="N6316" s="3" t="s">
        <v>497</v>
      </c>
      <c r="O6316" s="17" t="str">
        <f t="shared" si="513"/>
        <v>26/07/2021 21:00</v>
      </c>
      <c r="P6316" s="24">
        <f t="shared" si="514"/>
        <v>0.48888888888905058</v>
      </c>
      <c r="Q6316" s="28">
        <v>0</v>
      </c>
      <c r="R6316" s="27">
        <f t="shared" si="515"/>
        <v>704.00000000023283</v>
      </c>
      <c r="S6316" s="3" t="s">
        <v>4</v>
      </c>
      <c r="T6316" s="3" t="s">
        <v>6483</v>
      </c>
      <c r="U6316" s="3" t="s">
        <v>4</v>
      </c>
      <c r="V6316" s="3" t="s">
        <v>3340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1.5</v>
      </c>
      <c r="AE6316" s="2">
        <v>9</v>
      </c>
      <c r="AF6316" s="2">
        <v>0</v>
      </c>
      <c r="AG6316" s="2">
        <v>0</v>
      </c>
      <c r="AH6316" s="2">
        <v>1</v>
      </c>
      <c r="AI6316" s="2">
        <v>4</v>
      </c>
      <c r="AJ6316" s="2">
        <v>5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</row>
    <row r="6317" spans="1:46" x14ac:dyDescent="0.2">
      <c r="A6317" s="2">
        <v>1681625</v>
      </c>
      <c r="B6317" s="2">
        <v>875150</v>
      </c>
      <c r="C6317" s="7">
        <v>25.291932620461601</v>
      </c>
      <c r="D6317" s="7">
        <v>39.904259832320399</v>
      </c>
      <c r="E6317" s="19" t="s">
        <v>6482</v>
      </c>
      <c r="F6317" s="46">
        <f>INDEX(Δεδομένα!$P:$P,MATCH('2021'!E6317,Δεδομένα!$O:$O,0))</f>
        <v>200</v>
      </c>
      <c r="G6317" s="49" t="s">
        <v>6384</v>
      </c>
      <c r="H6317" s="51" t="str">
        <f>INDEX(Δεδομένα!B$1:B$51,MATCH('2021'!G6317,Δεδομένα!A$1:A$51,0))</f>
        <v>ΒΟΡΕΙΟΥ ΑΙΓΑΙΟΥ</v>
      </c>
      <c r="I6317" s="53">
        <f>INDEX(Δεδομένα!E$1:E$13,MATCH('2021'!H6317,Δεδομένα!D$1:D$13,0))</f>
        <v>11</v>
      </c>
      <c r="J6317" s="4">
        <v>44405</v>
      </c>
      <c r="K6317" s="3" t="s">
        <v>571</v>
      </c>
      <c r="L6317" s="17" t="str">
        <f t="shared" si="512"/>
        <v>28/07/2021 06:05</v>
      </c>
      <c r="M6317" s="4">
        <v>44405</v>
      </c>
      <c r="N6317" s="3" t="s">
        <v>2420</v>
      </c>
      <c r="O6317" s="17" t="str">
        <f t="shared" si="513"/>
        <v>28/07/2021 06:49</v>
      </c>
      <c r="P6317" s="24">
        <f t="shared" si="514"/>
        <v>3.0555555560567882E-2</v>
      </c>
      <c r="Q6317" s="28">
        <v>0</v>
      </c>
      <c r="R6317" s="27">
        <f t="shared" si="515"/>
        <v>44.00000000721775</v>
      </c>
      <c r="S6317" s="3" t="s">
        <v>4</v>
      </c>
      <c r="T6317" s="3" t="s">
        <v>6483</v>
      </c>
      <c r="U6317" s="3" t="s">
        <v>6510</v>
      </c>
      <c r="V6317" s="3" t="s">
        <v>5175</v>
      </c>
      <c r="W6317" s="5">
        <v>0</v>
      </c>
      <c r="X6317" s="5">
        <v>0</v>
      </c>
      <c r="Y6317" s="5">
        <v>0</v>
      </c>
      <c r="Z6317" s="5">
        <v>0.03</v>
      </c>
      <c r="AA6317" s="5">
        <v>0</v>
      </c>
      <c r="AB6317" s="5">
        <v>0</v>
      </c>
      <c r="AC6317" s="5">
        <v>0</v>
      </c>
      <c r="AD6317" s="5">
        <v>0</v>
      </c>
      <c r="AE6317" s="2">
        <v>2</v>
      </c>
      <c r="AF6317" s="2">
        <v>0</v>
      </c>
      <c r="AG6317" s="2">
        <v>0</v>
      </c>
      <c r="AH6317" s="2">
        <v>0</v>
      </c>
      <c r="AI6317" s="2">
        <v>1</v>
      </c>
      <c r="AJ6317" s="2">
        <v>1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</row>
    <row r="6318" spans="1:46" x14ac:dyDescent="0.2">
      <c r="A6318" s="2">
        <v>1691888</v>
      </c>
      <c r="B6318" s="2">
        <v>886292</v>
      </c>
      <c r="C6318" s="7">
        <v>25.3334308496711</v>
      </c>
      <c r="D6318" s="7">
        <v>39.931163479308303</v>
      </c>
      <c r="E6318" s="19" t="s">
        <v>6482</v>
      </c>
      <c r="F6318" s="46">
        <f>INDEX(Δεδομένα!$P:$P,MATCH('2021'!E6318,Δεδομένα!$O:$O,0))</f>
        <v>200</v>
      </c>
      <c r="G6318" s="49" t="s">
        <v>6384</v>
      </c>
      <c r="H6318" s="51" t="str">
        <f>INDEX(Δεδομένα!B$1:B$51,MATCH('2021'!G6318,Δεδομένα!A$1:A$51,0))</f>
        <v>ΒΟΡΕΙΟΥ ΑΙΓΑΙΟΥ</v>
      </c>
      <c r="I6318" s="53">
        <f>INDEX(Δεδομένα!E$1:E$13,MATCH('2021'!H6318,Δεδομένα!D$1:D$13,0))</f>
        <v>11</v>
      </c>
      <c r="J6318" s="4">
        <v>44434</v>
      </c>
      <c r="K6318" s="3" t="s">
        <v>483</v>
      </c>
      <c r="L6318" s="17" t="str">
        <f t="shared" si="512"/>
        <v>26/08/2021 18:10</v>
      </c>
      <c r="M6318" s="4">
        <v>44434</v>
      </c>
      <c r="N6318" s="3" t="s">
        <v>150</v>
      </c>
      <c r="O6318" s="17" t="str">
        <f t="shared" si="513"/>
        <v>26/08/2021 19:00</v>
      </c>
      <c r="P6318" s="24">
        <f t="shared" si="514"/>
        <v>3.4722222218988463E-2</v>
      </c>
      <c r="Q6318" s="28">
        <v>0</v>
      </c>
      <c r="R6318" s="27">
        <f t="shared" si="515"/>
        <v>49.999999995343387</v>
      </c>
      <c r="S6318" s="3" t="s">
        <v>4</v>
      </c>
      <c r="T6318" s="3" t="s">
        <v>6483</v>
      </c>
      <c r="U6318" s="3" t="s">
        <v>6511</v>
      </c>
      <c r="V6318" s="3" t="s">
        <v>6512</v>
      </c>
      <c r="W6318" s="5">
        <v>0</v>
      </c>
      <c r="X6318" s="5">
        <v>0</v>
      </c>
      <c r="Y6318" s="5">
        <v>0</v>
      </c>
      <c r="Z6318" s="5">
        <v>0</v>
      </c>
      <c r="AA6318" s="5">
        <v>0.01</v>
      </c>
      <c r="AB6318" s="5">
        <v>0</v>
      </c>
      <c r="AC6318" s="5">
        <v>0</v>
      </c>
      <c r="AD6318" s="5">
        <v>0</v>
      </c>
      <c r="AE6318" s="2">
        <v>2</v>
      </c>
      <c r="AF6318" s="2">
        <v>0</v>
      </c>
      <c r="AG6318" s="2">
        <v>0</v>
      </c>
      <c r="AH6318" s="2">
        <v>0</v>
      </c>
      <c r="AI6318" s="2">
        <v>0</v>
      </c>
      <c r="AJ6318" s="2">
        <v>1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</row>
    <row r="6319" spans="1:46" x14ac:dyDescent="0.2">
      <c r="A6319" s="2">
        <v>1694083</v>
      </c>
      <c r="B6319" s="2">
        <v>889289</v>
      </c>
      <c r="C6319" s="7">
        <v>25.172528170692399</v>
      </c>
      <c r="D6319" s="7">
        <v>39.879302054647901</v>
      </c>
      <c r="E6319" s="19" t="s">
        <v>6482</v>
      </c>
      <c r="F6319" s="46">
        <f>INDEX(Δεδομένα!$P:$P,MATCH('2021'!E6319,Δεδομένα!$O:$O,0))</f>
        <v>200</v>
      </c>
      <c r="G6319" s="49" t="s">
        <v>6384</v>
      </c>
      <c r="H6319" s="51" t="str">
        <f>INDEX(Δεδομένα!B$1:B$51,MATCH('2021'!G6319,Δεδομένα!A$1:A$51,0))</f>
        <v>ΒΟΡΕΙΟΥ ΑΙΓΑΙΟΥ</v>
      </c>
      <c r="I6319" s="53">
        <f>INDEX(Δεδομένα!E$1:E$13,MATCH('2021'!H6319,Δεδομένα!D$1:D$13,0))</f>
        <v>11</v>
      </c>
      <c r="J6319" s="4">
        <v>44445</v>
      </c>
      <c r="K6319" s="3" t="s">
        <v>458</v>
      </c>
      <c r="L6319" s="17" t="str">
        <f t="shared" si="512"/>
        <v>06/09/2021 19:50</v>
      </c>
      <c r="M6319" s="4">
        <v>44446</v>
      </c>
      <c r="N6319" s="3" t="s">
        <v>1542</v>
      </c>
      <c r="O6319" s="17" t="str">
        <f t="shared" si="513"/>
        <v>07/09/2021 06:45</v>
      </c>
      <c r="P6319" s="24">
        <f t="shared" si="514"/>
        <v>0.45486111110949423</v>
      </c>
      <c r="Q6319" s="28">
        <v>0</v>
      </c>
      <c r="R6319" s="27">
        <f t="shared" si="515"/>
        <v>654.99999999767169</v>
      </c>
      <c r="S6319" s="3" t="s">
        <v>4</v>
      </c>
      <c r="T6319" s="3" t="s">
        <v>6483</v>
      </c>
      <c r="U6319" s="3" t="s">
        <v>6513</v>
      </c>
      <c r="V6319" s="3" t="s">
        <v>6514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40</v>
      </c>
      <c r="AD6319" s="5">
        <v>0</v>
      </c>
      <c r="AE6319" s="2">
        <v>16</v>
      </c>
      <c r="AF6319" s="2">
        <v>0</v>
      </c>
      <c r="AG6319" s="2">
        <v>0</v>
      </c>
      <c r="AH6319" s="2">
        <v>0</v>
      </c>
      <c r="AI6319" s="2">
        <v>0</v>
      </c>
      <c r="AJ6319" s="2">
        <v>7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</row>
    <row r="6320" spans="1:46" x14ac:dyDescent="0.2">
      <c r="A6320" s="2">
        <v>1701683</v>
      </c>
      <c r="B6320" s="2">
        <v>896746</v>
      </c>
      <c r="C6320" s="7">
        <v>25.105085652506698</v>
      </c>
      <c r="D6320" s="7">
        <v>39.910992752180903</v>
      </c>
      <c r="E6320" s="19" t="s">
        <v>6482</v>
      </c>
      <c r="F6320" s="46">
        <f>INDEX(Δεδομένα!$P:$P,MATCH('2021'!E6320,Δεδομένα!$O:$O,0))</f>
        <v>200</v>
      </c>
      <c r="G6320" s="49" t="s">
        <v>6384</v>
      </c>
      <c r="H6320" s="51" t="str">
        <f>INDEX(Δεδομένα!B$1:B$51,MATCH('2021'!G6320,Δεδομένα!A$1:A$51,0))</f>
        <v>ΒΟΡΕΙΟΥ ΑΙΓΑΙΟΥ</v>
      </c>
      <c r="I6320" s="53">
        <f>INDEX(Δεδομένα!E$1:E$13,MATCH('2021'!H6320,Δεδομένα!D$1:D$13,0))</f>
        <v>11</v>
      </c>
      <c r="J6320" s="4">
        <v>44474</v>
      </c>
      <c r="K6320" s="3" t="s">
        <v>223</v>
      </c>
      <c r="L6320" s="17" t="str">
        <f t="shared" si="512"/>
        <v>05/10/2021 12:20</v>
      </c>
      <c r="M6320" s="4">
        <v>44474</v>
      </c>
      <c r="N6320" s="3" t="s">
        <v>1310</v>
      </c>
      <c r="O6320" s="17" t="str">
        <f t="shared" si="513"/>
        <v>05/10/2021 12:45</v>
      </c>
      <c r="P6320" s="24">
        <f t="shared" si="514"/>
        <v>1.7361111109494232E-2</v>
      </c>
      <c r="Q6320" s="28">
        <v>0</v>
      </c>
      <c r="R6320" s="27">
        <f t="shared" si="515"/>
        <v>24.999999997671694</v>
      </c>
      <c r="S6320" s="3" t="s">
        <v>4</v>
      </c>
      <c r="T6320" s="3" t="s">
        <v>6483</v>
      </c>
      <c r="U6320" s="3" t="s">
        <v>4</v>
      </c>
      <c r="V6320" s="3" t="s">
        <v>6496</v>
      </c>
      <c r="W6320" s="5">
        <v>0</v>
      </c>
      <c r="X6320" s="5">
        <v>0</v>
      </c>
      <c r="Y6320" s="5">
        <v>0</v>
      </c>
      <c r="Z6320" s="5">
        <v>0.5</v>
      </c>
      <c r="AA6320" s="5">
        <v>0</v>
      </c>
      <c r="AB6320" s="5">
        <v>0</v>
      </c>
      <c r="AC6320" s="5">
        <v>0</v>
      </c>
      <c r="AD6320" s="5">
        <v>0</v>
      </c>
      <c r="AE6320" s="2">
        <v>4</v>
      </c>
      <c r="AF6320" s="2">
        <v>0</v>
      </c>
      <c r="AG6320" s="2">
        <v>0</v>
      </c>
      <c r="AH6320" s="2">
        <v>0</v>
      </c>
      <c r="AI6320" s="2">
        <v>0</v>
      </c>
      <c r="AJ6320" s="2">
        <v>2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</row>
    <row r="6321" spans="1:46" x14ac:dyDescent="0.2">
      <c r="A6321" s="2">
        <v>1701685</v>
      </c>
      <c r="B6321" s="2">
        <v>896906</v>
      </c>
      <c r="C6321" s="7">
        <v>25.086046164230702</v>
      </c>
      <c r="D6321" s="7">
        <v>39.890484504028201</v>
      </c>
      <c r="E6321" s="19" t="s">
        <v>6482</v>
      </c>
      <c r="F6321" s="46">
        <f>INDEX(Δεδομένα!$P:$P,MATCH('2021'!E6321,Δεδομένα!$O:$O,0))</f>
        <v>200</v>
      </c>
      <c r="G6321" s="49" t="s">
        <v>6384</v>
      </c>
      <c r="H6321" s="51" t="str">
        <f>INDEX(Δεδομένα!B$1:B$51,MATCH('2021'!G6321,Δεδομένα!A$1:A$51,0))</f>
        <v>ΒΟΡΕΙΟΥ ΑΙΓΑΙΟΥ</v>
      </c>
      <c r="I6321" s="53">
        <f>INDEX(Δεδομένα!E$1:E$13,MATCH('2021'!H6321,Δεδομένα!D$1:D$13,0))</f>
        <v>11</v>
      </c>
      <c r="J6321" s="4">
        <v>44474</v>
      </c>
      <c r="K6321" s="3" t="s">
        <v>968</v>
      </c>
      <c r="L6321" s="17" t="str">
        <f t="shared" si="512"/>
        <v>05/10/2021 19:14</v>
      </c>
      <c r="M6321" s="4">
        <v>44474</v>
      </c>
      <c r="N6321" s="3" t="s">
        <v>255</v>
      </c>
      <c r="O6321" s="17" t="str">
        <f t="shared" si="513"/>
        <v>05/10/2021 19:40</v>
      </c>
      <c r="P6321" s="24">
        <f t="shared" si="514"/>
        <v>1.8055555556202307E-2</v>
      </c>
      <c r="Q6321" s="28">
        <v>0</v>
      </c>
      <c r="R6321" s="27">
        <f t="shared" si="515"/>
        <v>26.000000000931323</v>
      </c>
      <c r="S6321" s="3" t="s">
        <v>4</v>
      </c>
      <c r="T6321" s="3" t="s">
        <v>6483</v>
      </c>
      <c r="U6321" s="3" t="s">
        <v>6515</v>
      </c>
      <c r="V6321" s="3" t="s">
        <v>6516</v>
      </c>
      <c r="W6321" s="5">
        <v>0</v>
      </c>
      <c r="X6321" s="5">
        <v>0</v>
      </c>
      <c r="Y6321" s="5">
        <v>0</v>
      </c>
      <c r="Z6321" s="5">
        <v>0.1</v>
      </c>
      <c r="AA6321" s="5">
        <v>0</v>
      </c>
      <c r="AB6321" s="5">
        <v>0</v>
      </c>
      <c r="AC6321" s="5">
        <v>0</v>
      </c>
      <c r="AD6321" s="5">
        <v>0</v>
      </c>
      <c r="AE6321" s="2">
        <v>6</v>
      </c>
      <c r="AF6321" s="2">
        <v>0</v>
      </c>
      <c r="AG6321" s="2">
        <v>0</v>
      </c>
      <c r="AH6321" s="2">
        <v>0</v>
      </c>
      <c r="AI6321" s="2">
        <v>0</v>
      </c>
      <c r="AJ6321" s="2">
        <v>3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</row>
    <row r="6322" spans="1:46" x14ac:dyDescent="0.2">
      <c r="A6322" s="2">
        <v>1708202</v>
      </c>
      <c r="B6322" s="2">
        <v>904486</v>
      </c>
      <c r="C6322" s="7">
        <v>25.221518411716801</v>
      </c>
      <c r="D6322" s="7">
        <v>39.939422376307697</v>
      </c>
      <c r="E6322" s="19" t="s">
        <v>6482</v>
      </c>
      <c r="F6322" s="46">
        <f>INDEX(Δεδομένα!$P:$P,MATCH('2021'!E6322,Δεδομένα!$O:$O,0))</f>
        <v>200</v>
      </c>
      <c r="G6322" s="49" t="s">
        <v>6384</v>
      </c>
      <c r="H6322" s="51" t="str">
        <f>INDEX(Δεδομένα!B$1:B$51,MATCH('2021'!G6322,Δεδομένα!A$1:A$51,0))</f>
        <v>ΒΟΡΕΙΟΥ ΑΙΓΑΙΟΥ</v>
      </c>
      <c r="I6322" s="53">
        <f>INDEX(Δεδομένα!E$1:E$13,MATCH('2021'!H6322,Δεδομένα!D$1:D$13,0))</f>
        <v>11</v>
      </c>
      <c r="J6322" s="4">
        <v>44495</v>
      </c>
      <c r="K6322" s="3" t="s">
        <v>968</v>
      </c>
      <c r="L6322" s="17" t="str">
        <f t="shared" si="512"/>
        <v>26/10/2021 19:14</v>
      </c>
      <c r="M6322" s="4">
        <v>44495</v>
      </c>
      <c r="N6322" s="3" t="s">
        <v>3480</v>
      </c>
      <c r="O6322" s="17" t="str">
        <f t="shared" si="513"/>
        <v>26/10/2021 20:26</v>
      </c>
      <c r="P6322" s="24">
        <f t="shared" si="514"/>
        <v>5.0000000002910383E-2</v>
      </c>
      <c r="Q6322" s="28">
        <v>0</v>
      </c>
      <c r="R6322" s="27">
        <f t="shared" si="515"/>
        <v>72.000000004190952</v>
      </c>
      <c r="S6322" s="3" t="s">
        <v>4</v>
      </c>
      <c r="T6322" s="3" t="s">
        <v>6483</v>
      </c>
      <c r="U6322" s="3" t="s">
        <v>6517</v>
      </c>
      <c r="V6322" s="3" t="s">
        <v>2891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1</v>
      </c>
      <c r="AC6322" s="5">
        <v>0</v>
      </c>
      <c r="AD6322" s="5">
        <v>0</v>
      </c>
      <c r="AE6322" s="2">
        <v>4</v>
      </c>
      <c r="AF6322" s="2">
        <v>0</v>
      </c>
      <c r="AG6322" s="2">
        <v>0</v>
      </c>
      <c r="AH6322" s="2">
        <v>0</v>
      </c>
      <c r="AI6322" s="2">
        <v>0</v>
      </c>
      <c r="AJ6322" s="2">
        <v>2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</row>
    <row r="6323" spans="1:46" x14ac:dyDescent="0.2">
      <c r="A6323" s="2">
        <v>1709066</v>
      </c>
      <c r="B6323" s="2">
        <v>905694</v>
      </c>
      <c r="C6323" s="7">
        <v>25.175039107918799</v>
      </c>
      <c r="D6323" s="7">
        <v>39.868486255742603</v>
      </c>
      <c r="E6323" s="19" t="s">
        <v>6482</v>
      </c>
      <c r="F6323" s="46">
        <f>INDEX(Δεδομένα!$P:$P,MATCH('2021'!E6323,Δεδομένα!$O:$O,0))</f>
        <v>200</v>
      </c>
      <c r="G6323" s="49" t="s">
        <v>6384</v>
      </c>
      <c r="H6323" s="51" t="str">
        <f>INDEX(Δεδομένα!B$1:B$51,MATCH('2021'!G6323,Δεδομένα!A$1:A$51,0))</f>
        <v>ΒΟΡΕΙΟΥ ΑΙΓΑΙΟΥ</v>
      </c>
      <c r="I6323" s="53">
        <f>INDEX(Δεδομένα!E$1:E$13,MATCH('2021'!H6323,Δεδομένα!D$1:D$13,0))</f>
        <v>11</v>
      </c>
      <c r="J6323" s="4">
        <v>44500</v>
      </c>
      <c r="K6323" s="3" t="s">
        <v>411</v>
      </c>
      <c r="L6323" s="17" t="str">
        <f t="shared" si="512"/>
        <v>31/10/2021 17:10</v>
      </c>
      <c r="M6323" s="4">
        <v>44500</v>
      </c>
      <c r="N6323" s="3" t="s">
        <v>397</v>
      </c>
      <c r="O6323" s="17" t="str">
        <f t="shared" si="513"/>
        <v>31/10/2021 17:47</v>
      </c>
      <c r="P6323" s="24">
        <f t="shared" si="514"/>
        <v>2.569444444088731E-2</v>
      </c>
      <c r="Q6323" s="28">
        <v>0</v>
      </c>
      <c r="R6323" s="27">
        <f t="shared" si="515"/>
        <v>36.999999994877726</v>
      </c>
      <c r="S6323" s="3" t="s">
        <v>4</v>
      </c>
      <c r="T6323" s="3" t="s">
        <v>6483</v>
      </c>
      <c r="U6323" s="3" t="s">
        <v>6497</v>
      </c>
      <c r="V6323" s="3" t="s">
        <v>6518</v>
      </c>
      <c r="W6323" s="5">
        <v>0</v>
      </c>
      <c r="X6323" s="5">
        <v>0</v>
      </c>
      <c r="Y6323" s="5">
        <v>0</v>
      </c>
      <c r="Z6323" s="5">
        <v>0.1</v>
      </c>
      <c r="AA6323" s="5">
        <v>0</v>
      </c>
      <c r="AB6323" s="5">
        <v>0</v>
      </c>
      <c r="AC6323" s="5">
        <v>0</v>
      </c>
      <c r="AD6323" s="5">
        <v>0</v>
      </c>
      <c r="AE6323" s="2">
        <v>2</v>
      </c>
      <c r="AF6323" s="2">
        <v>0</v>
      </c>
      <c r="AG6323" s="2">
        <v>0</v>
      </c>
      <c r="AH6323" s="2">
        <v>0</v>
      </c>
      <c r="AI6323" s="2">
        <v>0</v>
      </c>
      <c r="AJ6323" s="2">
        <v>1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</row>
    <row r="6324" spans="1:46" x14ac:dyDescent="0.2">
      <c r="A6324" s="2">
        <v>1710849</v>
      </c>
      <c r="B6324" s="2">
        <v>907613</v>
      </c>
      <c r="C6324" s="7">
        <v>25.262298631795002</v>
      </c>
      <c r="D6324" s="7">
        <v>39.918821727437702</v>
      </c>
      <c r="E6324" s="19" t="s">
        <v>6482</v>
      </c>
      <c r="F6324" s="46">
        <f>INDEX(Δεδομένα!$P:$P,MATCH('2021'!E6324,Δεδομένα!$O:$O,0))</f>
        <v>200</v>
      </c>
      <c r="G6324" s="49" t="s">
        <v>6384</v>
      </c>
      <c r="H6324" s="51" t="str">
        <f>INDEX(Δεδομένα!B$1:B$51,MATCH('2021'!G6324,Δεδομένα!A$1:A$51,0))</f>
        <v>ΒΟΡΕΙΟΥ ΑΙΓΑΙΟΥ</v>
      </c>
      <c r="I6324" s="53">
        <f>INDEX(Δεδομένα!E$1:E$13,MATCH('2021'!H6324,Δεδομένα!D$1:D$13,0))</f>
        <v>11</v>
      </c>
      <c r="J6324" s="4">
        <v>44508</v>
      </c>
      <c r="K6324" s="3" t="s">
        <v>13</v>
      </c>
      <c r="L6324" s="17" t="str">
        <f t="shared" si="512"/>
        <v>08/11/2021 18:50</v>
      </c>
      <c r="M6324" s="4">
        <v>44508</v>
      </c>
      <c r="N6324" s="3" t="s">
        <v>458</v>
      </c>
      <c r="O6324" s="17" t="str">
        <f t="shared" si="513"/>
        <v>08/11/2021 19:50</v>
      </c>
      <c r="P6324" s="24">
        <f t="shared" si="514"/>
        <v>4.1666666671517305E-2</v>
      </c>
      <c r="Q6324" s="28">
        <v>0</v>
      </c>
      <c r="R6324" s="27">
        <f t="shared" si="515"/>
        <v>60.000000006984919</v>
      </c>
      <c r="S6324" s="3" t="s">
        <v>4</v>
      </c>
      <c r="T6324" s="3" t="s">
        <v>6483</v>
      </c>
      <c r="U6324" s="3" t="s">
        <v>4</v>
      </c>
      <c r="V6324" s="3" t="s">
        <v>6487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0.04</v>
      </c>
      <c r="AE6324" s="2">
        <v>2</v>
      </c>
      <c r="AF6324" s="2">
        <v>0</v>
      </c>
      <c r="AG6324" s="2">
        <v>0</v>
      </c>
      <c r="AH6324" s="2">
        <v>0</v>
      </c>
      <c r="AI6324" s="2">
        <v>0</v>
      </c>
      <c r="AJ6324" s="2">
        <v>1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</row>
    <row r="6325" spans="1:46" x14ac:dyDescent="0.2">
      <c r="A6325" s="2">
        <v>1712886</v>
      </c>
      <c r="B6325" s="2">
        <v>909300</v>
      </c>
      <c r="C6325" s="7">
        <v>25.177082298709099</v>
      </c>
      <c r="D6325" s="7">
        <v>39.929054957440798</v>
      </c>
      <c r="E6325" s="19" t="s">
        <v>6482</v>
      </c>
      <c r="F6325" s="46">
        <f>INDEX(Δεδομένα!$P:$P,MATCH('2021'!E6325,Δεδομένα!$O:$O,0))</f>
        <v>200</v>
      </c>
      <c r="G6325" s="49" t="s">
        <v>6384</v>
      </c>
      <c r="H6325" s="51" t="str">
        <f>INDEX(Δεδομένα!B$1:B$51,MATCH('2021'!G6325,Δεδομένα!A$1:A$51,0))</f>
        <v>ΒΟΡΕΙΟΥ ΑΙΓΑΙΟΥ</v>
      </c>
      <c r="I6325" s="53">
        <f>INDEX(Δεδομένα!E$1:E$13,MATCH('2021'!H6325,Δεδομένα!D$1:D$13,0))</f>
        <v>11</v>
      </c>
      <c r="J6325" s="4">
        <v>44515</v>
      </c>
      <c r="K6325" s="3" t="s">
        <v>46</v>
      </c>
      <c r="L6325" s="17" t="str">
        <f t="shared" si="512"/>
        <v>15/11/2021 16:55</v>
      </c>
      <c r="M6325" s="4">
        <v>44515</v>
      </c>
      <c r="N6325" s="3" t="s">
        <v>181</v>
      </c>
      <c r="O6325" s="17" t="str">
        <f t="shared" si="513"/>
        <v>15/11/2021 17:37</v>
      </c>
      <c r="P6325" s="24">
        <f t="shared" si="514"/>
        <v>2.9166666667151731E-2</v>
      </c>
      <c r="Q6325" s="28">
        <v>0</v>
      </c>
      <c r="R6325" s="27">
        <f t="shared" si="515"/>
        <v>42.000000000698492</v>
      </c>
      <c r="S6325" s="3" t="s">
        <v>4</v>
      </c>
      <c r="T6325" s="3" t="s">
        <v>6483</v>
      </c>
      <c r="U6325" s="3" t="s">
        <v>1850</v>
      </c>
      <c r="V6325" s="3" t="s">
        <v>3855</v>
      </c>
      <c r="W6325" s="5">
        <v>0</v>
      </c>
      <c r="X6325" s="5">
        <v>0</v>
      </c>
      <c r="Y6325" s="5">
        <v>0</v>
      </c>
      <c r="Z6325" s="5">
        <v>0.5</v>
      </c>
      <c r="AA6325" s="5">
        <v>0.5</v>
      </c>
      <c r="AB6325" s="5">
        <v>0</v>
      </c>
      <c r="AC6325" s="5">
        <v>0</v>
      </c>
      <c r="AD6325" s="5">
        <v>0</v>
      </c>
      <c r="AE6325" s="2">
        <v>2</v>
      </c>
      <c r="AF6325" s="2">
        <v>0</v>
      </c>
      <c r="AG6325" s="2">
        <v>0</v>
      </c>
      <c r="AH6325" s="2">
        <v>0</v>
      </c>
      <c r="AI6325" s="2">
        <v>0</v>
      </c>
      <c r="AJ6325" s="2">
        <v>1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</row>
    <row r="6326" spans="1:46" x14ac:dyDescent="0.2">
      <c r="A6326" s="2">
        <v>1712890</v>
      </c>
      <c r="B6326" s="2">
        <v>909331</v>
      </c>
      <c r="C6326" s="7">
        <v>25.3533948431261</v>
      </c>
      <c r="D6326" s="7">
        <v>39.956970796164399</v>
      </c>
      <c r="E6326" s="19" t="s">
        <v>6482</v>
      </c>
      <c r="F6326" s="46">
        <f>INDEX(Δεδομένα!$P:$P,MATCH('2021'!E6326,Δεδομένα!$O:$O,0))</f>
        <v>200</v>
      </c>
      <c r="G6326" s="49" t="s">
        <v>6384</v>
      </c>
      <c r="H6326" s="51" t="str">
        <f>INDEX(Δεδομένα!B$1:B$51,MATCH('2021'!G6326,Δεδομένα!A$1:A$51,0))</f>
        <v>ΒΟΡΕΙΟΥ ΑΙΓΑΙΟΥ</v>
      </c>
      <c r="I6326" s="53">
        <f>INDEX(Δεδομένα!E$1:E$13,MATCH('2021'!H6326,Δεδομένα!D$1:D$13,0))</f>
        <v>11</v>
      </c>
      <c r="J6326" s="4">
        <v>44515</v>
      </c>
      <c r="K6326" s="3" t="s">
        <v>968</v>
      </c>
      <c r="L6326" s="17" t="str">
        <f t="shared" si="512"/>
        <v>15/11/2021 19:14</v>
      </c>
      <c r="M6326" s="4">
        <v>44515</v>
      </c>
      <c r="N6326" s="3" t="s">
        <v>952</v>
      </c>
      <c r="O6326" s="17" t="str">
        <f t="shared" si="513"/>
        <v>15/11/2021 19:59</v>
      </c>
      <c r="P6326" s="24">
        <f t="shared" si="514"/>
        <v>3.125E-2</v>
      </c>
      <c r="Q6326" s="28">
        <v>0</v>
      </c>
      <c r="R6326" s="27">
        <f t="shared" si="515"/>
        <v>45</v>
      </c>
      <c r="S6326" s="3" t="s">
        <v>4</v>
      </c>
      <c r="T6326" s="3" t="s">
        <v>6483</v>
      </c>
      <c r="U6326" s="3" t="s">
        <v>6519</v>
      </c>
      <c r="V6326" s="3" t="s">
        <v>6520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1</v>
      </c>
      <c r="AD6326" s="5">
        <v>0</v>
      </c>
      <c r="AE6326" s="2">
        <v>2</v>
      </c>
      <c r="AF6326" s="2">
        <v>0</v>
      </c>
      <c r="AG6326" s="2">
        <v>0</v>
      </c>
      <c r="AH6326" s="2">
        <v>0</v>
      </c>
      <c r="AI6326" s="2">
        <v>0</v>
      </c>
      <c r="AJ6326" s="2">
        <v>1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</row>
    <row r="6327" spans="1:46" x14ac:dyDescent="0.2">
      <c r="A6327" s="2">
        <v>1713166</v>
      </c>
      <c r="B6327" s="2">
        <v>909582</v>
      </c>
      <c r="E6327" s="19" t="s">
        <v>6482</v>
      </c>
      <c r="F6327" s="46">
        <f>INDEX(Δεδομένα!$P:$P,MATCH('2021'!E6327,Δεδομένα!$O:$O,0))</f>
        <v>200</v>
      </c>
      <c r="G6327" s="49" t="s">
        <v>6384</v>
      </c>
      <c r="H6327" s="51" t="str">
        <f>INDEX(Δεδομένα!B$1:B$51,MATCH('2021'!G6327,Δεδομένα!A$1:A$51,0))</f>
        <v>ΒΟΡΕΙΟΥ ΑΙΓΑΙΟΥ</v>
      </c>
      <c r="I6327" s="53">
        <f>INDEX(Δεδομένα!E$1:E$13,MATCH('2021'!H6327,Δεδομένα!D$1:D$13,0))</f>
        <v>11</v>
      </c>
      <c r="J6327" s="4">
        <v>44516</v>
      </c>
      <c r="K6327" s="3" t="s">
        <v>261</v>
      </c>
      <c r="L6327" s="17" t="str">
        <f t="shared" si="512"/>
        <v>16/11/2021 18:25</v>
      </c>
      <c r="M6327" s="4">
        <v>44516</v>
      </c>
      <c r="N6327" s="3" t="s">
        <v>56</v>
      </c>
      <c r="O6327" s="17" t="str">
        <f t="shared" si="513"/>
        <v>16/11/2021 19:56</v>
      </c>
      <c r="P6327" s="24">
        <f t="shared" si="514"/>
        <v>6.3194444446708076E-2</v>
      </c>
      <c r="Q6327" s="28">
        <v>0</v>
      </c>
      <c r="R6327" s="27">
        <f t="shared" si="515"/>
        <v>91.000000003259629</v>
      </c>
      <c r="S6327" s="3" t="s">
        <v>4</v>
      </c>
      <c r="T6327" s="3" t="s">
        <v>6483</v>
      </c>
      <c r="U6327" s="3" t="s">
        <v>6521</v>
      </c>
      <c r="V6327" s="3" t="s">
        <v>6522</v>
      </c>
      <c r="W6327" s="5">
        <v>0</v>
      </c>
      <c r="X6327" s="5">
        <v>0</v>
      </c>
      <c r="Y6327" s="5">
        <v>0</v>
      </c>
      <c r="Z6327" s="5">
        <v>2</v>
      </c>
      <c r="AA6327" s="5">
        <v>0</v>
      </c>
      <c r="AB6327" s="5">
        <v>0</v>
      </c>
      <c r="AC6327" s="5">
        <v>0</v>
      </c>
      <c r="AD6327" s="5">
        <v>0</v>
      </c>
      <c r="AE6327" s="2">
        <v>2</v>
      </c>
      <c r="AF6327" s="2">
        <v>0</v>
      </c>
      <c r="AG6327" s="2">
        <v>0</v>
      </c>
      <c r="AH6327" s="2">
        <v>0</v>
      </c>
      <c r="AI6327" s="2">
        <v>0</v>
      </c>
      <c r="AJ6327" s="2">
        <v>1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</row>
    <row r="6328" spans="1:46" x14ac:dyDescent="0.2">
      <c r="A6328" s="2">
        <v>1713168</v>
      </c>
      <c r="B6328" s="2">
        <v>909621</v>
      </c>
      <c r="C6328" s="7">
        <v>25.166578450334399</v>
      </c>
      <c r="D6328" s="7">
        <v>39.855887468259297</v>
      </c>
      <c r="E6328" s="19" t="s">
        <v>6482</v>
      </c>
      <c r="F6328" s="46">
        <f>INDEX(Δεδομένα!$P:$P,MATCH('2021'!E6328,Δεδομένα!$O:$O,0))</f>
        <v>200</v>
      </c>
      <c r="G6328" s="49" t="s">
        <v>6384</v>
      </c>
      <c r="H6328" s="51" t="str">
        <f>INDEX(Δεδομένα!B$1:B$51,MATCH('2021'!G6328,Δεδομένα!A$1:A$51,0))</f>
        <v>ΒΟΡΕΙΟΥ ΑΙΓΑΙΟΥ</v>
      </c>
      <c r="I6328" s="53">
        <f>INDEX(Δεδομένα!E$1:E$13,MATCH('2021'!H6328,Δεδομένα!D$1:D$13,0))</f>
        <v>11</v>
      </c>
      <c r="J6328" s="4">
        <v>44516</v>
      </c>
      <c r="K6328" s="3" t="s">
        <v>2472</v>
      </c>
      <c r="L6328" s="17" t="str">
        <f t="shared" si="512"/>
        <v>16/11/2021 23:40</v>
      </c>
      <c r="M6328" s="4">
        <v>44517</v>
      </c>
      <c r="N6328" s="3" t="s">
        <v>1758</v>
      </c>
      <c r="O6328" s="17" t="str">
        <f t="shared" si="513"/>
        <v>17/11/2021 02:30</v>
      </c>
      <c r="P6328" s="24">
        <f t="shared" si="514"/>
        <v>0.11805555555474712</v>
      </c>
      <c r="Q6328" s="28">
        <v>0</v>
      </c>
      <c r="R6328" s="27">
        <f t="shared" si="515"/>
        <v>169.99999999883585</v>
      </c>
      <c r="S6328" s="3" t="s">
        <v>4</v>
      </c>
      <c r="T6328" s="3" t="s">
        <v>6483</v>
      </c>
      <c r="U6328" s="3" t="s">
        <v>6497</v>
      </c>
      <c r="V6328" s="3" t="s">
        <v>6523</v>
      </c>
      <c r="W6328" s="5">
        <v>0</v>
      </c>
      <c r="X6328" s="5">
        <v>0</v>
      </c>
      <c r="Y6328" s="5">
        <v>0</v>
      </c>
      <c r="Z6328" s="5">
        <v>0</v>
      </c>
      <c r="AA6328" s="5">
        <v>14</v>
      </c>
      <c r="AB6328" s="5">
        <v>0</v>
      </c>
      <c r="AC6328" s="5">
        <v>0</v>
      </c>
      <c r="AD6328" s="5">
        <v>0</v>
      </c>
      <c r="AE6328" s="2">
        <v>2</v>
      </c>
      <c r="AF6328" s="2">
        <v>0</v>
      </c>
      <c r="AG6328" s="2">
        <v>0</v>
      </c>
      <c r="AH6328" s="2">
        <v>0</v>
      </c>
      <c r="AI6328" s="2">
        <v>0</v>
      </c>
      <c r="AJ6328" s="2">
        <v>1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</row>
    <row r="6329" spans="1:46" x14ac:dyDescent="0.2">
      <c r="A6329" s="2">
        <v>1718432</v>
      </c>
      <c r="B6329" s="2">
        <v>913659</v>
      </c>
      <c r="E6329" s="19" t="s">
        <v>6482</v>
      </c>
      <c r="F6329" s="46">
        <f>INDEX(Δεδομένα!$P:$P,MATCH('2021'!E6329,Δεδομένα!$O:$O,0))</f>
        <v>200</v>
      </c>
      <c r="G6329" s="49" t="s">
        <v>6384</v>
      </c>
      <c r="H6329" s="51" t="str">
        <f>INDEX(Δεδομένα!B$1:B$51,MATCH('2021'!G6329,Δεδομένα!A$1:A$51,0))</f>
        <v>ΒΟΡΕΙΟΥ ΑΙΓΑΙΟΥ</v>
      </c>
      <c r="I6329" s="53">
        <f>INDEX(Δεδομένα!E$1:E$13,MATCH('2021'!H6329,Δεδομένα!D$1:D$13,0))</f>
        <v>11</v>
      </c>
      <c r="J6329" s="4">
        <v>44530</v>
      </c>
      <c r="K6329" s="3" t="s">
        <v>3964</v>
      </c>
      <c r="L6329" s="17" t="str">
        <f t="shared" si="512"/>
        <v>30/11/2021 22:42</v>
      </c>
      <c r="M6329" s="4">
        <v>44530</v>
      </c>
      <c r="N6329" s="3" t="s">
        <v>4012</v>
      </c>
      <c r="O6329" s="17" t="str">
        <f t="shared" si="513"/>
        <v>30/11/2021 23:16</v>
      </c>
      <c r="P6329" s="24">
        <f t="shared" si="514"/>
        <v>2.3611111115314998E-2</v>
      </c>
      <c r="Q6329" s="28">
        <v>0</v>
      </c>
      <c r="R6329" s="27">
        <f t="shared" si="515"/>
        <v>34.000000006053597</v>
      </c>
      <c r="S6329" s="3" t="s">
        <v>4</v>
      </c>
      <c r="T6329" s="3" t="s">
        <v>6483</v>
      </c>
      <c r="U6329" s="3" t="s">
        <v>6491</v>
      </c>
      <c r="V6329" s="3" t="s">
        <v>6524</v>
      </c>
      <c r="W6329" s="5">
        <v>0</v>
      </c>
      <c r="X6329" s="5">
        <v>0</v>
      </c>
      <c r="Y6329" s="5">
        <v>0</v>
      </c>
      <c r="Z6329" s="5">
        <v>0</v>
      </c>
      <c r="AA6329" s="5">
        <v>0.1</v>
      </c>
      <c r="AB6329" s="5">
        <v>0</v>
      </c>
      <c r="AC6329" s="5">
        <v>0</v>
      </c>
      <c r="AD6329" s="5">
        <v>0</v>
      </c>
      <c r="AE6329" s="2">
        <v>3</v>
      </c>
      <c r="AF6329" s="2">
        <v>0</v>
      </c>
      <c r="AG6329" s="2">
        <v>0</v>
      </c>
      <c r="AH6329" s="2">
        <v>0</v>
      </c>
      <c r="AI6329" s="2">
        <v>0</v>
      </c>
      <c r="AJ6329" s="2">
        <v>1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</row>
    <row r="6330" spans="1:46" x14ac:dyDescent="0.2">
      <c r="A6330" s="2">
        <v>1718087</v>
      </c>
      <c r="B6330" s="2">
        <v>914268</v>
      </c>
      <c r="C6330" s="7">
        <v>25.406108976627898</v>
      </c>
      <c r="D6330" s="7">
        <v>39.974411896049702</v>
      </c>
      <c r="E6330" s="19" t="s">
        <v>6482</v>
      </c>
      <c r="F6330" s="46">
        <f>INDEX(Δεδομένα!$P:$P,MATCH('2021'!E6330,Δεδομένα!$O:$O,0))</f>
        <v>200</v>
      </c>
      <c r="G6330" s="49" t="s">
        <v>6384</v>
      </c>
      <c r="H6330" s="51" t="str">
        <f>INDEX(Δεδομένα!B$1:B$51,MATCH('2021'!G6330,Δεδομένα!A$1:A$51,0))</f>
        <v>ΒΟΡΕΙΟΥ ΑΙΓΑΙΟΥ</v>
      </c>
      <c r="I6330" s="53">
        <f>INDEX(Δεδομένα!E$1:E$13,MATCH('2021'!H6330,Δεδομένα!D$1:D$13,0))</f>
        <v>11</v>
      </c>
      <c r="J6330" s="4">
        <v>44533</v>
      </c>
      <c r="K6330" s="3" t="s">
        <v>975</v>
      </c>
      <c r="L6330" s="17" t="str">
        <f t="shared" si="512"/>
        <v>03/12/2021 16:03</v>
      </c>
      <c r="M6330" s="4">
        <v>44533</v>
      </c>
      <c r="N6330" s="3" t="s">
        <v>397</v>
      </c>
      <c r="O6330" s="17" t="str">
        <f t="shared" si="513"/>
        <v>03/12/2021 17:47</v>
      </c>
      <c r="P6330" s="24">
        <f t="shared" si="514"/>
        <v>7.2222222224809229E-2</v>
      </c>
      <c r="Q6330" s="28">
        <v>0</v>
      </c>
      <c r="R6330" s="27">
        <f t="shared" si="515"/>
        <v>104.00000000372529</v>
      </c>
      <c r="S6330" s="3" t="s">
        <v>4</v>
      </c>
      <c r="T6330" s="3" t="s">
        <v>6483</v>
      </c>
      <c r="U6330" s="3" t="s">
        <v>6519</v>
      </c>
      <c r="V6330" s="3" t="s">
        <v>6519</v>
      </c>
      <c r="W6330" s="5">
        <v>0</v>
      </c>
      <c r="X6330" s="5">
        <v>0</v>
      </c>
      <c r="Y6330" s="5">
        <v>0</v>
      </c>
      <c r="Z6330" s="5">
        <v>0</v>
      </c>
      <c r="AA6330" s="5">
        <v>0.5</v>
      </c>
      <c r="AB6330" s="5">
        <v>0</v>
      </c>
      <c r="AC6330" s="5">
        <v>0</v>
      </c>
      <c r="AD6330" s="5">
        <v>0</v>
      </c>
      <c r="AE6330" s="2">
        <v>5</v>
      </c>
      <c r="AF6330" s="2">
        <v>0</v>
      </c>
      <c r="AG6330" s="2">
        <v>0</v>
      </c>
      <c r="AH6330" s="2">
        <v>0</v>
      </c>
      <c r="AI6330" s="2">
        <v>0</v>
      </c>
      <c r="AJ6330" s="2">
        <v>2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</row>
    <row r="6331" spans="1:46" x14ac:dyDescent="0.2">
      <c r="A6331" s="2">
        <v>1722012</v>
      </c>
      <c r="B6331" s="2">
        <v>919059</v>
      </c>
      <c r="C6331" s="2"/>
      <c r="D6331" s="2"/>
      <c r="E6331" s="19" t="s">
        <v>6482</v>
      </c>
      <c r="F6331" s="46">
        <f>INDEX(Δεδομένα!$P:$P,MATCH('2021'!E6331,Δεδομένα!$O:$O,0))</f>
        <v>200</v>
      </c>
      <c r="G6331" s="49" t="s">
        <v>6384</v>
      </c>
      <c r="H6331" s="51" t="str">
        <f>INDEX(Δεδομένα!B$1:B$51,MATCH('2021'!G6331,Δεδομένα!A$1:A$51,0))</f>
        <v>ΒΟΡΕΙΟΥ ΑΙΓΑΙΟΥ</v>
      </c>
      <c r="I6331" s="53">
        <f>INDEX(Δεδομένα!E$1:E$13,MATCH('2021'!H6331,Δεδομένα!D$1:D$13,0))</f>
        <v>11</v>
      </c>
      <c r="J6331" s="4">
        <v>44548</v>
      </c>
      <c r="K6331" s="3" t="s">
        <v>997</v>
      </c>
      <c r="L6331" s="17" t="str">
        <f t="shared" si="512"/>
        <v>18/12/2021 21:35</v>
      </c>
      <c r="M6331" s="4">
        <v>44548</v>
      </c>
      <c r="N6331" s="3" t="s">
        <v>5159</v>
      </c>
      <c r="O6331" s="17" t="str">
        <f t="shared" si="513"/>
        <v>18/12/2021 22:41</v>
      </c>
      <c r="P6331" s="24">
        <f t="shared" si="514"/>
        <v>4.5833333337213844E-2</v>
      </c>
      <c r="Q6331" s="28">
        <v>0</v>
      </c>
      <c r="R6331" s="27">
        <f t="shared" si="515"/>
        <v>66.000000005587935</v>
      </c>
      <c r="S6331" s="3" t="s">
        <v>4</v>
      </c>
      <c r="T6331" s="3" t="s">
        <v>6483</v>
      </c>
      <c r="U6331" s="3" t="s">
        <v>6510</v>
      </c>
      <c r="V6331" s="3" t="s">
        <v>5175</v>
      </c>
      <c r="W6331" s="5">
        <v>0</v>
      </c>
      <c r="X6331" s="5">
        <v>0</v>
      </c>
      <c r="Y6331" s="5">
        <v>0</v>
      </c>
      <c r="Z6331" s="5">
        <v>5</v>
      </c>
      <c r="AA6331" s="5">
        <v>0</v>
      </c>
      <c r="AB6331" s="5">
        <v>0</v>
      </c>
      <c r="AC6331" s="5">
        <v>0</v>
      </c>
      <c r="AD6331" s="5">
        <v>0</v>
      </c>
      <c r="AE6331" s="2">
        <v>7</v>
      </c>
      <c r="AF6331" s="2">
        <v>0</v>
      </c>
      <c r="AG6331" s="2">
        <v>0</v>
      </c>
      <c r="AH6331" s="2">
        <v>0</v>
      </c>
      <c r="AI6331" s="2">
        <v>0</v>
      </c>
      <c r="AJ6331" s="2">
        <v>3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</row>
    <row r="6332" spans="1:46" x14ac:dyDescent="0.2">
      <c r="A6332" s="2">
        <v>1628940</v>
      </c>
      <c r="B6332" s="2">
        <v>816966</v>
      </c>
      <c r="C6332" s="7">
        <v>26.084671591736399</v>
      </c>
      <c r="D6332" s="7">
        <v>38.294731080538803</v>
      </c>
      <c r="E6332" s="19" t="s">
        <v>6525</v>
      </c>
      <c r="F6332" s="46">
        <f>INDEX(Δεδομένα!$P:$P,MATCH('2021'!E6332,Δεδομένα!$O:$O,0))</f>
        <v>201</v>
      </c>
      <c r="G6332" s="49" t="s">
        <v>6526</v>
      </c>
      <c r="H6332" s="51" t="str">
        <f>INDEX(Δεδομένα!B$1:B$51,MATCH('2021'!G6332,Δεδομένα!A$1:A$51,0))</f>
        <v>ΒΟΡΕΙΟΥ ΑΙΓΑΙΟΥ</v>
      </c>
      <c r="I6332" s="53">
        <f>INDEX(Δεδομένα!E$1:E$13,MATCH('2021'!H6332,Δεδομένα!D$1:D$13,0))</f>
        <v>11</v>
      </c>
      <c r="J6332" s="4">
        <v>44204</v>
      </c>
      <c r="K6332" s="3" t="s">
        <v>298</v>
      </c>
      <c r="L6332" s="17" t="str">
        <f t="shared" si="512"/>
        <v>08/01/2021 12:35</v>
      </c>
      <c r="M6332" s="4">
        <v>44204</v>
      </c>
      <c r="N6332" s="3" t="s">
        <v>461</v>
      </c>
      <c r="O6332" s="17" t="str">
        <f t="shared" si="513"/>
        <v>08/01/2021 17:00</v>
      </c>
      <c r="P6332" s="24">
        <f t="shared" si="514"/>
        <v>0.18402777778101154</v>
      </c>
      <c r="Q6332" s="28">
        <v>0</v>
      </c>
      <c r="R6332" s="27">
        <f t="shared" si="515"/>
        <v>265.00000000465661</v>
      </c>
      <c r="S6332" s="3" t="s">
        <v>4</v>
      </c>
      <c r="T6332" s="3" t="s">
        <v>6527</v>
      </c>
      <c r="U6332" s="3" t="s">
        <v>4</v>
      </c>
      <c r="V6332" s="3" t="s">
        <v>6528</v>
      </c>
      <c r="W6332" s="5">
        <v>0</v>
      </c>
      <c r="X6332" s="5">
        <v>2.5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2">
        <v>5</v>
      </c>
      <c r="AF6332" s="2">
        <v>0</v>
      </c>
      <c r="AG6332" s="2">
        <v>0</v>
      </c>
      <c r="AH6332" s="2">
        <v>0</v>
      </c>
      <c r="AI6332" s="2">
        <v>0</v>
      </c>
      <c r="AJ6332" s="2">
        <v>3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 t="s">
        <v>4</v>
      </c>
      <c r="AT6332" s="2" t="s">
        <v>4</v>
      </c>
    </row>
    <row r="6333" spans="1:46" x14ac:dyDescent="0.2">
      <c r="A6333" s="2">
        <v>1630992</v>
      </c>
      <c r="B6333" s="2">
        <v>819852</v>
      </c>
      <c r="C6333" s="7">
        <v>25.884517776720301</v>
      </c>
      <c r="D6333" s="7">
        <v>38.586254744219403</v>
      </c>
      <c r="E6333" s="19" t="s">
        <v>6525</v>
      </c>
      <c r="F6333" s="46">
        <f>INDEX(Δεδομένα!$P:$P,MATCH('2021'!E6333,Δεδομένα!$O:$O,0))</f>
        <v>201</v>
      </c>
      <c r="G6333" s="49" t="s">
        <v>6526</v>
      </c>
      <c r="H6333" s="51" t="str">
        <f>INDEX(Δεδομένα!B$1:B$51,MATCH('2021'!G6333,Δεδομένα!A$1:A$51,0))</f>
        <v>ΒΟΡΕΙΟΥ ΑΙΓΑΙΟΥ</v>
      </c>
      <c r="I6333" s="53">
        <f>INDEX(Δεδομένα!E$1:E$13,MATCH('2021'!H6333,Δεδομένα!D$1:D$13,0))</f>
        <v>11</v>
      </c>
      <c r="J6333" s="4">
        <v>44216</v>
      </c>
      <c r="K6333" s="3" t="s">
        <v>267</v>
      </c>
      <c r="L6333" s="17" t="str">
        <f t="shared" si="512"/>
        <v>20/01/2021 17:30</v>
      </c>
      <c r="M6333" s="4">
        <v>44216</v>
      </c>
      <c r="N6333" s="3" t="s">
        <v>267</v>
      </c>
      <c r="O6333" s="17" t="str">
        <f t="shared" si="513"/>
        <v>20/01/2021 17:30</v>
      </c>
      <c r="P6333" s="24">
        <f t="shared" si="514"/>
        <v>0</v>
      </c>
      <c r="Q6333" s="28">
        <v>0</v>
      </c>
      <c r="R6333" s="27">
        <f t="shared" si="515"/>
        <v>0</v>
      </c>
      <c r="S6333" s="3" t="s">
        <v>4</v>
      </c>
      <c r="T6333" s="3" t="s">
        <v>6527</v>
      </c>
      <c r="U6333" s="3" t="s">
        <v>4</v>
      </c>
      <c r="V6333" s="3" t="s">
        <v>6529</v>
      </c>
      <c r="W6333" s="5">
        <v>0</v>
      </c>
      <c r="X6333" s="5">
        <v>20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2">
        <v>7</v>
      </c>
      <c r="AF6333" s="2">
        <v>0</v>
      </c>
      <c r="AG6333" s="2">
        <v>4</v>
      </c>
      <c r="AH6333" s="2">
        <v>0</v>
      </c>
      <c r="AI6333" s="2">
        <v>0</v>
      </c>
      <c r="AJ6333" s="2">
        <v>3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 t="s">
        <v>4</v>
      </c>
      <c r="AT6333" s="2" t="s">
        <v>4</v>
      </c>
    </row>
    <row r="6334" spans="1:46" x14ac:dyDescent="0.2">
      <c r="A6334" s="2">
        <v>1635098</v>
      </c>
      <c r="B6334" s="2">
        <v>823656</v>
      </c>
      <c r="C6334" s="7">
        <v>26.077119590230399</v>
      </c>
      <c r="D6334" s="7">
        <v>38.353060134377102</v>
      </c>
      <c r="E6334" s="19" t="s">
        <v>6525</v>
      </c>
      <c r="F6334" s="46">
        <f>INDEX(Δεδομένα!$P:$P,MATCH('2021'!E6334,Δεδομένα!$O:$O,0))</f>
        <v>201</v>
      </c>
      <c r="G6334" s="49" t="s">
        <v>6526</v>
      </c>
      <c r="H6334" s="51" t="str">
        <f>INDEX(Δεδομένα!B$1:B$51,MATCH('2021'!G6334,Δεδομένα!A$1:A$51,0))</f>
        <v>ΒΟΡΕΙΟΥ ΑΙΓΑΙΟΥ</v>
      </c>
      <c r="I6334" s="53">
        <f>INDEX(Δεδομένα!E$1:E$13,MATCH('2021'!H6334,Δεδομένα!D$1:D$13,0))</f>
        <v>11</v>
      </c>
      <c r="J6334" s="4">
        <v>44233</v>
      </c>
      <c r="K6334" s="3" t="s">
        <v>955</v>
      </c>
      <c r="L6334" s="17" t="str">
        <f t="shared" si="512"/>
        <v>06/02/2021 12:29</v>
      </c>
      <c r="M6334" s="4">
        <v>44233</v>
      </c>
      <c r="N6334" s="3" t="s">
        <v>762</v>
      </c>
      <c r="O6334" s="17" t="str">
        <f t="shared" si="513"/>
        <v>06/02/2021 13:47</v>
      </c>
      <c r="P6334" s="24">
        <f t="shared" si="514"/>
        <v>5.4166666668606922E-2</v>
      </c>
      <c r="Q6334" s="28">
        <v>0</v>
      </c>
      <c r="R6334" s="27">
        <f t="shared" si="515"/>
        <v>78.000000002793968</v>
      </c>
      <c r="S6334" s="3" t="s">
        <v>4</v>
      </c>
      <c r="T6334" s="3" t="s">
        <v>6527</v>
      </c>
      <c r="U6334" s="3" t="s">
        <v>4</v>
      </c>
      <c r="V6334" s="3" t="s">
        <v>6530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0.3</v>
      </c>
      <c r="AC6334" s="5">
        <v>0</v>
      </c>
      <c r="AD6334" s="5">
        <v>0</v>
      </c>
      <c r="AE6334" s="2">
        <v>2</v>
      </c>
      <c r="AF6334" s="2">
        <v>0</v>
      </c>
      <c r="AG6334" s="2">
        <v>0</v>
      </c>
      <c r="AH6334" s="2">
        <v>0</v>
      </c>
      <c r="AI6334" s="2">
        <v>0</v>
      </c>
      <c r="AJ6334" s="2">
        <v>1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 t="s">
        <v>4</v>
      </c>
      <c r="AT6334" s="2" t="s">
        <v>4</v>
      </c>
    </row>
    <row r="6335" spans="1:46" x14ac:dyDescent="0.2">
      <c r="A6335" s="2">
        <v>1696879</v>
      </c>
      <c r="B6335" s="2">
        <v>888147</v>
      </c>
      <c r="C6335" s="7">
        <v>26.135881285910799</v>
      </c>
      <c r="D6335" s="7">
        <v>38.466705794371599</v>
      </c>
      <c r="E6335" s="19" t="s">
        <v>6525</v>
      </c>
      <c r="F6335" s="46">
        <f>INDEX(Δεδομένα!$P:$P,MATCH('2021'!E6335,Δεδομένα!$O:$O,0))</f>
        <v>201</v>
      </c>
      <c r="G6335" s="49" t="s">
        <v>6526</v>
      </c>
      <c r="H6335" s="51" t="str">
        <f>INDEX(Δεδομένα!B$1:B$51,MATCH('2021'!G6335,Δεδομένα!A$1:A$51,0))</f>
        <v>ΒΟΡΕΙΟΥ ΑΙΓΑΙΟΥ</v>
      </c>
      <c r="I6335" s="53">
        <f>INDEX(Δεδομένα!E$1:E$13,MATCH('2021'!H6335,Δεδομένα!D$1:D$13,0))</f>
        <v>11</v>
      </c>
      <c r="J6335" s="4">
        <v>44236</v>
      </c>
      <c r="K6335" s="3" t="s">
        <v>745</v>
      </c>
      <c r="L6335" s="17" t="str">
        <f t="shared" si="512"/>
        <v>09/02/2021 16:35</v>
      </c>
      <c r="M6335" s="4">
        <v>44236</v>
      </c>
      <c r="N6335" s="3" t="s">
        <v>745</v>
      </c>
      <c r="O6335" s="17" t="str">
        <f t="shared" si="513"/>
        <v>09/02/2021 16:35</v>
      </c>
      <c r="P6335" s="24">
        <f t="shared" si="514"/>
        <v>0</v>
      </c>
      <c r="Q6335" s="28">
        <v>0</v>
      </c>
      <c r="R6335" s="27">
        <f t="shared" si="515"/>
        <v>0</v>
      </c>
      <c r="S6335" s="3" t="s">
        <v>4</v>
      </c>
      <c r="T6335" s="3" t="s">
        <v>6527</v>
      </c>
      <c r="U6335" s="3" t="s">
        <v>4</v>
      </c>
      <c r="V6335" s="3" t="s">
        <v>6531</v>
      </c>
      <c r="W6335" s="5">
        <v>0</v>
      </c>
      <c r="X6335" s="5">
        <v>10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2">
        <v>22</v>
      </c>
      <c r="AF6335" s="2">
        <v>5</v>
      </c>
      <c r="AG6335" s="2">
        <v>4</v>
      </c>
      <c r="AH6335" s="2">
        <v>0</v>
      </c>
      <c r="AI6335" s="2">
        <v>1</v>
      </c>
      <c r="AJ6335" s="2">
        <v>10</v>
      </c>
      <c r="AK6335" s="2">
        <v>0</v>
      </c>
      <c r="AL6335" s="2">
        <v>1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1</v>
      </c>
      <c r="AT6335" s="2">
        <v>0</v>
      </c>
    </row>
    <row r="6336" spans="1:46" x14ac:dyDescent="0.2">
      <c r="A6336" s="2">
        <v>1640237</v>
      </c>
      <c r="B6336" s="2">
        <v>832309</v>
      </c>
      <c r="C6336" s="7">
        <v>25.976652201773199</v>
      </c>
      <c r="D6336" s="7">
        <v>38.474110540391401</v>
      </c>
      <c r="E6336" s="19" t="s">
        <v>6525</v>
      </c>
      <c r="F6336" s="46">
        <f>INDEX(Δεδομένα!$P:$P,MATCH('2021'!E6336,Δεδομένα!$O:$O,0))</f>
        <v>201</v>
      </c>
      <c r="G6336" s="49" t="s">
        <v>6526</v>
      </c>
      <c r="H6336" s="51" t="str">
        <f>INDEX(Δεδομένα!B$1:B$51,MATCH('2021'!G6336,Δεδομένα!A$1:A$51,0))</f>
        <v>ΒΟΡΕΙΟΥ ΑΙΓΑΙΟΥ</v>
      </c>
      <c r="I6336" s="53">
        <f>INDEX(Δεδομένα!E$1:E$13,MATCH('2021'!H6336,Δεδομένα!D$1:D$13,0))</f>
        <v>11</v>
      </c>
      <c r="J6336" s="4">
        <v>44251</v>
      </c>
      <c r="K6336" s="3" t="s">
        <v>298</v>
      </c>
      <c r="L6336" s="17" t="str">
        <f t="shared" si="512"/>
        <v>24/02/2021 12:35</v>
      </c>
      <c r="M6336" s="4">
        <v>44251</v>
      </c>
      <c r="N6336" s="3" t="s">
        <v>298</v>
      </c>
      <c r="O6336" s="17" t="str">
        <f t="shared" si="513"/>
        <v>24/02/2021 12:35</v>
      </c>
      <c r="P6336" s="24">
        <f t="shared" si="514"/>
        <v>0</v>
      </c>
      <c r="Q6336" s="28">
        <v>0</v>
      </c>
      <c r="R6336" s="27">
        <f t="shared" si="515"/>
        <v>0</v>
      </c>
      <c r="S6336" s="3" t="s">
        <v>4</v>
      </c>
      <c r="T6336" s="3" t="s">
        <v>6527</v>
      </c>
      <c r="U6336" s="3" t="s">
        <v>4</v>
      </c>
      <c r="V6336" s="3" t="s">
        <v>6532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0.6</v>
      </c>
      <c r="AC6336" s="5">
        <v>0</v>
      </c>
      <c r="AD6336" s="5">
        <v>0</v>
      </c>
      <c r="AE6336" s="2">
        <v>5</v>
      </c>
      <c r="AF6336" s="2">
        <v>0</v>
      </c>
      <c r="AG6336" s="2">
        <v>2</v>
      </c>
      <c r="AH6336" s="2">
        <v>0</v>
      </c>
      <c r="AI6336" s="2">
        <v>0</v>
      </c>
      <c r="AJ6336" s="2">
        <v>2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 t="s">
        <v>4</v>
      </c>
      <c r="AT6336" s="2" t="s">
        <v>4</v>
      </c>
    </row>
    <row r="6337" spans="1:46" x14ac:dyDescent="0.2">
      <c r="A6337" s="2">
        <v>1643871</v>
      </c>
      <c r="B6337" s="2">
        <v>833895</v>
      </c>
      <c r="C6337" s="7">
        <v>25.914497026463799</v>
      </c>
      <c r="D6337" s="7">
        <v>38.580612063942198</v>
      </c>
      <c r="E6337" s="19" t="s">
        <v>6525</v>
      </c>
      <c r="F6337" s="46">
        <f>INDEX(Δεδομένα!$P:$P,MATCH('2021'!E6337,Δεδομένα!$O:$O,0))</f>
        <v>201</v>
      </c>
      <c r="G6337" s="49" t="s">
        <v>6526</v>
      </c>
      <c r="H6337" s="51" t="str">
        <f>INDEX(Δεδομένα!B$1:B$51,MATCH('2021'!G6337,Δεδομένα!A$1:A$51,0))</f>
        <v>ΒΟΡΕΙΟΥ ΑΙΓΑΙΟΥ</v>
      </c>
      <c r="I6337" s="53">
        <f>INDEX(Δεδομένα!E$1:E$13,MATCH('2021'!H6337,Δεδομένα!D$1:D$13,0))</f>
        <v>11</v>
      </c>
      <c r="J6337" s="4">
        <v>44256</v>
      </c>
      <c r="K6337" s="3" t="s">
        <v>461</v>
      </c>
      <c r="L6337" s="17" t="str">
        <f t="shared" si="512"/>
        <v>01/03/2021 17:00</v>
      </c>
      <c r="M6337" s="4">
        <v>44256</v>
      </c>
      <c r="N6337" s="3" t="s">
        <v>97</v>
      </c>
      <c r="O6337" s="17" t="str">
        <f t="shared" si="513"/>
        <v>01/03/2021 22:30</v>
      </c>
      <c r="P6337" s="24">
        <f t="shared" si="514"/>
        <v>0.22916666666424135</v>
      </c>
      <c r="Q6337" s="28">
        <v>0</v>
      </c>
      <c r="R6337" s="27">
        <f t="shared" si="515"/>
        <v>329.99999999650754</v>
      </c>
      <c r="S6337" s="3" t="s">
        <v>4</v>
      </c>
      <c r="T6337" s="3" t="s">
        <v>6527</v>
      </c>
      <c r="U6337" s="3" t="s">
        <v>4</v>
      </c>
      <c r="V6337" s="3" t="s">
        <v>6533</v>
      </c>
      <c r="W6337" s="5">
        <v>0</v>
      </c>
      <c r="X6337" s="5">
        <v>24.5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2">
        <v>9</v>
      </c>
      <c r="AF6337" s="2">
        <v>10</v>
      </c>
      <c r="AG6337" s="2">
        <v>6</v>
      </c>
      <c r="AH6337" s="2">
        <v>0</v>
      </c>
      <c r="AI6337" s="2">
        <v>0</v>
      </c>
      <c r="AJ6337" s="2">
        <v>8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 t="s">
        <v>4</v>
      </c>
      <c r="AT6337" s="2" t="s">
        <v>4</v>
      </c>
    </row>
    <row r="6338" spans="1:46" x14ac:dyDescent="0.2">
      <c r="A6338" s="2">
        <v>1665347</v>
      </c>
      <c r="B6338" s="2">
        <v>857223</v>
      </c>
      <c r="C6338" s="7">
        <v>26.091901219882701</v>
      </c>
      <c r="D6338" s="7">
        <v>38.321096226422199</v>
      </c>
      <c r="E6338" s="19" t="s">
        <v>6525</v>
      </c>
      <c r="F6338" s="46">
        <f>INDEX(Δεδομένα!$P:$P,MATCH('2021'!E6338,Δεδομένα!$O:$O,0))</f>
        <v>201</v>
      </c>
      <c r="G6338" s="49" t="s">
        <v>6526</v>
      </c>
      <c r="H6338" s="51" t="str">
        <f>INDEX(Δεδομένα!B$1:B$51,MATCH('2021'!G6338,Δεδομένα!A$1:A$51,0))</f>
        <v>ΒΟΡΕΙΟΥ ΑΙΓΑΙΟΥ</v>
      </c>
      <c r="I6338" s="53">
        <f>INDEX(Δεδομένα!E$1:E$13,MATCH('2021'!H6338,Δεδομένα!D$1:D$13,0))</f>
        <v>11</v>
      </c>
      <c r="J6338" s="4">
        <v>44345</v>
      </c>
      <c r="K6338" s="3" t="s">
        <v>742</v>
      </c>
      <c r="L6338" s="17" t="str">
        <f t="shared" ref="L6338:L6389" si="516">_xlfn.CONCAT(TEXT(J6338,"ηη/μμ/εεε")," ",TEXT(K6338,"ωω:λλ"))</f>
        <v>29/05/2021 19:55</v>
      </c>
      <c r="M6338" s="4">
        <v>44345</v>
      </c>
      <c r="N6338" s="3" t="s">
        <v>742</v>
      </c>
      <c r="O6338" s="17" t="str">
        <f t="shared" ref="O6338:O6389" si="517">_xlfn.CONCAT(TEXT(M6338,"ηη/μμ/εεε")," ",TEXT(N6338,"ωω:λλ"))</f>
        <v>29/05/2021 19:55</v>
      </c>
      <c r="P6338" s="24">
        <f t="shared" ref="P6338:P6389" si="518">O6338-L6338</f>
        <v>0</v>
      </c>
      <c r="Q6338" s="28">
        <v>0</v>
      </c>
      <c r="R6338" s="27">
        <f t="shared" ref="R6338:R6389" si="519">P6338*(24*60)</f>
        <v>0</v>
      </c>
      <c r="S6338" s="3" t="s">
        <v>4</v>
      </c>
      <c r="T6338" s="3" t="s">
        <v>6527</v>
      </c>
      <c r="U6338" s="3" t="s">
        <v>4</v>
      </c>
      <c r="V6338" s="3" t="s">
        <v>6534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1.17</v>
      </c>
      <c r="AC6338" s="5">
        <v>0</v>
      </c>
      <c r="AD6338" s="5">
        <v>0</v>
      </c>
      <c r="AE6338" s="2">
        <v>16</v>
      </c>
      <c r="AF6338" s="2">
        <v>0</v>
      </c>
      <c r="AG6338" s="2">
        <v>0</v>
      </c>
      <c r="AH6338" s="2">
        <v>0</v>
      </c>
      <c r="AI6338" s="2">
        <v>0</v>
      </c>
      <c r="AJ6338" s="2">
        <v>7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 t="s">
        <v>4</v>
      </c>
      <c r="AT6338" s="2" t="s">
        <v>4</v>
      </c>
    </row>
    <row r="6339" spans="1:46" x14ac:dyDescent="0.2">
      <c r="A6339" s="2">
        <v>1666380</v>
      </c>
      <c r="B6339" s="2">
        <v>858196</v>
      </c>
      <c r="C6339" s="7">
        <v>26.093897260776799</v>
      </c>
      <c r="D6339" s="7">
        <v>38.321892698351803</v>
      </c>
      <c r="E6339" s="19" t="s">
        <v>6525</v>
      </c>
      <c r="F6339" s="46">
        <f>INDEX(Δεδομένα!$P:$P,MATCH('2021'!E6339,Δεδομένα!$O:$O,0))</f>
        <v>201</v>
      </c>
      <c r="G6339" s="49" t="s">
        <v>6526</v>
      </c>
      <c r="H6339" s="51" t="str">
        <f>INDEX(Δεδομένα!B$1:B$51,MATCH('2021'!G6339,Δεδομένα!A$1:A$51,0))</f>
        <v>ΒΟΡΕΙΟΥ ΑΙΓΑΙΟΥ</v>
      </c>
      <c r="I6339" s="53">
        <f>INDEX(Δεδομένα!E$1:E$13,MATCH('2021'!H6339,Δεδομένα!D$1:D$13,0))</f>
        <v>11</v>
      </c>
      <c r="J6339" s="4">
        <v>44349</v>
      </c>
      <c r="K6339" s="3" t="s">
        <v>1896</v>
      </c>
      <c r="L6339" s="17" t="str">
        <f t="shared" si="516"/>
        <v>02/06/2021 12:51</v>
      </c>
      <c r="M6339" s="4">
        <v>44349</v>
      </c>
      <c r="N6339" s="3" t="s">
        <v>1896</v>
      </c>
      <c r="O6339" s="17" t="str">
        <f t="shared" si="517"/>
        <v>02/06/2021 12:51</v>
      </c>
      <c r="P6339" s="24">
        <f t="shared" si="518"/>
        <v>0</v>
      </c>
      <c r="Q6339" s="28">
        <v>0</v>
      </c>
      <c r="R6339" s="27">
        <f t="shared" si="519"/>
        <v>0</v>
      </c>
      <c r="S6339" s="3" t="s">
        <v>4</v>
      </c>
      <c r="T6339" s="3" t="s">
        <v>6527</v>
      </c>
      <c r="U6339" s="3" t="s">
        <v>4</v>
      </c>
      <c r="V6339" s="3" t="s">
        <v>6535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12.2</v>
      </c>
      <c r="AC6339" s="5">
        <v>0</v>
      </c>
      <c r="AD6339" s="5">
        <v>0</v>
      </c>
      <c r="AE6339" s="2">
        <v>17</v>
      </c>
      <c r="AF6339" s="2">
        <v>4</v>
      </c>
      <c r="AG6339" s="2">
        <v>0</v>
      </c>
      <c r="AH6339" s="2">
        <v>0</v>
      </c>
      <c r="AI6339" s="2">
        <v>0</v>
      </c>
      <c r="AJ6339" s="2">
        <v>9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 t="s">
        <v>4</v>
      </c>
      <c r="AT6339" s="2" t="s">
        <v>4</v>
      </c>
    </row>
    <row r="6340" spans="1:46" x14ac:dyDescent="0.2">
      <c r="A6340" s="2">
        <v>1669154</v>
      </c>
      <c r="B6340" s="2">
        <v>861169</v>
      </c>
      <c r="C6340" s="7">
        <v>26.1173603416253</v>
      </c>
      <c r="D6340" s="7">
        <v>38.352264080062497</v>
      </c>
      <c r="E6340" s="19" t="s">
        <v>6525</v>
      </c>
      <c r="F6340" s="46">
        <f>INDEX(Δεδομένα!$P:$P,MATCH('2021'!E6340,Δεδομένα!$O:$O,0))</f>
        <v>201</v>
      </c>
      <c r="G6340" s="49" t="s">
        <v>6526</v>
      </c>
      <c r="H6340" s="51" t="str">
        <f>INDEX(Δεδομένα!B$1:B$51,MATCH('2021'!G6340,Δεδομένα!A$1:A$51,0))</f>
        <v>ΒΟΡΕΙΟΥ ΑΙΓΑΙΟΥ</v>
      </c>
      <c r="I6340" s="53">
        <f>INDEX(Δεδομένα!E$1:E$13,MATCH('2021'!H6340,Δεδομένα!D$1:D$13,0))</f>
        <v>11</v>
      </c>
      <c r="J6340" s="4">
        <v>44359</v>
      </c>
      <c r="K6340" s="3" t="s">
        <v>1270</v>
      </c>
      <c r="L6340" s="17" t="str">
        <f t="shared" si="516"/>
        <v>12/06/2021 12:04</v>
      </c>
      <c r="M6340" s="4">
        <v>44359</v>
      </c>
      <c r="N6340" s="3" t="s">
        <v>1270</v>
      </c>
      <c r="O6340" s="17" t="str">
        <f t="shared" si="517"/>
        <v>12/06/2021 12:04</v>
      </c>
      <c r="P6340" s="24">
        <f t="shared" si="518"/>
        <v>0</v>
      </c>
      <c r="Q6340" s="28">
        <v>0</v>
      </c>
      <c r="R6340" s="27">
        <f t="shared" si="519"/>
        <v>0</v>
      </c>
      <c r="S6340" s="3" t="s">
        <v>4</v>
      </c>
      <c r="T6340" s="3" t="s">
        <v>6527</v>
      </c>
      <c r="U6340" s="3" t="s">
        <v>4</v>
      </c>
      <c r="V6340" s="3" t="s">
        <v>6536</v>
      </c>
      <c r="W6340" s="5">
        <v>0</v>
      </c>
      <c r="X6340" s="5">
        <v>23.5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2">
        <v>10</v>
      </c>
      <c r="AF6340" s="2">
        <v>0</v>
      </c>
      <c r="AG6340" s="2">
        <v>0</v>
      </c>
      <c r="AH6340" s="2">
        <v>0</v>
      </c>
      <c r="AI6340" s="2">
        <v>1</v>
      </c>
      <c r="AJ6340" s="2">
        <v>4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 t="s">
        <v>4</v>
      </c>
      <c r="AT6340" s="2" t="s">
        <v>4</v>
      </c>
    </row>
    <row r="6341" spans="1:46" x14ac:dyDescent="0.2">
      <c r="A6341" s="2">
        <v>1669164</v>
      </c>
      <c r="B6341" s="2">
        <v>861174</v>
      </c>
      <c r="C6341" s="7">
        <v>26.115385708118101</v>
      </c>
      <c r="D6341" s="7">
        <v>38.381159313860699</v>
      </c>
      <c r="E6341" s="19" t="s">
        <v>6525</v>
      </c>
      <c r="F6341" s="46">
        <f>INDEX(Δεδομένα!$P:$P,MATCH('2021'!E6341,Δεδομένα!$O:$O,0))</f>
        <v>201</v>
      </c>
      <c r="G6341" s="49" t="s">
        <v>6526</v>
      </c>
      <c r="H6341" s="51" t="str">
        <f>INDEX(Δεδομένα!B$1:B$51,MATCH('2021'!G6341,Δεδομένα!A$1:A$51,0))</f>
        <v>ΒΟΡΕΙΟΥ ΑΙΓΑΙΟΥ</v>
      </c>
      <c r="I6341" s="53">
        <f>INDEX(Δεδομένα!E$1:E$13,MATCH('2021'!H6341,Δεδομένα!D$1:D$13,0))</f>
        <v>11</v>
      </c>
      <c r="J6341" s="4">
        <v>44359</v>
      </c>
      <c r="K6341" s="3" t="s">
        <v>955</v>
      </c>
      <c r="L6341" s="17" t="str">
        <f t="shared" si="516"/>
        <v>12/06/2021 12:29</v>
      </c>
      <c r="M6341" s="4">
        <v>44359</v>
      </c>
      <c r="N6341" s="3" t="s">
        <v>955</v>
      </c>
      <c r="O6341" s="17" t="str">
        <f t="shared" si="517"/>
        <v>12/06/2021 12:29</v>
      </c>
      <c r="P6341" s="24">
        <f t="shared" si="518"/>
        <v>0</v>
      </c>
      <c r="Q6341" s="28">
        <v>0</v>
      </c>
      <c r="R6341" s="27">
        <f t="shared" si="519"/>
        <v>0</v>
      </c>
      <c r="S6341" s="3" t="s">
        <v>4</v>
      </c>
      <c r="T6341" s="3" t="s">
        <v>6527</v>
      </c>
      <c r="U6341" s="3" t="s">
        <v>4</v>
      </c>
      <c r="V6341" s="3" t="s">
        <v>6537</v>
      </c>
      <c r="W6341" s="5">
        <v>0.01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2">
        <v>4</v>
      </c>
      <c r="AF6341" s="2">
        <v>0</v>
      </c>
      <c r="AG6341" s="2">
        <v>0</v>
      </c>
      <c r="AH6341" s="2">
        <v>0</v>
      </c>
      <c r="AI6341" s="2">
        <v>2</v>
      </c>
      <c r="AJ6341" s="2">
        <v>2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 t="s">
        <v>4</v>
      </c>
      <c r="AT6341" s="2" t="s">
        <v>4</v>
      </c>
    </row>
    <row r="6342" spans="1:46" x14ac:dyDescent="0.2">
      <c r="A6342" s="2">
        <v>1669624</v>
      </c>
      <c r="B6342" s="2">
        <v>861177</v>
      </c>
      <c r="C6342" s="7">
        <v>26.0663678190433</v>
      </c>
      <c r="D6342" s="7">
        <v>38.353660818790502</v>
      </c>
      <c r="E6342" s="19" t="s">
        <v>6525</v>
      </c>
      <c r="F6342" s="46">
        <f>INDEX(Δεδομένα!$P:$P,MATCH('2021'!E6342,Δεδομένα!$O:$O,0))</f>
        <v>201</v>
      </c>
      <c r="G6342" s="49" t="s">
        <v>6526</v>
      </c>
      <c r="H6342" s="51" t="str">
        <f>INDEX(Δεδομένα!B$1:B$51,MATCH('2021'!G6342,Δεδομένα!A$1:A$51,0))</f>
        <v>ΒΟΡΕΙΟΥ ΑΙΓΑΙΟΥ</v>
      </c>
      <c r="I6342" s="53">
        <f>INDEX(Δεδομένα!E$1:E$13,MATCH('2021'!H6342,Δεδομένα!D$1:D$13,0))</f>
        <v>11</v>
      </c>
      <c r="J6342" s="4">
        <v>44359</v>
      </c>
      <c r="K6342" s="3" t="s">
        <v>1008</v>
      </c>
      <c r="L6342" s="17" t="str">
        <f t="shared" si="516"/>
        <v>12/06/2021 13:27</v>
      </c>
      <c r="M6342" s="4">
        <v>44359</v>
      </c>
      <c r="N6342" s="3" t="s">
        <v>1008</v>
      </c>
      <c r="O6342" s="17" t="str">
        <f t="shared" si="517"/>
        <v>12/06/2021 13:27</v>
      </c>
      <c r="P6342" s="24">
        <f t="shared" si="518"/>
        <v>0</v>
      </c>
      <c r="Q6342" s="28">
        <v>0</v>
      </c>
      <c r="R6342" s="27">
        <f t="shared" si="519"/>
        <v>0</v>
      </c>
      <c r="S6342" s="3" t="s">
        <v>4</v>
      </c>
      <c r="T6342" s="3" t="s">
        <v>6527</v>
      </c>
      <c r="U6342" s="3" t="s">
        <v>4</v>
      </c>
      <c r="V6342" s="3" t="s">
        <v>6538</v>
      </c>
      <c r="W6342" s="5">
        <v>0</v>
      </c>
      <c r="X6342" s="5">
        <v>35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2">
        <v>25</v>
      </c>
      <c r="AF6342" s="2">
        <v>17</v>
      </c>
      <c r="AG6342" s="2">
        <v>6</v>
      </c>
      <c r="AH6342" s="2">
        <v>0</v>
      </c>
      <c r="AI6342" s="2">
        <v>3</v>
      </c>
      <c r="AJ6342" s="2">
        <v>10</v>
      </c>
      <c r="AK6342" s="2">
        <v>0</v>
      </c>
      <c r="AL6342" s="2">
        <v>1</v>
      </c>
      <c r="AM6342" s="2">
        <v>0</v>
      </c>
      <c r="AN6342" s="2">
        <v>1</v>
      </c>
      <c r="AO6342" s="2">
        <v>0</v>
      </c>
      <c r="AP6342" s="2">
        <v>0</v>
      </c>
      <c r="AQ6342" s="2">
        <v>0</v>
      </c>
      <c r="AR6342" s="2">
        <v>0</v>
      </c>
      <c r="AS6342" s="2" t="s">
        <v>4</v>
      </c>
      <c r="AT6342" s="2" t="s">
        <v>4</v>
      </c>
    </row>
    <row r="6343" spans="1:46" x14ac:dyDescent="0.2">
      <c r="A6343" s="2">
        <v>1675818</v>
      </c>
      <c r="B6343" s="2">
        <v>867766</v>
      </c>
      <c r="D6343" s="2"/>
      <c r="E6343" s="19" t="s">
        <v>6525</v>
      </c>
      <c r="F6343" s="46">
        <f>INDEX(Δεδομένα!$P:$P,MATCH('2021'!E6343,Δεδομένα!$O:$O,0))</f>
        <v>201</v>
      </c>
      <c r="G6343" s="49" t="s">
        <v>6526</v>
      </c>
      <c r="H6343" s="51" t="str">
        <f>INDEX(Δεδομένα!B$1:B$51,MATCH('2021'!G6343,Δεδομένα!A$1:A$51,0))</f>
        <v>ΒΟΡΕΙΟΥ ΑΙΓΑΙΟΥ</v>
      </c>
      <c r="I6343" s="53">
        <f>INDEX(Δεδομένα!E$1:E$13,MATCH('2021'!H6343,Δεδομένα!D$1:D$13,0))</f>
        <v>11</v>
      </c>
      <c r="J6343" s="4">
        <v>44384</v>
      </c>
      <c r="K6343" s="3" t="s">
        <v>5676</v>
      </c>
      <c r="L6343" s="17" t="str">
        <f t="shared" si="516"/>
        <v>07/07/2021 06:50</v>
      </c>
      <c r="M6343" s="4">
        <v>44384</v>
      </c>
      <c r="N6343" s="3" t="s">
        <v>5676</v>
      </c>
      <c r="O6343" s="17" t="str">
        <f t="shared" si="517"/>
        <v>07/07/2021 06:50</v>
      </c>
      <c r="P6343" s="24">
        <f t="shared" si="518"/>
        <v>0</v>
      </c>
      <c r="Q6343" s="28">
        <v>0</v>
      </c>
      <c r="R6343" s="27">
        <f t="shared" si="519"/>
        <v>0</v>
      </c>
      <c r="S6343" s="3" t="s">
        <v>4</v>
      </c>
      <c r="T6343" s="3" t="s">
        <v>6527</v>
      </c>
      <c r="U6343" s="3" t="s">
        <v>4</v>
      </c>
      <c r="V6343" s="3" t="s">
        <v>6539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1.1000000000000001</v>
      </c>
      <c r="AC6343" s="5">
        <v>0</v>
      </c>
      <c r="AD6343" s="5">
        <v>0</v>
      </c>
      <c r="AE6343" s="2">
        <v>3</v>
      </c>
      <c r="AF6343" s="2">
        <v>1</v>
      </c>
      <c r="AG6343" s="2">
        <v>0</v>
      </c>
      <c r="AH6343" s="2">
        <v>0</v>
      </c>
      <c r="AI6343" s="2">
        <v>0</v>
      </c>
      <c r="AJ6343" s="2">
        <v>1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</row>
    <row r="6344" spans="1:46" x14ac:dyDescent="0.2">
      <c r="A6344" s="2">
        <v>1702378</v>
      </c>
      <c r="B6344" s="2">
        <v>870625</v>
      </c>
      <c r="C6344" s="7">
        <v>26.1078425246154</v>
      </c>
      <c r="D6344" s="7">
        <v>38.318521285555697</v>
      </c>
      <c r="E6344" s="19" t="s">
        <v>6525</v>
      </c>
      <c r="F6344" s="46">
        <f>INDEX(Δεδομένα!$P:$P,MATCH('2021'!E6344,Δεδομένα!$O:$O,0))</f>
        <v>201</v>
      </c>
      <c r="G6344" s="49" t="s">
        <v>6526</v>
      </c>
      <c r="H6344" s="51" t="str">
        <f>INDEX(Δεδομένα!B$1:B$51,MATCH('2021'!G6344,Δεδομένα!A$1:A$51,0))</f>
        <v>ΒΟΡΕΙΟΥ ΑΙΓΑΙΟΥ</v>
      </c>
      <c r="I6344" s="53">
        <f>INDEX(Δεδομένα!E$1:E$13,MATCH('2021'!H6344,Δεδομένα!D$1:D$13,0))</f>
        <v>11</v>
      </c>
      <c r="J6344" s="4">
        <v>44390</v>
      </c>
      <c r="K6344" s="3" t="s">
        <v>1039</v>
      </c>
      <c r="L6344" s="17" t="str">
        <f t="shared" si="516"/>
        <v>13/07/2021 11:29</v>
      </c>
      <c r="M6344" s="4">
        <v>44390</v>
      </c>
      <c r="N6344" s="3" t="s">
        <v>552</v>
      </c>
      <c r="O6344" s="17" t="str">
        <f t="shared" si="517"/>
        <v>13/07/2021 13:00</v>
      </c>
      <c r="P6344" s="24">
        <f t="shared" si="518"/>
        <v>6.3194444439432118E-2</v>
      </c>
      <c r="Q6344" s="28">
        <v>0</v>
      </c>
      <c r="R6344" s="27">
        <f t="shared" si="519"/>
        <v>90.99999999278225</v>
      </c>
      <c r="S6344" s="3" t="s">
        <v>4</v>
      </c>
      <c r="T6344" s="3" t="s">
        <v>6527</v>
      </c>
      <c r="U6344" s="3" t="s">
        <v>4</v>
      </c>
      <c r="V6344" s="3" t="s">
        <v>6540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1</v>
      </c>
      <c r="AC6344" s="5">
        <v>0</v>
      </c>
      <c r="AD6344" s="5">
        <v>0</v>
      </c>
      <c r="AE6344" s="2">
        <v>13</v>
      </c>
      <c r="AF6344" s="2">
        <v>5</v>
      </c>
      <c r="AG6344" s="2">
        <v>0</v>
      </c>
      <c r="AH6344" s="2">
        <v>0</v>
      </c>
      <c r="AI6344" s="2">
        <v>0</v>
      </c>
      <c r="AJ6344" s="2">
        <v>11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</row>
    <row r="6345" spans="1:46" x14ac:dyDescent="0.2">
      <c r="A6345" s="2">
        <v>1679279</v>
      </c>
      <c r="B6345" s="2">
        <v>872052</v>
      </c>
      <c r="C6345" s="7">
        <v>26.0934928357755</v>
      </c>
      <c r="D6345" s="7">
        <v>38.320782576925303</v>
      </c>
      <c r="E6345" s="19" t="s">
        <v>6525</v>
      </c>
      <c r="F6345" s="46">
        <f>INDEX(Δεδομένα!$P:$P,MATCH('2021'!E6345,Δεδομένα!$O:$O,0))</f>
        <v>201</v>
      </c>
      <c r="G6345" s="49" t="s">
        <v>6526</v>
      </c>
      <c r="H6345" s="51" t="str">
        <f>INDEX(Δεδομένα!B$1:B$51,MATCH('2021'!G6345,Δεδομένα!A$1:A$51,0))</f>
        <v>ΒΟΡΕΙΟΥ ΑΙΓΑΙΟΥ</v>
      </c>
      <c r="I6345" s="53">
        <f>INDEX(Δεδομένα!E$1:E$13,MATCH('2021'!H6345,Δεδομένα!D$1:D$13,0))</f>
        <v>11</v>
      </c>
      <c r="J6345" s="4">
        <v>44394</v>
      </c>
      <c r="K6345" s="3" t="s">
        <v>499</v>
      </c>
      <c r="L6345" s="17" t="str">
        <f t="shared" si="516"/>
        <v>17/07/2021 15:10</v>
      </c>
      <c r="M6345" s="4">
        <v>44394</v>
      </c>
      <c r="N6345" s="3" t="s">
        <v>499</v>
      </c>
      <c r="O6345" s="17" t="str">
        <f t="shared" si="517"/>
        <v>17/07/2021 15:10</v>
      </c>
      <c r="P6345" s="24">
        <f t="shared" si="518"/>
        <v>0</v>
      </c>
      <c r="Q6345" s="28">
        <v>0</v>
      </c>
      <c r="R6345" s="27">
        <f t="shared" si="519"/>
        <v>0</v>
      </c>
      <c r="S6345" s="3" t="s">
        <v>4</v>
      </c>
      <c r="T6345" s="3" t="s">
        <v>6527</v>
      </c>
      <c r="U6345" s="3" t="s">
        <v>4</v>
      </c>
      <c r="V6345" s="3" t="s">
        <v>6541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8.4</v>
      </c>
      <c r="AC6345" s="5">
        <v>0</v>
      </c>
      <c r="AD6345" s="5">
        <v>0</v>
      </c>
      <c r="AE6345" s="2">
        <v>16</v>
      </c>
      <c r="AF6345" s="2">
        <v>1</v>
      </c>
      <c r="AG6345" s="2">
        <v>0</v>
      </c>
      <c r="AH6345" s="2">
        <v>0</v>
      </c>
      <c r="AI6345" s="2">
        <v>1</v>
      </c>
      <c r="AJ6345" s="2">
        <v>8</v>
      </c>
      <c r="AK6345" s="2">
        <v>0</v>
      </c>
      <c r="AL6345" s="2">
        <v>1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</row>
    <row r="6346" spans="1:46" x14ac:dyDescent="0.2">
      <c r="A6346" s="2">
        <v>1681009</v>
      </c>
      <c r="B6346" s="2">
        <v>874220</v>
      </c>
      <c r="C6346" s="7">
        <v>26.107792687789001</v>
      </c>
      <c r="D6346" s="7">
        <v>38.318589393022698</v>
      </c>
      <c r="E6346" s="19" t="s">
        <v>6525</v>
      </c>
      <c r="F6346" s="46">
        <f>INDEX(Δεδομένα!$P:$P,MATCH('2021'!E6346,Δεδομένα!$O:$O,0))</f>
        <v>201</v>
      </c>
      <c r="G6346" s="49" t="s">
        <v>6526</v>
      </c>
      <c r="H6346" s="51" t="str">
        <f>INDEX(Δεδομένα!B$1:B$51,MATCH('2021'!G6346,Δεδομένα!A$1:A$51,0))</f>
        <v>ΒΟΡΕΙΟΥ ΑΙΓΑΙΟΥ</v>
      </c>
      <c r="I6346" s="53">
        <f>INDEX(Δεδομένα!E$1:E$13,MATCH('2021'!H6346,Δεδομένα!D$1:D$13,0))</f>
        <v>11</v>
      </c>
      <c r="J6346" s="4">
        <v>44401</v>
      </c>
      <c r="K6346" s="3" t="s">
        <v>425</v>
      </c>
      <c r="L6346" s="17" t="str">
        <f t="shared" si="516"/>
        <v>24/07/2021 20:58</v>
      </c>
      <c r="M6346" s="4">
        <v>44401</v>
      </c>
      <c r="N6346" s="3" t="s">
        <v>425</v>
      </c>
      <c r="O6346" s="17" t="str">
        <f t="shared" si="517"/>
        <v>24/07/2021 20:58</v>
      </c>
      <c r="P6346" s="24">
        <f t="shared" si="518"/>
        <v>0</v>
      </c>
      <c r="Q6346" s="28">
        <v>0</v>
      </c>
      <c r="R6346" s="27">
        <f t="shared" si="519"/>
        <v>0</v>
      </c>
      <c r="S6346" s="3" t="s">
        <v>4</v>
      </c>
      <c r="T6346" s="3" t="s">
        <v>6527</v>
      </c>
      <c r="U6346" s="3" t="s">
        <v>4</v>
      </c>
      <c r="V6346" s="3" t="s">
        <v>6542</v>
      </c>
      <c r="W6346" s="5">
        <v>0</v>
      </c>
      <c r="X6346" s="5">
        <v>0</v>
      </c>
      <c r="Y6346" s="5">
        <v>0</v>
      </c>
      <c r="Z6346" s="5">
        <v>0</v>
      </c>
      <c r="AA6346" s="5">
        <v>0.05</v>
      </c>
      <c r="AB6346" s="5">
        <v>0</v>
      </c>
      <c r="AC6346" s="5">
        <v>0</v>
      </c>
      <c r="AD6346" s="5">
        <v>0</v>
      </c>
      <c r="AE6346" s="2">
        <v>8</v>
      </c>
      <c r="AF6346" s="2">
        <v>2</v>
      </c>
      <c r="AG6346" s="2">
        <v>0</v>
      </c>
      <c r="AH6346" s="2">
        <v>0</v>
      </c>
      <c r="AI6346" s="2">
        <v>0</v>
      </c>
      <c r="AJ6346" s="2">
        <v>5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</row>
    <row r="6347" spans="1:46" x14ac:dyDescent="0.2">
      <c r="A6347" s="2">
        <v>1684076</v>
      </c>
      <c r="B6347" s="2">
        <v>876341</v>
      </c>
      <c r="C6347" s="7">
        <v>26.089324724163799</v>
      </c>
      <c r="D6347" s="7">
        <v>38.3250980362155</v>
      </c>
      <c r="E6347" s="19" t="s">
        <v>6525</v>
      </c>
      <c r="F6347" s="46">
        <f>INDEX(Δεδομένα!$P:$P,MATCH('2021'!E6347,Δεδομένα!$O:$O,0))</f>
        <v>201</v>
      </c>
      <c r="G6347" s="49" t="s">
        <v>6526</v>
      </c>
      <c r="H6347" s="51" t="str">
        <f>INDEX(Δεδομένα!B$1:B$51,MATCH('2021'!G6347,Δεδομένα!A$1:A$51,0))</f>
        <v>ΒΟΡΕΙΟΥ ΑΙΓΑΙΟΥ</v>
      </c>
      <c r="I6347" s="53">
        <f>INDEX(Δεδομένα!E$1:E$13,MATCH('2021'!H6347,Δεδομένα!D$1:D$13,0))</f>
        <v>11</v>
      </c>
      <c r="J6347" s="4">
        <v>44408</v>
      </c>
      <c r="K6347" s="3" t="s">
        <v>431</v>
      </c>
      <c r="L6347" s="17" t="str">
        <f t="shared" si="516"/>
        <v>31/07/2021 15:33</v>
      </c>
      <c r="M6347" s="4">
        <v>44408</v>
      </c>
      <c r="N6347" s="3" t="s">
        <v>431</v>
      </c>
      <c r="O6347" s="17" t="str">
        <f t="shared" si="517"/>
        <v>31/07/2021 15:33</v>
      </c>
      <c r="P6347" s="24">
        <f t="shared" si="518"/>
        <v>0</v>
      </c>
      <c r="Q6347" s="28">
        <v>0</v>
      </c>
      <c r="R6347" s="27">
        <f t="shared" si="519"/>
        <v>0</v>
      </c>
      <c r="S6347" s="3" t="s">
        <v>4</v>
      </c>
      <c r="T6347" s="3" t="s">
        <v>6527</v>
      </c>
      <c r="U6347" s="3" t="s">
        <v>4</v>
      </c>
      <c r="V6347" s="3" t="s">
        <v>6543</v>
      </c>
      <c r="W6347" s="5">
        <v>0</v>
      </c>
      <c r="X6347" s="5">
        <v>2</v>
      </c>
      <c r="Y6347" s="5">
        <v>0</v>
      </c>
      <c r="Z6347" s="5">
        <v>0</v>
      </c>
      <c r="AA6347" s="5">
        <v>0</v>
      </c>
      <c r="AB6347" s="5">
        <v>21</v>
      </c>
      <c r="AC6347" s="5">
        <v>0</v>
      </c>
      <c r="AD6347" s="5">
        <v>0</v>
      </c>
      <c r="AE6347" s="2">
        <v>14</v>
      </c>
      <c r="AF6347" s="2">
        <v>7</v>
      </c>
      <c r="AG6347" s="2">
        <v>3</v>
      </c>
      <c r="AH6347" s="2">
        <v>0</v>
      </c>
      <c r="AI6347" s="2">
        <v>5</v>
      </c>
      <c r="AJ6347" s="2">
        <v>11</v>
      </c>
      <c r="AK6347" s="2">
        <v>0</v>
      </c>
      <c r="AL6347" s="2">
        <v>1</v>
      </c>
      <c r="AM6347" s="2">
        <v>1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</row>
    <row r="6348" spans="1:46" x14ac:dyDescent="0.2">
      <c r="A6348" s="2">
        <v>1682594</v>
      </c>
      <c r="B6348" s="2">
        <v>876688</v>
      </c>
      <c r="C6348" s="7">
        <v>26.128546651758299</v>
      </c>
      <c r="D6348" s="7">
        <v>38.445127434822403</v>
      </c>
      <c r="E6348" s="19" t="s">
        <v>6525</v>
      </c>
      <c r="F6348" s="46">
        <f>INDEX(Δεδομένα!$P:$P,MATCH('2021'!E6348,Δεδομένα!$O:$O,0))</f>
        <v>201</v>
      </c>
      <c r="G6348" s="49" t="s">
        <v>6526</v>
      </c>
      <c r="H6348" s="51" t="str">
        <f>INDEX(Δεδομένα!B$1:B$51,MATCH('2021'!G6348,Δεδομένα!A$1:A$51,0))</f>
        <v>ΒΟΡΕΙΟΥ ΑΙΓΑΙΟΥ</v>
      </c>
      <c r="I6348" s="53">
        <f>INDEX(Δεδομένα!E$1:E$13,MATCH('2021'!H6348,Δεδομένα!D$1:D$13,0))</f>
        <v>11</v>
      </c>
      <c r="J6348" s="4">
        <v>44409</v>
      </c>
      <c r="K6348" s="3" t="s">
        <v>241</v>
      </c>
      <c r="L6348" s="17" t="str">
        <f t="shared" si="516"/>
        <v>01/08/2021 13:15</v>
      </c>
      <c r="M6348" s="4">
        <v>44409</v>
      </c>
      <c r="N6348" s="3" t="s">
        <v>241</v>
      </c>
      <c r="O6348" s="17" t="str">
        <f t="shared" si="517"/>
        <v>01/08/2021 13:15</v>
      </c>
      <c r="P6348" s="24">
        <f t="shared" si="518"/>
        <v>0</v>
      </c>
      <c r="Q6348" s="28">
        <v>0</v>
      </c>
      <c r="R6348" s="27">
        <f t="shared" si="519"/>
        <v>0</v>
      </c>
      <c r="S6348" s="3" t="s">
        <v>4</v>
      </c>
      <c r="T6348" s="3" t="s">
        <v>6527</v>
      </c>
      <c r="U6348" s="3" t="s">
        <v>4</v>
      </c>
      <c r="V6348" s="3" t="s">
        <v>6544</v>
      </c>
      <c r="W6348" s="5">
        <v>0</v>
      </c>
      <c r="X6348" s="5">
        <v>110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2">
        <v>16</v>
      </c>
      <c r="AF6348" s="2">
        <v>4</v>
      </c>
      <c r="AG6348" s="2">
        <v>7</v>
      </c>
      <c r="AH6348" s="2">
        <v>0</v>
      </c>
      <c r="AI6348" s="2">
        <v>0</v>
      </c>
      <c r="AJ6348" s="2">
        <v>7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</v>
      </c>
    </row>
    <row r="6349" spans="1:46" x14ac:dyDescent="0.2">
      <c r="A6349" s="2">
        <v>1697307</v>
      </c>
      <c r="B6349" s="2">
        <v>891812</v>
      </c>
      <c r="D6349" s="2"/>
      <c r="E6349" s="19" t="s">
        <v>6525</v>
      </c>
      <c r="F6349" s="46">
        <f>INDEX(Δεδομένα!$P:$P,MATCH('2021'!E6349,Δεδομένα!$O:$O,0))</f>
        <v>201</v>
      </c>
      <c r="G6349" s="49" t="s">
        <v>6526</v>
      </c>
      <c r="H6349" s="51" t="str">
        <f>INDEX(Δεδομένα!B$1:B$51,MATCH('2021'!G6349,Δεδομένα!A$1:A$51,0))</f>
        <v>ΒΟΡΕΙΟΥ ΑΙΓΑΙΟΥ</v>
      </c>
      <c r="I6349" s="53">
        <f>INDEX(Δεδομένα!E$1:E$13,MATCH('2021'!H6349,Δεδομένα!D$1:D$13,0))</f>
        <v>11</v>
      </c>
      <c r="J6349" s="4">
        <v>44455</v>
      </c>
      <c r="K6349" s="3" t="s">
        <v>4477</v>
      </c>
      <c r="L6349" s="17" t="str">
        <f t="shared" si="516"/>
        <v>16/09/2021 22:12</v>
      </c>
      <c r="M6349" s="4">
        <v>44455</v>
      </c>
      <c r="N6349" s="3" t="s">
        <v>4477</v>
      </c>
      <c r="O6349" s="17" t="str">
        <f t="shared" si="517"/>
        <v>16/09/2021 22:12</v>
      </c>
      <c r="P6349" s="24">
        <f t="shared" si="518"/>
        <v>0</v>
      </c>
      <c r="Q6349" s="28">
        <v>0</v>
      </c>
      <c r="R6349" s="27">
        <f t="shared" si="519"/>
        <v>0</v>
      </c>
      <c r="S6349" s="3" t="s">
        <v>4</v>
      </c>
      <c r="T6349" s="3" t="s">
        <v>6527</v>
      </c>
      <c r="U6349" s="3" t="s">
        <v>4</v>
      </c>
      <c r="V6349" s="3" t="s">
        <v>6545</v>
      </c>
      <c r="W6349" s="5">
        <v>0</v>
      </c>
      <c r="X6349" s="5">
        <v>0.01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2">
        <v>4</v>
      </c>
      <c r="AF6349" s="2">
        <v>3</v>
      </c>
      <c r="AG6349" s="2">
        <v>0</v>
      </c>
      <c r="AH6349" s="2">
        <v>2</v>
      </c>
      <c r="AI6349" s="2">
        <v>0</v>
      </c>
      <c r="AJ6349" s="2">
        <v>3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</row>
    <row r="6350" spans="1:46" x14ac:dyDescent="0.2">
      <c r="A6350" s="2">
        <v>1708791</v>
      </c>
      <c r="B6350" s="2">
        <v>902489</v>
      </c>
      <c r="C6350" s="7">
        <v>26.024317471782499</v>
      </c>
      <c r="D6350" s="7">
        <v>38.411869977300803</v>
      </c>
      <c r="E6350" s="19" t="s">
        <v>6525</v>
      </c>
      <c r="F6350" s="46">
        <f>INDEX(Δεδομένα!$P:$P,MATCH('2021'!E6350,Δεδομένα!$O:$O,0))</f>
        <v>201</v>
      </c>
      <c r="G6350" s="49" t="s">
        <v>6526</v>
      </c>
      <c r="H6350" s="51" t="str">
        <f>INDEX(Δεδομένα!B$1:B$51,MATCH('2021'!G6350,Δεδομένα!A$1:A$51,0))</f>
        <v>ΒΟΡΕΙΟΥ ΑΙΓΑΙΟΥ</v>
      </c>
      <c r="I6350" s="53">
        <f>INDEX(Δεδομένα!E$1:E$13,MATCH('2021'!H6350,Δεδομένα!D$1:D$13,0))</f>
        <v>11</v>
      </c>
      <c r="J6350" s="4">
        <v>44488</v>
      </c>
      <c r="K6350" s="3" t="s">
        <v>1500</v>
      </c>
      <c r="L6350" s="17" t="str">
        <f t="shared" si="516"/>
        <v>19/10/2021 11:58</v>
      </c>
      <c r="M6350" s="4">
        <v>44488</v>
      </c>
      <c r="N6350" s="3" t="s">
        <v>804</v>
      </c>
      <c r="O6350" s="17" t="str">
        <f t="shared" si="517"/>
        <v>19/10/2021 19:04</v>
      </c>
      <c r="P6350" s="24">
        <f t="shared" si="518"/>
        <v>0.29583333332993789</v>
      </c>
      <c r="Q6350" s="28">
        <v>0</v>
      </c>
      <c r="R6350" s="27">
        <f t="shared" si="519"/>
        <v>425.99999999511056</v>
      </c>
      <c r="S6350" s="3" t="s">
        <v>4</v>
      </c>
      <c r="T6350" s="3" t="s">
        <v>6527</v>
      </c>
      <c r="U6350" s="3" t="s">
        <v>6546</v>
      </c>
      <c r="V6350" s="3" t="s">
        <v>6547</v>
      </c>
      <c r="W6350" s="5">
        <v>4.9000000000000004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2">
        <v>10</v>
      </c>
      <c r="AF6350" s="2">
        <v>5</v>
      </c>
      <c r="AG6350" s="2">
        <v>0</v>
      </c>
      <c r="AH6350" s="2">
        <v>0</v>
      </c>
      <c r="AI6350" s="2">
        <v>0</v>
      </c>
      <c r="AJ6350" s="2">
        <v>6</v>
      </c>
      <c r="AK6350" s="2">
        <v>0</v>
      </c>
      <c r="AL6350" s="2">
        <v>2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</row>
    <row r="6351" spans="1:46" x14ac:dyDescent="0.2">
      <c r="A6351" s="2">
        <v>1713084</v>
      </c>
      <c r="B6351" s="2">
        <v>909358</v>
      </c>
      <c r="C6351" s="7">
        <v>26.1164816333619</v>
      </c>
      <c r="D6351" s="7">
        <v>38.4082815889237</v>
      </c>
      <c r="E6351" s="19" t="s">
        <v>6525</v>
      </c>
      <c r="F6351" s="46">
        <f>INDEX(Δεδομένα!$P:$P,MATCH('2021'!E6351,Δεδομένα!$O:$O,0))</f>
        <v>201</v>
      </c>
      <c r="G6351" s="49" t="s">
        <v>6526</v>
      </c>
      <c r="H6351" s="51" t="str">
        <f>INDEX(Δεδομένα!B$1:B$51,MATCH('2021'!G6351,Δεδομένα!A$1:A$51,0))</f>
        <v>ΒΟΡΕΙΟΥ ΑΙΓΑΙΟΥ</v>
      </c>
      <c r="I6351" s="53">
        <f>INDEX(Δεδομένα!E$1:E$13,MATCH('2021'!H6351,Δεδομένα!D$1:D$13,0))</f>
        <v>11</v>
      </c>
      <c r="J6351" s="4">
        <v>44515</v>
      </c>
      <c r="K6351" s="3" t="s">
        <v>497</v>
      </c>
      <c r="L6351" s="17" t="str">
        <f t="shared" si="516"/>
        <v>15/11/2021 21:00</v>
      </c>
      <c r="M6351" s="4">
        <v>44515</v>
      </c>
      <c r="N6351" s="3" t="s">
        <v>497</v>
      </c>
      <c r="O6351" s="17" t="str">
        <f t="shared" si="517"/>
        <v>15/11/2021 21:00</v>
      </c>
      <c r="P6351" s="24">
        <f t="shared" si="518"/>
        <v>0</v>
      </c>
      <c r="Q6351" s="28">
        <v>0</v>
      </c>
      <c r="R6351" s="27">
        <f t="shared" si="519"/>
        <v>0</v>
      </c>
      <c r="S6351" s="3" t="s">
        <v>4</v>
      </c>
      <c r="T6351" s="3" t="s">
        <v>6527</v>
      </c>
      <c r="U6351" s="3" t="s">
        <v>6546</v>
      </c>
      <c r="V6351" s="3" t="s">
        <v>6548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2">
        <v>2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</row>
    <row r="6352" spans="1:46" x14ac:dyDescent="0.2">
      <c r="A6352" s="2">
        <v>1727427</v>
      </c>
      <c r="B6352" s="2">
        <v>920933</v>
      </c>
      <c r="C6352" s="7">
        <v>26.086942978861401</v>
      </c>
      <c r="D6352" s="7">
        <v>38.317458311391299</v>
      </c>
      <c r="E6352" s="19" t="s">
        <v>6525</v>
      </c>
      <c r="F6352" s="46">
        <f>INDEX(Δεδομένα!$P:$P,MATCH('2021'!E6352,Δεδομένα!$O:$O,0))</f>
        <v>201</v>
      </c>
      <c r="G6352" s="49" t="s">
        <v>6526</v>
      </c>
      <c r="H6352" s="51" t="str">
        <f>INDEX(Δεδομένα!B$1:B$51,MATCH('2021'!G6352,Δεδομένα!A$1:A$51,0))</f>
        <v>ΒΟΡΕΙΟΥ ΑΙΓΑΙΟΥ</v>
      </c>
      <c r="I6352" s="53">
        <f>INDEX(Δεδομένα!E$1:E$13,MATCH('2021'!H6352,Δεδομένα!D$1:D$13,0))</f>
        <v>11</v>
      </c>
      <c r="J6352" s="4">
        <v>44555</v>
      </c>
      <c r="K6352" s="3" t="s">
        <v>2407</v>
      </c>
      <c r="L6352" s="17" t="str">
        <f t="shared" si="516"/>
        <v>25/12/2021 16:16</v>
      </c>
      <c r="M6352" s="4">
        <v>44555</v>
      </c>
      <c r="N6352" s="3" t="s">
        <v>2295</v>
      </c>
      <c r="O6352" s="17" t="str">
        <f t="shared" si="517"/>
        <v>25/12/2021 18:52</v>
      </c>
      <c r="P6352" s="24">
        <f t="shared" si="518"/>
        <v>0.10833333333721384</v>
      </c>
      <c r="Q6352" s="28">
        <v>0</v>
      </c>
      <c r="R6352" s="27">
        <f t="shared" si="519"/>
        <v>156.00000000558794</v>
      </c>
      <c r="S6352" s="3" t="s">
        <v>4</v>
      </c>
      <c r="T6352" s="3" t="s">
        <v>6527</v>
      </c>
      <c r="U6352" s="3" t="s">
        <v>4</v>
      </c>
      <c r="V6352" s="3" t="s">
        <v>6549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0.02</v>
      </c>
      <c r="AE6352" s="2">
        <v>3</v>
      </c>
      <c r="AF6352" s="2">
        <v>0</v>
      </c>
      <c r="AG6352" s="2">
        <v>0</v>
      </c>
      <c r="AH6352" s="2">
        <v>0</v>
      </c>
      <c r="AI6352" s="2">
        <v>0</v>
      </c>
      <c r="AJ6352" s="2">
        <v>1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 t="s">
        <v>4</v>
      </c>
      <c r="AT6352" s="2" t="s">
        <v>4</v>
      </c>
    </row>
    <row r="6353" spans="1:46" x14ac:dyDescent="0.2">
      <c r="A6353" s="2">
        <v>1635123</v>
      </c>
      <c r="B6353" s="2">
        <v>823899</v>
      </c>
      <c r="C6353" s="7">
        <v>26.0215295711618</v>
      </c>
      <c r="D6353" s="7">
        <v>38.574547356949203</v>
      </c>
      <c r="E6353" s="19" t="s">
        <v>6550</v>
      </c>
      <c r="F6353" s="46">
        <f>INDEX(Δεδομένα!$P:$P,MATCH('2021'!E6353,Δεδομένα!$O:$O,0))</f>
        <v>202</v>
      </c>
      <c r="G6353" s="49" t="s">
        <v>6526</v>
      </c>
      <c r="H6353" s="51" t="str">
        <f>INDEX(Δεδομένα!B$1:B$51,MATCH('2021'!G6353,Δεδομένα!A$1:A$51,0))</f>
        <v>ΒΟΡΕΙΟΥ ΑΙΓΑΙΟΥ</v>
      </c>
      <c r="I6353" s="53">
        <f>INDEX(Δεδομένα!E$1:E$13,MATCH('2021'!H6353,Δεδομένα!D$1:D$13,0))</f>
        <v>11</v>
      </c>
      <c r="J6353" s="4">
        <v>44234</v>
      </c>
      <c r="K6353" s="3" t="s">
        <v>1684</v>
      </c>
      <c r="L6353" s="17" t="str">
        <f t="shared" si="516"/>
        <v>07/02/2021 13:46</v>
      </c>
      <c r="M6353" s="4">
        <v>44234</v>
      </c>
      <c r="N6353" s="3" t="s">
        <v>1229</v>
      </c>
      <c r="O6353" s="17" t="str">
        <f t="shared" si="517"/>
        <v>07/02/2021 16:56</v>
      </c>
      <c r="P6353" s="24">
        <f t="shared" si="518"/>
        <v>0.13194444444525288</v>
      </c>
      <c r="Q6353" s="28">
        <v>0</v>
      </c>
      <c r="R6353" s="27">
        <f t="shared" si="519"/>
        <v>190.00000000116415</v>
      </c>
      <c r="S6353" s="3" t="s">
        <v>4</v>
      </c>
      <c r="T6353" s="3" t="s">
        <v>6527</v>
      </c>
      <c r="U6353" s="3" t="s">
        <v>6551</v>
      </c>
      <c r="V6353" s="3" t="s">
        <v>6552</v>
      </c>
      <c r="W6353" s="5">
        <v>1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2">
        <v>6</v>
      </c>
      <c r="AF6353" s="2">
        <v>0</v>
      </c>
      <c r="AG6353" s="2">
        <v>0</v>
      </c>
      <c r="AH6353" s="2">
        <v>0</v>
      </c>
      <c r="AI6353" s="2">
        <v>0</v>
      </c>
      <c r="AJ6353" s="2">
        <v>3</v>
      </c>
      <c r="AK6353" s="2">
        <v>0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 t="s">
        <v>4</v>
      </c>
      <c r="AT6353" s="2" t="s">
        <v>4</v>
      </c>
    </row>
    <row r="6354" spans="1:46" x14ac:dyDescent="0.2">
      <c r="A6354" s="2">
        <v>1651521</v>
      </c>
      <c r="B6354" s="2">
        <v>842090</v>
      </c>
      <c r="C6354" s="7">
        <v>26.103108210725399</v>
      </c>
      <c r="D6354" s="7">
        <v>38.539852842034598</v>
      </c>
      <c r="E6354" s="19" t="s">
        <v>6550</v>
      </c>
      <c r="F6354" s="46">
        <f>INDEX(Δεδομένα!$P:$P,MATCH('2021'!E6354,Δεδομένα!$O:$O,0))</f>
        <v>202</v>
      </c>
      <c r="G6354" s="49" t="s">
        <v>6526</v>
      </c>
      <c r="H6354" s="51" t="str">
        <f>INDEX(Δεδομένα!B$1:B$51,MATCH('2021'!G6354,Δεδομένα!A$1:A$51,0))</f>
        <v>ΒΟΡΕΙΟΥ ΑΙΓΑΙΟΥ</v>
      </c>
      <c r="I6354" s="53">
        <f>INDEX(Δεδομένα!E$1:E$13,MATCH('2021'!H6354,Δεδομένα!D$1:D$13,0))</f>
        <v>11</v>
      </c>
      <c r="J6354" s="4">
        <v>44287</v>
      </c>
      <c r="K6354" s="3" t="s">
        <v>161</v>
      </c>
      <c r="L6354" s="17" t="str">
        <f t="shared" si="516"/>
        <v>01/04/2021 15:00</v>
      </c>
      <c r="M6354" s="4">
        <v>44287</v>
      </c>
      <c r="N6354" s="3" t="s">
        <v>161</v>
      </c>
      <c r="O6354" s="17" t="str">
        <f t="shared" si="517"/>
        <v>01/04/2021 15:00</v>
      </c>
      <c r="P6354" s="24">
        <f t="shared" si="518"/>
        <v>0</v>
      </c>
      <c r="Q6354" s="28">
        <v>0</v>
      </c>
      <c r="R6354" s="27">
        <f t="shared" si="519"/>
        <v>0</v>
      </c>
      <c r="S6354" s="3" t="s">
        <v>4</v>
      </c>
      <c r="T6354" s="3" t="s">
        <v>6527</v>
      </c>
      <c r="U6354" s="3" t="s">
        <v>4</v>
      </c>
      <c r="V6354" s="3" t="s">
        <v>6553</v>
      </c>
      <c r="W6354" s="5">
        <v>0</v>
      </c>
      <c r="X6354" s="5">
        <v>0</v>
      </c>
      <c r="Y6354" s="5">
        <v>0</v>
      </c>
      <c r="Z6354" s="5">
        <v>0</v>
      </c>
      <c r="AA6354" s="5">
        <v>0.2</v>
      </c>
      <c r="AB6354" s="5">
        <v>0</v>
      </c>
      <c r="AC6354" s="5">
        <v>0</v>
      </c>
      <c r="AD6354" s="5">
        <v>0</v>
      </c>
      <c r="AE6354" s="2">
        <v>5</v>
      </c>
      <c r="AF6354" s="2">
        <v>0</v>
      </c>
      <c r="AG6354" s="2">
        <v>0</v>
      </c>
      <c r="AH6354" s="2">
        <v>0</v>
      </c>
      <c r="AI6354" s="2">
        <v>0</v>
      </c>
      <c r="AJ6354" s="2">
        <v>2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 t="s">
        <v>4</v>
      </c>
      <c r="AT6354" s="2" t="s">
        <v>4</v>
      </c>
    </row>
    <row r="6355" spans="1:46" x14ac:dyDescent="0.2">
      <c r="A6355" s="2">
        <v>1654973</v>
      </c>
      <c r="B6355" s="2">
        <v>845647</v>
      </c>
      <c r="C6355" s="7">
        <v>26.102033615112301</v>
      </c>
      <c r="D6355" s="7">
        <v>38.534496307372997</v>
      </c>
      <c r="E6355" s="19" t="s">
        <v>6550</v>
      </c>
      <c r="F6355" s="46">
        <f>INDEX(Δεδομένα!$P:$P,MATCH('2021'!E6355,Δεδομένα!$O:$O,0))</f>
        <v>202</v>
      </c>
      <c r="G6355" s="49" t="s">
        <v>6526</v>
      </c>
      <c r="H6355" s="51" t="str">
        <f>INDEX(Δεδομένα!B$1:B$51,MATCH('2021'!G6355,Δεδομένα!A$1:A$51,0))</f>
        <v>ΒΟΡΕΙΟΥ ΑΙΓΑΙΟΥ</v>
      </c>
      <c r="I6355" s="53">
        <f>INDEX(Δεδομένα!E$1:E$13,MATCH('2021'!H6355,Δεδομένα!D$1:D$13,0))</f>
        <v>11</v>
      </c>
      <c r="J6355" s="4">
        <v>44300</v>
      </c>
      <c r="K6355" s="3" t="s">
        <v>870</v>
      </c>
      <c r="L6355" s="17" t="str">
        <f t="shared" si="516"/>
        <v>14/04/2021 15:48</v>
      </c>
      <c r="M6355" s="4">
        <v>44300</v>
      </c>
      <c r="N6355" s="3" t="s">
        <v>870</v>
      </c>
      <c r="O6355" s="17" t="str">
        <f t="shared" si="517"/>
        <v>14/04/2021 15:48</v>
      </c>
      <c r="P6355" s="24">
        <f t="shared" si="518"/>
        <v>0</v>
      </c>
      <c r="Q6355" s="28">
        <v>0</v>
      </c>
      <c r="R6355" s="27">
        <f t="shared" si="519"/>
        <v>0</v>
      </c>
      <c r="S6355" s="3" t="s">
        <v>4</v>
      </c>
      <c r="T6355" s="3" t="s">
        <v>6527</v>
      </c>
      <c r="U6355" s="3" t="s">
        <v>4</v>
      </c>
      <c r="V6355" s="3" t="s">
        <v>6554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100</v>
      </c>
      <c r="AC6355" s="5">
        <v>0</v>
      </c>
      <c r="AD6355" s="5">
        <v>0</v>
      </c>
      <c r="AE6355" s="2">
        <v>2</v>
      </c>
      <c r="AF6355" s="2">
        <v>0</v>
      </c>
      <c r="AG6355" s="2">
        <v>0</v>
      </c>
      <c r="AH6355" s="2">
        <v>0</v>
      </c>
      <c r="AI6355" s="2">
        <v>0</v>
      </c>
      <c r="AJ6355" s="2">
        <v>1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 t="s">
        <v>4</v>
      </c>
      <c r="AT6355" s="2" t="s">
        <v>4</v>
      </c>
    </row>
    <row r="6356" spans="1:46" x14ac:dyDescent="0.2">
      <c r="A6356" s="2">
        <v>1656838</v>
      </c>
      <c r="B6356" s="2">
        <v>846418</v>
      </c>
      <c r="C6356" s="7">
        <v>26.0808361282721</v>
      </c>
      <c r="D6356" s="7">
        <v>38.5596371343374</v>
      </c>
      <c r="E6356" s="19" t="s">
        <v>6550</v>
      </c>
      <c r="F6356" s="46">
        <f>INDEX(Δεδομένα!$P:$P,MATCH('2021'!E6356,Δεδομένα!$O:$O,0))</f>
        <v>202</v>
      </c>
      <c r="G6356" s="49" t="s">
        <v>6526</v>
      </c>
      <c r="H6356" s="51" t="str">
        <f>INDEX(Δεδομένα!B$1:B$51,MATCH('2021'!G6356,Δεδομένα!A$1:A$51,0))</f>
        <v>ΒΟΡΕΙΟΥ ΑΙΓΑΙΟΥ</v>
      </c>
      <c r="I6356" s="53">
        <f>INDEX(Δεδομένα!E$1:E$13,MATCH('2021'!H6356,Δεδομένα!D$1:D$13,0))</f>
        <v>11</v>
      </c>
      <c r="J6356" s="4">
        <v>44303</v>
      </c>
      <c r="K6356" s="3" t="s">
        <v>4651</v>
      </c>
      <c r="L6356" s="17" t="str">
        <f t="shared" si="516"/>
        <v>17/04/2021 11:32</v>
      </c>
      <c r="M6356" s="4">
        <v>44303</v>
      </c>
      <c r="N6356" s="3" t="s">
        <v>4651</v>
      </c>
      <c r="O6356" s="17" t="str">
        <f t="shared" si="517"/>
        <v>17/04/2021 11:32</v>
      </c>
      <c r="P6356" s="24">
        <f t="shared" si="518"/>
        <v>0</v>
      </c>
      <c r="Q6356" s="28">
        <v>0</v>
      </c>
      <c r="R6356" s="27">
        <f t="shared" si="519"/>
        <v>0</v>
      </c>
      <c r="S6356" s="3" t="s">
        <v>4</v>
      </c>
      <c r="T6356" s="3" t="s">
        <v>6527</v>
      </c>
      <c r="U6356" s="3" t="s">
        <v>4</v>
      </c>
      <c r="V6356" s="3" t="s">
        <v>6555</v>
      </c>
      <c r="W6356" s="5">
        <v>0</v>
      </c>
      <c r="X6356" s="5">
        <v>1.33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2">
        <v>5</v>
      </c>
      <c r="AF6356" s="2">
        <v>0</v>
      </c>
      <c r="AG6356" s="2">
        <v>0</v>
      </c>
      <c r="AH6356" s="2">
        <v>0</v>
      </c>
      <c r="AI6356" s="2">
        <v>0</v>
      </c>
      <c r="AJ6356" s="2">
        <v>2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  <c r="AS6356" s="2" t="s">
        <v>4</v>
      </c>
      <c r="AT6356" s="2" t="s">
        <v>4</v>
      </c>
    </row>
    <row r="6357" spans="1:46" x14ac:dyDescent="0.2">
      <c r="A6357" s="2">
        <v>1671626</v>
      </c>
      <c r="B6357" s="2">
        <v>862447</v>
      </c>
      <c r="C6357" s="7">
        <v>26.097319635483998</v>
      </c>
      <c r="D6357" s="7">
        <v>38.553176518092997</v>
      </c>
      <c r="E6357" s="19" t="s">
        <v>6550</v>
      </c>
      <c r="F6357" s="46">
        <f>INDEX(Δεδομένα!$P:$P,MATCH('2021'!E6357,Δεδομένα!$O:$O,0))</f>
        <v>202</v>
      </c>
      <c r="G6357" s="49" t="s">
        <v>6526</v>
      </c>
      <c r="H6357" s="51" t="str">
        <f>INDEX(Δεδομένα!B$1:B$51,MATCH('2021'!G6357,Δεδομένα!A$1:A$51,0))</f>
        <v>ΒΟΡΕΙΟΥ ΑΙΓΑΙΟΥ</v>
      </c>
      <c r="I6357" s="53">
        <f>INDEX(Δεδομένα!E$1:E$13,MATCH('2021'!H6357,Δεδομένα!D$1:D$13,0))</f>
        <v>11</v>
      </c>
      <c r="J6357" s="4">
        <v>44364</v>
      </c>
      <c r="K6357" s="3" t="s">
        <v>2765</v>
      </c>
      <c r="L6357" s="17" t="str">
        <f t="shared" si="516"/>
        <v>17/06/2021 10:28</v>
      </c>
      <c r="M6357" s="4">
        <v>44365</v>
      </c>
      <c r="N6357" s="3" t="s">
        <v>634</v>
      </c>
      <c r="O6357" s="17" t="str">
        <f t="shared" si="517"/>
        <v>18/06/2021 19:05</v>
      </c>
      <c r="P6357" s="29">
        <f t="shared" si="518"/>
        <v>1.359027777776646</v>
      </c>
      <c r="Q6357" s="30">
        <f>1*24</f>
        <v>24</v>
      </c>
      <c r="R6357" s="27">
        <f t="shared" si="519"/>
        <v>1956.9999999983702</v>
      </c>
      <c r="S6357" s="3" t="s">
        <v>4</v>
      </c>
      <c r="T6357" s="3" t="s">
        <v>6527</v>
      </c>
      <c r="U6357" s="3" t="s">
        <v>4</v>
      </c>
      <c r="V6357" s="3" t="s">
        <v>6556</v>
      </c>
      <c r="W6357" s="5">
        <v>0</v>
      </c>
      <c r="X6357" s="5">
        <v>48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2">
        <v>21</v>
      </c>
      <c r="AF6357" s="2">
        <v>6</v>
      </c>
      <c r="AG6357" s="2">
        <v>0</v>
      </c>
      <c r="AH6357" s="2">
        <v>0</v>
      </c>
      <c r="AI6357" s="2">
        <v>0</v>
      </c>
      <c r="AJ6357" s="2">
        <v>11</v>
      </c>
      <c r="AK6357" s="2">
        <v>0</v>
      </c>
      <c r="AL6357" s="2">
        <v>1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 t="s">
        <v>4</v>
      </c>
      <c r="AT6357" s="2" t="s">
        <v>4</v>
      </c>
    </row>
    <row r="6358" spans="1:46" x14ac:dyDescent="0.2">
      <c r="A6358" s="2">
        <v>1704493</v>
      </c>
      <c r="B6358" s="2">
        <v>869075</v>
      </c>
      <c r="C6358" s="7">
        <v>25.9752771323943</v>
      </c>
      <c r="D6358" s="7">
        <v>38.463266180958399</v>
      </c>
      <c r="E6358" s="19" t="s">
        <v>6550</v>
      </c>
      <c r="F6358" s="46">
        <f>INDEX(Δεδομένα!$P:$P,MATCH('2021'!E6358,Δεδομένα!$O:$O,0))</f>
        <v>202</v>
      </c>
      <c r="G6358" s="49" t="s">
        <v>6526</v>
      </c>
      <c r="H6358" s="51" t="str">
        <f>INDEX(Δεδομένα!B$1:B$51,MATCH('2021'!G6358,Δεδομένα!A$1:A$51,0))</f>
        <v>ΒΟΡΕΙΟΥ ΑΙΓΑΙΟΥ</v>
      </c>
      <c r="I6358" s="53">
        <f>INDEX(Δεδομένα!E$1:E$13,MATCH('2021'!H6358,Δεδομένα!D$1:D$13,0))</f>
        <v>11</v>
      </c>
      <c r="J6358" s="4">
        <v>44385</v>
      </c>
      <c r="K6358" s="3" t="s">
        <v>5676</v>
      </c>
      <c r="L6358" s="17" t="str">
        <f t="shared" si="516"/>
        <v>08/07/2021 06:50</v>
      </c>
      <c r="M6358" s="4">
        <v>44390</v>
      </c>
      <c r="N6358" s="3" t="s">
        <v>96</v>
      </c>
      <c r="O6358" s="17" t="str">
        <f t="shared" si="517"/>
        <v>13/07/2021 20:55</v>
      </c>
      <c r="P6358" s="29">
        <f t="shared" si="518"/>
        <v>5.5868055555620231</v>
      </c>
      <c r="Q6358" s="30">
        <f>5*24</f>
        <v>120</v>
      </c>
      <c r="R6358" s="27">
        <f t="shared" si="519"/>
        <v>8045.0000000093132</v>
      </c>
      <c r="S6358" s="3" t="s">
        <v>4</v>
      </c>
      <c r="T6358" s="3" t="s">
        <v>6527</v>
      </c>
      <c r="U6358" s="3" t="s">
        <v>4</v>
      </c>
      <c r="V6358" s="3" t="s">
        <v>6557</v>
      </c>
      <c r="W6358" s="5">
        <v>200</v>
      </c>
      <c r="X6358" s="5">
        <v>450</v>
      </c>
      <c r="Y6358" s="5">
        <v>0</v>
      </c>
      <c r="Z6358" s="5">
        <v>0</v>
      </c>
      <c r="AA6358" s="5">
        <v>0</v>
      </c>
      <c r="AB6358" s="5">
        <v>450</v>
      </c>
      <c r="AC6358" s="5">
        <v>0</v>
      </c>
      <c r="AD6358" s="5">
        <v>0</v>
      </c>
      <c r="AE6358" s="2">
        <v>45</v>
      </c>
      <c r="AF6358" s="2">
        <v>52</v>
      </c>
      <c r="AG6358" s="2">
        <v>40</v>
      </c>
      <c r="AH6358" s="2">
        <v>20</v>
      </c>
      <c r="AI6358" s="2">
        <v>20</v>
      </c>
      <c r="AJ6358" s="2">
        <v>21</v>
      </c>
      <c r="AK6358" s="2">
        <v>0</v>
      </c>
      <c r="AL6358" s="2">
        <v>8</v>
      </c>
      <c r="AM6358" s="2">
        <v>2</v>
      </c>
      <c r="AN6358" s="2">
        <v>2</v>
      </c>
      <c r="AO6358" s="2">
        <v>4</v>
      </c>
      <c r="AP6358" s="2">
        <v>2</v>
      </c>
      <c r="AQ6358" s="2">
        <v>2</v>
      </c>
      <c r="AR6358" s="2">
        <v>0</v>
      </c>
      <c r="AS6358" s="2">
        <v>0</v>
      </c>
      <c r="AT6358" s="2">
        <v>1</v>
      </c>
    </row>
    <row r="6359" spans="1:46" x14ac:dyDescent="0.2">
      <c r="A6359" s="2">
        <v>1701333</v>
      </c>
      <c r="B6359" s="2">
        <v>895286</v>
      </c>
      <c r="C6359" s="7">
        <v>26.117222053586499</v>
      </c>
      <c r="D6359" s="7">
        <v>38.482627377149697</v>
      </c>
      <c r="E6359" s="19" t="s">
        <v>6550</v>
      </c>
      <c r="F6359" s="46">
        <f>INDEX(Δεδομένα!$P:$P,MATCH('2021'!E6359,Δεδομένα!$O:$O,0))</f>
        <v>202</v>
      </c>
      <c r="G6359" s="49" t="s">
        <v>6526</v>
      </c>
      <c r="H6359" s="51" t="str">
        <f>INDEX(Δεδομένα!B$1:B$51,MATCH('2021'!G6359,Δεδομένα!A$1:A$51,0))</f>
        <v>ΒΟΡΕΙΟΥ ΑΙΓΑΙΟΥ</v>
      </c>
      <c r="I6359" s="53">
        <f>INDEX(Δεδομένα!E$1:E$13,MATCH('2021'!H6359,Δεδομένα!D$1:D$13,0))</f>
        <v>11</v>
      </c>
      <c r="J6359" s="4">
        <v>44468</v>
      </c>
      <c r="K6359" s="3" t="s">
        <v>1238</v>
      </c>
      <c r="L6359" s="17" t="str">
        <f t="shared" si="516"/>
        <v>29/09/2021 21:05</v>
      </c>
      <c r="M6359" s="4">
        <v>44469</v>
      </c>
      <c r="N6359" s="3" t="s">
        <v>2172</v>
      </c>
      <c r="O6359" s="17" t="str">
        <f t="shared" si="517"/>
        <v>30/09/2021 19:33</v>
      </c>
      <c r="P6359" s="24">
        <f t="shared" si="518"/>
        <v>0.93611111111385981</v>
      </c>
      <c r="Q6359" s="28">
        <v>0</v>
      </c>
      <c r="R6359" s="27">
        <f t="shared" si="519"/>
        <v>1348.0000000039581</v>
      </c>
      <c r="S6359" s="3" t="s">
        <v>4</v>
      </c>
      <c r="T6359" s="3" t="s">
        <v>6527</v>
      </c>
      <c r="U6359" s="3" t="s">
        <v>6453</v>
      </c>
      <c r="V6359" s="3" t="s">
        <v>6453</v>
      </c>
      <c r="W6359" s="5">
        <v>0</v>
      </c>
      <c r="X6359" s="5">
        <v>37.5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2">
        <v>24</v>
      </c>
      <c r="AF6359" s="2">
        <v>7</v>
      </c>
      <c r="AG6359" s="2">
        <v>15</v>
      </c>
      <c r="AH6359" s="2">
        <v>0</v>
      </c>
      <c r="AI6359" s="2">
        <v>13</v>
      </c>
      <c r="AJ6359" s="2">
        <v>15</v>
      </c>
      <c r="AK6359" s="2">
        <v>0</v>
      </c>
      <c r="AL6359" s="2">
        <v>2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</row>
    <row r="6360" spans="1:46" x14ac:dyDescent="0.2">
      <c r="A6360" s="2">
        <v>1704237</v>
      </c>
      <c r="B6360" s="2">
        <v>898267</v>
      </c>
      <c r="D6360" s="2"/>
      <c r="E6360" s="19" t="s">
        <v>6550</v>
      </c>
      <c r="F6360" s="46">
        <f>INDEX(Δεδομένα!$P:$P,MATCH('2021'!E6360,Δεδομένα!$O:$O,0))</f>
        <v>202</v>
      </c>
      <c r="G6360" s="49" t="s">
        <v>6526</v>
      </c>
      <c r="H6360" s="51" t="str">
        <f>INDEX(Δεδομένα!B$1:B$51,MATCH('2021'!G6360,Δεδομένα!A$1:A$51,0))</f>
        <v>ΒΟΡΕΙΟΥ ΑΙΓΑΙΟΥ</v>
      </c>
      <c r="I6360" s="53">
        <f>INDEX(Δεδομένα!E$1:E$13,MATCH('2021'!H6360,Δεδομένα!D$1:D$13,0))</f>
        <v>11</v>
      </c>
      <c r="J6360" s="4">
        <v>44479</v>
      </c>
      <c r="K6360" s="3" t="s">
        <v>1138</v>
      </c>
      <c r="L6360" s="17" t="str">
        <f t="shared" si="516"/>
        <v>10/10/2021 10:54</v>
      </c>
      <c r="M6360" s="4">
        <v>44479</v>
      </c>
      <c r="N6360" s="3" t="s">
        <v>214</v>
      </c>
      <c r="O6360" s="17" t="str">
        <f t="shared" si="517"/>
        <v>10/10/2021 12:00</v>
      </c>
      <c r="P6360" s="24">
        <f t="shared" si="518"/>
        <v>4.5833333329937886E-2</v>
      </c>
      <c r="Q6360" s="28">
        <v>0</v>
      </c>
      <c r="R6360" s="27">
        <f t="shared" si="519"/>
        <v>65.999999995110556</v>
      </c>
      <c r="S6360" s="3" t="s">
        <v>4</v>
      </c>
      <c r="T6360" s="3" t="s">
        <v>6527</v>
      </c>
      <c r="U6360" s="3" t="s">
        <v>4</v>
      </c>
      <c r="V6360" s="3" t="s">
        <v>6558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0.1</v>
      </c>
      <c r="AD6360" s="5">
        <v>0</v>
      </c>
      <c r="AE6360" s="2">
        <v>2</v>
      </c>
      <c r="AF6360" s="2">
        <v>0</v>
      </c>
      <c r="AG6360" s="2">
        <v>2</v>
      </c>
      <c r="AH6360" s="2">
        <v>0</v>
      </c>
      <c r="AI6360" s="2">
        <v>0</v>
      </c>
      <c r="AJ6360" s="2">
        <v>1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</row>
    <row r="6361" spans="1:46" x14ac:dyDescent="0.2">
      <c r="A6361" s="2">
        <v>1713143</v>
      </c>
      <c r="B6361" s="2">
        <v>909427</v>
      </c>
      <c r="C6361" s="7">
        <v>26.080578865937799</v>
      </c>
      <c r="D6361" s="7">
        <v>38.5308307004779</v>
      </c>
      <c r="E6361" s="19" t="s">
        <v>6550</v>
      </c>
      <c r="F6361" s="46">
        <f>INDEX(Δεδομένα!$P:$P,MATCH('2021'!E6361,Δεδομένα!$O:$O,0))</f>
        <v>202</v>
      </c>
      <c r="G6361" s="49" t="s">
        <v>6526</v>
      </c>
      <c r="H6361" s="51" t="str">
        <f>INDEX(Δεδομένα!B$1:B$51,MATCH('2021'!G6361,Δεδομένα!A$1:A$51,0))</f>
        <v>ΒΟΡΕΙΟΥ ΑΙΓΑΙΟΥ</v>
      </c>
      <c r="I6361" s="53">
        <f>INDEX(Δεδομένα!E$1:E$13,MATCH('2021'!H6361,Δεδομένα!D$1:D$13,0))</f>
        <v>11</v>
      </c>
      <c r="J6361" s="4">
        <v>44516</v>
      </c>
      <c r="K6361" s="3" t="s">
        <v>273</v>
      </c>
      <c r="L6361" s="17" t="str">
        <f t="shared" si="516"/>
        <v>16/11/2021 09:50</v>
      </c>
      <c r="M6361" s="4">
        <v>44516</v>
      </c>
      <c r="N6361" s="3" t="s">
        <v>2501</v>
      </c>
      <c r="O6361" s="17" t="str">
        <f t="shared" si="517"/>
        <v>16/11/2021 10:31</v>
      </c>
      <c r="P6361" s="24">
        <f t="shared" si="518"/>
        <v>2.8472222227719612E-2</v>
      </c>
      <c r="Q6361" s="28">
        <v>0</v>
      </c>
      <c r="R6361" s="27">
        <f t="shared" si="519"/>
        <v>41.000000007916242</v>
      </c>
      <c r="S6361" s="3" t="s">
        <v>4</v>
      </c>
      <c r="T6361" s="3" t="s">
        <v>6527</v>
      </c>
      <c r="U6361" s="3" t="s">
        <v>6546</v>
      </c>
      <c r="V6361" s="3" t="s">
        <v>6559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2">
        <v>6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</row>
    <row r="6362" spans="1:46" x14ac:dyDescent="0.2">
      <c r="A6362" s="2">
        <v>1713148</v>
      </c>
      <c r="B6362" s="2">
        <v>909484</v>
      </c>
      <c r="C6362" s="7">
        <v>26.0974701146942</v>
      </c>
      <c r="D6362" s="7">
        <v>38.5354208104362</v>
      </c>
      <c r="E6362" s="19" t="s">
        <v>6550</v>
      </c>
      <c r="F6362" s="46">
        <f>INDEX(Δεδομένα!$P:$P,MATCH('2021'!E6362,Δεδομένα!$O:$O,0))</f>
        <v>202</v>
      </c>
      <c r="G6362" s="49" t="s">
        <v>6526</v>
      </c>
      <c r="H6362" s="51" t="str">
        <f>INDEX(Δεδομένα!B$1:B$51,MATCH('2021'!G6362,Δεδομένα!A$1:A$51,0))</f>
        <v>ΒΟΡΕΙΟΥ ΑΙΓΑΙΟΥ</v>
      </c>
      <c r="I6362" s="53">
        <f>INDEX(Δεδομένα!E$1:E$13,MATCH('2021'!H6362,Δεδομένα!D$1:D$13,0))</f>
        <v>11</v>
      </c>
      <c r="J6362" s="4">
        <v>44516</v>
      </c>
      <c r="K6362" s="3" t="s">
        <v>1789</v>
      </c>
      <c r="L6362" s="17" t="str">
        <f t="shared" si="516"/>
        <v>16/11/2021 13:23</v>
      </c>
      <c r="M6362" s="4">
        <v>44516</v>
      </c>
      <c r="N6362" s="3" t="s">
        <v>1789</v>
      </c>
      <c r="O6362" s="17" t="str">
        <f t="shared" si="517"/>
        <v>16/11/2021 13:23</v>
      </c>
      <c r="P6362" s="24">
        <f t="shared" si="518"/>
        <v>0</v>
      </c>
      <c r="Q6362" s="28">
        <v>0</v>
      </c>
      <c r="R6362" s="27">
        <f t="shared" si="519"/>
        <v>0</v>
      </c>
      <c r="S6362" s="3" t="s">
        <v>4</v>
      </c>
      <c r="T6362" s="3" t="s">
        <v>6527</v>
      </c>
      <c r="U6362" s="3" t="s">
        <v>6546</v>
      </c>
      <c r="V6362" s="3" t="s">
        <v>6560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2">
        <v>2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</row>
    <row r="6363" spans="1:46" x14ac:dyDescent="0.2">
      <c r="A6363" s="2">
        <v>1634057</v>
      </c>
      <c r="B6363" s="2">
        <v>822900</v>
      </c>
      <c r="C6363" s="7">
        <v>26.064336294813099</v>
      </c>
      <c r="D6363" s="7">
        <v>38.248871746437402</v>
      </c>
      <c r="E6363" s="19" t="s">
        <v>6561</v>
      </c>
      <c r="F6363" s="46">
        <f>INDEX(Δεδομένα!$P:$P,MATCH('2021'!E6363,Δεδομένα!$O:$O,0))</f>
        <v>203</v>
      </c>
      <c r="G6363" s="49" t="s">
        <v>6526</v>
      </c>
      <c r="H6363" s="51" t="str">
        <f>INDEX(Δεδομένα!B$1:B$51,MATCH('2021'!G6363,Δεδομένα!A$1:A$51,0))</f>
        <v>ΒΟΡΕΙΟΥ ΑΙΓΑΙΟΥ</v>
      </c>
      <c r="I6363" s="53">
        <f>INDEX(Δεδομένα!E$1:E$13,MATCH('2021'!H6363,Δεδομένα!D$1:D$13,0))</f>
        <v>11</v>
      </c>
      <c r="J6363" s="4">
        <v>44229</v>
      </c>
      <c r="K6363" s="3" t="s">
        <v>197</v>
      </c>
      <c r="L6363" s="17" t="str">
        <f t="shared" si="516"/>
        <v>02/02/2021 15:30</v>
      </c>
      <c r="M6363" s="4">
        <v>44229</v>
      </c>
      <c r="N6363" s="3" t="s">
        <v>109</v>
      </c>
      <c r="O6363" s="17" t="str">
        <f t="shared" si="517"/>
        <v>02/02/2021 15:50</v>
      </c>
      <c r="P6363" s="24">
        <f t="shared" si="518"/>
        <v>1.3888888883229811E-2</v>
      </c>
      <c r="Q6363" s="28">
        <v>0</v>
      </c>
      <c r="R6363" s="27">
        <f t="shared" si="519"/>
        <v>19.999999991850927</v>
      </c>
      <c r="S6363" s="3" t="s">
        <v>4</v>
      </c>
      <c r="T6363" s="3" t="s">
        <v>6527</v>
      </c>
      <c r="U6363" s="3" t="s">
        <v>4</v>
      </c>
      <c r="V6363" s="3" t="s">
        <v>6562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0.04</v>
      </c>
      <c r="AC6363" s="5">
        <v>0</v>
      </c>
      <c r="AD6363" s="5">
        <v>0</v>
      </c>
      <c r="AE6363" s="2">
        <v>3</v>
      </c>
      <c r="AF6363" s="2">
        <v>0</v>
      </c>
      <c r="AG6363" s="2">
        <v>1</v>
      </c>
      <c r="AH6363" s="2">
        <v>0</v>
      </c>
      <c r="AI6363" s="2">
        <v>0</v>
      </c>
      <c r="AJ6363" s="2">
        <v>1</v>
      </c>
      <c r="AK6363" s="2">
        <v>1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 t="s">
        <v>4</v>
      </c>
      <c r="AT6363" s="2" t="s">
        <v>4</v>
      </c>
    </row>
    <row r="6364" spans="1:46" x14ac:dyDescent="0.2">
      <c r="A6364" s="2">
        <v>1702377</v>
      </c>
      <c r="B6364" s="2">
        <v>833029</v>
      </c>
      <c r="C6364" s="7">
        <v>26.033229652605499</v>
      </c>
      <c r="D6364" s="7">
        <v>38.215479840600402</v>
      </c>
      <c r="E6364" s="19" t="s">
        <v>6561</v>
      </c>
      <c r="F6364" s="46">
        <f>INDEX(Δεδομένα!$P:$P,MATCH('2021'!E6364,Δεδομένα!$O:$O,0))</f>
        <v>203</v>
      </c>
      <c r="G6364" s="49" t="s">
        <v>6526</v>
      </c>
      <c r="H6364" s="51" t="str">
        <f>INDEX(Δεδομένα!B$1:B$51,MATCH('2021'!G6364,Δεδομένα!A$1:A$51,0))</f>
        <v>ΒΟΡΕΙΟΥ ΑΙΓΑΙΟΥ</v>
      </c>
      <c r="I6364" s="53">
        <f>INDEX(Δεδομένα!E$1:E$13,MATCH('2021'!H6364,Δεδομένα!D$1:D$13,0))</f>
        <v>11</v>
      </c>
      <c r="J6364" s="4">
        <v>44253</v>
      </c>
      <c r="K6364" s="3" t="s">
        <v>358</v>
      </c>
      <c r="L6364" s="17" t="str">
        <f t="shared" si="516"/>
        <v>26/02/2021 18:55</v>
      </c>
      <c r="M6364" s="4">
        <v>44253</v>
      </c>
      <c r="N6364" s="3" t="s">
        <v>256</v>
      </c>
      <c r="O6364" s="17" t="str">
        <f t="shared" si="517"/>
        <v>26/02/2021 20:15</v>
      </c>
      <c r="P6364" s="24">
        <f t="shared" si="518"/>
        <v>5.5555555554747116E-2</v>
      </c>
      <c r="Q6364" s="28">
        <v>0</v>
      </c>
      <c r="R6364" s="27">
        <f t="shared" si="519"/>
        <v>79.999999998835847</v>
      </c>
      <c r="S6364" s="3" t="s">
        <v>4</v>
      </c>
      <c r="T6364" s="3" t="s">
        <v>6527</v>
      </c>
      <c r="U6364" s="3" t="s">
        <v>4</v>
      </c>
      <c r="V6364" s="3" t="s">
        <v>6563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0.4</v>
      </c>
      <c r="AD6364" s="5">
        <v>0</v>
      </c>
      <c r="AE6364" s="2">
        <v>2</v>
      </c>
      <c r="AF6364" s="2">
        <v>0</v>
      </c>
      <c r="AG6364" s="2">
        <v>0</v>
      </c>
      <c r="AH6364" s="2">
        <v>0</v>
      </c>
      <c r="AI6364" s="2">
        <v>0</v>
      </c>
      <c r="AJ6364" s="2">
        <v>1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</row>
    <row r="6365" spans="1:46" x14ac:dyDescent="0.2">
      <c r="A6365" s="2">
        <v>1643899</v>
      </c>
      <c r="B6365" s="2">
        <v>834051</v>
      </c>
      <c r="C6365" s="7">
        <v>26.018107168019199</v>
      </c>
      <c r="D6365" s="7">
        <v>38.262515189890799</v>
      </c>
      <c r="E6365" s="19" t="s">
        <v>6561</v>
      </c>
      <c r="F6365" s="46">
        <f>INDEX(Δεδομένα!$P:$P,MATCH('2021'!E6365,Δεδομένα!$O:$O,0))</f>
        <v>203</v>
      </c>
      <c r="G6365" s="49" t="s">
        <v>6526</v>
      </c>
      <c r="H6365" s="51" t="str">
        <f>INDEX(Δεδομένα!B$1:B$51,MATCH('2021'!G6365,Δεδομένα!A$1:A$51,0))</f>
        <v>ΒΟΡΕΙΟΥ ΑΙΓΑΙΟΥ</v>
      </c>
      <c r="I6365" s="53">
        <f>INDEX(Δεδομένα!E$1:E$13,MATCH('2021'!H6365,Δεδομένα!D$1:D$13,0))</f>
        <v>11</v>
      </c>
      <c r="J6365" s="4">
        <v>44257</v>
      </c>
      <c r="K6365" s="3" t="s">
        <v>338</v>
      </c>
      <c r="L6365" s="17" t="str">
        <f t="shared" si="516"/>
        <v>02/03/2021 11:00</v>
      </c>
      <c r="M6365" s="4">
        <v>44257</v>
      </c>
      <c r="N6365" s="3" t="s">
        <v>1040</v>
      </c>
      <c r="O6365" s="17" t="str">
        <f t="shared" si="517"/>
        <v>02/03/2021 12:03</v>
      </c>
      <c r="P6365" s="24">
        <f t="shared" si="518"/>
        <v>4.3749999997089617E-2</v>
      </c>
      <c r="Q6365" s="28">
        <v>0</v>
      </c>
      <c r="R6365" s="27">
        <f t="shared" si="519"/>
        <v>62.999999995809048</v>
      </c>
      <c r="S6365" s="3" t="s">
        <v>4</v>
      </c>
      <c r="T6365" s="3" t="s">
        <v>6527</v>
      </c>
      <c r="U6365" s="3" t="s">
        <v>4</v>
      </c>
      <c r="V6365" s="3" t="s">
        <v>6564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0.2</v>
      </c>
      <c r="AC6365" s="5">
        <v>0</v>
      </c>
      <c r="AD6365" s="5">
        <v>0</v>
      </c>
      <c r="AE6365" s="2">
        <v>3</v>
      </c>
      <c r="AF6365" s="2">
        <v>0</v>
      </c>
      <c r="AG6365" s="2">
        <v>0</v>
      </c>
      <c r="AH6365" s="2">
        <v>0</v>
      </c>
      <c r="AI6365" s="2">
        <v>1</v>
      </c>
      <c r="AJ6365" s="2">
        <v>2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 t="s">
        <v>4</v>
      </c>
      <c r="AT6365" s="2" t="s">
        <v>4</v>
      </c>
    </row>
    <row r="6366" spans="1:46" x14ac:dyDescent="0.2">
      <c r="A6366" s="2">
        <v>1647593</v>
      </c>
      <c r="B6366" s="2">
        <v>837251</v>
      </c>
      <c r="C6366" s="7">
        <v>26.0910204503299</v>
      </c>
      <c r="D6366" s="7">
        <v>38.263468509950599</v>
      </c>
      <c r="E6366" s="19" t="s">
        <v>6561</v>
      </c>
      <c r="F6366" s="46">
        <f>INDEX(Δεδομένα!$P:$P,MATCH('2021'!E6366,Δεδομένα!$O:$O,0))</f>
        <v>203</v>
      </c>
      <c r="G6366" s="49" t="s">
        <v>6526</v>
      </c>
      <c r="H6366" s="51" t="str">
        <f>INDEX(Δεδομένα!B$1:B$51,MATCH('2021'!G6366,Δεδομένα!A$1:A$51,0))</f>
        <v>ΒΟΡΕΙΟΥ ΑΙΓΑΙΟΥ</v>
      </c>
      <c r="I6366" s="53">
        <f>INDEX(Δεδομένα!E$1:E$13,MATCH('2021'!H6366,Δεδομένα!D$1:D$13,0))</f>
        <v>11</v>
      </c>
      <c r="J6366" s="4">
        <v>44268</v>
      </c>
      <c r="K6366" s="3" t="s">
        <v>4345</v>
      </c>
      <c r="L6366" s="17" t="str">
        <f t="shared" si="516"/>
        <v>13/03/2021 11:12</v>
      </c>
      <c r="M6366" s="4">
        <v>44268</v>
      </c>
      <c r="N6366" s="3" t="s">
        <v>4345</v>
      </c>
      <c r="O6366" s="17" t="str">
        <f t="shared" si="517"/>
        <v>13/03/2021 11:12</v>
      </c>
      <c r="P6366" s="24">
        <f t="shared" si="518"/>
        <v>0</v>
      </c>
      <c r="Q6366" s="28">
        <v>0</v>
      </c>
      <c r="R6366" s="27">
        <f t="shared" si="519"/>
        <v>0</v>
      </c>
      <c r="S6366" s="3" t="s">
        <v>4</v>
      </c>
      <c r="T6366" s="3" t="s">
        <v>6527</v>
      </c>
      <c r="U6366" s="3" t="s">
        <v>4</v>
      </c>
      <c r="V6366" s="3" t="s">
        <v>6565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1</v>
      </c>
      <c r="AC6366" s="5">
        <v>0</v>
      </c>
      <c r="AD6366" s="5">
        <v>0</v>
      </c>
      <c r="AE6366" s="2">
        <v>6</v>
      </c>
      <c r="AF6366" s="2">
        <v>0</v>
      </c>
      <c r="AG6366" s="2">
        <v>0</v>
      </c>
      <c r="AH6366" s="2">
        <v>0</v>
      </c>
      <c r="AI6366" s="2">
        <v>0</v>
      </c>
      <c r="AJ6366" s="2">
        <v>3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 t="s">
        <v>4</v>
      </c>
      <c r="AT6366" s="2" t="s">
        <v>4</v>
      </c>
    </row>
    <row r="6367" spans="1:46" x14ac:dyDescent="0.2">
      <c r="A6367" s="2">
        <v>1647583</v>
      </c>
      <c r="B6367" s="2">
        <v>837743</v>
      </c>
      <c r="C6367" s="7">
        <v>26.085999790688302</v>
      </c>
      <c r="D6367" s="7">
        <v>38.280831897017002</v>
      </c>
      <c r="E6367" s="19" t="s">
        <v>6561</v>
      </c>
      <c r="F6367" s="46">
        <f>INDEX(Δεδομένα!$P:$P,MATCH('2021'!E6367,Δεδομένα!$O:$O,0))</f>
        <v>203</v>
      </c>
      <c r="G6367" s="49" t="s">
        <v>6526</v>
      </c>
      <c r="H6367" s="51" t="str">
        <f>INDEX(Δεδομένα!B$1:B$51,MATCH('2021'!G6367,Δεδομένα!A$1:A$51,0))</f>
        <v>ΒΟΡΕΙΟΥ ΑΙΓΑΙΟΥ</v>
      </c>
      <c r="I6367" s="53">
        <f>INDEX(Δεδομένα!E$1:E$13,MATCH('2021'!H6367,Δεδομένα!D$1:D$13,0))</f>
        <v>11</v>
      </c>
      <c r="J6367" s="4">
        <v>44270</v>
      </c>
      <c r="K6367" s="3" t="s">
        <v>338</v>
      </c>
      <c r="L6367" s="17" t="str">
        <f t="shared" si="516"/>
        <v>15/03/2021 11:00</v>
      </c>
      <c r="M6367" s="4">
        <v>44270</v>
      </c>
      <c r="N6367" s="3" t="s">
        <v>552</v>
      </c>
      <c r="O6367" s="17" t="str">
        <f t="shared" si="517"/>
        <v>15/03/2021 13:00</v>
      </c>
      <c r="P6367" s="24">
        <f t="shared" si="518"/>
        <v>8.3333333328482695E-2</v>
      </c>
      <c r="Q6367" s="28">
        <v>0</v>
      </c>
      <c r="R6367" s="27">
        <f t="shared" si="519"/>
        <v>119.99999999301508</v>
      </c>
      <c r="S6367" s="3" t="s">
        <v>4</v>
      </c>
      <c r="T6367" s="3" t="s">
        <v>6527</v>
      </c>
      <c r="U6367" s="3" t="s">
        <v>4</v>
      </c>
      <c r="V6367" s="3" t="s">
        <v>6566</v>
      </c>
      <c r="W6367" s="5">
        <v>0</v>
      </c>
      <c r="X6367" s="5">
        <v>0.04</v>
      </c>
      <c r="Y6367" s="5">
        <v>0</v>
      </c>
      <c r="Z6367" s="5">
        <v>0</v>
      </c>
      <c r="AA6367" s="5">
        <v>0</v>
      </c>
      <c r="AB6367" s="5">
        <v>0.03</v>
      </c>
      <c r="AC6367" s="5">
        <v>0</v>
      </c>
      <c r="AD6367" s="5">
        <v>0</v>
      </c>
      <c r="AE6367" s="2">
        <v>5</v>
      </c>
      <c r="AF6367" s="2">
        <v>0</v>
      </c>
      <c r="AG6367" s="2">
        <v>0</v>
      </c>
      <c r="AH6367" s="2">
        <v>0</v>
      </c>
      <c r="AI6367" s="2">
        <v>0</v>
      </c>
      <c r="AJ6367" s="2">
        <v>2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 t="s">
        <v>4</v>
      </c>
      <c r="AT6367" s="2" t="s">
        <v>4</v>
      </c>
    </row>
    <row r="6368" spans="1:46" x14ac:dyDescent="0.2">
      <c r="A6368" s="2">
        <v>1647597</v>
      </c>
      <c r="B6368" s="2">
        <v>837860</v>
      </c>
      <c r="C6368" s="7">
        <v>26.098694167548299</v>
      </c>
      <c r="D6368" s="7">
        <v>38.211381920573601</v>
      </c>
      <c r="E6368" s="19" t="s">
        <v>6561</v>
      </c>
      <c r="F6368" s="46">
        <f>INDEX(Δεδομένα!$P:$P,MATCH('2021'!E6368,Δεδομένα!$O:$O,0))</f>
        <v>203</v>
      </c>
      <c r="G6368" s="49" t="s">
        <v>6526</v>
      </c>
      <c r="H6368" s="51" t="str">
        <f>INDEX(Δεδομένα!B$1:B$51,MATCH('2021'!G6368,Δεδομένα!A$1:A$51,0))</f>
        <v>ΒΟΡΕΙΟΥ ΑΙΓΑΙΟΥ</v>
      </c>
      <c r="I6368" s="53">
        <f>INDEX(Δεδομένα!E$1:E$13,MATCH('2021'!H6368,Δεδομένα!D$1:D$13,0))</f>
        <v>11</v>
      </c>
      <c r="J6368" s="4">
        <v>44270</v>
      </c>
      <c r="K6368" s="3" t="s">
        <v>341</v>
      </c>
      <c r="L6368" s="17" t="str">
        <f t="shared" si="516"/>
        <v>15/03/2021 17:55</v>
      </c>
      <c r="M6368" s="4">
        <v>44270</v>
      </c>
      <c r="N6368" s="3" t="s">
        <v>341</v>
      </c>
      <c r="O6368" s="17" t="str">
        <f t="shared" si="517"/>
        <v>15/03/2021 17:55</v>
      </c>
      <c r="P6368" s="24">
        <f t="shared" si="518"/>
        <v>0</v>
      </c>
      <c r="Q6368" s="28">
        <v>0</v>
      </c>
      <c r="R6368" s="27">
        <f t="shared" si="519"/>
        <v>0</v>
      </c>
      <c r="S6368" s="3" t="s">
        <v>4</v>
      </c>
      <c r="T6368" s="3" t="s">
        <v>6527</v>
      </c>
      <c r="U6368" s="3" t="s">
        <v>4</v>
      </c>
      <c r="V6368" s="3" t="s">
        <v>6567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2</v>
      </c>
      <c r="AC6368" s="5">
        <v>0</v>
      </c>
      <c r="AD6368" s="5">
        <v>0</v>
      </c>
      <c r="AE6368" s="2">
        <v>3</v>
      </c>
      <c r="AF6368" s="2">
        <v>0</v>
      </c>
      <c r="AG6368" s="2">
        <v>0</v>
      </c>
      <c r="AH6368" s="2">
        <v>0</v>
      </c>
      <c r="AI6368" s="2">
        <v>0</v>
      </c>
      <c r="AJ6368" s="2">
        <v>1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 t="s">
        <v>4</v>
      </c>
      <c r="AT6368" s="2" t="s">
        <v>4</v>
      </c>
    </row>
    <row r="6369" spans="1:46" x14ac:dyDescent="0.2">
      <c r="A6369" s="2">
        <v>1655107</v>
      </c>
      <c r="B6369" s="2">
        <v>844387</v>
      </c>
      <c r="C6369" s="7">
        <v>26.052253429353399</v>
      </c>
      <c r="D6369" s="7">
        <v>38.210820363552003</v>
      </c>
      <c r="E6369" s="19" t="s">
        <v>6561</v>
      </c>
      <c r="F6369" s="46">
        <f>INDEX(Δεδομένα!$P:$P,MATCH('2021'!E6369,Δεδομένα!$O:$O,0))</f>
        <v>203</v>
      </c>
      <c r="G6369" s="49" t="s">
        <v>6526</v>
      </c>
      <c r="H6369" s="51" t="str">
        <f>INDEX(Δεδομένα!B$1:B$51,MATCH('2021'!G6369,Δεδομένα!A$1:A$51,0))</f>
        <v>ΒΟΡΕΙΟΥ ΑΙΓΑΙΟΥ</v>
      </c>
      <c r="I6369" s="53">
        <f>INDEX(Δεδομένα!E$1:E$13,MATCH('2021'!H6369,Δεδομένα!D$1:D$13,0))</f>
        <v>11</v>
      </c>
      <c r="J6369" s="4">
        <v>44296</v>
      </c>
      <c r="K6369" s="3" t="s">
        <v>555</v>
      </c>
      <c r="L6369" s="17" t="str">
        <f t="shared" si="516"/>
        <v>10/04/2021 13:30</v>
      </c>
      <c r="M6369" s="4">
        <v>44296</v>
      </c>
      <c r="N6369" s="3" t="s">
        <v>555</v>
      </c>
      <c r="O6369" s="17" t="str">
        <f t="shared" si="517"/>
        <v>10/04/2021 13:30</v>
      </c>
      <c r="P6369" s="24">
        <f t="shared" si="518"/>
        <v>0</v>
      </c>
      <c r="Q6369" s="28">
        <v>0</v>
      </c>
      <c r="R6369" s="27">
        <f t="shared" si="519"/>
        <v>0</v>
      </c>
      <c r="S6369" s="3" t="s">
        <v>4</v>
      </c>
      <c r="T6369" s="3" t="s">
        <v>6527</v>
      </c>
      <c r="U6369" s="3" t="s">
        <v>4</v>
      </c>
      <c r="V6369" s="3" t="s">
        <v>6568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692</v>
      </c>
      <c r="AC6369" s="5">
        <v>0</v>
      </c>
      <c r="AD6369" s="5">
        <v>0</v>
      </c>
      <c r="AE6369" s="2">
        <v>4</v>
      </c>
      <c r="AF6369" s="2">
        <v>0</v>
      </c>
      <c r="AG6369" s="2">
        <v>0</v>
      </c>
      <c r="AH6369" s="2">
        <v>0</v>
      </c>
      <c r="AI6369" s="2">
        <v>0</v>
      </c>
      <c r="AJ6369" s="2">
        <v>2</v>
      </c>
      <c r="AK6369" s="2">
        <v>0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 t="s">
        <v>4</v>
      </c>
      <c r="AT6369" s="2" t="s">
        <v>4</v>
      </c>
    </row>
    <row r="6370" spans="1:46" x14ac:dyDescent="0.2">
      <c r="A6370" s="2">
        <v>1655085</v>
      </c>
      <c r="B6370" s="2">
        <v>844920</v>
      </c>
      <c r="C6370" s="8"/>
      <c r="D6370" s="2"/>
      <c r="E6370" s="19" t="s">
        <v>6561</v>
      </c>
      <c r="F6370" s="46">
        <f>INDEX(Δεδομένα!$P:$P,MATCH('2021'!E6370,Δεδομένα!$O:$O,0))</f>
        <v>203</v>
      </c>
      <c r="G6370" s="49" t="s">
        <v>6526</v>
      </c>
      <c r="H6370" s="51" t="str">
        <f>INDEX(Δεδομένα!B$1:B$51,MATCH('2021'!G6370,Δεδομένα!A$1:A$51,0))</f>
        <v>ΒΟΡΕΙΟΥ ΑΙΓΑΙΟΥ</v>
      </c>
      <c r="I6370" s="53">
        <f>INDEX(Δεδομένα!E$1:E$13,MATCH('2021'!H6370,Δεδομένα!D$1:D$13,0))</f>
        <v>11</v>
      </c>
      <c r="J6370" s="4">
        <v>44297</v>
      </c>
      <c r="K6370" s="3" t="s">
        <v>503</v>
      </c>
      <c r="L6370" s="17" t="str">
        <f t="shared" si="516"/>
        <v>11/04/2021 20:18</v>
      </c>
      <c r="M6370" s="4">
        <v>44297</v>
      </c>
      <c r="N6370" s="3" t="s">
        <v>503</v>
      </c>
      <c r="O6370" s="17" t="str">
        <f t="shared" si="517"/>
        <v>11/04/2021 20:18</v>
      </c>
      <c r="P6370" s="24">
        <f t="shared" si="518"/>
        <v>0</v>
      </c>
      <c r="Q6370" s="28">
        <v>0</v>
      </c>
      <c r="R6370" s="27">
        <f t="shared" si="519"/>
        <v>0</v>
      </c>
      <c r="S6370" s="3" t="s">
        <v>4</v>
      </c>
      <c r="T6370" s="3" t="s">
        <v>6527</v>
      </c>
      <c r="U6370" s="3" t="s">
        <v>4</v>
      </c>
      <c r="V6370" s="3" t="s">
        <v>6569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0.01</v>
      </c>
      <c r="AD6370" s="5">
        <v>0</v>
      </c>
      <c r="AE6370" s="2">
        <v>2</v>
      </c>
      <c r="AF6370" s="2">
        <v>0</v>
      </c>
      <c r="AG6370" s="2">
        <v>1</v>
      </c>
      <c r="AH6370" s="2">
        <v>0</v>
      </c>
      <c r="AI6370" s="2">
        <v>0</v>
      </c>
      <c r="AJ6370" s="2">
        <v>1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 t="s">
        <v>4</v>
      </c>
      <c r="AT6370" s="2" t="s">
        <v>4</v>
      </c>
    </row>
    <row r="6371" spans="1:46" x14ac:dyDescent="0.2">
      <c r="A6371" s="2">
        <v>1655102</v>
      </c>
      <c r="B6371" s="2">
        <v>845730</v>
      </c>
      <c r="C6371" s="7">
        <v>26.028610212569799</v>
      </c>
      <c r="D6371" s="7">
        <v>38.252663292245799</v>
      </c>
      <c r="E6371" s="19" t="s">
        <v>6561</v>
      </c>
      <c r="F6371" s="46">
        <f>INDEX(Δεδομένα!$P:$P,MATCH('2021'!E6371,Δεδομένα!$O:$O,0))</f>
        <v>203</v>
      </c>
      <c r="G6371" s="49" t="s">
        <v>6526</v>
      </c>
      <c r="H6371" s="51" t="str">
        <f>INDEX(Δεδομένα!B$1:B$51,MATCH('2021'!G6371,Δεδομένα!A$1:A$51,0))</f>
        <v>ΒΟΡΕΙΟΥ ΑΙΓΑΙΟΥ</v>
      </c>
      <c r="I6371" s="53">
        <f>INDEX(Δεδομένα!E$1:E$13,MATCH('2021'!H6371,Δεδομένα!D$1:D$13,0))</f>
        <v>11</v>
      </c>
      <c r="J6371" s="4">
        <v>44300</v>
      </c>
      <c r="K6371" s="3" t="s">
        <v>2391</v>
      </c>
      <c r="L6371" s="17" t="str">
        <f t="shared" si="516"/>
        <v>14/04/2021 19:54</v>
      </c>
      <c r="M6371" s="4">
        <v>44300</v>
      </c>
      <c r="N6371" s="3" t="s">
        <v>2391</v>
      </c>
      <c r="O6371" s="17" t="str">
        <f t="shared" si="517"/>
        <v>14/04/2021 19:54</v>
      </c>
      <c r="P6371" s="24">
        <f t="shared" si="518"/>
        <v>0</v>
      </c>
      <c r="Q6371" s="28">
        <v>0</v>
      </c>
      <c r="R6371" s="27">
        <f t="shared" si="519"/>
        <v>0</v>
      </c>
      <c r="S6371" s="3" t="s">
        <v>4</v>
      </c>
      <c r="T6371" s="3" t="s">
        <v>6527</v>
      </c>
      <c r="U6371" s="3" t="s">
        <v>4</v>
      </c>
      <c r="V6371" s="3" t="s">
        <v>5283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0.02</v>
      </c>
      <c r="AC6371" s="5">
        <v>0</v>
      </c>
      <c r="AD6371" s="5">
        <v>0</v>
      </c>
      <c r="AE6371" s="2">
        <v>2</v>
      </c>
      <c r="AF6371" s="2">
        <v>0</v>
      </c>
      <c r="AG6371" s="2">
        <v>0</v>
      </c>
      <c r="AH6371" s="2">
        <v>0</v>
      </c>
      <c r="AI6371" s="2">
        <v>1</v>
      </c>
      <c r="AJ6371" s="2">
        <v>1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 t="s">
        <v>4</v>
      </c>
      <c r="AT6371" s="2" t="s">
        <v>4</v>
      </c>
    </row>
    <row r="6372" spans="1:46" x14ac:dyDescent="0.2">
      <c r="A6372" s="2">
        <v>1655105</v>
      </c>
      <c r="B6372" s="2">
        <v>845872</v>
      </c>
      <c r="C6372" s="7">
        <v>26.022074231628199</v>
      </c>
      <c r="D6372" s="7">
        <v>38.243059737944101</v>
      </c>
      <c r="E6372" s="19" t="s">
        <v>6561</v>
      </c>
      <c r="F6372" s="46">
        <f>INDEX(Δεδομένα!$P:$P,MATCH('2021'!E6372,Δεδομένα!$O:$O,0))</f>
        <v>203</v>
      </c>
      <c r="G6372" s="49" t="s">
        <v>6526</v>
      </c>
      <c r="H6372" s="51" t="str">
        <f>INDEX(Δεδομένα!B$1:B$51,MATCH('2021'!G6372,Δεδομένα!A$1:A$51,0))</f>
        <v>ΒΟΡΕΙΟΥ ΑΙΓΑΙΟΥ</v>
      </c>
      <c r="I6372" s="53">
        <f>INDEX(Δεδομένα!E$1:E$13,MATCH('2021'!H6372,Δεδομένα!D$1:D$13,0))</f>
        <v>11</v>
      </c>
      <c r="J6372" s="4">
        <v>44301</v>
      </c>
      <c r="K6372" s="3" t="s">
        <v>1500</v>
      </c>
      <c r="L6372" s="17" t="str">
        <f t="shared" si="516"/>
        <v>15/04/2021 11:58</v>
      </c>
      <c r="M6372" s="4">
        <v>44301</v>
      </c>
      <c r="N6372" s="3" t="s">
        <v>1500</v>
      </c>
      <c r="O6372" s="17" t="str">
        <f t="shared" si="517"/>
        <v>15/04/2021 11:58</v>
      </c>
      <c r="P6372" s="24">
        <f t="shared" si="518"/>
        <v>0</v>
      </c>
      <c r="Q6372" s="28">
        <v>0</v>
      </c>
      <c r="R6372" s="27">
        <f t="shared" si="519"/>
        <v>0</v>
      </c>
      <c r="S6372" s="3" t="s">
        <v>4</v>
      </c>
      <c r="T6372" s="3" t="s">
        <v>6527</v>
      </c>
      <c r="U6372" s="3" t="s">
        <v>4</v>
      </c>
      <c r="V6372" s="3" t="s">
        <v>6570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0.01</v>
      </c>
      <c r="AC6372" s="5">
        <v>0</v>
      </c>
      <c r="AD6372" s="5">
        <v>0</v>
      </c>
      <c r="AE6372" s="2">
        <v>4</v>
      </c>
      <c r="AF6372" s="2">
        <v>0</v>
      </c>
      <c r="AG6372" s="2">
        <v>0</v>
      </c>
      <c r="AH6372" s="2">
        <v>0</v>
      </c>
      <c r="AI6372" s="2">
        <v>0</v>
      </c>
      <c r="AJ6372" s="2">
        <v>2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2" t="s">
        <v>4</v>
      </c>
      <c r="AT6372" s="2" t="s">
        <v>4</v>
      </c>
    </row>
    <row r="6373" spans="1:46" x14ac:dyDescent="0.2">
      <c r="A6373" s="2">
        <v>1660669</v>
      </c>
      <c r="B6373" s="2">
        <v>849483</v>
      </c>
      <c r="C6373" s="8"/>
      <c r="D6373" s="2"/>
      <c r="E6373" s="19" t="s">
        <v>6561</v>
      </c>
      <c r="F6373" s="46">
        <f>INDEX(Δεδομένα!$P:$P,MATCH('2021'!E6373,Δεδομένα!$O:$O,0))</f>
        <v>203</v>
      </c>
      <c r="G6373" s="49" t="s">
        <v>6526</v>
      </c>
      <c r="H6373" s="51" t="str">
        <f>INDEX(Δεδομένα!B$1:B$51,MATCH('2021'!G6373,Δεδομένα!A$1:A$51,0))</f>
        <v>ΒΟΡΕΙΟΥ ΑΙΓΑΙΟΥ</v>
      </c>
      <c r="I6373" s="53">
        <f>INDEX(Δεδομένα!E$1:E$13,MATCH('2021'!H6373,Δεδομένα!D$1:D$13,0))</f>
        <v>11</v>
      </c>
      <c r="J6373" s="4">
        <v>44316</v>
      </c>
      <c r="K6373" s="3" t="s">
        <v>490</v>
      </c>
      <c r="L6373" s="17" t="str">
        <f t="shared" si="516"/>
        <v>30/04/2021 16:00</v>
      </c>
      <c r="M6373" s="4">
        <v>44316</v>
      </c>
      <c r="N6373" s="3" t="s">
        <v>1672</v>
      </c>
      <c r="O6373" s="17" t="str">
        <f t="shared" si="517"/>
        <v>30/04/2021 18:08</v>
      </c>
      <c r="P6373" s="24">
        <f t="shared" si="518"/>
        <v>8.8888888894871343E-2</v>
      </c>
      <c r="Q6373" s="28">
        <v>0</v>
      </c>
      <c r="R6373" s="27">
        <f t="shared" si="519"/>
        <v>128.00000000861473</v>
      </c>
      <c r="S6373" s="3" t="s">
        <v>4</v>
      </c>
      <c r="T6373" s="3" t="s">
        <v>6527</v>
      </c>
      <c r="U6373" s="3" t="s">
        <v>4</v>
      </c>
      <c r="V6373" s="3" t="s">
        <v>6571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0.2</v>
      </c>
      <c r="AD6373" s="5">
        <v>0</v>
      </c>
      <c r="AE6373" s="2">
        <v>2</v>
      </c>
      <c r="AF6373" s="2">
        <v>0</v>
      </c>
      <c r="AG6373" s="2">
        <v>0</v>
      </c>
      <c r="AH6373" s="2">
        <v>0</v>
      </c>
      <c r="AI6373" s="2">
        <v>0</v>
      </c>
      <c r="AJ6373" s="2">
        <v>1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 t="s">
        <v>4</v>
      </c>
      <c r="AT6373" s="2" t="s">
        <v>4</v>
      </c>
    </row>
    <row r="6374" spans="1:46" x14ac:dyDescent="0.2">
      <c r="A6374" s="2">
        <v>1664824</v>
      </c>
      <c r="B6374" s="2">
        <v>853171</v>
      </c>
      <c r="C6374" s="7">
        <v>26.038619284464001</v>
      </c>
      <c r="D6374" s="7">
        <v>38.216480902422198</v>
      </c>
      <c r="E6374" s="19" t="s">
        <v>6561</v>
      </c>
      <c r="F6374" s="46">
        <f>INDEX(Δεδομένα!$P:$P,MATCH('2021'!E6374,Δεδομένα!$O:$O,0))</f>
        <v>203</v>
      </c>
      <c r="G6374" s="49" t="s">
        <v>6526</v>
      </c>
      <c r="H6374" s="51" t="str">
        <f>INDEX(Δεδομένα!B$1:B$51,MATCH('2021'!G6374,Δεδομένα!A$1:A$51,0))</f>
        <v>ΒΟΡΕΙΟΥ ΑΙΓΑΙΟΥ</v>
      </c>
      <c r="I6374" s="53">
        <f>INDEX(Δεδομένα!E$1:E$13,MATCH('2021'!H6374,Δεδομένα!D$1:D$13,0))</f>
        <v>11</v>
      </c>
      <c r="J6374" s="4">
        <v>44330</v>
      </c>
      <c r="K6374" s="3" t="s">
        <v>458</v>
      </c>
      <c r="L6374" s="17" t="str">
        <f t="shared" si="516"/>
        <v>14/05/2021 19:50</v>
      </c>
      <c r="M6374" s="4">
        <v>44330</v>
      </c>
      <c r="N6374" s="3" t="s">
        <v>458</v>
      </c>
      <c r="O6374" s="17" t="str">
        <f t="shared" si="517"/>
        <v>14/05/2021 19:50</v>
      </c>
      <c r="P6374" s="24">
        <f t="shared" si="518"/>
        <v>0</v>
      </c>
      <c r="Q6374" s="28">
        <v>0</v>
      </c>
      <c r="R6374" s="27">
        <f t="shared" si="519"/>
        <v>0</v>
      </c>
      <c r="S6374" s="3" t="s">
        <v>4</v>
      </c>
      <c r="T6374" s="3" t="s">
        <v>6527</v>
      </c>
      <c r="U6374" s="3" t="s">
        <v>4</v>
      </c>
      <c r="V6374" s="3" t="s">
        <v>6348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0.02</v>
      </c>
      <c r="AC6374" s="5">
        <v>0</v>
      </c>
      <c r="AD6374" s="5">
        <v>0</v>
      </c>
      <c r="AE6374" s="2">
        <v>4</v>
      </c>
      <c r="AF6374" s="2">
        <v>0</v>
      </c>
      <c r="AG6374" s="2">
        <v>0</v>
      </c>
      <c r="AH6374" s="2">
        <v>0</v>
      </c>
      <c r="AI6374" s="2">
        <v>0</v>
      </c>
      <c r="AJ6374" s="2">
        <v>2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 t="s">
        <v>4</v>
      </c>
      <c r="AT6374" s="2" t="s">
        <v>4</v>
      </c>
    </row>
    <row r="6375" spans="1:46" x14ac:dyDescent="0.2">
      <c r="A6375" s="2">
        <v>1681019</v>
      </c>
      <c r="B6375" s="2">
        <v>874251</v>
      </c>
      <c r="C6375" s="7">
        <v>26.028765302448502</v>
      </c>
      <c r="D6375" s="7">
        <v>38.2486054871747</v>
      </c>
      <c r="E6375" s="19" t="s">
        <v>6561</v>
      </c>
      <c r="F6375" s="46">
        <f>INDEX(Δεδομένα!$P:$P,MATCH('2021'!E6375,Δεδομένα!$O:$O,0))</f>
        <v>203</v>
      </c>
      <c r="G6375" s="49" t="s">
        <v>6526</v>
      </c>
      <c r="H6375" s="51" t="str">
        <f>INDEX(Δεδομένα!B$1:B$51,MATCH('2021'!G6375,Δεδομένα!A$1:A$51,0))</f>
        <v>ΒΟΡΕΙΟΥ ΑΙΓΑΙΟΥ</v>
      </c>
      <c r="I6375" s="53">
        <f>INDEX(Δεδομένα!E$1:E$13,MATCH('2021'!H6375,Δεδομένα!D$1:D$13,0))</f>
        <v>11</v>
      </c>
      <c r="J6375" s="4">
        <v>44401</v>
      </c>
      <c r="K6375" s="3" t="s">
        <v>6572</v>
      </c>
      <c r="L6375" s="17" t="str">
        <f t="shared" si="516"/>
        <v>24/07/2021 23:28</v>
      </c>
      <c r="M6375" s="4">
        <v>44401</v>
      </c>
      <c r="N6375" s="3" t="s">
        <v>6572</v>
      </c>
      <c r="O6375" s="17" t="str">
        <f t="shared" si="517"/>
        <v>24/07/2021 23:28</v>
      </c>
      <c r="P6375" s="24">
        <f t="shared" si="518"/>
        <v>0</v>
      </c>
      <c r="Q6375" s="28">
        <v>0</v>
      </c>
      <c r="R6375" s="27">
        <f t="shared" si="519"/>
        <v>0</v>
      </c>
      <c r="S6375" s="3" t="s">
        <v>4</v>
      </c>
      <c r="T6375" s="3" t="s">
        <v>6527</v>
      </c>
      <c r="U6375" s="3" t="s">
        <v>4</v>
      </c>
      <c r="V6375" s="3" t="s">
        <v>6573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15</v>
      </c>
      <c r="AC6375" s="5">
        <v>0</v>
      </c>
      <c r="AD6375" s="5">
        <v>0</v>
      </c>
      <c r="AE6375" s="2">
        <v>19</v>
      </c>
      <c r="AF6375" s="2">
        <v>4</v>
      </c>
      <c r="AG6375" s="2">
        <v>0</v>
      </c>
      <c r="AH6375" s="2">
        <v>0</v>
      </c>
      <c r="AI6375" s="2">
        <v>0</v>
      </c>
      <c r="AJ6375" s="2">
        <v>16</v>
      </c>
      <c r="AK6375" s="2">
        <v>0</v>
      </c>
      <c r="AL6375" s="2">
        <v>2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</row>
    <row r="6376" spans="1:46" x14ac:dyDescent="0.2">
      <c r="A6376" s="2">
        <v>1685384</v>
      </c>
      <c r="B6376" s="2">
        <v>880006</v>
      </c>
      <c r="C6376" s="7">
        <v>25.908309430719299</v>
      </c>
      <c r="D6376" s="7">
        <v>38.2517187696916</v>
      </c>
      <c r="E6376" s="19" t="s">
        <v>6561</v>
      </c>
      <c r="F6376" s="46">
        <f>INDEX(Δεδομένα!$P:$P,MATCH('2021'!E6376,Δεδομένα!$O:$O,0))</f>
        <v>203</v>
      </c>
      <c r="G6376" s="49" t="s">
        <v>6526</v>
      </c>
      <c r="H6376" s="51" t="str">
        <f>INDEX(Δεδομένα!B$1:B$51,MATCH('2021'!G6376,Δεδομένα!A$1:A$51,0))</f>
        <v>ΒΟΡΕΙΟΥ ΑΙΓΑΙΟΥ</v>
      </c>
      <c r="I6376" s="53">
        <f>INDEX(Δεδομένα!E$1:E$13,MATCH('2021'!H6376,Δεδομένα!D$1:D$13,0))</f>
        <v>11</v>
      </c>
      <c r="J6376" s="4">
        <v>44415</v>
      </c>
      <c r="K6376" s="3" t="s">
        <v>6574</v>
      </c>
      <c r="L6376" s="17" t="str">
        <f t="shared" si="516"/>
        <v>07/08/2021 04:58</v>
      </c>
      <c r="M6376" s="4">
        <v>44415</v>
      </c>
      <c r="N6376" s="3" t="s">
        <v>6574</v>
      </c>
      <c r="O6376" s="17" t="str">
        <f t="shared" si="517"/>
        <v>07/08/2021 04:58</v>
      </c>
      <c r="P6376" s="24">
        <f t="shared" si="518"/>
        <v>0</v>
      </c>
      <c r="Q6376" s="28">
        <v>0</v>
      </c>
      <c r="R6376" s="27">
        <f t="shared" si="519"/>
        <v>0</v>
      </c>
      <c r="S6376" s="3" t="s">
        <v>4</v>
      </c>
      <c r="T6376" s="3" t="s">
        <v>6527</v>
      </c>
      <c r="U6376" s="3" t="s">
        <v>4</v>
      </c>
      <c r="V6376" s="3" t="s">
        <v>6575</v>
      </c>
      <c r="W6376" s="5">
        <v>0</v>
      </c>
      <c r="X6376" s="5">
        <v>0.01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2">
        <v>11</v>
      </c>
      <c r="AF6376" s="2">
        <v>0</v>
      </c>
      <c r="AG6376" s="2">
        <v>0</v>
      </c>
      <c r="AH6376" s="2">
        <v>0</v>
      </c>
      <c r="AI6376" s="2">
        <v>0</v>
      </c>
      <c r="AJ6376" s="2">
        <v>3</v>
      </c>
      <c r="AK6376" s="2">
        <v>2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0</v>
      </c>
      <c r="AT6376" s="2">
        <v>0</v>
      </c>
    </row>
    <row r="6377" spans="1:46" x14ac:dyDescent="0.2">
      <c r="A6377" s="2">
        <v>1715944</v>
      </c>
      <c r="B6377" s="2">
        <v>909956</v>
      </c>
      <c r="C6377" s="7">
        <v>25.987579028489598</v>
      </c>
      <c r="D6377" s="7">
        <v>38.217909832183601</v>
      </c>
      <c r="E6377" s="19" t="s">
        <v>6561</v>
      </c>
      <c r="F6377" s="46">
        <f>INDEX(Δεδομένα!$P:$P,MATCH('2021'!E6377,Δεδομένα!$O:$O,0))</f>
        <v>203</v>
      </c>
      <c r="G6377" s="49" t="s">
        <v>6526</v>
      </c>
      <c r="H6377" s="51" t="str">
        <f>INDEX(Δεδομένα!B$1:B$51,MATCH('2021'!G6377,Δεδομένα!A$1:A$51,0))</f>
        <v>ΒΟΡΕΙΟΥ ΑΙΓΑΙΟΥ</v>
      </c>
      <c r="I6377" s="53">
        <f>INDEX(Δεδομένα!E$1:E$13,MATCH('2021'!H6377,Δεδομένα!D$1:D$13,0))</f>
        <v>11</v>
      </c>
      <c r="J6377" s="4">
        <v>44518</v>
      </c>
      <c r="K6377" s="3" t="s">
        <v>656</v>
      </c>
      <c r="L6377" s="17" t="str">
        <f t="shared" si="516"/>
        <v>18/11/2021 14:55</v>
      </c>
      <c r="M6377" s="4">
        <v>44518</v>
      </c>
      <c r="N6377" s="3" t="s">
        <v>499</v>
      </c>
      <c r="O6377" s="17" t="str">
        <f t="shared" si="517"/>
        <v>18/11/2021 15:10</v>
      </c>
      <c r="P6377" s="24">
        <f t="shared" si="518"/>
        <v>1.0416666664241347E-2</v>
      </c>
      <c r="Q6377" s="28">
        <v>0</v>
      </c>
      <c r="R6377" s="27">
        <f t="shared" si="519"/>
        <v>14.99999999650754</v>
      </c>
      <c r="S6377" s="3" t="s">
        <v>4</v>
      </c>
      <c r="T6377" s="3" t="s">
        <v>6527</v>
      </c>
      <c r="U6377" s="3" t="s">
        <v>4442</v>
      </c>
      <c r="V6377" s="3" t="s">
        <v>6576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0.39</v>
      </c>
      <c r="AC6377" s="5">
        <v>0</v>
      </c>
      <c r="AD6377" s="5">
        <v>0</v>
      </c>
      <c r="AE6377" s="2">
        <v>7</v>
      </c>
      <c r="AF6377" s="2">
        <v>0</v>
      </c>
      <c r="AG6377" s="2">
        <v>2</v>
      </c>
      <c r="AH6377" s="2">
        <v>0</v>
      </c>
      <c r="AI6377" s="2">
        <v>0</v>
      </c>
      <c r="AJ6377" s="2">
        <v>4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</row>
    <row r="6378" spans="1:46" x14ac:dyDescent="0.2">
      <c r="A6378" s="2">
        <v>1629164</v>
      </c>
      <c r="B6378" s="2">
        <v>818197</v>
      </c>
      <c r="D6378" s="2"/>
      <c r="E6378" s="19" t="s">
        <v>6577</v>
      </c>
      <c r="F6378" s="46">
        <f>INDEX(Δεδομένα!$P:$P,MATCH('2021'!E6378,Δεδομένα!$O:$O,0))</f>
        <v>204</v>
      </c>
      <c r="G6378" s="49" t="s">
        <v>6578</v>
      </c>
      <c r="H6378" s="51" t="str">
        <f>INDEX(Δεδομένα!B$1:B$51,MATCH('2021'!G6378,Δεδομένα!A$1:A$51,0))</f>
        <v>ΚΡΗΤΗΣ</v>
      </c>
      <c r="I6378" s="53">
        <f>INDEX(Δεδομένα!E$1:E$13,MATCH('2021'!H6378,Δεδομένα!D$1:D$13,0))</f>
        <v>12</v>
      </c>
      <c r="J6378" s="4">
        <v>44209</v>
      </c>
      <c r="K6378" s="3" t="s">
        <v>295</v>
      </c>
      <c r="L6378" s="17" t="str">
        <f t="shared" si="516"/>
        <v>13/01/2021 18:54</v>
      </c>
      <c r="M6378" s="4">
        <v>44209</v>
      </c>
      <c r="N6378" s="3" t="s">
        <v>228</v>
      </c>
      <c r="O6378" s="17" t="str">
        <f t="shared" si="517"/>
        <v>13/01/2021 18:58</v>
      </c>
      <c r="P6378" s="24">
        <f t="shared" si="518"/>
        <v>2.7777777795563452E-3</v>
      </c>
      <c r="Q6378" s="28">
        <v>0</v>
      </c>
      <c r="R6378" s="27">
        <f t="shared" si="519"/>
        <v>4.0000000025611371</v>
      </c>
      <c r="S6378" s="3" t="s">
        <v>4</v>
      </c>
      <c r="T6378" s="3" t="s">
        <v>6579</v>
      </c>
      <c r="U6378" s="3" t="s">
        <v>4</v>
      </c>
      <c r="V6378" s="3" t="s">
        <v>6580</v>
      </c>
      <c r="W6378" s="5">
        <v>0</v>
      </c>
      <c r="X6378" s="5">
        <v>0</v>
      </c>
      <c r="Y6378" s="5">
        <v>0</v>
      </c>
      <c r="Z6378" s="5">
        <v>0.01</v>
      </c>
      <c r="AA6378" s="5">
        <v>0</v>
      </c>
      <c r="AB6378" s="5">
        <v>0</v>
      </c>
      <c r="AC6378" s="5">
        <v>0</v>
      </c>
      <c r="AD6378" s="5">
        <v>0</v>
      </c>
      <c r="AE6378" s="2">
        <v>4</v>
      </c>
      <c r="AF6378" s="2">
        <v>0</v>
      </c>
      <c r="AG6378" s="2">
        <v>0</v>
      </c>
      <c r="AH6378" s="2">
        <v>0</v>
      </c>
      <c r="AI6378" s="2">
        <v>3</v>
      </c>
      <c r="AJ6378" s="2">
        <v>2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 t="s">
        <v>4</v>
      </c>
      <c r="AT6378" s="2" t="s">
        <v>4</v>
      </c>
    </row>
    <row r="6379" spans="1:46" x14ac:dyDescent="0.2">
      <c r="A6379" s="2">
        <v>1632837</v>
      </c>
      <c r="B6379" s="2">
        <v>821946</v>
      </c>
      <c r="C6379" s="7">
        <v>26.928447278158099</v>
      </c>
      <c r="D6379" s="7">
        <v>37.718983898440499</v>
      </c>
      <c r="E6379" s="19" t="s">
        <v>6577</v>
      </c>
      <c r="F6379" s="46">
        <f>INDEX(Δεδομένα!$P:$P,MATCH('2021'!E6379,Δεδομένα!$O:$O,0))</f>
        <v>204</v>
      </c>
      <c r="G6379" s="49" t="s">
        <v>6578</v>
      </c>
      <c r="H6379" s="51" t="str">
        <f>INDEX(Δεδομένα!B$1:B$51,MATCH('2021'!G6379,Δεδομένα!A$1:A$51,0))</f>
        <v>ΚΡΗΤΗΣ</v>
      </c>
      <c r="I6379" s="53">
        <f>INDEX(Δεδομένα!E$1:E$13,MATCH('2021'!H6379,Δεδομένα!D$1:D$13,0))</f>
        <v>12</v>
      </c>
      <c r="J6379" s="4">
        <v>44225</v>
      </c>
      <c r="K6379" s="3" t="s">
        <v>2407</v>
      </c>
      <c r="L6379" s="17" t="str">
        <f t="shared" si="516"/>
        <v>29/01/2021 16:16</v>
      </c>
      <c r="M6379" s="4">
        <v>44225</v>
      </c>
      <c r="N6379" s="3" t="s">
        <v>1809</v>
      </c>
      <c r="O6379" s="17" t="str">
        <f t="shared" si="517"/>
        <v>29/01/2021 16:26</v>
      </c>
      <c r="P6379" s="24">
        <f t="shared" si="518"/>
        <v>6.9444444452528842E-3</v>
      </c>
      <c r="Q6379" s="28">
        <v>0</v>
      </c>
      <c r="R6379" s="27">
        <f t="shared" si="519"/>
        <v>10.000000001164153</v>
      </c>
      <c r="S6379" s="3" t="s">
        <v>4</v>
      </c>
      <c r="T6379" s="3" t="s">
        <v>6579</v>
      </c>
      <c r="U6379" s="3" t="s">
        <v>6581</v>
      </c>
      <c r="V6379" s="3" t="s">
        <v>6582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2">
        <v>2</v>
      </c>
      <c r="AF6379" s="2">
        <v>0</v>
      </c>
      <c r="AG6379" s="2">
        <v>0</v>
      </c>
      <c r="AH6379" s="2">
        <v>0</v>
      </c>
      <c r="AI6379" s="2">
        <v>0</v>
      </c>
      <c r="AJ6379" s="2">
        <v>1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 t="s">
        <v>4</v>
      </c>
      <c r="AT6379" s="2" t="s">
        <v>4</v>
      </c>
    </row>
    <row r="6380" spans="1:46" x14ac:dyDescent="0.2">
      <c r="A6380" s="2">
        <v>1635621</v>
      </c>
      <c r="B6380" s="2">
        <v>824148</v>
      </c>
      <c r="C6380" s="7">
        <v>26.983210764292199</v>
      </c>
      <c r="D6380" s="7">
        <v>37.712901774491499</v>
      </c>
      <c r="E6380" s="19" t="s">
        <v>6577</v>
      </c>
      <c r="F6380" s="46">
        <f>INDEX(Δεδομένα!$P:$P,MATCH('2021'!E6380,Δεδομένα!$O:$O,0))</f>
        <v>204</v>
      </c>
      <c r="G6380" s="49" t="s">
        <v>6578</v>
      </c>
      <c r="H6380" s="51" t="str">
        <f>INDEX(Δεδομένα!B$1:B$51,MATCH('2021'!G6380,Δεδομένα!A$1:A$51,0))</f>
        <v>ΚΡΗΤΗΣ</v>
      </c>
      <c r="I6380" s="53">
        <f>INDEX(Δεδομένα!E$1:E$13,MATCH('2021'!H6380,Δεδομένα!D$1:D$13,0))</f>
        <v>12</v>
      </c>
      <c r="J6380" s="4">
        <v>44235</v>
      </c>
      <c r="K6380" s="3" t="s">
        <v>593</v>
      </c>
      <c r="L6380" s="17" t="str">
        <f t="shared" si="516"/>
        <v>08/02/2021 11:44</v>
      </c>
      <c r="M6380" s="4">
        <v>44235</v>
      </c>
      <c r="N6380" s="3" t="s">
        <v>566</v>
      </c>
      <c r="O6380" s="17" t="str">
        <f t="shared" si="517"/>
        <v>08/02/2021 18:40</v>
      </c>
      <c r="P6380" s="24">
        <f t="shared" si="518"/>
        <v>0.28888888889196096</v>
      </c>
      <c r="Q6380" s="28">
        <v>0</v>
      </c>
      <c r="R6380" s="27">
        <f t="shared" si="519"/>
        <v>416.00000000442378</v>
      </c>
      <c r="S6380" s="3" t="s">
        <v>4</v>
      </c>
      <c r="T6380" s="3" t="s">
        <v>6579</v>
      </c>
      <c r="U6380" s="3" t="s">
        <v>5193</v>
      </c>
      <c r="V6380" s="3" t="s">
        <v>6583</v>
      </c>
      <c r="W6380" s="5">
        <v>0</v>
      </c>
      <c r="X6380" s="5">
        <v>0.1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2">
        <v>8</v>
      </c>
      <c r="AF6380" s="2">
        <v>0</v>
      </c>
      <c r="AG6380" s="2">
        <v>0</v>
      </c>
      <c r="AH6380" s="2">
        <v>0</v>
      </c>
      <c r="AI6380" s="2">
        <v>0</v>
      </c>
      <c r="AJ6380" s="2">
        <v>8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0</v>
      </c>
      <c r="AT6380" s="2">
        <v>0</v>
      </c>
    </row>
    <row r="6381" spans="1:46" x14ac:dyDescent="0.2">
      <c r="A6381" s="2">
        <v>1640768</v>
      </c>
      <c r="B6381" s="2">
        <v>832718</v>
      </c>
      <c r="C6381" s="7">
        <v>26.8714393531328</v>
      </c>
      <c r="D6381" s="7">
        <v>37.641119102106202</v>
      </c>
      <c r="E6381" s="19" t="s">
        <v>6577</v>
      </c>
      <c r="F6381" s="46">
        <f>INDEX(Δεδομένα!$P:$P,MATCH('2021'!E6381,Δεδομένα!$O:$O,0))</f>
        <v>204</v>
      </c>
      <c r="G6381" s="49" t="s">
        <v>6578</v>
      </c>
      <c r="H6381" s="51" t="str">
        <f>INDEX(Δεδομένα!B$1:B$51,MATCH('2021'!G6381,Δεδομένα!A$1:A$51,0))</f>
        <v>ΚΡΗΤΗΣ</v>
      </c>
      <c r="I6381" s="53">
        <f>INDEX(Δεδομένα!E$1:E$13,MATCH('2021'!H6381,Δεδομένα!D$1:D$13,0))</f>
        <v>12</v>
      </c>
      <c r="J6381" s="4">
        <v>44252</v>
      </c>
      <c r="K6381" s="3" t="s">
        <v>461</v>
      </c>
      <c r="L6381" s="17" t="str">
        <f t="shared" si="516"/>
        <v>25/02/2021 17:00</v>
      </c>
      <c r="M6381" s="4">
        <v>44253</v>
      </c>
      <c r="N6381" s="3" t="s">
        <v>17</v>
      </c>
      <c r="O6381" s="17" t="str">
        <f t="shared" si="517"/>
        <v>26/02/2021 18:00</v>
      </c>
      <c r="P6381" s="29">
        <f t="shared" si="518"/>
        <v>1.0416666666642413</v>
      </c>
      <c r="Q6381" s="30">
        <f>1*24</f>
        <v>24</v>
      </c>
      <c r="R6381" s="27">
        <f t="shared" si="519"/>
        <v>1499.9999999965075</v>
      </c>
      <c r="S6381" s="3" t="s">
        <v>4</v>
      </c>
      <c r="T6381" s="3" t="s">
        <v>6579</v>
      </c>
      <c r="U6381" s="3" t="s">
        <v>6584</v>
      </c>
      <c r="V6381" s="3" t="s">
        <v>6585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20</v>
      </c>
      <c r="AC6381" s="5">
        <v>0</v>
      </c>
      <c r="AD6381" s="5">
        <v>0</v>
      </c>
      <c r="AE6381" s="2">
        <v>15</v>
      </c>
      <c r="AF6381" s="2">
        <v>0</v>
      </c>
      <c r="AG6381" s="2">
        <v>0</v>
      </c>
      <c r="AH6381" s="2">
        <v>0</v>
      </c>
      <c r="AI6381" s="2">
        <v>0</v>
      </c>
      <c r="AJ6381" s="2">
        <v>7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 t="s">
        <v>4</v>
      </c>
      <c r="AT6381" s="2" t="s">
        <v>4</v>
      </c>
    </row>
    <row r="6382" spans="1:46" x14ac:dyDescent="0.2">
      <c r="A6382" s="2">
        <v>1644229</v>
      </c>
      <c r="B6382" s="2">
        <v>836028</v>
      </c>
      <c r="C6382" s="7">
        <v>27.0014879661802</v>
      </c>
      <c r="D6382" s="7">
        <v>37.725497162553602</v>
      </c>
      <c r="E6382" s="19" t="s">
        <v>6577</v>
      </c>
      <c r="F6382" s="46">
        <f>INDEX(Δεδομένα!$P:$P,MATCH('2021'!E6382,Δεδομένα!$O:$O,0))</f>
        <v>204</v>
      </c>
      <c r="G6382" s="49" t="s">
        <v>6578</v>
      </c>
      <c r="H6382" s="51" t="str">
        <f>INDEX(Δεδομένα!B$1:B$51,MATCH('2021'!G6382,Δεδομένα!A$1:A$51,0))</f>
        <v>ΚΡΗΤΗΣ</v>
      </c>
      <c r="I6382" s="53">
        <f>INDEX(Δεδομένα!E$1:E$13,MATCH('2021'!H6382,Δεδομένα!D$1:D$13,0))</f>
        <v>12</v>
      </c>
      <c r="J6382" s="4">
        <v>44263</v>
      </c>
      <c r="K6382" s="3" t="s">
        <v>1219</v>
      </c>
      <c r="L6382" s="17" t="str">
        <f t="shared" si="516"/>
        <v>08/03/2021 13:17</v>
      </c>
      <c r="M6382" s="4">
        <v>44263</v>
      </c>
      <c r="N6382" s="3" t="s">
        <v>767</v>
      </c>
      <c r="O6382" s="17" t="str">
        <f t="shared" si="517"/>
        <v>08/03/2021 14:28</v>
      </c>
      <c r="P6382" s="24">
        <f t="shared" si="518"/>
        <v>4.9305555556202307E-2</v>
      </c>
      <c r="Q6382" s="28">
        <v>0</v>
      </c>
      <c r="R6382" s="27">
        <f t="shared" si="519"/>
        <v>71.000000000931323</v>
      </c>
      <c r="S6382" s="3" t="s">
        <v>4</v>
      </c>
      <c r="T6382" s="3" t="s">
        <v>6579</v>
      </c>
      <c r="U6382" s="3" t="s">
        <v>1857</v>
      </c>
      <c r="V6382" s="3" t="s">
        <v>6586</v>
      </c>
      <c r="W6382" s="5">
        <v>0</v>
      </c>
      <c r="X6382" s="5">
        <v>0</v>
      </c>
      <c r="Y6382" s="5">
        <v>0</v>
      </c>
      <c r="Z6382" s="5">
        <v>0.1</v>
      </c>
      <c r="AA6382" s="5">
        <v>0</v>
      </c>
      <c r="AB6382" s="5">
        <v>0</v>
      </c>
      <c r="AC6382" s="5">
        <v>0</v>
      </c>
      <c r="AD6382" s="5">
        <v>0</v>
      </c>
      <c r="AE6382" s="2">
        <v>7</v>
      </c>
      <c r="AF6382" s="2">
        <v>0</v>
      </c>
      <c r="AG6382" s="2">
        <v>0</v>
      </c>
      <c r="AH6382" s="2">
        <v>0</v>
      </c>
      <c r="AI6382" s="2">
        <v>0</v>
      </c>
      <c r="AJ6382" s="2">
        <v>3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2" t="s">
        <v>4</v>
      </c>
      <c r="AT6382" s="2" t="s">
        <v>4</v>
      </c>
    </row>
    <row r="6383" spans="1:46" x14ac:dyDescent="0.2">
      <c r="A6383" s="2">
        <v>1648639</v>
      </c>
      <c r="B6383" s="2">
        <v>839615</v>
      </c>
      <c r="C6383" s="7">
        <v>26.840215173130201</v>
      </c>
      <c r="D6383" s="7">
        <v>37.8044906059108</v>
      </c>
      <c r="E6383" s="19" t="s">
        <v>6577</v>
      </c>
      <c r="F6383" s="46">
        <f>INDEX(Δεδομένα!$P:$P,MATCH('2021'!E6383,Δεδομένα!$O:$O,0))</f>
        <v>204</v>
      </c>
      <c r="G6383" s="49" t="s">
        <v>6578</v>
      </c>
      <c r="H6383" s="51" t="str">
        <f>INDEX(Δεδομένα!B$1:B$51,MATCH('2021'!G6383,Δεδομένα!A$1:A$51,0))</f>
        <v>ΚΡΗΤΗΣ</v>
      </c>
      <c r="I6383" s="53">
        <f>INDEX(Δεδομένα!E$1:E$13,MATCH('2021'!H6383,Δεδομένα!D$1:D$13,0))</f>
        <v>12</v>
      </c>
      <c r="J6383" s="4">
        <v>44276</v>
      </c>
      <c r="K6383" s="3" t="s">
        <v>1548</v>
      </c>
      <c r="L6383" s="17" t="str">
        <f t="shared" si="516"/>
        <v>21/03/2021 19:08</v>
      </c>
      <c r="M6383" s="4">
        <v>44276</v>
      </c>
      <c r="N6383" s="3" t="s">
        <v>2933</v>
      </c>
      <c r="O6383" s="17" t="str">
        <f t="shared" si="517"/>
        <v>21/03/2021 21:54</v>
      </c>
      <c r="P6383" s="24">
        <f t="shared" si="518"/>
        <v>0.11527777777519077</v>
      </c>
      <c r="Q6383" s="28">
        <v>0</v>
      </c>
      <c r="R6383" s="27">
        <f t="shared" si="519"/>
        <v>165.99999999627471</v>
      </c>
      <c r="S6383" s="3" t="s">
        <v>4</v>
      </c>
      <c r="T6383" s="3" t="s">
        <v>6579</v>
      </c>
      <c r="U6383" s="3" t="s">
        <v>6587</v>
      </c>
      <c r="V6383" s="3" t="s">
        <v>6588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0.03</v>
      </c>
      <c r="AD6383" s="5">
        <v>0</v>
      </c>
      <c r="AE6383" s="2">
        <v>2</v>
      </c>
      <c r="AF6383" s="2">
        <v>0</v>
      </c>
      <c r="AG6383" s="2">
        <v>0</v>
      </c>
      <c r="AH6383" s="2">
        <v>0</v>
      </c>
      <c r="AI6383" s="2">
        <v>0</v>
      </c>
      <c r="AJ6383" s="2">
        <v>1</v>
      </c>
      <c r="AK6383" s="2">
        <v>1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 t="s">
        <v>4</v>
      </c>
      <c r="AT6383" s="2" t="s">
        <v>4</v>
      </c>
    </row>
    <row r="6384" spans="1:46" x14ac:dyDescent="0.2">
      <c r="A6384" s="2">
        <v>1650839</v>
      </c>
      <c r="B6384" s="2">
        <v>841617</v>
      </c>
      <c r="D6384" s="2"/>
      <c r="E6384" s="19" t="s">
        <v>6577</v>
      </c>
      <c r="F6384" s="46">
        <f>INDEX(Δεδομένα!$P:$P,MATCH('2021'!E6384,Δεδομένα!$O:$O,0))</f>
        <v>204</v>
      </c>
      <c r="G6384" s="49" t="s">
        <v>6578</v>
      </c>
      <c r="H6384" s="51" t="str">
        <f>INDEX(Δεδομένα!B$1:B$51,MATCH('2021'!G6384,Δεδομένα!A$1:A$51,0))</f>
        <v>ΚΡΗΤΗΣ</v>
      </c>
      <c r="I6384" s="53">
        <f>INDEX(Δεδομένα!E$1:E$13,MATCH('2021'!H6384,Δεδομένα!D$1:D$13,0))</f>
        <v>12</v>
      </c>
      <c r="J6384" s="4">
        <v>44285</v>
      </c>
      <c r="K6384" s="3" t="s">
        <v>150</v>
      </c>
      <c r="L6384" s="17" t="str">
        <f t="shared" si="516"/>
        <v>30/03/2021 19:00</v>
      </c>
      <c r="M6384" s="4">
        <v>44285</v>
      </c>
      <c r="N6384" s="3" t="s">
        <v>1147</v>
      </c>
      <c r="O6384" s="17" t="str">
        <f t="shared" si="517"/>
        <v>30/03/2021 22:34</v>
      </c>
      <c r="P6384" s="24">
        <f t="shared" si="518"/>
        <v>0.148611111115315</v>
      </c>
      <c r="Q6384" s="28">
        <v>0</v>
      </c>
      <c r="R6384" s="27">
        <f t="shared" si="519"/>
        <v>214.0000000060536</v>
      </c>
      <c r="S6384" s="3" t="s">
        <v>4</v>
      </c>
      <c r="T6384" s="3" t="s">
        <v>6579</v>
      </c>
      <c r="U6384" s="3" t="s">
        <v>6581</v>
      </c>
      <c r="V6384" s="3" t="s">
        <v>6589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0.1</v>
      </c>
      <c r="AC6384" s="5">
        <v>0</v>
      </c>
      <c r="AD6384" s="5">
        <v>0</v>
      </c>
      <c r="AE6384" s="2">
        <v>3</v>
      </c>
      <c r="AF6384" s="2">
        <v>0</v>
      </c>
      <c r="AG6384" s="2">
        <v>5</v>
      </c>
      <c r="AH6384" s="2">
        <v>0</v>
      </c>
      <c r="AI6384" s="2">
        <v>0</v>
      </c>
      <c r="AJ6384" s="2">
        <v>1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 t="s">
        <v>4</v>
      </c>
      <c r="AT6384" s="2" t="s">
        <v>4</v>
      </c>
    </row>
    <row r="6385" spans="1:46" x14ac:dyDescent="0.2">
      <c r="A6385" s="2">
        <v>1651619</v>
      </c>
      <c r="B6385" s="2">
        <v>841838</v>
      </c>
      <c r="D6385" s="2"/>
      <c r="E6385" s="19" t="s">
        <v>6577</v>
      </c>
      <c r="F6385" s="46">
        <f>INDEX(Δεδομένα!$P:$P,MATCH('2021'!E6385,Δεδομένα!$O:$O,0))</f>
        <v>204</v>
      </c>
      <c r="G6385" s="49" t="s">
        <v>6578</v>
      </c>
      <c r="H6385" s="51" t="str">
        <f>INDEX(Δεδομένα!B$1:B$51,MATCH('2021'!G6385,Δεδομένα!A$1:A$51,0))</f>
        <v>ΚΡΗΤΗΣ</v>
      </c>
      <c r="I6385" s="53">
        <f>INDEX(Δεδομένα!E$1:E$13,MATCH('2021'!H6385,Δεδομένα!D$1:D$13,0))</f>
        <v>12</v>
      </c>
      <c r="J6385" s="4">
        <v>44286</v>
      </c>
      <c r="K6385" s="3" t="s">
        <v>1844</v>
      </c>
      <c r="L6385" s="17" t="str">
        <f t="shared" si="516"/>
        <v>31/03/2021 16:14</v>
      </c>
      <c r="M6385" s="4">
        <v>44286</v>
      </c>
      <c r="N6385" s="3" t="s">
        <v>725</v>
      </c>
      <c r="O6385" s="17" t="str">
        <f t="shared" si="517"/>
        <v>31/03/2021 17:16</v>
      </c>
      <c r="P6385" s="24">
        <f t="shared" si="518"/>
        <v>4.3055555557657499E-2</v>
      </c>
      <c r="Q6385" s="28">
        <v>0</v>
      </c>
      <c r="R6385" s="27">
        <f t="shared" si="519"/>
        <v>62.000000003026798</v>
      </c>
      <c r="S6385" s="3" t="s">
        <v>4</v>
      </c>
      <c r="T6385" s="3" t="s">
        <v>6590</v>
      </c>
      <c r="U6385" s="3" t="s">
        <v>6591</v>
      </c>
      <c r="V6385" s="3" t="s">
        <v>6592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0.01</v>
      </c>
      <c r="AC6385" s="5">
        <v>0.01</v>
      </c>
      <c r="AD6385" s="5">
        <v>0</v>
      </c>
      <c r="AE6385" s="2">
        <v>2</v>
      </c>
      <c r="AF6385" s="2">
        <v>0</v>
      </c>
      <c r="AG6385" s="2">
        <v>0</v>
      </c>
      <c r="AH6385" s="2">
        <v>0</v>
      </c>
      <c r="AI6385" s="2">
        <v>0</v>
      </c>
      <c r="AJ6385" s="2">
        <v>1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 t="s">
        <v>4</v>
      </c>
      <c r="AT6385" s="2" t="s">
        <v>4</v>
      </c>
    </row>
    <row r="6386" spans="1:46" x14ac:dyDescent="0.2">
      <c r="A6386" s="2">
        <v>1651629</v>
      </c>
      <c r="B6386" s="2">
        <v>842548</v>
      </c>
      <c r="C6386" s="7">
        <v>26.966702334187801</v>
      </c>
      <c r="D6386" s="7">
        <v>37.703582349310203</v>
      </c>
      <c r="E6386" s="19" t="s">
        <v>6577</v>
      </c>
      <c r="F6386" s="46">
        <f>INDEX(Δεδομένα!$P:$P,MATCH('2021'!E6386,Δεδομένα!$O:$O,0))</f>
        <v>204</v>
      </c>
      <c r="G6386" s="49" t="s">
        <v>6578</v>
      </c>
      <c r="H6386" s="51" t="str">
        <f>INDEX(Δεδομένα!B$1:B$51,MATCH('2021'!G6386,Δεδομένα!A$1:A$51,0))</f>
        <v>ΚΡΗΤΗΣ</v>
      </c>
      <c r="I6386" s="53">
        <f>INDEX(Δεδομένα!E$1:E$13,MATCH('2021'!H6386,Δεδομένα!D$1:D$13,0))</f>
        <v>12</v>
      </c>
      <c r="J6386" s="4">
        <v>44289</v>
      </c>
      <c r="K6386" s="3" t="s">
        <v>154</v>
      </c>
      <c r="L6386" s="17" t="str">
        <f t="shared" si="516"/>
        <v>03/04/2021 13:20</v>
      </c>
      <c r="M6386" s="4">
        <v>44289</v>
      </c>
      <c r="N6386" s="3" t="s">
        <v>197</v>
      </c>
      <c r="O6386" s="17" t="str">
        <f t="shared" si="517"/>
        <v>03/04/2021 15:30</v>
      </c>
      <c r="P6386" s="24">
        <f t="shared" si="518"/>
        <v>9.0277777781011537E-2</v>
      </c>
      <c r="Q6386" s="28">
        <v>0</v>
      </c>
      <c r="R6386" s="27">
        <f t="shared" si="519"/>
        <v>130.00000000465661</v>
      </c>
      <c r="S6386" s="3" t="s">
        <v>4</v>
      </c>
      <c r="T6386" s="3" t="s">
        <v>6579</v>
      </c>
      <c r="U6386" s="3" t="s">
        <v>5193</v>
      </c>
      <c r="V6386" s="3" t="s">
        <v>6583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0.01</v>
      </c>
      <c r="AD6386" s="5">
        <v>0</v>
      </c>
      <c r="AE6386" s="2">
        <v>4</v>
      </c>
      <c r="AF6386" s="2">
        <v>0</v>
      </c>
      <c r="AG6386" s="2">
        <v>0</v>
      </c>
      <c r="AH6386" s="2">
        <v>0</v>
      </c>
      <c r="AI6386" s="2">
        <v>0</v>
      </c>
      <c r="AJ6386" s="2">
        <v>2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 t="s">
        <v>4</v>
      </c>
      <c r="AT6386" s="2" t="s">
        <v>4</v>
      </c>
    </row>
    <row r="6387" spans="1:46" x14ac:dyDescent="0.2">
      <c r="A6387" s="2">
        <v>1653195</v>
      </c>
      <c r="B6387" s="2">
        <v>844095</v>
      </c>
      <c r="C6387" s="7">
        <v>26.8466131458053</v>
      </c>
      <c r="D6387" s="7">
        <v>37.718814797205198</v>
      </c>
      <c r="E6387" s="19" t="s">
        <v>6577</v>
      </c>
      <c r="F6387" s="46">
        <f>INDEX(Δεδομένα!$P:$P,MATCH('2021'!E6387,Δεδομένα!$O:$O,0))</f>
        <v>204</v>
      </c>
      <c r="G6387" s="49" t="s">
        <v>6578</v>
      </c>
      <c r="H6387" s="51" t="str">
        <f>INDEX(Δεδομένα!B$1:B$51,MATCH('2021'!G6387,Δεδομένα!A$1:A$51,0))</f>
        <v>ΚΡΗΤΗΣ</v>
      </c>
      <c r="I6387" s="53">
        <f>INDEX(Δεδομένα!E$1:E$13,MATCH('2021'!H6387,Δεδομένα!D$1:D$13,0))</f>
        <v>12</v>
      </c>
      <c r="J6387" s="4">
        <v>44295</v>
      </c>
      <c r="K6387" s="3" t="s">
        <v>833</v>
      </c>
      <c r="L6387" s="17" t="str">
        <f t="shared" si="516"/>
        <v>09/04/2021 14:35</v>
      </c>
      <c r="M6387" s="4">
        <v>44296</v>
      </c>
      <c r="N6387" s="3" t="s">
        <v>153</v>
      </c>
      <c r="O6387" s="17" t="str">
        <f t="shared" si="517"/>
        <v>10/04/2021 12:32</v>
      </c>
      <c r="P6387" s="24">
        <f t="shared" si="518"/>
        <v>0.91458333333139308</v>
      </c>
      <c r="Q6387" s="28">
        <v>0</v>
      </c>
      <c r="R6387" s="27">
        <f t="shared" si="519"/>
        <v>1316.999999997206</v>
      </c>
      <c r="S6387" s="3" t="s">
        <v>4</v>
      </c>
      <c r="T6387" s="3" t="s">
        <v>6579</v>
      </c>
      <c r="U6387" s="3" t="s">
        <v>4</v>
      </c>
      <c r="V6387" s="3" t="s">
        <v>6593</v>
      </c>
      <c r="W6387" s="5">
        <v>0</v>
      </c>
      <c r="X6387" s="5">
        <v>0</v>
      </c>
      <c r="Y6387" s="5">
        <v>0</v>
      </c>
      <c r="Z6387" s="5">
        <v>0.3</v>
      </c>
      <c r="AA6387" s="5">
        <v>0</v>
      </c>
      <c r="AB6387" s="5">
        <v>0</v>
      </c>
      <c r="AC6387" s="5">
        <v>0</v>
      </c>
      <c r="AD6387" s="5">
        <v>0</v>
      </c>
      <c r="AE6387" s="2">
        <v>12</v>
      </c>
      <c r="AF6387" s="2">
        <v>0</v>
      </c>
      <c r="AG6387" s="2">
        <v>12</v>
      </c>
      <c r="AH6387" s="2">
        <v>0</v>
      </c>
      <c r="AI6387" s="2">
        <v>0</v>
      </c>
      <c r="AJ6387" s="2">
        <v>6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 t="s">
        <v>4</v>
      </c>
      <c r="AT6387" s="2" t="s">
        <v>4</v>
      </c>
    </row>
    <row r="6388" spans="1:46" x14ac:dyDescent="0.2">
      <c r="A6388" s="2">
        <v>1653260</v>
      </c>
      <c r="B6388" s="2">
        <v>844660</v>
      </c>
      <c r="C6388" s="7">
        <v>26.971319880798699</v>
      </c>
      <c r="D6388" s="7">
        <v>37.778166195022798</v>
      </c>
      <c r="E6388" s="19" t="s">
        <v>6577</v>
      </c>
      <c r="F6388" s="46">
        <f>INDEX(Δεδομένα!$P:$P,MATCH('2021'!E6388,Δεδομένα!$O:$O,0))</f>
        <v>204</v>
      </c>
      <c r="G6388" s="49" t="s">
        <v>6578</v>
      </c>
      <c r="H6388" s="51" t="str">
        <f>INDEX(Δεδομένα!B$1:B$51,MATCH('2021'!G6388,Δεδομένα!A$1:A$51,0))</f>
        <v>ΚΡΗΤΗΣ</v>
      </c>
      <c r="I6388" s="53">
        <f>INDEX(Δεδομένα!E$1:E$13,MATCH('2021'!H6388,Δεδομένα!D$1:D$13,0))</f>
        <v>12</v>
      </c>
      <c r="J6388" s="4">
        <v>44297</v>
      </c>
      <c r="K6388" s="3" t="s">
        <v>2271</v>
      </c>
      <c r="L6388" s="17" t="str">
        <f t="shared" si="516"/>
        <v>11/04/2021 09:45</v>
      </c>
      <c r="M6388" s="4">
        <v>44297</v>
      </c>
      <c r="N6388" s="3" t="s">
        <v>256</v>
      </c>
      <c r="O6388" s="17" t="str">
        <f t="shared" si="517"/>
        <v>11/04/2021 20:15</v>
      </c>
      <c r="P6388" s="24">
        <f t="shared" si="518"/>
        <v>0.4375</v>
      </c>
      <c r="Q6388" s="28">
        <v>0</v>
      </c>
      <c r="R6388" s="27">
        <f t="shared" si="519"/>
        <v>630</v>
      </c>
      <c r="S6388" s="3" t="s">
        <v>4</v>
      </c>
      <c r="T6388" s="3" t="s">
        <v>6579</v>
      </c>
      <c r="U6388" s="3" t="s">
        <v>5193</v>
      </c>
      <c r="V6388" s="3" t="s">
        <v>6594</v>
      </c>
      <c r="W6388" s="5">
        <v>0</v>
      </c>
      <c r="X6388" s="5">
        <v>0</v>
      </c>
      <c r="Y6388" s="5">
        <v>0</v>
      </c>
      <c r="Z6388" s="5">
        <v>1.5</v>
      </c>
      <c r="AA6388" s="5">
        <v>0</v>
      </c>
      <c r="AB6388" s="5">
        <v>0</v>
      </c>
      <c r="AC6388" s="5">
        <v>0</v>
      </c>
      <c r="AD6388" s="5">
        <v>0</v>
      </c>
      <c r="AE6388" s="2">
        <v>11</v>
      </c>
      <c r="AF6388" s="2">
        <v>0</v>
      </c>
      <c r="AG6388" s="2">
        <v>0</v>
      </c>
      <c r="AH6388" s="2">
        <v>0</v>
      </c>
      <c r="AI6388" s="2">
        <v>0</v>
      </c>
      <c r="AJ6388" s="2">
        <v>6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 t="s">
        <v>4</v>
      </c>
      <c r="AT6388" s="2" t="s">
        <v>4</v>
      </c>
    </row>
    <row r="6389" spans="1:46" x14ac:dyDescent="0.2">
      <c r="A6389" s="2">
        <v>1654946</v>
      </c>
      <c r="B6389" s="2">
        <v>845625</v>
      </c>
      <c r="C6389" s="7">
        <v>26.8086425406883</v>
      </c>
      <c r="D6389" s="7">
        <v>37.801390971777003</v>
      </c>
      <c r="E6389" s="19" t="s">
        <v>6577</v>
      </c>
      <c r="F6389" s="46">
        <f>INDEX(Δεδομένα!$P:$P,MATCH('2021'!E6389,Δεδομένα!$O:$O,0))</f>
        <v>204</v>
      </c>
      <c r="G6389" s="49" t="s">
        <v>6578</v>
      </c>
      <c r="H6389" s="51" t="str">
        <f>INDEX(Δεδομένα!B$1:B$51,MATCH('2021'!G6389,Δεδομένα!A$1:A$51,0))</f>
        <v>ΚΡΗΤΗΣ</v>
      </c>
      <c r="I6389" s="53">
        <f>INDEX(Δεδομένα!E$1:E$13,MATCH('2021'!H6389,Δεδομένα!D$1:D$13,0))</f>
        <v>12</v>
      </c>
      <c r="J6389" s="4">
        <v>44300</v>
      </c>
      <c r="K6389" s="3" t="s">
        <v>656</v>
      </c>
      <c r="L6389" s="17" t="str">
        <f t="shared" si="516"/>
        <v>14/04/2021 14:55</v>
      </c>
      <c r="M6389" s="4">
        <v>44301</v>
      </c>
      <c r="N6389" s="3" t="s">
        <v>87</v>
      </c>
      <c r="O6389" s="17" t="str">
        <f t="shared" si="517"/>
        <v>15/04/2021 07:35</v>
      </c>
      <c r="P6389" s="24">
        <f t="shared" si="518"/>
        <v>0.69444444443797693</v>
      </c>
      <c r="Q6389" s="28">
        <v>0</v>
      </c>
      <c r="R6389" s="27">
        <f t="shared" si="519"/>
        <v>999.99999999068677</v>
      </c>
      <c r="S6389" s="3" t="s">
        <v>4</v>
      </c>
      <c r="T6389" s="3" t="s">
        <v>6579</v>
      </c>
      <c r="U6389" s="3" t="s">
        <v>4</v>
      </c>
      <c r="V6389" s="3" t="s">
        <v>6595</v>
      </c>
      <c r="W6389" s="5">
        <v>0</v>
      </c>
      <c r="X6389" s="5">
        <v>0.1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2">
        <v>14</v>
      </c>
      <c r="AF6389" s="2">
        <v>0</v>
      </c>
      <c r="AG6389" s="2">
        <v>0</v>
      </c>
      <c r="AH6389" s="2">
        <v>0</v>
      </c>
      <c r="AI6389" s="2">
        <v>0</v>
      </c>
      <c r="AJ6389" s="2">
        <v>5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0</v>
      </c>
      <c r="AT6389" s="2">
        <v>0</v>
      </c>
    </row>
    <row r="6390" spans="1:46" x14ac:dyDescent="0.2">
      <c r="A6390" s="2">
        <v>1678224</v>
      </c>
      <c r="B6390" s="2">
        <v>870829</v>
      </c>
      <c r="C6390" s="7">
        <v>26.925283711221098</v>
      </c>
      <c r="D6390" s="7">
        <v>37.761162566755203</v>
      </c>
      <c r="E6390" s="19" t="s">
        <v>6577</v>
      </c>
      <c r="F6390" s="46">
        <f>INDEX(Δεδομένα!$P:$P,MATCH('2021'!E6390,Δεδομένα!$O:$O,0))</f>
        <v>204</v>
      </c>
      <c r="G6390" s="49" t="s">
        <v>6578</v>
      </c>
      <c r="H6390" s="51" t="str">
        <f>INDEX(Δεδομένα!B$1:B$51,MATCH('2021'!G6390,Δεδομένα!A$1:A$51,0))</f>
        <v>ΚΡΗΤΗΣ</v>
      </c>
      <c r="I6390" s="53">
        <f>INDEX(Δεδομένα!E$1:E$13,MATCH('2021'!H6390,Δεδομένα!D$1:D$13,0))</f>
        <v>12</v>
      </c>
      <c r="J6390" s="4">
        <v>44390</v>
      </c>
      <c r="K6390" s="3" t="s">
        <v>6596</v>
      </c>
      <c r="L6390" s="17" t="str">
        <f t="shared" ref="L6390:L6448" si="520">_xlfn.CONCAT(TEXT(J6390,"ηη/μμ/εεε")," ",TEXT(K6390,"ωω:λλ"))</f>
        <v>13/07/2021 22:01</v>
      </c>
      <c r="M6390" s="4">
        <v>44391</v>
      </c>
      <c r="N6390" s="3" t="s">
        <v>2381</v>
      </c>
      <c r="O6390" s="17" t="str">
        <f t="shared" ref="O6390:O6448" si="521">_xlfn.CONCAT(TEXT(M6390,"ηη/μμ/εεε")," ",TEXT(N6390,"ωω:λλ"))</f>
        <v>14/07/2021 09:05</v>
      </c>
      <c r="P6390" s="24">
        <f t="shared" ref="P6390:P6448" si="522">O6390-L6390</f>
        <v>0.46111111110803904</v>
      </c>
      <c r="Q6390" s="28">
        <v>0</v>
      </c>
      <c r="R6390" s="27">
        <f t="shared" ref="R6390:R6448" si="523">P6390*(24*60)</f>
        <v>663.99999999557622</v>
      </c>
      <c r="S6390" s="3" t="s">
        <v>4</v>
      </c>
      <c r="T6390" s="3" t="s">
        <v>6579</v>
      </c>
      <c r="U6390" s="3" t="s">
        <v>6581</v>
      </c>
      <c r="V6390" s="3" t="s">
        <v>6597</v>
      </c>
      <c r="W6390" s="5">
        <v>0</v>
      </c>
      <c r="X6390" s="5">
        <v>0.2</v>
      </c>
      <c r="Y6390" s="5">
        <v>0</v>
      </c>
      <c r="Z6390" s="5">
        <v>0</v>
      </c>
      <c r="AA6390" s="5">
        <v>0</v>
      </c>
      <c r="AB6390" s="5">
        <v>0.3</v>
      </c>
      <c r="AC6390" s="5">
        <v>0</v>
      </c>
      <c r="AD6390" s="5">
        <v>0</v>
      </c>
      <c r="AE6390" s="2">
        <v>27</v>
      </c>
      <c r="AF6390" s="2">
        <v>0</v>
      </c>
      <c r="AG6390" s="2">
        <v>0</v>
      </c>
      <c r="AH6390" s="2">
        <v>0</v>
      </c>
      <c r="AI6390" s="2">
        <v>0</v>
      </c>
      <c r="AJ6390" s="2">
        <v>12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</row>
    <row r="6391" spans="1:46" x14ac:dyDescent="0.2">
      <c r="A6391" s="2">
        <v>1735393</v>
      </c>
      <c r="B6391" s="2">
        <v>871351</v>
      </c>
      <c r="C6391" s="7">
        <v>26.854506188646301</v>
      </c>
      <c r="D6391" s="7">
        <v>37.786769764695997</v>
      </c>
      <c r="E6391" s="19" t="s">
        <v>6577</v>
      </c>
      <c r="F6391" s="46">
        <f>INDEX(Δεδομένα!$P:$P,MATCH('2021'!E6391,Δεδομένα!$O:$O,0))</f>
        <v>204</v>
      </c>
      <c r="G6391" s="49" t="s">
        <v>6578</v>
      </c>
      <c r="H6391" s="51" t="str">
        <f>INDEX(Δεδομένα!B$1:B$51,MATCH('2021'!G6391,Δεδομένα!A$1:A$51,0))</f>
        <v>ΚΡΗΤΗΣ</v>
      </c>
      <c r="I6391" s="53">
        <f>INDEX(Δεδομένα!E$1:E$13,MATCH('2021'!H6391,Δεδομένα!D$1:D$13,0))</f>
        <v>12</v>
      </c>
      <c r="J6391" s="4">
        <v>44392</v>
      </c>
      <c r="K6391" s="3" t="s">
        <v>1200</v>
      </c>
      <c r="L6391" s="17" t="str">
        <f t="shared" si="520"/>
        <v>15/07/2021 13:42</v>
      </c>
      <c r="M6391" s="4">
        <v>44403</v>
      </c>
      <c r="N6391" s="3" t="s">
        <v>4063</v>
      </c>
      <c r="O6391" s="17" t="str">
        <f t="shared" si="521"/>
        <v>26/07/2021 08:45</v>
      </c>
      <c r="P6391" s="29">
        <f t="shared" si="522"/>
        <v>10.793750000004366</v>
      </c>
      <c r="Q6391" s="30">
        <f>10*24</f>
        <v>240</v>
      </c>
      <c r="R6391" s="27">
        <f t="shared" si="523"/>
        <v>15543.000000006286</v>
      </c>
      <c r="S6391" s="3" t="s">
        <v>4</v>
      </c>
      <c r="T6391" s="3" t="s">
        <v>6579</v>
      </c>
      <c r="U6391" s="3" t="s">
        <v>6587</v>
      </c>
      <c r="V6391" s="3" t="s">
        <v>3340</v>
      </c>
      <c r="W6391" s="5">
        <v>3514.3</v>
      </c>
      <c r="X6391" s="5">
        <v>0</v>
      </c>
      <c r="Y6391" s="5">
        <v>0</v>
      </c>
      <c r="Z6391" s="5">
        <v>0</v>
      </c>
      <c r="AA6391" s="5">
        <v>0</v>
      </c>
      <c r="AB6391" s="5">
        <v>407.6</v>
      </c>
      <c r="AC6391" s="5">
        <v>0</v>
      </c>
      <c r="AD6391" s="5">
        <v>0</v>
      </c>
      <c r="AE6391" s="2">
        <v>76</v>
      </c>
      <c r="AF6391" s="2">
        <v>59</v>
      </c>
      <c r="AG6391" s="2">
        <v>15</v>
      </c>
      <c r="AH6391" s="2">
        <v>6</v>
      </c>
      <c r="AI6391" s="2">
        <v>0</v>
      </c>
      <c r="AJ6391" s="2">
        <v>20</v>
      </c>
      <c r="AK6391" s="2">
        <v>26</v>
      </c>
      <c r="AL6391" s="2">
        <v>2</v>
      </c>
      <c r="AM6391" s="2">
        <v>3</v>
      </c>
      <c r="AN6391" s="2">
        <v>8</v>
      </c>
      <c r="AO6391" s="2">
        <v>4</v>
      </c>
      <c r="AP6391" s="2">
        <v>0</v>
      </c>
      <c r="AQ6391" s="2">
        <v>2</v>
      </c>
      <c r="AR6391" s="2">
        <v>1</v>
      </c>
      <c r="AS6391" s="2" t="s">
        <v>4</v>
      </c>
      <c r="AT6391" s="2" t="s">
        <v>4</v>
      </c>
    </row>
    <row r="6392" spans="1:46" x14ac:dyDescent="0.2">
      <c r="A6392" s="2">
        <v>1697018</v>
      </c>
      <c r="B6392" s="2">
        <v>892666</v>
      </c>
      <c r="C6392" s="7">
        <v>26.980741543498802</v>
      </c>
      <c r="D6392" s="7">
        <v>37.757988320245502</v>
      </c>
      <c r="E6392" s="19" t="s">
        <v>6577</v>
      </c>
      <c r="F6392" s="46">
        <f>INDEX(Δεδομένα!$P:$P,MATCH('2021'!E6392,Δεδομένα!$O:$O,0))</f>
        <v>204</v>
      </c>
      <c r="G6392" s="49" t="s">
        <v>6578</v>
      </c>
      <c r="H6392" s="51" t="str">
        <f>INDEX(Δεδομένα!B$1:B$51,MATCH('2021'!G6392,Δεδομένα!A$1:A$51,0))</f>
        <v>ΚΡΗΤΗΣ</v>
      </c>
      <c r="I6392" s="53">
        <f>INDEX(Δεδομένα!E$1:E$13,MATCH('2021'!H6392,Δεδομένα!D$1:D$13,0))</f>
        <v>12</v>
      </c>
      <c r="J6392" s="4">
        <v>44458</v>
      </c>
      <c r="K6392" s="3" t="s">
        <v>599</v>
      </c>
      <c r="L6392" s="17" t="str">
        <f t="shared" si="520"/>
        <v>19/09/2021 22:50</v>
      </c>
      <c r="M6392" s="4">
        <v>44459</v>
      </c>
      <c r="N6392" s="3" t="s">
        <v>1499</v>
      </c>
      <c r="O6392" s="17" t="str">
        <f t="shared" si="521"/>
        <v>20/09/2021 08:00</v>
      </c>
      <c r="P6392" s="24">
        <f t="shared" si="522"/>
        <v>0.38194444444525288</v>
      </c>
      <c r="Q6392" s="28">
        <v>0</v>
      </c>
      <c r="R6392" s="27">
        <f t="shared" si="523"/>
        <v>550.00000000116415</v>
      </c>
      <c r="S6392" s="3" t="s">
        <v>4</v>
      </c>
      <c r="T6392" s="3" t="s">
        <v>6579</v>
      </c>
      <c r="U6392" s="3" t="s">
        <v>4</v>
      </c>
      <c r="V6392" s="3" t="s">
        <v>6598</v>
      </c>
      <c r="W6392" s="5">
        <v>0</v>
      </c>
      <c r="X6392" s="5">
        <v>0.5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2">
        <v>25</v>
      </c>
      <c r="AF6392" s="2">
        <v>0</v>
      </c>
      <c r="AG6392" s="2">
        <v>0</v>
      </c>
      <c r="AH6392" s="2">
        <v>0</v>
      </c>
      <c r="AI6392" s="2">
        <v>0</v>
      </c>
      <c r="AJ6392" s="2">
        <v>14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</row>
    <row r="6393" spans="1:46" x14ac:dyDescent="0.2">
      <c r="A6393" s="2">
        <v>1704742</v>
      </c>
      <c r="B6393" s="2">
        <v>900817</v>
      </c>
      <c r="C6393" s="7">
        <v>26.8666593900798</v>
      </c>
      <c r="D6393" s="7">
        <v>37.788998003744503</v>
      </c>
      <c r="E6393" s="19" t="s">
        <v>6577</v>
      </c>
      <c r="F6393" s="46">
        <f>INDEX(Δεδομένα!$P:$P,MATCH('2021'!E6393,Δεδομένα!$O:$O,0))</f>
        <v>204</v>
      </c>
      <c r="G6393" s="49" t="s">
        <v>6578</v>
      </c>
      <c r="H6393" s="51" t="str">
        <f>INDEX(Δεδομένα!B$1:B$51,MATCH('2021'!G6393,Δεδομένα!A$1:A$51,0))</f>
        <v>ΚΡΗΤΗΣ</v>
      </c>
      <c r="I6393" s="53">
        <f>INDEX(Δεδομένα!E$1:E$13,MATCH('2021'!H6393,Δεδομένα!D$1:D$13,0))</f>
        <v>12</v>
      </c>
      <c r="J6393" s="4">
        <v>44484</v>
      </c>
      <c r="K6393" s="3" t="s">
        <v>2271</v>
      </c>
      <c r="L6393" s="17" t="str">
        <f t="shared" si="520"/>
        <v>15/10/2021 09:45</v>
      </c>
      <c r="M6393" s="4">
        <v>44484</v>
      </c>
      <c r="N6393" s="3" t="s">
        <v>555</v>
      </c>
      <c r="O6393" s="17" t="str">
        <f t="shared" si="521"/>
        <v>15/10/2021 13:30</v>
      </c>
      <c r="P6393" s="24">
        <f t="shared" si="522"/>
        <v>0.15625</v>
      </c>
      <c r="Q6393" s="28">
        <v>0</v>
      </c>
      <c r="R6393" s="27">
        <f t="shared" si="523"/>
        <v>225</v>
      </c>
      <c r="S6393" s="3" t="s">
        <v>4</v>
      </c>
      <c r="T6393" s="3" t="s">
        <v>6579</v>
      </c>
      <c r="U6393" s="3" t="s">
        <v>4</v>
      </c>
      <c r="V6393" s="3" t="s">
        <v>6599</v>
      </c>
      <c r="W6393" s="5">
        <v>0</v>
      </c>
      <c r="X6393" s="5">
        <v>0.3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2">
        <v>18</v>
      </c>
      <c r="AF6393" s="2">
        <v>0</v>
      </c>
      <c r="AG6393" s="2">
        <v>0</v>
      </c>
      <c r="AH6393" s="2">
        <v>0</v>
      </c>
      <c r="AI6393" s="2">
        <v>0</v>
      </c>
      <c r="AJ6393" s="2">
        <v>9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0</v>
      </c>
    </row>
    <row r="6394" spans="1:46" x14ac:dyDescent="0.2">
      <c r="A6394" s="2">
        <v>1707044</v>
      </c>
      <c r="B6394" s="2">
        <v>903005</v>
      </c>
      <c r="D6394" s="2"/>
      <c r="E6394" s="19" t="s">
        <v>6577</v>
      </c>
      <c r="F6394" s="46">
        <f>INDEX(Δεδομένα!$P:$P,MATCH('2021'!E6394,Δεδομένα!$O:$O,0))</f>
        <v>204</v>
      </c>
      <c r="G6394" s="49" t="s">
        <v>6578</v>
      </c>
      <c r="H6394" s="51" t="str">
        <f>INDEX(Δεδομένα!B$1:B$51,MATCH('2021'!G6394,Δεδομένα!A$1:A$51,0))</f>
        <v>ΚΡΗΤΗΣ</v>
      </c>
      <c r="I6394" s="53">
        <f>INDEX(Δεδομένα!E$1:E$13,MATCH('2021'!H6394,Δεδομένα!D$1:D$13,0))</f>
        <v>12</v>
      </c>
      <c r="J6394" s="4">
        <v>44490</v>
      </c>
      <c r="K6394" s="3" t="s">
        <v>223</v>
      </c>
      <c r="L6394" s="17" t="str">
        <f t="shared" si="520"/>
        <v>21/10/2021 12:20</v>
      </c>
      <c r="M6394" s="4">
        <v>44490</v>
      </c>
      <c r="N6394" s="3" t="s">
        <v>481</v>
      </c>
      <c r="O6394" s="17" t="str">
        <f t="shared" si="521"/>
        <v>21/10/2021 14:20</v>
      </c>
      <c r="P6394" s="24">
        <f t="shared" si="522"/>
        <v>8.3333333328482695E-2</v>
      </c>
      <c r="Q6394" s="28">
        <v>0</v>
      </c>
      <c r="R6394" s="27">
        <f t="shared" si="523"/>
        <v>119.99999999301508</v>
      </c>
      <c r="S6394" s="3" t="s">
        <v>4</v>
      </c>
      <c r="T6394" s="3" t="s">
        <v>6579</v>
      </c>
      <c r="U6394" s="3" t="s">
        <v>4</v>
      </c>
      <c r="V6394" s="3" t="s">
        <v>6600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0.1</v>
      </c>
      <c r="AC6394" s="5">
        <v>0</v>
      </c>
      <c r="AD6394" s="5">
        <v>0</v>
      </c>
      <c r="AE6394" s="2">
        <v>3</v>
      </c>
      <c r="AF6394" s="2">
        <v>0</v>
      </c>
      <c r="AG6394" s="2">
        <v>0</v>
      </c>
      <c r="AH6394" s="2">
        <v>0</v>
      </c>
      <c r="AI6394" s="2">
        <v>0</v>
      </c>
      <c r="AJ6394" s="2">
        <v>2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</row>
    <row r="6395" spans="1:46" x14ac:dyDescent="0.2">
      <c r="A6395" s="2">
        <v>1633400</v>
      </c>
      <c r="B6395" s="2">
        <v>822655</v>
      </c>
      <c r="C6395" s="7">
        <v>26.353805516588999</v>
      </c>
      <c r="D6395" s="7">
        <v>37.6831081258076</v>
      </c>
      <c r="E6395" s="19" t="s">
        <v>6601</v>
      </c>
      <c r="F6395" s="46">
        <f>INDEX(Δεδομένα!$P:$P,MATCH('2021'!E6395,Δεδομένα!$O:$O,0))</f>
        <v>205</v>
      </c>
      <c r="G6395" s="49" t="s">
        <v>6578</v>
      </c>
      <c r="H6395" s="51" t="str">
        <f>INDEX(Δεδομένα!B$1:B$51,MATCH('2021'!G6395,Δεδομένα!A$1:A$51,0))</f>
        <v>ΚΡΗΤΗΣ</v>
      </c>
      <c r="I6395" s="53">
        <f>INDEX(Δεδομένα!E$1:E$13,MATCH('2021'!H6395,Δεδομένα!D$1:D$13,0))</f>
        <v>12</v>
      </c>
      <c r="J6395" s="4">
        <v>44228</v>
      </c>
      <c r="K6395" s="3" t="s">
        <v>424</v>
      </c>
      <c r="L6395" s="17" t="str">
        <f t="shared" si="520"/>
        <v>01/02/2021 20:10</v>
      </c>
      <c r="M6395" s="4">
        <v>44228</v>
      </c>
      <c r="N6395" s="3" t="s">
        <v>2144</v>
      </c>
      <c r="O6395" s="17" t="str">
        <f t="shared" si="521"/>
        <v>01/02/2021 23:15</v>
      </c>
      <c r="P6395" s="24">
        <f t="shared" si="522"/>
        <v>0.12847222221898846</v>
      </c>
      <c r="Q6395" s="28">
        <v>0</v>
      </c>
      <c r="R6395" s="27">
        <f t="shared" si="523"/>
        <v>184.99999999534339</v>
      </c>
      <c r="S6395" s="3" t="s">
        <v>4</v>
      </c>
      <c r="T6395" s="3" t="s">
        <v>6602</v>
      </c>
      <c r="U6395" s="3" t="s">
        <v>4</v>
      </c>
      <c r="V6395" s="3" t="s">
        <v>3414</v>
      </c>
      <c r="W6395" s="5">
        <v>0</v>
      </c>
      <c r="X6395" s="5">
        <v>0</v>
      </c>
      <c r="Y6395" s="5">
        <v>0</v>
      </c>
      <c r="Z6395" s="5">
        <v>0.5</v>
      </c>
      <c r="AA6395" s="5">
        <v>0</v>
      </c>
      <c r="AB6395" s="5">
        <v>0</v>
      </c>
      <c r="AC6395" s="5">
        <v>0</v>
      </c>
      <c r="AD6395" s="5">
        <v>0</v>
      </c>
      <c r="AE6395" s="2">
        <v>7</v>
      </c>
      <c r="AF6395" s="2">
        <v>0</v>
      </c>
      <c r="AG6395" s="2">
        <v>0</v>
      </c>
      <c r="AH6395" s="2">
        <v>2</v>
      </c>
      <c r="AI6395" s="2">
        <v>3</v>
      </c>
      <c r="AJ6395" s="2">
        <v>3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0</v>
      </c>
      <c r="AS6395" s="2" t="s">
        <v>4</v>
      </c>
      <c r="AT6395" s="2" t="s">
        <v>4</v>
      </c>
    </row>
    <row r="6396" spans="1:46" x14ac:dyDescent="0.2">
      <c r="A6396" s="2">
        <v>1640767</v>
      </c>
      <c r="B6396" s="2">
        <v>833221</v>
      </c>
      <c r="C6396" s="7">
        <v>26.749968652576499</v>
      </c>
      <c r="D6396" s="7">
        <v>37.698552101838501</v>
      </c>
      <c r="E6396" s="19" t="s">
        <v>6603</v>
      </c>
      <c r="F6396" s="46">
        <f>INDEX(Δεδομένα!$P:$P,MATCH('2021'!E6396,Δεδομένα!$O:$O,0))</f>
        <v>206</v>
      </c>
      <c r="G6396" s="49" t="s">
        <v>6578</v>
      </c>
      <c r="H6396" s="51" t="str">
        <f>INDEX(Δεδομένα!B$1:B$51,MATCH('2021'!G6396,Δεδομένα!A$1:A$51,0))</f>
        <v>ΚΡΗΤΗΣ</v>
      </c>
      <c r="I6396" s="53">
        <f>INDEX(Δεδομένα!E$1:E$13,MATCH('2021'!H6396,Δεδομένα!D$1:D$13,0))</f>
        <v>12</v>
      </c>
      <c r="J6396" s="4">
        <v>44254</v>
      </c>
      <c r="K6396" s="3" t="s">
        <v>161</v>
      </c>
      <c r="L6396" s="17" t="str">
        <f t="shared" si="520"/>
        <v>27/02/2021 15:00</v>
      </c>
      <c r="M6396" s="4">
        <v>44255</v>
      </c>
      <c r="N6396" s="3" t="s">
        <v>4599</v>
      </c>
      <c r="O6396" s="17" t="str">
        <f t="shared" si="521"/>
        <v>28/02/2021 00:22</v>
      </c>
      <c r="P6396" s="24">
        <f t="shared" si="522"/>
        <v>0.39027777777664596</v>
      </c>
      <c r="Q6396" s="28">
        <v>0</v>
      </c>
      <c r="R6396" s="27">
        <f t="shared" si="523"/>
        <v>561.99999999837019</v>
      </c>
      <c r="S6396" s="3" t="s">
        <v>4</v>
      </c>
      <c r="T6396" s="3" t="s">
        <v>6590</v>
      </c>
      <c r="U6396" s="3" t="s">
        <v>4</v>
      </c>
      <c r="V6396" s="3" t="s">
        <v>6604</v>
      </c>
      <c r="W6396" s="5">
        <v>0</v>
      </c>
      <c r="X6396" s="5">
        <v>1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2">
        <v>10</v>
      </c>
      <c r="AF6396" s="2">
        <v>0</v>
      </c>
      <c r="AG6396" s="2">
        <v>4</v>
      </c>
      <c r="AH6396" s="2">
        <v>0</v>
      </c>
      <c r="AI6396" s="2">
        <v>0</v>
      </c>
      <c r="AJ6396" s="2">
        <v>5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 t="s">
        <v>4</v>
      </c>
      <c r="AT6396" s="2" t="s">
        <v>4</v>
      </c>
    </row>
    <row r="6397" spans="1:46" x14ac:dyDescent="0.2">
      <c r="A6397" s="2">
        <v>1643220</v>
      </c>
      <c r="B6397" s="2">
        <v>835053</v>
      </c>
      <c r="C6397" s="7">
        <v>26.7025380008055</v>
      </c>
      <c r="D6397" s="7">
        <v>37.763847819873298</v>
      </c>
      <c r="E6397" s="19" t="s">
        <v>6603</v>
      </c>
      <c r="F6397" s="46">
        <f>INDEX(Δεδομένα!$P:$P,MATCH('2021'!E6397,Δεδομένα!$O:$O,0))</f>
        <v>206</v>
      </c>
      <c r="G6397" s="49" t="s">
        <v>6578</v>
      </c>
      <c r="H6397" s="51" t="str">
        <f>INDEX(Δεδομένα!B$1:B$51,MATCH('2021'!G6397,Δεδομένα!A$1:A$51,0))</f>
        <v>ΚΡΗΤΗΣ</v>
      </c>
      <c r="I6397" s="53">
        <f>INDEX(Δεδομένα!E$1:E$13,MATCH('2021'!H6397,Δεδομένα!D$1:D$13,0))</f>
        <v>12</v>
      </c>
      <c r="J6397" s="4">
        <v>44260</v>
      </c>
      <c r="K6397" s="3" t="s">
        <v>1525</v>
      </c>
      <c r="L6397" s="17" t="str">
        <f t="shared" si="520"/>
        <v>05/03/2021 11:11</v>
      </c>
      <c r="M6397" s="4">
        <v>44260</v>
      </c>
      <c r="N6397" s="3" t="s">
        <v>490</v>
      </c>
      <c r="O6397" s="17" t="str">
        <f t="shared" si="521"/>
        <v>05/03/2021 16:00</v>
      </c>
      <c r="P6397" s="24">
        <f t="shared" si="522"/>
        <v>0.20069444444379769</v>
      </c>
      <c r="Q6397" s="28">
        <v>0</v>
      </c>
      <c r="R6397" s="27">
        <f t="shared" si="523"/>
        <v>288.99999999906868</v>
      </c>
      <c r="S6397" s="3" t="s">
        <v>4</v>
      </c>
      <c r="T6397" s="3" t="s">
        <v>6590</v>
      </c>
      <c r="U6397" s="3" t="s">
        <v>123</v>
      </c>
      <c r="V6397" s="3" t="s">
        <v>6605</v>
      </c>
      <c r="W6397" s="5">
        <v>0</v>
      </c>
      <c r="X6397" s="5">
        <v>0</v>
      </c>
      <c r="Y6397" s="5">
        <v>0</v>
      </c>
      <c r="Z6397" s="5">
        <v>0.5</v>
      </c>
      <c r="AA6397" s="5">
        <v>0</v>
      </c>
      <c r="AB6397" s="5">
        <v>0</v>
      </c>
      <c r="AC6397" s="5">
        <v>0</v>
      </c>
      <c r="AD6397" s="5">
        <v>0</v>
      </c>
      <c r="AE6397" s="2">
        <v>7</v>
      </c>
      <c r="AF6397" s="2">
        <v>0</v>
      </c>
      <c r="AG6397" s="2">
        <v>0</v>
      </c>
      <c r="AH6397" s="2">
        <v>0</v>
      </c>
      <c r="AI6397" s="2">
        <v>0</v>
      </c>
      <c r="AJ6397" s="2">
        <v>4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2" t="s">
        <v>4</v>
      </c>
      <c r="AT6397" s="2" t="s">
        <v>4</v>
      </c>
    </row>
    <row r="6398" spans="1:46" x14ac:dyDescent="0.2">
      <c r="A6398" s="2">
        <v>1649958</v>
      </c>
      <c r="B6398" s="2">
        <v>840747</v>
      </c>
      <c r="C6398" s="7">
        <v>26.6944541035895</v>
      </c>
      <c r="D6398" s="7">
        <v>37.773637332986603</v>
      </c>
      <c r="E6398" s="19" t="s">
        <v>6603</v>
      </c>
      <c r="F6398" s="46">
        <f>INDEX(Δεδομένα!$P:$P,MATCH('2021'!E6398,Δεδομένα!$O:$O,0))</f>
        <v>206</v>
      </c>
      <c r="G6398" s="49" t="s">
        <v>6578</v>
      </c>
      <c r="H6398" s="51" t="str">
        <f>INDEX(Δεδομένα!B$1:B$51,MATCH('2021'!G6398,Δεδομένα!A$1:A$51,0))</f>
        <v>ΚΡΗΤΗΣ</v>
      </c>
      <c r="I6398" s="53">
        <f>INDEX(Δεδομένα!E$1:E$13,MATCH('2021'!H6398,Δεδομένα!D$1:D$13,0))</f>
        <v>12</v>
      </c>
      <c r="J6398" s="4">
        <v>44282</v>
      </c>
      <c r="K6398" s="3" t="s">
        <v>601</v>
      </c>
      <c r="L6398" s="17" t="str">
        <f t="shared" si="520"/>
        <v>27/03/2021 14:58</v>
      </c>
      <c r="M6398" s="4">
        <v>44282</v>
      </c>
      <c r="N6398" s="3" t="s">
        <v>94</v>
      </c>
      <c r="O6398" s="17" t="str">
        <f t="shared" si="521"/>
        <v>27/03/2021 17:28</v>
      </c>
      <c r="P6398" s="24">
        <f t="shared" si="522"/>
        <v>0.10416666666424135</v>
      </c>
      <c r="Q6398" s="28">
        <v>0</v>
      </c>
      <c r="R6398" s="27">
        <f t="shared" si="523"/>
        <v>149.99999999650754</v>
      </c>
      <c r="S6398" s="3" t="s">
        <v>4</v>
      </c>
      <c r="T6398" s="3" t="s">
        <v>6590</v>
      </c>
      <c r="U6398" s="3" t="s">
        <v>6606</v>
      </c>
      <c r="V6398" s="3" t="s">
        <v>6607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2">
        <v>4</v>
      </c>
      <c r="AF6398" s="2">
        <v>0</v>
      </c>
      <c r="AG6398" s="2">
        <v>0</v>
      </c>
      <c r="AH6398" s="2">
        <v>0</v>
      </c>
      <c r="AI6398" s="2">
        <v>0</v>
      </c>
      <c r="AJ6398" s="2">
        <v>2</v>
      </c>
      <c r="AK6398" s="2">
        <v>2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 t="s">
        <v>4</v>
      </c>
      <c r="AT6398" s="2" t="s">
        <v>4</v>
      </c>
    </row>
    <row r="6399" spans="1:46" x14ac:dyDescent="0.2">
      <c r="A6399" s="2">
        <v>1664997</v>
      </c>
      <c r="B6399" s="2">
        <v>856573</v>
      </c>
      <c r="C6399" s="7">
        <v>26.7195141386701</v>
      </c>
      <c r="D6399" s="7">
        <v>37.779755477410298</v>
      </c>
      <c r="E6399" s="19" t="s">
        <v>6603</v>
      </c>
      <c r="F6399" s="46">
        <f>INDEX(Δεδομένα!$P:$P,MATCH('2021'!E6399,Δεδομένα!$O:$O,0))</f>
        <v>206</v>
      </c>
      <c r="G6399" s="49" t="s">
        <v>6578</v>
      </c>
      <c r="H6399" s="51" t="str">
        <f>INDEX(Δεδομένα!B$1:B$51,MATCH('2021'!G6399,Δεδομένα!A$1:A$51,0))</f>
        <v>ΚΡΗΤΗΣ</v>
      </c>
      <c r="I6399" s="53">
        <f>INDEX(Δεδομένα!E$1:E$13,MATCH('2021'!H6399,Δεδομένα!D$1:D$13,0))</f>
        <v>12</v>
      </c>
      <c r="J6399" s="4">
        <v>44343</v>
      </c>
      <c r="K6399" s="3" t="s">
        <v>1567</v>
      </c>
      <c r="L6399" s="17" t="str">
        <f t="shared" si="520"/>
        <v>27/05/2021 15:28</v>
      </c>
      <c r="M6399" s="4">
        <v>44343</v>
      </c>
      <c r="N6399" s="3" t="s">
        <v>497</v>
      </c>
      <c r="O6399" s="17" t="str">
        <f t="shared" si="521"/>
        <v>27/05/2021 21:00</v>
      </c>
      <c r="P6399" s="24">
        <f t="shared" si="522"/>
        <v>0.2305555555576575</v>
      </c>
      <c r="Q6399" s="28">
        <v>0</v>
      </c>
      <c r="R6399" s="27">
        <f t="shared" si="523"/>
        <v>332.0000000030268</v>
      </c>
      <c r="S6399" s="3" t="s">
        <v>4</v>
      </c>
      <c r="T6399" s="3" t="s">
        <v>6590</v>
      </c>
      <c r="U6399" s="3" t="s">
        <v>4</v>
      </c>
      <c r="V6399" s="3" t="s">
        <v>6608</v>
      </c>
      <c r="W6399" s="5">
        <v>0</v>
      </c>
      <c r="X6399" s="5">
        <v>0.05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2">
        <v>21</v>
      </c>
      <c r="AF6399" s="2">
        <v>4</v>
      </c>
      <c r="AG6399" s="2">
        <v>10</v>
      </c>
      <c r="AH6399" s="2">
        <v>0</v>
      </c>
      <c r="AI6399" s="2">
        <v>0</v>
      </c>
      <c r="AJ6399" s="2">
        <v>6</v>
      </c>
      <c r="AK6399" s="2">
        <v>4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 t="s">
        <v>4</v>
      </c>
      <c r="AT6399" s="2" t="s">
        <v>4</v>
      </c>
    </row>
    <row r="6400" spans="1:46" x14ac:dyDescent="0.2">
      <c r="A6400" s="2">
        <v>1691304</v>
      </c>
      <c r="B6400" s="2">
        <v>886600</v>
      </c>
      <c r="C6400" s="7">
        <v>26.716282628553099</v>
      </c>
      <c r="D6400" s="7">
        <v>37.7602415285427</v>
      </c>
      <c r="E6400" s="19" t="s">
        <v>6603</v>
      </c>
      <c r="F6400" s="46">
        <f>INDEX(Δεδομένα!$P:$P,MATCH('2021'!E6400,Δεδομένα!$O:$O,0))</f>
        <v>206</v>
      </c>
      <c r="G6400" s="49" t="s">
        <v>6578</v>
      </c>
      <c r="H6400" s="51" t="str">
        <f>INDEX(Δεδομένα!B$1:B$51,MATCH('2021'!G6400,Δεδομένα!A$1:A$51,0))</f>
        <v>ΚΡΗΤΗΣ</v>
      </c>
      <c r="I6400" s="53">
        <f>INDEX(Δεδομένα!E$1:E$13,MATCH('2021'!H6400,Δεδομένα!D$1:D$13,0))</f>
        <v>12</v>
      </c>
      <c r="J6400" s="4">
        <v>44435</v>
      </c>
      <c r="K6400" s="3" t="s">
        <v>142</v>
      </c>
      <c r="L6400" s="17" t="str">
        <f t="shared" si="520"/>
        <v>27/08/2021 13:49</v>
      </c>
      <c r="M6400" s="4">
        <v>44435</v>
      </c>
      <c r="N6400" s="3" t="s">
        <v>983</v>
      </c>
      <c r="O6400" s="17" t="str">
        <f t="shared" si="521"/>
        <v>27/08/2021 21:25</v>
      </c>
      <c r="P6400" s="24">
        <f t="shared" si="522"/>
        <v>0.31666666666569654</v>
      </c>
      <c r="Q6400" s="28">
        <v>0</v>
      </c>
      <c r="R6400" s="27">
        <f t="shared" si="523"/>
        <v>455.99999999860302</v>
      </c>
      <c r="S6400" s="3" t="s">
        <v>4</v>
      </c>
      <c r="T6400" s="3" t="s">
        <v>6590</v>
      </c>
      <c r="U6400" s="3" t="s">
        <v>123</v>
      </c>
      <c r="V6400" s="3" t="s">
        <v>6609</v>
      </c>
      <c r="W6400" s="5">
        <v>0</v>
      </c>
      <c r="X6400" s="5">
        <v>75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2">
        <v>20</v>
      </c>
      <c r="AF6400" s="2">
        <v>0</v>
      </c>
      <c r="AG6400" s="2">
        <v>6</v>
      </c>
      <c r="AH6400" s="2">
        <v>0</v>
      </c>
      <c r="AI6400" s="2">
        <v>0</v>
      </c>
      <c r="AJ6400" s="2">
        <v>9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0</v>
      </c>
    </row>
    <row r="6401" spans="1:46" x14ac:dyDescent="0.2">
      <c r="A6401" s="2">
        <v>1704741</v>
      </c>
      <c r="B6401" s="2">
        <v>900901</v>
      </c>
      <c r="C6401" s="7">
        <v>26.616426988284498</v>
      </c>
      <c r="D6401" s="7">
        <v>37.7592462233455</v>
      </c>
      <c r="E6401" s="19" t="s">
        <v>6603</v>
      </c>
      <c r="F6401" s="46">
        <f>INDEX(Δεδομένα!$P:$P,MATCH('2021'!E6401,Δεδομένα!$O:$O,0))</f>
        <v>206</v>
      </c>
      <c r="G6401" s="49" t="s">
        <v>6578</v>
      </c>
      <c r="H6401" s="51" t="str">
        <f>INDEX(Δεδομένα!B$1:B$51,MATCH('2021'!G6401,Δεδομένα!A$1:A$51,0))</f>
        <v>ΚΡΗΤΗΣ</v>
      </c>
      <c r="I6401" s="53">
        <f>INDEX(Δεδομένα!E$1:E$13,MATCH('2021'!H6401,Δεδομένα!D$1:D$13,0))</f>
        <v>12</v>
      </c>
      <c r="J6401" s="4">
        <v>44484</v>
      </c>
      <c r="K6401" s="3" t="s">
        <v>1796</v>
      </c>
      <c r="L6401" s="17" t="str">
        <f t="shared" si="520"/>
        <v>15/10/2021 11:53</v>
      </c>
      <c r="M6401" s="4">
        <v>44484</v>
      </c>
      <c r="N6401" s="3" t="s">
        <v>619</v>
      </c>
      <c r="O6401" s="17" t="str">
        <f t="shared" si="521"/>
        <v>15/10/2021 14:13</v>
      </c>
      <c r="P6401" s="24">
        <f t="shared" si="522"/>
        <v>9.7222222226264421E-2</v>
      </c>
      <c r="Q6401" s="28">
        <v>0</v>
      </c>
      <c r="R6401" s="27">
        <f t="shared" si="523"/>
        <v>140.00000000582077</v>
      </c>
      <c r="S6401" s="3" t="s">
        <v>4</v>
      </c>
      <c r="T6401" s="3" t="s">
        <v>6590</v>
      </c>
      <c r="U6401" s="3" t="s">
        <v>754</v>
      </c>
      <c r="V6401" s="3" t="s">
        <v>6610</v>
      </c>
      <c r="W6401" s="5">
        <v>0</v>
      </c>
      <c r="X6401" s="5">
        <v>0.1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2">
        <v>9</v>
      </c>
      <c r="AF6401" s="2">
        <v>0</v>
      </c>
      <c r="AG6401" s="2">
        <v>0</v>
      </c>
      <c r="AH6401" s="2">
        <v>0</v>
      </c>
      <c r="AI6401" s="2">
        <v>0</v>
      </c>
      <c r="AJ6401" s="2">
        <v>3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</row>
    <row r="6402" spans="1:46" x14ac:dyDescent="0.2">
      <c r="A6402" s="2">
        <v>1719241</v>
      </c>
      <c r="B6402" s="2">
        <v>915760</v>
      </c>
      <c r="C6402" s="7">
        <v>26.094486487026799</v>
      </c>
      <c r="D6402" s="7">
        <v>37.616307241976301</v>
      </c>
      <c r="E6402" s="19" t="s">
        <v>6611</v>
      </c>
      <c r="F6402" s="46">
        <f>INDEX(Δεδομένα!$P:$P,MATCH('2021'!E6402,Δεδομένα!$O:$O,0))</f>
        <v>208</v>
      </c>
      <c r="G6402" s="49" t="s">
        <v>6578</v>
      </c>
      <c r="H6402" s="51" t="str">
        <f>INDEX(Δεδομένα!B$1:B$51,MATCH('2021'!G6402,Δεδομένα!A$1:A$51,0))</f>
        <v>ΚΡΗΤΗΣ</v>
      </c>
      <c r="I6402" s="53">
        <f>INDEX(Δεδομένα!E$1:E$13,MATCH('2021'!H6402,Δεδομένα!D$1:D$13,0))</f>
        <v>12</v>
      </c>
      <c r="J6402" s="4">
        <v>44539</v>
      </c>
      <c r="K6402" s="3" t="s">
        <v>2933</v>
      </c>
      <c r="L6402" s="17" t="str">
        <f t="shared" si="520"/>
        <v>09/12/2021 21:54</v>
      </c>
      <c r="M6402" s="4">
        <v>44539</v>
      </c>
      <c r="N6402" s="3" t="s">
        <v>249</v>
      </c>
      <c r="O6402" s="17" t="str">
        <f t="shared" si="521"/>
        <v>09/12/2021 22:44</v>
      </c>
      <c r="P6402" s="24">
        <f t="shared" si="522"/>
        <v>3.4722222226264421E-2</v>
      </c>
      <c r="Q6402" s="28">
        <v>0</v>
      </c>
      <c r="R6402" s="27">
        <f t="shared" si="523"/>
        <v>50.000000005820766</v>
      </c>
      <c r="S6402" s="3" t="s">
        <v>4</v>
      </c>
      <c r="T6402" s="3" t="s">
        <v>6602</v>
      </c>
      <c r="U6402" s="3" t="s">
        <v>4</v>
      </c>
      <c r="V6402" s="3" t="s">
        <v>6612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0.05</v>
      </c>
      <c r="AD6402" s="5">
        <v>0</v>
      </c>
      <c r="AE6402" s="2">
        <v>2</v>
      </c>
      <c r="AF6402" s="2">
        <v>0</v>
      </c>
      <c r="AG6402" s="2">
        <v>0</v>
      </c>
      <c r="AH6402" s="2">
        <v>0</v>
      </c>
      <c r="AI6402" s="2">
        <v>0</v>
      </c>
      <c r="AJ6402" s="2">
        <v>1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0</v>
      </c>
    </row>
    <row r="6403" spans="1:46" x14ac:dyDescent="0.2">
      <c r="A6403" s="2">
        <v>1632729</v>
      </c>
      <c r="B6403" s="2">
        <v>821114</v>
      </c>
      <c r="D6403" s="2"/>
      <c r="E6403" s="19" t="s">
        <v>6613</v>
      </c>
      <c r="F6403" s="46">
        <f>INDEX(Δεδομένα!$P:$P,MATCH('2021'!E6403,Δεδομένα!$O:$O,0))</f>
        <v>209</v>
      </c>
      <c r="G6403" s="49" t="s">
        <v>6614</v>
      </c>
      <c r="H6403" s="51" t="str">
        <f>INDEX(Δεδομένα!B$1:B$51,MATCH('2021'!G6403,Δεδομένα!A$1:A$51,0))</f>
        <v>ΚΡΗΤΗΣ</v>
      </c>
      <c r="I6403" s="53">
        <f>INDEX(Δεδομένα!E$1:E$13,MATCH('2021'!H6403,Δεδομένα!D$1:D$13,0))</f>
        <v>12</v>
      </c>
      <c r="J6403" s="4">
        <v>44222</v>
      </c>
      <c r="K6403" s="3" t="s">
        <v>3650</v>
      </c>
      <c r="L6403" s="17" t="str">
        <f t="shared" si="520"/>
        <v>26/01/2021 13:12</v>
      </c>
      <c r="M6403" s="4">
        <v>44222</v>
      </c>
      <c r="N6403" s="3" t="s">
        <v>562</v>
      </c>
      <c r="O6403" s="17" t="str">
        <f t="shared" si="521"/>
        <v>26/01/2021 15:45</v>
      </c>
      <c r="P6403" s="24">
        <f t="shared" si="522"/>
        <v>0.10624999999708962</v>
      </c>
      <c r="Q6403" s="28">
        <v>0</v>
      </c>
      <c r="R6403" s="27">
        <f t="shared" si="523"/>
        <v>152.99999999580905</v>
      </c>
      <c r="S6403" s="3" t="s">
        <v>4</v>
      </c>
      <c r="T6403" s="3" t="s">
        <v>6615</v>
      </c>
      <c r="U6403" s="3" t="s">
        <v>6616</v>
      </c>
      <c r="V6403" s="3" t="s">
        <v>6617</v>
      </c>
      <c r="W6403" s="5">
        <v>0</v>
      </c>
      <c r="X6403" s="5">
        <v>0</v>
      </c>
      <c r="Y6403" s="5">
        <v>0</v>
      </c>
      <c r="Z6403" s="5">
        <v>0</v>
      </c>
      <c r="AA6403" s="5">
        <v>0.5</v>
      </c>
      <c r="AB6403" s="5">
        <v>0</v>
      </c>
      <c r="AC6403" s="5">
        <v>0</v>
      </c>
      <c r="AD6403" s="5">
        <v>0</v>
      </c>
      <c r="AE6403" s="2">
        <v>2</v>
      </c>
      <c r="AF6403" s="2">
        <v>0</v>
      </c>
      <c r="AG6403" s="2">
        <v>0</v>
      </c>
      <c r="AH6403" s="2">
        <v>0</v>
      </c>
      <c r="AI6403" s="2">
        <v>0</v>
      </c>
      <c r="AJ6403" s="2">
        <v>1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 t="s">
        <v>4</v>
      </c>
      <c r="AT6403" s="2" t="s">
        <v>4</v>
      </c>
    </row>
    <row r="6404" spans="1:46" x14ac:dyDescent="0.2">
      <c r="A6404" s="2">
        <v>1638598</v>
      </c>
      <c r="B6404" s="2">
        <v>830768</v>
      </c>
      <c r="D6404" s="2"/>
      <c r="E6404" s="19" t="s">
        <v>6613</v>
      </c>
      <c r="F6404" s="46">
        <f>INDEX(Δεδομένα!$P:$P,MATCH('2021'!E6404,Δεδομένα!$O:$O,0))</f>
        <v>209</v>
      </c>
      <c r="G6404" s="49" t="s">
        <v>6614</v>
      </c>
      <c r="H6404" s="51" t="str">
        <f>INDEX(Δεδομένα!B$1:B$51,MATCH('2021'!G6404,Δεδομένα!A$1:A$51,0))</f>
        <v>ΚΡΗΤΗΣ</v>
      </c>
      <c r="I6404" s="53">
        <f>INDEX(Δεδομένα!E$1:E$13,MATCH('2021'!H6404,Δεδομένα!D$1:D$13,0))</f>
        <v>12</v>
      </c>
      <c r="J6404" s="4">
        <v>44247</v>
      </c>
      <c r="K6404" s="3" t="s">
        <v>447</v>
      </c>
      <c r="L6404" s="17" t="str">
        <f t="shared" si="520"/>
        <v>20/02/2021 13:40</v>
      </c>
      <c r="M6404" s="4">
        <v>44247</v>
      </c>
      <c r="N6404" s="3" t="s">
        <v>310</v>
      </c>
      <c r="O6404" s="17" t="str">
        <f t="shared" si="521"/>
        <v>20/02/2021 15:05</v>
      </c>
      <c r="P6404" s="24">
        <f t="shared" si="522"/>
        <v>5.9027777773735579E-2</v>
      </c>
      <c r="Q6404" s="28">
        <v>0</v>
      </c>
      <c r="R6404" s="27">
        <f t="shared" si="523"/>
        <v>84.999999994179234</v>
      </c>
      <c r="S6404" s="3" t="s">
        <v>4</v>
      </c>
      <c r="T6404" s="3" t="s">
        <v>6618</v>
      </c>
      <c r="U6404" s="3" t="s">
        <v>6619</v>
      </c>
      <c r="V6404" s="3" t="s">
        <v>6619</v>
      </c>
      <c r="W6404" s="5">
        <v>0</v>
      </c>
      <c r="X6404" s="5">
        <v>0</v>
      </c>
      <c r="Y6404" s="5">
        <v>0</v>
      </c>
      <c r="Z6404" s="5">
        <v>0.05</v>
      </c>
      <c r="AA6404" s="5">
        <v>0</v>
      </c>
      <c r="AB6404" s="5">
        <v>0</v>
      </c>
      <c r="AC6404" s="5">
        <v>0</v>
      </c>
      <c r="AD6404" s="5">
        <v>0</v>
      </c>
      <c r="AE6404" s="2">
        <v>3</v>
      </c>
      <c r="AF6404" s="2">
        <v>0</v>
      </c>
      <c r="AG6404" s="2">
        <v>0</v>
      </c>
      <c r="AH6404" s="2">
        <v>0</v>
      </c>
      <c r="AI6404" s="2">
        <v>0</v>
      </c>
      <c r="AJ6404" s="2">
        <v>1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 t="s">
        <v>4</v>
      </c>
      <c r="AT6404" s="2" t="s">
        <v>4</v>
      </c>
    </row>
    <row r="6405" spans="1:46" x14ac:dyDescent="0.2">
      <c r="A6405" s="2">
        <v>1640417</v>
      </c>
      <c r="B6405" s="2">
        <v>832693</v>
      </c>
      <c r="C6405" s="8"/>
      <c r="D6405" s="2"/>
      <c r="E6405" s="19" t="s">
        <v>6613</v>
      </c>
      <c r="F6405" s="46">
        <f>INDEX(Δεδομένα!$P:$P,MATCH('2021'!E6405,Δεδομένα!$O:$O,0))</f>
        <v>209</v>
      </c>
      <c r="G6405" s="49" t="s">
        <v>6614</v>
      </c>
      <c r="H6405" s="51" t="str">
        <f>INDEX(Δεδομένα!B$1:B$51,MATCH('2021'!G6405,Δεδομένα!A$1:A$51,0))</f>
        <v>ΚΡΗΤΗΣ</v>
      </c>
      <c r="I6405" s="53">
        <f>INDEX(Δεδομένα!E$1:E$13,MATCH('2021'!H6405,Δεδομένα!D$1:D$13,0))</f>
        <v>12</v>
      </c>
      <c r="J6405" s="4">
        <v>44252</v>
      </c>
      <c r="K6405" s="3" t="s">
        <v>241</v>
      </c>
      <c r="L6405" s="17" t="str">
        <f t="shared" si="520"/>
        <v>25/02/2021 13:15</v>
      </c>
      <c r="M6405" s="4">
        <v>44252</v>
      </c>
      <c r="N6405" s="3" t="s">
        <v>35</v>
      </c>
      <c r="O6405" s="17" t="str">
        <f t="shared" si="521"/>
        <v>25/02/2021 14:50</v>
      </c>
      <c r="P6405" s="24">
        <f t="shared" si="522"/>
        <v>6.5972222218988463E-2</v>
      </c>
      <c r="Q6405" s="28">
        <v>0</v>
      </c>
      <c r="R6405" s="27">
        <f t="shared" si="523"/>
        <v>94.999999995343387</v>
      </c>
      <c r="S6405" s="3" t="s">
        <v>4</v>
      </c>
      <c r="T6405" s="3" t="s">
        <v>6615</v>
      </c>
      <c r="U6405" s="3" t="s">
        <v>6616</v>
      </c>
      <c r="V6405" s="3" t="s">
        <v>6620</v>
      </c>
      <c r="W6405" s="5">
        <v>0</v>
      </c>
      <c r="X6405" s="5">
        <v>0</v>
      </c>
      <c r="Y6405" s="5">
        <v>0</v>
      </c>
      <c r="Z6405" s="5">
        <v>0</v>
      </c>
      <c r="AA6405" s="5">
        <v>0.1</v>
      </c>
      <c r="AB6405" s="5">
        <v>0</v>
      </c>
      <c r="AC6405" s="5">
        <v>0</v>
      </c>
      <c r="AD6405" s="5">
        <v>0</v>
      </c>
      <c r="AE6405" s="2">
        <v>4</v>
      </c>
      <c r="AF6405" s="2">
        <v>0</v>
      </c>
      <c r="AG6405" s="2">
        <v>0</v>
      </c>
      <c r="AH6405" s="2">
        <v>0</v>
      </c>
      <c r="AI6405" s="2">
        <v>0</v>
      </c>
      <c r="AJ6405" s="2">
        <v>2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 t="s">
        <v>4</v>
      </c>
      <c r="AT6405" s="2" t="s">
        <v>4</v>
      </c>
    </row>
    <row r="6406" spans="1:46" x14ac:dyDescent="0.2">
      <c r="A6406" s="2">
        <v>1640413</v>
      </c>
      <c r="B6406" s="2">
        <v>832660</v>
      </c>
      <c r="C6406" s="7">
        <v>24.8659152984619</v>
      </c>
      <c r="D6406" s="7">
        <v>35.064197540283203</v>
      </c>
      <c r="E6406" s="19" t="s">
        <v>6613</v>
      </c>
      <c r="F6406" s="46">
        <f>INDEX(Δεδομένα!$P:$P,MATCH('2021'!E6406,Δεδομένα!$O:$O,0))</f>
        <v>209</v>
      </c>
      <c r="G6406" s="49" t="s">
        <v>6614</v>
      </c>
      <c r="H6406" s="51" t="str">
        <f>INDEX(Δεδομένα!B$1:B$51,MATCH('2021'!G6406,Δεδομένα!A$1:A$51,0))</f>
        <v>ΚΡΗΤΗΣ</v>
      </c>
      <c r="I6406" s="53">
        <f>INDEX(Δεδομένα!E$1:E$13,MATCH('2021'!H6406,Δεδομένα!D$1:D$13,0))</f>
        <v>12</v>
      </c>
      <c r="J6406" s="4">
        <v>44252</v>
      </c>
      <c r="K6406" s="3" t="s">
        <v>529</v>
      </c>
      <c r="L6406" s="17" t="str">
        <f t="shared" si="520"/>
        <v>25/02/2021 14:05</v>
      </c>
      <c r="M6406" s="4">
        <v>44252</v>
      </c>
      <c r="N6406" s="3" t="s">
        <v>490</v>
      </c>
      <c r="O6406" s="17" t="str">
        <f t="shared" si="521"/>
        <v>25/02/2021 16:00</v>
      </c>
      <c r="P6406" s="24">
        <f t="shared" si="522"/>
        <v>7.9861111109494232E-2</v>
      </c>
      <c r="Q6406" s="28">
        <v>0</v>
      </c>
      <c r="R6406" s="27">
        <f t="shared" si="523"/>
        <v>114.99999999767169</v>
      </c>
      <c r="S6406" s="3" t="s">
        <v>4</v>
      </c>
      <c r="T6406" s="3" t="s">
        <v>6615</v>
      </c>
      <c r="U6406" s="3" t="s">
        <v>6621</v>
      </c>
      <c r="V6406" s="3" t="s">
        <v>6622</v>
      </c>
      <c r="W6406" s="5">
        <v>0</v>
      </c>
      <c r="X6406" s="5">
        <v>0</v>
      </c>
      <c r="Y6406" s="5">
        <v>0</v>
      </c>
      <c r="Z6406" s="5">
        <v>0</v>
      </c>
      <c r="AA6406" s="5">
        <v>0.25</v>
      </c>
      <c r="AB6406" s="5">
        <v>0</v>
      </c>
      <c r="AC6406" s="5">
        <v>0</v>
      </c>
      <c r="AD6406" s="5">
        <v>0</v>
      </c>
      <c r="AE6406" s="2">
        <v>4</v>
      </c>
      <c r="AF6406" s="2">
        <v>0</v>
      </c>
      <c r="AG6406" s="2">
        <v>0</v>
      </c>
      <c r="AH6406" s="2">
        <v>0</v>
      </c>
      <c r="AI6406" s="2">
        <v>0</v>
      </c>
      <c r="AJ6406" s="2">
        <v>2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2" t="s">
        <v>4</v>
      </c>
      <c r="AT6406" s="2" t="s">
        <v>4</v>
      </c>
    </row>
    <row r="6407" spans="1:46" x14ac:dyDescent="0.2">
      <c r="A6407" s="2">
        <v>1640657</v>
      </c>
      <c r="B6407" s="2">
        <v>833012</v>
      </c>
      <c r="D6407" s="2"/>
      <c r="E6407" s="19" t="s">
        <v>6613</v>
      </c>
      <c r="F6407" s="46">
        <f>INDEX(Δεδομένα!$P:$P,MATCH('2021'!E6407,Δεδομένα!$O:$O,0))</f>
        <v>209</v>
      </c>
      <c r="G6407" s="49" t="s">
        <v>6614</v>
      </c>
      <c r="H6407" s="51" t="str">
        <f>INDEX(Δεδομένα!B$1:B$51,MATCH('2021'!G6407,Δεδομένα!A$1:A$51,0))</f>
        <v>ΚΡΗΤΗΣ</v>
      </c>
      <c r="I6407" s="53">
        <f>INDEX(Δεδομένα!E$1:E$13,MATCH('2021'!H6407,Δεδομένα!D$1:D$13,0))</f>
        <v>12</v>
      </c>
      <c r="J6407" s="4">
        <v>44253</v>
      </c>
      <c r="K6407" s="3" t="s">
        <v>32</v>
      </c>
      <c r="L6407" s="17" t="str">
        <f t="shared" si="520"/>
        <v>26/02/2021 18:45</v>
      </c>
      <c r="M6407" s="4">
        <v>44253</v>
      </c>
      <c r="N6407" s="3" t="s">
        <v>902</v>
      </c>
      <c r="O6407" s="17" t="str">
        <f t="shared" si="521"/>
        <v>26/02/2021 19:25</v>
      </c>
      <c r="P6407" s="24">
        <f t="shared" si="522"/>
        <v>2.7777777781011537E-2</v>
      </c>
      <c r="Q6407" s="28">
        <v>0</v>
      </c>
      <c r="R6407" s="27">
        <f t="shared" si="523"/>
        <v>40.000000004656613</v>
      </c>
      <c r="S6407" s="3" t="s">
        <v>4</v>
      </c>
      <c r="T6407" s="3" t="s">
        <v>6615</v>
      </c>
      <c r="U6407" s="3" t="s">
        <v>6623</v>
      </c>
      <c r="V6407" s="3" t="s">
        <v>6623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0.1</v>
      </c>
      <c r="AD6407" s="5">
        <v>0</v>
      </c>
      <c r="AE6407" s="2">
        <v>3</v>
      </c>
      <c r="AF6407" s="2">
        <v>0</v>
      </c>
      <c r="AG6407" s="2">
        <v>0</v>
      </c>
      <c r="AH6407" s="2">
        <v>0</v>
      </c>
      <c r="AI6407" s="2">
        <v>0</v>
      </c>
      <c r="AJ6407" s="2">
        <v>1</v>
      </c>
      <c r="AK6407" s="2">
        <v>0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 t="s">
        <v>4</v>
      </c>
      <c r="AT6407" s="2" t="s">
        <v>4</v>
      </c>
    </row>
    <row r="6408" spans="1:46" x14ac:dyDescent="0.2">
      <c r="A6408" s="2">
        <v>1640780</v>
      </c>
      <c r="B6408" s="2">
        <v>833430</v>
      </c>
      <c r="D6408" s="2"/>
      <c r="E6408" s="19" t="s">
        <v>6613</v>
      </c>
      <c r="F6408" s="46">
        <f>INDEX(Δεδομένα!$P:$P,MATCH('2021'!E6408,Δεδομένα!$O:$O,0))</f>
        <v>209</v>
      </c>
      <c r="G6408" s="49" t="s">
        <v>6614</v>
      </c>
      <c r="H6408" s="51" t="str">
        <f>INDEX(Δεδομένα!B$1:B$51,MATCH('2021'!G6408,Δεδομένα!A$1:A$51,0))</f>
        <v>ΚΡΗΤΗΣ</v>
      </c>
      <c r="I6408" s="53">
        <f>INDEX(Δεδομένα!E$1:E$13,MATCH('2021'!H6408,Δεδομένα!D$1:D$13,0))</f>
        <v>12</v>
      </c>
      <c r="J6408" s="4">
        <v>44255</v>
      </c>
      <c r="K6408" s="3" t="s">
        <v>1257</v>
      </c>
      <c r="L6408" s="17" t="str">
        <f t="shared" si="520"/>
        <v>28/02/2021 09:10</v>
      </c>
      <c r="M6408" s="4">
        <v>44255</v>
      </c>
      <c r="N6408" s="3" t="s">
        <v>775</v>
      </c>
      <c r="O6408" s="17" t="str">
        <f t="shared" si="521"/>
        <v>28/02/2021 10:05</v>
      </c>
      <c r="P6408" s="24">
        <f t="shared" si="522"/>
        <v>3.8194444445252884E-2</v>
      </c>
      <c r="Q6408" s="28">
        <v>0</v>
      </c>
      <c r="R6408" s="27">
        <f t="shared" si="523"/>
        <v>55.000000001164153</v>
      </c>
      <c r="S6408" s="3" t="s">
        <v>4</v>
      </c>
      <c r="T6408" s="3" t="s">
        <v>6615</v>
      </c>
      <c r="U6408" s="3" t="s">
        <v>6624</v>
      </c>
      <c r="V6408" s="3" t="s">
        <v>6625</v>
      </c>
      <c r="W6408" s="5">
        <v>0</v>
      </c>
      <c r="X6408" s="5">
        <v>0</v>
      </c>
      <c r="Y6408" s="5">
        <v>0</v>
      </c>
      <c r="Z6408" s="5">
        <v>0</v>
      </c>
      <c r="AA6408" s="5">
        <v>0.1</v>
      </c>
      <c r="AB6408" s="5">
        <v>0</v>
      </c>
      <c r="AC6408" s="5">
        <v>0</v>
      </c>
      <c r="AD6408" s="5">
        <v>0</v>
      </c>
      <c r="AE6408" s="2">
        <v>2</v>
      </c>
      <c r="AF6408" s="2">
        <v>0</v>
      </c>
      <c r="AG6408" s="2">
        <v>0</v>
      </c>
      <c r="AH6408" s="2">
        <v>0</v>
      </c>
      <c r="AI6408" s="2">
        <v>0</v>
      </c>
      <c r="AJ6408" s="2">
        <v>1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 t="s">
        <v>4</v>
      </c>
      <c r="AT6408" s="2" t="s">
        <v>4</v>
      </c>
    </row>
    <row r="6409" spans="1:46" x14ac:dyDescent="0.2">
      <c r="A6409" s="2">
        <v>1643580</v>
      </c>
      <c r="B6409" s="2">
        <v>833576</v>
      </c>
      <c r="C6409" s="7">
        <v>24.846453879784701</v>
      </c>
      <c r="D6409" s="7">
        <v>35.010271818179497</v>
      </c>
      <c r="E6409" s="19" t="s">
        <v>6613</v>
      </c>
      <c r="F6409" s="46">
        <f>INDEX(Δεδομένα!$P:$P,MATCH('2021'!E6409,Δεδομένα!$O:$O,0))</f>
        <v>209</v>
      </c>
      <c r="G6409" s="49" t="s">
        <v>6614</v>
      </c>
      <c r="H6409" s="51" t="str">
        <f>INDEX(Δεδομένα!B$1:B$51,MATCH('2021'!G6409,Δεδομένα!A$1:A$51,0))</f>
        <v>ΚΡΗΤΗΣ</v>
      </c>
      <c r="I6409" s="53">
        <f>INDEX(Δεδομένα!E$1:E$13,MATCH('2021'!H6409,Δεδομένα!D$1:D$13,0))</f>
        <v>12</v>
      </c>
      <c r="J6409" s="4">
        <v>44255</v>
      </c>
      <c r="K6409" s="3" t="s">
        <v>310</v>
      </c>
      <c r="L6409" s="17" t="str">
        <f t="shared" si="520"/>
        <v>28/02/2021 15:05</v>
      </c>
      <c r="M6409" s="4">
        <v>44255</v>
      </c>
      <c r="N6409" s="3" t="s">
        <v>530</v>
      </c>
      <c r="O6409" s="17" t="str">
        <f t="shared" si="521"/>
        <v>28/02/2021 16:05</v>
      </c>
      <c r="P6409" s="24">
        <f t="shared" si="522"/>
        <v>4.1666666671517305E-2</v>
      </c>
      <c r="Q6409" s="28">
        <v>0</v>
      </c>
      <c r="R6409" s="27">
        <f t="shared" si="523"/>
        <v>60.000000006984919</v>
      </c>
      <c r="S6409" s="3" t="s">
        <v>4</v>
      </c>
      <c r="T6409" s="3" t="s">
        <v>6615</v>
      </c>
      <c r="U6409" s="3" t="s">
        <v>6623</v>
      </c>
      <c r="V6409" s="3" t="s">
        <v>6626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0.1</v>
      </c>
      <c r="AC6409" s="5">
        <v>0</v>
      </c>
      <c r="AD6409" s="5">
        <v>0</v>
      </c>
      <c r="AE6409" s="2">
        <v>2</v>
      </c>
      <c r="AF6409" s="2">
        <v>0</v>
      </c>
      <c r="AG6409" s="2">
        <v>0</v>
      </c>
      <c r="AH6409" s="2">
        <v>0</v>
      </c>
      <c r="AI6409" s="2">
        <v>0</v>
      </c>
      <c r="AJ6409" s="2">
        <v>1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 t="s">
        <v>4</v>
      </c>
      <c r="AT6409" s="2" t="s">
        <v>4</v>
      </c>
    </row>
    <row r="6410" spans="1:46" x14ac:dyDescent="0.2">
      <c r="A6410" s="2">
        <v>1650142</v>
      </c>
      <c r="B6410" s="2">
        <v>834130</v>
      </c>
      <c r="C6410" s="7">
        <v>24.778296976496701</v>
      </c>
      <c r="D6410" s="7">
        <v>35.078201376766003</v>
      </c>
      <c r="E6410" s="19" t="s">
        <v>6613</v>
      </c>
      <c r="F6410" s="46">
        <f>INDEX(Δεδομένα!$P:$P,MATCH('2021'!E6410,Δεδομένα!$O:$O,0))</f>
        <v>209</v>
      </c>
      <c r="G6410" s="49" t="s">
        <v>6614</v>
      </c>
      <c r="H6410" s="51" t="str">
        <f>INDEX(Δεδομένα!B$1:B$51,MATCH('2021'!G6410,Δεδομένα!A$1:A$51,0))</f>
        <v>ΚΡΗΤΗΣ</v>
      </c>
      <c r="I6410" s="53">
        <f>INDEX(Δεδομένα!E$1:E$13,MATCH('2021'!H6410,Δεδομένα!D$1:D$13,0))</f>
        <v>12</v>
      </c>
      <c r="J6410" s="4">
        <v>44257</v>
      </c>
      <c r="K6410" s="3" t="s">
        <v>42</v>
      </c>
      <c r="L6410" s="17" t="str">
        <f t="shared" si="520"/>
        <v>02/03/2021 14:30</v>
      </c>
      <c r="M6410" s="4">
        <v>44257</v>
      </c>
      <c r="N6410" s="3" t="s">
        <v>745</v>
      </c>
      <c r="O6410" s="17" t="str">
        <f t="shared" si="521"/>
        <v>02/03/2021 16:35</v>
      </c>
      <c r="P6410" s="24">
        <f t="shared" si="522"/>
        <v>8.6805555554747116E-2</v>
      </c>
      <c r="Q6410" s="28">
        <v>0</v>
      </c>
      <c r="R6410" s="27">
        <f t="shared" si="523"/>
        <v>124.99999999883585</v>
      </c>
      <c r="S6410" s="3" t="s">
        <v>4</v>
      </c>
      <c r="T6410" s="3" t="s">
        <v>6615</v>
      </c>
      <c r="U6410" s="3" t="s">
        <v>6624</v>
      </c>
      <c r="V6410" s="3" t="s">
        <v>6627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0.02</v>
      </c>
      <c r="AC6410" s="5">
        <v>0</v>
      </c>
      <c r="AD6410" s="5">
        <v>0</v>
      </c>
      <c r="AE6410" s="2">
        <v>2</v>
      </c>
      <c r="AF6410" s="2">
        <v>0</v>
      </c>
      <c r="AG6410" s="2">
        <v>0</v>
      </c>
      <c r="AH6410" s="2">
        <v>0</v>
      </c>
      <c r="AI6410" s="2">
        <v>0</v>
      </c>
      <c r="AJ6410" s="2">
        <v>1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 t="s">
        <v>4</v>
      </c>
      <c r="AT6410" s="2" t="s">
        <v>4</v>
      </c>
    </row>
    <row r="6411" spans="1:46" x14ac:dyDescent="0.2">
      <c r="A6411" s="2">
        <v>1647954</v>
      </c>
      <c r="B6411" s="2">
        <v>836013</v>
      </c>
      <c r="C6411" s="8"/>
      <c r="D6411" s="2"/>
      <c r="E6411" s="19" t="s">
        <v>6613</v>
      </c>
      <c r="F6411" s="46">
        <f>INDEX(Δεδομένα!$P:$P,MATCH('2021'!E6411,Δεδομένα!$O:$O,0))</f>
        <v>209</v>
      </c>
      <c r="G6411" s="49" t="s">
        <v>6614</v>
      </c>
      <c r="H6411" s="51" t="str">
        <f>INDEX(Δεδομένα!B$1:B$51,MATCH('2021'!G6411,Δεδομένα!A$1:A$51,0))</f>
        <v>ΚΡΗΤΗΣ</v>
      </c>
      <c r="I6411" s="53">
        <f>INDEX(Δεδομένα!E$1:E$13,MATCH('2021'!H6411,Δεδομένα!D$1:D$13,0))</f>
        <v>12</v>
      </c>
      <c r="J6411" s="4">
        <v>44263</v>
      </c>
      <c r="K6411" s="3" t="s">
        <v>241</v>
      </c>
      <c r="L6411" s="17" t="str">
        <f t="shared" si="520"/>
        <v>08/03/2021 13:15</v>
      </c>
      <c r="M6411" s="4">
        <v>44263</v>
      </c>
      <c r="N6411" s="3" t="s">
        <v>39</v>
      </c>
      <c r="O6411" s="17" t="str">
        <f t="shared" si="521"/>
        <v>08/03/2021 14:40</v>
      </c>
      <c r="P6411" s="24">
        <f t="shared" si="522"/>
        <v>5.9027777773735579E-2</v>
      </c>
      <c r="Q6411" s="28">
        <v>0</v>
      </c>
      <c r="R6411" s="27">
        <f t="shared" si="523"/>
        <v>84.999999994179234</v>
      </c>
      <c r="S6411" s="3" t="s">
        <v>4</v>
      </c>
      <c r="T6411" s="3" t="s">
        <v>6615</v>
      </c>
      <c r="U6411" s="3" t="s">
        <v>6628</v>
      </c>
      <c r="V6411" s="3" t="s">
        <v>6628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0.01</v>
      </c>
      <c r="AC6411" s="5">
        <v>0</v>
      </c>
      <c r="AD6411" s="5">
        <v>0</v>
      </c>
      <c r="AE6411" s="2">
        <v>2</v>
      </c>
      <c r="AF6411" s="2">
        <v>0</v>
      </c>
      <c r="AG6411" s="2">
        <v>0</v>
      </c>
      <c r="AH6411" s="2">
        <v>0</v>
      </c>
      <c r="AI6411" s="2">
        <v>0</v>
      </c>
      <c r="AJ6411" s="2">
        <v>1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 t="s">
        <v>4</v>
      </c>
      <c r="AT6411" s="2" t="s">
        <v>4</v>
      </c>
    </row>
    <row r="6412" spans="1:46" x14ac:dyDescent="0.2">
      <c r="A6412" s="2">
        <v>1646684</v>
      </c>
      <c r="B6412" s="2">
        <v>836610</v>
      </c>
      <c r="C6412" s="7">
        <v>24.773913203370899</v>
      </c>
      <c r="D6412" s="7">
        <v>35.059611106837302</v>
      </c>
      <c r="E6412" s="19" t="s">
        <v>6613</v>
      </c>
      <c r="F6412" s="46">
        <f>INDEX(Δεδομένα!$P:$P,MATCH('2021'!E6412,Δεδομένα!$O:$O,0))</f>
        <v>209</v>
      </c>
      <c r="G6412" s="49" t="s">
        <v>6614</v>
      </c>
      <c r="H6412" s="51" t="str">
        <f>INDEX(Δεδομένα!B$1:B$51,MATCH('2021'!G6412,Δεδομένα!A$1:A$51,0))</f>
        <v>ΚΡΗΤΗΣ</v>
      </c>
      <c r="I6412" s="53">
        <f>INDEX(Δεδομένα!E$1:E$13,MATCH('2021'!H6412,Δεδομένα!D$1:D$13,0))</f>
        <v>12</v>
      </c>
      <c r="J6412" s="4">
        <v>44265</v>
      </c>
      <c r="K6412" s="3" t="s">
        <v>522</v>
      </c>
      <c r="L6412" s="17" t="str">
        <f t="shared" si="520"/>
        <v>10/03/2021 15:15</v>
      </c>
      <c r="M6412" s="4">
        <v>44265</v>
      </c>
      <c r="N6412" s="3" t="s">
        <v>370</v>
      </c>
      <c r="O6412" s="17" t="str">
        <f t="shared" si="521"/>
        <v>10/03/2021 17:45</v>
      </c>
      <c r="P6412" s="24">
        <f t="shared" si="522"/>
        <v>0.10416666667151731</v>
      </c>
      <c r="Q6412" s="28">
        <v>0</v>
      </c>
      <c r="R6412" s="27">
        <f t="shared" si="523"/>
        <v>150.00000000698492</v>
      </c>
      <c r="S6412" s="3" t="s">
        <v>4</v>
      </c>
      <c r="T6412" s="3" t="s">
        <v>6615</v>
      </c>
      <c r="U6412" s="3" t="s">
        <v>6624</v>
      </c>
      <c r="V6412" s="3" t="s">
        <v>6629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0.1</v>
      </c>
      <c r="AD6412" s="5">
        <v>0</v>
      </c>
      <c r="AE6412" s="2">
        <v>42</v>
      </c>
      <c r="AF6412" s="2">
        <v>0</v>
      </c>
      <c r="AG6412" s="2">
        <v>0</v>
      </c>
      <c r="AH6412" s="2">
        <v>0</v>
      </c>
      <c r="AI6412" s="2">
        <v>0</v>
      </c>
      <c r="AJ6412" s="2">
        <v>2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 t="s">
        <v>4</v>
      </c>
      <c r="AT6412" s="2" t="s">
        <v>4</v>
      </c>
    </row>
    <row r="6413" spans="1:46" x14ac:dyDescent="0.2">
      <c r="A6413" s="2">
        <v>1646686</v>
      </c>
      <c r="B6413" s="2">
        <v>836610</v>
      </c>
      <c r="C6413" s="7">
        <v>24.773913203370899</v>
      </c>
      <c r="D6413" s="7">
        <v>35.059611106837302</v>
      </c>
      <c r="E6413" s="19" t="s">
        <v>6613</v>
      </c>
      <c r="F6413" s="46">
        <f>INDEX(Δεδομένα!$P:$P,MATCH('2021'!E6413,Δεδομένα!$O:$O,0))</f>
        <v>209</v>
      </c>
      <c r="G6413" s="49" t="s">
        <v>6614</v>
      </c>
      <c r="H6413" s="51" t="str">
        <f>INDEX(Δεδομένα!B$1:B$51,MATCH('2021'!G6413,Δεδομένα!A$1:A$51,0))</f>
        <v>ΚΡΗΤΗΣ</v>
      </c>
      <c r="I6413" s="53">
        <f>INDEX(Δεδομένα!E$1:E$13,MATCH('2021'!H6413,Δεδομένα!D$1:D$13,0))</f>
        <v>12</v>
      </c>
      <c r="J6413" s="4">
        <v>44268</v>
      </c>
      <c r="K6413" s="3" t="s">
        <v>17</v>
      </c>
      <c r="L6413" s="17" t="str">
        <f t="shared" si="520"/>
        <v>13/03/2021 18:00</v>
      </c>
      <c r="M6413" s="4">
        <v>44268</v>
      </c>
      <c r="N6413" s="3" t="s">
        <v>1490</v>
      </c>
      <c r="O6413" s="17" t="str">
        <f t="shared" si="521"/>
        <v>13/03/2021 19:45</v>
      </c>
      <c r="P6413" s="24">
        <f t="shared" si="522"/>
        <v>7.2916666664241347E-2</v>
      </c>
      <c r="Q6413" s="28">
        <v>0</v>
      </c>
      <c r="R6413" s="27">
        <f t="shared" si="523"/>
        <v>104.99999999650754</v>
      </c>
      <c r="S6413" s="3" t="s">
        <v>4</v>
      </c>
      <c r="T6413" s="3" t="s">
        <v>6615</v>
      </c>
      <c r="U6413" s="3" t="s">
        <v>6624</v>
      </c>
      <c r="V6413" s="3" t="s">
        <v>6629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0.1</v>
      </c>
      <c r="AD6413" s="5">
        <v>0</v>
      </c>
      <c r="AE6413" s="2">
        <v>2</v>
      </c>
      <c r="AF6413" s="2">
        <v>0</v>
      </c>
      <c r="AG6413" s="2">
        <v>0</v>
      </c>
      <c r="AH6413" s="2">
        <v>0</v>
      </c>
      <c r="AI6413" s="2">
        <v>0</v>
      </c>
      <c r="AJ6413" s="2">
        <v>1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 t="s">
        <v>4</v>
      </c>
      <c r="AT6413" s="2" t="s">
        <v>4</v>
      </c>
    </row>
    <row r="6414" spans="1:46" x14ac:dyDescent="0.2">
      <c r="A6414" s="2">
        <v>1646683</v>
      </c>
      <c r="B6414" s="2">
        <v>837488</v>
      </c>
      <c r="C6414" s="7">
        <v>24.972611179470199</v>
      </c>
      <c r="D6414" s="7">
        <v>35.030735489621499</v>
      </c>
      <c r="E6414" s="19" t="s">
        <v>6613</v>
      </c>
      <c r="F6414" s="46">
        <f>INDEX(Δεδομένα!$P:$P,MATCH('2021'!E6414,Δεδομένα!$O:$O,0))</f>
        <v>209</v>
      </c>
      <c r="G6414" s="49" t="s">
        <v>6614</v>
      </c>
      <c r="H6414" s="51" t="str">
        <f>INDEX(Δεδομένα!B$1:B$51,MATCH('2021'!G6414,Δεδομένα!A$1:A$51,0))</f>
        <v>ΚΡΗΤΗΣ</v>
      </c>
      <c r="I6414" s="53">
        <f>INDEX(Δεδομένα!E$1:E$13,MATCH('2021'!H6414,Δεδομένα!D$1:D$13,0))</f>
        <v>12</v>
      </c>
      <c r="J6414" s="4">
        <v>44269</v>
      </c>
      <c r="K6414" s="3" t="s">
        <v>273</v>
      </c>
      <c r="L6414" s="17" t="str">
        <f t="shared" si="520"/>
        <v>14/03/2021 09:50</v>
      </c>
      <c r="M6414" s="4">
        <v>44269</v>
      </c>
      <c r="N6414" s="3" t="s">
        <v>214</v>
      </c>
      <c r="O6414" s="17" t="str">
        <f t="shared" si="521"/>
        <v>14/03/2021 12:00</v>
      </c>
      <c r="P6414" s="24">
        <f t="shared" si="522"/>
        <v>9.0277777781011537E-2</v>
      </c>
      <c r="Q6414" s="28">
        <v>0</v>
      </c>
      <c r="R6414" s="27">
        <f t="shared" si="523"/>
        <v>130.00000000465661</v>
      </c>
      <c r="S6414" s="3" t="s">
        <v>4</v>
      </c>
      <c r="T6414" s="3" t="s">
        <v>6618</v>
      </c>
      <c r="U6414" s="3" t="s">
        <v>6630</v>
      </c>
      <c r="V6414" s="3" t="s">
        <v>6631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0.1</v>
      </c>
      <c r="AD6414" s="5">
        <v>0</v>
      </c>
      <c r="AE6414" s="2">
        <v>2</v>
      </c>
      <c r="AF6414" s="2">
        <v>0</v>
      </c>
      <c r="AG6414" s="2">
        <v>0</v>
      </c>
      <c r="AH6414" s="2">
        <v>0</v>
      </c>
      <c r="AI6414" s="2">
        <v>0</v>
      </c>
      <c r="AJ6414" s="2">
        <v>1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 t="s">
        <v>4</v>
      </c>
      <c r="AT6414" s="2" t="s">
        <v>4</v>
      </c>
    </row>
    <row r="6415" spans="1:46" x14ac:dyDescent="0.2">
      <c r="A6415" s="2">
        <v>1649409</v>
      </c>
      <c r="B6415" s="2">
        <v>838989</v>
      </c>
      <c r="C6415" s="7">
        <v>24.846886701544101</v>
      </c>
      <c r="D6415" s="7">
        <v>35.044675351715199</v>
      </c>
      <c r="E6415" s="19" t="s">
        <v>6613</v>
      </c>
      <c r="F6415" s="46">
        <f>INDEX(Δεδομένα!$P:$P,MATCH('2021'!E6415,Δεδομένα!$O:$O,0))</f>
        <v>209</v>
      </c>
      <c r="G6415" s="49" t="s">
        <v>6614</v>
      </c>
      <c r="H6415" s="51" t="str">
        <f>INDEX(Δεδομένα!B$1:B$51,MATCH('2021'!G6415,Δεδομένα!A$1:A$51,0))</f>
        <v>ΚΡΗΤΗΣ</v>
      </c>
      <c r="I6415" s="53">
        <f>INDEX(Δεδομένα!E$1:E$13,MATCH('2021'!H6415,Δεδομένα!D$1:D$13,0))</f>
        <v>12</v>
      </c>
      <c r="J6415" s="4">
        <v>44273</v>
      </c>
      <c r="K6415" s="3" t="s">
        <v>576</v>
      </c>
      <c r="L6415" s="17" t="str">
        <f t="shared" si="520"/>
        <v>18/03/2021 18:42</v>
      </c>
      <c r="M6415" s="4">
        <v>44273</v>
      </c>
      <c r="N6415" s="3" t="s">
        <v>79</v>
      </c>
      <c r="O6415" s="17" t="str">
        <f t="shared" si="521"/>
        <v>18/03/2021 19:10</v>
      </c>
      <c r="P6415" s="24">
        <f t="shared" si="522"/>
        <v>1.9444444442342501E-2</v>
      </c>
      <c r="Q6415" s="28">
        <v>0</v>
      </c>
      <c r="R6415" s="27">
        <f t="shared" si="523"/>
        <v>27.999999996973202</v>
      </c>
      <c r="S6415" s="3" t="s">
        <v>4</v>
      </c>
      <c r="T6415" s="3" t="s">
        <v>6615</v>
      </c>
      <c r="U6415" s="3" t="s">
        <v>6621</v>
      </c>
      <c r="V6415" s="3" t="s">
        <v>6632</v>
      </c>
      <c r="W6415" s="5">
        <v>0</v>
      </c>
      <c r="X6415" s="5">
        <v>0</v>
      </c>
      <c r="Y6415" s="5">
        <v>0</v>
      </c>
      <c r="Z6415" s="5">
        <v>0</v>
      </c>
      <c r="AA6415" s="5">
        <v>0.05</v>
      </c>
      <c r="AB6415" s="5">
        <v>0</v>
      </c>
      <c r="AC6415" s="5">
        <v>0</v>
      </c>
      <c r="AD6415" s="5">
        <v>0</v>
      </c>
      <c r="AE6415" s="2">
        <v>2</v>
      </c>
      <c r="AF6415" s="2">
        <v>0</v>
      </c>
      <c r="AG6415" s="2">
        <v>0</v>
      </c>
      <c r="AH6415" s="2">
        <v>0</v>
      </c>
      <c r="AI6415" s="2">
        <v>0</v>
      </c>
      <c r="AJ6415" s="2">
        <v>1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 t="s">
        <v>4</v>
      </c>
      <c r="AT6415" s="2" t="s">
        <v>4</v>
      </c>
    </row>
    <row r="6416" spans="1:46" x14ac:dyDescent="0.2">
      <c r="A6416" s="2">
        <v>1654551</v>
      </c>
      <c r="B6416" s="2">
        <v>0</v>
      </c>
      <c r="C6416" s="8"/>
      <c r="D6416" s="2"/>
      <c r="E6416" s="19" t="s">
        <v>6613</v>
      </c>
      <c r="F6416" s="46">
        <f>INDEX(Δεδομένα!$P:$P,MATCH('2021'!E6416,Δεδομένα!$O:$O,0))</f>
        <v>209</v>
      </c>
      <c r="G6416" s="49" t="s">
        <v>6614</v>
      </c>
      <c r="H6416" s="51" t="str">
        <f>INDEX(Δεδομένα!B$1:B$51,MATCH('2021'!G6416,Δεδομένα!A$1:A$51,0))</f>
        <v>ΚΡΗΤΗΣ</v>
      </c>
      <c r="I6416" s="53">
        <f>INDEX(Δεδομένα!E$1:E$13,MATCH('2021'!H6416,Δεδομένα!D$1:D$13,0))</f>
        <v>12</v>
      </c>
      <c r="J6416" s="4">
        <v>44273</v>
      </c>
      <c r="K6416" s="3" t="s">
        <v>942</v>
      </c>
      <c r="L6416" s="17" t="str">
        <f t="shared" si="520"/>
        <v>18/03/2021 15:12</v>
      </c>
      <c r="M6416" s="4">
        <v>44273</v>
      </c>
      <c r="N6416" s="3" t="s">
        <v>545</v>
      </c>
      <c r="O6416" s="17" t="str">
        <f t="shared" si="521"/>
        <v>18/03/2021 16:10</v>
      </c>
      <c r="P6416" s="24">
        <f t="shared" si="522"/>
        <v>4.0277777778101154E-2</v>
      </c>
      <c r="Q6416" s="28">
        <v>0</v>
      </c>
      <c r="R6416" s="27">
        <f t="shared" si="523"/>
        <v>58.000000000465661</v>
      </c>
      <c r="S6416" s="3" t="s">
        <v>4</v>
      </c>
      <c r="T6416" s="3" t="s">
        <v>6615</v>
      </c>
      <c r="U6416" s="3" t="s">
        <v>6633</v>
      </c>
      <c r="V6416" s="3" t="s">
        <v>6633</v>
      </c>
      <c r="W6416" s="5">
        <v>0</v>
      </c>
      <c r="X6416" s="5">
        <v>0</v>
      </c>
      <c r="Y6416" s="5">
        <v>0</v>
      </c>
      <c r="Z6416" s="5">
        <v>0.2</v>
      </c>
      <c r="AA6416" s="5">
        <v>0</v>
      </c>
      <c r="AB6416" s="5">
        <v>0</v>
      </c>
      <c r="AC6416" s="5">
        <v>0</v>
      </c>
      <c r="AD6416" s="5">
        <v>0</v>
      </c>
      <c r="AE6416" s="2">
        <v>2</v>
      </c>
      <c r="AF6416" s="2">
        <v>0</v>
      </c>
      <c r="AG6416" s="2">
        <v>0</v>
      </c>
      <c r="AH6416" s="2">
        <v>0</v>
      </c>
      <c r="AI6416" s="2">
        <v>0</v>
      </c>
      <c r="AJ6416" s="2">
        <v>1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 t="s">
        <v>4</v>
      </c>
      <c r="AT6416" s="2" t="s">
        <v>4</v>
      </c>
    </row>
    <row r="6417" spans="1:46" x14ac:dyDescent="0.2">
      <c r="A6417" s="2">
        <v>1649411</v>
      </c>
      <c r="B6417" s="2">
        <v>839593</v>
      </c>
      <c r="C6417" s="7">
        <v>24.839956521459101</v>
      </c>
      <c r="D6417" s="7">
        <v>35.078360443400598</v>
      </c>
      <c r="E6417" s="19" t="s">
        <v>6613</v>
      </c>
      <c r="F6417" s="46">
        <f>INDEX(Δεδομένα!$P:$P,MATCH('2021'!E6417,Δεδομένα!$O:$O,0))</f>
        <v>209</v>
      </c>
      <c r="G6417" s="49" t="s">
        <v>6614</v>
      </c>
      <c r="H6417" s="51" t="str">
        <f>INDEX(Δεδομένα!B$1:B$51,MATCH('2021'!G6417,Δεδομένα!A$1:A$51,0))</f>
        <v>ΚΡΗΤΗΣ</v>
      </c>
      <c r="I6417" s="53">
        <f>INDEX(Δεδομένα!E$1:E$13,MATCH('2021'!H6417,Δεδομένα!D$1:D$13,0))</f>
        <v>12</v>
      </c>
      <c r="J6417" s="4">
        <v>44276</v>
      </c>
      <c r="K6417" s="3" t="s">
        <v>697</v>
      </c>
      <c r="L6417" s="17" t="str">
        <f t="shared" si="520"/>
        <v>21/03/2021 17:40</v>
      </c>
      <c r="M6417" s="4">
        <v>44276</v>
      </c>
      <c r="N6417" s="3" t="s">
        <v>566</v>
      </c>
      <c r="O6417" s="17" t="str">
        <f t="shared" si="521"/>
        <v>21/03/2021 18:40</v>
      </c>
      <c r="P6417" s="24">
        <f t="shared" si="522"/>
        <v>4.1666666671517305E-2</v>
      </c>
      <c r="Q6417" s="28">
        <v>0</v>
      </c>
      <c r="R6417" s="27">
        <f t="shared" si="523"/>
        <v>60.000000006984919</v>
      </c>
      <c r="S6417" s="3" t="s">
        <v>4</v>
      </c>
      <c r="T6417" s="3" t="s">
        <v>6615</v>
      </c>
      <c r="U6417" s="3" t="s">
        <v>3960</v>
      </c>
      <c r="V6417" s="3" t="s">
        <v>3960</v>
      </c>
      <c r="W6417" s="5">
        <v>0</v>
      </c>
      <c r="X6417" s="5">
        <v>0</v>
      </c>
      <c r="Y6417" s="5">
        <v>0</v>
      </c>
      <c r="Z6417" s="5">
        <v>0</v>
      </c>
      <c r="AA6417" s="5">
        <v>0.05</v>
      </c>
      <c r="AB6417" s="5">
        <v>0</v>
      </c>
      <c r="AC6417" s="5">
        <v>0</v>
      </c>
      <c r="AD6417" s="5">
        <v>0</v>
      </c>
      <c r="AE6417" s="2">
        <v>2</v>
      </c>
      <c r="AF6417" s="2">
        <v>0</v>
      </c>
      <c r="AG6417" s="2">
        <v>0</v>
      </c>
      <c r="AH6417" s="2">
        <v>0</v>
      </c>
      <c r="AI6417" s="2">
        <v>0</v>
      </c>
      <c r="AJ6417" s="2">
        <v>1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 t="s">
        <v>4</v>
      </c>
      <c r="AT6417" s="2" t="s">
        <v>4</v>
      </c>
    </row>
    <row r="6418" spans="1:46" x14ac:dyDescent="0.2">
      <c r="A6418" s="2">
        <v>1649916</v>
      </c>
      <c r="B6418" s="2">
        <v>840051</v>
      </c>
      <c r="C6418" s="7">
        <v>24.876300861142301</v>
      </c>
      <c r="D6418" s="7">
        <v>34.958566701014099</v>
      </c>
      <c r="E6418" s="19" t="s">
        <v>6613</v>
      </c>
      <c r="F6418" s="46">
        <f>INDEX(Δεδομένα!$P:$P,MATCH('2021'!E6418,Δεδομένα!$O:$O,0))</f>
        <v>209</v>
      </c>
      <c r="G6418" s="49" t="s">
        <v>6614</v>
      </c>
      <c r="H6418" s="51" t="str">
        <f>INDEX(Δεδομένα!B$1:B$51,MATCH('2021'!G6418,Δεδομένα!A$1:A$51,0))</f>
        <v>ΚΡΗΤΗΣ</v>
      </c>
      <c r="I6418" s="53">
        <f>INDEX(Δεδομένα!E$1:E$13,MATCH('2021'!H6418,Δεδομένα!D$1:D$13,0))</f>
        <v>12</v>
      </c>
      <c r="J6418" s="4">
        <v>44279</v>
      </c>
      <c r="K6418" s="3" t="s">
        <v>436</v>
      </c>
      <c r="L6418" s="17" t="str">
        <f t="shared" si="520"/>
        <v>24/03/2021 12:58</v>
      </c>
      <c r="M6418" s="4">
        <v>44279</v>
      </c>
      <c r="N6418" s="3" t="s">
        <v>150</v>
      </c>
      <c r="O6418" s="17" t="str">
        <f t="shared" si="521"/>
        <v>24/03/2021 19:00</v>
      </c>
      <c r="P6418" s="24">
        <f t="shared" si="522"/>
        <v>0.25138888888614019</v>
      </c>
      <c r="Q6418" s="28">
        <v>0</v>
      </c>
      <c r="R6418" s="27">
        <f t="shared" si="523"/>
        <v>361.99999999604188</v>
      </c>
      <c r="S6418" s="3" t="s">
        <v>4</v>
      </c>
      <c r="T6418" s="3" t="s">
        <v>6615</v>
      </c>
      <c r="U6418" s="3" t="s">
        <v>4</v>
      </c>
      <c r="V6418" s="3" t="s">
        <v>6634</v>
      </c>
      <c r="W6418" s="5">
        <v>0</v>
      </c>
      <c r="X6418" s="5">
        <v>0</v>
      </c>
      <c r="Y6418" s="5">
        <v>0</v>
      </c>
      <c r="Z6418" s="5">
        <v>0</v>
      </c>
      <c r="AA6418" s="5">
        <v>0.05</v>
      </c>
      <c r="AB6418" s="5">
        <v>0</v>
      </c>
      <c r="AC6418" s="5">
        <v>0</v>
      </c>
      <c r="AD6418" s="5">
        <v>0</v>
      </c>
      <c r="AE6418" s="2">
        <v>2</v>
      </c>
      <c r="AF6418" s="2">
        <v>0</v>
      </c>
      <c r="AG6418" s="2">
        <v>0</v>
      </c>
      <c r="AH6418" s="2">
        <v>0</v>
      </c>
      <c r="AI6418" s="2">
        <v>0</v>
      </c>
      <c r="AJ6418" s="2">
        <v>1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 t="s">
        <v>4</v>
      </c>
      <c r="AT6418" s="2" t="s">
        <v>4</v>
      </c>
    </row>
    <row r="6419" spans="1:46" x14ac:dyDescent="0.2">
      <c r="A6419" s="2">
        <v>1650152</v>
      </c>
      <c r="B6419" s="2">
        <v>841144</v>
      </c>
      <c r="C6419" s="7">
        <v>24.8512368873475</v>
      </c>
      <c r="D6419" s="7">
        <v>34.977373385853497</v>
      </c>
      <c r="E6419" s="19" t="s">
        <v>6613</v>
      </c>
      <c r="F6419" s="46">
        <f>INDEX(Δεδομένα!$P:$P,MATCH('2021'!E6419,Δεδομένα!$O:$O,0))</f>
        <v>209</v>
      </c>
      <c r="G6419" s="49" t="s">
        <v>6614</v>
      </c>
      <c r="H6419" s="51" t="str">
        <f>INDEX(Δεδομένα!B$1:B$51,MATCH('2021'!G6419,Δεδομένα!A$1:A$51,0))</f>
        <v>ΚΡΗΤΗΣ</v>
      </c>
      <c r="I6419" s="53">
        <f>INDEX(Δεδομένα!E$1:E$13,MATCH('2021'!H6419,Δεδομένα!D$1:D$13,0))</f>
        <v>12</v>
      </c>
      <c r="J6419" s="4">
        <v>44283</v>
      </c>
      <c r="K6419" s="3" t="s">
        <v>96</v>
      </c>
      <c r="L6419" s="17" t="str">
        <f t="shared" si="520"/>
        <v>28/03/2021 20:55</v>
      </c>
      <c r="M6419" s="4">
        <v>44283</v>
      </c>
      <c r="N6419" s="3" t="s">
        <v>467</v>
      </c>
      <c r="O6419" s="17" t="str">
        <f t="shared" si="521"/>
        <v>28/03/2021 21:45</v>
      </c>
      <c r="P6419" s="24">
        <f t="shared" si="522"/>
        <v>3.4722222218988463E-2</v>
      </c>
      <c r="Q6419" s="28">
        <v>0</v>
      </c>
      <c r="R6419" s="27">
        <f t="shared" si="523"/>
        <v>49.999999995343387</v>
      </c>
      <c r="S6419" s="3" t="s">
        <v>4</v>
      </c>
      <c r="T6419" s="3" t="s">
        <v>6615</v>
      </c>
      <c r="U6419" s="3" t="s">
        <v>6635</v>
      </c>
      <c r="V6419" s="3" t="s">
        <v>6635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0.01</v>
      </c>
      <c r="AD6419" s="5">
        <v>0</v>
      </c>
      <c r="AE6419" s="2">
        <v>2</v>
      </c>
      <c r="AF6419" s="2">
        <v>0</v>
      </c>
      <c r="AG6419" s="2">
        <v>0</v>
      </c>
      <c r="AH6419" s="2">
        <v>0</v>
      </c>
      <c r="AI6419" s="2">
        <v>0</v>
      </c>
      <c r="AJ6419" s="2">
        <v>1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 t="s">
        <v>4</v>
      </c>
      <c r="AT6419" s="2" t="s">
        <v>4</v>
      </c>
    </row>
    <row r="6420" spans="1:46" x14ac:dyDescent="0.2">
      <c r="A6420" s="2">
        <v>1650530</v>
      </c>
      <c r="B6420" s="2">
        <v>841270</v>
      </c>
      <c r="C6420" s="7">
        <v>24.875616865106899</v>
      </c>
      <c r="D6420" s="7">
        <v>35.075682231372703</v>
      </c>
      <c r="E6420" s="19" t="s">
        <v>6613</v>
      </c>
      <c r="F6420" s="46">
        <f>INDEX(Δεδομένα!$P:$P,MATCH('2021'!E6420,Δεδομένα!$O:$O,0))</f>
        <v>209</v>
      </c>
      <c r="G6420" s="49" t="s">
        <v>6614</v>
      </c>
      <c r="H6420" s="51" t="str">
        <f>INDEX(Δεδομένα!B$1:B$51,MATCH('2021'!G6420,Δεδομένα!A$1:A$51,0))</f>
        <v>ΚΡΗΤΗΣ</v>
      </c>
      <c r="I6420" s="53">
        <f>INDEX(Δεδομένα!E$1:E$13,MATCH('2021'!H6420,Δεδομένα!D$1:D$13,0))</f>
        <v>12</v>
      </c>
      <c r="J6420" s="4">
        <v>44284</v>
      </c>
      <c r="K6420" s="3" t="s">
        <v>447</v>
      </c>
      <c r="L6420" s="17" t="str">
        <f t="shared" si="520"/>
        <v>29/03/2021 13:40</v>
      </c>
      <c r="M6420" s="4">
        <v>44284</v>
      </c>
      <c r="N6420" s="3" t="s">
        <v>490</v>
      </c>
      <c r="O6420" s="17" t="str">
        <f t="shared" si="521"/>
        <v>29/03/2021 16:00</v>
      </c>
      <c r="P6420" s="24">
        <f t="shared" si="522"/>
        <v>9.7222222218988463E-2</v>
      </c>
      <c r="Q6420" s="28">
        <v>0</v>
      </c>
      <c r="R6420" s="27">
        <f t="shared" si="523"/>
        <v>139.99999999534339</v>
      </c>
      <c r="S6420" s="3" t="s">
        <v>4</v>
      </c>
      <c r="T6420" s="3" t="s">
        <v>6615</v>
      </c>
      <c r="U6420" s="3" t="s">
        <v>6636</v>
      </c>
      <c r="V6420" s="3" t="s">
        <v>6636</v>
      </c>
      <c r="W6420" s="5">
        <v>0</v>
      </c>
      <c r="X6420" s="5">
        <v>0</v>
      </c>
      <c r="Y6420" s="5">
        <v>0</v>
      </c>
      <c r="Z6420" s="5">
        <v>0.05</v>
      </c>
      <c r="AA6420" s="5">
        <v>0</v>
      </c>
      <c r="AB6420" s="5">
        <v>0</v>
      </c>
      <c r="AC6420" s="5">
        <v>0</v>
      </c>
      <c r="AD6420" s="5">
        <v>0</v>
      </c>
      <c r="AE6420" s="2">
        <v>4</v>
      </c>
      <c r="AF6420" s="2">
        <v>0</v>
      </c>
      <c r="AG6420" s="2">
        <v>0</v>
      </c>
      <c r="AH6420" s="2">
        <v>0</v>
      </c>
      <c r="AI6420" s="2">
        <v>0</v>
      </c>
      <c r="AJ6420" s="2">
        <v>2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 t="s">
        <v>4</v>
      </c>
      <c r="AT6420" s="2" t="s">
        <v>4</v>
      </c>
    </row>
    <row r="6421" spans="1:46" x14ac:dyDescent="0.2">
      <c r="A6421" s="2">
        <v>1654690</v>
      </c>
      <c r="B6421" s="2">
        <v>842927</v>
      </c>
      <c r="C6421" s="7">
        <v>24.9726276642355</v>
      </c>
      <c r="D6421" s="7">
        <v>35.030387725995901</v>
      </c>
      <c r="E6421" s="19" t="s">
        <v>6613</v>
      </c>
      <c r="F6421" s="46">
        <f>INDEX(Δεδομένα!$P:$P,MATCH('2021'!E6421,Δεδομένα!$O:$O,0))</f>
        <v>209</v>
      </c>
      <c r="G6421" s="49" t="s">
        <v>6614</v>
      </c>
      <c r="H6421" s="51" t="str">
        <f>INDEX(Δεδομένα!B$1:B$51,MATCH('2021'!G6421,Δεδομένα!A$1:A$51,0))</f>
        <v>ΚΡΗΤΗΣ</v>
      </c>
      <c r="I6421" s="53">
        <f>INDEX(Δεδομένα!E$1:E$13,MATCH('2021'!H6421,Δεδομένα!D$1:D$13,0))</f>
        <v>12</v>
      </c>
      <c r="J6421" s="4">
        <v>44290</v>
      </c>
      <c r="K6421" s="3" t="s">
        <v>697</v>
      </c>
      <c r="L6421" s="17" t="str">
        <f t="shared" si="520"/>
        <v>04/04/2021 17:40</v>
      </c>
      <c r="M6421" s="4">
        <v>44290</v>
      </c>
      <c r="N6421" s="3" t="s">
        <v>524</v>
      </c>
      <c r="O6421" s="17" t="str">
        <f t="shared" si="521"/>
        <v>04/04/2021 20:40</v>
      </c>
      <c r="P6421" s="24">
        <f t="shared" si="522"/>
        <v>0.125</v>
      </c>
      <c r="Q6421" s="28">
        <v>0</v>
      </c>
      <c r="R6421" s="27">
        <f t="shared" si="523"/>
        <v>180</v>
      </c>
      <c r="S6421" s="3" t="s">
        <v>4</v>
      </c>
      <c r="T6421" s="3" t="s">
        <v>6618</v>
      </c>
      <c r="U6421" s="3" t="s">
        <v>6630</v>
      </c>
      <c r="V6421" s="3" t="s">
        <v>6631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0.1</v>
      </c>
      <c r="AD6421" s="5">
        <v>0</v>
      </c>
      <c r="AE6421" s="2">
        <v>2</v>
      </c>
      <c r="AF6421" s="2">
        <v>0</v>
      </c>
      <c r="AG6421" s="2">
        <v>0</v>
      </c>
      <c r="AH6421" s="2">
        <v>0</v>
      </c>
      <c r="AI6421" s="2">
        <v>0</v>
      </c>
      <c r="AJ6421" s="2">
        <v>1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 t="s">
        <v>4</v>
      </c>
      <c r="AT6421" s="2" t="s">
        <v>4</v>
      </c>
    </row>
    <row r="6422" spans="1:46" x14ac:dyDescent="0.2">
      <c r="A6422" s="2">
        <v>1654687</v>
      </c>
      <c r="B6422" s="2">
        <v>844013</v>
      </c>
      <c r="C6422" s="7">
        <v>24.906394675030601</v>
      </c>
      <c r="D6422" s="7">
        <v>35.1203830861349</v>
      </c>
      <c r="E6422" s="19" t="s">
        <v>6613</v>
      </c>
      <c r="F6422" s="46">
        <f>INDEX(Δεδομένα!$P:$P,MATCH('2021'!E6422,Δεδομένα!$O:$O,0))</f>
        <v>209</v>
      </c>
      <c r="G6422" s="49" t="s">
        <v>6614</v>
      </c>
      <c r="H6422" s="51" t="str">
        <f>INDEX(Δεδομένα!B$1:B$51,MATCH('2021'!G6422,Δεδομένα!A$1:A$51,0))</f>
        <v>ΚΡΗΤΗΣ</v>
      </c>
      <c r="I6422" s="53">
        <f>INDEX(Δεδομένα!E$1:E$13,MATCH('2021'!H6422,Δεδομένα!D$1:D$13,0))</f>
        <v>12</v>
      </c>
      <c r="J6422" s="4">
        <v>44295</v>
      </c>
      <c r="K6422" s="3" t="s">
        <v>1012</v>
      </c>
      <c r="L6422" s="17" t="str">
        <f t="shared" si="520"/>
        <v>09/04/2021 10:55</v>
      </c>
      <c r="M6422" s="4">
        <v>44295</v>
      </c>
      <c r="N6422" s="3" t="s">
        <v>299</v>
      </c>
      <c r="O6422" s="17" t="str">
        <f t="shared" si="521"/>
        <v>09/04/2021 13:10</v>
      </c>
      <c r="P6422" s="24">
        <f t="shared" si="522"/>
        <v>9.375E-2</v>
      </c>
      <c r="Q6422" s="28">
        <v>0</v>
      </c>
      <c r="R6422" s="27">
        <f t="shared" si="523"/>
        <v>135</v>
      </c>
      <c r="S6422" s="3" t="s">
        <v>4</v>
      </c>
      <c r="T6422" s="3" t="s">
        <v>6615</v>
      </c>
      <c r="U6422" s="3" t="s">
        <v>6628</v>
      </c>
      <c r="V6422" s="3" t="s">
        <v>6637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0.5</v>
      </c>
      <c r="AE6422" s="2">
        <v>2</v>
      </c>
      <c r="AF6422" s="2">
        <v>0</v>
      </c>
      <c r="AG6422" s="2">
        <v>0</v>
      </c>
      <c r="AH6422" s="2">
        <v>0</v>
      </c>
      <c r="AI6422" s="2">
        <v>0</v>
      </c>
      <c r="AJ6422" s="2">
        <v>1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 t="s">
        <v>4</v>
      </c>
      <c r="AT6422" s="2" t="s">
        <v>4</v>
      </c>
    </row>
    <row r="6423" spans="1:46" x14ac:dyDescent="0.2">
      <c r="A6423" s="2">
        <v>1655468</v>
      </c>
      <c r="B6423" s="2">
        <v>845354</v>
      </c>
      <c r="C6423" s="7">
        <v>24.963104808670401</v>
      </c>
      <c r="D6423" s="7">
        <v>35.1395653033386</v>
      </c>
      <c r="E6423" s="19" t="s">
        <v>6613</v>
      </c>
      <c r="F6423" s="46">
        <f>INDEX(Δεδομένα!$P:$P,MATCH('2021'!E6423,Δεδομένα!$O:$O,0))</f>
        <v>209</v>
      </c>
      <c r="G6423" s="49" t="s">
        <v>6614</v>
      </c>
      <c r="H6423" s="51" t="str">
        <f>INDEX(Δεδομένα!B$1:B$51,MATCH('2021'!G6423,Δεδομένα!A$1:A$51,0))</f>
        <v>ΚΡΗΤΗΣ</v>
      </c>
      <c r="I6423" s="53">
        <f>INDEX(Δεδομένα!E$1:E$13,MATCH('2021'!H6423,Δεδομένα!D$1:D$13,0))</f>
        <v>12</v>
      </c>
      <c r="J6423" s="4">
        <v>44299</v>
      </c>
      <c r="K6423" s="3" t="s">
        <v>766</v>
      </c>
      <c r="L6423" s="17" t="str">
        <f t="shared" si="520"/>
        <v>13/04/2021 14:17</v>
      </c>
      <c r="M6423" s="4">
        <v>44299</v>
      </c>
      <c r="N6423" s="3" t="s">
        <v>464</v>
      </c>
      <c r="O6423" s="17" t="str">
        <f t="shared" si="521"/>
        <v>13/04/2021 18:20</v>
      </c>
      <c r="P6423" s="24">
        <f t="shared" si="522"/>
        <v>0.16875000000436557</v>
      </c>
      <c r="Q6423" s="28">
        <v>0</v>
      </c>
      <c r="R6423" s="27">
        <f t="shared" si="523"/>
        <v>243.00000000628643</v>
      </c>
      <c r="S6423" s="3" t="s">
        <v>4</v>
      </c>
      <c r="T6423" s="3" t="s">
        <v>6618</v>
      </c>
      <c r="U6423" s="3" t="s">
        <v>4623</v>
      </c>
      <c r="V6423" s="3" t="s">
        <v>6638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0.1</v>
      </c>
      <c r="AD6423" s="5">
        <v>0</v>
      </c>
      <c r="AE6423" s="2">
        <v>2</v>
      </c>
      <c r="AF6423" s="2">
        <v>0</v>
      </c>
      <c r="AG6423" s="2">
        <v>0</v>
      </c>
      <c r="AH6423" s="2">
        <v>0</v>
      </c>
      <c r="AI6423" s="2">
        <v>0</v>
      </c>
      <c r="AJ6423" s="2">
        <v>1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 t="s">
        <v>4</v>
      </c>
      <c r="AT6423" s="2" t="s">
        <v>4</v>
      </c>
    </row>
    <row r="6424" spans="1:46" x14ac:dyDescent="0.2">
      <c r="A6424" s="2">
        <v>1655469</v>
      </c>
      <c r="B6424" s="2">
        <v>845361</v>
      </c>
      <c r="C6424" s="7">
        <v>24.991250573833401</v>
      </c>
      <c r="D6424" s="7">
        <v>35.023654127503598</v>
      </c>
      <c r="E6424" s="19" t="s">
        <v>6613</v>
      </c>
      <c r="F6424" s="46">
        <f>INDEX(Δεδομένα!$P:$P,MATCH('2021'!E6424,Δεδομένα!$O:$O,0))</f>
        <v>209</v>
      </c>
      <c r="G6424" s="49" t="s">
        <v>6614</v>
      </c>
      <c r="H6424" s="51" t="str">
        <f>INDEX(Δεδομένα!B$1:B$51,MATCH('2021'!G6424,Δεδομένα!A$1:A$51,0))</f>
        <v>ΚΡΗΤΗΣ</v>
      </c>
      <c r="I6424" s="53">
        <f>INDEX(Δεδομένα!E$1:E$13,MATCH('2021'!H6424,Δεδομένα!D$1:D$13,0))</f>
        <v>12</v>
      </c>
      <c r="J6424" s="4">
        <v>44299</v>
      </c>
      <c r="K6424" s="3" t="s">
        <v>310</v>
      </c>
      <c r="L6424" s="17" t="str">
        <f t="shared" si="520"/>
        <v>13/04/2021 15:05</v>
      </c>
      <c r="M6424" s="4">
        <v>44299</v>
      </c>
      <c r="N6424" s="3" t="s">
        <v>17</v>
      </c>
      <c r="O6424" s="17" t="str">
        <f t="shared" si="521"/>
        <v>13/04/2021 18:00</v>
      </c>
      <c r="P6424" s="24">
        <f t="shared" si="522"/>
        <v>0.12152777778101154</v>
      </c>
      <c r="Q6424" s="28">
        <v>0</v>
      </c>
      <c r="R6424" s="27">
        <f t="shared" si="523"/>
        <v>175.00000000465661</v>
      </c>
      <c r="S6424" s="3" t="s">
        <v>4</v>
      </c>
      <c r="T6424" s="3" t="s">
        <v>6618</v>
      </c>
      <c r="U6424" s="3" t="s">
        <v>6630</v>
      </c>
      <c r="V6424" s="3" t="s">
        <v>6631</v>
      </c>
      <c r="W6424" s="5">
        <v>0</v>
      </c>
      <c r="X6424" s="5">
        <v>0</v>
      </c>
      <c r="Y6424" s="5">
        <v>0</v>
      </c>
      <c r="Z6424" s="5">
        <v>0.5</v>
      </c>
      <c r="AA6424" s="5">
        <v>0</v>
      </c>
      <c r="AB6424" s="5">
        <v>0</v>
      </c>
      <c r="AC6424" s="5">
        <v>0.1</v>
      </c>
      <c r="AD6424" s="5">
        <v>0</v>
      </c>
      <c r="AE6424" s="2">
        <v>2</v>
      </c>
      <c r="AF6424" s="2">
        <v>0</v>
      </c>
      <c r="AG6424" s="2">
        <v>0</v>
      </c>
      <c r="AH6424" s="2">
        <v>0</v>
      </c>
      <c r="AI6424" s="2">
        <v>0</v>
      </c>
      <c r="AJ6424" s="2">
        <v>1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 t="s">
        <v>4</v>
      </c>
      <c r="AT6424" s="2" t="s">
        <v>4</v>
      </c>
    </row>
    <row r="6425" spans="1:46" x14ac:dyDescent="0.2">
      <c r="A6425" s="2">
        <v>1655470</v>
      </c>
      <c r="B6425" s="2">
        <v>845112</v>
      </c>
      <c r="D6425" s="2"/>
      <c r="E6425" s="19" t="s">
        <v>6613</v>
      </c>
      <c r="F6425" s="46">
        <f>INDEX(Δεδομένα!$P:$P,MATCH('2021'!E6425,Δεδομένα!$O:$O,0))</f>
        <v>209</v>
      </c>
      <c r="G6425" s="49" t="s">
        <v>6614</v>
      </c>
      <c r="H6425" s="51" t="str">
        <f>INDEX(Δεδομένα!B$1:B$51,MATCH('2021'!G6425,Δεδομένα!A$1:A$51,0))</f>
        <v>ΚΡΗΤΗΣ</v>
      </c>
      <c r="I6425" s="53">
        <f>INDEX(Δεδομένα!E$1:E$13,MATCH('2021'!H6425,Δεδομένα!D$1:D$13,0))</f>
        <v>12</v>
      </c>
      <c r="J6425" s="4">
        <v>44299</v>
      </c>
      <c r="K6425" s="3" t="s">
        <v>36</v>
      </c>
      <c r="L6425" s="17" t="str">
        <f t="shared" si="520"/>
        <v>13/04/2021 16:20</v>
      </c>
      <c r="M6425" s="4">
        <v>44299</v>
      </c>
      <c r="N6425" s="3" t="s">
        <v>524</v>
      </c>
      <c r="O6425" s="17" t="str">
        <f t="shared" si="521"/>
        <v>13/04/2021 20:40</v>
      </c>
      <c r="P6425" s="24">
        <f t="shared" si="522"/>
        <v>0.18055555555474712</v>
      </c>
      <c r="Q6425" s="28">
        <v>0</v>
      </c>
      <c r="R6425" s="27">
        <f t="shared" si="523"/>
        <v>259.99999999883585</v>
      </c>
      <c r="S6425" s="3" t="s">
        <v>4</v>
      </c>
      <c r="T6425" s="3" t="s">
        <v>6615</v>
      </c>
      <c r="U6425" s="3" t="s">
        <v>6621</v>
      </c>
      <c r="V6425" s="3" t="s">
        <v>6639</v>
      </c>
      <c r="W6425" s="5">
        <v>0</v>
      </c>
      <c r="X6425" s="5">
        <v>0</v>
      </c>
      <c r="Y6425" s="5">
        <v>0</v>
      </c>
      <c r="Z6425" s="5">
        <v>0</v>
      </c>
      <c r="AA6425" s="5">
        <v>0.5</v>
      </c>
      <c r="AB6425" s="5">
        <v>0</v>
      </c>
      <c r="AC6425" s="5">
        <v>0</v>
      </c>
      <c r="AD6425" s="5">
        <v>0</v>
      </c>
      <c r="AE6425" s="2">
        <v>2</v>
      </c>
      <c r="AF6425" s="2">
        <v>0</v>
      </c>
      <c r="AG6425" s="2">
        <v>0</v>
      </c>
      <c r="AH6425" s="2">
        <v>0</v>
      </c>
      <c r="AI6425" s="2">
        <v>0</v>
      </c>
      <c r="AJ6425" s="2">
        <v>1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 t="s">
        <v>4</v>
      </c>
      <c r="AT6425" s="2" t="s">
        <v>4</v>
      </c>
    </row>
    <row r="6426" spans="1:46" x14ac:dyDescent="0.2">
      <c r="A6426" s="2">
        <v>1655425</v>
      </c>
      <c r="B6426" s="2">
        <v>846199</v>
      </c>
      <c r="C6426" s="7">
        <v>24.9933043203437</v>
      </c>
      <c r="D6426" s="7">
        <v>35.083056097672497</v>
      </c>
      <c r="E6426" s="19" t="s">
        <v>6613</v>
      </c>
      <c r="F6426" s="46">
        <f>INDEX(Δεδομένα!$P:$P,MATCH('2021'!E6426,Δεδομένα!$O:$O,0))</f>
        <v>209</v>
      </c>
      <c r="G6426" s="49" t="s">
        <v>6614</v>
      </c>
      <c r="H6426" s="51" t="str">
        <f>INDEX(Δεδομένα!B$1:B$51,MATCH('2021'!G6426,Δεδομένα!A$1:A$51,0))</f>
        <v>ΚΡΗΤΗΣ</v>
      </c>
      <c r="I6426" s="53">
        <f>INDEX(Δεδομένα!E$1:E$13,MATCH('2021'!H6426,Δεδομένα!D$1:D$13,0))</f>
        <v>12</v>
      </c>
      <c r="J6426" s="4">
        <v>44302</v>
      </c>
      <c r="K6426" s="3" t="s">
        <v>42</v>
      </c>
      <c r="L6426" s="17" t="str">
        <f t="shared" si="520"/>
        <v>16/04/2021 14:30</v>
      </c>
      <c r="M6426" s="4">
        <v>44302</v>
      </c>
      <c r="N6426" s="3" t="s">
        <v>490</v>
      </c>
      <c r="O6426" s="17" t="str">
        <f t="shared" si="521"/>
        <v>16/04/2021 16:00</v>
      </c>
      <c r="P6426" s="24">
        <f t="shared" si="522"/>
        <v>6.25E-2</v>
      </c>
      <c r="Q6426" s="28">
        <v>0</v>
      </c>
      <c r="R6426" s="27">
        <f t="shared" si="523"/>
        <v>90</v>
      </c>
      <c r="S6426" s="3" t="s">
        <v>4</v>
      </c>
      <c r="T6426" s="3" t="s">
        <v>6618</v>
      </c>
      <c r="U6426" s="3" t="s">
        <v>6640</v>
      </c>
      <c r="V6426" s="3" t="s">
        <v>6640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3</v>
      </c>
      <c r="AC6426" s="5">
        <v>0</v>
      </c>
      <c r="AD6426" s="5">
        <v>0</v>
      </c>
      <c r="AE6426" s="2">
        <v>3</v>
      </c>
      <c r="AF6426" s="2">
        <v>0</v>
      </c>
      <c r="AG6426" s="2">
        <v>0</v>
      </c>
      <c r="AH6426" s="2">
        <v>0</v>
      </c>
      <c r="AI6426" s="2">
        <v>0</v>
      </c>
      <c r="AJ6426" s="2">
        <v>1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 t="s">
        <v>4</v>
      </c>
      <c r="AT6426" s="2" t="s">
        <v>4</v>
      </c>
    </row>
    <row r="6427" spans="1:46" x14ac:dyDescent="0.2">
      <c r="A6427" s="2">
        <v>1655936</v>
      </c>
      <c r="B6427" s="2">
        <v>846355</v>
      </c>
      <c r="C6427" s="7">
        <v>24.857124451252101</v>
      </c>
      <c r="D6427" s="7">
        <v>34.944735858304703</v>
      </c>
      <c r="E6427" s="19" t="s">
        <v>6613</v>
      </c>
      <c r="F6427" s="46">
        <f>INDEX(Δεδομένα!$P:$P,MATCH('2021'!E6427,Δεδομένα!$O:$O,0))</f>
        <v>209</v>
      </c>
      <c r="G6427" s="49" t="s">
        <v>6614</v>
      </c>
      <c r="H6427" s="51" t="str">
        <f>INDEX(Δεδομένα!B$1:B$51,MATCH('2021'!G6427,Δεδομένα!A$1:A$51,0))</f>
        <v>ΚΡΗΤΗΣ</v>
      </c>
      <c r="I6427" s="53">
        <f>INDEX(Δεδομένα!E$1:E$13,MATCH('2021'!H6427,Δεδομένα!D$1:D$13,0))</f>
        <v>12</v>
      </c>
      <c r="J6427" s="4">
        <v>44304</v>
      </c>
      <c r="K6427" s="3" t="s">
        <v>282</v>
      </c>
      <c r="L6427" s="17" t="str">
        <f t="shared" si="520"/>
        <v>18/04/2021 07:40</v>
      </c>
      <c r="M6427" s="4">
        <v>44304</v>
      </c>
      <c r="N6427" s="3" t="s">
        <v>555</v>
      </c>
      <c r="O6427" s="17" t="str">
        <f t="shared" si="521"/>
        <v>18/04/2021 13:30</v>
      </c>
      <c r="P6427" s="24">
        <f t="shared" si="522"/>
        <v>0.24305555555474712</v>
      </c>
      <c r="Q6427" s="28">
        <v>0</v>
      </c>
      <c r="R6427" s="27">
        <f t="shared" si="523"/>
        <v>349.99999999883585</v>
      </c>
      <c r="S6427" s="3" t="s">
        <v>4</v>
      </c>
      <c r="T6427" s="3" t="s">
        <v>6615</v>
      </c>
      <c r="U6427" s="3" t="s">
        <v>6641</v>
      </c>
      <c r="V6427" s="3" t="s">
        <v>6641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2</v>
      </c>
      <c r="AC6427" s="5">
        <v>0</v>
      </c>
      <c r="AD6427" s="5">
        <v>0</v>
      </c>
      <c r="AE6427" s="2">
        <v>4</v>
      </c>
      <c r="AF6427" s="2">
        <v>0</v>
      </c>
      <c r="AG6427" s="2">
        <v>0</v>
      </c>
      <c r="AH6427" s="2">
        <v>0</v>
      </c>
      <c r="AI6427" s="2">
        <v>0</v>
      </c>
      <c r="AJ6427" s="2">
        <v>2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 t="s">
        <v>4</v>
      </c>
      <c r="AT6427" s="2" t="s">
        <v>4</v>
      </c>
    </row>
    <row r="6428" spans="1:46" x14ac:dyDescent="0.2">
      <c r="A6428" s="2">
        <v>1657946</v>
      </c>
      <c r="B6428" s="2">
        <v>847928</v>
      </c>
      <c r="C6428" s="7">
        <v>25.0025326411102</v>
      </c>
      <c r="D6428" s="7">
        <v>35.028150084820503</v>
      </c>
      <c r="E6428" s="19" t="s">
        <v>6613</v>
      </c>
      <c r="F6428" s="46">
        <f>INDEX(Δεδομένα!$P:$P,MATCH('2021'!E6428,Δεδομένα!$O:$O,0))</f>
        <v>209</v>
      </c>
      <c r="G6428" s="49" t="s">
        <v>6614</v>
      </c>
      <c r="H6428" s="51" t="str">
        <f>INDEX(Δεδομένα!B$1:B$51,MATCH('2021'!G6428,Δεδομένα!A$1:A$51,0))</f>
        <v>ΚΡΗΤΗΣ</v>
      </c>
      <c r="I6428" s="53">
        <f>INDEX(Δεδομένα!E$1:E$13,MATCH('2021'!H6428,Δεδομένα!D$1:D$13,0))</f>
        <v>12</v>
      </c>
      <c r="J6428" s="4">
        <v>44309</v>
      </c>
      <c r="K6428" s="3" t="s">
        <v>17</v>
      </c>
      <c r="L6428" s="17" t="str">
        <f t="shared" si="520"/>
        <v>23/04/2021 18:00</v>
      </c>
      <c r="M6428" s="4">
        <v>44309</v>
      </c>
      <c r="N6428" s="3" t="s">
        <v>150</v>
      </c>
      <c r="O6428" s="17" t="str">
        <f t="shared" si="521"/>
        <v>23/04/2021 19:00</v>
      </c>
      <c r="P6428" s="24">
        <f t="shared" si="522"/>
        <v>4.1666666664241347E-2</v>
      </c>
      <c r="Q6428" s="28">
        <v>0</v>
      </c>
      <c r="R6428" s="27">
        <f t="shared" si="523"/>
        <v>59.99999999650754</v>
      </c>
      <c r="S6428" s="3" t="s">
        <v>4</v>
      </c>
      <c r="T6428" s="3" t="s">
        <v>6615</v>
      </c>
      <c r="U6428" s="3" t="s">
        <v>6636</v>
      </c>
      <c r="V6428" s="3" t="s">
        <v>6636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0.01</v>
      </c>
      <c r="AC6428" s="5">
        <v>0</v>
      </c>
      <c r="AD6428" s="5">
        <v>0</v>
      </c>
      <c r="AE6428" s="2">
        <v>3</v>
      </c>
      <c r="AF6428" s="2">
        <v>0</v>
      </c>
      <c r="AG6428" s="2">
        <v>0</v>
      </c>
      <c r="AH6428" s="2">
        <v>0</v>
      </c>
      <c r="AI6428" s="2">
        <v>0</v>
      </c>
      <c r="AJ6428" s="2">
        <v>1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 t="s">
        <v>4</v>
      </c>
      <c r="AT6428" s="2" t="s">
        <v>4</v>
      </c>
    </row>
    <row r="6429" spans="1:46" x14ac:dyDescent="0.2">
      <c r="A6429" s="2">
        <v>1657944</v>
      </c>
      <c r="B6429" s="2">
        <v>848674</v>
      </c>
      <c r="D6429" s="2"/>
      <c r="E6429" s="19" t="s">
        <v>6613</v>
      </c>
      <c r="F6429" s="46">
        <f>INDEX(Δεδομένα!$P:$P,MATCH('2021'!E6429,Δεδομένα!$O:$O,0))</f>
        <v>209</v>
      </c>
      <c r="G6429" s="49" t="s">
        <v>6614</v>
      </c>
      <c r="H6429" s="51" t="str">
        <f>INDEX(Δεδομένα!B$1:B$51,MATCH('2021'!G6429,Δεδομένα!A$1:A$51,0))</f>
        <v>ΚΡΗΤΗΣ</v>
      </c>
      <c r="I6429" s="53">
        <f>INDEX(Δεδομένα!E$1:E$13,MATCH('2021'!H6429,Δεδομένα!D$1:D$13,0))</f>
        <v>12</v>
      </c>
      <c r="J6429" s="4">
        <v>44313</v>
      </c>
      <c r="K6429" s="3" t="s">
        <v>354</v>
      </c>
      <c r="L6429" s="17" t="str">
        <f t="shared" si="520"/>
        <v>27/04/2021 13:37</v>
      </c>
      <c r="M6429" s="4">
        <v>44313</v>
      </c>
      <c r="N6429" s="3" t="s">
        <v>676</v>
      </c>
      <c r="O6429" s="17" t="str">
        <f t="shared" si="521"/>
        <v>27/04/2021 16:47</v>
      </c>
      <c r="P6429" s="24">
        <f t="shared" si="522"/>
        <v>0.13194444444525288</v>
      </c>
      <c r="Q6429" s="28">
        <v>0</v>
      </c>
      <c r="R6429" s="27">
        <f t="shared" si="523"/>
        <v>190.00000000116415</v>
      </c>
      <c r="S6429" s="3" t="s">
        <v>4</v>
      </c>
      <c r="T6429" s="3" t="s">
        <v>6618</v>
      </c>
      <c r="U6429" s="3" t="s">
        <v>6630</v>
      </c>
      <c r="V6429" s="3" t="s">
        <v>6642</v>
      </c>
      <c r="W6429" s="5">
        <v>0</v>
      </c>
      <c r="X6429" s="5">
        <v>0</v>
      </c>
      <c r="Y6429" s="5">
        <v>0</v>
      </c>
      <c r="Z6429" s="5">
        <v>0</v>
      </c>
      <c r="AA6429" s="5">
        <v>1</v>
      </c>
      <c r="AB6429" s="5">
        <v>0</v>
      </c>
      <c r="AC6429" s="5">
        <v>0</v>
      </c>
      <c r="AD6429" s="5">
        <v>0</v>
      </c>
      <c r="AE6429" s="2">
        <v>2</v>
      </c>
      <c r="AF6429" s="2">
        <v>0</v>
      </c>
      <c r="AG6429" s="2">
        <v>0</v>
      </c>
      <c r="AH6429" s="2">
        <v>0</v>
      </c>
      <c r="AI6429" s="2">
        <v>0</v>
      </c>
      <c r="AJ6429" s="2">
        <v>1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 t="s">
        <v>4</v>
      </c>
      <c r="AT6429" s="2" t="s">
        <v>4</v>
      </c>
    </row>
    <row r="6430" spans="1:46" x14ac:dyDescent="0.2">
      <c r="A6430" s="2">
        <v>1657945</v>
      </c>
      <c r="B6430" s="2">
        <v>848711</v>
      </c>
      <c r="C6430" s="7">
        <v>24.963526124362499</v>
      </c>
      <c r="D6430" s="7">
        <v>35.120953577260103</v>
      </c>
      <c r="E6430" s="19" t="s">
        <v>6613</v>
      </c>
      <c r="F6430" s="46">
        <f>INDEX(Δεδομένα!$P:$P,MATCH('2021'!E6430,Δεδομένα!$O:$O,0))</f>
        <v>209</v>
      </c>
      <c r="G6430" s="49" t="s">
        <v>6614</v>
      </c>
      <c r="H6430" s="51" t="str">
        <f>INDEX(Δεδομένα!B$1:B$51,MATCH('2021'!G6430,Δεδομένα!A$1:A$51,0))</f>
        <v>ΚΡΗΤΗΣ</v>
      </c>
      <c r="I6430" s="53">
        <f>INDEX(Δεδομένα!E$1:E$13,MATCH('2021'!H6430,Δεδομένα!D$1:D$13,0))</f>
        <v>12</v>
      </c>
      <c r="J6430" s="4">
        <v>44313</v>
      </c>
      <c r="K6430" s="3" t="s">
        <v>19</v>
      </c>
      <c r="L6430" s="17" t="str">
        <f t="shared" si="520"/>
        <v>27/04/2021 16:23</v>
      </c>
      <c r="M6430" s="4">
        <v>44313</v>
      </c>
      <c r="N6430" s="3" t="s">
        <v>125</v>
      </c>
      <c r="O6430" s="17" t="str">
        <f t="shared" si="521"/>
        <v>27/04/2021 20:30</v>
      </c>
      <c r="P6430" s="24">
        <f t="shared" si="522"/>
        <v>0.17152777777664596</v>
      </c>
      <c r="Q6430" s="28">
        <v>0</v>
      </c>
      <c r="R6430" s="27">
        <f t="shared" si="523"/>
        <v>246.99999999837019</v>
      </c>
      <c r="S6430" s="3" t="s">
        <v>4</v>
      </c>
      <c r="T6430" s="3" t="s">
        <v>6618</v>
      </c>
      <c r="U6430" s="3" t="s">
        <v>6643</v>
      </c>
      <c r="V6430" s="3" t="s">
        <v>6643</v>
      </c>
      <c r="W6430" s="5">
        <v>0</v>
      </c>
      <c r="X6430" s="5">
        <v>0</v>
      </c>
      <c r="Y6430" s="5">
        <v>0</v>
      </c>
      <c r="Z6430" s="5">
        <v>0</v>
      </c>
      <c r="AA6430" s="5">
        <v>2</v>
      </c>
      <c r="AB6430" s="5">
        <v>0</v>
      </c>
      <c r="AC6430" s="5">
        <v>0</v>
      </c>
      <c r="AD6430" s="5">
        <v>0</v>
      </c>
      <c r="AE6430" s="2">
        <v>9</v>
      </c>
      <c r="AF6430" s="2">
        <v>0</v>
      </c>
      <c r="AG6430" s="2">
        <v>0</v>
      </c>
      <c r="AH6430" s="2">
        <v>0</v>
      </c>
      <c r="AI6430" s="2">
        <v>0</v>
      </c>
      <c r="AJ6430" s="2">
        <v>5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 t="s">
        <v>4</v>
      </c>
      <c r="AT6430" s="2" t="s">
        <v>4</v>
      </c>
    </row>
    <row r="6431" spans="1:46" x14ac:dyDescent="0.2">
      <c r="A6431" s="2">
        <v>1658302</v>
      </c>
      <c r="B6431" s="2">
        <v>849116</v>
      </c>
      <c r="C6431" s="7">
        <v>24.967502593994102</v>
      </c>
      <c r="D6431" s="7">
        <v>35.026287078857401</v>
      </c>
      <c r="E6431" s="19" t="s">
        <v>6613</v>
      </c>
      <c r="F6431" s="46">
        <f>INDEX(Δεδομένα!$P:$P,MATCH('2021'!E6431,Δεδομένα!$O:$O,0))</f>
        <v>209</v>
      </c>
      <c r="G6431" s="49" t="s">
        <v>6614</v>
      </c>
      <c r="H6431" s="51" t="str">
        <f>INDEX(Δεδομένα!B$1:B$51,MATCH('2021'!G6431,Δεδομένα!A$1:A$51,0))</f>
        <v>ΚΡΗΤΗΣ</v>
      </c>
      <c r="I6431" s="53">
        <f>INDEX(Δεδομένα!E$1:E$13,MATCH('2021'!H6431,Δεδομένα!D$1:D$13,0))</f>
        <v>12</v>
      </c>
      <c r="J6431" s="4">
        <v>44315</v>
      </c>
      <c r="K6431" s="3" t="s">
        <v>1257</v>
      </c>
      <c r="L6431" s="17" t="str">
        <f t="shared" si="520"/>
        <v>29/04/2021 09:10</v>
      </c>
      <c r="M6431" s="4">
        <v>44315</v>
      </c>
      <c r="N6431" s="3" t="s">
        <v>338</v>
      </c>
      <c r="O6431" s="17" t="str">
        <f t="shared" si="521"/>
        <v>29/04/2021 11:00</v>
      </c>
      <c r="P6431" s="24">
        <f t="shared" si="522"/>
        <v>7.6388888890505768E-2</v>
      </c>
      <c r="Q6431" s="28">
        <v>0</v>
      </c>
      <c r="R6431" s="27">
        <f t="shared" si="523"/>
        <v>110.00000000232831</v>
      </c>
      <c r="S6431" s="3" t="s">
        <v>4</v>
      </c>
      <c r="T6431" s="3" t="s">
        <v>6618</v>
      </c>
      <c r="U6431" s="3" t="s">
        <v>4</v>
      </c>
      <c r="V6431" s="3" t="s">
        <v>6644</v>
      </c>
      <c r="W6431" s="5">
        <v>0</v>
      </c>
      <c r="X6431" s="5">
        <v>0</v>
      </c>
      <c r="Y6431" s="5">
        <v>0</v>
      </c>
      <c r="Z6431" s="5">
        <v>0.02</v>
      </c>
      <c r="AA6431" s="5">
        <v>0</v>
      </c>
      <c r="AB6431" s="5">
        <v>0</v>
      </c>
      <c r="AC6431" s="5">
        <v>0</v>
      </c>
      <c r="AD6431" s="5">
        <v>0</v>
      </c>
      <c r="AE6431" s="2">
        <v>2</v>
      </c>
      <c r="AF6431" s="2">
        <v>0</v>
      </c>
      <c r="AG6431" s="2">
        <v>0</v>
      </c>
      <c r="AH6431" s="2">
        <v>0</v>
      </c>
      <c r="AI6431" s="2">
        <v>0</v>
      </c>
      <c r="AJ6431" s="2">
        <v>1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 t="s">
        <v>4</v>
      </c>
      <c r="AT6431" s="2" t="s">
        <v>4</v>
      </c>
    </row>
    <row r="6432" spans="1:46" x14ac:dyDescent="0.2">
      <c r="A6432" s="2">
        <v>1658304</v>
      </c>
      <c r="B6432" s="2">
        <v>849543</v>
      </c>
      <c r="D6432" s="2"/>
      <c r="E6432" s="19" t="s">
        <v>6613</v>
      </c>
      <c r="F6432" s="46">
        <f>INDEX(Δεδομένα!$P:$P,MATCH('2021'!E6432,Δεδομένα!$O:$O,0))</f>
        <v>209</v>
      </c>
      <c r="G6432" s="49" t="s">
        <v>6614</v>
      </c>
      <c r="H6432" s="51" t="str">
        <f>INDEX(Δεδομένα!B$1:B$51,MATCH('2021'!G6432,Δεδομένα!A$1:A$51,0))</f>
        <v>ΚΡΗΤΗΣ</v>
      </c>
      <c r="I6432" s="53">
        <f>INDEX(Δεδομένα!E$1:E$13,MATCH('2021'!H6432,Δεδομένα!D$1:D$13,0))</f>
        <v>12</v>
      </c>
      <c r="J6432" s="4">
        <v>44316</v>
      </c>
      <c r="K6432" s="3" t="s">
        <v>694</v>
      </c>
      <c r="L6432" s="17" t="str">
        <f t="shared" si="520"/>
        <v>30/04/2021 20:20</v>
      </c>
      <c r="M6432" s="4">
        <v>44316</v>
      </c>
      <c r="N6432" s="3" t="s">
        <v>43</v>
      </c>
      <c r="O6432" s="17" t="str">
        <f t="shared" si="521"/>
        <v>30/04/2021 21:30</v>
      </c>
      <c r="P6432" s="24">
        <f t="shared" si="522"/>
        <v>4.8611111116770189E-2</v>
      </c>
      <c r="Q6432" s="28">
        <v>0</v>
      </c>
      <c r="R6432" s="27">
        <f t="shared" si="523"/>
        <v>70.000000008149073</v>
      </c>
      <c r="S6432" s="3" t="s">
        <v>4</v>
      </c>
      <c r="T6432" s="3" t="s">
        <v>6618</v>
      </c>
      <c r="U6432" s="3" t="s">
        <v>6645</v>
      </c>
      <c r="V6432" s="3" t="s">
        <v>6646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0.1</v>
      </c>
      <c r="AD6432" s="5">
        <v>0</v>
      </c>
      <c r="AE6432" s="2">
        <v>2</v>
      </c>
      <c r="AF6432" s="2">
        <v>0</v>
      </c>
      <c r="AG6432" s="2">
        <v>0</v>
      </c>
      <c r="AH6432" s="2">
        <v>0</v>
      </c>
      <c r="AI6432" s="2">
        <v>0</v>
      </c>
      <c r="AJ6432" s="2">
        <v>1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 t="s">
        <v>4</v>
      </c>
      <c r="AT6432" s="2" t="s">
        <v>4</v>
      </c>
    </row>
    <row r="6433" spans="1:46" x14ac:dyDescent="0.2">
      <c r="A6433" s="2">
        <v>1659888</v>
      </c>
      <c r="B6433" s="2">
        <v>850477</v>
      </c>
      <c r="C6433" s="7">
        <v>24.988942703032698</v>
      </c>
      <c r="D6433" s="7">
        <v>35.1164323922712</v>
      </c>
      <c r="E6433" s="19" t="s">
        <v>6613</v>
      </c>
      <c r="F6433" s="46">
        <f>INDEX(Δεδομένα!$P:$P,MATCH('2021'!E6433,Δεδομένα!$O:$O,0))</f>
        <v>209</v>
      </c>
      <c r="G6433" s="49" t="s">
        <v>6614</v>
      </c>
      <c r="H6433" s="51" t="str">
        <f>INDEX(Δεδομένα!B$1:B$51,MATCH('2021'!G6433,Δεδομένα!A$1:A$51,0))</f>
        <v>ΚΡΗΤΗΣ</v>
      </c>
      <c r="I6433" s="53">
        <f>INDEX(Δεδομένα!E$1:E$13,MATCH('2021'!H6433,Δεδομένα!D$1:D$13,0))</f>
        <v>12</v>
      </c>
      <c r="J6433" s="4">
        <v>44319</v>
      </c>
      <c r="K6433" s="3" t="s">
        <v>2477</v>
      </c>
      <c r="L6433" s="17" t="str">
        <f t="shared" si="520"/>
        <v>03/05/2021 17:09</v>
      </c>
      <c r="M6433" s="4">
        <v>44319</v>
      </c>
      <c r="N6433" s="3" t="s">
        <v>207</v>
      </c>
      <c r="O6433" s="17" t="str">
        <f t="shared" si="521"/>
        <v>03/05/2021 18:27</v>
      </c>
      <c r="P6433" s="24">
        <f t="shared" si="522"/>
        <v>5.4166666668606922E-2</v>
      </c>
      <c r="Q6433" s="28">
        <v>0</v>
      </c>
      <c r="R6433" s="27">
        <f t="shared" si="523"/>
        <v>78.000000002793968</v>
      </c>
      <c r="S6433" s="3" t="s">
        <v>4</v>
      </c>
      <c r="T6433" s="3" t="s">
        <v>6618</v>
      </c>
      <c r="U6433" s="3" t="s">
        <v>6647</v>
      </c>
      <c r="V6433" s="3" t="s">
        <v>6648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0.5</v>
      </c>
      <c r="AD6433" s="5">
        <v>0</v>
      </c>
      <c r="AE6433" s="2">
        <v>2</v>
      </c>
      <c r="AF6433" s="2">
        <v>0</v>
      </c>
      <c r="AG6433" s="2">
        <v>0</v>
      </c>
      <c r="AH6433" s="2">
        <v>0</v>
      </c>
      <c r="AI6433" s="2">
        <v>0</v>
      </c>
      <c r="AJ6433" s="2">
        <v>1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 t="s">
        <v>4</v>
      </c>
      <c r="AT6433" s="2" t="s">
        <v>4</v>
      </c>
    </row>
    <row r="6434" spans="1:46" x14ac:dyDescent="0.2">
      <c r="A6434" s="2">
        <v>1658294</v>
      </c>
      <c r="B6434" s="2">
        <v>850644</v>
      </c>
      <c r="C6434" s="7">
        <v>24.789135911303099</v>
      </c>
      <c r="D6434" s="7">
        <v>35.085487067486604</v>
      </c>
      <c r="E6434" s="19" t="s">
        <v>6613</v>
      </c>
      <c r="F6434" s="46">
        <f>INDEX(Δεδομένα!$P:$P,MATCH('2021'!E6434,Δεδομένα!$O:$O,0))</f>
        <v>209</v>
      </c>
      <c r="G6434" s="49" t="s">
        <v>6614</v>
      </c>
      <c r="H6434" s="51" t="str">
        <f>INDEX(Δεδομένα!B$1:B$51,MATCH('2021'!G6434,Δεδομένα!A$1:A$51,0))</f>
        <v>ΚΡΗΤΗΣ</v>
      </c>
      <c r="I6434" s="53">
        <f>INDEX(Δεδομένα!E$1:E$13,MATCH('2021'!H6434,Δεδομένα!D$1:D$13,0))</f>
        <v>12</v>
      </c>
      <c r="J6434" s="4">
        <v>44320</v>
      </c>
      <c r="K6434" s="3" t="s">
        <v>1013</v>
      </c>
      <c r="L6434" s="17" t="str">
        <f t="shared" si="520"/>
        <v>04/05/2021 11:22</v>
      </c>
      <c r="M6434" s="4">
        <v>44320</v>
      </c>
      <c r="N6434" s="3" t="s">
        <v>17</v>
      </c>
      <c r="O6434" s="17" t="str">
        <f t="shared" si="521"/>
        <v>04/05/2021 18:00</v>
      </c>
      <c r="P6434" s="24">
        <f t="shared" si="522"/>
        <v>0.27638888888759539</v>
      </c>
      <c r="Q6434" s="28">
        <v>0</v>
      </c>
      <c r="R6434" s="27">
        <f t="shared" si="523"/>
        <v>397.99999999813735</v>
      </c>
      <c r="S6434" s="3" t="s">
        <v>4</v>
      </c>
      <c r="T6434" s="3" t="s">
        <v>6615</v>
      </c>
      <c r="U6434" s="3" t="s">
        <v>6624</v>
      </c>
      <c r="V6434" s="3" t="s">
        <v>6627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0.05</v>
      </c>
      <c r="AD6434" s="5">
        <v>0</v>
      </c>
      <c r="AE6434" s="2">
        <v>2</v>
      </c>
      <c r="AF6434" s="2">
        <v>0</v>
      </c>
      <c r="AG6434" s="2">
        <v>0</v>
      </c>
      <c r="AH6434" s="2">
        <v>0</v>
      </c>
      <c r="AI6434" s="2">
        <v>0</v>
      </c>
      <c r="AJ6434" s="2">
        <v>1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 t="s">
        <v>4</v>
      </c>
      <c r="AT6434" s="2" t="s">
        <v>4</v>
      </c>
    </row>
    <row r="6435" spans="1:46" x14ac:dyDescent="0.2">
      <c r="A6435" s="2">
        <v>1658297</v>
      </c>
      <c r="B6435" s="2">
        <v>850709</v>
      </c>
      <c r="C6435" s="7">
        <v>24.750531297082901</v>
      </c>
      <c r="D6435" s="7">
        <v>35.080172166294602</v>
      </c>
      <c r="E6435" s="19" t="s">
        <v>6613</v>
      </c>
      <c r="F6435" s="46">
        <f>INDEX(Δεδομένα!$P:$P,MATCH('2021'!E6435,Δεδομένα!$O:$O,0))</f>
        <v>209</v>
      </c>
      <c r="G6435" s="49" t="s">
        <v>6614</v>
      </c>
      <c r="H6435" s="51" t="str">
        <f>INDEX(Δεδομένα!B$1:B$51,MATCH('2021'!G6435,Δεδομένα!A$1:A$51,0))</f>
        <v>ΚΡΗΤΗΣ</v>
      </c>
      <c r="I6435" s="53">
        <f>INDEX(Δεδομένα!E$1:E$13,MATCH('2021'!H6435,Δεδομένα!D$1:D$13,0))</f>
        <v>12</v>
      </c>
      <c r="J6435" s="4">
        <v>44320</v>
      </c>
      <c r="K6435" s="3" t="s">
        <v>146</v>
      </c>
      <c r="L6435" s="17" t="str">
        <f t="shared" si="520"/>
        <v>04/05/2021 16:30</v>
      </c>
      <c r="M6435" s="4">
        <v>44320</v>
      </c>
      <c r="N6435" s="3" t="s">
        <v>261</v>
      </c>
      <c r="O6435" s="17" t="str">
        <f t="shared" si="521"/>
        <v>04/05/2021 18:25</v>
      </c>
      <c r="P6435" s="24">
        <f t="shared" si="522"/>
        <v>7.9861111109494232E-2</v>
      </c>
      <c r="Q6435" s="28">
        <v>0</v>
      </c>
      <c r="R6435" s="27">
        <f t="shared" si="523"/>
        <v>114.99999999767169</v>
      </c>
      <c r="S6435" s="3" t="s">
        <v>4</v>
      </c>
      <c r="T6435" s="3" t="s">
        <v>6615</v>
      </c>
      <c r="U6435" s="3" t="s">
        <v>6633</v>
      </c>
      <c r="V6435" s="3" t="s">
        <v>6633</v>
      </c>
      <c r="W6435" s="5">
        <v>0</v>
      </c>
      <c r="X6435" s="5">
        <v>0</v>
      </c>
      <c r="Y6435" s="5">
        <v>0</v>
      </c>
      <c r="Z6435" s="5">
        <v>0.05</v>
      </c>
      <c r="AA6435" s="5">
        <v>0</v>
      </c>
      <c r="AB6435" s="5">
        <v>0</v>
      </c>
      <c r="AC6435" s="5">
        <v>0</v>
      </c>
      <c r="AD6435" s="5">
        <v>0</v>
      </c>
      <c r="AE6435" s="2">
        <v>2</v>
      </c>
      <c r="AF6435" s="2">
        <v>0</v>
      </c>
      <c r="AG6435" s="2">
        <v>0</v>
      </c>
      <c r="AH6435" s="2">
        <v>0</v>
      </c>
      <c r="AI6435" s="2">
        <v>0</v>
      </c>
      <c r="AJ6435" s="2">
        <v>1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 t="s">
        <v>4</v>
      </c>
      <c r="AT6435" s="2" t="s">
        <v>4</v>
      </c>
    </row>
    <row r="6436" spans="1:46" x14ac:dyDescent="0.2">
      <c r="A6436" s="2">
        <v>1659607</v>
      </c>
      <c r="B6436" s="2">
        <v>851395</v>
      </c>
      <c r="C6436" s="7">
        <v>24.8633873296247</v>
      </c>
      <c r="D6436" s="7">
        <v>35.007636848015103</v>
      </c>
      <c r="E6436" s="19" t="s">
        <v>6613</v>
      </c>
      <c r="F6436" s="46">
        <f>INDEX(Δεδομένα!$P:$P,MATCH('2021'!E6436,Δεδομένα!$O:$O,0))</f>
        <v>209</v>
      </c>
      <c r="G6436" s="49" t="s">
        <v>6614</v>
      </c>
      <c r="H6436" s="51" t="str">
        <f>INDEX(Δεδομένα!B$1:B$51,MATCH('2021'!G6436,Δεδομένα!A$1:A$51,0))</f>
        <v>ΚΡΗΤΗΣ</v>
      </c>
      <c r="I6436" s="53">
        <f>INDEX(Δεδομένα!E$1:E$13,MATCH('2021'!H6436,Δεδομένα!D$1:D$13,0))</f>
        <v>12</v>
      </c>
      <c r="J6436" s="4">
        <v>44323</v>
      </c>
      <c r="K6436" s="3" t="s">
        <v>26</v>
      </c>
      <c r="L6436" s="17" t="str">
        <f t="shared" si="520"/>
        <v>07/05/2021 13:09</v>
      </c>
      <c r="M6436" s="4">
        <v>44323</v>
      </c>
      <c r="N6436" s="3" t="s">
        <v>154</v>
      </c>
      <c r="O6436" s="17" t="str">
        <f t="shared" si="521"/>
        <v>07/05/2021 13:20</v>
      </c>
      <c r="P6436" s="24">
        <f t="shared" si="522"/>
        <v>7.6388888846850023E-3</v>
      </c>
      <c r="Q6436" s="28">
        <v>0</v>
      </c>
      <c r="R6436" s="27">
        <f t="shared" si="523"/>
        <v>10.999999993946403</v>
      </c>
      <c r="S6436" s="3" t="s">
        <v>4</v>
      </c>
      <c r="T6436" s="3" t="s">
        <v>6615</v>
      </c>
      <c r="U6436" s="3" t="s">
        <v>6623</v>
      </c>
      <c r="V6436" s="3" t="s">
        <v>6623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0.01</v>
      </c>
      <c r="AC6436" s="5">
        <v>0</v>
      </c>
      <c r="AD6436" s="5">
        <v>0</v>
      </c>
      <c r="AE6436" s="2">
        <v>3</v>
      </c>
      <c r="AF6436" s="2">
        <v>0</v>
      </c>
      <c r="AG6436" s="2">
        <v>0</v>
      </c>
      <c r="AH6436" s="2">
        <v>0</v>
      </c>
      <c r="AI6436" s="2">
        <v>0</v>
      </c>
      <c r="AJ6436" s="2">
        <v>1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 t="s">
        <v>4</v>
      </c>
      <c r="AT6436" s="2" t="s">
        <v>4</v>
      </c>
    </row>
    <row r="6437" spans="1:46" x14ac:dyDescent="0.2">
      <c r="A6437" s="2">
        <v>1659686</v>
      </c>
      <c r="B6437" s="2">
        <v>851446</v>
      </c>
      <c r="C6437" s="7">
        <v>24.817231845907401</v>
      </c>
      <c r="D6437" s="7">
        <v>35.0373092802458</v>
      </c>
      <c r="E6437" s="19" t="s">
        <v>6613</v>
      </c>
      <c r="F6437" s="46">
        <f>INDEX(Δεδομένα!$P:$P,MATCH('2021'!E6437,Δεδομένα!$O:$O,0))</f>
        <v>209</v>
      </c>
      <c r="G6437" s="49" t="s">
        <v>6614</v>
      </c>
      <c r="H6437" s="51" t="str">
        <f>INDEX(Δεδομένα!B$1:B$51,MATCH('2021'!G6437,Δεδομένα!A$1:A$51,0))</f>
        <v>ΚΡΗΤΗΣ</v>
      </c>
      <c r="I6437" s="53">
        <f>INDEX(Δεδομένα!E$1:E$13,MATCH('2021'!H6437,Δεδομένα!D$1:D$13,0))</f>
        <v>12</v>
      </c>
      <c r="J6437" s="4">
        <v>44323</v>
      </c>
      <c r="K6437" s="3" t="s">
        <v>490</v>
      </c>
      <c r="L6437" s="17" t="str">
        <f t="shared" si="520"/>
        <v>07/05/2021 16:00</v>
      </c>
      <c r="M6437" s="4">
        <v>44323</v>
      </c>
      <c r="N6437" s="3" t="s">
        <v>433</v>
      </c>
      <c r="O6437" s="17" t="str">
        <f t="shared" si="521"/>
        <v>07/05/2021 17:25</v>
      </c>
      <c r="P6437" s="24">
        <f t="shared" si="522"/>
        <v>5.9027777781011537E-2</v>
      </c>
      <c r="Q6437" s="28">
        <v>0</v>
      </c>
      <c r="R6437" s="27">
        <f t="shared" si="523"/>
        <v>85.000000004656613</v>
      </c>
      <c r="S6437" s="3" t="s">
        <v>4</v>
      </c>
      <c r="T6437" s="3" t="s">
        <v>6615</v>
      </c>
      <c r="U6437" s="3" t="s">
        <v>123</v>
      </c>
      <c r="V6437" s="3" t="s">
        <v>4219</v>
      </c>
      <c r="W6437" s="5">
        <v>0</v>
      </c>
      <c r="X6437" s="5">
        <v>0</v>
      </c>
      <c r="Y6437" s="5">
        <v>0</v>
      </c>
      <c r="Z6437" s="5">
        <v>3</v>
      </c>
      <c r="AA6437" s="5">
        <v>0</v>
      </c>
      <c r="AB6437" s="5">
        <v>0</v>
      </c>
      <c r="AC6437" s="5">
        <v>0</v>
      </c>
      <c r="AD6437" s="5">
        <v>0</v>
      </c>
      <c r="AE6437" s="2">
        <v>3</v>
      </c>
      <c r="AF6437" s="2">
        <v>0</v>
      </c>
      <c r="AG6437" s="2">
        <v>0</v>
      </c>
      <c r="AH6437" s="2">
        <v>0</v>
      </c>
      <c r="AI6437" s="2">
        <v>0</v>
      </c>
      <c r="AJ6437" s="2">
        <v>1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 t="s">
        <v>4</v>
      </c>
      <c r="AT6437" s="2" t="s">
        <v>4</v>
      </c>
    </row>
    <row r="6438" spans="1:46" x14ac:dyDescent="0.2">
      <c r="A6438" s="2">
        <v>1663843</v>
      </c>
      <c r="B6438" s="2">
        <v>852720</v>
      </c>
      <c r="C6438" s="7">
        <v>24.932426769287002</v>
      </c>
      <c r="D6438" s="7">
        <v>35.054022651054197</v>
      </c>
      <c r="E6438" s="19" t="s">
        <v>6613</v>
      </c>
      <c r="F6438" s="46">
        <f>INDEX(Δεδομένα!$P:$P,MATCH('2021'!E6438,Δεδομένα!$O:$O,0))</f>
        <v>209</v>
      </c>
      <c r="G6438" s="49" t="s">
        <v>6614</v>
      </c>
      <c r="H6438" s="51" t="str">
        <f>INDEX(Δεδομένα!B$1:B$51,MATCH('2021'!G6438,Δεδομένα!A$1:A$51,0))</f>
        <v>ΚΡΗΤΗΣ</v>
      </c>
      <c r="I6438" s="53">
        <f>INDEX(Δεδομένα!E$1:E$13,MATCH('2021'!H6438,Δεδομένα!D$1:D$13,0))</f>
        <v>12</v>
      </c>
      <c r="J6438" s="4">
        <v>44328</v>
      </c>
      <c r="K6438" s="3" t="s">
        <v>503</v>
      </c>
      <c r="L6438" s="17" t="str">
        <f t="shared" si="520"/>
        <v>12/05/2021 20:18</v>
      </c>
      <c r="M6438" s="4">
        <v>44328</v>
      </c>
      <c r="N6438" s="3" t="s">
        <v>43</v>
      </c>
      <c r="O6438" s="17" t="str">
        <f t="shared" si="521"/>
        <v>12/05/2021 21:30</v>
      </c>
      <c r="P6438" s="24">
        <f t="shared" si="522"/>
        <v>5.0000000002910383E-2</v>
      </c>
      <c r="Q6438" s="28">
        <v>0</v>
      </c>
      <c r="R6438" s="27">
        <f t="shared" si="523"/>
        <v>72.000000004190952</v>
      </c>
      <c r="S6438" s="3" t="s">
        <v>4</v>
      </c>
      <c r="T6438" s="3" t="s">
        <v>6618</v>
      </c>
      <c r="U6438" s="3" t="s">
        <v>6649</v>
      </c>
      <c r="V6438" s="3" t="s">
        <v>6649</v>
      </c>
      <c r="W6438" s="5">
        <v>0</v>
      </c>
      <c r="X6438" s="5">
        <v>0</v>
      </c>
      <c r="Y6438" s="5">
        <v>0</v>
      </c>
      <c r="Z6438" s="5">
        <v>0</v>
      </c>
      <c r="AA6438" s="5">
        <v>0.15</v>
      </c>
      <c r="AB6438" s="5">
        <v>0</v>
      </c>
      <c r="AC6438" s="5">
        <v>0</v>
      </c>
      <c r="AD6438" s="5">
        <v>0</v>
      </c>
      <c r="AE6438" s="2">
        <v>2</v>
      </c>
      <c r="AF6438" s="2">
        <v>0</v>
      </c>
      <c r="AG6438" s="2">
        <v>0</v>
      </c>
      <c r="AH6438" s="2">
        <v>0</v>
      </c>
      <c r="AI6438" s="2">
        <v>0</v>
      </c>
      <c r="AJ6438" s="2">
        <v>1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 t="s">
        <v>4</v>
      </c>
      <c r="AT6438" s="2" t="s">
        <v>4</v>
      </c>
    </row>
    <row r="6439" spans="1:46" x14ac:dyDescent="0.2">
      <c r="A6439" s="2">
        <v>1663846</v>
      </c>
      <c r="B6439" s="2">
        <v>853266</v>
      </c>
      <c r="C6439" s="7">
        <v>24.9718200485617</v>
      </c>
      <c r="D6439" s="7">
        <v>35.058570000542304</v>
      </c>
      <c r="E6439" s="19" t="s">
        <v>6613</v>
      </c>
      <c r="F6439" s="46">
        <f>INDEX(Δεδομένα!$P:$P,MATCH('2021'!E6439,Δεδομένα!$O:$O,0))</f>
        <v>209</v>
      </c>
      <c r="G6439" s="49" t="s">
        <v>6614</v>
      </c>
      <c r="H6439" s="51" t="str">
        <f>INDEX(Δεδομένα!B$1:B$51,MATCH('2021'!G6439,Δεδομένα!A$1:A$51,0))</f>
        <v>ΚΡΗΤΗΣ</v>
      </c>
      <c r="I6439" s="53">
        <f>INDEX(Δεδομένα!E$1:E$13,MATCH('2021'!H6439,Δεδομένα!D$1:D$13,0))</f>
        <v>12</v>
      </c>
      <c r="J6439" s="4">
        <v>44331</v>
      </c>
      <c r="K6439" s="3" t="s">
        <v>324</v>
      </c>
      <c r="L6439" s="17" t="str">
        <f t="shared" si="520"/>
        <v>15/05/2021 10:00</v>
      </c>
      <c r="M6439" s="4">
        <v>44331</v>
      </c>
      <c r="N6439" s="3" t="s">
        <v>1338</v>
      </c>
      <c r="O6439" s="17" t="str">
        <f t="shared" si="521"/>
        <v>15/05/2021 10:40</v>
      </c>
      <c r="P6439" s="24">
        <f t="shared" si="522"/>
        <v>2.7777777781011537E-2</v>
      </c>
      <c r="Q6439" s="28">
        <v>0</v>
      </c>
      <c r="R6439" s="27">
        <f t="shared" si="523"/>
        <v>40.000000004656613</v>
      </c>
      <c r="S6439" s="3" t="s">
        <v>4</v>
      </c>
      <c r="T6439" s="3" t="s">
        <v>6618</v>
      </c>
      <c r="U6439" s="3" t="s">
        <v>6650</v>
      </c>
      <c r="V6439" s="3" t="s">
        <v>6651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0.2</v>
      </c>
      <c r="AD6439" s="5">
        <v>0</v>
      </c>
      <c r="AE6439" s="2">
        <v>2</v>
      </c>
      <c r="AF6439" s="2">
        <v>0</v>
      </c>
      <c r="AG6439" s="2">
        <v>0</v>
      </c>
      <c r="AH6439" s="2">
        <v>0</v>
      </c>
      <c r="AI6439" s="2">
        <v>0</v>
      </c>
      <c r="AJ6439" s="2">
        <v>1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2" t="s">
        <v>4</v>
      </c>
      <c r="AT6439" s="2" t="s">
        <v>4</v>
      </c>
    </row>
    <row r="6440" spans="1:46" x14ac:dyDescent="0.2">
      <c r="A6440" s="2">
        <v>1664390</v>
      </c>
      <c r="B6440" s="2">
        <v>855827</v>
      </c>
      <c r="C6440" s="7">
        <v>24.869425255953299</v>
      </c>
      <c r="D6440" s="7">
        <v>35.022592055637197</v>
      </c>
      <c r="E6440" s="19" t="s">
        <v>6613</v>
      </c>
      <c r="F6440" s="46">
        <f>INDEX(Δεδομένα!$P:$P,MATCH('2021'!E6440,Δεδομένα!$O:$O,0))</f>
        <v>209</v>
      </c>
      <c r="G6440" s="49" t="s">
        <v>6614</v>
      </c>
      <c r="H6440" s="51" t="str">
        <f>INDEX(Δεδομένα!B$1:B$51,MATCH('2021'!G6440,Δεδομένα!A$1:A$51,0))</f>
        <v>ΚΡΗΤΗΣ</v>
      </c>
      <c r="I6440" s="53">
        <f>INDEX(Δεδομένα!E$1:E$13,MATCH('2021'!H6440,Δεδομένα!D$1:D$13,0))</f>
        <v>12</v>
      </c>
      <c r="J6440" s="4">
        <v>44340</v>
      </c>
      <c r="K6440" s="3" t="s">
        <v>433</v>
      </c>
      <c r="L6440" s="17" t="str">
        <f t="shared" si="520"/>
        <v>24/05/2021 17:25</v>
      </c>
      <c r="M6440" s="4">
        <v>44340</v>
      </c>
      <c r="N6440" s="3" t="s">
        <v>404</v>
      </c>
      <c r="O6440" s="17" t="str">
        <f t="shared" si="521"/>
        <v>24/05/2021 18:05</v>
      </c>
      <c r="P6440" s="24">
        <f t="shared" si="522"/>
        <v>2.7777777773735579E-2</v>
      </c>
      <c r="Q6440" s="28">
        <v>0</v>
      </c>
      <c r="R6440" s="27">
        <f t="shared" si="523"/>
        <v>39.999999994179234</v>
      </c>
      <c r="S6440" s="3" t="s">
        <v>4</v>
      </c>
      <c r="T6440" s="3" t="s">
        <v>6615</v>
      </c>
      <c r="U6440" s="3" t="s">
        <v>6623</v>
      </c>
      <c r="V6440" s="3" t="s">
        <v>6652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0.5</v>
      </c>
      <c r="AC6440" s="5">
        <v>0</v>
      </c>
      <c r="AD6440" s="5">
        <v>0</v>
      </c>
      <c r="AE6440" s="2">
        <v>2</v>
      </c>
      <c r="AF6440" s="2">
        <v>0</v>
      </c>
      <c r="AG6440" s="2">
        <v>0</v>
      </c>
      <c r="AH6440" s="2">
        <v>0</v>
      </c>
      <c r="AI6440" s="2">
        <v>0</v>
      </c>
      <c r="AJ6440" s="2">
        <v>1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 t="s">
        <v>4</v>
      </c>
      <c r="AT6440" s="2" t="s">
        <v>4</v>
      </c>
    </row>
    <row r="6441" spans="1:46" x14ac:dyDescent="0.2">
      <c r="A6441" s="2">
        <v>1671003</v>
      </c>
      <c r="B6441" s="2">
        <v>863557</v>
      </c>
      <c r="C6441" s="7">
        <v>24.979711356536601</v>
      </c>
      <c r="D6441" s="7">
        <v>35.052158277355701</v>
      </c>
      <c r="E6441" s="19" t="s">
        <v>6613</v>
      </c>
      <c r="F6441" s="46">
        <f>INDEX(Δεδομένα!$P:$P,MATCH('2021'!E6441,Δεδομένα!$O:$O,0))</f>
        <v>209</v>
      </c>
      <c r="G6441" s="49" t="s">
        <v>6614</v>
      </c>
      <c r="H6441" s="51" t="str">
        <f>INDEX(Δεδομένα!B$1:B$51,MATCH('2021'!G6441,Δεδομένα!A$1:A$51,0))</f>
        <v>ΚΡΗΤΗΣ</v>
      </c>
      <c r="I6441" s="53">
        <f>INDEX(Δεδομένα!E$1:E$13,MATCH('2021'!H6441,Δεδομένα!D$1:D$13,0))</f>
        <v>12</v>
      </c>
      <c r="J6441" s="4">
        <v>44368</v>
      </c>
      <c r="K6441" s="3" t="s">
        <v>1289</v>
      </c>
      <c r="L6441" s="17" t="str">
        <f t="shared" si="520"/>
        <v>21/06/2021 08:38</v>
      </c>
      <c r="M6441" s="4">
        <v>44368</v>
      </c>
      <c r="N6441" s="3" t="s">
        <v>681</v>
      </c>
      <c r="O6441" s="17" t="str">
        <f t="shared" si="521"/>
        <v>21/06/2021 11:15</v>
      </c>
      <c r="P6441" s="24">
        <f t="shared" si="522"/>
        <v>0.10902777777664596</v>
      </c>
      <c r="Q6441" s="28">
        <v>0</v>
      </c>
      <c r="R6441" s="27">
        <f t="shared" si="523"/>
        <v>156.99999999837019</v>
      </c>
      <c r="S6441" s="3" t="s">
        <v>4</v>
      </c>
      <c r="T6441" s="3" t="s">
        <v>6618</v>
      </c>
      <c r="U6441" s="3" t="s">
        <v>6650</v>
      </c>
      <c r="V6441" s="3" t="s">
        <v>6650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3</v>
      </c>
      <c r="AC6441" s="5">
        <v>0</v>
      </c>
      <c r="AD6441" s="5">
        <v>0</v>
      </c>
      <c r="AE6441" s="2">
        <v>2</v>
      </c>
      <c r="AF6441" s="2">
        <v>0</v>
      </c>
      <c r="AG6441" s="2">
        <v>0</v>
      </c>
      <c r="AH6441" s="2">
        <v>0</v>
      </c>
      <c r="AI6441" s="2">
        <v>0</v>
      </c>
      <c r="AJ6441" s="2">
        <v>1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 t="s">
        <v>4</v>
      </c>
      <c r="AT6441" s="2" t="s">
        <v>4</v>
      </c>
    </row>
    <row r="6442" spans="1:46" x14ac:dyDescent="0.2">
      <c r="A6442" s="2">
        <v>1674760</v>
      </c>
      <c r="B6442" s="2">
        <v>865937</v>
      </c>
      <c r="C6442" s="7">
        <v>24.7583691822134</v>
      </c>
      <c r="D6442" s="7">
        <v>35.068682670737999</v>
      </c>
      <c r="E6442" s="19" t="s">
        <v>6613</v>
      </c>
      <c r="F6442" s="46">
        <f>INDEX(Δεδομένα!$P:$P,MATCH('2021'!E6442,Δεδομένα!$O:$O,0))</f>
        <v>209</v>
      </c>
      <c r="G6442" s="49" t="s">
        <v>6614</v>
      </c>
      <c r="H6442" s="51" t="str">
        <f>INDEX(Δεδομένα!B$1:B$51,MATCH('2021'!G6442,Δεδομένα!A$1:A$51,0))</f>
        <v>ΚΡΗΤΗΣ</v>
      </c>
      <c r="I6442" s="53">
        <f>INDEX(Δεδομένα!E$1:E$13,MATCH('2021'!H6442,Δεδομένα!D$1:D$13,0))</f>
        <v>12</v>
      </c>
      <c r="J6442" s="4">
        <v>44375</v>
      </c>
      <c r="K6442" s="3" t="s">
        <v>17</v>
      </c>
      <c r="L6442" s="17" t="str">
        <f t="shared" si="520"/>
        <v>28/06/2021 18:00</v>
      </c>
      <c r="M6442" s="4">
        <v>44375</v>
      </c>
      <c r="N6442" s="3" t="s">
        <v>150</v>
      </c>
      <c r="O6442" s="17" t="str">
        <f t="shared" si="521"/>
        <v>28/06/2021 19:00</v>
      </c>
      <c r="P6442" s="24">
        <f t="shared" si="522"/>
        <v>4.1666666664241347E-2</v>
      </c>
      <c r="Q6442" s="28">
        <v>0</v>
      </c>
      <c r="R6442" s="27">
        <f t="shared" si="523"/>
        <v>59.99999999650754</v>
      </c>
      <c r="S6442" s="3" t="s">
        <v>4</v>
      </c>
      <c r="T6442" s="3" t="s">
        <v>6615</v>
      </c>
      <c r="U6442" s="3" t="s">
        <v>6624</v>
      </c>
      <c r="V6442" s="3" t="s">
        <v>6629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0.2</v>
      </c>
      <c r="AC6442" s="5">
        <v>0</v>
      </c>
      <c r="AD6442" s="5">
        <v>0</v>
      </c>
      <c r="AE6442" s="2">
        <v>6</v>
      </c>
      <c r="AF6442" s="2">
        <v>0</v>
      </c>
      <c r="AG6442" s="2">
        <v>0</v>
      </c>
      <c r="AH6442" s="2">
        <v>0</v>
      </c>
      <c r="AI6442" s="2">
        <v>0</v>
      </c>
      <c r="AJ6442" s="2">
        <v>3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</row>
    <row r="6443" spans="1:46" x14ac:dyDescent="0.2">
      <c r="A6443" s="2">
        <v>1691510</v>
      </c>
      <c r="B6443" s="2">
        <v>869839</v>
      </c>
      <c r="C6443" s="7">
        <v>25.0075531624273</v>
      </c>
      <c r="D6443" s="7">
        <v>35.110634626045297</v>
      </c>
      <c r="E6443" s="19" t="s">
        <v>6613</v>
      </c>
      <c r="F6443" s="46">
        <f>INDEX(Δεδομένα!$P:$P,MATCH('2021'!E6443,Δεδομένα!$O:$O,0))</f>
        <v>209</v>
      </c>
      <c r="G6443" s="49" t="s">
        <v>6614</v>
      </c>
      <c r="H6443" s="51" t="str">
        <f>INDEX(Δεδομένα!B$1:B$51,MATCH('2021'!G6443,Δεδομένα!A$1:A$51,0))</f>
        <v>ΚΡΗΤΗΣ</v>
      </c>
      <c r="I6443" s="53">
        <f>INDEX(Δεδομένα!E$1:E$13,MATCH('2021'!H6443,Δεδομένα!D$1:D$13,0))</f>
        <v>12</v>
      </c>
      <c r="J6443" s="4">
        <v>44387</v>
      </c>
      <c r="K6443" s="3" t="s">
        <v>1395</v>
      </c>
      <c r="L6443" s="17" t="str">
        <f t="shared" si="520"/>
        <v>10/07/2021 17:53</v>
      </c>
      <c r="M6443" s="4">
        <v>44388</v>
      </c>
      <c r="N6443" s="3" t="s">
        <v>969</v>
      </c>
      <c r="O6443" s="17" t="str">
        <f t="shared" si="521"/>
        <v>11/07/2021 19:37</v>
      </c>
      <c r="P6443" s="24">
        <f t="shared" si="522"/>
        <v>1.0722222222248092</v>
      </c>
      <c r="Q6443" s="28">
        <v>0</v>
      </c>
      <c r="R6443" s="27">
        <f t="shared" si="523"/>
        <v>1544.0000000037253</v>
      </c>
      <c r="S6443" s="3" t="s">
        <v>4</v>
      </c>
      <c r="T6443" s="3" t="s">
        <v>6618</v>
      </c>
      <c r="U6443" s="3" t="s">
        <v>5640</v>
      </c>
      <c r="V6443" s="3" t="s">
        <v>6653</v>
      </c>
      <c r="W6443" s="5">
        <v>0</v>
      </c>
      <c r="X6443" s="5">
        <v>0</v>
      </c>
      <c r="Y6443" s="5">
        <v>0</v>
      </c>
      <c r="Z6443" s="5">
        <v>3</v>
      </c>
      <c r="AA6443" s="5">
        <v>0</v>
      </c>
      <c r="AB6443" s="5">
        <v>2</v>
      </c>
      <c r="AC6443" s="5">
        <v>0</v>
      </c>
      <c r="AD6443" s="5">
        <v>0</v>
      </c>
      <c r="AE6443" s="2">
        <v>45</v>
      </c>
      <c r="AF6443" s="2">
        <v>0</v>
      </c>
      <c r="AG6443" s="2">
        <v>0</v>
      </c>
      <c r="AH6443" s="2">
        <v>0</v>
      </c>
      <c r="AI6443" s="2">
        <v>0</v>
      </c>
      <c r="AJ6443" s="2">
        <v>15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</row>
    <row r="6444" spans="1:46" x14ac:dyDescent="0.2">
      <c r="A6444" s="2">
        <v>1678567</v>
      </c>
      <c r="B6444" s="2">
        <v>870546</v>
      </c>
      <c r="C6444" s="7">
        <v>24.863758542327702</v>
      </c>
      <c r="D6444" s="7">
        <v>34.997995657827303</v>
      </c>
      <c r="E6444" s="19" t="s">
        <v>6613</v>
      </c>
      <c r="F6444" s="46">
        <f>INDEX(Δεδομένα!$P:$P,MATCH('2021'!E6444,Δεδομένα!$O:$O,0))</f>
        <v>209</v>
      </c>
      <c r="G6444" s="49" t="s">
        <v>6614</v>
      </c>
      <c r="H6444" s="51" t="str">
        <f>INDEX(Δεδομένα!B$1:B$51,MATCH('2021'!G6444,Δεδομένα!A$1:A$51,0))</f>
        <v>ΚΡΗΤΗΣ</v>
      </c>
      <c r="I6444" s="53">
        <f>INDEX(Δεδομένα!E$1:E$13,MATCH('2021'!H6444,Δεδομένα!D$1:D$13,0))</f>
        <v>12</v>
      </c>
      <c r="J6444" s="4">
        <v>44390</v>
      </c>
      <c r="K6444" s="3" t="s">
        <v>1787</v>
      </c>
      <c r="L6444" s="17" t="str">
        <f t="shared" si="520"/>
        <v>13/07/2021 04:25</v>
      </c>
      <c r="M6444" s="4">
        <v>44391</v>
      </c>
      <c r="N6444" s="3" t="s">
        <v>282</v>
      </c>
      <c r="O6444" s="17" t="str">
        <f t="shared" si="521"/>
        <v>14/07/2021 07:40</v>
      </c>
      <c r="P6444" s="24">
        <f t="shared" si="522"/>
        <v>1.1354166666642413</v>
      </c>
      <c r="Q6444" s="28">
        <v>0</v>
      </c>
      <c r="R6444" s="27">
        <f t="shared" si="523"/>
        <v>1634.9999999965075</v>
      </c>
      <c r="S6444" s="3" t="s">
        <v>4</v>
      </c>
      <c r="T6444" s="3" t="s">
        <v>6615</v>
      </c>
      <c r="U6444" s="3" t="s">
        <v>6623</v>
      </c>
      <c r="V6444" s="3" t="s">
        <v>6654</v>
      </c>
      <c r="W6444" s="5">
        <v>0</v>
      </c>
      <c r="X6444" s="5">
        <v>0</v>
      </c>
      <c r="Y6444" s="5">
        <v>0</v>
      </c>
      <c r="Z6444" s="5">
        <v>5</v>
      </c>
      <c r="AA6444" s="5">
        <v>0</v>
      </c>
      <c r="AB6444" s="5">
        <v>0</v>
      </c>
      <c r="AC6444" s="5">
        <v>0</v>
      </c>
      <c r="AD6444" s="5">
        <v>0</v>
      </c>
      <c r="AE6444" s="2">
        <v>10</v>
      </c>
      <c r="AF6444" s="2">
        <v>0</v>
      </c>
      <c r="AG6444" s="2">
        <v>0</v>
      </c>
      <c r="AH6444" s="2">
        <v>0</v>
      </c>
      <c r="AI6444" s="2">
        <v>0</v>
      </c>
      <c r="AJ6444" s="2">
        <v>5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</row>
    <row r="6445" spans="1:46" x14ac:dyDescent="0.2">
      <c r="A6445" s="2">
        <v>1681542</v>
      </c>
      <c r="B6445" s="2">
        <v>874324</v>
      </c>
      <c r="C6445" s="7">
        <v>24.903099639162999</v>
      </c>
      <c r="D6445" s="7">
        <v>35.023211050934201</v>
      </c>
      <c r="E6445" s="19" t="s">
        <v>6613</v>
      </c>
      <c r="F6445" s="46">
        <f>INDEX(Δεδομένα!$P:$P,MATCH('2021'!E6445,Δεδομένα!$O:$O,0))</f>
        <v>209</v>
      </c>
      <c r="G6445" s="49" t="s">
        <v>6614</v>
      </c>
      <c r="H6445" s="51" t="str">
        <f>INDEX(Δεδομένα!B$1:B$51,MATCH('2021'!G6445,Δεδομένα!A$1:A$51,0))</f>
        <v>ΚΡΗΤΗΣ</v>
      </c>
      <c r="I6445" s="53">
        <f>INDEX(Δεδομένα!E$1:E$13,MATCH('2021'!H6445,Δεδομένα!D$1:D$13,0))</f>
        <v>12</v>
      </c>
      <c r="J6445" s="4">
        <v>44402</v>
      </c>
      <c r="K6445" s="3" t="s">
        <v>2600</v>
      </c>
      <c r="L6445" s="17" t="str">
        <f t="shared" si="520"/>
        <v>25/07/2021 10:58</v>
      </c>
      <c r="M6445" s="4">
        <v>44402</v>
      </c>
      <c r="N6445" s="3" t="s">
        <v>552</v>
      </c>
      <c r="O6445" s="17" t="str">
        <f t="shared" si="521"/>
        <v>25/07/2021 13:00</v>
      </c>
      <c r="P6445" s="24">
        <f t="shared" si="522"/>
        <v>8.4722222221898846E-2</v>
      </c>
      <c r="Q6445" s="28">
        <v>0</v>
      </c>
      <c r="R6445" s="27">
        <f t="shared" si="523"/>
        <v>121.99999999953434</v>
      </c>
      <c r="S6445" s="3" t="s">
        <v>4</v>
      </c>
      <c r="T6445" s="3" t="s">
        <v>6615</v>
      </c>
      <c r="U6445" s="3" t="s">
        <v>6655</v>
      </c>
      <c r="V6445" s="3" t="s">
        <v>6656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0.5</v>
      </c>
      <c r="AC6445" s="5">
        <v>0</v>
      </c>
      <c r="AD6445" s="5">
        <v>0</v>
      </c>
      <c r="AE6445" s="2">
        <v>6</v>
      </c>
      <c r="AF6445" s="2">
        <v>0</v>
      </c>
      <c r="AG6445" s="2">
        <v>0</v>
      </c>
      <c r="AH6445" s="2">
        <v>0</v>
      </c>
      <c r="AI6445" s="2">
        <v>0</v>
      </c>
      <c r="AJ6445" s="2">
        <v>3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</row>
    <row r="6446" spans="1:46" x14ac:dyDescent="0.2">
      <c r="A6446" s="2">
        <v>1681543</v>
      </c>
      <c r="B6446" s="2">
        <v>874656</v>
      </c>
      <c r="C6446" s="7">
        <v>24.865369393808901</v>
      </c>
      <c r="D6446" s="7">
        <v>35.0542637692037</v>
      </c>
      <c r="E6446" s="19" t="s">
        <v>6613</v>
      </c>
      <c r="F6446" s="46">
        <f>INDEX(Δεδομένα!$P:$P,MATCH('2021'!E6446,Δεδομένα!$O:$O,0))</f>
        <v>209</v>
      </c>
      <c r="G6446" s="49" t="s">
        <v>6614</v>
      </c>
      <c r="H6446" s="51" t="str">
        <f>INDEX(Δεδομένα!B$1:B$51,MATCH('2021'!G6446,Δεδομένα!A$1:A$51,0))</f>
        <v>ΚΡΗΤΗΣ</v>
      </c>
      <c r="I6446" s="53">
        <f>INDEX(Δεδομένα!E$1:E$13,MATCH('2021'!H6446,Δεδομένα!D$1:D$13,0))</f>
        <v>12</v>
      </c>
      <c r="J6446" s="4">
        <v>44403</v>
      </c>
      <c r="K6446" s="3" t="s">
        <v>650</v>
      </c>
      <c r="L6446" s="17" t="str">
        <f t="shared" si="520"/>
        <v>26/07/2021 14:43</v>
      </c>
      <c r="M6446" s="4">
        <v>44403</v>
      </c>
      <c r="N6446" s="3" t="s">
        <v>17</v>
      </c>
      <c r="O6446" s="17" t="str">
        <f t="shared" si="521"/>
        <v>26/07/2021 18:00</v>
      </c>
      <c r="P6446" s="24">
        <f t="shared" si="522"/>
        <v>0.1368055555576575</v>
      </c>
      <c r="Q6446" s="28">
        <v>0</v>
      </c>
      <c r="R6446" s="27">
        <f t="shared" si="523"/>
        <v>197.0000000030268</v>
      </c>
      <c r="S6446" s="3" t="s">
        <v>4</v>
      </c>
      <c r="T6446" s="3" t="s">
        <v>6615</v>
      </c>
      <c r="U6446" s="3" t="s">
        <v>6636</v>
      </c>
      <c r="V6446" s="3" t="s">
        <v>6657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1</v>
      </c>
      <c r="AC6446" s="5">
        <v>0</v>
      </c>
      <c r="AD6446" s="5">
        <v>0</v>
      </c>
      <c r="AE6446" s="2">
        <v>4</v>
      </c>
      <c r="AF6446" s="2">
        <v>0</v>
      </c>
      <c r="AG6446" s="2">
        <v>0</v>
      </c>
      <c r="AH6446" s="2">
        <v>0</v>
      </c>
      <c r="AI6446" s="2">
        <v>0</v>
      </c>
      <c r="AJ6446" s="2">
        <v>2</v>
      </c>
      <c r="AK6446" s="2">
        <v>0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</row>
    <row r="6447" spans="1:46" x14ac:dyDescent="0.2">
      <c r="A6447" s="2">
        <v>1685204</v>
      </c>
      <c r="B6447" s="2">
        <v>875734</v>
      </c>
      <c r="C6447" s="7">
        <v>24.987113199590201</v>
      </c>
      <c r="D6447" s="7">
        <v>35.080013162258297</v>
      </c>
      <c r="E6447" s="19" t="s">
        <v>6613</v>
      </c>
      <c r="F6447" s="46">
        <f>INDEX(Δεδομένα!$P:$P,MATCH('2021'!E6447,Δεδομένα!$O:$O,0))</f>
        <v>209</v>
      </c>
      <c r="G6447" s="49" t="s">
        <v>6614</v>
      </c>
      <c r="H6447" s="51" t="str">
        <f>INDEX(Δεδομένα!B$1:B$51,MATCH('2021'!G6447,Δεδομένα!A$1:A$51,0))</f>
        <v>ΚΡΗΤΗΣ</v>
      </c>
      <c r="I6447" s="53">
        <f>INDEX(Δεδομένα!E$1:E$13,MATCH('2021'!H6447,Δεδομένα!D$1:D$13,0))</f>
        <v>12</v>
      </c>
      <c r="J6447" s="4">
        <v>44406</v>
      </c>
      <c r="K6447" s="3" t="s">
        <v>523</v>
      </c>
      <c r="L6447" s="17" t="str">
        <f t="shared" si="520"/>
        <v>29/07/2021 20:08</v>
      </c>
      <c r="M6447" s="4">
        <v>44406</v>
      </c>
      <c r="N6447" s="3" t="s">
        <v>1345</v>
      </c>
      <c r="O6447" s="17" t="str">
        <f t="shared" si="521"/>
        <v>29/07/2021 23:00</v>
      </c>
      <c r="P6447" s="24">
        <f t="shared" si="522"/>
        <v>0.11944444444816327</v>
      </c>
      <c r="Q6447" s="28">
        <v>0</v>
      </c>
      <c r="R6447" s="27">
        <f t="shared" si="523"/>
        <v>172.0000000053551</v>
      </c>
      <c r="S6447" s="3" t="s">
        <v>4</v>
      </c>
      <c r="T6447" s="3" t="s">
        <v>6618</v>
      </c>
      <c r="U6447" s="3" t="s">
        <v>6640</v>
      </c>
      <c r="V6447" s="3" t="s">
        <v>6640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0.5</v>
      </c>
      <c r="AC6447" s="5">
        <v>0</v>
      </c>
      <c r="AD6447" s="5">
        <v>0</v>
      </c>
      <c r="AE6447" s="2">
        <v>12</v>
      </c>
      <c r="AF6447" s="2">
        <v>0</v>
      </c>
      <c r="AG6447" s="2">
        <v>0</v>
      </c>
      <c r="AH6447" s="2">
        <v>0</v>
      </c>
      <c r="AI6447" s="2">
        <v>0</v>
      </c>
      <c r="AJ6447" s="2">
        <v>5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</row>
    <row r="6448" spans="1:46" x14ac:dyDescent="0.2">
      <c r="A6448" s="2">
        <v>1685193</v>
      </c>
      <c r="B6448" s="2">
        <v>877476</v>
      </c>
      <c r="C6448" s="7">
        <v>24.900003922188699</v>
      </c>
      <c r="D6448" s="7">
        <v>35.031656009325197</v>
      </c>
      <c r="E6448" s="19" t="s">
        <v>6613</v>
      </c>
      <c r="F6448" s="46">
        <f>INDEX(Δεδομένα!$P:$P,MATCH('2021'!E6448,Δεδομένα!$O:$O,0))</f>
        <v>209</v>
      </c>
      <c r="G6448" s="49" t="s">
        <v>6614</v>
      </c>
      <c r="H6448" s="51" t="str">
        <f>INDEX(Δεδομένα!B$1:B$51,MATCH('2021'!G6448,Δεδομένα!A$1:A$51,0))</f>
        <v>ΚΡΗΤΗΣ</v>
      </c>
      <c r="I6448" s="53">
        <f>INDEX(Δεδομένα!E$1:E$13,MATCH('2021'!H6448,Δεδομένα!D$1:D$13,0))</f>
        <v>12</v>
      </c>
      <c r="J6448" s="4">
        <v>44411</v>
      </c>
      <c r="K6448" s="3" t="s">
        <v>601</v>
      </c>
      <c r="L6448" s="17" t="str">
        <f t="shared" si="520"/>
        <v>03/08/2021 14:58</v>
      </c>
      <c r="M6448" s="4">
        <v>44411</v>
      </c>
      <c r="N6448" s="3" t="s">
        <v>464</v>
      </c>
      <c r="O6448" s="17" t="str">
        <f t="shared" si="521"/>
        <v>03/08/2021 18:20</v>
      </c>
      <c r="P6448" s="24">
        <f t="shared" si="522"/>
        <v>0.14027777777664596</v>
      </c>
      <c r="Q6448" s="28">
        <v>0</v>
      </c>
      <c r="R6448" s="27">
        <f t="shared" si="523"/>
        <v>201.99999999837019</v>
      </c>
      <c r="S6448" s="3" t="s">
        <v>4</v>
      </c>
      <c r="T6448" s="3" t="s">
        <v>6615</v>
      </c>
      <c r="U6448" s="3" t="s">
        <v>6655</v>
      </c>
      <c r="V6448" s="3" t="s">
        <v>6658</v>
      </c>
      <c r="W6448" s="5">
        <v>0</v>
      </c>
      <c r="X6448" s="5">
        <v>0.5</v>
      </c>
      <c r="Y6448" s="5">
        <v>0</v>
      </c>
      <c r="Z6448" s="5">
        <v>0</v>
      </c>
      <c r="AA6448" s="5">
        <v>1</v>
      </c>
      <c r="AB6448" s="5">
        <v>0</v>
      </c>
      <c r="AC6448" s="5">
        <v>0</v>
      </c>
      <c r="AD6448" s="5">
        <v>0</v>
      </c>
      <c r="AE6448" s="2">
        <v>13</v>
      </c>
      <c r="AF6448" s="2">
        <v>0</v>
      </c>
      <c r="AG6448" s="2">
        <v>0</v>
      </c>
      <c r="AH6448" s="2">
        <v>0</v>
      </c>
      <c r="AI6448" s="2">
        <v>0</v>
      </c>
      <c r="AJ6448" s="2">
        <v>5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</row>
    <row r="6449" spans="1:46" x14ac:dyDescent="0.2">
      <c r="A6449" s="2">
        <v>1697298</v>
      </c>
      <c r="B6449" s="2">
        <v>891940</v>
      </c>
      <c r="D6449" s="2"/>
      <c r="E6449" s="19" t="s">
        <v>6613</v>
      </c>
      <c r="F6449" s="46">
        <f>INDEX(Δεδομένα!$P:$P,MATCH('2021'!E6449,Δεδομένα!$O:$O,0))</f>
        <v>209</v>
      </c>
      <c r="G6449" s="49" t="s">
        <v>6614</v>
      </c>
      <c r="H6449" s="51" t="str">
        <f>INDEX(Δεδομένα!B$1:B$51,MATCH('2021'!G6449,Δεδομένα!A$1:A$51,0))</f>
        <v>ΚΡΗΤΗΣ</v>
      </c>
      <c r="I6449" s="53">
        <f>INDEX(Δεδομένα!E$1:E$13,MATCH('2021'!H6449,Δεδομένα!D$1:D$13,0))</f>
        <v>12</v>
      </c>
      <c r="J6449" s="4">
        <v>44456</v>
      </c>
      <c r="K6449" s="3" t="s">
        <v>862</v>
      </c>
      <c r="L6449" s="17" t="str">
        <f t="shared" ref="L6449:L6510" si="524">_xlfn.CONCAT(TEXT(J6449,"ηη/μμ/εεε")," ",TEXT(K6449,"ωω:λλ"))</f>
        <v>17/09/2021 13:54</v>
      </c>
      <c r="M6449" s="4">
        <v>44456</v>
      </c>
      <c r="N6449" s="3" t="s">
        <v>310</v>
      </c>
      <c r="O6449" s="17" t="str">
        <f t="shared" ref="O6449:O6510" si="525">_xlfn.CONCAT(TEXT(M6449,"ηη/μμ/εεε")," ",TEXT(N6449,"ωω:λλ"))</f>
        <v>17/09/2021 15:05</v>
      </c>
      <c r="P6449" s="24">
        <f t="shared" ref="P6449:P6510" si="526">O6449-L6449</f>
        <v>4.930555554892635E-2</v>
      </c>
      <c r="Q6449" s="28">
        <v>0</v>
      </c>
      <c r="R6449" s="27">
        <f t="shared" ref="R6449:R6510" si="527">P6449*(24*60)</f>
        <v>70.999999990453944</v>
      </c>
      <c r="S6449" s="3" t="s">
        <v>4</v>
      </c>
      <c r="T6449" s="3" t="s">
        <v>6615</v>
      </c>
      <c r="U6449" s="3" t="s">
        <v>6659</v>
      </c>
      <c r="V6449" s="3" t="s">
        <v>6660</v>
      </c>
      <c r="W6449" s="5">
        <v>0</v>
      </c>
      <c r="X6449" s="5">
        <v>0</v>
      </c>
      <c r="Y6449" s="5">
        <v>0</v>
      </c>
      <c r="Z6449" s="5">
        <v>0.3</v>
      </c>
      <c r="AA6449" s="5">
        <v>0</v>
      </c>
      <c r="AB6449" s="5">
        <v>0</v>
      </c>
      <c r="AC6449" s="5">
        <v>0</v>
      </c>
      <c r="AD6449" s="5">
        <v>0</v>
      </c>
      <c r="AE6449" s="2">
        <v>4</v>
      </c>
      <c r="AF6449" s="2">
        <v>0</v>
      </c>
      <c r="AG6449" s="2">
        <v>0</v>
      </c>
      <c r="AH6449" s="2">
        <v>0</v>
      </c>
      <c r="AI6449" s="2">
        <v>0</v>
      </c>
      <c r="AJ6449" s="2">
        <v>2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</row>
    <row r="6450" spans="1:46" x14ac:dyDescent="0.2">
      <c r="A6450" s="2">
        <v>1705531</v>
      </c>
      <c r="B6450" s="2">
        <v>901257</v>
      </c>
      <c r="C6450" s="7">
        <v>24.959812657902301</v>
      </c>
      <c r="D6450" s="7">
        <v>35.027921608473797</v>
      </c>
      <c r="E6450" s="19" t="s">
        <v>6613</v>
      </c>
      <c r="F6450" s="46">
        <f>INDEX(Δεδομένα!$P:$P,MATCH('2021'!E6450,Δεδομένα!$O:$O,0))</f>
        <v>209</v>
      </c>
      <c r="G6450" s="49" t="s">
        <v>6614</v>
      </c>
      <c r="H6450" s="51" t="str">
        <f>INDEX(Δεδομένα!B$1:B$51,MATCH('2021'!G6450,Δεδομένα!A$1:A$51,0))</f>
        <v>ΚΡΗΤΗΣ</v>
      </c>
      <c r="I6450" s="53">
        <f>INDEX(Δεδομένα!E$1:E$13,MATCH('2021'!H6450,Δεδομένα!D$1:D$13,0))</f>
        <v>12</v>
      </c>
      <c r="J6450" s="4">
        <v>44484</v>
      </c>
      <c r="K6450" s="3" t="s">
        <v>799</v>
      </c>
      <c r="L6450" s="17" t="str">
        <f t="shared" si="524"/>
        <v>15/10/2021 19:06</v>
      </c>
      <c r="M6450" s="4">
        <v>44484</v>
      </c>
      <c r="N6450" s="3" t="s">
        <v>1007</v>
      </c>
      <c r="O6450" s="17" t="str">
        <f t="shared" si="525"/>
        <v>15/10/2021 22:05</v>
      </c>
      <c r="P6450" s="24">
        <f t="shared" si="526"/>
        <v>0.12430555556056788</v>
      </c>
      <c r="Q6450" s="28">
        <v>0</v>
      </c>
      <c r="R6450" s="27">
        <f t="shared" si="527"/>
        <v>179.00000000721775</v>
      </c>
      <c r="S6450" s="3" t="s">
        <v>4</v>
      </c>
      <c r="T6450" s="3" t="s">
        <v>6615</v>
      </c>
      <c r="U6450" s="3" t="s">
        <v>123</v>
      </c>
      <c r="V6450" s="3" t="s">
        <v>6661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0.1</v>
      </c>
      <c r="AD6450" s="5">
        <v>0</v>
      </c>
      <c r="AE6450" s="2">
        <v>2</v>
      </c>
      <c r="AF6450" s="2">
        <v>0</v>
      </c>
      <c r="AG6450" s="2">
        <v>0</v>
      </c>
      <c r="AH6450" s="2">
        <v>0</v>
      </c>
      <c r="AI6450" s="2">
        <v>0</v>
      </c>
      <c r="AJ6450" s="2">
        <v>1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</row>
    <row r="6451" spans="1:46" x14ac:dyDescent="0.2">
      <c r="A6451" s="2">
        <v>1706982</v>
      </c>
      <c r="B6451" s="2">
        <v>903120</v>
      </c>
      <c r="C6451" s="2"/>
      <c r="D6451" s="2"/>
      <c r="E6451" s="19" t="s">
        <v>6613</v>
      </c>
      <c r="F6451" s="46">
        <f>INDEX(Δεδομένα!$P:$P,MATCH('2021'!E6451,Δεδομένα!$O:$O,0))</f>
        <v>209</v>
      </c>
      <c r="G6451" s="49" t="s">
        <v>6614</v>
      </c>
      <c r="H6451" s="51" t="str">
        <f>INDEX(Δεδομένα!B$1:B$51,MATCH('2021'!G6451,Δεδομένα!A$1:A$51,0))</f>
        <v>ΚΡΗΤΗΣ</v>
      </c>
      <c r="I6451" s="53">
        <f>INDEX(Δεδομένα!E$1:E$13,MATCH('2021'!H6451,Δεδομένα!D$1:D$13,0))</f>
        <v>12</v>
      </c>
      <c r="J6451" s="4">
        <v>44490</v>
      </c>
      <c r="K6451" s="3" t="s">
        <v>150</v>
      </c>
      <c r="L6451" s="17" t="str">
        <f t="shared" si="524"/>
        <v>21/10/2021 19:00</v>
      </c>
      <c r="M6451" s="4">
        <v>44490</v>
      </c>
      <c r="N6451" s="3" t="s">
        <v>147</v>
      </c>
      <c r="O6451" s="17" t="str">
        <f t="shared" si="525"/>
        <v>21/10/2021 20:00</v>
      </c>
      <c r="P6451" s="24">
        <f t="shared" si="526"/>
        <v>4.1666666671517305E-2</v>
      </c>
      <c r="Q6451" s="28">
        <v>0</v>
      </c>
      <c r="R6451" s="27">
        <f t="shared" si="527"/>
        <v>60.000000006984919</v>
      </c>
      <c r="S6451" s="3" t="s">
        <v>4</v>
      </c>
      <c r="T6451" s="3" t="s">
        <v>6615</v>
      </c>
      <c r="U6451" s="3" t="s">
        <v>6624</v>
      </c>
      <c r="V6451" s="3" t="s">
        <v>2947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5</v>
      </c>
      <c r="AD6451" s="5">
        <v>0</v>
      </c>
      <c r="AE6451" s="2">
        <v>4</v>
      </c>
      <c r="AF6451" s="2">
        <v>0</v>
      </c>
      <c r="AG6451" s="2">
        <v>0</v>
      </c>
      <c r="AH6451" s="2">
        <v>0</v>
      </c>
      <c r="AI6451" s="2">
        <v>0</v>
      </c>
      <c r="AJ6451" s="2">
        <v>2</v>
      </c>
      <c r="AK6451" s="2">
        <v>0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</row>
    <row r="6452" spans="1:46" x14ac:dyDescent="0.2">
      <c r="A6452" s="2">
        <v>1707470</v>
      </c>
      <c r="B6452" s="2">
        <v>903557</v>
      </c>
      <c r="C6452" s="7">
        <v>24.742998983024599</v>
      </c>
      <c r="D6452" s="7">
        <v>35.093568728714601</v>
      </c>
      <c r="E6452" s="19" t="s">
        <v>6613</v>
      </c>
      <c r="F6452" s="46">
        <f>INDEX(Δεδομένα!$P:$P,MATCH('2021'!E6452,Δεδομένα!$O:$O,0))</f>
        <v>209</v>
      </c>
      <c r="G6452" s="49" t="s">
        <v>6614</v>
      </c>
      <c r="H6452" s="51" t="str">
        <f>INDEX(Δεδομένα!B$1:B$51,MATCH('2021'!G6452,Δεδομένα!A$1:A$51,0))</f>
        <v>ΚΡΗΤΗΣ</v>
      </c>
      <c r="I6452" s="53">
        <f>INDEX(Δεδομένα!E$1:E$13,MATCH('2021'!H6452,Δεδομένα!D$1:D$13,0))</f>
        <v>12</v>
      </c>
      <c r="J6452" s="4">
        <v>44492</v>
      </c>
      <c r="K6452" s="3" t="s">
        <v>241</v>
      </c>
      <c r="L6452" s="17" t="str">
        <f t="shared" si="524"/>
        <v>23/10/2021 13:15</v>
      </c>
      <c r="M6452" s="4">
        <v>44492</v>
      </c>
      <c r="N6452" s="3" t="s">
        <v>942</v>
      </c>
      <c r="O6452" s="17" t="str">
        <f t="shared" si="525"/>
        <v>23/10/2021 15:12</v>
      </c>
      <c r="P6452" s="24">
        <f t="shared" si="526"/>
        <v>8.1249999995634425E-2</v>
      </c>
      <c r="Q6452" s="28">
        <v>0</v>
      </c>
      <c r="R6452" s="27">
        <f t="shared" si="527"/>
        <v>116.99999999371357</v>
      </c>
      <c r="S6452" s="3" t="s">
        <v>4</v>
      </c>
      <c r="T6452" s="3" t="s">
        <v>6615</v>
      </c>
      <c r="U6452" s="3" t="s">
        <v>3839</v>
      </c>
      <c r="V6452" s="3" t="s">
        <v>3839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0.1</v>
      </c>
      <c r="AC6452" s="5">
        <v>0</v>
      </c>
      <c r="AD6452" s="5">
        <v>0</v>
      </c>
      <c r="AE6452" s="2">
        <v>4</v>
      </c>
      <c r="AF6452" s="2">
        <v>0</v>
      </c>
      <c r="AG6452" s="2">
        <v>0</v>
      </c>
      <c r="AH6452" s="2">
        <v>0</v>
      </c>
      <c r="AI6452" s="2">
        <v>0</v>
      </c>
      <c r="AJ6452" s="2">
        <v>2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</row>
    <row r="6453" spans="1:46" x14ac:dyDescent="0.2">
      <c r="A6453" s="2">
        <v>1707471</v>
      </c>
      <c r="B6453" s="2">
        <v>903620</v>
      </c>
      <c r="C6453" s="7">
        <v>24.912044569157</v>
      </c>
      <c r="D6453" s="7">
        <v>35.053864159632198</v>
      </c>
      <c r="E6453" s="19" t="s">
        <v>6613</v>
      </c>
      <c r="F6453" s="46">
        <f>INDEX(Δεδομένα!$P:$P,MATCH('2021'!E6453,Δεδομένα!$O:$O,0))</f>
        <v>209</v>
      </c>
      <c r="G6453" s="49" t="s">
        <v>6614</v>
      </c>
      <c r="H6453" s="51" t="str">
        <f>INDEX(Δεδομένα!B$1:B$51,MATCH('2021'!G6453,Δεδομένα!A$1:A$51,0))</f>
        <v>ΚΡΗΤΗΣ</v>
      </c>
      <c r="I6453" s="53">
        <f>INDEX(Δεδομένα!E$1:E$13,MATCH('2021'!H6453,Δεδομένα!D$1:D$13,0))</f>
        <v>12</v>
      </c>
      <c r="J6453" s="4">
        <v>44492</v>
      </c>
      <c r="K6453" s="3" t="s">
        <v>530</v>
      </c>
      <c r="L6453" s="17" t="str">
        <f t="shared" si="524"/>
        <v>23/10/2021 16:05</v>
      </c>
      <c r="M6453" s="4">
        <v>44492</v>
      </c>
      <c r="N6453" s="3" t="s">
        <v>1305</v>
      </c>
      <c r="O6453" s="17" t="str">
        <f t="shared" si="525"/>
        <v>23/10/2021 17:02</v>
      </c>
      <c r="P6453" s="24">
        <f t="shared" si="526"/>
        <v>3.9583333331393078E-2</v>
      </c>
      <c r="Q6453" s="28">
        <v>0</v>
      </c>
      <c r="R6453" s="27">
        <f t="shared" si="527"/>
        <v>56.999999997206032</v>
      </c>
      <c r="S6453" s="3" t="s">
        <v>4</v>
      </c>
      <c r="T6453" s="3" t="s">
        <v>6615</v>
      </c>
      <c r="U6453" s="3" t="s">
        <v>6662</v>
      </c>
      <c r="V6453" s="3" t="s">
        <v>6663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0.1</v>
      </c>
      <c r="AC6453" s="5">
        <v>0</v>
      </c>
      <c r="AD6453" s="5">
        <v>0</v>
      </c>
      <c r="AE6453" s="2">
        <v>2</v>
      </c>
      <c r="AF6453" s="2">
        <v>0</v>
      </c>
      <c r="AG6453" s="2">
        <v>0</v>
      </c>
      <c r="AH6453" s="2">
        <v>0</v>
      </c>
      <c r="AI6453" s="2">
        <v>0</v>
      </c>
      <c r="AJ6453" s="2">
        <v>1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</row>
    <row r="6454" spans="1:46" x14ac:dyDescent="0.2">
      <c r="A6454" s="2">
        <v>1708405</v>
      </c>
      <c r="B6454" s="2">
        <v>905240</v>
      </c>
      <c r="C6454" s="7">
        <v>24.9565315246582</v>
      </c>
      <c r="D6454" s="7">
        <v>35.125892639160199</v>
      </c>
      <c r="E6454" s="19" t="s">
        <v>6613</v>
      </c>
      <c r="F6454" s="46">
        <f>INDEX(Δεδομένα!$P:$P,MATCH('2021'!E6454,Δεδομένα!$O:$O,0))</f>
        <v>209</v>
      </c>
      <c r="G6454" s="49" t="s">
        <v>6614</v>
      </c>
      <c r="H6454" s="51" t="str">
        <f>INDEX(Δεδομένα!B$1:B$51,MATCH('2021'!G6454,Δεδομένα!A$1:A$51,0))</f>
        <v>ΚΡΗΤΗΣ</v>
      </c>
      <c r="I6454" s="53">
        <f>INDEX(Δεδομένα!E$1:E$13,MATCH('2021'!H6454,Δεδομένα!D$1:D$13,0))</f>
        <v>12</v>
      </c>
      <c r="J6454" s="4">
        <v>44498</v>
      </c>
      <c r="K6454" s="3" t="s">
        <v>131</v>
      </c>
      <c r="L6454" s="17" t="str">
        <f t="shared" si="524"/>
        <v>29/10/2021 19:15</v>
      </c>
      <c r="M6454" s="4">
        <v>44498</v>
      </c>
      <c r="N6454" s="3" t="s">
        <v>1238</v>
      </c>
      <c r="O6454" s="17" t="str">
        <f t="shared" si="525"/>
        <v>29/10/2021 21:05</v>
      </c>
      <c r="P6454" s="24">
        <f t="shared" si="526"/>
        <v>7.6388888883229811E-2</v>
      </c>
      <c r="Q6454" s="28">
        <v>0</v>
      </c>
      <c r="R6454" s="27">
        <f t="shared" si="527"/>
        <v>109.99999999185093</v>
      </c>
      <c r="S6454" s="3" t="s">
        <v>4</v>
      </c>
      <c r="T6454" s="3" t="s">
        <v>6618</v>
      </c>
      <c r="U6454" s="3" t="s">
        <v>4623</v>
      </c>
      <c r="V6454" s="3" t="s">
        <v>6664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0.3</v>
      </c>
      <c r="AD6454" s="5">
        <v>0</v>
      </c>
      <c r="AE6454" s="2">
        <v>4</v>
      </c>
      <c r="AF6454" s="2">
        <v>0</v>
      </c>
      <c r="AG6454" s="2">
        <v>0</v>
      </c>
      <c r="AH6454" s="2">
        <v>0</v>
      </c>
      <c r="AI6454" s="2">
        <v>0</v>
      </c>
      <c r="AJ6454" s="2">
        <v>2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</row>
    <row r="6455" spans="1:46" x14ac:dyDescent="0.2">
      <c r="A6455" s="2">
        <v>1708406</v>
      </c>
      <c r="B6455" s="2">
        <v>905344</v>
      </c>
      <c r="C6455" s="7">
        <v>24.872977886326201</v>
      </c>
      <c r="D6455" s="7">
        <v>35.039475244709998</v>
      </c>
      <c r="E6455" s="19" t="s">
        <v>6613</v>
      </c>
      <c r="F6455" s="46">
        <f>INDEX(Δεδομένα!$P:$P,MATCH('2021'!E6455,Δεδομένα!$O:$O,0))</f>
        <v>209</v>
      </c>
      <c r="G6455" s="49" t="s">
        <v>6614</v>
      </c>
      <c r="H6455" s="51" t="str">
        <f>INDEX(Δεδομένα!B$1:B$51,MATCH('2021'!G6455,Δεδομένα!A$1:A$51,0))</f>
        <v>ΚΡΗΤΗΣ</v>
      </c>
      <c r="I6455" s="53">
        <f>INDEX(Δεδομένα!E$1:E$13,MATCH('2021'!H6455,Δεδομένα!D$1:D$13,0))</f>
        <v>12</v>
      </c>
      <c r="J6455" s="4">
        <v>44499</v>
      </c>
      <c r="K6455" s="3" t="s">
        <v>428</v>
      </c>
      <c r="L6455" s="17" t="str">
        <f t="shared" si="524"/>
        <v>30/10/2021 10:20</v>
      </c>
      <c r="M6455" s="4">
        <v>44499</v>
      </c>
      <c r="N6455" s="3" t="s">
        <v>1699</v>
      </c>
      <c r="O6455" s="17" t="str">
        <f t="shared" si="525"/>
        <v>30/10/2021 13:03</v>
      </c>
      <c r="P6455" s="24">
        <f t="shared" si="526"/>
        <v>0.1131944444423425</v>
      </c>
      <c r="Q6455" s="28">
        <v>0</v>
      </c>
      <c r="R6455" s="27">
        <f t="shared" si="527"/>
        <v>162.9999999969732</v>
      </c>
      <c r="S6455" s="3" t="s">
        <v>4</v>
      </c>
      <c r="T6455" s="3" t="s">
        <v>6615</v>
      </c>
      <c r="U6455" s="3" t="s">
        <v>6623</v>
      </c>
      <c r="V6455" s="3" t="s">
        <v>6665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0.5</v>
      </c>
      <c r="AD6455" s="5">
        <v>0</v>
      </c>
      <c r="AE6455" s="2">
        <v>2</v>
      </c>
      <c r="AF6455" s="2">
        <v>0</v>
      </c>
      <c r="AG6455" s="2">
        <v>0</v>
      </c>
      <c r="AH6455" s="2">
        <v>0</v>
      </c>
      <c r="AI6455" s="2">
        <v>0</v>
      </c>
      <c r="AJ6455" s="2">
        <v>1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</row>
    <row r="6456" spans="1:46" x14ac:dyDescent="0.2">
      <c r="A6456" s="2">
        <v>1708407</v>
      </c>
      <c r="B6456" s="2">
        <v>905439</v>
      </c>
      <c r="C6456" s="2"/>
      <c r="D6456" s="2"/>
      <c r="E6456" s="19" t="s">
        <v>6613</v>
      </c>
      <c r="F6456" s="46">
        <f>INDEX(Δεδομένα!$P:$P,MATCH('2021'!E6456,Δεδομένα!$O:$O,0))</f>
        <v>209</v>
      </c>
      <c r="G6456" s="49" t="s">
        <v>6614</v>
      </c>
      <c r="H6456" s="51" t="str">
        <f>INDEX(Δεδομένα!B$1:B$51,MATCH('2021'!G6456,Δεδομένα!A$1:A$51,0))</f>
        <v>ΚΡΗΤΗΣ</v>
      </c>
      <c r="I6456" s="53">
        <f>INDEX(Δεδομένα!E$1:E$13,MATCH('2021'!H6456,Δεδομένα!D$1:D$13,0))</f>
        <v>12</v>
      </c>
      <c r="J6456" s="4">
        <v>44499</v>
      </c>
      <c r="K6456" s="3" t="s">
        <v>202</v>
      </c>
      <c r="L6456" s="17" t="str">
        <f t="shared" si="524"/>
        <v>30/10/2021 16:33</v>
      </c>
      <c r="M6456" s="4">
        <v>44499</v>
      </c>
      <c r="N6456" s="3" t="s">
        <v>370</v>
      </c>
      <c r="O6456" s="17" t="str">
        <f t="shared" si="525"/>
        <v>30/10/2021 17:45</v>
      </c>
      <c r="P6456" s="24">
        <f t="shared" si="526"/>
        <v>5.0000000002910383E-2</v>
      </c>
      <c r="Q6456" s="28">
        <v>0</v>
      </c>
      <c r="R6456" s="27">
        <f t="shared" si="527"/>
        <v>72.000000004190952</v>
      </c>
      <c r="S6456" s="3" t="s">
        <v>4</v>
      </c>
      <c r="T6456" s="3" t="s">
        <v>6615</v>
      </c>
      <c r="U6456" s="3" t="s">
        <v>6666</v>
      </c>
      <c r="V6456" s="3" t="s">
        <v>6667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0.1</v>
      </c>
      <c r="AD6456" s="5">
        <v>0</v>
      </c>
      <c r="AE6456" s="2">
        <v>2</v>
      </c>
      <c r="AF6456" s="2">
        <v>0</v>
      </c>
      <c r="AG6456" s="2">
        <v>0</v>
      </c>
      <c r="AH6456" s="2">
        <v>0</v>
      </c>
      <c r="AI6456" s="2">
        <v>0</v>
      </c>
      <c r="AJ6456" s="2">
        <v>1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</row>
    <row r="6457" spans="1:46" x14ac:dyDescent="0.2">
      <c r="A6457" s="2">
        <v>1712912</v>
      </c>
      <c r="B6457" s="2">
        <v>908572</v>
      </c>
      <c r="C6457" s="2"/>
      <c r="D6457" s="2"/>
      <c r="E6457" s="19" t="s">
        <v>6613</v>
      </c>
      <c r="F6457" s="46">
        <f>INDEX(Δεδομένα!$P:$P,MATCH('2021'!E6457,Δεδομένα!$O:$O,0))</f>
        <v>209</v>
      </c>
      <c r="G6457" s="49" t="s">
        <v>6614</v>
      </c>
      <c r="H6457" s="51" t="str">
        <f>INDEX(Δεδομένα!B$1:B$51,MATCH('2021'!G6457,Δεδομένα!A$1:A$51,0))</f>
        <v>ΚΡΗΤΗΣ</v>
      </c>
      <c r="I6457" s="53">
        <f>INDEX(Δεδομένα!E$1:E$13,MATCH('2021'!H6457,Δεδομένα!D$1:D$13,0))</f>
        <v>12</v>
      </c>
      <c r="J6457" s="4">
        <v>44512</v>
      </c>
      <c r="K6457" s="3" t="s">
        <v>576</v>
      </c>
      <c r="L6457" s="17" t="str">
        <f t="shared" si="524"/>
        <v>12/11/2021 18:42</v>
      </c>
      <c r="M6457" s="4">
        <v>44512</v>
      </c>
      <c r="N6457" s="3" t="s">
        <v>125</v>
      </c>
      <c r="O6457" s="17" t="str">
        <f t="shared" si="525"/>
        <v>12/11/2021 20:30</v>
      </c>
      <c r="P6457" s="24">
        <f t="shared" si="526"/>
        <v>7.4999999997089617E-2</v>
      </c>
      <c r="Q6457" s="28">
        <v>0</v>
      </c>
      <c r="R6457" s="27">
        <f t="shared" si="527"/>
        <v>107.99999999580905</v>
      </c>
      <c r="S6457" s="3" t="s">
        <v>4</v>
      </c>
      <c r="T6457" s="3" t="s">
        <v>6615</v>
      </c>
      <c r="U6457" s="3" t="s">
        <v>6668</v>
      </c>
      <c r="V6457" s="3" t="s">
        <v>6669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0.5</v>
      </c>
      <c r="AD6457" s="5">
        <v>0</v>
      </c>
      <c r="AE6457" s="2">
        <v>2</v>
      </c>
      <c r="AF6457" s="2">
        <v>0</v>
      </c>
      <c r="AG6457" s="2">
        <v>0</v>
      </c>
      <c r="AH6457" s="2">
        <v>0</v>
      </c>
      <c r="AI6457" s="2">
        <v>0</v>
      </c>
      <c r="AJ6457" s="2">
        <v>1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</row>
    <row r="6458" spans="1:46" x14ac:dyDescent="0.2">
      <c r="A6458" s="2">
        <v>1712028</v>
      </c>
      <c r="B6458" s="2">
        <v>908652</v>
      </c>
      <c r="C6458" s="7">
        <v>24.779899296913001</v>
      </c>
      <c r="D6458" s="7">
        <v>35.0609442854512</v>
      </c>
      <c r="E6458" s="19" t="s">
        <v>6613</v>
      </c>
      <c r="F6458" s="46">
        <f>INDEX(Δεδομένα!$P:$P,MATCH('2021'!E6458,Δεδομένα!$O:$O,0))</f>
        <v>209</v>
      </c>
      <c r="G6458" s="49" t="s">
        <v>6614</v>
      </c>
      <c r="H6458" s="51" t="str">
        <f>INDEX(Δεδομένα!B$1:B$51,MATCH('2021'!G6458,Δεδομένα!A$1:A$51,0))</f>
        <v>ΚΡΗΤΗΣ</v>
      </c>
      <c r="I6458" s="53">
        <f>INDEX(Δεδομένα!E$1:E$13,MATCH('2021'!H6458,Δεδομένα!D$1:D$13,0))</f>
        <v>12</v>
      </c>
      <c r="J6458" s="4">
        <v>44513</v>
      </c>
      <c r="K6458" s="3" t="s">
        <v>1481</v>
      </c>
      <c r="L6458" s="17" t="str">
        <f t="shared" si="524"/>
        <v>13/11/2021 07:25</v>
      </c>
      <c r="M6458" s="4">
        <v>44513</v>
      </c>
      <c r="N6458" s="3" t="s">
        <v>1317</v>
      </c>
      <c r="O6458" s="17" t="str">
        <f t="shared" si="525"/>
        <v>13/11/2021 12:48</v>
      </c>
      <c r="P6458" s="24">
        <f t="shared" si="526"/>
        <v>0.22430555555183673</v>
      </c>
      <c r="Q6458" s="28">
        <v>0</v>
      </c>
      <c r="R6458" s="27">
        <f t="shared" si="527"/>
        <v>322.9999999946449</v>
      </c>
      <c r="S6458" s="3" t="s">
        <v>4</v>
      </c>
      <c r="T6458" s="3" t="s">
        <v>6615</v>
      </c>
      <c r="U6458" s="3" t="s">
        <v>6624</v>
      </c>
      <c r="V6458" s="3" t="s">
        <v>6629</v>
      </c>
      <c r="W6458" s="5">
        <v>0.2</v>
      </c>
      <c r="X6458" s="5">
        <v>0</v>
      </c>
      <c r="Y6458" s="5">
        <v>0</v>
      </c>
      <c r="Z6458" s="5">
        <v>0</v>
      </c>
      <c r="AA6458" s="5">
        <v>1.8</v>
      </c>
      <c r="AB6458" s="5">
        <v>0</v>
      </c>
      <c r="AC6458" s="5">
        <v>0</v>
      </c>
      <c r="AD6458" s="5">
        <v>0</v>
      </c>
      <c r="AE6458" s="2">
        <v>6</v>
      </c>
      <c r="AF6458" s="2">
        <v>0</v>
      </c>
      <c r="AG6458" s="2">
        <v>0</v>
      </c>
      <c r="AH6458" s="2">
        <v>0</v>
      </c>
      <c r="AI6458" s="2">
        <v>0</v>
      </c>
      <c r="AJ6458" s="2">
        <v>3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</row>
    <row r="6459" spans="1:46" x14ac:dyDescent="0.2">
      <c r="A6459" s="2">
        <v>1713934</v>
      </c>
      <c r="B6459" s="2">
        <v>909496</v>
      </c>
      <c r="C6459" s="7">
        <v>24.866530305798801</v>
      </c>
      <c r="D6459" s="7">
        <v>35.0700665967532</v>
      </c>
      <c r="E6459" s="19" t="s">
        <v>6613</v>
      </c>
      <c r="F6459" s="46">
        <f>INDEX(Δεδομένα!$P:$P,MATCH('2021'!E6459,Δεδομένα!$O:$O,0))</f>
        <v>209</v>
      </c>
      <c r="G6459" s="49" t="s">
        <v>6614</v>
      </c>
      <c r="H6459" s="51" t="str">
        <f>INDEX(Δεδομένα!B$1:B$51,MATCH('2021'!G6459,Δεδομένα!A$1:A$51,0))</f>
        <v>ΚΡΗΤΗΣ</v>
      </c>
      <c r="I6459" s="53">
        <f>INDEX(Δεδομένα!E$1:E$13,MATCH('2021'!H6459,Δεδομένα!D$1:D$13,0))</f>
        <v>12</v>
      </c>
      <c r="J6459" s="4">
        <v>44516</v>
      </c>
      <c r="K6459" s="3" t="s">
        <v>157</v>
      </c>
      <c r="L6459" s="17" t="str">
        <f t="shared" si="524"/>
        <v>16/11/2021 13:55</v>
      </c>
      <c r="M6459" s="4">
        <v>44516</v>
      </c>
      <c r="N6459" s="3" t="s">
        <v>42</v>
      </c>
      <c r="O6459" s="17" t="str">
        <f t="shared" si="525"/>
        <v>16/11/2021 14:30</v>
      </c>
      <c r="P6459" s="24">
        <f t="shared" si="526"/>
        <v>2.4305555554747116E-2</v>
      </c>
      <c r="Q6459" s="28">
        <v>0</v>
      </c>
      <c r="R6459" s="27">
        <f t="shared" si="527"/>
        <v>34.999999998835847</v>
      </c>
      <c r="S6459" s="3" t="s">
        <v>4</v>
      </c>
      <c r="T6459" s="3" t="s">
        <v>6615</v>
      </c>
      <c r="U6459" s="3" t="s">
        <v>6636</v>
      </c>
      <c r="V6459" s="3" t="s">
        <v>6636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0.05</v>
      </c>
      <c r="AD6459" s="5">
        <v>0</v>
      </c>
      <c r="AE6459" s="2">
        <v>2</v>
      </c>
      <c r="AF6459" s="2">
        <v>0</v>
      </c>
      <c r="AG6459" s="2">
        <v>0</v>
      </c>
      <c r="AH6459" s="2">
        <v>0</v>
      </c>
      <c r="AI6459" s="2">
        <v>0</v>
      </c>
      <c r="AJ6459" s="2">
        <v>1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</row>
    <row r="6460" spans="1:46" x14ac:dyDescent="0.2">
      <c r="A6460" s="2">
        <v>1717680</v>
      </c>
      <c r="B6460" s="2">
        <v>910882</v>
      </c>
      <c r="C6460" s="7">
        <v>25.066307541058201</v>
      </c>
      <c r="D6460" s="7">
        <v>35.111356743251697</v>
      </c>
      <c r="E6460" s="19" t="s">
        <v>6613</v>
      </c>
      <c r="F6460" s="46">
        <f>INDEX(Δεδομένα!$P:$P,MATCH('2021'!E6460,Δεδομένα!$O:$O,0))</f>
        <v>209</v>
      </c>
      <c r="G6460" s="49" t="s">
        <v>6614</v>
      </c>
      <c r="H6460" s="51" t="str">
        <f>INDEX(Δεδομένα!B$1:B$51,MATCH('2021'!G6460,Δεδομένα!A$1:A$51,0))</f>
        <v>ΚΡΗΤΗΣ</v>
      </c>
      <c r="I6460" s="53">
        <f>INDEX(Δεδομένα!E$1:E$13,MATCH('2021'!H6460,Δεδομένα!D$1:D$13,0))</f>
        <v>12</v>
      </c>
      <c r="J6460" s="4">
        <v>44522</v>
      </c>
      <c r="K6460" s="3" t="s">
        <v>17</v>
      </c>
      <c r="L6460" s="17" t="str">
        <f t="shared" si="524"/>
        <v>22/11/2021 18:00</v>
      </c>
      <c r="M6460" s="4">
        <v>44522</v>
      </c>
      <c r="N6460" s="3" t="s">
        <v>256</v>
      </c>
      <c r="O6460" s="17" t="str">
        <f t="shared" si="525"/>
        <v>22/11/2021 20:15</v>
      </c>
      <c r="P6460" s="24">
        <f t="shared" si="526"/>
        <v>9.375E-2</v>
      </c>
      <c r="Q6460" s="28">
        <v>0</v>
      </c>
      <c r="R6460" s="27">
        <f t="shared" si="527"/>
        <v>135</v>
      </c>
      <c r="S6460" s="3" t="s">
        <v>4</v>
      </c>
      <c r="T6460" s="3" t="s">
        <v>6618</v>
      </c>
      <c r="U6460" s="3" t="s">
        <v>6670</v>
      </c>
      <c r="V6460" s="3" t="s">
        <v>6670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0.3</v>
      </c>
      <c r="AE6460" s="2">
        <v>2</v>
      </c>
      <c r="AF6460" s="2">
        <v>0</v>
      </c>
      <c r="AG6460" s="2">
        <v>0</v>
      </c>
      <c r="AH6460" s="2">
        <v>0</v>
      </c>
      <c r="AI6460" s="2">
        <v>0</v>
      </c>
      <c r="AJ6460" s="2">
        <v>1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</row>
    <row r="6461" spans="1:46" x14ac:dyDescent="0.2">
      <c r="A6461" s="2">
        <v>1717658</v>
      </c>
      <c r="B6461" s="2">
        <v>912830</v>
      </c>
      <c r="C6461" s="7">
        <v>24.8432171846603</v>
      </c>
      <c r="D6461" s="7">
        <v>35.026816061506999</v>
      </c>
      <c r="E6461" s="19" t="s">
        <v>6613</v>
      </c>
      <c r="F6461" s="46">
        <f>INDEX(Δεδομένα!$P:$P,MATCH('2021'!E6461,Δεδομένα!$O:$O,0))</f>
        <v>209</v>
      </c>
      <c r="G6461" s="49" t="s">
        <v>6614</v>
      </c>
      <c r="H6461" s="51" t="str">
        <f>INDEX(Δεδομένα!B$1:B$51,MATCH('2021'!G6461,Δεδομένα!A$1:A$51,0))</f>
        <v>ΚΡΗΤΗΣ</v>
      </c>
      <c r="I6461" s="53">
        <f>INDEX(Δεδομένα!E$1:E$13,MATCH('2021'!H6461,Δεδομένα!D$1:D$13,0))</f>
        <v>12</v>
      </c>
      <c r="J6461" s="4">
        <v>44529</v>
      </c>
      <c r="K6461" s="3" t="s">
        <v>6671</v>
      </c>
      <c r="L6461" s="17" t="str">
        <f t="shared" si="524"/>
        <v>29/11/2021 04:39</v>
      </c>
      <c r="M6461" s="4">
        <v>44529</v>
      </c>
      <c r="N6461" s="3" t="s">
        <v>2075</v>
      </c>
      <c r="O6461" s="17" t="str">
        <f t="shared" si="525"/>
        <v>29/11/2021 06:30</v>
      </c>
      <c r="P6461" s="24">
        <f t="shared" si="526"/>
        <v>7.7083333337213844E-2</v>
      </c>
      <c r="Q6461" s="28">
        <v>0</v>
      </c>
      <c r="R6461" s="27">
        <f t="shared" si="527"/>
        <v>111.00000000558794</v>
      </c>
      <c r="S6461" s="3" t="s">
        <v>4</v>
      </c>
      <c r="T6461" s="3" t="s">
        <v>6615</v>
      </c>
      <c r="U6461" s="3" t="s">
        <v>6616</v>
      </c>
      <c r="V6461" s="3" t="s">
        <v>6616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0.2</v>
      </c>
      <c r="AD6461" s="5">
        <v>0</v>
      </c>
      <c r="AE6461" s="2">
        <v>4</v>
      </c>
      <c r="AF6461" s="2">
        <v>0</v>
      </c>
      <c r="AG6461" s="2">
        <v>0</v>
      </c>
      <c r="AH6461" s="2">
        <v>0</v>
      </c>
      <c r="AI6461" s="2">
        <v>0</v>
      </c>
      <c r="AJ6461" s="2">
        <v>2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</row>
    <row r="6462" spans="1:46" x14ac:dyDescent="0.2">
      <c r="A6462" s="2">
        <v>1716818</v>
      </c>
      <c r="B6462" s="2">
        <v>913458</v>
      </c>
      <c r="C6462" s="7">
        <v>24.772301936686599</v>
      </c>
      <c r="D6462" s="7">
        <v>35.059405419717301</v>
      </c>
      <c r="E6462" s="19" t="s">
        <v>6613</v>
      </c>
      <c r="F6462" s="46">
        <f>INDEX(Δεδομένα!$P:$P,MATCH('2021'!E6462,Δεδομένα!$O:$O,0))</f>
        <v>209</v>
      </c>
      <c r="G6462" s="49" t="s">
        <v>6614</v>
      </c>
      <c r="H6462" s="51" t="str">
        <f>INDEX(Δεδομένα!B$1:B$51,MATCH('2021'!G6462,Δεδομένα!A$1:A$51,0))</f>
        <v>ΚΡΗΤΗΣ</v>
      </c>
      <c r="I6462" s="53">
        <f>INDEX(Δεδομένα!E$1:E$13,MATCH('2021'!H6462,Δεδομένα!D$1:D$13,0))</f>
        <v>12</v>
      </c>
      <c r="J6462" s="4">
        <v>44530</v>
      </c>
      <c r="K6462" s="3" t="s">
        <v>214</v>
      </c>
      <c r="L6462" s="17" t="str">
        <f t="shared" si="524"/>
        <v>30/11/2021 12:00</v>
      </c>
      <c r="M6462" s="4">
        <v>44531</v>
      </c>
      <c r="N6462" s="3" t="s">
        <v>81</v>
      </c>
      <c r="O6462" s="17" t="str">
        <f t="shared" si="525"/>
        <v>01/12/2021 14:07</v>
      </c>
      <c r="P6462" s="29">
        <f t="shared" si="526"/>
        <v>1.0881944444408873</v>
      </c>
      <c r="Q6462" s="30">
        <f>1*24</f>
        <v>24</v>
      </c>
      <c r="R6462" s="27">
        <f t="shared" si="527"/>
        <v>1566.9999999948777</v>
      </c>
      <c r="S6462" s="3" t="s">
        <v>4</v>
      </c>
      <c r="T6462" s="3" t="s">
        <v>6615</v>
      </c>
      <c r="U6462" s="3" t="s">
        <v>6624</v>
      </c>
      <c r="V6462" s="3" t="s">
        <v>6629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0.1</v>
      </c>
      <c r="AE6462" s="2">
        <v>2</v>
      </c>
      <c r="AF6462" s="2">
        <v>0</v>
      </c>
      <c r="AG6462" s="2">
        <v>0</v>
      </c>
      <c r="AH6462" s="2">
        <v>0</v>
      </c>
      <c r="AI6462" s="2">
        <v>0</v>
      </c>
      <c r="AJ6462" s="2">
        <v>1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</row>
    <row r="6463" spans="1:46" x14ac:dyDescent="0.2">
      <c r="A6463" s="2">
        <v>1717686</v>
      </c>
      <c r="B6463" s="2">
        <v>913585</v>
      </c>
      <c r="C6463" s="7">
        <v>24.8168839883114</v>
      </c>
      <c r="D6463" s="7">
        <v>35.048458911436903</v>
      </c>
      <c r="E6463" s="19" t="s">
        <v>6613</v>
      </c>
      <c r="F6463" s="46">
        <f>INDEX(Δεδομένα!$P:$P,MATCH('2021'!E6463,Δεδομένα!$O:$O,0))</f>
        <v>209</v>
      </c>
      <c r="G6463" s="49" t="s">
        <v>6614</v>
      </c>
      <c r="H6463" s="51" t="str">
        <f>INDEX(Δεδομένα!B$1:B$51,MATCH('2021'!G6463,Δεδομένα!A$1:A$51,0))</f>
        <v>ΚΡΗΤΗΣ</v>
      </c>
      <c r="I6463" s="53">
        <f>INDEX(Δεδομένα!E$1:E$13,MATCH('2021'!H6463,Δεδομένα!D$1:D$13,0))</f>
        <v>12</v>
      </c>
      <c r="J6463" s="4">
        <v>44530</v>
      </c>
      <c r="K6463" s="3" t="s">
        <v>461</v>
      </c>
      <c r="L6463" s="17" t="str">
        <f t="shared" si="524"/>
        <v>30/11/2021 17:00</v>
      </c>
      <c r="M6463" s="4">
        <v>44530</v>
      </c>
      <c r="N6463" s="3" t="s">
        <v>464</v>
      </c>
      <c r="O6463" s="17" t="str">
        <f t="shared" si="525"/>
        <v>30/11/2021 18:20</v>
      </c>
      <c r="P6463" s="24">
        <f t="shared" si="526"/>
        <v>5.5555555554747116E-2</v>
      </c>
      <c r="Q6463" s="28">
        <v>0</v>
      </c>
      <c r="R6463" s="27">
        <f t="shared" si="527"/>
        <v>79.999999998835847</v>
      </c>
      <c r="S6463" s="3" t="s">
        <v>4</v>
      </c>
      <c r="T6463" s="3" t="s">
        <v>6615</v>
      </c>
      <c r="U6463" s="3" t="s">
        <v>123</v>
      </c>
      <c r="V6463" s="3" t="s">
        <v>6672</v>
      </c>
      <c r="W6463" s="5">
        <v>0</v>
      </c>
      <c r="X6463" s="5">
        <v>0</v>
      </c>
      <c r="Y6463" s="5">
        <v>0</v>
      </c>
      <c r="Z6463" s="5">
        <v>0</v>
      </c>
      <c r="AA6463" s="5">
        <v>1.5</v>
      </c>
      <c r="AB6463" s="5">
        <v>0</v>
      </c>
      <c r="AC6463" s="5">
        <v>0</v>
      </c>
      <c r="AD6463" s="5">
        <v>0</v>
      </c>
      <c r="AE6463" s="2">
        <v>4</v>
      </c>
      <c r="AF6463" s="2">
        <v>0</v>
      </c>
      <c r="AG6463" s="2">
        <v>0</v>
      </c>
      <c r="AH6463" s="2">
        <v>0</v>
      </c>
      <c r="AI6463" s="2">
        <v>0</v>
      </c>
      <c r="AJ6463" s="2">
        <v>2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</row>
    <row r="6464" spans="1:46" x14ac:dyDescent="0.2">
      <c r="A6464" s="2">
        <v>1627572</v>
      </c>
      <c r="B6464" s="2">
        <v>815989</v>
      </c>
      <c r="C6464" s="7">
        <v>25.375670204298999</v>
      </c>
      <c r="D6464" s="7">
        <v>35.310646817306797</v>
      </c>
      <c r="E6464" s="19" t="s">
        <v>6673</v>
      </c>
      <c r="F6464" s="46">
        <f>INDEX(Δεδομένα!$P:$P,MATCH('2021'!E6464,Δεδομένα!$O:$O,0))</f>
        <v>210</v>
      </c>
      <c r="G6464" s="49" t="s">
        <v>6614</v>
      </c>
      <c r="H6464" s="51" t="str">
        <f>INDEX(Δεδομένα!B$1:B$51,MATCH('2021'!G6464,Δεδομένα!A$1:A$51,0))</f>
        <v>ΚΡΗΤΗΣ</v>
      </c>
      <c r="I6464" s="53">
        <f>INDEX(Δεδομένα!E$1:E$13,MATCH('2021'!H6464,Δεδομένα!D$1:D$13,0))</f>
        <v>12</v>
      </c>
      <c r="J6464" s="4">
        <v>44199</v>
      </c>
      <c r="K6464" s="3" t="s">
        <v>2</v>
      </c>
      <c r="L6464" s="17" t="str">
        <f t="shared" si="524"/>
        <v>03/01/2021 14:31</v>
      </c>
      <c r="M6464" s="4">
        <v>44199</v>
      </c>
      <c r="N6464" s="3" t="s">
        <v>1648</v>
      </c>
      <c r="O6464" s="17" t="str">
        <f t="shared" si="525"/>
        <v>03/01/2021 16:08</v>
      </c>
      <c r="P6464" s="24">
        <f t="shared" si="526"/>
        <v>6.7361111112404615E-2</v>
      </c>
      <c r="Q6464" s="28">
        <v>0</v>
      </c>
      <c r="R6464" s="27">
        <f t="shared" si="527"/>
        <v>97.000000001862645</v>
      </c>
      <c r="S6464" s="3" t="s">
        <v>4</v>
      </c>
      <c r="T6464" s="3" t="s">
        <v>6674</v>
      </c>
      <c r="U6464" s="3" t="s">
        <v>6675</v>
      </c>
      <c r="V6464" s="3" t="s">
        <v>6676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0.1</v>
      </c>
      <c r="AD6464" s="5">
        <v>0</v>
      </c>
      <c r="AE6464" s="2">
        <v>3</v>
      </c>
      <c r="AF6464" s="2">
        <v>0</v>
      </c>
      <c r="AG6464" s="2">
        <v>0</v>
      </c>
      <c r="AH6464" s="2">
        <v>0</v>
      </c>
      <c r="AI6464" s="2">
        <v>0</v>
      </c>
      <c r="AJ6464" s="2">
        <v>1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 t="s">
        <v>4</v>
      </c>
      <c r="AT6464" s="2" t="s">
        <v>4</v>
      </c>
    </row>
    <row r="6465" spans="1:46" x14ac:dyDescent="0.2">
      <c r="A6465" s="2">
        <v>1675540</v>
      </c>
      <c r="B6465" s="2">
        <v>863889</v>
      </c>
      <c r="C6465" s="7">
        <v>25.294130569593499</v>
      </c>
      <c r="D6465" s="7">
        <v>35.313007774187398</v>
      </c>
      <c r="E6465" s="19" t="s">
        <v>6673</v>
      </c>
      <c r="F6465" s="46">
        <f>INDEX(Δεδομένα!$P:$P,MATCH('2021'!E6465,Δεδομένα!$O:$O,0))</f>
        <v>210</v>
      </c>
      <c r="G6465" s="49" t="s">
        <v>6614</v>
      </c>
      <c r="H6465" s="51" t="str">
        <f>INDEX(Δεδομένα!B$1:B$51,MATCH('2021'!G6465,Δεδομένα!A$1:A$51,0))</f>
        <v>ΚΡΗΤΗΣ</v>
      </c>
      <c r="I6465" s="53">
        <f>INDEX(Δεδομένα!E$1:E$13,MATCH('2021'!H6465,Δεδομένα!D$1:D$13,0))</f>
        <v>12</v>
      </c>
      <c r="J6465" s="4">
        <v>44369</v>
      </c>
      <c r="K6465" s="3" t="s">
        <v>59</v>
      </c>
      <c r="L6465" s="17" t="str">
        <f t="shared" si="524"/>
        <v>22/06/2021 13:34</v>
      </c>
      <c r="M6465" s="4">
        <v>44371</v>
      </c>
      <c r="N6465" s="3" t="s">
        <v>2237</v>
      </c>
      <c r="O6465" s="17" t="str">
        <f t="shared" si="525"/>
        <v>24/06/2021 21:52</v>
      </c>
      <c r="P6465" s="29">
        <f t="shared" si="526"/>
        <v>2.3458333333328483</v>
      </c>
      <c r="Q6465" s="30">
        <f>2*24</f>
        <v>48</v>
      </c>
      <c r="R6465" s="27">
        <f t="shared" si="527"/>
        <v>3377.9999999993015</v>
      </c>
      <c r="S6465" s="3" t="s">
        <v>4</v>
      </c>
      <c r="T6465" s="3" t="s">
        <v>6674</v>
      </c>
      <c r="U6465" s="3" t="s">
        <v>6677</v>
      </c>
      <c r="V6465" s="3" t="s">
        <v>6678</v>
      </c>
      <c r="W6465" s="5">
        <v>0</v>
      </c>
      <c r="X6465" s="5">
        <v>200</v>
      </c>
      <c r="Y6465" s="5">
        <v>0</v>
      </c>
      <c r="Z6465" s="5">
        <v>80</v>
      </c>
      <c r="AA6465" s="5">
        <v>0</v>
      </c>
      <c r="AB6465" s="5">
        <v>0</v>
      </c>
      <c r="AC6465" s="5">
        <v>0</v>
      </c>
      <c r="AD6465" s="5">
        <v>0</v>
      </c>
      <c r="AE6465" s="2">
        <v>80</v>
      </c>
      <c r="AF6465" s="2">
        <v>15</v>
      </c>
      <c r="AG6465" s="2">
        <v>0</v>
      </c>
      <c r="AH6465" s="2">
        <v>4</v>
      </c>
      <c r="AI6465" s="2">
        <v>7</v>
      </c>
      <c r="AJ6465" s="2">
        <v>31</v>
      </c>
      <c r="AK6465" s="2">
        <v>0</v>
      </c>
      <c r="AL6465" s="2">
        <v>3</v>
      </c>
      <c r="AM6465" s="2">
        <v>1</v>
      </c>
      <c r="AN6465" s="2">
        <v>2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</row>
    <row r="6466" spans="1:46" x14ac:dyDescent="0.2">
      <c r="A6466" s="2">
        <v>1675546</v>
      </c>
      <c r="B6466" s="2">
        <v>866979</v>
      </c>
      <c r="C6466" s="7">
        <v>25.329876775958599</v>
      </c>
      <c r="D6466" s="7">
        <v>35.136396409068901</v>
      </c>
      <c r="E6466" s="19" t="s">
        <v>6673</v>
      </c>
      <c r="F6466" s="46">
        <f>INDEX(Δεδομένα!$P:$P,MATCH('2021'!E6466,Δεδομένα!$O:$O,0))</f>
        <v>210</v>
      </c>
      <c r="G6466" s="49" t="s">
        <v>6614</v>
      </c>
      <c r="H6466" s="51" t="str">
        <f>INDEX(Δεδομένα!B$1:B$51,MATCH('2021'!G6466,Δεδομένα!A$1:A$51,0))</f>
        <v>ΚΡΗΤΗΣ</v>
      </c>
      <c r="I6466" s="53">
        <f>INDEX(Δεδομένα!E$1:E$13,MATCH('2021'!H6466,Δεδομένα!D$1:D$13,0))</f>
        <v>12</v>
      </c>
      <c r="J6466" s="4">
        <v>44378</v>
      </c>
      <c r="K6466" s="3" t="s">
        <v>771</v>
      </c>
      <c r="L6466" s="17" t="str">
        <f t="shared" si="524"/>
        <v>01/07/2021 18:22</v>
      </c>
      <c r="M6466" s="4">
        <v>44378</v>
      </c>
      <c r="N6466" s="3" t="s">
        <v>1913</v>
      </c>
      <c r="O6466" s="17" t="str">
        <f t="shared" si="525"/>
        <v>01/07/2021 23:44</v>
      </c>
      <c r="P6466" s="24">
        <f t="shared" si="526"/>
        <v>0.22361111111240461</v>
      </c>
      <c r="Q6466" s="28">
        <v>0</v>
      </c>
      <c r="R6466" s="27">
        <f t="shared" si="527"/>
        <v>322.00000000186265</v>
      </c>
      <c r="S6466" s="3" t="s">
        <v>4</v>
      </c>
      <c r="T6466" s="3" t="s">
        <v>6679</v>
      </c>
      <c r="U6466" s="3" t="s">
        <v>4</v>
      </c>
      <c r="V6466" s="3" t="s">
        <v>6680</v>
      </c>
      <c r="W6466" s="5">
        <v>0</v>
      </c>
      <c r="X6466" s="5">
        <v>0</v>
      </c>
      <c r="Y6466" s="5">
        <v>0</v>
      </c>
      <c r="Z6466" s="5">
        <v>1</v>
      </c>
      <c r="AA6466" s="5">
        <v>0</v>
      </c>
      <c r="AB6466" s="5">
        <v>1</v>
      </c>
      <c r="AC6466" s="5">
        <v>0</v>
      </c>
      <c r="AD6466" s="5">
        <v>0</v>
      </c>
      <c r="AE6466" s="2">
        <v>7</v>
      </c>
      <c r="AF6466" s="2">
        <v>0</v>
      </c>
      <c r="AG6466" s="2">
        <v>0</v>
      </c>
      <c r="AH6466" s="2">
        <v>0</v>
      </c>
      <c r="AI6466" s="2">
        <v>0</v>
      </c>
      <c r="AJ6466" s="2">
        <v>4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</row>
    <row r="6467" spans="1:46" x14ac:dyDescent="0.2">
      <c r="A6467" s="2">
        <v>1675559</v>
      </c>
      <c r="B6467" s="2">
        <v>868446</v>
      </c>
      <c r="C6467" s="7">
        <v>25.331729888916001</v>
      </c>
      <c r="D6467" s="7">
        <v>35.162101745605497</v>
      </c>
      <c r="E6467" s="19" t="s">
        <v>6673</v>
      </c>
      <c r="F6467" s="46">
        <f>INDEX(Δεδομένα!$P:$P,MATCH('2021'!E6467,Δεδομένα!$O:$O,0))</f>
        <v>210</v>
      </c>
      <c r="G6467" s="49" t="s">
        <v>6614</v>
      </c>
      <c r="H6467" s="51" t="str">
        <f>INDEX(Δεδομένα!B$1:B$51,MATCH('2021'!G6467,Δεδομένα!A$1:A$51,0))</f>
        <v>ΚΡΗΤΗΣ</v>
      </c>
      <c r="I6467" s="53">
        <f>INDEX(Δεδομένα!E$1:E$13,MATCH('2021'!H6467,Δεδομένα!D$1:D$13,0))</f>
        <v>12</v>
      </c>
      <c r="J6467" s="4">
        <v>44383</v>
      </c>
      <c r="K6467" s="3" t="s">
        <v>3420</v>
      </c>
      <c r="L6467" s="17" t="str">
        <f t="shared" si="524"/>
        <v>06/07/2021 03:18</v>
      </c>
      <c r="M6467" s="4">
        <v>44383</v>
      </c>
      <c r="N6467" s="3" t="s">
        <v>3505</v>
      </c>
      <c r="O6467" s="17" t="str">
        <f t="shared" si="525"/>
        <v>06/07/2021 05:10</v>
      </c>
      <c r="P6467" s="24">
        <f t="shared" si="526"/>
        <v>7.777777778392192E-2</v>
      </c>
      <c r="Q6467" s="28">
        <v>0</v>
      </c>
      <c r="R6467" s="27">
        <f t="shared" si="527"/>
        <v>112.00000000884756</v>
      </c>
      <c r="S6467" s="3" t="s">
        <v>4</v>
      </c>
      <c r="T6467" s="3" t="s">
        <v>6679</v>
      </c>
      <c r="U6467" s="3" t="s">
        <v>4663</v>
      </c>
      <c r="V6467" s="3" t="s">
        <v>6681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1</v>
      </c>
      <c r="AC6467" s="5">
        <v>0</v>
      </c>
      <c r="AD6467" s="5">
        <v>0</v>
      </c>
      <c r="AE6467" s="2">
        <v>6</v>
      </c>
      <c r="AF6467" s="2">
        <v>0</v>
      </c>
      <c r="AG6467" s="2">
        <v>0</v>
      </c>
      <c r="AH6467" s="2">
        <v>0</v>
      </c>
      <c r="AI6467" s="2">
        <v>0</v>
      </c>
      <c r="AJ6467" s="2">
        <v>3</v>
      </c>
      <c r="AK6467" s="2">
        <v>0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</row>
    <row r="6468" spans="1:46" x14ac:dyDescent="0.2">
      <c r="A6468" s="2">
        <v>1683436</v>
      </c>
      <c r="B6468" s="2">
        <v>873985</v>
      </c>
      <c r="C6468" s="7">
        <v>25.294147357051799</v>
      </c>
      <c r="D6468" s="7">
        <v>35.265251572384003</v>
      </c>
      <c r="E6468" s="19" t="s">
        <v>6673</v>
      </c>
      <c r="F6468" s="46">
        <f>INDEX(Δεδομένα!$P:$P,MATCH('2021'!E6468,Δεδομένα!$O:$O,0))</f>
        <v>210</v>
      </c>
      <c r="G6468" s="49" t="s">
        <v>6614</v>
      </c>
      <c r="H6468" s="51" t="str">
        <f>INDEX(Δεδομένα!B$1:B$51,MATCH('2021'!G6468,Δεδομένα!A$1:A$51,0))</f>
        <v>ΚΡΗΤΗΣ</v>
      </c>
      <c r="I6468" s="53">
        <f>INDEX(Δεδομένα!E$1:E$13,MATCH('2021'!H6468,Δεδομένα!D$1:D$13,0))</f>
        <v>12</v>
      </c>
      <c r="J6468" s="4">
        <v>44401</v>
      </c>
      <c r="K6468" s="3" t="s">
        <v>822</v>
      </c>
      <c r="L6468" s="17" t="str">
        <f t="shared" si="524"/>
        <v>24/07/2021 01:30</v>
      </c>
      <c r="M6468" s="4">
        <v>44401</v>
      </c>
      <c r="N6468" s="3" t="s">
        <v>3015</v>
      </c>
      <c r="O6468" s="17" t="str">
        <f t="shared" si="525"/>
        <v>24/07/2021 07:00</v>
      </c>
      <c r="P6468" s="24">
        <f t="shared" si="526"/>
        <v>0.22916666666424135</v>
      </c>
      <c r="Q6468" s="28">
        <v>0</v>
      </c>
      <c r="R6468" s="27">
        <f t="shared" si="527"/>
        <v>329.99999999650754</v>
      </c>
      <c r="S6468" s="3" t="s">
        <v>4</v>
      </c>
      <c r="T6468" s="3" t="s">
        <v>6674</v>
      </c>
      <c r="U6468" s="3" t="s">
        <v>6682</v>
      </c>
      <c r="V6468" s="3" t="s">
        <v>6683</v>
      </c>
      <c r="W6468" s="5">
        <v>0</v>
      </c>
      <c r="X6468" s="5">
        <v>0</v>
      </c>
      <c r="Y6468" s="5">
        <v>0</v>
      </c>
      <c r="Z6468" s="5">
        <v>10</v>
      </c>
      <c r="AA6468" s="5">
        <v>0</v>
      </c>
      <c r="AB6468" s="5">
        <v>5</v>
      </c>
      <c r="AC6468" s="5">
        <v>0</v>
      </c>
      <c r="AD6468" s="5">
        <v>0</v>
      </c>
      <c r="AE6468" s="2">
        <v>7</v>
      </c>
      <c r="AF6468" s="2">
        <v>5</v>
      </c>
      <c r="AG6468" s="2">
        <v>0</v>
      </c>
      <c r="AH6468" s="2">
        <v>0</v>
      </c>
      <c r="AI6468" s="2">
        <v>0</v>
      </c>
      <c r="AJ6468" s="2">
        <v>4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0</v>
      </c>
      <c r="AT6468" s="2">
        <v>0</v>
      </c>
    </row>
    <row r="6469" spans="1:46" x14ac:dyDescent="0.2">
      <c r="A6469" s="2">
        <v>1689408</v>
      </c>
      <c r="B6469" s="2">
        <v>881716</v>
      </c>
      <c r="C6469" s="7">
        <v>25.336179431373399</v>
      </c>
      <c r="D6469" s="7">
        <v>35.204861019566501</v>
      </c>
      <c r="E6469" s="19" t="s">
        <v>6673</v>
      </c>
      <c r="F6469" s="46">
        <f>INDEX(Δεδομένα!$P:$P,MATCH('2021'!E6469,Δεδομένα!$O:$O,0))</f>
        <v>210</v>
      </c>
      <c r="G6469" s="49" t="s">
        <v>6614</v>
      </c>
      <c r="H6469" s="51" t="str">
        <f>INDEX(Δεδομένα!B$1:B$51,MATCH('2021'!G6469,Δεδομένα!A$1:A$51,0))</f>
        <v>ΚΡΗΤΗΣ</v>
      </c>
      <c r="I6469" s="53">
        <f>INDEX(Δεδομένα!E$1:E$13,MATCH('2021'!H6469,Δεδομένα!D$1:D$13,0))</f>
        <v>12</v>
      </c>
      <c r="J6469" s="4">
        <v>44419</v>
      </c>
      <c r="K6469" s="3" t="s">
        <v>1230</v>
      </c>
      <c r="L6469" s="17" t="str">
        <f t="shared" si="524"/>
        <v>11/08/2021 16:59</v>
      </c>
      <c r="M6469" s="4">
        <v>44419</v>
      </c>
      <c r="N6469" s="3" t="s">
        <v>1558</v>
      </c>
      <c r="O6469" s="17" t="str">
        <f t="shared" si="525"/>
        <v>11/08/2021 22:10</v>
      </c>
      <c r="P6469" s="24">
        <f t="shared" si="526"/>
        <v>0.21597222222044365</v>
      </c>
      <c r="Q6469" s="28">
        <v>0</v>
      </c>
      <c r="R6469" s="27">
        <f t="shared" si="527"/>
        <v>310.99999999743886</v>
      </c>
      <c r="S6469" s="3" t="s">
        <v>4</v>
      </c>
      <c r="T6469" s="3" t="s">
        <v>6679</v>
      </c>
      <c r="U6469" s="3" t="s">
        <v>4</v>
      </c>
      <c r="V6469" s="3" t="s">
        <v>6684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3</v>
      </c>
      <c r="AC6469" s="5">
        <v>0</v>
      </c>
      <c r="AD6469" s="5">
        <v>0</v>
      </c>
      <c r="AE6469" s="2">
        <v>7</v>
      </c>
      <c r="AF6469" s="2">
        <v>5</v>
      </c>
      <c r="AG6469" s="2">
        <v>0</v>
      </c>
      <c r="AH6469" s="2">
        <v>0</v>
      </c>
      <c r="AI6469" s="2">
        <v>0</v>
      </c>
      <c r="AJ6469" s="2">
        <v>5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</row>
    <row r="6470" spans="1:46" x14ac:dyDescent="0.2">
      <c r="A6470" s="2">
        <v>1709359</v>
      </c>
      <c r="B6470" s="2">
        <v>900909</v>
      </c>
      <c r="C6470" s="7">
        <v>25.288205931595598</v>
      </c>
      <c r="D6470" s="7">
        <v>35.263546435850998</v>
      </c>
      <c r="E6470" s="19" t="s">
        <v>6673</v>
      </c>
      <c r="F6470" s="46">
        <f>INDEX(Δεδομένα!$P:$P,MATCH('2021'!E6470,Δεδομένα!$O:$O,0))</f>
        <v>210</v>
      </c>
      <c r="G6470" s="49" t="s">
        <v>6614</v>
      </c>
      <c r="H6470" s="51" t="str">
        <f>INDEX(Δεδομένα!B$1:B$51,MATCH('2021'!G6470,Δεδομένα!A$1:A$51,0))</f>
        <v>ΚΡΗΤΗΣ</v>
      </c>
      <c r="I6470" s="53">
        <f>INDEX(Δεδομένα!E$1:E$13,MATCH('2021'!H6470,Δεδομένα!D$1:D$13,0))</f>
        <v>12</v>
      </c>
      <c r="J6470" s="4">
        <v>44484</v>
      </c>
      <c r="K6470" s="3" t="s">
        <v>1675</v>
      </c>
      <c r="L6470" s="17" t="str">
        <f t="shared" si="524"/>
        <v>15/10/2021 12:01</v>
      </c>
      <c r="M6470" s="4">
        <v>44484</v>
      </c>
      <c r="N6470" s="3" t="s">
        <v>17</v>
      </c>
      <c r="O6470" s="17" t="str">
        <f t="shared" si="525"/>
        <v>15/10/2021 18:00</v>
      </c>
      <c r="P6470" s="24">
        <f t="shared" si="526"/>
        <v>0.24930555555329192</v>
      </c>
      <c r="Q6470" s="28">
        <v>0</v>
      </c>
      <c r="R6470" s="27">
        <f t="shared" si="527"/>
        <v>358.99999999674037</v>
      </c>
      <c r="S6470" s="3" t="s">
        <v>4</v>
      </c>
      <c r="T6470" s="3" t="s">
        <v>6674</v>
      </c>
      <c r="U6470" s="3" t="s">
        <v>6685</v>
      </c>
      <c r="V6470" s="3" t="s">
        <v>6686</v>
      </c>
      <c r="W6470" s="5">
        <v>0</v>
      </c>
      <c r="X6470" s="5">
        <v>2</v>
      </c>
      <c r="Y6470" s="5">
        <v>0</v>
      </c>
      <c r="Z6470" s="5">
        <v>18</v>
      </c>
      <c r="AA6470" s="5">
        <v>0</v>
      </c>
      <c r="AB6470" s="5">
        <v>0</v>
      </c>
      <c r="AC6470" s="5">
        <v>0</v>
      </c>
      <c r="AD6470" s="5">
        <v>0</v>
      </c>
      <c r="AE6470" s="2">
        <v>14</v>
      </c>
      <c r="AF6470" s="2">
        <v>10</v>
      </c>
      <c r="AG6470" s="2">
        <v>0</v>
      </c>
      <c r="AH6470" s="2">
        <v>0</v>
      </c>
      <c r="AI6470" s="2">
        <v>3</v>
      </c>
      <c r="AJ6470" s="2">
        <v>7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</row>
    <row r="6471" spans="1:46" x14ac:dyDescent="0.2">
      <c r="A6471" s="2">
        <v>1711988</v>
      </c>
      <c r="B6471" s="2">
        <v>907134</v>
      </c>
      <c r="D6471" s="2"/>
      <c r="E6471" s="19" t="s">
        <v>6673</v>
      </c>
      <c r="F6471" s="46">
        <f>INDEX(Δεδομένα!$P:$P,MATCH('2021'!E6471,Δεδομένα!$O:$O,0))</f>
        <v>210</v>
      </c>
      <c r="G6471" s="49" t="s">
        <v>6614</v>
      </c>
      <c r="H6471" s="51" t="str">
        <f>INDEX(Δεδομένα!B$1:B$51,MATCH('2021'!G6471,Δεδομένα!A$1:A$51,0))</f>
        <v>ΚΡΗΤΗΣ</v>
      </c>
      <c r="I6471" s="53">
        <f>INDEX(Δεδομένα!E$1:E$13,MATCH('2021'!H6471,Δεδομένα!D$1:D$13,0))</f>
        <v>12</v>
      </c>
      <c r="J6471" s="4">
        <v>44506</v>
      </c>
      <c r="K6471" s="3" t="s">
        <v>564</v>
      </c>
      <c r="L6471" s="17" t="str">
        <f t="shared" si="524"/>
        <v>06/11/2021 17:52</v>
      </c>
      <c r="M6471" s="4">
        <v>44506</v>
      </c>
      <c r="N6471" s="3" t="s">
        <v>150</v>
      </c>
      <c r="O6471" s="17" t="str">
        <f t="shared" si="525"/>
        <v>06/11/2021 19:00</v>
      </c>
      <c r="P6471" s="24">
        <f t="shared" si="526"/>
        <v>4.7222222223354038E-2</v>
      </c>
      <c r="Q6471" s="28">
        <v>0</v>
      </c>
      <c r="R6471" s="27">
        <f t="shared" si="527"/>
        <v>68.000000001629815</v>
      </c>
      <c r="S6471" s="3" t="s">
        <v>4</v>
      </c>
      <c r="T6471" s="3" t="s">
        <v>6679</v>
      </c>
      <c r="U6471" s="3" t="s">
        <v>4</v>
      </c>
      <c r="V6471" s="3" t="s">
        <v>6687</v>
      </c>
      <c r="W6471" s="5">
        <v>0</v>
      </c>
      <c r="X6471" s="5">
        <v>0</v>
      </c>
      <c r="Y6471" s="5">
        <v>0</v>
      </c>
      <c r="Z6471" s="5">
        <v>2</v>
      </c>
      <c r="AA6471" s="5">
        <v>0</v>
      </c>
      <c r="AB6471" s="5">
        <v>0</v>
      </c>
      <c r="AC6471" s="5">
        <v>0</v>
      </c>
      <c r="AD6471" s="5">
        <v>0</v>
      </c>
      <c r="AE6471" s="2">
        <v>2</v>
      </c>
      <c r="AF6471" s="2">
        <v>0</v>
      </c>
      <c r="AG6471" s="2">
        <v>0</v>
      </c>
      <c r="AH6471" s="2">
        <v>0</v>
      </c>
      <c r="AI6471" s="2">
        <v>1</v>
      </c>
      <c r="AJ6471" s="2">
        <v>1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 t="s">
        <v>4</v>
      </c>
      <c r="AT6471" s="2" t="s">
        <v>4</v>
      </c>
    </row>
    <row r="6472" spans="1:46" x14ac:dyDescent="0.2">
      <c r="A6472" s="2">
        <v>1711989</v>
      </c>
      <c r="B6472" s="2">
        <v>907571</v>
      </c>
      <c r="C6472" s="7">
        <v>25.386773247545001</v>
      </c>
      <c r="D6472" s="7">
        <v>35.141642206830902</v>
      </c>
      <c r="E6472" s="19" t="s">
        <v>6673</v>
      </c>
      <c r="F6472" s="46">
        <f>INDEX(Δεδομένα!$P:$P,MATCH('2021'!E6472,Δεδομένα!$O:$O,0))</f>
        <v>210</v>
      </c>
      <c r="G6472" s="49" t="s">
        <v>6614</v>
      </c>
      <c r="H6472" s="51" t="str">
        <f>INDEX(Δεδομένα!B$1:B$51,MATCH('2021'!G6472,Δεδομένα!A$1:A$51,0))</f>
        <v>ΚΡΗΤΗΣ</v>
      </c>
      <c r="I6472" s="53">
        <f>INDEX(Δεδομένα!E$1:E$13,MATCH('2021'!H6472,Δεδομένα!D$1:D$13,0))</f>
        <v>12</v>
      </c>
      <c r="J6472" s="4">
        <v>44508</v>
      </c>
      <c r="K6472" s="3" t="s">
        <v>461</v>
      </c>
      <c r="L6472" s="17" t="str">
        <f t="shared" si="524"/>
        <v>08/11/2021 17:00</v>
      </c>
      <c r="M6472" s="4">
        <v>44508</v>
      </c>
      <c r="N6472" s="3" t="s">
        <v>9</v>
      </c>
      <c r="O6472" s="17" t="str">
        <f t="shared" si="525"/>
        <v>08/11/2021 18:15</v>
      </c>
      <c r="P6472" s="24">
        <f t="shared" si="526"/>
        <v>5.2083333328482695E-2</v>
      </c>
      <c r="Q6472" s="28">
        <v>0</v>
      </c>
      <c r="R6472" s="27">
        <f t="shared" si="527"/>
        <v>74.999999993015081</v>
      </c>
      <c r="S6472" s="3" t="s">
        <v>4</v>
      </c>
      <c r="T6472" s="3" t="s">
        <v>6679</v>
      </c>
      <c r="U6472" s="3" t="s">
        <v>4663</v>
      </c>
      <c r="V6472" s="3" t="s">
        <v>6688</v>
      </c>
      <c r="W6472" s="5">
        <v>0</v>
      </c>
      <c r="X6472" s="5">
        <v>0</v>
      </c>
      <c r="Y6472" s="5">
        <v>0</v>
      </c>
      <c r="Z6472" s="5">
        <v>3</v>
      </c>
      <c r="AA6472" s="5">
        <v>0</v>
      </c>
      <c r="AB6472" s="5">
        <v>0</v>
      </c>
      <c r="AC6472" s="5">
        <v>0</v>
      </c>
      <c r="AD6472" s="5">
        <v>0</v>
      </c>
      <c r="AE6472" s="2">
        <v>2</v>
      </c>
      <c r="AF6472" s="2">
        <v>0</v>
      </c>
      <c r="AG6472" s="2">
        <v>0</v>
      </c>
      <c r="AH6472" s="2">
        <v>0</v>
      </c>
      <c r="AI6472" s="2">
        <v>0</v>
      </c>
      <c r="AJ6472" s="2">
        <v>1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 t="s">
        <v>4</v>
      </c>
      <c r="AT6472" s="2" t="s">
        <v>4</v>
      </c>
    </row>
    <row r="6473" spans="1:46" x14ac:dyDescent="0.2">
      <c r="A6473" s="2">
        <v>1717373</v>
      </c>
      <c r="B6473" s="2">
        <v>909223</v>
      </c>
      <c r="C6473" s="7">
        <v>25.3750136982651</v>
      </c>
      <c r="D6473" s="7">
        <v>35.136389081866803</v>
      </c>
      <c r="E6473" s="19" t="s">
        <v>6673</v>
      </c>
      <c r="F6473" s="46">
        <f>INDEX(Δεδομένα!$P:$P,MATCH('2021'!E6473,Δεδομένα!$O:$O,0))</f>
        <v>210</v>
      </c>
      <c r="G6473" s="49" t="s">
        <v>6614</v>
      </c>
      <c r="H6473" s="51" t="str">
        <f>INDEX(Δεδομένα!B$1:B$51,MATCH('2021'!G6473,Δεδομένα!A$1:A$51,0))</f>
        <v>ΚΡΗΤΗΣ</v>
      </c>
      <c r="I6473" s="53">
        <f>INDEX(Δεδομένα!E$1:E$13,MATCH('2021'!H6473,Δεδομένα!D$1:D$13,0))</f>
        <v>12</v>
      </c>
      <c r="J6473" s="4">
        <v>44515</v>
      </c>
      <c r="K6473" s="3" t="s">
        <v>119</v>
      </c>
      <c r="L6473" s="17" t="str">
        <f t="shared" si="524"/>
        <v>15/11/2021 12:25</v>
      </c>
      <c r="M6473" s="4">
        <v>44515</v>
      </c>
      <c r="N6473" s="3" t="s">
        <v>42</v>
      </c>
      <c r="O6473" s="17" t="str">
        <f t="shared" si="525"/>
        <v>15/11/2021 14:30</v>
      </c>
      <c r="P6473" s="24">
        <f t="shared" si="526"/>
        <v>8.6805555554747116E-2</v>
      </c>
      <c r="Q6473" s="28">
        <v>0</v>
      </c>
      <c r="R6473" s="27">
        <f t="shared" si="527"/>
        <v>124.99999999883585</v>
      </c>
      <c r="S6473" s="3" t="s">
        <v>4</v>
      </c>
      <c r="T6473" s="3" t="s">
        <v>6679</v>
      </c>
      <c r="U6473" s="3" t="s">
        <v>4</v>
      </c>
      <c r="V6473" s="3" t="s">
        <v>6681</v>
      </c>
      <c r="W6473" s="5">
        <v>0</v>
      </c>
      <c r="X6473" s="5">
        <v>0</v>
      </c>
      <c r="Y6473" s="5">
        <v>0</v>
      </c>
      <c r="Z6473" s="5">
        <v>9.5</v>
      </c>
      <c r="AA6473" s="5">
        <v>0</v>
      </c>
      <c r="AB6473" s="5">
        <v>0</v>
      </c>
      <c r="AC6473" s="5">
        <v>0.5</v>
      </c>
      <c r="AD6473" s="5">
        <v>0</v>
      </c>
      <c r="AE6473" s="2">
        <v>5</v>
      </c>
      <c r="AF6473" s="2">
        <v>0</v>
      </c>
      <c r="AG6473" s="2">
        <v>0</v>
      </c>
      <c r="AH6473" s="2">
        <v>0</v>
      </c>
      <c r="AI6473" s="2">
        <v>0</v>
      </c>
      <c r="AJ6473" s="2">
        <v>2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</row>
    <row r="6474" spans="1:46" x14ac:dyDescent="0.2">
      <c r="A6474" s="2">
        <v>1718102</v>
      </c>
      <c r="B6474" s="2">
        <v>910810</v>
      </c>
      <c r="C6474" s="7">
        <v>25.3286351549683</v>
      </c>
      <c r="D6474" s="7">
        <v>35.240546659204298</v>
      </c>
      <c r="E6474" s="19" t="s">
        <v>6673</v>
      </c>
      <c r="F6474" s="46">
        <f>INDEX(Δεδομένα!$P:$P,MATCH('2021'!E6474,Δεδομένα!$O:$O,0))</f>
        <v>210</v>
      </c>
      <c r="G6474" s="49" t="s">
        <v>6614</v>
      </c>
      <c r="H6474" s="51" t="str">
        <f>INDEX(Δεδομένα!B$1:B$51,MATCH('2021'!G6474,Δεδομένα!A$1:A$51,0))</f>
        <v>ΚΡΗΤΗΣ</v>
      </c>
      <c r="I6474" s="53">
        <f>INDEX(Δεδομένα!E$1:E$13,MATCH('2021'!H6474,Δεδομένα!D$1:D$13,0))</f>
        <v>12</v>
      </c>
      <c r="J6474" s="4">
        <v>44522</v>
      </c>
      <c r="K6474" s="3" t="s">
        <v>854</v>
      </c>
      <c r="L6474" s="17" t="str">
        <f t="shared" si="524"/>
        <v>22/11/2021 12:50</v>
      </c>
      <c r="M6474" s="4">
        <v>44523</v>
      </c>
      <c r="N6474" s="3" t="s">
        <v>150</v>
      </c>
      <c r="O6474" s="17" t="str">
        <f t="shared" si="525"/>
        <v>23/11/2021 19:00</v>
      </c>
      <c r="P6474" s="29">
        <f t="shared" si="526"/>
        <v>1.2569444444452529</v>
      </c>
      <c r="Q6474" s="30">
        <f>1*24</f>
        <v>24</v>
      </c>
      <c r="R6474" s="27">
        <f t="shared" si="527"/>
        <v>1810.0000000011642</v>
      </c>
      <c r="S6474" s="3" t="s">
        <v>4</v>
      </c>
      <c r="T6474" s="3" t="s">
        <v>6679</v>
      </c>
      <c r="U6474" s="3" t="s">
        <v>6689</v>
      </c>
      <c r="V6474" s="3" t="s">
        <v>6690</v>
      </c>
      <c r="W6474" s="5">
        <v>0</v>
      </c>
      <c r="X6474" s="5">
        <v>5</v>
      </c>
      <c r="Y6474" s="5">
        <v>0</v>
      </c>
      <c r="Z6474" s="5">
        <v>45</v>
      </c>
      <c r="AA6474" s="5">
        <v>0</v>
      </c>
      <c r="AB6474" s="5">
        <v>0</v>
      </c>
      <c r="AC6474" s="5">
        <v>0</v>
      </c>
      <c r="AD6474" s="5">
        <v>0</v>
      </c>
      <c r="AE6474" s="2">
        <v>25</v>
      </c>
      <c r="AF6474" s="2">
        <v>0</v>
      </c>
      <c r="AG6474" s="2">
        <v>0</v>
      </c>
      <c r="AH6474" s="2">
        <v>4</v>
      </c>
      <c r="AI6474" s="2">
        <v>1</v>
      </c>
      <c r="AJ6474" s="2">
        <v>12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</row>
    <row r="6475" spans="1:46" x14ac:dyDescent="0.2">
      <c r="A6475" s="2">
        <v>1718224</v>
      </c>
      <c r="B6475" s="2">
        <v>911037</v>
      </c>
      <c r="C6475" s="7">
        <v>25.291410323000701</v>
      </c>
      <c r="D6475" s="7">
        <v>35.2650000002604</v>
      </c>
      <c r="E6475" s="19" t="s">
        <v>6673</v>
      </c>
      <c r="F6475" s="46">
        <f>INDEX(Δεδομένα!$P:$P,MATCH('2021'!E6475,Δεδομένα!$O:$O,0))</f>
        <v>210</v>
      </c>
      <c r="G6475" s="49" t="s">
        <v>6614</v>
      </c>
      <c r="H6475" s="51" t="str">
        <f>INDEX(Δεδομένα!B$1:B$51,MATCH('2021'!G6475,Δεδομένα!A$1:A$51,0))</f>
        <v>ΚΡΗΤΗΣ</v>
      </c>
      <c r="I6475" s="53">
        <f>INDEX(Δεδομένα!E$1:E$13,MATCH('2021'!H6475,Δεδομένα!D$1:D$13,0))</f>
        <v>12</v>
      </c>
      <c r="J6475" s="4">
        <v>44523</v>
      </c>
      <c r="K6475" s="3" t="s">
        <v>555</v>
      </c>
      <c r="L6475" s="17" t="str">
        <f t="shared" si="524"/>
        <v>23/11/2021 13:30</v>
      </c>
      <c r="M6475" s="4">
        <v>44523</v>
      </c>
      <c r="N6475" s="3" t="s">
        <v>17</v>
      </c>
      <c r="O6475" s="17" t="str">
        <f t="shared" si="525"/>
        <v>23/11/2021 18:00</v>
      </c>
      <c r="P6475" s="24">
        <f t="shared" si="526"/>
        <v>0.1875</v>
      </c>
      <c r="Q6475" s="28">
        <v>0</v>
      </c>
      <c r="R6475" s="27">
        <f t="shared" si="527"/>
        <v>270</v>
      </c>
      <c r="S6475" s="3" t="s">
        <v>4</v>
      </c>
      <c r="T6475" s="3" t="s">
        <v>6674</v>
      </c>
      <c r="U6475" s="3" t="s">
        <v>6682</v>
      </c>
      <c r="V6475" s="3" t="s">
        <v>6683</v>
      </c>
      <c r="W6475" s="5">
        <v>0</v>
      </c>
      <c r="X6475" s="5">
        <v>1</v>
      </c>
      <c r="Y6475" s="5">
        <v>0</v>
      </c>
      <c r="Z6475" s="5">
        <v>4</v>
      </c>
      <c r="AA6475" s="5">
        <v>0</v>
      </c>
      <c r="AB6475" s="5">
        <v>0</v>
      </c>
      <c r="AC6475" s="5">
        <v>0</v>
      </c>
      <c r="AD6475" s="5">
        <v>0</v>
      </c>
      <c r="AE6475" s="2">
        <v>16</v>
      </c>
      <c r="AF6475" s="2">
        <v>0</v>
      </c>
      <c r="AG6475" s="2">
        <v>0</v>
      </c>
      <c r="AH6475" s="2">
        <v>0</v>
      </c>
      <c r="AI6475" s="2">
        <v>0</v>
      </c>
      <c r="AJ6475" s="2">
        <v>8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</row>
    <row r="6476" spans="1:46" x14ac:dyDescent="0.2">
      <c r="A6476" s="2">
        <v>1718243</v>
      </c>
      <c r="B6476" s="2">
        <v>911050</v>
      </c>
      <c r="C6476" s="7">
        <v>25.3168953899666</v>
      </c>
      <c r="D6476" s="7">
        <v>35.278665602780599</v>
      </c>
      <c r="E6476" s="19" t="s">
        <v>6673</v>
      </c>
      <c r="F6476" s="46">
        <f>INDEX(Δεδομένα!$P:$P,MATCH('2021'!E6476,Δεδομένα!$O:$O,0))</f>
        <v>210</v>
      </c>
      <c r="G6476" s="49" t="s">
        <v>6614</v>
      </c>
      <c r="H6476" s="51" t="str">
        <f>INDEX(Δεδομένα!B$1:B$51,MATCH('2021'!G6476,Δεδομένα!A$1:A$51,0))</f>
        <v>ΚΡΗΤΗΣ</v>
      </c>
      <c r="I6476" s="53">
        <f>INDEX(Δεδομένα!E$1:E$13,MATCH('2021'!H6476,Δεδομένα!D$1:D$13,0))</f>
        <v>12</v>
      </c>
      <c r="J6476" s="4">
        <v>44523</v>
      </c>
      <c r="K6476" s="3" t="s">
        <v>650</v>
      </c>
      <c r="L6476" s="17" t="str">
        <f t="shared" si="524"/>
        <v>23/11/2021 14:43</v>
      </c>
      <c r="M6476" s="4">
        <v>44523</v>
      </c>
      <c r="N6476" s="3" t="s">
        <v>983</v>
      </c>
      <c r="O6476" s="17" t="str">
        <f t="shared" si="525"/>
        <v>23/11/2021 21:25</v>
      </c>
      <c r="P6476" s="24">
        <f t="shared" si="526"/>
        <v>0.27916666666715173</v>
      </c>
      <c r="Q6476" s="28">
        <v>0</v>
      </c>
      <c r="R6476" s="27">
        <f t="shared" si="527"/>
        <v>402.00000000069849</v>
      </c>
      <c r="S6476" s="3" t="s">
        <v>4</v>
      </c>
      <c r="T6476" s="3" t="s">
        <v>6674</v>
      </c>
      <c r="U6476" s="3" t="s">
        <v>4</v>
      </c>
      <c r="V6476" s="3" t="s">
        <v>6691</v>
      </c>
      <c r="W6476" s="5">
        <v>0</v>
      </c>
      <c r="X6476" s="5">
        <v>1</v>
      </c>
      <c r="Y6476" s="5">
        <v>0</v>
      </c>
      <c r="Z6476" s="5">
        <v>9</v>
      </c>
      <c r="AA6476" s="5">
        <v>0</v>
      </c>
      <c r="AB6476" s="5">
        <v>0</v>
      </c>
      <c r="AC6476" s="5">
        <v>0</v>
      </c>
      <c r="AD6476" s="5">
        <v>0</v>
      </c>
      <c r="AE6476" s="2">
        <v>11</v>
      </c>
      <c r="AF6476" s="2">
        <v>0</v>
      </c>
      <c r="AG6476" s="2">
        <v>0</v>
      </c>
      <c r="AH6476" s="2">
        <v>0</v>
      </c>
      <c r="AI6476" s="2">
        <v>0</v>
      </c>
      <c r="AJ6476" s="2">
        <v>5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</row>
    <row r="6477" spans="1:46" x14ac:dyDescent="0.2">
      <c r="A6477" s="2">
        <v>1720656</v>
      </c>
      <c r="B6477" s="2">
        <v>911070</v>
      </c>
      <c r="C6477" s="7">
        <v>25.300881413180502</v>
      </c>
      <c r="D6477" s="7">
        <v>35.270208737259999</v>
      </c>
      <c r="E6477" s="19" t="s">
        <v>6673</v>
      </c>
      <c r="F6477" s="46">
        <f>INDEX(Δεδομένα!$P:$P,MATCH('2021'!E6477,Δεδομένα!$O:$O,0))</f>
        <v>210</v>
      </c>
      <c r="G6477" s="49" t="s">
        <v>6614</v>
      </c>
      <c r="H6477" s="51" t="str">
        <f>INDEX(Δεδομένα!B$1:B$51,MATCH('2021'!G6477,Δεδομένα!A$1:A$51,0))</f>
        <v>ΚΡΗΤΗΣ</v>
      </c>
      <c r="I6477" s="53">
        <f>INDEX(Δεδομένα!E$1:E$13,MATCH('2021'!H6477,Δεδομένα!D$1:D$13,0))</f>
        <v>12</v>
      </c>
      <c r="J6477" s="4">
        <v>44523</v>
      </c>
      <c r="K6477" s="3" t="s">
        <v>3331</v>
      </c>
      <c r="L6477" s="17" t="str">
        <f t="shared" si="524"/>
        <v>23/11/2021 16:22</v>
      </c>
      <c r="M6477" s="4">
        <v>44524</v>
      </c>
      <c r="N6477" s="3" t="s">
        <v>822</v>
      </c>
      <c r="O6477" s="17" t="str">
        <f t="shared" si="525"/>
        <v>24/11/2021 01:30</v>
      </c>
      <c r="P6477" s="24">
        <f t="shared" si="526"/>
        <v>0.38055555555911269</v>
      </c>
      <c r="Q6477" s="28">
        <v>0</v>
      </c>
      <c r="R6477" s="27">
        <f t="shared" si="527"/>
        <v>548.00000000512227</v>
      </c>
      <c r="S6477" s="3" t="s">
        <v>4</v>
      </c>
      <c r="T6477" s="3" t="s">
        <v>6674</v>
      </c>
      <c r="U6477" s="3" t="s">
        <v>6682</v>
      </c>
      <c r="V6477" s="3" t="s">
        <v>6683</v>
      </c>
      <c r="W6477" s="5">
        <v>0</v>
      </c>
      <c r="X6477" s="5">
        <v>0</v>
      </c>
      <c r="Y6477" s="5">
        <v>0</v>
      </c>
      <c r="Z6477" s="5">
        <v>10</v>
      </c>
      <c r="AA6477" s="5">
        <v>0</v>
      </c>
      <c r="AB6477" s="5">
        <v>0</v>
      </c>
      <c r="AC6477" s="5">
        <v>0</v>
      </c>
      <c r="AD6477" s="5">
        <v>0</v>
      </c>
      <c r="AE6477" s="2">
        <v>4</v>
      </c>
      <c r="AF6477" s="2">
        <v>0</v>
      </c>
      <c r="AG6477" s="2">
        <v>0</v>
      </c>
      <c r="AH6477" s="2">
        <v>0</v>
      </c>
      <c r="AI6477" s="2">
        <v>0</v>
      </c>
      <c r="AJ6477" s="2">
        <v>2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</row>
    <row r="6478" spans="1:46" x14ac:dyDescent="0.2">
      <c r="A6478" s="2">
        <v>1718308</v>
      </c>
      <c r="B6478" s="2">
        <v>912642</v>
      </c>
      <c r="C6478" s="7">
        <v>25.3614406585693</v>
      </c>
      <c r="D6478" s="7">
        <v>35.1972045898438</v>
      </c>
      <c r="E6478" s="19" t="s">
        <v>6673</v>
      </c>
      <c r="F6478" s="46">
        <f>INDEX(Δεδομένα!$P:$P,MATCH('2021'!E6478,Δεδομένα!$O:$O,0))</f>
        <v>210</v>
      </c>
      <c r="G6478" s="49" t="s">
        <v>6614</v>
      </c>
      <c r="H6478" s="51" t="str">
        <f>INDEX(Δεδομένα!B$1:B$51,MATCH('2021'!G6478,Δεδομένα!A$1:A$51,0))</f>
        <v>ΚΡΗΤΗΣ</v>
      </c>
      <c r="I6478" s="53">
        <f>INDEX(Δεδομένα!E$1:E$13,MATCH('2021'!H6478,Δεδομένα!D$1:D$13,0))</f>
        <v>12</v>
      </c>
      <c r="J6478" s="4">
        <v>44528</v>
      </c>
      <c r="K6478" s="3" t="s">
        <v>365</v>
      </c>
      <c r="L6478" s="17" t="str">
        <f t="shared" si="524"/>
        <v>28/11/2021 13:50</v>
      </c>
      <c r="M6478" s="4">
        <v>44528</v>
      </c>
      <c r="N6478" s="3" t="s">
        <v>545</v>
      </c>
      <c r="O6478" s="17" t="str">
        <f t="shared" si="525"/>
        <v>28/11/2021 16:10</v>
      </c>
      <c r="P6478" s="24">
        <f t="shared" si="526"/>
        <v>9.7222222218988463E-2</v>
      </c>
      <c r="Q6478" s="28">
        <v>0</v>
      </c>
      <c r="R6478" s="27">
        <f t="shared" si="527"/>
        <v>139.99999999534339</v>
      </c>
      <c r="S6478" s="3" t="s">
        <v>4</v>
      </c>
      <c r="T6478" s="3" t="s">
        <v>6679</v>
      </c>
      <c r="U6478" s="3" t="s">
        <v>4</v>
      </c>
      <c r="V6478" s="3" t="s">
        <v>6692</v>
      </c>
      <c r="W6478" s="5">
        <v>0</v>
      </c>
      <c r="X6478" s="5">
        <v>0</v>
      </c>
      <c r="Y6478" s="5">
        <v>0</v>
      </c>
      <c r="Z6478" s="5">
        <v>10</v>
      </c>
      <c r="AA6478" s="5">
        <v>0</v>
      </c>
      <c r="AB6478" s="5">
        <v>0</v>
      </c>
      <c r="AC6478" s="5">
        <v>0</v>
      </c>
      <c r="AD6478" s="5">
        <v>0</v>
      </c>
      <c r="AE6478" s="2">
        <v>2</v>
      </c>
      <c r="AF6478" s="2">
        <v>0</v>
      </c>
      <c r="AG6478" s="2">
        <v>0</v>
      </c>
      <c r="AH6478" s="2">
        <v>0</v>
      </c>
      <c r="AI6478" s="2">
        <v>0</v>
      </c>
      <c r="AJ6478" s="2">
        <v>1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</row>
    <row r="6479" spans="1:46" x14ac:dyDescent="0.2">
      <c r="A6479" s="2">
        <v>1633055</v>
      </c>
      <c r="B6479" s="2">
        <v>816737</v>
      </c>
      <c r="C6479" s="7">
        <v>25.293313748131499</v>
      </c>
      <c r="D6479" s="7">
        <v>35.038633853916998</v>
      </c>
      <c r="E6479" s="19" t="s">
        <v>6693</v>
      </c>
      <c r="F6479" s="46">
        <f>INDEX(Δεδομένα!$P:$P,MATCH('2021'!E6479,Δεδομένα!$O:$O,0))</f>
        <v>211</v>
      </c>
      <c r="G6479" s="49" t="s">
        <v>6614</v>
      </c>
      <c r="H6479" s="51" t="str">
        <f>INDEX(Δεδομένα!B$1:B$51,MATCH('2021'!G6479,Δεδομένα!A$1:A$51,0))</f>
        <v>ΚΡΗΤΗΣ</v>
      </c>
      <c r="I6479" s="53">
        <f>INDEX(Δεδομένα!E$1:E$13,MATCH('2021'!H6479,Δεδομένα!D$1:D$13,0))</f>
        <v>12</v>
      </c>
      <c r="J6479" s="4">
        <v>44202</v>
      </c>
      <c r="K6479" s="3" t="s">
        <v>370</v>
      </c>
      <c r="L6479" s="17" t="str">
        <f t="shared" si="524"/>
        <v>06/01/2021 17:45</v>
      </c>
      <c r="M6479" s="4">
        <v>44202</v>
      </c>
      <c r="N6479" s="3" t="s">
        <v>370</v>
      </c>
      <c r="O6479" s="17" t="str">
        <f t="shared" si="525"/>
        <v>06/01/2021 17:45</v>
      </c>
      <c r="P6479" s="24">
        <f t="shared" si="526"/>
        <v>0</v>
      </c>
      <c r="Q6479" s="28">
        <v>0</v>
      </c>
      <c r="R6479" s="27">
        <f t="shared" si="527"/>
        <v>0</v>
      </c>
      <c r="S6479" s="3" t="s">
        <v>4</v>
      </c>
      <c r="T6479" s="3" t="s">
        <v>6679</v>
      </c>
      <c r="U6479" s="3" t="s">
        <v>6694</v>
      </c>
      <c r="V6479" s="3" t="s">
        <v>6695</v>
      </c>
      <c r="W6479" s="5">
        <v>0</v>
      </c>
      <c r="X6479" s="5">
        <v>0</v>
      </c>
      <c r="Y6479" s="5">
        <v>0</v>
      </c>
      <c r="Z6479" s="5">
        <v>0.2</v>
      </c>
      <c r="AA6479" s="5">
        <v>0</v>
      </c>
      <c r="AB6479" s="5">
        <v>0</v>
      </c>
      <c r="AC6479" s="5">
        <v>0</v>
      </c>
      <c r="AD6479" s="5">
        <v>0</v>
      </c>
      <c r="AE6479" s="2">
        <v>2</v>
      </c>
      <c r="AF6479" s="2">
        <v>0</v>
      </c>
      <c r="AG6479" s="2">
        <v>0</v>
      </c>
      <c r="AH6479" s="2">
        <v>0</v>
      </c>
      <c r="AI6479" s="2">
        <v>0</v>
      </c>
      <c r="AJ6479" s="2">
        <v>1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 t="s">
        <v>4</v>
      </c>
      <c r="AT6479" s="2" t="s">
        <v>4</v>
      </c>
    </row>
    <row r="6480" spans="1:46" x14ac:dyDescent="0.2">
      <c r="A6480" s="2">
        <v>1633059</v>
      </c>
      <c r="B6480" s="2">
        <v>817161</v>
      </c>
      <c r="C6480" s="7">
        <v>25.194072547946998</v>
      </c>
      <c r="D6480" s="7">
        <v>35.043134706391001</v>
      </c>
      <c r="E6480" s="19" t="s">
        <v>6693</v>
      </c>
      <c r="F6480" s="46">
        <f>INDEX(Δεδομένα!$P:$P,MATCH('2021'!E6480,Δεδομένα!$O:$O,0))</f>
        <v>211</v>
      </c>
      <c r="G6480" s="49" t="s">
        <v>6614</v>
      </c>
      <c r="H6480" s="51" t="str">
        <f>INDEX(Δεδομένα!B$1:B$51,MATCH('2021'!G6480,Δεδομένα!A$1:A$51,0))</f>
        <v>ΚΡΗΤΗΣ</v>
      </c>
      <c r="I6480" s="53">
        <f>INDEX(Δεδομένα!E$1:E$13,MATCH('2021'!H6480,Δεδομένα!D$1:D$13,0))</f>
        <v>12</v>
      </c>
      <c r="J6480" s="4">
        <v>44205</v>
      </c>
      <c r="K6480" s="3" t="s">
        <v>555</v>
      </c>
      <c r="L6480" s="17" t="str">
        <f t="shared" si="524"/>
        <v>09/01/2021 13:30</v>
      </c>
      <c r="M6480" s="4">
        <v>44205</v>
      </c>
      <c r="N6480" s="3" t="s">
        <v>555</v>
      </c>
      <c r="O6480" s="17" t="str">
        <f t="shared" si="525"/>
        <v>09/01/2021 13:30</v>
      </c>
      <c r="P6480" s="24">
        <f t="shared" si="526"/>
        <v>0</v>
      </c>
      <c r="Q6480" s="28">
        <v>0</v>
      </c>
      <c r="R6480" s="27">
        <f t="shared" si="527"/>
        <v>0</v>
      </c>
      <c r="S6480" s="3" t="s">
        <v>4</v>
      </c>
      <c r="T6480" s="3" t="s">
        <v>6696</v>
      </c>
      <c r="U6480" s="3" t="s">
        <v>5336</v>
      </c>
      <c r="V6480" s="3" t="s">
        <v>6697</v>
      </c>
      <c r="W6480" s="5">
        <v>0</v>
      </c>
      <c r="X6480" s="5">
        <v>0</v>
      </c>
      <c r="Y6480" s="5">
        <v>0</v>
      </c>
      <c r="Z6480" s="5">
        <v>0</v>
      </c>
      <c r="AA6480" s="5">
        <v>0.1</v>
      </c>
      <c r="AB6480" s="5">
        <v>0.1</v>
      </c>
      <c r="AC6480" s="5">
        <v>0</v>
      </c>
      <c r="AD6480" s="5">
        <v>0</v>
      </c>
      <c r="AE6480" s="2">
        <v>2</v>
      </c>
      <c r="AF6480" s="2">
        <v>0</v>
      </c>
      <c r="AG6480" s="2">
        <v>0</v>
      </c>
      <c r="AH6480" s="2">
        <v>0</v>
      </c>
      <c r="AI6480" s="2">
        <v>0</v>
      </c>
      <c r="AJ6480" s="2">
        <v>1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 t="s">
        <v>4</v>
      </c>
      <c r="AT6480" s="2" t="s">
        <v>4</v>
      </c>
    </row>
    <row r="6481" spans="1:46" x14ac:dyDescent="0.2">
      <c r="A6481" s="2">
        <v>1636802</v>
      </c>
      <c r="B6481" s="2">
        <v>823107</v>
      </c>
      <c r="C6481" s="7">
        <v>25.248062471935299</v>
      </c>
      <c r="D6481" s="7">
        <v>35.083679953876498</v>
      </c>
      <c r="E6481" s="19" t="s">
        <v>6693</v>
      </c>
      <c r="F6481" s="46">
        <f>INDEX(Δεδομένα!$P:$P,MATCH('2021'!E6481,Δεδομένα!$O:$O,0))</f>
        <v>211</v>
      </c>
      <c r="G6481" s="49" t="s">
        <v>6614</v>
      </c>
      <c r="H6481" s="51" t="str">
        <f>INDEX(Δεδομένα!B$1:B$51,MATCH('2021'!G6481,Δεδομένα!A$1:A$51,0))</f>
        <v>ΚΡΗΤΗΣ</v>
      </c>
      <c r="I6481" s="53">
        <f>INDEX(Δεδομένα!E$1:E$13,MATCH('2021'!H6481,Δεδομένα!D$1:D$13,0))</f>
        <v>12</v>
      </c>
      <c r="J6481" s="4">
        <v>44230</v>
      </c>
      <c r="K6481" s="3" t="s">
        <v>125</v>
      </c>
      <c r="L6481" s="17" t="str">
        <f t="shared" si="524"/>
        <v>03/02/2021 20:30</v>
      </c>
      <c r="M6481" s="4">
        <v>44230</v>
      </c>
      <c r="N6481" s="3" t="s">
        <v>125</v>
      </c>
      <c r="O6481" s="17" t="str">
        <f t="shared" si="525"/>
        <v>03/02/2021 20:30</v>
      </c>
      <c r="P6481" s="24">
        <f t="shared" si="526"/>
        <v>0</v>
      </c>
      <c r="Q6481" s="28">
        <v>0</v>
      </c>
      <c r="R6481" s="27">
        <f t="shared" si="527"/>
        <v>0</v>
      </c>
      <c r="S6481" s="3" t="s">
        <v>4</v>
      </c>
      <c r="T6481" s="3" t="s">
        <v>6679</v>
      </c>
      <c r="U6481" s="3" t="s">
        <v>4</v>
      </c>
      <c r="V6481" s="3" t="s">
        <v>6698</v>
      </c>
      <c r="W6481" s="5">
        <v>0</v>
      </c>
      <c r="X6481" s="5">
        <v>0</v>
      </c>
      <c r="Y6481" s="5">
        <v>0</v>
      </c>
      <c r="Z6481" s="5">
        <v>0</v>
      </c>
      <c r="AA6481" s="5">
        <v>0.05</v>
      </c>
      <c r="AB6481" s="5">
        <v>0</v>
      </c>
      <c r="AC6481" s="5">
        <v>0</v>
      </c>
      <c r="AD6481" s="5">
        <v>0</v>
      </c>
      <c r="AE6481" s="2">
        <v>2</v>
      </c>
      <c r="AF6481" s="2">
        <v>0</v>
      </c>
      <c r="AG6481" s="2">
        <v>0</v>
      </c>
      <c r="AH6481" s="2">
        <v>0</v>
      </c>
      <c r="AI6481" s="2">
        <v>0</v>
      </c>
      <c r="AJ6481" s="2">
        <v>1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 t="s">
        <v>4</v>
      </c>
      <c r="AT6481" s="2" t="s">
        <v>4</v>
      </c>
    </row>
    <row r="6482" spans="1:46" x14ac:dyDescent="0.2">
      <c r="A6482" s="2">
        <v>1636806</v>
      </c>
      <c r="B6482" s="2">
        <v>824112</v>
      </c>
      <c r="C6482" s="7">
        <v>25.268949196641401</v>
      </c>
      <c r="D6482" s="7">
        <v>35.132891114416701</v>
      </c>
      <c r="E6482" s="19" t="s">
        <v>6693</v>
      </c>
      <c r="F6482" s="46">
        <f>INDEX(Δεδομένα!$P:$P,MATCH('2021'!E6482,Δεδομένα!$O:$O,0))</f>
        <v>211</v>
      </c>
      <c r="G6482" s="49" t="s">
        <v>6614</v>
      </c>
      <c r="H6482" s="51" t="str">
        <f>INDEX(Δεδομένα!B$1:B$51,MATCH('2021'!G6482,Δεδομένα!A$1:A$51,0))</f>
        <v>ΚΡΗΤΗΣ</v>
      </c>
      <c r="I6482" s="53">
        <f>INDEX(Δεδομένα!E$1:E$13,MATCH('2021'!H6482,Δεδομένα!D$1:D$13,0))</f>
        <v>12</v>
      </c>
      <c r="J6482" s="4">
        <v>44235</v>
      </c>
      <c r="K6482" s="3" t="s">
        <v>4208</v>
      </c>
      <c r="L6482" s="17" t="str">
        <f t="shared" si="524"/>
        <v>08/02/2021 09:41</v>
      </c>
      <c r="M6482" s="4">
        <v>44235</v>
      </c>
      <c r="N6482" s="3" t="s">
        <v>552</v>
      </c>
      <c r="O6482" s="17" t="str">
        <f t="shared" si="525"/>
        <v>08/02/2021 13:00</v>
      </c>
      <c r="P6482" s="24">
        <f t="shared" si="526"/>
        <v>0.13819444444379769</v>
      </c>
      <c r="Q6482" s="28">
        <v>0</v>
      </c>
      <c r="R6482" s="27">
        <f t="shared" si="527"/>
        <v>198.99999999906868</v>
      </c>
      <c r="S6482" s="3" t="s">
        <v>4</v>
      </c>
      <c r="T6482" s="3" t="s">
        <v>6679</v>
      </c>
      <c r="U6482" s="3" t="s">
        <v>4</v>
      </c>
      <c r="V6482" s="3" t="s">
        <v>6699</v>
      </c>
      <c r="W6482" s="5">
        <v>0</v>
      </c>
      <c r="X6482" s="5">
        <v>0</v>
      </c>
      <c r="Y6482" s="5">
        <v>0</v>
      </c>
      <c r="Z6482" s="5">
        <v>0.3</v>
      </c>
      <c r="AA6482" s="5">
        <v>0</v>
      </c>
      <c r="AB6482" s="5">
        <v>1</v>
      </c>
      <c r="AC6482" s="5">
        <v>0</v>
      </c>
      <c r="AD6482" s="5">
        <v>0</v>
      </c>
      <c r="AE6482" s="2">
        <v>2</v>
      </c>
      <c r="AF6482" s="2">
        <v>0</v>
      </c>
      <c r="AG6482" s="2">
        <v>0</v>
      </c>
      <c r="AH6482" s="2">
        <v>0</v>
      </c>
      <c r="AI6482" s="2">
        <v>1</v>
      </c>
      <c r="AJ6482" s="2">
        <v>1</v>
      </c>
      <c r="AK6482" s="2">
        <v>0</v>
      </c>
      <c r="AL6482" s="2">
        <v>0</v>
      </c>
      <c r="AM6482" s="2">
        <v>1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 t="s">
        <v>4</v>
      </c>
      <c r="AT6482" s="2" t="s">
        <v>4</v>
      </c>
    </row>
    <row r="6483" spans="1:46" x14ac:dyDescent="0.2">
      <c r="A6483" s="2">
        <v>1643554</v>
      </c>
      <c r="B6483" s="2">
        <v>824290</v>
      </c>
      <c r="C6483" s="7">
        <v>25.173470346111301</v>
      </c>
      <c r="D6483" s="7">
        <v>35.0215367459231</v>
      </c>
      <c r="E6483" s="19" t="s">
        <v>6693</v>
      </c>
      <c r="F6483" s="46">
        <f>INDEX(Δεδομένα!$P:$P,MATCH('2021'!E6483,Δεδομένα!$O:$O,0))</f>
        <v>211</v>
      </c>
      <c r="G6483" s="49" t="s">
        <v>6614</v>
      </c>
      <c r="H6483" s="51" t="str">
        <f>INDEX(Δεδομένα!B$1:B$51,MATCH('2021'!G6483,Δεδομένα!A$1:A$51,0))</f>
        <v>ΚΡΗΤΗΣ</v>
      </c>
      <c r="I6483" s="53">
        <f>INDEX(Δεδομένα!E$1:E$13,MATCH('2021'!H6483,Δεδομένα!D$1:D$13,0))</f>
        <v>12</v>
      </c>
      <c r="J6483" s="4">
        <v>44235</v>
      </c>
      <c r="K6483" s="3" t="s">
        <v>1024</v>
      </c>
      <c r="L6483" s="17" t="str">
        <f t="shared" si="524"/>
        <v>08/02/2021 18:17</v>
      </c>
      <c r="M6483" s="4">
        <v>44235</v>
      </c>
      <c r="N6483" s="3" t="s">
        <v>566</v>
      </c>
      <c r="O6483" s="17" t="str">
        <f t="shared" si="525"/>
        <v>08/02/2021 18:40</v>
      </c>
      <c r="P6483" s="24">
        <f t="shared" si="526"/>
        <v>1.5972222223354038E-2</v>
      </c>
      <c r="Q6483" s="28">
        <v>0</v>
      </c>
      <c r="R6483" s="27">
        <f t="shared" si="527"/>
        <v>23.000000001629815</v>
      </c>
      <c r="S6483" s="3" t="s">
        <v>4</v>
      </c>
      <c r="T6483" s="3" t="s">
        <v>6696</v>
      </c>
      <c r="U6483" s="3" t="s">
        <v>123</v>
      </c>
      <c r="V6483" s="3" t="s">
        <v>6700</v>
      </c>
      <c r="W6483" s="5">
        <v>0</v>
      </c>
      <c r="X6483" s="5">
        <v>0</v>
      </c>
      <c r="Y6483" s="5">
        <v>0</v>
      </c>
      <c r="Z6483" s="5">
        <v>0</v>
      </c>
      <c r="AA6483" s="5">
        <v>0.1</v>
      </c>
      <c r="AB6483" s="5">
        <v>0.1</v>
      </c>
      <c r="AC6483" s="5">
        <v>0</v>
      </c>
      <c r="AD6483" s="5">
        <v>0</v>
      </c>
      <c r="AE6483" s="2">
        <v>2</v>
      </c>
      <c r="AF6483" s="2">
        <v>0</v>
      </c>
      <c r="AG6483" s="2">
        <v>0</v>
      </c>
      <c r="AH6483" s="2">
        <v>0</v>
      </c>
      <c r="AI6483" s="2">
        <v>0</v>
      </c>
      <c r="AJ6483" s="2">
        <v>1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 t="s">
        <v>4</v>
      </c>
      <c r="AT6483" s="2" t="s">
        <v>4</v>
      </c>
    </row>
    <row r="6484" spans="1:46" x14ac:dyDescent="0.2">
      <c r="A6484" s="2">
        <v>1643555</v>
      </c>
      <c r="B6484" s="2">
        <v>825692</v>
      </c>
      <c r="C6484" s="7">
        <v>25.061030775799299</v>
      </c>
      <c r="D6484" s="7">
        <v>35.114384601655303</v>
      </c>
      <c r="E6484" s="19" t="s">
        <v>6693</v>
      </c>
      <c r="F6484" s="46">
        <f>INDEX(Δεδομένα!$P:$P,MATCH('2021'!E6484,Δεδομένα!$O:$O,0))</f>
        <v>211</v>
      </c>
      <c r="G6484" s="49" t="s">
        <v>6614</v>
      </c>
      <c r="H6484" s="51" t="str">
        <f>INDEX(Δεδομένα!B$1:B$51,MATCH('2021'!G6484,Δεδομένα!A$1:A$51,0))</f>
        <v>ΚΡΗΤΗΣ</v>
      </c>
      <c r="I6484" s="53">
        <f>INDEX(Δεδομένα!E$1:E$13,MATCH('2021'!H6484,Δεδομένα!D$1:D$13,0))</f>
        <v>12</v>
      </c>
      <c r="J6484" s="4">
        <v>44241</v>
      </c>
      <c r="K6484" s="3" t="s">
        <v>39</v>
      </c>
      <c r="L6484" s="17" t="str">
        <f t="shared" si="524"/>
        <v>14/02/2021 14:40</v>
      </c>
      <c r="M6484" s="4">
        <v>44241</v>
      </c>
      <c r="N6484" s="3" t="s">
        <v>545</v>
      </c>
      <c r="O6484" s="17" t="str">
        <f t="shared" si="525"/>
        <v>14/02/2021 16:10</v>
      </c>
      <c r="P6484" s="24">
        <f t="shared" si="526"/>
        <v>6.25E-2</v>
      </c>
      <c r="Q6484" s="28">
        <v>0</v>
      </c>
      <c r="R6484" s="27">
        <f t="shared" si="527"/>
        <v>90</v>
      </c>
      <c r="S6484" s="3" t="s">
        <v>4</v>
      </c>
      <c r="T6484" s="3" t="s">
        <v>6618</v>
      </c>
      <c r="U6484" s="3" t="s">
        <v>4</v>
      </c>
      <c r="V6484" s="3" t="s">
        <v>6670</v>
      </c>
      <c r="W6484" s="5">
        <v>2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2">
        <v>2</v>
      </c>
      <c r="AF6484" s="2">
        <v>0</v>
      </c>
      <c r="AG6484" s="2">
        <v>0</v>
      </c>
      <c r="AH6484" s="2">
        <v>0</v>
      </c>
      <c r="AI6484" s="2">
        <v>0</v>
      </c>
      <c r="AJ6484" s="2">
        <v>1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 t="s">
        <v>4</v>
      </c>
      <c r="AT6484" s="2" t="s">
        <v>4</v>
      </c>
    </row>
    <row r="6485" spans="1:46" x14ac:dyDescent="0.2">
      <c r="A6485" s="2">
        <v>1643559</v>
      </c>
      <c r="B6485" s="2">
        <v>833228</v>
      </c>
      <c r="C6485" s="7">
        <v>25.155070601896799</v>
      </c>
      <c r="D6485" s="7">
        <v>35.040852662624197</v>
      </c>
      <c r="E6485" s="19" t="s">
        <v>6693</v>
      </c>
      <c r="F6485" s="46">
        <f>INDEX(Δεδομένα!$P:$P,MATCH('2021'!E6485,Δεδομένα!$O:$O,0))</f>
        <v>211</v>
      </c>
      <c r="G6485" s="49" t="s">
        <v>6614</v>
      </c>
      <c r="H6485" s="51" t="str">
        <f>INDEX(Δεδομένα!B$1:B$51,MATCH('2021'!G6485,Δεδομένα!A$1:A$51,0))</f>
        <v>ΚΡΗΤΗΣ</v>
      </c>
      <c r="I6485" s="53">
        <f>INDEX(Δεδομένα!E$1:E$13,MATCH('2021'!H6485,Δεδομένα!D$1:D$13,0))</f>
        <v>12</v>
      </c>
      <c r="J6485" s="4">
        <v>44254</v>
      </c>
      <c r="K6485" s="3" t="s">
        <v>35</v>
      </c>
      <c r="L6485" s="17" t="str">
        <f t="shared" si="524"/>
        <v>27/02/2021 14:50</v>
      </c>
      <c r="M6485" s="4">
        <v>44254</v>
      </c>
      <c r="N6485" s="3" t="s">
        <v>1018</v>
      </c>
      <c r="O6485" s="17" t="str">
        <f t="shared" si="525"/>
        <v>27/02/2021 15:35</v>
      </c>
      <c r="P6485" s="24">
        <f t="shared" si="526"/>
        <v>3.125E-2</v>
      </c>
      <c r="Q6485" s="28">
        <v>0</v>
      </c>
      <c r="R6485" s="27">
        <f t="shared" si="527"/>
        <v>45</v>
      </c>
      <c r="S6485" s="3" t="s">
        <v>4</v>
      </c>
      <c r="T6485" s="3" t="s">
        <v>6696</v>
      </c>
      <c r="U6485" s="3" t="s">
        <v>123</v>
      </c>
      <c r="V6485" s="3" t="s">
        <v>6701</v>
      </c>
      <c r="W6485" s="5">
        <v>0</v>
      </c>
      <c r="X6485" s="5">
        <v>0</v>
      </c>
      <c r="Y6485" s="5">
        <v>0</v>
      </c>
      <c r="Z6485" s="5">
        <v>0</v>
      </c>
      <c r="AA6485" s="5">
        <v>0.3</v>
      </c>
      <c r="AB6485" s="5">
        <v>0</v>
      </c>
      <c r="AC6485" s="5">
        <v>0</v>
      </c>
      <c r="AD6485" s="5">
        <v>0</v>
      </c>
      <c r="AE6485" s="2">
        <v>4</v>
      </c>
      <c r="AF6485" s="2">
        <v>0</v>
      </c>
      <c r="AG6485" s="2">
        <v>0</v>
      </c>
      <c r="AH6485" s="2">
        <v>0</v>
      </c>
      <c r="AI6485" s="2">
        <v>0</v>
      </c>
      <c r="AJ6485" s="2">
        <v>2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 t="s">
        <v>4</v>
      </c>
      <c r="AT6485" s="2" t="s">
        <v>4</v>
      </c>
    </row>
    <row r="6486" spans="1:46" x14ac:dyDescent="0.2">
      <c r="A6486" s="2">
        <v>1643561</v>
      </c>
      <c r="B6486" s="2">
        <v>835126</v>
      </c>
      <c r="C6486" s="7">
        <v>25.275932774015399</v>
      </c>
      <c r="D6486" s="7">
        <v>35.041747021787202</v>
      </c>
      <c r="E6486" s="19" t="s">
        <v>6693</v>
      </c>
      <c r="F6486" s="46">
        <f>INDEX(Δεδομένα!$P:$P,MATCH('2021'!E6486,Δεδομένα!$O:$O,0))</f>
        <v>211</v>
      </c>
      <c r="G6486" s="49" t="s">
        <v>6614</v>
      </c>
      <c r="H6486" s="51" t="str">
        <f>INDEX(Δεδομένα!B$1:B$51,MATCH('2021'!G6486,Δεδομένα!A$1:A$51,0))</f>
        <v>ΚΡΗΤΗΣ</v>
      </c>
      <c r="I6486" s="53">
        <f>INDEX(Δεδομένα!E$1:E$13,MATCH('2021'!H6486,Δεδομένα!D$1:D$13,0))</f>
        <v>12</v>
      </c>
      <c r="J6486" s="4">
        <v>44260</v>
      </c>
      <c r="K6486" s="3" t="s">
        <v>612</v>
      </c>
      <c r="L6486" s="17" t="str">
        <f t="shared" si="524"/>
        <v>05/03/2021 13:51</v>
      </c>
      <c r="M6486" s="4">
        <v>44260</v>
      </c>
      <c r="N6486" s="3" t="s">
        <v>109</v>
      </c>
      <c r="O6486" s="17" t="str">
        <f t="shared" si="525"/>
        <v>05/03/2021 15:50</v>
      </c>
      <c r="P6486" s="24">
        <f t="shared" si="526"/>
        <v>8.2638888889050577E-2</v>
      </c>
      <c r="Q6486" s="28">
        <v>0</v>
      </c>
      <c r="R6486" s="27">
        <f t="shared" si="527"/>
        <v>119.00000000023283</v>
      </c>
      <c r="S6486" s="3" t="s">
        <v>4</v>
      </c>
      <c r="T6486" s="3" t="s">
        <v>6696</v>
      </c>
      <c r="U6486" s="3" t="s">
        <v>4</v>
      </c>
      <c r="V6486" s="3" t="s">
        <v>6702</v>
      </c>
      <c r="W6486" s="5">
        <v>0</v>
      </c>
      <c r="X6486" s="5">
        <v>0</v>
      </c>
      <c r="Y6486" s="5">
        <v>0</v>
      </c>
      <c r="Z6486" s="5">
        <v>0</v>
      </c>
      <c r="AA6486" s="5">
        <v>1</v>
      </c>
      <c r="AB6486" s="5">
        <v>0</v>
      </c>
      <c r="AC6486" s="5">
        <v>0</v>
      </c>
      <c r="AD6486" s="5">
        <v>0</v>
      </c>
      <c r="AE6486" s="2">
        <v>5</v>
      </c>
      <c r="AF6486" s="2">
        <v>0</v>
      </c>
      <c r="AG6486" s="2">
        <v>0</v>
      </c>
      <c r="AH6486" s="2">
        <v>0</v>
      </c>
      <c r="AI6486" s="2">
        <v>0</v>
      </c>
      <c r="AJ6486" s="2">
        <v>2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 t="s">
        <v>4</v>
      </c>
      <c r="AT6486" s="2" t="s">
        <v>4</v>
      </c>
    </row>
    <row r="6487" spans="1:46" x14ac:dyDescent="0.2">
      <c r="A6487" s="2">
        <v>1652192</v>
      </c>
      <c r="B6487" s="2">
        <v>839617</v>
      </c>
      <c r="C6487" s="7">
        <v>25.230325226684201</v>
      </c>
      <c r="D6487" s="7">
        <v>35.0290575574695</v>
      </c>
      <c r="E6487" s="19" t="s">
        <v>6693</v>
      </c>
      <c r="F6487" s="46">
        <f>INDEX(Δεδομένα!$P:$P,MATCH('2021'!E6487,Δεδομένα!$O:$O,0))</f>
        <v>211</v>
      </c>
      <c r="G6487" s="49" t="s">
        <v>6614</v>
      </c>
      <c r="H6487" s="51" t="str">
        <f>INDEX(Δεδομένα!B$1:B$51,MATCH('2021'!G6487,Δεδομένα!A$1:A$51,0))</f>
        <v>ΚΡΗΤΗΣ</v>
      </c>
      <c r="I6487" s="53">
        <f>INDEX(Δεδομένα!E$1:E$13,MATCH('2021'!H6487,Δεδομένα!D$1:D$13,0))</f>
        <v>12</v>
      </c>
      <c r="J6487" s="4">
        <v>44276</v>
      </c>
      <c r="K6487" s="3" t="s">
        <v>957</v>
      </c>
      <c r="L6487" s="17" t="str">
        <f t="shared" si="524"/>
        <v>21/03/2021 19:11</v>
      </c>
      <c r="M6487" s="4">
        <v>44276</v>
      </c>
      <c r="N6487" s="3" t="s">
        <v>458</v>
      </c>
      <c r="O6487" s="17" t="str">
        <f t="shared" si="525"/>
        <v>21/03/2021 19:50</v>
      </c>
      <c r="P6487" s="24">
        <f t="shared" si="526"/>
        <v>2.7083333334303461E-2</v>
      </c>
      <c r="Q6487" s="28">
        <v>0</v>
      </c>
      <c r="R6487" s="27">
        <f t="shared" si="527"/>
        <v>39.000000001396984</v>
      </c>
      <c r="S6487" s="3" t="s">
        <v>4</v>
      </c>
      <c r="T6487" s="3" t="s">
        <v>6679</v>
      </c>
      <c r="U6487" s="3" t="s">
        <v>4</v>
      </c>
      <c r="V6487" s="3" t="s">
        <v>6703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0.5</v>
      </c>
      <c r="AC6487" s="5">
        <v>0</v>
      </c>
      <c r="AD6487" s="5">
        <v>0</v>
      </c>
      <c r="AE6487" s="2">
        <v>4</v>
      </c>
      <c r="AF6487" s="2">
        <v>0</v>
      </c>
      <c r="AG6487" s="2">
        <v>0</v>
      </c>
      <c r="AH6487" s="2">
        <v>0</v>
      </c>
      <c r="AI6487" s="2">
        <v>0</v>
      </c>
      <c r="AJ6487" s="2">
        <v>2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 t="s">
        <v>4</v>
      </c>
      <c r="AT6487" s="2" t="s">
        <v>4</v>
      </c>
    </row>
    <row r="6488" spans="1:46" x14ac:dyDescent="0.2">
      <c r="A6488" s="2">
        <v>1652194</v>
      </c>
      <c r="B6488" s="2">
        <v>840930</v>
      </c>
      <c r="C6488" s="7">
        <v>25.150306630725701</v>
      </c>
      <c r="D6488" s="7">
        <v>35.0183302878185</v>
      </c>
      <c r="E6488" s="19" t="s">
        <v>6693</v>
      </c>
      <c r="F6488" s="46">
        <f>INDEX(Δεδομένα!$P:$P,MATCH('2021'!E6488,Δεδομένα!$O:$O,0))</f>
        <v>211</v>
      </c>
      <c r="G6488" s="49" t="s">
        <v>6614</v>
      </c>
      <c r="H6488" s="51" t="str">
        <f>INDEX(Δεδομένα!B$1:B$51,MATCH('2021'!G6488,Δεδομένα!A$1:A$51,0))</f>
        <v>ΚΡΗΤΗΣ</v>
      </c>
      <c r="I6488" s="53">
        <f>INDEX(Δεδομένα!E$1:E$13,MATCH('2021'!H6488,Δεδομένα!D$1:D$13,0))</f>
        <v>12</v>
      </c>
      <c r="J6488" s="4">
        <v>44283</v>
      </c>
      <c r="K6488" s="3" t="s">
        <v>785</v>
      </c>
      <c r="L6488" s="17" t="str">
        <f t="shared" si="524"/>
        <v>28/03/2021 12:22</v>
      </c>
      <c r="M6488" s="4">
        <v>44283</v>
      </c>
      <c r="N6488" s="3" t="s">
        <v>1200</v>
      </c>
      <c r="O6488" s="17" t="str">
        <f t="shared" si="525"/>
        <v>28/03/2021 13:42</v>
      </c>
      <c r="P6488" s="24">
        <f t="shared" si="526"/>
        <v>5.5555555554747116E-2</v>
      </c>
      <c r="Q6488" s="28">
        <v>0</v>
      </c>
      <c r="R6488" s="27">
        <f t="shared" si="527"/>
        <v>79.999999998835847</v>
      </c>
      <c r="S6488" s="3" t="s">
        <v>4</v>
      </c>
      <c r="T6488" s="3" t="s">
        <v>6696</v>
      </c>
      <c r="U6488" s="3" t="s">
        <v>4</v>
      </c>
      <c r="V6488" s="3" t="s">
        <v>6704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1</v>
      </c>
      <c r="AC6488" s="5">
        <v>0</v>
      </c>
      <c r="AD6488" s="5">
        <v>0</v>
      </c>
      <c r="AE6488" s="2">
        <v>4</v>
      </c>
      <c r="AF6488" s="2">
        <v>0</v>
      </c>
      <c r="AG6488" s="2">
        <v>0</v>
      </c>
      <c r="AH6488" s="2">
        <v>0</v>
      </c>
      <c r="AI6488" s="2">
        <v>0</v>
      </c>
      <c r="AJ6488" s="2">
        <v>2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 t="s">
        <v>4</v>
      </c>
      <c r="AT6488" s="2" t="s">
        <v>4</v>
      </c>
    </row>
    <row r="6489" spans="1:46" x14ac:dyDescent="0.2">
      <c r="A6489" s="2">
        <v>1652197</v>
      </c>
      <c r="B6489" s="2">
        <v>840959</v>
      </c>
      <c r="C6489" s="7">
        <v>25.212621688842798</v>
      </c>
      <c r="D6489" s="7">
        <v>35.058837890625</v>
      </c>
      <c r="E6489" s="19" t="s">
        <v>6693</v>
      </c>
      <c r="F6489" s="46">
        <f>INDEX(Δεδομένα!$P:$P,MATCH('2021'!E6489,Δεδομένα!$O:$O,0))</f>
        <v>211</v>
      </c>
      <c r="G6489" s="49" t="s">
        <v>6614</v>
      </c>
      <c r="H6489" s="51" t="str">
        <f>INDEX(Δεδομένα!B$1:B$51,MATCH('2021'!G6489,Δεδομένα!A$1:A$51,0))</f>
        <v>ΚΡΗΤΗΣ</v>
      </c>
      <c r="I6489" s="53">
        <f>INDEX(Δεδομένα!E$1:E$13,MATCH('2021'!H6489,Δεδομένα!D$1:D$13,0))</f>
        <v>12</v>
      </c>
      <c r="J6489" s="4">
        <v>44283</v>
      </c>
      <c r="K6489" s="3" t="s">
        <v>847</v>
      </c>
      <c r="L6489" s="17" t="str">
        <f t="shared" si="524"/>
        <v>28/03/2021 13:36</v>
      </c>
      <c r="M6489" s="4">
        <v>44283</v>
      </c>
      <c r="N6489" s="3" t="s">
        <v>509</v>
      </c>
      <c r="O6489" s="17" t="str">
        <f t="shared" si="525"/>
        <v>28/03/2021 15:55</v>
      </c>
      <c r="P6489" s="24">
        <f t="shared" si="526"/>
        <v>9.6527777779556345E-2</v>
      </c>
      <c r="Q6489" s="28">
        <v>0</v>
      </c>
      <c r="R6489" s="27">
        <f t="shared" si="527"/>
        <v>139.00000000256114</v>
      </c>
      <c r="S6489" s="3" t="s">
        <v>4</v>
      </c>
      <c r="T6489" s="3" t="s">
        <v>6696</v>
      </c>
      <c r="U6489" s="3" t="s">
        <v>4</v>
      </c>
      <c r="V6489" s="3" t="s">
        <v>2186</v>
      </c>
      <c r="W6489" s="5">
        <v>0</v>
      </c>
      <c r="X6489" s="5">
        <v>0</v>
      </c>
      <c r="Y6489" s="5">
        <v>0</v>
      </c>
      <c r="Z6489" s="5">
        <v>0</v>
      </c>
      <c r="AA6489" s="5">
        <v>0.5</v>
      </c>
      <c r="AB6489" s="5">
        <v>0.5</v>
      </c>
      <c r="AC6489" s="5">
        <v>0</v>
      </c>
      <c r="AD6489" s="5">
        <v>0</v>
      </c>
      <c r="AE6489" s="2">
        <v>4</v>
      </c>
      <c r="AF6489" s="2">
        <v>0</v>
      </c>
      <c r="AG6489" s="2">
        <v>0</v>
      </c>
      <c r="AH6489" s="2">
        <v>0</v>
      </c>
      <c r="AI6489" s="2">
        <v>0</v>
      </c>
      <c r="AJ6489" s="2">
        <v>2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 t="s">
        <v>4</v>
      </c>
      <c r="AT6489" s="2" t="s">
        <v>4</v>
      </c>
    </row>
    <row r="6490" spans="1:46" x14ac:dyDescent="0.2">
      <c r="A6490" s="2">
        <v>1652198</v>
      </c>
      <c r="B6490" s="2">
        <v>841120</v>
      </c>
      <c r="C6490" s="7">
        <v>25.291699653567498</v>
      </c>
      <c r="D6490" s="7">
        <v>35.105200073744001</v>
      </c>
      <c r="E6490" s="19" t="s">
        <v>6693</v>
      </c>
      <c r="F6490" s="46">
        <f>INDEX(Δεδομένα!$P:$P,MATCH('2021'!E6490,Δεδομένα!$O:$O,0))</f>
        <v>211</v>
      </c>
      <c r="G6490" s="49" t="s">
        <v>6614</v>
      </c>
      <c r="H6490" s="51" t="str">
        <f>INDEX(Δεδομένα!B$1:B$51,MATCH('2021'!G6490,Δεδομένα!A$1:A$51,0))</f>
        <v>ΚΡΗΤΗΣ</v>
      </c>
      <c r="I6490" s="53">
        <f>INDEX(Δεδομένα!E$1:E$13,MATCH('2021'!H6490,Δεδομένα!D$1:D$13,0))</f>
        <v>12</v>
      </c>
      <c r="J6490" s="4">
        <v>44283</v>
      </c>
      <c r="K6490" s="3" t="s">
        <v>2958</v>
      </c>
      <c r="L6490" s="17" t="str">
        <f t="shared" si="524"/>
        <v>28/03/2021 20:03</v>
      </c>
      <c r="M6490" s="4">
        <v>44283</v>
      </c>
      <c r="N6490" s="3" t="s">
        <v>106</v>
      </c>
      <c r="O6490" s="17" t="str">
        <f t="shared" si="525"/>
        <v>28/03/2021 21:41</v>
      </c>
      <c r="P6490" s="24">
        <f t="shared" si="526"/>
        <v>6.8055555551836733E-2</v>
      </c>
      <c r="Q6490" s="28">
        <v>0</v>
      </c>
      <c r="R6490" s="27">
        <f t="shared" si="527"/>
        <v>97.999999994644895</v>
      </c>
      <c r="S6490" s="3" t="s">
        <v>4</v>
      </c>
      <c r="T6490" s="3" t="s">
        <v>6679</v>
      </c>
      <c r="U6490" s="3" t="s">
        <v>4</v>
      </c>
      <c r="V6490" s="3" t="s">
        <v>6705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0.01</v>
      </c>
      <c r="AC6490" s="5">
        <v>0</v>
      </c>
      <c r="AD6490" s="5">
        <v>0</v>
      </c>
      <c r="AE6490" s="2">
        <v>4</v>
      </c>
      <c r="AF6490" s="2">
        <v>0</v>
      </c>
      <c r="AG6490" s="2">
        <v>0</v>
      </c>
      <c r="AH6490" s="2">
        <v>0</v>
      </c>
      <c r="AI6490" s="2">
        <v>0</v>
      </c>
      <c r="AJ6490" s="2">
        <v>2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 t="s">
        <v>4</v>
      </c>
      <c r="AT6490" s="2" t="s">
        <v>4</v>
      </c>
    </row>
    <row r="6491" spans="1:46" x14ac:dyDescent="0.2">
      <c r="A6491" s="2">
        <v>1652199</v>
      </c>
      <c r="B6491" s="2">
        <v>841256</v>
      </c>
      <c r="C6491" s="7">
        <v>25.0944963796994</v>
      </c>
      <c r="D6491" s="7">
        <v>35.050342428233598</v>
      </c>
      <c r="E6491" s="19" t="s">
        <v>6693</v>
      </c>
      <c r="F6491" s="46">
        <f>INDEX(Δεδομένα!$P:$P,MATCH('2021'!E6491,Δεδομένα!$O:$O,0))</f>
        <v>211</v>
      </c>
      <c r="G6491" s="49" t="s">
        <v>6614</v>
      </c>
      <c r="H6491" s="51" t="str">
        <f>INDEX(Δεδομένα!B$1:B$51,MATCH('2021'!G6491,Δεδομένα!A$1:A$51,0))</f>
        <v>ΚΡΗΤΗΣ</v>
      </c>
      <c r="I6491" s="53">
        <f>INDEX(Δεδομένα!E$1:E$13,MATCH('2021'!H6491,Δεδομένα!D$1:D$13,0))</f>
        <v>12</v>
      </c>
      <c r="J6491" s="4">
        <v>44284</v>
      </c>
      <c r="K6491" s="3" t="s">
        <v>446</v>
      </c>
      <c r="L6491" s="17" t="str">
        <f t="shared" si="524"/>
        <v>29/03/2021 13:05</v>
      </c>
      <c r="M6491" s="4">
        <v>44284</v>
      </c>
      <c r="N6491" s="3" t="s">
        <v>555</v>
      </c>
      <c r="O6491" s="17" t="str">
        <f t="shared" si="525"/>
        <v>29/03/2021 13:30</v>
      </c>
      <c r="P6491" s="24">
        <f t="shared" si="526"/>
        <v>1.7361111109494232E-2</v>
      </c>
      <c r="Q6491" s="28">
        <v>0</v>
      </c>
      <c r="R6491" s="27">
        <f t="shared" si="527"/>
        <v>24.999999997671694</v>
      </c>
      <c r="S6491" s="3" t="s">
        <v>4</v>
      </c>
      <c r="T6491" s="3" t="s">
        <v>6618</v>
      </c>
      <c r="U6491" s="3" t="s">
        <v>4</v>
      </c>
      <c r="V6491" s="3" t="s">
        <v>5266</v>
      </c>
      <c r="W6491" s="5">
        <v>0</v>
      </c>
      <c r="X6491" s="5">
        <v>0</v>
      </c>
      <c r="Y6491" s="5">
        <v>0</v>
      </c>
      <c r="Z6491" s="5">
        <v>0</v>
      </c>
      <c r="AA6491" s="5">
        <v>0.5</v>
      </c>
      <c r="AB6491" s="5">
        <v>0</v>
      </c>
      <c r="AC6491" s="5">
        <v>0</v>
      </c>
      <c r="AD6491" s="5">
        <v>0</v>
      </c>
      <c r="AE6491" s="2">
        <v>2</v>
      </c>
      <c r="AF6491" s="2">
        <v>0</v>
      </c>
      <c r="AG6491" s="2">
        <v>0</v>
      </c>
      <c r="AH6491" s="2">
        <v>0</v>
      </c>
      <c r="AI6491" s="2">
        <v>0</v>
      </c>
      <c r="AJ6491" s="2">
        <v>1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 t="s">
        <v>4</v>
      </c>
      <c r="AT6491" s="2" t="s">
        <v>4</v>
      </c>
    </row>
    <row r="6492" spans="1:46" x14ac:dyDescent="0.2">
      <c r="A6492" s="2">
        <v>1652200</v>
      </c>
      <c r="B6492" s="2">
        <v>841316</v>
      </c>
      <c r="C6492" s="7">
        <v>25.239992543344801</v>
      </c>
      <c r="D6492" s="7">
        <v>35.1237833784676</v>
      </c>
      <c r="E6492" s="19" t="s">
        <v>6693</v>
      </c>
      <c r="F6492" s="46">
        <f>INDEX(Δεδομένα!$P:$P,MATCH('2021'!E6492,Δεδομένα!$O:$O,0))</f>
        <v>211</v>
      </c>
      <c r="G6492" s="49" t="s">
        <v>6614</v>
      </c>
      <c r="H6492" s="51" t="str">
        <f>INDEX(Δεδομένα!B$1:B$51,MATCH('2021'!G6492,Δεδομένα!A$1:A$51,0))</f>
        <v>ΚΡΗΤΗΣ</v>
      </c>
      <c r="I6492" s="53">
        <f>INDEX(Δεδομένα!E$1:E$13,MATCH('2021'!H6492,Δεδομένα!D$1:D$13,0))</f>
        <v>12</v>
      </c>
      <c r="J6492" s="4">
        <v>44284</v>
      </c>
      <c r="K6492" s="3" t="s">
        <v>965</v>
      </c>
      <c r="L6492" s="17" t="str">
        <f t="shared" si="524"/>
        <v>29/03/2021 16:04</v>
      </c>
      <c r="M6492" s="4">
        <v>44284</v>
      </c>
      <c r="N6492" s="3" t="s">
        <v>267</v>
      </c>
      <c r="O6492" s="17" t="str">
        <f t="shared" si="525"/>
        <v>29/03/2021 17:30</v>
      </c>
      <c r="P6492" s="24">
        <f t="shared" si="526"/>
        <v>5.9722222220443655E-2</v>
      </c>
      <c r="Q6492" s="28">
        <v>0</v>
      </c>
      <c r="R6492" s="27">
        <f t="shared" si="527"/>
        <v>85.999999997438863</v>
      </c>
      <c r="S6492" s="3" t="s">
        <v>4</v>
      </c>
      <c r="T6492" s="3" t="s">
        <v>6679</v>
      </c>
      <c r="U6492" s="3" t="s">
        <v>4</v>
      </c>
      <c r="V6492" s="3" t="s">
        <v>6706</v>
      </c>
      <c r="W6492" s="5">
        <v>0</v>
      </c>
      <c r="X6492" s="5">
        <v>0</v>
      </c>
      <c r="Y6492" s="5">
        <v>0</v>
      </c>
      <c r="Z6492" s="5">
        <v>0.5</v>
      </c>
      <c r="AA6492" s="5">
        <v>0</v>
      </c>
      <c r="AB6492" s="5">
        <v>0</v>
      </c>
      <c r="AC6492" s="5">
        <v>0</v>
      </c>
      <c r="AD6492" s="5">
        <v>0</v>
      </c>
      <c r="AE6492" s="2">
        <v>2</v>
      </c>
      <c r="AF6492" s="2">
        <v>0</v>
      </c>
      <c r="AG6492" s="2">
        <v>0</v>
      </c>
      <c r="AH6492" s="2">
        <v>0</v>
      </c>
      <c r="AI6492" s="2">
        <v>0</v>
      </c>
      <c r="AJ6492" s="2">
        <v>1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 t="s">
        <v>4</v>
      </c>
      <c r="AT6492" s="2" t="s">
        <v>4</v>
      </c>
    </row>
    <row r="6493" spans="1:46" x14ac:dyDescent="0.2">
      <c r="A6493" s="2">
        <v>1658475</v>
      </c>
      <c r="B6493" s="2">
        <v>845895</v>
      </c>
      <c r="D6493" s="2"/>
      <c r="E6493" s="19" t="s">
        <v>6693</v>
      </c>
      <c r="F6493" s="46">
        <f>INDEX(Δεδομένα!$P:$P,MATCH('2021'!E6493,Δεδομένα!$O:$O,0))</f>
        <v>211</v>
      </c>
      <c r="G6493" s="49" t="s">
        <v>6614</v>
      </c>
      <c r="H6493" s="51" t="str">
        <f>INDEX(Δεδομένα!B$1:B$51,MATCH('2021'!G6493,Δεδομένα!A$1:A$51,0))</f>
        <v>ΚΡΗΤΗΣ</v>
      </c>
      <c r="I6493" s="53">
        <f>INDEX(Δεδομένα!E$1:E$13,MATCH('2021'!H6493,Δεδομένα!D$1:D$13,0))</f>
        <v>12</v>
      </c>
      <c r="J6493" s="4">
        <v>44290</v>
      </c>
      <c r="K6493" s="3" t="s">
        <v>297</v>
      </c>
      <c r="L6493" s="17" t="str">
        <f t="shared" si="524"/>
        <v>04/04/2021 12:55</v>
      </c>
      <c r="M6493" s="4">
        <v>44290</v>
      </c>
      <c r="N6493" s="3" t="s">
        <v>529</v>
      </c>
      <c r="O6493" s="17" t="str">
        <f t="shared" si="525"/>
        <v>04/04/2021 14:05</v>
      </c>
      <c r="P6493" s="24">
        <f t="shared" si="526"/>
        <v>4.8611111109494232E-2</v>
      </c>
      <c r="Q6493" s="28">
        <v>0</v>
      </c>
      <c r="R6493" s="27">
        <f t="shared" si="527"/>
        <v>69.999999997671694</v>
      </c>
      <c r="S6493" s="3" t="s">
        <v>4</v>
      </c>
      <c r="T6493" s="3" t="s">
        <v>6696</v>
      </c>
      <c r="U6493" s="3" t="s">
        <v>4</v>
      </c>
      <c r="V6493" s="3" t="s">
        <v>6707</v>
      </c>
      <c r="W6493" s="5">
        <v>0</v>
      </c>
      <c r="X6493" s="5">
        <v>0</v>
      </c>
      <c r="Y6493" s="5">
        <v>0</v>
      </c>
      <c r="Z6493" s="5">
        <v>0.02</v>
      </c>
      <c r="AA6493" s="5">
        <v>0</v>
      </c>
      <c r="AB6493" s="5">
        <v>0</v>
      </c>
      <c r="AC6493" s="5">
        <v>0</v>
      </c>
      <c r="AD6493" s="5">
        <v>0</v>
      </c>
      <c r="AE6493" s="2">
        <v>2</v>
      </c>
      <c r="AF6493" s="2">
        <v>0</v>
      </c>
      <c r="AG6493" s="2">
        <v>0</v>
      </c>
      <c r="AH6493" s="2">
        <v>0</v>
      </c>
      <c r="AI6493" s="2">
        <v>0</v>
      </c>
      <c r="AJ6493" s="2">
        <v>2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 t="s">
        <v>4</v>
      </c>
      <c r="AT6493" s="2" t="s">
        <v>4</v>
      </c>
    </row>
    <row r="6494" spans="1:46" x14ac:dyDescent="0.2">
      <c r="A6494" s="2">
        <v>1654724</v>
      </c>
      <c r="B6494" s="2">
        <v>843089</v>
      </c>
      <c r="C6494" s="7">
        <v>25.196602613714401</v>
      </c>
      <c r="D6494" s="7">
        <v>35.151957685552702</v>
      </c>
      <c r="E6494" s="19" t="s">
        <v>6693</v>
      </c>
      <c r="F6494" s="46">
        <f>INDEX(Δεδομένα!$P:$P,MATCH('2021'!E6494,Δεδομένα!$O:$O,0))</f>
        <v>211</v>
      </c>
      <c r="G6494" s="49" t="s">
        <v>6614</v>
      </c>
      <c r="H6494" s="51" t="str">
        <f>INDEX(Δεδομένα!B$1:B$51,MATCH('2021'!G6494,Δεδομένα!A$1:A$51,0))</f>
        <v>ΚΡΗΤΗΣ</v>
      </c>
      <c r="I6494" s="53">
        <f>INDEX(Δεδομένα!E$1:E$13,MATCH('2021'!H6494,Δεδομένα!D$1:D$13,0))</f>
        <v>12</v>
      </c>
      <c r="J6494" s="4">
        <v>44291</v>
      </c>
      <c r="K6494" s="3" t="s">
        <v>154</v>
      </c>
      <c r="L6494" s="17" t="str">
        <f t="shared" si="524"/>
        <v>05/04/2021 13:20</v>
      </c>
      <c r="M6494" s="4">
        <v>44291</v>
      </c>
      <c r="N6494" s="3" t="s">
        <v>490</v>
      </c>
      <c r="O6494" s="17" t="str">
        <f t="shared" si="525"/>
        <v>05/04/2021 16:00</v>
      </c>
      <c r="P6494" s="24">
        <f t="shared" si="526"/>
        <v>0.11111111110949423</v>
      </c>
      <c r="Q6494" s="28">
        <v>0</v>
      </c>
      <c r="R6494" s="27">
        <f t="shared" si="527"/>
        <v>159.99999999767169</v>
      </c>
      <c r="S6494" s="3" t="s">
        <v>4</v>
      </c>
      <c r="T6494" s="3" t="s">
        <v>6679</v>
      </c>
      <c r="U6494" s="3" t="s">
        <v>4</v>
      </c>
      <c r="V6494" s="3" t="s">
        <v>6708</v>
      </c>
      <c r="W6494" s="5">
        <v>0</v>
      </c>
      <c r="X6494" s="5">
        <v>0</v>
      </c>
      <c r="Y6494" s="5">
        <v>0</v>
      </c>
      <c r="Z6494" s="5">
        <v>2</v>
      </c>
      <c r="AA6494" s="5">
        <v>0</v>
      </c>
      <c r="AB6494" s="5">
        <v>0</v>
      </c>
      <c r="AC6494" s="5">
        <v>0</v>
      </c>
      <c r="AD6494" s="5">
        <v>0</v>
      </c>
      <c r="AE6494" s="2">
        <v>6</v>
      </c>
      <c r="AF6494" s="2">
        <v>0</v>
      </c>
      <c r="AG6494" s="2">
        <v>0</v>
      </c>
      <c r="AH6494" s="2">
        <v>0</v>
      </c>
      <c r="AI6494" s="2">
        <v>0</v>
      </c>
      <c r="AJ6494" s="2">
        <v>3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 t="s">
        <v>4</v>
      </c>
      <c r="AT6494" s="2" t="s">
        <v>4</v>
      </c>
    </row>
    <row r="6495" spans="1:46" x14ac:dyDescent="0.2">
      <c r="A6495" s="2">
        <v>1654726</v>
      </c>
      <c r="B6495" s="2">
        <v>843323</v>
      </c>
      <c r="C6495" s="7">
        <v>25.235134082244699</v>
      </c>
      <c r="D6495" s="7">
        <v>35.116062646934701</v>
      </c>
      <c r="E6495" s="19" t="s">
        <v>6693</v>
      </c>
      <c r="F6495" s="46">
        <f>INDEX(Δεδομένα!$P:$P,MATCH('2021'!E6495,Δεδομένα!$O:$O,0))</f>
        <v>211</v>
      </c>
      <c r="G6495" s="49" t="s">
        <v>6614</v>
      </c>
      <c r="H6495" s="51" t="str">
        <f>INDEX(Δεδομένα!B$1:B$51,MATCH('2021'!G6495,Δεδομένα!A$1:A$51,0))</f>
        <v>ΚΡΗΤΗΣ</v>
      </c>
      <c r="I6495" s="53">
        <f>INDEX(Δεδομένα!E$1:E$13,MATCH('2021'!H6495,Δεδομένα!D$1:D$13,0))</f>
        <v>12</v>
      </c>
      <c r="J6495" s="4">
        <v>44292</v>
      </c>
      <c r="K6495" s="3" t="s">
        <v>338</v>
      </c>
      <c r="L6495" s="17" t="str">
        <f t="shared" si="524"/>
        <v>06/04/2021 11:00</v>
      </c>
      <c r="M6495" s="4">
        <v>44292</v>
      </c>
      <c r="N6495" s="3" t="s">
        <v>238</v>
      </c>
      <c r="O6495" s="17" t="str">
        <f t="shared" si="525"/>
        <v>06/04/2021 11:30</v>
      </c>
      <c r="P6495" s="24">
        <f t="shared" si="526"/>
        <v>2.0833333328482695E-2</v>
      </c>
      <c r="Q6495" s="28">
        <v>0</v>
      </c>
      <c r="R6495" s="27">
        <f t="shared" si="527"/>
        <v>29.999999993015081</v>
      </c>
      <c r="S6495" s="3" t="s">
        <v>4</v>
      </c>
      <c r="T6495" s="3" t="s">
        <v>6679</v>
      </c>
      <c r="U6495" s="3" t="s">
        <v>4</v>
      </c>
      <c r="V6495" s="3" t="s">
        <v>6709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0.02</v>
      </c>
      <c r="AC6495" s="5">
        <v>0</v>
      </c>
      <c r="AD6495" s="5">
        <v>0</v>
      </c>
      <c r="AE6495" s="2">
        <v>2</v>
      </c>
      <c r="AF6495" s="2">
        <v>0</v>
      </c>
      <c r="AG6495" s="2">
        <v>0</v>
      </c>
      <c r="AH6495" s="2">
        <v>0</v>
      </c>
      <c r="AI6495" s="2">
        <v>0</v>
      </c>
      <c r="AJ6495" s="2">
        <v>1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 t="s">
        <v>4</v>
      </c>
      <c r="AT6495" s="2" t="s">
        <v>4</v>
      </c>
    </row>
    <row r="6496" spans="1:46" x14ac:dyDescent="0.2">
      <c r="A6496" s="2">
        <v>1654730</v>
      </c>
      <c r="B6496" s="2">
        <v>843419</v>
      </c>
      <c r="C6496" s="7">
        <v>25.187953607347101</v>
      </c>
      <c r="D6496" s="7">
        <v>35.036655968459101</v>
      </c>
      <c r="E6496" s="19" t="s">
        <v>6693</v>
      </c>
      <c r="F6496" s="46">
        <f>INDEX(Δεδομένα!$P:$P,MATCH('2021'!E6496,Δεδομένα!$O:$O,0))</f>
        <v>211</v>
      </c>
      <c r="G6496" s="49" t="s">
        <v>6614</v>
      </c>
      <c r="H6496" s="51" t="str">
        <f>INDEX(Δεδομένα!B$1:B$51,MATCH('2021'!G6496,Δεδομένα!A$1:A$51,0))</f>
        <v>ΚΡΗΤΗΣ</v>
      </c>
      <c r="I6496" s="53">
        <f>INDEX(Δεδομένα!E$1:E$13,MATCH('2021'!H6496,Δεδομένα!D$1:D$13,0))</f>
        <v>12</v>
      </c>
      <c r="J6496" s="4">
        <v>44292</v>
      </c>
      <c r="K6496" s="3" t="s">
        <v>1490</v>
      </c>
      <c r="L6496" s="17" t="str">
        <f t="shared" si="524"/>
        <v>06/04/2021 19:45</v>
      </c>
      <c r="M6496" s="4">
        <v>44292</v>
      </c>
      <c r="N6496" s="3" t="s">
        <v>497</v>
      </c>
      <c r="O6496" s="17" t="str">
        <f t="shared" si="525"/>
        <v>06/04/2021 21:00</v>
      </c>
      <c r="P6496" s="24">
        <f t="shared" si="526"/>
        <v>5.2083333335758653E-2</v>
      </c>
      <c r="Q6496" s="28">
        <v>0</v>
      </c>
      <c r="R6496" s="27">
        <f t="shared" si="527"/>
        <v>75.00000000349246</v>
      </c>
      <c r="S6496" s="3" t="s">
        <v>4</v>
      </c>
      <c r="T6496" s="3" t="s">
        <v>6696</v>
      </c>
      <c r="U6496" s="3" t="s">
        <v>4</v>
      </c>
      <c r="V6496" s="3" t="s">
        <v>6697</v>
      </c>
      <c r="W6496" s="5">
        <v>0</v>
      </c>
      <c r="X6496" s="5">
        <v>0</v>
      </c>
      <c r="Y6496" s="5">
        <v>0</v>
      </c>
      <c r="Z6496" s="5">
        <v>0</v>
      </c>
      <c r="AA6496" s="5">
        <v>3</v>
      </c>
      <c r="AB6496" s="5">
        <v>1</v>
      </c>
      <c r="AC6496" s="5">
        <v>0</v>
      </c>
      <c r="AD6496" s="5">
        <v>0</v>
      </c>
      <c r="AE6496" s="2">
        <v>4</v>
      </c>
      <c r="AF6496" s="2">
        <v>0</v>
      </c>
      <c r="AG6496" s="2">
        <v>0</v>
      </c>
      <c r="AH6496" s="2">
        <v>0</v>
      </c>
      <c r="AI6496" s="2">
        <v>0</v>
      </c>
      <c r="AJ6496" s="2">
        <v>2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 t="s">
        <v>4</v>
      </c>
      <c r="AT6496" s="2" t="s">
        <v>4</v>
      </c>
    </row>
    <row r="6497" spans="1:46" x14ac:dyDescent="0.2">
      <c r="A6497" s="2">
        <v>1654756</v>
      </c>
      <c r="B6497" s="2">
        <v>845438</v>
      </c>
      <c r="C6497" s="7">
        <v>25.235907180886802</v>
      </c>
      <c r="D6497" s="7">
        <v>35.086159042672101</v>
      </c>
      <c r="E6497" s="19" t="s">
        <v>6693</v>
      </c>
      <c r="F6497" s="46">
        <f>INDEX(Δεδομένα!$P:$P,MATCH('2021'!E6497,Δεδομένα!$O:$O,0))</f>
        <v>211</v>
      </c>
      <c r="G6497" s="49" t="s">
        <v>6614</v>
      </c>
      <c r="H6497" s="51" t="str">
        <f>INDEX(Δεδομένα!B$1:B$51,MATCH('2021'!G6497,Δεδομένα!A$1:A$51,0))</f>
        <v>ΚΡΗΤΗΣ</v>
      </c>
      <c r="I6497" s="53">
        <f>INDEX(Δεδομένα!E$1:E$13,MATCH('2021'!H6497,Δεδομένα!D$1:D$13,0))</f>
        <v>12</v>
      </c>
      <c r="J6497" s="4">
        <v>44299</v>
      </c>
      <c r="K6497" s="3" t="s">
        <v>952</v>
      </c>
      <c r="L6497" s="17" t="str">
        <f t="shared" si="524"/>
        <v>13/04/2021 19:59</v>
      </c>
      <c r="M6497" s="4">
        <v>44299</v>
      </c>
      <c r="N6497" s="3" t="s">
        <v>450</v>
      </c>
      <c r="O6497" s="17" t="str">
        <f t="shared" si="525"/>
        <v>13/04/2021 20:50</v>
      </c>
      <c r="P6497" s="24">
        <f t="shared" si="526"/>
        <v>3.5416666665696539E-2</v>
      </c>
      <c r="Q6497" s="28">
        <v>0</v>
      </c>
      <c r="R6497" s="27">
        <f t="shared" si="527"/>
        <v>50.999999998603016</v>
      </c>
      <c r="S6497" s="3" t="s">
        <v>4</v>
      </c>
      <c r="T6497" s="3" t="s">
        <v>6679</v>
      </c>
      <c r="U6497" s="3" t="s">
        <v>4</v>
      </c>
      <c r="V6497" s="3" t="s">
        <v>6707</v>
      </c>
      <c r="W6497" s="5">
        <v>0</v>
      </c>
      <c r="X6497" s="5">
        <v>0</v>
      </c>
      <c r="Y6497" s="5">
        <v>0</v>
      </c>
      <c r="Z6497" s="5">
        <v>0</v>
      </c>
      <c r="AA6497" s="5">
        <v>0.1</v>
      </c>
      <c r="AB6497" s="5">
        <v>0</v>
      </c>
      <c r="AC6497" s="5">
        <v>0</v>
      </c>
      <c r="AD6497" s="5">
        <v>0</v>
      </c>
      <c r="AE6497" s="2">
        <v>2</v>
      </c>
      <c r="AF6497" s="2">
        <v>0</v>
      </c>
      <c r="AG6497" s="2">
        <v>0</v>
      </c>
      <c r="AH6497" s="2">
        <v>0</v>
      </c>
      <c r="AI6497" s="2">
        <v>0</v>
      </c>
      <c r="AJ6497" s="2">
        <v>1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 t="s">
        <v>4</v>
      </c>
      <c r="AT6497" s="2" t="s">
        <v>4</v>
      </c>
    </row>
    <row r="6498" spans="1:46" x14ac:dyDescent="0.2">
      <c r="A6498" s="2">
        <v>1654759</v>
      </c>
      <c r="B6498" s="2">
        <v>845599</v>
      </c>
      <c r="C6498" s="7">
        <v>25.111774597282999</v>
      </c>
      <c r="D6498" s="7">
        <v>35.048396873161003</v>
      </c>
      <c r="E6498" s="19" t="s">
        <v>6693</v>
      </c>
      <c r="F6498" s="46">
        <f>INDEX(Δεδομένα!$P:$P,MATCH('2021'!E6498,Δεδομένα!$O:$O,0))</f>
        <v>211</v>
      </c>
      <c r="G6498" s="49" t="s">
        <v>6614</v>
      </c>
      <c r="H6498" s="51" t="str">
        <f>INDEX(Δεδομένα!B$1:B$51,MATCH('2021'!G6498,Δεδομένα!A$1:A$51,0))</f>
        <v>ΚΡΗΤΗΣ</v>
      </c>
      <c r="I6498" s="53">
        <f>INDEX(Δεδομένα!E$1:E$13,MATCH('2021'!H6498,Δεδομένα!D$1:D$13,0))</f>
        <v>12</v>
      </c>
      <c r="J6498" s="4">
        <v>44300</v>
      </c>
      <c r="K6498" s="3" t="s">
        <v>354</v>
      </c>
      <c r="L6498" s="17" t="str">
        <f t="shared" si="524"/>
        <v>14/04/2021 13:37</v>
      </c>
      <c r="M6498" s="4">
        <v>44300</v>
      </c>
      <c r="N6498" s="3" t="s">
        <v>531</v>
      </c>
      <c r="O6498" s="17" t="str">
        <f t="shared" si="525"/>
        <v>14/04/2021 14:10</v>
      </c>
      <c r="P6498" s="24">
        <f t="shared" si="526"/>
        <v>2.2916666668606922E-2</v>
      </c>
      <c r="Q6498" s="28">
        <v>0</v>
      </c>
      <c r="R6498" s="27">
        <f t="shared" si="527"/>
        <v>33.000000002793968</v>
      </c>
      <c r="S6498" s="3" t="s">
        <v>4</v>
      </c>
      <c r="T6498" s="3" t="s">
        <v>6618</v>
      </c>
      <c r="U6498" s="3" t="s">
        <v>4</v>
      </c>
      <c r="V6498" s="3" t="s">
        <v>6710</v>
      </c>
      <c r="W6498" s="5">
        <v>0</v>
      </c>
      <c r="X6498" s="5">
        <v>0</v>
      </c>
      <c r="Y6498" s="5">
        <v>0</v>
      </c>
      <c r="Z6498" s="5">
        <v>0</v>
      </c>
      <c r="AA6498" s="5">
        <v>0.02</v>
      </c>
      <c r="AB6498" s="5">
        <v>0</v>
      </c>
      <c r="AC6498" s="5">
        <v>0</v>
      </c>
      <c r="AD6498" s="5">
        <v>0</v>
      </c>
      <c r="AE6498" s="2">
        <v>2</v>
      </c>
      <c r="AF6498" s="2">
        <v>0</v>
      </c>
      <c r="AG6498" s="2">
        <v>0</v>
      </c>
      <c r="AH6498" s="2">
        <v>0</v>
      </c>
      <c r="AI6498" s="2">
        <v>0</v>
      </c>
      <c r="AJ6498" s="2">
        <v>1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 t="s">
        <v>4</v>
      </c>
      <c r="AT6498" s="2" t="s">
        <v>4</v>
      </c>
    </row>
    <row r="6499" spans="1:46" x14ac:dyDescent="0.2">
      <c r="A6499" s="2">
        <v>1660312</v>
      </c>
      <c r="B6499" s="2">
        <v>846335</v>
      </c>
      <c r="C6499" s="7">
        <v>25.197950581177501</v>
      </c>
      <c r="D6499" s="7">
        <v>35.065182171312301</v>
      </c>
      <c r="E6499" s="19" t="s">
        <v>6693</v>
      </c>
      <c r="F6499" s="46">
        <f>INDEX(Δεδομένα!$P:$P,MATCH('2021'!E6499,Δεδομένα!$O:$O,0))</f>
        <v>211</v>
      </c>
      <c r="G6499" s="49" t="s">
        <v>6614</v>
      </c>
      <c r="H6499" s="51" t="str">
        <f>INDEX(Δεδομένα!B$1:B$51,MATCH('2021'!G6499,Δεδομένα!A$1:A$51,0))</f>
        <v>ΚΡΗΤΗΣ</v>
      </c>
      <c r="I6499" s="53">
        <f>INDEX(Δεδομένα!E$1:E$13,MATCH('2021'!H6499,Δεδομένα!D$1:D$13,0))</f>
        <v>12</v>
      </c>
      <c r="J6499" s="4">
        <v>44303</v>
      </c>
      <c r="K6499" s="3" t="s">
        <v>3227</v>
      </c>
      <c r="L6499" s="17" t="str">
        <f t="shared" si="524"/>
        <v>17/04/2021 00:10</v>
      </c>
      <c r="M6499" s="4">
        <v>44303</v>
      </c>
      <c r="N6499" s="3" t="s">
        <v>4913</v>
      </c>
      <c r="O6499" s="17" t="str">
        <f t="shared" si="525"/>
        <v>17/04/2021 08:04</v>
      </c>
      <c r="P6499" s="24">
        <f t="shared" si="526"/>
        <v>0.32916666666278616</v>
      </c>
      <c r="Q6499" s="28">
        <v>0</v>
      </c>
      <c r="R6499" s="27">
        <f t="shared" si="527"/>
        <v>473.99999999441206</v>
      </c>
      <c r="S6499" s="3" t="s">
        <v>4</v>
      </c>
      <c r="T6499" s="3" t="s">
        <v>6696</v>
      </c>
      <c r="U6499" s="3" t="s">
        <v>4</v>
      </c>
      <c r="V6499" s="3" t="s">
        <v>6711</v>
      </c>
      <c r="W6499" s="5">
        <v>0</v>
      </c>
      <c r="X6499" s="5">
        <v>0</v>
      </c>
      <c r="Y6499" s="5">
        <v>0</v>
      </c>
      <c r="Z6499" s="5">
        <v>0</v>
      </c>
      <c r="AA6499" s="5">
        <v>3</v>
      </c>
      <c r="AB6499" s="5">
        <v>0</v>
      </c>
      <c r="AC6499" s="5">
        <v>0</v>
      </c>
      <c r="AD6499" s="5">
        <v>0</v>
      </c>
      <c r="AE6499" s="2">
        <v>7</v>
      </c>
      <c r="AF6499" s="2">
        <v>0</v>
      </c>
      <c r="AG6499" s="2">
        <v>0</v>
      </c>
      <c r="AH6499" s="2">
        <v>0</v>
      </c>
      <c r="AI6499" s="2">
        <v>0</v>
      </c>
      <c r="AJ6499" s="2">
        <v>3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 t="s">
        <v>4</v>
      </c>
      <c r="AT6499" s="2" t="s">
        <v>4</v>
      </c>
    </row>
    <row r="6500" spans="1:46" x14ac:dyDescent="0.2">
      <c r="A6500" s="2">
        <v>1660303</v>
      </c>
      <c r="B6500" s="2">
        <v>846680</v>
      </c>
      <c r="C6500" s="7">
        <v>25.2164829623188</v>
      </c>
      <c r="D6500" s="7">
        <v>35.126085497249697</v>
      </c>
      <c r="E6500" s="19" t="s">
        <v>6693</v>
      </c>
      <c r="F6500" s="46">
        <f>INDEX(Δεδομένα!$P:$P,MATCH('2021'!E6500,Δεδομένα!$O:$O,0))</f>
        <v>211</v>
      </c>
      <c r="G6500" s="49" t="s">
        <v>6614</v>
      </c>
      <c r="H6500" s="51" t="str">
        <f>INDEX(Δεδομένα!B$1:B$51,MATCH('2021'!G6500,Δεδομένα!A$1:A$51,0))</f>
        <v>ΚΡΗΤΗΣ</v>
      </c>
      <c r="I6500" s="53">
        <f>INDEX(Δεδομένα!E$1:E$13,MATCH('2021'!H6500,Δεδομένα!D$1:D$13,0))</f>
        <v>12</v>
      </c>
      <c r="J6500" s="4">
        <v>44304</v>
      </c>
      <c r="K6500" s="3" t="s">
        <v>212</v>
      </c>
      <c r="L6500" s="17" t="str">
        <f t="shared" si="524"/>
        <v>18/04/2021 12:53</v>
      </c>
      <c r="M6500" s="4">
        <v>44304</v>
      </c>
      <c r="N6500" s="3" t="s">
        <v>1809</v>
      </c>
      <c r="O6500" s="17" t="str">
        <f t="shared" si="525"/>
        <v>18/04/2021 16:26</v>
      </c>
      <c r="P6500" s="24">
        <f t="shared" si="526"/>
        <v>0.14791666666133096</v>
      </c>
      <c r="Q6500" s="28">
        <v>0</v>
      </c>
      <c r="R6500" s="27">
        <f t="shared" si="527"/>
        <v>212.99999999231659</v>
      </c>
      <c r="S6500" s="3" t="s">
        <v>4</v>
      </c>
      <c r="T6500" s="3" t="s">
        <v>6679</v>
      </c>
      <c r="U6500" s="3" t="s">
        <v>6712</v>
      </c>
      <c r="V6500" s="3" t="s">
        <v>6712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0.1</v>
      </c>
      <c r="AC6500" s="5">
        <v>0</v>
      </c>
      <c r="AD6500" s="5">
        <v>0</v>
      </c>
      <c r="AE6500" s="2">
        <v>2</v>
      </c>
      <c r="AF6500" s="2">
        <v>0</v>
      </c>
      <c r="AG6500" s="2">
        <v>0</v>
      </c>
      <c r="AH6500" s="2">
        <v>0</v>
      </c>
      <c r="AI6500" s="2">
        <v>0</v>
      </c>
      <c r="AJ6500" s="2">
        <v>1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 t="s">
        <v>4</v>
      </c>
      <c r="AT6500" s="2" t="s">
        <v>4</v>
      </c>
    </row>
    <row r="6501" spans="1:46" x14ac:dyDescent="0.2">
      <c r="A6501" s="2">
        <v>1660298</v>
      </c>
      <c r="B6501" s="2">
        <v>846738</v>
      </c>
      <c r="C6501" s="7">
        <v>25.181264289929899</v>
      </c>
      <c r="D6501" s="7">
        <v>35.050569537822497</v>
      </c>
      <c r="E6501" s="19" t="s">
        <v>6693</v>
      </c>
      <c r="F6501" s="46">
        <f>INDEX(Δεδομένα!$P:$P,MATCH('2021'!E6501,Δεδομένα!$O:$O,0))</f>
        <v>211</v>
      </c>
      <c r="G6501" s="49" t="s">
        <v>6614</v>
      </c>
      <c r="H6501" s="51" t="str">
        <f>INDEX(Δεδομένα!B$1:B$51,MATCH('2021'!G6501,Δεδομένα!A$1:A$51,0))</f>
        <v>ΚΡΗΤΗΣ</v>
      </c>
      <c r="I6501" s="53">
        <f>INDEX(Δεδομένα!E$1:E$13,MATCH('2021'!H6501,Δεδομένα!D$1:D$13,0))</f>
        <v>12</v>
      </c>
      <c r="J6501" s="4">
        <v>44304</v>
      </c>
      <c r="K6501" s="3" t="s">
        <v>146</v>
      </c>
      <c r="L6501" s="17" t="str">
        <f t="shared" si="524"/>
        <v>18/04/2021 16:30</v>
      </c>
      <c r="M6501" s="4">
        <v>44304</v>
      </c>
      <c r="N6501" s="3" t="s">
        <v>526</v>
      </c>
      <c r="O6501" s="17" t="str">
        <f t="shared" si="525"/>
        <v>18/04/2021 17:05</v>
      </c>
      <c r="P6501" s="24">
        <f t="shared" si="526"/>
        <v>2.4305555554747116E-2</v>
      </c>
      <c r="Q6501" s="28">
        <v>0</v>
      </c>
      <c r="R6501" s="27">
        <f t="shared" si="527"/>
        <v>34.999999998835847</v>
      </c>
      <c r="S6501" s="3" t="s">
        <v>4</v>
      </c>
      <c r="T6501" s="3" t="s">
        <v>6696</v>
      </c>
      <c r="U6501" s="3" t="s">
        <v>6713</v>
      </c>
      <c r="V6501" s="3" t="s">
        <v>6713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0.2</v>
      </c>
      <c r="AC6501" s="5">
        <v>0</v>
      </c>
      <c r="AD6501" s="5">
        <v>0</v>
      </c>
      <c r="AE6501" s="2">
        <v>2</v>
      </c>
      <c r="AF6501" s="2">
        <v>0</v>
      </c>
      <c r="AG6501" s="2">
        <v>0</v>
      </c>
      <c r="AH6501" s="2">
        <v>0</v>
      </c>
      <c r="AI6501" s="2">
        <v>0</v>
      </c>
      <c r="AJ6501" s="2">
        <v>1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 t="s">
        <v>4</v>
      </c>
      <c r="AT6501" s="2" t="s">
        <v>4</v>
      </c>
    </row>
    <row r="6502" spans="1:46" x14ac:dyDescent="0.2">
      <c r="A6502" s="2">
        <v>1660292</v>
      </c>
      <c r="B6502" s="2">
        <v>846985</v>
      </c>
      <c r="C6502" s="7">
        <v>25.1525506557558</v>
      </c>
      <c r="D6502" s="7">
        <v>35.1164876273441</v>
      </c>
      <c r="E6502" s="19" t="s">
        <v>6693</v>
      </c>
      <c r="F6502" s="46">
        <f>INDEX(Δεδομένα!$P:$P,MATCH('2021'!E6502,Δεδομένα!$O:$O,0))</f>
        <v>211</v>
      </c>
      <c r="G6502" s="49" t="s">
        <v>6614</v>
      </c>
      <c r="H6502" s="51" t="str">
        <f>INDEX(Δεδομένα!B$1:B$51,MATCH('2021'!G6502,Δεδομένα!A$1:A$51,0))</f>
        <v>ΚΡΗΤΗΣ</v>
      </c>
      <c r="I6502" s="53">
        <f>INDEX(Δεδομένα!E$1:E$13,MATCH('2021'!H6502,Δεδομένα!D$1:D$13,0))</f>
        <v>12</v>
      </c>
      <c r="J6502" s="4">
        <v>44305</v>
      </c>
      <c r="K6502" s="3" t="s">
        <v>31</v>
      </c>
      <c r="L6502" s="17" t="str">
        <f t="shared" si="524"/>
        <v>19/04/2021 17:38</v>
      </c>
      <c r="M6502" s="4">
        <v>44305</v>
      </c>
      <c r="N6502" s="3" t="s">
        <v>566</v>
      </c>
      <c r="O6502" s="17" t="str">
        <f t="shared" si="525"/>
        <v>19/04/2021 18:40</v>
      </c>
      <c r="P6502" s="24">
        <f t="shared" si="526"/>
        <v>4.3055555557657499E-2</v>
      </c>
      <c r="Q6502" s="28">
        <v>0</v>
      </c>
      <c r="R6502" s="27">
        <f t="shared" si="527"/>
        <v>62.000000003026798</v>
      </c>
      <c r="S6502" s="3" t="s">
        <v>4</v>
      </c>
      <c r="T6502" s="3" t="s">
        <v>6696</v>
      </c>
      <c r="U6502" s="3" t="s">
        <v>6714</v>
      </c>
      <c r="V6502" s="3" t="s">
        <v>6363</v>
      </c>
      <c r="W6502" s="5">
        <v>0</v>
      </c>
      <c r="X6502" s="5">
        <v>0</v>
      </c>
      <c r="Y6502" s="5">
        <v>0</v>
      </c>
      <c r="Z6502" s="5">
        <v>0.1</v>
      </c>
      <c r="AA6502" s="5">
        <v>0</v>
      </c>
      <c r="AB6502" s="5">
        <v>0</v>
      </c>
      <c r="AC6502" s="5">
        <v>0</v>
      </c>
      <c r="AD6502" s="5">
        <v>0</v>
      </c>
      <c r="AE6502" s="2">
        <v>2</v>
      </c>
      <c r="AF6502" s="2">
        <v>0</v>
      </c>
      <c r="AG6502" s="2">
        <v>0</v>
      </c>
      <c r="AH6502" s="2">
        <v>0</v>
      </c>
      <c r="AI6502" s="2">
        <v>0</v>
      </c>
      <c r="AJ6502" s="2">
        <v>1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 t="s">
        <v>4</v>
      </c>
      <c r="AT6502" s="2" t="s">
        <v>4</v>
      </c>
    </row>
    <row r="6503" spans="1:46" x14ac:dyDescent="0.2">
      <c r="A6503" s="2">
        <v>1660273</v>
      </c>
      <c r="B6503" s="2">
        <v>847895</v>
      </c>
      <c r="C6503" s="7">
        <v>25.259700347783198</v>
      </c>
      <c r="D6503" s="7">
        <v>35.113096843089203</v>
      </c>
      <c r="E6503" s="19" t="s">
        <v>6693</v>
      </c>
      <c r="F6503" s="46">
        <f>INDEX(Δεδομένα!$P:$P,MATCH('2021'!E6503,Δεδομένα!$O:$O,0))</f>
        <v>211</v>
      </c>
      <c r="G6503" s="49" t="s">
        <v>6614</v>
      </c>
      <c r="H6503" s="51" t="str">
        <f>INDEX(Δεδομένα!B$1:B$51,MATCH('2021'!G6503,Δεδομένα!A$1:A$51,0))</f>
        <v>ΚΡΗΤΗΣ</v>
      </c>
      <c r="I6503" s="53">
        <f>INDEX(Δεδομένα!E$1:E$13,MATCH('2021'!H6503,Δεδομένα!D$1:D$13,0))</f>
        <v>12</v>
      </c>
      <c r="J6503" s="4">
        <v>44309</v>
      </c>
      <c r="K6503" s="3" t="s">
        <v>109</v>
      </c>
      <c r="L6503" s="17" t="str">
        <f t="shared" si="524"/>
        <v>23/04/2021 15:50</v>
      </c>
      <c r="M6503" s="4">
        <v>44309</v>
      </c>
      <c r="N6503" s="3" t="s">
        <v>865</v>
      </c>
      <c r="O6503" s="17" t="str">
        <f t="shared" si="525"/>
        <v>23/04/2021 19:47</v>
      </c>
      <c r="P6503" s="24">
        <f t="shared" si="526"/>
        <v>0.16458333333866904</v>
      </c>
      <c r="Q6503" s="28">
        <v>0</v>
      </c>
      <c r="R6503" s="27">
        <f t="shared" si="527"/>
        <v>237.00000000768341</v>
      </c>
      <c r="S6503" s="3" t="s">
        <v>4</v>
      </c>
      <c r="T6503" s="3" t="s">
        <v>6679</v>
      </c>
      <c r="U6503" s="3" t="s">
        <v>6715</v>
      </c>
      <c r="V6503" s="3" t="s">
        <v>6716</v>
      </c>
      <c r="W6503" s="5">
        <v>0</v>
      </c>
      <c r="X6503" s="5">
        <v>0</v>
      </c>
      <c r="Y6503" s="5">
        <v>0</v>
      </c>
      <c r="Z6503" s="5">
        <v>0</v>
      </c>
      <c r="AA6503" s="5">
        <v>4</v>
      </c>
      <c r="AB6503" s="5">
        <v>0</v>
      </c>
      <c r="AC6503" s="5">
        <v>0</v>
      </c>
      <c r="AD6503" s="5">
        <v>0</v>
      </c>
      <c r="AE6503" s="2">
        <v>8</v>
      </c>
      <c r="AF6503" s="2">
        <v>0</v>
      </c>
      <c r="AG6503" s="2">
        <v>0</v>
      </c>
      <c r="AH6503" s="2">
        <v>0</v>
      </c>
      <c r="AI6503" s="2">
        <v>0</v>
      </c>
      <c r="AJ6503" s="2">
        <v>4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 t="s">
        <v>4</v>
      </c>
      <c r="AT6503" s="2" t="s">
        <v>4</v>
      </c>
    </row>
    <row r="6504" spans="1:46" x14ac:dyDescent="0.2">
      <c r="A6504" s="2">
        <v>1660257</v>
      </c>
      <c r="B6504" s="2">
        <v>847924</v>
      </c>
      <c r="C6504" s="7">
        <v>25.284908592373998</v>
      </c>
      <c r="D6504" s="7">
        <v>35.129964071341199</v>
      </c>
      <c r="E6504" s="19" t="s">
        <v>6693</v>
      </c>
      <c r="F6504" s="46">
        <f>INDEX(Δεδομένα!$P:$P,MATCH('2021'!E6504,Δεδομένα!$O:$O,0))</f>
        <v>211</v>
      </c>
      <c r="G6504" s="49" t="s">
        <v>6614</v>
      </c>
      <c r="H6504" s="51" t="str">
        <f>INDEX(Δεδομένα!B$1:B$51,MATCH('2021'!G6504,Δεδομένα!A$1:A$51,0))</f>
        <v>ΚΡΗΤΗΣ</v>
      </c>
      <c r="I6504" s="53">
        <f>INDEX(Δεδομένα!E$1:E$13,MATCH('2021'!H6504,Δεδομένα!D$1:D$13,0))</f>
        <v>12</v>
      </c>
      <c r="J6504" s="4">
        <v>44309</v>
      </c>
      <c r="K6504" s="3" t="s">
        <v>181</v>
      </c>
      <c r="L6504" s="17" t="str">
        <f t="shared" si="524"/>
        <v>23/04/2021 17:37</v>
      </c>
      <c r="M6504" s="4">
        <v>44309</v>
      </c>
      <c r="N6504" s="3" t="s">
        <v>326</v>
      </c>
      <c r="O6504" s="17" t="str">
        <f t="shared" si="525"/>
        <v>23/04/2021 21:03</v>
      </c>
      <c r="P6504" s="24">
        <f t="shared" si="526"/>
        <v>0.14305555555620231</v>
      </c>
      <c r="Q6504" s="28">
        <v>0</v>
      </c>
      <c r="R6504" s="27">
        <f t="shared" si="527"/>
        <v>206.00000000093132</v>
      </c>
      <c r="S6504" s="3" t="s">
        <v>4</v>
      </c>
      <c r="T6504" s="3" t="s">
        <v>6679</v>
      </c>
      <c r="U6504" s="3" t="s">
        <v>6699</v>
      </c>
      <c r="V6504" s="3" t="s">
        <v>6717</v>
      </c>
      <c r="W6504" s="5">
        <v>0</v>
      </c>
      <c r="X6504" s="5">
        <v>0</v>
      </c>
      <c r="Y6504" s="5">
        <v>0</v>
      </c>
      <c r="Z6504" s="5">
        <v>4</v>
      </c>
      <c r="AA6504" s="5">
        <v>0</v>
      </c>
      <c r="AB6504" s="5">
        <v>0</v>
      </c>
      <c r="AC6504" s="5">
        <v>0</v>
      </c>
      <c r="AD6504" s="5">
        <v>0</v>
      </c>
      <c r="AE6504" s="2">
        <v>6</v>
      </c>
      <c r="AF6504" s="2">
        <v>0</v>
      </c>
      <c r="AG6504" s="2">
        <v>0</v>
      </c>
      <c r="AH6504" s="2">
        <v>0</v>
      </c>
      <c r="AI6504" s="2">
        <v>0</v>
      </c>
      <c r="AJ6504" s="2">
        <v>3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 t="s">
        <v>4</v>
      </c>
      <c r="AT6504" s="2" t="s">
        <v>4</v>
      </c>
    </row>
    <row r="6505" spans="1:46" x14ac:dyDescent="0.2">
      <c r="A6505" s="2">
        <v>1660245</v>
      </c>
      <c r="B6505" s="2">
        <v>848050</v>
      </c>
      <c r="C6505" s="7">
        <v>25.217152242171</v>
      </c>
      <c r="D6505" s="7">
        <v>35.1641113995381</v>
      </c>
      <c r="E6505" s="19" t="s">
        <v>6693</v>
      </c>
      <c r="F6505" s="46">
        <f>INDEX(Δεδομένα!$P:$P,MATCH('2021'!E6505,Δεδομένα!$O:$O,0))</f>
        <v>211</v>
      </c>
      <c r="G6505" s="49" t="s">
        <v>6614</v>
      </c>
      <c r="H6505" s="51" t="str">
        <f>INDEX(Δεδομένα!B$1:B$51,MATCH('2021'!G6505,Δεδομένα!A$1:A$51,0))</f>
        <v>ΚΡΗΤΗΣ</v>
      </c>
      <c r="I6505" s="53">
        <f>INDEX(Δεδομένα!E$1:E$13,MATCH('2021'!H6505,Δεδομένα!D$1:D$13,0))</f>
        <v>12</v>
      </c>
      <c r="J6505" s="4">
        <v>44310</v>
      </c>
      <c r="K6505" s="3" t="s">
        <v>238</v>
      </c>
      <c r="L6505" s="17" t="str">
        <f t="shared" si="524"/>
        <v>24/04/2021 11:30</v>
      </c>
      <c r="M6505" s="4">
        <v>44310</v>
      </c>
      <c r="N6505" s="3" t="s">
        <v>223</v>
      </c>
      <c r="O6505" s="17" t="str">
        <f t="shared" si="525"/>
        <v>24/04/2021 12:20</v>
      </c>
      <c r="P6505" s="24">
        <f t="shared" si="526"/>
        <v>3.4722222226264421E-2</v>
      </c>
      <c r="Q6505" s="28">
        <v>0</v>
      </c>
      <c r="R6505" s="27">
        <f t="shared" si="527"/>
        <v>50.000000005820766</v>
      </c>
      <c r="S6505" s="3" t="s">
        <v>4</v>
      </c>
      <c r="T6505" s="3" t="s">
        <v>6679</v>
      </c>
      <c r="U6505" s="3" t="s">
        <v>6718</v>
      </c>
      <c r="V6505" s="3" t="s">
        <v>6718</v>
      </c>
      <c r="W6505" s="5">
        <v>0</v>
      </c>
      <c r="X6505" s="5">
        <v>0</v>
      </c>
      <c r="Y6505" s="5">
        <v>0</v>
      </c>
      <c r="Z6505" s="5">
        <v>0</v>
      </c>
      <c r="AA6505" s="5">
        <v>0.5</v>
      </c>
      <c r="AB6505" s="5">
        <v>0</v>
      </c>
      <c r="AC6505" s="5">
        <v>0</v>
      </c>
      <c r="AD6505" s="5">
        <v>0</v>
      </c>
      <c r="AE6505" s="2">
        <v>2</v>
      </c>
      <c r="AF6505" s="2">
        <v>0</v>
      </c>
      <c r="AG6505" s="2">
        <v>0</v>
      </c>
      <c r="AH6505" s="2">
        <v>0</v>
      </c>
      <c r="AI6505" s="2">
        <v>0</v>
      </c>
      <c r="AJ6505" s="2">
        <v>1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 t="s">
        <v>4</v>
      </c>
      <c r="AT6505" s="2" t="s">
        <v>4</v>
      </c>
    </row>
    <row r="6506" spans="1:46" x14ac:dyDescent="0.2">
      <c r="A6506" s="2">
        <v>1660241</v>
      </c>
      <c r="B6506" s="2">
        <v>848750</v>
      </c>
      <c r="C6506" s="7">
        <v>25.105857770496499</v>
      </c>
      <c r="D6506" s="7">
        <v>35.0928407518782</v>
      </c>
      <c r="E6506" s="19" t="s">
        <v>6693</v>
      </c>
      <c r="F6506" s="46">
        <f>INDEX(Δεδομένα!$P:$P,MATCH('2021'!E6506,Δεδομένα!$O:$O,0))</f>
        <v>211</v>
      </c>
      <c r="G6506" s="49" t="s">
        <v>6614</v>
      </c>
      <c r="H6506" s="51" t="str">
        <f>INDEX(Δεδομένα!B$1:B$51,MATCH('2021'!G6506,Δεδομένα!A$1:A$51,0))</f>
        <v>ΚΡΗΤΗΣ</v>
      </c>
      <c r="I6506" s="53">
        <f>INDEX(Δεδομένα!E$1:E$13,MATCH('2021'!H6506,Δεδομένα!D$1:D$13,0))</f>
        <v>12</v>
      </c>
      <c r="J6506" s="4">
        <v>44313</v>
      </c>
      <c r="K6506" s="3" t="s">
        <v>502</v>
      </c>
      <c r="L6506" s="17" t="str">
        <f t="shared" si="524"/>
        <v>27/04/2021 19:30</v>
      </c>
      <c r="M6506" s="4">
        <v>44313</v>
      </c>
      <c r="N6506" s="3" t="s">
        <v>166</v>
      </c>
      <c r="O6506" s="17" t="str">
        <f t="shared" si="525"/>
        <v>27/04/2021 20:25</v>
      </c>
      <c r="P6506" s="24">
        <f t="shared" si="526"/>
        <v>3.8194444445252884E-2</v>
      </c>
      <c r="Q6506" s="28">
        <v>0</v>
      </c>
      <c r="R6506" s="27">
        <f t="shared" si="527"/>
        <v>55.000000001164153</v>
      </c>
      <c r="S6506" s="3" t="s">
        <v>4</v>
      </c>
      <c r="T6506" s="3" t="s">
        <v>6618</v>
      </c>
      <c r="U6506" s="3" t="s">
        <v>4</v>
      </c>
      <c r="V6506" s="3" t="s">
        <v>6719</v>
      </c>
      <c r="W6506" s="5">
        <v>0</v>
      </c>
      <c r="X6506" s="5">
        <v>0</v>
      </c>
      <c r="Y6506" s="5">
        <v>0</v>
      </c>
      <c r="Z6506" s="5">
        <v>0</v>
      </c>
      <c r="AA6506" s="5">
        <v>0.1</v>
      </c>
      <c r="AB6506" s="5">
        <v>0</v>
      </c>
      <c r="AC6506" s="5">
        <v>0</v>
      </c>
      <c r="AD6506" s="5">
        <v>0</v>
      </c>
      <c r="AE6506" s="2">
        <v>2</v>
      </c>
      <c r="AF6506" s="2">
        <v>0</v>
      </c>
      <c r="AG6506" s="2">
        <v>0</v>
      </c>
      <c r="AH6506" s="2">
        <v>0</v>
      </c>
      <c r="AI6506" s="2">
        <v>0</v>
      </c>
      <c r="AJ6506" s="2">
        <v>1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 t="s">
        <v>4</v>
      </c>
      <c r="AT6506" s="2" t="s">
        <v>4</v>
      </c>
    </row>
    <row r="6507" spans="1:46" x14ac:dyDescent="0.2">
      <c r="A6507" s="2">
        <v>1660236</v>
      </c>
      <c r="B6507" s="2">
        <v>849008</v>
      </c>
      <c r="C6507" s="7">
        <v>25.153375072845101</v>
      </c>
      <c r="D6507" s="7">
        <v>35.012897973649103</v>
      </c>
      <c r="E6507" s="19" t="s">
        <v>6693</v>
      </c>
      <c r="F6507" s="46">
        <f>INDEX(Δεδομένα!$P:$P,MATCH('2021'!E6507,Δεδομένα!$O:$O,0))</f>
        <v>211</v>
      </c>
      <c r="G6507" s="49" t="s">
        <v>6614</v>
      </c>
      <c r="H6507" s="51" t="str">
        <f>INDEX(Δεδομένα!B$1:B$51,MATCH('2021'!G6507,Δεδομένα!A$1:A$51,0))</f>
        <v>ΚΡΗΤΗΣ</v>
      </c>
      <c r="I6507" s="53">
        <f>INDEX(Δεδομένα!E$1:E$13,MATCH('2021'!H6507,Δεδομένα!D$1:D$13,0))</f>
        <v>12</v>
      </c>
      <c r="J6507" s="4">
        <v>44314</v>
      </c>
      <c r="K6507" s="3" t="s">
        <v>17</v>
      </c>
      <c r="L6507" s="17" t="str">
        <f t="shared" si="524"/>
        <v>28/04/2021 18:00</v>
      </c>
      <c r="M6507" s="4">
        <v>44314</v>
      </c>
      <c r="N6507" s="3" t="s">
        <v>493</v>
      </c>
      <c r="O6507" s="17" t="str">
        <f t="shared" si="525"/>
        <v>28/04/2021 21:10</v>
      </c>
      <c r="P6507" s="24">
        <f t="shared" si="526"/>
        <v>0.13194444444525288</v>
      </c>
      <c r="Q6507" s="28">
        <v>0</v>
      </c>
      <c r="R6507" s="27">
        <f t="shared" si="527"/>
        <v>190.00000000116415</v>
      </c>
      <c r="S6507" s="3" t="s">
        <v>4</v>
      </c>
      <c r="T6507" s="3" t="s">
        <v>6696</v>
      </c>
      <c r="U6507" s="3" t="s">
        <v>6720</v>
      </c>
      <c r="V6507" s="3" t="s">
        <v>4076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1.5</v>
      </c>
      <c r="AC6507" s="5">
        <v>0</v>
      </c>
      <c r="AD6507" s="5">
        <v>0</v>
      </c>
      <c r="AE6507" s="2">
        <v>4</v>
      </c>
      <c r="AF6507" s="2">
        <v>0</v>
      </c>
      <c r="AG6507" s="2">
        <v>0</v>
      </c>
      <c r="AH6507" s="2">
        <v>0</v>
      </c>
      <c r="AI6507" s="2">
        <v>0</v>
      </c>
      <c r="AJ6507" s="2">
        <v>2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 t="s">
        <v>4</v>
      </c>
      <c r="AT6507" s="2" t="s">
        <v>4</v>
      </c>
    </row>
    <row r="6508" spans="1:46" x14ac:dyDescent="0.2">
      <c r="A6508" s="2">
        <v>1660232</v>
      </c>
      <c r="B6508" s="2">
        <v>849113</v>
      </c>
      <c r="C6508" s="7">
        <v>25.204513149568299</v>
      </c>
      <c r="D6508" s="7">
        <v>35.108527164343599</v>
      </c>
      <c r="E6508" s="19" t="s">
        <v>6693</v>
      </c>
      <c r="F6508" s="46">
        <f>INDEX(Δεδομένα!$P:$P,MATCH('2021'!E6508,Δεδομένα!$O:$O,0))</f>
        <v>211</v>
      </c>
      <c r="G6508" s="49" t="s">
        <v>6614</v>
      </c>
      <c r="H6508" s="51" t="str">
        <f>INDEX(Δεδομένα!B$1:B$51,MATCH('2021'!G6508,Δεδομένα!A$1:A$51,0))</f>
        <v>ΚΡΗΤΗΣ</v>
      </c>
      <c r="I6508" s="53">
        <f>INDEX(Δεδομένα!E$1:E$13,MATCH('2021'!H6508,Δεδομένα!D$1:D$13,0))</f>
        <v>12</v>
      </c>
      <c r="J6508" s="4">
        <v>44315</v>
      </c>
      <c r="K6508" s="3" t="s">
        <v>2122</v>
      </c>
      <c r="L6508" s="17" t="str">
        <f t="shared" si="524"/>
        <v>29/04/2021 08:52</v>
      </c>
      <c r="M6508" s="4">
        <v>44315</v>
      </c>
      <c r="N6508" s="3" t="s">
        <v>2346</v>
      </c>
      <c r="O6508" s="17" t="str">
        <f t="shared" si="525"/>
        <v>29/04/2021 10:11</v>
      </c>
      <c r="P6508" s="24">
        <f t="shared" si="526"/>
        <v>5.4861111115314998E-2</v>
      </c>
      <c r="Q6508" s="28">
        <v>0</v>
      </c>
      <c r="R6508" s="27">
        <f t="shared" si="527"/>
        <v>79.000000006053597</v>
      </c>
      <c r="S6508" s="3" t="s">
        <v>4</v>
      </c>
      <c r="T6508" s="3" t="s">
        <v>6679</v>
      </c>
      <c r="U6508" s="3" t="s">
        <v>6712</v>
      </c>
      <c r="V6508" s="3" t="s">
        <v>6712</v>
      </c>
      <c r="W6508" s="5">
        <v>0</v>
      </c>
      <c r="X6508" s="5">
        <v>0</v>
      </c>
      <c r="Y6508" s="5">
        <v>0</v>
      </c>
      <c r="Z6508" s="5">
        <v>0</v>
      </c>
      <c r="AA6508" s="5">
        <v>1</v>
      </c>
      <c r="AB6508" s="5">
        <v>0</v>
      </c>
      <c r="AC6508" s="5">
        <v>0</v>
      </c>
      <c r="AD6508" s="5">
        <v>0</v>
      </c>
      <c r="AE6508" s="2">
        <v>2</v>
      </c>
      <c r="AF6508" s="2">
        <v>0</v>
      </c>
      <c r="AG6508" s="2">
        <v>0</v>
      </c>
      <c r="AH6508" s="2">
        <v>0</v>
      </c>
      <c r="AI6508" s="2">
        <v>0</v>
      </c>
      <c r="AJ6508" s="2">
        <v>1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 t="s">
        <v>4</v>
      </c>
      <c r="AT6508" s="2" t="s">
        <v>4</v>
      </c>
    </row>
    <row r="6509" spans="1:46" x14ac:dyDescent="0.2">
      <c r="A6509" s="2">
        <v>1660227</v>
      </c>
      <c r="B6509" s="2">
        <v>849184</v>
      </c>
      <c r="C6509" s="7">
        <v>25.058776967846701</v>
      </c>
      <c r="D6509" s="7">
        <v>35.0621176827092</v>
      </c>
      <c r="E6509" s="19" t="s">
        <v>6693</v>
      </c>
      <c r="F6509" s="46">
        <f>INDEX(Δεδομένα!$P:$P,MATCH('2021'!E6509,Δεδομένα!$O:$O,0))</f>
        <v>211</v>
      </c>
      <c r="G6509" s="49" t="s">
        <v>6614</v>
      </c>
      <c r="H6509" s="51" t="str">
        <f>INDEX(Δεδομένα!B$1:B$51,MATCH('2021'!G6509,Δεδομένα!A$1:A$51,0))</f>
        <v>ΚΡΗΤΗΣ</v>
      </c>
      <c r="I6509" s="53">
        <f>INDEX(Δεδομένα!E$1:E$13,MATCH('2021'!H6509,Δεδομένα!D$1:D$13,0))</f>
        <v>12</v>
      </c>
      <c r="J6509" s="4">
        <v>44315</v>
      </c>
      <c r="K6509" s="3" t="s">
        <v>555</v>
      </c>
      <c r="L6509" s="17" t="str">
        <f t="shared" si="524"/>
        <v>29/04/2021 13:30</v>
      </c>
      <c r="M6509" s="4">
        <v>44315</v>
      </c>
      <c r="N6509" s="3" t="s">
        <v>1247</v>
      </c>
      <c r="O6509" s="17" t="str">
        <f t="shared" si="525"/>
        <v>29/04/2021 20:36</v>
      </c>
      <c r="P6509" s="24">
        <f t="shared" si="526"/>
        <v>0.29583333332993789</v>
      </c>
      <c r="Q6509" s="28">
        <v>0</v>
      </c>
      <c r="R6509" s="27">
        <f t="shared" si="527"/>
        <v>425.99999999511056</v>
      </c>
      <c r="S6509" s="3" t="s">
        <v>4</v>
      </c>
      <c r="T6509" s="3" t="s">
        <v>6618</v>
      </c>
      <c r="U6509" s="3" t="s">
        <v>6721</v>
      </c>
      <c r="V6509" s="3" t="s">
        <v>6721</v>
      </c>
      <c r="W6509" s="5">
        <v>0</v>
      </c>
      <c r="X6509" s="5">
        <v>0</v>
      </c>
      <c r="Y6509" s="5">
        <v>0</v>
      </c>
      <c r="Z6509" s="5">
        <v>5</v>
      </c>
      <c r="AA6509" s="5">
        <v>0</v>
      </c>
      <c r="AB6509" s="5">
        <v>2</v>
      </c>
      <c r="AC6509" s="5">
        <v>0</v>
      </c>
      <c r="AD6509" s="5">
        <v>0</v>
      </c>
      <c r="AE6509" s="2">
        <v>6</v>
      </c>
      <c r="AF6509" s="2">
        <v>0</v>
      </c>
      <c r="AG6509" s="2">
        <v>0</v>
      </c>
      <c r="AH6509" s="2">
        <v>0</v>
      </c>
      <c r="AI6509" s="2">
        <v>0</v>
      </c>
      <c r="AJ6509" s="2">
        <v>3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 t="s">
        <v>4</v>
      </c>
      <c r="AT6509" s="2" t="s">
        <v>4</v>
      </c>
    </row>
    <row r="6510" spans="1:46" x14ac:dyDescent="0.2">
      <c r="A6510" s="2">
        <v>1663436</v>
      </c>
      <c r="B6510" s="2">
        <v>852363</v>
      </c>
      <c r="D6510" s="2"/>
      <c r="E6510" s="19" t="s">
        <v>6693</v>
      </c>
      <c r="F6510" s="46">
        <f>INDEX(Δεδομένα!$P:$P,MATCH('2021'!E6510,Δεδομένα!$O:$O,0))</f>
        <v>211</v>
      </c>
      <c r="G6510" s="49" t="s">
        <v>6614</v>
      </c>
      <c r="H6510" s="51" t="str">
        <f>INDEX(Δεδομένα!B$1:B$51,MATCH('2021'!G6510,Δεδομένα!A$1:A$51,0))</f>
        <v>ΚΡΗΤΗΣ</v>
      </c>
      <c r="I6510" s="53">
        <f>INDEX(Δεδομένα!E$1:E$13,MATCH('2021'!H6510,Δεδομένα!D$1:D$13,0))</f>
        <v>12</v>
      </c>
      <c r="J6510" s="4">
        <v>44327</v>
      </c>
      <c r="K6510" s="3" t="s">
        <v>12</v>
      </c>
      <c r="L6510" s="17" t="str">
        <f t="shared" si="524"/>
        <v>11/05/2021 14:47</v>
      </c>
      <c r="M6510" s="4">
        <v>44327</v>
      </c>
      <c r="N6510" s="3" t="s">
        <v>942</v>
      </c>
      <c r="O6510" s="17" t="str">
        <f t="shared" si="525"/>
        <v>11/05/2021 15:12</v>
      </c>
      <c r="P6510" s="24">
        <f t="shared" si="526"/>
        <v>1.7361111109494232E-2</v>
      </c>
      <c r="Q6510" s="28">
        <v>0</v>
      </c>
      <c r="R6510" s="27">
        <f t="shared" si="527"/>
        <v>24.999999997671694</v>
      </c>
      <c r="S6510" s="3" t="s">
        <v>4</v>
      </c>
      <c r="T6510" s="3" t="s">
        <v>6679</v>
      </c>
      <c r="U6510" s="3" t="s">
        <v>4</v>
      </c>
      <c r="V6510" s="3" t="s">
        <v>6716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0.5</v>
      </c>
      <c r="AC6510" s="5">
        <v>0</v>
      </c>
      <c r="AD6510" s="5">
        <v>0</v>
      </c>
      <c r="AE6510" s="2">
        <v>2</v>
      </c>
      <c r="AF6510" s="2">
        <v>0</v>
      </c>
      <c r="AG6510" s="2">
        <v>0</v>
      </c>
      <c r="AH6510" s="2">
        <v>0</v>
      </c>
      <c r="AI6510" s="2">
        <v>0</v>
      </c>
      <c r="AJ6510" s="2">
        <v>1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 t="s">
        <v>4</v>
      </c>
      <c r="AT6510" s="2" t="s">
        <v>4</v>
      </c>
    </row>
    <row r="6511" spans="1:46" x14ac:dyDescent="0.2">
      <c r="A6511" s="2">
        <v>1665835</v>
      </c>
      <c r="B6511" s="2">
        <v>852625</v>
      </c>
      <c r="C6511" s="7">
        <v>25.1495953396293</v>
      </c>
      <c r="D6511" s="7">
        <v>35.045713564741398</v>
      </c>
      <c r="E6511" s="19" t="s">
        <v>6693</v>
      </c>
      <c r="F6511" s="46">
        <f>INDEX(Δεδομένα!$P:$P,MATCH('2021'!E6511,Δεδομένα!$O:$O,0))</f>
        <v>211</v>
      </c>
      <c r="G6511" s="49" t="s">
        <v>6614</v>
      </c>
      <c r="H6511" s="51" t="str">
        <f>INDEX(Δεδομένα!B$1:B$51,MATCH('2021'!G6511,Δεδομένα!A$1:A$51,0))</f>
        <v>ΚΡΗΤΗΣ</v>
      </c>
      <c r="I6511" s="53">
        <f>INDEX(Δεδομένα!E$1:E$13,MATCH('2021'!H6511,Δεδομένα!D$1:D$13,0))</f>
        <v>12</v>
      </c>
      <c r="J6511" s="4">
        <v>44328</v>
      </c>
      <c r="K6511" s="3" t="s">
        <v>39</v>
      </c>
      <c r="L6511" s="17" t="str">
        <f t="shared" ref="L6511:L6573" si="528">_xlfn.CONCAT(TEXT(J6511,"ηη/μμ/εεε")," ",TEXT(K6511,"ωω:λλ"))</f>
        <v>12/05/2021 14:40</v>
      </c>
      <c r="M6511" s="4">
        <v>44328</v>
      </c>
      <c r="N6511" s="3" t="s">
        <v>499</v>
      </c>
      <c r="O6511" s="17" t="str">
        <f t="shared" ref="O6511:O6573" si="529">_xlfn.CONCAT(TEXT(M6511,"ηη/μμ/εεε")," ",TEXT(N6511,"ωω:λλ"))</f>
        <v>12/05/2021 15:10</v>
      </c>
      <c r="P6511" s="24">
        <f t="shared" ref="P6511:P6573" si="530">O6511-L6511</f>
        <v>2.0833333335758653E-2</v>
      </c>
      <c r="Q6511" s="28">
        <v>0</v>
      </c>
      <c r="R6511" s="27">
        <f t="shared" ref="R6511:R6573" si="531">P6511*(24*60)</f>
        <v>30.00000000349246</v>
      </c>
      <c r="S6511" s="3" t="s">
        <v>4</v>
      </c>
      <c r="T6511" s="3" t="s">
        <v>6696</v>
      </c>
      <c r="U6511" s="3" t="s">
        <v>4</v>
      </c>
      <c r="V6511" s="3" t="s">
        <v>6701</v>
      </c>
      <c r="W6511" s="5">
        <v>0</v>
      </c>
      <c r="X6511" s="5">
        <v>0</v>
      </c>
      <c r="Y6511" s="5">
        <v>0</v>
      </c>
      <c r="Z6511" s="5">
        <v>0</v>
      </c>
      <c r="AA6511" s="5">
        <v>0.05</v>
      </c>
      <c r="AB6511" s="5">
        <v>0.1</v>
      </c>
      <c r="AC6511" s="5">
        <v>0</v>
      </c>
      <c r="AD6511" s="5">
        <v>0</v>
      </c>
      <c r="AE6511" s="2">
        <v>5</v>
      </c>
      <c r="AF6511" s="2">
        <v>0</v>
      </c>
      <c r="AG6511" s="2">
        <v>0</v>
      </c>
      <c r="AH6511" s="2">
        <v>0</v>
      </c>
      <c r="AI6511" s="2">
        <v>0</v>
      </c>
      <c r="AJ6511" s="2">
        <v>2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 t="s">
        <v>4</v>
      </c>
      <c r="AT6511" s="2" t="s">
        <v>4</v>
      </c>
    </row>
    <row r="6512" spans="1:46" x14ac:dyDescent="0.2">
      <c r="A6512" s="2">
        <v>1663437</v>
      </c>
      <c r="B6512" s="2">
        <v>853306</v>
      </c>
      <c r="C6512" s="7">
        <v>25.198402533212999</v>
      </c>
      <c r="D6512" s="7">
        <v>35.1132144022286</v>
      </c>
      <c r="E6512" s="19" t="s">
        <v>6693</v>
      </c>
      <c r="F6512" s="46">
        <f>INDEX(Δεδομένα!$P:$P,MATCH('2021'!E6512,Δεδομένα!$O:$O,0))</f>
        <v>211</v>
      </c>
      <c r="G6512" s="49" t="s">
        <v>6614</v>
      </c>
      <c r="H6512" s="51" t="str">
        <f>INDEX(Δεδομένα!B$1:B$51,MATCH('2021'!G6512,Δεδομένα!A$1:A$51,0))</f>
        <v>ΚΡΗΤΗΣ</v>
      </c>
      <c r="I6512" s="53">
        <f>INDEX(Δεδομένα!E$1:E$13,MATCH('2021'!H6512,Δεδομένα!D$1:D$13,0))</f>
        <v>12</v>
      </c>
      <c r="J6512" s="4">
        <v>44331</v>
      </c>
      <c r="K6512" s="3" t="s">
        <v>1897</v>
      </c>
      <c r="L6512" s="17" t="str">
        <f t="shared" si="528"/>
        <v>15/05/2021 12:41</v>
      </c>
      <c r="M6512" s="4">
        <v>44331</v>
      </c>
      <c r="N6512" s="3" t="s">
        <v>150</v>
      </c>
      <c r="O6512" s="17" t="str">
        <f t="shared" si="529"/>
        <v>15/05/2021 19:00</v>
      </c>
      <c r="P6512" s="24">
        <f t="shared" si="530"/>
        <v>0.26319444444379769</v>
      </c>
      <c r="Q6512" s="28">
        <v>0</v>
      </c>
      <c r="R6512" s="27">
        <f t="shared" si="531"/>
        <v>378.99999999906868</v>
      </c>
      <c r="S6512" s="3" t="s">
        <v>4</v>
      </c>
      <c r="T6512" s="3" t="s">
        <v>6696</v>
      </c>
      <c r="U6512" s="3" t="s">
        <v>4</v>
      </c>
      <c r="V6512" s="3" t="s">
        <v>6722</v>
      </c>
      <c r="W6512" s="5">
        <v>0</v>
      </c>
      <c r="X6512" s="5">
        <v>0</v>
      </c>
      <c r="Y6512" s="5">
        <v>0</v>
      </c>
      <c r="Z6512" s="5">
        <v>4</v>
      </c>
      <c r="AA6512" s="5">
        <v>0</v>
      </c>
      <c r="AB6512" s="5">
        <v>2</v>
      </c>
      <c r="AC6512" s="5">
        <v>0</v>
      </c>
      <c r="AD6512" s="5">
        <v>0</v>
      </c>
      <c r="AE6512" s="2">
        <v>6</v>
      </c>
      <c r="AF6512" s="2">
        <v>0</v>
      </c>
      <c r="AG6512" s="2">
        <v>0</v>
      </c>
      <c r="AH6512" s="2">
        <v>0</v>
      </c>
      <c r="AI6512" s="2">
        <v>0</v>
      </c>
      <c r="AJ6512" s="2">
        <v>3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 t="s">
        <v>4</v>
      </c>
      <c r="AT6512" s="2" t="s">
        <v>4</v>
      </c>
    </row>
    <row r="6513" spans="1:46" x14ac:dyDescent="0.2">
      <c r="A6513" s="2">
        <v>1663438</v>
      </c>
      <c r="B6513" s="2">
        <v>853432</v>
      </c>
      <c r="C6513" s="7">
        <v>25.305960660123901</v>
      </c>
      <c r="D6513" s="7">
        <v>35.059410189098998</v>
      </c>
      <c r="E6513" s="19" t="s">
        <v>6693</v>
      </c>
      <c r="F6513" s="46">
        <f>INDEX(Δεδομένα!$P:$P,MATCH('2021'!E6513,Δεδομένα!$O:$O,0))</f>
        <v>211</v>
      </c>
      <c r="G6513" s="49" t="s">
        <v>6614</v>
      </c>
      <c r="H6513" s="51" t="str">
        <f>INDEX(Δεδομένα!B$1:B$51,MATCH('2021'!G6513,Δεδομένα!A$1:A$51,0))</f>
        <v>ΚΡΗΤΗΣ</v>
      </c>
      <c r="I6513" s="53">
        <f>INDEX(Δεδομένα!E$1:E$13,MATCH('2021'!H6513,Δεδομένα!D$1:D$13,0))</f>
        <v>12</v>
      </c>
      <c r="J6513" s="4">
        <v>44331</v>
      </c>
      <c r="K6513" s="3" t="s">
        <v>989</v>
      </c>
      <c r="L6513" s="17" t="str">
        <f t="shared" si="528"/>
        <v>15/05/2021 21:40</v>
      </c>
      <c r="M6513" s="4">
        <v>44331</v>
      </c>
      <c r="N6513" s="3" t="s">
        <v>97</v>
      </c>
      <c r="O6513" s="17" t="str">
        <f t="shared" si="529"/>
        <v>15/05/2021 22:30</v>
      </c>
      <c r="P6513" s="24">
        <f t="shared" si="530"/>
        <v>3.4722222218988463E-2</v>
      </c>
      <c r="Q6513" s="28">
        <v>0</v>
      </c>
      <c r="R6513" s="27">
        <f t="shared" si="531"/>
        <v>49.999999995343387</v>
      </c>
      <c r="S6513" s="3" t="s">
        <v>4</v>
      </c>
      <c r="T6513" s="3" t="s">
        <v>6679</v>
      </c>
      <c r="U6513" s="3" t="s">
        <v>4</v>
      </c>
      <c r="V6513" s="3" t="s">
        <v>6723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0.5</v>
      </c>
      <c r="AC6513" s="5">
        <v>0</v>
      </c>
      <c r="AD6513" s="5">
        <v>0</v>
      </c>
      <c r="AE6513" s="2">
        <v>2</v>
      </c>
      <c r="AF6513" s="2">
        <v>0</v>
      </c>
      <c r="AG6513" s="2">
        <v>0</v>
      </c>
      <c r="AH6513" s="2">
        <v>0</v>
      </c>
      <c r="AI6513" s="2">
        <v>0</v>
      </c>
      <c r="AJ6513" s="2">
        <v>1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 t="s">
        <v>4</v>
      </c>
      <c r="AT6513" s="2" t="s">
        <v>4</v>
      </c>
    </row>
    <row r="6514" spans="1:46" x14ac:dyDescent="0.2">
      <c r="A6514" s="2">
        <v>1665173</v>
      </c>
      <c r="B6514" s="2">
        <v>855325</v>
      </c>
      <c r="C6514" s="7">
        <v>25.113627693039401</v>
      </c>
      <c r="D6514" s="7">
        <v>35.1301240090013</v>
      </c>
      <c r="E6514" s="19" t="s">
        <v>6693</v>
      </c>
      <c r="F6514" s="46">
        <f>INDEX(Δεδομένα!$P:$P,MATCH('2021'!E6514,Δεδομένα!$O:$O,0))</f>
        <v>211</v>
      </c>
      <c r="G6514" s="49" t="s">
        <v>6614</v>
      </c>
      <c r="H6514" s="51" t="str">
        <f>INDEX(Δεδομένα!B$1:B$51,MATCH('2021'!G6514,Δεδομένα!A$1:A$51,0))</f>
        <v>ΚΡΗΤΗΣ</v>
      </c>
      <c r="I6514" s="53">
        <f>INDEX(Δεδομένα!E$1:E$13,MATCH('2021'!H6514,Δεδομένα!D$1:D$13,0))</f>
        <v>12</v>
      </c>
      <c r="J6514" s="4">
        <v>44339</v>
      </c>
      <c r="K6514" s="3" t="s">
        <v>3367</v>
      </c>
      <c r="L6514" s="17" t="str">
        <f t="shared" si="528"/>
        <v>23/05/2021 00:50</v>
      </c>
      <c r="M6514" s="4">
        <v>44339</v>
      </c>
      <c r="N6514" s="3" t="s">
        <v>4191</v>
      </c>
      <c r="O6514" s="17" t="str">
        <f t="shared" si="529"/>
        <v>23/05/2021 07:10</v>
      </c>
      <c r="P6514" s="24">
        <f t="shared" si="530"/>
        <v>0.26388888889050577</v>
      </c>
      <c r="Q6514" s="28">
        <v>0</v>
      </c>
      <c r="R6514" s="27">
        <f t="shared" si="531"/>
        <v>380.00000000232831</v>
      </c>
      <c r="S6514" s="3" t="s">
        <v>4</v>
      </c>
      <c r="T6514" s="3" t="s">
        <v>6696</v>
      </c>
      <c r="U6514" s="3" t="s">
        <v>4</v>
      </c>
      <c r="V6514" s="3" t="s">
        <v>6724</v>
      </c>
      <c r="W6514" s="5">
        <v>0</v>
      </c>
      <c r="X6514" s="5">
        <v>0</v>
      </c>
      <c r="Y6514" s="5">
        <v>0</v>
      </c>
      <c r="Z6514" s="5">
        <v>0</v>
      </c>
      <c r="AA6514" s="5">
        <v>2</v>
      </c>
      <c r="AB6514" s="5">
        <v>1</v>
      </c>
      <c r="AC6514" s="5">
        <v>0</v>
      </c>
      <c r="AD6514" s="5">
        <v>0</v>
      </c>
      <c r="AE6514" s="2">
        <v>10</v>
      </c>
      <c r="AF6514" s="2">
        <v>0</v>
      </c>
      <c r="AG6514" s="2">
        <v>0</v>
      </c>
      <c r="AH6514" s="2">
        <v>0</v>
      </c>
      <c r="AI6514" s="2">
        <v>0</v>
      </c>
      <c r="AJ6514" s="2">
        <v>4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 t="s">
        <v>4</v>
      </c>
      <c r="AT6514" s="2" t="s">
        <v>4</v>
      </c>
    </row>
    <row r="6515" spans="1:46" x14ac:dyDescent="0.2">
      <c r="A6515" s="2">
        <v>1666117</v>
      </c>
      <c r="B6515" s="2">
        <v>857681</v>
      </c>
      <c r="C6515" s="7">
        <v>25.232343925291399</v>
      </c>
      <c r="D6515" s="7">
        <v>35.073763070616202</v>
      </c>
      <c r="E6515" s="19" t="s">
        <v>6693</v>
      </c>
      <c r="F6515" s="46">
        <f>INDEX(Δεδομένα!$P:$P,MATCH('2021'!E6515,Δεδομένα!$O:$O,0))</f>
        <v>211</v>
      </c>
      <c r="G6515" s="49" t="s">
        <v>6614</v>
      </c>
      <c r="H6515" s="51" t="str">
        <f>INDEX(Δεδομένα!B$1:B$51,MATCH('2021'!G6515,Δεδομένα!A$1:A$51,0))</f>
        <v>ΚΡΗΤΗΣ</v>
      </c>
      <c r="I6515" s="53">
        <f>INDEX(Δεδομένα!E$1:E$13,MATCH('2021'!H6515,Δεδομένα!D$1:D$13,0))</f>
        <v>12</v>
      </c>
      <c r="J6515" s="4">
        <v>44347</v>
      </c>
      <c r="K6515" s="3" t="s">
        <v>1848</v>
      </c>
      <c r="L6515" s="17" t="str">
        <f t="shared" si="528"/>
        <v>31/05/2021 14:14</v>
      </c>
      <c r="M6515" s="4">
        <v>44347</v>
      </c>
      <c r="N6515" s="3" t="s">
        <v>497</v>
      </c>
      <c r="O6515" s="17" t="str">
        <f t="shared" si="529"/>
        <v>31/05/2021 21:00</v>
      </c>
      <c r="P6515" s="24">
        <f t="shared" si="530"/>
        <v>0.28194444444670808</v>
      </c>
      <c r="Q6515" s="28">
        <v>0</v>
      </c>
      <c r="R6515" s="27">
        <f t="shared" si="531"/>
        <v>406.00000000325963</v>
      </c>
      <c r="S6515" s="3" t="s">
        <v>4</v>
      </c>
      <c r="T6515" s="3" t="s">
        <v>6679</v>
      </c>
      <c r="U6515" s="3" t="s">
        <v>6707</v>
      </c>
      <c r="V6515" s="3" t="s">
        <v>6707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6</v>
      </c>
      <c r="AC6515" s="5">
        <v>0</v>
      </c>
      <c r="AD6515" s="5">
        <v>0</v>
      </c>
      <c r="AE6515" s="2">
        <v>13</v>
      </c>
      <c r="AF6515" s="2">
        <v>0</v>
      </c>
      <c r="AG6515" s="2">
        <v>0</v>
      </c>
      <c r="AH6515" s="2">
        <v>0</v>
      </c>
      <c r="AI6515" s="2">
        <v>0</v>
      </c>
      <c r="AJ6515" s="2">
        <v>5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 t="s">
        <v>4</v>
      </c>
      <c r="AT6515" s="2" t="s">
        <v>4</v>
      </c>
    </row>
    <row r="6516" spans="1:46" x14ac:dyDescent="0.2">
      <c r="A6516" s="2">
        <v>1670941</v>
      </c>
      <c r="B6516" s="2">
        <v>858474</v>
      </c>
      <c r="C6516" s="7">
        <v>25.220188141020699</v>
      </c>
      <c r="D6516" s="7">
        <v>35.042077147983001</v>
      </c>
      <c r="E6516" s="19" t="s">
        <v>6693</v>
      </c>
      <c r="F6516" s="46">
        <f>INDEX(Δεδομένα!$P:$P,MATCH('2021'!E6516,Δεδομένα!$O:$O,0))</f>
        <v>211</v>
      </c>
      <c r="G6516" s="49" t="s">
        <v>6614</v>
      </c>
      <c r="H6516" s="51" t="str">
        <f>INDEX(Δεδομένα!B$1:B$51,MATCH('2021'!G6516,Δεδομένα!A$1:A$51,0))</f>
        <v>ΚΡΗΤΗΣ</v>
      </c>
      <c r="I6516" s="53">
        <f>INDEX(Δεδομένα!E$1:E$13,MATCH('2021'!H6516,Δεδομένα!D$1:D$13,0))</f>
        <v>12</v>
      </c>
      <c r="J6516" s="4">
        <v>44350</v>
      </c>
      <c r="K6516" s="3" t="s">
        <v>609</v>
      </c>
      <c r="L6516" s="17" t="str">
        <f t="shared" si="528"/>
        <v>03/06/2021 13:41</v>
      </c>
      <c r="M6516" s="4">
        <v>44350</v>
      </c>
      <c r="N6516" s="3" t="s">
        <v>43</v>
      </c>
      <c r="O6516" s="17" t="str">
        <f t="shared" si="529"/>
        <v>03/06/2021 21:30</v>
      </c>
      <c r="P6516" s="24">
        <f t="shared" si="530"/>
        <v>0.32569444444379769</v>
      </c>
      <c r="Q6516" s="28">
        <v>0</v>
      </c>
      <c r="R6516" s="27">
        <f t="shared" si="531"/>
        <v>468.99999999906868</v>
      </c>
      <c r="S6516" s="3" t="s">
        <v>4</v>
      </c>
      <c r="T6516" s="3" t="s">
        <v>6679</v>
      </c>
      <c r="U6516" s="3" t="s">
        <v>4</v>
      </c>
      <c r="V6516" s="3" t="s">
        <v>6697</v>
      </c>
      <c r="W6516" s="5">
        <v>0</v>
      </c>
      <c r="X6516" s="5">
        <v>0</v>
      </c>
      <c r="Y6516" s="5">
        <v>0</v>
      </c>
      <c r="Z6516" s="5">
        <v>1</v>
      </c>
      <c r="AA6516" s="5">
        <v>0</v>
      </c>
      <c r="AB6516" s="5">
        <v>5</v>
      </c>
      <c r="AC6516" s="5">
        <v>0</v>
      </c>
      <c r="AD6516" s="5">
        <v>0</v>
      </c>
      <c r="AE6516" s="2">
        <v>19</v>
      </c>
      <c r="AF6516" s="2">
        <v>5</v>
      </c>
      <c r="AG6516" s="2">
        <v>0</v>
      </c>
      <c r="AH6516" s="2">
        <v>0</v>
      </c>
      <c r="AI6516" s="2">
        <v>0</v>
      </c>
      <c r="AJ6516" s="2">
        <v>11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 t="s">
        <v>4</v>
      </c>
      <c r="AT6516" s="2" t="s">
        <v>4</v>
      </c>
    </row>
    <row r="6517" spans="1:46" x14ac:dyDescent="0.2">
      <c r="A6517" s="2">
        <v>1670938</v>
      </c>
      <c r="B6517" s="2">
        <v>863139</v>
      </c>
      <c r="C6517" s="7">
        <v>25.250726184466</v>
      </c>
      <c r="D6517" s="7">
        <v>35.057620281457098</v>
      </c>
      <c r="E6517" s="19" t="s">
        <v>6693</v>
      </c>
      <c r="F6517" s="46">
        <f>INDEX(Δεδομένα!$P:$P,MATCH('2021'!E6517,Δεδομένα!$O:$O,0))</f>
        <v>211</v>
      </c>
      <c r="G6517" s="49" t="s">
        <v>6614</v>
      </c>
      <c r="H6517" s="51" t="str">
        <f>INDEX(Δεδομένα!B$1:B$51,MATCH('2021'!G6517,Δεδομένα!A$1:A$51,0))</f>
        <v>ΚΡΗΤΗΣ</v>
      </c>
      <c r="I6517" s="53">
        <f>INDEX(Δεδομένα!E$1:E$13,MATCH('2021'!H6517,Δεδομένα!D$1:D$13,0))</f>
        <v>12</v>
      </c>
      <c r="J6517" s="4">
        <v>44366</v>
      </c>
      <c r="K6517" s="3" t="s">
        <v>458</v>
      </c>
      <c r="L6517" s="17" t="str">
        <f t="shared" si="528"/>
        <v>19/06/2021 19:50</v>
      </c>
      <c r="M6517" s="4">
        <v>44366</v>
      </c>
      <c r="N6517" s="3" t="s">
        <v>166</v>
      </c>
      <c r="O6517" s="17" t="str">
        <f t="shared" si="529"/>
        <v>19/06/2021 20:25</v>
      </c>
      <c r="P6517" s="24">
        <f t="shared" si="530"/>
        <v>2.4305555554747116E-2</v>
      </c>
      <c r="Q6517" s="28">
        <v>0</v>
      </c>
      <c r="R6517" s="27">
        <f t="shared" si="531"/>
        <v>34.999999998835847</v>
      </c>
      <c r="S6517" s="3" t="s">
        <v>4</v>
      </c>
      <c r="T6517" s="3" t="s">
        <v>6679</v>
      </c>
      <c r="U6517" s="3" t="s">
        <v>4</v>
      </c>
      <c r="V6517" s="3" t="s">
        <v>6725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1</v>
      </c>
      <c r="AC6517" s="5">
        <v>0</v>
      </c>
      <c r="AD6517" s="5">
        <v>0</v>
      </c>
      <c r="AE6517" s="2">
        <v>2</v>
      </c>
      <c r="AF6517" s="2">
        <v>0</v>
      </c>
      <c r="AG6517" s="2">
        <v>0</v>
      </c>
      <c r="AH6517" s="2">
        <v>0</v>
      </c>
      <c r="AI6517" s="2">
        <v>0</v>
      </c>
      <c r="AJ6517" s="2">
        <v>1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 t="s">
        <v>4</v>
      </c>
      <c r="AT6517" s="2" t="s">
        <v>4</v>
      </c>
    </row>
    <row r="6518" spans="1:46" x14ac:dyDescent="0.2">
      <c r="A6518" s="2">
        <v>1674503</v>
      </c>
      <c r="B6518" s="2">
        <v>865304</v>
      </c>
      <c r="C6518" s="7">
        <v>25.090939831974499</v>
      </c>
      <c r="D6518" s="7">
        <v>35.091230945786798</v>
      </c>
      <c r="E6518" s="19" t="s">
        <v>6693</v>
      </c>
      <c r="F6518" s="46">
        <f>INDEX(Δεδομένα!$P:$P,MATCH('2021'!E6518,Δεδομένα!$O:$O,0))</f>
        <v>211</v>
      </c>
      <c r="G6518" s="49" t="s">
        <v>6614</v>
      </c>
      <c r="H6518" s="51" t="str">
        <f>INDEX(Δεδομένα!B$1:B$51,MATCH('2021'!G6518,Δεδομένα!A$1:A$51,0))</f>
        <v>ΚΡΗΤΗΣ</v>
      </c>
      <c r="I6518" s="53">
        <f>INDEX(Δεδομένα!E$1:E$13,MATCH('2021'!H6518,Δεδομένα!D$1:D$13,0))</f>
        <v>12</v>
      </c>
      <c r="J6518" s="4">
        <v>44373</v>
      </c>
      <c r="K6518" s="3" t="s">
        <v>2297</v>
      </c>
      <c r="L6518" s="17" t="str">
        <f t="shared" si="528"/>
        <v>26/06/2021 19:24</v>
      </c>
      <c r="M6518" s="4">
        <v>44373</v>
      </c>
      <c r="N6518" s="3" t="s">
        <v>2297</v>
      </c>
      <c r="O6518" s="17" t="str">
        <f t="shared" si="529"/>
        <v>26/06/2021 19:24</v>
      </c>
      <c r="P6518" s="24">
        <f t="shared" si="530"/>
        <v>0</v>
      </c>
      <c r="Q6518" s="28">
        <v>0</v>
      </c>
      <c r="R6518" s="27">
        <f t="shared" si="531"/>
        <v>0</v>
      </c>
      <c r="S6518" s="3" t="s">
        <v>4</v>
      </c>
      <c r="T6518" s="3" t="s">
        <v>6618</v>
      </c>
      <c r="U6518" s="3" t="s">
        <v>4</v>
      </c>
      <c r="V6518" s="3" t="s">
        <v>6670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7</v>
      </c>
      <c r="AC6518" s="5">
        <v>0</v>
      </c>
      <c r="AD6518" s="5">
        <v>0</v>
      </c>
      <c r="AE6518" s="2">
        <v>17</v>
      </c>
      <c r="AF6518" s="2">
        <v>1</v>
      </c>
      <c r="AG6518" s="2">
        <v>0</v>
      </c>
      <c r="AH6518" s="2">
        <v>0</v>
      </c>
      <c r="AI6518" s="2">
        <v>0</v>
      </c>
      <c r="AJ6518" s="2">
        <v>6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</row>
    <row r="6519" spans="1:46" x14ac:dyDescent="0.2">
      <c r="A6519" s="2">
        <v>1674510</v>
      </c>
      <c r="B6519" s="2">
        <v>865425</v>
      </c>
      <c r="C6519" s="7">
        <v>25.014579160258499</v>
      </c>
      <c r="D6519" s="7">
        <v>34.987677592696002</v>
      </c>
      <c r="E6519" s="19" t="s">
        <v>6693</v>
      </c>
      <c r="F6519" s="46">
        <f>INDEX(Δεδομένα!$P:$P,MATCH('2021'!E6519,Δεδομένα!$O:$O,0))</f>
        <v>211</v>
      </c>
      <c r="G6519" s="49" t="s">
        <v>6614</v>
      </c>
      <c r="H6519" s="51" t="str">
        <f>INDEX(Δεδομένα!B$1:B$51,MATCH('2021'!G6519,Δεδομένα!A$1:A$51,0))</f>
        <v>ΚΡΗΤΗΣ</v>
      </c>
      <c r="I6519" s="53">
        <f>INDEX(Δεδομένα!E$1:E$13,MATCH('2021'!H6519,Δεδομένα!D$1:D$13,0))</f>
        <v>12</v>
      </c>
      <c r="J6519" s="4">
        <v>44374</v>
      </c>
      <c r="K6519" s="3" t="s">
        <v>1758</v>
      </c>
      <c r="L6519" s="17" t="str">
        <f t="shared" si="528"/>
        <v>27/06/2021 02:30</v>
      </c>
      <c r="M6519" s="4">
        <v>44374</v>
      </c>
      <c r="N6519" s="3" t="s">
        <v>1758</v>
      </c>
      <c r="O6519" s="17" t="str">
        <f t="shared" si="529"/>
        <v>27/06/2021 02:30</v>
      </c>
      <c r="P6519" s="24">
        <f t="shared" si="530"/>
        <v>0</v>
      </c>
      <c r="Q6519" s="28">
        <v>0</v>
      </c>
      <c r="R6519" s="27">
        <f t="shared" si="531"/>
        <v>0</v>
      </c>
      <c r="S6519" s="3" t="s">
        <v>4</v>
      </c>
      <c r="T6519" s="3" t="s">
        <v>6618</v>
      </c>
      <c r="U6519" s="3" t="s">
        <v>123</v>
      </c>
      <c r="V6519" s="3" t="s">
        <v>6726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2</v>
      </c>
      <c r="AC6519" s="5">
        <v>0</v>
      </c>
      <c r="AD6519" s="5">
        <v>0</v>
      </c>
      <c r="AE6519" s="2">
        <v>4</v>
      </c>
      <c r="AF6519" s="2">
        <v>0</v>
      </c>
      <c r="AG6519" s="2">
        <v>0</v>
      </c>
      <c r="AH6519" s="2">
        <v>0</v>
      </c>
      <c r="AI6519" s="2">
        <v>0</v>
      </c>
      <c r="AJ6519" s="2">
        <v>2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</row>
    <row r="6520" spans="1:46" x14ac:dyDescent="0.2">
      <c r="A6520" s="2">
        <v>1674504</v>
      </c>
      <c r="B6520" s="2">
        <v>865636</v>
      </c>
      <c r="C6520" s="7">
        <v>25.185433058934802</v>
      </c>
      <c r="D6520" s="7">
        <v>35.026996613343499</v>
      </c>
      <c r="E6520" s="19" t="s">
        <v>6693</v>
      </c>
      <c r="F6520" s="46">
        <f>INDEX(Δεδομένα!$P:$P,MATCH('2021'!E6520,Δεδομένα!$O:$O,0))</f>
        <v>211</v>
      </c>
      <c r="G6520" s="49" t="s">
        <v>6614</v>
      </c>
      <c r="H6520" s="51" t="str">
        <f>INDEX(Δεδομένα!B$1:B$51,MATCH('2021'!G6520,Δεδομένα!A$1:A$51,0))</f>
        <v>ΚΡΗΤΗΣ</v>
      </c>
      <c r="I6520" s="53">
        <f>INDEX(Δεδομένα!E$1:E$13,MATCH('2021'!H6520,Δεδομένα!D$1:D$13,0))</f>
        <v>12</v>
      </c>
      <c r="J6520" s="4">
        <v>44374</v>
      </c>
      <c r="K6520" s="3" t="s">
        <v>1214</v>
      </c>
      <c r="L6520" s="17" t="str">
        <f t="shared" si="528"/>
        <v>27/06/2021 18:36</v>
      </c>
      <c r="M6520" s="4">
        <v>44374</v>
      </c>
      <c r="N6520" s="3" t="s">
        <v>111</v>
      </c>
      <c r="O6520" s="17" t="str">
        <f t="shared" si="529"/>
        <v>27/06/2021 19:20</v>
      </c>
      <c r="P6520" s="24">
        <f t="shared" si="530"/>
        <v>3.0555555553291924E-2</v>
      </c>
      <c r="Q6520" s="28">
        <v>0</v>
      </c>
      <c r="R6520" s="27">
        <f t="shared" si="531"/>
        <v>43.999999996740371</v>
      </c>
      <c r="S6520" s="3" t="s">
        <v>4</v>
      </c>
      <c r="T6520" s="3" t="s">
        <v>6696</v>
      </c>
      <c r="U6520" s="3" t="s">
        <v>4</v>
      </c>
      <c r="V6520" s="3" t="s">
        <v>6697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0.05</v>
      </c>
      <c r="AC6520" s="5">
        <v>0</v>
      </c>
      <c r="AD6520" s="5">
        <v>0</v>
      </c>
      <c r="AE6520" s="2">
        <v>2</v>
      </c>
      <c r="AF6520" s="2">
        <v>0</v>
      </c>
      <c r="AG6520" s="2">
        <v>0</v>
      </c>
      <c r="AH6520" s="2">
        <v>0</v>
      </c>
      <c r="AI6520" s="2">
        <v>0</v>
      </c>
      <c r="AJ6520" s="2">
        <v>1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</row>
    <row r="6521" spans="1:46" x14ac:dyDescent="0.2">
      <c r="A6521" s="2">
        <v>1675829</v>
      </c>
      <c r="B6521" s="2">
        <v>867330</v>
      </c>
      <c r="C6521" s="7">
        <v>25.0846804339347</v>
      </c>
      <c r="D6521" s="7">
        <v>35.043079313127798</v>
      </c>
      <c r="E6521" s="19" t="s">
        <v>6693</v>
      </c>
      <c r="F6521" s="46">
        <f>INDEX(Δεδομένα!$P:$P,MATCH('2021'!E6521,Δεδομένα!$O:$O,0))</f>
        <v>211</v>
      </c>
      <c r="G6521" s="49" t="s">
        <v>6614</v>
      </c>
      <c r="H6521" s="51" t="str">
        <f>INDEX(Δεδομένα!B$1:B$51,MATCH('2021'!G6521,Δεδομένα!A$1:A$51,0))</f>
        <v>ΚΡΗΤΗΣ</v>
      </c>
      <c r="I6521" s="53">
        <f>INDEX(Δεδομένα!E$1:E$13,MATCH('2021'!H6521,Δεδομένα!D$1:D$13,0))</f>
        <v>12</v>
      </c>
      <c r="J6521" s="4">
        <v>44379</v>
      </c>
      <c r="K6521" s="3" t="s">
        <v>1844</v>
      </c>
      <c r="L6521" s="17" t="str">
        <f t="shared" si="528"/>
        <v>02/07/2021 16:14</v>
      </c>
      <c r="M6521" s="4">
        <v>44379</v>
      </c>
      <c r="N6521" s="3" t="s">
        <v>521</v>
      </c>
      <c r="O6521" s="17" t="str">
        <f t="shared" si="529"/>
        <v>02/07/2021 22:00</v>
      </c>
      <c r="P6521" s="24">
        <f t="shared" si="530"/>
        <v>0.24027777777519077</v>
      </c>
      <c r="Q6521" s="28">
        <v>0</v>
      </c>
      <c r="R6521" s="27">
        <f t="shared" si="531"/>
        <v>345.99999999627471</v>
      </c>
      <c r="S6521" s="3" t="s">
        <v>4</v>
      </c>
      <c r="T6521" s="3" t="s">
        <v>6618</v>
      </c>
      <c r="U6521" s="3" t="s">
        <v>4</v>
      </c>
      <c r="V6521" s="3" t="s">
        <v>5266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2</v>
      </c>
      <c r="AC6521" s="5">
        <v>0</v>
      </c>
      <c r="AD6521" s="5">
        <v>0</v>
      </c>
      <c r="AE6521" s="2">
        <v>15</v>
      </c>
      <c r="AF6521" s="2">
        <v>0</v>
      </c>
      <c r="AG6521" s="2">
        <v>0</v>
      </c>
      <c r="AH6521" s="2">
        <v>0</v>
      </c>
      <c r="AI6521" s="2">
        <v>0</v>
      </c>
      <c r="AJ6521" s="2">
        <v>6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0</v>
      </c>
    </row>
    <row r="6522" spans="1:46" x14ac:dyDescent="0.2">
      <c r="A6522" s="2">
        <v>1680736</v>
      </c>
      <c r="B6522" s="2">
        <v>869378</v>
      </c>
      <c r="C6522" s="7">
        <v>25.1592882955681</v>
      </c>
      <c r="D6522" s="7">
        <v>35.100489518644501</v>
      </c>
      <c r="E6522" s="19" t="s">
        <v>6693</v>
      </c>
      <c r="F6522" s="46">
        <f>INDEX(Δεδομένα!$P:$P,MATCH('2021'!E6522,Δεδομένα!$O:$O,0))</f>
        <v>211</v>
      </c>
      <c r="G6522" s="49" t="s">
        <v>6614</v>
      </c>
      <c r="H6522" s="51" t="str">
        <f>INDEX(Δεδομένα!B$1:B$51,MATCH('2021'!G6522,Δεδομένα!A$1:A$51,0))</f>
        <v>ΚΡΗΤΗΣ</v>
      </c>
      <c r="I6522" s="53">
        <f>INDEX(Δεδομένα!E$1:E$13,MATCH('2021'!H6522,Δεδομένα!D$1:D$13,0))</f>
        <v>12</v>
      </c>
      <c r="J6522" s="4">
        <v>44386</v>
      </c>
      <c r="K6522" s="3" t="s">
        <v>2072</v>
      </c>
      <c r="L6522" s="17" t="str">
        <f t="shared" si="528"/>
        <v>09/07/2021 08:25</v>
      </c>
      <c r="M6522" s="4">
        <v>44387</v>
      </c>
      <c r="N6522" s="3" t="s">
        <v>521</v>
      </c>
      <c r="O6522" s="17" t="str">
        <f t="shared" si="529"/>
        <v>10/07/2021 22:00</v>
      </c>
      <c r="P6522" s="29">
        <f t="shared" si="530"/>
        <v>1.5659722222189885</v>
      </c>
      <c r="Q6522" s="30">
        <f>1*24</f>
        <v>24</v>
      </c>
      <c r="R6522" s="27">
        <f t="shared" si="531"/>
        <v>2254.9999999953434</v>
      </c>
      <c r="S6522" s="3" t="s">
        <v>4</v>
      </c>
      <c r="T6522" s="3" t="s">
        <v>6696</v>
      </c>
      <c r="U6522" s="3" t="s">
        <v>4</v>
      </c>
      <c r="V6522" s="3" t="s">
        <v>6727</v>
      </c>
      <c r="W6522" s="5">
        <v>0</v>
      </c>
      <c r="X6522" s="5">
        <v>0.5</v>
      </c>
      <c r="Y6522" s="5">
        <v>0</v>
      </c>
      <c r="Z6522" s="5">
        <v>0.5</v>
      </c>
      <c r="AA6522" s="5">
        <v>0</v>
      </c>
      <c r="AB6522" s="5">
        <v>1</v>
      </c>
      <c r="AC6522" s="5">
        <v>0</v>
      </c>
      <c r="AD6522" s="5">
        <v>0</v>
      </c>
      <c r="AE6522" s="2">
        <v>22</v>
      </c>
      <c r="AF6522" s="2">
        <v>4</v>
      </c>
      <c r="AG6522" s="2">
        <v>0</v>
      </c>
      <c r="AH6522" s="2">
        <v>0</v>
      </c>
      <c r="AI6522" s="2">
        <v>0</v>
      </c>
      <c r="AJ6522" s="2">
        <v>12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</row>
    <row r="6523" spans="1:46" x14ac:dyDescent="0.2">
      <c r="A6523" s="2">
        <v>1683353</v>
      </c>
      <c r="B6523" s="2">
        <v>869851</v>
      </c>
      <c r="C6523" s="7">
        <v>25.185877435624501</v>
      </c>
      <c r="D6523" s="7">
        <v>35.027405659771198</v>
      </c>
      <c r="E6523" s="19" t="s">
        <v>6693</v>
      </c>
      <c r="F6523" s="46">
        <f>INDEX(Δεδομένα!$P:$P,MATCH('2021'!E6523,Δεδομένα!$O:$O,0))</f>
        <v>211</v>
      </c>
      <c r="G6523" s="49" t="s">
        <v>6614</v>
      </c>
      <c r="H6523" s="51" t="str">
        <f>INDEX(Δεδομένα!B$1:B$51,MATCH('2021'!G6523,Δεδομένα!A$1:A$51,0))</f>
        <v>ΚΡΗΤΗΣ</v>
      </c>
      <c r="I6523" s="53">
        <f>INDEX(Δεδομένα!E$1:E$13,MATCH('2021'!H6523,Δεδομένα!D$1:D$13,0))</f>
        <v>12</v>
      </c>
      <c r="J6523" s="4">
        <v>44387</v>
      </c>
      <c r="K6523" s="3" t="s">
        <v>462</v>
      </c>
      <c r="L6523" s="17" t="str">
        <f t="shared" si="528"/>
        <v>10/07/2021 17:50</v>
      </c>
      <c r="M6523" s="4">
        <v>44387</v>
      </c>
      <c r="N6523" s="3" t="s">
        <v>255</v>
      </c>
      <c r="O6523" s="17" t="str">
        <f t="shared" si="529"/>
        <v>10/07/2021 19:40</v>
      </c>
      <c r="P6523" s="24">
        <f t="shared" si="530"/>
        <v>7.6388888890505768E-2</v>
      </c>
      <c r="Q6523" s="28">
        <v>0</v>
      </c>
      <c r="R6523" s="27">
        <f t="shared" si="531"/>
        <v>110.00000000232831</v>
      </c>
      <c r="S6523" s="3" t="s">
        <v>4</v>
      </c>
      <c r="T6523" s="3" t="s">
        <v>6696</v>
      </c>
      <c r="U6523" s="3" t="s">
        <v>5336</v>
      </c>
      <c r="V6523" s="3" t="s">
        <v>6697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2</v>
      </c>
      <c r="AC6523" s="5">
        <v>0</v>
      </c>
      <c r="AD6523" s="5">
        <v>0</v>
      </c>
      <c r="AE6523" s="2">
        <v>2</v>
      </c>
      <c r="AF6523" s="2">
        <v>0</v>
      </c>
      <c r="AG6523" s="2">
        <v>0</v>
      </c>
      <c r="AH6523" s="2">
        <v>0</v>
      </c>
      <c r="AI6523" s="2">
        <v>0</v>
      </c>
      <c r="AJ6523" s="2">
        <v>1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</row>
    <row r="6524" spans="1:46" x14ac:dyDescent="0.2">
      <c r="A6524" s="2">
        <v>1680744</v>
      </c>
      <c r="B6524" s="2">
        <v>870879</v>
      </c>
      <c r="C6524" s="7">
        <v>25.016627808307199</v>
      </c>
      <c r="D6524" s="7">
        <v>34.987931546652497</v>
      </c>
      <c r="E6524" s="19" t="s">
        <v>6693</v>
      </c>
      <c r="F6524" s="46">
        <f>INDEX(Δεδομένα!$P:$P,MATCH('2021'!E6524,Δεδομένα!$O:$O,0))</f>
        <v>211</v>
      </c>
      <c r="G6524" s="49" t="s">
        <v>6614</v>
      </c>
      <c r="H6524" s="51" t="str">
        <f>INDEX(Δεδομένα!B$1:B$51,MATCH('2021'!G6524,Δεδομένα!A$1:A$51,0))</f>
        <v>ΚΡΗΤΗΣ</v>
      </c>
      <c r="I6524" s="53">
        <f>INDEX(Δεδομένα!E$1:E$13,MATCH('2021'!H6524,Δεδομένα!D$1:D$13,0))</f>
        <v>12</v>
      </c>
      <c r="J6524" s="4">
        <v>44391</v>
      </c>
      <c r="K6524" s="3" t="s">
        <v>5525</v>
      </c>
      <c r="L6524" s="17" t="str">
        <f t="shared" si="528"/>
        <v>14/07/2021 01:19</v>
      </c>
      <c r="M6524" s="4">
        <v>44391</v>
      </c>
      <c r="N6524" s="3" t="s">
        <v>1640</v>
      </c>
      <c r="O6524" s="17" t="str">
        <f t="shared" si="529"/>
        <v>14/07/2021 03:00</v>
      </c>
      <c r="P6524" s="24">
        <f t="shared" si="530"/>
        <v>7.013888889196096E-2</v>
      </c>
      <c r="Q6524" s="28">
        <v>0</v>
      </c>
      <c r="R6524" s="27">
        <f t="shared" si="531"/>
        <v>101.00000000442378</v>
      </c>
      <c r="S6524" s="3" t="s">
        <v>4</v>
      </c>
      <c r="T6524" s="3" t="s">
        <v>6618</v>
      </c>
      <c r="U6524" s="3" t="s">
        <v>4</v>
      </c>
      <c r="V6524" s="3" t="s">
        <v>6726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3</v>
      </c>
      <c r="AC6524" s="5">
        <v>0</v>
      </c>
      <c r="AD6524" s="5">
        <v>0</v>
      </c>
      <c r="AE6524" s="2">
        <v>12</v>
      </c>
      <c r="AF6524" s="2">
        <v>0</v>
      </c>
      <c r="AG6524" s="2">
        <v>0</v>
      </c>
      <c r="AH6524" s="2">
        <v>0</v>
      </c>
      <c r="AI6524" s="2">
        <v>0</v>
      </c>
      <c r="AJ6524" s="2">
        <v>6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  <c r="AT6524" s="2">
        <v>0</v>
      </c>
    </row>
    <row r="6525" spans="1:46" x14ac:dyDescent="0.2">
      <c r="A6525" s="2">
        <v>1683370</v>
      </c>
      <c r="B6525" s="2">
        <v>875274</v>
      </c>
      <c r="C6525" s="7">
        <v>25.217609173871299</v>
      </c>
      <c r="D6525" s="7">
        <v>35.099011463595801</v>
      </c>
      <c r="E6525" s="19" t="s">
        <v>6693</v>
      </c>
      <c r="F6525" s="46">
        <f>INDEX(Δεδομένα!$P:$P,MATCH('2021'!E6525,Δεδομένα!$O:$O,0))</f>
        <v>211</v>
      </c>
      <c r="G6525" s="49" t="s">
        <v>6614</v>
      </c>
      <c r="H6525" s="51" t="str">
        <f>INDEX(Δεδομένα!B$1:B$51,MATCH('2021'!G6525,Δεδομένα!A$1:A$51,0))</f>
        <v>ΚΡΗΤΗΣ</v>
      </c>
      <c r="I6525" s="53">
        <f>INDEX(Δεδομένα!E$1:E$13,MATCH('2021'!H6525,Δεδομένα!D$1:D$13,0))</f>
        <v>12</v>
      </c>
      <c r="J6525" s="4">
        <v>44405</v>
      </c>
      <c r="K6525" s="3" t="s">
        <v>351</v>
      </c>
      <c r="L6525" s="17" t="str">
        <f t="shared" si="528"/>
        <v>28/07/2021 13:25</v>
      </c>
      <c r="M6525" s="4">
        <v>44405</v>
      </c>
      <c r="N6525" s="3" t="s">
        <v>983</v>
      </c>
      <c r="O6525" s="17" t="str">
        <f t="shared" si="529"/>
        <v>28/07/2021 21:25</v>
      </c>
      <c r="P6525" s="24">
        <f t="shared" si="530"/>
        <v>0.33333333332848269</v>
      </c>
      <c r="Q6525" s="28">
        <v>0</v>
      </c>
      <c r="R6525" s="27">
        <f t="shared" si="531"/>
        <v>479.99999999301508</v>
      </c>
      <c r="S6525" s="3" t="s">
        <v>4</v>
      </c>
      <c r="T6525" s="3" t="s">
        <v>6679</v>
      </c>
      <c r="U6525" s="3" t="s">
        <v>6728</v>
      </c>
      <c r="V6525" s="3" t="s">
        <v>6729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0.5</v>
      </c>
      <c r="AC6525" s="5">
        <v>0</v>
      </c>
      <c r="AD6525" s="5">
        <v>0</v>
      </c>
      <c r="AE6525" s="2">
        <v>12</v>
      </c>
      <c r="AF6525" s="2">
        <v>0</v>
      </c>
      <c r="AG6525" s="2">
        <v>0</v>
      </c>
      <c r="AH6525" s="2">
        <v>0</v>
      </c>
      <c r="AI6525" s="2">
        <v>0</v>
      </c>
      <c r="AJ6525" s="2">
        <v>6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  <c r="AT6525" s="2">
        <v>0</v>
      </c>
    </row>
    <row r="6526" spans="1:46" x14ac:dyDescent="0.2">
      <c r="A6526" s="2">
        <v>1683449</v>
      </c>
      <c r="B6526" s="2">
        <v>875336</v>
      </c>
      <c r="C6526" s="7">
        <v>25.197935121609699</v>
      </c>
      <c r="D6526" s="7">
        <v>35.016123586235601</v>
      </c>
      <c r="E6526" s="19" t="s">
        <v>6693</v>
      </c>
      <c r="F6526" s="46">
        <f>INDEX(Δεδομένα!$P:$P,MATCH('2021'!E6526,Δεδομένα!$O:$O,0))</f>
        <v>211</v>
      </c>
      <c r="G6526" s="49" t="s">
        <v>6614</v>
      </c>
      <c r="H6526" s="51" t="str">
        <f>INDEX(Δεδομένα!B$1:B$51,MATCH('2021'!G6526,Δεδομένα!A$1:A$51,0))</f>
        <v>ΚΡΗΤΗΣ</v>
      </c>
      <c r="I6526" s="53">
        <f>INDEX(Δεδομένα!E$1:E$13,MATCH('2021'!H6526,Δεδομένα!D$1:D$13,0))</f>
        <v>12</v>
      </c>
      <c r="J6526" s="4">
        <v>44405</v>
      </c>
      <c r="K6526" s="3" t="s">
        <v>545</v>
      </c>
      <c r="L6526" s="17" t="str">
        <f t="shared" si="528"/>
        <v>28/07/2021 16:10</v>
      </c>
      <c r="M6526" s="4">
        <v>44405</v>
      </c>
      <c r="N6526" s="3" t="s">
        <v>147</v>
      </c>
      <c r="O6526" s="17" t="str">
        <f t="shared" si="529"/>
        <v>28/07/2021 20:00</v>
      </c>
      <c r="P6526" s="24">
        <f t="shared" si="530"/>
        <v>0.15972222222626442</v>
      </c>
      <c r="Q6526" s="28">
        <v>0</v>
      </c>
      <c r="R6526" s="27">
        <f t="shared" si="531"/>
        <v>230.00000000582077</v>
      </c>
      <c r="S6526" s="3" t="s">
        <v>4</v>
      </c>
      <c r="T6526" s="3" t="s">
        <v>6696</v>
      </c>
      <c r="U6526" s="3" t="s">
        <v>123</v>
      </c>
      <c r="V6526" s="3" t="s">
        <v>6730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4</v>
      </c>
      <c r="AC6526" s="5">
        <v>0</v>
      </c>
      <c r="AD6526" s="5">
        <v>0</v>
      </c>
      <c r="AE6526" s="2">
        <v>10</v>
      </c>
      <c r="AF6526" s="2">
        <v>0</v>
      </c>
      <c r="AG6526" s="2">
        <v>0</v>
      </c>
      <c r="AH6526" s="2">
        <v>0</v>
      </c>
      <c r="AI6526" s="2">
        <v>0</v>
      </c>
      <c r="AJ6526" s="2">
        <v>5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</row>
    <row r="6527" spans="1:46" x14ac:dyDescent="0.2">
      <c r="A6527" s="2">
        <v>1688886</v>
      </c>
      <c r="B6527" s="2">
        <v>877882</v>
      </c>
      <c r="C6527" s="7">
        <v>25.043018341064499</v>
      </c>
      <c r="D6527" s="7">
        <v>35.053176879882798</v>
      </c>
      <c r="E6527" s="19" t="s">
        <v>6693</v>
      </c>
      <c r="F6527" s="46">
        <f>INDEX(Δεδομένα!$P:$P,MATCH('2021'!E6527,Δεδομένα!$O:$O,0))</f>
        <v>211</v>
      </c>
      <c r="G6527" s="49" t="s">
        <v>6614</v>
      </c>
      <c r="H6527" s="51" t="str">
        <f>INDEX(Δεδομένα!B$1:B$51,MATCH('2021'!G6527,Δεδομένα!A$1:A$51,0))</f>
        <v>ΚΡΗΤΗΣ</v>
      </c>
      <c r="I6527" s="53">
        <f>INDEX(Δεδομένα!E$1:E$13,MATCH('2021'!H6527,Δεδομένα!D$1:D$13,0))</f>
        <v>12</v>
      </c>
      <c r="J6527" s="4">
        <v>44411</v>
      </c>
      <c r="K6527" s="3" t="s">
        <v>1578</v>
      </c>
      <c r="L6527" s="17" t="str">
        <f t="shared" si="528"/>
        <v>03/08/2021 21:49</v>
      </c>
      <c r="M6527" s="4">
        <v>44411</v>
      </c>
      <c r="N6527" s="3" t="s">
        <v>1015</v>
      </c>
      <c r="O6527" s="17" t="str">
        <f t="shared" si="529"/>
        <v>03/08/2021 22:45</v>
      </c>
      <c r="P6527" s="24">
        <f t="shared" si="530"/>
        <v>3.8888888884685002E-2</v>
      </c>
      <c r="Q6527" s="28">
        <v>0</v>
      </c>
      <c r="R6527" s="27">
        <f t="shared" si="531"/>
        <v>55.999999993946403</v>
      </c>
      <c r="S6527" s="3" t="s">
        <v>4</v>
      </c>
      <c r="T6527" s="3" t="s">
        <v>6618</v>
      </c>
      <c r="U6527" s="3" t="s">
        <v>6731</v>
      </c>
      <c r="V6527" s="3" t="s">
        <v>6732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0.5</v>
      </c>
      <c r="AC6527" s="5">
        <v>0</v>
      </c>
      <c r="AD6527" s="5">
        <v>0</v>
      </c>
      <c r="AE6527" s="2">
        <v>2</v>
      </c>
      <c r="AF6527" s="2">
        <v>0</v>
      </c>
      <c r="AG6527" s="2">
        <v>0</v>
      </c>
      <c r="AH6527" s="2">
        <v>0</v>
      </c>
      <c r="AI6527" s="2">
        <v>0</v>
      </c>
      <c r="AJ6527" s="2">
        <v>1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</row>
    <row r="6528" spans="1:46" x14ac:dyDescent="0.2">
      <c r="A6528" s="2">
        <v>1689436</v>
      </c>
      <c r="B6528" s="2">
        <v>877892</v>
      </c>
      <c r="C6528" s="7">
        <v>25.1199983350572</v>
      </c>
      <c r="D6528" s="7">
        <v>35.126424983578801</v>
      </c>
      <c r="E6528" s="19" t="s">
        <v>6693</v>
      </c>
      <c r="F6528" s="46">
        <f>INDEX(Δεδομένα!$P:$P,MATCH('2021'!E6528,Δεδομένα!$O:$O,0))</f>
        <v>211</v>
      </c>
      <c r="G6528" s="49" t="s">
        <v>6614</v>
      </c>
      <c r="H6528" s="51" t="str">
        <f>INDEX(Δεδομένα!B$1:B$51,MATCH('2021'!G6528,Δεδομένα!A$1:A$51,0))</f>
        <v>ΚΡΗΤΗΣ</v>
      </c>
      <c r="I6528" s="53">
        <f>INDEX(Δεδομένα!E$1:E$13,MATCH('2021'!H6528,Δεδομένα!D$1:D$13,0))</f>
        <v>12</v>
      </c>
      <c r="J6528" s="4">
        <v>44411</v>
      </c>
      <c r="K6528" s="3" t="s">
        <v>521</v>
      </c>
      <c r="L6528" s="17" t="str">
        <f t="shared" si="528"/>
        <v>03/08/2021 22:00</v>
      </c>
      <c r="M6528" s="4">
        <v>44412</v>
      </c>
      <c r="N6528" s="3" t="s">
        <v>1330</v>
      </c>
      <c r="O6528" s="17" t="str">
        <f t="shared" si="529"/>
        <v>04/08/2021 20:12</v>
      </c>
      <c r="P6528" s="24">
        <f t="shared" si="530"/>
        <v>0.92500000000291038</v>
      </c>
      <c r="Q6528" s="28">
        <v>0</v>
      </c>
      <c r="R6528" s="27">
        <f t="shared" si="531"/>
        <v>1332.000000004191</v>
      </c>
      <c r="S6528" s="3" t="s">
        <v>4</v>
      </c>
      <c r="T6528" s="3" t="s">
        <v>6696</v>
      </c>
      <c r="U6528" s="3" t="s">
        <v>6724</v>
      </c>
      <c r="V6528" s="3" t="s">
        <v>6733</v>
      </c>
      <c r="W6528" s="5">
        <v>0</v>
      </c>
      <c r="X6528" s="5">
        <v>0</v>
      </c>
      <c r="Y6528" s="5">
        <v>0</v>
      </c>
      <c r="Z6528" s="5">
        <v>0</v>
      </c>
      <c r="AA6528" s="5">
        <v>3</v>
      </c>
      <c r="AB6528" s="5">
        <v>3</v>
      </c>
      <c r="AC6528" s="5">
        <v>0</v>
      </c>
      <c r="AD6528" s="5">
        <v>0</v>
      </c>
      <c r="AE6528" s="2">
        <v>47</v>
      </c>
      <c r="AF6528" s="2">
        <v>9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</row>
    <row r="6529" spans="1:46" x14ac:dyDescent="0.2">
      <c r="A6529" s="2">
        <v>1693193</v>
      </c>
      <c r="B6529" s="2">
        <v>879736</v>
      </c>
      <c r="C6529" s="7">
        <v>25.283855225489798</v>
      </c>
      <c r="D6529" s="7">
        <v>35.032298104867401</v>
      </c>
      <c r="E6529" s="19" t="s">
        <v>6693</v>
      </c>
      <c r="F6529" s="46">
        <f>INDEX(Δεδομένα!$P:$P,MATCH('2021'!E6529,Δεδομένα!$O:$O,0))</f>
        <v>211</v>
      </c>
      <c r="G6529" s="49" t="s">
        <v>6614</v>
      </c>
      <c r="H6529" s="51" t="str">
        <f>INDEX(Δεδομένα!B$1:B$51,MATCH('2021'!G6529,Δεδομένα!A$1:A$51,0))</f>
        <v>ΚΡΗΤΗΣ</v>
      </c>
      <c r="I6529" s="53">
        <f>INDEX(Δεδομένα!E$1:E$13,MATCH('2021'!H6529,Δεδομένα!D$1:D$13,0))</f>
        <v>12</v>
      </c>
      <c r="J6529" s="4">
        <v>44414</v>
      </c>
      <c r="K6529" s="3" t="s">
        <v>2391</v>
      </c>
      <c r="L6529" s="17" t="str">
        <f t="shared" si="528"/>
        <v>06/08/2021 19:54</v>
      </c>
      <c r="M6529" s="4">
        <v>44415</v>
      </c>
      <c r="N6529" s="3" t="s">
        <v>43</v>
      </c>
      <c r="O6529" s="17" t="str">
        <f t="shared" si="529"/>
        <v>07/08/2021 21:30</v>
      </c>
      <c r="P6529" s="29">
        <f t="shared" si="530"/>
        <v>1.0666666666656965</v>
      </c>
      <c r="Q6529" s="30">
        <f>1*24</f>
        <v>24</v>
      </c>
      <c r="R6529" s="27">
        <f t="shared" si="531"/>
        <v>1535.999999998603</v>
      </c>
      <c r="S6529" s="3" t="s">
        <v>4</v>
      </c>
      <c r="T6529" s="3" t="s">
        <v>6679</v>
      </c>
      <c r="U6529" s="3" t="s">
        <v>4</v>
      </c>
      <c r="V6529" s="3" t="s">
        <v>6695</v>
      </c>
      <c r="W6529" s="5">
        <v>0</v>
      </c>
      <c r="X6529" s="5">
        <v>8</v>
      </c>
      <c r="Y6529" s="5">
        <v>0</v>
      </c>
      <c r="Z6529" s="5">
        <v>0</v>
      </c>
      <c r="AA6529" s="5">
        <v>0</v>
      </c>
      <c r="AB6529" s="5">
        <v>1</v>
      </c>
      <c r="AC6529" s="5">
        <v>0</v>
      </c>
      <c r="AD6529" s="5">
        <v>0</v>
      </c>
      <c r="AE6529" s="2">
        <v>39</v>
      </c>
      <c r="AF6529" s="2">
        <v>0</v>
      </c>
      <c r="AG6529" s="2">
        <v>0</v>
      </c>
      <c r="AH6529" s="2">
        <v>0</v>
      </c>
      <c r="AI6529" s="2">
        <v>0</v>
      </c>
      <c r="AJ6529" s="2">
        <v>12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</row>
    <row r="6530" spans="1:46" x14ac:dyDescent="0.2">
      <c r="A6530" s="2">
        <v>1689384</v>
      </c>
      <c r="B6530" s="2">
        <v>880627</v>
      </c>
      <c r="C6530" s="7">
        <v>25.156935968627401</v>
      </c>
      <c r="D6530" s="7">
        <v>35.029855524441899</v>
      </c>
      <c r="E6530" s="19" t="s">
        <v>6693</v>
      </c>
      <c r="F6530" s="46">
        <f>INDEX(Δεδομένα!$P:$P,MATCH('2021'!E6530,Δεδομένα!$O:$O,0))</f>
        <v>211</v>
      </c>
      <c r="G6530" s="49" t="s">
        <v>6614</v>
      </c>
      <c r="H6530" s="51" t="str">
        <f>INDEX(Δεδομένα!B$1:B$51,MATCH('2021'!G6530,Δεδομένα!A$1:A$51,0))</f>
        <v>ΚΡΗΤΗΣ</v>
      </c>
      <c r="I6530" s="53">
        <f>INDEX(Δεδομένα!E$1:E$13,MATCH('2021'!H6530,Δεδομένα!D$1:D$13,0))</f>
        <v>12</v>
      </c>
      <c r="J6530" s="4">
        <v>44416</v>
      </c>
      <c r="K6530" s="3" t="s">
        <v>1111</v>
      </c>
      <c r="L6530" s="17" t="str">
        <f t="shared" si="528"/>
        <v>08/08/2021 07:20</v>
      </c>
      <c r="M6530" s="4">
        <v>44416</v>
      </c>
      <c r="N6530" s="3" t="s">
        <v>2020</v>
      </c>
      <c r="O6530" s="17" t="str">
        <f t="shared" si="529"/>
        <v>08/08/2021 07:50</v>
      </c>
      <c r="P6530" s="24">
        <f t="shared" si="530"/>
        <v>2.0833333335758653E-2</v>
      </c>
      <c r="Q6530" s="28">
        <v>0</v>
      </c>
      <c r="R6530" s="27">
        <f t="shared" si="531"/>
        <v>30.00000000349246</v>
      </c>
      <c r="S6530" s="3" t="s">
        <v>4</v>
      </c>
      <c r="T6530" s="3" t="s">
        <v>6696</v>
      </c>
      <c r="U6530" s="3" t="s">
        <v>4076</v>
      </c>
      <c r="V6530" s="3" t="s">
        <v>4076</v>
      </c>
      <c r="W6530" s="5">
        <v>0</v>
      </c>
      <c r="X6530" s="5">
        <v>0</v>
      </c>
      <c r="Y6530" s="5">
        <v>0</v>
      </c>
      <c r="Z6530" s="5">
        <v>2</v>
      </c>
      <c r="AA6530" s="5">
        <v>0</v>
      </c>
      <c r="AB6530" s="5">
        <v>0</v>
      </c>
      <c r="AC6530" s="5">
        <v>0</v>
      </c>
      <c r="AD6530" s="5">
        <v>0</v>
      </c>
      <c r="AE6530" s="2">
        <v>6</v>
      </c>
      <c r="AF6530" s="2">
        <v>0</v>
      </c>
      <c r="AG6530" s="2">
        <v>0</v>
      </c>
      <c r="AH6530" s="2">
        <v>0</v>
      </c>
      <c r="AI6530" s="2">
        <v>0</v>
      </c>
      <c r="AJ6530" s="2">
        <v>3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</row>
    <row r="6531" spans="1:46" x14ac:dyDescent="0.2">
      <c r="A6531" s="2">
        <v>1689395</v>
      </c>
      <c r="B6531" s="2">
        <v>881075</v>
      </c>
      <c r="C6531" s="7">
        <v>25.0735734063419</v>
      </c>
      <c r="D6531" s="7">
        <v>35.035480227955802</v>
      </c>
      <c r="E6531" s="19" t="s">
        <v>6693</v>
      </c>
      <c r="F6531" s="46">
        <f>INDEX(Δεδομένα!$P:$P,MATCH('2021'!E6531,Δεδομένα!$O:$O,0))</f>
        <v>211</v>
      </c>
      <c r="G6531" s="49" t="s">
        <v>6614</v>
      </c>
      <c r="H6531" s="51" t="str">
        <f>INDEX(Δεδομένα!B$1:B$51,MATCH('2021'!G6531,Δεδομένα!A$1:A$51,0))</f>
        <v>ΚΡΗΤΗΣ</v>
      </c>
      <c r="I6531" s="53">
        <f>INDEX(Δεδομένα!E$1:E$13,MATCH('2021'!H6531,Δεδομένα!D$1:D$13,0))</f>
        <v>12</v>
      </c>
      <c r="J6531" s="4">
        <v>44417</v>
      </c>
      <c r="K6531" s="3" t="s">
        <v>1395</v>
      </c>
      <c r="L6531" s="17" t="str">
        <f t="shared" si="528"/>
        <v>09/08/2021 17:53</v>
      </c>
      <c r="M6531" s="4">
        <v>44417</v>
      </c>
      <c r="N6531" s="3" t="s">
        <v>2368</v>
      </c>
      <c r="O6531" s="17" t="str">
        <f t="shared" si="529"/>
        <v>09/08/2021 21:09</v>
      </c>
      <c r="P6531" s="24">
        <f t="shared" si="530"/>
        <v>0.13611111111094942</v>
      </c>
      <c r="Q6531" s="28">
        <v>0</v>
      </c>
      <c r="R6531" s="27">
        <f t="shared" si="531"/>
        <v>195.99999999976717</v>
      </c>
      <c r="S6531" s="3" t="s">
        <v>4</v>
      </c>
      <c r="T6531" s="3" t="s">
        <v>6618</v>
      </c>
      <c r="U6531" s="3" t="s">
        <v>4</v>
      </c>
      <c r="V6531" s="3" t="s">
        <v>6734</v>
      </c>
      <c r="W6531" s="5">
        <v>0</v>
      </c>
      <c r="X6531" s="5">
        <v>0</v>
      </c>
      <c r="Y6531" s="5">
        <v>0</v>
      </c>
      <c r="Z6531" s="5">
        <v>1.5</v>
      </c>
      <c r="AA6531" s="5">
        <v>0</v>
      </c>
      <c r="AB6531" s="5">
        <v>0.5</v>
      </c>
      <c r="AC6531" s="5">
        <v>0</v>
      </c>
      <c r="AD6531" s="5">
        <v>0</v>
      </c>
      <c r="AE6531" s="2">
        <v>8</v>
      </c>
      <c r="AF6531" s="2">
        <v>0</v>
      </c>
      <c r="AG6531" s="2">
        <v>0</v>
      </c>
      <c r="AH6531" s="2">
        <v>0</v>
      </c>
      <c r="AI6531" s="2">
        <v>0</v>
      </c>
      <c r="AJ6531" s="2">
        <v>3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</row>
    <row r="6532" spans="1:46" x14ac:dyDescent="0.2">
      <c r="A6532" s="2">
        <v>1689386</v>
      </c>
      <c r="B6532" s="2">
        <v>881418</v>
      </c>
      <c r="C6532" s="7">
        <v>25.086389782884499</v>
      </c>
      <c r="D6532" s="7">
        <v>35.014834880062402</v>
      </c>
      <c r="E6532" s="19" t="s">
        <v>6693</v>
      </c>
      <c r="F6532" s="46">
        <f>INDEX(Δεδομένα!$P:$P,MATCH('2021'!E6532,Δεδομένα!$O:$O,0))</f>
        <v>211</v>
      </c>
      <c r="G6532" s="49" t="s">
        <v>6614</v>
      </c>
      <c r="H6532" s="51" t="str">
        <f>INDEX(Δεδομένα!B$1:B$51,MATCH('2021'!G6532,Δεδομένα!A$1:A$51,0))</f>
        <v>ΚΡΗΤΗΣ</v>
      </c>
      <c r="I6532" s="53">
        <f>INDEX(Δεδομένα!E$1:E$13,MATCH('2021'!H6532,Δεδομένα!D$1:D$13,0))</f>
        <v>12</v>
      </c>
      <c r="J6532" s="4">
        <v>44418</v>
      </c>
      <c r="K6532" s="3" t="s">
        <v>1214</v>
      </c>
      <c r="L6532" s="17" t="str">
        <f t="shared" si="528"/>
        <v>10/08/2021 18:36</v>
      </c>
      <c r="M6532" s="4">
        <v>44418</v>
      </c>
      <c r="N6532" s="3" t="s">
        <v>524</v>
      </c>
      <c r="O6532" s="17" t="str">
        <f t="shared" si="529"/>
        <v>10/08/2021 20:40</v>
      </c>
      <c r="P6532" s="24">
        <f t="shared" si="530"/>
        <v>8.611111110803904E-2</v>
      </c>
      <c r="Q6532" s="28">
        <v>0</v>
      </c>
      <c r="R6532" s="27">
        <f t="shared" si="531"/>
        <v>123.99999999557622</v>
      </c>
      <c r="S6532" s="3" t="s">
        <v>4</v>
      </c>
      <c r="T6532" s="3" t="s">
        <v>6618</v>
      </c>
      <c r="U6532" s="3" t="s">
        <v>6735</v>
      </c>
      <c r="V6532" s="3" t="s">
        <v>6735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2</v>
      </c>
      <c r="AC6532" s="5">
        <v>0</v>
      </c>
      <c r="AD6532" s="5">
        <v>0</v>
      </c>
      <c r="AE6532" s="2">
        <v>5</v>
      </c>
      <c r="AF6532" s="2">
        <v>0</v>
      </c>
      <c r="AG6532" s="2">
        <v>0</v>
      </c>
      <c r="AH6532" s="2">
        <v>0</v>
      </c>
      <c r="AI6532" s="2">
        <v>0</v>
      </c>
      <c r="AJ6532" s="2">
        <v>2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</row>
    <row r="6533" spans="1:46" x14ac:dyDescent="0.2">
      <c r="A6533" s="2">
        <v>1688888</v>
      </c>
      <c r="B6533" s="2">
        <v>884086</v>
      </c>
      <c r="C6533" s="7">
        <v>25.074013427595599</v>
      </c>
      <c r="D6533" s="7">
        <v>35.040077365136703</v>
      </c>
      <c r="E6533" s="19" t="s">
        <v>6693</v>
      </c>
      <c r="F6533" s="46">
        <f>INDEX(Δεδομένα!$P:$P,MATCH('2021'!E6533,Δεδομένα!$O:$O,0))</f>
        <v>211</v>
      </c>
      <c r="G6533" s="49" t="s">
        <v>6614</v>
      </c>
      <c r="H6533" s="51" t="str">
        <f>INDEX(Δεδομένα!B$1:B$51,MATCH('2021'!G6533,Δεδομένα!A$1:A$51,0))</f>
        <v>ΚΡΗΤΗΣ</v>
      </c>
      <c r="I6533" s="53">
        <f>INDEX(Δεδομένα!E$1:E$13,MATCH('2021'!H6533,Δεδομένα!D$1:D$13,0))</f>
        <v>12</v>
      </c>
      <c r="J6533" s="4">
        <v>44426</v>
      </c>
      <c r="K6533" s="3" t="s">
        <v>1526</v>
      </c>
      <c r="L6533" s="17" t="str">
        <f t="shared" si="528"/>
        <v>18/08/2021 19:31</v>
      </c>
      <c r="M6533" s="4">
        <v>44426</v>
      </c>
      <c r="N6533" s="3" t="s">
        <v>4646</v>
      </c>
      <c r="O6533" s="17" t="str">
        <f t="shared" si="529"/>
        <v>18/08/2021 21:23</v>
      </c>
      <c r="P6533" s="24">
        <f t="shared" si="530"/>
        <v>7.7777777776645962E-2</v>
      </c>
      <c r="Q6533" s="28">
        <v>0</v>
      </c>
      <c r="R6533" s="27">
        <f t="shared" si="531"/>
        <v>111.99999999837019</v>
      </c>
      <c r="S6533" s="3" t="s">
        <v>4</v>
      </c>
      <c r="T6533" s="3" t="s">
        <v>6618</v>
      </c>
      <c r="U6533" s="3" t="s">
        <v>6736</v>
      </c>
      <c r="V6533" s="3" t="s">
        <v>5266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2</v>
      </c>
      <c r="AC6533" s="5">
        <v>0</v>
      </c>
      <c r="AD6533" s="5">
        <v>0</v>
      </c>
      <c r="AE6533" s="2">
        <v>6</v>
      </c>
      <c r="AF6533" s="2">
        <v>0</v>
      </c>
      <c r="AG6533" s="2">
        <v>0</v>
      </c>
      <c r="AH6533" s="2">
        <v>0</v>
      </c>
      <c r="AI6533" s="2">
        <v>0</v>
      </c>
      <c r="AJ6533" s="2">
        <v>2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</row>
    <row r="6534" spans="1:46" x14ac:dyDescent="0.2">
      <c r="A6534" s="2">
        <v>1689383</v>
      </c>
      <c r="B6534" s="2">
        <v>884614</v>
      </c>
      <c r="C6534" s="7">
        <v>25.184597564229801</v>
      </c>
      <c r="D6534" s="7">
        <v>35.035048702994899</v>
      </c>
      <c r="E6534" s="19" t="s">
        <v>6693</v>
      </c>
      <c r="F6534" s="46">
        <f>INDEX(Δεδομένα!$P:$P,MATCH('2021'!E6534,Δεδομένα!$O:$O,0))</f>
        <v>211</v>
      </c>
      <c r="G6534" s="49" t="s">
        <v>6614</v>
      </c>
      <c r="H6534" s="51" t="str">
        <f>INDEX(Δεδομένα!B$1:B$51,MATCH('2021'!G6534,Δεδομένα!A$1:A$51,0))</f>
        <v>ΚΡΗΤΗΣ</v>
      </c>
      <c r="I6534" s="53">
        <f>INDEX(Δεδομένα!E$1:E$13,MATCH('2021'!H6534,Δεδομένα!D$1:D$13,0))</f>
        <v>12</v>
      </c>
      <c r="J6534" s="4">
        <v>44428</v>
      </c>
      <c r="K6534" s="3" t="s">
        <v>509</v>
      </c>
      <c r="L6534" s="17" t="str">
        <f t="shared" si="528"/>
        <v>20/08/2021 15:55</v>
      </c>
      <c r="M6534" s="4">
        <v>44428</v>
      </c>
      <c r="N6534" s="3" t="s">
        <v>464</v>
      </c>
      <c r="O6534" s="17" t="str">
        <f t="shared" si="529"/>
        <v>20/08/2021 18:20</v>
      </c>
      <c r="P6534" s="24">
        <f t="shared" si="530"/>
        <v>0.10069444444525288</v>
      </c>
      <c r="Q6534" s="28">
        <v>0</v>
      </c>
      <c r="R6534" s="27">
        <f t="shared" si="531"/>
        <v>145.00000000116415</v>
      </c>
      <c r="S6534" s="3" t="s">
        <v>4</v>
      </c>
      <c r="T6534" s="3" t="s">
        <v>6696</v>
      </c>
      <c r="U6534" s="3" t="s">
        <v>4</v>
      </c>
      <c r="V6534" s="3" t="s">
        <v>6730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0.1</v>
      </c>
      <c r="AC6534" s="5">
        <v>0</v>
      </c>
      <c r="AD6534" s="5">
        <v>0</v>
      </c>
      <c r="AE6534" s="2">
        <v>6</v>
      </c>
      <c r="AF6534" s="2">
        <v>0</v>
      </c>
      <c r="AG6534" s="2">
        <v>0</v>
      </c>
      <c r="AH6534" s="2">
        <v>0</v>
      </c>
      <c r="AI6534" s="2">
        <v>0</v>
      </c>
      <c r="AJ6534" s="2">
        <v>3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</row>
    <row r="6535" spans="1:46" x14ac:dyDescent="0.2">
      <c r="A6535" s="2">
        <v>1690303</v>
      </c>
      <c r="B6535" s="2">
        <v>885643</v>
      </c>
      <c r="C6535" s="7">
        <v>25.184408067745899</v>
      </c>
      <c r="D6535" s="7">
        <v>35.033202262865302</v>
      </c>
      <c r="E6535" s="19" t="s">
        <v>6693</v>
      </c>
      <c r="F6535" s="46">
        <f>INDEX(Δεδομένα!$P:$P,MATCH('2021'!E6535,Δεδομένα!$O:$O,0))</f>
        <v>211</v>
      </c>
      <c r="G6535" s="49" t="s">
        <v>6614</v>
      </c>
      <c r="H6535" s="51" t="str">
        <f>INDEX(Δεδομένα!B$1:B$51,MATCH('2021'!G6535,Δεδομένα!A$1:A$51,0))</f>
        <v>ΚΡΗΤΗΣ</v>
      </c>
      <c r="I6535" s="53">
        <f>INDEX(Δεδομένα!E$1:E$13,MATCH('2021'!H6535,Δεδομένα!D$1:D$13,0))</f>
        <v>12</v>
      </c>
      <c r="J6535" s="4">
        <v>44432</v>
      </c>
      <c r="K6535" s="3" t="s">
        <v>462</v>
      </c>
      <c r="L6535" s="17" t="str">
        <f t="shared" si="528"/>
        <v>24/08/2021 17:50</v>
      </c>
      <c r="M6535" s="4">
        <v>44432</v>
      </c>
      <c r="N6535" s="3" t="s">
        <v>9</v>
      </c>
      <c r="O6535" s="17" t="str">
        <f t="shared" si="529"/>
        <v>24/08/2021 18:15</v>
      </c>
      <c r="P6535" s="24">
        <f t="shared" si="530"/>
        <v>1.7361111109494232E-2</v>
      </c>
      <c r="Q6535" s="28">
        <v>0</v>
      </c>
      <c r="R6535" s="27">
        <f t="shared" si="531"/>
        <v>24.999999997671694</v>
      </c>
      <c r="S6535" s="3" t="s">
        <v>4</v>
      </c>
      <c r="T6535" s="3" t="s">
        <v>6696</v>
      </c>
      <c r="U6535" s="3" t="s">
        <v>4</v>
      </c>
      <c r="V6535" s="3" t="s">
        <v>6730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0.5</v>
      </c>
      <c r="AC6535" s="5">
        <v>0</v>
      </c>
      <c r="AD6535" s="5">
        <v>0</v>
      </c>
      <c r="AE6535" s="2">
        <v>4</v>
      </c>
      <c r="AF6535" s="2">
        <v>0</v>
      </c>
      <c r="AG6535" s="2">
        <v>0</v>
      </c>
      <c r="AH6535" s="2">
        <v>0</v>
      </c>
      <c r="AI6535" s="2">
        <v>0</v>
      </c>
      <c r="AJ6535" s="2">
        <v>2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</row>
    <row r="6536" spans="1:46" x14ac:dyDescent="0.2">
      <c r="A6536" s="2">
        <v>1692449</v>
      </c>
      <c r="B6536" s="2">
        <v>887597</v>
      </c>
      <c r="E6536" s="19" t="s">
        <v>6693</v>
      </c>
      <c r="F6536" s="46">
        <f>INDEX(Δεδομένα!$P:$P,MATCH('2021'!E6536,Δεδομένα!$O:$O,0))</f>
        <v>211</v>
      </c>
      <c r="G6536" s="49" t="s">
        <v>6614</v>
      </c>
      <c r="H6536" s="51" t="str">
        <f>INDEX(Δεδομένα!B$1:B$51,MATCH('2021'!G6536,Δεδομένα!A$1:A$51,0))</f>
        <v>ΚΡΗΤΗΣ</v>
      </c>
      <c r="I6536" s="53">
        <f>INDEX(Δεδομένα!E$1:E$13,MATCH('2021'!H6536,Δεδομένα!D$1:D$13,0))</f>
        <v>12</v>
      </c>
      <c r="J6536" s="4">
        <v>44439</v>
      </c>
      <c r="K6536" s="3" t="s">
        <v>544</v>
      </c>
      <c r="L6536" s="17" t="str">
        <f t="shared" si="528"/>
        <v>31/08/2021 11:50</v>
      </c>
      <c r="M6536" s="4">
        <v>44439</v>
      </c>
      <c r="N6536" s="3" t="s">
        <v>237</v>
      </c>
      <c r="O6536" s="17" t="str">
        <f t="shared" si="529"/>
        <v>31/08/2021 12:30</v>
      </c>
      <c r="P6536" s="24">
        <f t="shared" si="530"/>
        <v>2.7777777781011537E-2</v>
      </c>
      <c r="Q6536" s="28">
        <v>0</v>
      </c>
      <c r="R6536" s="27">
        <f t="shared" si="531"/>
        <v>40.000000004656613</v>
      </c>
      <c r="S6536" s="3" t="s">
        <v>4</v>
      </c>
      <c r="T6536" s="3" t="s">
        <v>6618</v>
      </c>
      <c r="U6536" s="3" t="s">
        <v>6710</v>
      </c>
      <c r="V6536" s="3" t="s">
        <v>6710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0.2</v>
      </c>
      <c r="AD6536" s="5">
        <v>0</v>
      </c>
      <c r="AE6536" s="2">
        <v>5</v>
      </c>
      <c r="AF6536" s="2">
        <v>0</v>
      </c>
      <c r="AG6536" s="2">
        <v>0</v>
      </c>
      <c r="AH6536" s="2">
        <v>0</v>
      </c>
      <c r="AI6536" s="2">
        <v>0</v>
      </c>
      <c r="AJ6536" s="2">
        <v>2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</row>
    <row r="6537" spans="1:46" x14ac:dyDescent="0.2">
      <c r="A6537" s="2">
        <v>1693198</v>
      </c>
      <c r="B6537" s="2">
        <v>888320</v>
      </c>
      <c r="C6537" s="7">
        <v>25.152889908294298</v>
      </c>
      <c r="D6537" s="7">
        <v>35.100893953318099</v>
      </c>
      <c r="E6537" s="19" t="s">
        <v>6693</v>
      </c>
      <c r="F6537" s="46">
        <f>INDEX(Δεδομένα!$P:$P,MATCH('2021'!E6537,Δεδομένα!$O:$O,0))</f>
        <v>211</v>
      </c>
      <c r="G6537" s="49" t="s">
        <v>6614</v>
      </c>
      <c r="H6537" s="51" t="str">
        <f>INDEX(Δεδομένα!B$1:B$51,MATCH('2021'!G6537,Δεδομένα!A$1:A$51,0))</f>
        <v>ΚΡΗΤΗΣ</v>
      </c>
      <c r="I6537" s="53">
        <f>INDEX(Δεδομένα!E$1:E$13,MATCH('2021'!H6537,Δεδομένα!D$1:D$13,0))</f>
        <v>12</v>
      </c>
      <c r="J6537" s="4">
        <v>44442</v>
      </c>
      <c r="K6537" s="3" t="s">
        <v>279</v>
      </c>
      <c r="L6537" s="17" t="str">
        <f t="shared" si="528"/>
        <v>03/09/2021 11:18</v>
      </c>
      <c r="M6537" s="4">
        <v>44442</v>
      </c>
      <c r="N6537" s="3" t="s">
        <v>1732</v>
      </c>
      <c r="O6537" s="17" t="str">
        <f t="shared" si="529"/>
        <v>03/09/2021 22:48</v>
      </c>
      <c r="P6537" s="24">
        <f t="shared" si="530"/>
        <v>0.47916666666424135</v>
      </c>
      <c r="Q6537" s="28">
        <v>0</v>
      </c>
      <c r="R6537" s="27">
        <f t="shared" si="531"/>
        <v>689.99999999650754</v>
      </c>
      <c r="S6537" s="3" t="s">
        <v>4</v>
      </c>
      <c r="T6537" s="3" t="s">
        <v>6696</v>
      </c>
      <c r="U6537" s="3" t="s">
        <v>4</v>
      </c>
      <c r="V6537" s="3" t="s">
        <v>6727</v>
      </c>
      <c r="W6537" s="5">
        <v>0</v>
      </c>
      <c r="X6537" s="5">
        <v>0</v>
      </c>
      <c r="Y6537" s="5">
        <v>0</v>
      </c>
      <c r="Z6537" s="5">
        <v>1</v>
      </c>
      <c r="AA6537" s="5">
        <v>0</v>
      </c>
      <c r="AB6537" s="5">
        <v>0</v>
      </c>
      <c r="AC6537" s="5">
        <v>0</v>
      </c>
      <c r="AD6537" s="5">
        <v>0</v>
      </c>
      <c r="AE6537" s="2">
        <v>4</v>
      </c>
      <c r="AF6537" s="2">
        <v>0</v>
      </c>
      <c r="AG6537" s="2">
        <v>0</v>
      </c>
      <c r="AH6537" s="2">
        <v>0</v>
      </c>
      <c r="AI6537" s="2">
        <v>0</v>
      </c>
      <c r="AJ6537" s="2">
        <v>2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</row>
    <row r="6538" spans="1:46" x14ac:dyDescent="0.2">
      <c r="A6538" s="2">
        <v>1693192</v>
      </c>
      <c r="B6538" s="2">
        <v>888372</v>
      </c>
      <c r="C6538" s="7">
        <v>25.098228313167098</v>
      </c>
      <c r="D6538" s="7">
        <v>35.033796836276203</v>
      </c>
      <c r="E6538" s="19" t="s">
        <v>6693</v>
      </c>
      <c r="F6538" s="46">
        <f>INDEX(Δεδομένα!$P:$P,MATCH('2021'!E6538,Δεδομένα!$O:$O,0))</f>
        <v>211</v>
      </c>
      <c r="G6538" s="49" t="s">
        <v>6614</v>
      </c>
      <c r="H6538" s="51" t="str">
        <f>INDEX(Δεδομένα!B$1:B$51,MATCH('2021'!G6538,Δεδομένα!A$1:A$51,0))</f>
        <v>ΚΡΗΤΗΣ</v>
      </c>
      <c r="I6538" s="53">
        <f>INDEX(Δεδομένα!E$1:E$13,MATCH('2021'!H6538,Δεδομένα!D$1:D$13,0))</f>
        <v>12</v>
      </c>
      <c r="J6538" s="4">
        <v>44442</v>
      </c>
      <c r="K6538" s="3" t="s">
        <v>1057</v>
      </c>
      <c r="L6538" s="17" t="str">
        <f t="shared" si="528"/>
        <v>03/09/2021 14:59</v>
      </c>
      <c r="M6538" s="4">
        <v>44442</v>
      </c>
      <c r="N6538" s="3" t="s">
        <v>371</v>
      </c>
      <c r="O6538" s="17" t="str">
        <f t="shared" si="529"/>
        <v>03/09/2021 18:12</v>
      </c>
      <c r="P6538" s="24">
        <f t="shared" si="530"/>
        <v>0.13402777777810115</v>
      </c>
      <c r="Q6538" s="28">
        <v>0</v>
      </c>
      <c r="R6538" s="27">
        <f t="shared" si="531"/>
        <v>193.00000000046566</v>
      </c>
      <c r="S6538" s="3" t="s">
        <v>4</v>
      </c>
      <c r="T6538" s="3" t="s">
        <v>6618</v>
      </c>
      <c r="U6538" s="3" t="s">
        <v>4</v>
      </c>
      <c r="V6538" s="3" t="s">
        <v>6737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3</v>
      </c>
      <c r="AC6538" s="5">
        <v>0</v>
      </c>
      <c r="AD6538" s="5">
        <v>0</v>
      </c>
      <c r="AE6538" s="2">
        <v>11</v>
      </c>
      <c r="AF6538" s="2">
        <v>0</v>
      </c>
      <c r="AG6538" s="2">
        <v>0</v>
      </c>
      <c r="AH6538" s="2">
        <v>0</v>
      </c>
      <c r="AI6538" s="2">
        <v>0</v>
      </c>
      <c r="AJ6538" s="2">
        <v>6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</row>
    <row r="6539" spans="1:46" x14ac:dyDescent="0.2">
      <c r="A6539" s="2">
        <v>1693199</v>
      </c>
      <c r="B6539" s="2">
        <v>888584</v>
      </c>
      <c r="C6539" s="7">
        <v>25.096576206029201</v>
      </c>
      <c r="D6539" s="7">
        <v>35.058061056506901</v>
      </c>
      <c r="E6539" s="19" t="s">
        <v>6693</v>
      </c>
      <c r="F6539" s="46">
        <f>INDEX(Δεδομένα!$P:$P,MATCH('2021'!E6539,Δεδομένα!$O:$O,0))</f>
        <v>211</v>
      </c>
      <c r="G6539" s="49" t="s">
        <v>6614</v>
      </c>
      <c r="H6539" s="51" t="str">
        <f>INDEX(Δεδομένα!B$1:B$51,MATCH('2021'!G6539,Δεδομένα!A$1:A$51,0))</f>
        <v>ΚΡΗΤΗΣ</v>
      </c>
      <c r="I6539" s="53">
        <f>INDEX(Δεδομένα!E$1:E$13,MATCH('2021'!H6539,Δεδομένα!D$1:D$13,0))</f>
        <v>12</v>
      </c>
      <c r="J6539" s="4">
        <v>44443</v>
      </c>
      <c r="K6539" s="3" t="s">
        <v>2586</v>
      </c>
      <c r="L6539" s="17" t="str">
        <f t="shared" si="528"/>
        <v>04/09/2021 10:06</v>
      </c>
      <c r="M6539" s="4">
        <v>44443</v>
      </c>
      <c r="N6539" s="3" t="s">
        <v>127</v>
      </c>
      <c r="O6539" s="17" t="str">
        <f t="shared" si="529"/>
        <v>04/09/2021 11:40</v>
      </c>
      <c r="P6539" s="24">
        <f t="shared" si="530"/>
        <v>6.5277777779556345E-2</v>
      </c>
      <c r="Q6539" s="28">
        <v>0</v>
      </c>
      <c r="R6539" s="27">
        <f t="shared" si="531"/>
        <v>94.000000002561137</v>
      </c>
      <c r="S6539" s="3" t="s">
        <v>4</v>
      </c>
      <c r="T6539" s="3" t="s">
        <v>6618</v>
      </c>
      <c r="U6539" s="3" t="s">
        <v>4</v>
      </c>
      <c r="V6539" s="3" t="s">
        <v>5266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0.5</v>
      </c>
      <c r="AE6539" s="2">
        <v>2</v>
      </c>
      <c r="AF6539" s="2">
        <v>0</v>
      </c>
      <c r="AG6539" s="2">
        <v>0</v>
      </c>
      <c r="AH6539" s="2">
        <v>0</v>
      </c>
      <c r="AI6539" s="2">
        <v>0</v>
      </c>
      <c r="AJ6539" s="2">
        <v>1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</row>
    <row r="6540" spans="1:46" x14ac:dyDescent="0.2">
      <c r="A6540" s="2">
        <v>1696237</v>
      </c>
      <c r="B6540" s="2">
        <v>888814</v>
      </c>
      <c r="C6540" s="7">
        <v>25.104599789840801</v>
      </c>
      <c r="D6540" s="7">
        <v>35.089721769469698</v>
      </c>
      <c r="E6540" s="19" t="s">
        <v>6693</v>
      </c>
      <c r="F6540" s="46">
        <f>INDEX(Δεδομένα!$P:$P,MATCH('2021'!E6540,Δεδομένα!$O:$O,0))</f>
        <v>211</v>
      </c>
      <c r="G6540" s="49" t="s">
        <v>6614</v>
      </c>
      <c r="H6540" s="51" t="str">
        <f>INDEX(Δεδομένα!B$1:B$51,MATCH('2021'!G6540,Δεδομένα!A$1:A$51,0))</f>
        <v>ΚΡΗΤΗΣ</v>
      </c>
      <c r="I6540" s="53">
        <f>INDEX(Δεδομένα!E$1:E$13,MATCH('2021'!H6540,Δεδομένα!D$1:D$13,0))</f>
        <v>12</v>
      </c>
      <c r="J6540" s="4">
        <v>44444</v>
      </c>
      <c r="K6540" s="3" t="s">
        <v>1787</v>
      </c>
      <c r="L6540" s="17" t="str">
        <f t="shared" si="528"/>
        <v>05/09/2021 04:25</v>
      </c>
      <c r="M6540" s="4">
        <v>44445</v>
      </c>
      <c r="N6540" s="3" t="s">
        <v>43</v>
      </c>
      <c r="O6540" s="17" t="str">
        <f t="shared" si="529"/>
        <v>06/09/2021 21:30</v>
      </c>
      <c r="P6540" s="29">
        <f t="shared" si="530"/>
        <v>1.7118055555547471</v>
      </c>
      <c r="Q6540" s="30">
        <f>1*24</f>
        <v>24</v>
      </c>
      <c r="R6540" s="27">
        <f t="shared" si="531"/>
        <v>2464.9999999988358</v>
      </c>
      <c r="S6540" s="3" t="s">
        <v>4</v>
      </c>
      <c r="T6540" s="3" t="s">
        <v>6618</v>
      </c>
      <c r="U6540" s="3" t="s">
        <v>4</v>
      </c>
      <c r="V6540" s="3" t="s">
        <v>6719</v>
      </c>
      <c r="W6540" s="5">
        <v>0</v>
      </c>
      <c r="X6540" s="5">
        <v>0</v>
      </c>
      <c r="Y6540" s="5">
        <v>0</v>
      </c>
      <c r="Z6540" s="5">
        <v>0</v>
      </c>
      <c r="AA6540" s="5">
        <v>0.5</v>
      </c>
      <c r="AB6540" s="5">
        <v>0</v>
      </c>
      <c r="AC6540" s="5">
        <v>0</v>
      </c>
      <c r="AD6540" s="5">
        <v>0</v>
      </c>
      <c r="AE6540" s="2">
        <v>2</v>
      </c>
      <c r="AF6540" s="2">
        <v>0</v>
      </c>
      <c r="AG6540" s="2">
        <v>0</v>
      </c>
      <c r="AH6540" s="2">
        <v>0</v>
      </c>
      <c r="AI6540" s="2">
        <v>0</v>
      </c>
      <c r="AJ6540" s="2">
        <v>1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</row>
    <row r="6541" spans="1:46" x14ac:dyDescent="0.2">
      <c r="A6541" s="2">
        <v>1695521</v>
      </c>
      <c r="B6541" s="2">
        <v>889704</v>
      </c>
      <c r="C6541" s="7">
        <v>25.0754853830685</v>
      </c>
      <c r="D6541" s="7">
        <v>35.039184493514099</v>
      </c>
      <c r="E6541" s="19" t="s">
        <v>6693</v>
      </c>
      <c r="F6541" s="46">
        <f>INDEX(Δεδομένα!$P:$P,MATCH('2021'!E6541,Δεδομένα!$O:$O,0))</f>
        <v>211</v>
      </c>
      <c r="G6541" s="49" t="s">
        <v>6614</v>
      </c>
      <c r="H6541" s="51" t="str">
        <f>INDEX(Δεδομένα!B$1:B$51,MATCH('2021'!G6541,Δεδομένα!A$1:A$51,0))</f>
        <v>ΚΡΗΤΗΣ</v>
      </c>
      <c r="I6541" s="53">
        <f>INDEX(Δεδομένα!E$1:E$13,MATCH('2021'!H6541,Δεδομένα!D$1:D$13,0))</f>
        <v>12</v>
      </c>
      <c r="J6541" s="4">
        <v>44447</v>
      </c>
      <c r="K6541" s="3" t="s">
        <v>544</v>
      </c>
      <c r="L6541" s="17" t="str">
        <f t="shared" si="528"/>
        <v>08/09/2021 11:50</v>
      </c>
      <c r="M6541" s="4">
        <v>44447</v>
      </c>
      <c r="N6541" s="3" t="s">
        <v>111</v>
      </c>
      <c r="O6541" s="17" t="str">
        <f t="shared" si="529"/>
        <v>08/09/2021 19:20</v>
      </c>
      <c r="P6541" s="24">
        <f t="shared" si="530"/>
        <v>0.3125</v>
      </c>
      <c r="Q6541" s="28">
        <v>0</v>
      </c>
      <c r="R6541" s="27">
        <f t="shared" si="531"/>
        <v>450</v>
      </c>
      <c r="S6541" s="3" t="s">
        <v>4</v>
      </c>
      <c r="T6541" s="3" t="s">
        <v>6618</v>
      </c>
      <c r="U6541" s="3" t="s">
        <v>4</v>
      </c>
      <c r="V6541" s="3" t="s">
        <v>5266</v>
      </c>
      <c r="W6541" s="5">
        <v>0</v>
      </c>
      <c r="X6541" s="5">
        <v>0</v>
      </c>
      <c r="Y6541" s="5">
        <v>0</v>
      </c>
      <c r="Z6541" s="5">
        <v>0</v>
      </c>
      <c r="AA6541" s="5">
        <v>2</v>
      </c>
      <c r="AB6541" s="5">
        <v>1</v>
      </c>
      <c r="AC6541" s="5">
        <v>0</v>
      </c>
      <c r="AD6541" s="5">
        <v>0</v>
      </c>
      <c r="AE6541" s="2">
        <v>9</v>
      </c>
      <c r="AF6541" s="2">
        <v>0</v>
      </c>
      <c r="AG6541" s="2">
        <v>0</v>
      </c>
      <c r="AH6541" s="2">
        <v>0</v>
      </c>
      <c r="AI6541" s="2">
        <v>0</v>
      </c>
      <c r="AJ6541" s="2">
        <v>5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0</v>
      </c>
      <c r="AT6541" s="2">
        <v>0</v>
      </c>
    </row>
    <row r="6542" spans="1:46" x14ac:dyDescent="0.2">
      <c r="A6542" s="2">
        <v>1695522</v>
      </c>
      <c r="B6542" s="2">
        <v>889724</v>
      </c>
      <c r="C6542" s="7">
        <v>25.2369727245629</v>
      </c>
      <c r="D6542" s="7">
        <v>35.046566865560798</v>
      </c>
      <c r="E6542" s="19" t="s">
        <v>6693</v>
      </c>
      <c r="F6542" s="46">
        <f>INDEX(Δεδομένα!$P:$P,MATCH('2021'!E6542,Δεδομένα!$O:$O,0))</f>
        <v>211</v>
      </c>
      <c r="G6542" s="49" t="s">
        <v>6614</v>
      </c>
      <c r="H6542" s="51" t="str">
        <f>INDEX(Δεδομένα!B$1:B$51,MATCH('2021'!G6542,Δεδομένα!A$1:A$51,0))</f>
        <v>ΚΡΗΤΗΣ</v>
      </c>
      <c r="I6542" s="53">
        <f>INDEX(Δεδομένα!E$1:E$13,MATCH('2021'!H6542,Δεδομένα!D$1:D$13,0))</f>
        <v>12</v>
      </c>
      <c r="J6542" s="4">
        <v>44447</v>
      </c>
      <c r="K6542" s="3" t="s">
        <v>555</v>
      </c>
      <c r="L6542" s="17" t="str">
        <f t="shared" si="528"/>
        <v>08/09/2021 13:30</v>
      </c>
      <c r="M6542" s="4">
        <v>44447</v>
      </c>
      <c r="N6542" s="3" t="s">
        <v>385</v>
      </c>
      <c r="O6542" s="17" t="str">
        <f t="shared" si="529"/>
        <v>08/09/2021 14:00</v>
      </c>
      <c r="P6542" s="24">
        <f t="shared" si="530"/>
        <v>2.0833333335758653E-2</v>
      </c>
      <c r="Q6542" s="28">
        <v>0</v>
      </c>
      <c r="R6542" s="27">
        <f t="shared" si="531"/>
        <v>30.00000000349246</v>
      </c>
      <c r="S6542" s="3" t="s">
        <v>4</v>
      </c>
      <c r="T6542" s="3" t="s">
        <v>6679</v>
      </c>
      <c r="U6542" s="3" t="s">
        <v>4</v>
      </c>
      <c r="V6542" s="3" t="s">
        <v>6738</v>
      </c>
      <c r="W6542" s="5">
        <v>0</v>
      </c>
      <c r="X6542" s="5">
        <v>0</v>
      </c>
      <c r="Y6542" s="5">
        <v>0</v>
      </c>
      <c r="Z6542" s="5">
        <v>3</v>
      </c>
      <c r="AA6542" s="5">
        <v>0</v>
      </c>
      <c r="AB6542" s="5">
        <v>0</v>
      </c>
      <c r="AC6542" s="5">
        <v>0</v>
      </c>
      <c r="AD6542" s="5">
        <v>0</v>
      </c>
      <c r="AE6542" s="2">
        <v>6</v>
      </c>
      <c r="AF6542" s="2">
        <v>0</v>
      </c>
      <c r="AG6542" s="2">
        <v>0</v>
      </c>
      <c r="AH6542" s="2">
        <v>0</v>
      </c>
      <c r="AI6542" s="2">
        <v>0</v>
      </c>
      <c r="AJ6542" s="2">
        <v>3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</row>
    <row r="6543" spans="1:46" x14ac:dyDescent="0.2">
      <c r="A6543" s="2">
        <v>1696246</v>
      </c>
      <c r="B6543" s="2">
        <v>891471</v>
      </c>
      <c r="C6543" s="7">
        <v>25.0998392009428</v>
      </c>
      <c r="D6543" s="7">
        <v>35.101880870902598</v>
      </c>
      <c r="E6543" s="19" t="s">
        <v>6693</v>
      </c>
      <c r="F6543" s="46">
        <f>INDEX(Δεδομένα!$P:$P,MATCH('2021'!E6543,Δεδομένα!$O:$O,0))</f>
        <v>211</v>
      </c>
      <c r="G6543" s="49" t="s">
        <v>6614</v>
      </c>
      <c r="H6543" s="51" t="str">
        <f>INDEX(Δεδομένα!B$1:B$51,MATCH('2021'!G6543,Δεδομένα!A$1:A$51,0))</f>
        <v>ΚΡΗΤΗΣ</v>
      </c>
      <c r="I6543" s="53">
        <f>INDEX(Δεδομένα!E$1:E$13,MATCH('2021'!H6543,Δεδομένα!D$1:D$13,0))</f>
        <v>12</v>
      </c>
      <c r="J6543" s="4">
        <v>44454</v>
      </c>
      <c r="K6543" s="3" t="s">
        <v>1208</v>
      </c>
      <c r="L6543" s="17" t="str">
        <f t="shared" si="528"/>
        <v>15/09/2021 17:08</v>
      </c>
      <c r="M6543" s="4">
        <v>44454</v>
      </c>
      <c r="N6543" s="3" t="s">
        <v>147</v>
      </c>
      <c r="O6543" s="17" t="str">
        <f t="shared" si="529"/>
        <v>15/09/2021 20:00</v>
      </c>
      <c r="P6543" s="24">
        <f t="shared" si="530"/>
        <v>0.11944444444816327</v>
      </c>
      <c r="Q6543" s="28">
        <v>0</v>
      </c>
      <c r="R6543" s="27">
        <f t="shared" si="531"/>
        <v>172.0000000053551</v>
      </c>
      <c r="S6543" s="3" t="s">
        <v>4</v>
      </c>
      <c r="T6543" s="3" t="s">
        <v>6696</v>
      </c>
      <c r="U6543" s="3" t="s">
        <v>4</v>
      </c>
      <c r="V6543" s="3" t="s">
        <v>6739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3</v>
      </c>
      <c r="AC6543" s="5">
        <v>0</v>
      </c>
      <c r="AD6543" s="5">
        <v>0</v>
      </c>
      <c r="AE6543" s="2">
        <v>8</v>
      </c>
      <c r="AF6543" s="2">
        <v>0</v>
      </c>
      <c r="AG6543" s="2">
        <v>0</v>
      </c>
      <c r="AH6543" s="2">
        <v>0</v>
      </c>
      <c r="AI6543" s="2">
        <v>0</v>
      </c>
      <c r="AJ6543" s="2">
        <v>4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</row>
    <row r="6544" spans="1:46" x14ac:dyDescent="0.2">
      <c r="A6544" s="2">
        <v>1700016</v>
      </c>
      <c r="B6544" s="2">
        <v>893888</v>
      </c>
      <c r="C6544" s="7">
        <v>25.081923035437701</v>
      </c>
      <c r="D6544" s="7">
        <v>35.042476511639599</v>
      </c>
      <c r="E6544" s="19" t="s">
        <v>6693</v>
      </c>
      <c r="F6544" s="46">
        <f>INDEX(Δεδομένα!$P:$P,MATCH('2021'!E6544,Δεδομένα!$O:$O,0))</f>
        <v>211</v>
      </c>
      <c r="G6544" s="49" t="s">
        <v>6614</v>
      </c>
      <c r="H6544" s="51" t="str">
        <f>INDEX(Δεδομένα!B$1:B$51,MATCH('2021'!G6544,Δεδομένα!A$1:A$51,0))</f>
        <v>ΚΡΗΤΗΣ</v>
      </c>
      <c r="I6544" s="53">
        <f>INDEX(Δεδομένα!E$1:E$13,MATCH('2021'!H6544,Δεδομένα!D$1:D$13,0))</f>
        <v>12</v>
      </c>
      <c r="J6544" s="4">
        <v>44463</v>
      </c>
      <c r="K6544" s="3" t="s">
        <v>461</v>
      </c>
      <c r="L6544" s="17" t="str">
        <f t="shared" si="528"/>
        <v>24/09/2021 17:00</v>
      </c>
      <c r="M6544" s="4">
        <v>44463</v>
      </c>
      <c r="N6544" s="3" t="s">
        <v>989</v>
      </c>
      <c r="O6544" s="17" t="str">
        <f t="shared" si="529"/>
        <v>24/09/2021 21:40</v>
      </c>
      <c r="P6544" s="24">
        <f t="shared" si="530"/>
        <v>0.19444444444525288</v>
      </c>
      <c r="Q6544" s="28">
        <v>0</v>
      </c>
      <c r="R6544" s="27">
        <f t="shared" si="531"/>
        <v>280.00000000116415</v>
      </c>
      <c r="S6544" s="3" t="s">
        <v>4</v>
      </c>
      <c r="T6544" s="3" t="s">
        <v>6618</v>
      </c>
      <c r="U6544" s="3" t="s">
        <v>4</v>
      </c>
      <c r="V6544" s="3" t="s">
        <v>6740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0.5</v>
      </c>
      <c r="AC6544" s="5">
        <v>0</v>
      </c>
      <c r="AD6544" s="5">
        <v>0</v>
      </c>
      <c r="AE6544" s="2">
        <v>4</v>
      </c>
      <c r="AF6544" s="2">
        <v>0</v>
      </c>
      <c r="AG6544" s="2">
        <v>0</v>
      </c>
      <c r="AH6544" s="2">
        <v>0</v>
      </c>
      <c r="AI6544" s="2">
        <v>0</v>
      </c>
      <c r="AJ6544" s="2">
        <v>2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</row>
    <row r="6545" spans="1:46" x14ac:dyDescent="0.2">
      <c r="A6545" s="2">
        <v>1700017</v>
      </c>
      <c r="B6545" s="2">
        <v>894459</v>
      </c>
      <c r="C6545" s="7">
        <v>25.1583348618767</v>
      </c>
      <c r="D6545" s="7">
        <v>35.022717816455398</v>
      </c>
      <c r="E6545" s="19" t="s">
        <v>6693</v>
      </c>
      <c r="F6545" s="46">
        <f>INDEX(Δεδομένα!$P:$P,MATCH('2021'!E6545,Δεδομένα!$O:$O,0))</f>
        <v>211</v>
      </c>
      <c r="G6545" s="49" t="s">
        <v>6614</v>
      </c>
      <c r="H6545" s="51" t="str">
        <f>INDEX(Δεδομένα!B$1:B$51,MATCH('2021'!G6545,Δεδομένα!A$1:A$51,0))</f>
        <v>ΚΡΗΤΗΣ</v>
      </c>
      <c r="I6545" s="53">
        <f>INDEX(Δεδομένα!E$1:E$13,MATCH('2021'!H6545,Δεδομένα!D$1:D$13,0))</f>
        <v>12</v>
      </c>
      <c r="J6545" s="4">
        <v>44465</v>
      </c>
      <c r="K6545" s="3" t="s">
        <v>1701</v>
      </c>
      <c r="L6545" s="17" t="str">
        <f t="shared" si="528"/>
        <v>26/09/2021 17:03</v>
      </c>
      <c r="M6545" s="4">
        <v>44465</v>
      </c>
      <c r="N6545" s="3" t="s">
        <v>697</v>
      </c>
      <c r="O6545" s="17" t="str">
        <f t="shared" si="529"/>
        <v>26/09/2021 17:40</v>
      </c>
      <c r="P6545" s="24">
        <f t="shared" si="530"/>
        <v>2.569444444088731E-2</v>
      </c>
      <c r="Q6545" s="28">
        <v>0</v>
      </c>
      <c r="R6545" s="27">
        <f t="shared" si="531"/>
        <v>36.999999994877726</v>
      </c>
      <c r="S6545" s="3" t="s">
        <v>4</v>
      </c>
      <c r="T6545" s="3" t="s">
        <v>6696</v>
      </c>
      <c r="U6545" s="3" t="s">
        <v>4</v>
      </c>
      <c r="V6545" s="3" t="s">
        <v>4076</v>
      </c>
      <c r="W6545" s="5">
        <v>0</v>
      </c>
      <c r="X6545" s="5">
        <v>0</v>
      </c>
      <c r="Y6545" s="5">
        <v>0</v>
      </c>
      <c r="Z6545" s="5">
        <v>0.5</v>
      </c>
      <c r="AA6545" s="5">
        <v>0</v>
      </c>
      <c r="AB6545" s="5">
        <v>0.5</v>
      </c>
      <c r="AC6545" s="5">
        <v>0</v>
      </c>
      <c r="AD6545" s="5">
        <v>0</v>
      </c>
      <c r="AE6545" s="2">
        <v>4</v>
      </c>
      <c r="AF6545" s="2">
        <v>0</v>
      </c>
      <c r="AG6545" s="2">
        <v>0</v>
      </c>
      <c r="AH6545" s="2">
        <v>0</v>
      </c>
      <c r="AI6545" s="2">
        <v>0</v>
      </c>
      <c r="AJ6545" s="2">
        <v>2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</row>
    <row r="6546" spans="1:46" x14ac:dyDescent="0.2">
      <c r="A6546" s="2">
        <v>1705936</v>
      </c>
      <c r="B6546" s="2">
        <v>902496</v>
      </c>
      <c r="C6546" s="7">
        <v>25.130815290551901</v>
      </c>
      <c r="D6546" s="7">
        <v>35.113369522263497</v>
      </c>
      <c r="E6546" s="19" t="s">
        <v>6693</v>
      </c>
      <c r="F6546" s="46">
        <f>INDEX(Δεδομένα!$P:$P,MATCH('2021'!E6546,Δεδομένα!$O:$O,0))</f>
        <v>211</v>
      </c>
      <c r="G6546" s="49" t="s">
        <v>6614</v>
      </c>
      <c r="H6546" s="51" t="str">
        <f>INDEX(Δεδομένα!B$1:B$51,MATCH('2021'!G6546,Δεδομένα!A$1:A$51,0))</f>
        <v>ΚΡΗΤΗΣ</v>
      </c>
      <c r="I6546" s="53">
        <f>INDEX(Δεδομένα!E$1:E$13,MATCH('2021'!H6546,Δεδομένα!D$1:D$13,0))</f>
        <v>12</v>
      </c>
      <c r="J6546" s="4">
        <v>44488</v>
      </c>
      <c r="K6546" s="3" t="s">
        <v>1040</v>
      </c>
      <c r="L6546" s="17" t="str">
        <f t="shared" si="528"/>
        <v>19/10/2021 12:03</v>
      </c>
      <c r="M6546" s="4">
        <v>44488</v>
      </c>
      <c r="N6546" s="3" t="s">
        <v>2895</v>
      </c>
      <c r="O6546" s="17" t="str">
        <f t="shared" si="529"/>
        <v>19/10/2021 13:14</v>
      </c>
      <c r="P6546" s="24">
        <f t="shared" si="530"/>
        <v>4.9305555556202307E-2</v>
      </c>
      <c r="Q6546" s="28">
        <v>0</v>
      </c>
      <c r="R6546" s="27">
        <f t="shared" si="531"/>
        <v>71.000000000931323</v>
      </c>
      <c r="S6546" s="3" t="s">
        <v>4</v>
      </c>
      <c r="T6546" s="3" t="s">
        <v>6696</v>
      </c>
      <c r="U6546" s="3" t="s">
        <v>4</v>
      </c>
      <c r="V6546" s="3" t="s">
        <v>6363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2</v>
      </c>
      <c r="AD6546" s="5">
        <v>0</v>
      </c>
      <c r="AE6546" s="2">
        <v>2</v>
      </c>
      <c r="AF6546" s="2">
        <v>0</v>
      </c>
      <c r="AG6546" s="2">
        <v>0</v>
      </c>
      <c r="AH6546" s="2">
        <v>0</v>
      </c>
      <c r="AI6546" s="2">
        <v>0</v>
      </c>
      <c r="AJ6546" s="2">
        <v>1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</row>
    <row r="6547" spans="1:46" x14ac:dyDescent="0.2">
      <c r="A6547" s="2">
        <v>1707566</v>
      </c>
      <c r="B6547" s="2">
        <v>903009</v>
      </c>
      <c r="C6547" s="7">
        <v>25.295325499130801</v>
      </c>
      <c r="D6547" s="7">
        <v>35.0371006974569</v>
      </c>
      <c r="E6547" s="19" t="s">
        <v>6693</v>
      </c>
      <c r="F6547" s="46">
        <f>INDEX(Δεδομένα!$P:$P,MATCH('2021'!E6547,Δεδομένα!$O:$O,0))</f>
        <v>211</v>
      </c>
      <c r="G6547" s="49" t="s">
        <v>6614</v>
      </c>
      <c r="H6547" s="51" t="str">
        <f>INDEX(Δεδομένα!B$1:B$51,MATCH('2021'!G6547,Δεδομένα!A$1:A$51,0))</f>
        <v>ΚΡΗΤΗΣ</v>
      </c>
      <c r="I6547" s="53">
        <f>INDEX(Δεδομένα!E$1:E$13,MATCH('2021'!H6547,Δεδομένα!D$1:D$13,0))</f>
        <v>12</v>
      </c>
      <c r="J6547" s="4">
        <v>44490</v>
      </c>
      <c r="K6547" s="3" t="s">
        <v>1896</v>
      </c>
      <c r="L6547" s="17" t="str">
        <f t="shared" si="528"/>
        <v>21/10/2021 12:51</v>
      </c>
      <c r="M6547" s="4">
        <v>44490</v>
      </c>
      <c r="N6547" s="3" t="s">
        <v>1567</v>
      </c>
      <c r="O6547" s="17" t="str">
        <f t="shared" si="529"/>
        <v>21/10/2021 15:28</v>
      </c>
      <c r="P6547" s="24">
        <f t="shared" si="530"/>
        <v>0.10902777777664596</v>
      </c>
      <c r="Q6547" s="28">
        <v>0</v>
      </c>
      <c r="R6547" s="27">
        <f t="shared" si="531"/>
        <v>156.99999999837019</v>
      </c>
      <c r="S6547" s="3" t="s">
        <v>4</v>
      </c>
      <c r="T6547" s="3" t="s">
        <v>6679</v>
      </c>
      <c r="U6547" s="3" t="s">
        <v>4</v>
      </c>
      <c r="V6547" s="3" t="s">
        <v>6695</v>
      </c>
      <c r="W6547" s="5">
        <v>0</v>
      </c>
      <c r="X6547" s="5">
        <v>0</v>
      </c>
      <c r="Y6547" s="5">
        <v>0</v>
      </c>
      <c r="Z6547" s="5">
        <v>0</v>
      </c>
      <c r="AA6547" s="5">
        <v>0.2</v>
      </c>
      <c r="AB6547" s="5">
        <v>0</v>
      </c>
      <c r="AC6547" s="5">
        <v>0</v>
      </c>
      <c r="AD6547" s="5">
        <v>0</v>
      </c>
      <c r="AE6547" s="2">
        <v>6</v>
      </c>
      <c r="AF6547" s="2">
        <v>0</v>
      </c>
      <c r="AG6547" s="2">
        <v>0</v>
      </c>
      <c r="AH6547" s="2">
        <v>0</v>
      </c>
      <c r="AI6547" s="2">
        <v>0</v>
      </c>
      <c r="AJ6547" s="2">
        <v>3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</row>
    <row r="6548" spans="1:46" x14ac:dyDescent="0.2">
      <c r="A6548" s="2">
        <v>1707479</v>
      </c>
      <c r="B6548" s="2">
        <v>903369</v>
      </c>
      <c r="C6548" s="7">
        <v>25.116405600645301</v>
      </c>
      <c r="D6548" s="7">
        <v>35.0602801399938</v>
      </c>
      <c r="E6548" s="19" t="s">
        <v>6693</v>
      </c>
      <c r="F6548" s="46">
        <f>INDEX(Δεδομένα!$P:$P,MATCH('2021'!E6548,Δεδομένα!$O:$O,0))</f>
        <v>211</v>
      </c>
      <c r="G6548" s="49" t="s">
        <v>6614</v>
      </c>
      <c r="H6548" s="51" t="str">
        <f>INDEX(Δεδομένα!B$1:B$51,MATCH('2021'!G6548,Δεδομένα!A$1:A$51,0))</f>
        <v>ΚΡΗΤΗΣ</v>
      </c>
      <c r="I6548" s="53">
        <f>INDEX(Δεδομένα!E$1:E$13,MATCH('2021'!H6548,Δεδομένα!D$1:D$13,0))</f>
        <v>12</v>
      </c>
      <c r="J6548" s="4">
        <v>44491</v>
      </c>
      <c r="K6548" s="3" t="s">
        <v>433</v>
      </c>
      <c r="L6548" s="17" t="str">
        <f t="shared" si="528"/>
        <v>22/10/2021 17:25</v>
      </c>
      <c r="M6548" s="4">
        <v>44491</v>
      </c>
      <c r="N6548" s="3" t="s">
        <v>17</v>
      </c>
      <c r="O6548" s="17" t="str">
        <f t="shared" si="529"/>
        <v>22/10/2021 18:00</v>
      </c>
      <c r="P6548" s="24">
        <f t="shared" si="530"/>
        <v>2.4305555554747116E-2</v>
      </c>
      <c r="Q6548" s="28">
        <v>0</v>
      </c>
      <c r="R6548" s="27">
        <f t="shared" si="531"/>
        <v>34.999999998835847</v>
      </c>
      <c r="S6548" s="3" t="s">
        <v>4</v>
      </c>
      <c r="T6548" s="3" t="s">
        <v>6618</v>
      </c>
      <c r="U6548" s="3" t="s">
        <v>4</v>
      </c>
      <c r="V6548" s="3" t="s">
        <v>6710</v>
      </c>
      <c r="W6548" s="5">
        <v>0</v>
      </c>
      <c r="X6548" s="5">
        <v>0</v>
      </c>
      <c r="Y6548" s="5">
        <v>0</v>
      </c>
      <c r="Z6548" s="5">
        <v>0.5</v>
      </c>
      <c r="AA6548" s="5">
        <v>0</v>
      </c>
      <c r="AB6548" s="5">
        <v>0</v>
      </c>
      <c r="AC6548" s="5">
        <v>0</v>
      </c>
      <c r="AD6548" s="5">
        <v>0</v>
      </c>
      <c r="AE6548" s="2">
        <v>2</v>
      </c>
      <c r="AF6548" s="2">
        <v>0</v>
      </c>
      <c r="AG6548" s="2">
        <v>0</v>
      </c>
      <c r="AH6548" s="2">
        <v>0</v>
      </c>
      <c r="AI6548" s="2">
        <v>0</v>
      </c>
      <c r="AJ6548" s="2">
        <v>1</v>
      </c>
      <c r="AK6548" s="2">
        <v>0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</row>
    <row r="6549" spans="1:46" x14ac:dyDescent="0.2">
      <c r="A6549" s="2">
        <v>1707544</v>
      </c>
      <c r="B6549" s="2">
        <v>903956</v>
      </c>
      <c r="C6549" s="7">
        <v>25.235272584915101</v>
      </c>
      <c r="D6549" s="7">
        <v>35.016197324658897</v>
      </c>
      <c r="E6549" s="19" t="s">
        <v>6693</v>
      </c>
      <c r="F6549" s="46">
        <f>INDEX(Δεδομένα!$P:$P,MATCH('2021'!E6549,Δεδομένα!$O:$O,0))</f>
        <v>211</v>
      </c>
      <c r="G6549" s="49" t="s">
        <v>6614</v>
      </c>
      <c r="H6549" s="51" t="str">
        <f>INDEX(Δεδομένα!B$1:B$51,MATCH('2021'!G6549,Δεδομένα!A$1:A$51,0))</f>
        <v>ΚΡΗΤΗΣ</v>
      </c>
      <c r="I6549" s="53">
        <f>INDEX(Δεδομένα!E$1:E$13,MATCH('2021'!H6549,Δεδομένα!D$1:D$13,0))</f>
        <v>12</v>
      </c>
      <c r="J6549" s="4">
        <v>44493</v>
      </c>
      <c r="K6549" s="3" t="s">
        <v>740</v>
      </c>
      <c r="L6549" s="17" t="str">
        <f t="shared" si="528"/>
        <v>24/10/2021 16:42</v>
      </c>
      <c r="M6549" s="4">
        <v>44493</v>
      </c>
      <c r="N6549" s="3" t="s">
        <v>497</v>
      </c>
      <c r="O6549" s="17" t="str">
        <f t="shared" si="529"/>
        <v>24/10/2021 21:00</v>
      </c>
      <c r="P6549" s="24">
        <f t="shared" si="530"/>
        <v>0.17916666666860692</v>
      </c>
      <c r="Q6549" s="28">
        <v>0</v>
      </c>
      <c r="R6549" s="27">
        <f t="shared" si="531"/>
        <v>258.00000000279397</v>
      </c>
      <c r="S6549" s="3" t="s">
        <v>4</v>
      </c>
      <c r="T6549" s="3" t="s">
        <v>6679</v>
      </c>
      <c r="U6549" s="3" t="s">
        <v>4</v>
      </c>
      <c r="V6549" s="3" t="s">
        <v>6738</v>
      </c>
      <c r="W6549" s="5">
        <v>0</v>
      </c>
      <c r="X6549" s="5">
        <v>0</v>
      </c>
      <c r="Y6549" s="5">
        <v>0</v>
      </c>
      <c r="Z6549" s="5">
        <v>5</v>
      </c>
      <c r="AA6549" s="5">
        <v>0</v>
      </c>
      <c r="AB6549" s="5">
        <v>0</v>
      </c>
      <c r="AC6549" s="5">
        <v>0</v>
      </c>
      <c r="AD6549" s="5">
        <v>0</v>
      </c>
      <c r="AE6549" s="2">
        <v>2</v>
      </c>
      <c r="AF6549" s="2">
        <v>0</v>
      </c>
      <c r="AG6549" s="2">
        <v>0</v>
      </c>
      <c r="AH6549" s="2">
        <v>0</v>
      </c>
      <c r="AI6549" s="2">
        <v>0</v>
      </c>
      <c r="AJ6549" s="2">
        <v>1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</row>
    <row r="6550" spans="1:46" x14ac:dyDescent="0.2">
      <c r="A6550" s="2">
        <v>1708362</v>
      </c>
      <c r="B6550" s="2">
        <v>904110</v>
      </c>
      <c r="D6550" s="2"/>
      <c r="E6550" s="19" t="s">
        <v>6693</v>
      </c>
      <c r="F6550" s="46">
        <f>INDEX(Δεδομένα!$P:$P,MATCH('2021'!E6550,Δεδομένα!$O:$O,0))</f>
        <v>211</v>
      </c>
      <c r="G6550" s="49" t="s">
        <v>6614</v>
      </c>
      <c r="H6550" s="51" t="str">
        <f>INDEX(Δεδομένα!B$1:B$51,MATCH('2021'!G6550,Δεδομένα!A$1:A$51,0))</f>
        <v>ΚΡΗΤΗΣ</v>
      </c>
      <c r="I6550" s="53">
        <f>INDEX(Δεδομένα!E$1:E$13,MATCH('2021'!H6550,Δεδομένα!D$1:D$13,0))</f>
        <v>12</v>
      </c>
      <c r="J6550" s="4">
        <v>44494</v>
      </c>
      <c r="K6550" s="3" t="s">
        <v>895</v>
      </c>
      <c r="L6550" s="17" t="str">
        <f t="shared" si="528"/>
        <v>25/10/2021 11:25</v>
      </c>
      <c r="M6550" s="4">
        <v>44494</v>
      </c>
      <c r="N6550" s="3" t="s">
        <v>237</v>
      </c>
      <c r="O6550" s="17" t="str">
        <f t="shared" si="529"/>
        <v>25/10/2021 12:30</v>
      </c>
      <c r="P6550" s="24">
        <f t="shared" si="530"/>
        <v>4.5138888890505768E-2</v>
      </c>
      <c r="Q6550" s="28">
        <v>0</v>
      </c>
      <c r="R6550" s="27">
        <f t="shared" si="531"/>
        <v>65.000000002328306</v>
      </c>
      <c r="S6550" s="3" t="s">
        <v>4</v>
      </c>
      <c r="T6550" s="3" t="s">
        <v>6696</v>
      </c>
      <c r="U6550" s="3" t="s">
        <v>4</v>
      </c>
      <c r="V6550" s="3" t="s">
        <v>6741</v>
      </c>
      <c r="W6550" s="5">
        <v>0</v>
      </c>
      <c r="X6550" s="5">
        <v>0</v>
      </c>
      <c r="Y6550" s="5">
        <v>0</v>
      </c>
      <c r="Z6550" s="5">
        <v>6</v>
      </c>
      <c r="AA6550" s="5">
        <v>0</v>
      </c>
      <c r="AB6550" s="5">
        <v>0</v>
      </c>
      <c r="AC6550" s="5">
        <v>0</v>
      </c>
      <c r="AD6550" s="5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</row>
    <row r="6551" spans="1:46" x14ac:dyDescent="0.2">
      <c r="A6551" s="2">
        <v>1707474</v>
      </c>
      <c r="B6551" s="2">
        <v>904148</v>
      </c>
      <c r="C6551" s="7">
        <v>25.1529709130836</v>
      </c>
      <c r="D6551" s="7">
        <v>35.106163392197203</v>
      </c>
      <c r="E6551" s="19" t="s">
        <v>6693</v>
      </c>
      <c r="F6551" s="46">
        <f>INDEX(Δεδομένα!$P:$P,MATCH('2021'!E6551,Δεδομένα!$O:$O,0))</f>
        <v>211</v>
      </c>
      <c r="G6551" s="49" t="s">
        <v>6614</v>
      </c>
      <c r="H6551" s="51" t="str">
        <f>INDEX(Δεδομένα!B$1:B$51,MATCH('2021'!G6551,Δεδομένα!A$1:A$51,0))</f>
        <v>ΚΡΗΤΗΣ</v>
      </c>
      <c r="I6551" s="53">
        <f>INDEX(Δεδομένα!E$1:E$13,MATCH('2021'!H6551,Δεδομένα!D$1:D$13,0))</f>
        <v>12</v>
      </c>
      <c r="J6551" s="4">
        <v>44494</v>
      </c>
      <c r="K6551" s="3" t="s">
        <v>157</v>
      </c>
      <c r="L6551" s="17" t="str">
        <f t="shared" si="528"/>
        <v>25/10/2021 13:55</v>
      </c>
      <c r="M6551" s="4">
        <v>44494</v>
      </c>
      <c r="N6551" s="3" t="s">
        <v>526</v>
      </c>
      <c r="O6551" s="17" t="str">
        <f t="shared" si="529"/>
        <v>25/10/2021 17:05</v>
      </c>
      <c r="P6551" s="24">
        <f t="shared" si="530"/>
        <v>0.13194444444525288</v>
      </c>
      <c r="Q6551" s="28">
        <v>0</v>
      </c>
      <c r="R6551" s="27">
        <f t="shared" si="531"/>
        <v>190.00000000116415</v>
      </c>
      <c r="S6551" s="3" t="s">
        <v>4</v>
      </c>
      <c r="T6551" s="3" t="s">
        <v>6696</v>
      </c>
      <c r="U6551" s="3" t="s">
        <v>4</v>
      </c>
      <c r="V6551" s="3" t="s">
        <v>6742</v>
      </c>
      <c r="W6551" s="5">
        <v>0</v>
      </c>
      <c r="X6551" s="5">
        <v>0</v>
      </c>
      <c r="Y6551" s="5">
        <v>0</v>
      </c>
      <c r="Z6551" s="5">
        <v>1</v>
      </c>
      <c r="AA6551" s="5">
        <v>0</v>
      </c>
      <c r="AB6551" s="5">
        <v>0.2</v>
      </c>
      <c r="AC6551" s="5">
        <v>0</v>
      </c>
      <c r="AD6551" s="5">
        <v>0</v>
      </c>
      <c r="AE6551" s="2">
        <v>4</v>
      </c>
      <c r="AF6551" s="2">
        <v>0</v>
      </c>
      <c r="AG6551" s="2">
        <v>0</v>
      </c>
      <c r="AH6551" s="2">
        <v>0</v>
      </c>
      <c r="AI6551" s="2">
        <v>0</v>
      </c>
      <c r="AJ6551" s="2">
        <v>2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</row>
    <row r="6552" spans="1:46" x14ac:dyDescent="0.2">
      <c r="A6552" s="2">
        <v>1708483</v>
      </c>
      <c r="B6552" s="2">
        <v>905494</v>
      </c>
      <c r="C6552" s="7">
        <v>25.171088596039599</v>
      </c>
      <c r="D6552" s="7">
        <v>35.126243329445998</v>
      </c>
      <c r="E6552" s="19" t="s">
        <v>6693</v>
      </c>
      <c r="F6552" s="46">
        <f>INDEX(Δεδομένα!$P:$P,MATCH('2021'!E6552,Δεδομένα!$O:$O,0))</f>
        <v>211</v>
      </c>
      <c r="G6552" s="49" t="s">
        <v>6614</v>
      </c>
      <c r="H6552" s="51" t="str">
        <f>INDEX(Δεδομένα!B$1:B$51,MATCH('2021'!G6552,Δεδομένα!A$1:A$51,0))</f>
        <v>ΚΡΗΤΗΣ</v>
      </c>
      <c r="I6552" s="53">
        <f>INDEX(Δεδομένα!E$1:E$13,MATCH('2021'!H6552,Δεδομένα!D$1:D$13,0))</f>
        <v>12</v>
      </c>
      <c r="J6552" s="4">
        <v>44499</v>
      </c>
      <c r="K6552" s="3" t="s">
        <v>111</v>
      </c>
      <c r="L6552" s="17" t="str">
        <f t="shared" si="528"/>
        <v>30/10/2021 19:20</v>
      </c>
      <c r="M6552" s="4">
        <v>44499</v>
      </c>
      <c r="N6552" s="3" t="s">
        <v>450</v>
      </c>
      <c r="O6552" s="17" t="str">
        <f t="shared" si="529"/>
        <v>30/10/2021 20:50</v>
      </c>
      <c r="P6552" s="24">
        <f t="shared" si="530"/>
        <v>6.25E-2</v>
      </c>
      <c r="Q6552" s="28">
        <v>0</v>
      </c>
      <c r="R6552" s="27">
        <f t="shared" si="531"/>
        <v>90</v>
      </c>
      <c r="S6552" s="3" t="s">
        <v>4</v>
      </c>
      <c r="T6552" s="3" t="s">
        <v>6696</v>
      </c>
      <c r="U6552" s="3" t="s">
        <v>4</v>
      </c>
      <c r="V6552" s="3" t="s">
        <v>6743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0.05</v>
      </c>
      <c r="AD6552" s="5">
        <v>0</v>
      </c>
      <c r="AE6552" s="2">
        <v>2</v>
      </c>
      <c r="AF6552" s="2">
        <v>0</v>
      </c>
      <c r="AG6552" s="2">
        <v>0</v>
      </c>
      <c r="AH6552" s="2">
        <v>0</v>
      </c>
      <c r="AI6552" s="2">
        <v>0</v>
      </c>
      <c r="AJ6552" s="2">
        <v>1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</row>
    <row r="6553" spans="1:46" x14ac:dyDescent="0.2">
      <c r="A6553" s="2">
        <v>1708864</v>
      </c>
      <c r="B6553" s="2">
        <v>905921</v>
      </c>
      <c r="C6553" s="7">
        <v>25.177173887711099</v>
      </c>
      <c r="D6553" s="7">
        <v>35.130234233104403</v>
      </c>
      <c r="E6553" s="19" t="s">
        <v>6693</v>
      </c>
      <c r="F6553" s="46">
        <f>INDEX(Δεδομένα!$P:$P,MATCH('2021'!E6553,Δεδομένα!$O:$O,0))</f>
        <v>211</v>
      </c>
      <c r="G6553" s="49" t="s">
        <v>6614</v>
      </c>
      <c r="H6553" s="51" t="str">
        <f>INDEX(Δεδομένα!B$1:B$51,MATCH('2021'!G6553,Δεδομένα!A$1:A$51,0))</f>
        <v>ΚΡΗΤΗΣ</v>
      </c>
      <c r="I6553" s="53">
        <f>INDEX(Δεδομένα!E$1:E$13,MATCH('2021'!H6553,Δεδομένα!D$1:D$13,0))</f>
        <v>12</v>
      </c>
      <c r="J6553" s="4">
        <v>44501</v>
      </c>
      <c r="K6553" s="3" t="s">
        <v>563</v>
      </c>
      <c r="L6553" s="17" t="str">
        <f t="shared" si="528"/>
        <v>01/11/2021 17:15</v>
      </c>
      <c r="M6553" s="4">
        <v>44501</v>
      </c>
      <c r="N6553" s="3" t="s">
        <v>1677</v>
      </c>
      <c r="O6553" s="17" t="str">
        <f t="shared" si="529"/>
        <v>01/11/2021 18:23</v>
      </c>
      <c r="P6553" s="24">
        <f t="shared" si="530"/>
        <v>4.7222222223354038E-2</v>
      </c>
      <c r="Q6553" s="28">
        <v>0</v>
      </c>
      <c r="R6553" s="27">
        <f t="shared" si="531"/>
        <v>68.000000001629815</v>
      </c>
      <c r="S6553" s="3" t="s">
        <v>4</v>
      </c>
      <c r="T6553" s="3" t="s">
        <v>6696</v>
      </c>
      <c r="U6553" s="3" t="s">
        <v>4</v>
      </c>
      <c r="V6553" s="3" t="s">
        <v>6743</v>
      </c>
      <c r="W6553" s="5">
        <v>0</v>
      </c>
      <c r="X6553" s="5">
        <v>0</v>
      </c>
      <c r="Y6553" s="5">
        <v>0</v>
      </c>
      <c r="Z6553" s="5">
        <v>5</v>
      </c>
      <c r="AA6553" s="5">
        <v>0</v>
      </c>
      <c r="AB6553" s="5">
        <v>0</v>
      </c>
      <c r="AC6553" s="5">
        <v>0</v>
      </c>
      <c r="AD6553" s="5">
        <v>0</v>
      </c>
      <c r="AE6553" s="2">
        <v>2</v>
      </c>
      <c r="AF6553" s="2">
        <v>0</v>
      </c>
      <c r="AG6553" s="2">
        <v>0</v>
      </c>
      <c r="AH6553" s="2">
        <v>0</v>
      </c>
      <c r="AI6553" s="2">
        <v>0</v>
      </c>
      <c r="AJ6553" s="2">
        <v>1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</row>
    <row r="6554" spans="1:46" x14ac:dyDescent="0.2">
      <c r="A6554" s="2">
        <v>1709851</v>
      </c>
      <c r="B6554" s="2">
        <v>906505</v>
      </c>
      <c r="E6554" s="19" t="s">
        <v>6693</v>
      </c>
      <c r="F6554" s="46">
        <f>INDEX(Δεδομένα!$P:$P,MATCH('2021'!E6554,Δεδομένα!$O:$O,0))</f>
        <v>211</v>
      </c>
      <c r="G6554" s="49" t="s">
        <v>6614</v>
      </c>
      <c r="H6554" s="51" t="str">
        <f>INDEX(Δεδομένα!B$1:B$51,MATCH('2021'!G6554,Δεδομένα!A$1:A$51,0))</f>
        <v>ΚΡΗΤΗΣ</v>
      </c>
      <c r="I6554" s="53">
        <f>INDEX(Δεδομένα!E$1:E$13,MATCH('2021'!H6554,Δεδομένα!D$1:D$13,0))</f>
        <v>12</v>
      </c>
      <c r="J6554" s="4">
        <v>44504</v>
      </c>
      <c r="K6554" s="3" t="s">
        <v>681</v>
      </c>
      <c r="L6554" s="17" t="str">
        <f t="shared" si="528"/>
        <v>04/11/2021 11:15</v>
      </c>
      <c r="M6554" s="4">
        <v>44504</v>
      </c>
      <c r="N6554" s="3" t="s">
        <v>331</v>
      </c>
      <c r="O6554" s="17" t="str">
        <f t="shared" si="529"/>
        <v>04/11/2021 12:15</v>
      </c>
      <c r="P6554" s="24">
        <f t="shared" si="530"/>
        <v>4.1666666664241347E-2</v>
      </c>
      <c r="Q6554" s="28">
        <v>0</v>
      </c>
      <c r="R6554" s="27">
        <f t="shared" si="531"/>
        <v>59.99999999650754</v>
      </c>
      <c r="S6554" s="3" t="s">
        <v>4</v>
      </c>
      <c r="T6554" s="3" t="s">
        <v>6696</v>
      </c>
      <c r="U6554" s="3" t="s">
        <v>4</v>
      </c>
      <c r="V6554" s="3" t="s">
        <v>6718</v>
      </c>
      <c r="W6554" s="5">
        <v>0</v>
      </c>
      <c r="X6554" s="5">
        <v>0</v>
      </c>
      <c r="Y6554" s="5">
        <v>0</v>
      </c>
      <c r="Z6554" s="5">
        <v>0.1</v>
      </c>
      <c r="AA6554" s="5">
        <v>0</v>
      </c>
      <c r="AB6554" s="5">
        <v>0</v>
      </c>
      <c r="AC6554" s="5">
        <v>0</v>
      </c>
      <c r="AD6554" s="5">
        <v>0</v>
      </c>
      <c r="AE6554" s="2">
        <v>7</v>
      </c>
      <c r="AF6554" s="2">
        <v>0</v>
      </c>
      <c r="AG6554" s="2">
        <v>0</v>
      </c>
      <c r="AH6554" s="2">
        <v>0</v>
      </c>
      <c r="AI6554" s="2">
        <v>0</v>
      </c>
      <c r="AJ6554" s="2">
        <v>3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</row>
    <row r="6555" spans="1:46" x14ac:dyDescent="0.2">
      <c r="A6555" s="2">
        <v>1710392</v>
      </c>
      <c r="B6555" s="2">
        <v>906624</v>
      </c>
      <c r="C6555" s="7">
        <v>25.046938016040301</v>
      </c>
      <c r="D6555" s="7">
        <v>34.995836995399898</v>
      </c>
      <c r="E6555" s="19" t="s">
        <v>6693</v>
      </c>
      <c r="F6555" s="46">
        <f>INDEX(Δεδομένα!$P:$P,MATCH('2021'!E6555,Δεδομένα!$O:$O,0))</f>
        <v>211</v>
      </c>
      <c r="G6555" s="49" t="s">
        <v>6614</v>
      </c>
      <c r="H6555" s="51" t="str">
        <f>INDEX(Δεδομένα!B$1:B$51,MATCH('2021'!G6555,Δεδομένα!A$1:A$51,0))</f>
        <v>ΚΡΗΤΗΣ</v>
      </c>
      <c r="I6555" s="53">
        <f>INDEX(Δεδομένα!E$1:E$13,MATCH('2021'!H6555,Δεδομένα!D$1:D$13,0))</f>
        <v>12</v>
      </c>
      <c r="J6555" s="4">
        <v>44504</v>
      </c>
      <c r="K6555" s="3" t="s">
        <v>1259</v>
      </c>
      <c r="L6555" s="17" t="str">
        <f t="shared" si="528"/>
        <v>04/11/2021 17:44</v>
      </c>
      <c r="M6555" s="4">
        <v>44504</v>
      </c>
      <c r="N6555" s="3" t="s">
        <v>2669</v>
      </c>
      <c r="O6555" s="17" t="str">
        <f t="shared" si="529"/>
        <v>04/11/2021 18:46</v>
      </c>
      <c r="P6555" s="24">
        <f t="shared" si="530"/>
        <v>4.3055555557657499E-2</v>
      </c>
      <c r="Q6555" s="28">
        <v>0</v>
      </c>
      <c r="R6555" s="27">
        <f t="shared" si="531"/>
        <v>62.000000003026798</v>
      </c>
      <c r="S6555" s="3" t="s">
        <v>4</v>
      </c>
      <c r="T6555" s="3" t="s">
        <v>6618</v>
      </c>
      <c r="U6555" s="3" t="s">
        <v>4</v>
      </c>
      <c r="V6555" s="3" t="s">
        <v>6744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0.2</v>
      </c>
      <c r="AD6555" s="5">
        <v>0</v>
      </c>
      <c r="AE6555" s="2">
        <v>2</v>
      </c>
      <c r="AF6555" s="2">
        <v>0</v>
      </c>
      <c r="AG6555" s="2">
        <v>0</v>
      </c>
      <c r="AH6555" s="2">
        <v>0</v>
      </c>
      <c r="AI6555" s="2">
        <v>0</v>
      </c>
      <c r="AJ6555" s="2">
        <v>1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</row>
    <row r="6556" spans="1:46" x14ac:dyDescent="0.2">
      <c r="A6556" s="2">
        <v>1710393</v>
      </c>
      <c r="B6556" s="2">
        <v>906799</v>
      </c>
      <c r="C6556" s="7">
        <v>25.182147304851899</v>
      </c>
      <c r="D6556" s="7">
        <v>35.110956277276799</v>
      </c>
      <c r="E6556" s="19" t="s">
        <v>6693</v>
      </c>
      <c r="F6556" s="46">
        <f>INDEX(Δεδομένα!$P:$P,MATCH('2021'!E6556,Δεδομένα!$O:$O,0))</f>
        <v>211</v>
      </c>
      <c r="G6556" s="49" t="s">
        <v>6614</v>
      </c>
      <c r="H6556" s="51" t="str">
        <f>INDEX(Δεδομένα!B$1:B$51,MATCH('2021'!G6556,Δεδομένα!A$1:A$51,0))</f>
        <v>ΚΡΗΤΗΣ</v>
      </c>
      <c r="I6556" s="53">
        <f>INDEX(Δεδομένα!E$1:E$13,MATCH('2021'!H6556,Δεδομένα!D$1:D$13,0))</f>
        <v>12</v>
      </c>
      <c r="J6556" s="4">
        <v>44505</v>
      </c>
      <c r="K6556" s="3" t="s">
        <v>854</v>
      </c>
      <c r="L6556" s="17" t="str">
        <f t="shared" si="528"/>
        <v>05/11/2021 12:50</v>
      </c>
      <c r="M6556" s="4">
        <v>44505</v>
      </c>
      <c r="N6556" s="3" t="s">
        <v>150</v>
      </c>
      <c r="O6556" s="17" t="str">
        <f t="shared" si="529"/>
        <v>05/11/2021 19:00</v>
      </c>
      <c r="P6556" s="24">
        <f t="shared" si="530"/>
        <v>0.25694444444525288</v>
      </c>
      <c r="Q6556" s="28">
        <v>0</v>
      </c>
      <c r="R6556" s="27">
        <f t="shared" si="531"/>
        <v>370.00000000116415</v>
      </c>
      <c r="S6556" s="3" t="s">
        <v>4</v>
      </c>
      <c r="T6556" s="3" t="s">
        <v>6679</v>
      </c>
      <c r="U6556" s="3" t="s">
        <v>4</v>
      </c>
      <c r="V6556" s="3" t="s">
        <v>6743</v>
      </c>
      <c r="W6556" s="5">
        <v>0</v>
      </c>
      <c r="X6556" s="5">
        <v>0</v>
      </c>
      <c r="Y6556" s="5">
        <v>0</v>
      </c>
      <c r="Z6556" s="5">
        <v>30</v>
      </c>
      <c r="AA6556" s="5">
        <v>0</v>
      </c>
      <c r="AB6556" s="5">
        <v>0</v>
      </c>
      <c r="AC6556" s="5">
        <v>0</v>
      </c>
      <c r="AD6556" s="5">
        <v>0</v>
      </c>
      <c r="AE6556" s="2">
        <v>8</v>
      </c>
      <c r="AF6556" s="2">
        <v>0</v>
      </c>
      <c r="AG6556" s="2">
        <v>0</v>
      </c>
      <c r="AH6556" s="2">
        <v>0</v>
      </c>
      <c r="AI6556" s="2">
        <v>0</v>
      </c>
      <c r="AJ6556" s="2">
        <v>4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</row>
    <row r="6557" spans="1:46" x14ac:dyDescent="0.2">
      <c r="A6557" s="2">
        <v>1710396</v>
      </c>
      <c r="B6557" s="2">
        <v>907372</v>
      </c>
      <c r="C6557" s="7">
        <v>25.2186374664307</v>
      </c>
      <c r="D6557" s="7">
        <v>35.080493927002003</v>
      </c>
      <c r="E6557" s="19" t="s">
        <v>6693</v>
      </c>
      <c r="F6557" s="46">
        <f>INDEX(Δεδομένα!$P:$P,MATCH('2021'!E6557,Δεδομένα!$O:$O,0))</f>
        <v>211</v>
      </c>
      <c r="G6557" s="49" t="s">
        <v>6614</v>
      </c>
      <c r="H6557" s="51" t="str">
        <f>INDEX(Δεδομένα!B$1:B$51,MATCH('2021'!G6557,Δεδομένα!A$1:A$51,0))</f>
        <v>ΚΡΗΤΗΣ</v>
      </c>
      <c r="I6557" s="53">
        <f>INDEX(Δεδομένα!E$1:E$13,MATCH('2021'!H6557,Δεδομένα!D$1:D$13,0))</f>
        <v>12</v>
      </c>
      <c r="J6557" s="4">
        <v>44507</v>
      </c>
      <c r="K6557" s="3" t="s">
        <v>181</v>
      </c>
      <c r="L6557" s="17" t="str">
        <f t="shared" si="528"/>
        <v>07/11/2021 17:37</v>
      </c>
      <c r="M6557" s="4">
        <v>44507</v>
      </c>
      <c r="N6557" s="3" t="s">
        <v>804</v>
      </c>
      <c r="O6557" s="17" t="str">
        <f t="shared" si="529"/>
        <v>07/11/2021 19:04</v>
      </c>
      <c r="P6557" s="24">
        <f t="shared" si="530"/>
        <v>6.0416666667151731E-2</v>
      </c>
      <c r="Q6557" s="28">
        <v>0</v>
      </c>
      <c r="R6557" s="27">
        <f t="shared" si="531"/>
        <v>87.000000000698492</v>
      </c>
      <c r="S6557" s="3" t="s">
        <v>4</v>
      </c>
      <c r="T6557" s="3" t="s">
        <v>6679</v>
      </c>
      <c r="U6557" s="3" t="s">
        <v>4</v>
      </c>
      <c r="V6557" s="3" t="s">
        <v>6707</v>
      </c>
      <c r="W6557" s="5">
        <v>0</v>
      </c>
      <c r="X6557" s="5">
        <v>0</v>
      </c>
      <c r="Y6557" s="5">
        <v>0</v>
      </c>
      <c r="Z6557" s="5">
        <v>0</v>
      </c>
      <c r="AA6557" s="5">
        <v>0.2</v>
      </c>
      <c r="AB6557" s="5">
        <v>0</v>
      </c>
      <c r="AC6557" s="5">
        <v>0</v>
      </c>
      <c r="AD6557" s="5">
        <v>0</v>
      </c>
      <c r="AE6557" s="2">
        <v>2</v>
      </c>
      <c r="AF6557" s="2">
        <v>0</v>
      </c>
      <c r="AG6557" s="2">
        <v>0</v>
      </c>
      <c r="AH6557" s="2">
        <v>0</v>
      </c>
      <c r="AI6557" s="2">
        <v>0</v>
      </c>
      <c r="AJ6557" s="2">
        <v>1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</row>
    <row r="6558" spans="1:46" x14ac:dyDescent="0.2">
      <c r="A6558" s="2">
        <v>1711327</v>
      </c>
      <c r="B6558" s="2">
        <v>907582</v>
      </c>
      <c r="C6558" s="7">
        <v>25.140663887817901</v>
      </c>
      <c r="D6558" s="7">
        <v>35.117485601858803</v>
      </c>
      <c r="E6558" s="19" t="s">
        <v>6693</v>
      </c>
      <c r="F6558" s="46">
        <f>INDEX(Δεδομένα!$P:$P,MATCH('2021'!E6558,Δεδομένα!$O:$O,0))</f>
        <v>211</v>
      </c>
      <c r="G6558" s="49" t="s">
        <v>6614</v>
      </c>
      <c r="H6558" s="51" t="str">
        <f>INDEX(Δεδομένα!B$1:B$51,MATCH('2021'!G6558,Δεδομένα!A$1:A$51,0))</f>
        <v>ΚΡΗΤΗΣ</v>
      </c>
      <c r="I6558" s="53">
        <f>INDEX(Δεδομένα!E$1:E$13,MATCH('2021'!H6558,Δεδομένα!D$1:D$13,0))</f>
        <v>12</v>
      </c>
      <c r="J6558" s="4">
        <v>44508</v>
      </c>
      <c r="K6558" s="3" t="s">
        <v>563</v>
      </c>
      <c r="L6558" s="17" t="str">
        <f t="shared" si="528"/>
        <v>08/11/2021 17:15</v>
      </c>
      <c r="M6558" s="4">
        <v>44508</v>
      </c>
      <c r="N6558" s="3" t="s">
        <v>150</v>
      </c>
      <c r="O6558" s="17" t="str">
        <f t="shared" si="529"/>
        <v>08/11/2021 19:00</v>
      </c>
      <c r="P6558" s="24">
        <f t="shared" si="530"/>
        <v>7.2916666664241347E-2</v>
      </c>
      <c r="Q6558" s="28">
        <v>0</v>
      </c>
      <c r="R6558" s="27">
        <f t="shared" si="531"/>
        <v>104.99999999650754</v>
      </c>
      <c r="S6558" s="3" t="s">
        <v>4</v>
      </c>
      <c r="T6558" s="3" t="s">
        <v>6696</v>
      </c>
      <c r="U6558" s="3" t="s">
        <v>4</v>
      </c>
      <c r="V6558" s="3" t="s">
        <v>6363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0.5</v>
      </c>
      <c r="AC6558" s="5">
        <v>0</v>
      </c>
      <c r="AD6558" s="5">
        <v>0</v>
      </c>
      <c r="AE6558" s="2">
        <v>5</v>
      </c>
      <c r="AF6558" s="2">
        <v>0</v>
      </c>
      <c r="AG6558" s="2">
        <v>0</v>
      </c>
      <c r="AH6558" s="2">
        <v>0</v>
      </c>
      <c r="AI6558" s="2">
        <v>0</v>
      </c>
      <c r="AJ6558" s="2">
        <v>2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0</v>
      </c>
    </row>
    <row r="6559" spans="1:46" x14ac:dyDescent="0.2">
      <c r="A6559" s="2">
        <v>1716820</v>
      </c>
      <c r="B6559" s="2">
        <v>911978</v>
      </c>
      <c r="C6559" s="7">
        <v>25.150433140364399</v>
      </c>
      <c r="D6559" s="7">
        <v>35.123281488385899</v>
      </c>
      <c r="E6559" s="19" t="s">
        <v>6693</v>
      </c>
      <c r="F6559" s="46">
        <f>INDEX(Δεδομένα!$P:$P,MATCH('2021'!E6559,Δεδομένα!$O:$O,0))</f>
        <v>211</v>
      </c>
      <c r="G6559" s="49" t="s">
        <v>6614</v>
      </c>
      <c r="H6559" s="51" t="str">
        <f>INDEX(Δεδομένα!B$1:B$51,MATCH('2021'!G6559,Δεδομένα!A$1:A$51,0))</f>
        <v>ΚΡΗΤΗΣ</v>
      </c>
      <c r="I6559" s="53">
        <f>INDEX(Δεδομένα!E$1:E$13,MATCH('2021'!H6559,Δεδομένα!D$1:D$13,0))</f>
        <v>12</v>
      </c>
      <c r="J6559" s="4">
        <v>44526</v>
      </c>
      <c r="K6559" s="3" t="s">
        <v>362</v>
      </c>
      <c r="L6559" s="17" t="str">
        <f t="shared" si="528"/>
        <v>26/11/2021 15:20</v>
      </c>
      <c r="M6559" s="4">
        <v>44526</v>
      </c>
      <c r="N6559" s="3" t="s">
        <v>433</v>
      </c>
      <c r="O6559" s="17" t="str">
        <f t="shared" si="529"/>
        <v>26/11/2021 17:25</v>
      </c>
      <c r="P6559" s="24">
        <f t="shared" si="530"/>
        <v>8.6805555554747116E-2</v>
      </c>
      <c r="Q6559" s="28">
        <v>0</v>
      </c>
      <c r="R6559" s="27">
        <f t="shared" si="531"/>
        <v>124.99999999883585</v>
      </c>
      <c r="S6559" s="3" t="s">
        <v>4</v>
      </c>
      <c r="T6559" s="3" t="s">
        <v>6696</v>
      </c>
      <c r="U6559" s="3" t="s">
        <v>4</v>
      </c>
      <c r="V6559" s="3" t="s">
        <v>6745</v>
      </c>
      <c r="W6559" s="5">
        <v>0</v>
      </c>
      <c r="X6559" s="5">
        <v>0</v>
      </c>
      <c r="Y6559" s="5">
        <v>0</v>
      </c>
      <c r="Z6559" s="5">
        <v>1</v>
      </c>
      <c r="AA6559" s="5">
        <v>0</v>
      </c>
      <c r="AB6559" s="5">
        <v>0</v>
      </c>
      <c r="AC6559" s="5">
        <v>0</v>
      </c>
      <c r="AD6559" s="5">
        <v>0</v>
      </c>
      <c r="AE6559" s="2">
        <v>6</v>
      </c>
      <c r="AF6559" s="2">
        <v>0</v>
      </c>
      <c r="AG6559" s="2">
        <v>0</v>
      </c>
      <c r="AH6559" s="2">
        <v>0</v>
      </c>
      <c r="AI6559" s="2">
        <v>0</v>
      </c>
      <c r="AJ6559" s="2">
        <v>3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</row>
    <row r="6560" spans="1:46" x14ac:dyDescent="0.2">
      <c r="A6560" s="2">
        <v>1716822</v>
      </c>
      <c r="B6560" s="2">
        <v>912837</v>
      </c>
      <c r="C6560" s="7">
        <v>25.066970404501799</v>
      </c>
      <c r="D6560" s="7">
        <v>35.1114109837836</v>
      </c>
      <c r="E6560" s="19" t="s">
        <v>6693</v>
      </c>
      <c r="F6560" s="46">
        <f>INDEX(Δεδομένα!$P:$P,MATCH('2021'!E6560,Δεδομένα!$O:$O,0))</f>
        <v>211</v>
      </c>
      <c r="G6560" s="49" t="s">
        <v>6614</v>
      </c>
      <c r="H6560" s="51" t="str">
        <f>INDEX(Δεδομένα!B$1:B$51,MATCH('2021'!G6560,Δεδομένα!A$1:A$51,0))</f>
        <v>ΚΡΗΤΗΣ</v>
      </c>
      <c r="I6560" s="53">
        <f>INDEX(Δεδομένα!E$1:E$13,MATCH('2021'!H6560,Δεδομένα!D$1:D$13,0))</f>
        <v>12</v>
      </c>
      <c r="J6560" s="4">
        <v>44529</v>
      </c>
      <c r="K6560" s="3" t="s">
        <v>1545</v>
      </c>
      <c r="L6560" s="17" t="str">
        <f t="shared" si="528"/>
        <v>29/11/2021 05:45</v>
      </c>
      <c r="M6560" s="4">
        <v>44529</v>
      </c>
      <c r="N6560" s="3" t="s">
        <v>3015</v>
      </c>
      <c r="O6560" s="17" t="str">
        <f t="shared" si="529"/>
        <v>29/11/2021 07:00</v>
      </c>
      <c r="P6560" s="24">
        <f t="shared" si="530"/>
        <v>5.2083333328482695E-2</v>
      </c>
      <c r="Q6560" s="28">
        <v>0</v>
      </c>
      <c r="R6560" s="27">
        <f t="shared" si="531"/>
        <v>74.999999993015081</v>
      </c>
      <c r="S6560" s="3" t="s">
        <v>4</v>
      </c>
      <c r="T6560" s="3" t="s">
        <v>6618</v>
      </c>
      <c r="U6560" s="3" t="s">
        <v>4</v>
      </c>
      <c r="V6560" s="3" t="s">
        <v>6670</v>
      </c>
      <c r="W6560" s="5">
        <v>0</v>
      </c>
      <c r="X6560" s="5">
        <v>0</v>
      </c>
      <c r="Y6560" s="5">
        <v>0</v>
      </c>
      <c r="Z6560" s="5">
        <v>1</v>
      </c>
      <c r="AA6560" s="5">
        <v>0</v>
      </c>
      <c r="AB6560" s="5">
        <v>0</v>
      </c>
      <c r="AC6560" s="5">
        <v>0</v>
      </c>
      <c r="AD6560" s="5">
        <v>0</v>
      </c>
      <c r="AE6560" s="2">
        <v>4</v>
      </c>
      <c r="AF6560" s="2">
        <v>0</v>
      </c>
      <c r="AG6560" s="2">
        <v>0</v>
      </c>
      <c r="AH6560" s="2">
        <v>0</v>
      </c>
      <c r="AI6560" s="2">
        <v>0</v>
      </c>
      <c r="AJ6560" s="2">
        <v>2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</row>
    <row r="6561" spans="1:46" x14ac:dyDescent="0.2">
      <c r="A6561" s="2">
        <v>1716821</v>
      </c>
      <c r="B6561" s="2">
        <v>912967</v>
      </c>
      <c r="C6561" s="7">
        <v>25.205373558956801</v>
      </c>
      <c r="D6561" s="7">
        <v>35.161046421601299</v>
      </c>
      <c r="E6561" s="19" t="s">
        <v>6693</v>
      </c>
      <c r="F6561" s="46">
        <f>INDEX(Δεδομένα!$P:$P,MATCH('2021'!E6561,Δεδομένα!$O:$O,0))</f>
        <v>211</v>
      </c>
      <c r="G6561" s="49" t="s">
        <v>6614</v>
      </c>
      <c r="H6561" s="51" t="str">
        <f>INDEX(Δεδομένα!B$1:B$51,MATCH('2021'!G6561,Δεδομένα!A$1:A$51,0))</f>
        <v>ΚΡΗΤΗΣ</v>
      </c>
      <c r="I6561" s="53">
        <f>INDEX(Δεδομένα!E$1:E$13,MATCH('2021'!H6561,Δεδομένα!D$1:D$13,0))</f>
        <v>12</v>
      </c>
      <c r="J6561" s="4">
        <v>44529</v>
      </c>
      <c r="K6561" s="3" t="s">
        <v>446</v>
      </c>
      <c r="L6561" s="17" t="str">
        <f t="shared" si="528"/>
        <v>29/11/2021 13:05</v>
      </c>
      <c r="M6561" s="4">
        <v>44529</v>
      </c>
      <c r="N6561" s="3" t="s">
        <v>197</v>
      </c>
      <c r="O6561" s="17" t="str">
        <f t="shared" si="529"/>
        <v>29/11/2021 15:30</v>
      </c>
      <c r="P6561" s="24">
        <f t="shared" si="530"/>
        <v>0.10069444444525288</v>
      </c>
      <c r="Q6561" s="28">
        <v>0</v>
      </c>
      <c r="R6561" s="27">
        <f t="shared" si="531"/>
        <v>145.00000000116415</v>
      </c>
      <c r="S6561" s="3" t="s">
        <v>4</v>
      </c>
      <c r="T6561" s="3" t="s">
        <v>6679</v>
      </c>
      <c r="U6561" s="3" t="s">
        <v>4</v>
      </c>
      <c r="V6561" s="3" t="s">
        <v>6746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1</v>
      </c>
      <c r="AC6561" s="5">
        <v>0</v>
      </c>
      <c r="AD6561" s="5">
        <v>0</v>
      </c>
      <c r="AE6561" s="2">
        <v>2</v>
      </c>
      <c r="AF6561" s="2">
        <v>0</v>
      </c>
      <c r="AG6561" s="2">
        <v>0</v>
      </c>
      <c r="AH6561" s="2">
        <v>0</v>
      </c>
      <c r="AI6561" s="2">
        <v>0</v>
      </c>
      <c r="AJ6561" s="2">
        <v>1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</row>
    <row r="6562" spans="1:46" x14ac:dyDescent="0.2">
      <c r="A6562" s="2">
        <v>1717554</v>
      </c>
      <c r="B6562" s="2">
        <v>914034</v>
      </c>
      <c r="C6562" s="7">
        <v>25.175865910114599</v>
      </c>
      <c r="D6562" s="7">
        <v>35.147100148522497</v>
      </c>
      <c r="E6562" s="19" t="s">
        <v>6693</v>
      </c>
      <c r="F6562" s="46">
        <f>INDEX(Δεδομένα!$P:$P,MATCH('2021'!E6562,Δεδομένα!$O:$O,0))</f>
        <v>211</v>
      </c>
      <c r="G6562" s="49" t="s">
        <v>6614</v>
      </c>
      <c r="H6562" s="51" t="str">
        <f>INDEX(Δεδομένα!B$1:B$51,MATCH('2021'!G6562,Δεδομένα!A$1:A$51,0))</f>
        <v>ΚΡΗΤΗΣ</v>
      </c>
      <c r="I6562" s="53">
        <f>INDEX(Δεδομένα!E$1:E$13,MATCH('2021'!H6562,Δεδομένα!D$1:D$13,0))</f>
        <v>12</v>
      </c>
      <c r="J6562" s="4">
        <v>44532</v>
      </c>
      <c r="K6562" s="3" t="s">
        <v>590</v>
      </c>
      <c r="L6562" s="17" t="str">
        <f t="shared" si="528"/>
        <v>02/12/2021 15:25</v>
      </c>
      <c r="M6562" s="4">
        <v>44532</v>
      </c>
      <c r="N6562" s="3" t="s">
        <v>502</v>
      </c>
      <c r="O6562" s="17" t="str">
        <f t="shared" si="529"/>
        <v>02/12/2021 19:30</v>
      </c>
      <c r="P6562" s="24">
        <f t="shared" si="530"/>
        <v>0.17013888889050577</v>
      </c>
      <c r="Q6562" s="28">
        <v>0</v>
      </c>
      <c r="R6562" s="27">
        <f t="shared" si="531"/>
        <v>245.00000000232831</v>
      </c>
      <c r="S6562" s="3" t="s">
        <v>4</v>
      </c>
      <c r="T6562" s="3" t="s">
        <v>6679</v>
      </c>
      <c r="U6562" s="3" t="s">
        <v>4</v>
      </c>
      <c r="V6562" s="3" t="s">
        <v>6743</v>
      </c>
      <c r="W6562" s="5">
        <v>0</v>
      </c>
      <c r="X6562" s="5">
        <v>0</v>
      </c>
      <c r="Y6562" s="5">
        <v>0</v>
      </c>
      <c r="Z6562" s="5">
        <v>20</v>
      </c>
      <c r="AA6562" s="5">
        <v>0</v>
      </c>
      <c r="AB6562" s="5">
        <v>0</v>
      </c>
      <c r="AC6562" s="5">
        <v>0</v>
      </c>
      <c r="AD6562" s="5">
        <v>0</v>
      </c>
      <c r="AE6562" s="2">
        <v>9</v>
      </c>
      <c r="AF6562" s="2">
        <v>0</v>
      </c>
      <c r="AG6562" s="2">
        <v>0</v>
      </c>
      <c r="AH6562" s="2">
        <v>0</v>
      </c>
      <c r="AI6562" s="2">
        <v>0</v>
      </c>
      <c r="AJ6562" s="2">
        <v>4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0</v>
      </c>
    </row>
    <row r="6563" spans="1:46" x14ac:dyDescent="0.2">
      <c r="A6563" s="2">
        <v>1636683</v>
      </c>
      <c r="B6563" s="2">
        <v>818344</v>
      </c>
      <c r="C6563" s="7">
        <v>25.464044873790701</v>
      </c>
      <c r="D6563" s="7">
        <v>35.045126314609497</v>
      </c>
      <c r="E6563" s="19" t="s">
        <v>6747</v>
      </c>
      <c r="F6563" s="46">
        <f>INDEX(Δεδομένα!$P:$P,MATCH('2021'!E6563,Δεδομένα!$O:$O,0))</f>
        <v>212</v>
      </c>
      <c r="G6563" s="49" t="s">
        <v>6614</v>
      </c>
      <c r="H6563" s="51" t="str">
        <f>INDEX(Δεδομένα!B$1:B$51,MATCH('2021'!G6563,Δεδομένα!A$1:A$51,0))</f>
        <v>ΚΡΗΤΗΣ</v>
      </c>
      <c r="I6563" s="53">
        <f>INDEX(Δεδομένα!E$1:E$13,MATCH('2021'!H6563,Δεδομένα!D$1:D$13,0))</f>
        <v>12</v>
      </c>
      <c r="J6563" s="4">
        <v>44210</v>
      </c>
      <c r="K6563" s="3" t="s">
        <v>276</v>
      </c>
      <c r="L6563" s="17" t="str">
        <f t="shared" si="528"/>
        <v>14/01/2021 15:42</v>
      </c>
      <c r="M6563" s="4">
        <v>44210</v>
      </c>
      <c r="N6563" s="3" t="s">
        <v>146</v>
      </c>
      <c r="O6563" s="17" t="str">
        <f t="shared" si="529"/>
        <v>14/01/2021 16:30</v>
      </c>
      <c r="P6563" s="24">
        <f t="shared" si="530"/>
        <v>3.3333333332848269E-2</v>
      </c>
      <c r="Q6563" s="28">
        <v>0</v>
      </c>
      <c r="R6563" s="27">
        <f t="shared" si="531"/>
        <v>47.999999999301508</v>
      </c>
      <c r="S6563" s="3" t="s">
        <v>4</v>
      </c>
      <c r="T6563" s="3" t="s">
        <v>6748</v>
      </c>
      <c r="U6563" s="3" t="s">
        <v>4</v>
      </c>
      <c r="V6563" s="3" t="s">
        <v>6749</v>
      </c>
      <c r="W6563" s="5">
        <v>0</v>
      </c>
      <c r="X6563" s="5">
        <v>0.05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2">
        <v>2</v>
      </c>
      <c r="AF6563" s="2">
        <v>0</v>
      </c>
      <c r="AG6563" s="2">
        <v>0</v>
      </c>
      <c r="AH6563" s="2">
        <v>0</v>
      </c>
      <c r="AI6563" s="2">
        <v>0</v>
      </c>
      <c r="AJ6563" s="2">
        <v>1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 t="s">
        <v>4</v>
      </c>
      <c r="AT6563" s="2" t="s">
        <v>4</v>
      </c>
    </row>
    <row r="6564" spans="1:46" x14ac:dyDescent="0.2">
      <c r="A6564" s="2">
        <v>1636694</v>
      </c>
      <c r="B6564" s="2">
        <v>823914</v>
      </c>
      <c r="C6564" s="7">
        <v>25.3388707498654</v>
      </c>
      <c r="D6564" s="7">
        <v>35.060005203078802</v>
      </c>
      <c r="E6564" s="19" t="s">
        <v>6747</v>
      </c>
      <c r="F6564" s="46">
        <f>INDEX(Δεδομένα!$P:$P,MATCH('2021'!E6564,Δεδομένα!$O:$O,0))</f>
        <v>212</v>
      </c>
      <c r="G6564" s="49" t="s">
        <v>6614</v>
      </c>
      <c r="H6564" s="51" t="str">
        <f>INDEX(Δεδομένα!B$1:B$51,MATCH('2021'!G6564,Δεδομένα!A$1:A$51,0))</f>
        <v>ΚΡΗΤΗΣ</v>
      </c>
      <c r="I6564" s="53">
        <f>INDEX(Δεδομένα!E$1:E$13,MATCH('2021'!H6564,Δεδομένα!D$1:D$13,0))</f>
        <v>12</v>
      </c>
      <c r="J6564" s="4">
        <v>44234</v>
      </c>
      <c r="K6564" s="3" t="s">
        <v>650</v>
      </c>
      <c r="L6564" s="17" t="str">
        <f t="shared" si="528"/>
        <v>07/02/2021 14:43</v>
      </c>
      <c r="M6564" s="4">
        <v>44234</v>
      </c>
      <c r="N6564" s="3" t="s">
        <v>17</v>
      </c>
      <c r="O6564" s="17" t="str">
        <f t="shared" si="529"/>
        <v>07/02/2021 18:00</v>
      </c>
      <c r="P6564" s="24">
        <f t="shared" si="530"/>
        <v>0.1368055555576575</v>
      </c>
      <c r="Q6564" s="28">
        <v>0</v>
      </c>
      <c r="R6564" s="27">
        <f t="shared" si="531"/>
        <v>197.0000000030268</v>
      </c>
      <c r="S6564" s="3" t="s">
        <v>4</v>
      </c>
      <c r="T6564" s="3" t="s">
        <v>6748</v>
      </c>
      <c r="U6564" s="3" t="s">
        <v>6750</v>
      </c>
      <c r="V6564" s="3" t="s">
        <v>6751</v>
      </c>
      <c r="W6564" s="5">
        <v>0</v>
      </c>
      <c r="X6564" s="5">
        <v>0</v>
      </c>
      <c r="Y6564" s="5">
        <v>0</v>
      </c>
      <c r="Z6564" s="5">
        <v>1.5</v>
      </c>
      <c r="AA6564" s="5">
        <v>0</v>
      </c>
      <c r="AB6564" s="5">
        <v>0</v>
      </c>
      <c r="AC6564" s="5">
        <v>0</v>
      </c>
      <c r="AD6564" s="5">
        <v>0</v>
      </c>
      <c r="AE6564" s="2">
        <v>2</v>
      </c>
      <c r="AF6564" s="2">
        <v>0</v>
      </c>
      <c r="AG6564" s="2">
        <v>0</v>
      </c>
      <c r="AH6564" s="2">
        <v>0</v>
      </c>
      <c r="AI6564" s="2">
        <v>0</v>
      </c>
      <c r="AJ6564" s="2">
        <v>1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 t="s">
        <v>4</v>
      </c>
      <c r="AT6564" s="2" t="s">
        <v>4</v>
      </c>
    </row>
    <row r="6565" spans="1:46" x14ac:dyDescent="0.2">
      <c r="A6565" s="2">
        <v>1641542</v>
      </c>
      <c r="B6565" s="2">
        <v>832510</v>
      </c>
      <c r="C6565" s="7">
        <v>25.437263269198599</v>
      </c>
      <c r="D6565" s="7">
        <v>35.0406722232687</v>
      </c>
      <c r="E6565" s="19" t="s">
        <v>6747</v>
      </c>
      <c r="F6565" s="46">
        <f>INDEX(Δεδομένα!$P:$P,MATCH('2021'!E6565,Δεδομένα!$O:$O,0))</f>
        <v>212</v>
      </c>
      <c r="G6565" s="49" t="s">
        <v>6614</v>
      </c>
      <c r="H6565" s="51" t="str">
        <f>INDEX(Δεδομένα!B$1:B$51,MATCH('2021'!G6565,Δεδομένα!A$1:A$51,0))</f>
        <v>ΚΡΗΤΗΣ</v>
      </c>
      <c r="I6565" s="53">
        <f>INDEX(Δεδομένα!E$1:E$13,MATCH('2021'!H6565,Δεδομένα!D$1:D$13,0))</f>
        <v>12</v>
      </c>
      <c r="J6565" s="4">
        <v>44252</v>
      </c>
      <c r="K6565" s="3" t="s">
        <v>6752</v>
      </c>
      <c r="L6565" s="17" t="str">
        <f t="shared" si="528"/>
        <v>25/02/2021 05:15</v>
      </c>
      <c r="M6565" s="4">
        <v>44252</v>
      </c>
      <c r="N6565" s="3" t="s">
        <v>1256</v>
      </c>
      <c r="O6565" s="17" t="str">
        <f t="shared" si="529"/>
        <v>25/02/2021 08:35</v>
      </c>
      <c r="P6565" s="24">
        <f t="shared" si="530"/>
        <v>0.13888888889050577</v>
      </c>
      <c r="Q6565" s="28">
        <v>0</v>
      </c>
      <c r="R6565" s="27">
        <f t="shared" si="531"/>
        <v>200.00000000232831</v>
      </c>
      <c r="S6565" s="3" t="s">
        <v>4</v>
      </c>
      <c r="T6565" s="3" t="s">
        <v>6748</v>
      </c>
      <c r="U6565" s="3" t="s">
        <v>4</v>
      </c>
      <c r="V6565" s="3" t="s">
        <v>6753</v>
      </c>
      <c r="W6565" s="5">
        <v>0</v>
      </c>
      <c r="X6565" s="5">
        <v>0</v>
      </c>
      <c r="Y6565" s="5">
        <v>0</v>
      </c>
      <c r="Z6565" s="5">
        <v>0.5</v>
      </c>
      <c r="AA6565" s="5">
        <v>0</v>
      </c>
      <c r="AB6565" s="5">
        <v>0</v>
      </c>
      <c r="AC6565" s="5">
        <v>0</v>
      </c>
      <c r="AD6565" s="5">
        <v>0</v>
      </c>
      <c r="AE6565" s="2">
        <v>6</v>
      </c>
      <c r="AF6565" s="2">
        <v>0</v>
      </c>
      <c r="AG6565" s="2">
        <v>0</v>
      </c>
      <c r="AH6565" s="2">
        <v>0</v>
      </c>
      <c r="AI6565" s="2">
        <v>0</v>
      </c>
      <c r="AJ6565" s="2">
        <v>3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 t="s">
        <v>4</v>
      </c>
      <c r="AT6565" s="2" t="s">
        <v>4</v>
      </c>
    </row>
    <row r="6566" spans="1:46" x14ac:dyDescent="0.2">
      <c r="A6566" s="2">
        <v>1641563</v>
      </c>
      <c r="B6566" s="2">
        <v>833426</v>
      </c>
      <c r="C6566" s="7">
        <v>25.340390919201798</v>
      </c>
      <c r="D6566" s="7">
        <v>35.060854495276502</v>
      </c>
      <c r="E6566" s="19" t="s">
        <v>6747</v>
      </c>
      <c r="F6566" s="46">
        <f>INDEX(Δεδομένα!$P:$P,MATCH('2021'!E6566,Δεδομένα!$O:$O,0))</f>
        <v>212</v>
      </c>
      <c r="G6566" s="49" t="s">
        <v>6614</v>
      </c>
      <c r="H6566" s="51" t="str">
        <f>INDEX(Δεδομένα!B$1:B$51,MATCH('2021'!G6566,Δεδομένα!A$1:A$51,0))</f>
        <v>ΚΡΗΤΗΣ</v>
      </c>
      <c r="I6566" s="53">
        <f>INDEX(Δεδομένα!E$1:E$13,MATCH('2021'!H6566,Δεδομένα!D$1:D$13,0))</f>
        <v>12</v>
      </c>
      <c r="J6566" s="4">
        <v>44255</v>
      </c>
      <c r="K6566" s="3" t="s">
        <v>4063</v>
      </c>
      <c r="L6566" s="17" t="str">
        <f t="shared" si="528"/>
        <v>28/02/2021 08:45</v>
      </c>
      <c r="M6566" s="4">
        <v>44256</v>
      </c>
      <c r="N6566" s="3" t="s">
        <v>793</v>
      </c>
      <c r="O6566" s="17" t="str">
        <f t="shared" si="529"/>
        <v>01/03/2021 07:30</v>
      </c>
      <c r="P6566" s="24">
        <f t="shared" si="530"/>
        <v>0.94791666666424135</v>
      </c>
      <c r="Q6566" s="28">
        <v>0</v>
      </c>
      <c r="R6566" s="27">
        <f t="shared" si="531"/>
        <v>1364.9999999965075</v>
      </c>
      <c r="S6566" s="3" t="s">
        <v>4</v>
      </c>
      <c r="T6566" s="3" t="s">
        <v>6748</v>
      </c>
      <c r="U6566" s="3" t="s">
        <v>4</v>
      </c>
      <c r="V6566" s="3" t="s">
        <v>6754</v>
      </c>
      <c r="W6566" s="5">
        <v>0</v>
      </c>
      <c r="X6566" s="5">
        <v>5</v>
      </c>
      <c r="Y6566" s="5">
        <v>0</v>
      </c>
      <c r="Z6566" s="5">
        <v>0</v>
      </c>
      <c r="AA6566" s="5">
        <v>0</v>
      </c>
      <c r="AB6566" s="5">
        <v>3</v>
      </c>
      <c r="AC6566" s="5">
        <v>0</v>
      </c>
      <c r="AD6566" s="5">
        <v>0</v>
      </c>
      <c r="AE6566" s="2">
        <v>20</v>
      </c>
      <c r="AF6566" s="2">
        <v>0</v>
      </c>
      <c r="AG6566" s="2">
        <v>0</v>
      </c>
      <c r="AH6566" s="2">
        <v>0</v>
      </c>
      <c r="AI6566" s="2">
        <v>0</v>
      </c>
      <c r="AJ6566" s="2">
        <v>10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 t="s">
        <v>4</v>
      </c>
      <c r="AT6566" s="2" t="s">
        <v>4</v>
      </c>
    </row>
    <row r="6567" spans="1:46" x14ac:dyDescent="0.2">
      <c r="A6567" s="2">
        <v>1646599</v>
      </c>
      <c r="B6567" s="2">
        <v>836982</v>
      </c>
      <c r="C6567" s="7">
        <v>25.400975306791999</v>
      </c>
      <c r="D6567" s="7">
        <v>35.057108444465499</v>
      </c>
      <c r="E6567" s="19" t="s">
        <v>6747</v>
      </c>
      <c r="F6567" s="46">
        <f>INDEX(Δεδομένα!$P:$P,MATCH('2021'!E6567,Δεδομένα!$O:$O,0))</f>
        <v>212</v>
      </c>
      <c r="G6567" s="49" t="s">
        <v>6614</v>
      </c>
      <c r="H6567" s="51" t="str">
        <f>INDEX(Δεδομένα!B$1:B$51,MATCH('2021'!G6567,Δεδομένα!A$1:A$51,0))</f>
        <v>ΚΡΗΤΗΣ</v>
      </c>
      <c r="I6567" s="53">
        <f>INDEX(Δεδομένα!E$1:E$13,MATCH('2021'!H6567,Δεδομένα!D$1:D$13,0))</f>
        <v>12</v>
      </c>
      <c r="J6567" s="4">
        <v>44267</v>
      </c>
      <c r="K6567" s="3" t="s">
        <v>1923</v>
      </c>
      <c r="L6567" s="17" t="str">
        <f t="shared" si="528"/>
        <v>12/03/2021 10:45</v>
      </c>
      <c r="M6567" s="4">
        <v>44267</v>
      </c>
      <c r="N6567" s="3" t="s">
        <v>527</v>
      </c>
      <c r="O6567" s="17" t="str">
        <f t="shared" si="529"/>
        <v>12/03/2021 11:20</v>
      </c>
      <c r="P6567" s="24">
        <f t="shared" si="530"/>
        <v>2.4305555554747116E-2</v>
      </c>
      <c r="Q6567" s="28">
        <v>0</v>
      </c>
      <c r="R6567" s="27">
        <f t="shared" si="531"/>
        <v>34.999999998835847</v>
      </c>
      <c r="S6567" s="3" t="s">
        <v>4</v>
      </c>
      <c r="T6567" s="3" t="s">
        <v>6748</v>
      </c>
      <c r="U6567" s="3" t="s">
        <v>4</v>
      </c>
      <c r="V6567" s="3" t="s">
        <v>6755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0.02</v>
      </c>
      <c r="AC6567" s="5">
        <v>0</v>
      </c>
      <c r="AD6567" s="5">
        <v>0</v>
      </c>
      <c r="AE6567" s="2">
        <v>2</v>
      </c>
      <c r="AF6567" s="2">
        <v>0</v>
      </c>
      <c r="AG6567" s="2">
        <v>0</v>
      </c>
      <c r="AH6567" s="2">
        <v>0</v>
      </c>
      <c r="AI6567" s="2">
        <v>0</v>
      </c>
      <c r="AJ6567" s="2">
        <v>1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 t="s">
        <v>4</v>
      </c>
      <c r="AT6567" s="2" t="s">
        <v>4</v>
      </c>
    </row>
    <row r="6568" spans="1:46" x14ac:dyDescent="0.2">
      <c r="A6568" s="2">
        <v>1654394</v>
      </c>
      <c r="B6568" s="2">
        <v>843902</v>
      </c>
      <c r="C6568" s="7">
        <v>25.524636957654799</v>
      </c>
      <c r="D6568" s="7">
        <v>34.995347736450299</v>
      </c>
      <c r="E6568" s="19" t="s">
        <v>6747</v>
      </c>
      <c r="F6568" s="46">
        <f>INDEX(Δεδομένα!$P:$P,MATCH('2021'!E6568,Δεδομένα!$O:$O,0))</f>
        <v>212</v>
      </c>
      <c r="G6568" s="49" t="s">
        <v>6614</v>
      </c>
      <c r="H6568" s="51" t="str">
        <f>INDEX(Δεδομένα!B$1:B$51,MATCH('2021'!G6568,Δεδομένα!A$1:A$51,0))</f>
        <v>ΚΡΗΤΗΣ</v>
      </c>
      <c r="I6568" s="53">
        <f>INDEX(Δεδομένα!E$1:E$13,MATCH('2021'!H6568,Δεδομένα!D$1:D$13,0))</f>
        <v>12</v>
      </c>
      <c r="J6568" s="4">
        <v>44294</v>
      </c>
      <c r="K6568" s="3" t="s">
        <v>1082</v>
      </c>
      <c r="L6568" s="17" t="str">
        <f t="shared" si="528"/>
        <v>08/04/2021 18:49</v>
      </c>
      <c r="M6568" s="4">
        <v>44294</v>
      </c>
      <c r="N6568" s="3" t="s">
        <v>524</v>
      </c>
      <c r="O6568" s="17" t="str">
        <f t="shared" si="529"/>
        <v>08/04/2021 20:40</v>
      </c>
      <c r="P6568" s="24">
        <f t="shared" si="530"/>
        <v>7.7083333329937886E-2</v>
      </c>
      <c r="Q6568" s="28">
        <v>0</v>
      </c>
      <c r="R6568" s="27">
        <f t="shared" si="531"/>
        <v>110.99999999511056</v>
      </c>
      <c r="S6568" s="3" t="s">
        <v>4</v>
      </c>
      <c r="T6568" s="3" t="s">
        <v>6748</v>
      </c>
      <c r="U6568" s="3" t="s">
        <v>4</v>
      </c>
      <c r="V6568" s="3" t="s">
        <v>6756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1</v>
      </c>
      <c r="AC6568" s="5">
        <v>0</v>
      </c>
      <c r="AD6568" s="5">
        <v>0</v>
      </c>
      <c r="AE6568" s="2">
        <v>2</v>
      </c>
      <c r="AF6568" s="2">
        <v>0</v>
      </c>
      <c r="AG6568" s="2">
        <v>0</v>
      </c>
      <c r="AH6568" s="2">
        <v>0</v>
      </c>
      <c r="AI6568" s="2">
        <v>0</v>
      </c>
      <c r="AJ6568" s="2">
        <v>1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 t="s">
        <v>4</v>
      </c>
      <c r="AT6568" s="2" t="s">
        <v>4</v>
      </c>
    </row>
    <row r="6569" spans="1:46" x14ac:dyDescent="0.2">
      <c r="A6569" s="2">
        <v>1654395</v>
      </c>
      <c r="B6569" s="2">
        <v>844431</v>
      </c>
      <c r="C6569" s="7">
        <v>25.401506423950199</v>
      </c>
      <c r="D6569" s="7">
        <v>35.0510864257813</v>
      </c>
      <c r="E6569" s="19" t="s">
        <v>6747</v>
      </c>
      <c r="F6569" s="46">
        <f>INDEX(Δεδομένα!$P:$P,MATCH('2021'!E6569,Δεδομένα!$O:$O,0))</f>
        <v>212</v>
      </c>
      <c r="G6569" s="49" t="s">
        <v>6614</v>
      </c>
      <c r="H6569" s="51" t="str">
        <f>INDEX(Δεδομένα!B$1:B$51,MATCH('2021'!G6569,Δεδομένα!A$1:A$51,0))</f>
        <v>ΚΡΗΤΗΣ</v>
      </c>
      <c r="I6569" s="53">
        <f>INDEX(Δεδομένα!E$1:E$13,MATCH('2021'!H6569,Δεδομένα!D$1:D$13,0))</f>
        <v>12</v>
      </c>
      <c r="J6569" s="4">
        <v>44296</v>
      </c>
      <c r="K6569" s="3" t="s">
        <v>1375</v>
      </c>
      <c r="L6569" s="17" t="str">
        <f t="shared" si="528"/>
        <v>10/04/2021 14:48</v>
      </c>
      <c r="M6569" s="4">
        <v>44296</v>
      </c>
      <c r="N6569" s="3" t="s">
        <v>197</v>
      </c>
      <c r="O6569" s="17" t="str">
        <f t="shared" si="529"/>
        <v>10/04/2021 15:30</v>
      </c>
      <c r="P6569" s="24">
        <f t="shared" si="530"/>
        <v>2.9166666667151731E-2</v>
      </c>
      <c r="Q6569" s="28">
        <v>0</v>
      </c>
      <c r="R6569" s="27">
        <f t="shared" si="531"/>
        <v>42.000000000698492</v>
      </c>
      <c r="S6569" s="3" t="s">
        <v>4</v>
      </c>
      <c r="T6569" s="3" t="s">
        <v>6748</v>
      </c>
      <c r="U6569" s="3" t="s">
        <v>4</v>
      </c>
      <c r="V6569" s="3" t="s">
        <v>4144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0.01</v>
      </c>
      <c r="AC6569" s="5">
        <v>0</v>
      </c>
      <c r="AD6569" s="5">
        <v>0</v>
      </c>
      <c r="AE6569" s="2">
        <v>3</v>
      </c>
      <c r="AF6569" s="2">
        <v>0</v>
      </c>
      <c r="AG6569" s="2">
        <v>0</v>
      </c>
      <c r="AH6569" s="2">
        <v>0</v>
      </c>
      <c r="AI6569" s="2">
        <v>0</v>
      </c>
      <c r="AJ6569" s="2">
        <v>1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 t="s">
        <v>4</v>
      </c>
      <c r="AT6569" s="2" t="s">
        <v>4</v>
      </c>
    </row>
    <row r="6570" spans="1:46" x14ac:dyDescent="0.2">
      <c r="A6570" s="2">
        <v>1658759</v>
      </c>
      <c r="B6570" s="2">
        <v>849498</v>
      </c>
      <c r="C6570" s="7">
        <v>25.421641449626399</v>
      </c>
      <c r="D6570" s="7">
        <v>35.0146599150873</v>
      </c>
      <c r="E6570" s="19" t="s">
        <v>6747</v>
      </c>
      <c r="F6570" s="46">
        <f>INDEX(Δεδομένα!$P:$P,MATCH('2021'!E6570,Δεδομένα!$O:$O,0))</f>
        <v>212</v>
      </c>
      <c r="G6570" s="49" t="s">
        <v>6614</v>
      </c>
      <c r="H6570" s="51" t="str">
        <f>INDEX(Δεδομένα!B$1:B$51,MATCH('2021'!G6570,Δεδομένα!A$1:A$51,0))</f>
        <v>ΚΡΗΤΗΣ</v>
      </c>
      <c r="I6570" s="53">
        <f>INDEX(Δεδομένα!E$1:E$13,MATCH('2021'!H6570,Δεδομένα!D$1:D$13,0))</f>
        <v>12</v>
      </c>
      <c r="J6570" s="4">
        <v>44316</v>
      </c>
      <c r="K6570" s="3" t="s">
        <v>433</v>
      </c>
      <c r="L6570" s="17" t="str">
        <f t="shared" si="528"/>
        <v>30/04/2021 17:25</v>
      </c>
      <c r="M6570" s="4">
        <v>44316</v>
      </c>
      <c r="N6570" s="3" t="s">
        <v>2144</v>
      </c>
      <c r="O6570" s="17" t="str">
        <f t="shared" si="529"/>
        <v>30/04/2021 23:15</v>
      </c>
      <c r="P6570" s="24">
        <f t="shared" si="530"/>
        <v>0.24305555555474712</v>
      </c>
      <c r="Q6570" s="28">
        <v>0</v>
      </c>
      <c r="R6570" s="27">
        <f t="shared" si="531"/>
        <v>349.99999999883585</v>
      </c>
      <c r="S6570" s="3" t="s">
        <v>4</v>
      </c>
      <c r="T6570" s="3" t="s">
        <v>6748</v>
      </c>
      <c r="U6570" s="3" t="s">
        <v>4</v>
      </c>
      <c r="V6570" s="3" t="s">
        <v>6757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3</v>
      </c>
      <c r="AC6570" s="5">
        <v>0</v>
      </c>
      <c r="AD6570" s="5">
        <v>0</v>
      </c>
      <c r="AE6570" s="2">
        <v>5</v>
      </c>
      <c r="AF6570" s="2">
        <v>0</v>
      </c>
      <c r="AG6570" s="2">
        <v>0</v>
      </c>
      <c r="AH6570" s="2">
        <v>0</v>
      </c>
      <c r="AI6570" s="2">
        <v>0</v>
      </c>
      <c r="AJ6570" s="2">
        <v>2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 t="s">
        <v>4</v>
      </c>
      <c r="AT6570" s="2" t="s">
        <v>4</v>
      </c>
    </row>
    <row r="6571" spans="1:46" x14ac:dyDescent="0.2">
      <c r="A6571" s="2">
        <v>1669634</v>
      </c>
      <c r="B6571" s="2">
        <v>859139</v>
      </c>
      <c r="E6571" s="19" t="s">
        <v>6747</v>
      </c>
      <c r="F6571" s="46">
        <f>INDEX(Δεδομένα!$P:$P,MATCH('2021'!E6571,Δεδομένα!$O:$O,0))</f>
        <v>212</v>
      </c>
      <c r="G6571" s="49" t="s">
        <v>6614</v>
      </c>
      <c r="H6571" s="51" t="str">
        <f>INDEX(Δεδομένα!B$1:B$51,MATCH('2021'!G6571,Δεδομένα!A$1:A$51,0))</f>
        <v>ΚΡΗΤΗΣ</v>
      </c>
      <c r="I6571" s="53">
        <f>INDEX(Δεδομένα!E$1:E$13,MATCH('2021'!H6571,Δεδομένα!D$1:D$13,0))</f>
        <v>12</v>
      </c>
      <c r="J6571" s="4">
        <v>44352</v>
      </c>
      <c r="K6571" s="3" t="s">
        <v>97</v>
      </c>
      <c r="L6571" s="17" t="str">
        <f t="shared" si="528"/>
        <v>05/06/2021 22:30</v>
      </c>
      <c r="M6571" s="4">
        <v>44353</v>
      </c>
      <c r="N6571" s="3" t="s">
        <v>140</v>
      </c>
      <c r="O6571" s="17" t="str">
        <f t="shared" si="529"/>
        <v>06/06/2021 12:21</v>
      </c>
      <c r="P6571" s="24">
        <f t="shared" si="530"/>
        <v>0.57708333332993789</v>
      </c>
      <c r="Q6571" s="28">
        <v>0</v>
      </c>
      <c r="R6571" s="27">
        <f t="shared" si="531"/>
        <v>830.99999999511056</v>
      </c>
      <c r="S6571" s="3" t="s">
        <v>4</v>
      </c>
      <c r="T6571" s="3" t="s">
        <v>6748</v>
      </c>
      <c r="U6571" s="3" t="s">
        <v>6755</v>
      </c>
      <c r="V6571" s="3" t="s">
        <v>6758</v>
      </c>
      <c r="W6571" s="5">
        <v>0</v>
      </c>
      <c r="X6571" s="5">
        <v>1</v>
      </c>
      <c r="Y6571" s="5">
        <v>0</v>
      </c>
      <c r="Z6571" s="5">
        <v>1</v>
      </c>
      <c r="AA6571" s="5">
        <v>0</v>
      </c>
      <c r="AB6571" s="5">
        <v>0</v>
      </c>
      <c r="AC6571" s="5">
        <v>0</v>
      </c>
      <c r="AD6571" s="5">
        <v>0</v>
      </c>
      <c r="AE6571" s="2">
        <v>6</v>
      </c>
      <c r="AF6571" s="2">
        <v>0</v>
      </c>
      <c r="AG6571" s="2">
        <v>1</v>
      </c>
      <c r="AH6571" s="2">
        <v>0</v>
      </c>
      <c r="AI6571" s="2">
        <v>11</v>
      </c>
      <c r="AJ6571" s="2">
        <v>4</v>
      </c>
      <c r="AK6571" s="2">
        <v>0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 t="s">
        <v>4</v>
      </c>
      <c r="AT6571" s="2" t="s">
        <v>4</v>
      </c>
    </row>
    <row r="6572" spans="1:46" x14ac:dyDescent="0.2">
      <c r="A6572" s="2">
        <v>1677767</v>
      </c>
      <c r="B6572" s="2">
        <v>867839</v>
      </c>
      <c r="C6572" s="7">
        <v>25.400560323422201</v>
      </c>
      <c r="D6572" s="7">
        <v>35.055273207153597</v>
      </c>
      <c r="E6572" s="19" t="s">
        <v>6747</v>
      </c>
      <c r="F6572" s="46">
        <f>INDEX(Δεδομένα!$P:$P,MATCH('2021'!E6572,Δεδομένα!$O:$O,0))</f>
        <v>212</v>
      </c>
      <c r="G6572" s="49" t="s">
        <v>6614</v>
      </c>
      <c r="H6572" s="51" t="str">
        <f>INDEX(Δεδομένα!B$1:B$51,MATCH('2021'!G6572,Δεδομένα!A$1:A$51,0))</f>
        <v>ΚΡΗΤΗΣ</v>
      </c>
      <c r="I6572" s="53">
        <f>INDEX(Δεδομένα!E$1:E$13,MATCH('2021'!H6572,Δεδομένα!D$1:D$13,0))</f>
        <v>12</v>
      </c>
      <c r="J6572" s="4">
        <v>44381</v>
      </c>
      <c r="K6572" s="3" t="s">
        <v>540</v>
      </c>
      <c r="L6572" s="17" t="str">
        <f t="shared" si="528"/>
        <v>04/07/2021 02:20</v>
      </c>
      <c r="M6572" s="4">
        <v>44381</v>
      </c>
      <c r="N6572" s="3" t="s">
        <v>1111</v>
      </c>
      <c r="O6572" s="17" t="str">
        <f t="shared" si="529"/>
        <v>04/07/2021 07:20</v>
      </c>
      <c r="P6572" s="24">
        <f t="shared" si="530"/>
        <v>0.20833333333575865</v>
      </c>
      <c r="Q6572" s="28">
        <v>0</v>
      </c>
      <c r="R6572" s="27">
        <f t="shared" si="531"/>
        <v>300.00000000349246</v>
      </c>
      <c r="S6572" s="3" t="s">
        <v>4</v>
      </c>
      <c r="T6572" s="3" t="s">
        <v>6748</v>
      </c>
      <c r="U6572" s="3" t="s">
        <v>6755</v>
      </c>
      <c r="V6572" s="3" t="s">
        <v>6759</v>
      </c>
      <c r="W6572" s="5">
        <v>0</v>
      </c>
      <c r="X6572" s="5">
        <v>0</v>
      </c>
      <c r="Y6572" s="5">
        <v>0</v>
      </c>
      <c r="Z6572" s="5">
        <v>0.4</v>
      </c>
      <c r="AA6572" s="5">
        <v>0</v>
      </c>
      <c r="AB6572" s="5">
        <v>0</v>
      </c>
      <c r="AC6572" s="5">
        <v>0.1</v>
      </c>
      <c r="AD6572" s="5">
        <v>0</v>
      </c>
      <c r="AE6572" s="2">
        <v>6</v>
      </c>
      <c r="AF6572" s="2">
        <v>0</v>
      </c>
      <c r="AG6572" s="2">
        <v>0</v>
      </c>
      <c r="AH6572" s="2">
        <v>0</v>
      </c>
      <c r="AI6572" s="2">
        <v>0</v>
      </c>
      <c r="AJ6572" s="2">
        <v>3</v>
      </c>
      <c r="AK6572" s="2">
        <v>0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</row>
    <row r="6573" spans="1:46" x14ac:dyDescent="0.2">
      <c r="A6573" s="2">
        <v>1691403</v>
      </c>
      <c r="B6573" s="2">
        <v>881375</v>
      </c>
      <c r="C6573" s="7">
        <v>25.247553084967301</v>
      </c>
      <c r="D6573" s="7">
        <v>35.159378821124299</v>
      </c>
      <c r="E6573" s="19" t="s">
        <v>6747</v>
      </c>
      <c r="F6573" s="46">
        <f>INDEX(Δεδομένα!$P:$P,MATCH('2021'!E6573,Δεδομένα!$O:$O,0))</f>
        <v>212</v>
      </c>
      <c r="G6573" s="49" t="s">
        <v>6614</v>
      </c>
      <c r="H6573" s="51" t="str">
        <f>INDEX(Δεδομένα!B$1:B$51,MATCH('2021'!G6573,Δεδομένα!A$1:A$51,0))</f>
        <v>ΚΡΗΤΗΣ</v>
      </c>
      <c r="I6573" s="53">
        <f>INDEX(Δεδομένα!E$1:E$13,MATCH('2021'!H6573,Δεδομένα!D$1:D$13,0))</f>
        <v>12</v>
      </c>
      <c r="J6573" s="4">
        <v>44418</v>
      </c>
      <c r="K6573" s="3" t="s">
        <v>428</v>
      </c>
      <c r="L6573" s="17" t="str">
        <f t="shared" si="528"/>
        <v>10/08/2021 10:20</v>
      </c>
      <c r="M6573" s="4">
        <v>44418</v>
      </c>
      <c r="N6573" s="3" t="s">
        <v>1338</v>
      </c>
      <c r="O6573" s="17" t="str">
        <f t="shared" si="529"/>
        <v>10/08/2021 10:40</v>
      </c>
      <c r="P6573" s="24">
        <f t="shared" si="530"/>
        <v>1.3888888890505768E-2</v>
      </c>
      <c r="Q6573" s="28">
        <v>0</v>
      </c>
      <c r="R6573" s="27">
        <f t="shared" si="531"/>
        <v>20.000000002328306</v>
      </c>
      <c r="S6573" s="3" t="s">
        <v>4</v>
      </c>
      <c r="T6573" s="3" t="s">
        <v>6679</v>
      </c>
      <c r="U6573" s="3" t="s">
        <v>4</v>
      </c>
      <c r="V6573" s="3" t="s">
        <v>6760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2">
        <v>3</v>
      </c>
      <c r="AF6573" s="2">
        <v>0</v>
      </c>
      <c r="AG6573" s="2">
        <v>0</v>
      </c>
      <c r="AH6573" s="2">
        <v>0</v>
      </c>
      <c r="AI6573" s="2">
        <v>0</v>
      </c>
      <c r="AJ6573" s="2">
        <v>1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</row>
    <row r="6574" spans="1:46" x14ac:dyDescent="0.2">
      <c r="A6574" s="2">
        <v>1692681</v>
      </c>
      <c r="B6574" s="2">
        <v>882788</v>
      </c>
      <c r="C6574" s="7">
        <v>25.423503143476399</v>
      </c>
      <c r="D6574" s="7">
        <v>35.044447516413904</v>
      </c>
      <c r="E6574" s="19" t="s">
        <v>6747</v>
      </c>
      <c r="F6574" s="46">
        <f>INDEX(Δεδομένα!$P:$P,MATCH('2021'!E6574,Δεδομένα!$O:$O,0))</f>
        <v>212</v>
      </c>
      <c r="G6574" s="49" t="s">
        <v>6614</v>
      </c>
      <c r="H6574" s="51" t="str">
        <f>INDEX(Δεδομένα!B$1:B$51,MATCH('2021'!G6574,Δεδομένα!A$1:A$51,0))</f>
        <v>ΚΡΗΤΗΣ</v>
      </c>
      <c r="I6574" s="53">
        <f>INDEX(Δεδομένα!E$1:E$13,MATCH('2021'!H6574,Δεδομένα!D$1:D$13,0))</f>
        <v>12</v>
      </c>
      <c r="J6574" s="4">
        <v>44422</v>
      </c>
      <c r="K6574" s="3" t="s">
        <v>2343</v>
      </c>
      <c r="L6574" s="17" t="str">
        <f t="shared" ref="L6574:L6637" si="532">_xlfn.CONCAT(TEXT(J6574,"ηη/μμ/εεε")," ",TEXT(K6574,"ωω:λλ"))</f>
        <v>14/08/2021 04:15</v>
      </c>
      <c r="M6574" s="4">
        <v>44424</v>
      </c>
      <c r="N6574" s="3" t="s">
        <v>1273</v>
      </c>
      <c r="O6574" s="17" t="str">
        <f t="shared" ref="O6574:O6637" si="533">_xlfn.CONCAT(TEXT(M6574,"ηη/μμ/εεε")," ",TEXT(N6574,"ωω:λλ"))</f>
        <v>16/08/2021 09:32</v>
      </c>
      <c r="P6574" s="29">
        <f t="shared" ref="P6574:P6637" si="534">O6574-L6574</f>
        <v>2.2201388888861402</v>
      </c>
      <c r="Q6574" s="30">
        <f>2*24</f>
        <v>48</v>
      </c>
      <c r="R6574" s="27">
        <f t="shared" ref="R6574:R6637" si="535">P6574*(24*60)</f>
        <v>3196.9999999960419</v>
      </c>
      <c r="S6574" s="3" t="s">
        <v>4</v>
      </c>
      <c r="T6574" s="3" t="s">
        <v>6748</v>
      </c>
      <c r="U6574" s="3" t="s">
        <v>5367</v>
      </c>
      <c r="V6574" s="3" t="s">
        <v>5367</v>
      </c>
      <c r="W6574" s="5">
        <v>0</v>
      </c>
      <c r="X6574" s="5">
        <v>0</v>
      </c>
      <c r="Y6574" s="5">
        <v>0</v>
      </c>
      <c r="Z6574" s="5">
        <v>12</v>
      </c>
      <c r="AA6574" s="5">
        <v>0</v>
      </c>
      <c r="AB6574" s="5">
        <v>3</v>
      </c>
      <c r="AC6574" s="5">
        <v>0</v>
      </c>
      <c r="AD6574" s="5">
        <v>0</v>
      </c>
      <c r="AE6574" s="2">
        <v>30</v>
      </c>
      <c r="AF6574" s="2">
        <v>24</v>
      </c>
      <c r="AG6574" s="2">
        <v>1</v>
      </c>
      <c r="AH6574" s="2">
        <v>0</v>
      </c>
      <c r="AI6574" s="2">
        <v>6</v>
      </c>
      <c r="AJ6574" s="2">
        <v>3</v>
      </c>
      <c r="AK6574" s="2">
        <v>7</v>
      </c>
      <c r="AL6574" s="2">
        <v>2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</row>
    <row r="6575" spans="1:46" x14ac:dyDescent="0.2">
      <c r="A6575" s="2">
        <v>1712379</v>
      </c>
      <c r="B6575" s="2">
        <v>906800</v>
      </c>
      <c r="C6575" s="7">
        <v>25.3341511063634</v>
      </c>
      <c r="D6575" s="7">
        <v>35.050088372116697</v>
      </c>
      <c r="E6575" s="19" t="s">
        <v>6747</v>
      </c>
      <c r="F6575" s="46">
        <f>INDEX(Δεδομένα!$P:$P,MATCH('2021'!E6575,Δεδομένα!$O:$O,0))</f>
        <v>212</v>
      </c>
      <c r="G6575" s="49" t="s">
        <v>6614</v>
      </c>
      <c r="H6575" s="51" t="str">
        <f>INDEX(Δεδομένα!B$1:B$51,MATCH('2021'!G6575,Δεδομένα!A$1:A$51,0))</f>
        <v>ΚΡΗΤΗΣ</v>
      </c>
      <c r="I6575" s="53">
        <f>INDEX(Δεδομένα!E$1:E$13,MATCH('2021'!H6575,Δεδομένα!D$1:D$13,0))</f>
        <v>12</v>
      </c>
      <c r="J6575" s="4">
        <v>44505</v>
      </c>
      <c r="K6575" s="3" t="s">
        <v>297</v>
      </c>
      <c r="L6575" s="17" t="str">
        <f t="shared" si="532"/>
        <v>05/11/2021 12:55</v>
      </c>
      <c r="M6575" s="4">
        <v>44505</v>
      </c>
      <c r="N6575" s="3" t="s">
        <v>458</v>
      </c>
      <c r="O6575" s="17" t="str">
        <f t="shared" si="533"/>
        <v>05/11/2021 19:50</v>
      </c>
      <c r="P6575" s="24">
        <f t="shared" si="534"/>
        <v>0.28819444444525288</v>
      </c>
      <c r="Q6575" s="28">
        <v>0</v>
      </c>
      <c r="R6575" s="27">
        <f t="shared" si="535"/>
        <v>415.00000000116415</v>
      </c>
      <c r="S6575" s="3" t="s">
        <v>4</v>
      </c>
      <c r="T6575" s="3" t="s">
        <v>6748</v>
      </c>
      <c r="U6575" s="3" t="s">
        <v>542</v>
      </c>
      <c r="V6575" s="3" t="s">
        <v>542</v>
      </c>
      <c r="W6575" s="5">
        <v>0</v>
      </c>
      <c r="X6575" s="5">
        <v>0</v>
      </c>
      <c r="Y6575" s="5">
        <v>0</v>
      </c>
      <c r="Z6575" s="5">
        <v>1.5</v>
      </c>
      <c r="AA6575" s="5">
        <v>0</v>
      </c>
      <c r="AB6575" s="5">
        <v>0</v>
      </c>
      <c r="AC6575" s="5">
        <v>0</v>
      </c>
      <c r="AD6575" s="5">
        <v>0</v>
      </c>
      <c r="AE6575" s="2">
        <v>5</v>
      </c>
      <c r="AF6575" s="2">
        <v>0</v>
      </c>
      <c r="AG6575" s="2">
        <v>0</v>
      </c>
      <c r="AH6575" s="2">
        <v>0</v>
      </c>
      <c r="AI6575" s="2">
        <v>0</v>
      </c>
      <c r="AJ6575" s="2">
        <v>2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0</v>
      </c>
    </row>
    <row r="6576" spans="1:46" x14ac:dyDescent="0.2">
      <c r="A6576" s="2">
        <v>1627175</v>
      </c>
      <c r="B6576" s="2">
        <v>815800</v>
      </c>
      <c r="C6576" s="7">
        <v>24.9795616573819</v>
      </c>
      <c r="D6576" s="7">
        <v>35.211731868766698</v>
      </c>
      <c r="E6576" s="19" t="s">
        <v>6761</v>
      </c>
      <c r="F6576" s="46">
        <f>INDEX(Δεδομένα!$P:$P,MATCH('2021'!E6576,Δεδομένα!$O:$O,0))</f>
        <v>213</v>
      </c>
      <c r="G6576" s="49" t="s">
        <v>6614</v>
      </c>
      <c r="H6576" s="51" t="str">
        <f>INDEX(Δεδομένα!B$1:B$51,MATCH('2021'!G6576,Δεδομένα!A$1:A$51,0))</f>
        <v>ΚΡΗΤΗΣ</v>
      </c>
      <c r="I6576" s="53">
        <f>INDEX(Δεδομένα!E$1:E$13,MATCH('2021'!H6576,Δεδομένα!D$1:D$13,0))</f>
        <v>12</v>
      </c>
      <c r="J6576" s="4">
        <v>44198</v>
      </c>
      <c r="K6576" s="3" t="s">
        <v>390</v>
      </c>
      <c r="L6576" s="17" t="str">
        <f t="shared" si="532"/>
        <v>02/01/2021 14:34</v>
      </c>
      <c r="M6576" s="4">
        <v>44198</v>
      </c>
      <c r="N6576" s="3" t="s">
        <v>261</v>
      </c>
      <c r="O6576" s="17" t="str">
        <f t="shared" si="533"/>
        <v>02/01/2021 18:25</v>
      </c>
      <c r="P6576" s="24">
        <f t="shared" si="534"/>
        <v>0.16041666666569654</v>
      </c>
      <c r="Q6576" s="28">
        <v>0</v>
      </c>
      <c r="R6576" s="27">
        <f t="shared" si="535"/>
        <v>230.99999999860302</v>
      </c>
      <c r="S6576" s="3" t="s">
        <v>4</v>
      </c>
      <c r="T6576" s="3" t="s">
        <v>6762</v>
      </c>
      <c r="U6576" s="3" t="s">
        <v>6763</v>
      </c>
      <c r="V6576" s="3" t="s">
        <v>6763</v>
      </c>
      <c r="W6576" s="5">
        <v>0</v>
      </c>
      <c r="X6576" s="5">
        <v>2.5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2">
        <v>6</v>
      </c>
      <c r="AF6576" s="2">
        <v>0</v>
      </c>
      <c r="AG6576" s="2">
        <v>0</v>
      </c>
      <c r="AH6576" s="2">
        <v>0</v>
      </c>
      <c r="AI6576" s="2">
        <v>0</v>
      </c>
      <c r="AJ6576" s="2">
        <v>2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 t="s">
        <v>4</v>
      </c>
      <c r="AT6576" s="2" t="s">
        <v>4</v>
      </c>
    </row>
    <row r="6577" spans="1:46" x14ac:dyDescent="0.2">
      <c r="A6577" s="2">
        <v>1631949</v>
      </c>
      <c r="B6577" s="2">
        <v>0</v>
      </c>
      <c r="E6577" s="19" t="s">
        <v>6761</v>
      </c>
      <c r="F6577" s="46">
        <f>INDEX(Δεδομένα!$P:$P,MATCH('2021'!E6577,Δεδομένα!$O:$O,0))</f>
        <v>213</v>
      </c>
      <c r="G6577" s="49" t="s">
        <v>6614</v>
      </c>
      <c r="H6577" s="51" t="str">
        <f>INDEX(Δεδομένα!B$1:B$51,MATCH('2021'!G6577,Δεδομένα!A$1:A$51,0))</f>
        <v>ΚΡΗΤΗΣ</v>
      </c>
      <c r="I6577" s="53">
        <f>INDEX(Δεδομένα!E$1:E$13,MATCH('2021'!H6577,Δεδομένα!D$1:D$13,0))</f>
        <v>12</v>
      </c>
      <c r="J6577" s="4">
        <v>44219</v>
      </c>
      <c r="K6577" s="3" t="s">
        <v>96</v>
      </c>
      <c r="L6577" s="17" t="str">
        <f t="shared" si="532"/>
        <v>23/01/2021 20:55</v>
      </c>
      <c r="M6577" s="4">
        <v>44219</v>
      </c>
      <c r="N6577" s="3" t="s">
        <v>1821</v>
      </c>
      <c r="O6577" s="17" t="str">
        <f t="shared" si="533"/>
        <v>23/01/2021 21:32</v>
      </c>
      <c r="P6577" s="24">
        <f t="shared" si="534"/>
        <v>2.569444444088731E-2</v>
      </c>
      <c r="Q6577" s="28">
        <v>0</v>
      </c>
      <c r="R6577" s="27">
        <f t="shared" si="535"/>
        <v>36.999999994877726</v>
      </c>
      <c r="S6577" s="3" t="s">
        <v>4</v>
      </c>
      <c r="T6577" s="3" t="s">
        <v>6764</v>
      </c>
      <c r="U6577" s="3" t="s">
        <v>6765</v>
      </c>
      <c r="V6577" s="3" t="s">
        <v>6765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0.2</v>
      </c>
      <c r="AC6577" s="5">
        <v>0</v>
      </c>
      <c r="AD6577" s="5">
        <v>0</v>
      </c>
      <c r="AE6577" s="2">
        <v>4</v>
      </c>
      <c r="AF6577" s="2">
        <v>0</v>
      </c>
      <c r="AG6577" s="2">
        <v>0</v>
      </c>
      <c r="AH6577" s="2">
        <v>0</v>
      </c>
      <c r="AI6577" s="2">
        <v>0</v>
      </c>
      <c r="AJ6577" s="2">
        <v>2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2" t="s">
        <v>4</v>
      </c>
      <c r="AT6577" s="2" t="s">
        <v>4</v>
      </c>
    </row>
    <row r="6578" spans="1:46" x14ac:dyDescent="0.2">
      <c r="A6578" s="2">
        <v>1635875</v>
      </c>
      <c r="B6578" s="2">
        <v>0</v>
      </c>
      <c r="E6578" s="19" t="s">
        <v>6761</v>
      </c>
      <c r="F6578" s="46">
        <f>INDEX(Δεδομένα!$P:$P,MATCH('2021'!E6578,Δεδομένα!$O:$O,0))</f>
        <v>213</v>
      </c>
      <c r="G6578" s="49" t="s">
        <v>6614</v>
      </c>
      <c r="H6578" s="51" t="str">
        <f>INDEX(Δεδομένα!B$1:B$51,MATCH('2021'!G6578,Δεδομένα!A$1:A$51,0))</f>
        <v>ΚΡΗΤΗΣ</v>
      </c>
      <c r="I6578" s="53">
        <f>INDEX(Δεδομένα!E$1:E$13,MATCH('2021'!H6578,Δεδομένα!D$1:D$13,0))</f>
        <v>12</v>
      </c>
      <c r="J6578" s="4">
        <v>44233</v>
      </c>
      <c r="K6578" s="3" t="s">
        <v>387</v>
      </c>
      <c r="L6578" s="17" t="str">
        <f t="shared" si="532"/>
        <v>06/02/2021 15:58</v>
      </c>
      <c r="M6578" s="4">
        <v>44233</v>
      </c>
      <c r="N6578" s="3" t="s">
        <v>526</v>
      </c>
      <c r="O6578" s="17" t="str">
        <f t="shared" si="533"/>
        <v>06/02/2021 17:05</v>
      </c>
      <c r="P6578" s="24">
        <f t="shared" si="534"/>
        <v>4.6527777776645962E-2</v>
      </c>
      <c r="Q6578" s="28">
        <v>0</v>
      </c>
      <c r="R6578" s="27">
        <f t="shared" si="535"/>
        <v>66.999999998370185</v>
      </c>
      <c r="S6578" s="3" t="s">
        <v>4</v>
      </c>
      <c r="T6578" s="3" t="s">
        <v>6762</v>
      </c>
      <c r="U6578" s="3" t="s">
        <v>5623</v>
      </c>
      <c r="V6578" s="3" t="s">
        <v>6766</v>
      </c>
      <c r="W6578" s="5">
        <v>0</v>
      </c>
      <c r="X6578" s="5">
        <v>0</v>
      </c>
      <c r="Y6578" s="5">
        <v>0</v>
      </c>
      <c r="Z6578" s="5">
        <v>2</v>
      </c>
      <c r="AA6578" s="5">
        <v>0</v>
      </c>
      <c r="AB6578" s="5">
        <v>0</v>
      </c>
      <c r="AC6578" s="5">
        <v>0</v>
      </c>
      <c r="AD6578" s="5">
        <v>0</v>
      </c>
      <c r="AE6578" s="2">
        <v>2</v>
      </c>
      <c r="AF6578" s="2">
        <v>0</v>
      </c>
      <c r="AG6578" s="2">
        <v>0</v>
      </c>
      <c r="AH6578" s="2">
        <v>0</v>
      </c>
      <c r="AI6578" s="2">
        <v>0</v>
      </c>
      <c r="AJ6578" s="2">
        <v>1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 t="s">
        <v>4</v>
      </c>
      <c r="AT6578" s="2" t="s">
        <v>4</v>
      </c>
    </row>
    <row r="6579" spans="1:46" x14ac:dyDescent="0.2">
      <c r="A6579" s="2">
        <v>1636110</v>
      </c>
      <c r="B6579" s="2">
        <v>824065</v>
      </c>
      <c r="C6579" s="7">
        <v>25.142547992724602</v>
      </c>
      <c r="D6579" s="7">
        <v>35.283239621061497</v>
      </c>
      <c r="E6579" s="19" t="s">
        <v>6761</v>
      </c>
      <c r="F6579" s="46">
        <f>INDEX(Δεδομένα!$P:$P,MATCH('2021'!E6579,Δεδομένα!$O:$O,0))</f>
        <v>213</v>
      </c>
      <c r="G6579" s="49" t="s">
        <v>6614</v>
      </c>
      <c r="H6579" s="51" t="str">
        <f>INDEX(Δεδομένα!B$1:B$51,MATCH('2021'!G6579,Δεδομένα!A$1:A$51,0))</f>
        <v>ΚΡΗΤΗΣ</v>
      </c>
      <c r="I6579" s="53">
        <f>INDEX(Δεδομένα!E$1:E$13,MATCH('2021'!H6579,Δεδομένα!D$1:D$13,0))</f>
        <v>12</v>
      </c>
      <c r="J6579" s="4">
        <v>44235</v>
      </c>
      <c r="K6579" s="3" t="s">
        <v>921</v>
      </c>
      <c r="L6579" s="17" t="str">
        <f t="shared" si="532"/>
        <v>08/02/2021 00:05</v>
      </c>
      <c r="M6579" s="4">
        <v>44235</v>
      </c>
      <c r="N6579" s="3" t="s">
        <v>2516</v>
      </c>
      <c r="O6579" s="17" t="str">
        <f t="shared" si="533"/>
        <v>08/02/2021 02:05</v>
      </c>
      <c r="P6579" s="24">
        <f t="shared" si="534"/>
        <v>8.3333333335758653E-2</v>
      </c>
      <c r="Q6579" s="28">
        <v>0</v>
      </c>
      <c r="R6579" s="27">
        <f t="shared" si="535"/>
        <v>120.00000000349246</v>
      </c>
      <c r="S6579" s="3" t="s">
        <v>4</v>
      </c>
      <c r="T6579" s="3" t="s">
        <v>6764</v>
      </c>
      <c r="U6579" s="3" t="s">
        <v>6767</v>
      </c>
      <c r="V6579" s="3" t="s">
        <v>6767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0.15</v>
      </c>
      <c r="AD6579" s="5">
        <v>0</v>
      </c>
      <c r="AE6579" s="2">
        <v>3</v>
      </c>
      <c r="AF6579" s="2">
        <v>0</v>
      </c>
      <c r="AG6579" s="2">
        <v>0</v>
      </c>
      <c r="AH6579" s="2">
        <v>0</v>
      </c>
      <c r="AI6579" s="2">
        <v>0</v>
      </c>
      <c r="AJ6579" s="2">
        <v>1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2" t="s">
        <v>4</v>
      </c>
      <c r="AT6579" s="2" t="s">
        <v>4</v>
      </c>
    </row>
    <row r="6580" spans="1:46" x14ac:dyDescent="0.2">
      <c r="A6580" s="2">
        <v>1636091</v>
      </c>
      <c r="B6580" s="2">
        <v>824082</v>
      </c>
      <c r="C6580" s="7">
        <v>25.000129558729</v>
      </c>
      <c r="D6580" s="7">
        <v>35.358116609784197</v>
      </c>
      <c r="E6580" s="19" t="s">
        <v>6761</v>
      </c>
      <c r="F6580" s="46">
        <f>INDEX(Δεδομένα!$P:$P,MATCH('2021'!E6580,Δεδομένα!$O:$O,0))</f>
        <v>213</v>
      </c>
      <c r="G6580" s="49" t="s">
        <v>6614</v>
      </c>
      <c r="H6580" s="51" t="str">
        <f>INDEX(Δεδομένα!B$1:B$51,MATCH('2021'!G6580,Δεδομένα!A$1:A$51,0))</f>
        <v>ΚΡΗΤΗΣ</v>
      </c>
      <c r="I6580" s="53">
        <f>INDEX(Δεδομένα!E$1:E$13,MATCH('2021'!H6580,Δεδομένα!D$1:D$13,0))</f>
        <v>12</v>
      </c>
      <c r="J6580" s="4">
        <v>44235</v>
      </c>
      <c r="K6580" s="3" t="s">
        <v>6768</v>
      </c>
      <c r="L6580" s="17" t="str">
        <f t="shared" si="532"/>
        <v>08/02/2021 06:51</v>
      </c>
      <c r="M6580" s="4">
        <v>44235</v>
      </c>
      <c r="N6580" s="3" t="s">
        <v>146</v>
      </c>
      <c r="O6580" s="17" t="str">
        <f t="shared" si="533"/>
        <v>08/02/2021 16:30</v>
      </c>
      <c r="P6580" s="24">
        <f t="shared" si="534"/>
        <v>0.40208333333430346</v>
      </c>
      <c r="Q6580" s="28">
        <v>0</v>
      </c>
      <c r="R6580" s="27">
        <f t="shared" si="535"/>
        <v>579.00000000139698</v>
      </c>
      <c r="S6580" s="3" t="s">
        <v>4</v>
      </c>
      <c r="T6580" s="3" t="s">
        <v>6762</v>
      </c>
      <c r="U6580" s="3" t="s">
        <v>3526</v>
      </c>
      <c r="V6580" s="3" t="s">
        <v>3526</v>
      </c>
      <c r="W6580" s="5">
        <v>0</v>
      </c>
      <c r="X6580" s="5">
        <v>0</v>
      </c>
      <c r="Y6580" s="5">
        <v>0</v>
      </c>
      <c r="Z6580" s="5">
        <v>4</v>
      </c>
      <c r="AA6580" s="5">
        <v>0</v>
      </c>
      <c r="AB6580" s="5">
        <v>6</v>
      </c>
      <c r="AC6580" s="5">
        <v>0</v>
      </c>
      <c r="AD6580" s="5">
        <v>0</v>
      </c>
      <c r="AE6580" s="2">
        <v>13</v>
      </c>
      <c r="AF6580" s="2">
        <v>4</v>
      </c>
      <c r="AG6580" s="2">
        <v>0</v>
      </c>
      <c r="AH6580" s="2">
        <v>0</v>
      </c>
      <c r="AI6580" s="2">
        <v>0</v>
      </c>
      <c r="AJ6580" s="2">
        <v>6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0</v>
      </c>
      <c r="AR6580" s="2">
        <v>0</v>
      </c>
      <c r="AS6580" s="2" t="s">
        <v>4</v>
      </c>
      <c r="AT6580" s="2" t="s">
        <v>4</v>
      </c>
    </row>
    <row r="6581" spans="1:46" x14ac:dyDescent="0.2">
      <c r="A6581" s="2">
        <v>1636136</v>
      </c>
      <c r="B6581" s="2">
        <v>824324</v>
      </c>
      <c r="C6581" s="7">
        <v>25.1832890951774</v>
      </c>
      <c r="D6581" s="7">
        <v>35.177594798815001</v>
      </c>
      <c r="E6581" s="19" t="s">
        <v>6761</v>
      </c>
      <c r="F6581" s="46">
        <f>INDEX(Δεδομένα!$P:$P,MATCH('2021'!E6581,Δεδομένα!$O:$O,0))</f>
        <v>213</v>
      </c>
      <c r="G6581" s="49" t="s">
        <v>6614</v>
      </c>
      <c r="H6581" s="51" t="str">
        <f>INDEX(Δεδομένα!B$1:B$51,MATCH('2021'!G6581,Δεδομένα!A$1:A$51,0))</f>
        <v>ΚΡΗΤΗΣ</v>
      </c>
      <c r="I6581" s="53">
        <f>INDEX(Δεδομένα!E$1:E$13,MATCH('2021'!H6581,Δεδομένα!D$1:D$13,0))</f>
        <v>12</v>
      </c>
      <c r="J6581" s="4">
        <v>44235</v>
      </c>
      <c r="K6581" s="3" t="s">
        <v>502</v>
      </c>
      <c r="L6581" s="17" t="str">
        <f t="shared" si="532"/>
        <v>08/02/2021 19:30</v>
      </c>
      <c r="M6581" s="4">
        <v>44235</v>
      </c>
      <c r="N6581" s="3" t="s">
        <v>43</v>
      </c>
      <c r="O6581" s="17" t="str">
        <f t="shared" si="533"/>
        <v>08/02/2021 21:30</v>
      </c>
      <c r="P6581" s="24">
        <f t="shared" si="534"/>
        <v>8.3333333335758653E-2</v>
      </c>
      <c r="Q6581" s="28">
        <v>0</v>
      </c>
      <c r="R6581" s="27">
        <f t="shared" si="535"/>
        <v>120.00000000349246</v>
      </c>
      <c r="S6581" s="3" t="s">
        <v>4</v>
      </c>
      <c r="T6581" s="3" t="s">
        <v>6696</v>
      </c>
      <c r="U6581" s="3" t="s">
        <v>6769</v>
      </c>
      <c r="V6581" s="3" t="s">
        <v>5431</v>
      </c>
      <c r="W6581" s="5">
        <v>0</v>
      </c>
      <c r="X6581" s="5">
        <v>0</v>
      </c>
      <c r="Y6581" s="5">
        <v>0</v>
      </c>
      <c r="Z6581" s="5">
        <v>2</v>
      </c>
      <c r="AA6581" s="5">
        <v>0</v>
      </c>
      <c r="AB6581" s="5">
        <v>0</v>
      </c>
      <c r="AC6581" s="5">
        <v>0</v>
      </c>
      <c r="AD6581" s="5">
        <v>0</v>
      </c>
      <c r="AE6581" s="2">
        <v>4</v>
      </c>
      <c r="AF6581" s="2">
        <v>0</v>
      </c>
      <c r="AG6581" s="2">
        <v>0</v>
      </c>
      <c r="AH6581" s="2">
        <v>0</v>
      </c>
      <c r="AI6581" s="2">
        <v>0</v>
      </c>
      <c r="AJ6581" s="2">
        <v>2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  <c r="AS6581" s="2" t="s">
        <v>4</v>
      </c>
      <c r="AT6581" s="2" t="s">
        <v>4</v>
      </c>
    </row>
    <row r="6582" spans="1:46" x14ac:dyDescent="0.2">
      <c r="A6582" s="2">
        <v>1642792</v>
      </c>
      <c r="B6582" s="2">
        <v>824623</v>
      </c>
      <c r="C6582" s="7">
        <v>25.101947692080198</v>
      </c>
      <c r="D6582" s="7">
        <v>35.1869182996464</v>
      </c>
      <c r="E6582" s="19" t="s">
        <v>6761</v>
      </c>
      <c r="F6582" s="46">
        <f>INDEX(Δεδομένα!$P:$P,MATCH('2021'!E6582,Δεδομένα!$O:$O,0))</f>
        <v>213</v>
      </c>
      <c r="G6582" s="49" t="s">
        <v>6614</v>
      </c>
      <c r="H6582" s="51" t="str">
        <f>INDEX(Δεδομένα!B$1:B$51,MATCH('2021'!G6582,Δεδομένα!A$1:A$51,0))</f>
        <v>ΚΡΗΤΗΣ</v>
      </c>
      <c r="I6582" s="53">
        <f>INDEX(Δεδομένα!E$1:E$13,MATCH('2021'!H6582,Δεδομένα!D$1:D$13,0))</f>
        <v>12</v>
      </c>
      <c r="J6582" s="4">
        <v>44237</v>
      </c>
      <c r="K6582" s="3" t="s">
        <v>535</v>
      </c>
      <c r="L6582" s="17" t="str">
        <f t="shared" si="532"/>
        <v>10/02/2021 09:30</v>
      </c>
      <c r="M6582" s="4">
        <v>44237</v>
      </c>
      <c r="N6582" s="3" t="s">
        <v>1923</v>
      </c>
      <c r="O6582" s="17" t="str">
        <f t="shared" si="533"/>
        <v>10/02/2021 10:45</v>
      </c>
      <c r="P6582" s="24">
        <f t="shared" si="534"/>
        <v>5.2083333328482695E-2</v>
      </c>
      <c r="Q6582" s="28">
        <v>0</v>
      </c>
      <c r="R6582" s="27">
        <f t="shared" si="535"/>
        <v>74.999999993015081</v>
      </c>
      <c r="S6582" s="3" t="s">
        <v>4</v>
      </c>
      <c r="T6582" s="3" t="s">
        <v>6764</v>
      </c>
      <c r="U6582" s="3" t="s">
        <v>2192</v>
      </c>
      <c r="V6582" s="3" t="s">
        <v>6770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0.1</v>
      </c>
      <c r="AD6582" s="5">
        <v>0</v>
      </c>
      <c r="AE6582" s="2">
        <v>3</v>
      </c>
      <c r="AF6582" s="2">
        <v>0</v>
      </c>
      <c r="AG6582" s="2">
        <v>0</v>
      </c>
      <c r="AH6582" s="2">
        <v>0</v>
      </c>
      <c r="AI6582" s="2">
        <v>0</v>
      </c>
      <c r="AJ6582" s="2">
        <v>1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 t="s">
        <v>4</v>
      </c>
      <c r="AT6582" s="2" t="s">
        <v>4</v>
      </c>
    </row>
    <row r="6583" spans="1:46" x14ac:dyDescent="0.2">
      <c r="A6583" s="2">
        <v>1637876</v>
      </c>
      <c r="B6583" s="2">
        <v>824893</v>
      </c>
      <c r="C6583" s="7">
        <v>24.963824834208399</v>
      </c>
      <c r="D6583" s="7">
        <v>35.352072772371102</v>
      </c>
      <c r="E6583" s="19" t="s">
        <v>6761</v>
      </c>
      <c r="F6583" s="46">
        <f>INDEX(Δεδομένα!$P:$P,MATCH('2021'!E6583,Δεδομένα!$O:$O,0))</f>
        <v>213</v>
      </c>
      <c r="G6583" s="49" t="s">
        <v>6614</v>
      </c>
      <c r="H6583" s="51" t="str">
        <f>INDEX(Δεδομένα!B$1:B$51,MATCH('2021'!G6583,Δεδομένα!A$1:A$51,0))</f>
        <v>ΚΡΗΤΗΣ</v>
      </c>
      <c r="I6583" s="53">
        <f>INDEX(Δεδομένα!E$1:E$13,MATCH('2021'!H6583,Δεδομένα!D$1:D$13,0))</f>
        <v>12</v>
      </c>
      <c r="J6583" s="4">
        <v>44238</v>
      </c>
      <c r="K6583" s="3" t="s">
        <v>237</v>
      </c>
      <c r="L6583" s="17" t="str">
        <f t="shared" si="532"/>
        <v>11/02/2021 12:30</v>
      </c>
      <c r="M6583" s="4">
        <v>44238</v>
      </c>
      <c r="N6583" s="3" t="s">
        <v>526</v>
      </c>
      <c r="O6583" s="17" t="str">
        <f t="shared" si="533"/>
        <v>11/02/2021 17:05</v>
      </c>
      <c r="P6583" s="24">
        <f t="shared" si="534"/>
        <v>0.19097222221898846</v>
      </c>
      <c r="Q6583" s="28">
        <v>0</v>
      </c>
      <c r="R6583" s="27">
        <f t="shared" si="535"/>
        <v>274.99999999534339</v>
      </c>
      <c r="S6583" s="3" t="s">
        <v>4</v>
      </c>
      <c r="T6583" s="3" t="s">
        <v>6762</v>
      </c>
      <c r="U6583" s="3" t="s">
        <v>6771</v>
      </c>
      <c r="V6583" s="3" t="s">
        <v>6771</v>
      </c>
      <c r="W6583" s="5">
        <v>0</v>
      </c>
      <c r="X6583" s="5">
        <v>1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2">
        <v>8</v>
      </c>
      <c r="AF6583" s="2">
        <v>0</v>
      </c>
      <c r="AG6583" s="2">
        <v>0</v>
      </c>
      <c r="AH6583" s="2">
        <v>0</v>
      </c>
      <c r="AI6583" s="2">
        <v>0</v>
      </c>
      <c r="AJ6583" s="2">
        <v>4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 t="s">
        <v>4</v>
      </c>
      <c r="AT6583" s="2" t="s">
        <v>4</v>
      </c>
    </row>
    <row r="6584" spans="1:46" x14ac:dyDescent="0.2">
      <c r="A6584" s="2">
        <v>1636969</v>
      </c>
      <c r="B6584" s="2">
        <v>0</v>
      </c>
      <c r="E6584" s="19" t="s">
        <v>6761</v>
      </c>
      <c r="F6584" s="46">
        <f>INDEX(Δεδομένα!$P:$P,MATCH('2021'!E6584,Δεδομένα!$O:$O,0))</f>
        <v>213</v>
      </c>
      <c r="G6584" s="49" t="s">
        <v>6614</v>
      </c>
      <c r="H6584" s="51" t="str">
        <f>INDEX(Δεδομένα!B$1:B$51,MATCH('2021'!G6584,Δεδομένα!A$1:A$51,0))</f>
        <v>ΚΡΗΤΗΣ</v>
      </c>
      <c r="I6584" s="53">
        <f>INDEX(Δεδομένα!E$1:E$13,MATCH('2021'!H6584,Δεδομένα!D$1:D$13,0))</f>
        <v>12</v>
      </c>
      <c r="J6584" s="4">
        <v>44239</v>
      </c>
      <c r="K6584" s="3" t="s">
        <v>237</v>
      </c>
      <c r="L6584" s="17" t="str">
        <f t="shared" si="532"/>
        <v>12/02/2021 12:30</v>
      </c>
      <c r="M6584" s="4">
        <v>44239</v>
      </c>
      <c r="N6584" s="3" t="s">
        <v>522</v>
      </c>
      <c r="O6584" s="17" t="str">
        <f t="shared" si="533"/>
        <v>12/02/2021 15:15</v>
      </c>
      <c r="P6584" s="24">
        <f t="shared" si="534"/>
        <v>0.11458333332848269</v>
      </c>
      <c r="Q6584" s="28">
        <v>0</v>
      </c>
      <c r="R6584" s="27">
        <f t="shared" si="535"/>
        <v>164.99999999301508</v>
      </c>
      <c r="S6584" s="3" t="s">
        <v>4</v>
      </c>
      <c r="T6584" s="3" t="s">
        <v>6762</v>
      </c>
      <c r="U6584" s="3" t="s">
        <v>6763</v>
      </c>
      <c r="V6584" s="3" t="s">
        <v>6763</v>
      </c>
      <c r="W6584" s="5">
        <v>0</v>
      </c>
      <c r="X6584" s="5">
        <v>0</v>
      </c>
      <c r="Y6584" s="5">
        <v>0</v>
      </c>
      <c r="Z6584" s="5">
        <v>0</v>
      </c>
      <c r="AA6584" s="5">
        <v>0.8</v>
      </c>
      <c r="AB6584" s="5">
        <v>0.2</v>
      </c>
      <c r="AC6584" s="5">
        <v>0</v>
      </c>
      <c r="AD6584" s="5">
        <v>0</v>
      </c>
      <c r="AE6584" s="2">
        <v>3</v>
      </c>
      <c r="AF6584" s="2">
        <v>0</v>
      </c>
      <c r="AG6584" s="2">
        <v>0</v>
      </c>
      <c r="AH6584" s="2">
        <v>0</v>
      </c>
      <c r="AI6584" s="2">
        <v>0</v>
      </c>
      <c r="AJ6584" s="2">
        <v>1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 t="s">
        <v>4</v>
      </c>
      <c r="AT6584" s="2" t="s">
        <v>4</v>
      </c>
    </row>
    <row r="6585" spans="1:46" x14ac:dyDescent="0.2">
      <c r="A6585" s="2">
        <v>1637887</v>
      </c>
      <c r="B6585" s="2">
        <v>825642</v>
      </c>
      <c r="C6585" s="7">
        <v>25.1545447131606</v>
      </c>
      <c r="D6585" s="7">
        <v>35.328240169611298</v>
      </c>
      <c r="E6585" s="19" t="s">
        <v>6761</v>
      </c>
      <c r="F6585" s="46">
        <f>INDEX(Δεδομένα!$P:$P,MATCH('2021'!E6585,Δεδομένα!$O:$O,0))</f>
        <v>213</v>
      </c>
      <c r="G6585" s="49" t="s">
        <v>6614</v>
      </c>
      <c r="H6585" s="51" t="str">
        <f>INDEX(Δεδομένα!B$1:B$51,MATCH('2021'!G6585,Δεδομένα!A$1:A$51,0))</f>
        <v>ΚΡΗΤΗΣ</v>
      </c>
      <c r="I6585" s="53">
        <f>INDEX(Δεδομένα!E$1:E$13,MATCH('2021'!H6585,Δεδομένα!D$1:D$13,0))</f>
        <v>12</v>
      </c>
      <c r="J6585" s="4">
        <v>44241</v>
      </c>
      <c r="K6585" s="3" t="s">
        <v>1707</v>
      </c>
      <c r="L6585" s="17" t="str">
        <f t="shared" si="532"/>
        <v>14/02/2021 11:33</v>
      </c>
      <c r="M6585" s="4">
        <v>44241</v>
      </c>
      <c r="N6585" s="3" t="s">
        <v>140</v>
      </c>
      <c r="O6585" s="17" t="str">
        <f t="shared" si="533"/>
        <v>14/02/2021 12:21</v>
      </c>
      <c r="P6585" s="24">
        <f t="shared" si="534"/>
        <v>3.3333333332848269E-2</v>
      </c>
      <c r="Q6585" s="28">
        <v>0</v>
      </c>
      <c r="R6585" s="27">
        <f t="shared" si="535"/>
        <v>47.999999999301508</v>
      </c>
      <c r="S6585" s="3" t="s">
        <v>4</v>
      </c>
      <c r="T6585" s="3" t="s">
        <v>6764</v>
      </c>
      <c r="U6585" s="3" t="s">
        <v>6772</v>
      </c>
      <c r="V6585" s="3" t="s">
        <v>4187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0.3</v>
      </c>
      <c r="AD6585" s="5">
        <v>0</v>
      </c>
      <c r="AE6585" s="2">
        <v>4</v>
      </c>
      <c r="AF6585" s="2">
        <v>0</v>
      </c>
      <c r="AG6585" s="2">
        <v>0</v>
      </c>
      <c r="AH6585" s="2">
        <v>0</v>
      </c>
      <c r="AI6585" s="2">
        <v>0</v>
      </c>
      <c r="AJ6585" s="2">
        <v>2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 t="s">
        <v>4</v>
      </c>
      <c r="AT6585" s="2" t="s">
        <v>4</v>
      </c>
    </row>
    <row r="6586" spans="1:46" x14ac:dyDescent="0.2">
      <c r="A6586" s="2">
        <v>1637898</v>
      </c>
      <c r="B6586" s="2">
        <v>825789</v>
      </c>
      <c r="C6586" s="7">
        <v>25.051863106744001</v>
      </c>
      <c r="D6586" s="7">
        <v>35.298527283195597</v>
      </c>
      <c r="E6586" s="19" t="s">
        <v>6761</v>
      </c>
      <c r="F6586" s="46">
        <f>INDEX(Δεδομένα!$P:$P,MATCH('2021'!E6586,Δεδομένα!$O:$O,0))</f>
        <v>213</v>
      </c>
      <c r="G6586" s="49" t="s">
        <v>6614</v>
      </c>
      <c r="H6586" s="51" t="str">
        <f>INDEX(Δεδομένα!B$1:B$51,MATCH('2021'!G6586,Δεδομένα!A$1:A$51,0))</f>
        <v>ΚΡΗΤΗΣ</v>
      </c>
      <c r="I6586" s="53">
        <f>INDEX(Δεδομένα!E$1:E$13,MATCH('2021'!H6586,Δεδομένα!D$1:D$13,0))</f>
        <v>12</v>
      </c>
      <c r="J6586" s="4">
        <v>44241</v>
      </c>
      <c r="K6586" s="3" t="s">
        <v>462</v>
      </c>
      <c r="L6586" s="17" t="str">
        <f t="shared" si="532"/>
        <v>14/02/2021 17:50</v>
      </c>
      <c r="M6586" s="4">
        <v>44241</v>
      </c>
      <c r="N6586" s="3" t="s">
        <v>902</v>
      </c>
      <c r="O6586" s="17" t="str">
        <f t="shared" si="533"/>
        <v>14/02/2021 19:25</v>
      </c>
      <c r="P6586" s="24">
        <f t="shared" si="534"/>
        <v>6.5972222226264421E-2</v>
      </c>
      <c r="Q6586" s="28">
        <v>0</v>
      </c>
      <c r="R6586" s="27">
        <f t="shared" si="535"/>
        <v>95.000000005820766</v>
      </c>
      <c r="S6586" s="3" t="s">
        <v>4</v>
      </c>
      <c r="T6586" s="3" t="s">
        <v>6762</v>
      </c>
      <c r="U6586" s="3" t="s">
        <v>6773</v>
      </c>
      <c r="V6586" s="3" t="s">
        <v>6774</v>
      </c>
      <c r="W6586" s="5">
        <v>0</v>
      </c>
      <c r="X6586" s="5">
        <v>0</v>
      </c>
      <c r="Y6586" s="5">
        <v>0</v>
      </c>
      <c r="Z6586" s="5">
        <v>0.5</v>
      </c>
      <c r="AA6586" s="5">
        <v>0</v>
      </c>
      <c r="AB6586" s="5">
        <v>0</v>
      </c>
      <c r="AC6586" s="5">
        <v>0</v>
      </c>
      <c r="AD6586" s="5">
        <v>0</v>
      </c>
      <c r="AE6586" s="2">
        <v>2</v>
      </c>
      <c r="AF6586" s="2">
        <v>0</v>
      </c>
      <c r="AG6586" s="2">
        <v>0</v>
      </c>
      <c r="AH6586" s="2">
        <v>0</v>
      </c>
      <c r="AI6586" s="2">
        <v>0</v>
      </c>
      <c r="AJ6586" s="2">
        <v>1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  <c r="AS6586" s="2" t="s">
        <v>4</v>
      </c>
      <c r="AT6586" s="2" t="s">
        <v>4</v>
      </c>
    </row>
    <row r="6587" spans="1:46" x14ac:dyDescent="0.2">
      <c r="A6587" s="2">
        <v>1640800</v>
      </c>
      <c r="B6587" s="2">
        <v>830703</v>
      </c>
      <c r="D6587" s="2"/>
      <c r="E6587" s="19" t="s">
        <v>6761</v>
      </c>
      <c r="F6587" s="46">
        <f>INDEX(Δεδομένα!$P:$P,MATCH('2021'!E6587,Δεδομένα!$O:$O,0))</f>
        <v>213</v>
      </c>
      <c r="G6587" s="49" t="s">
        <v>6614</v>
      </c>
      <c r="H6587" s="51" t="str">
        <f>INDEX(Δεδομένα!B$1:B$51,MATCH('2021'!G6587,Δεδομένα!A$1:A$51,0))</f>
        <v>ΚΡΗΤΗΣ</v>
      </c>
      <c r="I6587" s="53">
        <f>INDEX(Δεδομένα!E$1:E$13,MATCH('2021'!H6587,Δεδομένα!D$1:D$13,0))</f>
        <v>12</v>
      </c>
      <c r="J6587" s="4">
        <v>44247</v>
      </c>
      <c r="K6587" s="3" t="s">
        <v>29</v>
      </c>
      <c r="L6587" s="17" t="str">
        <f t="shared" si="532"/>
        <v>20/02/2021 10:25</v>
      </c>
      <c r="M6587" s="4">
        <v>44247</v>
      </c>
      <c r="N6587" s="3" t="s">
        <v>1078</v>
      </c>
      <c r="O6587" s="17" t="str">
        <f t="shared" si="533"/>
        <v>20/02/2021 11:10</v>
      </c>
      <c r="P6587" s="24">
        <f t="shared" si="534"/>
        <v>3.125E-2</v>
      </c>
      <c r="Q6587" s="28">
        <v>0</v>
      </c>
      <c r="R6587" s="27">
        <f t="shared" si="535"/>
        <v>45</v>
      </c>
      <c r="S6587" s="3" t="s">
        <v>4</v>
      </c>
      <c r="T6587" s="3" t="s">
        <v>6764</v>
      </c>
      <c r="U6587" s="3" t="s">
        <v>6772</v>
      </c>
      <c r="V6587" s="3" t="s">
        <v>6775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0.5</v>
      </c>
      <c r="AD6587" s="5">
        <v>0</v>
      </c>
      <c r="AE6587" s="2">
        <v>2</v>
      </c>
      <c r="AF6587" s="2">
        <v>0</v>
      </c>
      <c r="AG6587" s="2">
        <v>0</v>
      </c>
      <c r="AH6587" s="2">
        <v>0</v>
      </c>
      <c r="AI6587" s="2">
        <v>0</v>
      </c>
      <c r="AJ6587" s="2">
        <v>1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 t="s">
        <v>4</v>
      </c>
      <c r="AT6587" s="2" t="s">
        <v>4</v>
      </c>
    </row>
    <row r="6588" spans="1:46" x14ac:dyDescent="0.2">
      <c r="A6588" s="2">
        <v>1649566</v>
      </c>
      <c r="B6588" s="2">
        <v>0</v>
      </c>
      <c r="D6588" s="2"/>
      <c r="E6588" s="19" t="s">
        <v>6761</v>
      </c>
      <c r="F6588" s="46">
        <f>INDEX(Δεδομένα!$P:$P,MATCH('2021'!E6588,Δεδομένα!$O:$O,0))</f>
        <v>213</v>
      </c>
      <c r="G6588" s="49" t="s">
        <v>6614</v>
      </c>
      <c r="H6588" s="51" t="str">
        <f>INDEX(Δεδομένα!B$1:B$51,MATCH('2021'!G6588,Δεδομένα!A$1:A$51,0))</f>
        <v>ΚΡΗΤΗΣ</v>
      </c>
      <c r="I6588" s="53">
        <f>INDEX(Δεδομένα!E$1:E$13,MATCH('2021'!H6588,Δεδομένα!D$1:D$13,0))</f>
        <v>12</v>
      </c>
      <c r="J6588" s="4">
        <v>44273</v>
      </c>
      <c r="K6588" s="3" t="s">
        <v>775</v>
      </c>
      <c r="L6588" s="17" t="str">
        <f t="shared" si="532"/>
        <v>18/03/2021 10:05</v>
      </c>
      <c r="M6588" s="4">
        <v>44273</v>
      </c>
      <c r="N6588" s="3" t="s">
        <v>241</v>
      </c>
      <c r="O6588" s="17" t="str">
        <f t="shared" si="533"/>
        <v>18/03/2021 13:15</v>
      </c>
      <c r="P6588" s="24">
        <f t="shared" si="534"/>
        <v>0.13194444444525288</v>
      </c>
      <c r="Q6588" s="28">
        <v>0</v>
      </c>
      <c r="R6588" s="27">
        <f t="shared" si="535"/>
        <v>190.00000000116415</v>
      </c>
      <c r="S6588" s="3" t="s">
        <v>4</v>
      </c>
      <c r="T6588" s="3" t="s">
        <v>6762</v>
      </c>
      <c r="U6588" s="3" t="s">
        <v>6776</v>
      </c>
      <c r="V6588" s="3" t="s">
        <v>6776</v>
      </c>
      <c r="W6588" s="5">
        <v>0</v>
      </c>
      <c r="X6588" s="5">
        <v>0</v>
      </c>
      <c r="Y6588" s="5">
        <v>0</v>
      </c>
      <c r="Z6588" s="5">
        <v>1</v>
      </c>
      <c r="AA6588" s="5">
        <v>0</v>
      </c>
      <c r="AB6588" s="5">
        <v>0</v>
      </c>
      <c r="AC6588" s="5">
        <v>0</v>
      </c>
      <c r="AD6588" s="5">
        <v>0</v>
      </c>
      <c r="AE6588" s="2">
        <v>4</v>
      </c>
      <c r="AF6588" s="2">
        <v>0</v>
      </c>
      <c r="AG6588" s="2">
        <v>0</v>
      </c>
      <c r="AH6588" s="2">
        <v>0</v>
      </c>
      <c r="AI6588" s="2">
        <v>0</v>
      </c>
      <c r="AJ6588" s="2">
        <v>2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 t="s">
        <v>4</v>
      </c>
      <c r="AT6588" s="2" t="s">
        <v>4</v>
      </c>
    </row>
    <row r="6589" spans="1:46" x14ac:dyDescent="0.2">
      <c r="A6589" s="2">
        <v>1649008</v>
      </c>
      <c r="B6589" s="2">
        <v>0</v>
      </c>
      <c r="D6589" s="2"/>
      <c r="E6589" s="19" t="s">
        <v>6761</v>
      </c>
      <c r="F6589" s="46">
        <f>INDEX(Δεδομένα!$P:$P,MATCH('2021'!E6589,Δεδομένα!$O:$O,0))</f>
        <v>213</v>
      </c>
      <c r="G6589" s="49" t="s">
        <v>6614</v>
      </c>
      <c r="H6589" s="51" t="str">
        <f>INDEX(Δεδομένα!B$1:B$51,MATCH('2021'!G6589,Δεδομένα!A$1:A$51,0))</f>
        <v>ΚΡΗΤΗΣ</v>
      </c>
      <c r="I6589" s="53">
        <f>INDEX(Δεδομένα!E$1:E$13,MATCH('2021'!H6589,Δεδομένα!D$1:D$13,0))</f>
        <v>12</v>
      </c>
      <c r="J6589" s="4">
        <v>44274</v>
      </c>
      <c r="K6589" s="3" t="s">
        <v>88</v>
      </c>
      <c r="L6589" s="17" t="str">
        <f t="shared" si="532"/>
        <v>19/03/2021 10:30</v>
      </c>
      <c r="M6589" s="4">
        <v>44274</v>
      </c>
      <c r="N6589" s="3" t="s">
        <v>481</v>
      </c>
      <c r="O6589" s="17" t="str">
        <f t="shared" si="533"/>
        <v>19/03/2021 14:20</v>
      </c>
      <c r="P6589" s="24">
        <f t="shared" si="534"/>
        <v>0.15972222221898846</v>
      </c>
      <c r="Q6589" s="28">
        <v>0</v>
      </c>
      <c r="R6589" s="27">
        <f t="shared" si="535"/>
        <v>229.99999999534339</v>
      </c>
      <c r="S6589" s="3" t="s">
        <v>4</v>
      </c>
      <c r="T6589" s="3" t="s">
        <v>6764</v>
      </c>
      <c r="U6589" s="3" t="s">
        <v>6772</v>
      </c>
      <c r="V6589" s="3" t="s">
        <v>6777</v>
      </c>
      <c r="W6589" s="5">
        <v>0</v>
      </c>
      <c r="X6589" s="5">
        <v>0</v>
      </c>
      <c r="Y6589" s="5">
        <v>0</v>
      </c>
      <c r="Z6589" s="5">
        <v>0.5</v>
      </c>
      <c r="AA6589" s="5">
        <v>0</v>
      </c>
      <c r="AB6589" s="5">
        <v>0</v>
      </c>
      <c r="AC6589" s="5">
        <v>0</v>
      </c>
      <c r="AD6589" s="5">
        <v>0</v>
      </c>
      <c r="AE6589" s="2">
        <v>4</v>
      </c>
      <c r="AF6589" s="2">
        <v>0</v>
      </c>
      <c r="AG6589" s="2">
        <v>0</v>
      </c>
      <c r="AH6589" s="2">
        <v>0</v>
      </c>
      <c r="AI6589" s="2">
        <v>0</v>
      </c>
      <c r="AJ6589" s="2">
        <v>2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2" t="s">
        <v>4</v>
      </c>
      <c r="AT6589" s="2" t="s">
        <v>4</v>
      </c>
    </row>
    <row r="6590" spans="1:46" x14ac:dyDescent="0.2">
      <c r="A6590" s="2">
        <v>1658926</v>
      </c>
      <c r="B6590" s="2">
        <v>843106</v>
      </c>
      <c r="C6590" s="7">
        <v>24.974765570509</v>
      </c>
      <c r="D6590" s="7">
        <v>35.352906337038497</v>
      </c>
      <c r="E6590" s="19" t="s">
        <v>6761</v>
      </c>
      <c r="F6590" s="46">
        <f>INDEX(Δεδομένα!$P:$P,MATCH('2021'!E6590,Δεδομένα!$O:$O,0))</f>
        <v>213</v>
      </c>
      <c r="G6590" s="49" t="s">
        <v>6614</v>
      </c>
      <c r="H6590" s="51" t="str">
        <f>INDEX(Δεδομένα!B$1:B$51,MATCH('2021'!G6590,Δεδομένα!A$1:A$51,0))</f>
        <v>ΚΡΗΤΗΣ</v>
      </c>
      <c r="I6590" s="53">
        <f>INDEX(Δεδομένα!E$1:E$13,MATCH('2021'!H6590,Δεδομένα!D$1:D$13,0))</f>
        <v>12</v>
      </c>
      <c r="J6590" s="4">
        <v>44291</v>
      </c>
      <c r="K6590" s="3" t="s">
        <v>619</v>
      </c>
      <c r="L6590" s="17" t="str">
        <f t="shared" si="532"/>
        <v>05/04/2021 14:13</v>
      </c>
      <c r="M6590" s="4">
        <v>44292</v>
      </c>
      <c r="N6590" s="3" t="s">
        <v>588</v>
      </c>
      <c r="O6590" s="17" t="str">
        <f t="shared" si="533"/>
        <v>06/04/2021 07:37</v>
      </c>
      <c r="P6590" s="24">
        <f t="shared" si="534"/>
        <v>0.72499999999854481</v>
      </c>
      <c r="Q6590" s="28">
        <v>0</v>
      </c>
      <c r="R6590" s="27">
        <f t="shared" si="535"/>
        <v>1043.9999999979045</v>
      </c>
      <c r="S6590" s="3" t="s">
        <v>4</v>
      </c>
      <c r="T6590" s="3" t="s">
        <v>6762</v>
      </c>
      <c r="U6590" s="3" t="s">
        <v>6771</v>
      </c>
      <c r="V6590" s="3" t="s">
        <v>6771</v>
      </c>
      <c r="W6590" s="5">
        <v>0</v>
      </c>
      <c r="X6590" s="5">
        <v>15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2">
        <v>28</v>
      </c>
      <c r="AF6590" s="2">
        <v>9</v>
      </c>
      <c r="AG6590" s="2">
        <v>0</v>
      </c>
      <c r="AH6590" s="2">
        <v>0</v>
      </c>
      <c r="AI6590" s="2">
        <v>2</v>
      </c>
      <c r="AJ6590" s="2">
        <v>22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 t="s">
        <v>4</v>
      </c>
      <c r="AT6590" s="2" t="s">
        <v>4</v>
      </c>
    </row>
    <row r="6591" spans="1:46" x14ac:dyDescent="0.2">
      <c r="A6591" s="2">
        <v>1660074</v>
      </c>
      <c r="B6591" s="2">
        <v>843564</v>
      </c>
      <c r="C6591" s="7">
        <v>25.0563370765448</v>
      </c>
      <c r="D6591" s="7">
        <v>35.330792148627097</v>
      </c>
      <c r="E6591" s="19" t="s">
        <v>6761</v>
      </c>
      <c r="F6591" s="46">
        <f>INDEX(Δεδομένα!$P:$P,MATCH('2021'!E6591,Δεδομένα!$O:$O,0))</f>
        <v>213</v>
      </c>
      <c r="G6591" s="49" t="s">
        <v>6614</v>
      </c>
      <c r="H6591" s="51" t="str">
        <f>INDEX(Δεδομένα!B$1:B$51,MATCH('2021'!G6591,Δεδομένα!A$1:A$51,0))</f>
        <v>ΚΡΗΤΗΣ</v>
      </c>
      <c r="I6591" s="53">
        <f>INDEX(Δεδομένα!E$1:E$13,MATCH('2021'!H6591,Δεδομένα!D$1:D$13,0))</f>
        <v>12</v>
      </c>
      <c r="J6591" s="4">
        <v>44293</v>
      </c>
      <c r="K6591" s="3" t="s">
        <v>522</v>
      </c>
      <c r="L6591" s="17" t="str">
        <f t="shared" si="532"/>
        <v>07/04/2021 15:15</v>
      </c>
      <c r="M6591" s="4">
        <v>44293</v>
      </c>
      <c r="N6591" s="3" t="s">
        <v>387</v>
      </c>
      <c r="O6591" s="17" t="str">
        <f t="shared" si="533"/>
        <v>07/04/2021 15:58</v>
      </c>
      <c r="P6591" s="24">
        <f t="shared" si="534"/>
        <v>2.9861111113859806E-2</v>
      </c>
      <c r="Q6591" s="28">
        <v>0</v>
      </c>
      <c r="R6591" s="27">
        <f t="shared" si="535"/>
        <v>43.000000003958121</v>
      </c>
      <c r="S6591" s="3" t="s">
        <v>4</v>
      </c>
      <c r="T6591" s="3" t="s">
        <v>6762</v>
      </c>
      <c r="U6591" s="3" t="s">
        <v>6778</v>
      </c>
      <c r="V6591" s="3" t="s">
        <v>6779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0.1</v>
      </c>
      <c r="AD6591" s="5">
        <v>0</v>
      </c>
      <c r="AE6591" s="2">
        <v>2</v>
      </c>
      <c r="AF6591" s="2">
        <v>0</v>
      </c>
      <c r="AG6591" s="2">
        <v>0</v>
      </c>
      <c r="AH6591" s="2">
        <v>0</v>
      </c>
      <c r="AI6591" s="2">
        <v>0</v>
      </c>
      <c r="AJ6591" s="2">
        <v>1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 t="s">
        <v>4</v>
      </c>
      <c r="AT6591" s="2" t="s">
        <v>4</v>
      </c>
    </row>
    <row r="6592" spans="1:46" x14ac:dyDescent="0.2">
      <c r="A6592" s="2">
        <v>1655008</v>
      </c>
      <c r="B6592" s="2">
        <v>843814</v>
      </c>
      <c r="C6592" s="7">
        <v>25.0934476158357</v>
      </c>
      <c r="D6592" s="7">
        <v>35.185038238685301</v>
      </c>
      <c r="E6592" s="19" t="s">
        <v>6761</v>
      </c>
      <c r="F6592" s="46">
        <f>INDEX(Δεδομένα!$P:$P,MATCH('2021'!E6592,Δεδομένα!$O:$O,0))</f>
        <v>213</v>
      </c>
      <c r="G6592" s="49" t="s">
        <v>6614</v>
      </c>
      <c r="H6592" s="51" t="str">
        <f>INDEX(Δεδομένα!B$1:B$51,MATCH('2021'!G6592,Δεδομένα!A$1:A$51,0))</f>
        <v>ΚΡΗΤΗΣ</v>
      </c>
      <c r="I6592" s="53">
        <f>INDEX(Δεδομένα!E$1:E$13,MATCH('2021'!H6592,Δεδομένα!D$1:D$13,0))</f>
        <v>12</v>
      </c>
      <c r="J6592" s="4">
        <v>44294</v>
      </c>
      <c r="K6592" s="3" t="s">
        <v>531</v>
      </c>
      <c r="L6592" s="17" t="str">
        <f t="shared" si="532"/>
        <v>08/04/2021 14:10</v>
      </c>
      <c r="M6592" s="4">
        <v>44294</v>
      </c>
      <c r="N6592" s="3" t="s">
        <v>641</v>
      </c>
      <c r="O6592" s="17" t="str">
        <f t="shared" si="533"/>
        <v>08/04/2021 16:25</v>
      </c>
      <c r="P6592" s="24">
        <f t="shared" si="534"/>
        <v>9.375E-2</v>
      </c>
      <c r="Q6592" s="28">
        <v>0</v>
      </c>
      <c r="R6592" s="27">
        <f t="shared" si="535"/>
        <v>135</v>
      </c>
      <c r="S6592" s="3" t="s">
        <v>4</v>
      </c>
      <c r="T6592" s="3" t="s">
        <v>6764</v>
      </c>
      <c r="U6592" s="3" t="s">
        <v>3542</v>
      </c>
      <c r="V6592" s="3" t="s">
        <v>6780</v>
      </c>
      <c r="W6592" s="5">
        <v>0</v>
      </c>
      <c r="X6592" s="5">
        <v>0</v>
      </c>
      <c r="Y6592" s="5">
        <v>0</v>
      </c>
      <c r="Z6592" s="5">
        <v>0</v>
      </c>
      <c r="AA6592" s="5">
        <v>1.5</v>
      </c>
      <c r="AB6592" s="5">
        <v>1</v>
      </c>
      <c r="AC6592" s="5">
        <v>0</v>
      </c>
      <c r="AD6592" s="5">
        <v>0</v>
      </c>
      <c r="AE6592" s="2">
        <v>4</v>
      </c>
      <c r="AF6592" s="2">
        <v>0</v>
      </c>
      <c r="AG6592" s="2">
        <v>0</v>
      </c>
      <c r="AH6592" s="2">
        <v>0</v>
      </c>
      <c r="AI6592" s="2">
        <v>0</v>
      </c>
      <c r="AJ6592" s="2">
        <v>2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 t="s">
        <v>4</v>
      </c>
      <c r="AT6592" s="2" t="s">
        <v>4</v>
      </c>
    </row>
    <row r="6593" spans="1:46" x14ac:dyDescent="0.2">
      <c r="A6593" s="2">
        <v>1660041</v>
      </c>
      <c r="B6593" s="2">
        <v>0</v>
      </c>
      <c r="D6593" s="2"/>
      <c r="E6593" s="19" t="s">
        <v>6761</v>
      </c>
      <c r="F6593" s="46">
        <f>INDEX(Δεδομένα!$P:$P,MATCH('2021'!E6593,Δεδομένα!$O:$O,0))</f>
        <v>213</v>
      </c>
      <c r="G6593" s="49" t="s">
        <v>6614</v>
      </c>
      <c r="H6593" s="51" t="str">
        <f>INDEX(Δεδομένα!B$1:B$51,MATCH('2021'!G6593,Δεδομένα!A$1:A$51,0))</f>
        <v>ΚΡΗΤΗΣ</v>
      </c>
      <c r="I6593" s="53">
        <f>INDEX(Δεδομένα!E$1:E$13,MATCH('2021'!H6593,Δεδομένα!D$1:D$13,0))</f>
        <v>12</v>
      </c>
      <c r="J6593" s="4">
        <v>44296</v>
      </c>
      <c r="K6593" s="3" t="s">
        <v>223</v>
      </c>
      <c r="L6593" s="17" t="str">
        <f t="shared" si="532"/>
        <v>10/04/2021 12:20</v>
      </c>
      <c r="M6593" s="4">
        <v>44296</v>
      </c>
      <c r="N6593" s="3" t="s">
        <v>833</v>
      </c>
      <c r="O6593" s="17" t="str">
        <f t="shared" si="533"/>
        <v>10/04/2021 14:35</v>
      </c>
      <c r="P6593" s="24">
        <f t="shared" si="534"/>
        <v>9.375E-2</v>
      </c>
      <c r="Q6593" s="28">
        <v>0</v>
      </c>
      <c r="R6593" s="27">
        <f t="shared" si="535"/>
        <v>135</v>
      </c>
      <c r="S6593" s="3" t="s">
        <v>4</v>
      </c>
      <c r="T6593" s="3" t="s">
        <v>6764</v>
      </c>
      <c r="U6593" s="3" t="s">
        <v>2192</v>
      </c>
      <c r="V6593" s="3" t="s">
        <v>6770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1</v>
      </c>
      <c r="AD6593" s="5">
        <v>0</v>
      </c>
      <c r="AE6593" s="2">
        <v>2</v>
      </c>
      <c r="AF6593" s="2">
        <v>0</v>
      </c>
      <c r="AG6593" s="2">
        <v>0</v>
      </c>
      <c r="AH6593" s="2">
        <v>0</v>
      </c>
      <c r="AI6593" s="2">
        <v>0</v>
      </c>
      <c r="AJ6593" s="2">
        <v>1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 t="s">
        <v>4</v>
      </c>
      <c r="AT6593" s="2" t="s">
        <v>4</v>
      </c>
    </row>
    <row r="6594" spans="1:46" x14ac:dyDescent="0.2">
      <c r="A6594" s="2">
        <v>1655009</v>
      </c>
      <c r="B6594" s="2">
        <v>844665</v>
      </c>
      <c r="C6594" s="7">
        <v>25.018763322691701</v>
      </c>
      <c r="D6594" s="7">
        <v>35.204002222343298</v>
      </c>
      <c r="E6594" s="19" t="s">
        <v>6761</v>
      </c>
      <c r="F6594" s="46">
        <f>INDEX(Δεδομένα!$P:$P,MATCH('2021'!E6594,Δεδομένα!$O:$O,0))</f>
        <v>213</v>
      </c>
      <c r="G6594" s="49" t="s">
        <v>6614</v>
      </c>
      <c r="H6594" s="51" t="str">
        <f>INDEX(Δεδομένα!B$1:B$51,MATCH('2021'!G6594,Δεδομένα!A$1:A$51,0))</f>
        <v>ΚΡΗΤΗΣ</v>
      </c>
      <c r="I6594" s="53">
        <f>INDEX(Δεδομένα!E$1:E$13,MATCH('2021'!H6594,Δεδομένα!D$1:D$13,0))</f>
        <v>12</v>
      </c>
      <c r="J6594" s="4">
        <v>44297</v>
      </c>
      <c r="K6594" s="3" t="s">
        <v>3612</v>
      </c>
      <c r="L6594" s="17" t="str">
        <f t="shared" si="532"/>
        <v>11/04/2021 10:24</v>
      </c>
      <c r="M6594" s="4">
        <v>44297</v>
      </c>
      <c r="N6594" s="3" t="s">
        <v>527</v>
      </c>
      <c r="O6594" s="17" t="str">
        <f t="shared" si="533"/>
        <v>11/04/2021 11:20</v>
      </c>
      <c r="P6594" s="24">
        <f t="shared" si="534"/>
        <v>3.8888888884685002E-2</v>
      </c>
      <c r="Q6594" s="28">
        <v>0</v>
      </c>
      <c r="R6594" s="27">
        <f t="shared" si="535"/>
        <v>55.999999993946403</v>
      </c>
      <c r="S6594" s="3" t="s">
        <v>4</v>
      </c>
      <c r="T6594" s="3" t="s">
        <v>6764</v>
      </c>
      <c r="U6594" s="3" t="s">
        <v>6781</v>
      </c>
      <c r="V6594" s="3" t="s">
        <v>6782</v>
      </c>
      <c r="W6594" s="5">
        <v>1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2">
        <v>2</v>
      </c>
      <c r="AF6594" s="2">
        <v>0</v>
      </c>
      <c r="AG6594" s="2">
        <v>0</v>
      </c>
      <c r="AH6594" s="2">
        <v>0</v>
      </c>
      <c r="AI6594" s="2">
        <v>0</v>
      </c>
      <c r="AJ6594" s="2">
        <v>1</v>
      </c>
      <c r="AK6594" s="2">
        <v>0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2" t="s">
        <v>4</v>
      </c>
      <c r="AT6594" s="2" t="s">
        <v>4</v>
      </c>
    </row>
    <row r="6595" spans="1:46" x14ac:dyDescent="0.2">
      <c r="A6595" s="2">
        <v>1657023</v>
      </c>
      <c r="B6595" s="2">
        <v>844719</v>
      </c>
      <c r="D6595" s="2"/>
      <c r="E6595" s="19" t="s">
        <v>6761</v>
      </c>
      <c r="F6595" s="46">
        <f>INDEX(Δεδομένα!$P:$P,MATCH('2021'!E6595,Δεδομένα!$O:$O,0))</f>
        <v>213</v>
      </c>
      <c r="G6595" s="49" t="s">
        <v>6614</v>
      </c>
      <c r="H6595" s="51" t="str">
        <f>INDEX(Δεδομένα!B$1:B$51,MATCH('2021'!G6595,Δεδομένα!A$1:A$51,0))</f>
        <v>ΚΡΗΤΗΣ</v>
      </c>
      <c r="I6595" s="53">
        <f>INDEX(Δεδομένα!E$1:E$13,MATCH('2021'!H6595,Δεδομένα!D$1:D$13,0))</f>
        <v>12</v>
      </c>
      <c r="J6595" s="4">
        <v>44297</v>
      </c>
      <c r="K6595" s="3" t="s">
        <v>552</v>
      </c>
      <c r="L6595" s="17" t="str">
        <f t="shared" si="532"/>
        <v>11/04/2021 13:00</v>
      </c>
      <c r="M6595" s="4">
        <v>44297</v>
      </c>
      <c r="N6595" s="3" t="s">
        <v>385</v>
      </c>
      <c r="O6595" s="17" t="str">
        <f t="shared" si="533"/>
        <v>11/04/2021 14:00</v>
      </c>
      <c r="P6595" s="24">
        <f t="shared" si="534"/>
        <v>4.1666666671517305E-2</v>
      </c>
      <c r="Q6595" s="28">
        <v>0</v>
      </c>
      <c r="R6595" s="27">
        <f t="shared" si="535"/>
        <v>60.000000006984919</v>
      </c>
      <c r="S6595" s="3" t="s">
        <v>4</v>
      </c>
      <c r="T6595" s="3" t="s">
        <v>6674</v>
      </c>
      <c r="U6595" s="3" t="s">
        <v>6783</v>
      </c>
      <c r="V6595" s="3" t="s">
        <v>6784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0.1</v>
      </c>
      <c r="AD6595" s="5">
        <v>0</v>
      </c>
      <c r="AE6595" s="2">
        <v>2</v>
      </c>
      <c r="AF6595" s="2">
        <v>0</v>
      </c>
      <c r="AG6595" s="2">
        <v>0</v>
      </c>
      <c r="AH6595" s="2">
        <v>0</v>
      </c>
      <c r="AI6595" s="2">
        <v>0</v>
      </c>
      <c r="AJ6595" s="2">
        <v>1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 t="s">
        <v>4</v>
      </c>
      <c r="AT6595" s="2" t="s">
        <v>4</v>
      </c>
    </row>
    <row r="6596" spans="1:46" x14ac:dyDescent="0.2">
      <c r="A6596" s="2">
        <v>1655010</v>
      </c>
      <c r="B6596" s="2">
        <v>844794</v>
      </c>
      <c r="C6596" s="7">
        <v>25.1071323390636</v>
      </c>
      <c r="D6596" s="7">
        <v>35.278870834661397</v>
      </c>
      <c r="E6596" s="19" t="s">
        <v>6761</v>
      </c>
      <c r="F6596" s="46">
        <f>INDEX(Δεδομένα!$P:$P,MATCH('2021'!E6596,Δεδομένα!$O:$O,0))</f>
        <v>213</v>
      </c>
      <c r="G6596" s="49" t="s">
        <v>6614</v>
      </c>
      <c r="H6596" s="51" t="str">
        <f>INDEX(Δεδομένα!B$1:B$51,MATCH('2021'!G6596,Δεδομένα!A$1:A$51,0))</f>
        <v>ΚΡΗΤΗΣ</v>
      </c>
      <c r="I6596" s="53">
        <f>INDEX(Δεδομένα!E$1:E$13,MATCH('2021'!H6596,Δεδομένα!D$1:D$13,0))</f>
        <v>12</v>
      </c>
      <c r="J6596" s="4">
        <v>44297</v>
      </c>
      <c r="K6596" s="3" t="s">
        <v>1430</v>
      </c>
      <c r="L6596" s="17" t="str">
        <f t="shared" si="532"/>
        <v>11/04/2021 15:41</v>
      </c>
      <c r="M6596" s="4">
        <v>44297</v>
      </c>
      <c r="N6596" s="3" t="s">
        <v>146</v>
      </c>
      <c r="O6596" s="17" t="str">
        <f t="shared" si="533"/>
        <v>11/04/2021 16:30</v>
      </c>
      <c r="P6596" s="24">
        <f t="shared" si="534"/>
        <v>3.4027777779556345E-2</v>
      </c>
      <c r="Q6596" s="28">
        <v>0</v>
      </c>
      <c r="R6596" s="27">
        <f t="shared" si="535"/>
        <v>49.000000002561137</v>
      </c>
      <c r="S6596" s="3" t="s">
        <v>4</v>
      </c>
      <c r="T6596" s="3" t="s">
        <v>6764</v>
      </c>
      <c r="U6596" s="3" t="s">
        <v>6785</v>
      </c>
      <c r="V6596" s="3" t="s">
        <v>6785</v>
      </c>
      <c r="W6596" s="5">
        <v>0</v>
      </c>
      <c r="X6596" s="5">
        <v>0</v>
      </c>
      <c r="Y6596" s="5">
        <v>0</v>
      </c>
      <c r="Z6596" s="5">
        <v>0</v>
      </c>
      <c r="AA6596" s="5">
        <v>0.1</v>
      </c>
      <c r="AB6596" s="5">
        <v>0</v>
      </c>
      <c r="AC6596" s="5">
        <v>0</v>
      </c>
      <c r="AD6596" s="5">
        <v>0</v>
      </c>
      <c r="AE6596" s="2">
        <v>2</v>
      </c>
      <c r="AF6596" s="2">
        <v>0</v>
      </c>
      <c r="AG6596" s="2">
        <v>0</v>
      </c>
      <c r="AH6596" s="2">
        <v>0</v>
      </c>
      <c r="AI6596" s="2">
        <v>0</v>
      </c>
      <c r="AJ6596" s="2">
        <v>1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 t="s">
        <v>4</v>
      </c>
      <c r="AT6596" s="2" t="s">
        <v>4</v>
      </c>
    </row>
    <row r="6597" spans="1:46" x14ac:dyDescent="0.2">
      <c r="A6597" s="2">
        <v>1655699</v>
      </c>
      <c r="B6597" s="2">
        <v>0</v>
      </c>
      <c r="D6597" s="2"/>
      <c r="E6597" s="19" t="s">
        <v>6761</v>
      </c>
      <c r="F6597" s="46">
        <f>INDEX(Δεδομένα!$P:$P,MATCH('2021'!E6597,Δεδομένα!$O:$O,0))</f>
        <v>213</v>
      </c>
      <c r="G6597" s="49" t="s">
        <v>6614</v>
      </c>
      <c r="H6597" s="51" t="str">
        <f>INDEX(Δεδομένα!B$1:B$51,MATCH('2021'!G6597,Δεδομένα!A$1:A$51,0))</f>
        <v>ΚΡΗΤΗΣ</v>
      </c>
      <c r="I6597" s="53">
        <f>INDEX(Δεδομένα!E$1:E$13,MATCH('2021'!H6597,Δεδομένα!D$1:D$13,0))</f>
        <v>12</v>
      </c>
      <c r="J6597" s="4">
        <v>44303</v>
      </c>
      <c r="K6597" s="3" t="s">
        <v>1490</v>
      </c>
      <c r="L6597" s="17" t="str">
        <f t="shared" si="532"/>
        <v>17/04/2021 19:45</v>
      </c>
      <c r="M6597" s="4">
        <v>44303</v>
      </c>
      <c r="N6597" s="3" t="s">
        <v>1396</v>
      </c>
      <c r="O6597" s="17" t="str">
        <f t="shared" si="533"/>
        <v>17/04/2021 21:50</v>
      </c>
      <c r="P6597" s="24">
        <f t="shared" si="534"/>
        <v>8.6805555554747116E-2</v>
      </c>
      <c r="Q6597" s="28">
        <v>0</v>
      </c>
      <c r="R6597" s="27">
        <f t="shared" si="535"/>
        <v>124.99999999883585</v>
      </c>
      <c r="S6597" s="3" t="s">
        <v>4</v>
      </c>
      <c r="T6597" s="3" t="s">
        <v>6764</v>
      </c>
      <c r="U6597" s="3" t="s">
        <v>4</v>
      </c>
      <c r="V6597" s="3" t="s">
        <v>6786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0.5</v>
      </c>
      <c r="AC6597" s="5">
        <v>0</v>
      </c>
      <c r="AD6597" s="5">
        <v>0</v>
      </c>
      <c r="AE6597" s="2">
        <v>2</v>
      </c>
      <c r="AF6597" s="2">
        <v>0</v>
      </c>
      <c r="AG6597" s="2">
        <v>0</v>
      </c>
      <c r="AH6597" s="2">
        <v>0</v>
      </c>
      <c r="AI6597" s="2">
        <v>0</v>
      </c>
      <c r="AJ6597" s="2">
        <v>1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 t="s">
        <v>4</v>
      </c>
      <c r="AT6597" s="2" t="s">
        <v>4</v>
      </c>
    </row>
    <row r="6598" spans="1:46" x14ac:dyDescent="0.2">
      <c r="A6598" s="2">
        <v>1655681</v>
      </c>
      <c r="B6598" s="2">
        <v>846752</v>
      </c>
      <c r="C6598" s="7">
        <v>25.023722125849101</v>
      </c>
      <c r="D6598" s="7">
        <v>35.181589320899199</v>
      </c>
      <c r="E6598" s="19" t="s">
        <v>6761</v>
      </c>
      <c r="F6598" s="46">
        <f>INDEX(Δεδομένα!$P:$P,MATCH('2021'!E6598,Δεδομένα!$O:$O,0))</f>
        <v>213</v>
      </c>
      <c r="G6598" s="49" t="s">
        <v>6614</v>
      </c>
      <c r="H6598" s="51" t="str">
        <f>INDEX(Δεδομένα!B$1:B$51,MATCH('2021'!G6598,Δεδομένα!A$1:A$51,0))</f>
        <v>ΚΡΗΤΗΣ</v>
      </c>
      <c r="I6598" s="53">
        <f>INDEX(Δεδομένα!E$1:E$13,MATCH('2021'!H6598,Δεδομένα!D$1:D$13,0))</f>
        <v>12</v>
      </c>
      <c r="J6598" s="4">
        <v>44304</v>
      </c>
      <c r="K6598" s="3" t="s">
        <v>404</v>
      </c>
      <c r="L6598" s="17" t="str">
        <f t="shared" si="532"/>
        <v>18/04/2021 18:05</v>
      </c>
      <c r="M6598" s="4">
        <v>44304</v>
      </c>
      <c r="N6598" s="3" t="s">
        <v>150</v>
      </c>
      <c r="O6598" s="17" t="str">
        <f t="shared" si="533"/>
        <v>18/04/2021 19:00</v>
      </c>
      <c r="P6598" s="24">
        <f t="shared" si="534"/>
        <v>3.8194444445252884E-2</v>
      </c>
      <c r="Q6598" s="28">
        <v>0</v>
      </c>
      <c r="R6598" s="27">
        <f t="shared" si="535"/>
        <v>55.000000001164153</v>
      </c>
      <c r="S6598" s="3" t="s">
        <v>4</v>
      </c>
      <c r="T6598" s="3" t="s">
        <v>6618</v>
      </c>
      <c r="U6598" s="3" t="s">
        <v>4316</v>
      </c>
      <c r="V6598" s="3" t="s">
        <v>6787</v>
      </c>
      <c r="W6598" s="5">
        <v>0</v>
      </c>
      <c r="X6598" s="5">
        <v>0</v>
      </c>
      <c r="Y6598" s="5">
        <v>0</v>
      </c>
      <c r="Z6598" s="5">
        <v>0.2</v>
      </c>
      <c r="AA6598" s="5">
        <v>0</v>
      </c>
      <c r="AB6598" s="5">
        <v>0</v>
      </c>
      <c r="AC6598" s="5">
        <v>0</v>
      </c>
      <c r="AD6598" s="5">
        <v>0</v>
      </c>
      <c r="AE6598" s="2">
        <v>2</v>
      </c>
      <c r="AF6598" s="2">
        <v>0</v>
      </c>
      <c r="AG6598" s="2">
        <v>0</v>
      </c>
      <c r="AH6598" s="2">
        <v>0</v>
      </c>
      <c r="AI6598" s="2">
        <v>0</v>
      </c>
      <c r="AJ6598" s="2">
        <v>1</v>
      </c>
      <c r="AK6598" s="2">
        <v>0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 t="s">
        <v>4</v>
      </c>
      <c r="AT6598" s="2" t="s">
        <v>4</v>
      </c>
    </row>
    <row r="6599" spans="1:46" x14ac:dyDescent="0.2">
      <c r="A6599" s="2">
        <v>1660131</v>
      </c>
      <c r="B6599" s="2">
        <v>847170</v>
      </c>
      <c r="C6599" s="7">
        <v>25.021112442016602</v>
      </c>
      <c r="D6599" s="7">
        <v>35.161445617675803</v>
      </c>
      <c r="E6599" s="19" t="s">
        <v>6761</v>
      </c>
      <c r="F6599" s="46">
        <f>INDEX(Δεδομένα!$P:$P,MATCH('2021'!E6599,Δεδομένα!$O:$O,0))</f>
        <v>213</v>
      </c>
      <c r="G6599" s="49" t="s">
        <v>6614</v>
      </c>
      <c r="H6599" s="51" t="str">
        <f>INDEX(Δεδομένα!B$1:B$51,MATCH('2021'!G6599,Δεδομένα!A$1:A$51,0))</f>
        <v>ΚΡΗΤΗΣ</v>
      </c>
      <c r="I6599" s="53">
        <f>INDEX(Δεδομένα!E$1:E$13,MATCH('2021'!H6599,Δεδομένα!D$1:D$13,0))</f>
        <v>12</v>
      </c>
      <c r="J6599" s="4">
        <v>44306</v>
      </c>
      <c r="K6599" s="3" t="s">
        <v>12</v>
      </c>
      <c r="L6599" s="17" t="str">
        <f t="shared" si="532"/>
        <v>20/04/2021 14:47</v>
      </c>
      <c r="M6599" s="4">
        <v>44306</v>
      </c>
      <c r="N6599" s="3" t="s">
        <v>461</v>
      </c>
      <c r="O6599" s="17" t="str">
        <f t="shared" si="533"/>
        <v>20/04/2021 17:00</v>
      </c>
      <c r="P6599" s="24">
        <f t="shared" si="534"/>
        <v>9.2361111113859806E-2</v>
      </c>
      <c r="Q6599" s="28">
        <v>0</v>
      </c>
      <c r="R6599" s="27">
        <f t="shared" si="535"/>
        <v>133.00000000395812</v>
      </c>
      <c r="S6599" s="3" t="s">
        <v>4</v>
      </c>
      <c r="T6599" s="3" t="s">
        <v>6618</v>
      </c>
      <c r="U6599" s="3" t="s">
        <v>4316</v>
      </c>
      <c r="V6599" s="3" t="s">
        <v>6787</v>
      </c>
      <c r="W6599" s="5">
        <v>0</v>
      </c>
      <c r="X6599" s="5">
        <v>0</v>
      </c>
      <c r="Y6599" s="5">
        <v>0</v>
      </c>
      <c r="Z6599" s="5">
        <v>1</v>
      </c>
      <c r="AA6599" s="5">
        <v>0</v>
      </c>
      <c r="AB6599" s="5">
        <v>0</v>
      </c>
      <c r="AC6599" s="5">
        <v>0</v>
      </c>
      <c r="AD6599" s="5">
        <v>0</v>
      </c>
      <c r="AE6599" s="2">
        <v>4</v>
      </c>
      <c r="AF6599" s="2">
        <v>0</v>
      </c>
      <c r="AG6599" s="2">
        <v>0</v>
      </c>
      <c r="AH6599" s="2">
        <v>0</v>
      </c>
      <c r="AI6599" s="2">
        <v>0</v>
      </c>
      <c r="AJ6599" s="2">
        <v>2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 t="s">
        <v>4</v>
      </c>
      <c r="AT6599" s="2" t="s">
        <v>4</v>
      </c>
    </row>
    <row r="6600" spans="1:46" x14ac:dyDescent="0.2">
      <c r="A6600" s="2">
        <v>1660150</v>
      </c>
      <c r="B6600" s="2">
        <v>847153</v>
      </c>
      <c r="C6600" s="7">
        <v>25.1641961622196</v>
      </c>
      <c r="D6600" s="7">
        <v>35.161039518014803</v>
      </c>
      <c r="E6600" s="19" t="s">
        <v>6761</v>
      </c>
      <c r="F6600" s="46">
        <f>INDEX(Δεδομένα!$P:$P,MATCH('2021'!E6600,Δεδομένα!$O:$O,0))</f>
        <v>213</v>
      </c>
      <c r="G6600" s="49" t="s">
        <v>6614</v>
      </c>
      <c r="H6600" s="51" t="str">
        <f>INDEX(Δεδομένα!B$1:B$51,MATCH('2021'!G6600,Δεδομένα!A$1:A$51,0))</f>
        <v>ΚΡΗΤΗΣ</v>
      </c>
      <c r="I6600" s="53">
        <f>INDEX(Δεδομένα!E$1:E$13,MATCH('2021'!H6600,Δεδομένα!D$1:D$13,0))</f>
        <v>12</v>
      </c>
      <c r="J6600" s="4">
        <v>44306</v>
      </c>
      <c r="K6600" s="3" t="s">
        <v>35</v>
      </c>
      <c r="L6600" s="17" t="str">
        <f t="shared" si="532"/>
        <v>20/04/2021 14:50</v>
      </c>
      <c r="M6600" s="4">
        <v>44306</v>
      </c>
      <c r="N6600" s="3" t="s">
        <v>407</v>
      </c>
      <c r="O6600" s="17" t="str">
        <f t="shared" si="533"/>
        <v>20/04/2021 15:40</v>
      </c>
      <c r="P6600" s="24">
        <f t="shared" si="534"/>
        <v>3.4722222226264421E-2</v>
      </c>
      <c r="Q6600" s="28">
        <v>0</v>
      </c>
      <c r="R6600" s="27">
        <f t="shared" si="535"/>
        <v>50.000000005820766</v>
      </c>
      <c r="S6600" s="3" t="s">
        <v>4</v>
      </c>
      <c r="T6600" s="3" t="s">
        <v>6696</v>
      </c>
      <c r="U6600" s="3" t="s">
        <v>6788</v>
      </c>
      <c r="V6600" s="3" t="s">
        <v>4789</v>
      </c>
      <c r="W6600" s="5">
        <v>0</v>
      </c>
      <c r="X6600" s="5">
        <v>0</v>
      </c>
      <c r="Y6600" s="5">
        <v>0</v>
      </c>
      <c r="Z6600" s="5">
        <v>0.15</v>
      </c>
      <c r="AA6600" s="5">
        <v>0</v>
      </c>
      <c r="AB6600" s="5">
        <v>0</v>
      </c>
      <c r="AC6600" s="5">
        <v>0</v>
      </c>
      <c r="AD6600" s="5">
        <v>0</v>
      </c>
      <c r="AE6600" s="2">
        <v>4</v>
      </c>
      <c r="AF6600" s="2">
        <v>0</v>
      </c>
      <c r="AG6600" s="2">
        <v>0</v>
      </c>
      <c r="AH6600" s="2">
        <v>0</v>
      </c>
      <c r="AI6600" s="2">
        <v>0</v>
      </c>
      <c r="AJ6600" s="2">
        <v>2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2" t="s">
        <v>4</v>
      </c>
      <c r="AT6600" s="2" t="s">
        <v>4</v>
      </c>
    </row>
    <row r="6601" spans="1:46" x14ac:dyDescent="0.2">
      <c r="A6601" s="2">
        <v>1657038</v>
      </c>
      <c r="B6601" s="2">
        <v>847578</v>
      </c>
      <c r="C6601" s="7">
        <v>25.1297516589071</v>
      </c>
      <c r="D6601" s="7">
        <v>35.341617681259002</v>
      </c>
      <c r="E6601" s="19" t="s">
        <v>6761</v>
      </c>
      <c r="F6601" s="46">
        <f>INDEX(Δεδομένα!$P:$P,MATCH('2021'!E6601,Δεδομένα!$O:$O,0))</f>
        <v>213</v>
      </c>
      <c r="G6601" s="49" t="s">
        <v>6614</v>
      </c>
      <c r="H6601" s="51" t="str">
        <f>INDEX(Δεδομένα!B$1:B$51,MATCH('2021'!G6601,Δεδομένα!A$1:A$51,0))</f>
        <v>ΚΡΗΤΗΣ</v>
      </c>
      <c r="I6601" s="53">
        <f>INDEX(Δεδομένα!E$1:E$13,MATCH('2021'!H6601,Δεδομένα!D$1:D$13,0))</f>
        <v>12</v>
      </c>
      <c r="J6601" s="4">
        <v>44308</v>
      </c>
      <c r="K6601" s="3" t="s">
        <v>1133</v>
      </c>
      <c r="L6601" s="17" t="str">
        <f t="shared" si="532"/>
        <v>22/04/2021 09:55</v>
      </c>
      <c r="M6601" s="4">
        <v>44308</v>
      </c>
      <c r="N6601" s="3" t="s">
        <v>338</v>
      </c>
      <c r="O6601" s="17" t="str">
        <f t="shared" si="533"/>
        <v>22/04/2021 11:00</v>
      </c>
      <c r="P6601" s="24">
        <f t="shared" si="534"/>
        <v>4.5138888890505768E-2</v>
      </c>
      <c r="Q6601" s="28">
        <v>0</v>
      </c>
      <c r="R6601" s="27">
        <f t="shared" si="535"/>
        <v>65.000000002328306</v>
      </c>
      <c r="S6601" s="3" t="s">
        <v>4</v>
      </c>
      <c r="T6601" s="3" t="s">
        <v>6764</v>
      </c>
      <c r="U6601" s="3" t="s">
        <v>6772</v>
      </c>
      <c r="V6601" s="3" t="s">
        <v>6789</v>
      </c>
      <c r="W6601" s="5">
        <v>0</v>
      </c>
      <c r="X6601" s="5">
        <v>0</v>
      </c>
      <c r="Y6601" s="5">
        <v>0</v>
      </c>
      <c r="Z6601" s="5">
        <v>0</v>
      </c>
      <c r="AA6601" s="5">
        <v>0.1</v>
      </c>
      <c r="AB6601" s="5">
        <v>0</v>
      </c>
      <c r="AC6601" s="5">
        <v>0</v>
      </c>
      <c r="AD6601" s="5">
        <v>0</v>
      </c>
      <c r="AE6601" s="2">
        <v>2</v>
      </c>
      <c r="AF6601" s="2">
        <v>0</v>
      </c>
      <c r="AG6601" s="2">
        <v>0</v>
      </c>
      <c r="AH6601" s="2">
        <v>0</v>
      </c>
      <c r="AI6601" s="2">
        <v>0</v>
      </c>
      <c r="AJ6601" s="2">
        <v>1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  <c r="AS6601" s="2" t="s">
        <v>4</v>
      </c>
      <c r="AT6601" s="2" t="s">
        <v>4</v>
      </c>
    </row>
    <row r="6602" spans="1:46" x14ac:dyDescent="0.2">
      <c r="A6602" s="2">
        <v>1657029</v>
      </c>
      <c r="B6602" s="2">
        <v>847722</v>
      </c>
      <c r="C6602" s="7">
        <v>25.1547361466056</v>
      </c>
      <c r="D6602" s="7">
        <v>35.341868422334301</v>
      </c>
      <c r="E6602" s="19" t="s">
        <v>6761</v>
      </c>
      <c r="F6602" s="46">
        <f>INDEX(Δεδομένα!$P:$P,MATCH('2021'!E6602,Δεδομένα!$O:$O,0))</f>
        <v>213</v>
      </c>
      <c r="G6602" s="49" t="s">
        <v>6614</v>
      </c>
      <c r="H6602" s="51" t="str">
        <f>INDEX(Δεδομένα!B$1:B$51,MATCH('2021'!G6602,Δεδομένα!A$1:A$51,0))</f>
        <v>ΚΡΗΤΗΣ</v>
      </c>
      <c r="I6602" s="53">
        <f>INDEX(Δεδομένα!E$1:E$13,MATCH('2021'!H6602,Δεδομένα!D$1:D$13,0))</f>
        <v>12</v>
      </c>
      <c r="J6602" s="4">
        <v>44308</v>
      </c>
      <c r="K6602" s="3" t="s">
        <v>1145</v>
      </c>
      <c r="L6602" s="17" t="str">
        <f t="shared" si="532"/>
        <v>22/04/2021 19:29</v>
      </c>
      <c r="M6602" s="4">
        <v>44308</v>
      </c>
      <c r="N6602" s="3" t="s">
        <v>3480</v>
      </c>
      <c r="O6602" s="17" t="str">
        <f t="shared" si="533"/>
        <v>22/04/2021 20:26</v>
      </c>
      <c r="P6602" s="24">
        <f t="shared" si="534"/>
        <v>3.9583333338669036E-2</v>
      </c>
      <c r="Q6602" s="28">
        <v>0</v>
      </c>
      <c r="R6602" s="27">
        <f t="shared" si="535"/>
        <v>57.000000007683411</v>
      </c>
      <c r="S6602" s="3" t="s">
        <v>4</v>
      </c>
      <c r="T6602" s="3" t="s">
        <v>6764</v>
      </c>
      <c r="U6602" s="3" t="s">
        <v>6772</v>
      </c>
      <c r="V6602" s="3" t="s">
        <v>6790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0.1</v>
      </c>
      <c r="AE6602" s="2">
        <v>2</v>
      </c>
      <c r="AF6602" s="2">
        <v>0</v>
      </c>
      <c r="AG6602" s="2">
        <v>0</v>
      </c>
      <c r="AH6602" s="2">
        <v>0</v>
      </c>
      <c r="AI6602" s="2">
        <v>0</v>
      </c>
      <c r="AJ6602" s="2">
        <v>1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2" t="s">
        <v>4</v>
      </c>
      <c r="AT6602" s="2" t="s">
        <v>4</v>
      </c>
    </row>
    <row r="6603" spans="1:46" x14ac:dyDescent="0.2">
      <c r="A6603" s="2">
        <v>1658607</v>
      </c>
      <c r="B6603" s="2">
        <v>847726</v>
      </c>
      <c r="C6603" s="7">
        <v>25.185215600070901</v>
      </c>
      <c r="D6603" s="7">
        <v>35.247975333260499</v>
      </c>
      <c r="E6603" s="19" t="s">
        <v>6761</v>
      </c>
      <c r="F6603" s="46">
        <f>INDEX(Δεδομένα!$P:$P,MATCH('2021'!E6603,Δεδομένα!$O:$O,0))</f>
        <v>213</v>
      </c>
      <c r="G6603" s="49" t="s">
        <v>6614</v>
      </c>
      <c r="H6603" s="51" t="str">
        <f>INDEX(Δεδομένα!B$1:B$51,MATCH('2021'!G6603,Δεδομένα!A$1:A$51,0))</f>
        <v>ΚΡΗΤΗΣ</v>
      </c>
      <c r="I6603" s="53">
        <f>INDEX(Δεδομένα!E$1:E$13,MATCH('2021'!H6603,Δεδομένα!D$1:D$13,0))</f>
        <v>12</v>
      </c>
      <c r="J6603" s="4">
        <v>44308</v>
      </c>
      <c r="K6603" s="3" t="s">
        <v>150</v>
      </c>
      <c r="L6603" s="17" t="str">
        <f t="shared" si="532"/>
        <v>22/04/2021 19:00</v>
      </c>
      <c r="M6603" s="4">
        <v>44309</v>
      </c>
      <c r="N6603" s="3" t="s">
        <v>499</v>
      </c>
      <c r="O6603" s="17" t="str">
        <f t="shared" si="533"/>
        <v>23/04/2021 15:10</v>
      </c>
      <c r="P6603" s="24">
        <f t="shared" si="534"/>
        <v>0.84027777778101154</v>
      </c>
      <c r="Q6603" s="28">
        <v>0</v>
      </c>
      <c r="R6603" s="27">
        <f t="shared" si="535"/>
        <v>1210.0000000046566</v>
      </c>
      <c r="S6603" s="3" t="s">
        <v>4</v>
      </c>
      <c r="T6603" s="3" t="s">
        <v>6696</v>
      </c>
      <c r="U6603" s="3" t="s">
        <v>6791</v>
      </c>
      <c r="V6603" s="3" t="s">
        <v>6791</v>
      </c>
      <c r="W6603" s="5">
        <v>0</v>
      </c>
      <c r="X6603" s="5">
        <v>0</v>
      </c>
      <c r="Y6603" s="5">
        <v>0</v>
      </c>
      <c r="Z6603" s="5">
        <v>0</v>
      </c>
      <c r="AA6603" s="5">
        <v>1</v>
      </c>
      <c r="AB6603" s="5">
        <v>0</v>
      </c>
      <c r="AC6603" s="5">
        <v>0.1</v>
      </c>
      <c r="AD6603" s="5">
        <v>0</v>
      </c>
      <c r="AE6603" s="2">
        <v>10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1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2" t="s">
        <v>4</v>
      </c>
      <c r="AT6603" s="2" t="s">
        <v>4</v>
      </c>
    </row>
    <row r="6604" spans="1:46" x14ac:dyDescent="0.2">
      <c r="A6604" s="2">
        <v>1658681</v>
      </c>
      <c r="B6604" s="2">
        <v>0</v>
      </c>
      <c r="E6604" s="19" t="s">
        <v>6761</v>
      </c>
      <c r="F6604" s="46">
        <f>INDEX(Δεδομένα!$P:$P,MATCH('2021'!E6604,Δεδομένα!$O:$O,0))</f>
        <v>213</v>
      </c>
      <c r="G6604" s="49" t="s">
        <v>6614</v>
      </c>
      <c r="H6604" s="51" t="str">
        <f>INDEX(Δεδομένα!B$1:B$51,MATCH('2021'!G6604,Δεδομένα!A$1:A$51,0))</f>
        <v>ΚΡΗΤΗΣ</v>
      </c>
      <c r="I6604" s="53">
        <f>INDEX(Δεδομένα!E$1:E$13,MATCH('2021'!H6604,Δεδομένα!D$1:D$13,0))</f>
        <v>12</v>
      </c>
      <c r="J6604" s="4">
        <v>44310</v>
      </c>
      <c r="K6604" s="3" t="s">
        <v>127</v>
      </c>
      <c r="L6604" s="17" t="str">
        <f t="shared" si="532"/>
        <v>24/04/2021 11:40</v>
      </c>
      <c r="M6604" s="4">
        <v>44310</v>
      </c>
      <c r="N6604" s="3" t="s">
        <v>694</v>
      </c>
      <c r="O6604" s="17" t="str">
        <f t="shared" si="533"/>
        <v>24/04/2021 20:20</v>
      </c>
      <c r="P6604" s="24">
        <f t="shared" si="534"/>
        <v>0.36111111110949423</v>
      </c>
      <c r="Q6604" s="28">
        <v>0</v>
      </c>
      <c r="R6604" s="27">
        <f t="shared" si="535"/>
        <v>519.99999999767169</v>
      </c>
      <c r="S6604" s="3" t="s">
        <v>4</v>
      </c>
      <c r="T6604" s="3" t="s">
        <v>6764</v>
      </c>
      <c r="U6604" s="3" t="s">
        <v>6785</v>
      </c>
      <c r="V6604" s="3" t="s">
        <v>6792</v>
      </c>
      <c r="W6604" s="5">
        <v>0</v>
      </c>
      <c r="X6604" s="5">
        <v>1</v>
      </c>
      <c r="Y6604" s="5">
        <v>0</v>
      </c>
      <c r="Z6604" s="5">
        <v>4</v>
      </c>
      <c r="AA6604" s="5">
        <v>0</v>
      </c>
      <c r="AB6604" s="5">
        <v>0</v>
      </c>
      <c r="AC6604" s="5">
        <v>0</v>
      </c>
      <c r="AD6604" s="5">
        <v>0</v>
      </c>
      <c r="AE6604" s="2">
        <v>20</v>
      </c>
      <c r="AF6604" s="2">
        <v>0</v>
      </c>
      <c r="AG6604" s="2">
        <v>0</v>
      </c>
      <c r="AH6604" s="2">
        <v>0</v>
      </c>
      <c r="AI6604" s="2">
        <v>0</v>
      </c>
      <c r="AJ6604" s="2">
        <v>10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 t="s">
        <v>4</v>
      </c>
      <c r="AT6604" s="2" t="s">
        <v>4</v>
      </c>
    </row>
    <row r="6605" spans="1:46" x14ac:dyDescent="0.2">
      <c r="A6605" s="2">
        <v>1658631</v>
      </c>
      <c r="B6605" s="2">
        <v>848865</v>
      </c>
      <c r="C6605" s="7">
        <v>25.025333067291601</v>
      </c>
      <c r="D6605" s="7">
        <v>35.394108451287401</v>
      </c>
      <c r="E6605" s="19" t="s">
        <v>6761</v>
      </c>
      <c r="F6605" s="46">
        <f>INDEX(Δεδομένα!$P:$P,MATCH('2021'!E6605,Δεδομένα!$O:$O,0))</f>
        <v>213</v>
      </c>
      <c r="G6605" s="49" t="s">
        <v>6614</v>
      </c>
      <c r="H6605" s="51" t="str">
        <f>INDEX(Δεδομένα!B$1:B$51,MATCH('2021'!G6605,Δεδομένα!A$1:A$51,0))</f>
        <v>ΚΡΗΤΗΣ</v>
      </c>
      <c r="I6605" s="53">
        <f>INDEX(Δεδομένα!E$1:E$13,MATCH('2021'!H6605,Δεδομένα!D$1:D$13,0))</f>
        <v>12</v>
      </c>
      <c r="J6605" s="4">
        <v>44314</v>
      </c>
      <c r="K6605" s="3" t="s">
        <v>272</v>
      </c>
      <c r="L6605" s="17" t="str">
        <f t="shared" si="532"/>
        <v>28/04/2021 09:00</v>
      </c>
      <c r="M6605" s="4">
        <v>44314</v>
      </c>
      <c r="N6605" s="3" t="s">
        <v>182</v>
      </c>
      <c r="O6605" s="17" t="str">
        <f t="shared" si="533"/>
        <v>28/04/2021 09:40</v>
      </c>
      <c r="P6605" s="24">
        <f t="shared" si="534"/>
        <v>2.7777777781011537E-2</v>
      </c>
      <c r="Q6605" s="28">
        <v>0</v>
      </c>
      <c r="R6605" s="27">
        <f t="shared" si="535"/>
        <v>40.000000004656613</v>
      </c>
      <c r="S6605" s="3" t="s">
        <v>4</v>
      </c>
      <c r="T6605" s="3" t="s">
        <v>6762</v>
      </c>
      <c r="U6605" s="3" t="s">
        <v>6793</v>
      </c>
      <c r="V6605" s="3" t="s">
        <v>6793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0.1</v>
      </c>
      <c r="AD6605" s="5">
        <v>0</v>
      </c>
      <c r="AE6605" s="2">
        <v>2</v>
      </c>
      <c r="AF6605" s="2">
        <v>0</v>
      </c>
      <c r="AG6605" s="2">
        <v>0</v>
      </c>
      <c r="AH6605" s="2">
        <v>0</v>
      </c>
      <c r="AI6605" s="2">
        <v>0</v>
      </c>
      <c r="AJ6605" s="2">
        <v>1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2" t="s">
        <v>4</v>
      </c>
      <c r="AT6605" s="2" t="s">
        <v>4</v>
      </c>
    </row>
    <row r="6606" spans="1:46" x14ac:dyDescent="0.2">
      <c r="A6606" s="2">
        <v>1658640</v>
      </c>
      <c r="B6606" s="2">
        <v>848883</v>
      </c>
      <c r="C6606" s="7">
        <v>25.254434214106901</v>
      </c>
      <c r="D6606" s="7">
        <v>35.204485202351997</v>
      </c>
      <c r="E6606" s="19" t="s">
        <v>6761</v>
      </c>
      <c r="F6606" s="46">
        <f>INDEX(Δεδομένα!$P:$P,MATCH('2021'!E6606,Δεδομένα!$O:$O,0))</f>
        <v>213</v>
      </c>
      <c r="G6606" s="49" t="s">
        <v>6614</v>
      </c>
      <c r="H6606" s="51" t="str">
        <f>INDEX(Δεδομένα!B$1:B$51,MATCH('2021'!G6606,Δεδομένα!A$1:A$51,0))</f>
        <v>ΚΡΗΤΗΣ</v>
      </c>
      <c r="I6606" s="53">
        <f>INDEX(Δεδομένα!E$1:E$13,MATCH('2021'!H6606,Δεδομένα!D$1:D$13,0))</f>
        <v>12</v>
      </c>
      <c r="J6606" s="4">
        <v>44314</v>
      </c>
      <c r="K6606" s="3" t="s">
        <v>428</v>
      </c>
      <c r="L6606" s="17" t="str">
        <f t="shared" si="532"/>
        <v>28/04/2021 10:20</v>
      </c>
      <c r="M6606" s="4">
        <v>44314</v>
      </c>
      <c r="N6606" s="3" t="s">
        <v>854</v>
      </c>
      <c r="O6606" s="17" t="str">
        <f t="shared" si="533"/>
        <v>28/04/2021 12:50</v>
      </c>
      <c r="P6606" s="24">
        <f t="shared" si="534"/>
        <v>0.10416666666424135</v>
      </c>
      <c r="Q6606" s="28">
        <v>0</v>
      </c>
      <c r="R6606" s="27">
        <f t="shared" si="535"/>
        <v>149.99999999650754</v>
      </c>
      <c r="S6606" s="3" t="s">
        <v>4</v>
      </c>
      <c r="T6606" s="3" t="s">
        <v>6679</v>
      </c>
      <c r="U6606" s="3" t="s">
        <v>6794</v>
      </c>
      <c r="V6606" s="3" t="s">
        <v>6795</v>
      </c>
      <c r="W6606" s="5">
        <v>0</v>
      </c>
      <c r="X6606" s="5">
        <v>0</v>
      </c>
      <c r="Y6606" s="5">
        <v>0</v>
      </c>
      <c r="Z6606" s="5">
        <v>0</v>
      </c>
      <c r="AA6606" s="5">
        <v>0.2</v>
      </c>
      <c r="AB6606" s="5">
        <v>0</v>
      </c>
      <c r="AC6606" s="5">
        <v>0</v>
      </c>
      <c r="AD6606" s="5">
        <v>0</v>
      </c>
      <c r="AE6606" s="2">
        <v>4</v>
      </c>
      <c r="AF6606" s="2">
        <v>0</v>
      </c>
      <c r="AG6606" s="2">
        <v>0</v>
      </c>
      <c r="AH6606" s="2">
        <v>0</v>
      </c>
      <c r="AI6606" s="2">
        <v>0</v>
      </c>
      <c r="AJ6606" s="2">
        <v>2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 t="s">
        <v>4</v>
      </c>
      <c r="AT6606" s="2" t="s">
        <v>4</v>
      </c>
    </row>
    <row r="6607" spans="1:46" x14ac:dyDescent="0.2">
      <c r="A6607" s="2">
        <v>1658620</v>
      </c>
      <c r="B6607" s="2">
        <v>849025</v>
      </c>
      <c r="C6607" s="7">
        <v>25.0876522177049</v>
      </c>
      <c r="D6607" s="7">
        <v>35.325456469257297</v>
      </c>
      <c r="E6607" s="19" t="s">
        <v>6761</v>
      </c>
      <c r="F6607" s="46">
        <f>INDEX(Δεδομένα!$P:$P,MATCH('2021'!E6607,Δεδομένα!$O:$O,0))</f>
        <v>213</v>
      </c>
      <c r="G6607" s="49" t="s">
        <v>6614</v>
      </c>
      <c r="H6607" s="51" t="str">
        <f>INDEX(Δεδομένα!B$1:B$51,MATCH('2021'!G6607,Δεδομένα!A$1:A$51,0))</f>
        <v>ΚΡΗΤΗΣ</v>
      </c>
      <c r="I6607" s="53">
        <f>INDEX(Δεδομένα!E$1:E$13,MATCH('2021'!H6607,Δεδομένα!D$1:D$13,0))</f>
        <v>12</v>
      </c>
      <c r="J6607" s="4">
        <v>44314</v>
      </c>
      <c r="K6607" s="3" t="s">
        <v>150</v>
      </c>
      <c r="L6607" s="17" t="str">
        <f t="shared" si="532"/>
        <v>28/04/2021 19:00</v>
      </c>
      <c r="M6607" s="4">
        <v>44314</v>
      </c>
      <c r="N6607" s="3" t="s">
        <v>524</v>
      </c>
      <c r="O6607" s="17" t="str">
        <f t="shared" si="533"/>
        <v>28/04/2021 20:40</v>
      </c>
      <c r="P6607" s="24">
        <f t="shared" si="534"/>
        <v>6.9444444445252884E-2</v>
      </c>
      <c r="Q6607" s="28">
        <v>0</v>
      </c>
      <c r="R6607" s="27">
        <f t="shared" si="535"/>
        <v>100.00000000116415</v>
      </c>
      <c r="S6607" s="3" t="s">
        <v>4</v>
      </c>
      <c r="T6607" s="3" t="s">
        <v>6762</v>
      </c>
      <c r="U6607" s="3" t="s">
        <v>6778</v>
      </c>
      <c r="V6607" s="3" t="s">
        <v>6796</v>
      </c>
      <c r="W6607" s="5">
        <v>0</v>
      </c>
      <c r="X6607" s="5">
        <v>0</v>
      </c>
      <c r="Y6607" s="5">
        <v>0</v>
      </c>
      <c r="Z6607" s="5">
        <v>1</v>
      </c>
      <c r="AA6607" s="5">
        <v>0</v>
      </c>
      <c r="AB6607" s="5">
        <v>0</v>
      </c>
      <c r="AC6607" s="5">
        <v>0</v>
      </c>
      <c r="AD6607" s="5">
        <v>0</v>
      </c>
      <c r="AE6607" s="2">
        <v>6</v>
      </c>
      <c r="AF6607" s="2">
        <v>0</v>
      </c>
      <c r="AG6607" s="2">
        <v>0</v>
      </c>
      <c r="AH6607" s="2">
        <v>0</v>
      </c>
      <c r="AI6607" s="2">
        <v>0</v>
      </c>
      <c r="AJ6607" s="2">
        <v>3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 t="s">
        <v>4</v>
      </c>
      <c r="AT6607" s="2" t="s">
        <v>4</v>
      </c>
    </row>
    <row r="6608" spans="1:46" x14ac:dyDescent="0.2">
      <c r="A6608" s="2">
        <v>1658671</v>
      </c>
      <c r="B6608" s="2">
        <v>849105</v>
      </c>
      <c r="C6608" s="7">
        <v>25.032169674497499</v>
      </c>
      <c r="D6608" s="7">
        <v>35.352828400287599</v>
      </c>
      <c r="E6608" s="19" t="s">
        <v>6761</v>
      </c>
      <c r="F6608" s="46">
        <f>INDEX(Δεδομένα!$P:$P,MATCH('2021'!E6608,Δεδομένα!$O:$O,0))</f>
        <v>213</v>
      </c>
      <c r="G6608" s="49" t="s">
        <v>6614</v>
      </c>
      <c r="H6608" s="51" t="str">
        <f>INDEX(Δεδομένα!B$1:B$51,MATCH('2021'!G6608,Δεδομένα!A$1:A$51,0))</f>
        <v>ΚΡΗΤΗΣ</v>
      </c>
      <c r="I6608" s="53">
        <f>INDEX(Δεδομένα!E$1:E$13,MATCH('2021'!H6608,Δεδομένα!D$1:D$13,0))</f>
        <v>12</v>
      </c>
      <c r="J6608" s="4">
        <v>44315</v>
      </c>
      <c r="K6608" s="3" t="s">
        <v>282</v>
      </c>
      <c r="L6608" s="17" t="str">
        <f t="shared" si="532"/>
        <v>29/04/2021 07:40</v>
      </c>
      <c r="M6608" s="4">
        <v>44315</v>
      </c>
      <c r="N6608" s="3" t="s">
        <v>331</v>
      </c>
      <c r="O6608" s="17" t="str">
        <f t="shared" si="533"/>
        <v>29/04/2021 12:15</v>
      </c>
      <c r="P6608" s="24">
        <f t="shared" si="534"/>
        <v>0.19097222221898846</v>
      </c>
      <c r="Q6608" s="28">
        <v>0</v>
      </c>
      <c r="R6608" s="27">
        <f t="shared" si="535"/>
        <v>274.99999999534339</v>
      </c>
      <c r="S6608" s="3" t="s">
        <v>4</v>
      </c>
      <c r="T6608" s="3" t="s">
        <v>6762</v>
      </c>
      <c r="U6608" s="3" t="s">
        <v>3526</v>
      </c>
      <c r="V6608" s="3" t="s">
        <v>3526</v>
      </c>
      <c r="W6608" s="5">
        <v>0</v>
      </c>
      <c r="X6608" s="5">
        <v>0</v>
      </c>
      <c r="Y6608" s="5">
        <v>0</v>
      </c>
      <c r="Z6608" s="5">
        <v>0.5</v>
      </c>
      <c r="AA6608" s="5">
        <v>0</v>
      </c>
      <c r="AB6608" s="5">
        <v>0</v>
      </c>
      <c r="AC6608" s="5">
        <v>0</v>
      </c>
      <c r="AD6608" s="5">
        <v>0</v>
      </c>
      <c r="AE6608" s="2">
        <v>7</v>
      </c>
      <c r="AF6608" s="2">
        <v>0</v>
      </c>
      <c r="AG6608" s="2">
        <v>0</v>
      </c>
      <c r="AH6608" s="2">
        <v>0</v>
      </c>
      <c r="AI6608" s="2">
        <v>0</v>
      </c>
      <c r="AJ6608" s="2">
        <v>3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 t="s">
        <v>4</v>
      </c>
      <c r="AT6608" s="2" t="s">
        <v>4</v>
      </c>
    </row>
    <row r="6609" spans="1:46" x14ac:dyDescent="0.2">
      <c r="A6609" s="2">
        <v>1658649</v>
      </c>
      <c r="B6609" s="2">
        <v>849250</v>
      </c>
      <c r="C6609" s="7">
        <v>25.185220898633901</v>
      </c>
      <c r="D6609" s="7">
        <v>35.247999168898602</v>
      </c>
      <c r="E6609" s="19" t="s">
        <v>6761</v>
      </c>
      <c r="F6609" s="46">
        <f>INDEX(Δεδομένα!$P:$P,MATCH('2021'!E6609,Δεδομένα!$O:$O,0))</f>
        <v>213</v>
      </c>
      <c r="G6609" s="49" t="s">
        <v>6614</v>
      </c>
      <c r="H6609" s="51" t="str">
        <f>INDEX(Δεδομένα!B$1:B$51,MATCH('2021'!G6609,Δεδομένα!A$1:A$51,0))</f>
        <v>ΚΡΗΤΗΣ</v>
      </c>
      <c r="I6609" s="53">
        <f>INDEX(Δεδομένα!E$1:E$13,MATCH('2021'!H6609,Δεδομένα!D$1:D$13,0))</f>
        <v>12</v>
      </c>
      <c r="J6609" s="4">
        <v>44315</v>
      </c>
      <c r="K6609" s="3" t="s">
        <v>462</v>
      </c>
      <c r="L6609" s="17" t="str">
        <f t="shared" si="532"/>
        <v>29/04/2021 17:50</v>
      </c>
      <c r="M6609" s="4">
        <v>44315</v>
      </c>
      <c r="N6609" s="3" t="s">
        <v>1238</v>
      </c>
      <c r="O6609" s="17" t="str">
        <f t="shared" si="533"/>
        <v>29/04/2021 21:05</v>
      </c>
      <c r="P6609" s="24">
        <f t="shared" si="534"/>
        <v>0.13541666666424135</v>
      </c>
      <c r="Q6609" s="28">
        <v>0</v>
      </c>
      <c r="R6609" s="27">
        <f t="shared" si="535"/>
        <v>194.99999999650754</v>
      </c>
      <c r="S6609" s="3" t="s">
        <v>4</v>
      </c>
      <c r="T6609" s="3" t="s">
        <v>6696</v>
      </c>
      <c r="U6609" s="3" t="s">
        <v>6791</v>
      </c>
      <c r="V6609" s="3" t="s">
        <v>6791</v>
      </c>
      <c r="W6609" s="5">
        <v>0</v>
      </c>
      <c r="X6609" s="5">
        <v>0</v>
      </c>
      <c r="Y6609" s="5">
        <v>0</v>
      </c>
      <c r="Z6609" s="5">
        <v>0</v>
      </c>
      <c r="AA6609" s="5">
        <v>0.5</v>
      </c>
      <c r="AB6609" s="5">
        <v>0</v>
      </c>
      <c r="AC6609" s="5">
        <v>0</v>
      </c>
      <c r="AD6609" s="5">
        <v>0</v>
      </c>
      <c r="AE6609" s="2">
        <v>6</v>
      </c>
      <c r="AF6609" s="2">
        <v>0</v>
      </c>
      <c r="AG6609" s="2">
        <v>0</v>
      </c>
      <c r="AH6609" s="2">
        <v>0</v>
      </c>
      <c r="AI6609" s="2">
        <v>0</v>
      </c>
      <c r="AJ6609" s="2">
        <v>3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  <c r="AS6609" s="2" t="s">
        <v>4</v>
      </c>
      <c r="AT6609" s="2" t="s">
        <v>4</v>
      </c>
    </row>
    <row r="6610" spans="1:46" x14ac:dyDescent="0.2">
      <c r="A6610" s="2">
        <v>1658665</v>
      </c>
      <c r="B6610" s="2">
        <v>849258</v>
      </c>
      <c r="E6610" s="19" t="s">
        <v>6761</v>
      </c>
      <c r="F6610" s="46">
        <f>INDEX(Δεδομένα!$P:$P,MATCH('2021'!E6610,Δεδομένα!$O:$O,0))</f>
        <v>213</v>
      </c>
      <c r="G6610" s="49" t="s">
        <v>6614</v>
      </c>
      <c r="H6610" s="51" t="str">
        <f>INDEX(Δεδομένα!B$1:B$51,MATCH('2021'!G6610,Δεδομένα!A$1:A$51,0))</f>
        <v>ΚΡΗΤΗΣ</v>
      </c>
      <c r="I6610" s="53">
        <f>INDEX(Δεδομένα!E$1:E$13,MATCH('2021'!H6610,Δεδομένα!D$1:D$13,0))</f>
        <v>12</v>
      </c>
      <c r="J6610" s="4">
        <v>44315</v>
      </c>
      <c r="K6610" s="3" t="s">
        <v>679</v>
      </c>
      <c r="L6610" s="17" t="str">
        <f t="shared" si="532"/>
        <v>29/04/2021 18:24</v>
      </c>
      <c r="M6610" s="4">
        <v>44315</v>
      </c>
      <c r="N6610" s="3" t="s">
        <v>23</v>
      </c>
      <c r="O6610" s="17" t="str">
        <f t="shared" si="533"/>
        <v>29/04/2021 19:35</v>
      </c>
      <c r="P6610" s="24">
        <f t="shared" si="534"/>
        <v>4.930555554892635E-2</v>
      </c>
      <c r="Q6610" s="28">
        <v>0</v>
      </c>
      <c r="R6610" s="27">
        <f t="shared" si="535"/>
        <v>70.999999990453944</v>
      </c>
      <c r="S6610" s="3" t="s">
        <v>4</v>
      </c>
      <c r="T6610" s="3" t="s">
        <v>6764</v>
      </c>
      <c r="U6610" s="3" t="s">
        <v>6781</v>
      </c>
      <c r="V6610" s="3" t="s">
        <v>6797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0.1</v>
      </c>
      <c r="AC6610" s="5">
        <v>0</v>
      </c>
      <c r="AD6610" s="5">
        <v>0</v>
      </c>
      <c r="AE6610" s="2">
        <v>1</v>
      </c>
      <c r="AF6610" s="2">
        <v>0</v>
      </c>
      <c r="AG6610" s="2">
        <v>0</v>
      </c>
      <c r="AH6610" s="2">
        <v>0</v>
      </c>
      <c r="AI6610" s="2">
        <v>0</v>
      </c>
      <c r="AJ6610" s="2">
        <v>1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 t="s">
        <v>4</v>
      </c>
      <c r="AT6610" s="2" t="s">
        <v>4</v>
      </c>
    </row>
    <row r="6611" spans="1:46" x14ac:dyDescent="0.2">
      <c r="A6611" s="2">
        <v>1658655</v>
      </c>
      <c r="B6611" s="2">
        <v>849528</v>
      </c>
      <c r="D6611" s="2"/>
      <c r="E6611" s="19" t="s">
        <v>6761</v>
      </c>
      <c r="F6611" s="46">
        <f>INDEX(Δεδομένα!$P:$P,MATCH('2021'!E6611,Δεδομένα!$O:$O,0))</f>
        <v>213</v>
      </c>
      <c r="G6611" s="49" t="s">
        <v>6614</v>
      </c>
      <c r="H6611" s="51" t="str">
        <f>INDEX(Δεδομένα!B$1:B$51,MATCH('2021'!G6611,Δεδομένα!A$1:A$51,0))</f>
        <v>ΚΡΗΤΗΣ</v>
      </c>
      <c r="I6611" s="53">
        <f>INDEX(Δεδομένα!E$1:E$13,MATCH('2021'!H6611,Δεδομένα!D$1:D$13,0))</f>
        <v>12</v>
      </c>
      <c r="J6611" s="4">
        <v>44316</v>
      </c>
      <c r="K6611" s="3" t="s">
        <v>111</v>
      </c>
      <c r="L6611" s="17" t="str">
        <f t="shared" si="532"/>
        <v>30/04/2021 19:20</v>
      </c>
      <c r="M6611" s="4">
        <v>44316</v>
      </c>
      <c r="N6611" s="3" t="s">
        <v>1118</v>
      </c>
      <c r="O6611" s="17" t="str">
        <f t="shared" si="533"/>
        <v>30/04/2021 23:10</v>
      </c>
      <c r="P6611" s="24">
        <f t="shared" si="534"/>
        <v>0.15972222222626442</v>
      </c>
      <c r="Q6611" s="28">
        <v>0</v>
      </c>
      <c r="R6611" s="27">
        <f t="shared" si="535"/>
        <v>230.00000000582077</v>
      </c>
      <c r="S6611" s="3" t="s">
        <v>4</v>
      </c>
      <c r="T6611" s="3" t="s">
        <v>6764</v>
      </c>
      <c r="U6611" s="3" t="s">
        <v>6798</v>
      </c>
      <c r="V6611" s="3" t="s">
        <v>6799</v>
      </c>
      <c r="W6611" s="5">
        <v>0</v>
      </c>
      <c r="X6611" s="5">
        <v>0</v>
      </c>
      <c r="Y6611" s="5">
        <v>0</v>
      </c>
      <c r="Z6611" s="5">
        <v>3</v>
      </c>
      <c r="AA6611" s="5">
        <v>0</v>
      </c>
      <c r="AB6611" s="5">
        <v>1</v>
      </c>
      <c r="AC6611" s="5">
        <v>0</v>
      </c>
      <c r="AD6611" s="5">
        <v>0</v>
      </c>
      <c r="AE6611" s="2">
        <v>4</v>
      </c>
      <c r="AF6611" s="2">
        <v>0</v>
      </c>
      <c r="AG6611" s="2">
        <v>0</v>
      </c>
      <c r="AH6611" s="2">
        <v>0</v>
      </c>
      <c r="AI6611" s="2">
        <v>0</v>
      </c>
      <c r="AJ6611" s="2">
        <v>2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2" t="s">
        <v>4</v>
      </c>
      <c r="AT6611" s="2" t="s">
        <v>4</v>
      </c>
    </row>
    <row r="6612" spans="1:46" x14ac:dyDescent="0.2">
      <c r="A6612" s="2">
        <v>1661791</v>
      </c>
      <c r="B6612" s="2">
        <v>849891</v>
      </c>
      <c r="C6612" s="7">
        <v>25.042661666870099</v>
      </c>
      <c r="D6612" s="7">
        <v>35.393943786621101</v>
      </c>
      <c r="E6612" s="19" t="s">
        <v>6761</v>
      </c>
      <c r="F6612" s="46">
        <f>INDEX(Δεδομένα!$P:$P,MATCH('2021'!E6612,Δεδομένα!$O:$O,0))</f>
        <v>213</v>
      </c>
      <c r="G6612" s="49" t="s">
        <v>6614</v>
      </c>
      <c r="H6612" s="51" t="str">
        <f>INDEX(Δεδομένα!B$1:B$51,MATCH('2021'!G6612,Δεδομένα!A$1:A$51,0))</f>
        <v>ΚΡΗΤΗΣ</v>
      </c>
      <c r="I6612" s="53">
        <f>INDEX(Δεδομένα!E$1:E$13,MATCH('2021'!H6612,Δεδομένα!D$1:D$13,0))</f>
        <v>12</v>
      </c>
      <c r="J6612" s="4">
        <v>44317</v>
      </c>
      <c r="K6612" s="3" t="s">
        <v>1396</v>
      </c>
      <c r="L6612" s="17" t="str">
        <f t="shared" si="532"/>
        <v>01/05/2021 21:50</v>
      </c>
      <c r="M6612" s="4">
        <v>44318</v>
      </c>
      <c r="N6612" s="3" t="s">
        <v>816</v>
      </c>
      <c r="O6612" s="17" t="str">
        <f t="shared" si="533"/>
        <v>02/05/2021 01:00</v>
      </c>
      <c r="P6612" s="24">
        <f t="shared" si="534"/>
        <v>0.13194444444525288</v>
      </c>
      <c r="Q6612" s="28">
        <v>0</v>
      </c>
      <c r="R6612" s="27">
        <f t="shared" si="535"/>
        <v>190.00000000116415</v>
      </c>
      <c r="S6612" s="3" t="s">
        <v>4</v>
      </c>
      <c r="T6612" s="3" t="s">
        <v>6762</v>
      </c>
      <c r="U6612" s="3" t="s">
        <v>3929</v>
      </c>
      <c r="V6612" s="3" t="s">
        <v>3929</v>
      </c>
      <c r="W6612" s="5">
        <v>0</v>
      </c>
      <c r="X6612" s="5">
        <v>0</v>
      </c>
      <c r="Y6612" s="5">
        <v>0</v>
      </c>
      <c r="Z6612" s="5">
        <v>1</v>
      </c>
      <c r="AA6612" s="5">
        <v>0</v>
      </c>
      <c r="AB6612" s="5">
        <v>0</v>
      </c>
      <c r="AC6612" s="5">
        <v>0</v>
      </c>
      <c r="AD6612" s="5">
        <v>0</v>
      </c>
      <c r="AE6612" s="2">
        <v>6</v>
      </c>
      <c r="AF6612" s="2">
        <v>7</v>
      </c>
      <c r="AG6612" s="2">
        <v>0</v>
      </c>
      <c r="AH6612" s="2">
        <v>0</v>
      </c>
      <c r="AI6612" s="2">
        <v>0</v>
      </c>
      <c r="AJ6612" s="2">
        <v>3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 t="s">
        <v>4</v>
      </c>
      <c r="AT6612" s="2" t="s">
        <v>4</v>
      </c>
    </row>
    <row r="6613" spans="1:46" x14ac:dyDescent="0.2">
      <c r="A6613" s="2">
        <v>1661792</v>
      </c>
      <c r="B6613" s="2">
        <v>852408</v>
      </c>
      <c r="C6613" s="7">
        <v>24.9661195790409</v>
      </c>
      <c r="D6613" s="7">
        <v>35.164847283170502</v>
      </c>
      <c r="E6613" s="19" t="s">
        <v>6761</v>
      </c>
      <c r="F6613" s="46">
        <f>INDEX(Δεδομένα!$P:$P,MATCH('2021'!E6613,Δεδομένα!$O:$O,0))</f>
        <v>213</v>
      </c>
      <c r="G6613" s="49" t="s">
        <v>6614</v>
      </c>
      <c r="H6613" s="51" t="str">
        <f>INDEX(Δεδομένα!B$1:B$51,MATCH('2021'!G6613,Δεδομένα!A$1:A$51,0))</f>
        <v>ΚΡΗΤΗΣ</v>
      </c>
      <c r="I6613" s="53">
        <f>INDEX(Δεδομένα!E$1:E$13,MATCH('2021'!H6613,Δεδομένα!D$1:D$13,0))</f>
        <v>12</v>
      </c>
      <c r="J6613" s="4">
        <v>44327</v>
      </c>
      <c r="K6613" s="3" t="s">
        <v>697</v>
      </c>
      <c r="L6613" s="17" t="str">
        <f t="shared" si="532"/>
        <v>11/05/2021 17:40</v>
      </c>
      <c r="M6613" s="4">
        <v>44327</v>
      </c>
      <c r="N6613" s="3" t="s">
        <v>255</v>
      </c>
      <c r="O6613" s="17" t="str">
        <f t="shared" si="533"/>
        <v>11/05/2021 19:40</v>
      </c>
      <c r="P6613" s="24">
        <f t="shared" si="534"/>
        <v>8.3333333335758653E-2</v>
      </c>
      <c r="Q6613" s="28">
        <v>0</v>
      </c>
      <c r="R6613" s="27">
        <f t="shared" si="535"/>
        <v>120.00000000349246</v>
      </c>
      <c r="S6613" s="3" t="s">
        <v>4</v>
      </c>
      <c r="T6613" s="3" t="s">
        <v>6618</v>
      </c>
      <c r="U6613" s="3" t="s">
        <v>4623</v>
      </c>
      <c r="V6613" s="3" t="s">
        <v>6800</v>
      </c>
      <c r="W6613" s="5">
        <v>0</v>
      </c>
      <c r="X6613" s="5">
        <v>0</v>
      </c>
      <c r="Y6613" s="5">
        <v>0</v>
      </c>
      <c r="Z6613" s="5">
        <v>2</v>
      </c>
      <c r="AA6613" s="5">
        <v>0</v>
      </c>
      <c r="AB6613" s="5">
        <v>0</v>
      </c>
      <c r="AC6613" s="5">
        <v>0</v>
      </c>
      <c r="AD6613" s="5">
        <v>0</v>
      </c>
      <c r="AE6613" s="2">
        <v>5</v>
      </c>
      <c r="AF6613" s="2">
        <v>0</v>
      </c>
      <c r="AG6613" s="2">
        <v>0</v>
      </c>
      <c r="AH6613" s="2">
        <v>0</v>
      </c>
      <c r="AI6613" s="2">
        <v>0</v>
      </c>
      <c r="AJ6613" s="2">
        <v>2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 t="s">
        <v>4</v>
      </c>
      <c r="AT6613" s="2" t="s">
        <v>4</v>
      </c>
    </row>
    <row r="6614" spans="1:46" x14ac:dyDescent="0.2">
      <c r="A6614" s="2">
        <v>1664819</v>
      </c>
      <c r="B6614" s="2">
        <v>855499</v>
      </c>
      <c r="C6614" s="7">
        <v>25.164493521505499</v>
      </c>
      <c r="D6614" s="7">
        <v>35.292463173854799</v>
      </c>
      <c r="E6614" s="19" t="s">
        <v>6761</v>
      </c>
      <c r="F6614" s="46">
        <f>INDEX(Δεδομένα!$P:$P,MATCH('2021'!E6614,Δεδομένα!$O:$O,0))</f>
        <v>213</v>
      </c>
      <c r="G6614" s="49" t="s">
        <v>6614</v>
      </c>
      <c r="H6614" s="51" t="str">
        <f>INDEX(Δεδομένα!B$1:B$51,MATCH('2021'!G6614,Δεδομένα!A$1:A$51,0))</f>
        <v>ΚΡΗΤΗΣ</v>
      </c>
      <c r="I6614" s="53">
        <f>INDEX(Δεδομένα!E$1:E$13,MATCH('2021'!H6614,Δεδομένα!D$1:D$13,0))</f>
        <v>12</v>
      </c>
      <c r="J6614" s="4">
        <v>44339</v>
      </c>
      <c r="K6614" s="3" t="s">
        <v>590</v>
      </c>
      <c r="L6614" s="17" t="str">
        <f t="shared" si="532"/>
        <v>23/05/2021 15:25</v>
      </c>
      <c r="M6614" s="4">
        <v>44339</v>
      </c>
      <c r="N6614" s="3" t="s">
        <v>461</v>
      </c>
      <c r="O6614" s="17" t="str">
        <f t="shared" si="533"/>
        <v>23/05/2021 17:00</v>
      </c>
      <c r="P6614" s="24">
        <f t="shared" si="534"/>
        <v>6.5972222226264421E-2</v>
      </c>
      <c r="Q6614" s="28">
        <v>0</v>
      </c>
      <c r="R6614" s="27">
        <f t="shared" si="535"/>
        <v>95.000000005820766</v>
      </c>
      <c r="S6614" s="3" t="s">
        <v>4</v>
      </c>
      <c r="T6614" s="3" t="s">
        <v>6764</v>
      </c>
      <c r="U6614" s="3" t="s">
        <v>6801</v>
      </c>
      <c r="V6614" s="3" t="s">
        <v>6801</v>
      </c>
      <c r="W6614" s="5">
        <v>0</v>
      </c>
      <c r="X6614" s="5">
        <v>0</v>
      </c>
      <c r="Y6614" s="5">
        <v>0</v>
      </c>
      <c r="Z6614" s="5">
        <v>0.1</v>
      </c>
      <c r="AA6614" s="5">
        <v>0</v>
      </c>
      <c r="AB6614" s="5">
        <v>0</v>
      </c>
      <c r="AC6614" s="5">
        <v>0</v>
      </c>
      <c r="AD6614" s="5">
        <v>0</v>
      </c>
      <c r="AE6614" s="2">
        <v>4</v>
      </c>
      <c r="AF6614" s="2">
        <v>0</v>
      </c>
      <c r="AG6614" s="2">
        <v>0</v>
      </c>
      <c r="AH6614" s="2">
        <v>0</v>
      </c>
      <c r="AI6614" s="2">
        <v>1</v>
      </c>
      <c r="AJ6614" s="2">
        <v>2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2" t="s">
        <v>4</v>
      </c>
      <c r="AT6614" s="2" t="s">
        <v>4</v>
      </c>
    </row>
    <row r="6615" spans="1:46" x14ac:dyDescent="0.2">
      <c r="A6615" s="2">
        <v>1666500</v>
      </c>
      <c r="B6615" s="2">
        <v>857687</v>
      </c>
      <c r="C6615" s="7">
        <v>24.982085324822599</v>
      </c>
      <c r="D6615" s="7">
        <v>35.400236077385699</v>
      </c>
      <c r="E6615" s="19" t="s">
        <v>6761</v>
      </c>
      <c r="F6615" s="46">
        <f>INDEX(Δεδομένα!$P:$P,MATCH('2021'!E6615,Δεδομένα!$O:$O,0))</f>
        <v>213</v>
      </c>
      <c r="G6615" s="49" t="s">
        <v>6614</v>
      </c>
      <c r="H6615" s="51" t="str">
        <f>INDEX(Δεδομένα!B$1:B$51,MATCH('2021'!G6615,Δεδομένα!A$1:A$51,0))</f>
        <v>ΚΡΗΤΗΣ</v>
      </c>
      <c r="I6615" s="53">
        <f>INDEX(Δεδομένα!E$1:E$13,MATCH('2021'!H6615,Δεδομένα!D$1:D$13,0))</f>
        <v>12</v>
      </c>
      <c r="J6615" s="4">
        <v>44347</v>
      </c>
      <c r="K6615" s="3" t="s">
        <v>2</v>
      </c>
      <c r="L6615" s="17" t="str">
        <f t="shared" si="532"/>
        <v>31/05/2021 14:31</v>
      </c>
      <c r="M6615" s="4">
        <v>44348</v>
      </c>
      <c r="N6615" s="3" t="s">
        <v>793</v>
      </c>
      <c r="O6615" s="17" t="str">
        <f t="shared" si="533"/>
        <v>01/06/2021 07:30</v>
      </c>
      <c r="P6615" s="24">
        <f t="shared" si="534"/>
        <v>0.70763888888905058</v>
      </c>
      <c r="Q6615" s="28">
        <v>0</v>
      </c>
      <c r="R6615" s="27">
        <f t="shared" si="535"/>
        <v>1019.0000000002328</v>
      </c>
      <c r="S6615" s="3" t="s">
        <v>4</v>
      </c>
      <c r="T6615" s="3" t="s">
        <v>6762</v>
      </c>
      <c r="U6615" s="3" t="s">
        <v>6802</v>
      </c>
      <c r="V6615" s="3" t="s">
        <v>6803</v>
      </c>
      <c r="W6615" s="5">
        <v>0</v>
      </c>
      <c r="X6615" s="5">
        <v>1</v>
      </c>
      <c r="Y6615" s="5">
        <v>0</v>
      </c>
      <c r="Z6615" s="5">
        <v>4</v>
      </c>
      <c r="AA6615" s="5">
        <v>0</v>
      </c>
      <c r="AB6615" s="5">
        <v>0</v>
      </c>
      <c r="AC6615" s="5">
        <v>0</v>
      </c>
      <c r="AD6615" s="5">
        <v>0</v>
      </c>
      <c r="AE6615" s="2">
        <v>15</v>
      </c>
      <c r="AF6615" s="2">
        <v>5</v>
      </c>
      <c r="AG6615" s="2">
        <v>0</v>
      </c>
      <c r="AH6615" s="2">
        <v>0</v>
      </c>
      <c r="AI6615" s="2">
        <v>0</v>
      </c>
      <c r="AJ6615" s="2">
        <v>9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 t="s">
        <v>4</v>
      </c>
      <c r="AT6615" s="2" t="s">
        <v>4</v>
      </c>
    </row>
    <row r="6616" spans="1:46" x14ac:dyDescent="0.2">
      <c r="A6616" s="2">
        <v>1666834</v>
      </c>
      <c r="B6616" s="2">
        <v>858757</v>
      </c>
      <c r="C6616" s="7">
        <v>25.240116119384801</v>
      </c>
      <c r="D6616" s="7">
        <v>35.184532165527301</v>
      </c>
      <c r="E6616" s="19" t="s">
        <v>6761</v>
      </c>
      <c r="F6616" s="46">
        <f>INDEX(Δεδομένα!$P:$P,MATCH('2021'!E6616,Δεδομένα!$O:$O,0))</f>
        <v>213</v>
      </c>
      <c r="G6616" s="49" t="s">
        <v>6614</v>
      </c>
      <c r="H6616" s="51" t="str">
        <f>INDEX(Δεδομένα!B$1:B$51,MATCH('2021'!G6616,Δεδομένα!A$1:A$51,0))</f>
        <v>ΚΡΗΤΗΣ</v>
      </c>
      <c r="I6616" s="53">
        <f>INDEX(Δεδομένα!E$1:E$13,MATCH('2021'!H6616,Δεδομένα!D$1:D$13,0))</f>
        <v>12</v>
      </c>
      <c r="J6616" s="4">
        <v>44351</v>
      </c>
      <c r="K6616" s="3" t="s">
        <v>1016</v>
      </c>
      <c r="L6616" s="17" t="str">
        <f t="shared" si="532"/>
        <v>04/06/2021 14:25</v>
      </c>
      <c r="M6616" s="4">
        <v>44351</v>
      </c>
      <c r="N6616" s="3" t="s">
        <v>46</v>
      </c>
      <c r="O6616" s="17" t="str">
        <f t="shared" si="533"/>
        <v>04/06/2021 16:55</v>
      </c>
      <c r="P6616" s="24">
        <f t="shared" si="534"/>
        <v>0.10416666666424135</v>
      </c>
      <c r="Q6616" s="28">
        <v>0</v>
      </c>
      <c r="R6616" s="27">
        <f t="shared" si="535"/>
        <v>149.99999999650754</v>
      </c>
      <c r="S6616" s="3" t="s">
        <v>4</v>
      </c>
      <c r="T6616" s="3" t="s">
        <v>6679</v>
      </c>
      <c r="U6616" s="3" t="s">
        <v>6804</v>
      </c>
      <c r="V6616" s="3" t="s">
        <v>6804</v>
      </c>
      <c r="W6616" s="5">
        <v>2.5</v>
      </c>
      <c r="X6616" s="5">
        <v>0</v>
      </c>
      <c r="Y6616" s="5">
        <v>0</v>
      </c>
      <c r="Z6616" s="5">
        <v>0</v>
      </c>
      <c r="AA6616" s="5">
        <v>0</v>
      </c>
      <c r="AB6616" s="5">
        <v>0.5</v>
      </c>
      <c r="AC6616" s="5">
        <v>0</v>
      </c>
      <c r="AD6616" s="5">
        <v>0</v>
      </c>
      <c r="AE6616" s="2">
        <v>13</v>
      </c>
      <c r="AF6616" s="2">
        <v>6</v>
      </c>
      <c r="AG6616" s="2">
        <v>0</v>
      </c>
      <c r="AH6616" s="2">
        <v>0</v>
      </c>
      <c r="AI6616" s="2">
        <v>0</v>
      </c>
      <c r="AJ6616" s="2">
        <v>6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2" t="s">
        <v>4</v>
      </c>
      <c r="AT6616" s="2" t="s">
        <v>4</v>
      </c>
    </row>
    <row r="6617" spans="1:46" x14ac:dyDescent="0.2">
      <c r="A6617" s="2">
        <v>1669150</v>
      </c>
      <c r="B6617" s="2">
        <v>861521</v>
      </c>
      <c r="C6617" s="7">
        <v>25.245837364537401</v>
      </c>
      <c r="D6617" s="7">
        <v>35.325667092156301</v>
      </c>
      <c r="E6617" s="19" t="s">
        <v>6761</v>
      </c>
      <c r="F6617" s="46">
        <f>INDEX(Δεδομένα!$P:$P,MATCH('2021'!E6617,Δεδομένα!$O:$O,0))</f>
        <v>213</v>
      </c>
      <c r="G6617" s="49" t="s">
        <v>6614</v>
      </c>
      <c r="H6617" s="51" t="str">
        <f>INDEX(Δεδομένα!B$1:B$51,MATCH('2021'!G6617,Δεδομένα!A$1:A$51,0))</f>
        <v>ΚΡΗΤΗΣ</v>
      </c>
      <c r="I6617" s="53">
        <f>INDEX(Δεδομένα!E$1:E$13,MATCH('2021'!H6617,Δεδομένα!D$1:D$13,0))</f>
        <v>12</v>
      </c>
      <c r="J6617" s="4">
        <v>44360</v>
      </c>
      <c r="K6617" s="3" t="s">
        <v>1233</v>
      </c>
      <c r="L6617" s="17" t="str">
        <f t="shared" si="532"/>
        <v>13/06/2021 16:45</v>
      </c>
      <c r="M6617" s="4">
        <v>44360</v>
      </c>
      <c r="N6617" s="3" t="s">
        <v>17</v>
      </c>
      <c r="O6617" s="17" t="str">
        <f t="shared" si="533"/>
        <v>13/06/2021 18:00</v>
      </c>
      <c r="P6617" s="24">
        <f t="shared" si="534"/>
        <v>5.2083333335758653E-2</v>
      </c>
      <c r="Q6617" s="28">
        <v>0</v>
      </c>
      <c r="R6617" s="27">
        <f t="shared" si="535"/>
        <v>75.00000000349246</v>
      </c>
      <c r="S6617" s="3" t="s">
        <v>4</v>
      </c>
      <c r="T6617" s="3" t="s">
        <v>6674</v>
      </c>
      <c r="U6617" s="3" t="s">
        <v>6805</v>
      </c>
      <c r="V6617" s="3" t="s">
        <v>6806</v>
      </c>
      <c r="W6617" s="5">
        <v>0</v>
      </c>
      <c r="X6617" s="5">
        <v>0</v>
      </c>
      <c r="Y6617" s="5">
        <v>0</v>
      </c>
      <c r="Z6617" s="5">
        <v>5</v>
      </c>
      <c r="AA6617" s="5">
        <v>0</v>
      </c>
      <c r="AB6617" s="5">
        <v>0</v>
      </c>
      <c r="AC6617" s="5">
        <v>0</v>
      </c>
      <c r="AD6617" s="5">
        <v>0</v>
      </c>
      <c r="AE6617" s="2">
        <v>19</v>
      </c>
      <c r="AF6617" s="2">
        <v>10</v>
      </c>
      <c r="AG6617" s="2">
        <v>0</v>
      </c>
      <c r="AH6617" s="2">
        <v>0</v>
      </c>
      <c r="AI6617" s="2">
        <v>0</v>
      </c>
      <c r="AJ6617" s="2">
        <v>11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 t="s">
        <v>4</v>
      </c>
      <c r="AT6617" s="2" t="s">
        <v>4</v>
      </c>
    </row>
    <row r="6618" spans="1:46" x14ac:dyDescent="0.2">
      <c r="A6618" s="2">
        <v>1671665</v>
      </c>
      <c r="B6618" s="2">
        <v>863337</v>
      </c>
      <c r="C6618" s="7">
        <v>25.0261725808789</v>
      </c>
      <c r="D6618" s="7">
        <v>35.177722619081301</v>
      </c>
      <c r="E6618" s="19" t="s">
        <v>6761</v>
      </c>
      <c r="F6618" s="46">
        <f>INDEX(Δεδομένα!$P:$P,MATCH('2021'!E6618,Δεδομένα!$O:$O,0))</f>
        <v>213</v>
      </c>
      <c r="G6618" s="49" t="s">
        <v>6614</v>
      </c>
      <c r="H6618" s="51" t="str">
        <f>INDEX(Δεδομένα!B$1:B$51,MATCH('2021'!G6618,Δεδομένα!A$1:A$51,0))</f>
        <v>ΚΡΗΤΗΣ</v>
      </c>
      <c r="I6618" s="53">
        <f>INDEX(Δεδομένα!E$1:E$13,MATCH('2021'!H6618,Δεδομένα!D$1:D$13,0))</f>
        <v>12</v>
      </c>
      <c r="J6618" s="4">
        <v>44367</v>
      </c>
      <c r="K6618" s="3" t="s">
        <v>197</v>
      </c>
      <c r="L6618" s="17" t="str">
        <f t="shared" si="532"/>
        <v>20/06/2021 15:30</v>
      </c>
      <c r="M6618" s="4">
        <v>44367</v>
      </c>
      <c r="N6618" s="3" t="s">
        <v>461</v>
      </c>
      <c r="O6618" s="17" t="str">
        <f t="shared" si="533"/>
        <v>20/06/2021 17:00</v>
      </c>
      <c r="P6618" s="24">
        <f t="shared" si="534"/>
        <v>6.25E-2</v>
      </c>
      <c r="Q6618" s="28">
        <v>0</v>
      </c>
      <c r="R6618" s="27">
        <f t="shared" si="535"/>
        <v>90</v>
      </c>
      <c r="S6618" s="3" t="s">
        <v>4</v>
      </c>
      <c r="T6618" s="3" t="s">
        <v>6764</v>
      </c>
      <c r="U6618" s="3" t="s">
        <v>6781</v>
      </c>
      <c r="V6618" s="3" t="s">
        <v>6797</v>
      </c>
      <c r="W6618" s="5">
        <v>0</v>
      </c>
      <c r="X6618" s="5">
        <v>0.5</v>
      </c>
      <c r="Y6618" s="5">
        <v>0</v>
      </c>
      <c r="Z6618" s="5">
        <v>0</v>
      </c>
      <c r="AA6618" s="5">
        <v>0</v>
      </c>
      <c r="AB6618" s="5">
        <v>2</v>
      </c>
      <c r="AC6618" s="5">
        <v>0</v>
      </c>
      <c r="AD6618" s="5">
        <v>0</v>
      </c>
      <c r="AE6618" s="2">
        <v>4</v>
      </c>
      <c r="AF6618" s="2">
        <v>0</v>
      </c>
      <c r="AG6618" s="2">
        <v>0</v>
      </c>
      <c r="AH6618" s="2">
        <v>0</v>
      </c>
      <c r="AI6618" s="2">
        <v>0</v>
      </c>
      <c r="AJ6618" s="2">
        <v>2</v>
      </c>
      <c r="AK6618" s="2">
        <v>1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 t="s">
        <v>4</v>
      </c>
      <c r="AT6618" s="2" t="s">
        <v>4</v>
      </c>
    </row>
    <row r="6619" spans="1:46" x14ac:dyDescent="0.2">
      <c r="A6619" s="2">
        <v>1682141</v>
      </c>
      <c r="B6619" s="2">
        <v>866295</v>
      </c>
      <c r="C6619" s="7">
        <v>24.982466064356299</v>
      </c>
      <c r="D6619" s="7">
        <v>35.185115395922402</v>
      </c>
      <c r="E6619" s="19" t="s">
        <v>6761</v>
      </c>
      <c r="F6619" s="46">
        <f>INDEX(Δεδομένα!$P:$P,MATCH('2021'!E6619,Δεδομένα!$O:$O,0))</f>
        <v>213</v>
      </c>
      <c r="G6619" s="49" t="s">
        <v>6614</v>
      </c>
      <c r="H6619" s="51" t="str">
        <f>INDEX(Δεδομένα!B$1:B$51,MATCH('2021'!G6619,Δεδομένα!A$1:A$51,0))</f>
        <v>ΚΡΗΤΗΣ</v>
      </c>
      <c r="I6619" s="53">
        <f>INDEX(Δεδομένα!E$1:E$13,MATCH('2021'!H6619,Δεδομένα!D$1:D$13,0))</f>
        <v>12</v>
      </c>
      <c r="J6619" s="4">
        <v>44376</v>
      </c>
      <c r="K6619" s="3" t="s">
        <v>1330</v>
      </c>
      <c r="L6619" s="17" t="str">
        <f t="shared" si="532"/>
        <v>29/06/2021 20:12</v>
      </c>
      <c r="M6619" s="4">
        <v>44379</v>
      </c>
      <c r="N6619" s="3" t="s">
        <v>6807</v>
      </c>
      <c r="O6619" s="17" t="str">
        <f t="shared" si="533"/>
        <v>02/07/2021 07:22</v>
      </c>
      <c r="P6619" s="29">
        <f t="shared" si="534"/>
        <v>2.4652777777737356</v>
      </c>
      <c r="Q6619" s="30">
        <f>2*24</f>
        <v>48</v>
      </c>
      <c r="R6619" s="27">
        <f t="shared" si="535"/>
        <v>3549.9999999941792</v>
      </c>
      <c r="S6619" s="3" t="s">
        <v>4</v>
      </c>
      <c r="T6619" s="3" t="s">
        <v>6764</v>
      </c>
      <c r="U6619" s="3" t="s">
        <v>6808</v>
      </c>
      <c r="V6619" s="3" t="s">
        <v>6808</v>
      </c>
      <c r="W6619" s="5">
        <v>0</v>
      </c>
      <c r="X6619" s="5">
        <v>20</v>
      </c>
      <c r="Y6619" s="5">
        <v>0</v>
      </c>
      <c r="Z6619" s="5">
        <v>100</v>
      </c>
      <c r="AA6619" s="5">
        <v>0</v>
      </c>
      <c r="AB6619" s="5">
        <v>20</v>
      </c>
      <c r="AC6619" s="5">
        <v>0</v>
      </c>
      <c r="AD6619" s="5">
        <v>0</v>
      </c>
      <c r="AE6619" s="2">
        <v>80</v>
      </c>
      <c r="AF6619" s="2">
        <v>20</v>
      </c>
      <c r="AG6619" s="2">
        <v>0</v>
      </c>
      <c r="AH6619" s="2">
        <v>0</v>
      </c>
      <c r="AI6619" s="2">
        <v>3</v>
      </c>
      <c r="AJ6619" s="2">
        <v>11</v>
      </c>
      <c r="AK6619" s="2">
        <v>16</v>
      </c>
      <c r="AL6619" s="2">
        <v>2</v>
      </c>
      <c r="AM6619" s="2">
        <v>2</v>
      </c>
      <c r="AN6619" s="2">
        <v>2</v>
      </c>
      <c r="AO6619" s="2">
        <v>0</v>
      </c>
      <c r="AP6619" s="2">
        <v>0</v>
      </c>
      <c r="AQ6619" s="2">
        <v>0</v>
      </c>
      <c r="AR6619" s="2">
        <v>0</v>
      </c>
      <c r="AS6619" s="2">
        <v>0</v>
      </c>
      <c r="AT6619" s="2">
        <v>0</v>
      </c>
    </row>
    <row r="6620" spans="1:46" x14ac:dyDescent="0.2">
      <c r="A6620" s="2">
        <v>1681646</v>
      </c>
      <c r="B6620" s="2">
        <v>867193</v>
      </c>
      <c r="C6620" s="7">
        <v>24.9230293069329</v>
      </c>
      <c r="D6620" s="7">
        <v>35.320919141513897</v>
      </c>
      <c r="E6620" s="19" t="s">
        <v>6761</v>
      </c>
      <c r="F6620" s="46">
        <f>INDEX(Δεδομένα!$P:$P,MATCH('2021'!E6620,Δεδομένα!$O:$O,0))</f>
        <v>213</v>
      </c>
      <c r="G6620" s="49" t="s">
        <v>6614</v>
      </c>
      <c r="H6620" s="51" t="str">
        <f>INDEX(Δεδομένα!B$1:B$51,MATCH('2021'!G6620,Δεδομένα!A$1:A$51,0))</f>
        <v>ΚΡΗΤΗΣ</v>
      </c>
      <c r="I6620" s="53">
        <f>INDEX(Δεδομένα!E$1:E$13,MATCH('2021'!H6620,Δεδομένα!D$1:D$13,0))</f>
        <v>12</v>
      </c>
      <c r="J6620" s="4">
        <v>44379</v>
      </c>
      <c r="K6620" s="3" t="s">
        <v>803</v>
      </c>
      <c r="L6620" s="17" t="str">
        <f t="shared" si="532"/>
        <v>02/07/2021 10:42</v>
      </c>
      <c r="M6620" s="4">
        <v>44379</v>
      </c>
      <c r="N6620" s="3" t="s">
        <v>1228</v>
      </c>
      <c r="O6620" s="17" t="str">
        <f t="shared" si="533"/>
        <v>02/07/2021 15:47</v>
      </c>
      <c r="P6620" s="24">
        <f t="shared" si="534"/>
        <v>0.21180555555474712</v>
      </c>
      <c r="Q6620" s="28">
        <v>0</v>
      </c>
      <c r="R6620" s="27">
        <f t="shared" si="535"/>
        <v>304.99999999883585</v>
      </c>
      <c r="S6620" s="3" t="s">
        <v>4</v>
      </c>
      <c r="T6620" s="3" t="s">
        <v>6762</v>
      </c>
      <c r="U6620" s="3" t="s">
        <v>3267</v>
      </c>
      <c r="V6620" s="3" t="s">
        <v>6809</v>
      </c>
      <c r="W6620" s="5">
        <v>0</v>
      </c>
      <c r="X6620" s="5">
        <v>0</v>
      </c>
      <c r="Y6620" s="5">
        <v>0</v>
      </c>
      <c r="Z6620" s="5">
        <v>1</v>
      </c>
      <c r="AA6620" s="5">
        <v>0</v>
      </c>
      <c r="AB6620" s="5">
        <v>1</v>
      </c>
      <c r="AC6620" s="5">
        <v>0</v>
      </c>
      <c r="AD6620" s="5">
        <v>0</v>
      </c>
      <c r="AE6620" s="2">
        <v>6</v>
      </c>
      <c r="AF6620" s="2">
        <v>0</v>
      </c>
      <c r="AG6620" s="2">
        <v>1</v>
      </c>
      <c r="AH6620" s="2">
        <v>0</v>
      </c>
      <c r="AI6620" s="2">
        <v>0</v>
      </c>
      <c r="AJ6620" s="2">
        <v>3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</row>
    <row r="6621" spans="1:46" x14ac:dyDescent="0.2">
      <c r="A6621" s="2">
        <v>1677715</v>
      </c>
      <c r="B6621" s="2">
        <v>868322</v>
      </c>
      <c r="D6621" s="2"/>
      <c r="E6621" s="19" t="s">
        <v>6761</v>
      </c>
      <c r="F6621" s="46">
        <f>INDEX(Δεδομένα!$P:$P,MATCH('2021'!E6621,Δεδομένα!$O:$O,0))</f>
        <v>213</v>
      </c>
      <c r="G6621" s="49" t="s">
        <v>6614</v>
      </c>
      <c r="H6621" s="51" t="str">
        <f>INDEX(Δεδομένα!B$1:B$51,MATCH('2021'!G6621,Δεδομένα!A$1:A$51,0))</f>
        <v>ΚΡΗΤΗΣ</v>
      </c>
      <c r="I6621" s="53">
        <f>INDEX(Δεδομένα!E$1:E$13,MATCH('2021'!H6621,Δεδομένα!D$1:D$13,0))</f>
        <v>12</v>
      </c>
      <c r="J6621" s="4">
        <v>44382</v>
      </c>
      <c r="K6621" s="3" t="s">
        <v>462</v>
      </c>
      <c r="L6621" s="17" t="str">
        <f t="shared" si="532"/>
        <v>05/07/2021 17:50</v>
      </c>
      <c r="M6621" s="4">
        <v>44382</v>
      </c>
      <c r="N6621" s="3" t="s">
        <v>502</v>
      </c>
      <c r="O6621" s="17" t="str">
        <f t="shared" si="533"/>
        <v>05/07/2021 19:30</v>
      </c>
      <c r="P6621" s="24">
        <f t="shared" si="534"/>
        <v>6.9444444445252884E-2</v>
      </c>
      <c r="Q6621" s="28">
        <v>0</v>
      </c>
      <c r="R6621" s="27">
        <f t="shared" si="535"/>
        <v>100.00000000116415</v>
      </c>
      <c r="S6621" s="3" t="s">
        <v>4</v>
      </c>
      <c r="T6621" s="3" t="s">
        <v>6762</v>
      </c>
      <c r="U6621" s="3" t="s">
        <v>6810</v>
      </c>
      <c r="V6621" s="3" t="s">
        <v>6811</v>
      </c>
      <c r="W6621" s="5">
        <v>0</v>
      </c>
      <c r="X6621" s="5">
        <v>0</v>
      </c>
      <c r="Y6621" s="5">
        <v>0</v>
      </c>
      <c r="Z6621" s="5">
        <v>0.5</v>
      </c>
      <c r="AA6621" s="5">
        <v>0</v>
      </c>
      <c r="AB6621" s="5">
        <v>0.2</v>
      </c>
      <c r="AC6621" s="5">
        <v>0</v>
      </c>
      <c r="AD6621" s="5">
        <v>0</v>
      </c>
      <c r="AE6621" s="2">
        <v>7</v>
      </c>
      <c r="AF6621" s="2">
        <v>0</v>
      </c>
      <c r="AG6621" s="2">
        <v>0</v>
      </c>
      <c r="AH6621" s="2">
        <v>0</v>
      </c>
      <c r="AI6621" s="2">
        <v>0</v>
      </c>
      <c r="AJ6621" s="2">
        <v>3</v>
      </c>
      <c r="AK6621" s="2">
        <v>0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</row>
    <row r="6622" spans="1:46" x14ac:dyDescent="0.2">
      <c r="A6622" s="2">
        <v>1677736</v>
      </c>
      <c r="B6622" s="2">
        <v>862044</v>
      </c>
      <c r="D6622" s="2"/>
      <c r="E6622" s="19" t="s">
        <v>6761</v>
      </c>
      <c r="F6622" s="46">
        <f>INDEX(Δεδομένα!$P:$P,MATCH('2021'!E6622,Δεδομένα!$O:$O,0))</f>
        <v>213</v>
      </c>
      <c r="G6622" s="49" t="s">
        <v>6614</v>
      </c>
      <c r="H6622" s="51" t="str">
        <f>INDEX(Δεδομένα!B$1:B$51,MATCH('2021'!G6622,Δεδομένα!A$1:A$51,0))</f>
        <v>ΚΡΗΤΗΣ</v>
      </c>
      <c r="I6622" s="53">
        <f>INDEX(Δεδομένα!E$1:E$13,MATCH('2021'!H6622,Δεδομένα!D$1:D$13,0))</f>
        <v>12</v>
      </c>
      <c r="J6622" s="4">
        <v>44385</v>
      </c>
      <c r="K6622" s="3" t="s">
        <v>214</v>
      </c>
      <c r="L6622" s="17" t="str">
        <f t="shared" si="532"/>
        <v>08/07/2021 12:00</v>
      </c>
      <c r="M6622" s="4">
        <v>44385</v>
      </c>
      <c r="N6622" s="3" t="s">
        <v>502</v>
      </c>
      <c r="O6622" s="17" t="str">
        <f t="shared" si="533"/>
        <v>08/07/2021 19:30</v>
      </c>
      <c r="P6622" s="24">
        <f t="shared" si="534"/>
        <v>0.3125</v>
      </c>
      <c r="Q6622" s="28">
        <v>0</v>
      </c>
      <c r="R6622" s="27">
        <f t="shared" si="535"/>
        <v>450</v>
      </c>
      <c r="S6622" s="3" t="s">
        <v>4</v>
      </c>
      <c r="T6622" s="3" t="s">
        <v>6764</v>
      </c>
      <c r="U6622" s="3" t="s">
        <v>2192</v>
      </c>
      <c r="V6622" s="3" t="s">
        <v>6770</v>
      </c>
      <c r="W6622" s="5">
        <v>0</v>
      </c>
      <c r="X6622" s="5">
        <v>0</v>
      </c>
      <c r="Y6622" s="5">
        <v>0</v>
      </c>
      <c r="Z6622" s="5">
        <v>2.5</v>
      </c>
      <c r="AA6622" s="5">
        <v>0</v>
      </c>
      <c r="AB6622" s="5">
        <v>2.5</v>
      </c>
      <c r="AC6622" s="5">
        <v>0</v>
      </c>
      <c r="AD6622" s="5">
        <v>0</v>
      </c>
      <c r="AE6622" s="2">
        <v>10</v>
      </c>
      <c r="AF6622" s="2">
        <v>6</v>
      </c>
      <c r="AG6622" s="2">
        <v>0</v>
      </c>
      <c r="AH6622" s="2">
        <v>0</v>
      </c>
      <c r="AI6622" s="2">
        <v>0</v>
      </c>
      <c r="AJ6622" s="2">
        <v>5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</row>
    <row r="6623" spans="1:46" x14ac:dyDescent="0.2">
      <c r="A6623" s="2">
        <v>1677729</v>
      </c>
      <c r="B6623" s="2">
        <v>869842</v>
      </c>
      <c r="C6623" s="7">
        <v>25.3299615650498</v>
      </c>
      <c r="D6623" s="7">
        <v>35.135920341828403</v>
      </c>
      <c r="E6623" s="19" t="s">
        <v>6761</v>
      </c>
      <c r="F6623" s="46">
        <f>INDEX(Δεδομένα!$P:$P,MATCH('2021'!E6623,Δεδομένα!$O:$O,0))</f>
        <v>213</v>
      </c>
      <c r="G6623" s="49" t="s">
        <v>6614</v>
      </c>
      <c r="H6623" s="51" t="str">
        <f>INDEX(Δεδομένα!B$1:B$51,MATCH('2021'!G6623,Δεδομένα!A$1:A$51,0))</f>
        <v>ΚΡΗΤΗΣ</v>
      </c>
      <c r="I6623" s="53">
        <f>INDEX(Δεδομένα!E$1:E$13,MATCH('2021'!H6623,Δεδομένα!D$1:D$13,0))</f>
        <v>12</v>
      </c>
      <c r="J6623" s="4">
        <v>44387</v>
      </c>
      <c r="K6623" s="3" t="s">
        <v>267</v>
      </c>
      <c r="L6623" s="17" t="str">
        <f t="shared" si="532"/>
        <v>10/07/2021 17:30</v>
      </c>
      <c r="M6623" s="4">
        <v>44387</v>
      </c>
      <c r="N6623" s="3" t="s">
        <v>32</v>
      </c>
      <c r="O6623" s="17" t="str">
        <f t="shared" si="533"/>
        <v>10/07/2021 18:45</v>
      </c>
      <c r="P6623" s="24">
        <f t="shared" si="534"/>
        <v>5.2083333335758653E-2</v>
      </c>
      <c r="Q6623" s="28">
        <v>0</v>
      </c>
      <c r="R6623" s="27">
        <f t="shared" si="535"/>
        <v>75.00000000349246</v>
      </c>
      <c r="S6623" s="3" t="s">
        <v>4</v>
      </c>
      <c r="T6623" s="3" t="s">
        <v>6679</v>
      </c>
      <c r="U6623" s="3" t="s">
        <v>6812</v>
      </c>
      <c r="V6623" s="3" t="s">
        <v>6812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0.2</v>
      </c>
      <c r="AC6623" s="5">
        <v>0</v>
      </c>
      <c r="AD6623" s="5">
        <v>0</v>
      </c>
      <c r="AE6623" s="2">
        <v>2</v>
      </c>
      <c r="AF6623" s="2">
        <v>0</v>
      </c>
      <c r="AG6623" s="2">
        <v>0</v>
      </c>
      <c r="AH6623" s="2">
        <v>0</v>
      </c>
      <c r="AI6623" s="2">
        <v>0</v>
      </c>
      <c r="AJ6623" s="2">
        <v>1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</row>
    <row r="6624" spans="1:46" x14ac:dyDescent="0.2">
      <c r="A6624" s="2">
        <v>1681634</v>
      </c>
      <c r="B6624" s="2">
        <v>871515</v>
      </c>
      <c r="C6624" s="7">
        <v>25.026986258964101</v>
      </c>
      <c r="D6624" s="7">
        <v>35.136412096085003</v>
      </c>
      <c r="E6624" s="19" t="s">
        <v>6761</v>
      </c>
      <c r="F6624" s="46">
        <f>INDEX(Δεδομένα!$P:$P,MATCH('2021'!E6624,Δεδομένα!$O:$O,0))</f>
        <v>213</v>
      </c>
      <c r="G6624" s="49" t="s">
        <v>6614</v>
      </c>
      <c r="H6624" s="51" t="str">
        <f>INDEX(Δεδομένα!B$1:B$51,MATCH('2021'!G6624,Δεδομένα!A$1:A$51,0))</f>
        <v>ΚΡΗΤΗΣ</v>
      </c>
      <c r="I6624" s="53">
        <f>INDEX(Δεδομένα!E$1:E$13,MATCH('2021'!H6624,Δεδομένα!D$1:D$13,0))</f>
        <v>12</v>
      </c>
      <c r="J6624" s="4">
        <v>44392</v>
      </c>
      <c r="K6624" s="3" t="s">
        <v>2263</v>
      </c>
      <c r="L6624" s="17" t="str">
        <f t="shared" si="532"/>
        <v>15/07/2021 21:37</v>
      </c>
      <c r="M6624" s="4">
        <v>44393</v>
      </c>
      <c r="N6624" s="3" t="s">
        <v>497</v>
      </c>
      <c r="O6624" s="17" t="str">
        <f t="shared" si="533"/>
        <v>16/07/2021 21:00</v>
      </c>
      <c r="P6624" s="24">
        <f t="shared" si="534"/>
        <v>0.97430555555911269</v>
      </c>
      <c r="Q6624" s="28">
        <v>0</v>
      </c>
      <c r="R6624" s="27">
        <f t="shared" si="535"/>
        <v>1403.0000000051223</v>
      </c>
      <c r="S6624" s="3" t="s">
        <v>4</v>
      </c>
      <c r="T6624" s="3" t="s">
        <v>6618</v>
      </c>
      <c r="U6624" s="3" t="s">
        <v>4623</v>
      </c>
      <c r="V6624" s="3" t="s">
        <v>6813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3</v>
      </c>
      <c r="AC6624" s="5">
        <v>0</v>
      </c>
      <c r="AD6624" s="5">
        <v>0</v>
      </c>
      <c r="AE6624" s="2">
        <v>19</v>
      </c>
      <c r="AF6624" s="2">
        <v>9</v>
      </c>
      <c r="AG6624" s="2">
        <v>0</v>
      </c>
      <c r="AH6624" s="2">
        <v>0</v>
      </c>
      <c r="AI6624" s="2">
        <v>0</v>
      </c>
      <c r="AJ6624" s="2">
        <v>15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</row>
    <row r="6625" spans="1:46" x14ac:dyDescent="0.2">
      <c r="A6625" s="2">
        <v>1681640</v>
      </c>
      <c r="B6625" s="2">
        <v>871685</v>
      </c>
      <c r="C6625" s="7">
        <v>25.0665447212054</v>
      </c>
      <c r="D6625" s="7">
        <v>35.3129487493513</v>
      </c>
      <c r="E6625" s="19" t="s">
        <v>6761</v>
      </c>
      <c r="F6625" s="46">
        <f>INDEX(Δεδομένα!$P:$P,MATCH('2021'!E6625,Δεδομένα!$O:$O,0))</f>
        <v>213</v>
      </c>
      <c r="G6625" s="49" t="s">
        <v>6614</v>
      </c>
      <c r="H6625" s="51" t="str">
        <f>INDEX(Δεδομένα!B$1:B$51,MATCH('2021'!G6625,Δεδομένα!A$1:A$51,0))</f>
        <v>ΚΡΗΤΗΣ</v>
      </c>
      <c r="I6625" s="53">
        <f>INDEX(Δεδομένα!E$1:E$13,MATCH('2021'!H6625,Δεδομένα!D$1:D$13,0))</f>
        <v>12</v>
      </c>
      <c r="J6625" s="4">
        <v>44393</v>
      </c>
      <c r="K6625" s="3" t="s">
        <v>451</v>
      </c>
      <c r="L6625" s="17" t="str">
        <f t="shared" si="532"/>
        <v>16/07/2021 14:44</v>
      </c>
      <c r="M6625" s="4">
        <v>44393</v>
      </c>
      <c r="N6625" s="3" t="s">
        <v>1014</v>
      </c>
      <c r="O6625" s="17" t="str">
        <f t="shared" si="533"/>
        <v>16/07/2021 21:55</v>
      </c>
      <c r="P6625" s="24">
        <f t="shared" si="534"/>
        <v>0.29930555555620231</v>
      </c>
      <c r="Q6625" s="28">
        <v>0</v>
      </c>
      <c r="R6625" s="27">
        <f t="shared" si="535"/>
        <v>431.00000000093132</v>
      </c>
      <c r="S6625" s="3" t="s">
        <v>4</v>
      </c>
      <c r="T6625" s="3" t="s">
        <v>6762</v>
      </c>
      <c r="U6625" s="3" t="s">
        <v>6810</v>
      </c>
      <c r="V6625" s="3" t="s">
        <v>6810</v>
      </c>
      <c r="W6625" s="5">
        <v>0</v>
      </c>
      <c r="X6625" s="5">
        <v>0</v>
      </c>
      <c r="Y6625" s="5">
        <v>0</v>
      </c>
      <c r="Z6625" s="5">
        <v>6</v>
      </c>
      <c r="AA6625" s="5">
        <v>2</v>
      </c>
      <c r="AB6625" s="5">
        <v>2</v>
      </c>
      <c r="AC6625" s="5">
        <v>0</v>
      </c>
      <c r="AD6625" s="5">
        <v>0</v>
      </c>
      <c r="AE6625" s="2">
        <v>14</v>
      </c>
      <c r="AF6625" s="2">
        <v>4</v>
      </c>
      <c r="AG6625" s="2">
        <v>0</v>
      </c>
      <c r="AH6625" s="2">
        <v>0</v>
      </c>
      <c r="AI6625" s="2">
        <v>0</v>
      </c>
      <c r="AJ6625" s="2">
        <v>4</v>
      </c>
      <c r="AK6625" s="2">
        <v>2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</row>
    <row r="6626" spans="1:46" x14ac:dyDescent="0.2">
      <c r="A6626" s="2">
        <v>1683638</v>
      </c>
      <c r="B6626" s="2">
        <v>873815</v>
      </c>
      <c r="C6626" s="7">
        <v>25.247902356186501</v>
      </c>
      <c r="D6626" s="7">
        <v>35.2078268465294</v>
      </c>
      <c r="E6626" s="19" t="s">
        <v>6761</v>
      </c>
      <c r="F6626" s="46">
        <f>INDEX(Δεδομένα!$P:$P,MATCH('2021'!E6626,Δεδομένα!$O:$O,0))</f>
        <v>213</v>
      </c>
      <c r="G6626" s="49" t="s">
        <v>6614</v>
      </c>
      <c r="H6626" s="51" t="str">
        <f>INDEX(Δεδομένα!B$1:B$51,MATCH('2021'!G6626,Δεδομένα!A$1:A$51,0))</f>
        <v>ΚΡΗΤΗΣ</v>
      </c>
      <c r="I6626" s="53">
        <f>INDEX(Δεδομένα!E$1:E$13,MATCH('2021'!H6626,Δεδομένα!D$1:D$13,0))</f>
        <v>12</v>
      </c>
      <c r="J6626" s="4">
        <v>44400</v>
      </c>
      <c r="K6626" s="3" t="s">
        <v>498</v>
      </c>
      <c r="L6626" s="17" t="str">
        <f t="shared" si="532"/>
        <v>23/07/2021 13:35</v>
      </c>
      <c r="M6626" s="4">
        <v>44401</v>
      </c>
      <c r="N6626" s="3" t="s">
        <v>1917</v>
      </c>
      <c r="O6626" s="17" t="str">
        <f t="shared" si="533"/>
        <v>24/07/2021 21:33</v>
      </c>
      <c r="P6626" s="29">
        <f t="shared" si="534"/>
        <v>1.3319444444496185</v>
      </c>
      <c r="Q6626" s="30">
        <f>1*24</f>
        <v>24</v>
      </c>
      <c r="R6626" s="27">
        <f t="shared" si="535"/>
        <v>1918.0000000074506</v>
      </c>
      <c r="S6626" s="3" t="s">
        <v>4</v>
      </c>
      <c r="T6626" s="3" t="s">
        <v>6679</v>
      </c>
      <c r="U6626" s="3" t="s">
        <v>6814</v>
      </c>
      <c r="V6626" s="3" t="s">
        <v>6815</v>
      </c>
      <c r="W6626" s="5">
        <v>0</v>
      </c>
      <c r="X6626" s="5">
        <v>5</v>
      </c>
      <c r="Y6626" s="5">
        <v>0</v>
      </c>
      <c r="Z6626" s="5">
        <v>2</v>
      </c>
      <c r="AA6626" s="5">
        <v>0</v>
      </c>
      <c r="AB6626" s="5">
        <v>10</v>
      </c>
      <c r="AC6626" s="5">
        <v>0</v>
      </c>
      <c r="AD6626" s="5">
        <v>0</v>
      </c>
      <c r="AE6626" s="2">
        <v>16</v>
      </c>
      <c r="AF6626" s="2">
        <v>10</v>
      </c>
      <c r="AG6626" s="2">
        <v>0</v>
      </c>
      <c r="AH6626" s="2">
        <v>0</v>
      </c>
      <c r="AI6626" s="2">
        <v>0</v>
      </c>
      <c r="AJ6626" s="2">
        <v>6</v>
      </c>
      <c r="AK6626" s="2">
        <v>2</v>
      </c>
      <c r="AL6626" s="2">
        <v>1</v>
      </c>
      <c r="AM6626" s="2">
        <v>1</v>
      </c>
      <c r="AN6626" s="2">
        <v>1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</row>
    <row r="6627" spans="1:46" x14ac:dyDescent="0.2">
      <c r="A6627" s="2">
        <v>1681627</v>
      </c>
      <c r="B6627" s="2">
        <v>873982</v>
      </c>
      <c r="C6627" s="7">
        <v>25.111448287963899</v>
      </c>
      <c r="D6627" s="7">
        <v>35.256645202636697</v>
      </c>
      <c r="E6627" s="19" t="s">
        <v>6761</v>
      </c>
      <c r="F6627" s="46">
        <f>INDEX(Δεδομένα!$P:$P,MATCH('2021'!E6627,Δεδομένα!$O:$O,0))</f>
        <v>213</v>
      </c>
      <c r="G6627" s="49" t="s">
        <v>6614</v>
      </c>
      <c r="H6627" s="51" t="str">
        <f>INDEX(Δεδομένα!B$1:B$51,MATCH('2021'!G6627,Δεδομένα!A$1:A$51,0))</f>
        <v>ΚΡΗΤΗΣ</v>
      </c>
      <c r="I6627" s="53">
        <f>INDEX(Δεδομένα!E$1:E$13,MATCH('2021'!H6627,Δεδομένα!D$1:D$13,0))</f>
        <v>12</v>
      </c>
      <c r="J6627" s="4">
        <v>44401</v>
      </c>
      <c r="K6627" s="3" t="s">
        <v>6816</v>
      </c>
      <c r="L6627" s="17" t="str">
        <f t="shared" si="532"/>
        <v>24/07/2021 00:58</v>
      </c>
      <c r="M6627" s="4">
        <v>44401</v>
      </c>
      <c r="N6627" s="3" t="s">
        <v>2226</v>
      </c>
      <c r="O6627" s="17" t="str">
        <f t="shared" si="533"/>
        <v>24/07/2021 21:34</v>
      </c>
      <c r="P6627" s="24">
        <f t="shared" si="534"/>
        <v>0.85833333332993789</v>
      </c>
      <c r="Q6627" s="28">
        <v>0</v>
      </c>
      <c r="R6627" s="27">
        <f t="shared" si="535"/>
        <v>1235.9999999951106</v>
      </c>
      <c r="S6627" s="3" t="s">
        <v>4</v>
      </c>
      <c r="T6627" s="3" t="s">
        <v>6764</v>
      </c>
      <c r="U6627" s="3" t="s">
        <v>6817</v>
      </c>
      <c r="V6627" s="3" t="s">
        <v>6818</v>
      </c>
      <c r="W6627" s="5">
        <v>0</v>
      </c>
      <c r="X6627" s="5">
        <v>1</v>
      </c>
      <c r="Y6627" s="5">
        <v>0</v>
      </c>
      <c r="Z6627" s="5">
        <v>1</v>
      </c>
      <c r="AA6627" s="5">
        <v>0</v>
      </c>
      <c r="AB6627" s="5">
        <v>3</v>
      </c>
      <c r="AC6627" s="5">
        <v>0</v>
      </c>
      <c r="AD6627" s="5">
        <v>0</v>
      </c>
      <c r="AE6627" s="2">
        <v>16</v>
      </c>
      <c r="AF6627" s="2">
        <v>5</v>
      </c>
      <c r="AG6627" s="2">
        <v>0</v>
      </c>
      <c r="AH6627" s="2">
        <v>0</v>
      </c>
      <c r="AI6627" s="2">
        <v>0</v>
      </c>
      <c r="AJ6627" s="2">
        <v>4</v>
      </c>
      <c r="AK6627" s="2">
        <v>3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</row>
    <row r="6628" spans="1:46" x14ac:dyDescent="0.2">
      <c r="A6628" s="2">
        <v>1681662</v>
      </c>
      <c r="B6628" s="2">
        <v>874517</v>
      </c>
      <c r="D6628" s="2"/>
      <c r="E6628" s="19" t="s">
        <v>6761</v>
      </c>
      <c r="F6628" s="46">
        <f>INDEX(Δεδομένα!$P:$P,MATCH('2021'!E6628,Δεδομένα!$O:$O,0))</f>
        <v>213</v>
      </c>
      <c r="G6628" s="49" t="s">
        <v>6614</v>
      </c>
      <c r="H6628" s="51" t="str">
        <f>INDEX(Δεδομένα!B$1:B$51,MATCH('2021'!G6628,Δεδομένα!A$1:A$51,0))</f>
        <v>ΚΡΗΤΗΣ</v>
      </c>
      <c r="I6628" s="53">
        <f>INDEX(Δεδομένα!E$1:E$13,MATCH('2021'!H6628,Δεδομένα!D$1:D$13,0))</f>
        <v>12</v>
      </c>
      <c r="J6628" s="4">
        <v>44402</v>
      </c>
      <c r="K6628" s="3" t="s">
        <v>1934</v>
      </c>
      <c r="L6628" s="17" t="str">
        <f t="shared" si="532"/>
        <v>25/07/2021 22:18</v>
      </c>
      <c r="M6628" s="4">
        <v>44403</v>
      </c>
      <c r="N6628" s="3" t="s">
        <v>531</v>
      </c>
      <c r="O6628" s="17" t="str">
        <f t="shared" si="533"/>
        <v>26/07/2021 14:10</v>
      </c>
      <c r="P6628" s="24">
        <f t="shared" si="534"/>
        <v>0.66111111111240461</v>
      </c>
      <c r="Q6628" s="28">
        <v>0</v>
      </c>
      <c r="R6628" s="27">
        <f t="shared" si="535"/>
        <v>952.00000000186265</v>
      </c>
      <c r="S6628" s="3" t="s">
        <v>4</v>
      </c>
      <c r="T6628" s="3" t="s">
        <v>6762</v>
      </c>
      <c r="U6628" s="3" t="s">
        <v>5331</v>
      </c>
      <c r="V6628" s="3" t="s">
        <v>5331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2">
        <v>14</v>
      </c>
      <c r="AF6628" s="2">
        <v>8</v>
      </c>
      <c r="AG6628" s="2">
        <v>0</v>
      </c>
      <c r="AH6628" s="2">
        <v>0</v>
      </c>
      <c r="AI6628" s="2">
        <v>0</v>
      </c>
      <c r="AJ6628" s="2">
        <v>5</v>
      </c>
      <c r="AK6628" s="2">
        <v>1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</row>
    <row r="6629" spans="1:46" x14ac:dyDescent="0.2">
      <c r="A6629" s="2">
        <v>1681642</v>
      </c>
      <c r="B6629" s="2">
        <v>874867</v>
      </c>
      <c r="D6629" s="2"/>
      <c r="E6629" s="19" t="s">
        <v>6761</v>
      </c>
      <c r="F6629" s="46">
        <f>INDEX(Δεδομένα!$P:$P,MATCH('2021'!E6629,Δεδομένα!$O:$O,0))</f>
        <v>213</v>
      </c>
      <c r="G6629" s="49" t="s">
        <v>6614</v>
      </c>
      <c r="H6629" s="51" t="str">
        <f>INDEX(Δεδομένα!B$1:B$51,MATCH('2021'!G6629,Δεδομένα!A$1:A$51,0))</f>
        <v>ΚΡΗΤΗΣ</v>
      </c>
      <c r="I6629" s="53">
        <f>INDEX(Δεδομένα!E$1:E$13,MATCH('2021'!H6629,Δεδομένα!D$1:D$13,0))</f>
        <v>12</v>
      </c>
      <c r="J6629" s="4">
        <v>44404</v>
      </c>
      <c r="K6629" s="3" t="s">
        <v>3052</v>
      </c>
      <c r="L6629" s="17" t="str">
        <f t="shared" si="532"/>
        <v>27/07/2021 09:54</v>
      </c>
      <c r="M6629" s="4">
        <v>44404</v>
      </c>
      <c r="N6629" s="3" t="s">
        <v>1013</v>
      </c>
      <c r="O6629" s="17" t="str">
        <f t="shared" si="533"/>
        <v>27/07/2021 11:22</v>
      </c>
      <c r="P6629" s="24">
        <f t="shared" si="534"/>
        <v>6.1111111113859806E-2</v>
      </c>
      <c r="Q6629" s="28">
        <v>0</v>
      </c>
      <c r="R6629" s="27">
        <f t="shared" si="535"/>
        <v>88.000000003958121</v>
      </c>
      <c r="S6629" s="3" t="s">
        <v>4</v>
      </c>
      <c r="T6629" s="3" t="s">
        <v>6762</v>
      </c>
      <c r="U6629" s="3" t="s">
        <v>6819</v>
      </c>
      <c r="V6629" s="3" t="s">
        <v>6820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0.1</v>
      </c>
      <c r="AC6629" s="5">
        <v>0</v>
      </c>
      <c r="AD6629" s="5">
        <v>0</v>
      </c>
      <c r="AE6629" s="2">
        <v>2</v>
      </c>
      <c r="AF6629" s="2">
        <v>0</v>
      </c>
      <c r="AG6629" s="2">
        <v>0</v>
      </c>
      <c r="AH6629" s="2">
        <v>0</v>
      </c>
      <c r="AI6629" s="2">
        <v>0</v>
      </c>
      <c r="AJ6629" s="2">
        <v>1</v>
      </c>
      <c r="AK6629" s="2">
        <v>0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</row>
    <row r="6630" spans="1:46" x14ac:dyDescent="0.2">
      <c r="A6630" s="2">
        <v>1683201</v>
      </c>
      <c r="B6630" s="2">
        <v>875719</v>
      </c>
      <c r="C6630" s="7">
        <v>25.204432556823299</v>
      </c>
      <c r="D6630" s="7">
        <v>35.233592195833403</v>
      </c>
      <c r="E6630" s="19" t="s">
        <v>6761</v>
      </c>
      <c r="F6630" s="46">
        <f>INDEX(Δεδομένα!$P:$P,MATCH('2021'!E6630,Δεδομένα!$O:$O,0))</f>
        <v>213</v>
      </c>
      <c r="G6630" s="49" t="s">
        <v>6614</v>
      </c>
      <c r="H6630" s="51" t="str">
        <f>INDEX(Δεδομένα!B$1:B$51,MATCH('2021'!G6630,Δεδομένα!A$1:A$51,0))</f>
        <v>ΚΡΗΤΗΣ</v>
      </c>
      <c r="I6630" s="53">
        <f>INDEX(Δεδομένα!E$1:E$13,MATCH('2021'!H6630,Δεδομένα!D$1:D$13,0))</f>
        <v>12</v>
      </c>
      <c r="J6630" s="4">
        <v>44406</v>
      </c>
      <c r="K6630" s="3" t="s">
        <v>1151</v>
      </c>
      <c r="L6630" s="17" t="str">
        <f t="shared" si="532"/>
        <v>29/07/2021 19:21</v>
      </c>
      <c r="M6630" s="4">
        <v>44407</v>
      </c>
      <c r="N6630" s="3" t="s">
        <v>1361</v>
      </c>
      <c r="O6630" s="17" t="str">
        <f t="shared" si="533"/>
        <v>30/07/2021 22:24</v>
      </c>
      <c r="P6630" s="29">
        <f t="shared" si="534"/>
        <v>1.1270833333328483</v>
      </c>
      <c r="Q6630" s="30">
        <f>1*24</f>
        <v>24</v>
      </c>
      <c r="R6630" s="27">
        <f t="shared" si="535"/>
        <v>1622.9999999993015</v>
      </c>
      <c r="S6630" s="3" t="s">
        <v>4</v>
      </c>
      <c r="T6630" s="3" t="s">
        <v>6696</v>
      </c>
      <c r="U6630" s="3" t="s">
        <v>6821</v>
      </c>
      <c r="V6630" s="3" t="s">
        <v>6821</v>
      </c>
      <c r="W6630" s="5">
        <v>0</v>
      </c>
      <c r="X6630" s="5">
        <v>2</v>
      </c>
      <c r="Y6630" s="5">
        <v>0</v>
      </c>
      <c r="Z6630" s="5">
        <v>0</v>
      </c>
      <c r="AA6630" s="5">
        <v>0</v>
      </c>
      <c r="AB6630" s="5">
        <v>1</v>
      </c>
      <c r="AC6630" s="5">
        <v>0</v>
      </c>
      <c r="AD6630" s="5">
        <v>0</v>
      </c>
      <c r="AE6630" s="2">
        <v>6</v>
      </c>
      <c r="AF6630" s="2">
        <v>5</v>
      </c>
      <c r="AG6630" s="2">
        <v>0</v>
      </c>
      <c r="AH6630" s="2">
        <v>0</v>
      </c>
      <c r="AI6630" s="2">
        <v>0</v>
      </c>
      <c r="AJ6630" s="2">
        <v>4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</row>
    <row r="6631" spans="1:46" x14ac:dyDescent="0.2">
      <c r="A6631" s="2">
        <v>1694472</v>
      </c>
      <c r="B6631" s="2">
        <v>876862</v>
      </c>
      <c r="C6631" s="7">
        <v>25.021430213899901</v>
      </c>
      <c r="D6631" s="7">
        <v>35.162960048821802</v>
      </c>
      <c r="E6631" s="19" t="s">
        <v>6761</v>
      </c>
      <c r="F6631" s="46">
        <f>INDEX(Δεδομένα!$P:$P,MATCH('2021'!E6631,Δεδομένα!$O:$O,0))</f>
        <v>213</v>
      </c>
      <c r="G6631" s="49" t="s">
        <v>6614</v>
      </c>
      <c r="H6631" s="51" t="str">
        <f>INDEX(Δεδομένα!B$1:B$51,MATCH('2021'!G6631,Δεδομένα!A$1:A$51,0))</f>
        <v>ΚΡΗΤΗΣ</v>
      </c>
      <c r="I6631" s="53">
        <f>INDEX(Δεδομένα!E$1:E$13,MATCH('2021'!H6631,Δεδομένα!D$1:D$13,0))</f>
        <v>12</v>
      </c>
      <c r="J6631" s="4">
        <v>44409</v>
      </c>
      <c r="K6631" s="3" t="s">
        <v>317</v>
      </c>
      <c r="L6631" s="17" t="str">
        <f t="shared" si="532"/>
        <v>01/08/2021 11:05</v>
      </c>
      <c r="M6631" s="4">
        <v>44410</v>
      </c>
      <c r="N6631" s="3" t="s">
        <v>461</v>
      </c>
      <c r="O6631" s="17" t="str">
        <f t="shared" si="533"/>
        <v>02/08/2021 17:00</v>
      </c>
      <c r="P6631" s="29">
        <f t="shared" si="534"/>
        <v>1.2465277777810115</v>
      </c>
      <c r="Q6631" s="30">
        <f>1*24</f>
        <v>24</v>
      </c>
      <c r="R6631" s="27">
        <f t="shared" si="535"/>
        <v>1795.0000000046566</v>
      </c>
      <c r="S6631" s="3" t="s">
        <v>4</v>
      </c>
      <c r="T6631" s="3" t="s">
        <v>6618</v>
      </c>
      <c r="U6631" s="3" t="s">
        <v>4316</v>
      </c>
      <c r="V6631" s="3" t="s">
        <v>6787</v>
      </c>
      <c r="W6631" s="5">
        <v>0</v>
      </c>
      <c r="X6631" s="5">
        <v>2</v>
      </c>
      <c r="Y6631" s="5">
        <v>0</v>
      </c>
      <c r="Z6631" s="5">
        <v>1</v>
      </c>
      <c r="AA6631" s="5">
        <v>0</v>
      </c>
      <c r="AB6631" s="5">
        <v>0</v>
      </c>
      <c r="AC6631" s="5">
        <v>0</v>
      </c>
      <c r="AD6631" s="5">
        <v>0</v>
      </c>
      <c r="AE6631" s="2">
        <v>12</v>
      </c>
      <c r="AF6631" s="2">
        <v>6</v>
      </c>
      <c r="AG6631" s="2">
        <v>0</v>
      </c>
      <c r="AH6631" s="2">
        <v>0</v>
      </c>
      <c r="AI6631" s="2">
        <v>0</v>
      </c>
      <c r="AJ6631" s="2">
        <v>6</v>
      </c>
      <c r="AK6631" s="2">
        <v>2</v>
      </c>
      <c r="AL6631" s="2">
        <v>4</v>
      </c>
      <c r="AM6631" s="2">
        <v>0</v>
      </c>
      <c r="AN6631" s="2">
        <v>0</v>
      </c>
      <c r="AO6631" s="2">
        <v>0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</row>
    <row r="6632" spans="1:46" x14ac:dyDescent="0.2">
      <c r="A6632" s="2">
        <v>1692417</v>
      </c>
      <c r="B6632" s="2">
        <v>876731</v>
      </c>
      <c r="C6632" s="7">
        <v>25.046365775443601</v>
      </c>
      <c r="D6632" s="7">
        <v>35.226119165876902</v>
      </c>
      <c r="E6632" s="19" t="s">
        <v>6761</v>
      </c>
      <c r="F6632" s="46">
        <f>INDEX(Δεδομένα!$P:$P,MATCH('2021'!E6632,Δεδομένα!$O:$O,0))</f>
        <v>213</v>
      </c>
      <c r="G6632" s="49" t="s">
        <v>6614</v>
      </c>
      <c r="H6632" s="51" t="str">
        <f>INDEX(Δεδομένα!B$1:B$51,MATCH('2021'!G6632,Δεδομένα!A$1:A$51,0))</f>
        <v>ΚΡΗΤΗΣ</v>
      </c>
      <c r="I6632" s="53">
        <f>INDEX(Δεδομένα!E$1:E$13,MATCH('2021'!H6632,Δεδομένα!D$1:D$13,0))</f>
        <v>12</v>
      </c>
      <c r="J6632" s="4">
        <v>44409</v>
      </c>
      <c r="K6632" s="3" t="s">
        <v>1028</v>
      </c>
      <c r="L6632" s="17" t="str">
        <f t="shared" si="532"/>
        <v>01/08/2021 16:18</v>
      </c>
      <c r="M6632" s="4">
        <v>44409</v>
      </c>
      <c r="N6632" s="3" t="s">
        <v>234</v>
      </c>
      <c r="O6632" s="17" t="str">
        <f t="shared" si="533"/>
        <v>01/08/2021 18:39</v>
      </c>
      <c r="P6632" s="24">
        <f t="shared" si="534"/>
        <v>9.7916666665696539E-2</v>
      </c>
      <c r="Q6632" s="28">
        <v>0</v>
      </c>
      <c r="R6632" s="27">
        <f t="shared" si="535"/>
        <v>140.99999999860302</v>
      </c>
      <c r="S6632" s="3" t="s">
        <v>4</v>
      </c>
      <c r="T6632" s="3" t="s">
        <v>6764</v>
      </c>
      <c r="U6632" s="3" t="s">
        <v>4</v>
      </c>
      <c r="V6632" s="3" t="s">
        <v>6822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1</v>
      </c>
      <c r="AC6632" s="5">
        <v>0</v>
      </c>
      <c r="AD6632" s="5">
        <v>0</v>
      </c>
      <c r="AE6632" s="2">
        <v>6</v>
      </c>
      <c r="AF6632" s="2">
        <v>5</v>
      </c>
      <c r="AG6632" s="2">
        <v>0</v>
      </c>
      <c r="AH6632" s="2">
        <v>0</v>
      </c>
      <c r="AI6632" s="2">
        <v>0</v>
      </c>
      <c r="AJ6632" s="2">
        <v>3</v>
      </c>
      <c r="AK6632" s="2">
        <v>0</v>
      </c>
      <c r="AL6632" s="2">
        <v>2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2">
        <v>0</v>
      </c>
      <c r="AT6632" s="2">
        <v>0</v>
      </c>
    </row>
    <row r="6633" spans="1:46" x14ac:dyDescent="0.2">
      <c r="A6633" s="2">
        <v>1694498</v>
      </c>
      <c r="B6633" s="2">
        <v>877528</v>
      </c>
      <c r="C6633" s="7">
        <v>25.0180354766524</v>
      </c>
      <c r="D6633" s="7">
        <v>35.145916351692101</v>
      </c>
      <c r="E6633" s="19" t="s">
        <v>6761</v>
      </c>
      <c r="F6633" s="46">
        <f>INDEX(Δεδομένα!$P:$P,MATCH('2021'!E6633,Δεδομένα!$O:$O,0))</f>
        <v>213</v>
      </c>
      <c r="G6633" s="49" t="s">
        <v>6614</v>
      </c>
      <c r="H6633" s="51" t="str">
        <f>INDEX(Δεδομένα!B$1:B$51,MATCH('2021'!G6633,Δεδομένα!A$1:A$51,0))</f>
        <v>ΚΡΗΤΗΣ</v>
      </c>
      <c r="I6633" s="53">
        <f>INDEX(Δεδομένα!E$1:E$13,MATCH('2021'!H6633,Δεδομένα!D$1:D$13,0))</f>
        <v>12</v>
      </c>
      <c r="J6633" s="4">
        <v>44411</v>
      </c>
      <c r="K6633" s="3" t="s">
        <v>387</v>
      </c>
      <c r="L6633" s="17" t="str">
        <f t="shared" si="532"/>
        <v>03/08/2021 15:58</v>
      </c>
      <c r="M6633" s="4">
        <v>44411</v>
      </c>
      <c r="N6633" s="3" t="s">
        <v>521</v>
      </c>
      <c r="O6633" s="17" t="str">
        <f t="shared" si="533"/>
        <v>03/08/2021 22:00</v>
      </c>
      <c r="P6633" s="24">
        <f t="shared" si="534"/>
        <v>0.25138888888614019</v>
      </c>
      <c r="Q6633" s="28">
        <v>0</v>
      </c>
      <c r="R6633" s="27">
        <f t="shared" si="535"/>
        <v>361.99999999604188</v>
      </c>
      <c r="S6633" s="3" t="s">
        <v>4</v>
      </c>
      <c r="T6633" s="3" t="s">
        <v>6618</v>
      </c>
      <c r="U6633" s="3" t="s">
        <v>4623</v>
      </c>
      <c r="V6633" s="3" t="s">
        <v>6823</v>
      </c>
      <c r="W6633" s="5">
        <v>0.5</v>
      </c>
      <c r="X6633" s="5">
        <v>0</v>
      </c>
      <c r="Y6633" s="5">
        <v>0</v>
      </c>
      <c r="Z6633" s="5">
        <v>0</v>
      </c>
      <c r="AA6633" s="5">
        <v>0</v>
      </c>
      <c r="AB6633" s="5">
        <v>3</v>
      </c>
      <c r="AC6633" s="5">
        <v>0</v>
      </c>
      <c r="AD6633" s="5">
        <v>0</v>
      </c>
      <c r="AE6633" s="2">
        <v>20</v>
      </c>
      <c r="AF6633" s="2">
        <v>5</v>
      </c>
      <c r="AG6633" s="2">
        <v>1</v>
      </c>
      <c r="AH6633" s="2">
        <v>0</v>
      </c>
      <c r="AI6633" s="2">
        <v>2</v>
      </c>
      <c r="AJ6633" s="2">
        <v>5</v>
      </c>
      <c r="AK6633" s="2">
        <v>5</v>
      </c>
      <c r="AL6633" s="2">
        <v>1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2">
        <v>0</v>
      </c>
      <c r="AT6633" s="2">
        <v>0</v>
      </c>
    </row>
    <row r="6634" spans="1:46" x14ac:dyDescent="0.2">
      <c r="A6634" s="2">
        <v>1694479</v>
      </c>
      <c r="B6634" s="2">
        <v>879339</v>
      </c>
      <c r="C6634" s="7">
        <v>25.025685289922802</v>
      </c>
      <c r="D6634" s="7">
        <v>35.2674930024533</v>
      </c>
      <c r="E6634" s="19" t="s">
        <v>6761</v>
      </c>
      <c r="F6634" s="46">
        <f>INDEX(Δεδομένα!$P:$P,MATCH('2021'!E6634,Δεδομένα!$O:$O,0))</f>
        <v>213</v>
      </c>
      <c r="G6634" s="49" t="s">
        <v>6614</v>
      </c>
      <c r="H6634" s="51" t="str">
        <f>INDEX(Δεδομένα!B$1:B$51,MATCH('2021'!G6634,Δεδομένα!A$1:A$51,0))</f>
        <v>ΚΡΗΤΗΣ</v>
      </c>
      <c r="I6634" s="53">
        <f>INDEX(Δεδομένα!E$1:E$13,MATCH('2021'!H6634,Δεδομένα!D$1:D$13,0))</f>
        <v>12</v>
      </c>
      <c r="J6634" s="4">
        <v>44414</v>
      </c>
      <c r="K6634" s="3" t="s">
        <v>944</v>
      </c>
      <c r="L6634" s="17" t="str">
        <f t="shared" si="532"/>
        <v>06/08/2021 12:44</v>
      </c>
      <c r="M6634" s="4">
        <v>44414</v>
      </c>
      <c r="N6634" s="3" t="s">
        <v>450</v>
      </c>
      <c r="O6634" s="17" t="str">
        <f t="shared" si="533"/>
        <v>06/08/2021 20:50</v>
      </c>
      <c r="P6634" s="24">
        <f t="shared" si="534"/>
        <v>0.33750000000145519</v>
      </c>
      <c r="Q6634" s="28">
        <v>0</v>
      </c>
      <c r="R6634" s="27">
        <f t="shared" si="535"/>
        <v>486.00000000209548</v>
      </c>
      <c r="S6634" s="3" t="s">
        <v>4</v>
      </c>
      <c r="T6634" s="3" t="s">
        <v>6762</v>
      </c>
      <c r="U6634" s="3" t="s">
        <v>6824</v>
      </c>
      <c r="V6634" s="3" t="s">
        <v>6824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3</v>
      </c>
      <c r="AC6634" s="5">
        <v>0</v>
      </c>
      <c r="AD6634" s="5">
        <v>0</v>
      </c>
      <c r="AE6634" s="2">
        <v>13</v>
      </c>
      <c r="AF6634" s="2">
        <v>0</v>
      </c>
      <c r="AG6634" s="2">
        <v>0</v>
      </c>
      <c r="AH6634" s="2">
        <v>0</v>
      </c>
      <c r="AI6634" s="2">
        <v>0</v>
      </c>
      <c r="AJ6634" s="2">
        <v>4</v>
      </c>
      <c r="AK6634" s="2">
        <v>2</v>
      </c>
      <c r="AL6634" s="2">
        <v>1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0</v>
      </c>
      <c r="AT6634" s="2">
        <v>0</v>
      </c>
    </row>
    <row r="6635" spans="1:46" x14ac:dyDescent="0.2">
      <c r="A6635" s="2">
        <v>1694463</v>
      </c>
      <c r="B6635" s="2">
        <v>879587</v>
      </c>
      <c r="C6635" s="7">
        <v>25.093928174137499</v>
      </c>
      <c r="D6635" s="7">
        <v>35.296508314435002</v>
      </c>
      <c r="E6635" s="19" t="s">
        <v>6761</v>
      </c>
      <c r="F6635" s="46">
        <f>INDEX(Δεδομένα!$P:$P,MATCH('2021'!E6635,Δεδομένα!$O:$O,0))</f>
        <v>213</v>
      </c>
      <c r="G6635" s="49" t="s">
        <v>6614</v>
      </c>
      <c r="H6635" s="51" t="str">
        <f>INDEX(Δεδομένα!B$1:B$51,MATCH('2021'!G6635,Δεδομένα!A$1:A$51,0))</f>
        <v>ΚΡΗΤΗΣ</v>
      </c>
      <c r="I6635" s="53">
        <f>INDEX(Δεδομένα!E$1:E$13,MATCH('2021'!H6635,Δεδομένα!D$1:D$13,0))</f>
        <v>12</v>
      </c>
      <c r="J6635" s="4">
        <v>44414</v>
      </c>
      <c r="K6635" s="3" t="s">
        <v>745</v>
      </c>
      <c r="L6635" s="17" t="str">
        <f t="shared" si="532"/>
        <v>06/08/2021 16:35</v>
      </c>
      <c r="M6635" s="4">
        <v>44416</v>
      </c>
      <c r="N6635" s="3" t="s">
        <v>997</v>
      </c>
      <c r="O6635" s="17" t="str">
        <f t="shared" si="533"/>
        <v>08/08/2021 21:35</v>
      </c>
      <c r="P6635" s="29">
        <f t="shared" si="534"/>
        <v>2.2083333333357587</v>
      </c>
      <c r="Q6635" s="30">
        <f>2*24</f>
        <v>48</v>
      </c>
      <c r="R6635" s="27">
        <f t="shared" si="535"/>
        <v>3180.0000000034925</v>
      </c>
      <c r="S6635" s="3" t="s">
        <v>4</v>
      </c>
      <c r="T6635" s="3" t="s">
        <v>6764</v>
      </c>
      <c r="U6635" s="3" t="s">
        <v>5751</v>
      </c>
      <c r="V6635" s="3" t="s">
        <v>5751</v>
      </c>
      <c r="W6635" s="5">
        <v>0</v>
      </c>
      <c r="X6635" s="5">
        <v>15</v>
      </c>
      <c r="Y6635" s="5">
        <v>0</v>
      </c>
      <c r="Z6635" s="5">
        <v>10</v>
      </c>
      <c r="AA6635" s="5">
        <v>2</v>
      </c>
      <c r="AB6635" s="5">
        <v>15</v>
      </c>
      <c r="AC6635" s="5">
        <v>0</v>
      </c>
      <c r="AD6635" s="5">
        <v>0</v>
      </c>
      <c r="AE6635" s="2">
        <v>32</v>
      </c>
      <c r="AF6635" s="2">
        <v>28</v>
      </c>
      <c r="AG6635" s="2">
        <v>0</v>
      </c>
      <c r="AH6635" s="2">
        <v>0</v>
      </c>
      <c r="AI6635" s="2">
        <v>0</v>
      </c>
      <c r="AJ6635" s="2">
        <v>11</v>
      </c>
      <c r="AK6635" s="2">
        <v>4</v>
      </c>
      <c r="AL6635" s="2">
        <v>4</v>
      </c>
      <c r="AM6635" s="2">
        <v>0</v>
      </c>
      <c r="AN6635" s="2">
        <v>4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</row>
    <row r="6636" spans="1:46" x14ac:dyDescent="0.2">
      <c r="A6636" s="2">
        <v>1694399</v>
      </c>
      <c r="B6636" s="2">
        <v>880695</v>
      </c>
      <c r="C6636" s="7">
        <v>25.039876514191</v>
      </c>
      <c r="D6636" s="7">
        <v>35.157507434735201</v>
      </c>
      <c r="E6636" s="19" t="s">
        <v>6761</v>
      </c>
      <c r="F6636" s="46">
        <f>INDEX(Δεδομένα!$P:$P,MATCH('2021'!E6636,Δεδομένα!$O:$O,0))</f>
        <v>213</v>
      </c>
      <c r="G6636" s="49" t="s">
        <v>6614</v>
      </c>
      <c r="H6636" s="51" t="str">
        <f>INDEX(Δεδομένα!B$1:B$51,MATCH('2021'!G6636,Δεδομένα!A$1:A$51,0))</f>
        <v>ΚΡΗΤΗΣ</v>
      </c>
      <c r="I6636" s="53">
        <f>INDEX(Δεδομένα!E$1:E$13,MATCH('2021'!H6636,Δεδομένα!D$1:D$13,0))</f>
        <v>12</v>
      </c>
      <c r="J6636" s="4">
        <v>44416</v>
      </c>
      <c r="K6636" s="3" t="s">
        <v>360</v>
      </c>
      <c r="L6636" s="17" t="str">
        <f t="shared" si="532"/>
        <v>08/08/2021 11:57</v>
      </c>
      <c r="M6636" s="4">
        <v>44417</v>
      </c>
      <c r="N6636" s="3" t="s">
        <v>521</v>
      </c>
      <c r="O6636" s="17" t="str">
        <f t="shared" si="533"/>
        <v>09/08/2021 22:00</v>
      </c>
      <c r="P6636" s="29">
        <f t="shared" si="534"/>
        <v>1.4187499999970896</v>
      </c>
      <c r="Q6636" s="30">
        <f>1*24</f>
        <v>24</v>
      </c>
      <c r="R6636" s="27">
        <f t="shared" si="535"/>
        <v>2042.999999995809</v>
      </c>
      <c r="S6636" s="3" t="s">
        <v>4</v>
      </c>
      <c r="T6636" s="3" t="s">
        <v>6618</v>
      </c>
      <c r="U6636" s="3" t="s">
        <v>4316</v>
      </c>
      <c r="V6636" s="3" t="s">
        <v>6787</v>
      </c>
      <c r="W6636" s="5">
        <v>0</v>
      </c>
      <c r="X6636" s="5">
        <v>40</v>
      </c>
      <c r="Y6636" s="5">
        <v>0</v>
      </c>
      <c r="Z6636" s="5">
        <v>0</v>
      </c>
      <c r="AA6636" s="5">
        <v>0</v>
      </c>
      <c r="AB6636" s="5">
        <v>60</v>
      </c>
      <c r="AC6636" s="5">
        <v>0</v>
      </c>
      <c r="AD6636" s="5">
        <v>0</v>
      </c>
      <c r="AE6636" s="2">
        <v>93</v>
      </c>
      <c r="AF6636" s="2">
        <v>22</v>
      </c>
      <c r="AG6636" s="2">
        <v>2</v>
      </c>
      <c r="AH6636" s="2">
        <v>0</v>
      </c>
      <c r="AI6636" s="2">
        <v>0</v>
      </c>
      <c r="AJ6636" s="2">
        <v>12</v>
      </c>
      <c r="AK6636" s="2">
        <v>20</v>
      </c>
      <c r="AL6636" s="2">
        <v>3</v>
      </c>
      <c r="AM6636" s="2">
        <v>2</v>
      </c>
      <c r="AN6636" s="2">
        <v>2</v>
      </c>
      <c r="AO6636" s="2">
        <v>0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</row>
    <row r="6637" spans="1:46" x14ac:dyDescent="0.2">
      <c r="A6637" s="2">
        <v>1689871</v>
      </c>
      <c r="B6637" s="2">
        <v>884745</v>
      </c>
      <c r="C6637" s="7">
        <v>25.150108702978098</v>
      </c>
      <c r="D6637" s="7">
        <v>35.211919034024199</v>
      </c>
      <c r="E6637" s="19" t="s">
        <v>6761</v>
      </c>
      <c r="F6637" s="46">
        <f>INDEX(Δεδομένα!$P:$P,MATCH('2021'!E6637,Δεδομένα!$O:$O,0))</f>
        <v>213</v>
      </c>
      <c r="G6637" s="49" t="s">
        <v>6614</v>
      </c>
      <c r="H6637" s="51" t="str">
        <f>INDEX(Δεδομένα!B$1:B$51,MATCH('2021'!G6637,Δεδομένα!A$1:A$51,0))</f>
        <v>ΚΡΗΤΗΣ</v>
      </c>
      <c r="I6637" s="53">
        <f>INDEX(Δεδομένα!E$1:E$13,MATCH('2021'!H6637,Δεδομένα!D$1:D$13,0))</f>
        <v>12</v>
      </c>
      <c r="J6637" s="4">
        <v>44429</v>
      </c>
      <c r="K6637" s="3" t="s">
        <v>6825</v>
      </c>
      <c r="L6637" s="17" t="str">
        <f t="shared" si="532"/>
        <v>21/08/2021 00:23</v>
      </c>
      <c r="M6637" s="4">
        <v>44429</v>
      </c>
      <c r="N6637" s="3" t="s">
        <v>824</v>
      </c>
      <c r="O6637" s="17" t="str">
        <f t="shared" si="533"/>
        <v>21/08/2021 06:00</v>
      </c>
      <c r="P6637" s="24">
        <f t="shared" si="534"/>
        <v>0.23402777777664596</v>
      </c>
      <c r="Q6637" s="28">
        <v>0</v>
      </c>
      <c r="R6637" s="27">
        <f t="shared" si="535"/>
        <v>336.99999999837019</v>
      </c>
      <c r="S6637" s="3" t="s">
        <v>4</v>
      </c>
      <c r="T6637" s="3" t="s">
        <v>6696</v>
      </c>
      <c r="U6637" s="3" t="s">
        <v>6826</v>
      </c>
      <c r="V6637" s="3" t="s">
        <v>6826</v>
      </c>
      <c r="W6637" s="5">
        <v>0</v>
      </c>
      <c r="X6637" s="5">
        <v>0.5</v>
      </c>
      <c r="Y6637" s="5">
        <v>0</v>
      </c>
      <c r="Z6637" s="5">
        <v>0.5</v>
      </c>
      <c r="AA6637" s="5">
        <v>0</v>
      </c>
      <c r="AB6637" s="5">
        <v>0.5</v>
      </c>
      <c r="AC6637" s="5">
        <v>0</v>
      </c>
      <c r="AD6637" s="5">
        <v>0</v>
      </c>
      <c r="AE6637" s="2">
        <v>18</v>
      </c>
      <c r="AF6637" s="2">
        <v>0</v>
      </c>
      <c r="AG6637" s="2">
        <v>0</v>
      </c>
      <c r="AH6637" s="2">
        <v>0</v>
      </c>
      <c r="AI6637" s="2">
        <v>0</v>
      </c>
      <c r="AJ6637" s="2">
        <v>4</v>
      </c>
      <c r="AK6637" s="2">
        <v>4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</row>
    <row r="6638" spans="1:46" x14ac:dyDescent="0.2">
      <c r="A6638" s="2">
        <v>1694437</v>
      </c>
      <c r="B6638" s="2">
        <v>884903</v>
      </c>
      <c r="C6638" s="7">
        <v>25.038296974216799</v>
      </c>
      <c r="D6638" s="7">
        <v>35.156548321501504</v>
      </c>
      <c r="E6638" s="19" t="s">
        <v>6761</v>
      </c>
      <c r="F6638" s="46">
        <f>INDEX(Δεδομένα!$P:$P,MATCH('2021'!E6638,Δεδομένα!$O:$O,0))</f>
        <v>213</v>
      </c>
      <c r="G6638" s="49" t="s">
        <v>6614</v>
      </c>
      <c r="H6638" s="51" t="str">
        <f>INDEX(Δεδομένα!B$1:B$51,MATCH('2021'!G6638,Δεδομένα!A$1:A$51,0))</f>
        <v>ΚΡΗΤΗΣ</v>
      </c>
      <c r="I6638" s="53">
        <f>INDEX(Δεδομένα!E$1:E$13,MATCH('2021'!H6638,Δεδομένα!D$1:D$13,0))</f>
        <v>12</v>
      </c>
      <c r="J6638" s="4">
        <v>44429</v>
      </c>
      <c r="K6638" s="3" t="s">
        <v>745</v>
      </c>
      <c r="L6638" s="17" t="str">
        <f t="shared" ref="L6638:L6676" si="536">_xlfn.CONCAT(TEXT(J6638,"ηη/μμ/εεε")," ",TEXT(K6638,"ωω:λλ"))</f>
        <v>21/08/2021 16:35</v>
      </c>
      <c r="M6638" s="4">
        <v>44430</v>
      </c>
      <c r="N6638" s="3" t="s">
        <v>1499</v>
      </c>
      <c r="O6638" s="17" t="str">
        <f t="shared" ref="O6638:O6676" si="537">_xlfn.CONCAT(TEXT(M6638,"ηη/μμ/εεε")," ",TEXT(N6638,"ωω:λλ"))</f>
        <v>22/08/2021 08:00</v>
      </c>
      <c r="P6638" s="24">
        <f t="shared" ref="P6638:P6676" si="538">O6638-L6638</f>
        <v>0.64236111111677019</v>
      </c>
      <c r="Q6638" s="28">
        <v>0</v>
      </c>
      <c r="R6638" s="27">
        <f t="shared" ref="R6638:R6676" si="539">P6638*(24*60)</f>
        <v>925.00000000814907</v>
      </c>
      <c r="S6638" s="3" t="s">
        <v>4</v>
      </c>
      <c r="T6638" s="3" t="s">
        <v>6618</v>
      </c>
      <c r="U6638" s="3" t="s">
        <v>4316</v>
      </c>
      <c r="V6638" s="3" t="s">
        <v>6787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0.5</v>
      </c>
      <c r="AC6638" s="5">
        <v>0</v>
      </c>
      <c r="AD6638" s="5">
        <v>0</v>
      </c>
      <c r="AE6638" s="2">
        <v>4</v>
      </c>
      <c r="AF6638" s="2">
        <v>8</v>
      </c>
      <c r="AG6638" s="2">
        <v>0</v>
      </c>
      <c r="AH6638" s="2">
        <v>0</v>
      </c>
      <c r="AI6638" s="2">
        <v>0</v>
      </c>
      <c r="AJ6638" s="2">
        <v>3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</row>
    <row r="6639" spans="1:46" x14ac:dyDescent="0.2">
      <c r="A6639" s="2">
        <v>1693347</v>
      </c>
      <c r="B6639" s="2">
        <v>888647</v>
      </c>
      <c r="C6639" s="7">
        <v>25.113168650918801</v>
      </c>
      <c r="D6639" s="7">
        <v>35.292692462002897</v>
      </c>
      <c r="E6639" s="19" t="s">
        <v>6761</v>
      </c>
      <c r="F6639" s="46">
        <f>INDEX(Δεδομένα!$P:$P,MATCH('2021'!E6639,Δεδομένα!$O:$O,0))</f>
        <v>213</v>
      </c>
      <c r="G6639" s="49" t="s">
        <v>6614</v>
      </c>
      <c r="H6639" s="51" t="str">
        <f>INDEX(Δεδομένα!B$1:B$51,MATCH('2021'!G6639,Δεδομένα!A$1:A$51,0))</f>
        <v>ΚΡΗΤΗΣ</v>
      </c>
      <c r="I6639" s="53">
        <f>INDEX(Δεδομένα!E$1:E$13,MATCH('2021'!H6639,Δεδομένα!D$1:D$13,0))</f>
        <v>12</v>
      </c>
      <c r="J6639" s="4">
        <v>44443</v>
      </c>
      <c r="K6639" s="3" t="s">
        <v>650</v>
      </c>
      <c r="L6639" s="17" t="str">
        <f t="shared" si="536"/>
        <v>04/09/2021 14:43</v>
      </c>
      <c r="M6639" s="4">
        <v>44443</v>
      </c>
      <c r="N6639" s="3" t="s">
        <v>521</v>
      </c>
      <c r="O6639" s="17" t="str">
        <f t="shared" si="537"/>
        <v>04/09/2021 22:00</v>
      </c>
      <c r="P6639" s="24">
        <f t="shared" si="538"/>
        <v>0.30347222222189885</v>
      </c>
      <c r="Q6639" s="28">
        <v>0</v>
      </c>
      <c r="R6639" s="27">
        <f t="shared" si="539"/>
        <v>436.99999999953434</v>
      </c>
      <c r="S6639" s="3" t="s">
        <v>4</v>
      </c>
      <c r="T6639" s="3" t="s">
        <v>6764</v>
      </c>
      <c r="U6639" s="3" t="s">
        <v>6785</v>
      </c>
      <c r="V6639" s="3" t="s">
        <v>6785</v>
      </c>
      <c r="W6639" s="5">
        <v>0</v>
      </c>
      <c r="X6639" s="5">
        <v>0</v>
      </c>
      <c r="Y6639" s="5">
        <v>0</v>
      </c>
      <c r="Z6639" s="5">
        <v>0</v>
      </c>
      <c r="AA6639" s="5">
        <v>0.5</v>
      </c>
      <c r="AB6639" s="5">
        <v>0</v>
      </c>
      <c r="AC6639" s="5">
        <v>0</v>
      </c>
      <c r="AD6639" s="5">
        <v>0</v>
      </c>
      <c r="AE6639" s="2">
        <v>6</v>
      </c>
      <c r="AF6639" s="2">
        <v>0</v>
      </c>
      <c r="AG6639" s="2">
        <v>1</v>
      </c>
      <c r="AH6639" s="2">
        <v>0</v>
      </c>
      <c r="AI6639" s="2">
        <v>0</v>
      </c>
      <c r="AJ6639" s="2">
        <v>3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</row>
    <row r="6640" spans="1:46" x14ac:dyDescent="0.2">
      <c r="A6640" s="2">
        <v>1707705</v>
      </c>
      <c r="B6640" s="2">
        <v>890390</v>
      </c>
      <c r="C6640" s="7">
        <v>25.104542314640401</v>
      </c>
      <c r="D6640" s="7">
        <v>35.297474016849101</v>
      </c>
      <c r="E6640" s="19" t="s">
        <v>6761</v>
      </c>
      <c r="F6640" s="46">
        <f>INDEX(Δεδομένα!$P:$P,MATCH('2021'!E6640,Δεδομένα!$O:$O,0))</f>
        <v>213</v>
      </c>
      <c r="G6640" s="49" t="s">
        <v>6614</v>
      </c>
      <c r="H6640" s="51" t="str">
        <f>INDEX(Δεδομένα!B$1:B$51,MATCH('2021'!G6640,Δεδομένα!A$1:A$51,0))</f>
        <v>ΚΡΗΤΗΣ</v>
      </c>
      <c r="I6640" s="53">
        <f>INDEX(Δεδομένα!E$1:E$13,MATCH('2021'!H6640,Δεδομένα!D$1:D$13,0))</f>
        <v>12</v>
      </c>
      <c r="J6640" s="4">
        <v>44450</v>
      </c>
      <c r="K6640" s="3" t="s">
        <v>2677</v>
      </c>
      <c r="L6640" s="17" t="str">
        <f t="shared" si="536"/>
        <v>11/09/2021 09:43</v>
      </c>
      <c r="M6640" s="4">
        <v>44450</v>
      </c>
      <c r="N6640" s="3" t="s">
        <v>859</v>
      </c>
      <c r="O6640" s="17" t="str">
        <f t="shared" si="537"/>
        <v>11/09/2021 12:42</v>
      </c>
      <c r="P6640" s="24">
        <f t="shared" si="538"/>
        <v>0.12430555555329192</v>
      </c>
      <c r="Q6640" s="28">
        <v>0</v>
      </c>
      <c r="R6640" s="27">
        <f t="shared" si="539"/>
        <v>178.99999999674037</v>
      </c>
      <c r="S6640" s="3" t="s">
        <v>4</v>
      </c>
      <c r="T6640" s="3" t="s">
        <v>6764</v>
      </c>
      <c r="U6640" s="3" t="s">
        <v>6785</v>
      </c>
      <c r="V6640" s="3" t="s">
        <v>6785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1</v>
      </c>
      <c r="AC6640" s="5">
        <v>0</v>
      </c>
      <c r="AD6640" s="5">
        <v>0</v>
      </c>
      <c r="AE6640" s="2">
        <v>6</v>
      </c>
      <c r="AF6640" s="2">
        <v>0</v>
      </c>
      <c r="AG6640" s="2">
        <v>1</v>
      </c>
      <c r="AH6640" s="2">
        <v>0</v>
      </c>
      <c r="AI6640" s="2">
        <v>0</v>
      </c>
      <c r="AJ6640" s="2">
        <v>1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</row>
    <row r="6641" spans="1:46" x14ac:dyDescent="0.2">
      <c r="A6641" s="2">
        <v>1707923</v>
      </c>
      <c r="B6641" s="2">
        <v>890497</v>
      </c>
      <c r="C6641" s="7">
        <v>25.0217017030139</v>
      </c>
      <c r="D6641" s="7">
        <v>35.1840520935528</v>
      </c>
      <c r="E6641" s="19" t="s">
        <v>6761</v>
      </c>
      <c r="F6641" s="46">
        <f>INDEX(Δεδομένα!$P:$P,MATCH('2021'!E6641,Δεδομένα!$O:$O,0))</f>
        <v>213</v>
      </c>
      <c r="G6641" s="49" t="s">
        <v>6614</v>
      </c>
      <c r="H6641" s="51" t="str">
        <f>INDEX(Δεδομένα!B$1:B$51,MATCH('2021'!G6641,Δεδομένα!A$1:A$51,0))</f>
        <v>ΚΡΗΤΗΣ</v>
      </c>
      <c r="I6641" s="53">
        <f>INDEX(Δεδομένα!E$1:E$13,MATCH('2021'!H6641,Δεδομένα!D$1:D$13,0))</f>
        <v>12</v>
      </c>
      <c r="J6641" s="4">
        <v>44450</v>
      </c>
      <c r="K6641" s="3" t="s">
        <v>461</v>
      </c>
      <c r="L6641" s="17" t="str">
        <f t="shared" si="536"/>
        <v>11/09/2021 17:00</v>
      </c>
      <c r="M6641" s="4">
        <v>44450</v>
      </c>
      <c r="N6641" s="3" t="s">
        <v>181</v>
      </c>
      <c r="O6641" s="17" t="str">
        <f t="shared" si="537"/>
        <v>11/09/2021 17:37</v>
      </c>
      <c r="P6641" s="24">
        <f t="shared" si="538"/>
        <v>2.569444444088731E-2</v>
      </c>
      <c r="Q6641" s="28">
        <v>0</v>
      </c>
      <c r="R6641" s="27">
        <f t="shared" si="539"/>
        <v>36.999999994877726</v>
      </c>
      <c r="S6641" s="3" t="s">
        <v>4</v>
      </c>
      <c r="T6641" s="3" t="s">
        <v>6618</v>
      </c>
      <c r="U6641" s="3" t="s">
        <v>4623</v>
      </c>
      <c r="V6641" s="3" t="s">
        <v>6797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1</v>
      </c>
      <c r="AD6641" s="5">
        <v>0</v>
      </c>
      <c r="AE6641" s="2">
        <v>1</v>
      </c>
      <c r="AF6641" s="2">
        <v>0</v>
      </c>
      <c r="AG6641" s="2">
        <v>0</v>
      </c>
      <c r="AH6641" s="2">
        <v>0</v>
      </c>
      <c r="AI6641" s="2">
        <v>0</v>
      </c>
      <c r="AJ6641" s="2">
        <v>1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</row>
    <row r="6642" spans="1:46" x14ac:dyDescent="0.2">
      <c r="A6642" s="2">
        <v>1707707</v>
      </c>
      <c r="B6642" s="2">
        <v>890941</v>
      </c>
      <c r="C6642" s="7">
        <v>25.0781553582767</v>
      </c>
      <c r="D6642" s="7">
        <v>35.284651993571799</v>
      </c>
      <c r="E6642" s="19" t="s">
        <v>6761</v>
      </c>
      <c r="F6642" s="46">
        <f>INDEX(Δεδομένα!$P:$P,MATCH('2021'!E6642,Δεδομένα!$O:$O,0))</f>
        <v>213</v>
      </c>
      <c r="G6642" s="49" t="s">
        <v>6614</v>
      </c>
      <c r="H6642" s="51" t="str">
        <f>INDEX(Δεδομένα!B$1:B$51,MATCH('2021'!G6642,Δεδομένα!A$1:A$51,0))</f>
        <v>ΚΡΗΤΗΣ</v>
      </c>
      <c r="I6642" s="53">
        <f>INDEX(Δεδομένα!E$1:E$13,MATCH('2021'!H6642,Δεδομένα!D$1:D$13,0))</f>
        <v>12</v>
      </c>
      <c r="J6642" s="4">
        <v>44452</v>
      </c>
      <c r="K6642" s="3" t="s">
        <v>407</v>
      </c>
      <c r="L6642" s="17" t="str">
        <f t="shared" si="536"/>
        <v>13/09/2021 15:40</v>
      </c>
      <c r="M6642" s="4">
        <v>44452</v>
      </c>
      <c r="N6642" s="3" t="s">
        <v>521</v>
      </c>
      <c r="O6642" s="17" t="str">
        <f t="shared" si="537"/>
        <v>13/09/2021 22:00</v>
      </c>
      <c r="P6642" s="24">
        <f t="shared" si="538"/>
        <v>0.26388888888322981</v>
      </c>
      <c r="Q6642" s="28">
        <v>0</v>
      </c>
      <c r="R6642" s="27">
        <f t="shared" si="539"/>
        <v>379.99999999185093</v>
      </c>
      <c r="S6642" s="3" t="s">
        <v>4</v>
      </c>
      <c r="T6642" s="3" t="s">
        <v>6764</v>
      </c>
      <c r="U6642" s="3" t="s">
        <v>6827</v>
      </c>
      <c r="V6642" s="3" t="s">
        <v>6827</v>
      </c>
      <c r="W6642" s="5">
        <v>0</v>
      </c>
      <c r="X6642" s="5">
        <v>0</v>
      </c>
      <c r="Y6642" s="5">
        <v>0</v>
      </c>
      <c r="Z6642" s="5">
        <v>1</v>
      </c>
      <c r="AA6642" s="5">
        <v>0</v>
      </c>
      <c r="AB6642" s="5">
        <v>0</v>
      </c>
      <c r="AC6642" s="5">
        <v>0</v>
      </c>
      <c r="AD6642" s="5">
        <v>0</v>
      </c>
      <c r="AE6642" s="2">
        <v>15</v>
      </c>
      <c r="AF6642" s="2">
        <v>0</v>
      </c>
      <c r="AG6642" s="2">
        <v>0</v>
      </c>
      <c r="AH6642" s="2">
        <v>0</v>
      </c>
      <c r="AI6642" s="2">
        <v>2</v>
      </c>
      <c r="AJ6642" s="2">
        <v>5</v>
      </c>
      <c r="AK6642" s="2">
        <v>0</v>
      </c>
      <c r="AL6642" s="2">
        <v>0</v>
      </c>
      <c r="AM6642" s="2">
        <v>1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</row>
    <row r="6643" spans="1:46" x14ac:dyDescent="0.2">
      <c r="A6643" s="2">
        <v>1707675</v>
      </c>
      <c r="B6643" s="2">
        <v>890962</v>
      </c>
      <c r="C6643" s="7">
        <v>25.1331599179153</v>
      </c>
      <c r="D6643" s="7">
        <v>35.265571855591197</v>
      </c>
      <c r="E6643" s="19" t="s">
        <v>6761</v>
      </c>
      <c r="F6643" s="46">
        <f>INDEX(Δεδομένα!$P:$P,MATCH('2021'!E6643,Δεδομένα!$O:$O,0))</f>
        <v>213</v>
      </c>
      <c r="G6643" s="49" t="s">
        <v>6614</v>
      </c>
      <c r="H6643" s="51" t="str">
        <f>INDEX(Δεδομένα!B$1:B$51,MATCH('2021'!G6643,Δεδομένα!A$1:A$51,0))</f>
        <v>ΚΡΗΤΗΣ</v>
      </c>
      <c r="I6643" s="53">
        <f>INDEX(Δεδομένα!E$1:E$13,MATCH('2021'!H6643,Δεδομένα!D$1:D$13,0))</f>
        <v>12</v>
      </c>
      <c r="J6643" s="4">
        <v>44452</v>
      </c>
      <c r="K6643" s="3" t="s">
        <v>94</v>
      </c>
      <c r="L6643" s="17" t="str">
        <f t="shared" si="536"/>
        <v>13/09/2021 17:28</v>
      </c>
      <c r="M6643" s="4">
        <v>44452</v>
      </c>
      <c r="N6643" s="3" t="s">
        <v>976</v>
      </c>
      <c r="O6643" s="17" t="str">
        <f t="shared" si="537"/>
        <v>13/09/2021 19:53</v>
      </c>
      <c r="P6643" s="24">
        <f t="shared" si="538"/>
        <v>0.10069444444525288</v>
      </c>
      <c r="Q6643" s="28">
        <v>0</v>
      </c>
      <c r="R6643" s="27">
        <f t="shared" si="539"/>
        <v>145.00000000116415</v>
      </c>
      <c r="S6643" s="3" t="s">
        <v>4</v>
      </c>
      <c r="T6643" s="3" t="s">
        <v>6764</v>
      </c>
      <c r="U6643" s="3" t="s">
        <v>6828</v>
      </c>
      <c r="V6643" s="3" t="s">
        <v>6828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2</v>
      </c>
      <c r="AC6643" s="5">
        <v>0</v>
      </c>
      <c r="AD6643" s="5">
        <v>0</v>
      </c>
      <c r="AE6643" s="2">
        <v>8</v>
      </c>
      <c r="AF6643" s="2">
        <v>0</v>
      </c>
      <c r="AG6643" s="2">
        <v>0</v>
      </c>
      <c r="AH6643" s="2">
        <v>0</v>
      </c>
      <c r="AI6643" s="2">
        <v>0</v>
      </c>
      <c r="AJ6643" s="2">
        <v>4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</row>
    <row r="6644" spans="1:46" x14ac:dyDescent="0.2">
      <c r="A6644" s="2">
        <v>1699011</v>
      </c>
      <c r="B6644" s="2">
        <v>894434</v>
      </c>
      <c r="C6644" s="7">
        <v>25.142541173117401</v>
      </c>
      <c r="D6644" s="7">
        <v>35.278853392403001</v>
      </c>
      <c r="E6644" s="19" t="s">
        <v>6761</v>
      </c>
      <c r="F6644" s="46">
        <f>INDEX(Δεδομένα!$P:$P,MATCH('2021'!E6644,Δεδομένα!$O:$O,0))</f>
        <v>213</v>
      </c>
      <c r="G6644" s="49" t="s">
        <v>6614</v>
      </c>
      <c r="H6644" s="51" t="str">
        <f>INDEX(Δεδομένα!B$1:B$51,MATCH('2021'!G6644,Δεδομένα!A$1:A$51,0))</f>
        <v>ΚΡΗΤΗΣ</v>
      </c>
      <c r="I6644" s="53">
        <f>INDEX(Δεδομένα!E$1:E$13,MATCH('2021'!H6644,Δεδομένα!D$1:D$13,0))</f>
        <v>12</v>
      </c>
      <c r="J6644" s="4">
        <v>44465</v>
      </c>
      <c r="K6644" s="3" t="s">
        <v>136</v>
      </c>
      <c r="L6644" s="17" t="str">
        <f t="shared" si="536"/>
        <v>26/09/2021 15:27</v>
      </c>
      <c r="M6644" s="4">
        <v>44465</v>
      </c>
      <c r="N6644" s="3" t="s">
        <v>729</v>
      </c>
      <c r="O6644" s="17" t="str">
        <f t="shared" si="537"/>
        <v>26/09/2021 16:51</v>
      </c>
      <c r="P6644" s="24">
        <f t="shared" si="538"/>
        <v>5.8333333327027503E-2</v>
      </c>
      <c r="Q6644" s="28">
        <v>0</v>
      </c>
      <c r="R6644" s="27">
        <f t="shared" si="539"/>
        <v>83.999999990919605</v>
      </c>
      <c r="S6644" s="3" t="s">
        <v>4</v>
      </c>
      <c r="T6644" s="3" t="s">
        <v>6764</v>
      </c>
      <c r="U6644" s="3" t="s">
        <v>6772</v>
      </c>
      <c r="V6644" s="3" t="s">
        <v>6767</v>
      </c>
      <c r="W6644" s="5">
        <v>0</v>
      </c>
      <c r="X6644" s="5">
        <v>0</v>
      </c>
      <c r="Y6644" s="5">
        <v>0</v>
      </c>
      <c r="Z6644" s="5">
        <v>0.5</v>
      </c>
      <c r="AA6644" s="5">
        <v>0</v>
      </c>
      <c r="AB6644" s="5">
        <v>0</v>
      </c>
      <c r="AC6644" s="5">
        <v>0</v>
      </c>
      <c r="AD6644" s="5">
        <v>0</v>
      </c>
      <c r="AE6644" s="2">
        <v>6</v>
      </c>
      <c r="AF6644" s="2">
        <v>0</v>
      </c>
      <c r="AG6644" s="2">
        <v>0</v>
      </c>
      <c r="AH6644" s="2">
        <v>0</v>
      </c>
      <c r="AI6644" s="2">
        <v>0</v>
      </c>
      <c r="AJ6644" s="2">
        <v>3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</row>
    <row r="6645" spans="1:46" x14ac:dyDescent="0.2">
      <c r="A6645" s="2">
        <v>1712780</v>
      </c>
      <c r="B6645" s="2">
        <v>895860</v>
      </c>
      <c r="C6645" s="7">
        <v>25.0357788860534</v>
      </c>
      <c r="D6645" s="7">
        <v>35.204248747458898</v>
      </c>
      <c r="E6645" s="19" t="s">
        <v>6761</v>
      </c>
      <c r="F6645" s="46">
        <f>INDEX(Δεδομένα!$P:$P,MATCH('2021'!E6645,Δεδομένα!$O:$O,0))</f>
        <v>213</v>
      </c>
      <c r="G6645" s="49" t="s">
        <v>6614</v>
      </c>
      <c r="H6645" s="51" t="str">
        <f>INDEX(Δεδομένα!B$1:B$51,MATCH('2021'!G6645,Δεδομένα!A$1:A$51,0))</f>
        <v>ΚΡΗΤΗΣ</v>
      </c>
      <c r="I6645" s="53">
        <f>INDEX(Δεδομένα!E$1:E$13,MATCH('2021'!H6645,Δεδομένα!D$1:D$13,0))</f>
        <v>12</v>
      </c>
      <c r="J6645" s="4">
        <v>44471</v>
      </c>
      <c r="K6645" s="3" t="s">
        <v>4651</v>
      </c>
      <c r="L6645" s="17" t="str">
        <f t="shared" si="536"/>
        <v>02/10/2021 11:32</v>
      </c>
      <c r="M6645" s="4">
        <v>44471</v>
      </c>
      <c r="N6645" s="3" t="s">
        <v>552</v>
      </c>
      <c r="O6645" s="17" t="str">
        <f t="shared" si="537"/>
        <v>02/10/2021 13:00</v>
      </c>
      <c r="P6645" s="24">
        <f t="shared" si="538"/>
        <v>6.1111111106583849E-2</v>
      </c>
      <c r="Q6645" s="28">
        <v>0</v>
      </c>
      <c r="R6645" s="27">
        <f t="shared" si="539"/>
        <v>87.999999993480742</v>
      </c>
      <c r="S6645" s="3" t="s">
        <v>4</v>
      </c>
      <c r="T6645" s="3" t="s">
        <v>6764</v>
      </c>
      <c r="U6645" s="3" t="s">
        <v>6781</v>
      </c>
      <c r="V6645" s="3" t="s">
        <v>6829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2</v>
      </c>
      <c r="AC6645" s="5">
        <v>0</v>
      </c>
      <c r="AD6645" s="5">
        <v>0</v>
      </c>
      <c r="AE6645" s="2">
        <v>4</v>
      </c>
      <c r="AF6645" s="2">
        <v>5</v>
      </c>
      <c r="AG6645" s="2">
        <v>0</v>
      </c>
      <c r="AH6645" s="2">
        <v>0</v>
      </c>
      <c r="AI6645" s="2">
        <v>0</v>
      </c>
      <c r="AJ6645" s="2">
        <v>4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</row>
    <row r="6646" spans="1:46" x14ac:dyDescent="0.2">
      <c r="A6646" s="2">
        <v>1712799</v>
      </c>
      <c r="B6646" s="2">
        <v>896718</v>
      </c>
      <c r="C6646" s="7">
        <v>25.108481505053401</v>
      </c>
      <c r="D6646" s="7">
        <v>35.219643634565799</v>
      </c>
      <c r="E6646" s="19" t="s">
        <v>6761</v>
      </c>
      <c r="F6646" s="46">
        <f>INDEX(Δεδομένα!$P:$P,MATCH('2021'!E6646,Δεδομένα!$O:$O,0))</f>
        <v>213</v>
      </c>
      <c r="G6646" s="49" t="s">
        <v>6614</v>
      </c>
      <c r="H6646" s="51" t="str">
        <f>INDEX(Δεδομένα!B$1:B$51,MATCH('2021'!G6646,Δεδομένα!A$1:A$51,0))</f>
        <v>ΚΡΗΤΗΣ</v>
      </c>
      <c r="I6646" s="53">
        <f>INDEX(Δεδομένα!E$1:E$13,MATCH('2021'!H6646,Δεδομένα!D$1:D$13,0))</f>
        <v>12</v>
      </c>
      <c r="J6646" s="4">
        <v>44474</v>
      </c>
      <c r="K6646" s="3" t="s">
        <v>1004</v>
      </c>
      <c r="L6646" s="17" t="str">
        <f t="shared" si="536"/>
        <v>05/10/2021 09:57</v>
      </c>
      <c r="M6646" s="4">
        <v>44474</v>
      </c>
      <c r="N6646" s="3" t="s">
        <v>238</v>
      </c>
      <c r="O6646" s="17" t="str">
        <f t="shared" si="537"/>
        <v>05/10/2021 11:30</v>
      </c>
      <c r="P6646" s="24">
        <f t="shared" si="538"/>
        <v>6.4583333332848269E-2</v>
      </c>
      <c r="Q6646" s="28">
        <v>0</v>
      </c>
      <c r="R6646" s="27">
        <f t="shared" si="539"/>
        <v>92.999999999301508</v>
      </c>
      <c r="S6646" s="3" t="s">
        <v>4</v>
      </c>
      <c r="T6646" s="3" t="s">
        <v>6764</v>
      </c>
      <c r="U6646" s="3" t="s">
        <v>2192</v>
      </c>
      <c r="V6646" s="3" t="s">
        <v>6830</v>
      </c>
      <c r="W6646" s="5">
        <v>0</v>
      </c>
      <c r="X6646" s="5">
        <v>0</v>
      </c>
      <c r="Y6646" s="5">
        <v>0</v>
      </c>
      <c r="Z6646" s="5">
        <v>0.3</v>
      </c>
      <c r="AA6646" s="5">
        <v>0</v>
      </c>
      <c r="AB6646" s="5">
        <v>0.2</v>
      </c>
      <c r="AC6646" s="5">
        <v>0</v>
      </c>
      <c r="AD6646" s="5">
        <v>0</v>
      </c>
      <c r="AE6646" s="2">
        <v>6</v>
      </c>
      <c r="AF6646" s="2">
        <v>0</v>
      </c>
      <c r="AG6646" s="2">
        <v>0</v>
      </c>
      <c r="AH6646" s="2">
        <v>0</v>
      </c>
      <c r="AI6646" s="2">
        <v>0</v>
      </c>
      <c r="AJ6646" s="2">
        <v>3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</row>
    <row r="6647" spans="1:46" x14ac:dyDescent="0.2">
      <c r="A6647" s="2">
        <v>1713556</v>
      </c>
      <c r="B6647" s="2">
        <v>899586</v>
      </c>
      <c r="C6647" s="7">
        <v>25.016043083828201</v>
      </c>
      <c r="D6647" s="7">
        <v>35.223064912133999</v>
      </c>
      <c r="E6647" s="19" t="s">
        <v>6761</v>
      </c>
      <c r="F6647" s="46">
        <f>INDEX(Δεδομένα!$P:$P,MATCH('2021'!E6647,Δεδομένα!$O:$O,0))</f>
        <v>213</v>
      </c>
      <c r="G6647" s="49" t="s">
        <v>6614</v>
      </c>
      <c r="H6647" s="51" t="str">
        <f>INDEX(Δεδομένα!B$1:B$51,MATCH('2021'!G6647,Δεδομένα!A$1:A$51,0))</f>
        <v>ΚΡΗΤΗΣ</v>
      </c>
      <c r="I6647" s="53">
        <f>INDEX(Δεδομένα!E$1:E$13,MATCH('2021'!H6647,Δεδομένα!D$1:D$13,0))</f>
        <v>12</v>
      </c>
      <c r="J6647" s="4">
        <v>44483</v>
      </c>
      <c r="K6647" s="3" t="s">
        <v>552</v>
      </c>
      <c r="L6647" s="17" t="str">
        <f t="shared" si="536"/>
        <v>14/10/2021 13:00</v>
      </c>
      <c r="M6647" s="4">
        <v>44483</v>
      </c>
      <c r="N6647" s="3" t="s">
        <v>481</v>
      </c>
      <c r="O6647" s="17" t="str">
        <f t="shared" si="537"/>
        <v>14/10/2021 14:20</v>
      </c>
      <c r="P6647" s="24">
        <f t="shared" si="538"/>
        <v>5.5555555554747116E-2</v>
      </c>
      <c r="Q6647" s="28">
        <v>0</v>
      </c>
      <c r="R6647" s="27">
        <f t="shared" si="539"/>
        <v>79.999999998835847</v>
      </c>
      <c r="S6647" s="3" t="s">
        <v>4</v>
      </c>
      <c r="T6647" s="3" t="s">
        <v>6764</v>
      </c>
      <c r="U6647" s="3" t="s">
        <v>4631</v>
      </c>
      <c r="V6647" s="3" t="s">
        <v>4631</v>
      </c>
      <c r="W6647" s="5">
        <v>0</v>
      </c>
      <c r="X6647" s="5">
        <v>0</v>
      </c>
      <c r="Y6647" s="5">
        <v>0</v>
      </c>
      <c r="Z6647" s="5">
        <v>0.15</v>
      </c>
      <c r="AA6647" s="5">
        <v>0</v>
      </c>
      <c r="AB6647" s="5">
        <v>0</v>
      </c>
      <c r="AC6647" s="5">
        <v>0</v>
      </c>
      <c r="AD6647" s="5">
        <v>0</v>
      </c>
      <c r="AE6647" s="2">
        <v>2</v>
      </c>
      <c r="AF6647" s="2">
        <v>0</v>
      </c>
      <c r="AG6647" s="2">
        <v>0</v>
      </c>
      <c r="AH6647" s="2">
        <v>0</v>
      </c>
      <c r="AI6647" s="2">
        <v>0</v>
      </c>
      <c r="AJ6647" s="2">
        <v>1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</row>
    <row r="6648" spans="1:46" x14ac:dyDescent="0.2">
      <c r="A6648" s="2">
        <v>1712824</v>
      </c>
      <c r="B6648" s="2">
        <v>901661</v>
      </c>
      <c r="C6648" s="7">
        <v>25.248900445038199</v>
      </c>
      <c r="D6648" s="7">
        <v>35.309058381429402</v>
      </c>
      <c r="E6648" s="19" t="s">
        <v>6761</v>
      </c>
      <c r="F6648" s="46">
        <f>INDEX(Δεδομένα!$P:$P,MATCH('2021'!E6648,Δεδομένα!$O:$O,0))</f>
        <v>213</v>
      </c>
      <c r="G6648" s="49" t="s">
        <v>6614</v>
      </c>
      <c r="H6648" s="51" t="str">
        <f>INDEX(Δεδομένα!B$1:B$51,MATCH('2021'!G6648,Δεδομένα!A$1:A$51,0))</f>
        <v>ΚΡΗΤΗΣ</v>
      </c>
      <c r="I6648" s="53">
        <f>INDEX(Δεδομένα!E$1:E$13,MATCH('2021'!H6648,Δεδομένα!D$1:D$13,0))</f>
        <v>12</v>
      </c>
      <c r="J6648" s="4">
        <v>44485</v>
      </c>
      <c r="K6648" s="3" t="s">
        <v>529</v>
      </c>
      <c r="L6648" s="17" t="str">
        <f t="shared" si="536"/>
        <v>16/10/2021 14:05</v>
      </c>
      <c r="M6648" s="4">
        <v>44485</v>
      </c>
      <c r="N6648" s="3" t="s">
        <v>367</v>
      </c>
      <c r="O6648" s="17" t="str">
        <f t="shared" si="537"/>
        <v>16/10/2021 18:59</v>
      </c>
      <c r="P6648" s="24">
        <f t="shared" si="538"/>
        <v>0.20416666667006211</v>
      </c>
      <c r="Q6648" s="28">
        <v>0</v>
      </c>
      <c r="R6648" s="27">
        <f t="shared" si="539"/>
        <v>294.00000000488944</v>
      </c>
      <c r="S6648" s="3" t="s">
        <v>4</v>
      </c>
      <c r="T6648" s="3" t="s">
        <v>6674</v>
      </c>
      <c r="U6648" s="3" t="s">
        <v>6831</v>
      </c>
      <c r="V6648" s="3" t="s">
        <v>6831</v>
      </c>
      <c r="W6648" s="5">
        <v>0</v>
      </c>
      <c r="X6648" s="5">
        <v>0</v>
      </c>
      <c r="Y6648" s="5">
        <v>0</v>
      </c>
      <c r="Z6648" s="5">
        <v>1.5</v>
      </c>
      <c r="AA6648" s="5">
        <v>0</v>
      </c>
      <c r="AB6648" s="5">
        <v>0</v>
      </c>
      <c r="AC6648" s="5">
        <v>0.5</v>
      </c>
      <c r="AD6648" s="5">
        <v>0</v>
      </c>
      <c r="AE6648" s="2">
        <v>9</v>
      </c>
      <c r="AF6648" s="2">
        <v>0</v>
      </c>
      <c r="AG6648" s="2">
        <v>0</v>
      </c>
      <c r="AH6648" s="2">
        <v>0</v>
      </c>
      <c r="AI6648" s="2">
        <v>0</v>
      </c>
      <c r="AJ6648" s="2">
        <v>4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0</v>
      </c>
    </row>
    <row r="6649" spans="1:46" x14ac:dyDescent="0.2">
      <c r="A6649" s="2">
        <v>1713144</v>
      </c>
      <c r="B6649" s="2">
        <v>902841</v>
      </c>
      <c r="D6649" s="2"/>
      <c r="E6649" s="19" t="s">
        <v>6761</v>
      </c>
      <c r="F6649" s="46">
        <f>INDEX(Δεδομένα!$P:$P,MATCH('2021'!E6649,Δεδομένα!$O:$O,0))</f>
        <v>213</v>
      </c>
      <c r="G6649" s="49" t="s">
        <v>6614</v>
      </c>
      <c r="H6649" s="51" t="str">
        <f>INDEX(Δεδομένα!B$1:B$51,MATCH('2021'!G6649,Δεδομένα!A$1:A$51,0))</f>
        <v>ΚΡΗΤΗΣ</v>
      </c>
      <c r="I6649" s="53">
        <f>INDEX(Δεδομένα!E$1:E$13,MATCH('2021'!H6649,Δεδομένα!D$1:D$13,0))</f>
        <v>12</v>
      </c>
      <c r="J6649" s="4">
        <v>44489</v>
      </c>
      <c r="K6649" s="3" t="s">
        <v>502</v>
      </c>
      <c r="L6649" s="17" t="str">
        <f t="shared" si="536"/>
        <v>20/10/2021 19:30</v>
      </c>
      <c r="M6649" s="4">
        <v>44489</v>
      </c>
      <c r="N6649" s="3" t="s">
        <v>467</v>
      </c>
      <c r="O6649" s="17" t="str">
        <f t="shared" si="537"/>
        <v>20/10/2021 21:45</v>
      </c>
      <c r="P6649" s="24">
        <f t="shared" si="538"/>
        <v>9.375E-2</v>
      </c>
      <c r="Q6649" s="28">
        <v>0</v>
      </c>
      <c r="R6649" s="27">
        <f t="shared" si="539"/>
        <v>135</v>
      </c>
      <c r="S6649" s="3" t="s">
        <v>4</v>
      </c>
      <c r="T6649" s="3" t="s">
        <v>6762</v>
      </c>
      <c r="U6649" s="3" t="s">
        <v>6832</v>
      </c>
      <c r="V6649" s="3" t="s">
        <v>6832</v>
      </c>
      <c r="W6649" s="5">
        <v>0</v>
      </c>
      <c r="X6649" s="5">
        <v>0</v>
      </c>
      <c r="Y6649" s="5">
        <v>0</v>
      </c>
      <c r="Z6649" s="5">
        <v>0.5</v>
      </c>
      <c r="AA6649" s="5">
        <v>0</v>
      </c>
      <c r="AB6649" s="5">
        <v>0</v>
      </c>
      <c r="AC6649" s="5">
        <v>0</v>
      </c>
      <c r="AD6649" s="5">
        <v>0</v>
      </c>
      <c r="AE6649" s="2">
        <v>2</v>
      </c>
      <c r="AF6649" s="2">
        <v>0</v>
      </c>
      <c r="AG6649" s="2">
        <v>0</v>
      </c>
      <c r="AH6649" s="2">
        <v>0</v>
      </c>
      <c r="AI6649" s="2">
        <v>0</v>
      </c>
      <c r="AJ6649" s="2">
        <v>1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</row>
    <row r="6650" spans="1:46" x14ac:dyDescent="0.2">
      <c r="A6650" s="2">
        <v>1713554</v>
      </c>
      <c r="B6650" s="2">
        <v>903230</v>
      </c>
      <c r="C6650" s="7">
        <v>25.0190419306658</v>
      </c>
      <c r="D6650" s="7">
        <v>35.119894699958799</v>
      </c>
      <c r="E6650" s="19" t="s">
        <v>6761</v>
      </c>
      <c r="F6650" s="46">
        <f>INDEX(Δεδομένα!$P:$P,MATCH('2021'!E6650,Δεδομένα!$O:$O,0))</f>
        <v>213</v>
      </c>
      <c r="G6650" s="49" t="s">
        <v>6614</v>
      </c>
      <c r="H6650" s="51" t="str">
        <f>INDEX(Δεδομένα!B$1:B$51,MATCH('2021'!G6650,Δεδομένα!A$1:A$51,0))</f>
        <v>ΚΡΗΤΗΣ</v>
      </c>
      <c r="I6650" s="53">
        <f>INDEX(Δεδομένα!E$1:E$13,MATCH('2021'!H6650,Δεδομένα!D$1:D$13,0))</f>
        <v>12</v>
      </c>
      <c r="J6650" s="4">
        <v>44491</v>
      </c>
      <c r="K6650" s="3" t="s">
        <v>2029</v>
      </c>
      <c r="L6650" s="17" t="str">
        <f t="shared" si="536"/>
        <v>22/10/2021 11:26</v>
      </c>
      <c r="M6650" s="4">
        <v>44491</v>
      </c>
      <c r="N6650" s="3" t="s">
        <v>421</v>
      </c>
      <c r="O6650" s="17" t="str">
        <f t="shared" si="537"/>
        <v>22/10/2021 18:37</v>
      </c>
      <c r="P6650" s="24">
        <f t="shared" si="538"/>
        <v>0.29930555554892635</v>
      </c>
      <c r="Q6650" s="28">
        <v>0</v>
      </c>
      <c r="R6650" s="27">
        <f t="shared" si="539"/>
        <v>430.99999999045394</v>
      </c>
      <c r="S6650" s="3" t="s">
        <v>4</v>
      </c>
      <c r="T6650" s="3" t="s">
        <v>6618</v>
      </c>
      <c r="U6650" s="3" t="s">
        <v>4623</v>
      </c>
      <c r="V6650" s="3" t="s">
        <v>5640</v>
      </c>
      <c r="W6650" s="5">
        <v>0</v>
      </c>
      <c r="X6650" s="5">
        <v>0.5</v>
      </c>
      <c r="Y6650" s="5">
        <v>0</v>
      </c>
      <c r="Z6650" s="5">
        <v>4.5</v>
      </c>
      <c r="AA6650" s="5">
        <v>0</v>
      </c>
      <c r="AB6650" s="5">
        <v>1</v>
      </c>
      <c r="AC6650" s="5">
        <v>0</v>
      </c>
      <c r="AD6650" s="5">
        <v>0</v>
      </c>
      <c r="AE6650" s="2">
        <v>18</v>
      </c>
      <c r="AF6650" s="2">
        <v>0</v>
      </c>
      <c r="AG6650" s="2">
        <v>0</v>
      </c>
      <c r="AH6650" s="2">
        <v>0</v>
      </c>
      <c r="AI6650" s="2">
        <v>0</v>
      </c>
      <c r="AJ6650" s="2">
        <v>6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</row>
    <row r="6651" spans="1:46" x14ac:dyDescent="0.2">
      <c r="A6651" s="2">
        <v>1712768</v>
      </c>
      <c r="B6651" s="2">
        <v>903556</v>
      </c>
      <c r="C6651" s="7">
        <v>24.986980438232401</v>
      </c>
      <c r="D6651" s="7">
        <v>35.147109985351598</v>
      </c>
      <c r="E6651" s="19" t="s">
        <v>6761</v>
      </c>
      <c r="F6651" s="46">
        <f>INDEX(Δεδομένα!$P:$P,MATCH('2021'!E6651,Δεδομένα!$O:$O,0))</f>
        <v>213</v>
      </c>
      <c r="G6651" s="49" t="s">
        <v>6614</v>
      </c>
      <c r="H6651" s="51" t="str">
        <f>INDEX(Δεδομένα!B$1:B$51,MATCH('2021'!G6651,Δεδομένα!A$1:A$51,0))</f>
        <v>ΚΡΗΤΗΣ</v>
      </c>
      <c r="I6651" s="53">
        <f>INDEX(Δεδομένα!E$1:E$13,MATCH('2021'!H6651,Δεδομένα!D$1:D$13,0))</f>
        <v>12</v>
      </c>
      <c r="J6651" s="4">
        <v>44492</v>
      </c>
      <c r="K6651" s="3" t="s">
        <v>1219</v>
      </c>
      <c r="L6651" s="17" t="str">
        <f t="shared" si="536"/>
        <v>23/10/2021 13:17</v>
      </c>
      <c r="M6651" s="4">
        <v>44492</v>
      </c>
      <c r="N6651" s="3" t="s">
        <v>596</v>
      </c>
      <c r="O6651" s="17" t="str">
        <f t="shared" si="537"/>
        <v>23/10/2021 15:44</v>
      </c>
      <c r="P6651" s="24">
        <f t="shared" si="538"/>
        <v>0.10208333333139308</v>
      </c>
      <c r="Q6651" s="28">
        <v>0</v>
      </c>
      <c r="R6651" s="27">
        <f t="shared" si="539"/>
        <v>146.99999999720603</v>
      </c>
      <c r="S6651" s="3" t="s">
        <v>4</v>
      </c>
      <c r="T6651" s="3" t="s">
        <v>6618</v>
      </c>
      <c r="U6651" s="3" t="s">
        <v>4623</v>
      </c>
      <c r="V6651" s="3" t="s">
        <v>4623</v>
      </c>
      <c r="W6651" s="5">
        <v>0</v>
      </c>
      <c r="X6651" s="5">
        <v>0</v>
      </c>
      <c r="Y6651" s="5">
        <v>0</v>
      </c>
      <c r="Z6651" s="5">
        <v>2</v>
      </c>
      <c r="AA6651" s="5">
        <v>0</v>
      </c>
      <c r="AB6651" s="5">
        <v>0</v>
      </c>
      <c r="AC6651" s="5">
        <v>0</v>
      </c>
      <c r="AD6651" s="5">
        <v>0</v>
      </c>
      <c r="AE6651" s="2">
        <v>4</v>
      </c>
      <c r="AF6651" s="2">
        <v>0</v>
      </c>
      <c r="AG6651" s="2">
        <v>0</v>
      </c>
      <c r="AH6651" s="2">
        <v>0</v>
      </c>
      <c r="AI6651" s="2">
        <v>0</v>
      </c>
      <c r="AJ6651" s="2">
        <v>2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</row>
    <row r="6652" spans="1:46" x14ac:dyDescent="0.2">
      <c r="A6652" s="2">
        <v>1713571</v>
      </c>
      <c r="B6652" s="2">
        <v>904231</v>
      </c>
      <c r="C6652" s="7">
        <v>25.273275194407699</v>
      </c>
      <c r="D6652" s="7">
        <v>35.254184809209498</v>
      </c>
      <c r="E6652" s="19" t="s">
        <v>6761</v>
      </c>
      <c r="F6652" s="46">
        <f>INDEX(Δεδομένα!$P:$P,MATCH('2021'!E6652,Δεδομένα!$O:$O,0))</f>
        <v>213</v>
      </c>
      <c r="G6652" s="49" t="s">
        <v>6614</v>
      </c>
      <c r="H6652" s="51" t="str">
        <f>INDEX(Δεδομένα!B$1:B$51,MATCH('2021'!G6652,Δεδομένα!A$1:A$51,0))</f>
        <v>ΚΡΗΤΗΣ</v>
      </c>
      <c r="I6652" s="53">
        <f>INDEX(Δεδομένα!E$1:E$13,MATCH('2021'!H6652,Δεδομένα!D$1:D$13,0))</f>
        <v>12</v>
      </c>
      <c r="J6652" s="4">
        <v>44494</v>
      </c>
      <c r="K6652" s="3" t="s">
        <v>804</v>
      </c>
      <c r="L6652" s="17" t="str">
        <f t="shared" si="536"/>
        <v>25/10/2021 19:04</v>
      </c>
      <c r="M6652" s="4">
        <v>44495</v>
      </c>
      <c r="N6652" s="3" t="s">
        <v>816</v>
      </c>
      <c r="O6652" s="17" t="str">
        <f t="shared" si="537"/>
        <v>26/10/2021 01:00</v>
      </c>
      <c r="P6652" s="24">
        <f t="shared" si="538"/>
        <v>0.24722222222044365</v>
      </c>
      <c r="Q6652" s="28">
        <v>0</v>
      </c>
      <c r="R6652" s="27">
        <f t="shared" si="539"/>
        <v>355.99999999743886</v>
      </c>
      <c r="S6652" s="3" t="s">
        <v>4</v>
      </c>
      <c r="T6652" s="3" t="s">
        <v>6674</v>
      </c>
      <c r="U6652" s="3" t="s">
        <v>6682</v>
      </c>
      <c r="V6652" s="3" t="s">
        <v>6833</v>
      </c>
      <c r="W6652" s="5">
        <v>0</v>
      </c>
      <c r="X6652" s="5">
        <v>15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2">
        <v>53</v>
      </c>
      <c r="AF6652" s="2">
        <v>0</v>
      </c>
      <c r="AG6652" s="2">
        <v>0</v>
      </c>
      <c r="AH6652" s="2">
        <v>0</v>
      </c>
      <c r="AI6652" s="2">
        <v>0</v>
      </c>
      <c r="AJ6652" s="2">
        <v>21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0</v>
      </c>
    </row>
    <row r="6653" spans="1:46" x14ac:dyDescent="0.2">
      <c r="A6653" s="2">
        <v>1712237</v>
      </c>
      <c r="B6653" s="2">
        <v>906095</v>
      </c>
      <c r="C6653" s="7">
        <v>25.023854604909999</v>
      </c>
      <c r="D6653" s="7">
        <v>35.227329430189101</v>
      </c>
      <c r="E6653" s="19" t="s">
        <v>6761</v>
      </c>
      <c r="F6653" s="46">
        <f>INDEX(Δεδομένα!$P:$P,MATCH('2021'!E6653,Δεδομένα!$O:$O,0))</f>
        <v>213</v>
      </c>
      <c r="G6653" s="49" t="s">
        <v>6614</v>
      </c>
      <c r="H6653" s="51" t="str">
        <f>INDEX(Δεδομένα!B$1:B$51,MATCH('2021'!G6653,Δεδομένα!A$1:A$51,0))</f>
        <v>ΚΡΗΤΗΣ</v>
      </c>
      <c r="I6653" s="53">
        <f>INDEX(Δεδομένα!E$1:E$13,MATCH('2021'!H6653,Δεδομένα!D$1:D$13,0))</f>
        <v>12</v>
      </c>
      <c r="J6653" s="4">
        <v>44502</v>
      </c>
      <c r="K6653" s="3" t="s">
        <v>51</v>
      </c>
      <c r="L6653" s="17" t="str">
        <f t="shared" si="536"/>
        <v>02/11/2021 13:22</v>
      </c>
      <c r="M6653" s="4">
        <v>44502</v>
      </c>
      <c r="N6653" s="3" t="s">
        <v>2407</v>
      </c>
      <c r="O6653" s="17" t="str">
        <f t="shared" si="537"/>
        <v>02/11/2021 16:16</v>
      </c>
      <c r="P6653" s="24">
        <f t="shared" si="538"/>
        <v>0.12083333333430346</v>
      </c>
      <c r="Q6653" s="28">
        <v>0</v>
      </c>
      <c r="R6653" s="27">
        <f t="shared" si="539"/>
        <v>174.00000000139698</v>
      </c>
      <c r="S6653" s="3" t="s">
        <v>4</v>
      </c>
      <c r="T6653" s="3" t="s">
        <v>6764</v>
      </c>
      <c r="U6653" s="3" t="s">
        <v>4631</v>
      </c>
      <c r="V6653" s="3" t="s">
        <v>4631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0.5</v>
      </c>
      <c r="AD6653" s="5">
        <v>0</v>
      </c>
      <c r="AE6653" s="2">
        <v>5</v>
      </c>
      <c r="AF6653" s="2">
        <v>0</v>
      </c>
      <c r="AG6653" s="2">
        <v>0</v>
      </c>
      <c r="AH6653" s="2">
        <v>0</v>
      </c>
      <c r="AI6653" s="2">
        <v>0</v>
      </c>
      <c r="AJ6653" s="2">
        <v>2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</row>
    <row r="6654" spans="1:46" x14ac:dyDescent="0.2">
      <c r="A6654" s="2">
        <v>1712460</v>
      </c>
      <c r="B6654" s="2">
        <v>906496</v>
      </c>
      <c r="C6654" s="7">
        <v>25.264458362955999</v>
      </c>
      <c r="D6654" s="7">
        <v>35.184495376935701</v>
      </c>
      <c r="E6654" s="19" t="s">
        <v>6761</v>
      </c>
      <c r="F6654" s="46">
        <f>INDEX(Δεδομένα!$P:$P,MATCH('2021'!E6654,Δεδομένα!$O:$O,0))</f>
        <v>213</v>
      </c>
      <c r="G6654" s="49" t="s">
        <v>6614</v>
      </c>
      <c r="H6654" s="51" t="str">
        <f>INDEX(Δεδομένα!B$1:B$51,MATCH('2021'!G6654,Δεδομένα!A$1:A$51,0))</f>
        <v>ΚΡΗΤΗΣ</v>
      </c>
      <c r="I6654" s="53">
        <f>INDEX(Δεδομένα!E$1:E$13,MATCH('2021'!H6654,Δεδομένα!D$1:D$13,0))</f>
        <v>12</v>
      </c>
      <c r="J6654" s="4">
        <v>44504</v>
      </c>
      <c r="K6654" s="3" t="s">
        <v>803</v>
      </c>
      <c r="L6654" s="17" t="str">
        <f t="shared" si="536"/>
        <v>04/11/2021 10:42</v>
      </c>
      <c r="M6654" s="4">
        <v>44504</v>
      </c>
      <c r="N6654" s="3" t="s">
        <v>17</v>
      </c>
      <c r="O6654" s="17" t="str">
        <f t="shared" si="537"/>
        <v>04/11/2021 18:00</v>
      </c>
      <c r="P6654" s="24">
        <f t="shared" si="538"/>
        <v>0.30416666666860692</v>
      </c>
      <c r="Q6654" s="28">
        <v>0</v>
      </c>
      <c r="R6654" s="27">
        <f t="shared" si="539"/>
        <v>438.00000000279397</v>
      </c>
      <c r="S6654" s="3" t="s">
        <v>4</v>
      </c>
      <c r="T6654" s="3" t="s">
        <v>6679</v>
      </c>
      <c r="U6654" s="3" t="s">
        <v>6834</v>
      </c>
      <c r="V6654" s="3" t="s">
        <v>6834</v>
      </c>
      <c r="W6654" s="5">
        <v>0</v>
      </c>
      <c r="X6654" s="5">
        <v>0</v>
      </c>
      <c r="Y6654" s="5">
        <v>0</v>
      </c>
      <c r="Z6654" s="5">
        <v>3</v>
      </c>
      <c r="AA6654" s="5">
        <v>0</v>
      </c>
      <c r="AB6654" s="5">
        <v>0</v>
      </c>
      <c r="AC6654" s="5">
        <v>0</v>
      </c>
      <c r="AD6654" s="5">
        <v>0</v>
      </c>
      <c r="AE6654" s="2">
        <v>6</v>
      </c>
      <c r="AF6654" s="2">
        <v>0</v>
      </c>
      <c r="AG6654" s="2">
        <v>0</v>
      </c>
      <c r="AH6654" s="2">
        <v>0</v>
      </c>
      <c r="AI6654" s="2">
        <v>0</v>
      </c>
      <c r="AJ6654" s="2">
        <v>2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</row>
    <row r="6655" spans="1:46" x14ac:dyDescent="0.2">
      <c r="A6655" s="2">
        <v>1712340</v>
      </c>
      <c r="B6655" s="2">
        <v>906705</v>
      </c>
      <c r="D6655" s="2"/>
      <c r="E6655" s="19" t="s">
        <v>6761</v>
      </c>
      <c r="F6655" s="46">
        <f>INDEX(Δεδομένα!$P:$P,MATCH('2021'!E6655,Δεδομένα!$O:$O,0))</f>
        <v>213</v>
      </c>
      <c r="G6655" s="49" t="s">
        <v>6614</v>
      </c>
      <c r="H6655" s="51" t="str">
        <f>INDEX(Δεδομένα!B$1:B$51,MATCH('2021'!G6655,Δεδομένα!A$1:A$51,0))</f>
        <v>ΚΡΗΤΗΣ</v>
      </c>
      <c r="I6655" s="53">
        <f>INDEX(Δεδομένα!E$1:E$13,MATCH('2021'!H6655,Δεδομένα!D$1:D$13,0))</f>
        <v>12</v>
      </c>
      <c r="J6655" s="4">
        <v>44504</v>
      </c>
      <c r="K6655" s="3" t="s">
        <v>912</v>
      </c>
      <c r="L6655" s="17" t="str">
        <f t="shared" si="536"/>
        <v>04/11/2021 12:38</v>
      </c>
      <c r="M6655" s="4">
        <v>44505</v>
      </c>
      <c r="N6655" s="3" t="s">
        <v>555</v>
      </c>
      <c r="O6655" s="17" t="str">
        <f t="shared" si="537"/>
        <v>05/11/2021 13:30</v>
      </c>
      <c r="P6655" s="29">
        <f t="shared" si="538"/>
        <v>1.0361111111124046</v>
      </c>
      <c r="Q6655" s="30">
        <f>1*24</f>
        <v>24</v>
      </c>
      <c r="R6655" s="27">
        <f t="shared" si="539"/>
        <v>1492.0000000018626</v>
      </c>
      <c r="S6655" s="3" t="s">
        <v>4</v>
      </c>
      <c r="T6655" s="3" t="s">
        <v>6764</v>
      </c>
      <c r="U6655" s="3" t="s">
        <v>6785</v>
      </c>
      <c r="V6655" s="3" t="s">
        <v>6785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0.5</v>
      </c>
      <c r="AD6655" s="5">
        <v>0</v>
      </c>
      <c r="AE6655" s="2">
        <v>3</v>
      </c>
      <c r="AF6655" s="2">
        <v>0</v>
      </c>
      <c r="AG6655" s="2">
        <v>0</v>
      </c>
      <c r="AH6655" s="2">
        <v>0</v>
      </c>
      <c r="AI6655" s="2">
        <v>0</v>
      </c>
      <c r="AJ6655" s="2">
        <v>1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</row>
    <row r="6656" spans="1:46" x14ac:dyDescent="0.2">
      <c r="A6656" s="2">
        <v>1712257</v>
      </c>
      <c r="B6656" s="2">
        <v>906586</v>
      </c>
      <c r="C6656" s="7">
        <v>25.191318115338699</v>
      </c>
      <c r="D6656" s="7">
        <v>35.134523842686498</v>
      </c>
      <c r="E6656" s="19" t="s">
        <v>6761</v>
      </c>
      <c r="F6656" s="46">
        <f>INDEX(Δεδομένα!$P:$P,MATCH('2021'!E6656,Δεδομένα!$O:$O,0))</f>
        <v>213</v>
      </c>
      <c r="G6656" s="49" t="s">
        <v>6614</v>
      </c>
      <c r="H6656" s="51" t="str">
        <f>INDEX(Δεδομένα!B$1:B$51,MATCH('2021'!G6656,Δεδομένα!A$1:A$51,0))</f>
        <v>ΚΡΗΤΗΣ</v>
      </c>
      <c r="I6656" s="53">
        <f>INDEX(Δεδομένα!E$1:E$13,MATCH('2021'!H6656,Δεδομένα!D$1:D$13,0))</f>
        <v>12</v>
      </c>
      <c r="J6656" s="4">
        <v>44504</v>
      </c>
      <c r="K6656" s="3" t="s">
        <v>36</v>
      </c>
      <c r="L6656" s="17" t="str">
        <f t="shared" si="536"/>
        <v>04/11/2021 16:20</v>
      </c>
      <c r="M6656" s="4">
        <v>44504</v>
      </c>
      <c r="N6656" s="3" t="s">
        <v>510</v>
      </c>
      <c r="O6656" s="17" t="str">
        <f t="shared" si="537"/>
        <v>04/11/2021 17:20</v>
      </c>
      <c r="P6656" s="24">
        <f t="shared" si="538"/>
        <v>4.1666666664241347E-2</v>
      </c>
      <c r="Q6656" s="28">
        <v>0</v>
      </c>
      <c r="R6656" s="27">
        <f t="shared" si="539"/>
        <v>59.99999999650754</v>
      </c>
      <c r="S6656" s="3" t="s">
        <v>4</v>
      </c>
      <c r="T6656" s="3" t="s">
        <v>6764</v>
      </c>
      <c r="U6656" s="3" t="s">
        <v>6772</v>
      </c>
      <c r="V6656" s="3" t="s">
        <v>6835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2">
        <v>2</v>
      </c>
      <c r="AF6656" s="2">
        <v>0</v>
      </c>
      <c r="AG6656" s="2">
        <v>0</v>
      </c>
      <c r="AH6656" s="2">
        <v>0</v>
      </c>
      <c r="AI6656" s="2">
        <v>0</v>
      </c>
      <c r="AJ6656" s="2">
        <v>1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</row>
    <row r="6657" spans="1:46" x14ac:dyDescent="0.2">
      <c r="A6657" s="2">
        <v>1712444</v>
      </c>
      <c r="B6657" s="2">
        <v>906869</v>
      </c>
      <c r="C6657" s="7">
        <v>25.053969614550699</v>
      </c>
      <c r="D6657" s="7">
        <v>35.335199015664301</v>
      </c>
      <c r="E6657" s="19" t="s">
        <v>6761</v>
      </c>
      <c r="F6657" s="46">
        <f>INDEX(Δεδομένα!$P:$P,MATCH('2021'!E6657,Δεδομένα!$O:$O,0))</f>
        <v>213</v>
      </c>
      <c r="G6657" s="49" t="s">
        <v>6614</v>
      </c>
      <c r="H6657" s="51" t="str">
        <f>INDEX(Δεδομένα!B$1:B$51,MATCH('2021'!G6657,Δεδομένα!A$1:A$51,0))</f>
        <v>ΚΡΗΤΗΣ</v>
      </c>
      <c r="I6657" s="53">
        <f>INDEX(Δεδομένα!E$1:E$13,MATCH('2021'!H6657,Δεδομένα!D$1:D$13,0))</f>
        <v>12</v>
      </c>
      <c r="J6657" s="4">
        <v>44505</v>
      </c>
      <c r="K6657" s="3" t="s">
        <v>1234</v>
      </c>
      <c r="L6657" s="17" t="str">
        <f t="shared" si="536"/>
        <v>05/11/2021 17:43</v>
      </c>
      <c r="M6657" s="4">
        <v>44505</v>
      </c>
      <c r="N6657" s="3" t="s">
        <v>634</v>
      </c>
      <c r="O6657" s="17" t="str">
        <f t="shared" si="537"/>
        <v>05/11/2021 19:05</v>
      </c>
      <c r="P6657" s="24">
        <f t="shared" si="538"/>
        <v>5.6944444448163267E-2</v>
      </c>
      <c r="Q6657" s="28">
        <v>0</v>
      </c>
      <c r="R6657" s="27">
        <f t="shared" si="539"/>
        <v>82.000000005355105</v>
      </c>
      <c r="S6657" s="3" t="s">
        <v>4</v>
      </c>
      <c r="T6657" s="3" t="s">
        <v>6764</v>
      </c>
      <c r="U6657" s="3" t="s">
        <v>6772</v>
      </c>
      <c r="V6657" s="3" t="s">
        <v>6836</v>
      </c>
      <c r="W6657" s="5">
        <v>0</v>
      </c>
      <c r="X6657" s="5">
        <v>0</v>
      </c>
      <c r="Y6657" s="5">
        <v>0</v>
      </c>
      <c r="Z6657" s="5">
        <v>3</v>
      </c>
      <c r="AA6657" s="5">
        <v>1</v>
      </c>
      <c r="AB6657" s="5">
        <v>0.2</v>
      </c>
      <c r="AC6657" s="5">
        <v>0</v>
      </c>
      <c r="AD6657" s="5">
        <v>0</v>
      </c>
      <c r="AE6657" s="2">
        <v>7</v>
      </c>
      <c r="AF6657" s="2">
        <v>0</v>
      </c>
      <c r="AG6657" s="2">
        <v>0</v>
      </c>
      <c r="AH6657" s="2">
        <v>0</v>
      </c>
      <c r="AI6657" s="2">
        <v>0</v>
      </c>
      <c r="AJ6657" s="2">
        <v>3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</row>
    <row r="6658" spans="1:46" x14ac:dyDescent="0.2">
      <c r="A6658" s="2">
        <v>1711407</v>
      </c>
      <c r="B6658" s="2">
        <v>907549</v>
      </c>
      <c r="C6658" s="2"/>
      <c r="D6658" s="2"/>
      <c r="E6658" s="19" t="s">
        <v>6761</v>
      </c>
      <c r="F6658" s="46">
        <f>INDEX(Δεδομένα!$P:$P,MATCH('2021'!E6658,Δεδομένα!$O:$O,0))</f>
        <v>213</v>
      </c>
      <c r="G6658" s="49" t="s">
        <v>6614</v>
      </c>
      <c r="H6658" s="51" t="str">
        <f>INDEX(Δεδομένα!B$1:B$51,MATCH('2021'!G6658,Δεδομένα!A$1:A$51,0))</f>
        <v>ΚΡΗΤΗΣ</v>
      </c>
      <c r="I6658" s="53">
        <f>INDEX(Δεδομένα!E$1:E$13,MATCH('2021'!H6658,Δεδομένα!D$1:D$13,0))</f>
        <v>12</v>
      </c>
      <c r="J6658" s="4">
        <v>44508</v>
      </c>
      <c r="K6658" s="3" t="s">
        <v>640</v>
      </c>
      <c r="L6658" s="17" t="str">
        <f t="shared" si="536"/>
        <v>08/11/2021 15:14</v>
      </c>
      <c r="M6658" s="4">
        <v>44508</v>
      </c>
      <c r="N6658" s="3" t="s">
        <v>17</v>
      </c>
      <c r="O6658" s="17" t="str">
        <f t="shared" si="537"/>
        <v>08/11/2021 18:00</v>
      </c>
      <c r="P6658" s="24">
        <f t="shared" si="538"/>
        <v>0.11527777777519077</v>
      </c>
      <c r="Q6658" s="28">
        <v>0</v>
      </c>
      <c r="R6658" s="27">
        <f t="shared" si="539"/>
        <v>165.99999999627471</v>
      </c>
      <c r="S6658" s="3" t="s">
        <v>4</v>
      </c>
      <c r="T6658" s="3" t="s">
        <v>6762</v>
      </c>
      <c r="U6658" s="3" t="s">
        <v>6837</v>
      </c>
      <c r="V6658" s="3" t="s">
        <v>6837</v>
      </c>
      <c r="W6658" s="5">
        <v>0</v>
      </c>
      <c r="X6658" s="5">
        <v>0</v>
      </c>
      <c r="Y6658" s="5">
        <v>0</v>
      </c>
      <c r="Z6658" s="5">
        <v>0</v>
      </c>
      <c r="AA6658" s="5">
        <v>1.5</v>
      </c>
      <c r="AB6658" s="5">
        <v>0</v>
      </c>
      <c r="AC6658" s="5">
        <v>0</v>
      </c>
      <c r="AD6658" s="5">
        <v>0</v>
      </c>
      <c r="AE6658" s="2">
        <v>9</v>
      </c>
      <c r="AF6658" s="2">
        <v>0</v>
      </c>
      <c r="AG6658" s="2">
        <v>0</v>
      </c>
      <c r="AH6658" s="2">
        <v>0</v>
      </c>
      <c r="AI6658" s="2">
        <v>0</v>
      </c>
      <c r="AJ6658" s="2">
        <v>3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</row>
    <row r="6659" spans="1:46" x14ac:dyDescent="0.2">
      <c r="A6659" s="2">
        <v>1711414</v>
      </c>
      <c r="B6659" s="2">
        <v>907801</v>
      </c>
      <c r="C6659" s="7">
        <v>25.0977806207163</v>
      </c>
      <c r="D6659" s="7">
        <v>35.2143167890261</v>
      </c>
      <c r="E6659" s="19" t="s">
        <v>6761</v>
      </c>
      <c r="F6659" s="46">
        <f>INDEX(Δεδομένα!$P:$P,MATCH('2021'!E6659,Δεδομένα!$O:$O,0))</f>
        <v>213</v>
      </c>
      <c r="G6659" s="49" t="s">
        <v>6614</v>
      </c>
      <c r="H6659" s="51" t="str">
        <f>INDEX(Δεδομένα!B$1:B$51,MATCH('2021'!G6659,Δεδομένα!A$1:A$51,0))</f>
        <v>ΚΡΗΤΗΣ</v>
      </c>
      <c r="I6659" s="53">
        <f>INDEX(Δεδομένα!E$1:E$13,MATCH('2021'!H6659,Δεδομένα!D$1:D$13,0))</f>
        <v>12</v>
      </c>
      <c r="J6659" s="4">
        <v>44509</v>
      </c>
      <c r="K6659" s="3" t="s">
        <v>2669</v>
      </c>
      <c r="L6659" s="17" t="str">
        <f t="shared" si="536"/>
        <v>09/11/2021 18:46</v>
      </c>
      <c r="M6659" s="4">
        <v>44509</v>
      </c>
      <c r="N6659" s="3" t="s">
        <v>23</v>
      </c>
      <c r="O6659" s="17" t="str">
        <f t="shared" si="537"/>
        <v>09/11/2021 19:35</v>
      </c>
      <c r="P6659" s="24">
        <f t="shared" si="538"/>
        <v>3.4027777772280388E-2</v>
      </c>
      <c r="Q6659" s="28">
        <v>0</v>
      </c>
      <c r="R6659" s="27">
        <f t="shared" si="539"/>
        <v>48.999999992083758</v>
      </c>
      <c r="S6659" s="3" t="s">
        <v>4</v>
      </c>
      <c r="T6659" s="3" t="s">
        <v>6764</v>
      </c>
      <c r="U6659" s="3" t="s">
        <v>4</v>
      </c>
      <c r="V6659" s="3" t="s">
        <v>6830</v>
      </c>
      <c r="W6659" s="5">
        <v>0</v>
      </c>
      <c r="X6659" s="5">
        <v>0</v>
      </c>
      <c r="Y6659" s="5">
        <v>0</v>
      </c>
      <c r="Z6659" s="5">
        <v>0.01</v>
      </c>
      <c r="AA6659" s="5">
        <v>0</v>
      </c>
      <c r="AB6659" s="5">
        <v>0</v>
      </c>
      <c r="AC6659" s="5">
        <v>0</v>
      </c>
      <c r="AD6659" s="5">
        <v>0</v>
      </c>
      <c r="AE6659" s="2">
        <v>3</v>
      </c>
      <c r="AF6659" s="2">
        <v>0</v>
      </c>
      <c r="AG6659" s="2">
        <v>0</v>
      </c>
      <c r="AH6659" s="2">
        <v>0</v>
      </c>
      <c r="AI6659" s="2">
        <v>0</v>
      </c>
      <c r="AJ6659" s="2">
        <v>1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</row>
    <row r="6660" spans="1:46" x14ac:dyDescent="0.2">
      <c r="A6660" s="2">
        <v>1712810</v>
      </c>
      <c r="B6660" s="2">
        <v>908790</v>
      </c>
      <c r="C6660" s="7">
        <v>25.155349874348001</v>
      </c>
      <c r="D6660" s="7">
        <v>35.2695498330188</v>
      </c>
      <c r="E6660" s="19" t="s">
        <v>6761</v>
      </c>
      <c r="F6660" s="46">
        <f>INDEX(Δεδομένα!$P:$P,MATCH('2021'!E6660,Δεδομένα!$O:$O,0))</f>
        <v>213</v>
      </c>
      <c r="G6660" s="49" t="s">
        <v>6614</v>
      </c>
      <c r="H6660" s="51" t="str">
        <f>INDEX(Δεδομένα!B$1:B$51,MATCH('2021'!G6660,Δεδομένα!A$1:A$51,0))</f>
        <v>ΚΡΗΤΗΣ</v>
      </c>
      <c r="I6660" s="53">
        <f>INDEX(Δεδομένα!E$1:E$13,MATCH('2021'!H6660,Δεδομένα!D$1:D$13,0))</f>
        <v>12</v>
      </c>
      <c r="J6660" s="4">
        <v>44513</v>
      </c>
      <c r="K6660" s="3" t="s">
        <v>1233</v>
      </c>
      <c r="L6660" s="17" t="str">
        <f t="shared" si="536"/>
        <v>13/11/2021 16:45</v>
      </c>
      <c r="M6660" s="4">
        <v>44513</v>
      </c>
      <c r="N6660" s="3" t="s">
        <v>694</v>
      </c>
      <c r="O6660" s="17" t="str">
        <f t="shared" si="537"/>
        <v>13/11/2021 20:20</v>
      </c>
      <c r="P6660" s="24">
        <f t="shared" si="538"/>
        <v>0.14930555555474712</v>
      </c>
      <c r="Q6660" s="28">
        <v>0</v>
      </c>
      <c r="R6660" s="27">
        <f t="shared" si="539"/>
        <v>214.99999999883585</v>
      </c>
      <c r="S6660" s="3" t="s">
        <v>4</v>
      </c>
      <c r="T6660" s="3" t="s">
        <v>6764</v>
      </c>
      <c r="U6660" s="3" t="s">
        <v>6765</v>
      </c>
      <c r="V6660" s="3" t="s">
        <v>6765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0.5</v>
      </c>
      <c r="AD6660" s="5">
        <v>0</v>
      </c>
      <c r="AE6660" s="2">
        <v>9</v>
      </c>
      <c r="AF6660" s="2">
        <v>0</v>
      </c>
      <c r="AG6660" s="2">
        <v>0</v>
      </c>
      <c r="AH6660" s="2">
        <v>0</v>
      </c>
      <c r="AI6660" s="2">
        <v>0</v>
      </c>
      <c r="AJ6660" s="2">
        <v>3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  <c r="AS6660" s="2">
        <v>0</v>
      </c>
      <c r="AT6660" s="2">
        <v>0</v>
      </c>
    </row>
    <row r="6661" spans="1:46" x14ac:dyDescent="0.2">
      <c r="A6661" s="2">
        <v>1719694</v>
      </c>
      <c r="B6661" s="2">
        <v>910013</v>
      </c>
      <c r="C6661" s="7">
        <v>25.269407272338899</v>
      </c>
      <c r="D6661" s="7">
        <v>35.327487945556598</v>
      </c>
      <c r="E6661" s="19" t="s">
        <v>6761</v>
      </c>
      <c r="F6661" s="46">
        <f>INDEX(Δεδομένα!$P:$P,MATCH('2021'!E6661,Δεδομένα!$O:$O,0))</f>
        <v>213</v>
      </c>
      <c r="G6661" s="49" t="s">
        <v>6614</v>
      </c>
      <c r="H6661" s="51" t="str">
        <f>INDEX(Δεδομένα!B$1:B$51,MATCH('2021'!G6661,Δεδομένα!A$1:A$51,0))</f>
        <v>ΚΡΗΤΗΣ</v>
      </c>
      <c r="I6661" s="53">
        <f>INDEX(Δεδομένα!E$1:E$13,MATCH('2021'!H6661,Δεδομένα!D$1:D$13,0))</f>
        <v>12</v>
      </c>
      <c r="J6661" s="4">
        <v>44518</v>
      </c>
      <c r="K6661" s="3" t="s">
        <v>1937</v>
      </c>
      <c r="L6661" s="17" t="str">
        <f t="shared" si="536"/>
        <v>18/11/2021 19:19</v>
      </c>
      <c r="M6661" s="4">
        <v>44518</v>
      </c>
      <c r="N6661" s="3" t="s">
        <v>521</v>
      </c>
      <c r="O6661" s="17" t="str">
        <f t="shared" si="537"/>
        <v>18/11/2021 22:00</v>
      </c>
      <c r="P6661" s="24">
        <f t="shared" si="538"/>
        <v>0.11180555555620231</v>
      </c>
      <c r="Q6661" s="28">
        <v>0</v>
      </c>
      <c r="R6661" s="27">
        <f t="shared" si="539"/>
        <v>161.00000000093132</v>
      </c>
      <c r="S6661" s="3" t="s">
        <v>4</v>
      </c>
      <c r="T6661" s="3" t="s">
        <v>6674</v>
      </c>
      <c r="U6661" s="3" t="s">
        <v>6677</v>
      </c>
      <c r="V6661" s="3" t="s">
        <v>6677</v>
      </c>
      <c r="W6661" s="5">
        <v>0</v>
      </c>
      <c r="X6661" s="5">
        <v>0</v>
      </c>
      <c r="Y6661" s="5">
        <v>0</v>
      </c>
      <c r="Z6661" s="5">
        <v>1</v>
      </c>
      <c r="AA6661" s="5">
        <v>0</v>
      </c>
      <c r="AB6661" s="5">
        <v>0</v>
      </c>
      <c r="AC6661" s="5">
        <v>0</v>
      </c>
      <c r="AD6661" s="5">
        <v>0</v>
      </c>
      <c r="AE6661" s="2">
        <v>5</v>
      </c>
      <c r="AF6661" s="2">
        <v>0</v>
      </c>
      <c r="AG6661" s="2">
        <v>0</v>
      </c>
      <c r="AH6661" s="2">
        <v>0</v>
      </c>
      <c r="AI6661" s="2">
        <v>0</v>
      </c>
      <c r="AJ6661" s="2">
        <v>1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</row>
    <row r="6662" spans="1:46" x14ac:dyDescent="0.2">
      <c r="A6662" s="2">
        <v>1719091</v>
      </c>
      <c r="B6662" s="2">
        <v>911550</v>
      </c>
      <c r="C6662" s="7">
        <v>25.0231710583754</v>
      </c>
      <c r="D6662" s="7">
        <v>35.3013821589171</v>
      </c>
      <c r="E6662" s="19" t="s">
        <v>6761</v>
      </c>
      <c r="F6662" s="46">
        <f>INDEX(Δεδομένα!$P:$P,MATCH('2021'!E6662,Δεδομένα!$O:$O,0))</f>
        <v>213</v>
      </c>
      <c r="G6662" s="49" t="s">
        <v>6614</v>
      </c>
      <c r="H6662" s="51" t="str">
        <f>INDEX(Δεδομένα!B$1:B$51,MATCH('2021'!G6662,Δεδομένα!A$1:A$51,0))</f>
        <v>ΚΡΗΤΗΣ</v>
      </c>
      <c r="I6662" s="53">
        <f>INDEX(Δεδομένα!E$1:E$13,MATCH('2021'!H6662,Δεδομένα!D$1:D$13,0))</f>
        <v>12</v>
      </c>
      <c r="J6662" s="4">
        <v>44525</v>
      </c>
      <c r="K6662" s="3" t="s">
        <v>552</v>
      </c>
      <c r="L6662" s="17" t="str">
        <f t="shared" si="536"/>
        <v>25/11/2021 13:00</v>
      </c>
      <c r="M6662" s="4">
        <v>44525</v>
      </c>
      <c r="N6662" s="3" t="s">
        <v>545</v>
      </c>
      <c r="O6662" s="17" t="str">
        <f t="shared" si="537"/>
        <v>25/11/2021 16:10</v>
      </c>
      <c r="P6662" s="24">
        <f t="shared" si="538"/>
        <v>0.13194444444525288</v>
      </c>
      <c r="Q6662" s="28">
        <v>0</v>
      </c>
      <c r="R6662" s="27">
        <f t="shared" si="539"/>
        <v>190.00000000116415</v>
      </c>
      <c r="S6662" s="3" t="s">
        <v>4</v>
      </c>
      <c r="T6662" s="3" t="s">
        <v>6762</v>
      </c>
      <c r="U6662" s="3" t="s">
        <v>6835</v>
      </c>
      <c r="V6662" s="3" t="s">
        <v>6835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0.5</v>
      </c>
      <c r="AE6662" s="2">
        <v>2</v>
      </c>
      <c r="AF6662" s="2">
        <v>0</v>
      </c>
      <c r="AG6662" s="2">
        <v>0</v>
      </c>
      <c r="AH6662" s="2">
        <v>0</v>
      </c>
      <c r="AI6662" s="2">
        <v>0</v>
      </c>
      <c r="AJ6662" s="2">
        <v>1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</row>
    <row r="6663" spans="1:46" x14ac:dyDescent="0.2">
      <c r="A6663" s="2">
        <v>1718543</v>
      </c>
      <c r="B6663" s="2">
        <v>911618</v>
      </c>
      <c r="C6663" s="7">
        <v>25.021260514760701</v>
      </c>
      <c r="D6663" s="7">
        <v>35.330231043523597</v>
      </c>
      <c r="E6663" s="19" t="s">
        <v>6761</v>
      </c>
      <c r="F6663" s="46">
        <f>INDEX(Δεδομένα!$P:$P,MATCH('2021'!E6663,Δεδομένα!$O:$O,0))</f>
        <v>213</v>
      </c>
      <c r="G6663" s="49" t="s">
        <v>6614</v>
      </c>
      <c r="H6663" s="51" t="str">
        <f>INDEX(Δεδομένα!B$1:B$51,MATCH('2021'!G6663,Δεδομένα!A$1:A$51,0))</f>
        <v>ΚΡΗΤΗΣ</v>
      </c>
      <c r="I6663" s="53">
        <f>INDEX(Δεδομένα!E$1:E$13,MATCH('2021'!H6663,Δεδομένα!D$1:D$13,0))</f>
        <v>12</v>
      </c>
      <c r="J6663" s="4">
        <v>44525</v>
      </c>
      <c r="K6663" s="3" t="s">
        <v>9</v>
      </c>
      <c r="L6663" s="17" t="str">
        <f t="shared" si="536"/>
        <v>25/11/2021 18:15</v>
      </c>
      <c r="M6663" s="4">
        <v>44525</v>
      </c>
      <c r="N6663" s="3" t="s">
        <v>997</v>
      </c>
      <c r="O6663" s="17" t="str">
        <f t="shared" si="537"/>
        <v>25/11/2021 21:35</v>
      </c>
      <c r="P6663" s="24">
        <f t="shared" si="538"/>
        <v>0.13888888889050577</v>
      </c>
      <c r="Q6663" s="28">
        <v>0</v>
      </c>
      <c r="R6663" s="27">
        <f t="shared" si="539"/>
        <v>200.00000000232831</v>
      </c>
      <c r="S6663" s="3" t="s">
        <v>4</v>
      </c>
      <c r="T6663" s="3" t="s">
        <v>6762</v>
      </c>
      <c r="U6663" s="3" t="s">
        <v>4</v>
      </c>
      <c r="V6663" s="3" t="s">
        <v>6838</v>
      </c>
      <c r="W6663" s="5">
        <v>0.05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2">
        <v>4</v>
      </c>
      <c r="AF6663" s="2">
        <v>0</v>
      </c>
      <c r="AG6663" s="2">
        <v>0</v>
      </c>
      <c r="AH6663" s="2">
        <v>0</v>
      </c>
      <c r="AI6663" s="2">
        <v>0</v>
      </c>
      <c r="AJ6663" s="2">
        <v>2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</row>
    <row r="6664" spans="1:46" x14ac:dyDescent="0.2">
      <c r="A6664" s="2">
        <v>1719778</v>
      </c>
      <c r="B6664" s="2">
        <v>911923</v>
      </c>
      <c r="C6664" s="7">
        <v>25.045618667868698</v>
      </c>
      <c r="D6664" s="7">
        <v>35.191346641918201</v>
      </c>
      <c r="E6664" s="19" t="s">
        <v>6761</v>
      </c>
      <c r="F6664" s="46">
        <f>INDEX(Δεδομένα!$P:$P,MATCH('2021'!E6664,Δεδομένα!$O:$O,0))</f>
        <v>213</v>
      </c>
      <c r="G6664" s="49" t="s">
        <v>6614</v>
      </c>
      <c r="H6664" s="51" t="str">
        <f>INDEX(Δεδομένα!B$1:B$51,MATCH('2021'!G6664,Δεδομένα!A$1:A$51,0))</f>
        <v>ΚΡΗΤΗΣ</v>
      </c>
      <c r="I6664" s="53">
        <f>INDEX(Δεδομένα!E$1:E$13,MATCH('2021'!H6664,Δεδομένα!D$1:D$13,0))</f>
        <v>12</v>
      </c>
      <c r="J6664" s="4">
        <v>44526</v>
      </c>
      <c r="K6664" s="3" t="s">
        <v>35</v>
      </c>
      <c r="L6664" s="17" t="str">
        <f t="shared" si="536"/>
        <v>26/11/2021 14:50</v>
      </c>
      <c r="M6664" s="4">
        <v>44526</v>
      </c>
      <c r="N6664" s="3" t="s">
        <v>461</v>
      </c>
      <c r="O6664" s="17" t="str">
        <f t="shared" si="537"/>
        <v>26/11/2021 17:00</v>
      </c>
      <c r="P6664" s="24">
        <f t="shared" si="538"/>
        <v>9.0277777781011537E-2</v>
      </c>
      <c r="Q6664" s="28">
        <v>0</v>
      </c>
      <c r="R6664" s="27">
        <f t="shared" si="539"/>
        <v>130.00000000465661</v>
      </c>
      <c r="S6664" s="3" t="s">
        <v>4</v>
      </c>
      <c r="T6664" s="3" t="s">
        <v>6764</v>
      </c>
      <c r="U6664" s="3" t="s">
        <v>6839</v>
      </c>
      <c r="V6664" s="3" t="s">
        <v>6839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0.5</v>
      </c>
      <c r="AC6664" s="5">
        <v>0</v>
      </c>
      <c r="AD6664" s="5">
        <v>0</v>
      </c>
      <c r="AE6664" s="2">
        <v>2</v>
      </c>
      <c r="AF6664" s="2">
        <v>0</v>
      </c>
      <c r="AG6664" s="2">
        <v>0</v>
      </c>
      <c r="AH6664" s="2">
        <v>0</v>
      </c>
      <c r="AI6664" s="2">
        <v>0</v>
      </c>
      <c r="AJ6664" s="2">
        <v>1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</row>
    <row r="6665" spans="1:46" x14ac:dyDescent="0.2">
      <c r="A6665" s="2">
        <v>1719698</v>
      </c>
      <c r="B6665" s="2">
        <v>912109</v>
      </c>
      <c r="C6665" s="7">
        <v>25.245298795303398</v>
      </c>
      <c r="D6665" s="7">
        <v>35.161096895615501</v>
      </c>
      <c r="E6665" s="19" t="s">
        <v>6761</v>
      </c>
      <c r="F6665" s="46">
        <f>INDEX(Δεδομένα!$P:$P,MATCH('2021'!E6665,Δεδομένα!$O:$O,0))</f>
        <v>213</v>
      </c>
      <c r="G6665" s="49" t="s">
        <v>6614</v>
      </c>
      <c r="H6665" s="51" t="str">
        <f>INDEX(Δεδομένα!B$1:B$51,MATCH('2021'!G6665,Δεδομένα!A$1:A$51,0))</f>
        <v>ΚΡΗΤΗΣ</v>
      </c>
      <c r="I6665" s="53">
        <f>INDEX(Δεδομένα!E$1:E$13,MATCH('2021'!H6665,Δεδομένα!D$1:D$13,0))</f>
        <v>12</v>
      </c>
      <c r="J6665" s="4">
        <v>44526</v>
      </c>
      <c r="K6665" s="3" t="s">
        <v>985</v>
      </c>
      <c r="L6665" s="17" t="str">
        <f t="shared" si="536"/>
        <v>26/11/2021 17:21</v>
      </c>
      <c r="M6665" s="4">
        <v>44526</v>
      </c>
      <c r="N6665" s="3" t="s">
        <v>131</v>
      </c>
      <c r="O6665" s="17" t="str">
        <f t="shared" si="537"/>
        <v>26/11/2021 19:15</v>
      </c>
      <c r="P6665" s="24">
        <f t="shared" si="538"/>
        <v>7.9166666670062114E-2</v>
      </c>
      <c r="Q6665" s="28">
        <v>0</v>
      </c>
      <c r="R6665" s="27">
        <f t="shared" si="539"/>
        <v>114.00000000488944</v>
      </c>
      <c r="S6665" s="3" t="s">
        <v>4</v>
      </c>
      <c r="T6665" s="3" t="s">
        <v>6679</v>
      </c>
      <c r="U6665" s="3" t="s">
        <v>4</v>
      </c>
      <c r="V6665" s="3" t="s">
        <v>6760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0.05</v>
      </c>
      <c r="AD6665" s="5">
        <v>0</v>
      </c>
      <c r="AE6665" s="2">
        <v>2</v>
      </c>
      <c r="AF6665" s="2">
        <v>0</v>
      </c>
      <c r="AG6665" s="2">
        <v>0</v>
      </c>
      <c r="AH6665" s="2">
        <v>0</v>
      </c>
      <c r="AI6665" s="2">
        <v>0</v>
      </c>
      <c r="AJ6665" s="2">
        <v>1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</row>
    <row r="6666" spans="1:46" x14ac:dyDescent="0.2">
      <c r="A6666" s="2">
        <v>1719095</v>
      </c>
      <c r="B6666" s="2">
        <v>912430</v>
      </c>
      <c r="C6666" s="7">
        <v>25.011146957130698</v>
      </c>
      <c r="D6666" s="7">
        <v>35.3852481183403</v>
      </c>
      <c r="E6666" s="19" t="s">
        <v>6761</v>
      </c>
      <c r="F6666" s="46">
        <f>INDEX(Δεδομένα!$P:$P,MATCH('2021'!E6666,Δεδομένα!$O:$O,0))</f>
        <v>213</v>
      </c>
      <c r="G6666" s="49" t="s">
        <v>6614</v>
      </c>
      <c r="H6666" s="51" t="str">
        <f>INDEX(Δεδομένα!B$1:B$51,MATCH('2021'!G6666,Δεδομένα!A$1:A$51,0))</f>
        <v>ΚΡΗΤΗΣ</v>
      </c>
      <c r="I6666" s="53">
        <f>INDEX(Δεδομένα!E$1:E$13,MATCH('2021'!H6666,Δεδομένα!D$1:D$13,0))</f>
        <v>12</v>
      </c>
      <c r="J6666" s="4">
        <v>44527</v>
      </c>
      <c r="K6666" s="3" t="s">
        <v>1871</v>
      </c>
      <c r="L6666" s="17" t="str">
        <f t="shared" si="536"/>
        <v>27/11/2021 18:18</v>
      </c>
      <c r="M6666" s="4">
        <v>44527</v>
      </c>
      <c r="N6666" s="3" t="s">
        <v>150</v>
      </c>
      <c r="O6666" s="17" t="str">
        <f t="shared" si="537"/>
        <v>27/11/2021 19:00</v>
      </c>
      <c r="P6666" s="24">
        <f t="shared" si="538"/>
        <v>2.9166666667151731E-2</v>
      </c>
      <c r="Q6666" s="28">
        <v>0</v>
      </c>
      <c r="R6666" s="27">
        <f t="shared" si="539"/>
        <v>42.000000000698492</v>
      </c>
      <c r="S6666" s="3" t="s">
        <v>4</v>
      </c>
      <c r="T6666" s="3" t="s">
        <v>6762</v>
      </c>
      <c r="U6666" s="3" t="s">
        <v>6840</v>
      </c>
      <c r="V6666" s="3" t="s">
        <v>6840</v>
      </c>
      <c r="W6666" s="5">
        <v>0</v>
      </c>
      <c r="X6666" s="5">
        <v>0</v>
      </c>
      <c r="Y6666" s="5">
        <v>0</v>
      </c>
      <c r="Z6666" s="5">
        <v>1</v>
      </c>
      <c r="AA6666" s="5">
        <v>0</v>
      </c>
      <c r="AB6666" s="5">
        <v>0</v>
      </c>
      <c r="AC6666" s="5">
        <v>0</v>
      </c>
      <c r="AD6666" s="5">
        <v>0</v>
      </c>
      <c r="AE6666" s="2">
        <v>2</v>
      </c>
      <c r="AF6666" s="2">
        <v>0</v>
      </c>
      <c r="AG6666" s="2">
        <v>0</v>
      </c>
      <c r="AH6666" s="2">
        <v>0</v>
      </c>
      <c r="AI6666" s="2">
        <v>0</v>
      </c>
      <c r="AJ6666" s="2">
        <v>1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</row>
    <row r="6667" spans="1:46" x14ac:dyDescent="0.2">
      <c r="A6667" s="2">
        <v>1719122</v>
      </c>
      <c r="B6667" s="2">
        <v>912933</v>
      </c>
      <c r="C6667" s="7">
        <v>25.0499591827393</v>
      </c>
      <c r="D6667" s="7">
        <v>35.3302192687988</v>
      </c>
      <c r="E6667" s="19" t="s">
        <v>6761</v>
      </c>
      <c r="F6667" s="46">
        <f>INDEX(Δεδομένα!$P:$P,MATCH('2021'!E6667,Δεδομένα!$O:$O,0))</f>
        <v>213</v>
      </c>
      <c r="G6667" s="49" t="s">
        <v>6614</v>
      </c>
      <c r="H6667" s="51" t="str">
        <f>INDEX(Δεδομένα!B$1:B$51,MATCH('2021'!G6667,Δεδομένα!A$1:A$51,0))</f>
        <v>ΚΡΗΤΗΣ</v>
      </c>
      <c r="I6667" s="53">
        <f>INDEX(Δεδομένα!E$1:E$13,MATCH('2021'!H6667,Δεδομένα!D$1:D$13,0))</f>
        <v>12</v>
      </c>
      <c r="J6667" s="4">
        <v>44529</v>
      </c>
      <c r="K6667" s="3" t="s">
        <v>1078</v>
      </c>
      <c r="L6667" s="17" t="str">
        <f t="shared" si="536"/>
        <v>29/11/2021 11:10</v>
      </c>
      <c r="M6667" s="4">
        <v>44529</v>
      </c>
      <c r="N6667" s="3" t="s">
        <v>154</v>
      </c>
      <c r="O6667" s="17" t="str">
        <f t="shared" si="537"/>
        <v>29/11/2021 13:20</v>
      </c>
      <c r="P6667" s="24">
        <f t="shared" si="538"/>
        <v>9.0277777773735579E-2</v>
      </c>
      <c r="Q6667" s="28">
        <v>0</v>
      </c>
      <c r="R6667" s="27">
        <f t="shared" si="539"/>
        <v>129.99999999417923</v>
      </c>
      <c r="S6667" s="3" t="s">
        <v>4</v>
      </c>
      <c r="T6667" s="3" t="s">
        <v>6762</v>
      </c>
      <c r="U6667" s="3" t="s">
        <v>6778</v>
      </c>
      <c r="V6667" s="3" t="s">
        <v>6779</v>
      </c>
      <c r="W6667" s="5">
        <v>0</v>
      </c>
      <c r="X6667" s="5">
        <v>0</v>
      </c>
      <c r="Y6667" s="5">
        <v>0</v>
      </c>
      <c r="Z6667" s="5">
        <v>0</v>
      </c>
      <c r="AA6667" s="5">
        <v>0.5</v>
      </c>
      <c r="AB6667" s="5">
        <v>0</v>
      </c>
      <c r="AC6667" s="5">
        <v>0</v>
      </c>
      <c r="AD6667" s="5">
        <v>0</v>
      </c>
      <c r="AE6667" s="2">
        <v>7</v>
      </c>
      <c r="AF6667" s="2">
        <v>0</v>
      </c>
      <c r="AG6667" s="2">
        <v>0</v>
      </c>
      <c r="AH6667" s="2">
        <v>0</v>
      </c>
      <c r="AI6667" s="2">
        <v>0</v>
      </c>
      <c r="AJ6667" s="2">
        <v>3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</row>
    <row r="6668" spans="1:46" x14ac:dyDescent="0.2">
      <c r="A6668" s="2">
        <v>1719099</v>
      </c>
      <c r="B6668" s="2">
        <v>913118</v>
      </c>
      <c r="C6668" s="7">
        <v>25.032228469848601</v>
      </c>
      <c r="D6668" s="7">
        <v>35.1514282226563</v>
      </c>
      <c r="E6668" s="19" t="s">
        <v>6761</v>
      </c>
      <c r="F6668" s="46">
        <f>INDEX(Δεδομένα!$P:$P,MATCH('2021'!E6668,Δεδομένα!$O:$O,0))</f>
        <v>213</v>
      </c>
      <c r="G6668" s="49" t="s">
        <v>6614</v>
      </c>
      <c r="H6668" s="51" t="str">
        <f>INDEX(Δεδομένα!B$1:B$51,MATCH('2021'!G6668,Δεδομένα!A$1:A$51,0))</f>
        <v>ΚΡΗΤΗΣ</v>
      </c>
      <c r="I6668" s="53">
        <f>INDEX(Δεδομένα!E$1:E$13,MATCH('2021'!H6668,Δεδομένα!D$1:D$13,0))</f>
        <v>12</v>
      </c>
      <c r="J6668" s="4">
        <v>44529</v>
      </c>
      <c r="K6668" s="3" t="s">
        <v>998</v>
      </c>
      <c r="L6668" s="17" t="str">
        <f t="shared" si="536"/>
        <v>29/11/2021 19:28</v>
      </c>
      <c r="M6668" s="4">
        <v>44529</v>
      </c>
      <c r="N6668" s="3" t="s">
        <v>497</v>
      </c>
      <c r="O6668" s="17" t="str">
        <f t="shared" si="537"/>
        <v>29/11/2021 21:00</v>
      </c>
      <c r="P6668" s="24">
        <f t="shared" si="538"/>
        <v>6.3888888886140194E-2</v>
      </c>
      <c r="Q6668" s="28">
        <v>0</v>
      </c>
      <c r="R6668" s="27">
        <f t="shared" si="539"/>
        <v>91.999999996041879</v>
      </c>
      <c r="S6668" s="3" t="s">
        <v>4</v>
      </c>
      <c r="T6668" s="3" t="s">
        <v>6618</v>
      </c>
      <c r="U6668" s="3" t="s">
        <v>4316</v>
      </c>
      <c r="V6668" s="3" t="s">
        <v>4316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0.2</v>
      </c>
      <c r="AC6668" s="5">
        <v>0</v>
      </c>
      <c r="AD6668" s="5">
        <v>0</v>
      </c>
      <c r="AE6668" s="2">
        <v>2</v>
      </c>
      <c r="AF6668" s="2">
        <v>0</v>
      </c>
      <c r="AG6668" s="2">
        <v>0</v>
      </c>
      <c r="AH6668" s="2">
        <v>0</v>
      </c>
      <c r="AI6668" s="2">
        <v>0</v>
      </c>
      <c r="AJ6668" s="2">
        <v>1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</row>
    <row r="6669" spans="1:46" x14ac:dyDescent="0.2">
      <c r="A6669" s="2">
        <v>1721149</v>
      </c>
      <c r="B6669" s="2">
        <v>913463</v>
      </c>
      <c r="C6669" s="7">
        <v>25.025816377824299</v>
      </c>
      <c r="D6669" s="7">
        <v>35.184074994875303</v>
      </c>
      <c r="E6669" s="19" t="s">
        <v>6761</v>
      </c>
      <c r="F6669" s="46">
        <f>INDEX(Δεδομένα!$P:$P,MATCH('2021'!E6669,Δεδομένα!$O:$O,0))</f>
        <v>213</v>
      </c>
      <c r="G6669" s="49" t="s">
        <v>6614</v>
      </c>
      <c r="H6669" s="51" t="str">
        <f>INDEX(Δεδομένα!B$1:B$51,MATCH('2021'!G6669,Δεδομένα!A$1:A$51,0))</f>
        <v>ΚΡΗΤΗΣ</v>
      </c>
      <c r="I6669" s="53">
        <f>INDEX(Δεδομένα!E$1:E$13,MATCH('2021'!H6669,Δεδομένα!D$1:D$13,0))</f>
        <v>12</v>
      </c>
      <c r="J6669" s="4">
        <v>44530</v>
      </c>
      <c r="K6669" s="3" t="s">
        <v>912</v>
      </c>
      <c r="L6669" s="17" t="str">
        <f t="shared" si="536"/>
        <v>30/11/2021 12:38</v>
      </c>
      <c r="M6669" s="4">
        <v>44530</v>
      </c>
      <c r="N6669" s="3" t="s">
        <v>385</v>
      </c>
      <c r="O6669" s="17" t="str">
        <f t="shared" si="537"/>
        <v>30/11/2021 14:00</v>
      </c>
      <c r="P6669" s="24">
        <f t="shared" si="538"/>
        <v>5.6944444448163267E-2</v>
      </c>
      <c r="Q6669" s="28">
        <v>0</v>
      </c>
      <c r="R6669" s="27">
        <f t="shared" si="539"/>
        <v>82.000000005355105</v>
      </c>
      <c r="S6669" s="3" t="s">
        <v>4</v>
      </c>
      <c r="T6669" s="3" t="s">
        <v>6764</v>
      </c>
      <c r="U6669" s="3" t="s">
        <v>6781</v>
      </c>
      <c r="V6669" s="3" t="s">
        <v>6829</v>
      </c>
      <c r="W6669" s="5">
        <v>0</v>
      </c>
      <c r="X6669" s="5">
        <v>0</v>
      </c>
      <c r="Y6669" s="5">
        <v>0</v>
      </c>
      <c r="Z6669" s="5">
        <v>1</v>
      </c>
      <c r="AA6669" s="5">
        <v>0</v>
      </c>
      <c r="AB6669" s="5">
        <v>0</v>
      </c>
      <c r="AC6669" s="5">
        <v>0</v>
      </c>
      <c r="AD6669" s="5">
        <v>0</v>
      </c>
      <c r="AE6669" s="2">
        <v>3</v>
      </c>
      <c r="AF6669" s="2">
        <v>0</v>
      </c>
      <c r="AG6669" s="2">
        <v>0</v>
      </c>
      <c r="AH6669" s="2">
        <v>0</v>
      </c>
      <c r="AI6669" s="2">
        <v>0</v>
      </c>
      <c r="AJ6669" s="2">
        <v>1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</row>
    <row r="6670" spans="1:46" x14ac:dyDescent="0.2">
      <c r="A6670" s="2">
        <v>1719168</v>
      </c>
      <c r="B6670" s="2">
        <v>913602</v>
      </c>
      <c r="C6670" s="7">
        <v>25.2513846579714</v>
      </c>
      <c r="D6670" s="7">
        <v>35.2470832803143</v>
      </c>
      <c r="E6670" s="19" t="s">
        <v>6761</v>
      </c>
      <c r="F6670" s="46">
        <f>INDEX(Δεδομένα!$P:$P,MATCH('2021'!E6670,Δεδομένα!$O:$O,0))</f>
        <v>213</v>
      </c>
      <c r="G6670" s="49" t="s">
        <v>6614</v>
      </c>
      <c r="H6670" s="51" t="str">
        <f>INDEX(Δεδομένα!B$1:B$51,MATCH('2021'!G6670,Δεδομένα!A$1:A$51,0))</f>
        <v>ΚΡΗΤΗΣ</v>
      </c>
      <c r="I6670" s="53">
        <f>INDEX(Δεδομένα!E$1:E$13,MATCH('2021'!H6670,Δεδομένα!D$1:D$13,0))</f>
        <v>12</v>
      </c>
      <c r="J6670" s="4">
        <v>44530</v>
      </c>
      <c r="K6670" s="3" t="s">
        <v>1871</v>
      </c>
      <c r="L6670" s="17" t="str">
        <f t="shared" si="536"/>
        <v>30/11/2021 18:18</v>
      </c>
      <c r="M6670" s="4">
        <v>44530</v>
      </c>
      <c r="N6670" s="3" t="s">
        <v>502</v>
      </c>
      <c r="O6670" s="17" t="str">
        <f t="shared" si="537"/>
        <v>30/11/2021 19:30</v>
      </c>
      <c r="P6670" s="24">
        <f t="shared" si="538"/>
        <v>5.0000000002910383E-2</v>
      </c>
      <c r="Q6670" s="28">
        <v>0</v>
      </c>
      <c r="R6670" s="27">
        <f t="shared" si="539"/>
        <v>72.000000004190952</v>
      </c>
      <c r="S6670" s="3" t="s">
        <v>4</v>
      </c>
      <c r="T6670" s="3" t="s">
        <v>6674</v>
      </c>
      <c r="U6670" s="3" t="s">
        <v>2664</v>
      </c>
      <c r="V6670" s="3" t="s">
        <v>6841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2">
        <v>3</v>
      </c>
      <c r="AF6670" s="2">
        <v>0</v>
      </c>
      <c r="AG6670" s="2">
        <v>0</v>
      </c>
      <c r="AH6670" s="2">
        <v>0</v>
      </c>
      <c r="AI6670" s="2">
        <v>0</v>
      </c>
      <c r="AJ6670" s="2">
        <v>1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</row>
    <row r="6671" spans="1:46" x14ac:dyDescent="0.2">
      <c r="A6671" s="2">
        <v>1719137</v>
      </c>
      <c r="B6671" s="2">
        <v>913749</v>
      </c>
      <c r="C6671" s="7">
        <v>24.983717785007599</v>
      </c>
      <c r="D6671" s="7">
        <v>35.162502069273103</v>
      </c>
      <c r="E6671" s="19" t="s">
        <v>6761</v>
      </c>
      <c r="F6671" s="46">
        <f>INDEX(Δεδομένα!$P:$P,MATCH('2021'!E6671,Δεδομένα!$O:$O,0))</f>
        <v>213</v>
      </c>
      <c r="G6671" s="49" t="s">
        <v>6614</v>
      </c>
      <c r="H6671" s="51" t="str">
        <f>INDEX(Δεδομένα!B$1:B$51,MATCH('2021'!G6671,Δεδομένα!A$1:A$51,0))</f>
        <v>ΚΡΗΤΗΣ</v>
      </c>
      <c r="I6671" s="53">
        <f>INDEX(Δεδομένα!E$1:E$13,MATCH('2021'!H6671,Δεδομένα!D$1:D$13,0))</f>
        <v>12</v>
      </c>
      <c r="J6671" s="4">
        <v>44531</v>
      </c>
      <c r="K6671" s="3" t="s">
        <v>344</v>
      </c>
      <c r="L6671" s="17" t="str">
        <f t="shared" si="536"/>
        <v>01/12/2021 11:06</v>
      </c>
      <c r="M6671" s="4">
        <v>44531</v>
      </c>
      <c r="N6671" s="3" t="s">
        <v>407</v>
      </c>
      <c r="O6671" s="17" t="str">
        <f t="shared" si="537"/>
        <v>01/12/2021 15:40</v>
      </c>
      <c r="P6671" s="24">
        <f t="shared" si="538"/>
        <v>0.19027777777955635</v>
      </c>
      <c r="Q6671" s="28">
        <v>0</v>
      </c>
      <c r="R6671" s="27">
        <f t="shared" si="539"/>
        <v>274.00000000256114</v>
      </c>
      <c r="S6671" s="3" t="s">
        <v>4</v>
      </c>
      <c r="T6671" s="3" t="s">
        <v>6618</v>
      </c>
      <c r="U6671" s="3" t="s">
        <v>4623</v>
      </c>
      <c r="V6671" s="3" t="s">
        <v>6800</v>
      </c>
      <c r="W6671" s="5">
        <v>0</v>
      </c>
      <c r="X6671" s="5">
        <v>0</v>
      </c>
      <c r="Y6671" s="5">
        <v>0</v>
      </c>
      <c r="Z6671" s="5">
        <v>1</v>
      </c>
      <c r="AA6671" s="5">
        <v>0</v>
      </c>
      <c r="AB6671" s="5">
        <v>0</v>
      </c>
      <c r="AC6671" s="5">
        <v>0</v>
      </c>
      <c r="AD6671" s="5">
        <v>0</v>
      </c>
      <c r="AE6671" s="2">
        <v>10</v>
      </c>
      <c r="AF6671" s="2">
        <v>0</v>
      </c>
      <c r="AG6671" s="2">
        <v>0</v>
      </c>
      <c r="AH6671" s="2">
        <v>0</v>
      </c>
      <c r="AI6671" s="2">
        <v>0</v>
      </c>
      <c r="AJ6671" s="2">
        <v>4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</row>
    <row r="6672" spans="1:46" x14ac:dyDescent="0.2">
      <c r="A6672" s="2">
        <v>1720725</v>
      </c>
      <c r="B6672" s="2">
        <v>915145</v>
      </c>
      <c r="C6672" s="7">
        <v>25.069624554810002</v>
      </c>
      <c r="D6672" s="7">
        <v>35.226321155563902</v>
      </c>
      <c r="E6672" s="19" t="s">
        <v>6761</v>
      </c>
      <c r="F6672" s="46">
        <f>INDEX(Δεδομένα!$P:$P,MATCH('2021'!E6672,Δεδομένα!$O:$O,0))</f>
        <v>213</v>
      </c>
      <c r="G6672" s="49" t="s">
        <v>6614</v>
      </c>
      <c r="H6672" s="51" t="str">
        <f>INDEX(Δεδομένα!B$1:B$51,MATCH('2021'!G6672,Δεδομένα!A$1:A$51,0))</f>
        <v>ΚΡΗΤΗΣ</v>
      </c>
      <c r="I6672" s="53">
        <f>INDEX(Δεδομένα!E$1:E$13,MATCH('2021'!H6672,Δεδομένα!D$1:D$13,0))</f>
        <v>12</v>
      </c>
      <c r="J6672" s="4">
        <v>44536</v>
      </c>
      <c r="K6672" s="3" t="s">
        <v>2252</v>
      </c>
      <c r="L6672" s="17" t="str">
        <f t="shared" si="536"/>
        <v>06/12/2021 23:49</v>
      </c>
      <c r="M6672" s="4">
        <v>44537</v>
      </c>
      <c r="N6672" s="3" t="s">
        <v>540</v>
      </c>
      <c r="O6672" s="17" t="str">
        <f t="shared" si="537"/>
        <v>07/12/2021 02:20</v>
      </c>
      <c r="P6672" s="24">
        <f t="shared" si="538"/>
        <v>0.10486111111094942</v>
      </c>
      <c r="Q6672" s="28">
        <v>0</v>
      </c>
      <c r="R6672" s="27">
        <f t="shared" si="539"/>
        <v>150.99999999976717</v>
      </c>
      <c r="S6672" s="3" t="s">
        <v>4</v>
      </c>
      <c r="T6672" s="3" t="s">
        <v>6764</v>
      </c>
      <c r="U6672" s="3" t="s">
        <v>6842</v>
      </c>
      <c r="V6672" s="3" t="s">
        <v>6842</v>
      </c>
      <c r="W6672" s="5">
        <v>0</v>
      </c>
      <c r="X6672" s="5">
        <v>0.2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2">
        <v>4</v>
      </c>
      <c r="AF6672" s="2">
        <v>0</v>
      </c>
      <c r="AG6672" s="2">
        <v>0</v>
      </c>
      <c r="AH6672" s="2">
        <v>0</v>
      </c>
      <c r="AI6672" s="2">
        <v>0</v>
      </c>
      <c r="AJ6672" s="2">
        <v>2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</row>
    <row r="6673" spans="1:46" x14ac:dyDescent="0.2">
      <c r="A6673" s="2">
        <v>1723022</v>
      </c>
      <c r="B6673" s="2">
        <v>917514</v>
      </c>
      <c r="C6673" s="2"/>
      <c r="D6673" s="2"/>
      <c r="E6673" s="19" t="s">
        <v>6761</v>
      </c>
      <c r="F6673" s="46">
        <f>INDEX(Δεδομένα!$P:$P,MATCH('2021'!E6673,Δεδομένα!$O:$O,0))</f>
        <v>213</v>
      </c>
      <c r="G6673" s="49" t="s">
        <v>6614</v>
      </c>
      <c r="H6673" s="51" t="str">
        <f>INDEX(Δεδομένα!B$1:B$51,MATCH('2021'!G6673,Δεδομένα!A$1:A$51,0))</f>
        <v>ΚΡΗΤΗΣ</v>
      </c>
      <c r="I6673" s="53">
        <f>INDEX(Δεδομένα!E$1:E$13,MATCH('2021'!H6673,Δεδομένα!D$1:D$13,0))</f>
        <v>12</v>
      </c>
      <c r="J6673" s="4">
        <v>44543</v>
      </c>
      <c r="K6673" s="3" t="s">
        <v>737</v>
      </c>
      <c r="L6673" s="17" t="str">
        <f t="shared" si="536"/>
        <v>13/12/2021 14:45</v>
      </c>
      <c r="M6673" s="4">
        <v>44543</v>
      </c>
      <c r="N6673" s="3" t="s">
        <v>36</v>
      </c>
      <c r="O6673" s="17" t="str">
        <f t="shared" si="537"/>
        <v>13/12/2021 16:20</v>
      </c>
      <c r="P6673" s="24">
        <f t="shared" si="538"/>
        <v>6.5972222218988463E-2</v>
      </c>
      <c r="Q6673" s="28">
        <v>0</v>
      </c>
      <c r="R6673" s="27">
        <f t="shared" si="539"/>
        <v>94.999999995343387</v>
      </c>
      <c r="S6673" s="3" t="s">
        <v>4</v>
      </c>
      <c r="T6673" s="3" t="s">
        <v>6762</v>
      </c>
      <c r="U6673" s="3" t="s">
        <v>3526</v>
      </c>
      <c r="V6673" s="3" t="s">
        <v>3526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0.5</v>
      </c>
      <c r="AC6673" s="5">
        <v>0</v>
      </c>
      <c r="AD6673" s="5">
        <v>0</v>
      </c>
      <c r="AE6673" s="2">
        <v>4</v>
      </c>
      <c r="AF6673" s="2">
        <v>0</v>
      </c>
      <c r="AG6673" s="2">
        <v>0</v>
      </c>
      <c r="AH6673" s="2">
        <v>0</v>
      </c>
      <c r="AI6673" s="2">
        <v>0</v>
      </c>
      <c r="AJ6673" s="2">
        <v>2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</row>
    <row r="6674" spans="1:46" x14ac:dyDescent="0.2">
      <c r="A6674" s="2">
        <v>1733723</v>
      </c>
      <c r="B6674" s="2">
        <v>921166</v>
      </c>
      <c r="C6674" s="7">
        <v>25.024035479407299</v>
      </c>
      <c r="D6674" s="7">
        <v>35.399714661516803</v>
      </c>
      <c r="E6674" s="19" t="s">
        <v>6761</v>
      </c>
      <c r="F6674" s="46">
        <f>INDEX(Δεδομένα!$P:$P,MATCH('2021'!E6674,Δεδομένα!$O:$O,0))</f>
        <v>213</v>
      </c>
      <c r="G6674" s="49" t="s">
        <v>6614</v>
      </c>
      <c r="H6674" s="51" t="str">
        <f>INDEX(Δεδομένα!B$1:B$51,MATCH('2021'!G6674,Δεδομένα!A$1:A$51,0))</f>
        <v>ΚΡΗΤΗΣ</v>
      </c>
      <c r="I6674" s="53">
        <f>INDEX(Δεδομένα!E$1:E$13,MATCH('2021'!H6674,Δεδομένα!D$1:D$13,0))</f>
        <v>12</v>
      </c>
      <c r="J6674" s="4">
        <v>44556</v>
      </c>
      <c r="K6674" s="3" t="s">
        <v>1018</v>
      </c>
      <c r="L6674" s="17" t="str">
        <f t="shared" si="536"/>
        <v>26/12/2021 15:35</v>
      </c>
      <c r="M6674" s="4">
        <v>44556</v>
      </c>
      <c r="N6674" s="3" t="s">
        <v>146</v>
      </c>
      <c r="O6674" s="17" t="str">
        <f t="shared" si="537"/>
        <v>26/12/2021 16:30</v>
      </c>
      <c r="P6674" s="24">
        <f t="shared" si="538"/>
        <v>3.8194444445252884E-2</v>
      </c>
      <c r="Q6674" s="28">
        <v>0</v>
      </c>
      <c r="R6674" s="27">
        <f t="shared" si="539"/>
        <v>55.000000001164153</v>
      </c>
      <c r="S6674" s="3" t="s">
        <v>4</v>
      </c>
      <c r="T6674" s="3" t="s">
        <v>6762</v>
      </c>
      <c r="U6674" s="3" t="s">
        <v>3929</v>
      </c>
      <c r="V6674" s="3" t="s">
        <v>3929</v>
      </c>
      <c r="W6674" s="5">
        <v>0</v>
      </c>
      <c r="X6674" s="5">
        <v>0</v>
      </c>
      <c r="Y6674" s="5">
        <v>0</v>
      </c>
      <c r="Z6674" s="5">
        <v>0</v>
      </c>
      <c r="AA6674" s="5">
        <v>0.3</v>
      </c>
      <c r="AB6674" s="5">
        <v>0</v>
      </c>
      <c r="AC6674" s="5">
        <v>0</v>
      </c>
      <c r="AD6674" s="5">
        <v>0</v>
      </c>
      <c r="AE6674" s="2">
        <v>4</v>
      </c>
      <c r="AF6674" s="2">
        <v>0</v>
      </c>
      <c r="AG6674" s="2">
        <v>0</v>
      </c>
      <c r="AH6674" s="2">
        <v>0</v>
      </c>
      <c r="AI6674" s="2">
        <v>0</v>
      </c>
      <c r="AJ6674" s="2">
        <v>2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 t="s">
        <v>4</v>
      </c>
      <c r="AT6674" s="2" t="s">
        <v>4</v>
      </c>
    </row>
    <row r="6675" spans="1:46" x14ac:dyDescent="0.2">
      <c r="A6675" s="2">
        <v>1733223</v>
      </c>
      <c r="B6675" s="2">
        <v>921666</v>
      </c>
      <c r="C6675" s="7">
        <v>25.048446543398398</v>
      </c>
      <c r="D6675" s="7">
        <v>35.335353001075902</v>
      </c>
      <c r="E6675" s="19" t="s">
        <v>6761</v>
      </c>
      <c r="F6675" s="46">
        <f>INDEX(Δεδομένα!$P:$P,MATCH('2021'!E6675,Δεδομένα!$O:$O,0))</f>
        <v>213</v>
      </c>
      <c r="G6675" s="49" t="s">
        <v>6614</v>
      </c>
      <c r="H6675" s="51" t="str">
        <f>INDEX(Δεδομένα!B$1:B$51,MATCH('2021'!G6675,Δεδομένα!A$1:A$51,0))</f>
        <v>ΚΡΗΤΗΣ</v>
      </c>
      <c r="I6675" s="53">
        <f>INDEX(Δεδομένα!E$1:E$13,MATCH('2021'!H6675,Δεδομένα!D$1:D$13,0))</f>
        <v>12</v>
      </c>
      <c r="J6675" s="4">
        <v>44558</v>
      </c>
      <c r="K6675" s="3" t="s">
        <v>17</v>
      </c>
      <c r="L6675" s="17" t="str">
        <f t="shared" si="536"/>
        <v>28/12/2021 18:00</v>
      </c>
      <c r="M6675" s="4">
        <v>44558</v>
      </c>
      <c r="N6675" s="3" t="s">
        <v>255</v>
      </c>
      <c r="O6675" s="17" t="str">
        <f t="shared" si="537"/>
        <v>28/12/2021 19:40</v>
      </c>
      <c r="P6675" s="24">
        <f t="shared" si="538"/>
        <v>6.9444444445252884E-2</v>
      </c>
      <c r="Q6675" s="28">
        <v>0</v>
      </c>
      <c r="R6675" s="27">
        <f t="shared" si="539"/>
        <v>100.00000000116415</v>
      </c>
      <c r="S6675" s="3" t="s">
        <v>4</v>
      </c>
      <c r="T6675" s="3" t="s">
        <v>6762</v>
      </c>
      <c r="U6675" s="3" t="s">
        <v>6837</v>
      </c>
      <c r="V6675" s="3" t="s">
        <v>6837</v>
      </c>
      <c r="W6675" s="5">
        <v>1.5</v>
      </c>
      <c r="X6675" s="5">
        <v>0</v>
      </c>
      <c r="Y6675" s="5">
        <v>0</v>
      </c>
      <c r="Z6675" s="5">
        <v>0</v>
      </c>
      <c r="AA6675" s="5">
        <v>1.5</v>
      </c>
      <c r="AB6675" s="5">
        <v>0</v>
      </c>
      <c r="AC6675" s="5">
        <v>0</v>
      </c>
      <c r="AD6675" s="5">
        <v>0</v>
      </c>
      <c r="AE6675" s="2">
        <v>2</v>
      </c>
      <c r="AF6675" s="2">
        <v>0</v>
      </c>
      <c r="AG6675" s="2">
        <v>0</v>
      </c>
      <c r="AH6675" s="2">
        <v>0</v>
      </c>
      <c r="AI6675" s="2">
        <v>0</v>
      </c>
      <c r="AJ6675" s="2">
        <v>1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 t="s">
        <v>4</v>
      </c>
      <c r="AT6675" s="2" t="s">
        <v>4</v>
      </c>
    </row>
    <row r="6676" spans="1:46" x14ac:dyDescent="0.2">
      <c r="A6676" s="2">
        <v>1686714</v>
      </c>
      <c r="B6676" s="2">
        <v>880927</v>
      </c>
      <c r="D6676" s="2"/>
      <c r="E6676" s="19" t="s">
        <v>6843</v>
      </c>
      <c r="F6676" s="46">
        <f>INDEX(Δεδομένα!$P:$P,MATCH('2021'!E6676,Δεδομένα!$O:$O,0))</f>
        <v>214</v>
      </c>
      <c r="G6676" s="49" t="s">
        <v>6844</v>
      </c>
      <c r="H6676" s="51" t="str">
        <f>INDEX(Δεδομένα!B$1:B$51,MATCH('2021'!G6676,Δεδομένα!A$1:A$51,0))</f>
        <v>ΚΡΗΤΗΣ</v>
      </c>
      <c r="I6676" s="53">
        <f>INDEX(Δεδομένα!E$1:E$13,MATCH('2021'!H6676,Δεδομένα!D$1:D$13,0))</f>
        <v>12</v>
      </c>
      <c r="J6676" s="4">
        <v>44417</v>
      </c>
      <c r="K6676" s="3" t="s">
        <v>553</v>
      </c>
      <c r="L6676" s="17" t="str">
        <f t="shared" si="536"/>
        <v>09/08/2021 05:00</v>
      </c>
      <c r="M6676" s="4">
        <v>44417</v>
      </c>
      <c r="N6676" s="3" t="s">
        <v>824</v>
      </c>
      <c r="O6676" s="17" t="str">
        <f t="shared" si="537"/>
        <v>09/08/2021 06:00</v>
      </c>
      <c r="P6676" s="24">
        <f t="shared" si="538"/>
        <v>4.1666666664241347E-2</v>
      </c>
      <c r="Q6676" s="28">
        <v>0</v>
      </c>
      <c r="R6676" s="27">
        <f t="shared" si="539"/>
        <v>59.99999999650754</v>
      </c>
      <c r="S6676" s="3" t="s">
        <v>4</v>
      </c>
      <c r="T6676" s="3" t="s">
        <v>6845</v>
      </c>
      <c r="U6676" s="3" t="s">
        <v>4</v>
      </c>
      <c r="V6676" s="3" t="s">
        <v>6846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0.06</v>
      </c>
      <c r="AD6676" s="5">
        <v>0</v>
      </c>
      <c r="AE6676" s="2">
        <v>2</v>
      </c>
      <c r="AF6676" s="2">
        <v>0</v>
      </c>
      <c r="AG6676" s="2">
        <v>0</v>
      </c>
      <c r="AH6676" s="2">
        <v>0</v>
      </c>
      <c r="AI6676" s="2">
        <v>0</v>
      </c>
      <c r="AJ6676" s="2">
        <v>1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0</v>
      </c>
      <c r="AT6676" s="2">
        <v>0</v>
      </c>
    </row>
    <row r="6677" spans="1:46" x14ac:dyDescent="0.2">
      <c r="A6677" s="2">
        <v>1640555</v>
      </c>
      <c r="B6677" s="2">
        <v>816030</v>
      </c>
      <c r="C6677" s="10">
        <v>23.6992778381309</v>
      </c>
      <c r="D6677" s="10">
        <v>35.401785940251699</v>
      </c>
      <c r="E6677" s="19" t="s">
        <v>6851</v>
      </c>
      <c r="F6677" s="46">
        <f>INDEX(Δεδομένα!$P:$P,MATCH('2021'!E6677,Δεδομένα!$O:$O,0))</f>
        <v>217</v>
      </c>
      <c r="G6677" s="49" t="s">
        <v>6844</v>
      </c>
      <c r="H6677" s="51" t="str">
        <f>INDEX(Δεδομένα!B$1:B$51,MATCH('2021'!G6677,Δεδομένα!A$1:A$51,0))</f>
        <v>ΚΡΗΤΗΣ</v>
      </c>
      <c r="I6677" s="53">
        <f>INDEX(Δεδομένα!E$1:E$13,MATCH('2021'!H6677,Δεδομένα!D$1:D$13,0))</f>
        <v>12</v>
      </c>
      <c r="J6677" s="4">
        <v>44199</v>
      </c>
      <c r="K6677" s="3" t="s">
        <v>405</v>
      </c>
      <c r="L6677" s="17" t="str">
        <f t="shared" ref="L6677" si="540">_xlfn.CONCAT(TEXT(J6677,"ηη/μμ/εεε")," ",TEXT(K6677,"ωω:λλ"))</f>
        <v>03/01/2021 18:32</v>
      </c>
      <c r="M6677" s="4">
        <v>44201</v>
      </c>
      <c r="N6677" s="3" t="s">
        <v>42</v>
      </c>
      <c r="O6677" s="17" t="str">
        <f t="shared" ref="O6677" si="541">_xlfn.CONCAT(TEXT(M6677,"ηη/μμ/εεε")," ",TEXT(N6677,"ωω:λλ"))</f>
        <v>05/01/2021 14:30</v>
      </c>
      <c r="P6677" s="29">
        <f t="shared" ref="P6677" si="542">O6677-L6677</f>
        <v>1.8319444444423425</v>
      </c>
      <c r="Q6677" s="30">
        <f>1*24</f>
        <v>24</v>
      </c>
      <c r="R6677" s="27">
        <f t="shared" ref="R6677" si="543">P6677*(24*60)</f>
        <v>2637.9999999969732</v>
      </c>
      <c r="S6677" s="3" t="s">
        <v>4</v>
      </c>
      <c r="T6677" s="3" t="s">
        <v>6852</v>
      </c>
      <c r="U6677" s="3" t="s">
        <v>4</v>
      </c>
      <c r="V6677" s="3" t="s">
        <v>6853</v>
      </c>
      <c r="W6677" s="5">
        <v>0</v>
      </c>
      <c r="X6677" s="5">
        <v>0</v>
      </c>
      <c r="Y6677" s="5">
        <v>0</v>
      </c>
      <c r="Z6677" s="5">
        <v>5</v>
      </c>
      <c r="AA6677" s="5">
        <v>0</v>
      </c>
      <c r="AB6677" s="5">
        <v>0</v>
      </c>
      <c r="AC6677" s="5">
        <v>0</v>
      </c>
      <c r="AD6677" s="5">
        <v>0</v>
      </c>
      <c r="AE6677" s="2">
        <v>10</v>
      </c>
      <c r="AF6677" s="2">
        <v>0</v>
      </c>
      <c r="AG6677" s="2">
        <v>0</v>
      </c>
      <c r="AH6677" s="2">
        <v>0</v>
      </c>
      <c r="AI6677" s="2">
        <v>0</v>
      </c>
      <c r="AJ6677" s="2">
        <v>5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 t="s">
        <v>4</v>
      </c>
      <c r="AT6677" s="2" t="s">
        <v>4</v>
      </c>
    </row>
    <row r="6678" spans="1:46" x14ac:dyDescent="0.2">
      <c r="A6678" s="2">
        <v>1640544</v>
      </c>
      <c r="B6678" s="2">
        <v>816176</v>
      </c>
      <c r="C6678" s="10">
        <v>23.661158825734301</v>
      </c>
      <c r="D6678" s="10">
        <v>35.484318903206599</v>
      </c>
      <c r="E6678" s="19" t="s">
        <v>6851</v>
      </c>
      <c r="F6678" s="46">
        <f>INDEX(Δεδομένα!$P:$P,MATCH('2021'!E6678,Δεδομένα!$O:$O,0))</f>
        <v>217</v>
      </c>
      <c r="G6678" s="49" t="s">
        <v>6844</v>
      </c>
      <c r="H6678" s="51" t="str">
        <f>INDEX(Δεδομένα!B$1:B$51,MATCH('2021'!G6678,Δεδομένα!A$1:A$51,0))</f>
        <v>ΚΡΗΤΗΣ</v>
      </c>
      <c r="I6678" s="53">
        <f>INDEX(Δεδομένα!E$1:E$13,MATCH('2021'!H6678,Δεδομένα!D$1:D$13,0))</f>
        <v>12</v>
      </c>
      <c r="J6678" s="4">
        <v>44200</v>
      </c>
      <c r="K6678" s="3" t="s">
        <v>214</v>
      </c>
      <c r="L6678" s="17" t="str">
        <f t="shared" ref="L6678:L6740" si="544">_xlfn.CONCAT(TEXT(J6678,"ηη/μμ/εεε")," ",TEXT(K6678,"ωω:λλ"))</f>
        <v>04/01/2021 12:00</v>
      </c>
      <c r="M6678" s="4">
        <v>44200</v>
      </c>
      <c r="N6678" s="3" t="s">
        <v>498</v>
      </c>
      <c r="O6678" s="17" t="str">
        <f t="shared" ref="O6678:O6740" si="545">_xlfn.CONCAT(TEXT(M6678,"ηη/μμ/εεε")," ",TEXT(N6678,"ωω:λλ"))</f>
        <v>04/01/2021 13:35</v>
      </c>
      <c r="P6678" s="24">
        <f t="shared" ref="P6678:P6740" si="546">O6678-L6678</f>
        <v>6.5972222218988463E-2</v>
      </c>
      <c r="Q6678" s="28">
        <v>0</v>
      </c>
      <c r="R6678" s="27">
        <f t="shared" ref="R6678:R6740" si="547">P6678*(24*60)</f>
        <v>94.999999995343387</v>
      </c>
      <c r="S6678" s="3" t="s">
        <v>4</v>
      </c>
      <c r="T6678" s="3" t="s">
        <v>6852</v>
      </c>
      <c r="U6678" s="3" t="s">
        <v>4</v>
      </c>
      <c r="V6678" s="3" t="s">
        <v>6854</v>
      </c>
      <c r="W6678" s="5">
        <v>0</v>
      </c>
      <c r="X6678" s="5">
        <v>0</v>
      </c>
      <c r="Y6678" s="5">
        <v>0</v>
      </c>
      <c r="Z6678" s="5">
        <v>0.01</v>
      </c>
      <c r="AA6678" s="5">
        <v>0</v>
      </c>
      <c r="AB6678" s="5">
        <v>0</v>
      </c>
      <c r="AC6678" s="5">
        <v>0</v>
      </c>
      <c r="AD6678" s="5">
        <v>0</v>
      </c>
      <c r="AE6678" s="2">
        <v>4</v>
      </c>
      <c r="AF6678" s="2">
        <v>0</v>
      </c>
      <c r="AG6678" s="2">
        <v>0</v>
      </c>
      <c r="AH6678" s="2">
        <v>0</v>
      </c>
      <c r="AI6678" s="2">
        <v>0</v>
      </c>
      <c r="AJ6678" s="2">
        <v>2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2" t="s">
        <v>4</v>
      </c>
      <c r="AT6678" s="2" t="s">
        <v>4</v>
      </c>
    </row>
    <row r="6679" spans="1:46" x14ac:dyDescent="0.2">
      <c r="A6679" s="2">
        <v>1640595</v>
      </c>
      <c r="B6679" s="2">
        <v>817367</v>
      </c>
      <c r="C6679" s="10">
        <v>23.638383732712001</v>
      </c>
      <c r="D6679" s="10">
        <v>35.505026175162399</v>
      </c>
      <c r="E6679" s="19" t="s">
        <v>6851</v>
      </c>
      <c r="F6679" s="46">
        <f>INDEX(Δεδομένα!$P:$P,MATCH('2021'!E6679,Δεδομένα!$O:$O,0))</f>
        <v>217</v>
      </c>
      <c r="G6679" s="49" t="s">
        <v>6844</v>
      </c>
      <c r="H6679" s="51" t="str">
        <f>INDEX(Δεδομένα!B$1:B$51,MATCH('2021'!G6679,Δεδομένα!A$1:A$51,0))</f>
        <v>ΚΡΗΤΗΣ</v>
      </c>
      <c r="I6679" s="53">
        <f>INDEX(Δεδομένα!E$1:E$13,MATCH('2021'!H6679,Δεδομένα!D$1:D$13,0))</f>
        <v>12</v>
      </c>
      <c r="J6679" s="4">
        <v>44206</v>
      </c>
      <c r="K6679" s="3" t="s">
        <v>433</v>
      </c>
      <c r="L6679" s="17" t="str">
        <f t="shared" si="544"/>
        <v>10/01/2021 17:25</v>
      </c>
      <c r="M6679" s="4">
        <v>44207</v>
      </c>
      <c r="N6679" s="3" t="s">
        <v>812</v>
      </c>
      <c r="O6679" s="17" t="str">
        <f t="shared" si="545"/>
        <v>11/01/2021 10:10</v>
      </c>
      <c r="P6679" s="24">
        <f t="shared" si="546"/>
        <v>0.69791666666424135</v>
      </c>
      <c r="Q6679" s="28">
        <v>0</v>
      </c>
      <c r="R6679" s="27">
        <f t="shared" si="547"/>
        <v>1004.9999999965075</v>
      </c>
      <c r="S6679" s="3" t="s">
        <v>4</v>
      </c>
      <c r="T6679" s="3" t="s">
        <v>6852</v>
      </c>
      <c r="U6679" s="3" t="s">
        <v>4</v>
      </c>
      <c r="V6679" s="3" t="s">
        <v>6855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0.03</v>
      </c>
      <c r="AD6679" s="5">
        <v>0</v>
      </c>
      <c r="AE6679" s="2">
        <v>6</v>
      </c>
      <c r="AF6679" s="2">
        <v>0</v>
      </c>
      <c r="AG6679" s="2">
        <v>0</v>
      </c>
      <c r="AH6679" s="2">
        <v>0</v>
      </c>
      <c r="AI6679" s="2">
        <v>0</v>
      </c>
      <c r="AJ6679" s="2">
        <v>3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 t="s">
        <v>4</v>
      </c>
      <c r="AT6679" s="2" t="s">
        <v>4</v>
      </c>
    </row>
    <row r="6680" spans="1:46" x14ac:dyDescent="0.2">
      <c r="A6680" s="2">
        <v>1640605</v>
      </c>
      <c r="B6680" s="2">
        <v>821982</v>
      </c>
      <c r="C6680" s="10">
        <v>23.7319876066842</v>
      </c>
      <c r="D6680" s="10">
        <v>35.473583654936199</v>
      </c>
      <c r="E6680" s="19" t="s">
        <v>6851</v>
      </c>
      <c r="F6680" s="46">
        <f>INDEX(Δεδομένα!$P:$P,MATCH('2021'!E6680,Δεδομένα!$O:$O,0))</f>
        <v>217</v>
      </c>
      <c r="G6680" s="49" t="s">
        <v>6844</v>
      </c>
      <c r="H6680" s="51" t="str">
        <f>INDEX(Δεδομένα!B$1:B$51,MATCH('2021'!G6680,Δεδομένα!A$1:A$51,0))</f>
        <v>ΚΡΗΤΗΣ</v>
      </c>
      <c r="I6680" s="53">
        <f>INDEX(Δεδομένα!E$1:E$13,MATCH('2021'!H6680,Δεδομένα!D$1:D$13,0))</f>
        <v>12</v>
      </c>
      <c r="J6680" s="4">
        <v>44225</v>
      </c>
      <c r="K6680" s="3" t="s">
        <v>951</v>
      </c>
      <c r="L6680" s="17" t="str">
        <f t="shared" si="544"/>
        <v>29/01/2021 18:29</v>
      </c>
      <c r="M6680" s="4">
        <v>44225</v>
      </c>
      <c r="N6680" s="3" t="s">
        <v>502</v>
      </c>
      <c r="O6680" s="17" t="str">
        <f t="shared" si="545"/>
        <v>29/01/2021 19:30</v>
      </c>
      <c r="P6680" s="24">
        <f t="shared" si="546"/>
        <v>4.2361111110949423E-2</v>
      </c>
      <c r="Q6680" s="28">
        <v>0</v>
      </c>
      <c r="R6680" s="27">
        <f t="shared" si="547"/>
        <v>60.999999999767169</v>
      </c>
      <c r="S6680" s="3" t="s">
        <v>4</v>
      </c>
      <c r="T6680" s="3" t="s">
        <v>6852</v>
      </c>
      <c r="U6680" s="3" t="s">
        <v>6856</v>
      </c>
      <c r="V6680" s="3" t="s">
        <v>6857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0.01</v>
      </c>
      <c r="AD6680" s="5">
        <v>0</v>
      </c>
      <c r="AE6680" s="2">
        <v>2</v>
      </c>
      <c r="AF6680" s="2">
        <v>0</v>
      </c>
      <c r="AG6680" s="2">
        <v>0</v>
      </c>
      <c r="AH6680" s="2">
        <v>0</v>
      </c>
      <c r="AI6680" s="2">
        <v>0</v>
      </c>
      <c r="AJ6680" s="2">
        <v>1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 t="s">
        <v>4</v>
      </c>
      <c r="AT6680" s="2" t="s">
        <v>4</v>
      </c>
    </row>
    <row r="6681" spans="1:46" x14ac:dyDescent="0.2">
      <c r="A6681" s="2">
        <v>1654893</v>
      </c>
      <c r="B6681" s="2">
        <v>822825</v>
      </c>
      <c r="D6681" s="2"/>
      <c r="E6681" s="19" t="s">
        <v>6851</v>
      </c>
      <c r="F6681" s="46">
        <f>INDEX(Δεδομένα!$P:$P,MATCH('2021'!E6681,Δεδομένα!$O:$O,0))</f>
        <v>217</v>
      </c>
      <c r="G6681" s="49" t="s">
        <v>6844</v>
      </c>
      <c r="H6681" s="51" t="str">
        <f>INDEX(Δεδομένα!B$1:B$51,MATCH('2021'!G6681,Δεδομένα!A$1:A$51,0))</f>
        <v>ΚΡΗΤΗΣ</v>
      </c>
      <c r="I6681" s="53">
        <f>INDEX(Δεδομένα!E$1:E$13,MATCH('2021'!H6681,Δεδομένα!D$1:D$13,0))</f>
        <v>12</v>
      </c>
      <c r="J6681" s="4">
        <v>44229</v>
      </c>
      <c r="K6681" s="3" t="s">
        <v>1461</v>
      </c>
      <c r="L6681" s="17" t="str">
        <f t="shared" si="544"/>
        <v>02/02/2021 13:08</v>
      </c>
      <c r="M6681" s="4">
        <v>44229</v>
      </c>
      <c r="N6681" s="3" t="s">
        <v>157</v>
      </c>
      <c r="O6681" s="17" t="str">
        <f t="shared" si="545"/>
        <v>02/02/2021 13:55</v>
      </c>
      <c r="P6681" s="24">
        <f t="shared" si="546"/>
        <v>3.2638888886140194E-2</v>
      </c>
      <c r="Q6681" s="28">
        <v>0</v>
      </c>
      <c r="R6681" s="27">
        <f t="shared" si="547"/>
        <v>46.999999996041879</v>
      </c>
      <c r="S6681" s="3" t="s">
        <v>4</v>
      </c>
      <c r="T6681" s="3" t="s">
        <v>6852</v>
      </c>
      <c r="U6681" s="3" t="s">
        <v>4</v>
      </c>
      <c r="V6681" s="3" t="s">
        <v>6858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0.03</v>
      </c>
      <c r="AD6681" s="5">
        <v>0</v>
      </c>
      <c r="AE6681" s="2">
        <v>4</v>
      </c>
      <c r="AF6681" s="2">
        <v>0</v>
      </c>
      <c r="AG6681" s="2">
        <v>0</v>
      </c>
      <c r="AH6681" s="2">
        <v>0</v>
      </c>
      <c r="AI6681" s="2">
        <v>0</v>
      </c>
      <c r="AJ6681" s="2">
        <v>2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2" t="s">
        <v>4</v>
      </c>
      <c r="AT6681" s="2" t="s">
        <v>4</v>
      </c>
    </row>
    <row r="6682" spans="1:46" x14ac:dyDescent="0.2">
      <c r="A6682" s="2">
        <v>1654926</v>
      </c>
      <c r="B6682" s="2">
        <v>823950</v>
      </c>
      <c r="C6682" s="10">
        <v>23.756071399313601</v>
      </c>
      <c r="D6682" s="10">
        <v>35.543106560453502</v>
      </c>
      <c r="E6682" s="19" t="s">
        <v>6851</v>
      </c>
      <c r="F6682" s="46">
        <f>INDEX(Δεδομένα!$P:$P,MATCH('2021'!E6682,Δεδομένα!$O:$O,0))</f>
        <v>217</v>
      </c>
      <c r="G6682" s="49" t="s">
        <v>6844</v>
      </c>
      <c r="H6682" s="51" t="str">
        <f>INDEX(Δεδομένα!B$1:B$51,MATCH('2021'!G6682,Δεδομένα!A$1:A$51,0))</f>
        <v>ΚΡΗΤΗΣ</v>
      </c>
      <c r="I6682" s="53">
        <f>INDEX(Δεδομένα!E$1:E$13,MATCH('2021'!H6682,Δεδομένα!D$1:D$13,0))</f>
        <v>12</v>
      </c>
      <c r="J6682" s="4">
        <v>44234</v>
      </c>
      <c r="K6682" s="3" t="s">
        <v>510</v>
      </c>
      <c r="L6682" s="17" t="str">
        <f t="shared" si="544"/>
        <v>07/02/2021 17:20</v>
      </c>
      <c r="M6682" s="4">
        <v>44234</v>
      </c>
      <c r="N6682" s="3" t="s">
        <v>502</v>
      </c>
      <c r="O6682" s="17" t="str">
        <f t="shared" si="545"/>
        <v>07/02/2021 19:30</v>
      </c>
      <c r="P6682" s="24">
        <f t="shared" si="546"/>
        <v>9.0277777781011537E-2</v>
      </c>
      <c r="Q6682" s="28">
        <v>0</v>
      </c>
      <c r="R6682" s="27">
        <f t="shared" si="547"/>
        <v>130.00000000465661</v>
      </c>
      <c r="S6682" s="3" t="s">
        <v>4</v>
      </c>
      <c r="T6682" s="3" t="s">
        <v>6847</v>
      </c>
      <c r="U6682" s="3" t="s">
        <v>4</v>
      </c>
      <c r="V6682" s="3" t="s">
        <v>6859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0.02</v>
      </c>
      <c r="AD6682" s="5">
        <v>0</v>
      </c>
      <c r="AE6682" s="2">
        <v>2</v>
      </c>
      <c r="AF6682" s="2">
        <v>0</v>
      </c>
      <c r="AG6682" s="2">
        <v>0</v>
      </c>
      <c r="AH6682" s="2">
        <v>0</v>
      </c>
      <c r="AI6682" s="2">
        <v>0</v>
      </c>
      <c r="AJ6682" s="2">
        <v>1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 t="s">
        <v>4</v>
      </c>
      <c r="AT6682" s="2" t="s">
        <v>4</v>
      </c>
    </row>
    <row r="6683" spans="1:46" x14ac:dyDescent="0.2">
      <c r="A6683" s="2">
        <v>1654918</v>
      </c>
      <c r="B6683" s="2">
        <v>823975</v>
      </c>
      <c r="C6683" s="10">
        <v>23.699750171404698</v>
      </c>
      <c r="D6683" s="10">
        <v>35.476336532225602</v>
      </c>
      <c r="E6683" s="19" t="s">
        <v>6851</v>
      </c>
      <c r="F6683" s="46">
        <f>INDEX(Δεδομένα!$P:$P,MATCH('2021'!E6683,Δεδομένα!$O:$O,0))</f>
        <v>217</v>
      </c>
      <c r="G6683" s="49" t="s">
        <v>6844</v>
      </c>
      <c r="H6683" s="51" t="str">
        <f>INDEX(Δεδομένα!B$1:B$51,MATCH('2021'!G6683,Δεδομένα!A$1:A$51,0))</f>
        <v>ΚΡΗΤΗΣ</v>
      </c>
      <c r="I6683" s="53">
        <f>INDEX(Δεδομένα!E$1:E$13,MATCH('2021'!H6683,Δεδομένα!D$1:D$13,0))</f>
        <v>12</v>
      </c>
      <c r="J6683" s="4">
        <v>44234</v>
      </c>
      <c r="K6683" s="3" t="s">
        <v>712</v>
      </c>
      <c r="L6683" s="17" t="str">
        <f t="shared" si="544"/>
        <v>07/02/2021 18:30</v>
      </c>
      <c r="M6683" s="4">
        <v>44234</v>
      </c>
      <c r="N6683" s="3" t="s">
        <v>976</v>
      </c>
      <c r="O6683" s="17" t="str">
        <f t="shared" si="545"/>
        <v>07/02/2021 19:53</v>
      </c>
      <c r="P6683" s="24">
        <f t="shared" si="546"/>
        <v>5.7638888887595385E-2</v>
      </c>
      <c r="Q6683" s="28">
        <v>0</v>
      </c>
      <c r="R6683" s="27">
        <f t="shared" si="547"/>
        <v>82.999999998137355</v>
      </c>
      <c r="S6683" s="3" t="s">
        <v>4</v>
      </c>
      <c r="T6683" s="3" t="s">
        <v>6852</v>
      </c>
      <c r="U6683" s="3" t="s">
        <v>4</v>
      </c>
      <c r="V6683" s="3" t="s">
        <v>6860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0.02</v>
      </c>
      <c r="AD6683" s="5">
        <v>0</v>
      </c>
      <c r="AE6683" s="2">
        <v>2</v>
      </c>
      <c r="AF6683" s="2">
        <v>0</v>
      </c>
      <c r="AG6683" s="2">
        <v>0</v>
      </c>
      <c r="AH6683" s="2">
        <v>0</v>
      </c>
      <c r="AI6683" s="2">
        <v>0</v>
      </c>
      <c r="AJ6683" s="2">
        <v>1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 t="s">
        <v>4</v>
      </c>
      <c r="AT6683" s="2" t="s">
        <v>4</v>
      </c>
    </row>
    <row r="6684" spans="1:46" x14ac:dyDescent="0.2">
      <c r="A6684" s="2">
        <v>1654950</v>
      </c>
      <c r="B6684" s="2">
        <v>824080</v>
      </c>
      <c r="D6684" s="2"/>
      <c r="E6684" s="19" t="s">
        <v>6851</v>
      </c>
      <c r="F6684" s="46">
        <f>INDEX(Δεδομένα!$P:$P,MATCH('2021'!E6684,Δεδομένα!$O:$O,0))</f>
        <v>217</v>
      </c>
      <c r="G6684" s="49" t="s">
        <v>6844</v>
      </c>
      <c r="H6684" s="51" t="str">
        <f>INDEX(Δεδομένα!B$1:B$51,MATCH('2021'!G6684,Δεδομένα!A$1:A$51,0))</f>
        <v>ΚΡΗΤΗΣ</v>
      </c>
      <c r="I6684" s="53">
        <f>INDEX(Δεδομένα!E$1:E$13,MATCH('2021'!H6684,Δεδομένα!D$1:D$13,0))</f>
        <v>12</v>
      </c>
      <c r="J6684" s="4">
        <v>44235</v>
      </c>
      <c r="K6684" s="3" t="s">
        <v>6861</v>
      </c>
      <c r="L6684" s="17" t="str">
        <f t="shared" si="544"/>
        <v>08/02/2021 06:24</v>
      </c>
      <c r="M6684" s="4">
        <v>44235</v>
      </c>
      <c r="N6684" s="3" t="s">
        <v>3649</v>
      </c>
      <c r="O6684" s="17" t="str">
        <f t="shared" si="545"/>
        <v>08/02/2021 06:59</v>
      </c>
      <c r="P6684" s="24">
        <f t="shared" si="546"/>
        <v>2.4305555554747116E-2</v>
      </c>
      <c r="Q6684" s="28">
        <v>0</v>
      </c>
      <c r="R6684" s="27">
        <f t="shared" si="547"/>
        <v>34.999999998835847</v>
      </c>
      <c r="S6684" s="3" t="s">
        <v>4</v>
      </c>
      <c r="T6684" s="3" t="s">
        <v>6852</v>
      </c>
      <c r="U6684" s="3" t="s">
        <v>4</v>
      </c>
      <c r="V6684" s="3" t="s">
        <v>6862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0.01</v>
      </c>
      <c r="AD6684" s="5">
        <v>0</v>
      </c>
      <c r="AE6684" s="2">
        <v>2</v>
      </c>
      <c r="AF6684" s="2">
        <v>0</v>
      </c>
      <c r="AG6684" s="2">
        <v>0</v>
      </c>
      <c r="AH6684" s="2">
        <v>0</v>
      </c>
      <c r="AI6684" s="2">
        <v>0</v>
      </c>
      <c r="AJ6684" s="2">
        <v>1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 t="s">
        <v>4</v>
      </c>
      <c r="AT6684" s="2" t="s">
        <v>4</v>
      </c>
    </row>
    <row r="6685" spans="1:46" x14ac:dyDescent="0.2">
      <c r="A6685" s="2">
        <v>1654941</v>
      </c>
      <c r="B6685" s="2">
        <v>824086</v>
      </c>
      <c r="D6685" s="2"/>
      <c r="E6685" s="19" t="s">
        <v>6851</v>
      </c>
      <c r="F6685" s="46">
        <f>INDEX(Δεδομένα!$P:$P,MATCH('2021'!E6685,Δεδομένα!$O:$O,0))</f>
        <v>217</v>
      </c>
      <c r="G6685" s="49" t="s">
        <v>6844</v>
      </c>
      <c r="H6685" s="51" t="str">
        <f>INDEX(Δεδομένα!B$1:B$51,MATCH('2021'!G6685,Δεδομένα!A$1:A$51,0))</f>
        <v>ΚΡΗΤΗΣ</v>
      </c>
      <c r="I6685" s="53">
        <f>INDEX(Δεδομένα!E$1:E$13,MATCH('2021'!H6685,Δεδομένα!D$1:D$13,0))</f>
        <v>12</v>
      </c>
      <c r="J6685" s="4">
        <v>44235</v>
      </c>
      <c r="K6685" s="3" t="s">
        <v>282</v>
      </c>
      <c r="L6685" s="17" t="str">
        <f t="shared" si="544"/>
        <v>08/02/2021 07:40</v>
      </c>
      <c r="M6685" s="4">
        <v>44235</v>
      </c>
      <c r="N6685" s="3" t="s">
        <v>519</v>
      </c>
      <c r="O6685" s="17" t="str">
        <f t="shared" si="545"/>
        <v>08/02/2021 08:30</v>
      </c>
      <c r="P6685" s="24">
        <f t="shared" si="546"/>
        <v>3.4722222218988463E-2</v>
      </c>
      <c r="Q6685" s="28">
        <v>0</v>
      </c>
      <c r="R6685" s="27">
        <f t="shared" si="547"/>
        <v>49.999999995343387</v>
      </c>
      <c r="S6685" s="3" t="s">
        <v>4</v>
      </c>
      <c r="T6685" s="3" t="s">
        <v>6852</v>
      </c>
      <c r="U6685" s="3" t="s">
        <v>4</v>
      </c>
      <c r="V6685" s="3" t="s">
        <v>6863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0.01</v>
      </c>
      <c r="AD6685" s="5">
        <v>0</v>
      </c>
      <c r="AE6685" s="2">
        <v>2</v>
      </c>
      <c r="AF6685" s="2">
        <v>0</v>
      </c>
      <c r="AG6685" s="2">
        <v>0</v>
      </c>
      <c r="AH6685" s="2">
        <v>0</v>
      </c>
      <c r="AI6685" s="2">
        <v>0</v>
      </c>
      <c r="AJ6685" s="2">
        <v>1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 t="s">
        <v>4</v>
      </c>
      <c r="AT6685" s="2" t="s">
        <v>4</v>
      </c>
    </row>
    <row r="6686" spans="1:46" x14ac:dyDescent="0.2">
      <c r="A6686" s="2">
        <v>1654951</v>
      </c>
      <c r="B6686" s="2">
        <v>824431</v>
      </c>
      <c r="C6686" s="10">
        <v>23.6502445082685</v>
      </c>
      <c r="D6686" s="10">
        <v>35.453856508748302</v>
      </c>
      <c r="E6686" s="19" t="s">
        <v>6851</v>
      </c>
      <c r="F6686" s="46">
        <f>INDEX(Δεδομένα!$P:$P,MATCH('2021'!E6686,Δεδομένα!$O:$O,0))</f>
        <v>217</v>
      </c>
      <c r="G6686" s="49" t="s">
        <v>6844</v>
      </c>
      <c r="H6686" s="51" t="str">
        <f>INDEX(Δεδομένα!B$1:B$51,MATCH('2021'!G6686,Δεδομένα!A$1:A$51,0))</f>
        <v>ΚΡΗΤΗΣ</v>
      </c>
      <c r="I6686" s="53">
        <f>INDEX(Δεδομένα!E$1:E$13,MATCH('2021'!H6686,Δεδομένα!D$1:D$13,0))</f>
        <v>12</v>
      </c>
      <c r="J6686" s="4">
        <v>44236</v>
      </c>
      <c r="K6686" s="3" t="s">
        <v>344</v>
      </c>
      <c r="L6686" s="17" t="str">
        <f t="shared" si="544"/>
        <v>09/02/2021 11:06</v>
      </c>
      <c r="M6686" s="4">
        <v>44236</v>
      </c>
      <c r="N6686" s="3" t="s">
        <v>704</v>
      </c>
      <c r="O6686" s="17" t="str">
        <f t="shared" si="545"/>
        <v>09/02/2021 13:06</v>
      </c>
      <c r="P6686" s="24">
        <f t="shared" si="546"/>
        <v>8.3333333328482695E-2</v>
      </c>
      <c r="Q6686" s="28">
        <v>0</v>
      </c>
      <c r="R6686" s="27">
        <f t="shared" si="547"/>
        <v>119.99999999301508</v>
      </c>
      <c r="S6686" s="3" t="s">
        <v>4</v>
      </c>
      <c r="T6686" s="3" t="s">
        <v>6852</v>
      </c>
      <c r="U6686" s="3" t="s">
        <v>4</v>
      </c>
      <c r="V6686" s="3" t="s">
        <v>6864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0.1</v>
      </c>
      <c r="AD6686" s="5">
        <v>0</v>
      </c>
      <c r="AE6686" s="2">
        <v>4</v>
      </c>
      <c r="AF6686" s="2">
        <v>0</v>
      </c>
      <c r="AG6686" s="2">
        <v>0</v>
      </c>
      <c r="AH6686" s="2">
        <v>0</v>
      </c>
      <c r="AI6686" s="2">
        <v>0</v>
      </c>
      <c r="AJ6686" s="2">
        <v>1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 t="s">
        <v>4</v>
      </c>
      <c r="AT6686" s="2" t="s">
        <v>4</v>
      </c>
    </row>
    <row r="6687" spans="1:46" x14ac:dyDescent="0.2">
      <c r="A6687" s="2">
        <v>1655029</v>
      </c>
      <c r="B6687" s="2">
        <v>824747</v>
      </c>
      <c r="C6687" s="10">
        <v>23.593910440450799</v>
      </c>
      <c r="D6687" s="10">
        <v>35.476462143274702</v>
      </c>
      <c r="E6687" s="19" t="s">
        <v>6851</v>
      </c>
      <c r="F6687" s="46">
        <f>INDEX(Δεδομένα!$P:$P,MATCH('2021'!E6687,Δεδομένα!$O:$O,0))</f>
        <v>217</v>
      </c>
      <c r="G6687" s="49" t="s">
        <v>6844</v>
      </c>
      <c r="H6687" s="51" t="str">
        <f>INDEX(Δεδομένα!B$1:B$51,MATCH('2021'!G6687,Δεδομένα!A$1:A$51,0))</f>
        <v>ΚΡΗΤΗΣ</v>
      </c>
      <c r="I6687" s="53">
        <f>INDEX(Δεδομένα!E$1:E$13,MATCH('2021'!H6687,Δεδομένα!D$1:D$13,0))</f>
        <v>12</v>
      </c>
      <c r="J6687" s="4">
        <v>44237</v>
      </c>
      <c r="K6687" s="3" t="s">
        <v>566</v>
      </c>
      <c r="L6687" s="17" t="str">
        <f t="shared" si="544"/>
        <v>10/02/2021 18:40</v>
      </c>
      <c r="M6687" s="4">
        <v>44237</v>
      </c>
      <c r="N6687" s="3" t="s">
        <v>1292</v>
      </c>
      <c r="O6687" s="17" t="str">
        <f t="shared" si="545"/>
        <v>10/02/2021 20:01</v>
      </c>
      <c r="P6687" s="24">
        <f t="shared" si="546"/>
        <v>5.6249999994179234E-2</v>
      </c>
      <c r="Q6687" s="28">
        <v>0</v>
      </c>
      <c r="R6687" s="27">
        <f t="shared" si="547"/>
        <v>80.999999991618097</v>
      </c>
      <c r="S6687" s="3" t="s">
        <v>4</v>
      </c>
      <c r="T6687" s="3" t="s">
        <v>6852</v>
      </c>
      <c r="U6687" s="3" t="s">
        <v>3759</v>
      </c>
      <c r="V6687" s="3" t="s">
        <v>6865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0.02</v>
      </c>
      <c r="AD6687" s="5">
        <v>0</v>
      </c>
      <c r="AE6687" s="2">
        <v>2</v>
      </c>
      <c r="AF6687" s="2">
        <v>0</v>
      </c>
      <c r="AG6687" s="2">
        <v>0</v>
      </c>
      <c r="AH6687" s="2">
        <v>0</v>
      </c>
      <c r="AI6687" s="2">
        <v>0</v>
      </c>
      <c r="AJ6687" s="2">
        <v>1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 t="s">
        <v>4</v>
      </c>
      <c r="AT6687" s="2" t="s">
        <v>4</v>
      </c>
    </row>
    <row r="6688" spans="1:46" x14ac:dyDescent="0.2">
      <c r="A6688" s="2">
        <v>1655031</v>
      </c>
      <c r="B6688" s="2">
        <v>825253</v>
      </c>
      <c r="C6688" s="10">
        <v>23.628002776737201</v>
      </c>
      <c r="D6688" s="10">
        <v>35.383529789693903</v>
      </c>
      <c r="E6688" s="19" t="s">
        <v>6851</v>
      </c>
      <c r="F6688" s="46">
        <f>INDEX(Δεδομένα!$P:$P,MATCH('2021'!E6688,Δεδομένα!$O:$O,0))</f>
        <v>217</v>
      </c>
      <c r="G6688" s="49" t="s">
        <v>6844</v>
      </c>
      <c r="H6688" s="51" t="str">
        <f>INDEX(Δεδομένα!B$1:B$51,MATCH('2021'!G6688,Δεδομένα!A$1:A$51,0))</f>
        <v>ΚΡΗΤΗΣ</v>
      </c>
      <c r="I6688" s="53">
        <f>INDEX(Δεδομένα!E$1:E$13,MATCH('2021'!H6688,Δεδομένα!D$1:D$13,0))</f>
        <v>12</v>
      </c>
      <c r="J6688" s="4">
        <v>44239</v>
      </c>
      <c r="K6688" s="3" t="s">
        <v>17</v>
      </c>
      <c r="L6688" s="17" t="str">
        <f t="shared" si="544"/>
        <v>12/02/2021 18:00</v>
      </c>
      <c r="M6688" s="4">
        <v>44239</v>
      </c>
      <c r="N6688" s="3" t="s">
        <v>2504</v>
      </c>
      <c r="O6688" s="17" t="str">
        <f t="shared" si="545"/>
        <v>12/02/2021 23:26</v>
      </c>
      <c r="P6688" s="24">
        <f t="shared" si="546"/>
        <v>0.22638888889196096</v>
      </c>
      <c r="Q6688" s="28">
        <v>0</v>
      </c>
      <c r="R6688" s="27">
        <f t="shared" si="547"/>
        <v>326.00000000442378</v>
      </c>
      <c r="S6688" s="3" t="s">
        <v>4</v>
      </c>
      <c r="T6688" s="3" t="s">
        <v>6852</v>
      </c>
      <c r="U6688" s="3" t="s">
        <v>4</v>
      </c>
      <c r="V6688" s="3" t="s">
        <v>6866</v>
      </c>
      <c r="W6688" s="5">
        <v>0</v>
      </c>
      <c r="X6688" s="5">
        <v>5</v>
      </c>
      <c r="Y6688" s="5">
        <v>0</v>
      </c>
      <c r="Z6688" s="5">
        <v>4</v>
      </c>
      <c r="AA6688" s="5">
        <v>0</v>
      </c>
      <c r="AB6688" s="5">
        <v>0</v>
      </c>
      <c r="AC6688" s="5">
        <v>0</v>
      </c>
      <c r="AD6688" s="5">
        <v>0</v>
      </c>
      <c r="AE6688" s="2">
        <v>4</v>
      </c>
      <c r="AF6688" s="2">
        <v>0</v>
      </c>
      <c r="AG6688" s="2">
        <v>0</v>
      </c>
      <c r="AH6688" s="2">
        <v>0</v>
      </c>
      <c r="AI6688" s="2">
        <v>0</v>
      </c>
      <c r="AJ6688" s="2">
        <v>2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  <c r="AS6688" s="2" t="s">
        <v>4</v>
      </c>
      <c r="AT6688" s="2" t="s">
        <v>4</v>
      </c>
    </row>
    <row r="6689" spans="1:46" x14ac:dyDescent="0.2">
      <c r="A6689" s="2">
        <v>1655033</v>
      </c>
      <c r="B6689" s="2">
        <v>825349</v>
      </c>
      <c r="C6689" s="10">
        <v>23.742172300422801</v>
      </c>
      <c r="D6689" s="10">
        <v>35.536317147407303</v>
      </c>
      <c r="E6689" s="19" t="s">
        <v>6851</v>
      </c>
      <c r="F6689" s="46">
        <f>INDEX(Δεδομένα!$P:$P,MATCH('2021'!E6689,Δεδομένα!$O:$O,0))</f>
        <v>217</v>
      </c>
      <c r="G6689" s="49" t="s">
        <v>6844</v>
      </c>
      <c r="H6689" s="51" t="str">
        <f>INDEX(Δεδομένα!B$1:B$51,MATCH('2021'!G6689,Δεδομένα!A$1:A$51,0))</f>
        <v>ΚΡΗΤΗΣ</v>
      </c>
      <c r="I6689" s="53">
        <f>INDEX(Δεδομένα!E$1:E$13,MATCH('2021'!H6689,Δεδομένα!D$1:D$13,0))</f>
        <v>12</v>
      </c>
      <c r="J6689" s="4">
        <v>44240</v>
      </c>
      <c r="K6689" s="3" t="s">
        <v>582</v>
      </c>
      <c r="L6689" s="17" t="str">
        <f t="shared" si="544"/>
        <v>13/02/2021 10:33</v>
      </c>
      <c r="M6689" s="4">
        <v>44240</v>
      </c>
      <c r="N6689" s="3" t="s">
        <v>544</v>
      </c>
      <c r="O6689" s="17" t="str">
        <f t="shared" si="545"/>
        <v>13/02/2021 11:50</v>
      </c>
      <c r="P6689" s="24">
        <f t="shared" si="546"/>
        <v>5.3472222221898846E-2</v>
      </c>
      <c r="Q6689" s="28">
        <v>0</v>
      </c>
      <c r="R6689" s="27">
        <f t="shared" si="547"/>
        <v>76.999999999534339</v>
      </c>
      <c r="S6689" s="3" t="s">
        <v>4</v>
      </c>
      <c r="T6689" s="3" t="s">
        <v>6847</v>
      </c>
      <c r="U6689" s="3" t="s">
        <v>6867</v>
      </c>
      <c r="V6689" s="3" t="s">
        <v>6868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0.1</v>
      </c>
      <c r="AD6689" s="5">
        <v>0</v>
      </c>
      <c r="AE6689" s="2">
        <v>4</v>
      </c>
      <c r="AF6689" s="2">
        <v>0</v>
      </c>
      <c r="AG6689" s="2">
        <v>0</v>
      </c>
      <c r="AH6689" s="2">
        <v>0</v>
      </c>
      <c r="AI6689" s="2">
        <v>0</v>
      </c>
      <c r="AJ6689" s="2">
        <v>2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 t="s">
        <v>4</v>
      </c>
      <c r="AT6689" s="2" t="s">
        <v>4</v>
      </c>
    </row>
    <row r="6690" spans="1:46" x14ac:dyDescent="0.2">
      <c r="A6690" s="2">
        <v>1655034</v>
      </c>
      <c r="B6690" s="2">
        <v>825404</v>
      </c>
      <c r="C6690" s="10">
        <v>23.648826322656099</v>
      </c>
      <c r="D6690" s="10">
        <v>35.463679252436997</v>
      </c>
      <c r="E6690" s="19" t="s">
        <v>6851</v>
      </c>
      <c r="F6690" s="46">
        <f>INDEX(Δεδομένα!$P:$P,MATCH('2021'!E6690,Δεδομένα!$O:$O,0))</f>
        <v>217</v>
      </c>
      <c r="G6690" s="49" t="s">
        <v>6844</v>
      </c>
      <c r="H6690" s="51" t="str">
        <f>INDEX(Δεδομένα!B$1:B$51,MATCH('2021'!G6690,Δεδομένα!A$1:A$51,0))</f>
        <v>ΚΡΗΤΗΣ</v>
      </c>
      <c r="I6690" s="53">
        <f>INDEX(Δεδομένα!E$1:E$13,MATCH('2021'!H6690,Δεδομένα!D$1:D$13,0))</f>
        <v>12</v>
      </c>
      <c r="J6690" s="4">
        <v>44240</v>
      </c>
      <c r="K6690" s="3" t="s">
        <v>345</v>
      </c>
      <c r="L6690" s="17" t="str">
        <f t="shared" si="544"/>
        <v>13/02/2021 12:10</v>
      </c>
      <c r="M6690" s="4">
        <v>44240</v>
      </c>
      <c r="N6690" s="3" t="s">
        <v>490</v>
      </c>
      <c r="O6690" s="17" t="str">
        <f t="shared" si="545"/>
        <v>13/02/2021 16:00</v>
      </c>
      <c r="P6690" s="24">
        <f t="shared" si="546"/>
        <v>0.15972222221898846</v>
      </c>
      <c r="Q6690" s="28">
        <v>0</v>
      </c>
      <c r="R6690" s="27">
        <f t="shared" si="547"/>
        <v>229.99999999534339</v>
      </c>
      <c r="S6690" s="3" t="s">
        <v>4</v>
      </c>
      <c r="T6690" s="3" t="s">
        <v>6852</v>
      </c>
      <c r="U6690" s="3" t="s">
        <v>4</v>
      </c>
      <c r="V6690" s="3" t="s">
        <v>6869</v>
      </c>
      <c r="W6690" s="5">
        <v>0</v>
      </c>
      <c r="X6690" s="5">
        <v>0</v>
      </c>
      <c r="Y6690" s="5">
        <v>0</v>
      </c>
      <c r="Z6690" s="5">
        <v>0</v>
      </c>
      <c r="AA6690" s="5">
        <v>0.01</v>
      </c>
      <c r="AB6690" s="5">
        <v>0</v>
      </c>
      <c r="AC6690" s="5">
        <v>0.01</v>
      </c>
      <c r="AD6690" s="5">
        <v>0</v>
      </c>
      <c r="AE6690" s="2">
        <v>4</v>
      </c>
      <c r="AF6690" s="2">
        <v>0</v>
      </c>
      <c r="AG6690" s="2">
        <v>0</v>
      </c>
      <c r="AH6690" s="2">
        <v>0</v>
      </c>
      <c r="AI6690" s="2">
        <v>0</v>
      </c>
      <c r="AJ6690" s="2">
        <v>2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 t="s">
        <v>4</v>
      </c>
      <c r="AT6690" s="2" t="s">
        <v>4</v>
      </c>
    </row>
    <row r="6691" spans="1:46" x14ac:dyDescent="0.2">
      <c r="A6691" s="2">
        <v>1655032</v>
      </c>
      <c r="B6691" s="2">
        <v>825406</v>
      </c>
      <c r="C6691" s="10">
        <v>23.607215157352901</v>
      </c>
      <c r="D6691" s="10">
        <v>35.484464573140798</v>
      </c>
      <c r="E6691" s="19" t="s">
        <v>6851</v>
      </c>
      <c r="F6691" s="46">
        <f>INDEX(Δεδομένα!$P:$P,MATCH('2021'!E6691,Δεδομένα!$O:$O,0))</f>
        <v>217</v>
      </c>
      <c r="G6691" s="49" t="s">
        <v>6844</v>
      </c>
      <c r="H6691" s="51" t="str">
        <f>INDEX(Δεδομένα!B$1:B$51,MATCH('2021'!G6691,Δεδομένα!A$1:A$51,0))</f>
        <v>ΚΡΗΤΗΣ</v>
      </c>
      <c r="I6691" s="53">
        <f>INDEX(Δεδομένα!E$1:E$13,MATCH('2021'!H6691,Δεδομένα!D$1:D$13,0))</f>
        <v>12</v>
      </c>
      <c r="J6691" s="4">
        <v>44240</v>
      </c>
      <c r="K6691" s="3" t="s">
        <v>298</v>
      </c>
      <c r="L6691" s="17" t="str">
        <f t="shared" si="544"/>
        <v>13/02/2021 12:35</v>
      </c>
      <c r="M6691" s="4">
        <v>44240</v>
      </c>
      <c r="N6691" s="3" t="s">
        <v>670</v>
      </c>
      <c r="O6691" s="17" t="str">
        <f t="shared" si="545"/>
        <v>13/02/2021 14:04</v>
      </c>
      <c r="P6691" s="24">
        <f t="shared" si="546"/>
        <v>6.1805555553291924E-2</v>
      </c>
      <c r="Q6691" s="28">
        <v>0</v>
      </c>
      <c r="R6691" s="27">
        <f t="shared" si="547"/>
        <v>88.999999996740371</v>
      </c>
      <c r="S6691" s="3" t="s">
        <v>4</v>
      </c>
      <c r="T6691" s="3" t="s">
        <v>6852</v>
      </c>
      <c r="U6691" s="3" t="s">
        <v>4</v>
      </c>
      <c r="V6691" s="3" t="s">
        <v>6870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0.01</v>
      </c>
      <c r="AD6691" s="5">
        <v>0</v>
      </c>
      <c r="AE6691" s="2">
        <v>2</v>
      </c>
      <c r="AF6691" s="2">
        <v>0</v>
      </c>
      <c r="AG6691" s="2">
        <v>0</v>
      </c>
      <c r="AH6691" s="2">
        <v>0</v>
      </c>
      <c r="AI6691" s="2">
        <v>0</v>
      </c>
      <c r="AJ6691" s="2">
        <v>1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 t="s">
        <v>4</v>
      </c>
      <c r="AT6691" s="2" t="s">
        <v>4</v>
      </c>
    </row>
    <row r="6692" spans="1:46" x14ac:dyDescent="0.2">
      <c r="A6692" s="2">
        <v>1655037</v>
      </c>
      <c r="B6692" s="2">
        <v>830567</v>
      </c>
      <c r="C6692" s="10">
        <v>23.7609374365416</v>
      </c>
      <c r="D6692" s="10">
        <v>35.500938442778903</v>
      </c>
      <c r="E6692" s="19" t="s">
        <v>6851</v>
      </c>
      <c r="F6692" s="46">
        <f>INDEX(Δεδομένα!$P:$P,MATCH('2021'!E6692,Δεδομένα!$O:$O,0))</f>
        <v>217</v>
      </c>
      <c r="G6692" s="49" t="s">
        <v>6844</v>
      </c>
      <c r="H6692" s="51" t="str">
        <f>INDEX(Δεδομένα!B$1:B$51,MATCH('2021'!G6692,Δεδομένα!A$1:A$51,0))</f>
        <v>ΚΡΗΤΗΣ</v>
      </c>
      <c r="I6692" s="53">
        <f>INDEX(Δεδομένα!E$1:E$13,MATCH('2021'!H6692,Δεδομένα!D$1:D$13,0))</f>
        <v>12</v>
      </c>
      <c r="J6692" s="4">
        <v>44246</v>
      </c>
      <c r="K6692" s="3" t="s">
        <v>13</v>
      </c>
      <c r="L6692" s="17" t="str">
        <f t="shared" si="544"/>
        <v>19/02/2021 18:50</v>
      </c>
      <c r="M6692" s="4">
        <v>44246</v>
      </c>
      <c r="N6692" s="3" t="s">
        <v>868</v>
      </c>
      <c r="O6692" s="17" t="str">
        <f t="shared" si="545"/>
        <v>19/02/2021 19:49</v>
      </c>
      <c r="P6692" s="24">
        <f t="shared" si="546"/>
        <v>4.0972222224809229E-2</v>
      </c>
      <c r="Q6692" s="28">
        <v>0</v>
      </c>
      <c r="R6692" s="27">
        <f t="shared" si="547"/>
        <v>59.00000000372529</v>
      </c>
      <c r="S6692" s="3" t="s">
        <v>4</v>
      </c>
      <c r="T6692" s="3" t="s">
        <v>6847</v>
      </c>
      <c r="U6692" s="3" t="s">
        <v>4</v>
      </c>
      <c r="V6692" s="3" t="s">
        <v>6871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0.01</v>
      </c>
      <c r="AD6692" s="5">
        <v>0</v>
      </c>
      <c r="AE6692" s="2">
        <v>2</v>
      </c>
      <c r="AF6692" s="2">
        <v>0</v>
      </c>
      <c r="AG6692" s="2">
        <v>0</v>
      </c>
      <c r="AH6692" s="2">
        <v>0</v>
      </c>
      <c r="AI6692" s="2">
        <v>0</v>
      </c>
      <c r="AJ6692" s="2">
        <v>1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 t="s">
        <v>4</v>
      </c>
      <c r="AT6692" s="2" t="s">
        <v>4</v>
      </c>
    </row>
    <row r="6693" spans="1:46" x14ac:dyDescent="0.2">
      <c r="A6693" s="2">
        <v>1655038</v>
      </c>
      <c r="B6693" s="2">
        <v>830714</v>
      </c>
      <c r="C6693" s="10">
        <v>23.606107423635599</v>
      </c>
      <c r="D6693" s="10">
        <v>35.512106714401298</v>
      </c>
      <c r="E6693" s="19" t="s">
        <v>6851</v>
      </c>
      <c r="F6693" s="46">
        <f>INDEX(Δεδομένα!$P:$P,MATCH('2021'!E6693,Δεδομένα!$O:$O,0))</f>
        <v>217</v>
      </c>
      <c r="G6693" s="49" t="s">
        <v>6844</v>
      </c>
      <c r="H6693" s="51" t="str">
        <f>INDEX(Δεδομένα!B$1:B$51,MATCH('2021'!G6693,Δεδομένα!A$1:A$51,0))</f>
        <v>ΚΡΗΤΗΣ</v>
      </c>
      <c r="I6693" s="53">
        <f>INDEX(Δεδομένα!E$1:E$13,MATCH('2021'!H6693,Δεδομένα!D$1:D$13,0))</f>
        <v>12</v>
      </c>
      <c r="J6693" s="4">
        <v>44247</v>
      </c>
      <c r="K6693" s="3" t="s">
        <v>1338</v>
      </c>
      <c r="L6693" s="17" t="str">
        <f t="shared" si="544"/>
        <v>20/02/2021 10:40</v>
      </c>
      <c r="M6693" s="4">
        <v>44247</v>
      </c>
      <c r="N6693" s="3" t="s">
        <v>549</v>
      </c>
      <c r="O6693" s="17" t="str">
        <f t="shared" si="545"/>
        <v>20/02/2021 12:27</v>
      </c>
      <c r="P6693" s="24">
        <f t="shared" si="546"/>
        <v>7.4305555557657499E-2</v>
      </c>
      <c r="Q6693" s="28">
        <v>0</v>
      </c>
      <c r="R6693" s="27">
        <f t="shared" si="547"/>
        <v>107.0000000030268</v>
      </c>
      <c r="S6693" s="3" t="s">
        <v>4</v>
      </c>
      <c r="T6693" s="3" t="s">
        <v>6852</v>
      </c>
      <c r="U6693" s="3" t="s">
        <v>4</v>
      </c>
      <c r="V6693" s="3" t="s">
        <v>6872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2">
        <v>4</v>
      </c>
      <c r="AF6693" s="2">
        <v>0</v>
      </c>
      <c r="AG6693" s="2">
        <v>0</v>
      </c>
      <c r="AH6693" s="2">
        <v>0</v>
      </c>
      <c r="AI6693" s="2">
        <v>0</v>
      </c>
      <c r="AJ6693" s="2">
        <v>2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 t="s">
        <v>4</v>
      </c>
      <c r="AT6693" s="2" t="s">
        <v>4</v>
      </c>
    </row>
    <row r="6694" spans="1:46" x14ac:dyDescent="0.2">
      <c r="A6694" s="2">
        <v>1655041</v>
      </c>
      <c r="B6694" s="2">
        <v>830960</v>
      </c>
      <c r="C6694" s="10">
        <v>23.577821061035301</v>
      </c>
      <c r="D6694" s="10">
        <v>35.481609441478199</v>
      </c>
      <c r="E6694" s="19" t="s">
        <v>6851</v>
      </c>
      <c r="F6694" s="46">
        <f>INDEX(Δεδομένα!$P:$P,MATCH('2021'!E6694,Δεδομένα!$O:$O,0))</f>
        <v>217</v>
      </c>
      <c r="G6694" s="49" t="s">
        <v>6844</v>
      </c>
      <c r="H6694" s="51" t="str">
        <f>INDEX(Δεδομένα!B$1:B$51,MATCH('2021'!G6694,Δεδομένα!A$1:A$51,0))</f>
        <v>ΚΡΗΤΗΣ</v>
      </c>
      <c r="I6694" s="53">
        <f>INDEX(Δεδομένα!E$1:E$13,MATCH('2021'!H6694,Δεδομένα!D$1:D$13,0))</f>
        <v>12</v>
      </c>
      <c r="J6694" s="4">
        <v>44248</v>
      </c>
      <c r="K6694" s="3" t="s">
        <v>272</v>
      </c>
      <c r="L6694" s="17" t="str">
        <f t="shared" si="544"/>
        <v>21/02/2021 09:00</v>
      </c>
      <c r="M6694" s="4">
        <v>44248</v>
      </c>
      <c r="N6694" s="3" t="s">
        <v>86</v>
      </c>
      <c r="O6694" s="17" t="str">
        <f t="shared" si="545"/>
        <v>21/02/2021 11:39</v>
      </c>
      <c r="P6694" s="24">
        <f t="shared" si="546"/>
        <v>0.11041666667006211</v>
      </c>
      <c r="Q6694" s="28">
        <v>0</v>
      </c>
      <c r="R6694" s="27">
        <f t="shared" si="547"/>
        <v>159.00000000488944</v>
      </c>
      <c r="S6694" s="3" t="s">
        <v>4</v>
      </c>
      <c r="T6694" s="3" t="s">
        <v>6852</v>
      </c>
      <c r="U6694" s="3" t="s">
        <v>4</v>
      </c>
      <c r="V6694" s="3" t="s">
        <v>6873</v>
      </c>
      <c r="W6694" s="5">
        <v>0</v>
      </c>
      <c r="X6694" s="5">
        <v>0</v>
      </c>
      <c r="Y6694" s="5">
        <v>0</v>
      </c>
      <c r="Z6694" s="5">
        <v>0</v>
      </c>
      <c r="AA6694" s="5">
        <v>0.8</v>
      </c>
      <c r="AB6694" s="5">
        <v>0</v>
      </c>
      <c r="AC6694" s="5">
        <v>0</v>
      </c>
      <c r="AD6694" s="5">
        <v>0</v>
      </c>
      <c r="AE6694" s="2">
        <v>2</v>
      </c>
      <c r="AF6694" s="2">
        <v>0</v>
      </c>
      <c r="AG6694" s="2">
        <v>0</v>
      </c>
      <c r="AH6694" s="2">
        <v>0</v>
      </c>
      <c r="AI6694" s="2">
        <v>0</v>
      </c>
      <c r="AJ6694" s="2">
        <v>1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 t="s">
        <v>4</v>
      </c>
      <c r="AT6694" s="2" t="s">
        <v>4</v>
      </c>
    </row>
    <row r="6695" spans="1:46" x14ac:dyDescent="0.2">
      <c r="A6695" s="2">
        <v>1655045</v>
      </c>
      <c r="B6695" s="2">
        <v>833250</v>
      </c>
      <c r="C6695" s="10">
        <v>23.770206392279398</v>
      </c>
      <c r="D6695" s="10">
        <v>35.484691750944997</v>
      </c>
      <c r="E6695" s="19" t="s">
        <v>6851</v>
      </c>
      <c r="F6695" s="46">
        <f>INDEX(Δεδομένα!$P:$P,MATCH('2021'!E6695,Δεδομένα!$O:$O,0))</f>
        <v>217</v>
      </c>
      <c r="G6695" s="49" t="s">
        <v>6844</v>
      </c>
      <c r="H6695" s="51" t="str">
        <f>INDEX(Δεδομένα!B$1:B$51,MATCH('2021'!G6695,Δεδομένα!A$1:A$51,0))</f>
        <v>ΚΡΗΤΗΣ</v>
      </c>
      <c r="I6695" s="53">
        <f>INDEX(Δεδομένα!E$1:E$13,MATCH('2021'!H6695,Δεδομένα!D$1:D$13,0))</f>
        <v>12</v>
      </c>
      <c r="J6695" s="4">
        <v>44254</v>
      </c>
      <c r="K6695" s="3" t="s">
        <v>71</v>
      </c>
      <c r="L6695" s="17" t="str">
        <f t="shared" si="544"/>
        <v>27/02/2021 16:07</v>
      </c>
      <c r="M6695" s="4">
        <v>44254</v>
      </c>
      <c r="N6695" s="3" t="s">
        <v>1294</v>
      </c>
      <c r="O6695" s="17" t="str">
        <f t="shared" si="545"/>
        <v>27/02/2021 18:47</v>
      </c>
      <c r="P6695" s="24">
        <f t="shared" si="546"/>
        <v>0.11111111110949423</v>
      </c>
      <c r="Q6695" s="28">
        <v>0</v>
      </c>
      <c r="R6695" s="27">
        <f t="shared" si="547"/>
        <v>159.99999999767169</v>
      </c>
      <c r="S6695" s="3" t="s">
        <v>4</v>
      </c>
      <c r="T6695" s="3" t="s">
        <v>6847</v>
      </c>
      <c r="U6695" s="3" t="s">
        <v>4</v>
      </c>
      <c r="V6695" s="3" t="s">
        <v>6874</v>
      </c>
      <c r="W6695" s="5">
        <v>0</v>
      </c>
      <c r="X6695" s="5">
        <v>0</v>
      </c>
      <c r="Y6695" s="5">
        <v>0</v>
      </c>
      <c r="Z6695" s="5">
        <v>0</v>
      </c>
      <c r="AA6695" s="5">
        <v>0.1</v>
      </c>
      <c r="AB6695" s="5">
        <v>0</v>
      </c>
      <c r="AC6695" s="5">
        <v>0</v>
      </c>
      <c r="AD6695" s="5">
        <v>0</v>
      </c>
      <c r="AE6695" s="2">
        <v>2</v>
      </c>
      <c r="AF6695" s="2">
        <v>0</v>
      </c>
      <c r="AG6695" s="2">
        <v>0</v>
      </c>
      <c r="AH6695" s="2">
        <v>0</v>
      </c>
      <c r="AI6695" s="2">
        <v>0</v>
      </c>
      <c r="AJ6695" s="2">
        <v>1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 t="s">
        <v>4</v>
      </c>
      <c r="AT6695" s="2" t="s">
        <v>4</v>
      </c>
    </row>
    <row r="6696" spans="1:46" x14ac:dyDescent="0.2">
      <c r="A6696" s="2">
        <v>1656588</v>
      </c>
      <c r="B6696" s="2">
        <v>834145</v>
      </c>
      <c r="C6696" s="10">
        <v>23.7467464838487</v>
      </c>
      <c r="D6696" s="10">
        <v>35.514754229637802</v>
      </c>
      <c r="E6696" s="19" t="s">
        <v>6851</v>
      </c>
      <c r="F6696" s="46">
        <f>INDEX(Δεδομένα!$P:$P,MATCH('2021'!E6696,Δεδομένα!$O:$O,0))</f>
        <v>217</v>
      </c>
      <c r="G6696" s="49" t="s">
        <v>6844</v>
      </c>
      <c r="H6696" s="51" t="str">
        <f>INDEX(Δεδομένα!B$1:B$51,MATCH('2021'!G6696,Δεδομένα!A$1:A$51,0))</f>
        <v>ΚΡΗΤΗΣ</v>
      </c>
      <c r="I6696" s="53">
        <f>INDEX(Δεδομένα!E$1:E$13,MATCH('2021'!H6696,Δεδομένα!D$1:D$13,0))</f>
        <v>12</v>
      </c>
      <c r="J6696" s="4">
        <v>44257</v>
      </c>
      <c r="K6696" s="3" t="s">
        <v>555</v>
      </c>
      <c r="L6696" s="17" t="str">
        <f t="shared" si="544"/>
        <v>02/03/2021 13:30</v>
      </c>
      <c r="M6696" s="4">
        <v>44257</v>
      </c>
      <c r="N6696" s="3" t="s">
        <v>697</v>
      </c>
      <c r="O6696" s="17" t="str">
        <f t="shared" si="545"/>
        <v>02/03/2021 17:40</v>
      </c>
      <c r="P6696" s="24">
        <f t="shared" si="546"/>
        <v>0.17361111110949423</v>
      </c>
      <c r="Q6696" s="28">
        <v>0</v>
      </c>
      <c r="R6696" s="27">
        <f t="shared" si="547"/>
        <v>249.99999999767169</v>
      </c>
      <c r="S6696" s="3" t="s">
        <v>4</v>
      </c>
      <c r="T6696" s="3" t="s">
        <v>6847</v>
      </c>
      <c r="U6696" s="3" t="s">
        <v>4</v>
      </c>
      <c r="V6696" s="3" t="s">
        <v>6875</v>
      </c>
      <c r="W6696" s="5">
        <v>0</v>
      </c>
      <c r="X6696" s="5">
        <v>0</v>
      </c>
      <c r="Y6696" s="5">
        <v>0</v>
      </c>
      <c r="Z6696" s="5">
        <v>2</v>
      </c>
      <c r="AA6696" s="5">
        <v>0</v>
      </c>
      <c r="AB6696" s="5">
        <v>0</v>
      </c>
      <c r="AC6696" s="5">
        <v>0</v>
      </c>
      <c r="AD6696" s="5">
        <v>0</v>
      </c>
      <c r="AE6696" s="2">
        <v>2</v>
      </c>
      <c r="AF6696" s="2">
        <v>0</v>
      </c>
      <c r="AG6696" s="2">
        <v>0</v>
      </c>
      <c r="AH6696" s="2">
        <v>0</v>
      </c>
      <c r="AI6696" s="2">
        <v>0</v>
      </c>
      <c r="AJ6696" s="2">
        <v>1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 t="s">
        <v>4</v>
      </c>
      <c r="AT6696" s="2" t="s">
        <v>4</v>
      </c>
    </row>
    <row r="6697" spans="1:46" x14ac:dyDescent="0.2">
      <c r="A6697" s="2">
        <v>1656591</v>
      </c>
      <c r="B6697" s="2">
        <v>835158</v>
      </c>
      <c r="C6697" s="10">
        <v>23.746208891664999</v>
      </c>
      <c r="D6697" s="10">
        <v>35.467188038994699</v>
      </c>
      <c r="E6697" s="19" t="s">
        <v>6851</v>
      </c>
      <c r="F6697" s="46">
        <f>INDEX(Δεδομένα!$P:$P,MATCH('2021'!E6697,Δεδομένα!$O:$O,0))</f>
        <v>217</v>
      </c>
      <c r="G6697" s="49" t="s">
        <v>6844</v>
      </c>
      <c r="H6697" s="51" t="str">
        <f>INDEX(Δεδομένα!B$1:B$51,MATCH('2021'!G6697,Δεδομένα!A$1:A$51,0))</f>
        <v>ΚΡΗΤΗΣ</v>
      </c>
      <c r="I6697" s="53">
        <f>INDEX(Δεδομένα!E$1:E$13,MATCH('2021'!H6697,Δεδομένα!D$1:D$13,0))</f>
        <v>12</v>
      </c>
      <c r="J6697" s="4">
        <v>44260</v>
      </c>
      <c r="K6697" s="3" t="s">
        <v>42</v>
      </c>
      <c r="L6697" s="17" t="str">
        <f t="shared" si="544"/>
        <v>05/03/2021 14:30</v>
      </c>
      <c r="M6697" s="4">
        <v>44260</v>
      </c>
      <c r="N6697" s="3" t="s">
        <v>526</v>
      </c>
      <c r="O6697" s="17" t="str">
        <f t="shared" si="545"/>
        <v>05/03/2021 17:05</v>
      </c>
      <c r="P6697" s="24">
        <f t="shared" si="546"/>
        <v>0.10763888889050577</v>
      </c>
      <c r="Q6697" s="28">
        <v>0</v>
      </c>
      <c r="R6697" s="27">
        <f t="shared" si="547"/>
        <v>155.00000000232831</v>
      </c>
      <c r="S6697" s="3" t="s">
        <v>4</v>
      </c>
      <c r="T6697" s="3" t="s">
        <v>6847</v>
      </c>
      <c r="U6697" s="3" t="s">
        <v>4</v>
      </c>
      <c r="V6697" s="3" t="s">
        <v>6876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0.1</v>
      </c>
      <c r="AD6697" s="5">
        <v>0</v>
      </c>
      <c r="AE6697" s="2">
        <v>2</v>
      </c>
      <c r="AF6697" s="2">
        <v>0</v>
      </c>
      <c r="AG6697" s="2">
        <v>0</v>
      </c>
      <c r="AH6697" s="2">
        <v>0</v>
      </c>
      <c r="AI6697" s="2">
        <v>1</v>
      </c>
      <c r="AJ6697" s="2">
        <v>1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 t="s">
        <v>4</v>
      </c>
      <c r="AT6697" s="2" t="s">
        <v>4</v>
      </c>
    </row>
    <row r="6698" spans="1:46" x14ac:dyDescent="0.2">
      <c r="A6698" s="2">
        <v>1656590</v>
      </c>
      <c r="B6698" s="2">
        <v>835216</v>
      </c>
      <c r="D6698" s="2"/>
      <c r="E6698" s="19" t="s">
        <v>6851</v>
      </c>
      <c r="F6698" s="46">
        <f>INDEX(Δεδομένα!$P:$P,MATCH('2021'!E6698,Δεδομένα!$O:$O,0))</f>
        <v>217</v>
      </c>
      <c r="G6698" s="49" t="s">
        <v>6844</v>
      </c>
      <c r="H6698" s="51" t="str">
        <f>INDEX(Δεδομένα!B$1:B$51,MATCH('2021'!G6698,Δεδομένα!A$1:A$51,0))</f>
        <v>ΚΡΗΤΗΣ</v>
      </c>
      <c r="I6698" s="53">
        <f>INDEX(Δεδομένα!E$1:E$13,MATCH('2021'!H6698,Δεδομένα!D$1:D$13,0))</f>
        <v>12</v>
      </c>
      <c r="J6698" s="4">
        <v>44260</v>
      </c>
      <c r="K6698" s="3" t="s">
        <v>461</v>
      </c>
      <c r="L6698" s="17" t="str">
        <f t="shared" si="544"/>
        <v>05/03/2021 17:00</v>
      </c>
      <c r="M6698" s="4">
        <v>44260</v>
      </c>
      <c r="N6698" s="3" t="s">
        <v>102</v>
      </c>
      <c r="O6698" s="17" t="str">
        <f t="shared" si="545"/>
        <v>05/03/2021 18:35</v>
      </c>
      <c r="P6698" s="24">
        <f t="shared" si="546"/>
        <v>6.5972222218988463E-2</v>
      </c>
      <c r="Q6698" s="28">
        <v>0</v>
      </c>
      <c r="R6698" s="27">
        <f t="shared" si="547"/>
        <v>94.999999995343387</v>
      </c>
      <c r="S6698" s="3" t="s">
        <v>4</v>
      </c>
      <c r="T6698" s="3" t="s">
        <v>6847</v>
      </c>
      <c r="U6698" s="3" t="s">
        <v>4</v>
      </c>
      <c r="V6698" s="3" t="s">
        <v>6875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0.01</v>
      </c>
      <c r="AD6698" s="5">
        <v>0</v>
      </c>
      <c r="AE6698" s="2">
        <v>2</v>
      </c>
      <c r="AF6698" s="2">
        <v>0</v>
      </c>
      <c r="AG6698" s="2">
        <v>0</v>
      </c>
      <c r="AH6698" s="2">
        <v>0</v>
      </c>
      <c r="AI6698" s="2">
        <v>0</v>
      </c>
      <c r="AJ6698" s="2">
        <v>1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 t="s">
        <v>4</v>
      </c>
      <c r="AT6698" s="2" t="s">
        <v>4</v>
      </c>
    </row>
    <row r="6699" spans="1:46" x14ac:dyDescent="0.2">
      <c r="A6699" s="2">
        <v>1656592</v>
      </c>
      <c r="B6699" s="2">
        <v>835471</v>
      </c>
      <c r="C6699" s="10">
        <v>23.6047230061845</v>
      </c>
      <c r="D6699" s="10">
        <v>35.492748982235497</v>
      </c>
      <c r="E6699" s="19" t="s">
        <v>6851</v>
      </c>
      <c r="F6699" s="46">
        <f>INDEX(Δεδομένα!$P:$P,MATCH('2021'!E6699,Δεδομένα!$O:$O,0))</f>
        <v>217</v>
      </c>
      <c r="G6699" s="49" t="s">
        <v>6844</v>
      </c>
      <c r="H6699" s="51" t="str">
        <f>INDEX(Δεδομένα!B$1:B$51,MATCH('2021'!G6699,Δεδομένα!A$1:A$51,0))</f>
        <v>ΚΡΗΤΗΣ</v>
      </c>
      <c r="I6699" s="53">
        <f>INDEX(Δεδομένα!E$1:E$13,MATCH('2021'!H6699,Δεδομένα!D$1:D$13,0))</f>
        <v>12</v>
      </c>
      <c r="J6699" s="4">
        <v>44261</v>
      </c>
      <c r="K6699" s="3" t="s">
        <v>385</v>
      </c>
      <c r="L6699" s="17" t="str">
        <f t="shared" si="544"/>
        <v>06/03/2021 14:00</v>
      </c>
      <c r="M6699" s="4">
        <v>44261</v>
      </c>
      <c r="N6699" s="3" t="s">
        <v>197</v>
      </c>
      <c r="O6699" s="17" t="str">
        <f t="shared" si="545"/>
        <v>06/03/2021 15:30</v>
      </c>
      <c r="P6699" s="24">
        <f t="shared" si="546"/>
        <v>6.25E-2</v>
      </c>
      <c r="Q6699" s="28">
        <v>0</v>
      </c>
      <c r="R6699" s="27">
        <f t="shared" si="547"/>
        <v>90</v>
      </c>
      <c r="S6699" s="3" t="s">
        <v>4</v>
      </c>
      <c r="T6699" s="3" t="s">
        <v>6852</v>
      </c>
      <c r="U6699" s="3" t="s">
        <v>4</v>
      </c>
      <c r="V6699" s="3" t="s">
        <v>6877</v>
      </c>
      <c r="W6699" s="5">
        <v>0</v>
      </c>
      <c r="X6699" s="5">
        <v>0</v>
      </c>
      <c r="Y6699" s="5">
        <v>0</v>
      </c>
      <c r="Z6699" s="5">
        <v>0</v>
      </c>
      <c r="AA6699" s="5">
        <v>0.2</v>
      </c>
      <c r="AB6699" s="5">
        <v>0</v>
      </c>
      <c r="AC6699" s="5">
        <v>0</v>
      </c>
      <c r="AD6699" s="5">
        <v>0</v>
      </c>
      <c r="AE6699" s="2">
        <v>4</v>
      </c>
      <c r="AF6699" s="2">
        <v>0</v>
      </c>
      <c r="AG6699" s="2">
        <v>0</v>
      </c>
      <c r="AH6699" s="2">
        <v>0</v>
      </c>
      <c r="AI6699" s="2">
        <v>0</v>
      </c>
      <c r="AJ6699" s="2">
        <v>2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2" t="s">
        <v>4</v>
      </c>
      <c r="AT6699" s="2" t="s">
        <v>4</v>
      </c>
    </row>
    <row r="6700" spans="1:46" x14ac:dyDescent="0.2">
      <c r="A6700" s="2">
        <v>1657142</v>
      </c>
      <c r="B6700" s="2">
        <v>836023</v>
      </c>
      <c r="C6700" s="10">
        <v>23.724466118908399</v>
      </c>
      <c r="D6700" s="10">
        <v>35.492514778180301</v>
      </c>
      <c r="E6700" s="19" t="s">
        <v>6851</v>
      </c>
      <c r="F6700" s="46">
        <f>INDEX(Δεδομένα!$P:$P,MATCH('2021'!E6700,Δεδομένα!$O:$O,0))</f>
        <v>217</v>
      </c>
      <c r="G6700" s="49" t="s">
        <v>6844</v>
      </c>
      <c r="H6700" s="51" t="str">
        <f>INDEX(Δεδομένα!B$1:B$51,MATCH('2021'!G6700,Δεδομένα!A$1:A$51,0))</f>
        <v>ΚΡΗΤΗΣ</v>
      </c>
      <c r="I6700" s="53">
        <f>INDEX(Δεδομένα!E$1:E$13,MATCH('2021'!H6700,Δεδομένα!D$1:D$13,0))</f>
        <v>12</v>
      </c>
      <c r="J6700" s="4">
        <v>44263</v>
      </c>
      <c r="K6700" s="3" t="s">
        <v>552</v>
      </c>
      <c r="L6700" s="17" t="str">
        <f t="shared" si="544"/>
        <v>08/03/2021 13:00</v>
      </c>
      <c r="M6700" s="4">
        <v>44263</v>
      </c>
      <c r="N6700" s="3" t="s">
        <v>390</v>
      </c>
      <c r="O6700" s="17" t="str">
        <f t="shared" si="545"/>
        <v>08/03/2021 14:34</v>
      </c>
      <c r="P6700" s="24">
        <f t="shared" si="546"/>
        <v>6.5277777779556345E-2</v>
      </c>
      <c r="Q6700" s="28">
        <v>0</v>
      </c>
      <c r="R6700" s="27">
        <f t="shared" si="547"/>
        <v>94.000000002561137</v>
      </c>
      <c r="S6700" s="3" t="s">
        <v>4</v>
      </c>
      <c r="T6700" s="3" t="s">
        <v>6852</v>
      </c>
      <c r="U6700" s="3" t="s">
        <v>4</v>
      </c>
      <c r="V6700" s="3" t="s">
        <v>6878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0.01</v>
      </c>
      <c r="AD6700" s="5">
        <v>0</v>
      </c>
      <c r="AE6700" s="2">
        <v>2</v>
      </c>
      <c r="AF6700" s="2">
        <v>0</v>
      </c>
      <c r="AG6700" s="2">
        <v>0</v>
      </c>
      <c r="AH6700" s="2">
        <v>0</v>
      </c>
      <c r="AI6700" s="2">
        <v>0</v>
      </c>
      <c r="AJ6700" s="2">
        <v>1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 t="s">
        <v>4</v>
      </c>
      <c r="AT6700" s="2" t="s">
        <v>4</v>
      </c>
    </row>
    <row r="6701" spans="1:46" x14ac:dyDescent="0.2">
      <c r="A6701" s="2">
        <v>1657144</v>
      </c>
      <c r="B6701" s="2">
        <v>836215</v>
      </c>
      <c r="C6701" s="10">
        <v>23.5943354823265</v>
      </c>
      <c r="D6701" s="10">
        <v>35.478271164727097</v>
      </c>
      <c r="E6701" s="19" t="s">
        <v>6851</v>
      </c>
      <c r="F6701" s="46">
        <f>INDEX(Δεδομένα!$P:$P,MATCH('2021'!E6701,Δεδομένα!$O:$O,0))</f>
        <v>217</v>
      </c>
      <c r="G6701" s="49" t="s">
        <v>6844</v>
      </c>
      <c r="H6701" s="51" t="str">
        <f>INDEX(Δεδομένα!B$1:B$51,MATCH('2021'!G6701,Δεδομένα!A$1:A$51,0))</f>
        <v>ΚΡΗΤΗΣ</v>
      </c>
      <c r="I6701" s="53">
        <f>INDEX(Δεδομένα!E$1:E$13,MATCH('2021'!H6701,Δεδομένα!D$1:D$13,0))</f>
        <v>12</v>
      </c>
      <c r="J6701" s="4">
        <v>44264</v>
      </c>
      <c r="K6701" s="3" t="s">
        <v>4276</v>
      </c>
      <c r="L6701" s="17" t="str">
        <f t="shared" si="544"/>
        <v>09/03/2021 09:52</v>
      </c>
      <c r="M6701" s="4">
        <v>44264</v>
      </c>
      <c r="N6701" s="3" t="s">
        <v>544</v>
      </c>
      <c r="O6701" s="17" t="str">
        <f t="shared" si="545"/>
        <v>09/03/2021 11:50</v>
      </c>
      <c r="P6701" s="24">
        <f t="shared" si="546"/>
        <v>8.1944444442342501E-2</v>
      </c>
      <c r="Q6701" s="28">
        <v>0</v>
      </c>
      <c r="R6701" s="27">
        <f t="shared" si="547"/>
        <v>117.9999999969732</v>
      </c>
      <c r="S6701" s="3" t="s">
        <v>4</v>
      </c>
      <c r="T6701" s="3" t="s">
        <v>6852</v>
      </c>
      <c r="U6701" s="3" t="s">
        <v>3759</v>
      </c>
      <c r="V6701" s="3" t="s">
        <v>6865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0.3</v>
      </c>
      <c r="AC6701" s="5">
        <v>0</v>
      </c>
      <c r="AD6701" s="5">
        <v>0</v>
      </c>
      <c r="AE6701" s="2">
        <v>2</v>
      </c>
      <c r="AF6701" s="2">
        <v>0</v>
      </c>
      <c r="AG6701" s="2">
        <v>0</v>
      </c>
      <c r="AH6701" s="2">
        <v>0</v>
      </c>
      <c r="AI6701" s="2">
        <v>0</v>
      </c>
      <c r="AJ6701" s="2">
        <v>1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 t="s">
        <v>4</v>
      </c>
      <c r="AT6701" s="2" t="s">
        <v>4</v>
      </c>
    </row>
    <row r="6702" spans="1:46" x14ac:dyDescent="0.2">
      <c r="A6702" s="2">
        <v>1657145</v>
      </c>
      <c r="B6702" s="2">
        <v>836230</v>
      </c>
      <c r="C6702" s="10">
        <v>23.679865292819802</v>
      </c>
      <c r="D6702" s="10">
        <v>35.4418764278252</v>
      </c>
      <c r="E6702" s="19" t="s">
        <v>6851</v>
      </c>
      <c r="F6702" s="46">
        <f>INDEX(Δεδομένα!$P:$P,MATCH('2021'!E6702,Δεδομένα!$O:$O,0))</f>
        <v>217</v>
      </c>
      <c r="G6702" s="49" t="s">
        <v>6844</v>
      </c>
      <c r="H6702" s="51" t="str">
        <f>INDEX(Δεδομένα!B$1:B$51,MATCH('2021'!G6702,Δεδομένα!A$1:A$51,0))</f>
        <v>ΚΡΗΤΗΣ</v>
      </c>
      <c r="I6702" s="53">
        <f>INDEX(Δεδομένα!E$1:E$13,MATCH('2021'!H6702,Δεδομένα!D$1:D$13,0))</f>
        <v>12</v>
      </c>
      <c r="J6702" s="4">
        <v>44264</v>
      </c>
      <c r="K6702" s="3" t="s">
        <v>693</v>
      </c>
      <c r="L6702" s="17" t="str">
        <f t="shared" si="544"/>
        <v>09/03/2021 11:01</v>
      </c>
      <c r="M6702" s="4">
        <v>44264</v>
      </c>
      <c r="N6702" s="3" t="s">
        <v>885</v>
      </c>
      <c r="O6702" s="17" t="str">
        <f t="shared" si="545"/>
        <v>09/03/2021 15:11</v>
      </c>
      <c r="P6702" s="24">
        <f t="shared" si="546"/>
        <v>0.17361111111677019</v>
      </c>
      <c r="Q6702" s="28">
        <v>0</v>
      </c>
      <c r="R6702" s="27">
        <f t="shared" si="547"/>
        <v>250.00000000814907</v>
      </c>
      <c r="S6702" s="3" t="s">
        <v>4</v>
      </c>
      <c r="T6702" s="3" t="s">
        <v>6852</v>
      </c>
      <c r="U6702" s="3" t="s">
        <v>6879</v>
      </c>
      <c r="V6702" s="3" t="s">
        <v>6880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0.1</v>
      </c>
      <c r="AD6702" s="5">
        <v>0</v>
      </c>
      <c r="AE6702" s="2">
        <v>2</v>
      </c>
      <c r="AF6702" s="2">
        <v>0</v>
      </c>
      <c r="AG6702" s="2">
        <v>0</v>
      </c>
      <c r="AH6702" s="2">
        <v>0</v>
      </c>
      <c r="AI6702" s="2">
        <v>0</v>
      </c>
      <c r="AJ6702" s="2">
        <v>1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 t="s">
        <v>4</v>
      </c>
      <c r="AT6702" s="2" t="s">
        <v>4</v>
      </c>
    </row>
    <row r="6703" spans="1:46" x14ac:dyDescent="0.2">
      <c r="A6703" s="2">
        <v>1657147</v>
      </c>
      <c r="B6703" s="2">
        <v>839320</v>
      </c>
      <c r="C6703" s="10">
        <v>23.615634174436401</v>
      </c>
      <c r="D6703" s="10">
        <v>35.457583088544503</v>
      </c>
      <c r="E6703" s="19" t="s">
        <v>6851</v>
      </c>
      <c r="F6703" s="46">
        <f>INDEX(Δεδομένα!$P:$P,MATCH('2021'!E6703,Δεδομένα!$O:$O,0))</f>
        <v>217</v>
      </c>
      <c r="G6703" s="49" t="s">
        <v>6844</v>
      </c>
      <c r="H6703" s="51" t="str">
        <f>INDEX(Δεδομένα!B$1:B$51,MATCH('2021'!G6703,Δεδομένα!A$1:A$51,0))</f>
        <v>ΚΡΗΤΗΣ</v>
      </c>
      <c r="I6703" s="53">
        <f>INDEX(Δεδομένα!E$1:E$13,MATCH('2021'!H6703,Δεδομένα!D$1:D$13,0))</f>
        <v>12</v>
      </c>
      <c r="J6703" s="4">
        <v>44274</v>
      </c>
      <c r="K6703" s="3" t="s">
        <v>1015</v>
      </c>
      <c r="L6703" s="17" t="str">
        <f t="shared" si="544"/>
        <v>19/03/2021 22:45</v>
      </c>
      <c r="M6703" s="4">
        <v>44274</v>
      </c>
      <c r="N6703" s="3" t="s">
        <v>886</v>
      </c>
      <c r="O6703" s="17" t="str">
        <f t="shared" si="545"/>
        <v>19/03/2021 23:35</v>
      </c>
      <c r="P6703" s="24">
        <f t="shared" si="546"/>
        <v>3.4722222226264421E-2</v>
      </c>
      <c r="Q6703" s="28">
        <v>0</v>
      </c>
      <c r="R6703" s="27">
        <f t="shared" si="547"/>
        <v>50.000000005820766</v>
      </c>
      <c r="S6703" s="3" t="s">
        <v>4</v>
      </c>
      <c r="T6703" s="3" t="s">
        <v>6852</v>
      </c>
      <c r="U6703" s="3" t="s">
        <v>6881</v>
      </c>
      <c r="V6703" s="3" t="s">
        <v>6882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0.03</v>
      </c>
      <c r="AD6703" s="5">
        <v>0</v>
      </c>
      <c r="AE6703" s="2">
        <v>2</v>
      </c>
      <c r="AF6703" s="2">
        <v>0</v>
      </c>
      <c r="AG6703" s="2">
        <v>0</v>
      </c>
      <c r="AH6703" s="2">
        <v>0</v>
      </c>
      <c r="AI6703" s="2">
        <v>0</v>
      </c>
      <c r="AJ6703" s="2">
        <v>1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 t="s">
        <v>4</v>
      </c>
      <c r="AT6703" s="2" t="s">
        <v>4</v>
      </c>
    </row>
    <row r="6704" spans="1:46" x14ac:dyDescent="0.2">
      <c r="A6704" s="2">
        <v>1657149</v>
      </c>
      <c r="B6704" s="2">
        <v>839626</v>
      </c>
      <c r="C6704" s="10">
        <v>23.6395506960618</v>
      </c>
      <c r="D6704" s="10">
        <v>35.383748554425097</v>
      </c>
      <c r="E6704" s="19" t="s">
        <v>6851</v>
      </c>
      <c r="F6704" s="46">
        <f>INDEX(Δεδομένα!$P:$P,MATCH('2021'!E6704,Δεδομένα!$O:$O,0))</f>
        <v>217</v>
      </c>
      <c r="G6704" s="49" t="s">
        <v>6844</v>
      </c>
      <c r="H6704" s="51" t="str">
        <f>INDEX(Δεδομένα!B$1:B$51,MATCH('2021'!G6704,Δεδομένα!A$1:A$51,0))</f>
        <v>ΚΡΗΤΗΣ</v>
      </c>
      <c r="I6704" s="53">
        <f>INDEX(Δεδομένα!E$1:E$13,MATCH('2021'!H6704,Δεδομένα!D$1:D$13,0))</f>
        <v>12</v>
      </c>
      <c r="J6704" s="4">
        <v>44276</v>
      </c>
      <c r="K6704" s="3" t="s">
        <v>490</v>
      </c>
      <c r="L6704" s="17" t="str">
        <f t="shared" si="544"/>
        <v>21/03/2021 16:00</v>
      </c>
      <c r="M6704" s="4">
        <v>44277</v>
      </c>
      <c r="N6704" s="3" t="s">
        <v>3584</v>
      </c>
      <c r="O6704" s="17" t="str">
        <f t="shared" si="545"/>
        <v>22/03/2021 00:51</v>
      </c>
      <c r="P6704" s="24">
        <f t="shared" si="546"/>
        <v>0.36875000000145519</v>
      </c>
      <c r="Q6704" s="28">
        <v>0</v>
      </c>
      <c r="R6704" s="27">
        <f t="shared" si="547"/>
        <v>531.00000000209548</v>
      </c>
      <c r="S6704" s="3" t="s">
        <v>4</v>
      </c>
      <c r="T6704" s="3" t="s">
        <v>6852</v>
      </c>
      <c r="U6704" s="3" t="s">
        <v>4</v>
      </c>
      <c r="V6704" s="3" t="s">
        <v>6883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0.2</v>
      </c>
      <c r="AC6704" s="5">
        <v>0</v>
      </c>
      <c r="AD6704" s="5">
        <v>0</v>
      </c>
      <c r="AE6704" s="2">
        <v>2</v>
      </c>
      <c r="AF6704" s="2">
        <v>0</v>
      </c>
      <c r="AG6704" s="2">
        <v>0</v>
      </c>
      <c r="AH6704" s="2">
        <v>0</v>
      </c>
      <c r="AI6704" s="2">
        <v>0</v>
      </c>
      <c r="AJ6704" s="2">
        <v>1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 t="s">
        <v>4</v>
      </c>
      <c r="AT6704" s="2" t="s">
        <v>4</v>
      </c>
    </row>
    <row r="6705" spans="1:46" x14ac:dyDescent="0.2">
      <c r="A6705" s="2">
        <v>1657150</v>
      </c>
      <c r="B6705" s="2">
        <v>840530</v>
      </c>
      <c r="C6705" s="10">
        <v>23.638202971679</v>
      </c>
      <c r="D6705" s="10">
        <v>35.504951351454501</v>
      </c>
      <c r="E6705" s="19" t="s">
        <v>6851</v>
      </c>
      <c r="F6705" s="46">
        <f>INDEX(Δεδομένα!$P:$P,MATCH('2021'!E6705,Δεδομένα!$O:$O,0))</f>
        <v>217</v>
      </c>
      <c r="G6705" s="49" t="s">
        <v>6844</v>
      </c>
      <c r="H6705" s="51" t="str">
        <f>INDEX(Δεδομένα!B$1:B$51,MATCH('2021'!G6705,Δεδομένα!A$1:A$51,0))</f>
        <v>ΚΡΗΤΗΣ</v>
      </c>
      <c r="I6705" s="53">
        <f>INDEX(Δεδομένα!E$1:E$13,MATCH('2021'!H6705,Δεδομένα!D$1:D$13,0))</f>
        <v>12</v>
      </c>
      <c r="J6705" s="4">
        <v>44281</v>
      </c>
      <c r="K6705" s="3" t="s">
        <v>1395</v>
      </c>
      <c r="L6705" s="17" t="str">
        <f t="shared" si="544"/>
        <v>26/03/2021 17:53</v>
      </c>
      <c r="M6705" s="4">
        <v>44281</v>
      </c>
      <c r="N6705" s="3" t="s">
        <v>712</v>
      </c>
      <c r="O6705" s="17" t="str">
        <f t="shared" si="545"/>
        <v>26/03/2021 18:30</v>
      </c>
      <c r="P6705" s="24">
        <f t="shared" si="546"/>
        <v>2.5694444448163267E-2</v>
      </c>
      <c r="Q6705" s="28">
        <v>0</v>
      </c>
      <c r="R6705" s="27">
        <f t="shared" si="547"/>
        <v>37.000000005355105</v>
      </c>
      <c r="S6705" s="3" t="s">
        <v>4</v>
      </c>
      <c r="T6705" s="3" t="s">
        <v>6852</v>
      </c>
      <c r="U6705" s="3" t="s">
        <v>4</v>
      </c>
      <c r="V6705" s="3" t="s">
        <v>5256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0.03</v>
      </c>
      <c r="AD6705" s="5">
        <v>0</v>
      </c>
      <c r="AE6705" s="2">
        <v>2</v>
      </c>
      <c r="AF6705" s="2">
        <v>0</v>
      </c>
      <c r="AG6705" s="2">
        <v>0</v>
      </c>
      <c r="AH6705" s="2">
        <v>0</v>
      </c>
      <c r="AI6705" s="2">
        <v>0</v>
      </c>
      <c r="AJ6705" s="2">
        <v>1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 t="s">
        <v>4</v>
      </c>
      <c r="AT6705" s="2" t="s">
        <v>4</v>
      </c>
    </row>
    <row r="6706" spans="1:46" x14ac:dyDescent="0.2">
      <c r="A6706" s="2">
        <v>1670541</v>
      </c>
      <c r="B6706" s="2">
        <v>842852</v>
      </c>
      <c r="C6706" s="10">
        <v>23.734912143903401</v>
      </c>
      <c r="D6706" s="10">
        <v>35.533653416130903</v>
      </c>
      <c r="E6706" s="19" t="s">
        <v>6851</v>
      </c>
      <c r="F6706" s="46">
        <f>INDEX(Δεδομένα!$P:$P,MATCH('2021'!E6706,Δεδομένα!$O:$O,0))</f>
        <v>217</v>
      </c>
      <c r="G6706" s="49" t="s">
        <v>6844</v>
      </c>
      <c r="H6706" s="51" t="str">
        <f>INDEX(Δεδομένα!B$1:B$51,MATCH('2021'!G6706,Δεδομένα!A$1:A$51,0))</f>
        <v>ΚΡΗΤΗΣ</v>
      </c>
      <c r="I6706" s="53">
        <f>INDEX(Δεδομένα!E$1:E$13,MATCH('2021'!H6706,Δεδομένα!D$1:D$13,0))</f>
        <v>12</v>
      </c>
      <c r="J6706" s="4">
        <v>44290</v>
      </c>
      <c r="K6706" s="3" t="s">
        <v>214</v>
      </c>
      <c r="L6706" s="17" t="str">
        <f t="shared" si="544"/>
        <v>04/04/2021 12:00</v>
      </c>
      <c r="M6706" s="4">
        <v>44290</v>
      </c>
      <c r="N6706" s="3" t="s">
        <v>261</v>
      </c>
      <c r="O6706" s="17" t="str">
        <f t="shared" si="545"/>
        <v>04/04/2021 18:25</v>
      </c>
      <c r="P6706" s="24">
        <f t="shared" si="546"/>
        <v>0.26736111110949423</v>
      </c>
      <c r="Q6706" s="28">
        <v>0</v>
      </c>
      <c r="R6706" s="27">
        <f t="shared" si="547"/>
        <v>384.99999999767169</v>
      </c>
      <c r="S6706" s="3" t="s">
        <v>4</v>
      </c>
      <c r="T6706" s="3" t="s">
        <v>6847</v>
      </c>
      <c r="U6706" s="3" t="s">
        <v>6867</v>
      </c>
      <c r="V6706" s="3" t="s">
        <v>6884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1</v>
      </c>
      <c r="AC6706" s="5">
        <v>0</v>
      </c>
      <c r="AD6706" s="5">
        <v>0</v>
      </c>
      <c r="AE6706" s="2">
        <v>2</v>
      </c>
      <c r="AF6706" s="2">
        <v>0</v>
      </c>
      <c r="AG6706" s="2">
        <v>0</v>
      </c>
      <c r="AH6706" s="2">
        <v>0</v>
      </c>
      <c r="AI6706" s="2">
        <v>0</v>
      </c>
      <c r="AJ6706" s="2">
        <v>1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 t="s">
        <v>4</v>
      </c>
      <c r="AT6706" s="2" t="s">
        <v>4</v>
      </c>
    </row>
    <row r="6707" spans="1:46" x14ac:dyDescent="0.2">
      <c r="A6707" s="2">
        <v>1670544</v>
      </c>
      <c r="B6707" s="2">
        <v>844780</v>
      </c>
      <c r="C6707" s="10">
        <v>23.731864660797601</v>
      </c>
      <c r="D6707" s="10">
        <v>35.548543120848898</v>
      </c>
      <c r="E6707" s="19" t="s">
        <v>6851</v>
      </c>
      <c r="F6707" s="46">
        <f>INDEX(Δεδομένα!$P:$P,MATCH('2021'!E6707,Δεδομένα!$O:$O,0))</f>
        <v>217</v>
      </c>
      <c r="G6707" s="49" t="s">
        <v>6844</v>
      </c>
      <c r="H6707" s="51" t="str">
        <f>INDEX(Δεδομένα!B$1:B$51,MATCH('2021'!G6707,Δεδομένα!A$1:A$51,0))</f>
        <v>ΚΡΗΤΗΣ</v>
      </c>
      <c r="I6707" s="53">
        <f>INDEX(Δεδομένα!E$1:E$13,MATCH('2021'!H6707,Δεδομένα!D$1:D$13,0))</f>
        <v>12</v>
      </c>
      <c r="J6707" s="4">
        <v>44297</v>
      </c>
      <c r="K6707" s="3" t="s">
        <v>161</v>
      </c>
      <c r="L6707" s="17" t="str">
        <f t="shared" si="544"/>
        <v>11/04/2021 15:00</v>
      </c>
      <c r="M6707" s="4">
        <v>44297</v>
      </c>
      <c r="N6707" s="3" t="s">
        <v>43</v>
      </c>
      <c r="O6707" s="17" t="str">
        <f t="shared" si="545"/>
        <v>11/04/2021 21:30</v>
      </c>
      <c r="P6707" s="24">
        <f t="shared" si="546"/>
        <v>0.27083333333575865</v>
      </c>
      <c r="Q6707" s="28">
        <v>0</v>
      </c>
      <c r="R6707" s="27">
        <f t="shared" si="547"/>
        <v>390.00000000349246</v>
      </c>
      <c r="S6707" s="3" t="s">
        <v>4</v>
      </c>
      <c r="T6707" s="3" t="s">
        <v>6847</v>
      </c>
      <c r="U6707" s="3" t="s">
        <v>6867</v>
      </c>
      <c r="V6707" s="3" t="s">
        <v>6884</v>
      </c>
      <c r="W6707" s="5">
        <v>0</v>
      </c>
      <c r="X6707" s="5">
        <v>2</v>
      </c>
      <c r="Y6707" s="5">
        <v>0</v>
      </c>
      <c r="Z6707" s="5">
        <v>0</v>
      </c>
      <c r="AA6707" s="5">
        <v>0</v>
      </c>
      <c r="AB6707" s="5">
        <v>2</v>
      </c>
      <c r="AC6707" s="5">
        <v>0</v>
      </c>
      <c r="AD6707" s="5">
        <v>0</v>
      </c>
      <c r="AE6707" s="2">
        <v>4</v>
      </c>
      <c r="AF6707" s="2">
        <v>0</v>
      </c>
      <c r="AG6707" s="2">
        <v>0</v>
      </c>
      <c r="AH6707" s="2">
        <v>0</v>
      </c>
      <c r="AI6707" s="2">
        <v>0</v>
      </c>
      <c r="AJ6707" s="2">
        <v>2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 t="s">
        <v>4</v>
      </c>
      <c r="AT6707" s="2" t="s">
        <v>4</v>
      </c>
    </row>
    <row r="6708" spans="1:46" x14ac:dyDescent="0.2">
      <c r="A6708" s="2">
        <v>1670561</v>
      </c>
      <c r="B6708" s="2">
        <v>849045</v>
      </c>
      <c r="C6708" s="10">
        <v>23.592777752718</v>
      </c>
      <c r="D6708" s="10">
        <v>35.474028080757797</v>
      </c>
      <c r="E6708" s="19" t="s">
        <v>6851</v>
      </c>
      <c r="F6708" s="46">
        <f>INDEX(Δεδομένα!$P:$P,MATCH('2021'!E6708,Δεδομένα!$O:$O,0))</f>
        <v>217</v>
      </c>
      <c r="G6708" s="49" t="s">
        <v>6844</v>
      </c>
      <c r="H6708" s="51" t="str">
        <f>INDEX(Δεδομένα!B$1:B$51,MATCH('2021'!G6708,Δεδομένα!A$1:A$51,0))</f>
        <v>ΚΡΗΤΗΣ</v>
      </c>
      <c r="I6708" s="53">
        <f>INDEX(Δεδομένα!E$1:E$13,MATCH('2021'!H6708,Δεδομένα!D$1:D$13,0))</f>
        <v>12</v>
      </c>
      <c r="J6708" s="4">
        <v>44314</v>
      </c>
      <c r="K6708" s="3" t="s">
        <v>747</v>
      </c>
      <c r="L6708" s="17" t="str">
        <f t="shared" si="544"/>
        <v>28/04/2021 20:28</v>
      </c>
      <c r="M6708" s="4">
        <v>44314</v>
      </c>
      <c r="N6708" s="3" t="s">
        <v>521</v>
      </c>
      <c r="O6708" s="17" t="str">
        <f t="shared" si="545"/>
        <v>28/04/2021 22:00</v>
      </c>
      <c r="P6708" s="24">
        <f t="shared" si="546"/>
        <v>6.3888888886140194E-2</v>
      </c>
      <c r="Q6708" s="28">
        <v>0</v>
      </c>
      <c r="R6708" s="27">
        <f t="shared" si="547"/>
        <v>91.999999996041879</v>
      </c>
      <c r="S6708" s="3" t="s">
        <v>4</v>
      </c>
      <c r="T6708" s="3" t="s">
        <v>6852</v>
      </c>
      <c r="U6708" s="3" t="s">
        <v>3759</v>
      </c>
      <c r="V6708" s="3" t="s">
        <v>6885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0.02</v>
      </c>
      <c r="AC6708" s="5">
        <v>0</v>
      </c>
      <c r="AD6708" s="5">
        <v>0</v>
      </c>
      <c r="AE6708" s="2">
        <v>6</v>
      </c>
      <c r="AF6708" s="2">
        <v>0</v>
      </c>
      <c r="AG6708" s="2">
        <v>0</v>
      </c>
      <c r="AH6708" s="2">
        <v>0</v>
      </c>
      <c r="AI6708" s="2">
        <v>0</v>
      </c>
      <c r="AJ6708" s="2">
        <v>3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 t="s">
        <v>4</v>
      </c>
      <c r="AT6708" s="2" t="s">
        <v>4</v>
      </c>
    </row>
    <row r="6709" spans="1:46" x14ac:dyDescent="0.2">
      <c r="A6709" s="2">
        <v>1670562</v>
      </c>
      <c r="B6709" s="2">
        <v>849160</v>
      </c>
      <c r="C6709" s="10">
        <v>23.8019814536088</v>
      </c>
      <c r="D6709" s="10">
        <v>35.529443352984998</v>
      </c>
      <c r="E6709" s="19" t="s">
        <v>6851</v>
      </c>
      <c r="F6709" s="46">
        <f>INDEX(Δεδομένα!$P:$P,MATCH('2021'!E6709,Δεδομένα!$O:$O,0))</f>
        <v>217</v>
      </c>
      <c r="G6709" s="49" t="s">
        <v>6844</v>
      </c>
      <c r="H6709" s="51" t="str">
        <f>INDEX(Δεδομένα!B$1:B$51,MATCH('2021'!G6709,Δεδομένα!A$1:A$51,0))</f>
        <v>ΚΡΗΤΗΣ</v>
      </c>
      <c r="I6709" s="53">
        <f>INDEX(Δεδομένα!E$1:E$13,MATCH('2021'!H6709,Δεδομένα!D$1:D$13,0))</f>
        <v>12</v>
      </c>
      <c r="J6709" s="4">
        <v>44315</v>
      </c>
      <c r="K6709" s="3" t="s">
        <v>1340</v>
      </c>
      <c r="L6709" s="17" t="str">
        <f t="shared" si="544"/>
        <v>29/04/2021 12:05</v>
      </c>
      <c r="M6709" s="4">
        <v>44315</v>
      </c>
      <c r="N6709" s="3" t="s">
        <v>241</v>
      </c>
      <c r="O6709" s="17" t="str">
        <f t="shared" si="545"/>
        <v>29/04/2021 13:15</v>
      </c>
      <c r="P6709" s="24">
        <f t="shared" si="546"/>
        <v>4.8611111116770189E-2</v>
      </c>
      <c r="Q6709" s="28">
        <v>0</v>
      </c>
      <c r="R6709" s="27">
        <f t="shared" si="547"/>
        <v>70.000000008149073</v>
      </c>
      <c r="S6709" s="3" t="s">
        <v>4</v>
      </c>
      <c r="T6709" s="3" t="s">
        <v>6847</v>
      </c>
      <c r="U6709" s="3" t="s">
        <v>4</v>
      </c>
      <c r="V6709" s="3" t="s">
        <v>6886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0.05</v>
      </c>
      <c r="AD6709" s="5">
        <v>0</v>
      </c>
      <c r="AE6709" s="2">
        <v>2</v>
      </c>
      <c r="AF6709" s="2">
        <v>0</v>
      </c>
      <c r="AG6709" s="2">
        <v>0</v>
      </c>
      <c r="AH6709" s="2">
        <v>0</v>
      </c>
      <c r="AI6709" s="2">
        <v>0</v>
      </c>
      <c r="AJ6709" s="2">
        <v>1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 t="s">
        <v>4</v>
      </c>
      <c r="AT6709" s="2" t="s">
        <v>4</v>
      </c>
    </row>
    <row r="6710" spans="1:46" x14ac:dyDescent="0.2">
      <c r="A6710" s="2">
        <v>1670563</v>
      </c>
      <c r="B6710" s="2">
        <v>849358</v>
      </c>
      <c r="C6710" s="10">
        <v>23.640060286415402</v>
      </c>
      <c r="D6710" s="10">
        <v>35.3707716921257</v>
      </c>
      <c r="E6710" s="19" t="s">
        <v>6851</v>
      </c>
      <c r="F6710" s="46">
        <f>INDEX(Δεδομένα!$P:$P,MATCH('2021'!E6710,Δεδομένα!$O:$O,0))</f>
        <v>217</v>
      </c>
      <c r="G6710" s="49" t="s">
        <v>6844</v>
      </c>
      <c r="H6710" s="51" t="str">
        <f>INDEX(Δεδομένα!B$1:B$51,MATCH('2021'!G6710,Δεδομένα!A$1:A$51,0))</f>
        <v>ΚΡΗΤΗΣ</v>
      </c>
      <c r="I6710" s="53">
        <f>INDEX(Δεδομένα!E$1:E$13,MATCH('2021'!H6710,Δεδομένα!D$1:D$13,0))</f>
        <v>12</v>
      </c>
      <c r="J6710" s="4">
        <v>44316</v>
      </c>
      <c r="K6710" s="3" t="s">
        <v>1481</v>
      </c>
      <c r="L6710" s="17" t="str">
        <f t="shared" si="544"/>
        <v>30/04/2021 07:25</v>
      </c>
      <c r="M6710" s="4">
        <v>44316</v>
      </c>
      <c r="N6710" s="3" t="s">
        <v>552</v>
      </c>
      <c r="O6710" s="17" t="str">
        <f t="shared" si="545"/>
        <v>30/04/2021 13:00</v>
      </c>
      <c r="P6710" s="24">
        <f t="shared" si="546"/>
        <v>0.23263888888322981</v>
      </c>
      <c r="Q6710" s="28">
        <v>0</v>
      </c>
      <c r="R6710" s="27">
        <f t="shared" si="547"/>
        <v>334.99999999185093</v>
      </c>
      <c r="S6710" s="3" t="s">
        <v>4</v>
      </c>
      <c r="T6710" s="3" t="s">
        <v>6852</v>
      </c>
      <c r="U6710" s="3" t="s">
        <v>4</v>
      </c>
      <c r="V6710" s="3" t="s">
        <v>6887</v>
      </c>
      <c r="W6710" s="5">
        <v>0</v>
      </c>
      <c r="X6710" s="5">
        <v>3</v>
      </c>
      <c r="Y6710" s="5">
        <v>0</v>
      </c>
      <c r="Z6710" s="5">
        <v>0</v>
      </c>
      <c r="AA6710" s="5">
        <v>0</v>
      </c>
      <c r="AB6710" s="5">
        <v>0.2</v>
      </c>
      <c r="AC6710" s="5">
        <v>0</v>
      </c>
      <c r="AD6710" s="5">
        <v>0</v>
      </c>
      <c r="AE6710" s="2">
        <v>6</v>
      </c>
      <c r="AF6710" s="2">
        <v>0</v>
      </c>
      <c r="AG6710" s="2">
        <v>0</v>
      </c>
      <c r="AH6710" s="2">
        <v>0</v>
      </c>
      <c r="AI6710" s="2">
        <v>0</v>
      </c>
      <c r="AJ6710" s="2">
        <v>3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2" t="s">
        <v>4</v>
      </c>
      <c r="AT6710" s="2" t="s">
        <v>4</v>
      </c>
    </row>
    <row r="6711" spans="1:46" x14ac:dyDescent="0.2">
      <c r="A6711" s="2">
        <v>1671784</v>
      </c>
      <c r="B6711" s="2">
        <v>850083</v>
      </c>
      <c r="C6711" s="10">
        <v>23.562172748772699</v>
      </c>
      <c r="D6711" s="10">
        <v>35.372469902394698</v>
      </c>
      <c r="E6711" s="19" t="s">
        <v>6851</v>
      </c>
      <c r="F6711" s="46">
        <f>INDEX(Δεδομένα!$P:$P,MATCH('2021'!E6711,Δεδομένα!$O:$O,0))</f>
        <v>217</v>
      </c>
      <c r="G6711" s="49" t="s">
        <v>6844</v>
      </c>
      <c r="H6711" s="51" t="str">
        <f>INDEX(Δεδομένα!B$1:B$51,MATCH('2021'!G6711,Δεδομένα!A$1:A$51,0))</f>
        <v>ΚΡΗΤΗΣ</v>
      </c>
      <c r="I6711" s="53">
        <f>INDEX(Δεδομένα!E$1:E$13,MATCH('2021'!H6711,Δεδομένα!D$1:D$13,0))</f>
        <v>12</v>
      </c>
      <c r="J6711" s="4">
        <v>44318</v>
      </c>
      <c r="K6711" s="3" t="s">
        <v>238</v>
      </c>
      <c r="L6711" s="17" t="str">
        <f t="shared" si="544"/>
        <v>02/05/2021 11:30</v>
      </c>
      <c r="M6711" s="4">
        <v>44318</v>
      </c>
      <c r="N6711" s="3" t="s">
        <v>109</v>
      </c>
      <c r="O6711" s="17" t="str">
        <f t="shared" si="545"/>
        <v>02/05/2021 15:50</v>
      </c>
      <c r="P6711" s="24">
        <f t="shared" si="546"/>
        <v>0.18055555555474712</v>
      </c>
      <c r="Q6711" s="28">
        <v>0</v>
      </c>
      <c r="R6711" s="27">
        <f t="shared" si="547"/>
        <v>259.99999999883585</v>
      </c>
      <c r="S6711" s="3" t="s">
        <v>4</v>
      </c>
      <c r="T6711" s="3" t="s">
        <v>6852</v>
      </c>
      <c r="U6711" s="3" t="s">
        <v>4</v>
      </c>
      <c r="V6711" s="3" t="s">
        <v>6888</v>
      </c>
      <c r="W6711" s="5">
        <v>0</v>
      </c>
      <c r="X6711" s="5">
        <v>0</v>
      </c>
      <c r="Y6711" s="5">
        <v>0</v>
      </c>
      <c r="Z6711" s="5">
        <v>2</v>
      </c>
      <c r="AA6711" s="5">
        <v>0</v>
      </c>
      <c r="AB6711" s="5">
        <v>1</v>
      </c>
      <c r="AC6711" s="5">
        <v>0</v>
      </c>
      <c r="AD6711" s="5">
        <v>0</v>
      </c>
      <c r="AE6711" s="2">
        <v>6</v>
      </c>
      <c r="AF6711" s="2">
        <v>0</v>
      </c>
      <c r="AG6711" s="2">
        <v>0</v>
      </c>
      <c r="AH6711" s="2">
        <v>0</v>
      </c>
      <c r="AI6711" s="2">
        <v>0</v>
      </c>
      <c r="AJ6711" s="2">
        <v>3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  <c r="AS6711" s="2" t="s">
        <v>4</v>
      </c>
      <c r="AT6711" s="2" t="s">
        <v>4</v>
      </c>
    </row>
    <row r="6712" spans="1:46" x14ac:dyDescent="0.2">
      <c r="A6712" s="2">
        <v>1671786</v>
      </c>
      <c r="B6712" s="2">
        <v>850622</v>
      </c>
      <c r="C6712" s="10">
        <v>23.7689807280811</v>
      </c>
      <c r="D6712" s="10">
        <v>35.501485911670301</v>
      </c>
      <c r="E6712" s="19" t="s">
        <v>6851</v>
      </c>
      <c r="F6712" s="46">
        <f>INDEX(Δεδομένα!$P:$P,MATCH('2021'!E6712,Δεδομένα!$O:$O,0))</f>
        <v>217</v>
      </c>
      <c r="G6712" s="49" t="s">
        <v>6844</v>
      </c>
      <c r="H6712" s="51" t="str">
        <f>INDEX(Δεδομένα!B$1:B$51,MATCH('2021'!G6712,Δεδομένα!A$1:A$51,0))</f>
        <v>ΚΡΗΤΗΣ</v>
      </c>
      <c r="I6712" s="53">
        <f>INDEX(Δεδομένα!E$1:E$13,MATCH('2021'!H6712,Δεδομένα!D$1:D$13,0))</f>
        <v>12</v>
      </c>
      <c r="J6712" s="4">
        <v>44320</v>
      </c>
      <c r="K6712" s="3" t="s">
        <v>1257</v>
      </c>
      <c r="L6712" s="17" t="str">
        <f t="shared" si="544"/>
        <v>04/05/2021 09:10</v>
      </c>
      <c r="M6712" s="4">
        <v>44320</v>
      </c>
      <c r="N6712" s="3" t="s">
        <v>544</v>
      </c>
      <c r="O6712" s="17" t="str">
        <f t="shared" si="545"/>
        <v>04/05/2021 11:50</v>
      </c>
      <c r="P6712" s="24">
        <f t="shared" si="546"/>
        <v>0.11111111110949423</v>
      </c>
      <c r="Q6712" s="28">
        <v>0</v>
      </c>
      <c r="R6712" s="27">
        <f t="shared" si="547"/>
        <v>159.99999999767169</v>
      </c>
      <c r="S6712" s="3" t="s">
        <v>4</v>
      </c>
      <c r="T6712" s="3" t="s">
        <v>6847</v>
      </c>
      <c r="U6712" s="3" t="s">
        <v>6889</v>
      </c>
      <c r="V6712" s="3" t="s">
        <v>6890</v>
      </c>
      <c r="W6712" s="5">
        <v>0</v>
      </c>
      <c r="X6712" s="5">
        <v>0</v>
      </c>
      <c r="Y6712" s="5">
        <v>0</v>
      </c>
      <c r="Z6712" s="5">
        <v>0</v>
      </c>
      <c r="AA6712" s="5">
        <v>1</v>
      </c>
      <c r="AB6712" s="5">
        <v>1</v>
      </c>
      <c r="AC6712" s="5">
        <v>0</v>
      </c>
      <c r="AD6712" s="5">
        <v>0</v>
      </c>
      <c r="AE6712" s="2">
        <v>2</v>
      </c>
      <c r="AF6712" s="2">
        <v>0</v>
      </c>
      <c r="AG6712" s="2">
        <v>0</v>
      </c>
      <c r="AH6712" s="2">
        <v>0</v>
      </c>
      <c r="AI6712" s="2">
        <v>0</v>
      </c>
      <c r="AJ6712" s="2">
        <v>1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2" t="s">
        <v>4</v>
      </c>
      <c r="AT6712" s="2" t="s">
        <v>4</v>
      </c>
    </row>
    <row r="6713" spans="1:46" x14ac:dyDescent="0.2">
      <c r="A6713" s="2">
        <v>1671785</v>
      </c>
      <c r="B6713" s="2">
        <v>850633</v>
      </c>
      <c r="C6713" s="10">
        <v>23.709288060427799</v>
      </c>
      <c r="D6713" s="10">
        <v>35.485194172613099</v>
      </c>
      <c r="E6713" s="19" t="s">
        <v>6851</v>
      </c>
      <c r="F6713" s="46">
        <f>INDEX(Δεδομένα!$P:$P,MATCH('2021'!E6713,Δεδομένα!$O:$O,0))</f>
        <v>217</v>
      </c>
      <c r="G6713" s="49" t="s">
        <v>6844</v>
      </c>
      <c r="H6713" s="51" t="str">
        <f>INDEX(Δεδομένα!B$1:B$51,MATCH('2021'!G6713,Δεδομένα!A$1:A$51,0))</f>
        <v>ΚΡΗΤΗΣ</v>
      </c>
      <c r="I6713" s="53">
        <f>INDEX(Δεδομένα!E$1:E$13,MATCH('2021'!H6713,Δεδομένα!D$1:D$13,0))</f>
        <v>12</v>
      </c>
      <c r="J6713" s="4">
        <v>44320</v>
      </c>
      <c r="K6713" s="3" t="s">
        <v>88</v>
      </c>
      <c r="L6713" s="17" t="str">
        <f t="shared" si="544"/>
        <v>04/05/2021 10:30</v>
      </c>
      <c r="M6713" s="4">
        <v>44320</v>
      </c>
      <c r="N6713" s="3" t="s">
        <v>583</v>
      </c>
      <c r="O6713" s="17" t="str">
        <f t="shared" si="545"/>
        <v>04/05/2021 11:48</v>
      </c>
      <c r="P6713" s="24">
        <f t="shared" si="546"/>
        <v>5.4166666668606922E-2</v>
      </c>
      <c r="Q6713" s="28">
        <v>0</v>
      </c>
      <c r="R6713" s="27">
        <f t="shared" si="547"/>
        <v>78.000000002793968</v>
      </c>
      <c r="S6713" s="3" t="s">
        <v>4</v>
      </c>
      <c r="T6713" s="3" t="s">
        <v>6852</v>
      </c>
      <c r="U6713" s="3" t="s">
        <v>4</v>
      </c>
      <c r="V6713" s="3" t="s">
        <v>6891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0.01</v>
      </c>
      <c r="AD6713" s="5">
        <v>0</v>
      </c>
      <c r="AE6713" s="2">
        <v>2</v>
      </c>
      <c r="AF6713" s="2">
        <v>0</v>
      </c>
      <c r="AG6713" s="2">
        <v>0</v>
      </c>
      <c r="AH6713" s="2">
        <v>0</v>
      </c>
      <c r="AI6713" s="2">
        <v>0</v>
      </c>
      <c r="AJ6713" s="2">
        <v>1</v>
      </c>
      <c r="AK6713" s="2">
        <v>0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  <c r="AS6713" s="2" t="s">
        <v>4</v>
      </c>
      <c r="AT6713" s="2" t="s">
        <v>4</v>
      </c>
    </row>
    <row r="6714" spans="1:46" x14ac:dyDescent="0.2">
      <c r="A6714" s="2">
        <v>1671789</v>
      </c>
      <c r="B6714" s="2">
        <v>851400</v>
      </c>
      <c r="D6714" s="2"/>
      <c r="E6714" s="19" t="s">
        <v>6851</v>
      </c>
      <c r="F6714" s="46">
        <f>INDEX(Δεδομένα!$P:$P,MATCH('2021'!E6714,Δεδομένα!$O:$O,0))</f>
        <v>217</v>
      </c>
      <c r="G6714" s="49" t="s">
        <v>6844</v>
      </c>
      <c r="H6714" s="51" t="str">
        <f>INDEX(Δεδομένα!B$1:B$51,MATCH('2021'!G6714,Δεδομένα!A$1:A$51,0))</f>
        <v>ΚΡΗΤΗΣ</v>
      </c>
      <c r="I6714" s="53">
        <f>INDEX(Δεδομένα!E$1:E$13,MATCH('2021'!H6714,Δεδομένα!D$1:D$13,0))</f>
        <v>12</v>
      </c>
      <c r="J6714" s="4">
        <v>44323</v>
      </c>
      <c r="K6714" s="3" t="s">
        <v>154</v>
      </c>
      <c r="L6714" s="17" t="str">
        <f t="shared" si="544"/>
        <v>07/05/2021 13:20</v>
      </c>
      <c r="M6714" s="4">
        <v>44323</v>
      </c>
      <c r="N6714" s="3" t="s">
        <v>362</v>
      </c>
      <c r="O6714" s="17" t="str">
        <f t="shared" si="545"/>
        <v>07/05/2021 15:20</v>
      </c>
      <c r="P6714" s="24">
        <f t="shared" si="546"/>
        <v>8.3333333335758653E-2</v>
      </c>
      <c r="Q6714" s="28">
        <v>0</v>
      </c>
      <c r="R6714" s="27">
        <f t="shared" si="547"/>
        <v>120.00000000349246</v>
      </c>
      <c r="S6714" s="3" t="s">
        <v>4</v>
      </c>
      <c r="T6714" s="3" t="s">
        <v>6852</v>
      </c>
      <c r="U6714" s="3" t="s">
        <v>6892</v>
      </c>
      <c r="V6714" s="3" t="s">
        <v>6893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0.01</v>
      </c>
      <c r="AD6714" s="5">
        <v>0</v>
      </c>
      <c r="AE6714" s="2">
        <v>4</v>
      </c>
      <c r="AF6714" s="2">
        <v>0</v>
      </c>
      <c r="AG6714" s="2">
        <v>0</v>
      </c>
      <c r="AH6714" s="2">
        <v>0</v>
      </c>
      <c r="AI6714" s="2">
        <v>0</v>
      </c>
      <c r="AJ6714" s="2">
        <v>2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 t="s">
        <v>4</v>
      </c>
      <c r="AT6714" s="2" t="s">
        <v>4</v>
      </c>
    </row>
    <row r="6715" spans="1:46" x14ac:dyDescent="0.2">
      <c r="A6715" s="2">
        <v>1671790</v>
      </c>
      <c r="B6715" s="2">
        <v>852829</v>
      </c>
      <c r="D6715" s="2"/>
      <c r="E6715" s="19" t="s">
        <v>6851</v>
      </c>
      <c r="F6715" s="46">
        <f>INDEX(Δεδομένα!$P:$P,MATCH('2021'!E6715,Δεδομένα!$O:$O,0))</f>
        <v>217</v>
      </c>
      <c r="G6715" s="49" t="s">
        <v>6844</v>
      </c>
      <c r="H6715" s="51" t="str">
        <f>INDEX(Δεδομένα!B$1:B$51,MATCH('2021'!G6715,Δεδομένα!A$1:A$51,0))</f>
        <v>ΚΡΗΤΗΣ</v>
      </c>
      <c r="I6715" s="53">
        <f>INDEX(Δεδομένα!E$1:E$13,MATCH('2021'!H6715,Δεδομένα!D$1:D$13,0))</f>
        <v>12</v>
      </c>
      <c r="J6715" s="4">
        <v>44329</v>
      </c>
      <c r="K6715" s="3" t="s">
        <v>237</v>
      </c>
      <c r="L6715" s="17" t="str">
        <f t="shared" si="544"/>
        <v>13/05/2021 12:30</v>
      </c>
      <c r="M6715" s="4">
        <v>44329</v>
      </c>
      <c r="N6715" s="3" t="s">
        <v>646</v>
      </c>
      <c r="O6715" s="17" t="str">
        <f t="shared" si="545"/>
        <v>13/05/2021 14:16</v>
      </c>
      <c r="P6715" s="24">
        <f t="shared" si="546"/>
        <v>7.3611111110949423E-2</v>
      </c>
      <c r="Q6715" s="28">
        <v>0</v>
      </c>
      <c r="R6715" s="27">
        <f t="shared" si="547"/>
        <v>105.99999999976717</v>
      </c>
      <c r="S6715" s="3" t="s">
        <v>4</v>
      </c>
      <c r="T6715" s="3" t="s">
        <v>6852</v>
      </c>
      <c r="U6715" s="3" t="s">
        <v>6894</v>
      </c>
      <c r="V6715" s="3" t="s">
        <v>6895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0.4</v>
      </c>
      <c r="AC6715" s="5">
        <v>0</v>
      </c>
      <c r="AD6715" s="5">
        <v>0</v>
      </c>
      <c r="AE6715" s="2">
        <v>4</v>
      </c>
      <c r="AF6715" s="2">
        <v>0</v>
      </c>
      <c r="AG6715" s="2">
        <v>0</v>
      </c>
      <c r="AH6715" s="2">
        <v>0</v>
      </c>
      <c r="AI6715" s="2">
        <v>0</v>
      </c>
      <c r="AJ6715" s="2">
        <v>2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 t="s">
        <v>4</v>
      </c>
      <c r="AT6715" s="2" t="s">
        <v>4</v>
      </c>
    </row>
    <row r="6716" spans="1:46" x14ac:dyDescent="0.2">
      <c r="A6716" s="2">
        <v>1671792</v>
      </c>
      <c r="B6716" s="2">
        <v>852975</v>
      </c>
      <c r="C6716" s="10">
        <v>23.796120374686399</v>
      </c>
      <c r="D6716" s="10">
        <v>35.5327424342508</v>
      </c>
      <c r="E6716" s="19" t="s">
        <v>6851</v>
      </c>
      <c r="F6716" s="46">
        <f>INDEX(Δεδομένα!$P:$P,MATCH('2021'!E6716,Δεδομένα!$O:$O,0))</f>
        <v>217</v>
      </c>
      <c r="G6716" s="49" t="s">
        <v>6844</v>
      </c>
      <c r="H6716" s="51" t="str">
        <f>INDEX(Δεδομένα!B$1:B$51,MATCH('2021'!G6716,Δεδομένα!A$1:A$51,0))</f>
        <v>ΚΡΗΤΗΣ</v>
      </c>
      <c r="I6716" s="53">
        <f>INDEX(Δεδομένα!E$1:E$13,MATCH('2021'!H6716,Δεδομένα!D$1:D$13,0))</f>
        <v>12</v>
      </c>
      <c r="J6716" s="4">
        <v>44330</v>
      </c>
      <c r="K6716" s="3" t="s">
        <v>4348</v>
      </c>
      <c r="L6716" s="17" t="str">
        <f t="shared" si="544"/>
        <v>14/05/2021 03:30</v>
      </c>
      <c r="M6716" s="4">
        <v>44330</v>
      </c>
      <c r="N6716" s="3" t="s">
        <v>6896</v>
      </c>
      <c r="O6716" s="17" t="str">
        <f t="shared" si="545"/>
        <v>14/05/2021 04:10</v>
      </c>
      <c r="P6716" s="24">
        <f t="shared" si="546"/>
        <v>2.7777777773735579E-2</v>
      </c>
      <c r="Q6716" s="28">
        <v>0</v>
      </c>
      <c r="R6716" s="27">
        <f t="shared" si="547"/>
        <v>39.999999994179234</v>
      </c>
      <c r="S6716" s="3" t="s">
        <v>4</v>
      </c>
      <c r="T6716" s="3" t="s">
        <v>6847</v>
      </c>
      <c r="U6716" s="3" t="s">
        <v>4</v>
      </c>
      <c r="V6716" s="3" t="s">
        <v>6897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0.05</v>
      </c>
      <c r="AC6716" s="5">
        <v>0</v>
      </c>
      <c r="AD6716" s="5">
        <v>0</v>
      </c>
      <c r="AE6716" s="2">
        <v>2</v>
      </c>
      <c r="AF6716" s="2">
        <v>0</v>
      </c>
      <c r="AG6716" s="2">
        <v>0</v>
      </c>
      <c r="AH6716" s="2">
        <v>0</v>
      </c>
      <c r="AI6716" s="2">
        <v>0</v>
      </c>
      <c r="AJ6716" s="2">
        <v>1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2" t="s">
        <v>4</v>
      </c>
      <c r="AT6716" s="2" t="s">
        <v>4</v>
      </c>
    </row>
    <row r="6717" spans="1:46" x14ac:dyDescent="0.2">
      <c r="A6717" s="2">
        <v>1671794</v>
      </c>
      <c r="B6717" s="2">
        <v>854067</v>
      </c>
      <c r="C6717" s="10">
        <v>23.770128288505401</v>
      </c>
      <c r="D6717" s="10">
        <v>35.501738583063599</v>
      </c>
      <c r="E6717" s="19" t="s">
        <v>6851</v>
      </c>
      <c r="F6717" s="46">
        <f>INDEX(Δεδομένα!$P:$P,MATCH('2021'!E6717,Δεδομένα!$O:$O,0))</f>
        <v>217</v>
      </c>
      <c r="G6717" s="49" t="s">
        <v>6844</v>
      </c>
      <c r="H6717" s="51" t="str">
        <f>INDEX(Δεδομένα!B$1:B$51,MATCH('2021'!G6717,Δεδομένα!A$1:A$51,0))</f>
        <v>ΚΡΗΤΗΣ</v>
      </c>
      <c r="I6717" s="53">
        <f>INDEX(Δεδομένα!E$1:E$13,MATCH('2021'!H6717,Δεδομένα!D$1:D$13,0))</f>
        <v>12</v>
      </c>
      <c r="J6717" s="4">
        <v>44334</v>
      </c>
      <c r="K6717" s="3" t="s">
        <v>778</v>
      </c>
      <c r="L6717" s="17" t="str">
        <f t="shared" si="544"/>
        <v>18/05/2021 16:28</v>
      </c>
      <c r="M6717" s="4">
        <v>44336</v>
      </c>
      <c r="N6717" s="3" t="s">
        <v>2600</v>
      </c>
      <c r="O6717" s="17" t="str">
        <f t="shared" si="545"/>
        <v>20/05/2021 10:58</v>
      </c>
      <c r="P6717" s="29">
        <f t="shared" si="546"/>
        <v>1.7708333333284827</v>
      </c>
      <c r="Q6717" s="30">
        <f>1*24</f>
        <v>24</v>
      </c>
      <c r="R6717" s="27">
        <f t="shared" si="547"/>
        <v>2549.9999999930151</v>
      </c>
      <c r="S6717" s="3" t="s">
        <v>4</v>
      </c>
      <c r="T6717" s="3" t="s">
        <v>6847</v>
      </c>
      <c r="U6717" s="3" t="s">
        <v>6889</v>
      </c>
      <c r="V6717" s="3" t="s">
        <v>6898</v>
      </c>
      <c r="W6717" s="5">
        <v>0</v>
      </c>
      <c r="X6717" s="5">
        <v>8</v>
      </c>
      <c r="Y6717" s="5">
        <v>0</v>
      </c>
      <c r="Z6717" s="5">
        <v>0</v>
      </c>
      <c r="AA6717" s="5">
        <v>0</v>
      </c>
      <c r="AB6717" s="5">
        <v>2</v>
      </c>
      <c r="AC6717" s="5">
        <v>0</v>
      </c>
      <c r="AD6717" s="5">
        <v>0</v>
      </c>
      <c r="AE6717" s="2">
        <v>25</v>
      </c>
      <c r="AF6717" s="2">
        <v>9</v>
      </c>
      <c r="AG6717" s="2">
        <v>0</v>
      </c>
      <c r="AH6717" s="2">
        <v>0</v>
      </c>
      <c r="AI6717" s="2">
        <v>0</v>
      </c>
      <c r="AJ6717" s="2">
        <v>12</v>
      </c>
      <c r="AK6717" s="2">
        <v>0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 t="s">
        <v>4</v>
      </c>
      <c r="AT6717" s="2" t="s">
        <v>4</v>
      </c>
    </row>
    <row r="6718" spans="1:46" x14ac:dyDescent="0.2">
      <c r="A6718" s="2">
        <v>1671795</v>
      </c>
      <c r="B6718" s="2">
        <v>854876</v>
      </c>
      <c r="C6718" s="10">
        <v>23.772061943422301</v>
      </c>
      <c r="D6718" s="10">
        <v>35.5012568823159</v>
      </c>
      <c r="E6718" s="19" t="s">
        <v>6851</v>
      </c>
      <c r="F6718" s="46">
        <f>INDEX(Δεδομένα!$P:$P,MATCH('2021'!E6718,Δεδομένα!$O:$O,0))</f>
        <v>217</v>
      </c>
      <c r="G6718" s="49" t="s">
        <v>6844</v>
      </c>
      <c r="H6718" s="51" t="str">
        <f>INDEX(Δεδομένα!B$1:B$51,MATCH('2021'!G6718,Δεδομένα!A$1:A$51,0))</f>
        <v>ΚΡΗΤΗΣ</v>
      </c>
      <c r="I6718" s="53">
        <f>INDEX(Δεδομένα!E$1:E$13,MATCH('2021'!H6718,Δεδομένα!D$1:D$13,0))</f>
        <v>12</v>
      </c>
      <c r="J6718" s="4">
        <v>44337</v>
      </c>
      <c r="K6718" s="3" t="s">
        <v>324</v>
      </c>
      <c r="L6718" s="17" t="str">
        <f t="shared" si="544"/>
        <v>21/05/2021 10:00</v>
      </c>
      <c r="M6718" s="4">
        <v>44337</v>
      </c>
      <c r="N6718" s="3" t="s">
        <v>656</v>
      </c>
      <c r="O6718" s="17" t="str">
        <f t="shared" si="545"/>
        <v>21/05/2021 14:55</v>
      </c>
      <c r="P6718" s="24">
        <f t="shared" si="546"/>
        <v>0.20486111111677019</v>
      </c>
      <c r="Q6718" s="28">
        <v>0</v>
      </c>
      <c r="R6718" s="27">
        <f t="shared" si="547"/>
        <v>295.00000000814907</v>
      </c>
      <c r="S6718" s="3" t="s">
        <v>4</v>
      </c>
      <c r="T6718" s="3" t="s">
        <v>6847</v>
      </c>
      <c r="U6718" s="3" t="s">
        <v>6889</v>
      </c>
      <c r="V6718" s="3" t="s">
        <v>6890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0.01</v>
      </c>
      <c r="AC6718" s="5">
        <v>0</v>
      </c>
      <c r="AD6718" s="5">
        <v>0</v>
      </c>
      <c r="AE6718" s="2">
        <v>2</v>
      </c>
      <c r="AF6718" s="2">
        <v>0</v>
      </c>
      <c r="AG6718" s="2">
        <v>0</v>
      </c>
      <c r="AH6718" s="2">
        <v>0</v>
      </c>
      <c r="AI6718" s="2">
        <v>0</v>
      </c>
      <c r="AJ6718" s="2">
        <v>1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2" t="s">
        <v>4</v>
      </c>
      <c r="AT6718" s="2" t="s">
        <v>4</v>
      </c>
    </row>
    <row r="6719" spans="1:46" x14ac:dyDescent="0.2">
      <c r="A6719" s="2">
        <v>1671796</v>
      </c>
      <c r="B6719" s="2">
        <v>855200</v>
      </c>
      <c r="C6719" s="10">
        <v>23.700108925025098</v>
      </c>
      <c r="D6719" s="10">
        <v>35.4494353630175</v>
      </c>
      <c r="E6719" s="19" t="s">
        <v>6851</v>
      </c>
      <c r="F6719" s="46">
        <f>INDEX(Δεδομένα!$P:$P,MATCH('2021'!E6719,Δεδομένα!$O:$O,0))</f>
        <v>217</v>
      </c>
      <c r="G6719" s="49" t="s">
        <v>6844</v>
      </c>
      <c r="H6719" s="51" t="str">
        <f>INDEX(Δεδομένα!B$1:B$51,MATCH('2021'!G6719,Δεδομένα!A$1:A$51,0))</f>
        <v>ΚΡΗΤΗΣ</v>
      </c>
      <c r="I6719" s="53">
        <f>INDEX(Δεδομένα!E$1:E$13,MATCH('2021'!H6719,Δεδομένα!D$1:D$13,0))</f>
        <v>12</v>
      </c>
      <c r="J6719" s="4">
        <v>44338</v>
      </c>
      <c r="K6719" s="3" t="s">
        <v>1018</v>
      </c>
      <c r="L6719" s="17" t="str">
        <f t="shared" si="544"/>
        <v>22/05/2021 15:35</v>
      </c>
      <c r="M6719" s="4">
        <v>44338</v>
      </c>
      <c r="N6719" s="3" t="s">
        <v>4477</v>
      </c>
      <c r="O6719" s="17" t="str">
        <f t="shared" si="545"/>
        <v>22/05/2021 22:12</v>
      </c>
      <c r="P6719" s="24">
        <f t="shared" si="546"/>
        <v>0.27569444444816327</v>
      </c>
      <c r="Q6719" s="28">
        <v>0</v>
      </c>
      <c r="R6719" s="27">
        <f t="shared" si="547"/>
        <v>397.0000000053551</v>
      </c>
      <c r="S6719" s="3" t="s">
        <v>4</v>
      </c>
      <c r="T6719" s="3" t="s">
        <v>6852</v>
      </c>
      <c r="U6719" s="3" t="s">
        <v>4</v>
      </c>
      <c r="V6719" s="3" t="s">
        <v>6899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2">
        <v>15</v>
      </c>
      <c r="AF6719" s="2">
        <v>0</v>
      </c>
      <c r="AG6719" s="2">
        <v>0</v>
      </c>
      <c r="AH6719" s="2">
        <v>0</v>
      </c>
      <c r="AI6719" s="2">
        <v>0</v>
      </c>
      <c r="AJ6719" s="2">
        <v>7</v>
      </c>
      <c r="AK6719" s="2">
        <v>0</v>
      </c>
      <c r="AL6719" s="2">
        <v>0</v>
      </c>
      <c r="AM6719" s="2">
        <v>1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 t="s">
        <v>4</v>
      </c>
      <c r="AT6719" s="2" t="s">
        <v>4</v>
      </c>
    </row>
    <row r="6720" spans="1:46" x14ac:dyDescent="0.2">
      <c r="A6720" s="2">
        <v>1692046</v>
      </c>
      <c r="B6720" s="2">
        <v>869817</v>
      </c>
      <c r="C6720" s="10">
        <v>23.7248364682854</v>
      </c>
      <c r="D6720" s="10">
        <v>35.496705853877302</v>
      </c>
      <c r="E6720" s="19" t="s">
        <v>6851</v>
      </c>
      <c r="F6720" s="46">
        <f>INDEX(Δεδομένα!$P:$P,MATCH('2021'!E6720,Δεδομένα!$O:$O,0))</f>
        <v>217</v>
      </c>
      <c r="G6720" s="49" t="s">
        <v>6844</v>
      </c>
      <c r="H6720" s="51" t="str">
        <f>INDEX(Δεδομένα!B$1:B$51,MATCH('2021'!G6720,Δεδομένα!A$1:A$51,0))</f>
        <v>ΚΡΗΤΗΣ</v>
      </c>
      <c r="I6720" s="53">
        <f>INDEX(Δεδομένα!E$1:E$13,MATCH('2021'!H6720,Δεδομένα!D$1:D$13,0))</f>
        <v>12</v>
      </c>
      <c r="J6720" s="4">
        <v>44387</v>
      </c>
      <c r="K6720" s="3" t="s">
        <v>490</v>
      </c>
      <c r="L6720" s="17" t="str">
        <f t="shared" si="544"/>
        <v>10/07/2021 16:00</v>
      </c>
      <c r="M6720" s="4">
        <v>44387</v>
      </c>
      <c r="N6720" s="3" t="s">
        <v>415</v>
      </c>
      <c r="O6720" s="17" t="str">
        <f t="shared" si="545"/>
        <v>10/07/2021 16:40</v>
      </c>
      <c r="P6720" s="24">
        <f t="shared" si="546"/>
        <v>2.7777777781011537E-2</v>
      </c>
      <c r="Q6720" s="28">
        <v>0</v>
      </c>
      <c r="R6720" s="27">
        <f t="shared" si="547"/>
        <v>40.000000004656613</v>
      </c>
      <c r="S6720" s="3" t="s">
        <v>4</v>
      </c>
      <c r="T6720" s="3" t="s">
        <v>6852</v>
      </c>
      <c r="U6720" s="3" t="s">
        <v>4</v>
      </c>
      <c r="V6720" s="3" t="s">
        <v>6900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0.05</v>
      </c>
      <c r="AD6720" s="5">
        <v>0</v>
      </c>
      <c r="AE6720" s="2">
        <v>2</v>
      </c>
      <c r="AF6720" s="2">
        <v>0</v>
      </c>
      <c r="AG6720" s="2">
        <v>0</v>
      </c>
      <c r="AH6720" s="2">
        <v>0</v>
      </c>
      <c r="AI6720" s="2">
        <v>0</v>
      </c>
      <c r="AJ6720" s="2">
        <v>1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0</v>
      </c>
    </row>
    <row r="6721" spans="1:46" x14ac:dyDescent="0.2">
      <c r="A6721" s="2">
        <v>1692061</v>
      </c>
      <c r="B6721" s="2">
        <v>871360</v>
      </c>
      <c r="C6721" s="10">
        <v>23.697891829564</v>
      </c>
      <c r="D6721" s="10">
        <v>35.467805504497299</v>
      </c>
      <c r="E6721" s="19" t="s">
        <v>6851</v>
      </c>
      <c r="F6721" s="46">
        <f>INDEX(Δεδομένα!$P:$P,MATCH('2021'!E6721,Δεδομένα!$O:$O,0))</f>
        <v>217</v>
      </c>
      <c r="G6721" s="49" t="s">
        <v>6844</v>
      </c>
      <c r="H6721" s="51" t="str">
        <f>INDEX(Δεδομένα!B$1:B$51,MATCH('2021'!G6721,Δεδομένα!A$1:A$51,0))</f>
        <v>ΚΡΗΤΗΣ</v>
      </c>
      <c r="I6721" s="53">
        <f>INDEX(Δεδομένα!E$1:E$13,MATCH('2021'!H6721,Δεδομένα!D$1:D$13,0))</f>
        <v>12</v>
      </c>
      <c r="J6721" s="4">
        <v>44392</v>
      </c>
      <c r="K6721" s="3" t="s">
        <v>365</v>
      </c>
      <c r="L6721" s="17" t="str">
        <f t="shared" si="544"/>
        <v>15/07/2021 13:50</v>
      </c>
      <c r="M6721" s="4">
        <v>44392</v>
      </c>
      <c r="N6721" s="3" t="s">
        <v>1424</v>
      </c>
      <c r="O6721" s="17" t="str">
        <f t="shared" si="545"/>
        <v>15/07/2021 23:36</v>
      </c>
      <c r="P6721" s="24">
        <f t="shared" si="546"/>
        <v>0.40694444443943212</v>
      </c>
      <c r="Q6721" s="28">
        <v>0</v>
      </c>
      <c r="R6721" s="27">
        <f t="shared" si="547"/>
        <v>585.99999999278225</v>
      </c>
      <c r="S6721" s="3" t="s">
        <v>4</v>
      </c>
      <c r="T6721" s="3" t="s">
        <v>6852</v>
      </c>
      <c r="U6721" s="3" t="s">
        <v>6892</v>
      </c>
      <c r="V6721" s="3" t="s">
        <v>6893</v>
      </c>
      <c r="W6721" s="5">
        <v>0</v>
      </c>
      <c r="X6721" s="5">
        <v>0.05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2">
        <v>6</v>
      </c>
      <c r="AF6721" s="2">
        <v>0</v>
      </c>
      <c r="AG6721" s="2">
        <v>0</v>
      </c>
      <c r="AH6721" s="2">
        <v>0</v>
      </c>
      <c r="AI6721" s="2">
        <v>0</v>
      </c>
      <c r="AJ6721" s="2">
        <v>2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</row>
    <row r="6722" spans="1:46" x14ac:dyDescent="0.2">
      <c r="A6722" s="2">
        <v>1692104</v>
      </c>
      <c r="B6722" s="2">
        <v>871679</v>
      </c>
      <c r="C6722" s="10">
        <v>23.693023292084899</v>
      </c>
      <c r="D6722" s="10">
        <v>35.478395521142303</v>
      </c>
      <c r="E6722" s="19" t="s">
        <v>6851</v>
      </c>
      <c r="F6722" s="46">
        <f>INDEX(Δεδομένα!$P:$P,MATCH('2021'!E6722,Δεδομένα!$O:$O,0))</f>
        <v>217</v>
      </c>
      <c r="G6722" s="49" t="s">
        <v>6844</v>
      </c>
      <c r="H6722" s="51" t="str">
        <f>INDEX(Δεδομένα!B$1:B$51,MATCH('2021'!G6722,Δεδομένα!A$1:A$51,0))</f>
        <v>ΚΡΗΤΗΣ</v>
      </c>
      <c r="I6722" s="53">
        <f>INDEX(Δεδομένα!E$1:E$13,MATCH('2021'!H6722,Δεδομένα!D$1:D$13,0))</f>
        <v>12</v>
      </c>
      <c r="J6722" s="4">
        <v>44393</v>
      </c>
      <c r="K6722" s="3" t="s">
        <v>385</v>
      </c>
      <c r="L6722" s="17" t="str">
        <f t="shared" si="544"/>
        <v>16/07/2021 14:00</v>
      </c>
      <c r="M6722" s="4">
        <v>44395</v>
      </c>
      <c r="N6722" s="3" t="s">
        <v>535</v>
      </c>
      <c r="O6722" s="17" t="str">
        <f t="shared" si="545"/>
        <v>18/07/2021 09:30</v>
      </c>
      <c r="P6722" s="29">
        <f t="shared" si="546"/>
        <v>1.8125</v>
      </c>
      <c r="Q6722" s="30">
        <f>1*24</f>
        <v>24</v>
      </c>
      <c r="R6722" s="27">
        <f t="shared" si="547"/>
        <v>2610</v>
      </c>
      <c r="S6722" s="3" t="s">
        <v>4</v>
      </c>
      <c r="T6722" s="3" t="s">
        <v>6852</v>
      </c>
      <c r="U6722" s="3" t="s">
        <v>6892</v>
      </c>
      <c r="V6722" s="3" t="s">
        <v>6893</v>
      </c>
      <c r="W6722" s="5">
        <v>0</v>
      </c>
      <c r="X6722" s="5">
        <v>0</v>
      </c>
      <c r="Y6722" s="5">
        <v>0</v>
      </c>
      <c r="Z6722" s="5">
        <v>0</v>
      </c>
      <c r="AA6722" s="5">
        <v>0.9</v>
      </c>
      <c r="AB6722" s="5">
        <v>0.1</v>
      </c>
      <c r="AC6722" s="5">
        <v>0</v>
      </c>
      <c r="AD6722" s="5">
        <v>0</v>
      </c>
      <c r="AE6722" s="2">
        <v>16</v>
      </c>
      <c r="AF6722" s="2">
        <v>0</v>
      </c>
      <c r="AG6722" s="2">
        <v>0</v>
      </c>
      <c r="AH6722" s="2">
        <v>0</v>
      </c>
      <c r="AI6722" s="2">
        <v>0</v>
      </c>
      <c r="AJ6722" s="2">
        <v>8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</row>
    <row r="6723" spans="1:46" x14ac:dyDescent="0.2">
      <c r="A6723" s="2">
        <v>1692109</v>
      </c>
      <c r="B6723" s="2">
        <v>874044</v>
      </c>
      <c r="C6723" s="10">
        <v>23.532958507581</v>
      </c>
      <c r="D6723" s="10">
        <v>35.360148992058697</v>
      </c>
      <c r="E6723" s="19" t="s">
        <v>6851</v>
      </c>
      <c r="F6723" s="46">
        <f>INDEX(Δεδομένα!$P:$P,MATCH('2021'!E6723,Δεδομένα!$O:$O,0))</f>
        <v>217</v>
      </c>
      <c r="G6723" s="49" t="s">
        <v>6844</v>
      </c>
      <c r="H6723" s="51" t="str">
        <f>INDEX(Δεδομένα!B$1:B$51,MATCH('2021'!G6723,Δεδομένα!A$1:A$51,0))</f>
        <v>ΚΡΗΤΗΣ</v>
      </c>
      <c r="I6723" s="53">
        <f>INDEX(Δεδομένα!E$1:E$13,MATCH('2021'!H6723,Δεδομένα!D$1:D$13,0))</f>
        <v>12</v>
      </c>
      <c r="J6723" s="4">
        <v>44401</v>
      </c>
      <c r="K6723" s="3" t="s">
        <v>649</v>
      </c>
      <c r="L6723" s="17" t="str">
        <f t="shared" si="544"/>
        <v>24/07/2021 11:08</v>
      </c>
      <c r="M6723" s="4">
        <v>44401</v>
      </c>
      <c r="N6723" s="3" t="s">
        <v>523</v>
      </c>
      <c r="O6723" s="17" t="str">
        <f t="shared" si="545"/>
        <v>24/07/2021 20:08</v>
      </c>
      <c r="P6723" s="24">
        <f t="shared" si="546"/>
        <v>0.375</v>
      </c>
      <c r="Q6723" s="28">
        <v>0</v>
      </c>
      <c r="R6723" s="27">
        <f t="shared" si="547"/>
        <v>540</v>
      </c>
      <c r="S6723" s="3" t="s">
        <v>4</v>
      </c>
      <c r="T6723" s="3" t="s">
        <v>6852</v>
      </c>
      <c r="U6723" s="3" t="s">
        <v>4</v>
      </c>
      <c r="V6723" s="3" t="s">
        <v>6901</v>
      </c>
      <c r="W6723" s="5">
        <v>0</v>
      </c>
      <c r="X6723" s="5">
        <v>0</v>
      </c>
      <c r="Y6723" s="5">
        <v>0</v>
      </c>
      <c r="Z6723" s="5">
        <v>1</v>
      </c>
      <c r="AA6723" s="5">
        <v>0</v>
      </c>
      <c r="AB6723" s="5">
        <v>1</v>
      </c>
      <c r="AC6723" s="5">
        <v>0</v>
      </c>
      <c r="AD6723" s="5">
        <v>0</v>
      </c>
      <c r="AE6723" s="2">
        <v>11</v>
      </c>
      <c r="AF6723" s="2">
        <v>0</v>
      </c>
      <c r="AG6723" s="2">
        <v>0</v>
      </c>
      <c r="AH6723" s="2">
        <v>0</v>
      </c>
      <c r="AI6723" s="2">
        <v>0</v>
      </c>
      <c r="AJ6723" s="2">
        <v>5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0</v>
      </c>
    </row>
    <row r="6724" spans="1:46" x14ac:dyDescent="0.2">
      <c r="A6724" s="2">
        <v>1692111</v>
      </c>
      <c r="B6724" s="2">
        <v>874542</v>
      </c>
      <c r="C6724" s="10">
        <v>23.605244003902701</v>
      </c>
      <c r="D6724" s="10">
        <v>35.474386871870898</v>
      </c>
      <c r="E6724" s="19" t="s">
        <v>6851</v>
      </c>
      <c r="F6724" s="46">
        <f>INDEX(Δεδομένα!$P:$P,MATCH('2021'!E6724,Δεδομένα!$O:$O,0))</f>
        <v>217</v>
      </c>
      <c r="G6724" s="49" t="s">
        <v>6844</v>
      </c>
      <c r="H6724" s="51" t="str">
        <f>INDEX(Δεδομένα!B$1:B$51,MATCH('2021'!G6724,Δεδομένα!A$1:A$51,0))</f>
        <v>ΚΡΗΤΗΣ</v>
      </c>
      <c r="I6724" s="53">
        <f>INDEX(Δεδομένα!E$1:E$13,MATCH('2021'!H6724,Δεδομένα!D$1:D$13,0))</f>
        <v>12</v>
      </c>
      <c r="J6724" s="4">
        <v>44403</v>
      </c>
      <c r="K6724" s="3" t="s">
        <v>6902</v>
      </c>
      <c r="L6724" s="17" t="str">
        <f t="shared" si="544"/>
        <v>26/07/2021 02:14</v>
      </c>
      <c r="M6724" s="4">
        <v>44403</v>
      </c>
      <c r="N6724" s="3" t="s">
        <v>5652</v>
      </c>
      <c r="O6724" s="17" t="str">
        <f t="shared" si="545"/>
        <v>26/07/2021 04:00</v>
      </c>
      <c r="P6724" s="24">
        <f t="shared" si="546"/>
        <v>7.3611111110949423E-2</v>
      </c>
      <c r="Q6724" s="28">
        <v>0</v>
      </c>
      <c r="R6724" s="27">
        <f t="shared" si="547"/>
        <v>105.99999999976717</v>
      </c>
      <c r="S6724" s="3" t="s">
        <v>4</v>
      </c>
      <c r="T6724" s="3" t="s">
        <v>6852</v>
      </c>
      <c r="U6724" s="3" t="s">
        <v>3759</v>
      </c>
      <c r="V6724" s="3" t="s">
        <v>6865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0.1</v>
      </c>
      <c r="AC6724" s="5">
        <v>0</v>
      </c>
      <c r="AD6724" s="5">
        <v>0</v>
      </c>
      <c r="AE6724" s="2">
        <v>2</v>
      </c>
      <c r="AF6724" s="2">
        <v>0</v>
      </c>
      <c r="AG6724" s="2">
        <v>0</v>
      </c>
      <c r="AH6724" s="2">
        <v>0</v>
      </c>
      <c r="AI6724" s="2">
        <v>0</v>
      </c>
      <c r="AJ6724" s="2">
        <v>1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</row>
    <row r="6725" spans="1:46" x14ac:dyDescent="0.2">
      <c r="A6725" s="2">
        <v>1692112</v>
      </c>
      <c r="B6725" s="2">
        <v>874951</v>
      </c>
      <c r="C6725" s="10">
        <v>23.744690215266701</v>
      </c>
      <c r="D6725" s="10">
        <v>35.471372207061997</v>
      </c>
      <c r="E6725" s="19" t="s">
        <v>6851</v>
      </c>
      <c r="F6725" s="46">
        <f>INDEX(Δεδομένα!$P:$P,MATCH('2021'!E6725,Δεδομένα!$O:$O,0))</f>
        <v>217</v>
      </c>
      <c r="G6725" s="49" t="s">
        <v>6844</v>
      </c>
      <c r="H6725" s="51" t="str">
        <f>INDEX(Δεδομένα!B$1:B$51,MATCH('2021'!G6725,Δεδομένα!A$1:A$51,0))</f>
        <v>ΚΡΗΤΗΣ</v>
      </c>
      <c r="I6725" s="53">
        <f>INDEX(Δεδομένα!E$1:E$13,MATCH('2021'!H6725,Δεδομένα!D$1:D$13,0))</f>
        <v>12</v>
      </c>
      <c r="J6725" s="4">
        <v>44404</v>
      </c>
      <c r="K6725" s="3" t="s">
        <v>196</v>
      </c>
      <c r="L6725" s="17" t="str">
        <f t="shared" si="544"/>
        <v>27/07/2021 14:15</v>
      </c>
      <c r="M6725" s="4">
        <v>44405</v>
      </c>
      <c r="N6725" s="3" t="s">
        <v>1558</v>
      </c>
      <c r="O6725" s="17" t="str">
        <f t="shared" si="545"/>
        <v>28/07/2021 22:10</v>
      </c>
      <c r="P6725" s="29">
        <f t="shared" si="546"/>
        <v>1.3298611111094942</v>
      </c>
      <c r="Q6725" s="30">
        <f>1*24</f>
        <v>24</v>
      </c>
      <c r="R6725" s="27">
        <f t="shared" si="547"/>
        <v>1914.9999999976717</v>
      </c>
      <c r="S6725" s="3" t="s">
        <v>4</v>
      </c>
      <c r="T6725" s="3" t="s">
        <v>6847</v>
      </c>
      <c r="U6725" s="3" t="s">
        <v>4</v>
      </c>
      <c r="V6725" s="3" t="s">
        <v>6903</v>
      </c>
      <c r="W6725" s="5">
        <v>0</v>
      </c>
      <c r="X6725" s="5">
        <v>10</v>
      </c>
      <c r="Y6725" s="5">
        <v>0</v>
      </c>
      <c r="Z6725" s="5">
        <v>100</v>
      </c>
      <c r="AA6725" s="5">
        <v>0</v>
      </c>
      <c r="AB6725" s="5">
        <v>20</v>
      </c>
      <c r="AC6725" s="5">
        <v>0</v>
      </c>
      <c r="AD6725" s="5">
        <v>0</v>
      </c>
      <c r="AE6725" s="2">
        <v>30</v>
      </c>
      <c r="AF6725" s="2">
        <v>20</v>
      </c>
      <c r="AG6725" s="2">
        <v>0</v>
      </c>
      <c r="AH6725" s="2">
        <v>0</v>
      </c>
      <c r="AI6725" s="2">
        <v>0</v>
      </c>
      <c r="AJ6725" s="2">
        <v>15</v>
      </c>
      <c r="AK6725" s="2">
        <v>0</v>
      </c>
      <c r="AL6725" s="2">
        <v>0</v>
      </c>
      <c r="AM6725" s="2">
        <v>0</v>
      </c>
      <c r="AN6725" s="2">
        <v>1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</row>
    <row r="6726" spans="1:46" x14ac:dyDescent="0.2">
      <c r="A6726" s="2">
        <v>1699625</v>
      </c>
      <c r="B6726" s="2">
        <v>877545</v>
      </c>
      <c r="D6726" s="2"/>
      <c r="E6726" s="19" t="s">
        <v>6851</v>
      </c>
      <c r="F6726" s="46">
        <f>INDEX(Δεδομένα!$P:$P,MATCH('2021'!E6726,Δεδομένα!$O:$O,0))</f>
        <v>217</v>
      </c>
      <c r="G6726" s="49" t="s">
        <v>6844</v>
      </c>
      <c r="H6726" s="51" t="str">
        <f>INDEX(Δεδομένα!B$1:B$51,MATCH('2021'!G6726,Δεδομένα!A$1:A$51,0))</f>
        <v>ΚΡΗΤΗΣ</v>
      </c>
      <c r="I6726" s="53">
        <f>INDEX(Δεδομένα!E$1:E$13,MATCH('2021'!H6726,Δεδομένα!D$1:D$13,0))</f>
        <v>12</v>
      </c>
      <c r="J6726" s="4">
        <v>44411</v>
      </c>
      <c r="K6726" s="3" t="s">
        <v>490</v>
      </c>
      <c r="L6726" s="17" t="str">
        <f t="shared" si="544"/>
        <v>03/08/2021 16:00</v>
      </c>
      <c r="M6726" s="4">
        <v>44411</v>
      </c>
      <c r="N6726" s="3" t="s">
        <v>422</v>
      </c>
      <c r="O6726" s="17" t="str">
        <f t="shared" si="545"/>
        <v>03/08/2021 18:34</v>
      </c>
      <c r="P6726" s="24">
        <f t="shared" si="546"/>
        <v>0.10694444444379769</v>
      </c>
      <c r="Q6726" s="28">
        <v>0</v>
      </c>
      <c r="R6726" s="27">
        <f t="shared" si="547"/>
        <v>153.99999999906868</v>
      </c>
      <c r="S6726" s="3" t="s">
        <v>4</v>
      </c>
      <c r="T6726" s="3" t="s">
        <v>6852</v>
      </c>
      <c r="U6726" s="3" t="s">
        <v>4</v>
      </c>
      <c r="V6726" s="3" t="s">
        <v>6900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0.01</v>
      </c>
      <c r="AC6726" s="5">
        <v>0</v>
      </c>
      <c r="AD6726" s="5">
        <v>0</v>
      </c>
      <c r="AE6726" s="2">
        <v>4</v>
      </c>
      <c r="AF6726" s="2">
        <v>0</v>
      </c>
      <c r="AG6726" s="2">
        <v>0</v>
      </c>
      <c r="AH6726" s="2">
        <v>0</v>
      </c>
      <c r="AI6726" s="2">
        <v>0</v>
      </c>
      <c r="AJ6726" s="2">
        <v>2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</row>
    <row r="6727" spans="1:46" x14ac:dyDescent="0.2">
      <c r="A6727" s="2">
        <v>1699626</v>
      </c>
      <c r="B6727" s="2">
        <v>880786</v>
      </c>
      <c r="C6727" s="10">
        <v>23.599475284794298</v>
      </c>
      <c r="D6727" s="10">
        <v>35.464660806953397</v>
      </c>
      <c r="E6727" s="19" t="s">
        <v>6851</v>
      </c>
      <c r="F6727" s="46">
        <f>INDEX(Δεδομένα!$P:$P,MATCH('2021'!E6727,Δεδομένα!$O:$O,0))</f>
        <v>217</v>
      </c>
      <c r="G6727" s="49" t="s">
        <v>6844</v>
      </c>
      <c r="H6727" s="51" t="str">
        <f>INDEX(Δεδομένα!B$1:B$51,MATCH('2021'!G6727,Δεδομένα!A$1:A$51,0))</f>
        <v>ΚΡΗΤΗΣ</v>
      </c>
      <c r="I6727" s="53">
        <f>INDEX(Δεδομένα!E$1:E$13,MATCH('2021'!H6727,Δεδομένα!D$1:D$13,0))</f>
        <v>12</v>
      </c>
      <c r="J6727" s="4">
        <v>44416</v>
      </c>
      <c r="K6727" s="3" t="s">
        <v>474</v>
      </c>
      <c r="L6727" s="17" t="str">
        <f t="shared" si="544"/>
        <v>08/08/2021 16:50</v>
      </c>
      <c r="M6727" s="4">
        <v>44418</v>
      </c>
      <c r="N6727" s="3" t="s">
        <v>535</v>
      </c>
      <c r="O6727" s="17" t="str">
        <f t="shared" si="545"/>
        <v>10/08/2021 09:30</v>
      </c>
      <c r="P6727" s="29">
        <f t="shared" si="546"/>
        <v>1.6944444444452529</v>
      </c>
      <c r="Q6727" s="30">
        <f>1*24</f>
        <v>24</v>
      </c>
      <c r="R6727" s="27">
        <f t="shared" si="547"/>
        <v>2440.0000000011642</v>
      </c>
      <c r="S6727" s="3" t="s">
        <v>4</v>
      </c>
      <c r="T6727" s="3" t="s">
        <v>6852</v>
      </c>
      <c r="U6727" s="3" t="s">
        <v>3759</v>
      </c>
      <c r="V6727" s="3" t="s">
        <v>6865</v>
      </c>
      <c r="W6727" s="5">
        <v>0</v>
      </c>
      <c r="X6727" s="5">
        <v>3</v>
      </c>
      <c r="Y6727" s="5">
        <v>0</v>
      </c>
      <c r="Z6727" s="5">
        <v>10</v>
      </c>
      <c r="AA6727" s="5">
        <v>0</v>
      </c>
      <c r="AB6727" s="5">
        <v>2</v>
      </c>
      <c r="AC6727" s="5">
        <v>0</v>
      </c>
      <c r="AD6727" s="5">
        <v>0</v>
      </c>
      <c r="AE6727" s="2">
        <v>32</v>
      </c>
      <c r="AF6727" s="2">
        <v>8</v>
      </c>
      <c r="AG6727" s="2">
        <v>0</v>
      </c>
      <c r="AH6727" s="2">
        <v>4</v>
      </c>
      <c r="AI6727" s="2">
        <v>0</v>
      </c>
      <c r="AJ6727" s="2">
        <v>14</v>
      </c>
      <c r="AK6727" s="2">
        <v>0</v>
      </c>
      <c r="AL6727" s="2">
        <v>1</v>
      </c>
      <c r="AM6727" s="2">
        <v>1</v>
      </c>
      <c r="AN6727" s="2">
        <v>1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</row>
    <row r="6728" spans="1:46" x14ac:dyDescent="0.2">
      <c r="A6728" s="2">
        <v>1699631</v>
      </c>
      <c r="B6728" s="2">
        <v>882905</v>
      </c>
      <c r="C6728" s="10">
        <v>23.637833185671902</v>
      </c>
      <c r="D6728" s="10">
        <v>35.477101909055001</v>
      </c>
      <c r="E6728" s="19" t="s">
        <v>6851</v>
      </c>
      <c r="F6728" s="46">
        <f>INDEX(Δεδομένα!$P:$P,MATCH('2021'!E6728,Δεδομένα!$O:$O,0))</f>
        <v>217</v>
      </c>
      <c r="G6728" s="49" t="s">
        <v>6844</v>
      </c>
      <c r="H6728" s="51" t="str">
        <f>INDEX(Δεδομένα!B$1:B$51,MATCH('2021'!G6728,Δεδομένα!A$1:A$51,0))</f>
        <v>ΚΡΗΤΗΣ</v>
      </c>
      <c r="I6728" s="53">
        <f>INDEX(Δεδομένα!E$1:E$13,MATCH('2021'!H6728,Δεδομένα!D$1:D$13,0))</f>
        <v>12</v>
      </c>
      <c r="J6728" s="4">
        <v>44422</v>
      </c>
      <c r="K6728" s="3" t="s">
        <v>486</v>
      </c>
      <c r="L6728" s="17" t="str">
        <f t="shared" si="544"/>
        <v>14/08/2021 13:45</v>
      </c>
      <c r="M6728" s="4">
        <v>44422</v>
      </c>
      <c r="N6728" s="3" t="s">
        <v>590</v>
      </c>
      <c r="O6728" s="17" t="str">
        <f t="shared" si="545"/>
        <v>14/08/2021 15:25</v>
      </c>
      <c r="P6728" s="24">
        <f t="shared" si="546"/>
        <v>6.9444444445252884E-2</v>
      </c>
      <c r="Q6728" s="28">
        <v>0</v>
      </c>
      <c r="R6728" s="27">
        <f t="shared" si="547"/>
        <v>100.00000000116415</v>
      </c>
      <c r="S6728" s="3" t="s">
        <v>4</v>
      </c>
      <c r="T6728" s="3" t="s">
        <v>6852</v>
      </c>
      <c r="U6728" s="3" t="s">
        <v>6881</v>
      </c>
      <c r="V6728" s="3" t="s">
        <v>6882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0.1</v>
      </c>
      <c r="AC6728" s="5">
        <v>0</v>
      </c>
      <c r="AD6728" s="5">
        <v>0</v>
      </c>
      <c r="AE6728" s="2">
        <v>4</v>
      </c>
      <c r="AF6728" s="2">
        <v>0</v>
      </c>
      <c r="AG6728" s="2">
        <v>0</v>
      </c>
      <c r="AH6728" s="2">
        <v>0</v>
      </c>
      <c r="AI6728" s="2">
        <v>0</v>
      </c>
      <c r="AJ6728" s="2">
        <v>2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</row>
    <row r="6729" spans="1:46" x14ac:dyDescent="0.2">
      <c r="A6729" s="2">
        <v>1699640</v>
      </c>
      <c r="B6729" s="2">
        <v>884756</v>
      </c>
      <c r="C6729" s="10">
        <v>23.7729511056177</v>
      </c>
      <c r="D6729" s="10">
        <v>35.450857209159899</v>
      </c>
      <c r="E6729" s="19" t="s">
        <v>6851</v>
      </c>
      <c r="F6729" s="46">
        <f>INDEX(Δεδομένα!$P:$P,MATCH('2021'!E6729,Δεδομένα!$O:$O,0))</f>
        <v>217</v>
      </c>
      <c r="G6729" s="49" t="s">
        <v>6844</v>
      </c>
      <c r="H6729" s="51" t="str">
        <f>INDEX(Δεδομένα!B$1:B$51,MATCH('2021'!G6729,Δεδομένα!A$1:A$51,0))</f>
        <v>ΚΡΗΤΗΣ</v>
      </c>
      <c r="I6729" s="53">
        <f>INDEX(Δεδομένα!E$1:E$13,MATCH('2021'!H6729,Δεδομένα!D$1:D$13,0))</f>
        <v>12</v>
      </c>
      <c r="J6729" s="4">
        <v>44429</v>
      </c>
      <c r="K6729" s="3" t="s">
        <v>1541</v>
      </c>
      <c r="L6729" s="17" t="str">
        <f t="shared" si="544"/>
        <v>21/08/2021 02:45</v>
      </c>
      <c r="M6729" s="4">
        <v>44429</v>
      </c>
      <c r="N6729" s="3" t="s">
        <v>6904</v>
      </c>
      <c r="O6729" s="17" t="str">
        <f t="shared" si="545"/>
        <v>21/08/2021 05:49</v>
      </c>
      <c r="P6729" s="24">
        <f t="shared" si="546"/>
        <v>0.12777777777228039</v>
      </c>
      <c r="Q6729" s="28">
        <v>0</v>
      </c>
      <c r="R6729" s="27">
        <f t="shared" si="547"/>
        <v>183.99999999208376</v>
      </c>
      <c r="S6729" s="3" t="s">
        <v>4</v>
      </c>
      <c r="T6729" s="3" t="s">
        <v>6847</v>
      </c>
      <c r="U6729" s="3" t="s">
        <v>6905</v>
      </c>
      <c r="V6729" s="3" t="s">
        <v>6906</v>
      </c>
      <c r="W6729" s="5">
        <v>0</v>
      </c>
      <c r="X6729" s="5">
        <v>0.3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2">
        <v>8</v>
      </c>
      <c r="AF6729" s="2">
        <v>0</v>
      </c>
      <c r="AG6729" s="2">
        <v>0</v>
      </c>
      <c r="AH6729" s="2">
        <v>0</v>
      </c>
      <c r="AI6729" s="2">
        <v>0</v>
      </c>
      <c r="AJ6729" s="2">
        <v>4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</row>
    <row r="6730" spans="1:46" x14ac:dyDescent="0.2">
      <c r="A6730" s="2">
        <v>1699636</v>
      </c>
      <c r="B6730" s="2">
        <v>885062</v>
      </c>
      <c r="C6730" s="10">
        <v>23.586841508280099</v>
      </c>
      <c r="D6730" s="10">
        <v>35.4522628249441</v>
      </c>
      <c r="E6730" s="19" t="s">
        <v>6851</v>
      </c>
      <c r="F6730" s="46">
        <f>INDEX(Δεδομένα!$P:$P,MATCH('2021'!E6730,Δεδομένα!$O:$O,0))</f>
        <v>217</v>
      </c>
      <c r="G6730" s="49" t="s">
        <v>6844</v>
      </c>
      <c r="H6730" s="51" t="str">
        <f>INDEX(Δεδομένα!B$1:B$51,MATCH('2021'!G6730,Δεδομένα!A$1:A$51,0))</f>
        <v>ΚΡΗΤΗΣ</v>
      </c>
      <c r="I6730" s="53">
        <f>INDEX(Δεδομένα!E$1:E$13,MATCH('2021'!H6730,Δεδομένα!D$1:D$13,0))</f>
        <v>12</v>
      </c>
      <c r="J6730" s="4">
        <v>44430</v>
      </c>
      <c r="K6730" s="3" t="s">
        <v>6907</v>
      </c>
      <c r="L6730" s="17" t="str">
        <f t="shared" si="544"/>
        <v>22/08/2021 08:39</v>
      </c>
      <c r="M6730" s="4">
        <v>44430</v>
      </c>
      <c r="N6730" s="3" t="s">
        <v>3945</v>
      </c>
      <c r="O6730" s="17" t="str">
        <f t="shared" si="545"/>
        <v>22/08/2021 09:23</v>
      </c>
      <c r="P6730" s="24">
        <f t="shared" si="546"/>
        <v>3.0555555553291924E-2</v>
      </c>
      <c r="Q6730" s="28">
        <v>0</v>
      </c>
      <c r="R6730" s="27">
        <f t="shared" si="547"/>
        <v>43.999999996740371</v>
      </c>
      <c r="S6730" s="3" t="s">
        <v>4</v>
      </c>
      <c r="T6730" s="3" t="s">
        <v>6852</v>
      </c>
      <c r="U6730" s="3" t="s">
        <v>3759</v>
      </c>
      <c r="V6730" s="3" t="s">
        <v>6865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0.05</v>
      </c>
      <c r="AC6730" s="5">
        <v>0</v>
      </c>
      <c r="AD6730" s="5">
        <v>0</v>
      </c>
      <c r="AE6730" s="2">
        <v>2</v>
      </c>
      <c r="AF6730" s="2">
        <v>0</v>
      </c>
      <c r="AG6730" s="2">
        <v>0</v>
      </c>
      <c r="AH6730" s="2">
        <v>0</v>
      </c>
      <c r="AI6730" s="2">
        <v>0</v>
      </c>
      <c r="AJ6730" s="2">
        <v>1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</row>
    <row r="6731" spans="1:46" x14ac:dyDescent="0.2">
      <c r="A6731" s="2">
        <v>1713784</v>
      </c>
      <c r="B6731" s="2">
        <v>893036</v>
      </c>
      <c r="C6731" s="10">
        <v>23.649811252651102</v>
      </c>
      <c r="D6731" s="10">
        <v>35.458465521649799</v>
      </c>
      <c r="E6731" s="19" t="s">
        <v>6851</v>
      </c>
      <c r="F6731" s="46">
        <f>INDEX(Δεδομένα!$P:$P,MATCH('2021'!E6731,Δεδομένα!$O:$O,0))</f>
        <v>217</v>
      </c>
      <c r="G6731" s="49" t="s">
        <v>6844</v>
      </c>
      <c r="H6731" s="51" t="str">
        <f>INDEX(Δεδομένα!B$1:B$51,MATCH('2021'!G6731,Δεδομένα!A$1:A$51,0))</f>
        <v>ΚΡΗΤΗΣ</v>
      </c>
      <c r="I6731" s="53">
        <f>INDEX(Δεδομένα!E$1:E$13,MATCH('2021'!H6731,Δεδομένα!D$1:D$13,0))</f>
        <v>12</v>
      </c>
      <c r="J6731" s="4">
        <v>44459</v>
      </c>
      <c r="K6731" s="3" t="s">
        <v>153</v>
      </c>
      <c r="L6731" s="17" t="str">
        <f t="shared" si="544"/>
        <v>20/09/2021 12:32</v>
      </c>
      <c r="M6731" s="4">
        <v>44459</v>
      </c>
      <c r="N6731" s="3" t="s">
        <v>555</v>
      </c>
      <c r="O6731" s="17" t="str">
        <f t="shared" si="545"/>
        <v>20/09/2021 13:30</v>
      </c>
      <c r="P6731" s="24">
        <f t="shared" si="546"/>
        <v>4.0277777778101154E-2</v>
      </c>
      <c r="Q6731" s="28">
        <v>0</v>
      </c>
      <c r="R6731" s="27">
        <f t="shared" si="547"/>
        <v>58.000000000465661</v>
      </c>
      <c r="S6731" s="3" t="s">
        <v>4</v>
      </c>
      <c r="T6731" s="3" t="s">
        <v>6852</v>
      </c>
      <c r="U6731" s="3" t="s">
        <v>4</v>
      </c>
      <c r="V6731" s="3" t="s">
        <v>6908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0.02</v>
      </c>
      <c r="AD6731" s="5">
        <v>0</v>
      </c>
      <c r="AE6731" s="2">
        <v>3</v>
      </c>
      <c r="AF6731" s="2">
        <v>0</v>
      </c>
      <c r="AG6731" s="2">
        <v>0</v>
      </c>
      <c r="AH6731" s="2">
        <v>0</v>
      </c>
      <c r="AI6731" s="2">
        <v>0</v>
      </c>
      <c r="AJ6731" s="2">
        <v>1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</row>
    <row r="6732" spans="1:46" x14ac:dyDescent="0.2">
      <c r="A6732" s="2">
        <v>1713786</v>
      </c>
      <c r="B6732" s="2">
        <v>893596</v>
      </c>
      <c r="C6732" s="10">
        <v>23.743429649905998</v>
      </c>
      <c r="D6732" s="10">
        <v>35.506348538905499</v>
      </c>
      <c r="E6732" s="19" t="s">
        <v>6851</v>
      </c>
      <c r="F6732" s="46">
        <f>INDEX(Δεδομένα!$P:$P,MATCH('2021'!E6732,Δεδομένα!$O:$O,0))</f>
        <v>217</v>
      </c>
      <c r="G6732" s="49" t="s">
        <v>6844</v>
      </c>
      <c r="H6732" s="51" t="str">
        <f>INDEX(Δεδομένα!B$1:B$51,MATCH('2021'!G6732,Δεδομένα!A$1:A$51,0))</f>
        <v>ΚΡΗΤΗΣ</v>
      </c>
      <c r="I6732" s="53">
        <f>INDEX(Δεδομένα!E$1:E$13,MATCH('2021'!H6732,Δεδομένα!D$1:D$13,0))</f>
        <v>12</v>
      </c>
      <c r="J6732" s="4">
        <v>44462</v>
      </c>
      <c r="K6732" s="3" t="s">
        <v>885</v>
      </c>
      <c r="L6732" s="17" t="str">
        <f t="shared" si="544"/>
        <v>23/09/2021 15:11</v>
      </c>
      <c r="M6732" s="4">
        <v>44464</v>
      </c>
      <c r="N6732" s="3" t="s">
        <v>1488</v>
      </c>
      <c r="O6732" s="17" t="str">
        <f t="shared" si="545"/>
        <v>25/09/2021 22:15</v>
      </c>
      <c r="P6732" s="29">
        <f t="shared" si="546"/>
        <v>2.2944444444437977</v>
      </c>
      <c r="Q6732" s="30">
        <f>2*24</f>
        <v>48</v>
      </c>
      <c r="R6732" s="27">
        <f t="shared" si="547"/>
        <v>3303.9999999990687</v>
      </c>
      <c r="S6732" s="3" t="s">
        <v>4</v>
      </c>
      <c r="T6732" s="3" t="s">
        <v>6847</v>
      </c>
      <c r="U6732" s="3" t="s">
        <v>4</v>
      </c>
      <c r="V6732" s="3" t="s">
        <v>6909</v>
      </c>
      <c r="W6732" s="5">
        <v>0</v>
      </c>
      <c r="X6732" s="5">
        <v>10</v>
      </c>
      <c r="Y6732" s="5">
        <v>0</v>
      </c>
      <c r="Z6732" s="5">
        <v>15</v>
      </c>
      <c r="AA6732" s="5">
        <v>0</v>
      </c>
      <c r="AB6732" s="5">
        <v>5</v>
      </c>
      <c r="AC6732" s="5">
        <v>0</v>
      </c>
      <c r="AD6732" s="5">
        <v>0</v>
      </c>
      <c r="AE6732" s="2">
        <v>30</v>
      </c>
      <c r="AF6732" s="2">
        <v>6</v>
      </c>
      <c r="AG6732" s="2">
        <v>0</v>
      </c>
      <c r="AH6732" s="2">
        <v>0</v>
      </c>
      <c r="AI6732" s="2">
        <v>0</v>
      </c>
      <c r="AJ6732" s="2">
        <v>15</v>
      </c>
      <c r="AK6732" s="2">
        <v>0</v>
      </c>
      <c r="AL6732" s="2">
        <v>0</v>
      </c>
      <c r="AM6732" s="2">
        <v>0</v>
      </c>
      <c r="AN6732" s="2">
        <v>1</v>
      </c>
      <c r="AO6732" s="2">
        <v>0</v>
      </c>
      <c r="AP6732" s="2">
        <v>0</v>
      </c>
      <c r="AQ6732" s="2">
        <v>0</v>
      </c>
      <c r="AR6732" s="2">
        <v>0</v>
      </c>
      <c r="AS6732" s="2">
        <v>0</v>
      </c>
      <c r="AT6732" s="2">
        <v>0</v>
      </c>
    </row>
    <row r="6733" spans="1:46" x14ac:dyDescent="0.2">
      <c r="A6733" s="2">
        <v>1714575</v>
      </c>
      <c r="B6733" s="2">
        <v>897002</v>
      </c>
      <c r="E6733" s="19" t="s">
        <v>6851</v>
      </c>
      <c r="F6733" s="46">
        <f>INDEX(Δεδομένα!$P:$P,MATCH('2021'!E6733,Δεδομένα!$O:$O,0))</f>
        <v>217</v>
      </c>
      <c r="G6733" s="49" t="s">
        <v>6844</v>
      </c>
      <c r="H6733" s="51" t="str">
        <f>INDEX(Δεδομένα!B$1:B$51,MATCH('2021'!G6733,Δεδομένα!A$1:A$51,0))</f>
        <v>ΚΡΗΤΗΣ</v>
      </c>
      <c r="I6733" s="53">
        <f>INDEX(Δεδομένα!E$1:E$13,MATCH('2021'!H6733,Δεδομένα!D$1:D$13,0))</f>
        <v>12</v>
      </c>
      <c r="J6733" s="4">
        <v>44475</v>
      </c>
      <c r="K6733" s="3" t="s">
        <v>793</v>
      </c>
      <c r="L6733" s="17" t="str">
        <f t="shared" si="544"/>
        <v>06/10/2021 07:30</v>
      </c>
      <c r="M6733" s="4">
        <v>44475</v>
      </c>
      <c r="N6733" s="3" t="s">
        <v>2292</v>
      </c>
      <c r="O6733" s="17" t="str">
        <f t="shared" si="545"/>
        <v>06/10/2021 07:31</v>
      </c>
      <c r="P6733" s="24">
        <f t="shared" si="546"/>
        <v>6.944444467080757E-4</v>
      </c>
      <c r="Q6733" s="28">
        <v>0</v>
      </c>
      <c r="R6733" s="27">
        <f t="shared" si="547"/>
        <v>1.000000003259629</v>
      </c>
      <c r="S6733" s="3" t="s">
        <v>4</v>
      </c>
      <c r="T6733" s="3" t="s">
        <v>6852</v>
      </c>
      <c r="U6733" s="3" t="s">
        <v>4</v>
      </c>
      <c r="V6733" s="3" t="s">
        <v>6910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0.01</v>
      </c>
      <c r="AC6733" s="5">
        <v>0</v>
      </c>
      <c r="AD6733" s="5">
        <v>0</v>
      </c>
      <c r="AE6733" s="2">
        <v>2</v>
      </c>
      <c r="AF6733" s="2">
        <v>0</v>
      </c>
      <c r="AG6733" s="2">
        <v>0</v>
      </c>
      <c r="AH6733" s="2">
        <v>0</v>
      </c>
      <c r="AI6733" s="2">
        <v>0</v>
      </c>
      <c r="AJ6733" s="2">
        <v>1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</row>
    <row r="6734" spans="1:46" x14ac:dyDescent="0.2">
      <c r="A6734" s="2">
        <v>1714576</v>
      </c>
      <c r="B6734" s="2">
        <v>897377</v>
      </c>
      <c r="C6734" s="10">
        <v>23.708301643220601</v>
      </c>
      <c r="D6734" s="10">
        <v>35.401726601434397</v>
      </c>
      <c r="E6734" s="19" t="s">
        <v>6851</v>
      </c>
      <c r="F6734" s="46">
        <f>INDEX(Δεδομένα!$P:$P,MATCH('2021'!E6734,Δεδομένα!$O:$O,0))</f>
        <v>217</v>
      </c>
      <c r="G6734" s="49" t="s">
        <v>6844</v>
      </c>
      <c r="H6734" s="51" t="str">
        <f>INDEX(Δεδομένα!B$1:B$51,MATCH('2021'!G6734,Δεδομένα!A$1:A$51,0))</f>
        <v>ΚΡΗΤΗΣ</v>
      </c>
      <c r="I6734" s="53">
        <f>INDEX(Δεδομένα!E$1:E$13,MATCH('2021'!H6734,Δεδομένα!D$1:D$13,0))</f>
        <v>12</v>
      </c>
      <c r="J6734" s="4">
        <v>44476</v>
      </c>
      <c r="K6734" s="3" t="s">
        <v>214</v>
      </c>
      <c r="L6734" s="17" t="str">
        <f t="shared" si="544"/>
        <v>07/10/2021 12:00</v>
      </c>
      <c r="M6734" s="4">
        <v>44477</v>
      </c>
      <c r="N6734" s="3" t="s">
        <v>717</v>
      </c>
      <c r="O6734" s="17" t="str">
        <f t="shared" si="545"/>
        <v>08/10/2021 17:46</v>
      </c>
      <c r="P6734" s="29">
        <f t="shared" si="546"/>
        <v>1.2402777777751908</v>
      </c>
      <c r="Q6734" s="30">
        <f>1*24</f>
        <v>24</v>
      </c>
      <c r="R6734" s="27">
        <f t="shared" si="547"/>
        <v>1785.9999999962747</v>
      </c>
      <c r="S6734" s="3" t="s">
        <v>4</v>
      </c>
      <c r="T6734" s="3" t="s">
        <v>6852</v>
      </c>
      <c r="U6734" s="3" t="s">
        <v>4</v>
      </c>
      <c r="V6734" s="3" t="s">
        <v>6911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1</v>
      </c>
      <c r="AC6734" s="5">
        <v>0</v>
      </c>
      <c r="AD6734" s="5">
        <v>0</v>
      </c>
      <c r="AE6734" s="2">
        <v>14</v>
      </c>
      <c r="AF6734" s="2">
        <v>0</v>
      </c>
      <c r="AG6734" s="2">
        <v>0</v>
      </c>
      <c r="AH6734" s="2">
        <v>0</v>
      </c>
      <c r="AI6734" s="2">
        <v>0</v>
      </c>
      <c r="AJ6734" s="2">
        <v>7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</row>
    <row r="6735" spans="1:46" x14ac:dyDescent="0.2">
      <c r="A6735" s="2">
        <v>1714577</v>
      </c>
      <c r="B6735" s="2">
        <v>897899</v>
      </c>
      <c r="C6735" s="10">
        <v>23.8121113612005</v>
      </c>
      <c r="D6735" s="10">
        <v>35.490031308920798</v>
      </c>
      <c r="E6735" s="19" t="s">
        <v>6851</v>
      </c>
      <c r="F6735" s="46">
        <f>INDEX(Δεδομένα!$P:$P,MATCH('2021'!E6735,Δεδομένα!$O:$O,0))</f>
        <v>217</v>
      </c>
      <c r="G6735" s="49" t="s">
        <v>6844</v>
      </c>
      <c r="H6735" s="51" t="str">
        <f>INDEX(Δεδομένα!B$1:B$51,MATCH('2021'!G6735,Δεδομένα!A$1:A$51,0))</f>
        <v>ΚΡΗΤΗΣ</v>
      </c>
      <c r="I6735" s="53">
        <f>INDEX(Δεδομένα!E$1:E$13,MATCH('2021'!H6735,Δεδομένα!D$1:D$13,0))</f>
        <v>12</v>
      </c>
      <c r="J6735" s="4">
        <v>44477</v>
      </c>
      <c r="K6735" s="3" t="s">
        <v>13</v>
      </c>
      <c r="L6735" s="17" t="str">
        <f t="shared" si="544"/>
        <v>08/10/2021 18:50</v>
      </c>
      <c r="M6735" s="4">
        <v>44478</v>
      </c>
      <c r="N6735" s="3" t="s">
        <v>1696</v>
      </c>
      <c r="O6735" s="17" t="str">
        <f t="shared" si="545"/>
        <v>09/10/2021 09:20</v>
      </c>
      <c r="P6735" s="24">
        <f t="shared" si="546"/>
        <v>0.60416666667151731</v>
      </c>
      <c r="Q6735" s="28">
        <v>0</v>
      </c>
      <c r="R6735" s="27">
        <f t="shared" si="547"/>
        <v>870.00000000698492</v>
      </c>
      <c r="S6735" s="3" t="s">
        <v>4</v>
      </c>
      <c r="T6735" s="3" t="s">
        <v>6847</v>
      </c>
      <c r="U6735" s="3" t="s">
        <v>4</v>
      </c>
      <c r="V6735" s="3" t="s">
        <v>6912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0.01</v>
      </c>
      <c r="AD6735" s="5">
        <v>0</v>
      </c>
      <c r="AE6735" s="2">
        <v>8</v>
      </c>
      <c r="AF6735" s="2">
        <v>0</v>
      </c>
      <c r="AG6735" s="2">
        <v>0</v>
      </c>
      <c r="AH6735" s="2">
        <v>0</v>
      </c>
      <c r="AI6735" s="2">
        <v>0</v>
      </c>
      <c r="AJ6735" s="2">
        <v>4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</row>
    <row r="6736" spans="1:46" x14ac:dyDescent="0.2">
      <c r="A6736" s="2">
        <v>1714578</v>
      </c>
      <c r="B6736" s="2">
        <v>902294</v>
      </c>
      <c r="C6736" s="10">
        <v>23.589786395421601</v>
      </c>
      <c r="D6736" s="10">
        <v>35.479256235231503</v>
      </c>
      <c r="E6736" s="19" t="s">
        <v>6851</v>
      </c>
      <c r="F6736" s="46">
        <f>INDEX(Δεδομένα!$P:$P,MATCH('2021'!E6736,Δεδομένα!$O:$O,0))</f>
        <v>217</v>
      </c>
      <c r="G6736" s="49" t="s">
        <v>6844</v>
      </c>
      <c r="H6736" s="51" t="str">
        <f>INDEX(Δεδομένα!B$1:B$51,MATCH('2021'!G6736,Δεδομένα!A$1:A$51,0))</f>
        <v>ΚΡΗΤΗΣ</v>
      </c>
      <c r="I6736" s="53">
        <f>INDEX(Δεδομένα!E$1:E$13,MATCH('2021'!H6736,Δεδομένα!D$1:D$13,0))</f>
        <v>12</v>
      </c>
      <c r="J6736" s="4">
        <v>44487</v>
      </c>
      <c r="K6736" s="3" t="s">
        <v>767</v>
      </c>
      <c r="L6736" s="17" t="str">
        <f t="shared" si="544"/>
        <v>18/10/2021 14:28</v>
      </c>
      <c r="M6736" s="4">
        <v>44487</v>
      </c>
      <c r="N6736" s="3" t="s">
        <v>150</v>
      </c>
      <c r="O6736" s="17" t="str">
        <f t="shared" si="545"/>
        <v>18/10/2021 19:00</v>
      </c>
      <c r="P6736" s="24">
        <f t="shared" si="546"/>
        <v>0.18888888888614019</v>
      </c>
      <c r="Q6736" s="28">
        <v>0</v>
      </c>
      <c r="R6736" s="27">
        <f t="shared" si="547"/>
        <v>271.99999999604188</v>
      </c>
      <c r="S6736" s="3" t="s">
        <v>4</v>
      </c>
      <c r="T6736" s="3" t="s">
        <v>6852</v>
      </c>
      <c r="U6736" s="3" t="s">
        <v>3759</v>
      </c>
      <c r="V6736" s="3" t="s">
        <v>6913</v>
      </c>
      <c r="W6736" s="5">
        <v>0</v>
      </c>
      <c r="X6736" s="5">
        <v>0</v>
      </c>
      <c r="Y6736" s="5">
        <v>0</v>
      </c>
      <c r="Z6736" s="5">
        <v>1</v>
      </c>
      <c r="AA6736" s="5">
        <v>0</v>
      </c>
      <c r="AB6736" s="5">
        <v>0</v>
      </c>
      <c r="AC6736" s="5">
        <v>0</v>
      </c>
      <c r="AD6736" s="5">
        <v>0</v>
      </c>
      <c r="AE6736" s="2">
        <v>4</v>
      </c>
      <c r="AF6736" s="2">
        <v>0</v>
      </c>
      <c r="AG6736" s="2">
        <v>0</v>
      </c>
      <c r="AH6736" s="2">
        <v>0</v>
      </c>
      <c r="AI6736" s="2">
        <v>0</v>
      </c>
      <c r="AJ6736" s="2">
        <v>2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</row>
    <row r="6737" spans="1:46" x14ac:dyDescent="0.2">
      <c r="A6737" s="2">
        <v>1714579</v>
      </c>
      <c r="B6737" s="2">
        <v>903426</v>
      </c>
      <c r="C6737" s="10">
        <v>23.7375021292935</v>
      </c>
      <c r="D6737" s="10">
        <v>35.438213237920202</v>
      </c>
      <c r="E6737" s="19" t="s">
        <v>6851</v>
      </c>
      <c r="F6737" s="46">
        <f>INDEX(Δεδομένα!$P:$P,MATCH('2021'!E6737,Δεδομένα!$O:$O,0))</f>
        <v>217</v>
      </c>
      <c r="G6737" s="49" t="s">
        <v>6844</v>
      </c>
      <c r="H6737" s="51" t="str">
        <f>INDEX(Δεδομένα!B$1:B$51,MATCH('2021'!G6737,Δεδομένα!A$1:A$51,0))</f>
        <v>ΚΡΗΤΗΣ</v>
      </c>
      <c r="I6737" s="53">
        <f>INDEX(Δεδομένα!E$1:E$13,MATCH('2021'!H6737,Δεδομένα!D$1:D$13,0))</f>
        <v>12</v>
      </c>
      <c r="J6737" s="4">
        <v>44491</v>
      </c>
      <c r="K6737" s="3" t="s">
        <v>561</v>
      </c>
      <c r="L6737" s="17" t="str">
        <f t="shared" si="544"/>
        <v>22/10/2021 20:52</v>
      </c>
      <c r="M6737" s="4">
        <v>44491</v>
      </c>
      <c r="N6737" s="3" t="s">
        <v>6914</v>
      </c>
      <c r="O6737" s="17" t="str">
        <f t="shared" si="545"/>
        <v>22/10/2021 23:39</v>
      </c>
      <c r="P6737" s="24">
        <f t="shared" si="546"/>
        <v>0.1159722222291748</v>
      </c>
      <c r="Q6737" s="28">
        <v>0</v>
      </c>
      <c r="R6737" s="27">
        <f t="shared" si="547"/>
        <v>167.00000001001172</v>
      </c>
      <c r="S6737" s="3" t="s">
        <v>4</v>
      </c>
      <c r="T6737" s="3" t="s">
        <v>6847</v>
      </c>
      <c r="U6737" s="3" t="s">
        <v>6915</v>
      </c>
      <c r="V6737" s="3" t="s">
        <v>6916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0.5</v>
      </c>
      <c r="AD6737" s="5">
        <v>0</v>
      </c>
      <c r="AE6737" s="2">
        <v>6</v>
      </c>
      <c r="AF6737" s="2">
        <v>0</v>
      </c>
      <c r="AG6737" s="2">
        <v>0</v>
      </c>
      <c r="AH6737" s="2">
        <v>0</v>
      </c>
      <c r="AI6737" s="2">
        <v>0</v>
      </c>
      <c r="AJ6737" s="2">
        <v>3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</row>
    <row r="6738" spans="1:46" x14ac:dyDescent="0.2">
      <c r="A6738" s="2">
        <v>1714580</v>
      </c>
      <c r="B6738" s="2">
        <v>903507</v>
      </c>
      <c r="C6738" s="10">
        <v>23.5579640493402</v>
      </c>
      <c r="D6738" s="10">
        <v>35.381842516340598</v>
      </c>
      <c r="E6738" s="19" t="s">
        <v>6851</v>
      </c>
      <c r="F6738" s="46">
        <f>INDEX(Δεδομένα!$P:$P,MATCH('2021'!E6738,Δεδομένα!$O:$O,0))</f>
        <v>217</v>
      </c>
      <c r="G6738" s="49" t="s">
        <v>6844</v>
      </c>
      <c r="H6738" s="51" t="str">
        <f>INDEX(Δεδομένα!B$1:B$51,MATCH('2021'!G6738,Δεδομένα!A$1:A$51,0))</f>
        <v>ΚΡΗΤΗΣ</v>
      </c>
      <c r="I6738" s="53">
        <f>INDEX(Δεδομένα!E$1:E$13,MATCH('2021'!H6738,Δεδομένα!D$1:D$13,0))</f>
        <v>12</v>
      </c>
      <c r="J6738" s="4">
        <v>44492</v>
      </c>
      <c r="K6738" s="3" t="s">
        <v>582</v>
      </c>
      <c r="L6738" s="17" t="str">
        <f t="shared" si="544"/>
        <v>23/10/2021 10:33</v>
      </c>
      <c r="M6738" s="4">
        <v>44492</v>
      </c>
      <c r="N6738" s="3" t="s">
        <v>237</v>
      </c>
      <c r="O6738" s="17" t="str">
        <f t="shared" si="545"/>
        <v>23/10/2021 12:30</v>
      </c>
      <c r="P6738" s="24">
        <f t="shared" si="546"/>
        <v>8.1250000002910383E-2</v>
      </c>
      <c r="Q6738" s="28">
        <v>0</v>
      </c>
      <c r="R6738" s="27">
        <f t="shared" si="547"/>
        <v>117.00000000419095</v>
      </c>
      <c r="S6738" s="3" t="s">
        <v>4</v>
      </c>
      <c r="T6738" s="3" t="s">
        <v>6852</v>
      </c>
      <c r="U6738" s="3" t="s">
        <v>4</v>
      </c>
      <c r="V6738" s="3" t="s">
        <v>6917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0.05</v>
      </c>
      <c r="AD6738" s="5">
        <v>0</v>
      </c>
      <c r="AE6738" s="2">
        <v>4</v>
      </c>
      <c r="AF6738" s="2">
        <v>0</v>
      </c>
      <c r="AG6738" s="2">
        <v>0</v>
      </c>
      <c r="AH6738" s="2">
        <v>0</v>
      </c>
      <c r="AI6738" s="2">
        <v>0</v>
      </c>
      <c r="AJ6738" s="2">
        <v>2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</row>
    <row r="6739" spans="1:46" x14ac:dyDescent="0.2">
      <c r="A6739" s="2">
        <v>1714581</v>
      </c>
      <c r="B6739" s="2">
        <v>903851</v>
      </c>
      <c r="C6739" s="10">
        <v>23.607509741655001</v>
      </c>
      <c r="D6739" s="10">
        <v>35.391737448438398</v>
      </c>
      <c r="E6739" s="19" t="s">
        <v>6851</v>
      </c>
      <c r="F6739" s="46">
        <f>INDEX(Δεδομένα!$P:$P,MATCH('2021'!E6739,Δεδομένα!$O:$O,0))</f>
        <v>217</v>
      </c>
      <c r="G6739" s="49" t="s">
        <v>6844</v>
      </c>
      <c r="H6739" s="51" t="str">
        <f>INDEX(Δεδομένα!B$1:B$51,MATCH('2021'!G6739,Δεδομένα!A$1:A$51,0))</f>
        <v>ΚΡΗΤΗΣ</v>
      </c>
      <c r="I6739" s="53">
        <f>INDEX(Δεδομένα!E$1:E$13,MATCH('2021'!H6739,Δεδομένα!D$1:D$13,0))</f>
        <v>12</v>
      </c>
      <c r="J6739" s="4">
        <v>44493</v>
      </c>
      <c r="K6739" s="3" t="s">
        <v>338</v>
      </c>
      <c r="L6739" s="17" t="str">
        <f t="shared" si="544"/>
        <v>24/10/2021 11:00</v>
      </c>
      <c r="M6739" s="4">
        <v>44493</v>
      </c>
      <c r="N6739" s="3" t="s">
        <v>2212</v>
      </c>
      <c r="O6739" s="17" t="str">
        <f t="shared" si="545"/>
        <v>24/10/2021 14:53</v>
      </c>
      <c r="P6739" s="24">
        <f t="shared" si="546"/>
        <v>0.16180555555183673</v>
      </c>
      <c r="Q6739" s="28">
        <v>0</v>
      </c>
      <c r="R6739" s="27">
        <f t="shared" si="547"/>
        <v>232.9999999946449</v>
      </c>
      <c r="S6739" s="3" t="s">
        <v>4</v>
      </c>
      <c r="T6739" s="3" t="s">
        <v>6852</v>
      </c>
      <c r="U6739" s="3" t="s">
        <v>4</v>
      </c>
      <c r="V6739" s="3" t="s">
        <v>6918</v>
      </c>
      <c r="W6739" s="5">
        <v>0</v>
      </c>
      <c r="X6739" s="5">
        <v>0.5</v>
      </c>
      <c r="Y6739" s="5">
        <v>0</v>
      </c>
      <c r="Z6739" s="5">
        <v>2</v>
      </c>
      <c r="AA6739" s="5">
        <v>0</v>
      </c>
      <c r="AB6739" s="5">
        <v>0</v>
      </c>
      <c r="AC6739" s="5">
        <v>0</v>
      </c>
      <c r="AD6739" s="5">
        <v>0</v>
      </c>
      <c r="AE6739" s="2">
        <v>6</v>
      </c>
      <c r="AF6739" s="2">
        <v>0</v>
      </c>
      <c r="AG6739" s="2">
        <v>0</v>
      </c>
      <c r="AH6739" s="2">
        <v>0</v>
      </c>
      <c r="AI6739" s="2">
        <v>0</v>
      </c>
      <c r="AJ6739" s="2">
        <v>3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</row>
    <row r="6740" spans="1:46" x14ac:dyDescent="0.2">
      <c r="A6740" s="2">
        <v>1715508</v>
      </c>
      <c r="B6740" s="2">
        <v>906887</v>
      </c>
      <c r="E6740" s="19" t="s">
        <v>6851</v>
      </c>
      <c r="F6740" s="46">
        <f>INDEX(Δεδομένα!$P:$P,MATCH('2021'!E6740,Δεδομένα!$O:$O,0))</f>
        <v>217</v>
      </c>
      <c r="G6740" s="49" t="s">
        <v>6844</v>
      </c>
      <c r="H6740" s="51" t="str">
        <f>INDEX(Δεδομένα!B$1:B$51,MATCH('2021'!G6740,Δεδομένα!A$1:A$51,0))</f>
        <v>ΚΡΗΤΗΣ</v>
      </c>
      <c r="I6740" s="53">
        <f>INDEX(Δεδομένα!E$1:E$13,MATCH('2021'!H6740,Δεδομένα!D$1:D$13,0))</f>
        <v>12</v>
      </c>
      <c r="J6740" s="4">
        <v>44505</v>
      </c>
      <c r="K6740" s="3" t="s">
        <v>79</v>
      </c>
      <c r="L6740" s="17" t="str">
        <f t="shared" si="544"/>
        <v>05/11/2021 19:10</v>
      </c>
      <c r="M6740" s="4">
        <v>44505</v>
      </c>
      <c r="N6740" s="3" t="s">
        <v>756</v>
      </c>
      <c r="O6740" s="17" t="str">
        <f t="shared" si="545"/>
        <v>05/11/2021 20:48</v>
      </c>
      <c r="P6740" s="24">
        <f t="shared" si="546"/>
        <v>6.805555555911269E-2</v>
      </c>
      <c r="Q6740" s="28">
        <v>0</v>
      </c>
      <c r="R6740" s="27">
        <f t="shared" si="547"/>
        <v>98.000000005122274</v>
      </c>
      <c r="S6740" s="3" t="s">
        <v>4</v>
      </c>
      <c r="T6740" s="3" t="s">
        <v>6847</v>
      </c>
      <c r="U6740" s="3" t="s">
        <v>5206</v>
      </c>
      <c r="V6740" s="3" t="s">
        <v>6919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0.05</v>
      </c>
      <c r="AD6740" s="5">
        <v>0</v>
      </c>
      <c r="AE6740" s="2">
        <v>2</v>
      </c>
      <c r="AF6740" s="2">
        <v>0</v>
      </c>
      <c r="AG6740" s="2">
        <v>0</v>
      </c>
      <c r="AH6740" s="2">
        <v>0</v>
      </c>
      <c r="AI6740" s="2">
        <v>0</v>
      </c>
      <c r="AJ6740" s="2">
        <v>1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</row>
    <row r="6741" spans="1:46" x14ac:dyDescent="0.2">
      <c r="A6741" s="2">
        <v>1715509</v>
      </c>
      <c r="B6741" s="2">
        <v>907058</v>
      </c>
      <c r="C6741" s="10">
        <v>23.540515220016601</v>
      </c>
      <c r="D6741" s="10">
        <v>35.339489809076397</v>
      </c>
      <c r="E6741" s="19" t="s">
        <v>6851</v>
      </c>
      <c r="F6741" s="46">
        <f>INDEX(Δεδομένα!$P:$P,MATCH('2021'!E6741,Δεδομένα!$O:$O,0))</f>
        <v>217</v>
      </c>
      <c r="G6741" s="49" t="s">
        <v>6844</v>
      </c>
      <c r="H6741" s="51" t="str">
        <f>INDEX(Δεδομένα!B$1:B$51,MATCH('2021'!G6741,Δεδομένα!A$1:A$51,0))</f>
        <v>ΚΡΗΤΗΣ</v>
      </c>
      <c r="I6741" s="53">
        <f>INDEX(Δεδομένα!E$1:E$13,MATCH('2021'!H6741,Δεδομένα!D$1:D$13,0))</f>
        <v>12</v>
      </c>
      <c r="J6741" s="4">
        <v>44506</v>
      </c>
      <c r="K6741" s="3" t="s">
        <v>552</v>
      </c>
      <c r="L6741" s="17" t="str">
        <f t="shared" ref="L6741:L6784" si="548">_xlfn.CONCAT(TEXT(J6741,"ηη/μμ/εεε")," ",TEXT(K6741,"ωω:λλ"))</f>
        <v>06/11/2021 13:00</v>
      </c>
      <c r="M6741" s="4">
        <v>44506</v>
      </c>
      <c r="N6741" s="3" t="s">
        <v>986</v>
      </c>
      <c r="O6741" s="17" t="str">
        <f t="shared" ref="O6741:O6784" si="549">_xlfn.CONCAT(TEXT(M6741,"ηη/μμ/εεε")," ",TEXT(N6741,"ωω:λλ"))</f>
        <v>06/11/2021 17:34</v>
      </c>
      <c r="P6741" s="24">
        <f t="shared" ref="P6741:P6784" si="550">O6741-L6741</f>
        <v>0.19027777777955635</v>
      </c>
      <c r="Q6741" s="28">
        <v>0</v>
      </c>
      <c r="R6741" s="27">
        <f t="shared" ref="R6741:R6784" si="551">P6741*(24*60)</f>
        <v>274.00000000256114</v>
      </c>
      <c r="S6741" s="3" t="s">
        <v>4</v>
      </c>
      <c r="T6741" s="3" t="s">
        <v>6852</v>
      </c>
      <c r="U6741" s="3" t="s">
        <v>4</v>
      </c>
      <c r="V6741" s="3" t="s">
        <v>6901</v>
      </c>
      <c r="W6741" s="5">
        <v>0</v>
      </c>
      <c r="X6741" s="5">
        <v>0</v>
      </c>
      <c r="Y6741" s="5">
        <v>0</v>
      </c>
      <c r="Z6741" s="5">
        <v>3</v>
      </c>
      <c r="AA6741" s="5">
        <v>0</v>
      </c>
      <c r="AB6741" s="5">
        <v>0.5</v>
      </c>
      <c r="AC6741" s="5">
        <v>0</v>
      </c>
      <c r="AD6741" s="5">
        <v>0</v>
      </c>
      <c r="AE6741" s="2">
        <v>4</v>
      </c>
      <c r="AF6741" s="2">
        <v>0</v>
      </c>
      <c r="AG6741" s="2">
        <v>0</v>
      </c>
      <c r="AH6741" s="2">
        <v>0</v>
      </c>
      <c r="AI6741" s="2">
        <v>0</v>
      </c>
      <c r="AJ6741" s="2">
        <v>4</v>
      </c>
      <c r="AK6741" s="2">
        <v>0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</row>
    <row r="6742" spans="1:46" x14ac:dyDescent="0.2">
      <c r="A6742" s="2">
        <v>1715513</v>
      </c>
      <c r="B6742" s="2">
        <v>907501</v>
      </c>
      <c r="C6742" s="10">
        <v>23.5929627369473</v>
      </c>
      <c r="D6742" s="10">
        <v>35.490713630914598</v>
      </c>
      <c r="E6742" s="19" t="s">
        <v>6851</v>
      </c>
      <c r="F6742" s="46">
        <f>INDEX(Δεδομένα!$P:$P,MATCH('2021'!E6742,Δεδομένα!$O:$O,0))</f>
        <v>217</v>
      </c>
      <c r="G6742" s="49" t="s">
        <v>6844</v>
      </c>
      <c r="H6742" s="51" t="str">
        <f>INDEX(Δεδομένα!B$1:B$51,MATCH('2021'!G6742,Δεδομένα!A$1:A$51,0))</f>
        <v>ΚΡΗΤΗΣ</v>
      </c>
      <c r="I6742" s="53">
        <f>INDEX(Δεδομένα!E$1:E$13,MATCH('2021'!H6742,Δεδομένα!D$1:D$13,0))</f>
        <v>12</v>
      </c>
      <c r="J6742" s="4">
        <v>44508</v>
      </c>
      <c r="K6742" s="3" t="s">
        <v>826</v>
      </c>
      <c r="L6742" s="17" t="str">
        <f t="shared" si="548"/>
        <v>08/11/2021 10:39</v>
      </c>
      <c r="M6742" s="4">
        <v>44508</v>
      </c>
      <c r="N6742" s="3" t="s">
        <v>1310</v>
      </c>
      <c r="O6742" s="17" t="str">
        <f t="shared" si="549"/>
        <v>08/11/2021 12:45</v>
      </c>
      <c r="P6742" s="24">
        <f t="shared" si="550"/>
        <v>8.7500000001455192E-2</v>
      </c>
      <c r="Q6742" s="28">
        <v>0</v>
      </c>
      <c r="R6742" s="27">
        <f t="shared" si="551"/>
        <v>126.00000000209548</v>
      </c>
      <c r="S6742" s="3" t="s">
        <v>4</v>
      </c>
      <c r="T6742" s="3" t="s">
        <v>6852</v>
      </c>
      <c r="U6742" s="3" t="s">
        <v>4</v>
      </c>
      <c r="V6742" s="3" t="s">
        <v>6920</v>
      </c>
      <c r="W6742" s="5">
        <v>0</v>
      </c>
      <c r="X6742" s="5">
        <v>0</v>
      </c>
      <c r="Y6742" s="5">
        <v>0</v>
      </c>
      <c r="Z6742" s="5">
        <v>0.2</v>
      </c>
      <c r="AA6742" s="5">
        <v>0</v>
      </c>
      <c r="AB6742" s="5">
        <v>0</v>
      </c>
      <c r="AC6742" s="5">
        <v>0.2</v>
      </c>
      <c r="AD6742" s="5">
        <v>0</v>
      </c>
      <c r="AE6742" s="2">
        <v>4</v>
      </c>
      <c r="AF6742" s="2">
        <v>0</v>
      </c>
      <c r="AG6742" s="2">
        <v>0</v>
      </c>
      <c r="AH6742" s="2">
        <v>0</v>
      </c>
      <c r="AI6742" s="2">
        <v>0</v>
      </c>
      <c r="AJ6742" s="2">
        <v>2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</row>
    <row r="6743" spans="1:46" x14ac:dyDescent="0.2">
      <c r="A6743" s="2">
        <v>1715518</v>
      </c>
      <c r="B6743" s="2">
        <v>909432</v>
      </c>
      <c r="C6743" s="10">
        <v>23.608144482292101</v>
      </c>
      <c r="D6743" s="10">
        <v>35.500418157204699</v>
      </c>
      <c r="E6743" s="19" t="s">
        <v>6851</v>
      </c>
      <c r="F6743" s="46">
        <f>INDEX(Δεδομένα!$P:$P,MATCH('2021'!E6743,Δεδομένα!$O:$O,0))</f>
        <v>217</v>
      </c>
      <c r="G6743" s="49" t="s">
        <v>6844</v>
      </c>
      <c r="H6743" s="51" t="str">
        <f>INDEX(Δεδομένα!B$1:B$51,MATCH('2021'!G6743,Δεδομένα!A$1:A$51,0))</f>
        <v>ΚΡΗΤΗΣ</v>
      </c>
      <c r="I6743" s="53">
        <f>INDEX(Δεδομένα!E$1:E$13,MATCH('2021'!H6743,Δεδομένα!D$1:D$13,0))</f>
        <v>12</v>
      </c>
      <c r="J6743" s="4">
        <v>44516</v>
      </c>
      <c r="K6743" s="3" t="s">
        <v>1004</v>
      </c>
      <c r="L6743" s="17" t="str">
        <f t="shared" si="548"/>
        <v>16/11/2021 09:57</v>
      </c>
      <c r="M6743" s="4">
        <v>44516</v>
      </c>
      <c r="N6743" s="3" t="s">
        <v>428</v>
      </c>
      <c r="O6743" s="17" t="str">
        <f t="shared" si="549"/>
        <v>16/11/2021 10:20</v>
      </c>
      <c r="P6743" s="24">
        <f t="shared" si="550"/>
        <v>1.5972222223354038E-2</v>
      </c>
      <c r="Q6743" s="28">
        <v>0</v>
      </c>
      <c r="R6743" s="27">
        <f t="shared" si="551"/>
        <v>23.000000001629815</v>
      </c>
      <c r="S6743" s="3" t="s">
        <v>4</v>
      </c>
      <c r="T6743" s="3" t="s">
        <v>6852</v>
      </c>
      <c r="U6743" s="3" t="s">
        <v>4</v>
      </c>
      <c r="V6743" s="3" t="s">
        <v>6921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0.01</v>
      </c>
      <c r="AD6743" s="5">
        <v>0</v>
      </c>
      <c r="AE6743" s="2">
        <v>2</v>
      </c>
      <c r="AF6743" s="2">
        <v>0</v>
      </c>
      <c r="AG6743" s="2">
        <v>0</v>
      </c>
      <c r="AH6743" s="2">
        <v>0</v>
      </c>
      <c r="AI6743" s="2">
        <v>0</v>
      </c>
      <c r="AJ6743" s="2">
        <v>1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</row>
    <row r="6744" spans="1:46" x14ac:dyDescent="0.2">
      <c r="A6744" s="2">
        <v>1640553</v>
      </c>
      <c r="B6744" s="2">
        <v>816334</v>
      </c>
      <c r="C6744" s="10">
        <v>23.760023117065401</v>
      </c>
      <c r="D6744" s="10">
        <v>35.398750305175803</v>
      </c>
      <c r="E6744" s="19" t="s">
        <v>6922</v>
      </c>
      <c r="F6744" s="46">
        <f>INDEX(Δεδομένα!$P:$P,MATCH('2021'!E6744,Δεδομένα!$O:$O,0))</f>
        <v>218</v>
      </c>
      <c r="G6744" s="49" t="s">
        <v>6844</v>
      </c>
      <c r="H6744" s="51" t="str">
        <f>INDEX(Δεδομένα!B$1:B$51,MATCH('2021'!G6744,Δεδομένα!A$1:A$51,0))</f>
        <v>ΚΡΗΤΗΣ</v>
      </c>
      <c r="I6744" s="53">
        <f>INDEX(Δεδομένα!E$1:E$13,MATCH('2021'!H6744,Δεδομένα!D$1:D$13,0))</f>
        <v>12</v>
      </c>
      <c r="J6744" s="4">
        <v>44200</v>
      </c>
      <c r="K6744" s="3" t="s">
        <v>1158</v>
      </c>
      <c r="L6744" s="17" t="str">
        <f t="shared" si="548"/>
        <v>04/01/2021 17:49</v>
      </c>
      <c r="M6744" s="4">
        <v>44200</v>
      </c>
      <c r="N6744" s="3" t="s">
        <v>566</v>
      </c>
      <c r="O6744" s="17" t="str">
        <f t="shared" si="549"/>
        <v>04/01/2021 18:40</v>
      </c>
      <c r="P6744" s="24">
        <f t="shared" si="550"/>
        <v>3.5416666672972497E-2</v>
      </c>
      <c r="Q6744" s="28">
        <v>0</v>
      </c>
      <c r="R6744" s="27">
        <f t="shared" si="551"/>
        <v>51.000000009080395</v>
      </c>
      <c r="S6744" s="3" t="s">
        <v>4</v>
      </c>
      <c r="T6744" s="3" t="s">
        <v>6847</v>
      </c>
      <c r="U6744" s="3" t="s">
        <v>4</v>
      </c>
      <c r="V6744" s="3" t="s">
        <v>6923</v>
      </c>
      <c r="W6744" s="5">
        <v>0</v>
      </c>
      <c r="X6744" s="5">
        <v>0</v>
      </c>
      <c r="Y6744" s="5">
        <v>0</v>
      </c>
      <c r="Z6744" s="5">
        <v>0.01</v>
      </c>
      <c r="AA6744" s="5">
        <v>0</v>
      </c>
      <c r="AB6744" s="5">
        <v>0</v>
      </c>
      <c r="AC6744" s="5">
        <v>0</v>
      </c>
      <c r="AD6744" s="5">
        <v>0</v>
      </c>
      <c r="AE6744" s="2">
        <v>2</v>
      </c>
      <c r="AF6744" s="2">
        <v>0</v>
      </c>
      <c r="AG6744" s="2">
        <v>0</v>
      </c>
      <c r="AH6744" s="2">
        <v>0</v>
      </c>
      <c r="AI6744" s="2">
        <v>0</v>
      </c>
      <c r="AJ6744" s="2">
        <v>1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 t="s">
        <v>4</v>
      </c>
      <c r="AT6744" s="2" t="s">
        <v>4</v>
      </c>
    </row>
    <row r="6745" spans="1:46" x14ac:dyDescent="0.2">
      <c r="A6745" s="2">
        <v>1640597</v>
      </c>
      <c r="B6745" s="2">
        <v>817303</v>
      </c>
      <c r="C6745" s="10">
        <v>23.752117375294102</v>
      </c>
      <c r="D6745" s="10">
        <v>35.307900591256001</v>
      </c>
      <c r="E6745" s="19" t="s">
        <v>6922</v>
      </c>
      <c r="F6745" s="46">
        <f>INDEX(Δεδομένα!$P:$P,MATCH('2021'!E6745,Δεδομένα!$O:$O,0))</f>
        <v>218</v>
      </c>
      <c r="G6745" s="49" t="s">
        <v>6844</v>
      </c>
      <c r="H6745" s="51" t="str">
        <f>INDEX(Δεδομένα!B$1:B$51,MATCH('2021'!G6745,Δεδομένα!A$1:A$51,0))</f>
        <v>ΚΡΗΤΗΣ</v>
      </c>
      <c r="I6745" s="53">
        <f>INDEX(Δεδομένα!E$1:E$13,MATCH('2021'!H6745,Δεδομένα!D$1:D$13,0))</f>
        <v>12</v>
      </c>
      <c r="J6745" s="4">
        <v>44206</v>
      </c>
      <c r="K6745" s="3" t="s">
        <v>1737</v>
      </c>
      <c r="L6745" s="17" t="str">
        <f t="shared" si="548"/>
        <v>10/01/2021 11:23</v>
      </c>
      <c r="M6745" s="4">
        <v>44206</v>
      </c>
      <c r="N6745" s="3" t="s">
        <v>552</v>
      </c>
      <c r="O6745" s="17" t="str">
        <f t="shared" si="549"/>
        <v>10/01/2021 13:00</v>
      </c>
      <c r="P6745" s="24">
        <f t="shared" si="550"/>
        <v>6.7361111105128657E-2</v>
      </c>
      <c r="Q6745" s="28">
        <v>0</v>
      </c>
      <c r="R6745" s="27">
        <f t="shared" si="551"/>
        <v>96.999999991385266</v>
      </c>
      <c r="S6745" s="3" t="s">
        <v>4</v>
      </c>
      <c r="T6745" s="3" t="s">
        <v>6848</v>
      </c>
      <c r="U6745" s="3" t="s">
        <v>4</v>
      </c>
      <c r="V6745" s="3" t="s">
        <v>6924</v>
      </c>
      <c r="W6745" s="5">
        <v>0</v>
      </c>
      <c r="X6745" s="5">
        <v>0</v>
      </c>
      <c r="Y6745" s="5">
        <v>0</v>
      </c>
      <c r="Z6745" s="5">
        <v>0.4</v>
      </c>
      <c r="AA6745" s="5">
        <v>0</v>
      </c>
      <c r="AB6745" s="5">
        <v>0</v>
      </c>
      <c r="AC6745" s="5">
        <v>0</v>
      </c>
      <c r="AD6745" s="5">
        <v>0</v>
      </c>
      <c r="AE6745" s="2">
        <v>2</v>
      </c>
      <c r="AF6745" s="2">
        <v>0</v>
      </c>
      <c r="AG6745" s="2">
        <v>0</v>
      </c>
      <c r="AH6745" s="2">
        <v>0</v>
      </c>
      <c r="AI6745" s="2">
        <v>0</v>
      </c>
      <c r="AJ6745" s="2">
        <v>1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 t="s">
        <v>4</v>
      </c>
      <c r="AT6745" s="2" t="s">
        <v>4</v>
      </c>
    </row>
    <row r="6746" spans="1:46" x14ac:dyDescent="0.2">
      <c r="A6746" s="2">
        <v>1640599</v>
      </c>
      <c r="B6746" s="2">
        <v>817451</v>
      </c>
      <c r="C6746" s="10">
        <v>23.758503612634001</v>
      </c>
      <c r="D6746" s="10">
        <v>35.330867559841302</v>
      </c>
      <c r="E6746" s="19" t="s">
        <v>6922</v>
      </c>
      <c r="F6746" s="46">
        <f>INDEX(Δεδομένα!$P:$P,MATCH('2021'!E6746,Δεδομένα!$O:$O,0))</f>
        <v>218</v>
      </c>
      <c r="G6746" s="49" t="s">
        <v>6844</v>
      </c>
      <c r="H6746" s="51" t="str">
        <f>INDEX(Δεδομένα!B$1:B$51,MATCH('2021'!G6746,Δεδομένα!A$1:A$51,0))</f>
        <v>ΚΡΗΤΗΣ</v>
      </c>
      <c r="I6746" s="53">
        <f>INDEX(Δεδομένα!E$1:E$13,MATCH('2021'!H6746,Δεδομένα!D$1:D$13,0))</f>
        <v>12</v>
      </c>
      <c r="J6746" s="4">
        <v>44207</v>
      </c>
      <c r="K6746" s="3" t="s">
        <v>3699</v>
      </c>
      <c r="L6746" s="17" t="str">
        <f t="shared" si="548"/>
        <v>11/01/2021 08:13</v>
      </c>
      <c r="M6746" s="4">
        <v>44207</v>
      </c>
      <c r="N6746" s="3" t="s">
        <v>2381</v>
      </c>
      <c r="O6746" s="17" t="str">
        <f t="shared" si="549"/>
        <v>11/01/2021 09:05</v>
      </c>
      <c r="P6746" s="24">
        <f t="shared" si="550"/>
        <v>3.6111111105128657E-2</v>
      </c>
      <c r="Q6746" s="28">
        <v>0</v>
      </c>
      <c r="R6746" s="27">
        <f t="shared" si="551"/>
        <v>51.999999991385266</v>
      </c>
      <c r="S6746" s="3" t="s">
        <v>4</v>
      </c>
      <c r="T6746" s="3" t="s">
        <v>6848</v>
      </c>
      <c r="U6746" s="3" t="s">
        <v>4</v>
      </c>
      <c r="V6746" s="3" t="s">
        <v>6925</v>
      </c>
      <c r="W6746" s="5">
        <v>0</v>
      </c>
      <c r="X6746" s="5">
        <v>0</v>
      </c>
      <c r="Y6746" s="5">
        <v>0</v>
      </c>
      <c r="Z6746" s="5">
        <v>0.4</v>
      </c>
      <c r="AA6746" s="5">
        <v>0</v>
      </c>
      <c r="AB6746" s="5">
        <v>0</v>
      </c>
      <c r="AC6746" s="5">
        <v>0</v>
      </c>
      <c r="AD6746" s="5">
        <v>0</v>
      </c>
      <c r="AE6746" s="2">
        <v>2</v>
      </c>
      <c r="AF6746" s="2">
        <v>0</v>
      </c>
      <c r="AG6746" s="2">
        <v>0</v>
      </c>
      <c r="AH6746" s="2">
        <v>0</v>
      </c>
      <c r="AI6746" s="2">
        <v>0</v>
      </c>
      <c r="AJ6746" s="2">
        <v>1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 t="s">
        <v>4</v>
      </c>
      <c r="AT6746" s="2" t="s">
        <v>4</v>
      </c>
    </row>
    <row r="6747" spans="1:46" x14ac:dyDescent="0.2">
      <c r="A6747" s="2">
        <v>1640600</v>
      </c>
      <c r="B6747" s="2">
        <v>817511</v>
      </c>
      <c r="C6747" s="10">
        <v>23.735676569674101</v>
      </c>
      <c r="D6747" s="10">
        <v>35.4084858429691</v>
      </c>
      <c r="E6747" s="19" t="s">
        <v>6922</v>
      </c>
      <c r="F6747" s="46">
        <f>INDEX(Δεδομένα!$P:$P,MATCH('2021'!E6747,Δεδομένα!$O:$O,0))</f>
        <v>218</v>
      </c>
      <c r="G6747" s="49" t="s">
        <v>6844</v>
      </c>
      <c r="H6747" s="51" t="str">
        <f>INDEX(Δεδομένα!B$1:B$51,MATCH('2021'!G6747,Δεδομένα!A$1:A$51,0))</f>
        <v>ΚΡΗΤΗΣ</v>
      </c>
      <c r="I6747" s="53">
        <f>INDEX(Δεδομένα!E$1:E$13,MATCH('2021'!H6747,Δεδομένα!D$1:D$13,0))</f>
        <v>12</v>
      </c>
      <c r="J6747" s="4">
        <v>44207</v>
      </c>
      <c r="K6747" s="3" t="s">
        <v>2014</v>
      </c>
      <c r="L6747" s="17" t="str">
        <f t="shared" si="548"/>
        <v>11/01/2021 12:54</v>
      </c>
      <c r="M6747" s="4">
        <v>44207</v>
      </c>
      <c r="N6747" s="3" t="s">
        <v>1233</v>
      </c>
      <c r="O6747" s="17" t="str">
        <f t="shared" si="549"/>
        <v>11/01/2021 16:45</v>
      </c>
      <c r="P6747" s="24">
        <f t="shared" si="550"/>
        <v>0.16041666666569654</v>
      </c>
      <c r="Q6747" s="28">
        <v>0</v>
      </c>
      <c r="R6747" s="27">
        <f t="shared" si="551"/>
        <v>230.99999999860302</v>
      </c>
      <c r="S6747" s="3" t="s">
        <v>4</v>
      </c>
      <c r="T6747" s="3" t="s">
        <v>6847</v>
      </c>
      <c r="U6747" s="3" t="s">
        <v>4</v>
      </c>
      <c r="V6747" s="3" t="s">
        <v>6926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2">
        <v>4</v>
      </c>
      <c r="AF6747" s="2">
        <v>0</v>
      </c>
      <c r="AG6747" s="2">
        <v>0</v>
      </c>
      <c r="AH6747" s="2">
        <v>0</v>
      </c>
      <c r="AI6747" s="2">
        <v>0</v>
      </c>
      <c r="AJ6747" s="2">
        <v>2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 t="s">
        <v>4</v>
      </c>
      <c r="AT6747" s="2" t="s">
        <v>4</v>
      </c>
    </row>
    <row r="6748" spans="1:46" x14ac:dyDescent="0.2">
      <c r="A6748" s="2">
        <v>1640603</v>
      </c>
      <c r="B6748" s="2">
        <v>820456</v>
      </c>
      <c r="C6748" s="10">
        <v>23.718477823979399</v>
      </c>
      <c r="D6748" s="10">
        <v>35.287137129701698</v>
      </c>
      <c r="E6748" s="19" t="s">
        <v>6922</v>
      </c>
      <c r="F6748" s="46">
        <f>INDEX(Δεδομένα!$P:$P,MATCH('2021'!E6748,Δεδομένα!$O:$O,0))</f>
        <v>218</v>
      </c>
      <c r="G6748" s="49" t="s">
        <v>6844</v>
      </c>
      <c r="H6748" s="51" t="str">
        <f>INDEX(Δεδομένα!B$1:B$51,MATCH('2021'!G6748,Δεδομένα!A$1:A$51,0))</f>
        <v>ΚΡΗΤΗΣ</v>
      </c>
      <c r="I6748" s="53">
        <f>INDEX(Δεδομένα!E$1:E$13,MATCH('2021'!H6748,Δεδομένα!D$1:D$13,0))</f>
        <v>12</v>
      </c>
      <c r="J6748" s="4">
        <v>44219</v>
      </c>
      <c r="K6748" s="3" t="s">
        <v>1224</v>
      </c>
      <c r="L6748" s="17" t="str">
        <f t="shared" si="548"/>
        <v>23/01/2021 18:57</v>
      </c>
      <c r="M6748" s="4">
        <v>44219</v>
      </c>
      <c r="N6748" s="3" t="s">
        <v>424</v>
      </c>
      <c r="O6748" s="17" t="str">
        <f t="shared" si="549"/>
        <v>23/01/2021 20:10</v>
      </c>
      <c r="P6748" s="24">
        <f t="shared" si="550"/>
        <v>5.0694444449618459E-2</v>
      </c>
      <c r="Q6748" s="28">
        <v>0</v>
      </c>
      <c r="R6748" s="27">
        <f t="shared" si="551"/>
        <v>73.000000007450581</v>
      </c>
      <c r="S6748" s="3" t="s">
        <v>4</v>
      </c>
      <c r="T6748" s="3" t="s">
        <v>6848</v>
      </c>
      <c r="U6748" s="3" t="s">
        <v>4</v>
      </c>
      <c r="V6748" s="3" t="s">
        <v>6927</v>
      </c>
      <c r="W6748" s="5">
        <v>0</v>
      </c>
      <c r="X6748" s="5">
        <v>0</v>
      </c>
      <c r="Y6748" s="5">
        <v>0</v>
      </c>
      <c r="Z6748" s="5">
        <v>2</v>
      </c>
      <c r="AA6748" s="5">
        <v>0</v>
      </c>
      <c r="AB6748" s="5">
        <v>0</v>
      </c>
      <c r="AC6748" s="5">
        <v>0</v>
      </c>
      <c r="AD6748" s="5">
        <v>0</v>
      </c>
      <c r="AE6748" s="2">
        <v>2</v>
      </c>
      <c r="AF6748" s="2">
        <v>0</v>
      </c>
      <c r="AG6748" s="2">
        <v>0</v>
      </c>
      <c r="AH6748" s="2">
        <v>0</v>
      </c>
      <c r="AI6748" s="2">
        <v>0</v>
      </c>
      <c r="AJ6748" s="2">
        <v>1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2" t="s">
        <v>4</v>
      </c>
      <c r="AT6748" s="2" t="s">
        <v>4</v>
      </c>
    </row>
    <row r="6749" spans="1:46" x14ac:dyDescent="0.2">
      <c r="A6749" s="2">
        <v>1654902</v>
      </c>
      <c r="B6749" s="2">
        <v>823754</v>
      </c>
      <c r="C6749" s="10">
        <v>23.738721592947901</v>
      </c>
      <c r="D6749" s="10">
        <v>35.370307652311901</v>
      </c>
      <c r="E6749" s="19" t="s">
        <v>6922</v>
      </c>
      <c r="F6749" s="46">
        <f>INDEX(Δεδομένα!$P:$P,MATCH('2021'!E6749,Δεδομένα!$O:$O,0))</f>
        <v>218</v>
      </c>
      <c r="G6749" s="49" t="s">
        <v>6844</v>
      </c>
      <c r="H6749" s="51" t="str">
        <f>INDEX(Δεδομένα!B$1:B$51,MATCH('2021'!G6749,Δεδομένα!A$1:A$51,0))</f>
        <v>ΚΡΗΤΗΣ</v>
      </c>
      <c r="I6749" s="53">
        <f>INDEX(Δεδομένα!E$1:E$13,MATCH('2021'!H6749,Δεδομένα!D$1:D$13,0))</f>
        <v>12</v>
      </c>
      <c r="J6749" s="4">
        <v>44233</v>
      </c>
      <c r="K6749" s="3" t="s">
        <v>295</v>
      </c>
      <c r="L6749" s="17" t="str">
        <f t="shared" si="548"/>
        <v>06/02/2021 18:54</v>
      </c>
      <c r="M6749" s="4">
        <v>44233</v>
      </c>
      <c r="N6749" s="3" t="s">
        <v>998</v>
      </c>
      <c r="O6749" s="17" t="str">
        <f t="shared" si="549"/>
        <v>06/02/2021 19:28</v>
      </c>
      <c r="P6749" s="24">
        <f t="shared" si="550"/>
        <v>2.3611111115314998E-2</v>
      </c>
      <c r="Q6749" s="28">
        <v>0</v>
      </c>
      <c r="R6749" s="27">
        <f t="shared" si="551"/>
        <v>34.000000006053597</v>
      </c>
      <c r="S6749" s="3" t="s">
        <v>4</v>
      </c>
      <c r="T6749" s="3" t="s">
        <v>6848</v>
      </c>
      <c r="U6749" s="3" t="s">
        <v>4</v>
      </c>
      <c r="V6749" s="3" t="s">
        <v>6928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0.05</v>
      </c>
      <c r="AD6749" s="5">
        <v>0</v>
      </c>
      <c r="AE6749" s="2">
        <v>2</v>
      </c>
      <c r="AF6749" s="2">
        <v>0</v>
      </c>
      <c r="AG6749" s="2">
        <v>0</v>
      </c>
      <c r="AH6749" s="2">
        <v>0</v>
      </c>
      <c r="AI6749" s="2">
        <v>0</v>
      </c>
      <c r="AJ6749" s="2">
        <v>1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 t="s">
        <v>4</v>
      </c>
      <c r="AT6749" s="2" t="s">
        <v>4</v>
      </c>
    </row>
    <row r="6750" spans="1:46" x14ac:dyDescent="0.2">
      <c r="A6750" s="2">
        <v>1654914</v>
      </c>
      <c r="B6750" s="2">
        <v>823869</v>
      </c>
      <c r="C6750" s="10">
        <v>23.728780559471598</v>
      </c>
      <c r="D6750" s="10">
        <v>35.316761002267498</v>
      </c>
      <c r="E6750" s="19" t="s">
        <v>6922</v>
      </c>
      <c r="F6750" s="46">
        <f>INDEX(Δεδομένα!$P:$P,MATCH('2021'!E6750,Δεδομένα!$O:$O,0))</f>
        <v>218</v>
      </c>
      <c r="G6750" s="49" t="s">
        <v>6844</v>
      </c>
      <c r="H6750" s="51" t="str">
        <f>INDEX(Δεδομένα!B$1:B$51,MATCH('2021'!G6750,Δεδομένα!A$1:A$51,0))</f>
        <v>ΚΡΗΤΗΣ</v>
      </c>
      <c r="I6750" s="53">
        <f>INDEX(Δεδομένα!E$1:E$13,MATCH('2021'!H6750,Δεδομένα!D$1:D$13,0))</f>
        <v>12</v>
      </c>
      <c r="J6750" s="4">
        <v>44234</v>
      </c>
      <c r="K6750" s="3" t="s">
        <v>583</v>
      </c>
      <c r="L6750" s="17" t="str">
        <f t="shared" si="548"/>
        <v>07/02/2021 11:48</v>
      </c>
      <c r="M6750" s="4">
        <v>44234</v>
      </c>
      <c r="N6750" s="3" t="s">
        <v>1102</v>
      </c>
      <c r="O6750" s="17" t="str">
        <f t="shared" si="549"/>
        <v>07/02/2021 17:59</v>
      </c>
      <c r="P6750" s="24">
        <f t="shared" si="550"/>
        <v>0.257638888884685</v>
      </c>
      <c r="Q6750" s="28">
        <v>0</v>
      </c>
      <c r="R6750" s="27">
        <f t="shared" si="551"/>
        <v>370.9999999939464</v>
      </c>
      <c r="S6750" s="3" t="s">
        <v>4</v>
      </c>
      <c r="T6750" s="3" t="s">
        <v>6848</v>
      </c>
      <c r="U6750" s="3" t="s">
        <v>4</v>
      </c>
      <c r="V6750" s="3" t="s">
        <v>6929</v>
      </c>
      <c r="W6750" s="5">
        <v>0</v>
      </c>
      <c r="X6750" s="5">
        <v>1</v>
      </c>
      <c r="Y6750" s="5">
        <v>0</v>
      </c>
      <c r="Z6750" s="5">
        <v>0</v>
      </c>
      <c r="AA6750" s="5">
        <v>0</v>
      </c>
      <c r="AB6750" s="5">
        <v>1</v>
      </c>
      <c r="AC6750" s="5">
        <v>0</v>
      </c>
      <c r="AD6750" s="5">
        <v>0</v>
      </c>
      <c r="AE6750" s="2">
        <v>4</v>
      </c>
      <c r="AF6750" s="2">
        <v>0</v>
      </c>
      <c r="AG6750" s="2">
        <v>0</v>
      </c>
      <c r="AH6750" s="2">
        <v>0</v>
      </c>
      <c r="AI6750" s="2">
        <v>0</v>
      </c>
      <c r="AJ6750" s="2">
        <v>2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 t="s">
        <v>4</v>
      </c>
      <c r="AT6750" s="2" t="s">
        <v>4</v>
      </c>
    </row>
    <row r="6751" spans="1:46" x14ac:dyDescent="0.2">
      <c r="A6751" s="2">
        <v>1654944</v>
      </c>
      <c r="B6751" s="2">
        <v>823965</v>
      </c>
      <c r="C6751" s="10">
        <v>23.782610940809899</v>
      </c>
      <c r="D6751" s="10">
        <v>35.459282776523402</v>
      </c>
      <c r="E6751" s="19" t="s">
        <v>6922</v>
      </c>
      <c r="F6751" s="46">
        <f>INDEX(Δεδομένα!$P:$P,MATCH('2021'!E6751,Δεδομένα!$O:$O,0))</f>
        <v>218</v>
      </c>
      <c r="G6751" s="49" t="s">
        <v>6844</v>
      </c>
      <c r="H6751" s="51" t="str">
        <f>INDEX(Δεδομένα!B$1:B$51,MATCH('2021'!G6751,Δεδομένα!A$1:A$51,0))</f>
        <v>ΚΡΗΤΗΣ</v>
      </c>
      <c r="I6751" s="53">
        <f>INDEX(Δεδομένα!E$1:E$13,MATCH('2021'!H6751,Δεδομένα!D$1:D$13,0))</f>
        <v>12</v>
      </c>
      <c r="J6751" s="4">
        <v>44234</v>
      </c>
      <c r="K6751" s="3" t="s">
        <v>267</v>
      </c>
      <c r="L6751" s="17" t="str">
        <f t="shared" si="548"/>
        <v>07/02/2021 17:30</v>
      </c>
      <c r="M6751" s="4">
        <v>44234</v>
      </c>
      <c r="N6751" s="3" t="s">
        <v>871</v>
      </c>
      <c r="O6751" s="17" t="str">
        <f t="shared" si="549"/>
        <v>07/02/2021 20:17</v>
      </c>
      <c r="P6751" s="24">
        <f t="shared" si="550"/>
        <v>0.11597222222189885</v>
      </c>
      <c r="Q6751" s="28">
        <v>0</v>
      </c>
      <c r="R6751" s="27">
        <f t="shared" si="551"/>
        <v>166.99999999953434</v>
      </c>
      <c r="S6751" s="3" t="s">
        <v>4</v>
      </c>
      <c r="T6751" s="3" t="s">
        <v>6847</v>
      </c>
      <c r="U6751" s="3" t="s">
        <v>4</v>
      </c>
      <c r="V6751" s="3" t="s">
        <v>6930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0.03</v>
      </c>
      <c r="AD6751" s="5">
        <v>0</v>
      </c>
      <c r="AE6751" s="2">
        <v>2</v>
      </c>
      <c r="AF6751" s="2">
        <v>0</v>
      </c>
      <c r="AG6751" s="2">
        <v>0</v>
      </c>
      <c r="AH6751" s="2">
        <v>0</v>
      </c>
      <c r="AI6751" s="2">
        <v>0</v>
      </c>
      <c r="AJ6751" s="2">
        <v>1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 t="s">
        <v>4</v>
      </c>
      <c r="AT6751" s="2" t="s">
        <v>4</v>
      </c>
    </row>
    <row r="6752" spans="1:46" x14ac:dyDescent="0.2">
      <c r="A6752" s="2">
        <v>1654957</v>
      </c>
      <c r="B6752" s="2">
        <v>824592</v>
      </c>
      <c r="C6752" s="10">
        <v>23.7377419949832</v>
      </c>
      <c r="D6752" s="10">
        <v>35.402729043074203</v>
      </c>
      <c r="E6752" s="19" t="s">
        <v>6922</v>
      </c>
      <c r="F6752" s="46">
        <f>INDEX(Δεδομένα!$P:$P,MATCH('2021'!E6752,Δεδομένα!$O:$O,0))</f>
        <v>218</v>
      </c>
      <c r="G6752" s="49" t="s">
        <v>6844</v>
      </c>
      <c r="H6752" s="51" t="str">
        <f>INDEX(Δεδομένα!B$1:B$51,MATCH('2021'!G6752,Δεδομένα!A$1:A$51,0))</f>
        <v>ΚΡΗΤΗΣ</v>
      </c>
      <c r="I6752" s="53">
        <f>INDEX(Δεδομένα!E$1:E$13,MATCH('2021'!H6752,Δεδομένα!D$1:D$13,0))</f>
        <v>12</v>
      </c>
      <c r="J6752" s="4">
        <v>44236</v>
      </c>
      <c r="K6752" s="3" t="s">
        <v>5019</v>
      </c>
      <c r="L6752" s="17" t="str">
        <f t="shared" si="548"/>
        <v>09/02/2021 23:52</v>
      </c>
      <c r="M6752" s="4">
        <v>44237</v>
      </c>
      <c r="N6752" s="3" t="s">
        <v>793</v>
      </c>
      <c r="O6752" s="17" t="str">
        <f t="shared" si="549"/>
        <v>10/02/2021 07:30</v>
      </c>
      <c r="P6752" s="24">
        <f t="shared" si="550"/>
        <v>0.31805555555911269</v>
      </c>
      <c r="Q6752" s="28">
        <v>0</v>
      </c>
      <c r="R6752" s="27">
        <f t="shared" si="551"/>
        <v>458.00000000512227</v>
      </c>
      <c r="S6752" s="3" t="s">
        <v>4</v>
      </c>
      <c r="T6752" s="3" t="s">
        <v>6847</v>
      </c>
      <c r="U6752" s="3" t="s">
        <v>4</v>
      </c>
      <c r="V6752" s="3" t="s">
        <v>6931</v>
      </c>
      <c r="W6752" s="5">
        <v>0</v>
      </c>
      <c r="X6752" s="5">
        <v>5</v>
      </c>
      <c r="Y6752" s="5">
        <v>0</v>
      </c>
      <c r="Z6752" s="5">
        <v>5</v>
      </c>
      <c r="AA6752" s="5">
        <v>0</v>
      </c>
      <c r="AB6752" s="5">
        <v>0</v>
      </c>
      <c r="AC6752" s="5">
        <v>0</v>
      </c>
      <c r="AD6752" s="5">
        <v>0</v>
      </c>
      <c r="AE6752" s="2">
        <v>10</v>
      </c>
      <c r="AF6752" s="2">
        <v>0</v>
      </c>
      <c r="AG6752" s="2">
        <v>0</v>
      </c>
      <c r="AH6752" s="2">
        <v>0</v>
      </c>
      <c r="AI6752" s="2">
        <v>0</v>
      </c>
      <c r="AJ6752" s="2">
        <v>5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 t="s">
        <v>4</v>
      </c>
      <c r="AT6752" s="2" t="s">
        <v>4</v>
      </c>
    </row>
    <row r="6753" spans="1:46" x14ac:dyDescent="0.2">
      <c r="A6753" s="2">
        <v>1654953</v>
      </c>
      <c r="B6753" s="2">
        <v>824660</v>
      </c>
      <c r="C6753" s="10">
        <v>23.741433584424499</v>
      </c>
      <c r="D6753" s="10">
        <v>35.309360897075699</v>
      </c>
      <c r="E6753" s="19" t="s">
        <v>6922</v>
      </c>
      <c r="F6753" s="46">
        <f>INDEX(Δεδομένα!$P:$P,MATCH('2021'!E6753,Δεδομένα!$O:$O,0))</f>
        <v>218</v>
      </c>
      <c r="G6753" s="49" t="s">
        <v>6844</v>
      </c>
      <c r="H6753" s="51" t="str">
        <f>INDEX(Δεδομένα!B$1:B$51,MATCH('2021'!G6753,Δεδομένα!A$1:A$51,0))</f>
        <v>ΚΡΗΤΗΣ</v>
      </c>
      <c r="I6753" s="53">
        <f>INDEX(Δεδομένα!E$1:E$13,MATCH('2021'!H6753,Δεδομένα!D$1:D$13,0))</f>
        <v>12</v>
      </c>
      <c r="J6753" s="4">
        <v>44237</v>
      </c>
      <c r="K6753" s="3" t="s">
        <v>313</v>
      </c>
      <c r="L6753" s="17" t="str">
        <f t="shared" si="548"/>
        <v>10/02/2021 12:39</v>
      </c>
      <c r="M6753" s="4">
        <v>44237</v>
      </c>
      <c r="N6753" s="3" t="s">
        <v>1871</v>
      </c>
      <c r="O6753" s="17" t="str">
        <f t="shared" si="549"/>
        <v>10/02/2021 18:18</v>
      </c>
      <c r="P6753" s="24">
        <f t="shared" si="550"/>
        <v>0.23541666666278616</v>
      </c>
      <c r="Q6753" s="28">
        <v>0</v>
      </c>
      <c r="R6753" s="27">
        <f t="shared" si="551"/>
        <v>338.99999999441206</v>
      </c>
      <c r="S6753" s="3" t="s">
        <v>4</v>
      </c>
      <c r="T6753" s="3" t="s">
        <v>6848</v>
      </c>
      <c r="U6753" s="3" t="s">
        <v>4</v>
      </c>
      <c r="V6753" s="3" t="s">
        <v>6932</v>
      </c>
      <c r="W6753" s="5">
        <v>0</v>
      </c>
      <c r="X6753" s="5">
        <v>0</v>
      </c>
      <c r="Y6753" s="5">
        <v>0</v>
      </c>
      <c r="Z6753" s="5">
        <v>4</v>
      </c>
      <c r="AA6753" s="5">
        <v>0</v>
      </c>
      <c r="AB6753" s="5">
        <v>0</v>
      </c>
      <c r="AC6753" s="5">
        <v>0</v>
      </c>
      <c r="AD6753" s="5">
        <v>0</v>
      </c>
      <c r="AE6753" s="2">
        <v>14</v>
      </c>
      <c r="AF6753" s="2">
        <v>0</v>
      </c>
      <c r="AG6753" s="2">
        <v>0</v>
      </c>
      <c r="AH6753" s="2">
        <v>0</v>
      </c>
      <c r="AI6753" s="2">
        <v>0</v>
      </c>
      <c r="AJ6753" s="2">
        <v>7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 t="s">
        <v>4</v>
      </c>
      <c r="AT6753" s="2" t="s">
        <v>4</v>
      </c>
    </row>
    <row r="6754" spans="1:46" x14ac:dyDescent="0.2">
      <c r="A6754" s="2">
        <v>1655028</v>
      </c>
      <c r="B6754" s="2">
        <v>824737</v>
      </c>
      <c r="C6754" s="10">
        <v>23.757979036013101</v>
      </c>
      <c r="D6754" s="10">
        <v>35.264854646221998</v>
      </c>
      <c r="E6754" s="19" t="s">
        <v>6922</v>
      </c>
      <c r="F6754" s="46">
        <f>INDEX(Δεδομένα!$P:$P,MATCH('2021'!E6754,Δεδομένα!$O:$O,0))</f>
        <v>218</v>
      </c>
      <c r="G6754" s="49" t="s">
        <v>6844</v>
      </c>
      <c r="H6754" s="51" t="str">
        <f>INDEX(Δεδομένα!B$1:B$51,MATCH('2021'!G6754,Δεδομένα!A$1:A$51,0))</f>
        <v>ΚΡΗΤΗΣ</v>
      </c>
      <c r="I6754" s="53">
        <f>INDEX(Δεδομένα!E$1:E$13,MATCH('2021'!H6754,Δεδομένα!D$1:D$13,0))</f>
        <v>12</v>
      </c>
      <c r="J6754" s="4">
        <v>44237</v>
      </c>
      <c r="K6754" s="3" t="s">
        <v>1102</v>
      </c>
      <c r="L6754" s="17" t="str">
        <f t="shared" si="548"/>
        <v>10/02/2021 17:59</v>
      </c>
      <c r="M6754" s="4">
        <v>44237</v>
      </c>
      <c r="N6754" s="3" t="s">
        <v>261</v>
      </c>
      <c r="O6754" s="17" t="str">
        <f t="shared" si="549"/>
        <v>10/02/2021 18:25</v>
      </c>
      <c r="P6754" s="24">
        <f t="shared" si="550"/>
        <v>1.8055555556202307E-2</v>
      </c>
      <c r="Q6754" s="28">
        <v>0</v>
      </c>
      <c r="R6754" s="27">
        <f t="shared" si="551"/>
        <v>26.000000000931323</v>
      </c>
      <c r="S6754" s="3" t="s">
        <v>4</v>
      </c>
      <c r="T6754" s="3" t="s">
        <v>6848</v>
      </c>
      <c r="U6754" s="3" t="s">
        <v>4</v>
      </c>
      <c r="V6754" s="3" t="s">
        <v>6933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0.02</v>
      </c>
      <c r="AD6754" s="5">
        <v>0</v>
      </c>
      <c r="AE6754" s="2">
        <v>4</v>
      </c>
      <c r="AF6754" s="2">
        <v>0</v>
      </c>
      <c r="AG6754" s="2">
        <v>0</v>
      </c>
      <c r="AH6754" s="2">
        <v>0</v>
      </c>
      <c r="AI6754" s="2">
        <v>0</v>
      </c>
      <c r="AJ6754" s="2">
        <v>2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 t="s">
        <v>4</v>
      </c>
      <c r="AT6754" s="2" t="s">
        <v>4</v>
      </c>
    </row>
    <row r="6755" spans="1:46" x14ac:dyDescent="0.2">
      <c r="A6755" s="2">
        <v>1655030</v>
      </c>
      <c r="B6755" s="2">
        <v>824947</v>
      </c>
      <c r="C6755" s="10">
        <v>23.6716613884211</v>
      </c>
      <c r="D6755" s="10">
        <v>35.365251293045297</v>
      </c>
      <c r="E6755" s="19" t="s">
        <v>6922</v>
      </c>
      <c r="F6755" s="46">
        <f>INDEX(Δεδομένα!$P:$P,MATCH('2021'!E6755,Δεδομένα!$O:$O,0))</f>
        <v>218</v>
      </c>
      <c r="G6755" s="49" t="s">
        <v>6844</v>
      </c>
      <c r="H6755" s="51" t="str">
        <f>INDEX(Δεδομένα!B$1:B$51,MATCH('2021'!G6755,Δεδομένα!A$1:A$51,0))</f>
        <v>ΚΡΗΤΗΣ</v>
      </c>
      <c r="I6755" s="53">
        <f>INDEX(Δεδομένα!E$1:E$13,MATCH('2021'!H6755,Δεδομένα!D$1:D$13,0))</f>
        <v>12</v>
      </c>
      <c r="J6755" s="4">
        <v>44238</v>
      </c>
      <c r="K6755" s="3" t="s">
        <v>161</v>
      </c>
      <c r="L6755" s="17" t="str">
        <f t="shared" si="548"/>
        <v>11/02/2021 15:00</v>
      </c>
      <c r="M6755" s="4">
        <v>44238</v>
      </c>
      <c r="N6755" s="3" t="s">
        <v>1234</v>
      </c>
      <c r="O6755" s="17" t="str">
        <f t="shared" si="549"/>
        <v>11/02/2021 17:43</v>
      </c>
      <c r="P6755" s="24">
        <f t="shared" si="550"/>
        <v>0.1131944444423425</v>
      </c>
      <c r="Q6755" s="28">
        <v>0</v>
      </c>
      <c r="R6755" s="27">
        <f t="shared" si="551"/>
        <v>162.9999999969732</v>
      </c>
      <c r="S6755" s="3" t="s">
        <v>4</v>
      </c>
      <c r="T6755" s="3" t="s">
        <v>6852</v>
      </c>
      <c r="U6755" s="3" t="s">
        <v>4</v>
      </c>
      <c r="V6755" s="3" t="s">
        <v>6934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0.01</v>
      </c>
      <c r="AD6755" s="5">
        <v>0</v>
      </c>
      <c r="AE6755" s="2">
        <v>2</v>
      </c>
      <c r="AF6755" s="2">
        <v>0</v>
      </c>
      <c r="AG6755" s="2">
        <v>0</v>
      </c>
      <c r="AH6755" s="2">
        <v>0</v>
      </c>
      <c r="AI6755" s="2">
        <v>0</v>
      </c>
      <c r="AJ6755" s="2">
        <v>1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2" t="s">
        <v>4</v>
      </c>
      <c r="AT6755" s="2" t="s">
        <v>4</v>
      </c>
    </row>
    <row r="6756" spans="1:46" x14ac:dyDescent="0.2">
      <c r="A6756" s="2">
        <v>1655036</v>
      </c>
      <c r="B6756" s="2">
        <v>825665</v>
      </c>
      <c r="C6756" s="10">
        <v>23.738616861245699</v>
      </c>
      <c r="D6756" s="10">
        <v>35.353881662479402</v>
      </c>
      <c r="E6756" s="19" t="s">
        <v>6922</v>
      </c>
      <c r="F6756" s="46">
        <f>INDEX(Δεδομένα!$P:$P,MATCH('2021'!E6756,Δεδομένα!$O:$O,0))</f>
        <v>218</v>
      </c>
      <c r="G6756" s="49" t="s">
        <v>6844</v>
      </c>
      <c r="H6756" s="51" t="str">
        <f>INDEX(Δεδομένα!B$1:B$51,MATCH('2021'!G6756,Δεδομένα!A$1:A$51,0))</f>
        <v>ΚΡΗΤΗΣ</v>
      </c>
      <c r="I6756" s="53">
        <f>INDEX(Δεδομένα!E$1:E$13,MATCH('2021'!H6756,Δεδομένα!D$1:D$13,0))</f>
        <v>12</v>
      </c>
      <c r="J6756" s="4">
        <v>44241</v>
      </c>
      <c r="K6756" s="3" t="s">
        <v>755</v>
      </c>
      <c r="L6756" s="17" t="str">
        <f t="shared" si="548"/>
        <v>14/02/2021 12:18</v>
      </c>
      <c r="M6756" s="4">
        <v>44241</v>
      </c>
      <c r="N6756" s="3" t="s">
        <v>237</v>
      </c>
      <c r="O6756" s="17" t="str">
        <f t="shared" si="549"/>
        <v>14/02/2021 12:30</v>
      </c>
      <c r="P6756" s="24">
        <f t="shared" si="550"/>
        <v>8.3333333386690356E-3</v>
      </c>
      <c r="Q6756" s="28">
        <v>0</v>
      </c>
      <c r="R6756" s="27">
        <f t="shared" si="551"/>
        <v>12.000000007683411</v>
      </c>
      <c r="S6756" s="3" t="s">
        <v>4</v>
      </c>
      <c r="T6756" s="3" t="s">
        <v>6848</v>
      </c>
      <c r="U6756" s="3" t="s">
        <v>4</v>
      </c>
      <c r="V6756" s="3" t="s">
        <v>6928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0.05</v>
      </c>
      <c r="AD6756" s="5">
        <v>0</v>
      </c>
      <c r="AE6756" s="2">
        <v>2</v>
      </c>
      <c r="AF6756" s="2">
        <v>0</v>
      </c>
      <c r="AG6756" s="2">
        <v>0</v>
      </c>
      <c r="AH6756" s="2">
        <v>0</v>
      </c>
      <c r="AI6756" s="2">
        <v>0</v>
      </c>
      <c r="AJ6756" s="2">
        <v>1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 t="s">
        <v>4</v>
      </c>
      <c r="AT6756" s="2" t="s">
        <v>4</v>
      </c>
    </row>
    <row r="6757" spans="1:46" x14ac:dyDescent="0.2">
      <c r="A6757" s="2">
        <v>1655043</v>
      </c>
      <c r="B6757" s="2">
        <v>833112</v>
      </c>
      <c r="C6757" s="10">
        <v>23.6478337657441</v>
      </c>
      <c r="D6757" s="10">
        <v>35.3014182012883</v>
      </c>
      <c r="E6757" s="19" t="s">
        <v>6922</v>
      </c>
      <c r="F6757" s="46">
        <f>INDEX(Δεδομένα!$P:$P,MATCH('2021'!E6757,Δεδομένα!$O:$O,0))</f>
        <v>218</v>
      </c>
      <c r="G6757" s="49" t="s">
        <v>6844</v>
      </c>
      <c r="H6757" s="51" t="str">
        <f>INDEX(Δεδομένα!B$1:B$51,MATCH('2021'!G6757,Δεδομένα!A$1:A$51,0))</f>
        <v>ΚΡΗΤΗΣ</v>
      </c>
      <c r="I6757" s="53">
        <f>INDEX(Δεδομένα!E$1:E$13,MATCH('2021'!H6757,Δεδομένα!D$1:D$13,0))</f>
        <v>12</v>
      </c>
      <c r="J6757" s="4">
        <v>44254</v>
      </c>
      <c r="K6757" s="3" t="s">
        <v>88</v>
      </c>
      <c r="L6757" s="17" t="str">
        <f t="shared" si="548"/>
        <v>27/02/2021 10:30</v>
      </c>
      <c r="M6757" s="4">
        <v>44254</v>
      </c>
      <c r="N6757" s="3" t="s">
        <v>1245</v>
      </c>
      <c r="O6757" s="17" t="str">
        <f t="shared" si="549"/>
        <v>27/02/2021 13:21</v>
      </c>
      <c r="P6757" s="24">
        <f t="shared" si="550"/>
        <v>0.11875000000145519</v>
      </c>
      <c r="Q6757" s="28">
        <v>0</v>
      </c>
      <c r="R6757" s="27">
        <f t="shared" si="551"/>
        <v>171.00000000209548</v>
      </c>
      <c r="S6757" s="3" t="s">
        <v>4</v>
      </c>
      <c r="T6757" s="3" t="s">
        <v>6848</v>
      </c>
      <c r="U6757" s="3" t="s">
        <v>4</v>
      </c>
      <c r="V6757" s="3" t="s">
        <v>6935</v>
      </c>
      <c r="W6757" s="5">
        <v>0</v>
      </c>
      <c r="X6757" s="5">
        <v>2.5</v>
      </c>
      <c r="Y6757" s="5">
        <v>0</v>
      </c>
      <c r="Z6757" s="5">
        <v>0</v>
      </c>
      <c r="AA6757" s="5">
        <v>0</v>
      </c>
      <c r="AB6757" s="5">
        <v>0.5</v>
      </c>
      <c r="AC6757" s="5">
        <v>0</v>
      </c>
      <c r="AD6757" s="5">
        <v>0</v>
      </c>
      <c r="AE6757" s="2">
        <v>4</v>
      </c>
      <c r="AF6757" s="2">
        <v>0</v>
      </c>
      <c r="AG6757" s="2">
        <v>0</v>
      </c>
      <c r="AH6757" s="2">
        <v>0</v>
      </c>
      <c r="AI6757" s="2">
        <v>0</v>
      </c>
      <c r="AJ6757" s="2">
        <v>2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 t="s">
        <v>4</v>
      </c>
      <c r="AT6757" s="2" t="s">
        <v>4</v>
      </c>
    </row>
    <row r="6758" spans="1:46" x14ac:dyDescent="0.2">
      <c r="A6758" s="2">
        <v>1670546</v>
      </c>
      <c r="B6758" s="2">
        <v>845288</v>
      </c>
      <c r="C6758" s="10">
        <v>23.738432912047699</v>
      </c>
      <c r="D6758" s="10">
        <v>35.318763006630498</v>
      </c>
      <c r="E6758" s="19" t="s">
        <v>6922</v>
      </c>
      <c r="F6758" s="46">
        <f>INDEX(Δεδομένα!$P:$P,MATCH('2021'!E6758,Δεδομένα!$O:$O,0))</f>
        <v>218</v>
      </c>
      <c r="G6758" s="49" t="s">
        <v>6844</v>
      </c>
      <c r="H6758" s="51" t="str">
        <f>INDEX(Δεδομένα!B$1:B$51,MATCH('2021'!G6758,Δεδομένα!A$1:A$51,0))</f>
        <v>ΚΡΗΤΗΣ</v>
      </c>
      <c r="I6758" s="53">
        <f>INDEX(Δεδομένα!E$1:E$13,MATCH('2021'!H6758,Δεδομένα!D$1:D$13,0))</f>
        <v>12</v>
      </c>
      <c r="J6758" s="4">
        <v>44299</v>
      </c>
      <c r="K6758" s="3" t="s">
        <v>826</v>
      </c>
      <c r="L6758" s="17" t="str">
        <f t="shared" si="548"/>
        <v>13/04/2021 10:39</v>
      </c>
      <c r="M6758" s="4">
        <v>44299</v>
      </c>
      <c r="N6758" s="3" t="s">
        <v>214</v>
      </c>
      <c r="O6758" s="17" t="str">
        <f t="shared" si="549"/>
        <v>13/04/2021 12:00</v>
      </c>
      <c r="P6758" s="24">
        <f t="shared" si="550"/>
        <v>5.6250000001455192E-2</v>
      </c>
      <c r="Q6758" s="28">
        <v>0</v>
      </c>
      <c r="R6758" s="27">
        <f t="shared" si="551"/>
        <v>81.000000002095476</v>
      </c>
      <c r="S6758" s="3" t="s">
        <v>4</v>
      </c>
      <c r="T6758" s="3" t="s">
        <v>6848</v>
      </c>
      <c r="U6758" s="3" t="s">
        <v>4</v>
      </c>
      <c r="V6758" s="3" t="s">
        <v>6936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0.05</v>
      </c>
      <c r="AD6758" s="5">
        <v>0</v>
      </c>
      <c r="AE6758" s="2">
        <v>4</v>
      </c>
      <c r="AF6758" s="2">
        <v>0</v>
      </c>
      <c r="AG6758" s="2">
        <v>0</v>
      </c>
      <c r="AH6758" s="2">
        <v>0</v>
      </c>
      <c r="AI6758" s="2">
        <v>0</v>
      </c>
      <c r="AJ6758" s="2">
        <v>2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 t="s">
        <v>4</v>
      </c>
      <c r="AT6758" s="2" t="s">
        <v>4</v>
      </c>
    </row>
    <row r="6759" spans="1:46" x14ac:dyDescent="0.2">
      <c r="A6759" s="2">
        <v>1670553</v>
      </c>
      <c r="B6759" s="2">
        <v>846083</v>
      </c>
      <c r="C6759" s="10">
        <v>23.710238071780498</v>
      </c>
      <c r="D6759" s="10">
        <v>35.250725115404201</v>
      </c>
      <c r="E6759" s="19" t="s">
        <v>6922</v>
      </c>
      <c r="F6759" s="46">
        <f>INDEX(Δεδομένα!$P:$P,MATCH('2021'!E6759,Δεδομένα!$O:$O,0))</f>
        <v>218</v>
      </c>
      <c r="G6759" s="49" t="s">
        <v>6844</v>
      </c>
      <c r="H6759" s="51" t="str">
        <f>INDEX(Δεδομένα!B$1:B$51,MATCH('2021'!G6759,Δεδομένα!A$1:A$51,0))</f>
        <v>ΚΡΗΤΗΣ</v>
      </c>
      <c r="I6759" s="53">
        <f>INDEX(Δεδομένα!E$1:E$13,MATCH('2021'!H6759,Δεδομένα!D$1:D$13,0))</f>
        <v>12</v>
      </c>
      <c r="J6759" s="4">
        <v>44302</v>
      </c>
      <c r="K6759" s="3" t="s">
        <v>4599</v>
      </c>
      <c r="L6759" s="17" t="str">
        <f t="shared" si="548"/>
        <v>16/04/2021 00:22</v>
      </c>
      <c r="M6759" s="4">
        <v>44302</v>
      </c>
      <c r="N6759" s="3" t="s">
        <v>3269</v>
      </c>
      <c r="O6759" s="17" t="str">
        <f t="shared" si="549"/>
        <v>16/04/2021 01:31</v>
      </c>
      <c r="P6759" s="24">
        <f t="shared" si="550"/>
        <v>4.7916666670062114E-2</v>
      </c>
      <c r="Q6759" s="28">
        <v>0</v>
      </c>
      <c r="R6759" s="27">
        <f t="shared" si="551"/>
        <v>69.000000004889444</v>
      </c>
      <c r="S6759" s="3" t="s">
        <v>4</v>
      </c>
      <c r="T6759" s="3" t="s">
        <v>6848</v>
      </c>
      <c r="U6759" s="3" t="s">
        <v>4</v>
      </c>
      <c r="V6759" s="3" t="s">
        <v>6937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0.2</v>
      </c>
      <c r="AD6759" s="5">
        <v>0</v>
      </c>
      <c r="AE6759" s="2">
        <v>2</v>
      </c>
      <c r="AF6759" s="2">
        <v>0</v>
      </c>
      <c r="AG6759" s="2">
        <v>0</v>
      </c>
      <c r="AH6759" s="2">
        <v>0</v>
      </c>
      <c r="AI6759" s="2">
        <v>0</v>
      </c>
      <c r="AJ6759" s="2">
        <v>1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 t="s">
        <v>4</v>
      </c>
      <c r="AT6759" s="2" t="s">
        <v>4</v>
      </c>
    </row>
    <row r="6760" spans="1:46" x14ac:dyDescent="0.2">
      <c r="A6760" s="2">
        <v>1670559</v>
      </c>
      <c r="B6760" s="2">
        <v>847595</v>
      </c>
      <c r="C6760" s="10">
        <v>23.717400283093401</v>
      </c>
      <c r="D6760" s="10">
        <v>35.342907219852002</v>
      </c>
      <c r="E6760" s="19" t="s">
        <v>6922</v>
      </c>
      <c r="F6760" s="46">
        <f>INDEX(Δεδομένα!$P:$P,MATCH('2021'!E6760,Δεδομένα!$O:$O,0))</f>
        <v>218</v>
      </c>
      <c r="G6760" s="49" t="s">
        <v>6844</v>
      </c>
      <c r="H6760" s="51" t="str">
        <f>INDEX(Δεδομένα!B$1:B$51,MATCH('2021'!G6760,Δεδομένα!A$1:A$51,0))</f>
        <v>ΚΡΗΤΗΣ</v>
      </c>
      <c r="I6760" s="53">
        <f>INDEX(Δεδομένα!E$1:E$13,MATCH('2021'!H6760,Δεδομένα!D$1:D$13,0))</f>
        <v>12</v>
      </c>
      <c r="J6760" s="4">
        <v>44308</v>
      </c>
      <c r="K6760" s="3" t="s">
        <v>527</v>
      </c>
      <c r="L6760" s="17" t="str">
        <f t="shared" si="548"/>
        <v>22/04/2021 11:20</v>
      </c>
      <c r="M6760" s="4">
        <v>44308</v>
      </c>
      <c r="N6760" s="3" t="s">
        <v>140</v>
      </c>
      <c r="O6760" s="17" t="str">
        <f t="shared" si="549"/>
        <v>22/04/2021 12:21</v>
      </c>
      <c r="P6760" s="24">
        <f t="shared" si="550"/>
        <v>4.2361111110949423E-2</v>
      </c>
      <c r="Q6760" s="28">
        <v>0</v>
      </c>
      <c r="R6760" s="27">
        <f t="shared" si="551"/>
        <v>60.999999999767169</v>
      </c>
      <c r="S6760" s="3" t="s">
        <v>4</v>
      </c>
      <c r="T6760" s="3" t="s">
        <v>6848</v>
      </c>
      <c r="U6760" s="3" t="s">
        <v>4</v>
      </c>
      <c r="V6760" s="3" t="s">
        <v>6938</v>
      </c>
      <c r="W6760" s="5">
        <v>0</v>
      </c>
      <c r="X6760" s="5">
        <v>0</v>
      </c>
      <c r="Y6760" s="5">
        <v>0</v>
      </c>
      <c r="Z6760" s="5">
        <v>0.5</v>
      </c>
      <c r="AA6760" s="5">
        <v>0</v>
      </c>
      <c r="AB6760" s="5">
        <v>0</v>
      </c>
      <c r="AC6760" s="5">
        <v>0</v>
      </c>
      <c r="AD6760" s="5">
        <v>0</v>
      </c>
      <c r="AE6760" s="2">
        <v>2</v>
      </c>
      <c r="AF6760" s="2">
        <v>0</v>
      </c>
      <c r="AG6760" s="2">
        <v>0</v>
      </c>
      <c r="AH6760" s="2">
        <v>0</v>
      </c>
      <c r="AI6760" s="2">
        <v>0</v>
      </c>
      <c r="AJ6760" s="2">
        <v>1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 t="s">
        <v>4</v>
      </c>
      <c r="AT6760" s="2" t="s">
        <v>4</v>
      </c>
    </row>
    <row r="6761" spans="1:46" x14ac:dyDescent="0.2">
      <c r="A6761" s="2">
        <v>1670560</v>
      </c>
      <c r="B6761" s="2">
        <v>848548</v>
      </c>
      <c r="C6761" s="10">
        <v>23.738986702392101</v>
      </c>
      <c r="D6761" s="10">
        <v>35.332822848187298</v>
      </c>
      <c r="E6761" s="19" t="s">
        <v>6922</v>
      </c>
      <c r="F6761" s="46">
        <f>INDEX(Δεδομένα!$P:$P,MATCH('2021'!E6761,Δεδομένα!$O:$O,0))</f>
        <v>218</v>
      </c>
      <c r="G6761" s="49" t="s">
        <v>6844</v>
      </c>
      <c r="H6761" s="51" t="str">
        <f>INDEX(Δεδομένα!B$1:B$51,MATCH('2021'!G6761,Δεδομένα!A$1:A$51,0))</f>
        <v>ΚΡΗΤΗΣ</v>
      </c>
      <c r="I6761" s="53">
        <f>INDEX(Δεδομένα!E$1:E$13,MATCH('2021'!H6761,Δεδομένα!D$1:D$13,0))</f>
        <v>12</v>
      </c>
      <c r="J6761" s="4">
        <v>44312</v>
      </c>
      <c r="K6761" s="3" t="s">
        <v>459</v>
      </c>
      <c r="L6761" s="17" t="str">
        <f t="shared" si="548"/>
        <v>26/04/2021 20:05</v>
      </c>
      <c r="M6761" s="4">
        <v>44312</v>
      </c>
      <c r="N6761" s="3" t="s">
        <v>534</v>
      </c>
      <c r="O6761" s="17" t="str">
        <f t="shared" si="549"/>
        <v>26/04/2021 20:45</v>
      </c>
      <c r="P6761" s="24">
        <f t="shared" si="550"/>
        <v>2.7777777781011537E-2</v>
      </c>
      <c r="Q6761" s="28">
        <v>0</v>
      </c>
      <c r="R6761" s="27">
        <f t="shared" si="551"/>
        <v>40.000000004656613</v>
      </c>
      <c r="S6761" s="3" t="s">
        <v>4</v>
      </c>
      <c r="T6761" s="3" t="s">
        <v>6848</v>
      </c>
      <c r="U6761" s="3" t="s">
        <v>4</v>
      </c>
      <c r="V6761" s="3" t="s">
        <v>6939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0.02</v>
      </c>
      <c r="AD6761" s="5">
        <v>0</v>
      </c>
      <c r="AE6761" s="2">
        <v>4</v>
      </c>
      <c r="AF6761" s="2">
        <v>0</v>
      </c>
      <c r="AG6761" s="2">
        <v>0</v>
      </c>
      <c r="AH6761" s="2">
        <v>0</v>
      </c>
      <c r="AI6761" s="2">
        <v>0</v>
      </c>
      <c r="AJ6761" s="2">
        <v>2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 t="s">
        <v>4</v>
      </c>
      <c r="AT6761" s="2" t="s">
        <v>4</v>
      </c>
    </row>
    <row r="6762" spans="1:46" x14ac:dyDescent="0.2">
      <c r="A6762" s="2">
        <v>1692043</v>
      </c>
      <c r="B6762" s="2">
        <v>866907</v>
      </c>
      <c r="C6762" s="10">
        <v>23.702689220049098</v>
      </c>
      <c r="D6762" s="10">
        <v>35.294491553448097</v>
      </c>
      <c r="E6762" s="19" t="s">
        <v>6922</v>
      </c>
      <c r="F6762" s="46">
        <f>INDEX(Δεδομένα!$P:$P,MATCH('2021'!E6762,Δεδομένα!$O:$O,0))</f>
        <v>218</v>
      </c>
      <c r="G6762" s="49" t="s">
        <v>6844</v>
      </c>
      <c r="H6762" s="51" t="str">
        <f>INDEX(Δεδομένα!B$1:B$51,MATCH('2021'!G6762,Δεδομένα!A$1:A$51,0))</f>
        <v>ΚΡΗΤΗΣ</v>
      </c>
      <c r="I6762" s="53">
        <f>INDEX(Δεδομένα!E$1:E$13,MATCH('2021'!H6762,Δεδομένα!D$1:D$13,0))</f>
        <v>12</v>
      </c>
      <c r="J6762" s="4">
        <v>44378</v>
      </c>
      <c r="K6762" s="3" t="s">
        <v>904</v>
      </c>
      <c r="L6762" s="17" t="str">
        <f t="shared" si="548"/>
        <v>01/07/2021 15:39</v>
      </c>
      <c r="M6762" s="4">
        <v>44383</v>
      </c>
      <c r="N6762" s="3" t="s">
        <v>1723</v>
      </c>
      <c r="O6762" s="17" t="str">
        <f t="shared" si="549"/>
        <v>06/07/2021 11:34</v>
      </c>
      <c r="P6762" s="29">
        <f t="shared" si="550"/>
        <v>4.8298611111094942</v>
      </c>
      <c r="Q6762" s="30">
        <f>4*24</f>
        <v>96</v>
      </c>
      <c r="R6762" s="27">
        <f t="shared" si="551"/>
        <v>6954.9999999976717</v>
      </c>
      <c r="S6762" s="3" t="s">
        <v>4</v>
      </c>
      <c r="T6762" s="3" t="s">
        <v>6848</v>
      </c>
      <c r="U6762" s="3" t="s">
        <v>6940</v>
      </c>
      <c r="V6762" s="3" t="s">
        <v>6941</v>
      </c>
      <c r="W6762" s="5">
        <v>0</v>
      </c>
      <c r="X6762" s="5">
        <v>10</v>
      </c>
      <c r="Y6762" s="5">
        <v>0</v>
      </c>
      <c r="Z6762" s="5">
        <v>20</v>
      </c>
      <c r="AA6762" s="5">
        <v>0</v>
      </c>
      <c r="AB6762" s="5">
        <v>40</v>
      </c>
      <c r="AC6762" s="5">
        <v>0</v>
      </c>
      <c r="AD6762" s="5">
        <v>0</v>
      </c>
      <c r="AE6762" s="2">
        <v>80</v>
      </c>
      <c r="AF6762" s="2">
        <v>36</v>
      </c>
      <c r="AG6762" s="2">
        <v>0</v>
      </c>
      <c r="AH6762" s="2">
        <v>0</v>
      </c>
      <c r="AI6762" s="2">
        <v>30</v>
      </c>
      <c r="AJ6762" s="2">
        <v>30</v>
      </c>
      <c r="AK6762" s="2">
        <v>0</v>
      </c>
      <c r="AL6762" s="2">
        <v>0</v>
      </c>
      <c r="AM6762" s="2">
        <v>0</v>
      </c>
      <c r="AN6762" s="2">
        <v>3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</row>
    <row r="6763" spans="1:46" x14ac:dyDescent="0.2">
      <c r="A6763" s="2">
        <v>1692108</v>
      </c>
      <c r="B6763" s="2">
        <v>873064</v>
      </c>
      <c r="C6763" s="10">
        <v>23.611273658869301</v>
      </c>
      <c r="D6763" s="10">
        <v>35.252380826984101</v>
      </c>
      <c r="E6763" s="19" t="s">
        <v>6922</v>
      </c>
      <c r="F6763" s="46">
        <f>INDEX(Δεδομένα!$P:$P,MATCH('2021'!E6763,Δεδομένα!$O:$O,0))</f>
        <v>218</v>
      </c>
      <c r="G6763" s="49" t="s">
        <v>6844</v>
      </c>
      <c r="H6763" s="51" t="str">
        <f>INDEX(Δεδομένα!B$1:B$51,MATCH('2021'!G6763,Δεδομένα!A$1:A$51,0))</f>
        <v>ΚΡΗΤΗΣ</v>
      </c>
      <c r="I6763" s="53">
        <f>INDEX(Δεδομένα!E$1:E$13,MATCH('2021'!H6763,Δεδομένα!D$1:D$13,0))</f>
        <v>12</v>
      </c>
      <c r="J6763" s="4">
        <v>44397</v>
      </c>
      <c r="K6763" s="3" t="s">
        <v>125</v>
      </c>
      <c r="L6763" s="17" t="str">
        <f t="shared" si="548"/>
        <v>20/07/2021 20:30</v>
      </c>
      <c r="M6763" s="4">
        <v>44398</v>
      </c>
      <c r="N6763" s="3" t="s">
        <v>824</v>
      </c>
      <c r="O6763" s="17" t="str">
        <f t="shared" si="549"/>
        <v>21/07/2021 06:00</v>
      </c>
      <c r="P6763" s="24">
        <f t="shared" si="550"/>
        <v>0.39583333333575865</v>
      </c>
      <c r="Q6763" s="28">
        <v>0</v>
      </c>
      <c r="R6763" s="27">
        <f t="shared" si="551"/>
        <v>570.00000000349246</v>
      </c>
      <c r="S6763" s="3" t="s">
        <v>4</v>
      </c>
      <c r="T6763" s="3" t="s">
        <v>6848</v>
      </c>
      <c r="U6763" s="3" t="s">
        <v>4</v>
      </c>
      <c r="V6763" s="3" t="s">
        <v>6942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0.2</v>
      </c>
      <c r="AD6763" s="5">
        <v>0</v>
      </c>
      <c r="AE6763" s="2">
        <v>4</v>
      </c>
      <c r="AF6763" s="2">
        <v>0</v>
      </c>
      <c r="AG6763" s="2">
        <v>2</v>
      </c>
      <c r="AH6763" s="2">
        <v>0</v>
      </c>
      <c r="AI6763" s="2">
        <v>0</v>
      </c>
      <c r="AJ6763" s="2">
        <v>3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</row>
    <row r="6764" spans="1:46" x14ac:dyDescent="0.2">
      <c r="A6764" s="2">
        <v>1692110</v>
      </c>
      <c r="B6764" s="2">
        <v>873897</v>
      </c>
      <c r="C6764" s="10">
        <v>23.695987470938</v>
      </c>
      <c r="D6764" s="10">
        <v>35.358855461003401</v>
      </c>
      <c r="E6764" s="19" t="s">
        <v>6922</v>
      </c>
      <c r="F6764" s="46">
        <f>INDEX(Δεδομένα!$P:$P,MATCH('2021'!E6764,Δεδομένα!$O:$O,0))</f>
        <v>218</v>
      </c>
      <c r="G6764" s="49" t="s">
        <v>6844</v>
      </c>
      <c r="H6764" s="51" t="str">
        <f>INDEX(Δεδομένα!B$1:B$51,MATCH('2021'!G6764,Δεδομένα!A$1:A$51,0))</f>
        <v>ΚΡΗΤΗΣ</v>
      </c>
      <c r="I6764" s="53">
        <f>INDEX(Δεδομένα!E$1:E$13,MATCH('2021'!H6764,Δεδομένα!D$1:D$13,0))</f>
        <v>12</v>
      </c>
      <c r="J6764" s="4">
        <v>44400</v>
      </c>
      <c r="K6764" s="3" t="s">
        <v>102</v>
      </c>
      <c r="L6764" s="17" t="str">
        <f t="shared" si="548"/>
        <v>23/07/2021 18:35</v>
      </c>
      <c r="M6764" s="4">
        <v>44400</v>
      </c>
      <c r="N6764" s="3" t="s">
        <v>2166</v>
      </c>
      <c r="O6764" s="17" t="str">
        <f t="shared" si="549"/>
        <v>23/07/2021 23:20</v>
      </c>
      <c r="P6764" s="24">
        <f t="shared" si="550"/>
        <v>0.19791666666424135</v>
      </c>
      <c r="Q6764" s="28">
        <v>0</v>
      </c>
      <c r="R6764" s="27">
        <f t="shared" si="551"/>
        <v>284.99999999650754</v>
      </c>
      <c r="S6764" s="3" t="s">
        <v>4</v>
      </c>
      <c r="T6764" s="3" t="s">
        <v>6848</v>
      </c>
      <c r="U6764" s="3" t="s">
        <v>4</v>
      </c>
      <c r="V6764" s="3" t="s">
        <v>6943</v>
      </c>
      <c r="W6764" s="5">
        <v>0</v>
      </c>
      <c r="X6764" s="5">
        <v>0</v>
      </c>
      <c r="Y6764" s="5">
        <v>0</v>
      </c>
      <c r="Z6764" s="5">
        <v>0.08</v>
      </c>
      <c r="AA6764" s="5">
        <v>0</v>
      </c>
      <c r="AB6764" s="5">
        <v>0</v>
      </c>
      <c r="AC6764" s="5">
        <v>0</v>
      </c>
      <c r="AD6764" s="5">
        <v>0</v>
      </c>
      <c r="AE6764" s="2">
        <v>9</v>
      </c>
      <c r="AF6764" s="2">
        <v>0</v>
      </c>
      <c r="AG6764" s="2">
        <v>0</v>
      </c>
      <c r="AH6764" s="2">
        <v>0</v>
      </c>
      <c r="AI6764" s="2">
        <v>0</v>
      </c>
      <c r="AJ6764" s="2">
        <v>4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</row>
    <row r="6765" spans="1:46" x14ac:dyDescent="0.2">
      <c r="A6765" s="2">
        <v>1714582</v>
      </c>
      <c r="B6765" s="2">
        <v>904225</v>
      </c>
      <c r="C6765" s="10">
        <v>23.739117630523001</v>
      </c>
      <c r="D6765" s="10">
        <v>35.332844216292202</v>
      </c>
      <c r="E6765" s="19" t="s">
        <v>6922</v>
      </c>
      <c r="F6765" s="46">
        <f>INDEX(Δεδομένα!$P:$P,MATCH('2021'!E6765,Δεδομένα!$O:$O,0))</f>
        <v>218</v>
      </c>
      <c r="G6765" s="49" t="s">
        <v>6844</v>
      </c>
      <c r="H6765" s="51" t="str">
        <f>INDEX(Δεδομένα!B$1:B$51,MATCH('2021'!G6765,Δεδομένα!A$1:A$51,0))</f>
        <v>ΚΡΗΤΗΣ</v>
      </c>
      <c r="I6765" s="53">
        <f>INDEX(Δεδομένα!E$1:E$13,MATCH('2021'!H6765,Δεδομένα!D$1:D$13,0))</f>
        <v>12</v>
      </c>
      <c r="J6765" s="4">
        <v>44494</v>
      </c>
      <c r="K6765" s="3" t="s">
        <v>1082</v>
      </c>
      <c r="L6765" s="17" t="str">
        <f t="shared" si="548"/>
        <v>25/10/2021 18:49</v>
      </c>
      <c r="M6765" s="4">
        <v>44494</v>
      </c>
      <c r="N6765" s="3" t="s">
        <v>1151</v>
      </c>
      <c r="O6765" s="17" t="str">
        <f t="shared" si="549"/>
        <v>25/10/2021 19:21</v>
      </c>
      <c r="P6765" s="24">
        <f t="shared" si="550"/>
        <v>2.2222222221898846E-2</v>
      </c>
      <c r="Q6765" s="28">
        <v>0</v>
      </c>
      <c r="R6765" s="27">
        <f t="shared" si="551"/>
        <v>31.999999999534339</v>
      </c>
      <c r="S6765" s="3" t="s">
        <v>4</v>
      </c>
      <c r="T6765" s="3" t="s">
        <v>6848</v>
      </c>
      <c r="U6765" s="3" t="s">
        <v>4</v>
      </c>
      <c r="V6765" s="3" t="s">
        <v>6944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0.01</v>
      </c>
      <c r="AD6765" s="5">
        <v>0</v>
      </c>
      <c r="AE6765" s="2">
        <v>2</v>
      </c>
      <c r="AF6765" s="2">
        <v>0</v>
      </c>
      <c r="AG6765" s="2">
        <v>0</v>
      </c>
      <c r="AH6765" s="2">
        <v>0</v>
      </c>
      <c r="AI6765" s="2">
        <v>0</v>
      </c>
      <c r="AJ6765" s="2">
        <v>1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</row>
    <row r="6766" spans="1:46" x14ac:dyDescent="0.2">
      <c r="A6766" s="2">
        <v>1715507</v>
      </c>
      <c r="B6766" s="2">
        <v>905862</v>
      </c>
      <c r="C6766" s="10">
        <v>23.690254526614101</v>
      </c>
      <c r="D6766" s="10">
        <v>35.282017996759102</v>
      </c>
      <c r="E6766" s="19" t="s">
        <v>6922</v>
      </c>
      <c r="F6766" s="46">
        <f>INDEX(Δεδομένα!$P:$P,MATCH('2021'!E6766,Δεδομένα!$O:$O,0))</f>
        <v>218</v>
      </c>
      <c r="G6766" s="49" t="s">
        <v>6844</v>
      </c>
      <c r="H6766" s="51" t="str">
        <f>INDEX(Δεδομένα!B$1:B$51,MATCH('2021'!G6766,Δεδομένα!A$1:A$51,0))</f>
        <v>ΚΡΗΤΗΣ</v>
      </c>
      <c r="I6766" s="53">
        <f>INDEX(Δεδομένα!E$1:E$13,MATCH('2021'!H6766,Δεδομένα!D$1:D$13,0))</f>
        <v>12</v>
      </c>
      <c r="J6766" s="4">
        <v>44501</v>
      </c>
      <c r="K6766" s="3" t="s">
        <v>552</v>
      </c>
      <c r="L6766" s="17" t="str">
        <f t="shared" si="548"/>
        <v>01/11/2021 13:00</v>
      </c>
      <c r="M6766" s="4">
        <v>44501</v>
      </c>
      <c r="N6766" s="3" t="s">
        <v>498</v>
      </c>
      <c r="O6766" s="17" t="str">
        <f t="shared" si="549"/>
        <v>01/11/2021 13:35</v>
      </c>
      <c r="P6766" s="24">
        <f t="shared" si="550"/>
        <v>2.4305555554747116E-2</v>
      </c>
      <c r="Q6766" s="28">
        <v>0</v>
      </c>
      <c r="R6766" s="27">
        <f t="shared" si="551"/>
        <v>34.999999998835847</v>
      </c>
      <c r="S6766" s="3" t="s">
        <v>4</v>
      </c>
      <c r="T6766" s="3" t="s">
        <v>6848</v>
      </c>
      <c r="U6766" s="3" t="s">
        <v>4</v>
      </c>
      <c r="V6766" s="3" t="s">
        <v>6945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0.05</v>
      </c>
      <c r="AC6766" s="5">
        <v>0</v>
      </c>
      <c r="AD6766" s="5">
        <v>0</v>
      </c>
      <c r="AE6766" s="2">
        <v>4</v>
      </c>
      <c r="AF6766" s="2">
        <v>0</v>
      </c>
      <c r="AG6766" s="2">
        <v>0</v>
      </c>
      <c r="AH6766" s="2">
        <v>0</v>
      </c>
      <c r="AI6766" s="2">
        <v>0</v>
      </c>
      <c r="AJ6766" s="2">
        <v>2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</row>
    <row r="6767" spans="1:46" x14ac:dyDescent="0.2">
      <c r="A6767" s="2">
        <v>1715515</v>
      </c>
      <c r="B6767" s="2">
        <v>908674</v>
      </c>
      <c r="C6767" s="10">
        <v>23.634717955960198</v>
      </c>
      <c r="D6767" s="10">
        <v>35.236628082826797</v>
      </c>
      <c r="E6767" s="19" t="s">
        <v>6922</v>
      </c>
      <c r="F6767" s="46">
        <f>INDEX(Δεδομένα!$P:$P,MATCH('2021'!E6767,Δεδομένα!$O:$O,0))</f>
        <v>218</v>
      </c>
      <c r="G6767" s="49" t="s">
        <v>6844</v>
      </c>
      <c r="H6767" s="51" t="str">
        <f>INDEX(Δεδομένα!B$1:B$51,MATCH('2021'!G6767,Δεδομένα!A$1:A$51,0))</f>
        <v>ΚΡΗΤΗΣ</v>
      </c>
      <c r="I6767" s="53">
        <f>INDEX(Δεδομένα!E$1:E$13,MATCH('2021'!H6767,Δεδομένα!D$1:D$13,0))</f>
        <v>12</v>
      </c>
      <c r="J6767" s="4">
        <v>44513</v>
      </c>
      <c r="K6767" s="3" t="s">
        <v>709</v>
      </c>
      <c r="L6767" s="17" t="str">
        <f t="shared" si="548"/>
        <v>13/11/2021 10:18</v>
      </c>
      <c r="M6767" s="4">
        <v>44513</v>
      </c>
      <c r="N6767" s="3" t="s">
        <v>484</v>
      </c>
      <c r="O6767" s="17" t="str">
        <f t="shared" si="549"/>
        <v>13/11/2021 12:40</v>
      </c>
      <c r="P6767" s="24">
        <f t="shared" si="550"/>
        <v>9.8611111112404615E-2</v>
      </c>
      <c r="Q6767" s="28">
        <v>0</v>
      </c>
      <c r="R6767" s="27">
        <f t="shared" si="551"/>
        <v>142.00000000186265</v>
      </c>
      <c r="S6767" s="3" t="s">
        <v>4</v>
      </c>
      <c r="T6767" s="3" t="s">
        <v>6848</v>
      </c>
      <c r="U6767" s="3" t="s">
        <v>4</v>
      </c>
      <c r="V6767" s="3" t="s">
        <v>6946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0.85</v>
      </c>
      <c r="AD6767" s="5">
        <v>0</v>
      </c>
      <c r="AE6767" s="2">
        <v>4</v>
      </c>
      <c r="AF6767" s="2">
        <v>0</v>
      </c>
      <c r="AG6767" s="2">
        <v>1</v>
      </c>
      <c r="AH6767" s="2">
        <v>0</v>
      </c>
      <c r="AI6767" s="2">
        <v>0</v>
      </c>
      <c r="AJ6767" s="2">
        <v>2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</row>
    <row r="6768" spans="1:46" x14ac:dyDescent="0.2">
      <c r="A6768" s="2">
        <v>1715516</v>
      </c>
      <c r="B6768" s="2">
        <v>909063</v>
      </c>
      <c r="C6768" s="10">
        <v>23.7380909402276</v>
      </c>
      <c r="D6768" s="10">
        <v>35.306613641557099</v>
      </c>
      <c r="E6768" s="19" t="s">
        <v>6922</v>
      </c>
      <c r="F6768" s="46">
        <f>INDEX(Δεδομένα!$P:$P,MATCH('2021'!E6768,Δεδομένα!$O:$O,0))</f>
        <v>218</v>
      </c>
      <c r="G6768" s="49" t="s">
        <v>6844</v>
      </c>
      <c r="H6768" s="51" t="str">
        <f>INDEX(Δεδομένα!B$1:B$51,MATCH('2021'!G6768,Δεδομένα!A$1:A$51,0))</f>
        <v>ΚΡΗΤΗΣ</v>
      </c>
      <c r="I6768" s="53">
        <f>INDEX(Δεδομένα!E$1:E$13,MATCH('2021'!H6768,Δεδομένα!D$1:D$13,0))</f>
        <v>12</v>
      </c>
      <c r="J6768" s="4">
        <v>44514</v>
      </c>
      <c r="K6768" s="3" t="s">
        <v>31</v>
      </c>
      <c r="L6768" s="17" t="str">
        <f t="shared" si="548"/>
        <v>14/11/2021 17:38</v>
      </c>
      <c r="M6768" s="4">
        <v>44514</v>
      </c>
      <c r="N6768" s="3" t="s">
        <v>493</v>
      </c>
      <c r="O6768" s="17" t="str">
        <f t="shared" si="549"/>
        <v>14/11/2021 21:10</v>
      </c>
      <c r="P6768" s="24">
        <f t="shared" si="550"/>
        <v>0.14722222222189885</v>
      </c>
      <c r="Q6768" s="28">
        <v>0</v>
      </c>
      <c r="R6768" s="27">
        <f t="shared" si="551"/>
        <v>211.99999999953434</v>
      </c>
      <c r="S6768" s="3" t="s">
        <v>4</v>
      </c>
      <c r="T6768" s="3" t="s">
        <v>6848</v>
      </c>
      <c r="U6768" s="3" t="s">
        <v>4</v>
      </c>
      <c r="V6768" s="3" t="s">
        <v>6947</v>
      </c>
      <c r="W6768" s="5">
        <v>0</v>
      </c>
      <c r="X6768" s="5">
        <v>1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2">
        <v>4</v>
      </c>
      <c r="AF6768" s="2">
        <v>0</v>
      </c>
      <c r="AG6768" s="2">
        <v>0</v>
      </c>
      <c r="AH6768" s="2">
        <v>0</v>
      </c>
      <c r="AI6768" s="2">
        <v>0</v>
      </c>
      <c r="AJ6768" s="2">
        <v>2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0</v>
      </c>
      <c r="AT6768" s="2">
        <v>0</v>
      </c>
    </row>
    <row r="6769" spans="1:46" x14ac:dyDescent="0.2">
      <c r="A6769" s="2">
        <v>1715520</v>
      </c>
      <c r="B6769" s="2">
        <v>910109</v>
      </c>
      <c r="C6769" s="10">
        <v>23.735206558978501</v>
      </c>
      <c r="D6769" s="10">
        <v>35.403006706698399</v>
      </c>
      <c r="E6769" s="19" t="s">
        <v>6922</v>
      </c>
      <c r="F6769" s="46">
        <f>INDEX(Δεδομένα!$P:$P,MATCH('2021'!E6769,Δεδομένα!$O:$O,0))</f>
        <v>218</v>
      </c>
      <c r="G6769" s="49" t="s">
        <v>6844</v>
      </c>
      <c r="H6769" s="51" t="str">
        <f>INDEX(Δεδομένα!B$1:B$51,MATCH('2021'!G6769,Δεδομένα!A$1:A$51,0))</f>
        <v>ΚΡΗΤΗΣ</v>
      </c>
      <c r="I6769" s="53">
        <f>INDEX(Δεδομένα!E$1:E$13,MATCH('2021'!H6769,Δεδομένα!D$1:D$13,0))</f>
        <v>12</v>
      </c>
      <c r="J6769" s="4">
        <v>44519</v>
      </c>
      <c r="K6769" s="3" t="s">
        <v>812</v>
      </c>
      <c r="L6769" s="17" t="str">
        <f t="shared" si="548"/>
        <v>19/11/2021 10:10</v>
      </c>
      <c r="M6769" s="4">
        <v>44519</v>
      </c>
      <c r="N6769" s="3" t="s">
        <v>692</v>
      </c>
      <c r="O6769" s="17" t="str">
        <f t="shared" si="549"/>
        <v>19/11/2021 10:50</v>
      </c>
      <c r="P6769" s="24">
        <f t="shared" si="550"/>
        <v>2.7777777781011537E-2</v>
      </c>
      <c r="Q6769" s="28">
        <v>0</v>
      </c>
      <c r="R6769" s="27">
        <f t="shared" si="551"/>
        <v>40.000000004656613</v>
      </c>
      <c r="S6769" s="3" t="s">
        <v>4</v>
      </c>
      <c r="T6769" s="3" t="s">
        <v>6847</v>
      </c>
      <c r="U6769" s="3" t="s">
        <v>4</v>
      </c>
      <c r="V6769" s="3" t="s">
        <v>6926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0.01</v>
      </c>
      <c r="AC6769" s="5">
        <v>0</v>
      </c>
      <c r="AD6769" s="5">
        <v>0</v>
      </c>
      <c r="AE6769" s="2">
        <v>4</v>
      </c>
      <c r="AF6769" s="2">
        <v>0</v>
      </c>
      <c r="AG6769" s="2">
        <v>0</v>
      </c>
      <c r="AH6769" s="2">
        <v>0</v>
      </c>
      <c r="AI6769" s="2">
        <v>0</v>
      </c>
      <c r="AJ6769" s="2">
        <v>2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</row>
    <row r="6770" spans="1:46" x14ac:dyDescent="0.2">
      <c r="A6770" s="2">
        <v>1718483</v>
      </c>
      <c r="B6770" s="2">
        <v>912596</v>
      </c>
      <c r="C6770" s="10">
        <v>23.701142500475498</v>
      </c>
      <c r="D6770" s="10">
        <v>35.297324193054997</v>
      </c>
      <c r="E6770" s="19" t="s">
        <v>6922</v>
      </c>
      <c r="F6770" s="46">
        <f>INDEX(Δεδομένα!$P:$P,MATCH('2021'!E6770,Δεδομένα!$O:$O,0))</f>
        <v>218</v>
      </c>
      <c r="G6770" s="49" t="s">
        <v>6844</v>
      </c>
      <c r="H6770" s="51" t="str">
        <f>INDEX(Δεδομένα!B$1:B$51,MATCH('2021'!G6770,Δεδομένα!A$1:A$51,0))</f>
        <v>ΚΡΗΤΗΣ</v>
      </c>
      <c r="I6770" s="53">
        <f>INDEX(Δεδομένα!E$1:E$13,MATCH('2021'!H6770,Δεδομένα!D$1:D$13,0))</f>
        <v>12</v>
      </c>
      <c r="J6770" s="4">
        <v>44528</v>
      </c>
      <c r="K6770" s="3" t="s">
        <v>29</v>
      </c>
      <c r="L6770" s="17" t="str">
        <f t="shared" si="548"/>
        <v>28/11/2021 10:25</v>
      </c>
      <c r="M6770" s="4">
        <v>44528</v>
      </c>
      <c r="N6770" s="3" t="s">
        <v>237</v>
      </c>
      <c r="O6770" s="17" t="str">
        <f t="shared" si="549"/>
        <v>28/11/2021 12:30</v>
      </c>
      <c r="P6770" s="24">
        <f t="shared" si="550"/>
        <v>8.6805555554747116E-2</v>
      </c>
      <c r="Q6770" s="28">
        <v>0</v>
      </c>
      <c r="R6770" s="27">
        <f t="shared" si="551"/>
        <v>124.99999999883585</v>
      </c>
      <c r="S6770" s="3" t="s">
        <v>4</v>
      </c>
      <c r="T6770" s="3" t="s">
        <v>6848</v>
      </c>
      <c r="U6770" s="3" t="s">
        <v>4</v>
      </c>
      <c r="V6770" s="3" t="s">
        <v>6948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0.08</v>
      </c>
      <c r="AD6770" s="5">
        <v>0</v>
      </c>
      <c r="AE6770" s="2">
        <v>2</v>
      </c>
      <c r="AF6770" s="2">
        <v>0</v>
      </c>
      <c r="AG6770" s="2">
        <v>0</v>
      </c>
      <c r="AH6770" s="2">
        <v>0</v>
      </c>
      <c r="AI6770" s="2">
        <v>0</v>
      </c>
      <c r="AJ6770" s="2">
        <v>1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</row>
    <row r="6771" spans="1:46" x14ac:dyDescent="0.2">
      <c r="A6771" s="2">
        <v>1728228</v>
      </c>
      <c r="B6771" s="2">
        <v>920960</v>
      </c>
      <c r="C6771" s="10">
        <v>23.759297670661599</v>
      </c>
      <c r="D6771" s="10">
        <v>35.331066193037699</v>
      </c>
      <c r="E6771" s="19" t="s">
        <v>6922</v>
      </c>
      <c r="F6771" s="46">
        <f>INDEX(Δεδομένα!$P:$P,MATCH('2021'!E6771,Δεδομένα!$O:$O,0))</f>
        <v>218</v>
      </c>
      <c r="G6771" s="49" t="s">
        <v>6844</v>
      </c>
      <c r="H6771" s="51" t="str">
        <f>INDEX(Δεδομένα!B$1:B$51,MATCH('2021'!G6771,Δεδομένα!A$1:A$51,0))</f>
        <v>ΚΡΗΤΗΣ</v>
      </c>
      <c r="I6771" s="53">
        <f>INDEX(Δεδομένα!E$1:E$13,MATCH('2021'!H6771,Δεδομένα!D$1:D$13,0))</f>
        <v>12</v>
      </c>
      <c r="J6771" s="4">
        <v>44555</v>
      </c>
      <c r="K6771" s="3" t="s">
        <v>363</v>
      </c>
      <c r="L6771" s="17" t="str">
        <f t="shared" si="548"/>
        <v>25/12/2021 16:24</v>
      </c>
      <c r="M6771" s="4">
        <v>44555</v>
      </c>
      <c r="N6771" s="3" t="s">
        <v>341</v>
      </c>
      <c r="O6771" s="17" t="str">
        <f t="shared" si="549"/>
        <v>25/12/2021 17:55</v>
      </c>
      <c r="P6771" s="24">
        <f t="shared" si="550"/>
        <v>6.3194444446708076E-2</v>
      </c>
      <c r="Q6771" s="28">
        <v>0</v>
      </c>
      <c r="R6771" s="27">
        <f t="shared" si="551"/>
        <v>91.000000003259629</v>
      </c>
      <c r="S6771" s="3" t="s">
        <v>4</v>
      </c>
      <c r="T6771" s="3" t="s">
        <v>6848</v>
      </c>
      <c r="U6771" s="3" t="s">
        <v>4</v>
      </c>
      <c r="V6771" s="3" t="s">
        <v>6925</v>
      </c>
      <c r="W6771" s="5">
        <v>0</v>
      </c>
      <c r="X6771" s="5">
        <v>2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2">
        <v>2</v>
      </c>
      <c r="AF6771" s="2">
        <v>0</v>
      </c>
      <c r="AG6771" s="2">
        <v>0</v>
      </c>
      <c r="AH6771" s="2">
        <v>0</v>
      </c>
      <c r="AI6771" s="2">
        <v>0</v>
      </c>
      <c r="AJ6771" s="2">
        <v>1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 t="s">
        <v>4</v>
      </c>
      <c r="AT6771" s="2" t="s">
        <v>4</v>
      </c>
    </row>
    <row r="6772" spans="1:46" x14ac:dyDescent="0.2">
      <c r="A6772" s="2">
        <v>1728231</v>
      </c>
      <c r="B6772" s="2">
        <v>921396</v>
      </c>
      <c r="C6772" s="10">
        <v>23.741647656868899</v>
      </c>
      <c r="D6772" s="10">
        <v>35.3542791098725</v>
      </c>
      <c r="E6772" s="19" t="s">
        <v>6922</v>
      </c>
      <c r="F6772" s="46">
        <f>INDEX(Δεδομένα!$P:$P,MATCH('2021'!E6772,Δεδομένα!$O:$O,0))</f>
        <v>218</v>
      </c>
      <c r="G6772" s="49" t="s">
        <v>6844</v>
      </c>
      <c r="H6772" s="51" t="str">
        <f>INDEX(Δεδομένα!B$1:B$51,MATCH('2021'!G6772,Δεδομένα!A$1:A$51,0))</f>
        <v>ΚΡΗΤΗΣ</v>
      </c>
      <c r="I6772" s="53">
        <f>INDEX(Δεδομένα!E$1:E$13,MATCH('2021'!H6772,Δεδομένα!D$1:D$13,0))</f>
        <v>12</v>
      </c>
      <c r="J6772" s="4">
        <v>44557</v>
      </c>
      <c r="K6772" s="3" t="s">
        <v>498</v>
      </c>
      <c r="L6772" s="17" t="str">
        <f t="shared" si="548"/>
        <v>27/12/2021 13:35</v>
      </c>
      <c r="M6772" s="4">
        <v>44557</v>
      </c>
      <c r="N6772" s="3" t="s">
        <v>1042</v>
      </c>
      <c r="O6772" s="17" t="str">
        <f t="shared" si="549"/>
        <v>27/12/2021 15:46</v>
      </c>
      <c r="P6772" s="24">
        <f t="shared" si="550"/>
        <v>9.0972222227719612E-2</v>
      </c>
      <c r="Q6772" s="28">
        <v>0</v>
      </c>
      <c r="R6772" s="27">
        <f t="shared" si="551"/>
        <v>131.00000000791624</v>
      </c>
      <c r="S6772" s="3" t="s">
        <v>4</v>
      </c>
      <c r="T6772" s="3" t="s">
        <v>6848</v>
      </c>
      <c r="U6772" s="3" t="s">
        <v>4</v>
      </c>
      <c r="V6772" s="3" t="s">
        <v>6928</v>
      </c>
      <c r="W6772" s="5">
        <v>0</v>
      </c>
      <c r="X6772" s="5">
        <v>0</v>
      </c>
      <c r="Y6772" s="5">
        <v>0</v>
      </c>
      <c r="Z6772" s="5">
        <v>10</v>
      </c>
      <c r="AA6772" s="5">
        <v>0</v>
      </c>
      <c r="AB6772" s="5">
        <v>0</v>
      </c>
      <c r="AC6772" s="5">
        <v>0</v>
      </c>
      <c r="AD6772" s="5">
        <v>0</v>
      </c>
      <c r="AE6772" s="2">
        <v>4</v>
      </c>
      <c r="AF6772" s="2">
        <v>0</v>
      </c>
      <c r="AG6772" s="2">
        <v>0</v>
      </c>
      <c r="AH6772" s="2">
        <v>0</v>
      </c>
      <c r="AI6772" s="2">
        <v>0</v>
      </c>
      <c r="AJ6772" s="2">
        <v>2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 t="s">
        <v>4</v>
      </c>
      <c r="AT6772" s="2" t="s">
        <v>4</v>
      </c>
    </row>
    <row r="6773" spans="1:46" x14ac:dyDescent="0.2">
      <c r="A6773" s="2">
        <v>1728232</v>
      </c>
      <c r="B6773" s="2">
        <v>921470</v>
      </c>
      <c r="C6773" s="10">
        <v>23.685072041494902</v>
      </c>
      <c r="D6773" s="10">
        <v>35.303363784259702</v>
      </c>
      <c r="E6773" s="19" t="s">
        <v>6922</v>
      </c>
      <c r="F6773" s="46">
        <f>INDEX(Δεδομένα!$P:$P,MATCH('2021'!E6773,Δεδομένα!$O:$O,0))</f>
        <v>218</v>
      </c>
      <c r="G6773" s="49" t="s">
        <v>6844</v>
      </c>
      <c r="H6773" s="51" t="str">
        <f>INDEX(Δεδομένα!B$1:B$51,MATCH('2021'!G6773,Δεδομένα!A$1:A$51,0))</f>
        <v>ΚΡΗΤΗΣ</v>
      </c>
      <c r="I6773" s="53">
        <f>INDEX(Δεδομένα!E$1:E$13,MATCH('2021'!H6773,Δεδομένα!D$1:D$13,0))</f>
        <v>12</v>
      </c>
      <c r="J6773" s="4">
        <v>44557</v>
      </c>
      <c r="K6773" s="3" t="s">
        <v>712</v>
      </c>
      <c r="L6773" s="17" t="str">
        <f t="shared" si="548"/>
        <v>27/12/2021 18:30</v>
      </c>
      <c r="M6773" s="4">
        <v>44557</v>
      </c>
      <c r="N6773" s="3" t="s">
        <v>147</v>
      </c>
      <c r="O6773" s="17" t="str">
        <f t="shared" si="549"/>
        <v>27/12/2021 20:00</v>
      </c>
      <c r="P6773" s="24">
        <f t="shared" si="550"/>
        <v>6.25E-2</v>
      </c>
      <c r="Q6773" s="28">
        <v>0</v>
      </c>
      <c r="R6773" s="27">
        <f t="shared" si="551"/>
        <v>90</v>
      </c>
      <c r="S6773" s="3" t="s">
        <v>4</v>
      </c>
      <c r="T6773" s="3" t="s">
        <v>6848</v>
      </c>
      <c r="U6773" s="3" t="s">
        <v>4</v>
      </c>
      <c r="V6773" s="3" t="s">
        <v>6949</v>
      </c>
      <c r="W6773" s="5">
        <v>0</v>
      </c>
      <c r="X6773" s="5">
        <v>0.5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2">
        <v>2</v>
      </c>
      <c r="AF6773" s="2">
        <v>0</v>
      </c>
      <c r="AG6773" s="2">
        <v>0</v>
      </c>
      <c r="AH6773" s="2">
        <v>0</v>
      </c>
      <c r="AI6773" s="2">
        <v>0</v>
      </c>
      <c r="AJ6773" s="2">
        <v>1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 t="s">
        <v>4</v>
      </c>
      <c r="AT6773" s="2" t="s">
        <v>4</v>
      </c>
    </row>
    <row r="6774" spans="1:46" x14ac:dyDescent="0.2">
      <c r="A6774" s="2">
        <v>1637460</v>
      </c>
      <c r="B6774" s="2">
        <v>823508</v>
      </c>
      <c r="D6774" s="2"/>
      <c r="E6774" s="19" t="s">
        <v>6950</v>
      </c>
      <c r="F6774" s="46">
        <f>INDEX(Δεδομένα!$P:$P,MATCH('2021'!E6774,Δεδομένα!$O:$O,0))</f>
        <v>219</v>
      </c>
      <c r="G6774" s="49" t="s">
        <v>6951</v>
      </c>
      <c r="H6774" s="51" t="str">
        <f>INDEX(Δεδομένα!B$1:B$51,MATCH('2021'!G6774,Δεδομένα!A$1:A$51,0))</f>
        <v>ΚΡΗΤΗΣ</v>
      </c>
      <c r="I6774" s="53">
        <f>INDEX(Δεδομένα!E$1:E$13,MATCH('2021'!H6774,Δεδομένα!D$1:D$13,0))</f>
        <v>12</v>
      </c>
      <c r="J6774" s="4">
        <v>44232</v>
      </c>
      <c r="K6774" s="3" t="s">
        <v>464</v>
      </c>
      <c r="L6774" s="17" t="str">
        <f t="shared" si="548"/>
        <v>05/02/2021 18:20</v>
      </c>
      <c r="M6774" s="4">
        <v>44232</v>
      </c>
      <c r="N6774" s="3" t="s">
        <v>32</v>
      </c>
      <c r="O6774" s="17" t="str">
        <f t="shared" si="549"/>
        <v>05/02/2021 18:45</v>
      </c>
      <c r="P6774" s="24">
        <f t="shared" si="550"/>
        <v>1.7361111109494232E-2</v>
      </c>
      <c r="Q6774" s="28">
        <v>0</v>
      </c>
      <c r="R6774" s="27">
        <f t="shared" si="551"/>
        <v>24.999999997671694</v>
      </c>
      <c r="S6774" s="3" t="s">
        <v>4</v>
      </c>
      <c r="T6774" s="3" t="s">
        <v>6952</v>
      </c>
      <c r="U6774" s="3" t="s">
        <v>4</v>
      </c>
      <c r="V6774" s="3" t="s">
        <v>6953</v>
      </c>
      <c r="W6774" s="5">
        <v>0</v>
      </c>
      <c r="X6774" s="5">
        <v>0</v>
      </c>
      <c r="Y6774" s="5">
        <v>0</v>
      </c>
      <c r="Z6774" s="5">
        <v>0.1</v>
      </c>
      <c r="AA6774" s="5">
        <v>0</v>
      </c>
      <c r="AB6774" s="5">
        <v>0</v>
      </c>
      <c r="AC6774" s="5">
        <v>0</v>
      </c>
      <c r="AD6774" s="5">
        <v>0</v>
      </c>
      <c r="AE6774" s="2">
        <v>3</v>
      </c>
      <c r="AF6774" s="2">
        <v>0</v>
      </c>
      <c r="AG6774" s="2">
        <v>0</v>
      </c>
      <c r="AH6774" s="2">
        <v>0</v>
      </c>
      <c r="AI6774" s="2">
        <v>0</v>
      </c>
      <c r="AJ6774" s="2">
        <v>1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 t="s">
        <v>4</v>
      </c>
      <c r="AT6774" s="2" t="s">
        <v>4</v>
      </c>
    </row>
    <row r="6775" spans="1:46" x14ac:dyDescent="0.2">
      <c r="A6775" s="2">
        <v>1637879</v>
      </c>
      <c r="B6775" s="2">
        <v>825520</v>
      </c>
      <c r="D6775" s="2"/>
      <c r="E6775" s="19" t="s">
        <v>6950</v>
      </c>
      <c r="F6775" s="46">
        <f>INDEX(Δεδομένα!$P:$P,MATCH('2021'!E6775,Δεδομένα!$O:$O,0))</f>
        <v>219</v>
      </c>
      <c r="G6775" s="49" t="s">
        <v>6951</v>
      </c>
      <c r="H6775" s="51" t="str">
        <f>INDEX(Δεδομένα!B$1:B$51,MATCH('2021'!G6775,Δεδομένα!A$1:A$51,0))</f>
        <v>ΚΡΗΤΗΣ</v>
      </c>
      <c r="I6775" s="53">
        <f>INDEX(Δεδομένα!E$1:E$13,MATCH('2021'!H6775,Δεδομένα!D$1:D$13,0))</f>
        <v>12</v>
      </c>
      <c r="J6775" s="4">
        <v>44232</v>
      </c>
      <c r="K6775" s="3" t="s">
        <v>13</v>
      </c>
      <c r="L6775" s="17" t="str">
        <f t="shared" si="548"/>
        <v>05/02/2021 18:50</v>
      </c>
      <c r="M6775" s="4">
        <v>44232</v>
      </c>
      <c r="N6775" s="3" t="s">
        <v>111</v>
      </c>
      <c r="O6775" s="17" t="str">
        <f t="shared" si="549"/>
        <v>05/02/2021 19:20</v>
      </c>
      <c r="P6775" s="24">
        <f t="shared" si="550"/>
        <v>2.0833333335758653E-2</v>
      </c>
      <c r="Q6775" s="28">
        <v>0</v>
      </c>
      <c r="R6775" s="27">
        <f t="shared" si="551"/>
        <v>30.00000000349246</v>
      </c>
      <c r="S6775" s="3" t="s">
        <v>4</v>
      </c>
      <c r="T6775" s="3" t="s">
        <v>6952</v>
      </c>
      <c r="U6775" s="3" t="s">
        <v>4</v>
      </c>
      <c r="V6775" s="3" t="s">
        <v>6954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0.1</v>
      </c>
      <c r="AD6775" s="5">
        <v>0</v>
      </c>
      <c r="AE6775" s="2">
        <v>3</v>
      </c>
      <c r="AF6775" s="2">
        <v>0</v>
      </c>
      <c r="AG6775" s="2">
        <v>0</v>
      </c>
      <c r="AH6775" s="2">
        <v>0</v>
      </c>
      <c r="AI6775" s="2">
        <v>0</v>
      </c>
      <c r="AJ6775" s="2">
        <v>1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 t="s">
        <v>4</v>
      </c>
      <c r="AT6775" s="2" t="s">
        <v>4</v>
      </c>
    </row>
    <row r="6776" spans="1:46" x14ac:dyDescent="0.2">
      <c r="A6776" s="2">
        <v>1637837</v>
      </c>
      <c r="B6776" s="2">
        <v>824163</v>
      </c>
      <c r="D6776" s="2"/>
      <c r="E6776" s="19" t="s">
        <v>6950</v>
      </c>
      <c r="F6776" s="46">
        <f>INDEX(Δεδομένα!$P:$P,MATCH('2021'!E6776,Δεδομένα!$O:$O,0))</f>
        <v>219</v>
      </c>
      <c r="G6776" s="49" t="s">
        <v>6951</v>
      </c>
      <c r="H6776" s="51" t="str">
        <f>INDEX(Δεδομένα!B$1:B$51,MATCH('2021'!G6776,Δεδομένα!A$1:A$51,0))</f>
        <v>ΚΡΗΤΗΣ</v>
      </c>
      <c r="I6776" s="53">
        <f>INDEX(Δεδομένα!E$1:E$13,MATCH('2021'!H6776,Δεδομένα!D$1:D$13,0))</f>
        <v>12</v>
      </c>
      <c r="J6776" s="4">
        <v>44235</v>
      </c>
      <c r="K6776" s="3" t="s">
        <v>237</v>
      </c>
      <c r="L6776" s="17" t="str">
        <f t="shared" si="548"/>
        <v>08/02/2021 12:30</v>
      </c>
      <c r="M6776" s="4">
        <v>44235</v>
      </c>
      <c r="N6776" s="3" t="s">
        <v>552</v>
      </c>
      <c r="O6776" s="17" t="str">
        <f t="shared" si="549"/>
        <v>08/02/2021 13:00</v>
      </c>
      <c r="P6776" s="24">
        <f t="shared" si="550"/>
        <v>2.0833333328482695E-2</v>
      </c>
      <c r="Q6776" s="28">
        <v>0</v>
      </c>
      <c r="R6776" s="27">
        <f t="shared" si="551"/>
        <v>29.999999993015081</v>
      </c>
      <c r="S6776" s="3" t="s">
        <v>4</v>
      </c>
      <c r="T6776" s="3" t="s">
        <v>6952</v>
      </c>
      <c r="U6776" s="3" t="s">
        <v>4</v>
      </c>
      <c r="V6776" s="3" t="s">
        <v>6955</v>
      </c>
      <c r="W6776" s="5">
        <v>0</v>
      </c>
      <c r="X6776" s="5">
        <v>0</v>
      </c>
      <c r="Y6776" s="5">
        <v>0</v>
      </c>
      <c r="Z6776" s="5">
        <v>0.5</v>
      </c>
      <c r="AA6776" s="5">
        <v>0</v>
      </c>
      <c r="AB6776" s="5">
        <v>0</v>
      </c>
      <c r="AC6776" s="5">
        <v>0</v>
      </c>
      <c r="AD6776" s="5">
        <v>0</v>
      </c>
      <c r="AE6776" s="2">
        <v>2</v>
      </c>
      <c r="AF6776" s="2">
        <v>0</v>
      </c>
      <c r="AG6776" s="2">
        <v>0</v>
      </c>
      <c r="AH6776" s="2">
        <v>0</v>
      </c>
      <c r="AI6776" s="2">
        <v>0</v>
      </c>
      <c r="AJ6776" s="2">
        <v>1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 t="s">
        <v>4</v>
      </c>
      <c r="AT6776" s="2" t="s">
        <v>4</v>
      </c>
    </row>
    <row r="6777" spans="1:46" x14ac:dyDescent="0.2">
      <c r="A6777" s="2">
        <v>1637847</v>
      </c>
      <c r="B6777" s="2">
        <v>825327</v>
      </c>
      <c r="C6777" s="10">
        <v>24.5792101941732</v>
      </c>
      <c r="D6777" s="10">
        <v>35.374802102938503</v>
      </c>
      <c r="E6777" s="19" t="s">
        <v>6950</v>
      </c>
      <c r="F6777" s="46">
        <f>INDEX(Δεδομένα!$P:$P,MATCH('2021'!E6777,Δεδομένα!$O:$O,0))</f>
        <v>219</v>
      </c>
      <c r="G6777" s="49" t="s">
        <v>6951</v>
      </c>
      <c r="H6777" s="51" t="str">
        <f>INDEX(Δεδομένα!B$1:B$51,MATCH('2021'!G6777,Δεδομένα!A$1:A$51,0))</f>
        <v>ΚΡΗΤΗΣ</v>
      </c>
      <c r="I6777" s="53">
        <f>INDEX(Δεδομένα!E$1:E$13,MATCH('2021'!H6777,Δεδομένα!D$1:D$13,0))</f>
        <v>12</v>
      </c>
      <c r="J6777" s="4">
        <v>44240</v>
      </c>
      <c r="K6777" s="3" t="s">
        <v>1289</v>
      </c>
      <c r="L6777" s="17" t="str">
        <f t="shared" si="548"/>
        <v>13/02/2021 08:38</v>
      </c>
      <c r="M6777" s="4">
        <v>44240</v>
      </c>
      <c r="N6777" s="3" t="s">
        <v>1078</v>
      </c>
      <c r="O6777" s="17" t="str">
        <f t="shared" si="549"/>
        <v>13/02/2021 11:10</v>
      </c>
      <c r="P6777" s="24">
        <f t="shared" si="550"/>
        <v>0.1055555555576575</v>
      </c>
      <c r="Q6777" s="28">
        <v>0</v>
      </c>
      <c r="R6777" s="27">
        <f t="shared" si="551"/>
        <v>152.0000000030268</v>
      </c>
      <c r="S6777" s="3" t="s">
        <v>4</v>
      </c>
      <c r="T6777" s="3" t="s">
        <v>6952</v>
      </c>
      <c r="U6777" s="3" t="s">
        <v>4</v>
      </c>
      <c r="V6777" s="3" t="s">
        <v>6956</v>
      </c>
      <c r="W6777" s="5">
        <v>0</v>
      </c>
      <c r="X6777" s="5">
        <v>0</v>
      </c>
      <c r="Y6777" s="5">
        <v>0</v>
      </c>
      <c r="Z6777" s="5">
        <v>0</v>
      </c>
      <c r="AA6777" s="5">
        <v>0.4</v>
      </c>
      <c r="AB6777" s="5">
        <v>0</v>
      </c>
      <c r="AC6777" s="5">
        <v>0</v>
      </c>
      <c r="AD6777" s="5">
        <v>0</v>
      </c>
      <c r="AE6777" s="2">
        <v>4</v>
      </c>
      <c r="AF6777" s="2">
        <v>0</v>
      </c>
      <c r="AG6777" s="2">
        <v>0</v>
      </c>
      <c r="AH6777" s="2">
        <v>0</v>
      </c>
      <c r="AI6777" s="2">
        <v>0</v>
      </c>
      <c r="AJ6777" s="2">
        <v>2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 t="s">
        <v>4</v>
      </c>
      <c r="AT6777" s="2" t="s">
        <v>4</v>
      </c>
    </row>
    <row r="6778" spans="1:46" x14ac:dyDescent="0.2">
      <c r="A6778" s="2">
        <v>1655417</v>
      </c>
      <c r="B6778" s="2">
        <v>843174</v>
      </c>
      <c r="C6778" s="10">
        <v>24.561759414058599</v>
      </c>
      <c r="D6778" s="10">
        <v>35.361039590836</v>
      </c>
      <c r="E6778" s="19" t="s">
        <v>6950</v>
      </c>
      <c r="F6778" s="46">
        <f>INDEX(Δεδομένα!$P:$P,MATCH('2021'!E6778,Δεδομένα!$O:$O,0))</f>
        <v>219</v>
      </c>
      <c r="G6778" s="49" t="s">
        <v>6951</v>
      </c>
      <c r="H6778" s="51" t="str">
        <f>INDEX(Δεδομένα!B$1:B$51,MATCH('2021'!G6778,Δεδομένα!A$1:A$51,0))</f>
        <v>ΚΡΗΤΗΣ</v>
      </c>
      <c r="I6778" s="53">
        <f>INDEX(Δεδομένα!E$1:E$13,MATCH('2021'!H6778,Δεδομένα!D$1:D$13,0))</f>
        <v>12</v>
      </c>
      <c r="J6778" s="4">
        <v>44291</v>
      </c>
      <c r="K6778" s="3" t="s">
        <v>799</v>
      </c>
      <c r="L6778" s="17" t="str">
        <f t="shared" si="548"/>
        <v>05/04/2021 19:06</v>
      </c>
      <c r="M6778" s="4">
        <v>44291</v>
      </c>
      <c r="N6778" s="3" t="s">
        <v>756</v>
      </c>
      <c r="O6778" s="17" t="str">
        <f t="shared" si="549"/>
        <v>05/04/2021 20:48</v>
      </c>
      <c r="P6778" s="24">
        <f t="shared" si="550"/>
        <v>7.0833333338669036E-2</v>
      </c>
      <c r="Q6778" s="28">
        <v>0</v>
      </c>
      <c r="R6778" s="27">
        <f t="shared" si="551"/>
        <v>102.00000000768341</v>
      </c>
      <c r="S6778" s="3" t="s">
        <v>4</v>
      </c>
      <c r="T6778" s="3" t="s">
        <v>6952</v>
      </c>
      <c r="U6778" s="3" t="s">
        <v>4</v>
      </c>
      <c r="V6778" s="3" t="s">
        <v>6957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0.02</v>
      </c>
      <c r="AD6778" s="5">
        <v>0</v>
      </c>
      <c r="AE6778" s="2">
        <v>4</v>
      </c>
      <c r="AF6778" s="2">
        <v>0</v>
      </c>
      <c r="AG6778" s="2">
        <v>0</v>
      </c>
      <c r="AH6778" s="2">
        <v>0</v>
      </c>
      <c r="AI6778" s="2">
        <v>0</v>
      </c>
      <c r="AJ6778" s="2">
        <v>2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 t="s">
        <v>4</v>
      </c>
      <c r="AT6778" s="2" t="s">
        <v>4</v>
      </c>
    </row>
    <row r="6779" spans="1:46" x14ac:dyDescent="0.2">
      <c r="A6779" s="2">
        <v>1659675</v>
      </c>
      <c r="B6779" s="2">
        <v>847502</v>
      </c>
      <c r="C6779" s="10">
        <v>24.6281487246541</v>
      </c>
      <c r="D6779" s="10">
        <v>35.351732061080099</v>
      </c>
      <c r="E6779" s="19" t="s">
        <v>6950</v>
      </c>
      <c r="F6779" s="46">
        <f>INDEX(Δεδομένα!$P:$P,MATCH('2021'!E6779,Δεδομένα!$O:$O,0))</f>
        <v>219</v>
      </c>
      <c r="G6779" s="49" t="s">
        <v>6951</v>
      </c>
      <c r="H6779" s="51" t="str">
        <f>INDEX(Δεδομένα!B$1:B$51,MATCH('2021'!G6779,Δεδομένα!A$1:A$51,0))</f>
        <v>ΚΡΗΤΗΣ</v>
      </c>
      <c r="I6779" s="53">
        <f>INDEX(Δεδομένα!E$1:E$13,MATCH('2021'!H6779,Δεδομένα!D$1:D$13,0))</f>
        <v>12</v>
      </c>
      <c r="J6779" s="4">
        <v>44307</v>
      </c>
      <c r="K6779" s="3" t="s">
        <v>1148</v>
      </c>
      <c r="L6779" s="17" t="str">
        <f t="shared" si="548"/>
        <v>21/04/2021 23:11</v>
      </c>
      <c r="M6779" s="4">
        <v>44308</v>
      </c>
      <c r="N6779" s="3" t="s">
        <v>4752</v>
      </c>
      <c r="O6779" s="17" t="str">
        <f t="shared" si="549"/>
        <v>22/04/2021 00:28</v>
      </c>
      <c r="P6779" s="24">
        <f t="shared" si="550"/>
        <v>5.3472222221898846E-2</v>
      </c>
      <c r="Q6779" s="28">
        <v>0</v>
      </c>
      <c r="R6779" s="27">
        <f t="shared" si="551"/>
        <v>76.999999999534339</v>
      </c>
      <c r="S6779" s="3" t="s">
        <v>4</v>
      </c>
      <c r="T6779" s="3" t="s">
        <v>6952</v>
      </c>
      <c r="U6779" s="3" t="s">
        <v>4</v>
      </c>
      <c r="V6779" s="3" t="s">
        <v>6959</v>
      </c>
      <c r="W6779" s="5">
        <v>0</v>
      </c>
      <c r="X6779" s="5">
        <v>0</v>
      </c>
      <c r="Y6779" s="5">
        <v>0</v>
      </c>
      <c r="Z6779" s="5">
        <v>0.1</v>
      </c>
      <c r="AA6779" s="5">
        <v>0</v>
      </c>
      <c r="AB6779" s="5">
        <v>0</v>
      </c>
      <c r="AC6779" s="5">
        <v>0</v>
      </c>
      <c r="AD6779" s="5">
        <v>0</v>
      </c>
      <c r="AE6779" s="2">
        <v>2</v>
      </c>
      <c r="AF6779" s="2">
        <v>0</v>
      </c>
      <c r="AG6779" s="2">
        <v>0</v>
      </c>
      <c r="AH6779" s="2">
        <v>0</v>
      </c>
      <c r="AI6779" s="2">
        <v>0</v>
      </c>
      <c r="AJ6779" s="2">
        <v>1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 t="s">
        <v>4</v>
      </c>
      <c r="AT6779" s="2" t="s">
        <v>4</v>
      </c>
    </row>
    <row r="6780" spans="1:46" x14ac:dyDescent="0.2">
      <c r="A6780" s="2">
        <v>1665608</v>
      </c>
      <c r="B6780" s="2">
        <v>850570</v>
      </c>
      <c r="C6780" s="10">
        <v>24.512684067109198</v>
      </c>
      <c r="D6780" s="10">
        <v>35.320461063417397</v>
      </c>
      <c r="E6780" s="19" t="s">
        <v>6950</v>
      </c>
      <c r="F6780" s="46">
        <f>INDEX(Δεδομένα!$P:$P,MATCH('2021'!E6780,Δεδομένα!$O:$O,0))</f>
        <v>219</v>
      </c>
      <c r="G6780" s="49" t="s">
        <v>6951</v>
      </c>
      <c r="H6780" s="51" t="str">
        <f>INDEX(Δεδομένα!B$1:B$51,MATCH('2021'!G6780,Δεδομένα!A$1:A$51,0))</f>
        <v>ΚΡΗΤΗΣ</v>
      </c>
      <c r="I6780" s="53">
        <f>INDEX(Δεδομένα!E$1:E$13,MATCH('2021'!H6780,Δεδομένα!D$1:D$13,0))</f>
        <v>12</v>
      </c>
      <c r="J6780" s="4">
        <v>44319</v>
      </c>
      <c r="K6780" s="3" t="s">
        <v>1322</v>
      </c>
      <c r="L6780" s="17" t="str">
        <f t="shared" si="548"/>
        <v>03/05/2021 23:09</v>
      </c>
      <c r="M6780" s="4">
        <v>44320</v>
      </c>
      <c r="N6780" s="3" t="s">
        <v>70</v>
      </c>
      <c r="O6780" s="17" t="str">
        <f t="shared" si="549"/>
        <v>04/05/2021 11:17</v>
      </c>
      <c r="P6780" s="24">
        <f t="shared" si="550"/>
        <v>0.50555555555183673</v>
      </c>
      <c r="Q6780" s="28">
        <v>0</v>
      </c>
      <c r="R6780" s="27">
        <f t="shared" si="551"/>
        <v>727.9999999946449</v>
      </c>
      <c r="S6780" s="3" t="s">
        <v>4</v>
      </c>
      <c r="T6780" s="3" t="s">
        <v>6952</v>
      </c>
      <c r="U6780" s="3" t="s">
        <v>4</v>
      </c>
      <c r="V6780" s="3" t="s">
        <v>6960</v>
      </c>
      <c r="W6780" s="5">
        <v>0</v>
      </c>
      <c r="X6780" s="5">
        <v>0</v>
      </c>
      <c r="Y6780" s="5">
        <v>0</v>
      </c>
      <c r="Z6780" s="5">
        <v>0.5</v>
      </c>
      <c r="AA6780" s="5">
        <v>0</v>
      </c>
      <c r="AB6780" s="5">
        <v>3</v>
      </c>
      <c r="AC6780" s="5">
        <v>0</v>
      </c>
      <c r="AD6780" s="5">
        <v>0</v>
      </c>
      <c r="AE6780" s="2">
        <v>6</v>
      </c>
      <c r="AF6780" s="2">
        <v>0</v>
      </c>
      <c r="AG6780" s="2">
        <v>0</v>
      </c>
      <c r="AH6780" s="2">
        <v>0</v>
      </c>
      <c r="AI6780" s="2">
        <v>0</v>
      </c>
      <c r="AJ6780" s="2">
        <v>3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 t="s">
        <v>4</v>
      </c>
      <c r="AT6780" s="2" t="s">
        <v>4</v>
      </c>
    </row>
    <row r="6781" spans="1:46" x14ac:dyDescent="0.2">
      <c r="A6781" s="2">
        <v>1681368</v>
      </c>
      <c r="B6781" s="2">
        <v>858574</v>
      </c>
      <c r="C6781" s="10">
        <v>24.520477216257699</v>
      </c>
      <c r="D6781" s="10">
        <v>35.301066408911701</v>
      </c>
      <c r="E6781" s="19" t="s">
        <v>6950</v>
      </c>
      <c r="F6781" s="46">
        <f>INDEX(Δεδομένα!$P:$P,MATCH('2021'!E6781,Δεδομένα!$O:$O,0))</f>
        <v>219</v>
      </c>
      <c r="G6781" s="49" t="s">
        <v>6951</v>
      </c>
      <c r="H6781" s="51" t="str">
        <f>INDEX(Δεδομένα!B$1:B$51,MATCH('2021'!G6781,Δεδομένα!A$1:A$51,0))</f>
        <v>ΚΡΗΤΗΣ</v>
      </c>
      <c r="I6781" s="53">
        <f>INDEX(Δεδομένα!E$1:E$13,MATCH('2021'!H6781,Δεδομένα!D$1:D$13,0))</f>
        <v>12</v>
      </c>
      <c r="J6781" s="4">
        <v>44350</v>
      </c>
      <c r="K6781" s="3" t="s">
        <v>424</v>
      </c>
      <c r="L6781" s="17" t="str">
        <f t="shared" si="548"/>
        <v>03/06/2021 20:10</v>
      </c>
      <c r="M6781" s="4">
        <v>44351</v>
      </c>
      <c r="N6781" s="3" t="s">
        <v>1111</v>
      </c>
      <c r="O6781" s="17" t="str">
        <f t="shared" si="549"/>
        <v>04/06/2021 07:20</v>
      </c>
      <c r="P6781" s="24">
        <f t="shared" si="550"/>
        <v>0.46527777777373558</v>
      </c>
      <c r="Q6781" s="28">
        <v>0</v>
      </c>
      <c r="R6781" s="27">
        <f t="shared" si="551"/>
        <v>669.99999999417923</v>
      </c>
      <c r="S6781" s="3" t="s">
        <v>4</v>
      </c>
      <c r="T6781" s="3" t="s">
        <v>6952</v>
      </c>
      <c r="U6781" s="3" t="s">
        <v>4</v>
      </c>
      <c r="V6781" s="3" t="s">
        <v>6961</v>
      </c>
      <c r="W6781" s="5">
        <v>0</v>
      </c>
      <c r="X6781" s="5">
        <v>0</v>
      </c>
      <c r="Y6781" s="5">
        <v>0</v>
      </c>
      <c r="Z6781" s="5">
        <v>0.5</v>
      </c>
      <c r="AA6781" s="5">
        <v>0</v>
      </c>
      <c r="AB6781" s="5">
        <v>0</v>
      </c>
      <c r="AC6781" s="5">
        <v>0</v>
      </c>
      <c r="AD6781" s="5">
        <v>0</v>
      </c>
      <c r="AE6781" s="2">
        <v>11</v>
      </c>
      <c r="AF6781" s="2">
        <v>0</v>
      </c>
      <c r="AG6781" s="2">
        <v>0</v>
      </c>
      <c r="AH6781" s="2">
        <v>0</v>
      </c>
      <c r="AI6781" s="2">
        <v>0</v>
      </c>
      <c r="AJ6781" s="2">
        <v>5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</row>
    <row r="6782" spans="1:46" x14ac:dyDescent="0.2">
      <c r="A6782" s="2">
        <v>1689110</v>
      </c>
      <c r="B6782" s="2">
        <v>875799</v>
      </c>
      <c r="C6782" s="10">
        <v>24.406963493621099</v>
      </c>
      <c r="D6782" s="10">
        <v>35.358142264330802</v>
      </c>
      <c r="E6782" s="19" t="s">
        <v>6950</v>
      </c>
      <c r="F6782" s="46">
        <f>INDEX(Δεδομένα!$P:$P,MATCH('2021'!E6782,Δεδομένα!$O:$O,0))</f>
        <v>219</v>
      </c>
      <c r="G6782" s="49" t="s">
        <v>6951</v>
      </c>
      <c r="H6782" s="51" t="str">
        <f>INDEX(Δεδομένα!B$1:B$51,MATCH('2021'!G6782,Δεδομένα!A$1:A$51,0))</f>
        <v>ΚΡΗΤΗΣ</v>
      </c>
      <c r="I6782" s="53">
        <f>INDEX(Δεδομένα!E$1:E$13,MATCH('2021'!H6782,Δεδομένα!D$1:D$13,0))</f>
        <v>12</v>
      </c>
      <c r="J6782" s="4">
        <v>44407</v>
      </c>
      <c r="K6782" s="3" t="s">
        <v>1252</v>
      </c>
      <c r="L6782" s="17" t="str">
        <f t="shared" si="548"/>
        <v>30/07/2021 00:25</v>
      </c>
      <c r="M6782" s="4">
        <v>44407</v>
      </c>
      <c r="N6782" s="3" t="s">
        <v>3367</v>
      </c>
      <c r="O6782" s="17" t="str">
        <f t="shared" si="549"/>
        <v>30/07/2021 00:50</v>
      </c>
      <c r="P6782" s="24">
        <f t="shared" si="550"/>
        <v>1.7361111109494232E-2</v>
      </c>
      <c r="Q6782" s="28">
        <v>0</v>
      </c>
      <c r="R6782" s="27">
        <f t="shared" si="551"/>
        <v>24.999999997671694</v>
      </c>
      <c r="S6782" s="3" t="s">
        <v>4</v>
      </c>
      <c r="T6782" s="3" t="s">
        <v>6952</v>
      </c>
      <c r="U6782" s="3" t="s">
        <v>6850</v>
      </c>
      <c r="V6782" s="3" t="s">
        <v>6964</v>
      </c>
      <c r="W6782" s="5">
        <v>0</v>
      </c>
      <c r="X6782" s="5">
        <v>0</v>
      </c>
      <c r="Y6782" s="5">
        <v>0</v>
      </c>
      <c r="Z6782" s="5">
        <v>0.1</v>
      </c>
      <c r="AA6782" s="5">
        <v>0</v>
      </c>
      <c r="AB6782" s="5">
        <v>0</v>
      </c>
      <c r="AC6782" s="5">
        <v>0</v>
      </c>
      <c r="AD6782" s="5">
        <v>0</v>
      </c>
      <c r="AE6782" s="2">
        <v>2</v>
      </c>
      <c r="AF6782" s="2">
        <v>0</v>
      </c>
      <c r="AG6782" s="2">
        <v>0</v>
      </c>
      <c r="AH6782" s="2">
        <v>0</v>
      </c>
      <c r="AI6782" s="2">
        <v>0</v>
      </c>
      <c r="AJ6782" s="2">
        <v>1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</row>
    <row r="6783" spans="1:46" x14ac:dyDescent="0.2">
      <c r="A6783" s="2">
        <v>1688594</v>
      </c>
      <c r="B6783" s="2">
        <v>877019</v>
      </c>
      <c r="C6783" s="10">
        <v>24.543250496890899</v>
      </c>
      <c r="D6783" s="10">
        <v>35.369355272031598</v>
      </c>
      <c r="E6783" s="19" t="s">
        <v>6950</v>
      </c>
      <c r="F6783" s="46">
        <f>INDEX(Δεδομένα!$P:$P,MATCH('2021'!E6783,Δεδομένα!$O:$O,0))</f>
        <v>219</v>
      </c>
      <c r="G6783" s="49" t="s">
        <v>6951</v>
      </c>
      <c r="H6783" s="51" t="str">
        <f>INDEX(Δεδομένα!B$1:B$51,MATCH('2021'!G6783,Δεδομένα!A$1:A$51,0))</f>
        <v>ΚΡΗΤΗΣ</v>
      </c>
      <c r="I6783" s="53">
        <f>INDEX(Δεδομένα!E$1:E$13,MATCH('2021'!H6783,Δεδομένα!D$1:D$13,0))</f>
        <v>12</v>
      </c>
      <c r="J6783" s="4">
        <v>44410</v>
      </c>
      <c r="K6783" s="3" t="s">
        <v>385</v>
      </c>
      <c r="L6783" s="17" t="str">
        <f t="shared" si="548"/>
        <v>02/08/2021 14:00</v>
      </c>
      <c r="M6783" s="4">
        <v>44410</v>
      </c>
      <c r="N6783" s="3" t="s">
        <v>1402</v>
      </c>
      <c r="O6783" s="17" t="str">
        <f t="shared" si="549"/>
        <v>02/08/2021 23:12</v>
      </c>
      <c r="P6783" s="24">
        <f t="shared" si="550"/>
        <v>0.38333333333139308</v>
      </c>
      <c r="Q6783" s="28">
        <v>0</v>
      </c>
      <c r="R6783" s="27">
        <f t="shared" si="551"/>
        <v>551.99999999720603</v>
      </c>
      <c r="S6783" s="3" t="s">
        <v>4</v>
      </c>
      <c r="T6783" s="3" t="s">
        <v>6952</v>
      </c>
      <c r="U6783" s="3" t="s">
        <v>6957</v>
      </c>
      <c r="V6783" s="3" t="s">
        <v>6965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1</v>
      </c>
      <c r="AC6783" s="5">
        <v>0</v>
      </c>
      <c r="AD6783" s="5">
        <v>0</v>
      </c>
      <c r="AE6783" s="2">
        <v>12</v>
      </c>
      <c r="AF6783" s="2">
        <v>5</v>
      </c>
      <c r="AG6783" s="2">
        <v>0</v>
      </c>
      <c r="AH6783" s="2">
        <v>0</v>
      </c>
      <c r="AI6783" s="2">
        <v>0</v>
      </c>
      <c r="AJ6783" s="2">
        <v>7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</row>
    <row r="6784" spans="1:46" x14ac:dyDescent="0.2">
      <c r="A6784" s="2">
        <v>1688477</v>
      </c>
      <c r="B6784" s="2">
        <v>883861</v>
      </c>
      <c r="C6784" s="10">
        <v>24.407023781114201</v>
      </c>
      <c r="D6784" s="10">
        <v>35.358036527761399</v>
      </c>
      <c r="E6784" s="19" t="s">
        <v>6950</v>
      </c>
      <c r="F6784" s="46">
        <f>INDEX(Δεδομένα!$P:$P,MATCH('2021'!E6784,Δεδομένα!$O:$O,0))</f>
        <v>219</v>
      </c>
      <c r="G6784" s="49" t="s">
        <v>6951</v>
      </c>
      <c r="H6784" s="51" t="str">
        <f>INDEX(Δεδομένα!B$1:B$51,MATCH('2021'!G6784,Δεδομένα!A$1:A$51,0))</f>
        <v>ΚΡΗΤΗΣ</v>
      </c>
      <c r="I6784" s="53">
        <f>INDEX(Δεδομένα!E$1:E$13,MATCH('2021'!H6784,Δεδομένα!D$1:D$13,0))</f>
        <v>12</v>
      </c>
      <c r="J6784" s="4">
        <v>44425</v>
      </c>
      <c r="K6784" s="3" t="s">
        <v>2933</v>
      </c>
      <c r="L6784" s="17" t="str">
        <f t="shared" si="548"/>
        <v>17/08/2021 21:54</v>
      </c>
      <c r="M6784" s="4">
        <v>44425</v>
      </c>
      <c r="N6784" s="3" t="s">
        <v>1773</v>
      </c>
      <c r="O6784" s="17" t="str">
        <f t="shared" si="549"/>
        <v>17/08/2021 22:27</v>
      </c>
      <c r="P6784" s="24">
        <f t="shared" si="550"/>
        <v>2.2916666668606922E-2</v>
      </c>
      <c r="Q6784" s="28">
        <v>0</v>
      </c>
      <c r="R6784" s="27">
        <f t="shared" si="551"/>
        <v>33.000000002793968</v>
      </c>
      <c r="S6784" s="3" t="s">
        <v>4</v>
      </c>
      <c r="T6784" s="3" t="s">
        <v>6952</v>
      </c>
      <c r="U6784" s="3" t="s">
        <v>6850</v>
      </c>
      <c r="V6784" s="3" t="s">
        <v>6966</v>
      </c>
      <c r="W6784" s="5">
        <v>0</v>
      </c>
      <c r="X6784" s="5">
        <v>0</v>
      </c>
      <c r="Y6784" s="5">
        <v>0</v>
      </c>
      <c r="Z6784" s="5">
        <v>0.1</v>
      </c>
      <c r="AA6784" s="5">
        <v>0</v>
      </c>
      <c r="AB6784" s="5">
        <v>0</v>
      </c>
      <c r="AC6784" s="5">
        <v>0</v>
      </c>
      <c r="AD6784" s="5">
        <v>0</v>
      </c>
      <c r="AE6784" s="2">
        <v>4</v>
      </c>
      <c r="AF6784" s="2">
        <v>0</v>
      </c>
      <c r="AG6784" s="2">
        <v>0</v>
      </c>
      <c r="AH6784" s="2">
        <v>0</v>
      </c>
      <c r="AI6784" s="2">
        <v>0</v>
      </c>
      <c r="AJ6784" s="2">
        <v>2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</row>
    <row r="6785" spans="1:46" x14ac:dyDescent="0.2">
      <c r="A6785" s="2">
        <v>1699494</v>
      </c>
      <c r="B6785" s="2">
        <v>895173</v>
      </c>
      <c r="C6785" s="10">
        <v>24.414321273203999</v>
      </c>
      <c r="D6785" s="10">
        <v>35.336445980675599</v>
      </c>
      <c r="E6785" s="19" t="s">
        <v>6950</v>
      </c>
      <c r="F6785" s="46">
        <f>INDEX(Δεδομένα!$P:$P,MATCH('2021'!E6785,Δεδομένα!$O:$O,0))</f>
        <v>219</v>
      </c>
      <c r="G6785" s="49" t="s">
        <v>6951</v>
      </c>
      <c r="H6785" s="51" t="str">
        <f>INDEX(Δεδομένα!B$1:B$51,MATCH('2021'!G6785,Δεδομένα!A$1:A$51,0))</f>
        <v>ΚΡΗΤΗΣ</v>
      </c>
      <c r="I6785" s="53">
        <f>INDEX(Δεδομένα!E$1:E$13,MATCH('2021'!H6785,Δεδομένα!D$1:D$13,0))</f>
        <v>12</v>
      </c>
      <c r="J6785" s="4">
        <v>44468</v>
      </c>
      <c r="K6785" s="3" t="s">
        <v>1300</v>
      </c>
      <c r="L6785" s="17" t="str">
        <f t="shared" ref="L6785:L6821" si="552">_xlfn.CONCAT(TEXT(J6785,"ηη/μμ/εεε")," ",TEXT(K6785,"ωω:λλ"))</f>
        <v>29/09/2021 11:45</v>
      </c>
      <c r="M6785" s="4">
        <v>44468</v>
      </c>
      <c r="N6785" s="3" t="s">
        <v>297</v>
      </c>
      <c r="O6785" s="17" t="str">
        <f t="shared" ref="O6785:O6821" si="553">_xlfn.CONCAT(TEXT(M6785,"ηη/μμ/εεε")," ",TEXT(N6785,"ωω:λλ"))</f>
        <v>29/09/2021 12:55</v>
      </c>
      <c r="P6785" s="24">
        <f t="shared" ref="P6785:P6821" si="554">O6785-L6785</f>
        <v>4.8611111109494232E-2</v>
      </c>
      <c r="Q6785" s="28">
        <v>0</v>
      </c>
      <c r="R6785" s="27">
        <f t="shared" ref="R6785:R6821" si="555">P6785*(24*60)</f>
        <v>69.999999997671694</v>
      </c>
      <c r="S6785" s="3" t="s">
        <v>4</v>
      </c>
      <c r="T6785" s="3" t="s">
        <v>6952</v>
      </c>
      <c r="U6785" s="3" t="s">
        <v>4</v>
      </c>
      <c r="V6785" s="3" t="s">
        <v>6967</v>
      </c>
      <c r="W6785" s="5">
        <v>0</v>
      </c>
      <c r="X6785" s="5">
        <v>0</v>
      </c>
      <c r="Y6785" s="5">
        <v>0</v>
      </c>
      <c r="Z6785" s="5">
        <v>0.2</v>
      </c>
      <c r="AA6785" s="5">
        <v>0</v>
      </c>
      <c r="AB6785" s="5">
        <v>0</v>
      </c>
      <c r="AC6785" s="5">
        <v>0</v>
      </c>
      <c r="AD6785" s="5">
        <v>0</v>
      </c>
      <c r="AE6785" s="2">
        <v>4</v>
      </c>
      <c r="AF6785" s="2">
        <v>0</v>
      </c>
      <c r="AG6785" s="2">
        <v>0</v>
      </c>
      <c r="AH6785" s="2">
        <v>0</v>
      </c>
      <c r="AI6785" s="2">
        <v>0</v>
      </c>
      <c r="AJ6785" s="2">
        <v>2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</row>
    <row r="6786" spans="1:46" x14ac:dyDescent="0.2">
      <c r="A6786" s="2">
        <v>1707040</v>
      </c>
      <c r="B6786" s="2">
        <v>902579</v>
      </c>
      <c r="C6786" s="10">
        <v>24.623745212339902</v>
      </c>
      <c r="D6786" s="10">
        <v>35.294820640485398</v>
      </c>
      <c r="E6786" s="19" t="s">
        <v>6950</v>
      </c>
      <c r="F6786" s="46">
        <f>INDEX(Δεδομένα!$P:$P,MATCH('2021'!E6786,Δεδομένα!$O:$O,0))</f>
        <v>219</v>
      </c>
      <c r="G6786" s="49" t="s">
        <v>6951</v>
      </c>
      <c r="H6786" s="51" t="str">
        <f>INDEX(Δεδομένα!B$1:B$51,MATCH('2021'!G6786,Δεδομένα!A$1:A$51,0))</f>
        <v>ΚΡΗΤΗΣ</v>
      </c>
      <c r="I6786" s="53">
        <f>INDEX(Δεδομένα!E$1:E$13,MATCH('2021'!H6786,Δεδομένα!D$1:D$13,0))</f>
        <v>12</v>
      </c>
      <c r="J6786" s="4">
        <v>44488</v>
      </c>
      <c r="K6786" s="3" t="s">
        <v>552</v>
      </c>
      <c r="L6786" s="17" t="str">
        <f t="shared" si="552"/>
        <v>19/10/2021 13:00</v>
      </c>
      <c r="M6786" s="4">
        <v>44488</v>
      </c>
      <c r="N6786" s="3" t="s">
        <v>490</v>
      </c>
      <c r="O6786" s="17" t="str">
        <f t="shared" si="553"/>
        <v>19/10/2021 16:00</v>
      </c>
      <c r="P6786" s="24">
        <f t="shared" si="554"/>
        <v>0.125</v>
      </c>
      <c r="Q6786" s="28">
        <v>0</v>
      </c>
      <c r="R6786" s="27">
        <f t="shared" si="555"/>
        <v>180</v>
      </c>
      <c r="S6786" s="3" t="s">
        <v>4</v>
      </c>
      <c r="T6786" s="3" t="s">
        <v>6952</v>
      </c>
      <c r="U6786" s="3" t="s">
        <v>4</v>
      </c>
      <c r="V6786" s="3" t="s">
        <v>6968</v>
      </c>
      <c r="W6786" s="5">
        <v>0</v>
      </c>
      <c r="X6786" s="5">
        <v>0</v>
      </c>
      <c r="Y6786" s="5">
        <v>0</v>
      </c>
      <c r="Z6786" s="5">
        <v>0.1</v>
      </c>
      <c r="AA6786" s="5">
        <v>0</v>
      </c>
      <c r="AB6786" s="5">
        <v>0</v>
      </c>
      <c r="AC6786" s="5">
        <v>0</v>
      </c>
      <c r="AD6786" s="5">
        <v>0</v>
      </c>
      <c r="AE6786" s="2">
        <v>8</v>
      </c>
      <c r="AF6786" s="2">
        <v>0</v>
      </c>
      <c r="AG6786" s="2">
        <v>0</v>
      </c>
      <c r="AH6786" s="2">
        <v>0</v>
      </c>
      <c r="AI6786" s="2">
        <v>0</v>
      </c>
      <c r="AJ6786" s="2">
        <v>4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</row>
    <row r="6787" spans="1:46" x14ac:dyDescent="0.2">
      <c r="A6787" s="2">
        <v>1707037</v>
      </c>
      <c r="B6787" s="2">
        <v>903092</v>
      </c>
      <c r="C6787" s="10">
        <v>24.521220548175201</v>
      </c>
      <c r="D6787" s="10">
        <v>35.273321617157499</v>
      </c>
      <c r="E6787" s="19" t="s">
        <v>6950</v>
      </c>
      <c r="F6787" s="46">
        <f>INDEX(Δεδομένα!$P:$P,MATCH('2021'!E6787,Δεδομένα!$O:$O,0))</f>
        <v>219</v>
      </c>
      <c r="G6787" s="49" t="s">
        <v>6951</v>
      </c>
      <c r="H6787" s="51" t="str">
        <f>INDEX(Δεδομένα!B$1:B$51,MATCH('2021'!G6787,Δεδομένα!A$1:A$51,0))</f>
        <v>ΚΡΗΤΗΣ</v>
      </c>
      <c r="I6787" s="53">
        <f>INDEX(Δεδομένα!E$1:E$13,MATCH('2021'!H6787,Δεδομένα!D$1:D$13,0))</f>
        <v>12</v>
      </c>
      <c r="J6787" s="4">
        <v>44490</v>
      </c>
      <c r="K6787" s="3" t="s">
        <v>697</v>
      </c>
      <c r="L6787" s="17" t="str">
        <f t="shared" si="552"/>
        <v>21/10/2021 17:40</v>
      </c>
      <c r="M6787" s="4">
        <v>44490</v>
      </c>
      <c r="N6787" s="3" t="s">
        <v>2398</v>
      </c>
      <c r="O6787" s="17" t="str">
        <f t="shared" si="553"/>
        <v>21/10/2021 21:19</v>
      </c>
      <c r="P6787" s="24">
        <f t="shared" si="554"/>
        <v>0.15208333333430346</v>
      </c>
      <c r="Q6787" s="28">
        <v>0</v>
      </c>
      <c r="R6787" s="27">
        <f t="shared" si="555"/>
        <v>219.00000000139698</v>
      </c>
      <c r="S6787" s="3" t="s">
        <v>4</v>
      </c>
      <c r="T6787" s="3" t="s">
        <v>6952</v>
      </c>
      <c r="U6787" s="3" t="s">
        <v>6969</v>
      </c>
      <c r="V6787" s="3" t="s">
        <v>6970</v>
      </c>
      <c r="W6787" s="5">
        <v>0</v>
      </c>
      <c r="X6787" s="5">
        <v>0</v>
      </c>
      <c r="Y6787" s="5">
        <v>0</v>
      </c>
      <c r="Z6787" s="5">
        <v>4</v>
      </c>
      <c r="AA6787" s="5">
        <v>0</v>
      </c>
      <c r="AB6787" s="5">
        <v>0.5</v>
      </c>
      <c r="AC6787" s="5">
        <v>0</v>
      </c>
      <c r="AD6787" s="5">
        <v>0</v>
      </c>
      <c r="AE6787" s="2">
        <v>12</v>
      </c>
      <c r="AF6787" s="2">
        <v>0</v>
      </c>
      <c r="AG6787" s="2">
        <v>0</v>
      </c>
      <c r="AH6787" s="2">
        <v>0</v>
      </c>
      <c r="AI6787" s="2">
        <v>0</v>
      </c>
      <c r="AJ6787" s="2">
        <v>5</v>
      </c>
      <c r="AK6787" s="2">
        <v>0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</row>
    <row r="6788" spans="1:46" x14ac:dyDescent="0.2">
      <c r="A6788" s="2">
        <v>1708518</v>
      </c>
      <c r="B6788" s="2">
        <v>903939</v>
      </c>
      <c r="C6788" s="10">
        <v>24.439374050370901</v>
      </c>
      <c r="D6788" s="10">
        <v>35.267478609610301</v>
      </c>
      <c r="E6788" s="19" t="s">
        <v>6950</v>
      </c>
      <c r="F6788" s="46">
        <f>INDEX(Δεδομένα!$P:$P,MATCH('2021'!E6788,Δεδομένα!$O:$O,0))</f>
        <v>219</v>
      </c>
      <c r="G6788" s="49" t="s">
        <v>6951</v>
      </c>
      <c r="H6788" s="51" t="str">
        <f>INDEX(Δεδομένα!B$1:B$51,MATCH('2021'!G6788,Δεδομένα!A$1:A$51,0))</f>
        <v>ΚΡΗΤΗΣ</v>
      </c>
      <c r="I6788" s="53">
        <f>INDEX(Δεδομένα!E$1:E$13,MATCH('2021'!H6788,Δεδομένα!D$1:D$13,0))</f>
        <v>12</v>
      </c>
      <c r="J6788" s="4">
        <v>44493</v>
      </c>
      <c r="K6788" s="3" t="s">
        <v>17</v>
      </c>
      <c r="L6788" s="17" t="str">
        <f t="shared" si="552"/>
        <v>24/10/2021 18:00</v>
      </c>
      <c r="M6788" s="4">
        <v>44493</v>
      </c>
      <c r="N6788" s="3" t="s">
        <v>1960</v>
      </c>
      <c r="O6788" s="17" t="str">
        <f t="shared" si="553"/>
        <v>24/10/2021 20:27</v>
      </c>
      <c r="P6788" s="24">
        <f t="shared" si="554"/>
        <v>0.10208333333139308</v>
      </c>
      <c r="Q6788" s="28">
        <v>0</v>
      </c>
      <c r="R6788" s="27">
        <f t="shared" si="555"/>
        <v>146.99999999720603</v>
      </c>
      <c r="S6788" s="3" t="s">
        <v>4</v>
      </c>
      <c r="T6788" s="3" t="s">
        <v>6952</v>
      </c>
      <c r="U6788" s="3" t="s">
        <v>6971</v>
      </c>
      <c r="V6788" s="3" t="s">
        <v>6972</v>
      </c>
      <c r="W6788" s="5">
        <v>0</v>
      </c>
      <c r="X6788" s="5">
        <v>2.5</v>
      </c>
      <c r="Y6788" s="5">
        <v>0</v>
      </c>
      <c r="Z6788" s="5">
        <v>2.5</v>
      </c>
      <c r="AA6788" s="5">
        <v>0</v>
      </c>
      <c r="AB6788" s="5">
        <v>0</v>
      </c>
      <c r="AC6788" s="5">
        <v>0</v>
      </c>
      <c r="AD6788" s="5">
        <v>0</v>
      </c>
      <c r="AE6788" s="2">
        <v>11</v>
      </c>
      <c r="AF6788" s="2">
        <v>0</v>
      </c>
      <c r="AG6788" s="2">
        <v>0</v>
      </c>
      <c r="AH6788" s="2">
        <v>0</v>
      </c>
      <c r="AI6788" s="2">
        <v>0</v>
      </c>
      <c r="AJ6788" s="2">
        <v>5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</row>
    <row r="6789" spans="1:46" x14ac:dyDescent="0.2">
      <c r="A6789" s="2">
        <v>1708936</v>
      </c>
      <c r="B6789" s="2">
        <v>904230</v>
      </c>
      <c r="C6789" s="10">
        <v>24.416380076110102</v>
      </c>
      <c r="D6789" s="10">
        <v>35.318962659317002</v>
      </c>
      <c r="E6789" s="19" t="s">
        <v>6950</v>
      </c>
      <c r="F6789" s="46">
        <f>INDEX(Δεδομένα!$P:$P,MATCH('2021'!E6789,Δεδομένα!$O:$O,0))</f>
        <v>219</v>
      </c>
      <c r="G6789" s="49" t="s">
        <v>6951</v>
      </c>
      <c r="H6789" s="51" t="str">
        <f>INDEX(Δεδομένα!B$1:B$51,MATCH('2021'!G6789,Δεδομένα!A$1:A$51,0))</f>
        <v>ΚΡΗΤΗΣ</v>
      </c>
      <c r="I6789" s="53">
        <f>INDEX(Δεδομένα!E$1:E$13,MATCH('2021'!H6789,Δεδομένα!D$1:D$13,0))</f>
        <v>12</v>
      </c>
      <c r="J6789" s="4">
        <v>44494</v>
      </c>
      <c r="K6789" s="3" t="s">
        <v>32</v>
      </c>
      <c r="L6789" s="17" t="str">
        <f t="shared" si="552"/>
        <v>25/10/2021 18:45</v>
      </c>
      <c r="M6789" s="4">
        <v>44494</v>
      </c>
      <c r="N6789" s="3" t="s">
        <v>997</v>
      </c>
      <c r="O6789" s="17" t="str">
        <f t="shared" si="553"/>
        <v>25/10/2021 21:35</v>
      </c>
      <c r="P6789" s="24">
        <f t="shared" si="554"/>
        <v>0.11805555555474712</v>
      </c>
      <c r="Q6789" s="28">
        <v>0</v>
      </c>
      <c r="R6789" s="27">
        <f t="shared" si="555"/>
        <v>169.99999999883585</v>
      </c>
      <c r="S6789" s="3" t="s">
        <v>4</v>
      </c>
      <c r="T6789" s="3" t="s">
        <v>6952</v>
      </c>
      <c r="U6789" s="3" t="s">
        <v>4</v>
      </c>
      <c r="V6789" s="3" t="s">
        <v>869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0.1</v>
      </c>
      <c r="AC6789" s="5">
        <v>0</v>
      </c>
      <c r="AD6789" s="5">
        <v>0</v>
      </c>
      <c r="AE6789" s="2">
        <v>4</v>
      </c>
      <c r="AF6789" s="2">
        <v>0</v>
      </c>
      <c r="AG6789" s="2">
        <v>0</v>
      </c>
      <c r="AH6789" s="2">
        <v>0</v>
      </c>
      <c r="AI6789" s="2">
        <v>0</v>
      </c>
      <c r="AJ6789" s="2">
        <v>2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</row>
    <row r="6790" spans="1:46" x14ac:dyDescent="0.2">
      <c r="A6790" s="2">
        <v>1709564</v>
      </c>
      <c r="B6790" s="2">
        <v>906317</v>
      </c>
      <c r="C6790" s="10">
        <v>24.4709330089673</v>
      </c>
      <c r="D6790" s="10">
        <v>35.279610167133299</v>
      </c>
      <c r="E6790" s="19" t="s">
        <v>6950</v>
      </c>
      <c r="F6790" s="46">
        <f>INDEX(Δεδομένα!$P:$P,MATCH('2021'!E6790,Δεδομένα!$O:$O,0))</f>
        <v>219</v>
      </c>
      <c r="G6790" s="49" t="s">
        <v>6951</v>
      </c>
      <c r="H6790" s="51" t="str">
        <f>INDEX(Δεδομένα!B$1:B$51,MATCH('2021'!G6790,Δεδομένα!A$1:A$51,0))</f>
        <v>ΚΡΗΤΗΣ</v>
      </c>
      <c r="I6790" s="53">
        <f>INDEX(Δεδομένα!E$1:E$13,MATCH('2021'!H6790,Δεδομένα!D$1:D$13,0))</f>
        <v>12</v>
      </c>
      <c r="J6790" s="4">
        <v>44503</v>
      </c>
      <c r="K6790" s="3" t="s">
        <v>486</v>
      </c>
      <c r="L6790" s="17" t="str">
        <f t="shared" si="552"/>
        <v>03/11/2021 13:45</v>
      </c>
      <c r="M6790" s="4">
        <v>44503</v>
      </c>
      <c r="N6790" s="3" t="s">
        <v>31</v>
      </c>
      <c r="O6790" s="17" t="str">
        <f t="shared" si="553"/>
        <v>03/11/2021 17:38</v>
      </c>
      <c r="P6790" s="24">
        <f t="shared" si="554"/>
        <v>0.16180555555911269</v>
      </c>
      <c r="Q6790" s="28">
        <v>0</v>
      </c>
      <c r="R6790" s="27">
        <f t="shared" si="555"/>
        <v>233.00000000512227</v>
      </c>
      <c r="S6790" s="3" t="s">
        <v>4</v>
      </c>
      <c r="T6790" s="3" t="s">
        <v>6952</v>
      </c>
      <c r="U6790" s="3" t="s">
        <v>6958</v>
      </c>
      <c r="V6790" s="3" t="s">
        <v>6958</v>
      </c>
      <c r="W6790" s="5">
        <v>0</v>
      </c>
      <c r="X6790" s="5">
        <v>5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2">
        <v>10</v>
      </c>
      <c r="AF6790" s="2">
        <v>0</v>
      </c>
      <c r="AG6790" s="2">
        <v>0</v>
      </c>
      <c r="AH6790" s="2">
        <v>0</v>
      </c>
      <c r="AI6790" s="2">
        <v>0</v>
      </c>
      <c r="AJ6790" s="2">
        <v>5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</row>
    <row r="6791" spans="1:46" x14ac:dyDescent="0.2">
      <c r="A6791" s="2">
        <v>1710511</v>
      </c>
      <c r="B6791" s="2">
        <v>907015</v>
      </c>
      <c r="C6791" s="10">
        <v>24.468249362733701</v>
      </c>
      <c r="D6791" s="10">
        <v>35.2798257571786</v>
      </c>
      <c r="E6791" s="19" t="s">
        <v>6950</v>
      </c>
      <c r="F6791" s="46">
        <f>INDEX(Δεδομένα!$P:$P,MATCH('2021'!E6791,Δεδομένα!$O:$O,0))</f>
        <v>219</v>
      </c>
      <c r="G6791" s="49" t="s">
        <v>6951</v>
      </c>
      <c r="H6791" s="51" t="str">
        <f>INDEX(Δεδομένα!B$1:B$51,MATCH('2021'!G6791,Δεδομένα!A$1:A$51,0))</f>
        <v>ΚΡΗΤΗΣ</v>
      </c>
      <c r="I6791" s="53">
        <f>INDEX(Δεδομένα!E$1:E$13,MATCH('2021'!H6791,Δεδομένα!D$1:D$13,0))</f>
        <v>12</v>
      </c>
      <c r="J6791" s="4">
        <v>44506</v>
      </c>
      <c r="K6791" s="3" t="s">
        <v>238</v>
      </c>
      <c r="L6791" s="17" t="str">
        <f t="shared" si="552"/>
        <v>06/11/2021 11:30</v>
      </c>
      <c r="M6791" s="4">
        <v>44506</v>
      </c>
      <c r="N6791" s="3" t="s">
        <v>223</v>
      </c>
      <c r="O6791" s="17" t="str">
        <f t="shared" si="553"/>
        <v>06/11/2021 12:20</v>
      </c>
      <c r="P6791" s="24">
        <f t="shared" si="554"/>
        <v>3.4722222226264421E-2</v>
      </c>
      <c r="Q6791" s="28">
        <v>0</v>
      </c>
      <c r="R6791" s="27">
        <f t="shared" si="555"/>
        <v>50.000000005820766</v>
      </c>
      <c r="S6791" s="3" t="s">
        <v>4</v>
      </c>
      <c r="T6791" s="3" t="s">
        <v>6952</v>
      </c>
      <c r="U6791" s="3" t="s">
        <v>6958</v>
      </c>
      <c r="V6791" s="3" t="s">
        <v>6973</v>
      </c>
      <c r="W6791" s="5">
        <v>0</v>
      </c>
      <c r="X6791" s="5">
        <v>0</v>
      </c>
      <c r="Y6791" s="5">
        <v>0</v>
      </c>
      <c r="Z6791" s="5">
        <v>1</v>
      </c>
      <c r="AA6791" s="5">
        <v>0</v>
      </c>
      <c r="AB6791" s="5">
        <v>0</v>
      </c>
      <c r="AC6791" s="5">
        <v>0</v>
      </c>
      <c r="AD6791" s="5">
        <v>0</v>
      </c>
      <c r="AE6791" s="2">
        <v>3</v>
      </c>
      <c r="AF6791" s="2">
        <v>0</v>
      </c>
      <c r="AG6791" s="2">
        <v>0</v>
      </c>
      <c r="AH6791" s="2">
        <v>0</v>
      </c>
      <c r="AI6791" s="2">
        <v>0</v>
      </c>
      <c r="AJ6791" s="2">
        <v>2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</row>
    <row r="6792" spans="1:46" x14ac:dyDescent="0.2">
      <c r="A6792" s="2">
        <v>1712632</v>
      </c>
      <c r="B6792" s="2">
        <v>909396</v>
      </c>
      <c r="C6792" s="10">
        <v>24.493715280680501</v>
      </c>
      <c r="D6792" s="10">
        <v>35.338072226818802</v>
      </c>
      <c r="E6792" s="19" t="s">
        <v>6950</v>
      </c>
      <c r="F6792" s="46">
        <f>INDEX(Δεδομένα!$P:$P,MATCH('2021'!E6792,Δεδομένα!$O:$O,0))</f>
        <v>219</v>
      </c>
      <c r="G6792" s="49" t="s">
        <v>6951</v>
      </c>
      <c r="H6792" s="51" t="str">
        <f>INDEX(Δεδομένα!B$1:B$51,MATCH('2021'!G6792,Δεδομένα!A$1:A$51,0))</f>
        <v>ΚΡΗΤΗΣ</v>
      </c>
      <c r="I6792" s="53">
        <f>INDEX(Δεδομένα!E$1:E$13,MATCH('2021'!H6792,Δεδομένα!D$1:D$13,0))</f>
        <v>12</v>
      </c>
      <c r="J6792" s="4">
        <v>44516</v>
      </c>
      <c r="K6792" s="3" t="s">
        <v>6974</v>
      </c>
      <c r="L6792" s="17" t="str">
        <f t="shared" si="552"/>
        <v>16/11/2021 04:12</v>
      </c>
      <c r="M6792" s="4">
        <v>44516</v>
      </c>
      <c r="N6792" s="3" t="s">
        <v>6975</v>
      </c>
      <c r="O6792" s="17" t="str">
        <f t="shared" si="553"/>
        <v>16/11/2021 05:23</v>
      </c>
      <c r="P6792" s="24">
        <f t="shared" si="554"/>
        <v>4.9305555556202307E-2</v>
      </c>
      <c r="Q6792" s="28">
        <v>0</v>
      </c>
      <c r="R6792" s="27">
        <f t="shared" si="555"/>
        <v>71.000000000931323</v>
      </c>
      <c r="S6792" s="3" t="s">
        <v>4</v>
      </c>
      <c r="T6792" s="3" t="s">
        <v>6952</v>
      </c>
      <c r="U6792" s="3" t="s">
        <v>6976</v>
      </c>
      <c r="V6792" s="3" t="s">
        <v>6976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0.02</v>
      </c>
      <c r="AD6792" s="5">
        <v>0</v>
      </c>
      <c r="AE6792" s="2">
        <v>2</v>
      </c>
      <c r="AF6792" s="2">
        <v>0</v>
      </c>
      <c r="AG6792" s="2">
        <v>0</v>
      </c>
      <c r="AH6792" s="2">
        <v>0</v>
      </c>
      <c r="AI6792" s="2">
        <v>0</v>
      </c>
      <c r="AJ6792" s="2">
        <v>1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2">
        <v>0</v>
      </c>
      <c r="AT6792" s="2">
        <v>0</v>
      </c>
    </row>
    <row r="6793" spans="1:46" x14ac:dyDescent="0.2">
      <c r="A6793" s="2">
        <v>1716892</v>
      </c>
      <c r="B6793" s="2">
        <v>911415</v>
      </c>
      <c r="C6793" s="10">
        <v>24.469067400939799</v>
      </c>
      <c r="D6793" s="10">
        <v>35.225449118994902</v>
      </c>
      <c r="E6793" s="19" t="s">
        <v>6950</v>
      </c>
      <c r="F6793" s="46">
        <f>INDEX(Δεδομένα!$P:$P,MATCH('2021'!E6793,Δεδομένα!$O:$O,0))</f>
        <v>219</v>
      </c>
      <c r="G6793" s="49" t="s">
        <v>6951</v>
      </c>
      <c r="H6793" s="51" t="str">
        <f>INDEX(Δεδομένα!B$1:B$51,MATCH('2021'!G6793,Δεδομένα!A$1:A$51,0))</f>
        <v>ΚΡΗΤΗΣ</v>
      </c>
      <c r="I6793" s="53">
        <f>INDEX(Δεδομένα!E$1:E$13,MATCH('2021'!H6793,Δεδομένα!D$1:D$13,0))</f>
        <v>12</v>
      </c>
      <c r="J6793" s="4">
        <v>44524</v>
      </c>
      <c r="K6793" s="3" t="s">
        <v>1259</v>
      </c>
      <c r="L6793" s="17" t="str">
        <f t="shared" si="552"/>
        <v>24/11/2021 17:44</v>
      </c>
      <c r="M6793" s="4">
        <v>44524</v>
      </c>
      <c r="N6793" s="3" t="s">
        <v>712</v>
      </c>
      <c r="O6793" s="17" t="str">
        <f t="shared" si="553"/>
        <v>24/11/2021 18:30</v>
      </c>
      <c r="P6793" s="24">
        <f t="shared" si="554"/>
        <v>3.1944444446708076E-2</v>
      </c>
      <c r="Q6793" s="28">
        <v>0</v>
      </c>
      <c r="R6793" s="27">
        <f t="shared" si="555"/>
        <v>46.000000003259629</v>
      </c>
      <c r="S6793" s="3" t="s">
        <v>4</v>
      </c>
      <c r="T6793" s="3" t="s">
        <v>6962</v>
      </c>
      <c r="U6793" s="3" t="s">
        <v>6963</v>
      </c>
      <c r="V6793" s="3" t="s">
        <v>6963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0.01</v>
      </c>
      <c r="AD6793" s="5">
        <v>0</v>
      </c>
      <c r="AE6793" s="2">
        <v>2</v>
      </c>
      <c r="AF6793" s="2">
        <v>0</v>
      </c>
      <c r="AG6793" s="2">
        <v>0</v>
      </c>
      <c r="AH6793" s="2">
        <v>0</v>
      </c>
      <c r="AI6793" s="2">
        <v>0</v>
      </c>
      <c r="AJ6793" s="2">
        <v>1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</row>
    <row r="6794" spans="1:46" x14ac:dyDescent="0.2">
      <c r="A6794" s="2">
        <v>1716535</v>
      </c>
      <c r="B6794" s="2">
        <v>913600</v>
      </c>
      <c r="C6794" s="10">
        <v>24.525561667541901</v>
      </c>
      <c r="D6794" s="10">
        <v>35.339450955628102</v>
      </c>
      <c r="E6794" s="19" t="s">
        <v>6950</v>
      </c>
      <c r="F6794" s="46">
        <f>INDEX(Δεδομένα!$P:$P,MATCH('2021'!E6794,Δεδομένα!$O:$O,0))</f>
        <v>219</v>
      </c>
      <c r="G6794" s="49" t="s">
        <v>6951</v>
      </c>
      <c r="H6794" s="51" t="str">
        <f>INDEX(Δεδομένα!B$1:B$51,MATCH('2021'!G6794,Δεδομένα!A$1:A$51,0))</f>
        <v>ΚΡΗΤΗΣ</v>
      </c>
      <c r="I6794" s="53">
        <f>INDEX(Δεδομένα!E$1:E$13,MATCH('2021'!H6794,Δεδομένα!D$1:D$13,0))</f>
        <v>12</v>
      </c>
      <c r="J6794" s="4">
        <v>44530</v>
      </c>
      <c r="K6794" s="3" t="s">
        <v>462</v>
      </c>
      <c r="L6794" s="17" t="str">
        <f t="shared" si="552"/>
        <v>30/11/2021 17:50</v>
      </c>
      <c r="M6794" s="4">
        <v>44530</v>
      </c>
      <c r="N6794" s="3" t="s">
        <v>694</v>
      </c>
      <c r="O6794" s="17" t="str">
        <f t="shared" si="553"/>
        <v>30/11/2021 20:20</v>
      </c>
      <c r="P6794" s="24">
        <f t="shared" si="554"/>
        <v>0.10416666666424135</v>
      </c>
      <c r="Q6794" s="28">
        <v>0</v>
      </c>
      <c r="R6794" s="27">
        <f t="shared" si="555"/>
        <v>149.99999999650754</v>
      </c>
      <c r="S6794" s="3" t="s">
        <v>4</v>
      </c>
      <c r="T6794" s="3" t="s">
        <v>6952</v>
      </c>
      <c r="U6794" s="3" t="s">
        <v>4</v>
      </c>
      <c r="V6794" s="3" t="s">
        <v>6977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0.08</v>
      </c>
      <c r="AC6794" s="5">
        <v>0</v>
      </c>
      <c r="AD6794" s="5">
        <v>0</v>
      </c>
      <c r="AE6794" s="2">
        <v>4</v>
      </c>
      <c r="AF6794" s="2">
        <v>0</v>
      </c>
      <c r="AG6794" s="2">
        <v>0</v>
      </c>
      <c r="AH6794" s="2">
        <v>0</v>
      </c>
      <c r="AI6794" s="2">
        <v>0</v>
      </c>
      <c r="AJ6794" s="2">
        <v>2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</row>
    <row r="6795" spans="1:46" x14ac:dyDescent="0.2">
      <c r="A6795" s="2">
        <v>1719132</v>
      </c>
      <c r="B6795" s="2">
        <v>914326</v>
      </c>
      <c r="C6795" s="10">
        <v>24.590965462678898</v>
      </c>
      <c r="D6795" s="10">
        <v>35.273692717504296</v>
      </c>
      <c r="E6795" s="19" t="s">
        <v>6950</v>
      </c>
      <c r="F6795" s="46">
        <f>INDEX(Δεδομένα!$P:$P,MATCH('2021'!E6795,Δεδομένα!$O:$O,0))</f>
        <v>219</v>
      </c>
      <c r="G6795" s="49" t="s">
        <v>6951</v>
      </c>
      <c r="H6795" s="51" t="str">
        <f>INDEX(Δεδομένα!B$1:B$51,MATCH('2021'!G6795,Δεδομένα!A$1:A$51,0))</f>
        <v>ΚΡΗΤΗΣ</v>
      </c>
      <c r="I6795" s="53">
        <f>INDEX(Δεδομένα!E$1:E$13,MATCH('2021'!H6795,Δεδομένα!D$1:D$13,0))</f>
        <v>12</v>
      </c>
      <c r="J6795" s="4">
        <v>44533</v>
      </c>
      <c r="K6795" s="3" t="s">
        <v>502</v>
      </c>
      <c r="L6795" s="17" t="str">
        <f t="shared" si="552"/>
        <v>03/12/2021 19:30</v>
      </c>
      <c r="M6795" s="4">
        <v>44534</v>
      </c>
      <c r="N6795" s="3" t="s">
        <v>921</v>
      </c>
      <c r="O6795" s="17" t="str">
        <f t="shared" si="553"/>
        <v>04/12/2021 00:05</v>
      </c>
      <c r="P6795" s="24">
        <f t="shared" si="554"/>
        <v>0.19097222221898846</v>
      </c>
      <c r="Q6795" s="28">
        <v>0</v>
      </c>
      <c r="R6795" s="27">
        <f t="shared" si="555"/>
        <v>274.99999999534339</v>
      </c>
      <c r="S6795" s="3" t="s">
        <v>4</v>
      </c>
      <c r="T6795" s="3" t="s">
        <v>6978</v>
      </c>
      <c r="U6795" s="3" t="s">
        <v>6979</v>
      </c>
      <c r="V6795" s="3" t="s">
        <v>6980</v>
      </c>
      <c r="W6795" s="5">
        <v>0</v>
      </c>
      <c r="X6795" s="5">
        <v>0</v>
      </c>
      <c r="Y6795" s="5">
        <v>0</v>
      </c>
      <c r="Z6795" s="5">
        <v>2</v>
      </c>
      <c r="AA6795" s="5">
        <v>0</v>
      </c>
      <c r="AB6795" s="5">
        <v>0</v>
      </c>
      <c r="AC6795" s="5">
        <v>0</v>
      </c>
      <c r="AD6795" s="5">
        <v>0</v>
      </c>
      <c r="AE6795" s="2">
        <v>5</v>
      </c>
      <c r="AF6795" s="2">
        <v>0</v>
      </c>
      <c r="AG6795" s="2">
        <v>0</v>
      </c>
      <c r="AH6795" s="2">
        <v>0</v>
      </c>
      <c r="AI6795" s="2">
        <v>0</v>
      </c>
      <c r="AJ6795" s="2">
        <v>2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</row>
    <row r="6796" spans="1:46" x14ac:dyDescent="0.2">
      <c r="A6796" s="2">
        <v>1717724</v>
      </c>
      <c r="B6796" s="2">
        <v>914837</v>
      </c>
      <c r="C6796" s="10">
        <v>24.508703653627698</v>
      </c>
      <c r="D6796" s="10">
        <v>35.334843766114503</v>
      </c>
      <c r="E6796" s="19" t="s">
        <v>6950</v>
      </c>
      <c r="F6796" s="46">
        <f>INDEX(Δεδομένα!$P:$P,MATCH('2021'!E6796,Δεδομένα!$O:$O,0))</f>
        <v>219</v>
      </c>
      <c r="G6796" s="49" t="s">
        <v>6951</v>
      </c>
      <c r="H6796" s="51" t="str">
        <f>INDEX(Δεδομένα!B$1:B$51,MATCH('2021'!G6796,Δεδομένα!A$1:A$51,0))</f>
        <v>ΚΡΗΤΗΣ</v>
      </c>
      <c r="I6796" s="53">
        <f>INDEX(Δεδομένα!E$1:E$13,MATCH('2021'!H6796,Δεδομένα!D$1:D$13,0))</f>
        <v>12</v>
      </c>
      <c r="J6796" s="4">
        <v>44535</v>
      </c>
      <c r="K6796" s="3" t="s">
        <v>427</v>
      </c>
      <c r="L6796" s="17" t="str">
        <f t="shared" si="552"/>
        <v>05/12/2021 21:20</v>
      </c>
      <c r="M6796" s="4">
        <v>44535</v>
      </c>
      <c r="N6796" s="3" t="s">
        <v>733</v>
      </c>
      <c r="O6796" s="17" t="str">
        <f t="shared" si="553"/>
        <v>05/12/2021 22:57</v>
      </c>
      <c r="P6796" s="24">
        <f t="shared" si="554"/>
        <v>6.7361111112404615E-2</v>
      </c>
      <c r="Q6796" s="28">
        <v>0</v>
      </c>
      <c r="R6796" s="27">
        <f t="shared" si="555"/>
        <v>97.000000001862645</v>
      </c>
      <c r="S6796" s="3" t="s">
        <v>4</v>
      </c>
      <c r="T6796" s="3" t="s">
        <v>6952</v>
      </c>
      <c r="U6796" s="3" t="s">
        <v>6981</v>
      </c>
      <c r="V6796" s="3" t="s">
        <v>6981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0.01</v>
      </c>
      <c r="AE6796" s="2">
        <v>2</v>
      </c>
      <c r="AF6796" s="2">
        <v>0</v>
      </c>
      <c r="AG6796" s="2">
        <v>0</v>
      </c>
      <c r="AH6796" s="2">
        <v>0</v>
      </c>
      <c r="AI6796" s="2">
        <v>0</v>
      </c>
      <c r="AJ6796" s="2">
        <v>1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</row>
    <row r="6797" spans="1:46" x14ac:dyDescent="0.2">
      <c r="A6797" s="2">
        <v>1725640</v>
      </c>
      <c r="B6797" s="2">
        <v>919853</v>
      </c>
      <c r="C6797" s="10">
        <v>24.4844842782806</v>
      </c>
      <c r="D6797" s="10">
        <v>35.275626044876297</v>
      </c>
      <c r="E6797" s="19" t="s">
        <v>6950</v>
      </c>
      <c r="F6797" s="46">
        <f>INDEX(Δεδομένα!$P:$P,MATCH('2021'!E6797,Δεδομένα!$O:$O,0))</f>
        <v>219</v>
      </c>
      <c r="G6797" s="49" t="s">
        <v>6951</v>
      </c>
      <c r="H6797" s="51" t="str">
        <f>INDEX(Δεδομένα!B$1:B$51,MATCH('2021'!G6797,Δεδομένα!A$1:A$51,0))</f>
        <v>ΚΡΗΤΗΣ</v>
      </c>
      <c r="I6797" s="53">
        <f>INDEX(Δεδομένα!E$1:E$13,MATCH('2021'!H6797,Δεδομένα!D$1:D$13,0))</f>
        <v>12</v>
      </c>
      <c r="J6797" s="4">
        <v>44551</v>
      </c>
      <c r="K6797" s="3" t="s">
        <v>526</v>
      </c>
      <c r="L6797" s="17" t="str">
        <f t="shared" si="552"/>
        <v>21/12/2021 17:05</v>
      </c>
      <c r="M6797" s="4">
        <v>44551</v>
      </c>
      <c r="N6797" s="3" t="s">
        <v>79</v>
      </c>
      <c r="O6797" s="17" t="str">
        <f t="shared" si="553"/>
        <v>21/12/2021 19:10</v>
      </c>
      <c r="P6797" s="24">
        <f t="shared" si="554"/>
        <v>8.6805555554747116E-2</v>
      </c>
      <c r="Q6797" s="28">
        <v>0</v>
      </c>
      <c r="R6797" s="27">
        <f t="shared" si="555"/>
        <v>124.99999999883585</v>
      </c>
      <c r="S6797" s="3" t="s">
        <v>4</v>
      </c>
      <c r="T6797" s="3" t="s">
        <v>6952</v>
      </c>
      <c r="U6797" s="3" t="s">
        <v>4</v>
      </c>
      <c r="V6797" s="3" t="s">
        <v>6982</v>
      </c>
      <c r="W6797" s="5">
        <v>0</v>
      </c>
      <c r="X6797" s="5">
        <v>2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2">
        <v>4</v>
      </c>
      <c r="AF6797" s="2">
        <v>0</v>
      </c>
      <c r="AG6797" s="2">
        <v>0</v>
      </c>
      <c r="AH6797" s="2">
        <v>0</v>
      </c>
      <c r="AI6797" s="2">
        <v>0</v>
      </c>
      <c r="AJ6797" s="2">
        <v>2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 t="s">
        <v>4</v>
      </c>
      <c r="AT6797" s="2" t="s">
        <v>4</v>
      </c>
    </row>
    <row r="6798" spans="1:46" x14ac:dyDescent="0.2">
      <c r="A6798" s="2">
        <v>1657331</v>
      </c>
      <c r="B6798" s="2">
        <v>836585</v>
      </c>
      <c r="C6798" s="10">
        <v>24.5146121354062</v>
      </c>
      <c r="D6798" s="10">
        <v>35.154389005577301</v>
      </c>
      <c r="E6798" s="19" t="s">
        <v>6983</v>
      </c>
      <c r="F6798" s="46">
        <f>INDEX(Δεδομένα!$P:$P,MATCH('2021'!E6798,Δεδομένα!$O:$O,0))</f>
        <v>220</v>
      </c>
      <c r="G6798" s="49" t="s">
        <v>6951</v>
      </c>
      <c r="H6798" s="51" t="str">
        <f>INDEX(Δεδομένα!B$1:B$51,MATCH('2021'!G6798,Δεδομένα!A$1:A$51,0))</f>
        <v>ΚΡΗΤΗΣ</v>
      </c>
      <c r="I6798" s="53">
        <f>INDEX(Δεδομένα!E$1:E$13,MATCH('2021'!H6798,Δεδομένα!D$1:D$13,0))</f>
        <v>12</v>
      </c>
      <c r="J6798" s="4">
        <v>44265</v>
      </c>
      <c r="K6798" s="3" t="s">
        <v>365</v>
      </c>
      <c r="L6798" s="17" t="str">
        <f t="shared" si="552"/>
        <v>10/03/2021 13:50</v>
      </c>
      <c r="M6798" s="4">
        <v>44265</v>
      </c>
      <c r="N6798" s="3" t="s">
        <v>255</v>
      </c>
      <c r="O6798" s="17" t="str">
        <f t="shared" si="553"/>
        <v>10/03/2021 19:40</v>
      </c>
      <c r="P6798" s="24">
        <f t="shared" si="554"/>
        <v>0.24305555555474712</v>
      </c>
      <c r="Q6798" s="28">
        <v>0</v>
      </c>
      <c r="R6798" s="27">
        <f t="shared" si="555"/>
        <v>349.99999999883585</v>
      </c>
      <c r="S6798" s="3" t="s">
        <v>4</v>
      </c>
      <c r="T6798" s="3" t="s">
        <v>6962</v>
      </c>
      <c r="U6798" s="3" t="s">
        <v>6984</v>
      </c>
      <c r="V6798" s="3" t="s">
        <v>6985</v>
      </c>
      <c r="W6798" s="5">
        <v>0</v>
      </c>
      <c r="X6798" s="5">
        <v>1</v>
      </c>
      <c r="Y6798" s="5">
        <v>0</v>
      </c>
      <c r="Z6798" s="5">
        <v>0</v>
      </c>
      <c r="AA6798" s="5">
        <v>0</v>
      </c>
      <c r="AB6798" s="5">
        <v>2</v>
      </c>
      <c r="AC6798" s="5">
        <v>0</v>
      </c>
      <c r="AD6798" s="5">
        <v>0</v>
      </c>
      <c r="AE6798" s="2">
        <v>2</v>
      </c>
      <c r="AF6798" s="2">
        <v>0</v>
      </c>
      <c r="AG6798" s="2">
        <v>0</v>
      </c>
      <c r="AH6798" s="2">
        <v>0</v>
      </c>
      <c r="AI6798" s="2">
        <v>0</v>
      </c>
      <c r="AJ6798" s="2">
        <v>1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 t="s">
        <v>4</v>
      </c>
      <c r="AT6798" s="2" t="s">
        <v>4</v>
      </c>
    </row>
    <row r="6799" spans="1:46" x14ac:dyDescent="0.2">
      <c r="A6799" s="2">
        <v>1689177</v>
      </c>
      <c r="B6799" s="2">
        <v>868916</v>
      </c>
      <c r="C6799" s="10">
        <v>24.4818636606323</v>
      </c>
      <c r="D6799" s="10">
        <v>35.165290339337602</v>
      </c>
      <c r="E6799" s="19" t="s">
        <v>6983</v>
      </c>
      <c r="F6799" s="46">
        <f>INDEX(Δεδομένα!$P:$P,MATCH('2021'!E6799,Δεδομένα!$O:$O,0))</f>
        <v>220</v>
      </c>
      <c r="G6799" s="49" t="s">
        <v>6951</v>
      </c>
      <c r="H6799" s="51" t="str">
        <f>INDEX(Δεδομένα!B$1:B$51,MATCH('2021'!G6799,Δεδομένα!A$1:A$51,0))</f>
        <v>ΚΡΗΤΗΣ</v>
      </c>
      <c r="I6799" s="53">
        <f>INDEX(Δεδομένα!E$1:E$13,MATCH('2021'!H6799,Δεδομένα!D$1:D$13,0))</f>
        <v>12</v>
      </c>
      <c r="J6799" s="4">
        <v>44384</v>
      </c>
      <c r="K6799" s="3" t="s">
        <v>36</v>
      </c>
      <c r="L6799" s="17" t="str">
        <f t="shared" si="552"/>
        <v>07/07/2021 16:20</v>
      </c>
      <c r="M6799" s="4">
        <v>44388</v>
      </c>
      <c r="N6799" s="3" t="s">
        <v>338</v>
      </c>
      <c r="O6799" s="17" t="str">
        <f t="shared" si="553"/>
        <v>11/07/2021 11:00</v>
      </c>
      <c r="P6799" s="29">
        <f t="shared" si="554"/>
        <v>3.7777777777810115</v>
      </c>
      <c r="Q6799" s="30">
        <f>3*24</f>
        <v>72</v>
      </c>
      <c r="R6799" s="27">
        <f t="shared" si="555"/>
        <v>5440.0000000046566</v>
      </c>
      <c r="S6799" s="3" t="s">
        <v>4</v>
      </c>
      <c r="T6799" s="3" t="s">
        <v>6962</v>
      </c>
      <c r="U6799" s="3" t="s">
        <v>6988</v>
      </c>
      <c r="V6799" s="3" t="s">
        <v>6989</v>
      </c>
      <c r="W6799" s="5">
        <v>5</v>
      </c>
      <c r="X6799" s="5">
        <v>0</v>
      </c>
      <c r="Y6799" s="5">
        <v>0</v>
      </c>
      <c r="Z6799" s="5">
        <v>600</v>
      </c>
      <c r="AA6799" s="5">
        <v>0</v>
      </c>
      <c r="AB6799" s="5">
        <v>0</v>
      </c>
      <c r="AC6799" s="5">
        <v>0</v>
      </c>
      <c r="AD6799" s="5">
        <v>0</v>
      </c>
      <c r="AE6799" s="2">
        <v>50</v>
      </c>
      <c r="AF6799" s="2" t="s">
        <v>4</v>
      </c>
      <c r="AG6799" s="2">
        <v>0</v>
      </c>
      <c r="AH6799" s="2">
        <v>0</v>
      </c>
      <c r="AI6799" s="2">
        <v>0</v>
      </c>
      <c r="AJ6799" s="2">
        <v>15</v>
      </c>
      <c r="AK6799" s="2">
        <v>0</v>
      </c>
      <c r="AL6799" s="2">
        <v>0</v>
      </c>
      <c r="AM6799" s="2">
        <v>0</v>
      </c>
      <c r="AN6799" s="2">
        <v>2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1</v>
      </c>
    </row>
    <row r="6800" spans="1:46" x14ac:dyDescent="0.2">
      <c r="A6800" s="2">
        <v>1689183</v>
      </c>
      <c r="B6800" s="2">
        <v>870282</v>
      </c>
      <c r="D6800" s="2"/>
      <c r="E6800" s="19" t="s">
        <v>6983</v>
      </c>
      <c r="F6800" s="46">
        <f>INDEX(Δεδομένα!$P:$P,MATCH('2021'!E6800,Δεδομένα!$O:$O,0))</f>
        <v>220</v>
      </c>
      <c r="G6800" s="49" t="s">
        <v>6951</v>
      </c>
      <c r="H6800" s="51" t="str">
        <f>INDEX(Δεδομένα!B$1:B$51,MATCH('2021'!G6800,Δεδομένα!A$1:A$51,0))</f>
        <v>ΚΡΗΤΗΣ</v>
      </c>
      <c r="I6800" s="53">
        <f>INDEX(Δεδομένα!E$1:E$13,MATCH('2021'!H6800,Δεδομένα!D$1:D$13,0))</f>
        <v>12</v>
      </c>
      <c r="J6800" s="4">
        <v>44389</v>
      </c>
      <c r="K6800" s="3" t="s">
        <v>6990</v>
      </c>
      <c r="L6800" s="17" t="str">
        <f t="shared" si="552"/>
        <v>12/07/2021 03:31</v>
      </c>
      <c r="M6800" s="4">
        <v>44389</v>
      </c>
      <c r="N6800" s="3" t="s">
        <v>6990</v>
      </c>
      <c r="O6800" s="17" t="str">
        <f t="shared" si="553"/>
        <v>12/07/2021 03:31</v>
      </c>
      <c r="P6800" s="24">
        <f t="shared" si="554"/>
        <v>0</v>
      </c>
      <c r="Q6800" s="28">
        <v>0</v>
      </c>
      <c r="R6800" s="27">
        <f t="shared" si="555"/>
        <v>0</v>
      </c>
      <c r="S6800" s="3" t="s">
        <v>4</v>
      </c>
      <c r="T6800" s="3" t="s">
        <v>6962</v>
      </c>
      <c r="U6800" s="3" t="s">
        <v>6991</v>
      </c>
      <c r="V6800" s="3" t="s">
        <v>6986</v>
      </c>
      <c r="W6800" s="5">
        <v>0.2</v>
      </c>
      <c r="X6800" s="5">
        <v>0.2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2">
        <v>6</v>
      </c>
      <c r="AF6800" s="2">
        <v>0</v>
      </c>
      <c r="AG6800" s="2">
        <v>0</v>
      </c>
      <c r="AH6800" s="2">
        <v>0</v>
      </c>
      <c r="AI6800" s="2">
        <v>0</v>
      </c>
      <c r="AJ6800" s="2">
        <v>3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</row>
    <row r="6801" spans="1:46" x14ac:dyDescent="0.2">
      <c r="A6801" s="2">
        <v>1688614</v>
      </c>
      <c r="B6801" s="2">
        <v>878267</v>
      </c>
      <c r="C6801" s="10">
        <v>24.532463242002802</v>
      </c>
      <c r="D6801" s="10">
        <v>35.216652950187999</v>
      </c>
      <c r="E6801" s="19" t="s">
        <v>6983</v>
      </c>
      <c r="F6801" s="46">
        <f>INDEX(Δεδομένα!$P:$P,MATCH('2021'!E6801,Δεδομένα!$O:$O,0))</f>
        <v>220</v>
      </c>
      <c r="G6801" s="49" t="s">
        <v>6951</v>
      </c>
      <c r="H6801" s="51" t="str">
        <f>INDEX(Δεδομένα!B$1:B$51,MATCH('2021'!G6801,Δεδομένα!A$1:A$51,0))</f>
        <v>ΚΡΗΤΗΣ</v>
      </c>
      <c r="I6801" s="53">
        <f>INDEX(Δεδομένα!E$1:E$13,MATCH('2021'!H6801,Δεδομένα!D$1:D$13,0))</f>
        <v>12</v>
      </c>
      <c r="J6801" s="4">
        <v>44412</v>
      </c>
      <c r="K6801" s="3" t="s">
        <v>529</v>
      </c>
      <c r="L6801" s="17" t="str">
        <f t="shared" si="552"/>
        <v>04/08/2021 14:05</v>
      </c>
      <c r="M6801" s="4">
        <v>44412</v>
      </c>
      <c r="N6801" s="3" t="s">
        <v>2633</v>
      </c>
      <c r="O6801" s="17" t="str">
        <f t="shared" si="553"/>
        <v>04/08/2021 15:17</v>
      </c>
      <c r="P6801" s="24">
        <f t="shared" si="554"/>
        <v>5.0000000002910383E-2</v>
      </c>
      <c r="Q6801" s="28">
        <v>0</v>
      </c>
      <c r="R6801" s="27">
        <f t="shared" si="555"/>
        <v>72.000000004190952</v>
      </c>
      <c r="S6801" s="3" t="s">
        <v>4</v>
      </c>
      <c r="T6801" s="3" t="s">
        <v>6962</v>
      </c>
      <c r="U6801" s="3" t="s">
        <v>6991</v>
      </c>
      <c r="V6801" s="3" t="s">
        <v>6992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0.2</v>
      </c>
      <c r="AC6801" s="5">
        <v>0</v>
      </c>
      <c r="AD6801" s="5">
        <v>0</v>
      </c>
      <c r="AE6801" s="2">
        <v>8</v>
      </c>
      <c r="AF6801" s="2">
        <v>0</v>
      </c>
      <c r="AG6801" s="2">
        <v>0</v>
      </c>
      <c r="AH6801" s="2">
        <v>0</v>
      </c>
      <c r="AI6801" s="2">
        <v>0</v>
      </c>
      <c r="AJ6801" s="2">
        <v>4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2">
        <v>0</v>
      </c>
      <c r="AT6801" s="2">
        <v>0</v>
      </c>
    </row>
    <row r="6802" spans="1:46" x14ac:dyDescent="0.2">
      <c r="A6802" s="2">
        <v>1696141</v>
      </c>
      <c r="B6802" s="2">
        <v>891109</v>
      </c>
      <c r="C6802" s="10">
        <v>24.626881057028299</v>
      </c>
      <c r="D6802" s="10">
        <v>35.154593617164302</v>
      </c>
      <c r="E6802" s="19" t="s">
        <v>6983</v>
      </c>
      <c r="F6802" s="46">
        <f>INDEX(Δεδομένα!$P:$P,MATCH('2021'!E6802,Δεδομένα!$O:$O,0))</f>
        <v>220</v>
      </c>
      <c r="G6802" s="49" t="s">
        <v>6951</v>
      </c>
      <c r="H6802" s="51" t="str">
        <f>INDEX(Δεδομένα!B$1:B$51,MATCH('2021'!G6802,Δεδομένα!A$1:A$51,0))</f>
        <v>ΚΡΗΤΗΣ</v>
      </c>
      <c r="I6802" s="53">
        <f>INDEX(Δεδομένα!E$1:E$13,MATCH('2021'!H6802,Δεδομένα!D$1:D$13,0))</f>
        <v>12</v>
      </c>
      <c r="J6802" s="4">
        <v>44453</v>
      </c>
      <c r="K6802" s="3" t="s">
        <v>338</v>
      </c>
      <c r="L6802" s="17" t="str">
        <f t="shared" si="552"/>
        <v>14/09/2021 11:00</v>
      </c>
      <c r="M6802" s="4">
        <v>44453</v>
      </c>
      <c r="N6802" s="3" t="s">
        <v>712</v>
      </c>
      <c r="O6802" s="17" t="str">
        <f t="shared" si="553"/>
        <v>14/09/2021 18:30</v>
      </c>
      <c r="P6802" s="24">
        <f t="shared" si="554"/>
        <v>0.3125</v>
      </c>
      <c r="Q6802" s="28">
        <v>0</v>
      </c>
      <c r="R6802" s="27">
        <f t="shared" si="555"/>
        <v>450</v>
      </c>
      <c r="S6802" s="3" t="s">
        <v>4</v>
      </c>
      <c r="T6802" s="3" t="s">
        <v>6962</v>
      </c>
      <c r="U6802" s="3" t="s">
        <v>2322</v>
      </c>
      <c r="V6802" s="3" t="s">
        <v>2322</v>
      </c>
      <c r="W6802" s="5">
        <v>0</v>
      </c>
      <c r="X6802" s="5">
        <v>0</v>
      </c>
      <c r="Y6802" s="5">
        <v>0</v>
      </c>
      <c r="Z6802" s="5">
        <v>1</v>
      </c>
      <c r="AA6802" s="5">
        <v>0</v>
      </c>
      <c r="AB6802" s="5">
        <v>0</v>
      </c>
      <c r="AC6802" s="5">
        <v>0</v>
      </c>
      <c r="AD6802" s="5">
        <v>0</v>
      </c>
      <c r="AE6802" s="2">
        <v>6</v>
      </c>
      <c r="AF6802" s="2">
        <v>0</v>
      </c>
      <c r="AG6802" s="2">
        <v>0</v>
      </c>
      <c r="AH6802" s="2">
        <v>0</v>
      </c>
      <c r="AI6802" s="2">
        <v>0</v>
      </c>
      <c r="AJ6802" s="2">
        <v>3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  <c r="AS6802" s="2">
        <v>0</v>
      </c>
      <c r="AT6802" s="2">
        <v>0</v>
      </c>
    </row>
    <row r="6803" spans="1:46" x14ac:dyDescent="0.2">
      <c r="A6803" s="2">
        <v>1698236</v>
      </c>
      <c r="B6803" s="2">
        <v>893597</v>
      </c>
      <c r="D6803" s="2"/>
      <c r="E6803" s="19" t="s">
        <v>6983</v>
      </c>
      <c r="F6803" s="46">
        <f>INDEX(Δεδομένα!$P:$P,MATCH('2021'!E6803,Δεδομένα!$O:$O,0))</f>
        <v>220</v>
      </c>
      <c r="G6803" s="49" t="s">
        <v>6951</v>
      </c>
      <c r="H6803" s="51" t="str">
        <f>INDEX(Δεδομένα!B$1:B$51,MATCH('2021'!G6803,Δεδομένα!A$1:A$51,0))</f>
        <v>ΚΡΗΤΗΣ</v>
      </c>
      <c r="I6803" s="53">
        <f>INDEX(Δεδομένα!E$1:E$13,MATCH('2021'!H6803,Δεδομένα!D$1:D$13,0))</f>
        <v>12</v>
      </c>
      <c r="J6803" s="4">
        <v>44462</v>
      </c>
      <c r="K6803" s="3" t="s">
        <v>499</v>
      </c>
      <c r="L6803" s="17" t="str">
        <f t="shared" si="552"/>
        <v>23/09/2021 15:10</v>
      </c>
      <c r="M6803" s="4">
        <v>44462</v>
      </c>
      <c r="N6803" s="3" t="s">
        <v>510</v>
      </c>
      <c r="O6803" s="17" t="str">
        <f t="shared" si="553"/>
        <v>23/09/2021 17:20</v>
      </c>
      <c r="P6803" s="24">
        <f t="shared" si="554"/>
        <v>9.0277777773735579E-2</v>
      </c>
      <c r="Q6803" s="28">
        <v>0</v>
      </c>
      <c r="R6803" s="27">
        <f t="shared" si="555"/>
        <v>129.99999999417923</v>
      </c>
      <c r="S6803" s="3" t="s">
        <v>4</v>
      </c>
      <c r="T6803" s="3" t="s">
        <v>6962</v>
      </c>
      <c r="U6803" s="3" t="s">
        <v>4</v>
      </c>
      <c r="V6803" s="3" t="s">
        <v>6993</v>
      </c>
      <c r="W6803" s="5">
        <v>0</v>
      </c>
      <c r="X6803" s="5">
        <v>0</v>
      </c>
      <c r="Y6803" s="5">
        <v>0</v>
      </c>
      <c r="Z6803" s="5">
        <v>0.1</v>
      </c>
      <c r="AA6803" s="5">
        <v>0</v>
      </c>
      <c r="AB6803" s="5">
        <v>0</v>
      </c>
      <c r="AC6803" s="5">
        <v>0</v>
      </c>
      <c r="AD6803" s="5">
        <v>0</v>
      </c>
      <c r="AE6803" s="2">
        <v>2</v>
      </c>
      <c r="AF6803" s="2">
        <v>0</v>
      </c>
      <c r="AG6803" s="2">
        <v>0</v>
      </c>
      <c r="AH6803" s="2">
        <v>0</v>
      </c>
      <c r="AI6803" s="2">
        <v>0</v>
      </c>
      <c r="AJ6803" s="2">
        <v>1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2">
        <v>0</v>
      </c>
      <c r="AT6803" s="2">
        <v>0</v>
      </c>
    </row>
    <row r="6804" spans="1:46" x14ac:dyDescent="0.2">
      <c r="A6804" s="2">
        <v>1701379</v>
      </c>
      <c r="B6804" s="2">
        <v>896140</v>
      </c>
      <c r="C6804" s="10">
        <v>24.6059522748258</v>
      </c>
      <c r="D6804" s="10">
        <v>35.149095585533097</v>
      </c>
      <c r="E6804" s="19" t="s">
        <v>6983</v>
      </c>
      <c r="F6804" s="46">
        <f>INDEX(Δεδομένα!$P:$P,MATCH('2021'!E6804,Δεδομένα!$O:$O,0))</f>
        <v>220</v>
      </c>
      <c r="G6804" s="49" t="s">
        <v>6951</v>
      </c>
      <c r="H6804" s="51" t="str">
        <f>INDEX(Δεδομένα!B$1:B$51,MATCH('2021'!G6804,Δεδομένα!A$1:A$51,0))</f>
        <v>ΚΡΗΤΗΣ</v>
      </c>
      <c r="I6804" s="53">
        <f>INDEX(Δεδομένα!E$1:E$13,MATCH('2021'!H6804,Δεδομένα!D$1:D$13,0))</f>
        <v>12</v>
      </c>
      <c r="J6804" s="4">
        <v>44472</v>
      </c>
      <c r="K6804" s="3" t="s">
        <v>29</v>
      </c>
      <c r="L6804" s="17" t="str">
        <f t="shared" si="552"/>
        <v>03/10/2021 10:25</v>
      </c>
      <c r="M6804" s="4">
        <v>44472</v>
      </c>
      <c r="N6804" s="3" t="s">
        <v>1245</v>
      </c>
      <c r="O6804" s="17" t="str">
        <f t="shared" si="553"/>
        <v>03/10/2021 13:21</v>
      </c>
      <c r="P6804" s="24">
        <f t="shared" si="554"/>
        <v>0.12222222222044365</v>
      </c>
      <c r="Q6804" s="28">
        <v>0</v>
      </c>
      <c r="R6804" s="27">
        <f t="shared" si="555"/>
        <v>175.99999999743886</v>
      </c>
      <c r="S6804" s="3" t="s">
        <v>4</v>
      </c>
      <c r="T6804" s="3" t="s">
        <v>6962</v>
      </c>
      <c r="U6804" s="3" t="s">
        <v>4</v>
      </c>
      <c r="V6804" s="3" t="s">
        <v>6994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0.1</v>
      </c>
      <c r="AC6804" s="5">
        <v>0</v>
      </c>
      <c r="AD6804" s="5">
        <v>0</v>
      </c>
      <c r="AE6804" s="2">
        <v>6</v>
      </c>
      <c r="AF6804" s="2">
        <v>0</v>
      </c>
      <c r="AG6804" s="2">
        <v>0</v>
      </c>
      <c r="AH6804" s="2">
        <v>0</v>
      </c>
      <c r="AI6804" s="2">
        <v>0</v>
      </c>
      <c r="AJ6804" s="2">
        <v>3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</row>
    <row r="6805" spans="1:46" x14ac:dyDescent="0.2">
      <c r="A6805" s="2">
        <v>1701560</v>
      </c>
      <c r="B6805" s="2">
        <v>897130</v>
      </c>
      <c r="C6805" s="10">
        <v>24.306807948126298</v>
      </c>
      <c r="D6805" s="10">
        <v>35.230261743768502</v>
      </c>
      <c r="E6805" s="19" t="s">
        <v>6983</v>
      </c>
      <c r="F6805" s="46">
        <f>INDEX(Δεδομένα!$P:$P,MATCH('2021'!E6805,Δεδομένα!$O:$O,0))</f>
        <v>220</v>
      </c>
      <c r="G6805" s="49" t="s">
        <v>6951</v>
      </c>
      <c r="H6805" s="51" t="str">
        <f>INDEX(Δεδομένα!B$1:B$51,MATCH('2021'!G6805,Δεδομένα!A$1:A$51,0))</f>
        <v>ΚΡΗΤΗΣ</v>
      </c>
      <c r="I6805" s="53">
        <f>INDEX(Δεδομένα!E$1:E$13,MATCH('2021'!H6805,Δεδομένα!D$1:D$13,0))</f>
        <v>12</v>
      </c>
      <c r="J6805" s="4">
        <v>44475</v>
      </c>
      <c r="K6805" s="3" t="s">
        <v>745</v>
      </c>
      <c r="L6805" s="17" t="str">
        <f t="shared" si="552"/>
        <v>06/10/2021 16:35</v>
      </c>
      <c r="M6805" s="4">
        <v>44475</v>
      </c>
      <c r="N6805" s="3" t="s">
        <v>424</v>
      </c>
      <c r="O6805" s="17" t="str">
        <f t="shared" si="553"/>
        <v>06/10/2021 20:10</v>
      </c>
      <c r="P6805" s="24">
        <f t="shared" si="554"/>
        <v>0.14930555556202307</v>
      </c>
      <c r="Q6805" s="28">
        <v>0</v>
      </c>
      <c r="R6805" s="27">
        <f t="shared" si="555"/>
        <v>215.00000000931323</v>
      </c>
      <c r="S6805" s="3" t="s">
        <v>4</v>
      </c>
      <c r="T6805" s="3" t="s">
        <v>6962</v>
      </c>
      <c r="U6805" s="3" t="s">
        <v>4</v>
      </c>
      <c r="V6805" s="3" t="s">
        <v>6995</v>
      </c>
      <c r="W6805" s="5">
        <v>0</v>
      </c>
      <c r="X6805" s="5">
        <v>0</v>
      </c>
      <c r="Y6805" s="5">
        <v>0</v>
      </c>
      <c r="Z6805" s="5">
        <v>1</v>
      </c>
      <c r="AA6805" s="5">
        <v>0</v>
      </c>
      <c r="AB6805" s="5">
        <v>0</v>
      </c>
      <c r="AC6805" s="5">
        <v>0</v>
      </c>
      <c r="AD6805" s="5">
        <v>0</v>
      </c>
      <c r="AE6805" s="2">
        <v>8</v>
      </c>
      <c r="AF6805" s="2">
        <v>0</v>
      </c>
      <c r="AG6805" s="2">
        <v>0</v>
      </c>
      <c r="AH6805" s="2">
        <v>0</v>
      </c>
      <c r="AI6805" s="2">
        <v>0</v>
      </c>
      <c r="AJ6805" s="2">
        <v>4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</row>
    <row r="6806" spans="1:46" x14ac:dyDescent="0.2">
      <c r="A6806" s="2">
        <v>1703125</v>
      </c>
      <c r="B6806" s="2">
        <v>898906</v>
      </c>
      <c r="C6806" s="10">
        <v>24.527047814656601</v>
      </c>
      <c r="D6806" s="10">
        <v>35.237709722365601</v>
      </c>
      <c r="E6806" s="19" t="s">
        <v>6983</v>
      </c>
      <c r="F6806" s="46">
        <f>INDEX(Δεδομένα!$P:$P,MATCH('2021'!E6806,Δεδομένα!$O:$O,0))</f>
        <v>220</v>
      </c>
      <c r="G6806" s="49" t="s">
        <v>6951</v>
      </c>
      <c r="H6806" s="51" t="str">
        <f>INDEX(Δεδομένα!B$1:B$51,MATCH('2021'!G6806,Δεδομένα!A$1:A$51,0))</f>
        <v>ΚΡΗΤΗΣ</v>
      </c>
      <c r="I6806" s="53">
        <f>INDEX(Δεδομένα!E$1:E$13,MATCH('2021'!H6806,Δεδομένα!D$1:D$13,0))</f>
        <v>12</v>
      </c>
      <c r="J6806" s="4">
        <v>44480</v>
      </c>
      <c r="K6806" s="3" t="s">
        <v>502</v>
      </c>
      <c r="L6806" s="17" t="str">
        <f t="shared" si="552"/>
        <v>11/10/2021 19:30</v>
      </c>
      <c r="M6806" s="4">
        <v>44481</v>
      </c>
      <c r="N6806" s="3" t="s">
        <v>2275</v>
      </c>
      <c r="O6806" s="17" t="str">
        <f t="shared" si="553"/>
        <v>12/10/2021 00:45</v>
      </c>
      <c r="P6806" s="24">
        <f t="shared" si="554"/>
        <v>0.21875</v>
      </c>
      <c r="Q6806" s="28">
        <v>0</v>
      </c>
      <c r="R6806" s="27">
        <f t="shared" si="555"/>
        <v>315</v>
      </c>
      <c r="S6806" s="3" t="s">
        <v>4</v>
      </c>
      <c r="T6806" s="3" t="s">
        <v>6962</v>
      </c>
      <c r="U6806" s="3" t="s">
        <v>6996</v>
      </c>
      <c r="V6806" s="3" t="s">
        <v>6997</v>
      </c>
      <c r="W6806" s="5">
        <v>0</v>
      </c>
      <c r="X6806" s="5">
        <v>1</v>
      </c>
      <c r="Y6806" s="5">
        <v>0</v>
      </c>
      <c r="Z6806" s="5">
        <v>5</v>
      </c>
      <c r="AA6806" s="5">
        <v>0</v>
      </c>
      <c r="AB6806" s="5">
        <v>0</v>
      </c>
      <c r="AC6806" s="5">
        <v>0</v>
      </c>
      <c r="AD6806" s="5">
        <v>0</v>
      </c>
      <c r="AE6806" s="2">
        <v>10</v>
      </c>
      <c r="AF6806" s="2">
        <v>0</v>
      </c>
      <c r="AG6806" s="2">
        <v>0</v>
      </c>
      <c r="AH6806" s="2">
        <v>0</v>
      </c>
      <c r="AI6806" s="2">
        <v>0</v>
      </c>
      <c r="AJ6806" s="2">
        <v>5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</row>
    <row r="6807" spans="1:46" x14ac:dyDescent="0.2">
      <c r="A6807" s="2">
        <v>1709941</v>
      </c>
      <c r="B6807" s="2">
        <v>902277</v>
      </c>
      <c r="C6807" s="10">
        <v>24.565743090100899</v>
      </c>
      <c r="D6807" s="10">
        <v>35.114578660837601</v>
      </c>
      <c r="E6807" s="19" t="s">
        <v>6983</v>
      </c>
      <c r="F6807" s="46">
        <f>INDEX(Δεδομένα!$P:$P,MATCH('2021'!E6807,Δεδομένα!$O:$O,0))</f>
        <v>220</v>
      </c>
      <c r="G6807" s="49" t="s">
        <v>6951</v>
      </c>
      <c r="H6807" s="51" t="str">
        <f>INDEX(Δεδομένα!B$1:B$51,MATCH('2021'!G6807,Δεδομένα!A$1:A$51,0))</f>
        <v>ΚΡΗΤΗΣ</v>
      </c>
      <c r="I6807" s="53">
        <f>INDEX(Δεδομένα!E$1:E$13,MATCH('2021'!H6807,Δεδομένα!D$1:D$13,0))</f>
        <v>12</v>
      </c>
      <c r="J6807" s="4">
        <v>44487</v>
      </c>
      <c r="K6807" s="3" t="s">
        <v>154</v>
      </c>
      <c r="L6807" s="17" t="str">
        <f t="shared" si="552"/>
        <v>18/10/2021 13:20</v>
      </c>
      <c r="M6807" s="4">
        <v>44487</v>
      </c>
      <c r="N6807" s="3" t="s">
        <v>45</v>
      </c>
      <c r="O6807" s="17" t="str">
        <f t="shared" si="553"/>
        <v>18/10/2021 15:19</v>
      </c>
      <c r="P6807" s="24">
        <f t="shared" si="554"/>
        <v>8.2638888889050577E-2</v>
      </c>
      <c r="Q6807" s="28">
        <v>0</v>
      </c>
      <c r="R6807" s="27">
        <f t="shared" si="555"/>
        <v>119.00000000023283</v>
      </c>
      <c r="S6807" s="3" t="s">
        <v>4</v>
      </c>
      <c r="T6807" s="3" t="s">
        <v>6962</v>
      </c>
      <c r="U6807" s="3" t="s">
        <v>4</v>
      </c>
      <c r="V6807" s="3" t="s">
        <v>6998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1</v>
      </c>
      <c r="AC6807" s="5">
        <v>0</v>
      </c>
      <c r="AD6807" s="5">
        <v>0</v>
      </c>
      <c r="AE6807" s="2">
        <v>4</v>
      </c>
      <c r="AF6807" s="2">
        <v>0</v>
      </c>
      <c r="AG6807" s="2">
        <v>0</v>
      </c>
      <c r="AH6807" s="2">
        <v>0</v>
      </c>
      <c r="AI6807" s="2">
        <v>0</v>
      </c>
      <c r="AJ6807" s="2">
        <v>2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</row>
    <row r="6808" spans="1:46" x14ac:dyDescent="0.2">
      <c r="A6808" s="2">
        <v>1709561</v>
      </c>
      <c r="B6808" s="2">
        <v>905074</v>
      </c>
      <c r="D6808" s="2"/>
      <c r="E6808" s="19" t="s">
        <v>6983</v>
      </c>
      <c r="F6808" s="46">
        <f>INDEX(Δεδομένα!$P:$P,MATCH('2021'!E6808,Δεδομένα!$O:$O,0))</f>
        <v>220</v>
      </c>
      <c r="G6808" s="49" t="s">
        <v>6951</v>
      </c>
      <c r="H6808" s="51" t="str">
        <f>INDEX(Δεδομένα!B$1:B$51,MATCH('2021'!G6808,Δεδομένα!A$1:A$51,0))</f>
        <v>ΚΡΗΤΗΣ</v>
      </c>
      <c r="I6808" s="53">
        <f>INDEX(Δεδομένα!E$1:E$13,MATCH('2021'!H6808,Δεδομένα!D$1:D$13,0))</f>
        <v>12</v>
      </c>
      <c r="J6808" s="4">
        <v>44502</v>
      </c>
      <c r="K6808" s="3" t="s">
        <v>338</v>
      </c>
      <c r="L6808" s="17" t="str">
        <f t="shared" si="552"/>
        <v>02/11/2021 11:00</v>
      </c>
      <c r="M6808" s="4">
        <v>44502</v>
      </c>
      <c r="N6808" s="3" t="s">
        <v>481</v>
      </c>
      <c r="O6808" s="17" t="str">
        <f t="shared" si="553"/>
        <v>02/11/2021 14:20</v>
      </c>
      <c r="P6808" s="24">
        <f t="shared" si="554"/>
        <v>0.13888888888322981</v>
      </c>
      <c r="Q6808" s="28">
        <v>0</v>
      </c>
      <c r="R6808" s="27">
        <f t="shared" si="555"/>
        <v>199.99999999185093</v>
      </c>
      <c r="S6808" s="3" t="s">
        <v>4</v>
      </c>
      <c r="T6808" s="3" t="s">
        <v>6962</v>
      </c>
      <c r="U6808" s="3" t="s">
        <v>4</v>
      </c>
      <c r="V6808" s="3" t="s">
        <v>6987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0.1</v>
      </c>
      <c r="AE6808" s="2">
        <v>2</v>
      </c>
      <c r="AF6808" s="2">
        <v>0</v>
      </c>
      <c r="AG6808" s="2">
        <v>0</v>
      </c>
      <c r="AH6808" s="2">
        <v>0</v>
      </c>
      <c r="AI6808" s="2">
        <v>0</v>
      </c>
      <c r="AJ6808" s="2">
        <v>1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</row>
    <row r="6809" spans="1:46" x14ac:dyDescent="0.2">
      <c r="A6809" s="2">
        <v>1711506</v>
      </c>
      <c r="B6809" s="2">
        <v>907037</v>
      </c>
      <c r="C6809" s="10">
        <v>24.4676089601173</v>
      </c>
      <c r="D6809" s="10">
        <v>35.2559467230002</v>
      </c>
      <c r="E6809" s="19" t="s">
        <v>6983</v>
      </c>
      <c r="F6809" s="46">
        <f>INDEX(Δεδομένα!$P:$P,MATCH('2021'!E6809,Δεδομένα!$O:$O,0))</f>
        <v>220</v>
      </c>
      <c r="G6809" s="49" t="s">
        <v>6951</v>
      </c>
      <c r="H6809" s="51" t="str">
        <f>INDEX(Δεδομένα!B$1:B$51,MATCH('2021'!G6809,Δεδομένα!A$1:A$51,0))</f>
        <v>ΚΡΗΤΗΣ</v>
      </c>
      <c r="I6809" s="53">
        <f>INDEX(Δεδομένα!E$1:E$13,MATCH('2021'!H6809,Δεδομένα!D$1:D$13,0))</f>
        <v>12</v>
      </c>
      <c r="J6809" s="4">
        <v>44506</v>
      </c>
      <c r="K6809" s="3" t="s">
        <v>755</v>
      </c>
      <c r="L6809" s="17" t="str">
        <f t="shared" si="552"/>
        <v>06/11/2021 12:18</v>
      </c>
      <c r="M6809" s="4">
        <v>44506</v>
      </c>
      <c r="N6809" s="3" t="s">
        <v>351</v>
      </c>
      <c r="O6809" s="17" t="str">
        <f t="shared" si="553"/>
        <v>06/11/2021 13:25</v>
      </c>
      <c r="P6809" s="24">
        <f t="shared" si="554"/>
        <v>4.652777778392192E-2</v>
      </c>
      <c r="Q6809" s="28">
        <v>0</v>
      </c>
      <c r="R6809" s="27">
        <f t="shared" si="555"/>
        <v>67.000000008847564</v>
      </c>
      <c r="S6809" s="3" t="s">
        <v>4</v>
      </c>
      <c r="T6809" s="3" t="s">
        <v>6962</v>
      </c>
      <c r="U6809" s="3" t="s">
        <v>4</v>
      </c>
      <c r="V6809" s="3" t="s">
        <v>6999</v>
      </c>
      <c r="W6809" s="5">
        <v>0</v>
      </c>
      <c r="X6809" s="5">
        <v>0</v>
      </c>
      <c r="Y6809" s="5">
        <v>0</v>
      </c>
      <c r="Z6809" s="5">
        <v>3</v>
      </c>
      <c r="AA6809" s="5">
        <v>0</v>
      </c>
      <c r="AB6809" s="5">
        <v>0</v>
      </c>
      <c r="AC6809" s="5">
        <v>0</v>
      </c>
      <c r="AD6809" s="5">
        <v>0</v>
      </c>
      <c r="AE6809" s="2">
        <v>5</v>
      </c>
      <c r="AF6809" s="2">
        <v>0</v>
      </c>
      <c r="AG6809" s="2">
        <v>0</v>
      </c>
      <c r="AH6809" s="2">
        <v>0</v>
      </c>
      <c r="AI6809" s="2">
        <v>0</v>
      </c>
      <c r="AJ6809" s="2">
        <v>3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</row>
    <row r="6810" spans="1:46" x14ac:dyDescent="0.2">
      <c r="A6810" s="2">
        <v>1711512</v>
      </c>
      <c r="B6810" s="2">
        <v>907063</v>
      </c>
      <c r="D6810" s="2"/>
      <c r="E6810" s="19" t="s">
        <v>6983</v>
      </c>
      <c r="F6810" s="46">
        <f>INDEX(Δεδομένα!$P:$P,MATCH('2021'!E6810,Δεδομένα!$O:$O,0))</f>
        <v>220</v>
      </c>
      <c r="G6810" s="49" t="s">
        <v>6951</v>
      </c>
      <c r="H6810" s="51" t="str">
        <f>INDEX(Δεδομένα!B$1:B$51,MATCH('2021'!G6810,Δεδομένα!A$1:A$51,0))</f>
        <v>ΚΡΗΤΗΣ</v>
      </c>
      <c r="I6810" s="53">
        <f>INDEX(Δεδομένα!E$1:E$13,MATCH('2021'!H6810,Δεδομένα!D$1:D$13,0))</f>
        <v>12</v>
      </c>
      <c r="J6810" s="4">
        <v>44506</v>
      </c>
      <c r="K6810" s="3" t="s">
        <v>498</v>
      </c>
      <c r="L6810" s="17" t="str">
        <f t="shared" si="552"/>
        <v>06/11/2021 13:35</v>
      </c>
      <c r="M6810" s="4">
        <v>44506</v>
      </c>
      <c r="N6810" s="3" t="s">
        <v>2393</v>
      </c>
      <c r="O6810" s="17" t="str">
        <f t="shared" si="553"/>
        <v>06/11/2021 14:56</v>
      </c>
      <c r="P6810" s="24">
        <f t="shared" si="554"/>
        <v>5.6250000001455192E-2</v>
      </c>
      <c r="Q6810" s="28">
        <v>0</v>
      </c>
      <c r="R6810" s="27">
        <f t="shared" si="555"/>
        <v>81.000000002095476</v>
      </c>
      <c r="S6810" s="3" t="s">
        <v>4</v>
      </c>
      <c r="T6810" s="3" t="s">
        <v>6962</v>
      </c>
      <c r="U6810" s="3" t="s">
        <v>4</v>
      </c>
      <c r="V6810" s="3" t="s">
        <v>7000</v>
      </c>
      <c r="W6810" s="5">
        <v>0</v>
      </c>
      <c r="X6810" s="5">
        <v>1</v>
      </c>
      <c r="Y6810" s="5">
        <v>0</v>
      </c>
      <c r="Z6810" s="5">
        <v>1</v>
      </c>
      <c r="AA6810" s="5">
        <v>0</v>
      </c>
      <c r="AB6810" s="5">
        <v>1</v>
      </c>
      <c r="AC6810" s="5">
        <v>0</v>
      </c>
      <c r="AD6810" s="5">
        <v>0</v>
      </c>
      <c r="AE6810" s="2">
        <v>4</v>
      </c>
      <c r="AF6810" s="2">
        <v>0</v>
      </c>
      <c r="AG6810" s="2">
        <v>0</v>
      </c>
      <c r="AH6810" s="2">
        <v>0</v>
      </c>
      <c r="AI6810" s="2">
        <v>0</v>
      </c>
      <c r="AJ6810" s="2">
        <v>2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</row>
    <row r="6811" spans="1:46" x14ac:dyDescent="0.2">
      <c r="A6811" s="2">
        <v>1711514</v>
      </c>
      <c r="B6811" s="2">
        <v>907071</v>
      </c>
      <c r="C6811" s="10">
        <v>24.572531460458102</v>
      </c>
      <c r="D6811" s="10">
        <v>35.182017146062101</v>
      </c>
      <c r="E6811" s="19" t="s">
        <v>6983</v>
      </c>
      <c r="F6811" s="46">
        <f>INDEX(Δεδομένα!$P:$P,MATCH('2021'!E6811,Δεδομένα!$O:$O,0))</f>
        <v>220</v>
      </c>
      <c r="G6811" s="49" t="s">
        <v>6951</v>
      </c>
      <c r="H6811" s="51" t="str">
        <f>INDEX(Δεδομένα!B$1:B$51,MATCH('2021'!G6811,Δεδομένα!A$1:A$51,0))</f>
        <v>ΚΡΗΤΗΣ</v>
      </c>
      <c r="I6811" s="53">
        <f>INDEX(Δεδομένα!E$1:E$13,MATCH('2021'!H6811,Δεδομένα!D$1:D$13,0))</f>
        <v>12</v>
      </c>
      <c r="J6811" s="4">
        <v>44506</v>
      </c>
      <c r="K6811" s="3" t="s">
        <v>447</v>
      </c>
      <c r="L6811" s="17" t="str">
        <f t="shared" si="552"/>
        <v>06/11/2021 13:40</v>
      </c>
      <c r="M6811" s="4">
        <v>44506</v>
      </c>
      <c r="N6811" s="3" t="s">
        <v>497</v>
      </c>
      <c r="O6811" s="17" t="str">
        <f t="shared" si="553"/>
        <v>06/11/2021 21:00</v>
      </c>
      <c r="P6811" s="24">
        <f t="shared" si="554"/>
        <v>0.30555555555474712</v>
      </c>
      <c r="Q6811" s="28">
        <v>0</v>
      </c>
      <c r="R6811" s="27">
        <f t="shared" si="555"/>
        <v>439.99999999883585</v>
      </c>
      <c r="S6811" s="3" t="s">
        <v>4</v>
      </c>
      <c r="T6811" s="3" t="s">
        <v>6962</v>
      </c>
      <c r="U6811" s="3" t="s">
        <v>7001</v>
      </c>
      <c r="V6811" s="3" t="s">
        <v>7002</v>
      </c>
      <c r="W6811" s="5">
        <v>0</v>
      </c>
      <c r="X6811" s="5">
        <v>1</v>
      </c>
      <c r="Y6811" s="5">
        <v>0</v>
      </c>
      <c r="Z6811" s="5">
        <v>14</v>
      </c>
      <c r="AA6811" s="5">
        <v>0</v>
      </c>
      <c r="AB6811" s="5">
        <v>0</v>
      </c>
      <c r="AC6811" s="5">
        <v>0</v>
      </c>
      <c r="AD6811" s="5">
        <v>0</v>
      </c>
      <c r="AE6811" s="2">
        <v>8</v>
      </c>
      <c r="AF6811" s="2">
        <v>0</v>
      </c>
      <c r="AG6811" s="2">
        <v>0</v>
      </c>
      <c r="AH6811" s="2">
        <v>0</v>
      </c>
      <c r="AI6811" s="2">
        <v>0</v>
      </c>
      <c r="AJ6811" s="2">
        <v>4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</row>
    <row r="6812" spans="1:46" x14ac:dyDescent="0.2">
      <c r="A6812" s="2">
        <v>1716896</v>
      </c>
      <c r="B6812" s="2">
        <v>912366</v>
      </c>
      <c r="D6812" s="2"/>
      <c r="E6812" s="19" t="s">
        <v>6983</v>
      </c>
      <c r="F6812" s="46">
        <f>INDEX(Δεδομένα!$P:$P,MATCH('2021'!E6812,Δεδομένα!$O:$O,0))</f>
        <v>220</v>
      </c>
      <c r="G6812" s="49" t="s">
        <v>6951</v>
      </c>
      <c r="H6812" s="51" t="str">
        <f>INDEX(Δεδομένα!B$1:B$51,MATCH('2021'!G6812,Δεδομένα!A$1:A$51,0))</f>
        <v>ΚΡΗΤΗΣ</v>
      </c>
      <c r="I6812" s="53">
        <f>INDEX(Δεδομένα!E$1:E$13,MATCH('2021'!H6812,Δεδομένα!D$1:D$13,0))</f>
        <v>12</v>
      </c>
      <c r="J6812" s="4">
        <v>44527</v>
      </c>
      <c r="K6812" s="3" t="s">
        <v>914</v>
      </c>
      <c r="L6812" s="17" t="str">
        <f t="shared" si="552"/>
        <v>27/11/2021 13:44</v>
      </c>
      <c r="M6812" s="4">
        <v>44527</v>
      </c>
      <c r="N6812" s="3" t="s">
        <v>1016</v>
      </c>
      <c r="O6812" s="17" t="str">
        <f t="shared" si="553"/>
        <v>27/11/2021 14:25</v>
      </c>
      <c r="P6812" s="24">
        <f t="shared" si="554"/>
        <v>2.8472222220443655E-2</v>
      </c>
      <c r="Q6812" s="28">
        <v>0</v>
      </c>
      <c r="R6812" s="27">
        <f t="shared" si="555"/>
        <v>40.999999997438863</v>
      </c>
      <c r="S6812" s="3" t="s">
        <v>4</v>
      </c>
      <c r="T6812" s="3" t="s">
        <v>6962</v>
      </c>
      <c r="U6812" s="3" t="s">
        <v>7001</v>
      </c>
      <c r="V6812" s="3" t="s">
        <v>7001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0.01</v>
      </c>
      <c r="AD6812" s="5">
        <v>0</v>
      </c>
      <c r="AE6812" s="2">
        <v>2</v>
      </c>
      <c r="AF6812" s="2">
        <v>0</v>
      </c>
      <c r="AG6812" s="2">
        <v>0</v>
      </c>
      <c r="AH6812" s="2">
        <v>0</v>
      </c>
      <c r="AI6812" s="2">
        <v>0</v>
      </c>
      <c r="AJ6812" s="2">
        <v>1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</row>
    <row r="6813" spans="1:46" x14ac:dyDescent="0.2">
      <c r="A6813" s="2">
        <v>1697737</v>
      </c>
      <c r="B6813" s="2">
        <v>892165</v>
      </c>
      <c r="C6813" s="10">
        <v>24.7872986499994</v>
      </c>
      <c r="D6813" s="10">
        <v>35.301618818150601</v>
      </c>
      <c r="E6813" s="19" t="s">
        <v>7003</v>
      </c>
      <c r="F6813" s="46">
        <f>INDEX(Δεδομένα!$P:$P,MATCH('2021'!E6813,Δεδομένα!$O:$O,0))</f>
        <v>221</v>
      </c>
      <c r="G6813" s="49" t="s">
        <v>6951</v>
      </c>
      <c r="H6813" s="51" t="str">
        <f>INDEX(Δεδομένα!B$1:B$51,MATCH('2021'!G6813,Δεδομένα!A$1:A$51,0))</f>
        <v>ΚΡΗΤΗΣ</v>
      </c>
      <c r="I6813" s="53">
        <f>INDEX(Δεδομένα!E$1:E$13,MATCH('2021'!H6813,Δεδομένα!D$1:D$13,0))</f>
        <v>12</v>
      </c>
      <c r="J6813" s="4">
        <v>44457</v>
      </c>
      <c r="K6813" s="3" t="s">
        <v>75</v>
      </c>
      <c r="L6813" s="17" t="str">
        <f t="shared" si="552"/>
        <v>18/09/2021 11:41</v>
      </c>
      <c r="M6813" s="4">
        <v>44457</v>
      </c>
      <c r="N6813" s="3" t="s">
        <v>131</v>
      </c>
      <c r="O6813" s="17" t="str">
        <f t="shared" si="553"/>
        <v>18/09/2021 19:15</v>
      </c>
      <c r="P6813" s="24">
        <f t="shared" si="554"/>
        <v>0.31527777777955635</v>
      </c>
      <c r="Q6813" s="28">
        <v>0</v>
      </c>
      <c r="R6813" s="27">
        <f t="shared" si="555"/>
        <v>454.00000000256114</v>
      </c>
      <c r="S6813" s="3" t="s">
        <v>4</v>
      </c>
      <c r="T6813" s="3" t="s">
        <v>7004</v>
      </c>
      <c r="U6813" s="3" t="s">
        <v>7005</v>
      </c>
      <c r="V6813" s="3" t="s">
        <v>7005</v>
      </c>
      <c r="W6813" s="5">
        <v>3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2">
        <v>8</v>
      </c>
      <c r="AF6813" s="2">
        <v>4</v>
      </c>
      <c r="AG6813" s="2">
        <v>0</v>
      </c>
      <c r="AH6813" s="2">
        <v>0</v>
      </c>
      <c r="AI6813" s="2">
        <v>0</v>
      </c>
      <c r="AJ6813" s="2">
        <v>5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</row>
    <row r="6814" spans="1:46" x14ac:dyDescent="0.2">
      <c r="A6814" s="2">
        <v>1705955</v>
      </c>
      <c r="B6814" s="2">
        <v>899247</v>
      </c>
      <c r="C6814" s="10">
        <v>24.8049572820075</v>
      </c>
      <c r="D6814" s="10">
        <v>35.314722636554201</v>
      </c>
      <c r="E6814" s="19" t="s">
        <v>7003</v>
      </c>
      <c r="F6814" s="46">
        <f>INDEX(Δεδομένα!$P:$P,MATCH('2021'!E6814,Δεδομένα!$O:$O,0))</f>
        <v>221</v>
      </c>
      <c r="G6814" s="49" t="s">
        <v>6951</v>
      </c>
      <c r="H6814" s="51" t="str">
        <f>INDEX(Δεδομένα!B$1:B$51,MATCH('2021'!G6814,Δεδομένα!A$1:A$51,0))</f>
        <v>ΚΡΗΤΗΣ</v>
      </c>
      <c r="I6814" s="53">
        <f>INDEX(Δεδομένα!E$1:E$13,MATCH('2021'!H6814,Δεδομένα!D$1:D$13,0))</f>
        <v>12</v>
      </c>
      <c r="J6814" s="4">
        <v>44482</v>
      </c>
      <c r="K6814" s="3" t="s">
        <v>2279</v>
      </c>
      <c r="L6814" s="17" t="str">
        <f t="shared" si="552"/>
        <v>13/10/2021 13:26</v>
      </c>
      <c r="M6814" s="4">
        <v>44482</v>
      </c>
      <c r="N6814" s="3" t="s">
        <v>870</v>
      </c>
      <c r="O6814" s="17" t="str">
        <f t="shared" si="553"/>
        <v>13/10/2021 15:48</v>
      </c>
      <c r="P6814" s="24">
        <f t="shared" si="554"/>
        <v>9.8611111112404615E-2</v>
      </c>
      <c r="Q6814" s="28">
        <v>0</v>
      </c>
      <c r="R6814" s="27">
        <f t="shared" si="555"/>
        <v>142.00000000186265</v>
      </c>
      <c r="S6814" s="3" t="s">
        <v>4</v>
      </c>
      <c r="T6814" s="3" t="s">
        <v>7004</v>
      </c>
      <c r="U6814" s="3" t="s">
        <v>4144</v>
      </c>
      <c r="V6814" s="3" t="s">
        <v>4144</v>
      </c>
      <c r="W6814" s="5">
        <v>0</v>
      </c>
      <c r="X6814" s="5">
        <v>0</v>
      </c>
      <c r="Y6814" s="5">
        <v>0</v>
      </c>
      <c r="Z6814" s="5">
        <v>0.5</v>
      </c>
      <c r="AA6814" s="5">
        <v>0</v>
      </c>
      <c r="AB6814" s="5">
        <v>0</v>
      </c>
      <c r="AC6814" s="5">
        <v>0</v>
      </c>
      <c r="AD6814" s="5">
        <v>0</v>
      </c>
      <c r="AE6814" s="2">
        <v>5</v>
      </c>
      <c r="AF6814" s="2">
        <v>0</v>
      </c>
      <c r="AG6814" s="2">
        <v>0</v>
      </c>
      <c r="AH6814" s="2">
        <v>0</v>
      </c>
      <c r="AI6814" s="2">
        <v>0</v>
      </c>
      <c r="AJ6814" s="2">
        <v>2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</row>
    <row r="6815" spans="1:46" x14ac:dyDescent="0.2">
      <c r="A6815" s="2">
        <v>1713800</v>
      </c>
      <c r="B6815" s="2">
        <v>908992</v>
      </c>
      <c r="C6815" s="10">
        <v>24.765258177995399</v>
      </c>
      <c r="D6815" s="10">
        <v>35.348962495461201</v>
      </c>
      <c r="E6815" s="19" t="s">
        <v>7003</v>
      </c>
      <c r="F6815" s="46">
        <f>INDEX(Δεδομένα!$P:$P,MATCH('2021'!E6815,Δεδομένα!$O:$O,0))</f>
        <v>221</v>
      </c>
      <c r="G6815" s="49" t="s">
        <v>6951</v>
      </c>
      <c r="H6815" s="51" t="str">
        <f>INDEX(Δεδομένα!B$1:B$51,MATCH('2021'!G6815,Δεδομένα!A$1:A$51,0))</f>
        <v>ΚΡΗΤΗΣ</v>
      </c>
      <c r="I6815" s="53">
        <f>INDEX(Δεδομένα!E$1:E$13,MATCH('2021'!H6815,Δεδομένα!D$1:D$13,0))</f>
        <v>12</v>
      </c>
      <c r="J6815" s="4">
        <v>44514</v>
      </c>
      <c r="K6815" s="3" t="s">
        <v>555</v>
      </c>
      <c r="L6815" s="17" t="str">
        <f t="shared" si="552"/>
        <v>14/11/2021 13:30</v>
      </c>
      <c r="M6815" s="4">
        <v>44514</v>
      </c>
      <c r="N6815" s="3" t="s">
        <v>394</v>
      </c>
      <c r="O6815" s="17" t="str">
        <f t="shared" si="553"/>
        <v>14/11/2021 14:12</v>
      </c>
      <c r="P6815" s="24">
        <f t="shared" si="554"/>
        <v>2.9166666667151731E-2</v>
      </c>
      <c r="Q6815" s="28">
        <v>0</v>
      </c>
      <c r="R6815" s="27">
        <f t="shared" si="555"/>
        <v>42.000000000698492</v>
      </c>
      <c r="S6815" s="3" t="s">
        <v>4</v>
      </c>
      <c r="T6815" s="3" t="s">
        <v>7004</v>
      </c>
      <c r="U6815" s="3" t="s">
        <v>2664</v>
      </c>
      <c r="V6815" s="3" t="s">
        <v>2664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0.01</v>
      </c>
      <c r="AC6815" s="5">
        <v>0</v>
      </c>
      <c r="AD6815" s="5">
        <v>0</v>
      </c>
      <c r="AE6815" s="2">
        <v>2</v>
      </c>
      <c r="AF6815" s="2">
        <v>0</v>
      </c>
      <c r="AG6815" s="2">
        <v>0</v>
      </c>
      <c r="AH6815" s="2">
        <v>0</v>
      </c>
      <c r="AI6815" s="2">
        <v>0</v>
      </c>
      <c r="AJ6815" s="2">
        <v>1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0</v>
      </c>
    </row>
    <row r="6816" spans="1:46" x14ac:dyDescent="0.2">
      <c r="A6816" s="2">
        <v>1714249</v>
      </c>
      <c r="B6816" s="2">
        <v>910654</v>
      </c>
      <c r="E6816" s="19" t="s">
        <v>7003</v>
      </c>
      <c r="F6816" s="46">
        <f>INDEX(Δεδομένα!$P:$P,MATCH('2021'!E6816,Δεδομένα!$O:$O,0))</f>
        <v>221</v>
      </c>
      <c r="G6816" s="49" t="s">
        <v>6951</v>
      </c>
      <c r="H6816" s="51" t="str">
        <f>INDEX(Δεδομένα!B$1:B$51,MATCH('2021'!G6816,Δεδομένα!A$1:A$51,0))</f>
        <v>ΚΡΗΤΗΣ</v>
      </c>
      <c r="I6816" s="53">
        <f>INDEX(Δεδομένα!E$1:E$13,MATCH('2021'!H6816,Δεδομένα!D$1:D$13,0))</f>
        <v>12</v>
      </c>
      <c r="J6816" s="4">
        <v>44521</v>
      </c>
      <c r="K6816" s="3" t="s">
        <v>1135</v>
      </c>
      <c r="L6816" s="17" t="str">
        <f t="shared" si="552"/>
        <v>21/11/2021 17:58</v>
      </c>
      <c r="M6816" s="4">
        <v>44521</v>
      </c>
      <c r="N6816" s="3" t="s">
        <v>405</v>
      </c>
      <c r="O6816" s="17" t="str">
        <f t="shared" si="553"/>
        <v>21/11/2021 18:32</v>
      </c>
      <c r="P6816" s="24">
        <f t="shared" si="554"/>
        <v>2.361111110803904E-2</v>
      </c>
      <c r="Q6816" s="28">
        <v>0</v>
      </c>
      <c r="R6816" s="27">
        <f t="shared" si="555"/>
        <v>33.999999995576218</v>
      </c>
      <c r="S6816" s="3" t="s">
        <v>4</v>
      </c>
      <c r="T6816" s="3" t="s">
        <v>7004</v>
      </c>
      <c r="U6816" s="3" t="s">
        <v>7006</v>
      </c>
      <c r="V6816" s="3" t="s">
        <v>7007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0.01</v>
      </c>
      <c r="AC6816" s="5">
        <v>0</v>
      </c>
      <c r="AD6816" s="5">
        <v>0</v>
      </c>
      <c r="AE6816" s="2">
        <v>2</v>
      </c>
      <c r="AF6816" s="2">
        <v>0</v>
      </c>
      <c r="AG6816" s="2">
        <v>0</v>
      </c>
      <c r="AH6816" s="2">
        <v>0</v>
      </c>
      <c r="AI6816" s="2">
        <v>0</v>
      </c>
      <c r="AJ6816" s="2">
        <v>1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0</v>
      </c>
    </row>
    <row r="6817" spans="1:46" x14ac:dyDescent="0.2">
      <c r="A6817" s="2">
        <v>1717142</v>
      </c>
      <c r="B6817" s="2">
        <v>912452</v>
      </c>
      <c r="C6817" s="10">
        <v>24.8110992014382</v>
      </c>
      <c r="D6817" s="10">
        <v>35.323423840706297</v>
      </c>
      <c r="E6817" s="19" t="s">
        <v>7003</v>
      </c>
      <c r="F6817" s="46">
        <f>INDEX(Δεδομένα!$P:$P,MATCH('2021'!E6817,Δεδομένα!$O:$O,0))</f>
        <v>221</v>
      </c>
      <c r="G6817" s="49" t="s">
        <v>6951</v>
      </c>
      <c r="H6817" s="51" t="str">
        <f>INDEX(Δεδομένα!B$1:B$51,MATCH('2021'!G6817,Δεδομένα!A$1:A$51,0))</f>
        <v>ΚΡΗΤΗΣ</v>
      </c>
      <c r="I6817" s="53">
        <f>INDEX(Δεδομένα!E$1:E$13,MATCH('2021'!H6817,Δεδομένα!D$1:D$13,0))</f>
        <v>12</v>
      </c>
      <c r="J6817" s="4">
        <v>44527</v>
      </c>
      <c r="K6817" s="3" t="s">
        <v>255</v>
      </c>
      <c r="L6817" s="17" t="str">
        <f t="shared" si="552"/>
        <v>27/11/2021 19:40</v>
      </c>
      <c r="M6817" s="4">
        <v>44527</v>
      </c>
      <c r="N6817" s="3" t="s">
        <v>1934</v>
      </c>
      <c r="O6817" s="17" t="str">
        <f t="shared" si="553"/>
        <v>27/11/2021 22:18</v>
      </c>
      <c r="P6817" s="24">
        <f t="shared" si="554"/>
        <v>0.10972222222335404</v>
      </c>
      <c r="Q6817" s="28">
        <v>0</v>
      </c>
      <c r="R6817" s="27">
        <f t="shared" si="555"/>
        <v>158.00000000162981</v>
      </c>
      <c r="S6817" s="3" t="s">
        <v>4</v>
      </c>
      <c r="T6817" s="3" t="s">
        <v>7004</v>
      </c>
      <c r="U6817" s="3" t="s">
        <v>7008</v>
      </c>
      <c r="V6817" s="3" t="s">
        <v>7009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0.05</v>
      </c>
      <c r="AD6817" s="5">
        <v>0</v>
      </c>
      <c r="AE6817" s="2">
        <v>4</v>
      </c>
      <c r="AF6817" s="2">
        <v>0</v>
      </c>
      <c r="AG6817" s="2">
        <v>0</v>
      </c>
      <c r="AH6817" s="2">
        <v>0</v>
      </c>
      <c r="AI6817" s="2">
        <v>0</v>
      </c>
      <c r="AJ6817" s="2">
        <v>2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</row>
    <row r="6818" spans="1:46" x14ac:dyDescent="0.2">
      <c r="A6818" s="2">
        <v>1635275</v>
      </c>
      <c r="B6818" s="2">
        <v>823674</v>
      </c>
      <c r="C6818" s="10">
        <v>24.8600315097096</v>
      </c>
      <c r="D6818" s="10">
        <v>35.405735705947698</v>
      </c>
      <c r="E6818" s="19" t="s">
        <v>7010</v>
      </c>
      <c r="F6818" s="46">
        <f>INDEX(Δεδομένα!$P:$P,MATCH('2021'!E6818,Δεδομένα!$O:$O,0))</f>
        <v>222</v>
      </c>
      <c r="G6818" s="49" t="s">
        <v>6951</v>
      </c>
      <c r="H6818" s="51" t="str">
        <f>INDEX(Δεδομένα!B$1:B$51,MATCH('2021'!G6818,Δεδομένα!A$1:A$51,0))</f>
        <v>ΚΡΗΤΗΣ</v>
      </c>
      <c r="I6818" s="53">
        <f>INDEX(Δεδομένα!E$1:E$13,MATCH('2021'!H6818,Δεδομένα!D$1:D$13,0))</f>
        <v>12</v>
      </c>
      <c r="J6818" s="4">
        <v>44233</v>
      </c>
      <c r="K6818" s="3" t="s">
        <v>385</v>
      </c>
      <c r="L6818" s="17" t="str">
        <f t="shared" si="552"/>
        <v>06/02/2021 14:00</v>
      </c>
      <c r="M6818" s="4">
        <v>44233</v>
      </c>
      <c r="N6818" s="3" t="s">
        <v>524</v>
      </c>
      <c r="O6818" s="17" t="str">
        <f t="shared" si="553"/>
        <v>06/02/2021 20:40</v>
      </c>
      <c r="P6818" s="24">
        <f t="shared" si="554"/>
        <v>0.27777777777373558</v>
      </c>
      <c r="Q6818" s="28">
        <v>0</v>
      </c>
      <c r="R6818" s="27">
        <f t="shared" si="555"/>
        <v>399.99999999417923</v>
      </c>
      <c r="S6818" s="3" t="s">
        <v>4</v>
      </c>
      <c r="T6818" s="3" t="s">
        <v>7004</v>
      </c>
      <c r="U6818" s="3" t="s">
        <v>7011</v>
      </c>
      <c r="V6818" s="3" t="s">
        <v>7012</v>
      </c>
      <c r="W6818" s="5">
        <v>6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2">
        <v>7</v>
      </c>
      <c r="AF6818" s="2">
        <v>0</v>
      </c>
      <c r="AG6818" s="2">
        <v>0</v>
      </c>
      <c r="AH6818" s="2">
        <v>0</v>
      </c>
      <c r="AI6818" s="2">
        <v>0</v>
      </c>
      <c r="AJ6818" s="2">
        <v>3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 t="s">
        <v>4</v>
      </c>
      <c r="AT6818" s="2" t="s">
        <v>4</v>
      </c>
    </row>
    <row r="6819" spans="1:46" x14ac:dyDescent="0.2">
      <c r="A6819" s="2">
        <v>1655415</v>
      </c>
      <c r="B6819" s="2">
        <v>842845</v>
      </c>
      <c r="C6819" s="10">
        <v>24.7792735855732</v>
      </c>
      <c r="D6819" s="10">
        <v>35.416172350224002</v>
      </c>
      <c r="E6819" s="19" t="s">
        <v>7010</v>
      </c>
      <c r="F6819" s="46">
        <f>INDEX(Δεδομένα!$P:$P,MATCH('2021'!E6819,Δεδομένα!$O:$O,0))</f>
        <v>222</v>
      </c>
      <c r="G6819" s="49" t="s">
        <v>6951</v>
      </c>
      <c r="H6819" s="51" t="str">
        <f>INDEX(Δεδομένα!B$1:B$51,MATCH('2021'!G6819,Δεδομένα!A$1:A$51,0))</f>
        <v>ΚΡΗΤΗΣ</v>
      </c>
      <c r="I6819" s="53">
        <f>INDEX(Δεδομένα!E$1:E$13,MATCH('2021'!H6819,Δεδομένα!D$1:D$13,0))</f>
        <v>12</v>
      </c>
      <c r="J6819" s="4">
        <v>44290</v>
      </c>
      <c r="K6819" s="3" t="s">
        <v>154</v>
      </c>
      <c r="L6819" s="17" t="str">
        <f t="shared" si="552"/>
        <v>04/04/2021 13:20</v>
      </c>
      <c r="M6819" s="4">
        <v>44290</v>
      </c>
      <c r="N6819" s="3" t="s">
        <v>697</v>
      </c>
      <c r="O6819" s="17" t="str">
        <f t="shared" si="553"/>
        <v>04/04/2021 17:40</v>
      </c>
      <c r="P6819" s="24">
        <f t="shared" si="554"/>
        <v>0.18055555555474712</v>
      </c>
      <c r="Q6819" s="28">
        <v>0</v>
      </c>
      <c r="R6819" s="27">
        <f t="shared" si="555"/>
        <v>259.99999999883585</v>
      </c>
      <c r="S6819" s="3" t="s">
        <v>4</v>
      </c>
      <c r="T6819" s="3" t="s">
        <v>7004</v>
      </c>
      <c r="U6819" s="3" t="s">
        <v>4</v>
      </c>
      <c r="V6819" s="3" t="s">
        <v>7013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0.02</v>
      </c>
      <c r="AC6819" s="5">
        <v>0</v>
      </c>
      <c r="AD6819" s="5">
        <v>0</v>
      </c>
      <c r="AE6819" s="2">
        <v>4</v>
      </c>
      <c r="AF6819" s="2">
        <v>0</v>
      </c>
      <c r="AG6819" s="2">
        <v>0</v>
      </c>
      <c r="AH6819" s="2">
        <v>0</v>
      </c>
      <c r="AI6819" s="2">
        <v>0</v>
      </c>
      <c r="AJ6819" s="2">
        <v>2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 t="s">
        <v>4</v>
      </c>
      <c r="AT6819" s="2" t="s">
        <v>4</v>
      </c>
    </row>
    <row r="6820" spans="1:46" x14ac:dyDescent="0.2">
      <c r="A6820" s="2">
        <v>1656088</v>
      </c>
      <c r="B6820" s="2">
        <v>843052</v>
      </c>
      <c r="C6820" s="10">
        <v>24.716466459263</v>
      </c>
      <c r="D6820" s="10">
        <v>35.362299894721701</v>
      </c>
      <c r="E6820" s="19" t="s">
        <v>7010</v>
      </c>
      <c r="F6820" s="46">
        <f>INDEX(Δεδομένα!$P:$P,MATCH('2021'!E6820,Δεδομένα!$O:$O,0))</f>
        <v>222</v>
      </c>
      <c r="G6820" s="49" t="s">
        <v>6951</v>
      </c>
      <c r="H6820" s="51" t="str">
        <f>INDEX(Δεδομένα!B$1:B$51,MATCH('2021'!G6820,Δεδομένα!A$1:A$51,0))</f>
        <v>ΚΡΗΤΗΣ</v>
      </c>
      <c r="I6820" s="53">
        <f>INDEX(Δεδομένα!E$1:E$13,MATCH('2021'!H6820,Δεδομένα!D$1:D$13,0))</f>
        <v>12</v>
      </c>
      <c r="J6820" s="4">
        <v>44291</v>
      </c>
      <c r="K6820" s="3" t="s">
        <v>88</v>
      </c>
      <c r="L6820" s="17" t="str">
        <f t="shared" si="552"/>
        <v>05/04/2021 10:30</v>
      </c>
      <c r="M6820" s="4">
        <v>44291</v>
      </c>
      <c r="N6820" s="3" t="s">
        <v>671</v>
      </c>
      <c r="O6820" s="17" t="str">
        <f t="shared" si="553"/>
        <v>05/04/2021 14:36</v>
      </c>
      <c r="P6820" s="24">
        <f t="shared" si="554"/>
        <v>0.17083333332993789</v>
      </c>
      <c r="Q6820" s="28">
        <v>0</v>
      </c>
      <c r="R6820" s="27">
        <f t="shared" si="555"/>
        <v>245.99999999511056</v>
      </c>
      <c r="S6820" s="3" t="s">
        <v>4</v>
      </c>
      <c r="T6820" s="3" t="s">
        <v>7004</v>
      </c>
      <c r="U6820" s="3" t="s">
        <v>4</v>
      </c>
      <c r="V6820" s="3" t="s">
        <v>6760</v>
      </c>
      <c r="W6820" s="5">
        <v>0</v>
      </c>
      <c r="X6820" s="5">
        <v>0.9</v>
      </c>
      <c r="Y6820" s="5">
        <v>0</v>
      </c>
      <c r="Z6820" s="5">
        <v>0</v>
      </c>
      <c r="AA6820" s="5">
        <v>0</v>
      </c>
      <c r="AB6820" s="5">
        <v>0.1</v>
      </c>
      <c r="AC6820" s="5">
        <v>0</v>
      </c>
      <c r="AD6820" s="5">
        <v>0</v>
      </c>
      <c r="AE6820" s="2">
        <v>5</v>
      </c>
      <c r="AF6820" s="2">
        <v>0</v>
      </c>
      <c r="AG6820" s="2">
        <v>0</v>
      </c>
      <c r="AH6820" s="2">
        <v>0</v>
      </c>
      <c r="AI6820" s="2">
        <v>0</v>
      </c>
      <c r="AJ6820" s="2">
        <v>3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 t="s">
        <v>4</v>
      </c>
      <c r="AT6820" s="2" t="s">
        <v>4</v>
      </c>
    </row>
    <row r="6821" spans="1:46" x14ac:dyDescent="0.2">
      <c r="A6821" s="2">
        <v>1655015</v>
      </c>
      <c r="B6821" s="2">
        <v>843307</v>
      </c>
      <c r="C6821" s="10">
        <v>24.693755288613001</v>
      </c>
      <c r="D6821" s="10">
        <v>35.396401678726797</v>
      </c>
      <c r="E6821" s="19" t="s">
        <v>7010</v>
      </c>
      <c r="F6821" s="46">
        <f>INDEX(Δεδομένα!$P:$P,MATCH('2021'!E6821,Δεδομένα!$O:$O,0))</f>
        <v>222</v>
      </c>
      <c r="G6821" s="49" t="s">
        <v>6951</v>
      </c>
      <c r="H6821" s="51" t="str">
        <f>INDEX(Δεδομένα!B$1:B$51,MATCH('2021'!G6821,Δεδομένα!A$1:A$51,0))</f>
        <v>ΚΡΗΤΗΣ</v>
      </c>
      <c r="I6821" s="53">
        <f>INDEX(Δεδομένα!E$1:E$13,MATCH('2021'!H6821,Δεδομένα!D$1:D$13,0))</f>
        <v>12</v>
      </c>
      <c r="J6821" s="4">
        <v>44292</v>
      </c>
      <c r="K6821" s="3" t="s">
        <v>878</v>
      </c>
      <c r="L6821" s="17" t="str">
        <f t="shared" si="552"/>
        <v>06/04/2021 10:56</v>
      </c>
      <c r="M6821" s="4">
        <v>44292</v>
      </c>
      <c r="N6821" s="3" t="s">
        <v>214</v>
      </c>
      <c r="O6821" s="17" t="str">
        <f t="shared" si="553"/>
        <v>06/04/2021 12:00</v>
      </c>
      <c r="P6821" s="24">
        <f t="shared" si="554"/>
        <v>4.4444444443797693E-2</v>
      </c>
      <c r="Q6821" s="28">
        <v>0</v>
      </c>
      <c r="R6821" s="27">
        <f t="shared" si="555"/>
        <v>63.999999999068677</v>
      </c>
      <c r="S6821" s="3" t="s">
        <v>4</v>
      </c>
      <c r="T6821" s="3" t="s">
        <v>7004</v>
      </c>
      <c r="U6821" s="3" t="s">
        <v>7014</v>
      </c>
      <c r="V6821" s="3" t="s">
        <v>7014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0.02</v>
      </c>
      <c r="AC6821" s="5">
        <v>0</v>
      </c>
      <c r="AD6821" s="5">
        <v>0</v>
      </c>
      <c r="AE6821" s="2">
        <v>4</v>
      </c>
      <c r="AF6821" s="2">
        <v>0</v>
      </c>
      <c r="AG6821" s="2">
        <v>0</v>
      </c>
      <c r="AH6821" s="2">
        <v>0</v>
      </c>
      <c r="AI6821" s="2">
        <v>0</v>
      </c>
      <c r="AJ6821" s="2">
        <v>2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 t="s">
        <v>4</v>
      </c>
      <c r="AT6821" s="2" t="s">
        <v>4</v>
      </c>
    </row>
    <row r="6822" spans="1:46" x14ac:dyDescent="0.2">
      <c r="A6822" s="2">
        <v>1656114</v>
      </c>
      <c r="B6822" s="2">
        <v>845356</v>
      </c>
      <c r="C6822" s="10">
        <v>24.722258096076899</v>
      </c>
      <c r="D6822" s="10">
        <v>35.4044598458742</v>
      </c>
      <c r="E6822" s="19" t="s">
        <v>7010</v>
      </c>
      <c r="F6822" s="46">
        <f>INDEX(Δεδομένα!$P:$P,MATCH('2021'!E6822,Δεδομένα!$O:$O,0))</f>
        <v>222</v>
      </c>
      <c r="G6822" s="49" t="s">
        <v>6951</v>
      </c>
      <c r="H6822" s="51" t="str">
        <f>INDEX(Δεδομένα!B$1:B$51,MATCH('2021'!G6822,Δεδομένα!A$1:A$51,0))</f>
        <v>ΚΡΗΤΗΣ</v>
      </c>
      <c r="I6822" s="53">
        <f>INDEX(Δεδομένα!E$1:E$13,MATCH('2021'!H6822,Δεδομένα!D$1:D$13,0))</f>
        <v>12</v>
      </c>
      <c r="J6822" s="4">
        <v>44299</v>
      </c>
      <c r="K6822" s="3" t="s">
        <v>365</v>
      </c>
      <c r="L6822" s="17" t="str">
        <f t="shared" ref="L6822:L6856" si="556">_xlfn.CONCAT(TEXT(J6822,"ηη/μμ/εεε")," ",TEXT(K6822,"ωω:λλ"))</f>
        <v>13/04/2021 13:50</v>
      </c>
      <c r="M6822" s="4">
        <v>44299</v>
      </c>
      <c r="N6822" s="3" t="s">
        <v>109</v>
      </c>
      <c r="O6822" s="17" t="str">
        <f t="shared" ref="O6822:O6856" si="557">_xlfn.CONCAT(TEXT(M6822,"ηη/μμ/εεε")," ",TEXT(N6822,"ωω:λλ"))</f>
        <v>13/04/2021 15:50</v>
      </c>
      <c r="P6822" s="24">
        <f t="shared" ref="P6822:P6856" si="558">O6822-L6822</f>
        <v>8.3333333328482695E-2</v>
      </c>
      <c r="Q6822" s="28">
        <v>0</v>
      </c>
      <c r="R6822" s="27">
        <f t="shared" ref="R6822:R6856" si="559">P6822*(24*60)</f>
        <v>119.99999999301508</v>
      </c>
      <c r="S6822" s="3" t="s">
        <v>4</v>
      </c>
      <c r="T6822" s="3" t="s">
        <v>7004</v>
      </c>
      <c r="U6822" s="3" t="s">
        <v>4</v>
      </c>
      <c r="V6822" s="3" t="s">
        <v>7015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0.03</v>
      </c>
      <c r="AC6822" s="5">
        <v>0</v>
      </c>
      <c r="AD6822" s="5">
        <v>0</v>
      </c>
      <c r="AE6822" s="2">
        <v>2</v>
      </c>
      <c r="AF6822" s="2">
        <v>0</v>
      </c>
      <c r="AG6822" s="2">
        <v>0</v>
      </c>
      <c r="AH6822" s="2">
        <v>0</v>
      </c>
      <c r="AI6822" s="2">
        <v>0</v>
      </c>
      <c r="AJ6822" s="2">
        <v>1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 t="s">
        <v>4</v>
      </c>
      <c r="AT6822" s="2" t="s">
        <v>4</v>
      </c>
    </row>
    <row r="6823" spans="1:46" x14ac:dyDescent="0.2">
      <c r="A6823" s="2">
        <v>1655012</v>
      </c>
      <c r="B6823" s="2">
        <v>845731</v>
      </c>
      <c r="C6823" s="10">
        <v>24.7043163285574</v>
      </c>
      <c r="D6823" s="10">
        <v>35.374293053807598</v>
      </c>
      <c r="E6823" s="19" t="s">
        <v>7010</v>
      </c>
      <c r="F6823" s="46">
        <f>INDEX(Δεδομένα!$P:$P,MATCH('2021'!E6823,Δεδομένα!$O:$O,0))</f>
        <v>222</v>
      </c>
      <c r="G6823" s="49" t="s">
        <v>6951</v>
      </c>
      <c r="H6823" s="51" t="str">
        <f>INDEX(Δεδομένα!B$1:B$51,MATCH('2021'!G6823,Δεδομένα!A$1:A$51,0))</f>
        <v>ΚΡΗΤΗΣ</v>
      </c>
      <c r="I6823" s="53">
        <f>INDEX(Δεδομένα!E$1:E$13,MATCH('2021'!H6823,Δεδομένα!D$1:D$13,0))</f>
        <v>12</v>
      </c>
      <c r="J6823" s="4">
        <v>44300</v>
      </c>
      <c r="K6823" s="3" t="s">
        <v>1490</v>
      </c>
      <c r="L6823" s="17" t="str">
        <f t="shared" si="556"/>
        <v>14/04/2021 19:45</v>
      </c>
      <c r="M6823" s="4">
        <v>44300</v>
      </c>
      <c r="N6823" s="3" t="s">
        <v>96</v>
      </c>
      <c r="O6823" s="17" t="str">
        <f t="shared" si="557"/>
        <v>14/04/2021 20:55</v>
      </c>
      <c r="P6823" s="24">
        <f t="shared" si="558"/>
        <v>4.8611111116770189E-2</v>
      </c>
      <c r="Q6823" s="28">
        <v>0</v>
      </c>
      <c r="R6823" s="27">
        <f t="shared" si="559"/>
        <v>70.000000008149073</v>
      </c>
      <c r="S6823" s="3" t="s">
        <v>4</v>
      </c>
      <c r="T6823" s="3" t="s">
        <v>7004</v>
      </c>
      <c r="U6823" s="3" t="s">
        <v>162</v>
      </c>
      <c r="V6823" s="3" t="s">
        <v>162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10</v>
      </c>
      <c r="AC6823" s="5">
        <v>0</v>
      </c>
      <c r="AD6823" s="5">
        <v>0</v>
      </c>
      <c r="AE6823" s="2">
        <v>2</v>
      </c>
      <c r="AF6823" s="2">
        <v>0</v>
      </c>
      <c r="AG6823" s="2">
        <v>0</v>
      </c>
      <c r="AH6823" s="2">
        <v>0</v>
      </c>
      <c r="AI6823" s="2">
        <v>0</v>
      </c>
      <c r="AJ6823" s="2">
        <v>1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 t="s">
        <v>4</v>
      </c>
      <c r="AT6823" s="2" t="s">
        <v>4</v>
      </c>
    </row>
    <row r="6824" spans="1:46" x14ac:dyDescent="0.2">
      <c r="A6824" s="2">
        <v>1659387</v>
      </c>
      <c r="B6824" s="2">
        <v>848942</v>
      </c>
      <c r="C6824" s="10">
        <v>24.689581523074899</v>
      </c>
      <c r="D6824" s="10">
        <v>35.404901311848398</v>
      </c>
      <c r="E6824" s="19" t="s">
        <v>7010</v>
      </c>
      <c r="F6824" s="46">
        <f>INDEX(Δεδομένα!$P:$P,MATCH('2021'!E6824,Δεδομένα!$O:$O,0))</f>
        <v>222</v>
      </c>
      <c r="G6824" s="49" t="s">
        <v>6951</v>
      </c>
      <c r="H6824" s="51" t="str">
        <f>INDEX(Δεδομένα!B$1:B$51,MATCH('2021'!G6824,Δεδομένα!A$1:A$51,0))</f>
        <v>ΚΡΗΤΗΣ</v>
      </c>
      <c r="I6824" s="53">
        <f>INDEX(Δεδομένα!E$1:E$13,MATCH('2021'!H6824,Δεδομένα!D$1:D$13,0))</f>
        <v>12</v>
      </c>
      <c r="J6824" s="4">
        <v>44314</v>
      </c>
      <c r="K6824" s="3" t="s">
        <v>854</v>
      </c>
      <c r="L6824" s="17" t="str">
        <f t="shared" si="556"/>
        <v>28/04/2021 12:50</v>
      </c>
      <c r="M6824" s="4">
        <v>44314</v>
      </c>
      <c r="N6824" s="3" t="s">
        <v>483</v>
      </c>
      <c r="O6824" s="17" t="str">
        <f t="shared" si="557"/>
        <v>28/04/2021 18:10</v>
      </c>
      <c r="P6824" s="24">
        <f t="shared" si="558"/>
        <v>0.22222222222626442</v>
      </c>
      <c r="Q6824" s="28">
        <v>0</v>
      </c>
      <c r="R6824" s="27">
        <f t="shared" si="559"/>
        <v>320.00000000582077</v>
      </c>
      <c r="S6824" s="3" t="s">
        <v>4</v>
      </c>
      <c r="T6824" s="3" t="s">
        <v>7004</v>
      </c>
      <c r="U6824" s="3" t="s">
        <v>7014</v>
      </c>
      <c r="V6824" s="3" t="s">
        <v>7014</v>
      </c>
      <c r="W6824" s="5">
        <v>0</v>
      </c>
      <c r="X6824" s="5">
        <v>0</v>
      </c>
      <c r="Y6824" s="5">
        <v>0</v>
      </c>
      <c r="Z6824" s="5">
        <v>0</v>
      </c>
      <c r="AA6824" s="5">
        <v>0.08</v>
      </c>
      <c r="AB6824" s="5">
        <v>0.09</v>
      </c>
      <c r="AC6824" s="5">
        <v>0</v>
      </c>
      <c r="AD6824" s="5">
        <v>0</v>
      </c>
      <c r="AE6824" s="2">
        <v>5</v>
      </c>
      <c r="AF6824" s="2">
        <v>0</v>
      </c>
      <c r="AG6824" s="2">
        <v>0</v>
      </c>
      <c r="AH6824" s="2">
        <v>0</v>
      </c>
      <c r="AI6824" s="2">
        <v>0</v>
      </c>
      <c r="AJ6824" s="2">
        <v>1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 t="s">
        <v>4</v>
      </c>
      <c r="AT6824" s="2" t="s">
        <v>4</v>
      </c>
    </row>
    <row r="6825" spans="1:46" x14ac:dyDescent="0.2">
      <c r="A6825" s="2">
        <v>1671759</v>
      </c>
      <c r="B6825" s="2">
        <v>862512</v>
      </c>
      <c r="D6825" s="2"/>
      <c r="E6825" s="19" t="s">
        <v>7010</v>
      </c>
      <c r="F6825" s="46">
        <f>INDEX(Δεδομένα!$P:$P,MATCH('2021'!E6825,Δεδομένα!$O:$O,0))</f>
        <v>222</v>
      </c>
      <c r="G6825" s="49" t="s">
        <v>6951</v>
      </c>
      <c r="H6825" s="51" t="str">
        <f>INDEX(Δεδομένα!B$1:B$51,MATCH('2021'!G6825,Δεδομένα!A$1:A$51,0))</f>
        <v>ΚΡΗΤΗΣ</v>
      </c>
      <c r="I6825" s="53">
        <f>INDEX(Δεδομένα!E$1:E$13,MATCH('2021'!H6825,Δεδομένα!D$1:D$13,0))</f>
        <v>12</v>
      </c>
      <c r="J6825" s="4">
        <v>44364</v>
      </c>
      <c r="K6825" s="3" t="s">
        <v>1009</v>
      </c>
      <c r="L6825" s="17" t="str">
        <f t="shared" si="556"/>
        <v>17/06/2021 14:01</v>
      </c>
      <c r="M6825" s="4">
        <v>44364</v>
      </c>
      <c r="N6825" s="3" t="s">
        <v>9</v>
      </c>
      <c r="O6825" s="17" t="str">
        <f t="shared" si="557"/>
        <v>17/06/2021 18:15</v>
      </c>
      <c r="P6825" s="24">
        <f t="shared" si="558"/>
        <v>0.17638888888905058</v>
      </c>
      <c r="Q6825" s="28">
        <v>0</v>
      </c>
      <c r="R6825" s="27">
        <f t="shared" si="559"/>
        <v>254.00000000023283</v>
      </c>
      <c r="S6825" s="3" t="s">
        <v>4</v>
      </c>
      <c r="T6825" s="3" t="s">
        <v>7004</v>
      </c>
      <c r="U6825" s="3" t="s">
        <v>4</v>
      </c>
      <c r="V6825" s="3" t="s">
        <v>7016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2</v>
      </c>
      <c r="AC6825" s="5">
        <v>0</v>
      </c>
      <c r="AD6825" s="5">
        <v>0</v>
      </c>
      <c r="AE6825" s="2">
        <v>4</v>
      </c>
      <c r="AF6825" s="2">
        <v>0</v>
      </c>
      <c r="AG6825" s="2">
        <v>0</v>
      </c>
      <c r="AH6825" s="2">
        <v>0</v>
      </c>
      <c r="AI6825" s="2">
        <v>0</v>
      </c>
      <c r="AJ6825" s="2">
        <v>2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 t="s">
        <v>4</v>
      </c>
      <c r="AT6825" s="2" t="s">
        <v>4</v>
      </c>
    </row>
    <row r="6826" spans="1:46" x14ac:dyDescent="0.2">
      <c r="A6826" s="2">
        <v>1693575</v>
      </c>
      <c r="B6826" s="2">
        <v>879104</v>
      </c>
      <c r="C6826" s="10">
        <v>24.709694864868499</v>
      </c>
      <c r="D6826" s="10">
        <v>35.365297929072199</v>
      </c>
      <c r="E6826" s="19" t="s">
        <v>7010</v>
      </c>
      <c r="F6826" s="46">
        <f>INDEX(Δεδομένα!$P:$P,MATCH('2021'!E6826,Δεδομένα!$O:$O,0))</f>
        <v>222</v>
      </c>
      <c r="G6826" s="49" t="s">
        <v>6951</v>
      </c>
      <c r="H6826" s="51" t="str">
        <f>INDEX(Δεδομένα!B$1:B$51,MATCH('2021'!G6826,Δεδομένα!A$1:A$51,0))</f>
        <v>ΚΡΗΤΗΣ</v>
      </c>
      <c r="I6826" s="53">
        <f>INDEX(Δεδομένα!E$1:E$13,MATCH('2021'!H6826,Δεδομένα!D$1:D$13,0))</f>
        <v>12</v>
      </c>
      <c r="J6826" s="4">
        <v>44414</v>
      </c>
      <c r="K6826" s="3" t="s">
        <v>4348</v>
      </c>
      <c r="L6826" s="17" t="str">
        <f t="shared" si="556"/>
        <v>06/08/2021 03:30</v>
      </c>
      <c r="M6826" s="4">
        <v>44414</v>
      </c>
      <c r="N6826" s="3" t="s">
        <v>5652</v>
      </c>
      <c r="O6826" s="17" t="str">
        <f t="shared" si="557"/>
        <v>06/08/2021 04:00</v>
      </c>
      <c r="P6826" s="24">
        <f t="shared" si="558"/>
        <v>2.0833333328482695E-2</v>
      </c>
      <c r="Q6826" s="28">
        <v>0</v>
      </c>
      <c r="R6826" s="27">
        <f t="shared" si="559"/>
        <v>29.999999993015081</v>
      </c>
      <c r="S6826" s="3" t="s">
        <v>4</v>
      </c>
      <c r="T6826" s="3" t="s">
        <v>7004</v>
      </c>
      <c r="U6826" s="3" t="s">
        <v>4</v>
      </c>
      <c r="V6826" s="3" t="s">
        <v>7017</v>
      </c>
      <c r="W6826" s="5">
        <v>0</v>
      </c>
      <c r="X6826" s="5">
        <v>0</v>
      </c>
      <c r="Y6826" s="5">
        <v>0</v>
      </c>
      <c r="Z6826" s="5">
        <v>0.1</v>
      </c>
      <c r="AA6826" s="5">
        <v>0</v>
      </c>
      <c r="AB6826" s="5">
        <v>0</v>
      </c>
      <c r="AC6826" s="5">
        <v>0</v>
      </c>
      <c r="AD6826" s="5">
        <v>0</v>
      </c>
      <c r="AE6826" s="2">
        <v>2</v>
      </c>
      <c r="AF6826" s="2">
        <v>0</v>
      </c>
      <c r="AG6826" s="2">
        <v>0</v>
      </c>
      <c r="AH6826" s="2">
        <v>0</v>
      </c>
      <c r="AI6826" s="2">
        <v>0</v>
      </c>
      <c r="AJ6826" s="2">
        <v>1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</row>
    <row r="6827" spans="1:46" x14ac:dyDescent="0.2">
      <c r="A6827" s="2">
        <v>1693536</v>
      </c>
      <c r="B6827" s="2">
        <v>888437</v>
      </c>
      <c r="C6827" s="10">
        <v>24.735151127540501</v>
      </c>
      <c r="D6827" s="10">
        <v>35.407926754552101</v>
      </c>
      <c r="E6827" s="19" t="s">
        <v>7010</v>
      </c>
      <c r="F6827" s="46">
        <f>INDEX(Δεδομένα!$P:$P,MATCH('2021'!E6827,Δεδομένα!$O:$O,0))</f>
        <v>222</v>
      </c>
      <c r="G6827" s="49" t="s">
        <v>6951</v>
      </c>
      <c r="H6827" s="51" t="str">
        <f>INDEX(Δεδομένα!B$1:B$51,MATCH('2021'!G6827,Δεδομένα!A$1:A$51,0))</f>
        <v>ΚΡΗΤΗΣ</v>
      </c>
      <c r="I6827" s="53">
        <f>INDEX(Δεδομένα!E$1:E$13,MATCH('2021'!H6827,Δεδομένα!D$1:D$13,0))</f>
        <v>12</v>
      </c>
      <c r="J6827" s="4">
        <v>44442</v>
      </c>
      <c r="K6827" s="3" t="s">
        <v>462</v>
      </c>
      <c r="L6827" s="17" t="str">
        <f t="shared" si="556"/>
        <v>03/09/2021 17:50</v>
      </c>
      <c r="M6827" s="4">
        <v>44442</v>
      </c>
      <c r="N6827" s="3" t="s">
        <v>712</v>
      </c>
      <c r="O6827" s="17" t="str">
        <f t="shared" si="557"/>
        <v>03/09/2021 18:30</v>
      </c>
      <c r="P6827" s="24">
        <f t="shared" si="558"/>
        <v>2.7777777781011537E-2</v>
      </c>
      <c r="Q6827" s="28">
        <v>0</v>
      </c>
      <c r="R6827" s="27">
        <f t="shared" si="559"/>
        <v>40.000000004656613</v>
      </c>
      <c r="S6827" s="3" t="s">
        <v>4</v>
      </c>
      <c r="T6827" s="3" t="s">
        <v>7004</v>
      </c>
      <c r="U6827" s="3" t="s">
        <v>7018</v>
      </c>
      <c r="V6827" s="3" t="s">
        <v>7019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0.02</v>
      </c>
      <c r="AC6827" s="5">
        <v>0</v>
      </c>
      <c r="AD6827" s="5">
        <v>0</v>
      </c>
      <c r="AE6827" s="2">
        <v>3</v>
      </c>
      <c r="AF6827" s="2">
        <v>0</v>
      </c>
      <c r="AG6827" s="2">
        <v>0</v>
      </c>
      <c r="AH6827" s="2">
        <v>0</v>
      </c>
      <c r="AI6827" s="2">
        <v>0</v>
      </c>
      <c r="AJ6827" s="2">
        <v>2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0</v>
      </c>
    </row>
    <row r="6828" spans="1:46" x14ac:dyDescent="0.2">
      <c r="A6828" s="2">
        <v>1702356</v>
      </c>
      <c r="B6828" s="2">
        <v>897473</v>
      </c>
      <c r="C6828" s="10">
        <v>24.710542528114399</v>
      </c>
      <c r="D6828" s="10">
        <v>35.3372555681999</v>
      </c>
      <c r="E6828" s="19" t="s">
        <v>7010</v>
      </c>
      <c r="F6828" s="46">
        <f>INDEX(Δεδομένα!$P:$P,MATCH('2021'!E6828,Δεδομένα!$O:$O,0))</f>
        <v>222</v>
      </c>
      <c r="G6828" s="49" t="s">
        <v>6951</v>
      </c>
      <c r="H6828" s="51" t="str">
        <f>INDEX(Δεδομένα!B$1:B$51,MATCH('2021'!G6828,Δεδομένα!A$1:A$51,0))</f>
        <v>ΚΡΗΤΗΣ</v>
      </c>
      <c r="I6828" s="53">
        <f>INDEX(Δεδομένα!E$1:E$13,MATCH('2021'!H6828,Δεδομένα!D$1:D$13,0))</f>
        <v>12</v>
      </c>
      <c r="J6828" s="4">
        <v>44476</v>
      </c>
      <c r="K6828" s="3" t="s">
        <v>474</v>
      </c>
      <c r="L6828" s="17" t="str">
        <f t="shared" si="556"/>
        <v>07/10/2021 16:50</v>
      </c>
      <c r="M6828" s="4">
        <v>44477</v>
      </c>
      <c r="N6828" s="3" t="s">
        <v>150</v>
      </c>
      <c r="O6828" s="17" t="str">
        <f t="shared" si="557"/>
        <v>08/10/2021 19:00</v>
      </c>
      <c r="P6828" s="29">
        <f t="shared" si="558"/>
        <v>1.0902777777737356</v>
      </c>
      <c r="Q6828" s="30">
        <f>1*24</f>
        <v>24</v>
      </c>
      <c r="R6828" s="27">
        <f t="shared" si="559"/>
        <v>1569.9999999941792</v>
      </c>
      <c r="S6828" s="3" t="s">
        <v>4</v>
      </c>
      <c r="T6828" s="3" t="s">
        <v>7004</v>
      </c>
      <c r="U6828" s="3" t="s">
        <v>7020</v>
      </c>
      <c r="V6828" s="3" t="s">
        <v>7020</v>
      </c>
      <c r="W6828" s="5">
        <v>0</v>
      </c>
      <c r="X6828" s="5">
        <v>0.4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2">
        <v>8</v>
      </c>
      <c r="AF6828" s="2">
        <v>0</v>
      </c>
      <c r="AG6828" s="2">
        <v>0</v>
      </c>
      <c r="AH6828" s="2">
        <v>0</v>
      </c>
      <c r="AI6828" s="2">
        <v>0</v>
      </c>
      <c r="AJ6828" s="2">
        <v>4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0</v>
      </c>
    </row>
    <row r="6829" spans="1:46" x14ac:dyDescent="0.2">
      <c r="A6829" s="2">
        <v>1704890</v>
      </c>
      <c r="B6829" s="2">
        <v>901646</v>
      </c>
      <c r="C6829" s="10">
        <v>24.743224868248699</v>
      </c>
      <c r="D6829" s="10">
        <v>35.3319234073616</v>
      </c>
      <c r="E6829" s="19" t="s">
        <v>7010</v>
      </c>
      <c r="F6829" s="46">
        <f>INDEX(Δεδομένα!$P:$P,MATCH('2021'!E6829,Δεδομένα!$O:$O,0))</f>
        <v>222</v>
      </c>
      <c r="G6829" s="49" t="s">
        <v>6951</v>
      </c>
      <c r="H6829" s="51" t="str">
        <f>INDEX(Δεδομένα!B$1:B$51,MATCH('2021'!G6829,Δεδομένα!A$1:A$51,0))</f>
        <v>ΚΡΗΤΗΣ</v>
      </c>
      <c r="I6829" s="53">
        <f>INDEX(Δεδομένα!E$1:E$13,MATCH('2021'!H6829,Δεδομένα!D$1:D$13,0))</f>
        <v>12</v>
      </c>
      <c r="J6829" s="4">
        <v>44485</v>
      </c>
      <c r="K6829" s="3" t="s">
        <v>186</v>
      </c>
      <c r="L6829" s="17" t="str">
        <f t="shared" si="556"/>
        <v>16/10/2021 11:42</v>
      </c>
      <c r="M6829" s="4">
        <v>44485</v>
      </c>
      <c r="N6829" s="3" t="s">
        <v>555</v>
      </c>
      <c r="O6829" s="17" t="str">
        <f t="shared" si="557"/>
        <v>16/10/2021 13:30</v>
      </c>
      <c r="P6829" s="24">
        <f t="shared" si="558"/>
        <v>7.4999999997089617E-2</v>
      </c>
      <c r="Q6829" s="28">
        <v>0</v>
      </c>
      <c r="R6829" s="27">
        <f t="shared" si="559"/>
        <v>107.99999999580905</v>
      </c>
      <c r="S6829" s="3" t="s">
        <v>4</v>
      </c>
      <c r="T6829" s="3" t="s">
        <v>7004</v>
      </c>
      <c r="U6829" s="3" t="s">
        <v>4</v>
      </c>
      <c r="V6829" s="3" t="s">
        <v>7021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0.05</v>
      </c>
      <c r="AC6829" s="5">
        <v>0</v>
      </c>
      <c r="AD6829" s="5">
        <v>0</v>
      </c>
      <c r="AE6829" s="2">
        <v>4</v>
      </c>
      <c r="AF6829" s="2">
        <v>0</v>
      </c>
      <c r="AG6829" s="2">
        <v>0</v>
      </c>
      <c r="AH6829" s="2">
        <v>0</v>
      </c>
      <c r="AI6829" s="2">
        <v>0</v>
      </c>
      <c r="AJ6829" s="2">
        <v>2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</row>
    <row r="6830" spans="1:46" x14ac:dyDescent="0.2">
      <c r="A6830" s="2">
        <v>1704911</v>
      </c>
      <c r="B6830" s="2">
        <v>901767</v>
      </c>
      <c r="C6830" s="10">
        <v>24.653125348048501</v>
      </c>
      <c r="D6830" s="10">
        <v>35.372222680447699</v>
      </c>
      <c r="E6830" s="19" t="s">
        <v>7010</v>
      </c>
      <c r="F6830" s="46">
        <f>INDEX(Δεδομένα!$P:$P,MATCH('2021'!E6830,Δεδομένα!$O:$O,0))</f>
        <v>222</v>
      </c>
      <c r="G6830" s="49" t="s">
        <v>6951</v>
      </c>
      <c r="H6830" s="51" t="str">
        <f>INDEX(Δεδομένα!B$1:B$51,MATCH('2021'!G6830,Δεδομένα!A$1:A$51,0))</f>
        <v>ΚΡΗΤΗΣ</v>
      </c>
      <c r="I6830" s="53">
        <f>INDEX(Δεδομένα!E$1:E$13,MATCH('2021'!H6830,Δεδομένα!D$1:D$13,0))</f>
        <v>12</v>
      </c>
      <c r="J6830" s="4">
        <v>44485</v>
      </c>
      <c r="K6830" s="3" t="s">
        <v>267</v>
      </c>
      <c r="L6830" s="17" t="str">
        <f t="shared" si="556"/>
        <v>16/10/2021 17:30</v>
      </c>
      <c r="M6830" s="4">
        <v>44486</v>
      </c>
      <c r="N6830" s="3" t="s">
        <v>428</v>
      </c>
      <c r="O6830" s="17" t="str">
        <f t="shared" si="557"/>
        <v>17/10/2021 10:20</v>
      </c>
      <c r="P6830" s="24">
        <f t="shared" si="558"/>
        <v>0.70138888889050577</v>
      </c>
      <c r="Q6830" s="28">
        <v>0</v>
      </c>
      <c r="R6830" s="27">
        <f t="shared" si="559"/>
        <v>1010.0000000023283</v>
      </c>
      <c r="S6830" s="3" t="s">
        <v>4</v>
      </c>
      <c r="T6830" s="3" t="s">
        <v>7004</v>
      </c>
      <c r="U6830" s="3" t="s">
        <v>4</v>
      </c>
      <c r="V6830" s="3" t="s">
        <v>7022</v>
      </c>
      <c r="W6830" s="5">
        <v>0</v>
      </c>
      <c r="X6830" s="5">
        <v>0</v>
      </c>
      <c r="Y6830" s="5">
        <v>0</v>
      </c>
      <c r="Z6830" s="5">
        <v>0.5</v>
      </c>
      <c r="AA6830" s="5">
        <v>0</v>
      </c>
      <c r="AB6830" s="5">
        <v>0</v>
      </c>
      <c r="AC6830" s="5">
        <v>0</v>
      </c>
      <c r="AD6830" s="5">
        <v>0</v>
      </c>
      <c r="AE6830" s="2">
        <v>8</v>
      </c>
      <c r="AF6830" s="2">
        <v>0</v>
      </c>
      <c r="AG6830" s="2">
        <v>0</v>
      </c>
      <c r="AH6830" s="2">
        <v>0</v>
      </c>
      <c r="AI6830" s="2">
        <v>0</v>
      </c>
      <c r="AJ6830" s="2">
        <v>3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</row>
    <row r="6831" spans="1:46" x14ac:dyDescent="0.2">
      <c r="A6831" s="2">
        <v>1637420</v>
      </c>
      <c r="B6831" s="2">
        <v>824923</v>
      </c>
      <c r="C6831" s="10">
        <v>24.544893328952199</v>
      </c>
      <c r="D6831" s="10">
        <v>35.299706972221003</v>
      </c>
      <c r="E6831" s="19" t="s">
        <v>7023</v>
      </c>
      <c r="F6831" s="46">
        <f>INDEX(Δεδομένα!$P:$P,MATCH('2021'!E6831,Δεδομένα!$O:$O,0))</f>
        <v>223</v>
      </c>
      <c r="G6831" s="49" t="s">
        <v>6951</v>
      </c>
      <c r="H6831" s="51" t="str">
        <f>INDEX(Δεδομένα!B$1:B$51,MATCH('2021'!G6831,Δεδομένα!A$1:A$51,0))</f>
        <v>ΚΡΗΤΗΣ</v>
      </c>
      <c r="I6831" s="53">
        <f>INDEX(Δεδομένα!E$1:E$13,MATCH('2021'!H6831,Δεδομένα!D$1:D$13,0))</f>
        <v>12</v>
      </c>
      <c r="J6831" s="4">
        <v>44238</v>
      </c>
      <c r="K6831" s="3" t="s">
        <v>552</v>
      </c>
      <c r="L6831" s="17" t="str">
        <f t="shared" si="556"/>
        <v>11/02/2021 13:00</v>
      </c>
      <c r="M6831" s="4">
        <v>44238</v>
      </c>
      <c r="N6831" s="3" t="s">
        <v>383</v>
      </c>
      <c r="O6831" s="17" t="str">
        <f t="shared" si="557"/>
        <v>11/02/2021 15:36</v>
      </c>
      <c r="P6831" s="24">
        <f t="shared" si="558"/>
        <v>0.10833333333721384</v>
      </c>
      <c r="Q6831" s="28">
        <v>0</v>
      </c>
      <c r="R6831" s="27">
        <f t="shared" si="559"/>
        <v>156.00000000558794</v>
      </c>
      <c r="S6831" s="3" t="s">
        <v>4</v>
      </c>
      <c r="T6831" s="3" t="s">
        <v>6952</v>
      </c>
      <c r="U6831" s="3" t="s">
        <v>4</v>
      </c>
      <c r="V6831" s="3" t="s">
        <v>7024</v>
      </c>
      <c r="W6831" s="5">
        <v>0</v>
      </c>
      <c r="X6831" s="5">
        <v>1</v>
      </c>
      <c r="Y6831" s="5">
        <v>0</v>
      </c>
      <c r="Z6831" s="5">
        <v>0</v>
      </c>
      <c r="AA6831" s="5">
        <v>0</v>
      </c>
      <c r="AB6831" s="5">
        <v>0.5</v>
      </c>
      <c r="AC6831" s="5">
        <v>0</v>
      </c>
      <c r="AD6831" s="5">
        <v>0</v>
      </c>
      <c r="AE6831" s="2">
        <v>2</v>
      </c>
      <c r="AF6831" s="2">
        <v>0</v>
      </c>
      <c r="AG6831" s="2">
        <v>0</v>
      </c>
      <c r="AH6831" s="2">
        <v>0</v>
      </c>
      <c r="AI6831" s="2">
        <v>0</v>
      </c>
      <c r="AJ6831" s="2">
        <v>1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 t="s">
        <v>4</v>
      </c>
      <c r="AT6831" s="2" t="s">
        <v>4</v>
      </c>
    </row>
    <row r="6832" spans="1:46" x14ac:dyDescent="0.2">
      <c r="A6832" s="2">
        <v>1637437</v>
      </c>
      <c r="B6832" s="2">
        <v>824965</v>
      </c>
      <c r="C6832" s="10">
        <v>24.653247356895001</v>
      </c>
      <c r="D6832" s="10">
        <v>35.249059241799699</v>
      </c>
      <c r="E6832" s="19" t="s">
        <v>7023</v>
      </c>
      <c r="F6832" s="46">
        <f>INDEX(Δεδομένα!$P:$P,MATCH('2021'!E6832,Δεδομένα!$O:$O,0))</f>
        <v>223</v>
      </c>
      <c r="G6832" s="49" t="s">
        <v>6951</v>
      </c>
      <c r="H6832" s="51" t="str">
        <f>INDEX(Δεδομένα!B$1:B$51,MATCH('2021'!G6832,Δεδομένα!A$1:A$51,0))</f>
        <v>ΚΡΗΤΗΣ</v>
      </c>
      <c r="I6832" s="53">
        <f>INDEX(Δεδομένα!E$1:E$13,MATCH('2021'!H6832,Δεδομένα!D$1:D$13,0))</f>
        <v>12</v>
      </c>
      <c r="J6832" s="4">
        <v>44238</v>
      </c>
      <c r="K6832" s="3" t="s">
        <v>1809</v>
      </c>
      <c r="L6832" s="17" t="str">
        <f t="shared" si="556"/>
        <v>11/02/2021 16:26</v>
      </c>
      <c r="M6832" s="4">
        <v>44238</v>
      </c>
      <c r="N6832" s="3" t="s">
        <v>79</v>
      </c>
      <c r="O6832" s="17" t="str">
        <f t="shared" si="557"/>
        <v>11/02/2021 19:10</v>
      </c>
      <c r="P6832" s="24">
        <f t="shared" si="558"/>
        <v>0.11388888888905058</v>
      </c>
      <c r="Q6832" s="28">
        <v>0</v>
      </c>
      <c r="R6832" s="27">
        <f t="shared" si="559"/>
        <v>164.00000000023283</v>
      </c>
      <c r="S6832" s="3" t="s">
        <v>4</v>
      </c>
      <c r="T6832" s="3" t="s">
        <v>6978</v>
      </c>
      <c r="U6832" s="3" t="s">
        <v>4</v>
      </c>
      <c r="V6832" s="3" t="s">
        <v>7025</v>
      </c>
      <c r="W6832" s="5">
        <v>0</v>
      </c>
      <c r="X6832" s="5">
        <v>1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2">
        <v>2</v>
      </c>
      <c r="AF6832" s="2">
        <v>0</v>
      </c>
      <c r="AG6832" s="2">
        <v>0</v>
      </c>
      <c r="AH6832" s="2">
        <v>0</v>
      </c>
      <c r="AI6832" s="2">
        <v>0</v>
      </c>
      <c r="AJ6832" s="2">
        <v>1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  <c r="AS6832" s="2" t="s">
        <v>4</v>
      </c>
      <c r="AT6832" s="2" t="s">
        <v>4</v>
      </c>
    </row>
    <row r="6833" spans="1:46" x14ac:dyDescent="0.2">
      <c r="A6833" s="2">
        <v>1637423</v>
      </c>
      <c r="B6833" s="2">
        <v>825205</v>
      </c>
      <c r="C6833" s="10">
        <v>24.543859401756301</v>
      </c>
      <c r="D6833" s="10">
        <v>35.299535767542999</v>
      </c>
      <c r="E6833" s="19" t="s">
        <v>7023</v>
      </c>
      <c r="F6833" s="46">
        <f>INDEX(Δεδομένα!$P:$P,MATCH('2021'!E6833,Δεδομένα!$O:$O,0))</f>
        <v>223</v>
      </c>
      <c r="G6833" s="49" t="s">
        <v>6951</v>
      </c>
      <c r="H6833" s="51" t="str">
        <f>INDEX(Δεδομένα!B$1:B$51,MATCH('2021'!G6833,Δεδομένα!A$1:A$51,0))</f>
        <v>ΚΡΗΤΗΣ</v>
      </c>
      <c r="I6833" s="53">
        <f>INDEX(Δεδομένα!E$1:E$13,MATCH('2021'!H6833,Δεδομένα!D$1:D$13,0))</f>
        <v>12</v>
      </c>
      <c r="J6833" s="4">
        <v>44239</v>
      </c>
      <c r="K6833" s="3" t="s">
        <v>499</v>
      </c>
      <c r="L6833" s="17" t="str">
        <f t="shared" si="556"/>
        <v>12/02/2021 15:10</v>
      </c>
      <c r="M6833" s="4">
        <v>44239</v>
      </c>
      <c r="N6833" s="3" t="s">
        <v>79</v>
      </c>
      <c r="O6833" s="17" t="str">
        <f t="shared" si="557"/>
        <v>12/02/2021 19:10</v>
      </c>
      <c r="P6833" s="24">
        <f t="shared" si="558"/>
        <v>0.16666666666424135</v>
      </c>
      <c r="Q6833" s="28">
        <v>0</v>
      </c>
      <c r="R6833" s="27">
        <f t="shared" si="559"/>
        <v>239.99999999650754</v>
      </c>
      <c r="S6833" s="3" t="s">
        <v>4</v>
      </c>
      <c r="T6833" s="3" t="s">
        <v>6952</v>
      </c>
      <c r="U6833" s="3" t="s">
        <v>4</v>
      </c>
      <c r="V6833" s="3" t="s">
        <v>7024</v>
      </c>
      <c r="W6833" s="5">
        <v>0</v>
      </c>
      <c r="X6833" s="5">
        <v>0.1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2">
        <v>2</v>
      </c>
      <c r="AF6833" s="2">
        <v>0</v>
      </c>
      <c r="AG6833" s="2">
        <v>0</v>
      </c>
      <c r="AH6833" s="2">
        <v>0</v>
      </c>
      <c r="AI6833" s="2">
        <v>0</v>
      </c>
      <c r="AJ6833" s="2">
        <v>1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 t="s">
        <v>4</v>
      </c>
      <c r="AT6833" s="2" t="s">
        <v>4</v>
      </c>
    </row>
    <row r="6834" spans="1:46" x14ac:dyDescent="0.2">
      <c r="A6834" s="2">
        <v>1696151</v>
      </c>
      <c r="B6834" s="2">
        <v>890692</v>
      </c>
      <c r="C6834" s="10">
        <v>24.693213473270099</v>
      </c>
      <c r="D6834" s="10">
        <v>35.222094017660602</v>
      </c>
      <c r="E6834" s="19" t="s">
        <v>7023</v>
      </c>
      <c r="F6834" s="46">
        <f>INDEX(Δεδομένα!$P:$P,MATCH('2021'!E6834,Δεδομένα!$O:$O,0))</f>
        <v>223</v>
      </c>
      <c r="G6834" s="49" t="s">
        <v>6951</v>
      </c>
      <c r="H6834" s="51" t="str">
        <f>INDEX(Δεδομένα!B$1:B$51,MATCH('2021'!G6834,Δεδομένα!A$1:A$51,0))</f>
        <v>ΚΡΗΤΗΣ</v>
      </c>
      <c r="I6834" s="53">
        <f>INDEX(Δεδομένα!E$1:E$13,MATCH('2021'!H6834,Δεδομένα!D$1:D$13,0))</f>
        <v>12</v>
      </c>
      <c r="J6834" s="4">
        <v>44451</v>
      </c>
      <c r="K6834" s="3" t="s">
        <v>498</v>
      </c>
      <c r="L6834" s="17" t="str">
        <f t="shared" si="556"/>
        <v>12/09/2021 13:35</v>
      </c>
      <c r="M6834" s="4">
        <v>44451</v>
      </c>
      <c r="N6834" s="3" t="s">
        <v>522</v>
      </c>
      <c r="O6834" s="17" t="str">
        <f t="shared" si="557"/>
        <v>12/09/2021 15:15</v>
      </c>
      <c r="P6834" s="24">
        <f t="shared" si="558"/>
        <v>6.9444444445252884E-2</v>
      </c>
      <c r="Q6834" s="28">
        <v>0</v>
      </c>
      <c r="R6834" s="27">
        <f t="shared" si="559"/>
        <v>100.00000000116415</v>
      </c>
      <c r="S6834" s="3" t="s">
        <v>4</v>
      </c>
      <c r="T6834" s="3" t="s">
        <v>6952</v>
      </c>
      <c r="U6834" s="3" t="s">
        <v>4</v>
      </c>
      <c r="V6834" s="3" t="s">
        <v>7027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0.3</v>
      </c>
      <c r="AC6834" s="5">
        <v>0</v>
      </c>
      <c r="AD6834" s="5">
        <v>0</v>
      </c>
      <c r="AE6834" s="2">
        <v>4</v>
      </c>
      <c r="AF6834" s="2">
        <v>0</v>
      </c>
      <c r="AG6834" s="2">
        <v>0</v>
      </c>
      <c r="AH6834" s="2">
        <v>0</v>
      </c>
      <c r="AI6834" s="2">
        <v>0</v>
      </c>
      <c r="AJ6834" s="2">
        <v>2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</row>
    <row r="6835" spans="1:46" x14ac:dyDescent="0.2">
      <c r="A6835" s="2">
        <v>1700287</v>
      </c>
      <c r="B6835" s="2">
        <v>895776</v>
      </c>
      <c r="C6835" s="10">
        <v>24.571065768971</v>
      </c>
      <c r="D6835" s="10">
        <v>35.250795949499803</v>
      </c>
      <c r="E6835" s="19" t="s">
        <v>7023</v>
      </c>
      <c r="F6835" s="46">
        <f>INDEX(Δεδομένα!$P:$P,MATCH('2021'!E6835,Δεδομένα!$O:$O,0))</f>
        <v>223</v>
      </c>
      <c r="G6835" s="49" t="s">
        <v>6951</v>
      </c>
      <c r="H6835" s="51" t="str">
        <f>INDEX(Δεδομένα!B$1:B$51,MATCH('2021'!G6835,Δεδομένα!A$1:A$51,0))</f>
        <v>ΚΡΗΤΗΣ</v>
      </c>
      <c r="I6835" s="53">
        <f>INDEX(Δεδομένα!E$1:E$13,MATCH('2021'!H6835,Δεδομένα!D$1:D$13,0))</f>
        <v>12</v>
      </c>
      <c r="J6835" s="4">
        <v>44470</v>
      </c>
      <c r="K6835" s="3" t="s">
        <v>85</v>
      </c>
      <c r="L6835" s="17" t="str">
        <f t="shared" si="556"/>
        <v>01/10/2021 21:48</v>
      </c>
      <c r="M6835" s="4">
        <v>44471</v>
      </c>
      <c r="N6835" s="3" t="s">
        <v>39</v>
      </c>
      <c r="O6835" s="17" t="str">
        <f t="shared" si="557"/>
        <v>02/10/2021 14:40</v>
      </c>
      <c r="P6835" s="24">
        <f t="shared" si="558"/>
        <v>0.70277777777664596</v>
      </c>
      <c r="Q6835" s="28">
        <v>0</v>
      </c>
      <c r="R6835" s="27">
        <f t="shared" si="559"/>
        <v>1011.9999999983702</v>
      </c>
      <c r="S6835" s="3" t="s">
        <v>4</v>
      </c>
      <c r="T6835" s="3" t="s">
        <v>6978</v>
      </c>
      <c r="U6835" s="3" t="s">
        <v>4</v>
      </c>
      <c r="V6835" s="3" t="s">
        <v>7028</v>
      </c>
      <c r="W6835" s="5">
        <v>0</v>
      </c>
      <c r="X6835" s="5">
        <v>2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2">
        <v>12</v>
      </c>
      <c r="AF6835" s="2">
        <v>0</v>
      </c>
      <c r="AG6835" s="2">
        <v>0</v>
      </c>
      <c r="AH6835" s="2">
        <v>0</v>
      </c>
      <c r="AI6835" s="2">
        <v>0</v>
      </c>
      <c r="AJ6835" s="2">
        <v>6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</row>
    <row r="6836" spans="1:46" x14ac:dyDescent="0.2">
      <c r="A6836" s="2">
        <v>1704481</v>
      </c>
      <c r="B6836" s="2">
        <v>899307</v>
      </c>
      <c r="C6836" s="10">
        <v>24.774182145132801</v>
      </c>
      <c r="D6836" s="10">
        <v>35.162480122472303</v>
      </c>
      <c r="E6836" s="19" t="s">
        <v>7023</v>
      </c>
      <c r="F6836" s="46">
        <f>INDEX(Δεδομένα!$P:$P,MATCH('2021'!E6836,Δεδομένα!$O:$O,0))</f>
        <v>223</v>
      </c>
      <c r="G6836" s="49" t="s">
        <v>6951</v>
      </c>
      <c r="H6836" s="51" t="str">
        <f>INDEX(Δεδομένα!B$1:B$51,MATCH('2021'!G6836,Δεδομένα!A$1:A$51,0))</f>
        <v>ΚΡΗΤΗΣ</v>
      </c>
      <c r="I6836" s="53">
        <f>INDEX(Δεδομένα!E$1:E$13,MATCH('2021'!H6836,Δεδομένα!D$1:D$13,0))</f>
        <v>12</v>
      </c>
      <c r="J6836" s="4">
        <v>44482</v>
      </c>
      <c r="K6836" s="3" t="s">
        <v>697</v>
      </c>
      <c r="L6836" s="17" t="str">
        <f t="shared" si="556"/>
        <v>13/10/2021 17:40</v>
      </c>
      <c r="M6836" s="4">
        <v>44482</v>
      </c>
      <c r="N6836" s="3" t="s">
        <v>13</v>
      </c>
      <c r="O6836" s="17" t="str">
        <f t="shared" si="557"/>
        <v>13/10/2021 18:50</v>
      </c>
      <c r="P6836" s="24">
        <f t="shared" si="558"/>
        <v>4.8611111109494232E-2</v>
      </c>
      <c r="Q6836" s="28">
        <v>0</v>
      </c>
      <c r="R6836" s="27">
        <f t="shared" si="559"/>
        <v>69.999999997671694</v>
      </c>
      <c r="S6836" s="3" t="s">
        <v>4</v>
      </c>
      <c r="T6836" s="3" t="s">
        <v>6978</v>
      </c>
      <c r="U6836" s="3" t="s">
        <v>3759</v>
      </c>
      <c r="V6836" s="3" t="s">
        <v>7029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0.1</v>
      </c>
      <c r="AC6836" s="5">
        <v>0</v>
      </c>
      <c r="AD6836" s="5">
        <v>0</v>
      </c>
      <c r="AE6836" s="2">
        <v>2</v>
      </c>
      <c r="AF6836" s="2">
        <v>0</v>
      </c>
      <c r="AG6836" s="2">
        <v>0</v>
      </c>
      <c r="AH6836" s="2">
        <v>0</v>
      </c>
      <c r="AI6836" s="2">
        <v>0</v>
      </c>
      <c r="AJ6836" s="2">
        <v>1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</row>
    <row r="6837" spans="1:46" x14ac:dyDescent="0.2">
      <c r="A6837" s="2">
        <v>1706416</v>
      </c>
      <c r="B6837" s="2">
        <v>902641</v>
      </c>
      <c r="C6837" s="10">
        <v>24.5691405660769</v>
      </c>
      <c r="D6837" s="10">
        <v>35.215850661562897</v>
      </c>
      <c r="E6837" s="19" t="s">
        <v>7023</v>
      </c>
      <c r="F6837" s="46">
        <f>INDEX(Δεδομένα!$P:$P,MATCH('2021'!E6837,Δεδομένα!$O:$O,0))</f>
        <v>223</v>
      </c>
      <c r="G6837" s="49" t="s">
        <v>6951</v>
      </c>
      <c r="H6837" s="51" t="str">
        <f>INDEX(Δεδομένα!B$1:B$51,MATCH('2021'!G6837,Δεδομένα!A$1:A$51,0))</f>
        <v>ΚΡΗΤΗΣ</v>
      </c>
      <c r="I6837" s="53">
        <f>INDEX(Δεδομένα!E$1:E$13,MATCH('2021'!H6837,Δεδομένα!D$1:D$13,0))</f>
        <v>12</v>
      </c>
      <c r="J6837" s="4">
        <v>44488</v>
      </c>
      <c r="K6837" s="3" t="s">
        <v>43</v>
      </c>
      <c r="L6837" s="17" t="str">
        <f t="shared" si="556"/>
        <v>19/10/2021 21:30</v>
      </c>
      <c r="M6837" s="4">
        <v>44488</v>
      </c>
      <c r="N6837" s="3" t="s">
        <v>2384</v>
      </c>
      <c r="O6837" s="17" t="str">
        <f t="shared" si="557"/>
        <v>19/10/2021 22:55</v>
      </c>
      <c r="P6837" s="24">
        <f t="shared" si="558"/>
        <v>5.9027777773735579E-2</v>
      </c>
      <c r="Q6837" s="28">
        <v>0</v>
      </c>
      <c r="R6837" s="27">
        <f t="shared" si="559"/>
        <v>84.999999994179234</v>
      </c>
      <c r="S6837" s="3" t="s">
        <v>4</v>
      </c>
      <c r="T6837" s="3" t="s">
        <v>6978</v>
      </c>
      <c r="U6837" s="3" t="s">
        <v>2076</v>
      </c>
      <c r="V6837" s="3" t="s">
        <v>7030</v>
      </c>
      <c r="W6837" s="5">
        <v>0</v>
      </c>
      <c r="X6837" s="5">
        <v>0</v>
      </c>
      <c r="Y6837" s="5">
        <v>0</v>
      </c>
      <c r="Z6837" s="5">
        <v>0.1</v>
      </c>
      <c r="AA6837" s="5">
        <v>0</v>
      </c>
      <c r="AB6837" s="5">
        <v>0</v>
      </c>
      <c r="AC6837" s="5">
        <v>0</v>
      </c>
      <c r="AD6837" s="5">
        <v>0</v>
      </c>
      <c r="AE6837" s="2">
        <v>6</v>
      </c>
      <c r="AF6837" s="2">
        <v>0</v>
      </c>
      <c r="AG6837" s="2">
        <v>0</v>
      </c>
      <c r="AH6837" s="2">
        <v>0</v>
      </c>
      <c r="AI6837" s="2">
        <v>0</v>
      </c>
      <c r="AJ6837" s="2">
        <v>2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</row>
    <row r="6838" spans="1:46" x14ac:dyDescent="0.2">
      <c r="A6838" s="2">
        <v>1708951</v>
      </c>
      <c r="B6838" s="2">
        <v>903558</v>
      </c>
      <c r="D6838" s="2"/>
      <c r="E6838" s="19" t="s">
        <v>7023</v>
      </c>
      <c r="F6838" s="46">
        <f>INDEX(Δεδομένα!$P:$P,MATCH('2021'!E6838,Δεδομένα!$O:$O,0))</f>
        <v>223</v>
      </c>
      <c r="G6838" s="49" t="s">
        <v>6951</v>
      </c>
      <c r="H6838" s="51" t="str">
        <f>INDEX(Δεδομένα!B$1:B$51,MATCH('2021'!G6838,Δεδομένα!A$1:A$51,0))</f>
        <v>ΚΡΗΤΗΣ</v>
      </c>
      <c r="I6838" s="53">
        <f>INDEX(Δεδομένα!E$1:E$13,MATCH('2021'!H6838,Δεδομένα!D$1:D$13,0))</f>
        <v>12</v>
      </c>
      <c r="J6838" s="4">
        <v>44492</v>
      </c>
      <c r="K6838" s="3" t="s">
        <v>1461</v>
      </c>
      <c r="L6838" s="17" t="str">
        <f t="shared" si="556"/>
        <v>23/10/2021 13:08</v>
      </c>
      <c r="M6838" s="4">
        <v>44492</v>
      </c>
      <c r="N6838" s="3" t="s">
        <v>224</v>
      </c>
      <c r="O6838" s="17" t="str">
        <f t="shared" si="557"/>
        <v>23/10/2021 13:38</v>
      </c>
      <c r="P6838" s="24">
        <f t="shared" si="558"/>
        <v>2.0833333335758653E-2</v>
      </c>
      <c r="Q6838" s="28">
        <v>0</v>
      </c>
      <c r="R6838" s="27">
        <f t="shared" si="559"/>
        <v>30.00000000349246</v>
      </c>
      <c r="S6838" s="3" t="s">
        <v>4</v>
      </c>
      <c r="T6838" s="3" t="s">
        <v>6978</v>
      </c>
      <c r="U6838" s="3" t="s">
        <v>2076</v>
      </c>
      <c r="V6838" s="3" t="s">
        <v>7031</v>
      </c>
      <c r="W6838" s="5">
        <v>0</v>
      </c>
      <c r="X6838" s="5">
        <v>0</v>
      </c>
      <c r="Y6838" s="5">
        <v>0</v>
      </c>
      <c r="Z6838" s="5">
        <v>0.3</v>
      </c>
      <c r="AA6838" s="5">
        <v>0</v>
      </c>
      <c r="AB6838" s="5">
        <v>0</v>
      </c>
      <c r="AC6838" s="5">
        <v>0</v>
      </c>
      <c r="AD6838" s="5">
        <v>0</v>
      </c>
      <c r="AE6838" s="2">
        <v>2</v>
      </c>
      <c r="AF6838" s="2">
        <v>0</v>
      </c>
      <c r="AG6838" s="2">
        <v>0</v>
      </c>
      <c r="AH6838" s="2">
        <v>0</v>
      </c>
      <c r="AI6838" s="2">
        <v>0</v>
      </c>
      <c r="AJ6838" s="2">
        <v>1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</row>
    <row r="6839" spans="1:46" x14ac:dyDescent="0.2">
      <c r="A6839" s="2">
        <v>1712048</v>
      </c>
      <c r="B6839" s="2">
        <v>906785</v>
      </c>
      <c r="C6839" s="10">
        <v>24.582956276292599</v>
      </c>
      <c r="D6839" s="10">
        <v>35.220429390003297</v>
      </c>
      <c r="E6839" s="19" t="s">
        <v>7023</v>
      </c>
      <c r="F6839" s="46">
        <f>INDEX(Δεδομένα!$P:$P,MATCH('2021'!E6839,Δεδομένα!$O:$O,0))</f>
        <v>223</v>
      </c>
      <c r="G6839" s="49" t="s">
        <v>6951</v>
      </c>
      <c r="H6839" s="51" t="str">
        <f>INDEX(Δεδομένα!B$1:B$51,MATCH('2021'!G6839,Δεδομένα!A$1:A$51,0))</f>
        <v>ΚΡΗΤΗΣ</v>
      </c>
      <c r="I6839" s="53">
        <f>INDEX(Δεδομένα!E$1:E$13,MATCH('2021'!H6839,Δεδομένα!D$1:D$13,0))</f>
        <v>12</v>
      </c>
      <c r="J6839" s="4">
        <v>44505</v>
      </c>
      <c r="K6839" s="3" t="s">
        <v>544</v>
      </c>
      <c r="L6839" s="17" t="str">
        <f t="shared" si="556"/>
        <v>05/11/2021 11:50</v>
      </c>
      <c r="M6839" s="4">
        <v>44505</v>
      </c>
      <c r="N6839" s="3" t="s">
        <v>552</v>
      </c>
      <c r="O6839" s="17" t="str">
        <f t="shared" si="557"/>
        <v>05/11/2021 13:00</v>
      </c>
      <c r="P6839" s="24">
        <f t="shared" si="558"/>
        <v>4.8611111109494232E-2</v>
      </c>
      <c r="Q6839" s="28">
        <v>0</v>
      </c>
      <c r="R6839" s="27">
        <f t="shared" si="559"/>
        <v>69.999999997671694</v>
      </c>
      <c r="S6839" s="3" t="s">
        <v>4</v>
      </c>
      <c r="T6839" s="3" t="s">
        <v>6978</v>
      </c>
      <c r="U6839" s="3" t="s">
        <v>2076</v>
      </c>
      <c r="V6839" s="3" t="s">
        <v>7030</v>
      </c>
      <c r="W6839" s="5">
        <v>0</v>
      </c>
      <c r="X6839" s="5">
        <v>0</v>
      </c>
      <c r="Y6839" s="5">
        <v>0</v>
      </c>
      <c r="Z6839" s="5">
        <v>0.3</v>
      </c>
      <c r="AA6839" s="5">
        <v>0</v>
      </c>
      <c r="AB6839" s="5">
        <v>0</v>
      </c>
      <c r="AC6839" s="5">
        <v>0</v>
      </c>
      <c r="AD6839" s="5">
        <v>0</v>
      </c>
      <c r="AE6839" s="2">
        <v>2</v>
      </c>
      <c r="AF6839" s="2">
        <v>0</v>
      </c>
      <c r="AG6839" s="2">
        <v>0</v>
      </c>
      <c r="AH6839" s="2">
        <v>0</v>
      </c>
      <c r="AI6839" s="2">
        <v>0</v>
      </c>
      <c r="AJ6839" s="2">
        <v>1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</row>
    <row r="6840" spans="1:46" x14ac:dyDescent="0.2">
      <c r="A6840" s="2">
        <v>1712049</v>
      </c>
      <c r="B6840" s="2">
        <v>907336</v>
      </c>
      <c r="C6840" s="10">
        <v>24.653426262256001</v>
      </c>
      <c r="D6840" s="10">
        <v>35.244545111873599</v>
      </c>
      <c r="E6840" s="19" t="s">
        <v>7023</v>
      </c>
      <c r="F6840" s="46">
        <f>INDEX(Δεδομένα!$P:$P,MATCH('2021'!E6840,Δεδομένα!$O:$O,0))</f>
        <v>223</v>
      </c>
      <c r="G6840" s="49" t="s">
        <v>6951</v>
      </c>
      <c r="H6840" s="51" t="str">
        <f>INDEX(Δεδομένα!B$1:B$51,MATCH('2021'!G6840,Δεδομένα!A$1:A$51,0))</f>
        <v>ΚΡΗΤΗΣ</v>
      </c>
      <c r="I6840" s="53">
        <f>INDEX(Δεδομένα!E$1:E$13,MATCH('2021'!H6840,Δεδομένα!D$1:D$13,0))</f>
        <v>12</v>
      </c>
      <c r="J6840" s="4">
        <v>44507</v>
      </c>
      <c r="K6840" s="3" t="s">
        <v>555</v>
      </c>
      <c r="L6840" s="17" t="str">
        <f t="shared" si="556"/>
        <v>07/11/2021 13:30</v>
      </c>
      <c r="M6840" s="4">
        <v>44507</v>
      </c>
      <c r="N6840" s="3" t="s">
        <v>35</v>
      </c>
      <c r="O6840" s="17" t="str">
        <f t="shared" si="557"/>
        <v>07/11/2021 14:50</v>
      </c>
      <c r="P6840" s="24">
        <f t="shared" si="558"/>
        <v>5.5555555554747116E-2</v>
      </c>
      <c r="Q6840" s="28">
        <v>0</v>
      </c>
      <c r="R6840" s="27">
        <f t="shared" si="559"/>
        <v>79.999999998835847</v>
      </c>
      <c r="S6840" s="3" t="s">
        <v>4</v>
      </c>
      <c r="T6840" s="3" t="s">
        <v>6978</v>
      </c>
      <c r="U6840" s="3" t="s">
        <v>4</v>
      </c>
      <c r="V6840" s="3" t="s">
        <v>7032</v>
      </c>
      <c r="W6840" s="5">
        <v>0</v>
      </c>
      <c r="X6840" s="5">
        <v>0</v>
      </c>
      <c r="Y6840" s="5">
        <v>0</v>
      </c>
      <c r="Z6840" s="5">
        <v>0.02</v>
      </c>
      <c r="AA6840" s="5">
        <v>0</v>
      </c>
      <c r="AB6840" s="5">
        <v>0.03</v>
      </c>
      <c r="AC6840" s="5">
        <v>0</v>
      </c>
      <c r="AD6840" s="5">
        <v>0</v>
      </c>
      <c r="AE6840" s="2">
        <v>2</v>
      </c>
      <c r="AF6840" s="2">
        <v>0</v>
      </c>
      <c r="AG6840" s="2">
        <v>0</v>
      </c>
      <c r="AH6840" s="2">
        <v>0</v>
      </c>
      <c r="AI6840" s="2">
        <v>0</v>
      </c>
      <c r="AJ6840" s="2">
        <v>1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</row>
    <row r="6841" spans="1:46" x14ac:dyDescent="0.2">
      <c r="A6841" s="2">
        <v>1712623</v>
      </c>
      <c r="B6841" s="2">
        <v>908842</v>
      </c>
      <c r="C6841" s="10">
        <v>24.631887368148799</v>
      </c>
      <c r="D6841" s="10">
        <v>35.252869195585902</v>
      </c>
      <c r="E6841" s="19" t="s">
        <v>7023</v>
      </c>
      <c r="F6841" s="46">
        <f>INDEX(Δεδομένα!$P:$P,MATCH('2021'!E6841,Δεδομένα!$O:$O,0))</f>
        <v>223</v>
      </c>
      <c r="G6841" s="49" t="s">
        <v>6951</v>
      </c>
      <c r="H6841" s="51" t="str">
        <f>INDEX(Δεδομένα!B$1:B$51,MATCH('2021'!G6841,Δεδομένα!A$1:A$51,0))</f>
        <v>ΚΡΗΤΗΣ</v>
      </c>
      <c r="I6841" s="53">
        <f>INDEX(Δεδομένα!E$1:E$13,MATCH('2021'!H6841,Δεδομένα!D$1:D$13,0))</f>
        <v>12</v>
      </c>
      <c r="J6841" s="4">
        <v>44513</v>
      </c>
      <c r="K6841" s="3" t="s">
        <v>712</v>
      </c>
      <c r="L6841" s="17" t="str">
        <f t="shared" si="556"/>
        <v>13/11/2021 18:30</v>
      </c>
      <c r="M6841" s="4">
        <v>44513</v>
      </c>
      <c r="N6841" s="3" t="s">
        <v>1652</v>
      </c>
      <c r="O6841" s="17" t="str">
        <f t="shared" si="557"/>
        <v>13/11/2021 20:14</v>
      </c>
      <c r="P6841" s="24">
        <f t="shared" si="558"/>
        <v>7.2222222217533272E-2</v>
      </c>
      <c r="Q6841" s="28">
        <v>0</v>
      </c>
      <c r="R6841" s="27">
        <f t="shared" si="559"/>
        <v>103.99999999324791</v>
      </c>
      <c r="S6841" s="3" t="s">
        <v>4</v>
      </c>
      <c r="T6841" s="3" t="s">
        <v>6978</v>
      </c>
      <c r="U6841" s="3" t="s">
        <v>4</v>
      </c>
      <c r="V6841" s="3" t="s">
        <v>7033</v>
      </c>
      <c r="W6841" s="5">
        <v>0</v>
      </c>
      <c r="X6841" s="5">
        <v>0</v>
      </c>
      <c r="Y6841" s="5">
        <v>0</v>
      </c>
      <c r="Z6841" s="5">
        <v>0.01</v>
      </c>
      <c r="AA6841" s="5">
        <v>0</v>
      </c>
      <c r="AB6841" s="5">
        <v>0</v>
      </c>
      <c r="AC6841" s="5">
        <v>0</v>
      </c>
      <c r="AD6841" s="5">
        <v>0</v>
      </c>
      <c r="AE6841" s="2">
        <v>2</v>
      </c>
      <c r="AF6841" s="2">
        <v>0</v>
      </c>
      <c r="AG6841" s="2">
        <v>0</v>
      </c>
      <c r="AH6841" s="2">
        <v>0</v>
      </c>
      <c r="AI6841" s="2">
        <v>0</v>
      </c>
      <c r="AJ6841" s="2">
        <v>1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</row>
    <row r="6842" spans="1:46" x14ac:dyDescent="0.2">
      <c r="A6842" s="2">
        <v>1716169</v>
      </c>
      <c r="B6842" s="2">
        <v>912665</v>
      </c>
      <c r="C6842" s="10">
        <v>24.5908573073825</v>
      </c>
      <c r="D6842" s="10">
        <v>35.2636089393067</v>
      </c>
      <c r="E6842" s="19" t="s">
        <v>7023</v>
      </c>
      <c r="F6842" s="46">
        <f>INDEX(Δεδομένα!$P:$P,MATCH('2021'!E6842,Δεδομένα!$O:$O,0))</f>
        <v>223</v>
      </c>
      <c r="G6842" s="49" t="s">
        <v>6951</v>
      </c>
      <c r="H6842" s="51" t="str">
        <f>INDEX(Δεδομένα!B$1:B$51,MATCH('2021'!G6842,Δεδομένα!A$1:A$51,0))</f>
        <v>ΚΡΗΤΗΣ</v>
      </c>
      <c r="I6842" s="53">
        <f>INDEX(Δεδομένα!E$1:E$13,MATCH('2021'!H6842,Δεδομένα!D$1:D$13,0))</f>
        <v>12</v>
      </c>
      <c r="J6842" s="4">
        <v>44528</v>
      </c>
      <c r="K6842" s="3" t="s">
        <v>365</v>
      </c>
      <c r="L6842" s="17" t="str">
        <f t="shared" si="556"/>
        <v>28/11/2021 13:50</v>
      </c>
      <c r="M6842" s="4">
        <v>44529</v>
      </c>
      <c r="N6842" s="3" t="s">
        <v>3650</v>
      </c>
      <c r="O6842" s="17" t="str">
        <f t="shared" si="557"/>
        <v>29/11/2021 13:12</v>
      </c>
      <c r="P6842" s="24">
        <f t="shared" si="558"/>
        <v>0.97361111111240461</v>
      </c>
      <c r="Q6842" s="28">
        <v>0</v>
      </c>
      <c r="R6842" s="27">
        <f t="shared" si="559"/>
        <v>1402.0000000018626</v>
      </c>
      <c r="S6842" s="3" t="s">
        <v>4</v>
      </c>
      <c r="T6842" s="3" t="s">
        <v>6978</v>
      </c>
      <c r="U6842" s="3" t="s">
        <v>6979</v>
      </c>
      <c r="V6842" s="3" t="s">
        <v>6979</v>
      </c>
      <c r="W6842" s="5">
        <v>0</v>
      </c>
      <c r="X6842" s="5">
        <v>0</v>
      </c>
      <c r="Y6842" s="5">
        <v>0</v>
      </c>
      <c r="Z6842" s="5">
        <v>5</v>
      </c>
      <c r="AA6842" s="5">
        <v>0</v>
      </c>
      <c r="AB6842" s="5">
        <v>0</v>
      </c>
      <c r="AC6842" s="5">
        <v>0</v>
      </c>
      <c r="AD6842" s="5">
        <v>0</v>
      </c>
      <c r="AE6842" s="2">
        <v>13</v>
      </c>
      <c r="AF6842" s="2">
        <v>0</v>
      </c>
      <c r="AG6842" s="2">
        <v>0</v>
      </c>
      <c r="AH6842" s="2">
        <v>0</v>
      </c>
      <c r="AI6842" s="2">
        <v>0</v>
      </c>
      <c r="AJ6842" s="2">
        <v>6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</row>
    <row r="6843" spans="1:46" x14ac:dyDescent="0.2">
      <c r="A6843" s="2">
        <v>1716159</v>
      </c>
      <c r="B6843" s="2">
        <v>912685</v>
      </c>
      <c r="C6843" s="10">
        <v>24.5775539409724</v>
      </c>
      <c r="D6843" s="10">
        <v>35.246300042652997</v>
      </c>
      <c r="E6843" s="19" t="s">
        <v>7023</v>
      </c>
      <c r="F6843" s="46">
        <f>INDEX(Δεδομένα!$P:$P,MATCH('2021'!E6843,Δεδομένα!$O:$O,0))</f>
        <v>223</v>
      </c>
      <c r="G6843" s="49" t="s">
        <v>6951</v>
      </c>
      <c r="H6843" s="51" t="str">
        <f>INDEX(Δεδομένα!B$1:B$51,MATCH('2021'!G6843,Δεδομένα!A$1:A$51,0))</f>
        <v>ΚΡΗΤΗΣ</v>
      </c>
      <c r="I6843" s="53">
        <f>INDEX(Δεδομένα!E$1:E$13,MATCH('2021'!H6843,Δεδομένα!D$1:D$13,0))</f>
        <v>12</v>
      </c>
      <c r="J6843" s="4">
        <v>44528</v>
      </c>
      <c r="K6843" s="3" t="s">
        <v>39</v>
      </c>
      <c r="L6843" s="17" t="str">
        <f t="shared" si="556"/>
        <v>28/11/2021 14:40</v>
      </c>
      <c r="M6843" s="4">
        <v>44529</v>
      </c>
      <c r="N6843" s="3" t="s">
        <v>490</v>
      </c>
      <c r="O6843" s="17" t="str">
        <f t="shared" si="557"/>
        <v>29/11/2021 16:00</v>
      </c>
      <c r="P6843" s="29">
        <f t="shared" si="558"/>
        <v>1.0555555555547471</v>
      </c>
      <c r="Q6843" s="30">
        <f>1*24</f>
        <v>24</v>
      </c>
      <c r="R6843" s="27">
        <f t="shared" si="559"/>
        <v>1519.9999999988358</v>
      </c>
      <c r="S6843" s="3" t="s">
        <v>4</v>
      </c>
      <c r="T6843" s="3" t="s">
        <v>6978</v>
      </c>
      <c r="U6843" s="3" t="s">
        <v>7026</v>
      </c>
      <c r="V6843" s="3" t="s">
        <v>7026</v>
      </c>
      <c r="W6843" s="5">
        <v>5</v>
      </c>
      <c r="X6843" s="5">
        <v>0</v>
      </c>
      <c r="Y6843" s="5">
        <v>0</v>
      </c>
      <c r="Z6843" s="5">
        <v>25</v>
      </c>
      <c r="AA6843" s="5">
        <v>0</v>
      </c>
      <c r="AB6843" s="5">
        <v>0</v>
      </c>
      <c r="AC6843" s="5">
        <v>0</v>
      </c>
      <c r="AD6843" s="5">
        <v>0</v>
      </c>
      <c r="AE6843" s="2">
        <v>17</v>
      </c>
      <c r="AF6843" s="2">
        <v>0</v>
      </c>
      <c r="AG6843" s="2">
        <v>0</v>
      </c>
      <c r="AH6843" s="2">
        <v>0</v>
      </c>
      <c r="AI6843" s="2">
        <v>0</v>
      </c>
      <c r="AJ6843" s="2">
        <v>8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</row>
    <row r="6844" spans="1:46" x14ac:dyDescent="0.2">
      <c r="A6844" s="2">
        <v>1716147</v>
      </c>
      <c r="B6844" s="2">
        <v>912938</v>
      </c>
      <c r="C6844" s="10">
        <v>24.620022462297499</v>
      </c>
      <c r="D6844" s="10">
        <v>35.253936149741001</v>
      </c>
      <c r="E6844" s="19" t="s">
        <v>7023</v>
      </c>
      <c r="F6844" s="46">
        <f>INDEX(Δεδομένα!$P:$P,MATCH('2021'!E6844,Δεδομένα!$O:$O,0))</f>
        <v>223</v>
      </c>
      <c r="G6844" s="49" t="s">
        <v>6951</v>
      </c>
      <c r="H6844" s="51" t="str">
        <f>INDEX(Δεδομένα!B$1:B$51,MATCH('2021'!G6844,Δεδομένα!A$1:A$51,0))</f>
        <v>ΚΡΗΤΗΣ</v>
      </c>
      <c r="I6844" s="53">
        <f>INDEX(Δεδομένα!E$1:E$13,MATCH('2021'!H6844,Δεδομένα!D$1:D$13,0))</f>
        <v>12</v>
      </c>
      <c r="J6844" s="4">
        <v>44529</v>
      </c>
      <c r="K6844" s="3" t="s">
        <v>127</v>
      </c>
      <c r="L6844" s="17" t="str">
        <f t="shared" si="556"/>
        <v>29/11/2021 11:40</v>
      </c>
      <c r="M6844" s="4">
        <v>44529</v>
      </c>
      <c r="N6844" s="3" t="s">
        <v>215</v>
      </c>
      <c r="O6844" s="17" t="str">
        <f t="shared" si="557"/>
        <v>29/11/2021 13:16</v>
      </c>
      <c r="P6844" s="24">
        <f t="shared" si="558"/>
        <v>6.6666666665696539E-2</v>
      </c>
      <c r="Q6844" s="28">
        <v>0</v>
      </c>
      <c r="R6844" s="27">
        <f t="shared" si="559"/>
        <v>95.999999998603016</v>
      </c>
      <c r="S6844" s="3" t="s">
        <v>4</v>
      </c>
      <c r="T6844" s="3" t="s">
        <v>6978</v>
      </c>
      <c r="U6844" s="3" t="s">
        <v>4207</v>
      </c>
      <c r="V6844" s="3" t="s">
        <v>7034</v>
      </c>
      <c r="W6844" s="5">
        <v>0</v>
      </c>
      <c r="X6844" s="5">
        <v>0</v>
      </c>
      <c r="Y6844" s="5">
        <v>0</v>
      </c>
      <c r="Z6844" s="5">
        <v>0.5</v>
      </c>
      <c r="AA6844" s="5">
        <v>0</v>
      </c>
      <c r="AB6844" s="5">
        <v>0</v>
      </c>
      <c r="AC6844" s="5">
        <v>0</v>
      </c>
      <c r="AD6844" s="5">
        <v>0</v>
      </c>
      <c r="AE6844" s="2">
        <v>6</v>
      </c>
      <c r="AF6844" s="2">
        <v>0</v>
      </c>
      <c r="AG6844" s="2">
        <v>0</v>
      </c>
      <c r="AH6844" s="2">
        <v>0</v>
      </c>
      <c r="AI6844" s="2">
        <v>0</v>
      </c>
      <c r="AJ6844" s="2">
        <v>3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</row>
    <row r="6845" spans="1:46" x14ac:dyDescent="0.2">
      <c r="A6845" s="2">
        <v>1637824</v>
      </c>
      <c r="B6845" s="2">
        <v>823734</v>
      </c>
      <c r="D6845" s="2"/>
      <c r="E6845" s="19" t="s">
        <v>7035</v>
      </c>
      <c r="F6845" s="46">
        <f>INDEX(Δεδομένα!$P:$P,MATCH('2021'!E6845,Δεδομένα!$O:$O,0))</f>
        <v>224</v>
      </c>
      <c r="G6845" s="49" t="s">
        <v>6951</v>
      </c>
      <c r="H6845" s="51" t="str">
        <f>INDEX(Δεδομένα!B$1:B$51,MATCH('2021'!G6845,Δεδομένα!A$1:A$51,0))</f>
        <v>ΚΡΗΤΗΣ</v>
      </c>
      <c r="I6845" s="53">
        <f>INDEX(Δεδομένα!E$1:E$13,MATCH('2021'!H6845,Δεδομένα!D$1:D$13,0))</f>
        <v>12</v>
      </c>
      <c r="J6845" s="4">
        <v>44233</v>
      </c>
      <c r="K6845" s="3" t="s">
        <v>370</v>
      </c>
      <c r="L6845" s="17" t="str">
        <f t="shared" si="556"/>
        <v>06/02/2021 17:45</v>
      </c>
      <c r="M6845" s="4">
        <v>44233</v>
      </c>
      <c r="N6845" s="3" t="s">
        <v>712</v>
      </c>
      <c r="O6845" s="17" t="str">
        <f t="shared" si="557"/>
        <v>06/02/2021 18:30</v>
      </c>
      <c r="P6845" s="24">
        <f t="shared" si="558"/>
        <v>3.125E-2</v>
      </c>
      <c r="Q6845" s="28">
        <v>0</v>
      </c>
      <c r="R6845" s="27">
        <f t="shared" si="559"/>
        <v>45</v>
      </c>
      <c r="S6845" s="3" t="s">
        <v>4</v>
      </c>
      <c r="T6845" s="3" t="s">
        <v>6952</v>
      </c>
      <c r="U6845" s="3" t="s">
        <v>4</v>
      </c>
      <c r="V6845" s="3" t="s">
        <v>7036</v>
      </c>
      <c r="W6845" s="5">
        <v>0</v>
      </c>
      <c r="X6845" s="5">
        <v>1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2">
        <v>2</v>
      </c>
      <c r="AF6845" s="2">
        <v>0</v>
      </c>
      <c r="AG6845" s="2">
        <v>0</v>
      </c>
      <c r="AH6845" s="2">
        <v>0</v>
      </c>
      <c r="AI6845" s="2">
        <v>0</v>
      </c>
      <c r="AJ6845" s="2">
        <v>1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 t="s">
        <v>4</v>
      </c>
      <c r="AT6845" s="2" t="s">
        <v>4</v>
      </c>
    </row>
    <row r="6846" spans="1:46" x14ac:dyDescent="0.2">
      <c r="A6846" s="2">
        <v>1637843</v>
      </c>
      <c r="B6846" s="2">
        <v>824152</v>
      </c>
      <c r="C6846" s="10">
        <v>24.419173259087501</v>
      </c>
      <c r="D6846" s="10">
        <v>35.288036864150001</v>
      </c>
      <c r="E6846" s="19" t="s">
        <v>7035</v>
      </c>
      <c r="F6846" s="46">
        <f>INDEX(Δεδομένα!$P:$P,MATCH('2021'!E6846,Δεδομένα!$O:$O,0))</f>
        <v>224</v>
      </c>
      <c r="G6846" s="49" t="s">
        <v>6951</v>
      </c>
      <c r="H6846" s="51" t="str">
        <f>INDEX(Δεδομένα!B$1:B$51,MATCH('2021'!G6846,Δεδομένα!A$1:A$51,0))</f>
        <v>ΚΡΗΤΗΣ</v>
      </c>
      <c r="I6846" s="53">
        <f>INDEX(Δεδομένα!E$1:E$13,MATCH('2021'!H6846,Δεδομένα!D$1:D$13,0))</f>
        <v>12</v>
      </c>
      <c r="J6846" s="4">
        <v>44235</v>
      </c>
      <c r="K6846" s="3" t="s">
        <v>205</v>
      </c>
      <c r="L6846" s="17" t="str">
        <f t="shared" si="556"/>
        <v>08/02/2021 11:54</v>
      </c>
      <c r="M6846" s="4">
        <v>44235</v>
      </c>
      <c r="N6846" s="3" t="s">
        <v>146</v>
      </c>
      <c r="O6846" s="17" t="str">
        <f t="shared" si="557"/>
        <v>08/02/2021 16:30</v>
      </c>
      <c r="P6846" s="24">
        <f t="shared" si="558"/>
        <v>0.19166666666569654</v>
      </c>
      <c r="Q6846" s="28">
        <v>0</v>
      </c>
      <c r="R6846" s="27">
        <f t="shared" si="559"/>
        <v>275.99999999860302</v>
      </c>
      <c r="S6846" s="3" t="s">
        <v>4</v>
      </c>
      <c r="T6846" s="3" t="s">
        <v>6952</v>
      </c>
      <c r="U6846" s="3" t="s">
        <v>4</v>
      </c>
      <c r="V6846" s="3" t="s">
        <v>7037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0.5</v>
      </c>
      <c r="AC6846" s="5">
        <v>0</v>
      </c>
      <c r="AD6846" s="5">
        <v>0</v>
      </c>
      <c r="AE6846" s="2">
        <v>4</v>
      </c>
      <c r="AF6846" s="2">
        <v>0</v>
      </c>
      <c r="AG6846" s="2">
        <v>0</v>
      </c>
      <c r="AH6846" s="2">
        <v>0</v>
      </c>
      <c r="AI6846" s="2">
        <v>0</v>
      </c>
      <c r="AJ6846" s="2">
        <v>2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2" t="s">
        <v>4</v>
      </c>
      <c r="AT6846" s="2" t="s">
        <v>4</v>
      </c>
    </row>
    <row r="6847" spans="1:46" x14ac:dyDescent="0.2">
      <c r="A6847" s="2">
        <v>1690021</v>
      </c>
      <c r="B6847" s="2">
        <v>868859</v>
      </c>
      <c r="D6847" s="2"/>
      <c r="E6847" s="19" t="s">
        <v>7035</v>
      </c>
      <c r="F6847" s="46">
        <f>INDEX(Δεδομένα!$P:$P,MATCH('2021'!E6847,Δεδομένα!$O:$O,0))</f>
        <v>224</v>
      </c>
      <c r="G6847" s="49" t="s">
        <v>6951</v>
      </c>
      <c r="H6847" s="51" t="str">
        <f>INDEX(Δεδομένα!B$1:B$51,MATCH('2021'!G6847,Δεδομένα!A$1:A$51,0))</f>
        <v>ΚΡΗΤΗΣ</v>
      </c>
      <c r="I6847" s="53">
        <f>INDEX(Δεδομένα!E$1:E$13,MATCH('2021'!H6847,Δεδομένα!D$1:D$13,0))</f>
        <v>12</v>
      </c>
      <c r="J6847" s="4">
        <v>44384</v>
      </c>
      <c r="K6847" s="3" t="s">
        <v>240</v>
      </c>
      <c r="L6847" s="17" t="str">
        <f t="shared" si="556"/>
        <v>07/07/2021 12:26</v>
      </c>
      <c r="M6847" s="4">
        <v>44384</v>
      </c>
      <c r="N6847" s="3" t="s">
        <v>1229</v>
      </c>
      <c r="O6847" s="17" t="str">
        <f t="shared" si="557"/>
        <v>07/07/2021 16:56</v>
      </c>
      <c r="P6847" s="24">
        <f t="shared" si="558"/>
        <v>0.1875</v>
      </c>
      <c r="Q6847" s="28">
        <v>0</v>
      </c>
      <c r="R6847" s="27">
        <f t="shared" si="559"/>
        <v>270</v>
      </c>
      <c r="S6847" s="3" t="s">
        <v>4</v>
      </c>
      <c r="T6847" s="3" t="s">
        <v>6952</v>
      </c>
      <c r="U6847" s="3" t="s">
        <v>4</v>
      </c>
      <c r="V6847" s="3" t="s">
        <v>7038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0.2</v>
      </c>
      <c r="AE6847" s="2">
        <v>4</v>
      </c>
      <c r="AF6847" s="2">
        <v>0</v>
      </c>
      <c r="AG6847" s="2">
        <v>0</v>
      </c>
      <c r="AH6847" s="2">
        <v>0</v>
      </c>
      <c r="AI6847" s="2">
        <v>2</v>
      </c>
      <c r="AJ6847" s="2">
        <v>2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</row>
    <row r="6848" spans="1:46" x14ac:dyDescent="0.2">
      <c r="A6848" s="2">
        <v>1692034</v>
      </c>
      <c r="B6848" s="2">
        <v>878234</v>
      </c>
      <c r="C6848" s="10">
        <v>24.400006715131699</v>
      </c>
      <c r="D6848" s="10">
        <v>35.2203400708419</v>
      </c>
      <c r="E6848" s="19" t="s">
        <v>7035</v>
      </c>
      <c r="F6848" s="46">
        <f>INDEX(Δεδομένα!$P:$P,MATCH('2021'!E6848,Δεδομένα!$O:$O,0))</f>
        <v>224</v>
      </c>
      <c r="G6848" s="49" t="s">
        <v>6951</v>
      </c>
      <c r="H6848" s="51" t="str">
        <f>INDEX(Δεδομένα!B$1:B$51,MATCH('2021'!G6848,Δεδομένα!A$1:A$51,0))</f>
        <v>ΚΡΗΤΗΣ</v>
      </c>
      <c r="I6848" s="53">
        <f>INDEX(Δεδομένα!E$1:E$13,MATCH('2021'!H6848,Δεδομένα!D$1:D$13,0))</f>
        <v>12</v>
      </c>
      <c r="J6848" s="4">
        <v>44412</v>
      </c>
      <c r="K6848" s="3" t="s">
        <v>215</v>
      </c>
      <c r="L6848" s="17" t="str">
        <f t="shared" si="556"/>
        <v>04/08/2021 13:16</v>
      </c>
      <c r="M6848" s="4">
        <v>44412</v>
      </c>
      <c r="N6848" s="3" t="s">
        <v>2407</v>
      </c>
      <c r="O6848" s="17" t="str">
        <f t="shared" si="557"/>
        <v>04/08/2021 16:16</v>
      </c>
      <c r="P6848" s="24">
        <f t="shared" si="558"/>
        <v>0.125</v>
      </c>
      <c r="Q6848" s="28">
        <v>0</v>
      </c>
      <c r="R6848" s="27">
        <f t="shared" si="559"/>
        <v>180</v>
      </c>
      <c r="S6848" s="3" t="s">
        <v>4</v>
      </c>
      <c r="T6848" s="3" t="s">
        <v>6962</v>
      </c>
      <c r="U6848" s="3" t="s">
        <v>4</v>
      </c>
      <c r="V6848" s="3" t="s">
        <v>7039</v>
      </c>
      <c r="W6848" s="5">
        <v>0</v>
      </c>
      <c r="X6848" s="5">
        <v>0</v>
      </c>
      <c r="Y6848" s="5">
        <v>0</v>
      </c>
      <c r="Z6848" s="5">
        <v>0.1</v>
      </c>
      <c r="AA6848" s="5">
        <v>0</v>
      </c>
      <c r="AB6848" s="5">
        <v>0</v>
      </c>
      <c r="AC6848" s="5">
        <v>0</v>
      </c>
      <c r="AD6848" s="5">
        <v>0</v>
      </c>
      <c r="AE6848" s="2">
        <v>8</v>
      </c>
      <c r="AF6848" s="2">
        <v>0</v>
      </c>
      <c r="AG6848" s="2">
        <v>0</v>
      </c>
      <c r="AH6848" s="2">
        <v>0</v>
      </c>
      <c r="AI6848" s="2">
        <v>0</v>
      </c>
      <c r="AJ6848" s="2">
        <v>4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</row>
    <row r="6849" spans="1:46" x14ac:dyDescent="0.2">
      <c r="A6849" s="2">
        <v>1694488</v>
      </c>
      <c r="B6849" s="2">
        <v>888565</v>
      </c>
      <c r="C6849" s="10">
        <v>24.3042209347641</v>
      </c>
      <c r="D6849" s="10">
        <v>35.274581674467598</v>
      </c>
      <c r="E6849" s="19" t="s">
        <v>7035</v>
      </c>
      <c r="F6849" s="46">
        <f>INDEX(Δεδομένα!$P:$P,MATCH('2021'!E6849,Δεδομένα!$O:$O,0))</f>
        <v>224</v>
      </c>
      <c r="G6849" s="49" t="s">
        <v>6951</v>
      </c>
      <c r="H6849" s="51" t="str">
        <f>INDEX(Δεδομένα!B$1:B$51,MATCH('2021'!G6849,Δεδομένα!A$1:A$51,0))</f>
        <v>ΚΡΗΤΗΣ</v>
      </c>
      <c r="I6849" s="53">
        <f>INDEX(Δεδομένα!E$1:E$13,MATCH('2021'!H6849,Δεδομένα!D$1:D$13,0))</f>
        <v>12</v>
      </c>
      <c r="J6849" s="4">
        <v>44443</v>
      </c>
      <c r="K6849" s="3" t="s">
        <v>3789</v>
      </c>
      <c r="L6849" s="17" t="str">
        <f t="shared" si="556"/>
        <v>04/09/2021 08:20</v>
      </c>
      <c r="M6849" s="4">
        <v>44444</v>
      </c>
      <c r="N6849" s="3" t="s">
        <v>2912</v>
      </c>
      <c r="O6849" s="17" t="str">
        <f t="shared" si="557"/>
        <v>05/09/2021 07:45</v>
      </c>
      <c r="P6849" s="24">
        <f t="shared" si="558"/>
        <v>0.97569444444525288</v>
      </c>
      <c r="Q6849" s="28">
        <v>0</v>
      </c>
      <c r="R6849" s="27">
        <f t="shared" si="559"/>
        <v>1405.0000000011642</v>
      </c>
      <c r="S6849" s="3" t="s">
        <v>4</v>
      </c>
      <c r="T6849" s="3" t="s">
        <v>6952</v>
      </c>
      <c r="U6849" s="3" t="s">
        <v>4</v>
      </c>
      <c r="V6849" s="3" t="s">
        <v>7040</v>
      </c>
      <c r="W6849" s="5">
        <v>0</v>
      </c>
      <c r="X6849" s="5">
        <v>5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2">
        <v>35</v>
      </c>
      <c r="AF6849" s="2">
        <v>0</v>
      </c>
      <c r="AG6849" s="2">
        <v>0</v>
      </c>
      <c r="AH6849" s="2">
        <v>0</v>
      </c>
      <c r="AI6849" s="2">
        <v>0</v>
      </c>
      <c r="AJ6849" s="2">
        <v>13</v>
      </c>
      <c r="AK6849" s="2">
        <v>0</v>
      </c>
      <c r="AL6849" s="2">
        <v>0</v>
      </c>
      <c r="AM6849" s="2">
        <v>0</v>
      </c>
      <c r="AN6849" s="2">
        <v>1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</row>
    <row r="6850" spans="1:46" x14ac:dyDescent="0.2">
      <c r="A6850" s="2">
        <v>1698973</v>
      </c>
      <c r="B6850" s="2">
        <v>894056</v>
      </c>
      <c r="C6850" s="10">
        <v>24.421137071667701</v>
      </c>
      <c r="D6850" s="10">
        <v>35.317806395712097</v>
      </c>
      <c r="E6850" s="19" t="s">
        <v>7035</v>
      </c>
      <c r="F6850" s="46">
        <f>INDEX(Δεδομένα!$P:$P,MATCH('2021'!E6850,Δεδομένα!$O:$O,0))</f>
        <v>224</v>
      </c>
      <c r="G6850" s="49" t="s">
        <v>6951</v>
      </c>
      <c r="H6850" s="51" t="str">
        <f>INDEX(Δεδομένα!B$1:B$51,MATCH('2021'!G6850,Δεδομένα!A$1:A$51,0))</f>
        <v>ΚΡΗΤΗΣ</v>
      </c>
      <c r="I6850" s="53">
        <f>INDEX(Δεδομένα!E$1:E$13,MATCH('2021'!H6850,Δεδομένα!D$1:D$13,0))</f>
        <v>12</v>
      </c>
      <c r="J6850" s="4">
        <v>44464</v>
      </c>
      <c r="K6850" s="3" t="s">
        <v>238</v>
      </c>
      <c r="L6850" s="17" t="str">
        <f t="shared" si="556"/>
        <v>25/09/2021 11:30</v>
      </c>
      <c r="M6850" s="4">
        <v>44464</v>
      </c>
      <c r="N6850" s="3" t="s">
        <v>393</v>
      </c>
      <c r="O6850" s="17" t="str">
        <f t="shared" si="557"/>
        <v>25/09/2021 12:37</v>
      </c>
      <c r="P6850" s="24">
        <f t="shared" si="558"/>
        <v>4.6527777776645962E-2</v>
      </c>
      <c r="Q6850" s="28">
        <v>0</v>
      </c>
      <c r="R6850" s="27">
        <f t="shared" si="559"/>
        <v>66.999999998370185</v>
      </c>
      <c r="S6850" s="3" t="s">
        <v>4</v>
      </c>
      <c r="T6850" s="3" t="s">
        <v>6952</v>
      </c>
      <c r="U6850" s="3" t="s">
        <v>4</v>
      </c>
      <c r="V6850" s="3" t="s">
        <v>7041</v>
      </c>
      <c r="W6850" s="5">
        <v>0</v>
      </c>
      <c r="X6850" s="5">
        <v>0</v>
      </c>
      <c r="Y6850" s="5">
        <v>0</v>
      </c>
      <c r="Z6850" s="5">
        <v>0.1</v>
      </c>
      <c r="AA6850" s="5">
        <v>0</v>
      </c>
      <c r="AB6850" s="5">
        <v>0</v>
      </c>
      <c r="AC6850" s="5">
        <v>0</v>
      </c>
      <c r="AD6850" s="5">
        <v>0</v>
      </c>
      <c r="AE6850" s="2">
        <v>5</v>
      </c>
      <c r="AF6850" s="2">
        <v>0</v>
      </c>
      <c r="AG6850" s="2">
        <v>0</v>
      </c>
      <c r="AH6850" s="2">
        <v>0</v>
      </c>
      <c r="AI6850" s="2">
        <v>0</v>
      </c>
      <c r="AJ6850" s="2">
        <v>2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  <c r="AT6850" s="2">
        <v>0</v>
      </c>
    </row>
    <row r="6851" spans="1:46" x14ac:dyDescent="0.2">
      <c r="A6851" s="2">
        <v>1711490</v>
      </c>
      <c r="B6851" s="2">
        <v>905544</v>
      </c>
      <c r="C6851" s="10">
        <v>24.338812643725301</v>
      </c>
      <c r="D6851" s="10">
        <v>35.327196241874702</v>
      </c>
      <c r="E6851" s="19" t="s">
        <v>7035</v>
      </c>
      <c r="F6851" s="46">
        <f>INDEX(Δεδομένα!$P:$P,MATCH('2021'!E6851,Δεδομένα!$O:$O,0))</f>
        <v>224</v>
      </c>
      <c r="G6851" s="49" t="s">
        <v>6951</v>
      </c>
      <c r="H6851" s="51" t="str">
        <f>INDEX(Δεδομένα!B$1:B$51,MATCH('2021'!G6851,Δεδομένα!A$1:A$51,0))</f>
        <v>ΚΡΗΤΗΣ</v>
      </c>
      <c r="I6851" s="53">
        <f>INDEX(Δεδομένα!E$1:E$13,MATCH('2021'!H6851,Δεδομένα!D$1:D$13,0))</f>
        <v>12</v>
      </c>
      <c r="J6851" s="4">
        <v>44500</v>
      </c>
      <c r="K6851" s="3" t="s">
        <v>752</v>
      </c>
      <c r="L6851" s="17" t="str">
        <f t="shared" si="556"/>
        <v>31/10/2021 01:15</v>
      </c>
      <c r="M6851" s="4">
        <v>44500</v>
      </c>
      <c r="N6851" s="3" t="s">
        <v>3468</v>
      </c>
      <c r="O6851" s="17" t="str">
        <f t="shared" si="557"/>
        <v>31/10/2021 02:25</v>
      </c>
      <c r="P6851" s="24">
        <f t="shared" si="558"/>
        <v>4.8611111109494232E-2</v>
      </c>
      <c r="Q6851" s="28">
        <v>0</v>
      </c>
      <c r="R6851" s="27">
        <f t="shared" si="559"/>
        <v>69.999999997671694</v>
      </c>
      <c r="S6851" s="3" t="s">
        <v>4</v>
      </c>
      <c r="T6851" s="3" t="s">
        <v>6952</v>
      </c>
      <c r="U6851" s="3" t="s">
        <v>2664</v>
      </c>
      <c r="V6851" s="3" t="s">
        <v>2664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0.01</v>
      </c>
      <c r="AC6851" s="5">
        <v>0</v>
      </c>
      <c r="AD6851" s="5">
        <v>0</v>
      </c>
      <c r="AE6851" s="2">
        <v>2</v>
      </c>
      <c r="AF6851" s="2">
        <v>0</v>
      </c>
      <c r="AG6851" s="2">
        <v>0</v>
      </c>
      <c r="AH6851" s="2">
        <v>0</v>
      </c>
      <c r="AI6851" s="2">
        <v>0</v>
      </c>
      <c r="AJ6851" s="2">
        <v>1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</row>
    <row r="6852" spans="1:46" x14ac:dyDescent="0.2">
      <c r="A6852" s="2">
        <v>1714045</v>
      </c>
      <c r="B6852" s="2">
        <v>910631</v>
      </c>
      <c r="C6852" s="10">
        <v>24.339559420455601</v>
      </c>
      <c r="D6852" s="10">
        <v>35.328531263634503</v>
      </c>
      <c r="E6852" s="19" t="s">
        <v>7035</v>
      </c>
      <c r="F6852" s="46">
        <f>INDEX(Δεδομένα!$P:$P,MATCH('2021'!E6852,Δεδομένα!$O:$O,0))</f>
        <v>224</v>
      </c>
      <c r="G6852" s="49" t="s">
        <v>6951</v>
      </c>
      <c r="H6852" s="51" t="str">
        <f>INDEX(Δεδομένα!B$1:B$51,MATCH('2021'!G6852,Δεδομένα!A$1:A$51,0))</f>
        <v>ΚΡΗΤΗΣ</v>
      </c>
      <c r="I6852" s="53">
        <f>INDEX(Δεδομένα!E$1:E$13,MATCH('2021'!H6852,Δεδομένα!D$1:D$13,0))</f>
        <v>12</v>
      </c>
      <c r="J6852" s="4">
        <v>44521</v>
      </c>
      <c r="K6852" s="3" t="s">
        <v>461</v>
      </c>
      <c r="L6852" s="17" t="str">
        <f t="shared" si="556"/>
        <v>21/11/2021 17:00</v>
      </c>
      <c r="M6852" s="4">
        <v>44522</v>
      </c>
      <c r="N6852" s="3" t="s">
        <v>535</v>
      </c>
      <c r="O6852" s="17" t="str">
        <f t="shared" si="557"/>
        <v>22/11/2021 09:30</v>
      </c>
      <c r="P6852" s="24">
        <f t="shared" si="558"/>
        <v>0.6875</v>
      </c>
      <c r="Q6852" s="28">
        <v>0</v>
      </c>
      <c r="R6852" s="27">
        <f t="shared" si="559"/>
        <v>990</v>
      </c>
      <c r="S6852" s="3" t="s">
        <v>4</v>
      </c>
      <c r="T6852" s="3" t="s">
        <v>6952</v>
      </c>
      <c r="U6852" s="3" t="s">
        <v>4</v>
      </c>
      <c r="V6852" s="3" t="s">
        <v>7042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0.02</v>
      </c>
      <c r="AC6852" s="5">
        <v>0</v>
      </c>
      <c r="AD6852" s="5">
        <v>0</v>
      </c>
      <c r="AE6852" s="2">
        <v>5</v>
      </c>
      <c r="AF6852" s="2">
        <v>0</v>
      </c>
      <c r="AG6852" s="2">
        <v>0</v>
      </c>
      <c r="AH6852" s="2">
        <v>0</v>
      </c>
      <c r="AI6852" s="2">
        <v>0</v>
      </c>
      <c r="AJ6852" s="2">
        <v>2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</row>
    <row r="6853" spans="1:46" x14ac:dyDescent="0.2">
      <c r="A6853" s="2">
        <v>1720813</v>
      </c>
      <c r="B6853" s="2">
        <v>917466</v>
      </c>
      <c r="C6853" s="10">
        <v>24.340769325890701</v>
      </c>
      <c r="D6853" s="10">
        <v>35.340252700106703</v>
      </c>
      <c r="E6853" s="19" t="s">
        <v>7035</v>
      </c>
      <c r="F6853" s="46">
        <f>INDEX(Δεδομένα!$P:$P,MATCH('2021'!E6853,Δεδομένα!$O:$O,0))</f>
        <v>224</v>
      </c>
      <c r="G6853" s="49" t="s">
        <v>6951</v>
      </c>
      <c r="H6853" s="51" t="str">
        <f>INDEX(Δεδομένα!B$1:B$51,MATCH('2021'!G6853,Δεδομένα!A$1:A$51,0))</f>
        <v>ΚΡΗΤΗΣ</v>
      </c>
      <c r="I6853" s="53">
        <f>INDEX(Δεδομένα!E$1:E$13,MATCH('2021'!H6853,Δεδομένα!D$1:D$13,0))</f>
        <v>12</v>
      </c>
      <c r="J6853" s="4">
        <v>44543</v>
      </c>
      <c r="K6853" s="3" t="s">
        <v>154</v>
      </c>
      <c r="L6853" s="17" t="str">
        <f t="shared" si="556"/>
        <v>13/12/2021 13:20</v>
      </c>
      <c r="M6853" s="4">
        <v>44543</v>
      </c>
      <c r="N6853" s="3" t="s">
        <v>1018</v>
      </c>
      <c r="O6853" s="17" t="str">
        <f t="shared" si="557"/>
        <v>13/12/2021 15:35</v>
      </c>
      <c r="P6853" s="24">
        <f t="shared" si="558"/>
        <v>9.375E-2</v>
      </c>
      <c r="Q6853" s="28">
        <v>0</v>
      </c>
      <c r="R6853" s="27">
        <f t="shared" si="559"/>
        <v>135</v>
      </c>
      <c r="S6853" s="3" t="s">
        <v>4</v>
      </c>
      <c r="T6853" s="3" t="s">
        <v>6952</v>
      </c>
      <c r="U6853" s="3" t="s">
        <v>2664</v>
      </c>
      <c r="V6853" s="3" t="s">
        <v>7043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0.05</v>
      </c>
      <c r="AD6853" s="5">
        <v>0</v>
      </c>
      <c r="AE6853" s="2">
        <v>3</v>
      </c>
      <c r="AF6853" s="2">
        <v>0</v>
      </c>
      <c r="AG6853" s="2">
        <v>0</v>
      </c>
      <c r="AH6853" s="2">
        <v>0</v>
      </c>
      <c r="AI6853" s="2">
        <v>0</v>
      </c>
      <c r="AJ6853" s="2">
        <v>2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  <c r="AT6853" s="2">
        <v>0</v>
      </c>
    </row>
    <row r="6854" spans="1:46" x14ac:dyDescent="0.2">
      <c r="A6854" s="2">
        <v>1686541</v>
      </c>
      <c r="B6854" s="2">
        <v>871395</v>
      </c>
      <c r="C6854" s="10">
        <v>24.8155635758485</v>
      </c>
      <c r="D6854" s="10">
        <v>35.298839436084101</v>
      </c>
      <c r="E6854" s="19" t="s">
        <v>7044</v>
      </c>
      <c r="F6854" s="46">
        <f>INDEX(Δεδομένα!$P:$P,MATCH('2021'!E6854,Δεδομένα!$O:$O,0))</f>
        <v>255</v>
      </c>
      <c r="G6854" s="49" t="s">
        <v>6951</v>
      </c>
      <c r="H6854" s="51" t="str">
        <f>INDEX(Δεδομένα!B$1:B$51,MATCH('2021'!G6854,Δεδομένα!A$1:A$51,0))</f>
        <v>ΚΡΗΤΗΣ</v>
      </c>
      <c r="I6854" s="53">
        <f>INDEX(Δεδομένα!E$1:E$13,MATCH('2021'!H6854,Δεδομένα!D$1:D$13,0))</f>
        <v>12</v>
      </c>
      <c r="J6854" s="4">
        <v>44392</v>
      </c>
      <c r="K6854" s="3" t="s">
        <v>109</v>
      </c>
      <c r="L6854" s="17" t="str">
        <f t="shared" si="556"/>
        <v>15/07/2021 15:50</v>
      </c>
      <c r="M6854" s="4">
        <v>44392</v>
      </c>
      <c r="N6854" s="3" t="s">
        <v>745</v>
      </c>
      <c r="O6854" s="17" t="str">
        <f t="shared" si="557"/>
        <v>15/07/2021 16:35</v>
      </c>
      <c r="P6854" s="24">
        <f t="shared" si="558"/>
        <v>3.125E-2</v>
      </c>
      <c r="Q6854" s="28">
        <v>0</v>
      </c>
      <c r="R6854" s="27">
        <f t="shared" si="559"/>
        <v>45</v>
      </c>
      <c r="S6854" s="3" t="s">
        <v>4</v>
      </c>
      <c r="T6854" s="3" t="s">
        <v>7004</v>
      </c>
      <c r="U6854" s="3" t="s">
        <v>4</v>
      </c>
      <c r="V6854" s="3" t="s">
        <v>7046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0.35</v>
      </c>
      <c r="AC6854" s="5">
        <v>0</v>
      </c>
      <c r="AD6854" s="5">
        <v>0</v>
      </c>
      <c r="AE6854" s="2">
        <v>4</v>
      </c>
      <c r="AF6854" s="2">
        <v>0</v>
      </c>
      <c r="AG6854" s="2">
        <v>0</v>
      </c>
      <c r="AH6854" s="2">
        <v>0</v>
      </c>
      <c r="AI6854" s="2">
        <v>0</v>
      </c>
      <c r="AJ6854" s="2">
        <v>2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</row>
    <row r="6855" spans="1:46" x14ac:dyDescent="0.2">
      <c r="A6855" s="2">
        <v>1688652</v>
      </c>
      <c r="B6855" s="2">
        <v>878157</v>
      </c>
      <c r="C6855" s="2"/>
      <c r="D6855" s="2"/>
      <c r="E6855" s="19" t="s">
        <v>7044</v>
      </c>
      <c r="F6855" s="46">
        <f>INDEX(Δεδομένα!$P:$P,MATCH('2021'!E6855,Δεδομένα!$O:$O,0))</f>
        <v>255</v>
      </c>
      <c r="G6855" s="49" t="s">
        <v>6951</v>
      </c>
      <c r="H6855" s="51" t="str">
        <f>INDEX(Δεδομένα!B$1:B$51,MATCH('2021'!G6855,Δεδομένα!A$1:A$51,0))</f>
        <v>ΚΡΗΤΗΣ</v>
      </c>
      <c r="I6855" s="53">
        <f>INDEX(Δεδομένα!E$1:E$13,MATCH('2021'!H6855,Δεδομένα!D$1:D$13,0))</f>
        <v>12</v>
      </c>
      <c r="J6855" s="4">
        <v>44412</v>
      </c>
      <c r="K6855" s="3" t="s">
        <v>1737</v>
      </c>
      <c r="L6855" s="17" t="str">
        <f t="shared" si="556"/>
        <v>04/08/2021 11:23</v>
      </c>
      <c r="M6855" s="4">
        <v>44412</v>
      </c>
      <c r="N6855" s="3" t="s">
        <v>1707</v>
      </c>
      <c r="O6855" s="17" t="str">
        <f t="shared" si="557"/>
        <v>04/08/2021 11:33</v>
      </c>
      <c r="P6855" s="24">
        <f t="shared" si="558"/>
        <v>6.9444444379769266E-3</v>
      </c>
      <c r="Q6855" s="28">
        <v>0</v>
      </c>
      <c r="R6855" s="27">
        <f t="shared" si="559"/>
        <v>9.9999999906867743</v>
      </c>
      <c r="S6855" s="3" t="s">
        <v>4</v>
      </c>
      <c r="T6855" s="3" t="s">
        <v>7045</v>
      </c>
      <c r="U6855" s="3" t="s">
        <v>7047</v>
      </c>
      <c r="V6855" s="3" t="s">
        <v>7047</v>
      </c>
      <c r="W6855" s="5">
        <v>0</v>
      </c>
      <c r="X6855" s="5">
        <v>0</v>
      </c>
      <c r="Y6855" s="5">
        <v>0</v>
      </c>
      <c r="Z6855" s="5">
        <v>0.1</v>
      </c>
      <c r="AA6855" s="5">
        <v>0</v>
      </c>
      <c r="AB6855" s="5">
        <v>0</v>
      </c>
      <c r="AC6855" s="5">
        <v>0</v>
      </c>
      <c r="AD6855" s="5">
        <v>0</v>
      </c>
      <c r="AE6855" s="2">
        <v>2</v>
      </c>
      <c r="AF6855" s="2">
        <v>0</v>
      </c>
      <c r="AG6855" s="2">
        <v>0</v>
      </c>
      <c r="AH6855" s="2">
        <v>0</v>
      </c>
      <c r="AI6855" s="2">
        <v>0</v>
      </c>
      <c r="AJ6855" s="2">
        <v>1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0</v>
      </c>
      <c r="AT6855" s="2">
        <v>0</v>
      </c>
    </row>
    <row r="6856" spans="1:46" x14ac:dyDescent="0.2">
      <c r="A6856" s="2">
        <v>1701556</v>
      </c>
      <c r="B6856" s="2">
        <v>896470</v>
      </c>
      <c r="C6856" s="10">
        <v>24.8007029952247</v>
      </c>
      <c r="D6856" s="10">
        <v>35.307382031965098</v>
      </c>
      <c r="E6856" s="19" t="s">
        <v>7044</v>
      </c>
      <c r="F6856" s="46">
        <f>INDEX(Δεδομένα!$P:$P,MATCH('2021'!E6856,Δεδομένα!$O:$O,0))</f>
        <v>255</v>
      </c>
      <c r="G6856" s="49" t="s">
        <v>6951</v>
      </c>
      <c r="H6856" s="51" t="str">
        <f>INDEX(Δεδομένα!B$1:B$51,MATCH('2021'!G6856,Δεδομένα!A$1:A$51,0))</f>
        <v>ΚΡΗΤΗΣ</v>
      </c>
      <c r="I6856" s="53">
        <f>INDEX(Δεδομένα!E$1:E$13,MATCH('2021'!H6856,Δεδομένα!D$1:D$13,0))</f>
        <v>12</v>
      </c>
      <c r="J6856" s="4">
        <v>44473</v>
      </c>
      <c r="K6856" s="3" t="s">
        <v>360</v>
      </c>
      <c r="L6856" s="17" t="str">
        <f t="shared" si="556"/>
        <v>04/10/2021 11:57</v>
      </c>
      <c r="M6856" s="4">
        <v>44474</v>
      </c>
      <c r="N6856" s="3" t="s">
        <v>275</v>
      </c>
      <c r="O6856" s="17" t="str">
        <f t="shared" si="557"/>
        <v>05/10/2021 15:18</v>
      </c>
      <c r="P6856" s="29">
        <f t="shared" si="558"/>
        <v>1.1395833333299379</v>
      </c>
      <c r="Q6856" s="30">
        <f>1*24</f>
        <v>24</v>
      </c>
      <c r="R6856" s="27">
        <f t="shared" si="559"/>
        <v>1640.9999999951106</v>
      </c>
      <c r="S6856" s="3" t="s">
        <v>4</v>
      </c>
      <c r="T6856" s="3" t="s">
        <v>7004</v>
      </c>
      <c r="U6856" s="3" t="s">
        <v>4</v>
      </c>
      <c r="V6856" s="3" t="s">
        <v>4144</v>
      </c>
      <c r="W6856" s="5">
        <v>0</v>
      </c>
      <c r="X6856" s="5">
        <v>3</v>
      </c>
      <c r="Y6856" s="5">
        <v>0</v>
      </c>
      <c r="Z6856" s="5">
        <v>5</v>
      </c>
      <c r="AA6856" s="5">
        <v>0</v>
      </c>
      <c r="AB6856" s="5">
        <v>0</v>
      </c>
      <c r="AC6856" s="5">
        <v>0</v>
      </c>
      <c r="AD6856" s="5">
        <v>0</v>
      </c>
      <c r="AE6856" s="2">
        <v>12</v>
      </c>
      <c r="AF6856" s="2">
        <v>5</v>
      </c>
      <c r="AG6856" s="2">
        <v>0</v>
      </c>
      <c r="AH6856" s="2">
        <v>0</v>
      </c>
      <c r="AI6856" s="2">
        <v>0</v>
      </c>
      <c r="AJ6856" s="2">
        <v>8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0</v>
      </c>
      <c r="AT6856" s="2">
        <v>0</v>
      </c>
    </row>
    <row r="6857" spans="1:46" x14ac:dyDescent="0.2">
      <c r="A6857" s="2">
        <v>1629574</v>
      </c>
      <c r="B6857" s="2">
        <v>818307</v>
      </c>
      <c r="C6857" s="6">
        <v>25.6926038251971</v>
      </c>
      <c r="D6857" s="6">
        <v>35.096377860623598</v>
      </c>
      <c r="E6857" s="19" t="s">
        <v>7048</v>
      </c>
      <c r="F6857" s="46">
        <f>INDEX(Δεδομένα!$P:$P,MATCH('2021'!E6857,Δεδομένα!$O:$O,0))</f>
        <v>225</v>
      </c>
      <c r="G6857" s="49" t="s">
        <v>7049</v>
      </c>
      <c r="H6857" s="51" t="str">
        <f>INDEX(Δεδομένα!B$1:B$51,MATCH('2021'!G6857,Δεδομένα!A$1:A$51,0))</f>
        <v>ΙΟΝΙΩΝ ΝΗΣΩΝ</v>
      </c>
      <c r="I6857" s="53">
        <f>INDEX(Δεδομένα!E$1:E$13,MATCH('2021'!H6857,Δεδομένα!D$1:D$13,0))</f>
        <v>13</v>
      </c>
      <c r="J6857" s="4">
        <v>44210</v>
      </c>
      <c r="K6857" s="3" t="s">
        <v>127</v>
      </c>
      <c r="L6857" s="17" t="str">
        <f t="shared" ref="L6857:L6896" si="560">_xlfn.CONCAT(TEXT(J6857,"ηη/μμ/εεε")," ",TEXT(K6857,"ωω:λλ"))</f>
        <v>14/01/2021 11:40</v>
      </c>
      <c r="M6857" s="4">
        <v>44210</v>
      </c>
      <c r="N6857" s="3" t="s">
        <v>833</v>
      </c>
      <c r="O6857" s="17" t="str">
        <f t="shared" ref="O6857:O6896" si="561">_xlfn.CONCAT(TEXT(M6857,"ηη/μμ/εεε")," ",TEXT(N6857,"ωω:λλ"))</f>
        <v>14/01/2021 14:35</v>
      </c>
      <c r="P6857" s="24">
        <f t="shared" ref="P6857:P6896" si="562">O6857-L6857</f>
        <v>0.12152777778101154</v>
      </c>
      <c r="Q6857" s="28">
        <v>0</v>
      </c>
      <c r="R6857" s="27">
        <f t="shared" ref="R6857:R6896" si="563">P6857*(24*60)</f>
        <v>175.00000000465661</v>
      </c>
      <c r="S6857" s="3" t="s">
        <v>4</v>
      </c>
      <c r="T6857" s="3" t="s">
        <v>7050</v>
      </c>
      <c r="U6857" s="3" t="s">
        <v>7051</v>
      </c>
      <c r="V6857" s="3" t="s">
        <v>7051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0.1</v>
      </c>
      <c r="AD6857" s="5">
        <v>0</v>
      </c>
      <c r="AE6857" s="2">
        <v>2</v>
      </c>
      <c r="AF6857" s="2">
        <v>0</v>
      </c>
      <c r="AG6857" s="2">
        <v>0</v>
      </c>
      <c r="AH6857" s="2">
        <v>0</v>
      </c>
      <c r="AI6857" s="2">
        <v>0</v>
      </c>
      <c r="AJ6857" s="2">
        <v>1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 t="s">
        <v>4</v>
      </c>
      <c r="AT6857" s="2" t="s">
        <v>4</v>
      </c>
    </row>
    <row r="6858" spans="1:46" x14ac:dyDescent="0.2">
      <c r="A6858" s="2">
        <v>1629643</v>
      </c>
      <c r="B6858" s="2">
        <v>818514</v>
      </c>
      <c r="C6858" s="6">
        <v>25.690817024680499</v>
      </c>
      <c r="D6858" s="6">
        <v>35.163221973616501</v>
      </c>
      <c r="E6858" s="19" t="s">
        <v>7048</v>
      </c>
      <c r="F6858" s="46">
        <f>INDEX(Δεδομένα!$P:$P,MATCH('2021'!E6858,Δεδομένα!$O:$O,0))</f>
        <v>225</v>
      </c>
      <c r="G6858" s="49" t="s">
        <v>7049</v>
      </c>
      <c r="H6858" s="51" t="str">
        <f>INDEX(Δεδομένα!B$1:B$51,MATCH('2021'!G6858,Δεδομένα!A$1:A$51,0))</f>
        <v>ΙΟΝΙΩΝ ΝΗΣΩΝ</v>
      </c>
      <c r="I6858" s="53">
        <f>INDEX(Δεδομένα!E$1:E$13,MATCH('2021'!H6858,Δεδομένα!D$1:D$13,0))</f>
        <v>13</v>
      </c>
      <c r="J6858" s="4">
        <v>44210</v>
      </c>
      <c r="K6858" s="3" t="s">
        <v>3566</v>
      </c>
      <c r="L6858" s="17" t="str">
        <f t="shared" si="560"/>
        <v>14/01/2021 23:29</v>
      </c>
      <c r="M6858" s="4">
        <v>44210</v>
      </c>
      <c r="N6858" s="3" t="s">
        <v>924</v>
      </c>
      <c r="O6858" s="17" t="str">
        <f t="shared" si="561"/>
        <v>14/01/2021 23:55</v>
      </c>
      <c r="P6858" s="24">
        <f t="shared" si="562"/>
        <v>1.8055555556202307E-2</v>
      </c>
      <c r="Q6858" s="28">
        <v>0</v>
      </c>
      <c r="R6858" s="27">
        <f t="shared" si="563"/>
        <v>26.000000000931323</v>
      </c>
      <c r="S6858" s="3" t="s">
        <v>4</v>
      </c>
      <c r="T6858" s="3" t="s">
        <v>7050</v>
      </c>
      <c r="U6858" s="3" t="s">
        <v>4</v>
      </c>
      <c r="V6858" s="3" t="s">
        <v>7052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0.1</v>
      </c>
      <c r="AD6858" s="5">
        <v>0</v>
      </c>
      <c r="AE6858" s="2">
        <v>2</v>
      </c>
      <c r="AF6858" s="2">
        <v>0</v>
      </c>
      <c r="AG6858" s="2">
        <v>0</v>
      </c>
      <c r="AH6858" s="2">
        <v>0</v>
      </c>
      <c r="AI6858" s="2">
        <v>0</v>
      </c>
      <c r="AJ6858" s="2">
        <v>1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 t="s">
        <v>4</v>
      </c>
      <c r="AT6858" s="2" t="s">
        <v>4</v>
      </c>
    </row>
    <row r="6859" spans="1:46" x14ac:dyDescent="0.2">
      <c r="A6859" s="2">
        <v>1643524</v>
      </c>
      <c r="B6859" s="2">
        <v>835077</v>
      </c>
      <c r="D6859" s="2"/>
      <c r="E6859" s="19" t="s">
        <v>7048</v>
      </c>
      <c r="F6859" s="46">
        <f>INDEX(Δεδομένα!$P:$P,MATCH('2021'!E6859,Δεδομένα!$O:$O,0))</f>
        <v>225</v>
      </c>
      <c r="G6859" s="49" t="s">
        <v>7049</v>
      </c>
      <c r="H6859" s="51" t="str">
        <f>INDEX(Δεδομένα!B$1:B$51,MATCH('2021'!G6859,Δεδομένα!A$1:A$51,0))</f>
        <v>ΙΟΝΙΩΝ ΝΗΣΩΝ</v>
      </c>
      <c r="I6859" s="53">
        <f>INDEX(Δεδομένα!E$1:E$13,MATCH('2021'!H6859,Δεδομένα!D$1:D$13,0))</f>
        <v>13</v>
      </c>
      <c r="J6859" s="4">
        <v>44260</v>
      </c>
      <c r="K6859" s="3" t="s">
        <v>1040</v>
      </c>
      <c r="L6859" s="17" t="str">
        <f t="shared" si="560"/>
        <v>05/03/2021 12:03</v>
      </c>
      <c r="M6859" s="4">
        <v>44260</v>
      </c>
      <c r="N6859" s="3" t="s">
        <v>914</v>
      </c>
      <c r="O6859" s="17" t="str">
        <f t="shared" si="561"/>
        <v>05/03/2021 13:44</v>
      </c>
      <c r="P6859" s="24">
        <f t="shared" si="562"/>
        <v>7.013888889196096E-2</v>
      </c>
      <c r="Q6859" s="28">
        <v>0</v>
      </c>
      <c r="R6859" s="27">
        <f t="shared" si="563"/>
        <v>101.00000000442378</v>
      </c>
      <c r="S6859" s="3" t="s">
        <v>4</v>
      </c>
      <c r="T6859" s="3" t="s">
        <v>7050</v>
      </c>
      <c r="U6859" s="3" t="s">
        <v>4</v>
      </c>
      <c r="V6859" s="3" t="s">
        <v>7053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0.1</v>
      </c>
      <c r="AD6859" s="5">
        <v>0</v>
      </c>
      <c r="AE6859" s="2">
        <v>2</v>
      </c>
      <c r="AF6859" s="2">
        <v>0</v>
      </c>
      <c r="AG6859" s="2">
        <v>0</v>
      </c>
      <c r="AH6859" s="2">
        <v>0</v>
      </c>
      <c r="AI6859" s="2">
        <v>0</v>
      </c>
      <c r="AJ6859" s="2">
        <v>1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 t="s">
        <v>4</v>
      </c>
      <c r="AT6859" s="2" t="s">
        <v>4</v>
      </c>
    </row>
    <row r="6860" spans="1:46" x14ac:dyDescent="0.2">
      <c r="A6860" s="2">
        <v>1645933</v>
      </c>
      <c r="B6860" s="2">
        <v>836243</v>
      </c>
      <c r="C6860" s="6">
        <v>25.709195020059699</v>
      </c>
      <c r="D6860" s="6">
        <v>35.108559615253299</v>
      </c>
      <c r="E6860" s="19" t="s">
        <v>7048</v>
      </c>
      <c r="F6860" s="46">
        <f>INDEX(Δεδομένα!$P:$P,MATCH('2021'!E6860,Δεδομένα!$O:$O,0))</f>
        <v>225</v>
      </c>
      <c r="G6860" s="49" t="s">
        <v>7049</v>
      </c>
      <c r="H6860" s="51" t="str">
        <f>INDEX(Δεδομένα!B$1:B$51,MATCH('2021'!G6860,Δεδομένα!A$1:A$51,0))</f>
        <v>ΙΟΝΙΩΝ ΝΗΣΩΝ</v>
      </c>
      <c r="I6860" s="53">
        <f>INDEX(Δεδομένα!E$1:E$13,MATCH('2021'!H6860,Δεδομένα!D$1:D$13,0))</f>
        <v>13</v>
      </c>
      <c r="J6860" s="4">
        <v>44264</v>
      </c>
      <c r="K6860" s="3" t="s">
        <v>86</v>
      </c>
      <c r="L6860" s="17" t="str">
        <f t="shared" si="560"/>
        <v>09/03/2021 11:39</v>
      </c>
      <c r="M6860" s="4">
        <v>44264</v>
      </c>
      <c r="N6860" s="3" t="s">
        <v>223</v>
      </c>
      <c r="O6860" s="17" t="str">
        <f t="shared" si="561"/>
        <v>09/03/2021 12:20</v>
      </c>
      <c r="P6860" s="24">
        <f t="shared" si="562"/>
        <v>2.8472222220443655E-2</v>
      </c>
      <c r="Q6860" s="28">
        <v>0</v>
      </c>
      <c r="R6860" s="27">
        <f t="shared" si="563"/>
        <v>40.999999997438863</v>
      </c>
      <c r="S6860" s="3" t="s">
        <v>4</v>
      </c>
      <c r="T6860" s="3" t="s">
        <v>7050</v>
      </c>
      <c r="U6860" s="3" t="s">
        <v>4</v>
      </c>
      <c r="V6860" s="3" t="s">
        <v>7054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0.1</v>
      </c>
      <c r="AD6860" s="5">
        <v>0</v>
      </c>
      <c r="AE6860" s="2">
        <v>4</v>
      </c>
      <c r="AF6860" s="2">
        <v>0</v>
      </c>
      <c r="AG6860" s="2">
        <v>0</v>
      </c>
      <c r="AH6860" s="2">
        <v>0</v>
      </c>
      <c r="AI6860" s="2">
        <v>0</v>
      </c>
      <c r="AJ6860" s="2">
        <v>2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 t="s">
        <v>4</v>
      </c>
      <c r="AT6860" s="2" t="s">
        <v>4</v>
      </c>
    </row>
    <row r="6861" spans="1:46" x14ac:dyDescent="0.2">
      <c r="A6861" s="2">
        <v>1647433</v>
      </c>
      <c r="B6861" s="2">
        <v>837735</v>
      </c>
      <c r="C6861" s="6">
        <v>25.589606417232499</v>
      </c>
      <c r="D6861" s="6">
        <v>35.2074567220875</v>
      </c>
      <c r="E6861" s="19" t="s">
        <v>7048</v>
      </c>
      <c r="F6861" s="46">
        <f>INDEX(Δεδομένα!$P:$P,MATCH('2021'!E6861,Δεδομένα!$O:$O,0))</f>
        <v>225</v>
      </c>
      <c r="G6861" s="49" t="s">
        <v>7049</v>
      </c>
      <c r="H6861" s="51" t="str">
        <f>INDEX(Δεδομένα!B$1:B$51,MATCH('2021'!G6861,Δεδομένα!A$1:A$51,0))</f>
        <v>ΙΟΝΙΩΝ ΝΗΣΩΝ</v>
      </c>
      <c r="I6861" s="53">
        <f>INDEX(Δεδομένα!E$1:E$13,MATCH('2021'!H6861,Δεδομένα!D$1:D$13,0))</f>
        <v>13</v>
      </c>
      <c r="J6861" s="4">
        <v>44270</v>
      </c>
      <c r="K6861" s="3" t="s">
        <v>1338</v>
      </c>
      <c r="L6861" s="17" t="str">
        <f t="shared" si="560"/>
        <v>15/03/2021 10:40</v>
      </c>
      <c r="M6861" s="4">
        <v>44270</v>
      </c>
      <c r="N6861" s="3" t="s">
        <v>552</v>
      </c>
      <c r="O6861" s="17" t="str">
        <f t="shared" si="561"/>
        <v>15/03/2021 13:00</v>
      </c>
      <c r="P6861" s="24">
        <f t="shared" si="562"/>
        <v>9.7222222218988463E-2</v>
      </c>
      <c r="Q6861" s="28">
        <v>0</v>
      </c>
      <c r="R6861" s="27">
        <f t="shared" si="563"/>
        <v>139.99999999534339</v>
      </c>
      <c r="S6861" s="3" t="s">
        <v>4</v>
      </c>
      <c r="T6861" s="3" t="s">
        <v>7050</v>
      </c>
      <c r="U6861" s="3" t="s">
        <v>4</v>
      </c>
      <c r="V6861" s="3" t="s">
        <v>7055</v>
      </c>
      <c r="W6861" s="5">
        <v>0</v>
      </c>
      <c r="X6861" s="5">
        <v>0</v>
      </c>
      <c r="Y6861" s="5">
        <v>0</v>
      </c>
      <c r="Z6861" s="5">
        <v>0.1</v>
      </c>
      <c r="AA6861" s="5">
        <v>0</v>
      </c>
      <c r="AB6861" s="5">
        <v>0.1</v>
      </c>
      <c r="AC6861" s="5">
        <v>0</v>
      </c>
      <c r="AD6861" s="5">
        <v>0</v>
      </c>
      <c r="AE6861" s="2">
        <v>4</v>
      </c>
      <c r="AF6861" s="2">
        <v>0</v>
      </c>
      <c r="AG6861" s="2">
        <v>0</v>
      </c>
      <c r="AH6861" s="2">
        <v>0</v>
      </c>
      <c r="AI6861" s="2">
        <v>0</v>
      </c>
      <c r="AJ6861" s="2">
        <v>2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 t="s">
        <v>4</v>
      </c>
      <c r="AT6861" s="2" t="s">
        <v>4</v>
      </c>
    </row>
    <row r="6862" spans="1:46" x14ac:dyDescent="0.2">
      <c r="A6862" s="2">
        <v>1652205</v>
      </c>
      <c r="B6862" s="2">
        <v>842962</v>
      </c>
      <c r="C6862" s="6">
        <v>25.554937462826</v>
      </c>
      <c r="D6862" s="6">
        <v>35.302958879844297</v>
      </c>
      <c r="E6862" s="19" t="s">
        <v>7048</v>
      </c>
      <c r="F6862" s="46">
        <f>INDEX(Δεδομένα!$P:$P,MATCH('2021'!E6862,Δεδομένα!$O:$O,0))</f>
        <v>225</v>
      </c>
      <c r="G6862" s="49" t="s">
        <v>7049</v>
      </c>
      <c r="H6862" s="51" t="str">
        <f>INDEX(Δεδομένα!B$1:B$51,MATCH('2021'!G6862,Δεδομένα!A$1:A$51,0))</f>
        <v>ΙΟΝΙΩΝ ΝΗΣΩΝ</v>
      </c>
      <c r="I6862" s="53">
        <f>INDEX(Δεδομένα!E$1:E$13,MATCH('2021'!H6862,Δεδομένα!D$1:D$13,0))</f>
        <v>13</v>
      </c>
      <c r="J6862" s="4">
        <v>44290</v>
      </c>
      <c r="K6862" s="3" t="s">
        <v>1714</v>
      </c>
      <c r="L6862" s="17" t="str">
        <f t="shared" si="560"/>
        <v>04/04/2021 20:06</v>
      </c>
      <c r="M6862" s="4">
        <v>44290</v>
      </c>
      <c r="N6862" s="3" t="s">
        <v>1839</v>
      </c>
      <c r="O6862" s="17" t="str">
        <f t="shared" si="561"/>
        <v>04/04/2021 22:54</v>
      </c>
      <c r="P6862" s="24">
        <f t="shared" si="562"/>
        <v>0.11666666666860692</v>
      </c>
      <c r="Q6862" s="28">
        <v>0</v>
      </c>
      <c r="R6862" s="27">
        <f t="shared" si="563"/>
        <v>168.00000000279397</v>
      </c>
      <c r="S6862" s="3" t="s">
        <v>4</v>
      </c>
      <c r="T6862" s="3" t="s">
        <v>7050</v>
      </c>
      <c r="U6862" s="3" t="s">
        <v>4</v>
      </c>
      <c r="V6862" s="3" t="s">
        <v>7056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0.1</v>
      </c>
      <c r="AC6862" s="5">
        <v>0</v>
      </c>
      <c r="AD6862" s="5">
        <v>0</v>
      </c>
      <c r="AE6862" s="2">
        <v>4</v>
      </c>
      <c r="AF6862" s="2">
        <v>0</v>
      </c>
      <c r="AG6862" s="2">
        <v>0</v>
      </c>
      <c r="AH6862" s="2">
        <v>0</v>
      </c>
      <c r="AI6862" s="2">
        <v>0</v>
      </c>
      <c r="AJ6862" s="2">
        <v>2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 t="s">
        <v>4</v>
      </c>
      <c r="AT6862" s="2" t="s">
        <v>4</v>
      </c>
    </row>
    <row r="6863" spans="1:46" x14ac:dyDescent="0.2">
      <c r="A6863" s="2">
        <v>1652677</v>
      </c>
      <c r="B6863" s="2">
        <v>843334</v>
      </c>
      <c r="C6863" s="6">
        <v>25.585565603410402</v>
      </c>
      <c r="D6863" s="6">
        <v>35.326298738577897</v>
      </c>
      <c r="E6863" s="19" t="s">
        <v>7048</v>
      </c>
      <c r="F6863" s="46">
        <f>INDEX(Δεδομένα!$P:$P,MATCH('2021'!E6863,Δεδομένα!$O:$O,0))</f>
        <v>225</v>
      </c>
      <c r="G6863" s="49" t="s">
        <v>7049</v>
      </c>
      <c r="H6863" s="51" t="str">
        <f>INDEX(Δεδομένα!B$1:B$51,MATCH('2021'!G6863,Δεδομένα!A$1:A$51,0))</f>
        <v>ΙΟΝΙΩΝ ΝΗΣΩΝ</v>
      </c>
      <c r="I6863" s="53">
        <f>INDEX(Δεδομένα!E$1:E$13,MATCH('2021'!H6863,Δεδομένα!D$1:D$13,0))</f>
        <v>13</v>
      </c>
      <c r="J6863" s="4">
        <v>44292</v>
      </c>
      <c r="K6863" s="3" t="s">
        <v>477</v>
      </c>
      <c r="L6863" s="17" t="str">
        <f t="shared" si="560"/>
        <v>06/04/2021 13:18</v>
      </c>
      <c r="M6863" s="4">
        <v>44292</v>
      </c>
      <c r="N6863" s="3" t="s">
        <v>531</v>
      </c>
      <c r="O6863" s="17" t="str">
        <f t="shared" si="561"/>
        <v>06/04/2021 14:10</v>
      </c>
      <c r="P6863" s="24">
        <f t="shared" si="562"/>
        <v>3.6111111112404615E-2</v>
      </c>
      <c r="Q6863" s="28">
        <v>0</v>
      </c>
      <c r="R6863" s="27">
        <f t="shared" si="563"/>
        <v>52.000000001862645</v>
      </c>
      <c r="S6863" s="3" t="s">
        <v>4</v>
      </c>
      <c r="T6863" s="3" t="s">
        <v>7050</v>
      </c>
      <c r="U6863" s="3" t="s">
        <v>4</v>
      </c>
      <c r="V6863" s="3" t="s">
        <v>7057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0.1</v>
      </c>
      <c r="AD6863" s="5">
        <v>0</v>
      </c>
      <c r="AE6863" s="2">
        <v>4</v>
      </c>
      <c r="AF6863" s="2">
        <v>0</v>
      </c>
      <c r="AG6863" s="2">
        <v>0</v>
      </c>
      <c r="AH6863" s="2">
        <v>0</v>
      </c>
      <c r="AI6863" s="2">
        <v>0</v>
      </c>
      <c r="AJ6863" s="2">
        <v>2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 t="s">
        <v>4</v>
      </c>
      <c r="AT6863" s="2" t="s">
        <v>4</v>
      </c>
    </row>
    <row r="6864" spans="1:46" x14ac:dyDescent="0.2">
      <c r="A6864" s="2">
        <v>1657199</v>
      </c>
      <c r="B6864" s="2">
        <v>847912</v>
      </c>
      <c r="E6864" s="19" t="s">
        <v>7048</v>
      </c>
      <c r="F6864" s="46">
        <f>INDEX(Δεδομένα!$P:$P,MATCH('2021'!E6864,Δεδομένα!$O:$O,0))</f>
        <v>225</v>
      </c>
      <c r="G6864" s="49" t="s">
        <v>7049</v>
      </c>
      <c r="H6864" s="51" t="str">
        <f>INDEX(Δεδομένα!B$1:B$51,MATCH('2021'!G6864,Δεδομένα!A$1:A$51,0))</f>
        <v>ΙΟΝΙΩΝ ΝΗΣΩΝ</v>
      </c>
      <c r="I6864" s="53">
        <f>INDEX(Δεδομένα!E$1:E$13,MATCH('2021'!H6864,Δεδομένα!D$1:D$13,0))</f>
        <v>13</v>
      </c>
      <c r="J6864" s="4">
        <v>44309</v>
      </c>
      <c r="K6864" s="3" t="s">
        <v>728</v>
      </c>
      <c r="L6864" s="17" t="str">
        <f t="shared" si="560"/>
        <v>23/04/2021 16:36</v>
      </c>
      <c r="M6864" s="4">
        <v>44309</v>
      </c>
      <c r="N6864" s="3" t="s">
        <v>31</v>
      </c>
      <c r="O6864" s="17" t="str">
        <f t="shared" si="561"/>
        <v>23/04/2021 17:38</v>
      </c>
      <c r="P6864" s="24">
        <f t="shared" si="562"/>
        <v>4.3055555557657499E-2</v>
      </c>
      <c r="Q6864" s="28">
        <v>0</v>
      </c>
      <c r="R6864" s="27">
        <f t="shared" si="563"/>
        <v>62.000000003026798</v>
      </c>
      <c r="S6864" s="3" t="s">
        <v>4</v>
      </c>
      <c r="T6864" s="3" t="s">
        <v>7050</v>
      </c>
      <c r="U6864" s="3" t="s">
        <v>4</v>
      </c>
      <c r="V6864" s="3" t="s">
        <v>5193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0.1</v>
      </c>
      <c r="AD6864" s="5">
        <v>0</v>
      </c>
      <c r="AE6864" s="2">
        <v>2</v>
      </c>
      <c r="AF6864" s="2">
        <v>0</v>
      </c>
      <c r="AG6864" s="2">
        <v>0</v>
      </c>
      <c r="AH6864" s="2">
        <v>0</v>
      </c>
      <c r="AI6864" s="2">
        <v>0</v>
      </c>
      <c r="AJ6864" s="2">
        <v>1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 t="s">
        <v>4</v>
      </c>
      <c r="AT6864" s="2" t="s">
        <v>4</v>
      </c>
    </row>
    <row r="6865" spans="1:46" x14ac:dyDescent="0.2">
      <c r="A6865" s="2">
        <v>1658174</v>
      </c>
      <c r="B6865" s="2">
        <v>849009</v>
      </c>
      <c r="C6865" s="6">
        <v>25.694090042676599</v>
      </c>
      <c r="D6865" s="6">
        <v>35.305665352349102</v>
      </c>
      <c r="E6865" s="19" t="s">
        <v>7048</v>
      </c>
      <c r="F6865" s="46">
        <f>INDEX(Δεδομένα!$P:$P,MATCH('2021'!E6865,Δεδομένα!$O:$O,0))</f>
        <v>225</v>
      </c>
      <c r="G6865" s="49" t="s">
        <v>7049</v>
      </c>
      <c r="H6865" s="51" t="str">
        <f>INDEX(Δεδομένα!B$1:B$51,MATCH('2021'!G6865,Δεδομένα!A$1:A$51,0))</f>
        <v>ΙΟΝΙΩΝ ΝΗΣΩΝ</v>
      </c>
      <c r="I6865" s="53">
        <f>INDEX(Δεδομένα!E$1:E$13,MATCH('2021'!H6865,Δεδομένα!D$1:D$13,0))</f>
        <v>13</v>
      </c>
      <c r="J6865" s="4">
        <v>44314</v>
      </c>
      <c r="K6865" s="3" t="s">
        <v>17</v>
      </c>
      <c r="L6865" s="17" t="str">
        <f t="shared" si="560"/>
        <v>28/04/2021 18:00</v>
      </c>
      <c r="M6865" s="4">
        <v>44315</v>
      </c>
      <c r="N6865" s="3" t="s">
        <v>4164</v>
      </c>
      <c r="O6865" s="17" t="str">
        <f t="shared" si="561"/>
        <v>29/04/2021 07:12</v>
      </c>
      <c r="P6865" s="24">
        <f t="shared" si="562"/>
        <v>0.55000000000291038</v>
      </c>
      <c r="Q6865" s="28">
        <v>0</v>
      </c>
      <c r="R6865" s="27">
        <f t="shared" si="563"/>
        <v>792.00000000419095</v>
      </c>
      <c r="S6865" s="3" t="s">
        <v>4</v>
      </c>
      <c r="T6865" s="3" t="s">
        <v>7050</v>
      </c>
      <c r="U6865" s="3" t="s">
        <v>4</v>
      </c>
      <c r="V6865" s="3" t="s">
        <v>7059</v>
      </c>
      <c r="W6865" s="5">
        <v>0</v>
      </c>
      <c r="X6865" s="5">
        <v>1</v>
      </c>
      <c r="Y6865" s="5">
        <v>0</v>
      </c>
      <c r="Z6865" s="5">
        <v>4</v>
      </c>
      <c r="AA6865" s="5">
        <v>0</v>
      </c>
      <c r="AB6865" s="5">
        <v>0</v>
      </c>
      <c r="AC6865" s="5">
        <v>0</v>
      </c>
      <c r="AD6865" s="5">
        <v>0</v>
      </c>
      <c r="AE6865" s="2">
        <v>13</v>
      </c>
      <c r="AF6865" s="2">
        <v>0</v>
      </c>
      <c r="AG6865" s="2">
        <v>0</v>
      </c>
      <c r="AH6865" s="2">
        <v>0</v>
      </c>
      <c r="AI6865" s="2">
        <v>0</v>
      </c>
      <c r="AJ6865" s="2">
        <v>6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 t="s">
        <v>4</v>
      </c>
      <c r="AT6865" s="2" t="s">
        <v>4</v>
      </c>
    </row>
    <row r="6866" spans="1:46" x14ac:dyDescent="0.2">
      <c r="A6866" s="2">
        <v>1658175</v>
      </c>
      <c r="B6866" s="2">
        <v>849065</v>
      </c>
      <c r="C6866" s="6">
        <v>25.7236285106674</v>
      </c>
      <c r="D6866" s="6">
        <v>35.246227192599697</v>
      </c>
      <c r="E6866" s="19" t="s">
        <v>7048</v>
      </c>
      <c r="F6866" s="46">
        <f>INDEX(Δεδομένα!$P:$P,MATCH('2021'!E6866,Δεδομένα!$O:$O,0))</f>
        <v>225</v>
      </c>
      <c r="G6866" s="49" t="s">
        <v>7049</v>
      </c>
      <c r="H6866" s="51" t="str">
        <f>INDEX(Δεδομένα!B$1:B$51,MATCH('2021'!G6866,Δεδομένα!A$1:A$51,0))</f>
        <v>ΙΟΝΙΩΝ ΝΗΣΩΝ</v>
      </c>
      <c r="I6866" s="53">
        <f>INDEX(Δεδομένα!E$1:E$13,MATCH('2021'!H6866,Δεδομένα!D$1:D$13,0))</f>
        <v>13</v>
      </c>
      <c r="J6866" s="4">
        <v>44314</v>
      </c>
      <c r="K6866" s="3" t="s">
        <v>1396</v>
      </c>
      <c r="L6866" s="17" t="str">
        <f t="shared" si="560"/>
        <v>28/04/2021 21:50</v>
      </c>
      <c r="M6866" s="4">
        <v>44314</v>
      </c>
      <c r="N6866" s="3" t="s">
        <v>7060</v>
      </c>
      <c r="O6866" s="17" t="str">
        <f t="shared" si="561"/>
        <v>28/04/2021 22:31</v>
      </c>
      <c r="P6866" s="24">
        <f t="shared" si="562"/>
        <v>2.8472222227719612E-2</v>
      </c>
      <c r="Q6866" s="28">
        <v>0</v>
      </c>
      <c r="R6866" s="27">
        <f t="shared" si="563"/>
        <v>41.000000007916242</v>
      </c>
      <c r="S6866" s="3" t="s">
        <v>4</v>
      </c>
      <c r="T6866" s="3" t="s">
        <v>7050</v>
      </c>
      <c r="U6866" s="3" t="s">
        <v>4</v>
      </c>
      <c r="V6866" s="3" t="s">
        <v>7061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0.2</v>
      </c>
      <c r="AD6866" s="5">
        <v>0</v>
      </c>
      <c r="AE6866" s="2">
        <v>2</v>
      </c>
      <c r="AF6866" s="2">
        <v>0</v>
      </c>
      <c r="AG6866" s="2">
        <v>0</v>
      </c>
      <c r="AH6866" s="2">
        <v>0</v>
      </c>
      <c r="AI6866" s="2">
        <v>0</v>
      </c>
      <c r="AJ6866" s="2">
        <v>1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 t="s">
        <v>4</v>
      </c>
      <c r="AT6866" s="2" t="s">
        <v>4</v>
      </c>
    </row>
    <row r="6867" spans="1:46" x14ac:dyDescent="0.2">
      <c r="A6867" s="2">
        <v>1658215</v>
      </c>
      <c r="B6867" s="2">
        <v>850144</v>
      </c>
      <c r="C6867" s="6">
        <v>25.617279237692099</v>
      </c>
      <c r="D6867" s="6">
        <v>35.236805627998201</v>
      </c>
      <c r="E6867" s="19" t="s">
        <v>7048</v>
      </c>
      <c r="F6867" s="46">
        <f>INDEX(Δεδομένα!$P:$P,MATCH('2021'!E6867,Δεδομένα!$O:$O,0))</f>
        <v>225</v>
      </c>
      <c r="G6867" s="49" t="s">
        <v>7049</v>
      </c>
      <c r="H6867" s="51" t="str">
        <f>INDEX(Δεδομένα!B$1:B$51,MATCH('2021'!G6867,Δεδομένα!A$1:A$51,0))</f>
        <v>ΙΟΝΙΩΝ ΝΗΣΩΝ</v>
      </c>
      <c r="I6867" s="53">
        <f>INDEX(Δεδομένα!E$1:E$13,MATCH('2021'!H6867,Δεδομένα!D$1:D$13,0))</f>
        <v>13</v>
      </c>
      <c r="J6867" s="4">
        <v>44318</v>
      </c>
      <c r="K6867" s="3" t="s">
        <v>385</v>
      </c>
      <c r="L6867" s="17" t="str">
        <f t="shared" si="560"/>
        <v>02/05/2021 14:00</v>
      </c>
      <c r="M6867" s="4">
        <v>44318</v>
      </c>
      <c r="N6867" s="3" t="s">
        <v>452</v>
      </c>
      <c r="O6867" s="17" t="str">
        <f t="shared" si="561"/>
        <v>02/05/2021 15:52</v>
      </c>
      <c r="P6867" s="24">
        <f t="shared" si="562"/>
        <v>7.7777777776645962E-2</v>
      </c>
      <c r="Q6867" s="28">
        <v>0</v>
      </c>
      <c r="R6867" s="27">
        <f t="shared" si="563"/>
        <v>111.99999999837019</v>
      </c>
      <c r="S6867" s="3" t="s">
        <v>4</v>
      </c>
      <c r="T6867" s="3" t="s">
        <v>7050</v>
      </c>
      <c r="U6867" s="3" t="s">
        <v>4</v>
      </c>
      <c r="V6867" s="3" t="s">
        <v>7062</v>
      </c>
      <c r="W6867" s="5">
        <v>0</v>
      </c>
      <c r="X6867" s="5">
        <v>0</v>
      </c>
      <c r="Y6867" s="5">
        <v>0</v>
      </c>
      <c r="Z6867" s="5">
        <v>0.1</v>
      </c>
      <c r="AA6867" s="5">
        <v>0</v>
      </c>
      <c r="AB6867" s="5">
        <v>0</v>
      </c>
      <c r="AC6867" s="5">
        <v>0</v>
      </c>
      <c r="AD6867" s="5">
        <v>0</v>
      </c>
      <c r="AE6867" s="2">
        <v>4</v>
      </c>
      <c r="AF6867" s="2">
        <v>0</v>
      </c>
      <c r="AG6867" s="2">
        <v>0</v>
      </c>
      <c r="AH6867" s="2">
        <v>0</v>
      </c>
      <c r="AI6867" s="2">
        <v>0</v>
      </c>
      <c r="AJ6867" s="2">
        <v>2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 t="s">
        <v>4</v>
      </c>
      <c r="AT6867" s="2" t="s">
        <v>4</v>
      </c>
    </row>
    <row r="6868" spans="1:46" x14ac:dyDescent="0.2">
      <c r="A6868" s="2">
        <v>1668148</v>
      </c>
      <c r="B6868" s="2">
        <v>860334</v>
      </c>
      <c r="C6868" s="6">
        <v>25.577711575363299</v>
      </c>
      <c r="D6868" s="6">
        <v>35.320927081007</v>
      </c>
      <c r="E6868" s="19" t="s">
        <v>7048</v>
      </c>
      <c r="F6868" s="46">
        <f>INDEX(Δεδομένα!$P:$P,MATCH('2021'!E6868,Δεδομένα!$O:$O,0))</f>
        <v>225</v>
      </c>
      <c r="G6868" s="49" t="s">
        <v>7049</v>
      </c>
      <c r="H6868" s="51" t="str">
        <f>INDEX(Δεδομένα!B$1:B$51,MATCH('2021'!G6868,Δεδομένα!A$1:A$51,0))</f>
        <v>ΙΟΝΙΩΝ ΝΗΣΩΝ</v>
      </c>
      <c r="I6868" s="53">
        <f>INDEX(Δεδομένα!E$1:E$13,MATCH('2021'!H6868,Δεδομένα!D$1:D$13,0))</f>
        <v>13</v>
      </c>
      <c r="J6868" s="4">
        <v>44356</v>
      </c>
      <c r="K6868" s="3" t="s">
        <v>886</v>
      </c>
      <c r="L6868" s="17" t="str">
        <f t="shared" si="560"/>
        <v>09/06/2021 23:35</v>
      </c>
      <c r="M6868" s="4">
        <v>44357</v>
      </c>
      <c r="N6868" s="3" t="s">
        <v>3798</v>
      </c>
      <c r="O6868" s="17" t="str">
        <f t="shared" si="561"/>
        <v>10/06/2021 01:49</v>
      </c>
      <c r="P6868" s="24">
        <f t="shared" si="562"/>
        <v>9.3055555553291924E-2</v>
      </c>
      <c r="Q6868" s="28">
        <v>0</v>
      </c>
      <c r="R6868" s="27">
        <f t="shared" si="563"/>
        <v>133.99999999674037</v>
      </c>
      <c r="S6868" s="3" t="s">
        <v>4</v>
      </c>
      <c r="T6868" s="3" t="s">
        <v>7050</v>
      </c>
      <c r="U6868" s="3" t="s">
        <v>4</v>
      </c>
      <c r="V6868" s="3" t="s">
        <v>7056</v>
      </c>
      <c r="W6868" s="5">
        <v>0</v>
      </c>
      <c r="X6868" s="5">
        <v>0</v>
      </c>
      <c r="Y6868" s="5">
        <v>0</v>
      </c>
      <c r="Z6868" s="5">
        <v>0.1</v>
      </c>
      <c r="AA6868" s="5">
        <v>0</v>
      </c>
      <c r="AB6868" s="5">
        <v>0</v>
      </c>
      <c r="AC6868" s="5">
        <v>0</v>
      </c>
      <c r="AD6868" s="5">
        <v>0</v>
      </c>
      <c r="AE6868" s="2">
        <v>6</v>
      </c>
      <c r="AF6868" s="2">
        <v>0</v>
      </c>
      <c r="AG6868" s="2">
        <v>0</v>
      </c>
      <c r="AH6868" s="2">
        <v>0</v>
      </c>
      <c r="AI6868" s="2">
        <v>0</v>
      </c>
      <c r="AJ6868" s="2">
        <v>3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 t="s">
        <v>4</v>
      </c>
      <c r="AT6868" s="2" t="s">
        <v>4</v>
      </c>
    </row>
    <row r="6869" spans="1:46" x14ac:dyDescent="0.2">
      <c r="A6869" s="2">
        <v>1670451</v>
      </c>
      <c r="B6869" s="2">
        <v>861501</v>
      </c>
      <c r="C6869" s="6">
        <v>25.637999361464299</v>
      </c>
      <c r="D6869" s="6">
        <v>35.2424426815736</v>
      </c>
      <c r="E6869" s="19" t="s">
        <v>7048</v>
      </c>
      <c r="F6869" s="46">
        <f>INDEX(Δεδομένα!$P:$P,MATCH('2021'!E6869,Δεδομένα!$O:$O,0))</f>
        <v>225</v>
      </c>
      <c r="G6869" s="49" t="s">
        <v>7049</v>
      </c>
      <c r="H6869" s="51" t="str">
        <f>INDEX(Δεδομένα!B$1:B$51,MATCH('2021'!G6869,Δεδομένα!A$1:A$51,0))</f>
        <v>ΙΟΝΙΩΝ ΝΗΣΩΝ</v>
      </c>
      <c r="I6869" s="53">
        <f>INDEX(Δεδομένα!E$1:E$13,MATCH('2021'!H6869,Δεδομένα!D$1:D$13,0))</f>
        <v>13</v>
      </c>
      <c r="J6869" s="4">
        <v>44360</v>
      </c>
      <c r="K6869" s="3" t="s">
        <v>362</v>
      </c>
      <c r="L6869" s="17" t="str">
        <f t="shared" si="560"/>
        <v>13/06/2021 15:20</v>
      </c>
      <c r="M6869" s="4">
        <v>44360</v>
      </c>
      <c r="N6869" s="3" t="s">
        <v>78</v>
      </c>
      <c r="O6869" s="17" t="str">
        <f t="shared" si="561"/>
        <v>13/06/2021 17:27</v>
      </c>
      <c r="P6869" s="24">
        <f t="shared" si="562"/>
        <v>8.819444444088731E-2</v>
      </c>
      <c r="Q6869" s="28">
        <v>0</v>
      </c>
      <c r="R6869" s="27">
        <f t="shared" si="563"/>
        <v>126.99999999487773</v>
      </c>
      <c r="S6869" s="3" t="s">
        <v>4</v>
      </c>
      <c r="T6869" s="3" t="s">
        <v>7050</v>
      </c>
      <c r="U6869" s="3" t="s">
        <v>4</v>
      </c>
      <c r="V6869" s="3" t="s">
        <v>7063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1</v>
      </c>
      <c r="AC6869" s="5">
        <v>0</v>
      </c>
      <c r="AD6869" s="5">
        <v>0</v>
      </c>
      <c r="AE6869" s="2">
        <v>4</v>
      </c>
      <c r="AF6869" s="2">
        <v>0</v>
      </c>
      <c r="AG6869" s="2">
        <v>0</v>
      </c>
      <c r="AH6869" s="2">
        <v>0</v>
      </c>
      <c r="AI6869" s="2">
        <v>0</v>
      </c>
      <c r="AJ6869" s="2">
        <v>2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 t="s">
        <v>4</v>
      </c>
      <c r="AT6869" s="2" t="s">
        <v>4</v>
      </c>
    </row>
    <row r="6870" spans="1:46" x14ac:dyDescent="0.2">
      <c r="A6870" s="2">
        <v>1675721</v>
      </c>
      <c r="B6870" s="2">
        <v>868534</v>
      </c>
      <c r="C6870" s="6">
        <v>25.598514497655799</v>
      </c>
      <c r="D6870" s="6">
        <v>35.2574059800585</v>
      </c>
      <c r="E6870" s="19" t="s">
        <v>7048</v>
      </c>
      <c r="F6870" s="46">
        <f>INDEX(Δεδομένα!$P:$P,MATCH('2021'!E6870,Δεδομένα!$O:$O,0))</f>
        <v>225</v>
      </c>
      <c r="G6870" s="49" t="s">
        <v>7049</v>
      </c>
      <c r="H6870" s="51" t="str">
        <f>INDEX(Δεδομένα!B$1:B$51,MATCH('2021'!G6870,Δεδομένα!A$1:A$51,0))</f>
        <v>ΙΟΝΙΩΝ ΝΗΣΩΝ</v>
      </c>
      <c r="I6870" s="53">
        <f>INDEX(Δεδομένα!E$1:E$13,MATCH('2021'!H6870,Δεδομένα!D$1:D$13,0))</f>
        <v>13</v>
      </c>
      <c r="J6870" s="4">
        <v>44383</v>
      </c>
      <c r="K6870" s="3" t="s">
        <v>298</v>
      </c>
      <c r="L6870" s="17" t="str">
        <f t="shared" si="560"/>
        <v>06/07/2021 12:35</v>
      </c>
      <c r="M6870" s="4">
        <v>44383</v>
      </c>
      <c r="N6870" s="3" t="s">
        <v>3331</v>
      </c>
      <c r="O6870" s="17" t="str">
        <f t="shared" si="561"/>
        <v>06/07/2021 16:22</v>
      </c>
      <c r="P6870" s="24">
        <f t="shared" si="562"/>
        <v>0.15763888888614019</v>
      </c>
      <c r="Q6870" s="28">
        <v>0</v>
      </c>
      <c r="R6870" s="27">
        <f t="shared" si="563"/>
        <v>226.99999999604188</v>
      </c>
      <c r="S6870" s="3" t="s">
        <v>4</v>
      </c>
      <c r="T6870" s="3" t="s">
        <v>7050</v>
      </c>
      <c r="U6870" s="3" t="s">
        <v>4</v>
      </c>
      <c r="V6870" s="3" t="s">
        <v>7064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2</v>
      </c>
      <c r="AC6870" s="5">
        <v>0</v>
      </c>
      <c r="AD6870" s="5">
        <v>0</v>
      </c>
      <c r="AE6870" s="2">
        <v>10</v>
      </c>
      <c r="AF6870" s="2">
        <v>5</v>
      </c>
      <c r="AG6870" s="2">
        <v>0</v>
      </c>
      <c r="AH6870" s="2">
        <v>0</v>
      </c>
      <c r="AI6870" s="2">
        <v>0</v>
      </c>
      <c r="AJ6870" s="2">
        <v>6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</row>
    <row r="6871" spans="1:46" x14ac:dyDescent="0.2">
      <c r="A6871" s="2">
        <v>1681884</v>
      </c>
      <c r="B6871" s="2">
        <v>871995</v>
      </c>
      <c r="D6871" s="2"/>
      <c r="E6871" s="19" t="s">
        <v>7048</v>
      </c>
      <c r="F6871" s="46">
        <f>INDEX(Δεδομένα!$P:$P,MATCH('2021'!E6871,Δεδομένα!$O:$O,0))</f>
        <v>225</v>
      </c>
      <c r="G6871" s="49" t="s">
        <v>7049</v>
      </c>
      <c r="H6871" s="51" t="str">
        <f>INDEX(Δεδομένα!B$1:B$51,MATCH('2021'!G6871,Δεδομένα!A$1:A$51,0))</f>
        <v>ΙΟΝΙΩΝ ΝΗΣΩΝ</v>
      </c>
      <c r="I6871" s="53">
        <f>INDEX(Δεδομένα!E$1:E$13,MATCH('2021'!H6871,Δεδομένα!D$1:D$13,0))</f>
        <v>13</v>
      </c>
      <c r="J6871" s="4">
        <v>44394</v>
      </c>
      <c r="K6871" s="3" t="s">
        <v>955</v>
      </c>
      <c r="L6871" s="17" t="str">
        <f t="shared" si="560"/>
        <v>17/07/2021 12:29</v>
      </c>
      <c r="M6871" s="4">
        <v>44394</v>
      </c>
      <c r="N6871" s="3" t="s">
        <v>522</v>
      </c>
      <c r="O6871" s="17" t="str">
        <f t="shared" si="561"/>
        <v>17/07/2021 15:15</v>
      </c>
      <c r="P6871" s="24">
        <f t="shared" si="562"/>
        <v>0.11527777777519077</v>
      </c>
      <c r="Q6871" s="28">
        <v>0</v>
      </c>
      <c r="R6871" s="27">
        <f t="shared" si="563"/>
        <v>165.99999999627471</v>
      </c>
      <c r="S6871" s="3" t="s">
        <v>4</v>
      </c>
      <c r="T6871" s="3" t="s">
        <v>7050</v>
      </c>
      <c r="U6871" s="3" t="s">
        <v>4</v>
      </c>
      <c r="V6871" s="3" t="s">
        <v>7065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0.3</v>
      </c>
      <c r="AC6871" s="5">
        <v>0</v>
      </c>
      <c r="AD6871" s="5">
        <v>0</v>
      </c>
      <c r="AE6871" s="2">
        <v>6</v>
      </c>
      <c r="AF6871" s="2">
        <v>0</v>
      </c>
      <c r="AG6871" s="2">
        <v>0</v>
      </c>
      <c r="AH6871" s="2">
        <v>0</v>
      </c>
      <c r="AI6871" s="2">
        <v>0</v>
      </c>
      <c r="AJ6871" s="2">
        <v>2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</row>
    <row r="6872" spans="1:46" x14ac:dyDescent="0.2">
      <c r="A6872" s="2">
        <v>1682451</v>
      </c>
      <c r="B6872" s="2">
        <v>876182</v>
      </c>
      <c r="C6872" s="6">
        <v>25.725984476272501</v>
      </c>
      <c r="D6872" s="6">
        <v>35.125616716488103</v>
      </c>
      <c r="E6872" s="19" t="s">
        <v>7048</v>
      </c>
      <c r="F6872" s="46">
        <f>INDEX(Δεδομένα!$P:$P,MATCH('2021'!E6872,Δεδομένα!$O:$O,0))</f>
        <v>225</v>
      </c>
      <c r="G6872" s="49" t="s">
        <v>7049</v>
      </c>
      <c r="H6872" s="51" t="str">
        <f>INDEX(Δεδομένα!B$1:B$51,MATCH('2021'!G6872,Δεδομένα!A$1:A$51,0))</f>
        <v>ΙΟΝΙΩΝ ΝΗΣΩΝ</v>
      </c>
      <c r="I6872" s="53">
        <f>INDEX(Δεδομένα!E$1:E$13,MATCH('2021'!H6872,Δεδομένα!D$1:D$13,0))</f>
        <v>13</v>
      </c>
      <c r="J6872" s="4">
        <v>44408</v>
      </c>
      <c r="K6872" s="3" t="s">
        <v>6752</v>
      </c>
      <c r="L6872" s="17" t="str">
        <f t="shared" si="560"/>
        <v>31/07/2021 05:15</v>
      </c>
      <c r="M6872" s="4">
        <v>44408</v>
      </c>
      <c r="N6872" s="3" t="s">
        <v>2075</v>
      </c>
      <c r="O6872" s="17" t="str">
        <f t="shared" si="561"/>
        <v>31/07/2021 06:30</v>
      </c>
      <c r="P6872" s="24">
        <f t="shared" si="562"/>
        <v>5.2083333335758653E-2</v>
      </c>
      <c r="Q6872" s="28">
        <v>0</v>
      </c>
      <c r="R6872" s="27">
        <f t="shared" si="563"/>
        <v>75.00000000349246</v>
      </c>
      <c r="S6872" s="3" t="s">
        <v>4</v>
      </c>
      <c r="T6872" s="3" t="s">
        <v>7050</v>
      </c>
      <c r="U6872" s="3" t="s">
        <v>4</v>
      </c>
      <c r="V6872" s="3" t="s">
        <v>7066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0.1</v>
      </c>
      <c r="AC6872" s="5">
        <v>0</v>
      </c>
      <c r="AD6872" s="5">
        <v>0</v>
      </c>
      <c r="AE6872" s="2">
        <v>4</v>
      </c>
      <c r="AF6872" s="2">
        <v>0</v>
      </c>
      <c r="AG6872" s="2">
        <v>0</v>
      </c>
      <c r="AH6872" s="2">
        <v>0</v>
      </c>
      <c r="AI6872" s="2">
        <v>0</v>
      </c>
      <c r="AJ6872" s="2">
        <v>2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</row>
    <row r="6873" spans="1:46" x14ac:dyDescent="0.2">
      <c r="A6873" s="2">
        <v>1683142</v>
      </c>
      <c r="B6873" s="2">
        <v>877318</v>
      </c>
      <c r="C6873" s="6">
        <v>25.727749056206498</v>
      </c>
      <c r="D6873" s="6">
        <v>35.116606272665202</v>
      </c>
      <c r="E6873" s="19" t="s">
        <v>7048</v>
      </c>
      <c r="F6873" s="46">
        <f>INDEX(Δεδομένα!$P:$P,MATCH('2021'!E6873,Δεδομένα!$O:$O,0))</f>
        <v>225</v>
      </c>
      <c r="G6873" s="49" t="s">
        <v>7049</v>
      </c>
      <c r="H6873" s="51" t="str">
        <f>INDEX(Δεδομένα!B$1:B$51,MATCH('2021'!G6873,Δεδομένα!A$1:A$51,0))</f>
        <v>ΙΟΝΙΩΝ ΝΗΣΩΝ</v>
      </c>
      <c r="I6873" s="53">
        <f>INDEX(Δεδομένα!E$1:E$13,MATCH('2021'!H6873,Δεδομένα!D$1:D$13,0))</f>
        <v>13</v>
      </c>
      <c r="J6873" s="4">
        <v>44411</v>
      </c>
      <c r="K6873" s="3" t="s">
        <v>1416</v>
      </c>
      <c r="L6873" s="17" t="str">
        <f t="shared" si="560"/>
        <v>03/08/2021 10:51</v>
      </c>
      <c r="M6873" s="4">
        <v>44411</v>
      </c>
      <c r="N6873" s="3" t="s">
        <v>157</v>
      </c>
      <c r="O6873" s="17" t="str">
        <f t="shared" si="561"/>
        <v>03/08/2021 13:55</v>
      </c>
      <c r="P6873" s="24">
        <f t="shared" si="562"/>
        <v>0.12777777777955635</v>
      </c>
      <c r="Q6873" s="28">
        <v>0</v>
      </c>
      <c r="R6873" s="27">
        <f t="shared" si="563"/>
        <v>184.00000000256114</v>
      </c>
      <c r="S6873" s="3" t="s">
        <v>4</v>
      </c>
      <c r="T6873" s="3" t="s">
        <v>7050</v>
      </c>
      <c r="U6873" s="3" t="s">
        <v>4</v>
      </c>
      <c r="V6873" s="3" t="s">
        <v>7067</v>
      </c>
      <c r="W6873" s="5">
        <v>0</v>
      </c>
      <c r="X6873" s="5">
        <v>0.2</v>
      </c>
      <c r="Y6873" s="5">
        <v>0</v>
      </c>
      <c r="Z6873" s="5">
        <v>0</v>
      </c>
      <c r="AA6873" s="5">
        <v>0</v>
      </c>
      <c r="AB6873" s="5">
        <v>0.3</v>
      </c>
      <c r="AC6873" s="5">
        <v>0</v>
      </c>
      <c r="AD6873" s="5">
        <v>0</v>
      </c>
      <c r="AE6873" s="2">
        <v>13</v>
      </c>
      <c r="AF6873" s="2">
        <v>0</v>
      </c>
      <c r="AG6873" s="2">
        <v>0</v>
      </c>
      <c r="AH6873" s="2">
        <v>0</v>
      </c>
      <c r="AI6873" s="2">
        <v>0</v>
      </c>
      <c r="AJ6873" s="2">
        <v>6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</row>
    <row r="6874" spans="1:46" x14ac:dyDescent="0.2">
      <c r="A6874" s="2">
        <v>1683476</v>
      </c>
      <c r="B6874" s="2">
        <v>877856</v>
      </c>
      <c r="C6874" s="6">
        <v>25.696175106029699</v>
      </c>
      <c r="D6874" s="6">
        <v>35.184728520987001</v>
      </c>
      <c r="E6874" s="19" t="s">
        <v>7048</v>
      </c>
      <c r="F6874" s="46">
        <f>INDEX(Δεδομένα!$P:$P,MATCH('2021'!E6874,Δεδομένα!$O:$O,0))</f>
        <v>225</v>
      </c>
      <c r="G6874" s="49" t="s">
        <v>7049</v>
      </c>
      <c r="H6874" s="51" t="str">
        <f>INDEX(Δεδομένα!B$1:B$51,MATCH('2021'!G6874,Δεδομένα!A$1:A$51,0))</f>
        <v>ΙΟΝΙΩΝ ΝΗΣΩΝ</v>
      </c>
      <c r="I6874" s="53">
        <f>INDEX(Δεδομένα!E$1:E$13,MATCH('2021'!H6874,Δεδομένα!D$1:D$13,0))</f>
        <v>13</v>
      </c>
      <c r="J6874" s="4">
        <v>44411</v>
      </c>
      <c r="K6874" s="3" t="s">
        <v>1064</v>
      </c>
      <c r="L6874" s="17" t="str">
        <f t="shared" si="560"/>
        <v>03/08/2021 21:04</v>
      </c>
      <c r="M6874" s="4">
        <v>44412</v>
      </c>
      <c r="N6874" s="3" t="s">
        <v>297</v>
      </c>
      <c r="O6874" s="17" t="str">
        <f t="shared" si="561"/>
        <v>04/08/2021 12:55</v>
      </c>
      <c r="P6874" s="24">
        <f t="shared" si="562"/>
        <v>0.66041666666569654</v>
      </c>
      <c r="Q6874" s="28">
        <v>0</v>
      </c>
      <c r="R6874" s="27">
        <f t="shared" si="563"/>
        <v>950.99999999860302</v>
      </c>
      <c r="S6874" s="3" t="s">
        <v>4</v>
      </c>
      <c r="T6874" s="3" t="s">
        <v>7050</v>
      </c>
      <c r="U6874" s="3" t="s">
        <v>4</v>
      </c>
      <c r="V6874" s="3" t="s">
        <v>7068</v>
      </c>
      <c r="W6874" s="5">
        <v>0</v>
      </c>
      <c r="X6874" s="5">
        <v>4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2">
        <v>14</v>
      </c>
      <c r="AF6874" s="2">
        <v>0</v>
      </c>
      <c r="AG6874" s="2">
        <v>5</v>
      </c>
      <c r="AH6874" s="2">
        <v>0</v>
      </c>
      <c r="AI6874" s="2">
        <v>0</v>
      </c>
      <c r="AJ6874" s="2">
        <v>8</v>
      </c>
      <c r="AK6874" s="2">
        <v>0</v>
      </c>
      <c r="AL6874" s="2">
        <v>1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  <c r="AT6874" s="2">
        <v>0</v>
      </c>
    </row>
    <row r="6875" spans="1:46" x14ac:dyDescent="0.2">
      <c r="A6875" s="2">
        <v>1684246</v>
      </c>
      <c r="B6875" s="2">
        <v>879020</v>
      </c>
      <c r="C6875" s="6">
        <v>25.642842301683199</v>
      </c>
      <c r="D6875" s="6">
        <v>35.257347225220798</v>
      </c>
      <c r="E6875" s="19" t="s">
        <v>7048</v>
      </c>
      <c r="F6875" s="46">
        <f>INDEX(Δεδομένα!$P:$P,MATCH('2021'!E6875,Δεδομένα!$O:$O,0))</f>
        <v>225</v>
      </c>
      <c r="G6875" s="49" t="s">
        <v>7049</v>
      </c>
      <c r="H6875" s="51" t="str">
        <f>INDEX(Δεδομένα!B$1:B$51,MATCH('2021'!G6875,Δεδομένα!A$1:A$51,0))</f>
        <v>ΙΟΝΙΩΝ ΝΗΣΩΝ</v>
      </c>
      <c r="I6875" s="53">
        <f>INDEX(Δεδομένα!E$1:E$13,MATCH('2021'!H6875,Δεδομένα!D$1:D$13,0))</f>
        <v>13</v>
      </c>
      <c r="J6875" s="4">
        <v>44413</v>
      </c>
      <c r="K6875" s="3" t="s">
        <v>7069</v>
      </c>
      <c r="L6875" s="17" t="str">
        <f t="shared" si="560"/>
        <v>05/08/2021 22:33</v>
      </c>
      <c r="M6875" s="4">
        <v>44414</v>
      </c>
      <c r="N6875" s="3" t="s">
        <v>680</v>
      </c>
      <c r="O6875" s="17" t="str">
        <f t="shared" si="561"/>
        <v>06/08/2021 18:51</v>
      </c>
      <c r="P6875" s="24">
        <f t="shared" si="562"/>
        <v>0.84583333333284827</v>
      </c>
      <c r="Q6875" s="28">
        <v>0</v>
      </c>
      <c r="R6875" s="27">
        <f t="shared" si="563"/>
        <v>1217.9999999993015</v>
      </c>
      <c r="S6875" s="3" t="s">
        <v>4</v>
      </c>
      <c r="T6875" s="3" t="s">
        <v>7050</v>
      </c>
      <c r="U6875" s="3" t="s">
        <v>4</v>
      </c>
      <c r="V6875" s="3" t="s">
        <v>7070</v>
      </c>
      <c r="W6875" s="5">
        <v>0</v>
      </c>
      <c r="X6875" s="5">
        <v>18</v>
      </c>
      <c r="Y6875" s="5">
        <v>0</v>
      </c>
      <c r="Z6875" s="5">
        <v>0</v>
      </c>
      <c r="AA6875" s="5">
        <v>0</v>
      </c>
      <c r="AB6875" s="5">
        <v>2</v>
      </c>
      <c r="AC6875" s="5">
        <v>0</v>
      </c>
      <c r="AD6875" s="5">
        <v>0</v>
      </c>
      <c r="AE6875" s="2">
        <v>30</v>
      </c>
      <c r="AF6875" s="2">
        <v>23</v>
      </c>
      <c r="AG6875" s="2">
        <v>0</v>
      </c>
      <c r="AH6875" s="2">
        <v>0</v>
      </c>
      <c r="AI6875" s="2">
        <v>9</v>
      </c>
      <c r="AJ6875" s="2">
        <v>7</v>
      </c>
      <c r="AK6875" s="2">
        <v>7</v>
      </c>
      <c r="AL6875" s="2">
        <v>1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0</v>
      </c>
      <c r="AT6875" s="2">
        <v>0</v>
      </c>
    </row>
    <row r="6876" spans="1:46" x14ac:dyDescent="0.2">
      <c r="A6876" s="2">
        <v>1684247</v>
      </c>
      <c r="B6876" s="2">
        <v>879609</v>
      </c>
      <c r="C6876" s="6">
        <v>25.7010023127702</v>
      </c>
      <c r="D6876" s="6">
        <v>35.1849788677061</v>
      </c>
      <c r="E6876" s="19" t="s">
        <v>7048</v>
      </c>
      <c r="F6876" s="46">
        <f>INDEX(Δεδομένα!$P:$P,MATCH('2021'!E6876,Δεδομένα!$O:$O,0))</f>
        <v>225</v>
      </c>
      <c r="G6876" s="49" t="s">
        <v>7049</v>
      </c>
      <c r="H6876" s="51" t="str">
        <f>INDEX(Δεδομένα!B$1:B$51,MATCH('2021'!G6876,Δεδομένα!A$1:A$51,0))</f>
        <v>ΙΟΝΙΩΝ ΝΗΣΩΝ</v>
      </c>
      <c r="I6876" s="53">
        <f>INDEX(Δεδομένα!E$1:E$13,MATCH('2021'!H6876,Δεδομένα!D$1:D$13,0))</f>
        <v>13</v>
      </c>
      <c r="J6876" s="4">
        <v>44414</v>
      </c>
      <c r="K6876" s="3" t="s">
        <v>388</v>
      </c>
      <c r="L6876" s="17" t="str">
        <f t="shared" si="560"/>
        <v>06/08/2021 17:07</v>
      </c>
      <c r="M6876" s="4">
        <v>44414</v>
      </c>
      <c r="N6876" s="3" t="s">
        <v>680</v>
      </c>
      <c r="O6876" s="17" t="str">
        <f t="shared" si="561"/>
        <v>06/08/2021 18:51</v>
      </c>
      <c r="P6876" s="24">
        <f t="shared" si="562"/>
        <v>7.2222222224809229E-2</v>
      </c>
      <c r="Q6876" s="28">
        <v>0</v>
      </c>
      <c r="R6876" s="27">
        <f t="shared" si="563"/>
        <v>104.00000000372529</v>
      </c>
      <c r="S6876" s="3" t="s">
        <v>4</v>
      </c>
      <c r="T6876" s="3" t="s">
        <v>7050</v>
      </c>
      <c r="U6876" s="3" t="s">
        <v>4</v>
      </c>
      <c r="V6876" s="3" t="s">
        <v>7071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0.5</v>
      </c>
      <c r="AC6876" s="5">
        <v>0</v>
      </c>
      <c r="AD6876" s="5">
        <v>0</v>
      </c>
      <c r="AE6876" s="2">
        <v>8</v>
      </c>
      <c r="AF6876" s="2">
        <v>4</v>
      </c>
      <c r="AG6876" s="2">
        <v>0</v>
      </c>
      <c r="AH6876" s="2">
        <v>0</v>
      </c>
      <c r="AI6876" s="2">
        <v>2</v>
      </c>
      <c r="AJ6876" s="2">
        <v>7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</row>
    <row r="6877" spans="1:46" x14ac:dyDescent="0.2">
      <c r="A6877" s="2">
        <v>1687229</v>
      </c>
      <c r="B6877" s="2">
        <v>883207</v>
      </c>
      <c r="C6877" s="6">
        <v>25.722828332361399</v>
      </c>
      <c r="D6877" s="6">
        <v>35.258742671032799</v>
      </c>
      <c r="E6877" s="19" t="s">
        <v>7048</v>
      </c>
      <c r="F6877" s="46">
        <f>INDEX(Δεδομένα!$P:$P,MATCH('2021'!E6877,Δεδομένα!$O:$O,0))</f>
        <v>225</v>
      </c>
      <c r="G6877" s="49" t="s">
        <v>7049</v>
      </c>
      <c r="H6877" s="51" t="str">
        <f>INDEX(Δεδομένα!B$1:B$51,MATCH('2021'!G6877,Δεδομένα!A$1:A$51,0))</f>
        <v>ΙΟΝΙΩΝ ΝΗΣΩΝ</v>
      </c>
      <c r="I6877" s="53">
        <f>INDEX(Δεδομένα!E$1:E$13,MATCH('2021'!H6877,Δεδομένα!D$1:D$13,0))</f>
        <v>13</v>
      </c>
      <c r="J6877" s="4">
        <v>44423</v>
      </c>
      <c r="K6877" s="3" t="s">
        <v>161</v>
      </c>
      <c r="L6877" s="17" t="str">
        <f t="shared" si="560"/>
        <v>15/08/2021 15:00</v>
      </c>
      <c r="M6877" s="4">
        <v>44424</v>
      </c>
      <c r="N6877" s="3" t="s">
        <v>4191</v>
      </c>
      <c r="O6877" s="17" t="str">
        <f t="shared" si="561"/>
        <v>16/08/2021 07:10</v>
      </c>
      <c r="P6877" s="24">
        <f t="shared" si="562"/>
        <v>0.67361111110949423</v>
      </c>
      <c r="Q6877" s="28">
        <v>0</v>
      </c>
      <c r="R6877" s="27">
        <f t="shared" si="563"/>
        <v>969.99999999767169</v>
      </c>
      <c r="S6877" s="3" t="s">
        <v>4</v>
      </c>
      <c r="T6877" s="3" t="s">
        <v>7050</v>
      </c>
      <c r="U6877" s="3" t="s">
        <v>4</v>
      </c>
      <c r="V6877" s="3" t="s">
        <v>7058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1</v>
      </c>
      <c r="AC6877" s="5">
        <v>0</v>
      </c>
      <c r="AD6877" s="5">
        <v>0</v>
      </c>
      <c r="AE6877" s="2">
        <v>23</v>
      </c>
      <c r="AF6877" s="2">
        <v>0</v>
      </c>
      <c r="AG6877" s="2">
        <v>0</v>
      </c>
      <c r="AH6877" s="2">
        <v>0</v>
      </c>
      <c r="AI6877" s="2">
        <v>7</v>
      </c>
      <c r="AJ6877" s="2">
        <v>10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</row>
    <row r="6878" spans="1:46" x14ac:dyDescent="0.2">
      <c r="A6878" s="2">
        <v>1691471</v>
      </c>
      <c r="B6878" s="2">
        <v>886930</v>
      </c>
      <c r="C6878" s="6">
        <v>25.683607773984701</v>
      </c>
      <c r="D6878" s="6">
        <v>35.219446179483697</v>
      </c>
      <c r="E6878" s="19" t="s">
        <v>7048</v>
      </c>
      <c r="F6878" s="46">
        <f>INDEX(Δεδομένα!$P:$P,MATCH('2021'!E6878,Δεδομένα!$O:$O,0))</f>
        <v>225</v>
      </c>
      <c r="G6878" s="49" t="s">
        <v>7049</v>
      </c>
      <c r="H6878" s="51" t="str">
        <f>INDEX(Δεδομένα!B$1:B$51,MATCH('2021'!G6878,Δεδομένα!A$1:A$51,0))</f>
        <v>ΙΟΝΙΩΝ ΝΗΣΩΝ</v>
      </c>
      <c r="I6878" s="53">
        <f>INDEX(Δεδομένα!E$1:E$13,MATCH('2021'!H6878,Δεδομένα!D$1:D$13,0))</f>
        <v>13</v>
      </c>
      <c r="J6878" s="4">
        <v>44436</v>
      </c>
      <c r="K6878" s="3" t="s">
        <v>150</v>
      </c>
      <c r="L6878" s="17" t="str">
        <f t="shared" si="560"/>
        <v>28/08/2021 19:00</v>
      </c>
      <c r="M6878" s="4">
        <v>44436</v>
      </c>
      <c r="N6878" s="3" t="s">
        <v>3202</v>
      </c>
      <c r="O6878" s="17" t="str">
        <f t="shared" si="561"/>
        <v>28/08/2021 22:11</v>
      </c>
      <c r="P6878" s="24">
        <f t="shared" si="562"/>
        <v>0.13263888889196096</v>
      </c>
      <c r="Q6878" s="28">
        <v>0</v>
      </c>
      <c r="R6878" s="27">
        <f t="shared" si="563"/>
        <v>191.00000000442378</v>
      </c>
      <c r="S6878" s="3" t="s">
        <v>4</v>
      </c>
      <c r="T6878" s="3" t="s">
        <v>7050</v>
      </c>
      <c r="U6878" s="3" t="s">
        <v>4</v>
      </c>
      <c r="V6878" s="3" t="s">
        <v>7072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0.2</v>
      </c>
      <c r="AE6878" s="2">
        <v>6</v>
      </c>
      <c r="AF6878" s="2">
        <v>0</v>
      </c>
      <c r="AG6878" s="2">
        <v>0</v>
      </c>
      <c r="AH6878" s="2">
        <v>0</v>
      </c>
      <c r="AI6878" s="2">
        <v>0</v>
      </c>
      <c r="AJ6878" s="2">
        <v>3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</row>
    <row r="6879" spans="1:46" x14ac:dyDescent="0.2">
      <c r="A6879" s="2">
        <v>1702746</v>
      </c>
      <c r="B6879" s="2">
        <v>898360</v>
      </c>
      <c r="C6879" s="6">
        <v>25.6519374847412</v>
      </c>
      <c r="D6879" s="6">
        <v>35.095771789550803</v>
      </c>
      <c r="E6879" s="19" t="s">
        <v>7048</v>
      </c>
      <c r="F6879" s="46">
        <f>INDEX(Δεδομένα!$P:$P,MATCH('2021'!E6879,Δεδομένα!$O:$O,0))</f>
        <v>225</v>
      </c>
      <c r="G6879" s="49" t="s">
        <v>7049</v>
      </c>
      <c r="H6879" s="51" t="str">
        <f>INDEX(Δεδομένα!B$1:B$51,MATCH('2021'!G6879,Δεδομένα!A$1:A$51,0))</f>
        <v>ΙΟΝΙΩΝ ΝΗΣΩΝ</v>
      </c>
      <c r="I6879" s="53">
        <f>INDEX(Δεδομένα!E$1:E$13,MATCH('2021'!H6879,Δεδομένα!D$1:D$13,0))</f>
        <v>13</v>
      </c>
      <c r="J6879" s="4">
        <v>44479</v>
      </c>
      <c r="K6879" s="3" t="s">
        <v>461</v>
      </c>
      <c r="L6879" s="17" t="str">
        <f t="shared" si="560"/>
        <v>10/10/2021 17:00</v>
      </c>
      <c r="M6879" s="4">
        <v>44480</v>
      </c>
      <c r="N6879" s="3" t="s">
        <v>495</v>
      </c>
      <c r="O6879" s="17" t="str">
        <f t="shared" si="561"/>
        <v>11/10/2021 08:50</v>
      </c>
      <c r="P6879" s="24">
        <f t="shared" si="562"/>
        <v>0.65972222221898846</v>
      </c>
      <c r="Q6879" s="28">
        <v>0</v>
      </c>
      <c r="R6879" s="27">
        <f t="shared" si="563"/>
        <v>949.99999999534339</v>
      </c>
      <c r="S6879" s="3" t="s">
        <v>4</v>
      </c>
      <c r="T6879" s="3" t="s">
        <v>7050</v>
      </c>
      <c r="U6879" s="3" t="s">
        <v>4</v>
      </c>
      <c r="V6879" s="3" t="s">
        <v>7073</v>
      </c>
      <c r="W6879" s="5">
        <v>0</v>
      </c>
      <c r="X6879" s="5">
        <v>0.5</v>
      </c>
      <c r="Y6879" s="5">
        <v>0</v>
      </c>
      <c r="Z6879" s="5">
        <v>0</v>
      </c>
      <c r="AA6879" s="5">
        <v>0</v>
      </c>
      <c r="AB6879" s="5">
        <v>3.5</v>
      </c>
      <c r="AC6879" s="5">
        <v>0</v>
      </c>
      <c r="AD6879" s="5">
        <v>0</v>
      </c>
      <c r="AE6879" s="2">
        <v>13</v>
      </c>
      <c r="AF6879" s="2">
        <v>5</v>
      </c>
      <c r="AG6879" s="2">
        <v>0</v>
      </c>
      <c r="AH6879" s="2">
        <v>0</v>
      </c>
      <c r="AI6879" s="2">
        <v>9</v>
      </c>
      <c r="AJ6879" s="2">
        <v>7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</row>
    <row r="6880" spans="1:46" x14ac:dyDescent="0.2">
      <c r="A6880" s="2">
        <v>1707107</v>
      </c>
      <c r="B6880" s="2">
        <v>903668</v>
      </c>
      <c r="C6880" s="6">
        <v>25.645054734551501</v>
      </c>
      <c r="D6880" s="6">
        <v>35.300229828316802</v>
      </c>
      <c r="E6880" s="19" t="s">
        <v>7048</v>
      </c>
      <c r="F6880" s="46">
        <f>INDEX(Δεδομένα!$P:$P,MATCH('2021'!E6880,Δεδομένα!$O:$O,0))</f>
        <v>225</v>
      </c>
      <c r="G6880" s="49" t="s">
        <v>7049</v>
      </c>
      <c r="H6880" s="51" t="str">
        <f>INDEX(Δεδομένα!B$1:B$51,MATCH('2021'!G6880,Δεδομένα!A$1:A$51,0))</f>
        <v>ΙΟΝΙΩΝ ΝΗΣΩΝ</v>
      </c>
      <c r="I6880" s="53">
        <f>INDEX(Δεδομένα!E$1:E$13,MATCH('2021'!H6880,Δεδομένα!D$1:D$13,0))</f>
        <v>13</v>
      </c>
      <c r="J6880" s="4">
        <v>44492</v>
      </c>
      <c r="K6880" s="3" t="s">
        <v>2295</v>
      </c>
      <c r="L6880" s="17" t="str">
        <f t="shared" si="560"/>
        <v>23/10/2021 18:52</v>
      </c>
      <c r="M6880" s="4">
        <v>44492</v>
      </c>
      <c r="N6880" s="3" t="s">
        <v>616</v>
      </c>
      <c r="O6880" s="17" t="str">
        <f t="shared" si="561"/>
        <v>23/10/2021 22:47</v>
      </c>
      <c r="P6880" s="24">
        <f t="shared" si="562"/>
        <v>0.16319444444525288</v>
      </c>
      <c r="Q6880" s="28">
        <v>0</v>
      </c>
      <c r="R6880" s="27">
        <f t="shared" si="563"/>
        <v>235.00000000116415</v>
      </c>
      <c r="S6880" s="3" t="s">
        <v>4</v>
      </c>
      <c r="T6880" s="3" t="s">
        <v>7050</v>
      </c>
      <c r="U6880" s="3" t="s">
        <v>4</v>
      </c>
      <c r="V6880" s="3" t="s">
        <v>7074</v>
      </c>
      <c r="W6880" s="5">
        <v>0</v>
      </c>
      <c r="X6880" s="5">
        <v>1</v>
      </c>
      <c r="Y6880" s="5">
        <v>0</v>
      </c>
      <c r="Z6880" s="5">
        <v>3</v>
      </c>
      <c r="AA6880" s="5">
        <v>0</v>
      </c>
      <c r="AB6880" s="5">
        <v>0</v>
      </c>
      <c r="AC6880" s="5">
        <v>0</v>
      </c>
      <c r="AD6880" s="5">
        <v>0</v>
      </c>
      <c r="AE6880" s="2">
        <v>8</v>
      </c>
      <c r="AF6880" s="2">
        <v>0</v>
      </c>
      <c r="AG6880" s="2">
        <v>0</v>
      </c>
      <c r="AH6880" s="2">
        <v>0</v>
      </c>
      <c r="AI6880" s="2">
        <v>0</v>
      </c>
      <c r="AJ6880" s="2">
        <v>4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</row>
    <row r="6881" spans="1:46" x14ac:dyDescent="0.2">
      <c r="A6881" s="2">
        <v>1711755</v>
      </c>
      <c r="B6881" s="2">
        <v>908380</v>
      </c>
      <c r="D6881" s="2"/>
      <c r="E6881" s="19" t="s">
        <v>7048</v>
      </c>
      <c r="F6881" s="46">
        <f>INDEX(Δεδομένα!$P:$P,MATCH('2021'!E6881,Δεδομένα!$O:$O,0))</f>
        <v>225</v>
      </c>
      <c r="G6881" s="49" t="s">
        <v>7049</v>
      </c>
      <c r="H6881" s="51" t="str">
        <f>INDEX(Δεδομένα!B$1:B$51,MATCH('2021'!G6881,Δεδομένα!A$1:A$51,0))</f>
        <v>ΙΟΝΙΩΝ ΝΗΣΩΝ</v>
      </c>
      <c r="I6881" s="53">
        <f>INDEX(Δεδομένα!E$1:E$13,MATCH('2021'!H6881,Δεδομένα!D$1:D$13,0))</f>
        <v>13</v>
      </c>
      <c r="J6881" s="4">
        <v>44511</v>
      </c>
      <c r="K6881" s="3" t="s">
        <v>544</v>
      </c>
      <c r="L6881" s="17" t="str">
        <f t="shared" si="560"/>
        <v>11/11/2021 11:50</v>
      </c>
      <c r="M6881" s="4">
        <v>44512</v>
      </c>
      <c r="N6881" s="3" t="s">
        <v>4045</v>
      </c>
      <c r="O6881" s="17" t="str">
        <f t="shared" si="561"/>
        <v>12/11/2021 01:10</v>
      </c>
      <c r="P6881" s="24">
        <f t="shared" si="562"/>
        <v>0.55555555555474712</v>
      </c>
      <c r="Q6881" s="28">
        <v>0</v>
      </c>
      <c r="R6881" s="27">
        <f t="shared" si="563"/>
        <v>799.99999999883585</v>
      </c>
      <c r="S6881" s="3" t="s">
        <v>4</v>
      </c>
      <c r="T6881" s="3" t="s">
        <v>7050</v>
      </c>
      <c r="U6881" s="3" t="s">
        <v>4</v>
      </c>
      <c r="V6881" s="3" t="s">
        <v>7056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0.1</v>
      </c>
      <c r="AD6881" s="5">
        <v>0</v>
      </c>
      <c r="AE6881" s="2">
        <v>2</v>
      </c>
      <c r="AF6881" s="2">
        <v>0</v>
      </c>
      <c r="AG6881" s="2">
        <v>0</v>
      </c>
      <c r="AH6881" s="2">
        <v>0</v>
      </c>
      <c r="AI6881" s="2">
        <v>0</v>
      </c>
      <c r="AJ6881" s="2">
        <v>1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</row>
    <row r="6882" spans="1:46" x14ac:dyDescent="0.2">
      <c r="A6882" s="2">
        <v>1714132</v>
      </c>
      <c r="B6882" s="2">
        <v>910820</v>
      </c>
      <c r="C6882" s="6">
        <v>25.631671067804199</v>
      </c>
      <c r="D6882" s="6">
        <v>35.120826390008403</v>
      </c>
      <c r="E6882" s="19" t="s">
        <v>7048</v>
      </c>
      <c r="F6882" s="46">
        <f>INDEX(Δεδομένα!$P:$P,MATCH('2021'!E6882,Δεδομένα!$O:$O,0))</f>
        <v>225</v>
      </c>
      <c r="G6882" s="49" t="s">
        <v>7049</v>
      </c>
      <c r="H6882" s="51" t="str">
        <f>INDEX(Δεδομένα!B$1:B$51,MATCH('2021'!G6882,Δεδομένα!A$1:A$51,0))</f>
        <v>ΙΟΝΙΩΝ ΝΗΣΩΝ</v>
      </c>
      <c r="I6882" s="53">
        <f>INDEX(Δεδομένα!E$1:E$13,MATCH('2021'!H6882,Δεδομένα!D$1:D$13,0))</f>
        <v>13</v>
      </c>
      <c r="J6882" s="4">
        <v>44522</v>
      </c>
      <c r="K6882" s="3" t="s">
        <v>154</v>
      </c>
      <c r="L6882" s="17" t="str">
        <f t="shared" si="560"/>
        <v>22/11/2021 13:20</v>
      </c>
      <c r="M6882" s="4">
        <v>44522</v>
      </c>
      <c r="N6882" s="3" t="s">
        <v>545</v>
      </c>
      <c r="O6882" s="17" t="str">
        <f t="shared" si="561"/>
        <v>22/11/2021 16:10</v>
      </c>
      <c r="P6882" s="24">
        <f t="shared" si="562"/>
        <v>0.11805555555474712</v>
      </c>
      <c r="Q6882" s="28">
        <v>0</v>
      </c>
      <c r="R6882" s="27">
        <f t="shared" si="563"/>
        <v>169.99999999883585</v>
      </c>
      <c r="S6882" s="3" t="s">
        <v>4</v>
      </c>
      <c r="T6882" s="3" t="s">
        <v>7050</v>
      </c>
      <c r="U6882" s="3" t="s">
        <v>4</v>
      </c>
      <c r="V6882" s="3" t="s">
        <v>7075</v>
      </c>
      <c r="W6882" s="5">
        <v>0</v>
      </c>
      <c r="X6882" s="5">
        <v>1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2">
        <v>4</v>
      </c>
      <c r="AF6882" s="2">
        <v>0</v>
      </c>
      <c r="AG6882" s="2">
        <v>0</v>
      </c>
      <c r="AH6882" s="2">
        <v>0</v>
      </c>
      <c r="AI6882" s="2">
        <v>7</v>
      </c>
      <c r="AJ6882" s="2">
        <v>2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</row>
    <row r="6883" spans="1:46" x14ac:dyDescent="0.2">
      <c r="A6883" s="2">
        <v>1715572</v>
      </c>
      <c r="B6883" s="2">
        <v>912401</v>
      </c>
      <c r="C6883" s="6">
        <v>25.553380883467199</v>
      </c>
      <c r="D6883" s="6">
        <v>35.309330772123097</v>
      </c>
      <c r="E6883" s="19" t="s">
        <v>7048</v>
      </c>
      <c r="F6883" s="46">
        <f>INDEX(Δεδομένα!$P:$P,MATCH('2021'!E6883,Δεδομένα!$O:$O,0))</f>
        <v>225</v>
      </c>
      <c r="G6883" s="49" t="s">
        <v>7049</v>
      </c>
      <c r="H6883" s="51" t="str">
        <f>INDEX(Δεδομένα!B$1:B$51,MATCH('2021'!G6883,Δεδομένα!A$1:A$51,0))</f>
        <v>ΙΟΝΙΩΝ ΝΗΣΩΝ</v>
      </c>
      <c r="I6883" s="53">
        <f>INDEX(Δεδομένα!E$1:E$13,MATCH('2021'!H6883,Δεδομένα!D$1:D$13,0))</f>
        <v>13</v>
      </c>
      <c r="J6883" s="4">
        <v>44527</v>
      </c>
      <c r="K6883" s="3" t="s">
        <v>731</v>
      </c>
      <c r="L6883" s="17" t="str">
        <f t="shared" si="560"/>
        <v>27/11/2021 16:31</v>
      </c>
      <c r="M6883" s="4">
        <v>44527</v>
      </c>
      <c r="N6883" s="3" t="s">
        <v>111</v>
      </c>
      <c r="O6883" s="17" t="str">
        <f t="shared" si="561"/>
        <v>27/11/2021 19:20</v>
      </c>
      <c r="P6883" s="24">
        <f t="shared" si="562"/>
        <v>0.11736111110803904</v>
      </c>
      <c r="Q6883" s="28">
        <v>0</v>
      </c>
      <c r="R6883" s="27">
        <f t="shared" si="563"/>
        <v>168.99999999557622</v>
      </c>
      <c r="S6883" s="3" t="s">
        <v>4</v>
      </c>
      <c r="T6883" s="3" t="s">
        <v>7050</v>
      </c>
      <c r="U6883" s="3" t="s">
        <v>4</v>
      </c>
      <c r="V6883" s="3" t="s">
        <v>7056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0.1</v>
      </c>
      <c r="AD6883" s="5">
        <v>0</v>
      </c>
      <c r="AE6883" s="2">
        <v>2</v>
      </c>
      <c r="AF6883" s="2">
        <v>0</v>
      </c>
      <c r="AG6883" s="2">
        <v>0</v>
      </c>
      <c r="AH6883" s="2">
        <v>0</v>
      </c>
      <c r="AI6883" s="2">
        <v>0</v>
      </c>
      <c r="AJ6883" s="2">
        <v>1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</row>
    <row r="6884" spans="1:46" x14ac:dyDescent="0.2">
      <c r="A6884" s="2">
        <v>1715573</v>
      </c>
      <c r="B6884" s="2">
        <v>912415</v>
      </c>
      <c r="C6884" s="6">
        <v>25.6235946075554</v>
      </c>
      <c r="D6884" s="6">
        <v>35.155455489685799</v>
      </c>
      <c r="E6884" s="19" t="s">
        <v>7048</v>
      </c>
      <c r="F6884" s="46">
        <f>INDEX(Δεδομένα!$P:$P,MATCH('2021'!E6884,Δεδομένα!$O:$O,0))</f>
        <v>225</v>
      </c>
      <c r="G6884" s="49" t="s">
        <v>7049</v>
      </c>
      <c r="H6884" s="51" t="str">
        <f>INDEX(Δεδομένα!B$1:B$51,MATCH('2021'!G6884,Δεδομένα!A$1:A$51,0))</f>
        <v>ΙΟΝΙΩΝ ΝΗΣΩΝ</v>
      </c>
      <c r="I6884" s="53">
        <f>INDEX(Δεδομένα!E$1:E$13,MATCH('2021'!H6884,Δεδομένα!D$1:D$13,0))</f>
        <v>13</v>
      </c>
      <c r="J6884" s="4">
        <v>44527</v>
      </c>
      <c r="K6884" s="3" t="s">
        <v>2477</v>
      </c>
      <c r="L6884" s="17" t="str">
        <f t="shared" si="560"/>
        <v>27/11/2021 17:09</v>
      </c>
      <c r="M6884" s="4">
        <v>44527</v>
      </c>
      <c r="N6884" s="3" t="s">
        <v>1558</v>
      </c>
      <c r="O6884" s="17" t="str">
        <f t="shared" si="561"/>
        <v>27/11/2021 22:10</v>
      </c>
      <c r="P6884" s="24">
        <f t="shared" si="562"/>
        <v>0.20902777777519077</v>
      </c>
      <c r="Q6884" s="28">
        <v>0</v>
      </c>
      <c r="R6884" s="27">
        <f t="shared" si="563"/>
        <v>300.99999999627471</v>
      </c>
      <c r="S6884" s="3" t="s">
        <v>4</v>
      </c>
      <c r="T6884" s="3" t="s">
        <v>7050</v>
      </c>
      <c r="U6884" s="3" t="s">
        <v>4</v>
      </c>
      <c r="V6884" s="3" t="s">
        <v>7076</v>
      </c>
      <c r="W6884" s="5">
        <v>0</v>
      </c>
      <c r="X6884" s="5">
        <v>2</v>
      </c>
      <c r="Y6884" s="5">
        <v>0</v>
      </c>
      <c r="Z6884" s="5">
        <v>3</v>
      </c>
      <c r="AA6884" s="5">
        <v>0</v>
      </c>
      <c r="AB6884" s="5">
        <v>0</v>
      </c>
      <c r="AC6884" s="5">
        <v>0</v>
      </c>
      <c r="AD6884" s="5">
        <v>0</v>
      </c>
      <c r="AE6884" s="2">
        <v>7</v>
      </c>
      <c r="AF6884" s="2">
        <v>0</v>
      </c>
      <c r="AG6884" s="2">
        <v>0</v>
      </c>
      <c r="AH6884" s="2">
        <v>0</v>
      </c>
      <c r="AI6884" s="2">
        <v>6</v>
      </c>
      <c r="AJ6884" s="2">
        <v>4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</row>
    <row r="6885" spans="1:46" x14ac:dyDescent="0.2">
      <c r="A6885" s="2">
        <v>1716521</v>
      </c>
      <c r="B6885" s="2">
        <v>913591</v>
      </c>
      <c r="C6885" s="6">
        <v>25.6493659110462</v>
      </c>
      <c r="D6885" s="6">
        <v>35.305221563046103</v>
      </c>
      <c r="E6885" s="19" t="s">
        <v>7048</v>
      </c>
      <c r="F6885" s="46">
        <f>INDEX(Δεδομένα!$P:$P,MATCH('2021'!E6885,Δεδομένα!$O:$O,0))</f>
        <v>225</v>
      </c>
      <c r="G6885" s="49" t="s">
        <v>7049</v>
      </c>
      <c r="H6885" s="51" t="str">
        <f>INDEX(Δεδομένα!B$1:B$51,MATCH('2021'!G6885,Δεδομένα!A$1:A$51,0))</f>
        <v>ΙΟΝΙΩΝ ΝΗΣΩΝ</v>
      </c>
      <c r="I6885" s="53">
        <f>INDEX(Δεδομένα!E$1:E$13,MATCH('2021'!H6885,Δεδομένα!D$1:D$13,0))</f>
        <v>13</v>
      </c>
      <c r="J6885" s="4">
        <v>44530</v>
      </c>
      <c r="K6885" s="3" t="s">
        <v>1158</v>
      </c>
      <c r="L6885" s="17" t="str">
        <f t="shared" si="560"/>
        <v>30/11/2021 17:49</v>
      </c>
      <c r="M6885" s="4">
        <v>44531</v>
      </c>
      <c r="N6885" s="3" t="s">
        <v>497</v>
      </c>
      <c r="O6885" s="17" t="str">
        <f t="shared" si="561"/>
        <v>01/12/2021 21:00</v>
      </c>
      <c r="P6885" s="29">
        <f t="shared" si="562"/>
        <v>1.132638888891961</v>
      </c>
      <c r="Q6885" s="30">
        <f>1*24</f>
        <v>24</v>
      </c>
      <c r="R6885" s="27">
        <f t="shared" si="563"/>
        <v>1631.0000000044238</v>
      </c>
      <c r="S6885" s="3" t="s">
        <v>4</v>
      </c>
      <c r="T6885" s="3" t="s">
        <v>7050</v>
      </c>
      <c r="U6885" s="3" t="s">
        <v>4</v>
      </c>
      <c r="V6885" s="3" t="s">
        <v>7077</v>
      </c>
      <c r="W6885" s="5">
        <v>0</v>
      </c>
      <c r="X6885" s="5">
        <v>1</v>
      </c>
      <c r="Y6885" s="5">
        <v>0</v>
      </c>
      <c r="Z6885" s="5">
        <v>0</v>
      </c>
      <c r="AA6885" s="5">
        <v>0</v>
      </c>
      <c r="AB6885" s="5">
        <v>0.5</v>
      </c>
      <c r="AC6885" s="5">
        <v>0</v>
      </c>
      <c r="AD6885" s="5">
        <v>0</v>
      </c>
      <c r="AE6885" s="2">
        <v>6</v>
      </c>
      <c r="AF6885" s="2">
        <v>0</v>
      </c>
      <c r="AG6885" s="2">
        <v>0</v>
      </c>
      <c r="AH6885" s="2">
        <v>0</v>
      </c>
      <c r="AI6885" s="2">
        <v>5</v>
      </c>
      <c r="AJ6885" s="2">
        <v>3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</row>
    <row r="6886" spans="1:46" x14ac:dyDescent="0.2">
      <c r="A6886" s="2">
        <v>1716827</v>
      </c>
      <c r="B6886" s="2">
        <v>913806</v>
      </c>
      <c r="C6886" s="6">
        <v>25.587667348168601</v>
      </c>
      <c r="D6886" s="6">
        <v>35.154249266496699</v>
      </c>
      <c r="E6886" s="19" t="s">
        <v>7048</v>
      </c>
      <c r="F6886" s="46">
        <f>INDEX(Δεδομένα!$P:$P,MATCH('2021'!E6886,Δεδομένα!$O:$O,0))</f>
        <v>225</v>
      </c>
      <c r="G6886" s="49" t="s">
        <v>7049</v>
      </c>
      <c r="H6886" s="51" t="str">
        <f>INDEX(Δεδομένα!B$1:B$51,MATCH('2021'!G6886,Δεδομένα!A$1:A$51,0))</f>
        <v>ΙΟΝΙΩΝ ΝΗΣΩΝ</v>
      </c>
      <c r="I6886" s="53">
        <f>INDEX(Δεδομένα!E$1:E$13,MATCH('2021'!H6886,Δεδομένα!D$1:D$13,0))</f>
        <v>13</v>
      </c>
      <c r="J6886" s="4">
        <v>44531</v>
      </c>
      <c r="K6886" s="3" t="s">
        <v>650</v>
      </c>
      <c r="L6886" s="17" t="str">
        <f t="shared" si="560"/>
        <v>01/12/2021 14:43</v>
      </c>
      <c r="M6886" s="4">
        <v>44531</v>
      </c>
      <c r="N6886" s="3" t="s">
        <v>962</v>
      </c>
      <c r="O6886" s="17" t="str">
        <f t="shared" si="561"/>
        <v>01/12/2021 16:38</v>
      </c>
      <c r="P6886" s="24">
        <f t="shared" si="562"/>
        <v>7.9861111116770189E-2</v>
      </c>
      <c r="Q6886" s="28">
        <v>0</v>
      </c>
      <c r="R6886" s="27">
        <f t="shared" si="563"/>
        <v>115.00000000814907</v>
      </c>
      <c r="S6886" s="3" t="s">
        <v>4</v>
      </c>
      <c r="T6886" s="3" t="s">
        <v>7050</v>
      </c>
      <c r="U6886" s="3" t="s">
        <v>4</v>
      </c>
      <c r="V6886" s="3" t="s">
        <v>7078</v>
      </c>
      <c r="W6886" s="5">
        <v>0</v>
      </c>
      <c r="X6886" s="5">
        <v>0.1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 s="2">
        <v>2</v>
      </c>
      <c r="AF6886" s="2">
        <v>0</v>
      </c>
      <c r="AG6886" s="2">
        <v>0</v>
      </c>
      <c r="AH6886" s="2">
        <v>0</v>
      </c>
      <c r="AI6886" s="2">
        <v>0</v>
      </c>
      <c r="AJ6886" s="2">
        <v>1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</row>
    <row r="6887" spans="1:46" x14ac:dyDescent="0.2">
      <c r="A6887" s="2">
        <v>1718613</v>
      </c>
      <c r="B6887" s="2">
        <v>914831</v>
      </c>
      <c r="C6887" s="6">
        <v>25.618376901363799</v>
      </c>
      <c r="D6887" s="6">
        <v>35.223695715360499</v>
      </c>
      <c r="E6887" s="19" t="s">
        <v>7048</v>
      </c>
      <c r="F6887" s="46">
        <f>INDEX(Δεδομένα!$P:$P,MATCH('2021'!E6887,Δεδομένα!$O:$O,0))</f>
        <v>225</v>
      </c>
      <c r="G6887" s="49" t="s">
        <v>7049</v>
      </c>
      <c r="H6887" s="51" t="str">
        <f>INDEX(Δεδομένα!B$1:B$51,MATCH('2021'!G6887,Δεδομένα!A$1:A$51,0))</f>
        <v>ΙΟΝΙΩΝ ΝΗΣΩΝ</v>
      </c>
      <c r="I6887" s="53">
        <f>INDEX(Δεδομένα!E$1:E$13,MATCH('2021'!H6887,Δεδομένα!D$1:D$13,0))</f>
        <v>13</v>
      </c>
      <c r="J6887" s="4">
        <v>44535</v>
      </c>
      <c r="K6887" s="3" t="s">
        <v>1792</v>
      </c>
      <c r="L6887" s="17" t="str">
        <f t="shared" si="560"/>
        <v>05/12/2021 20:39</v>
      </c>
      <c r="M6887" s="4">
        <v>44535</v>
      </c>
      <c r="N6887" s="3" t="s">
        <v>427</v>
      </c>
      <c r="O6887" s="17" t="str">
        <f t="shared" si="561"/>
        <v>05/12/2021 21:20</v>
      </c>
      <c r="P6887" s="24">
        <f t="shared" si="562"/>
        <v>2.8472222220443655E-2</v>
      </c>
      <c r="Q6887" s="28">
        <v>0</v>
      </c>
      <c r="R6887" s="27">
        <f t="shared" si="563"/>
        <v>40.999999997438863</v>
      </c>
      <c r="S6887" s="3" t="s">
        <v>4</v>
      </c>
      <c r="T6887" s="3" t="s">
        <v>7050</v>
      </c>
      <c r="U6887" s="3" t="s">
        <v>4</v>
      </c>
      <c r="V6887" s="3" t="s">
        <v>7079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0.5</v>
      </c>
      <c r="AD6887" s="5">
        <v>0</v>
      </c>
      <c r="AE6887" s="2">
        <v>2</v>
      </c>
      <c r="AF6887" s="2">
        <v>0</v>
      </c>
      <c r="AG6887" s="2">
        <v>0</v>
      </c>
      <c r="AH6887" s="2">
        <v>0</v>
      </c>
      <c r="AI6887" s="2">
        <v>0</v>
      </c>
      <c r="AJ6887" s="2">
        <v>1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0</v>
      </c>
    </row>
    <row r="6888" spans="1:46" x14ac:dyDescent="0.2">
      <c r="A6888" s="2">
        <v>1718619</v>
      </c>
      <c r="B6888" s="2">
        <v>914893</v>
      </c>
      <c r="C6888" s="6">
        <v>25.6182739057706</v>
      </c>
      <c r="D6888" s="6">
        <v>35.223888613297802</v>
      </c>
      <c r="E6888" s="19" t="s">
        <v>7048</v>
      </c>
      <c r="F6888" s="46">
        <f>INDEX(Δεδομένα!$P:$P,MATCH('2021'!E6888,Δεδομένα!$O:$O,0))</f>
        <v>225</v>
      </c>
      <c r="G6888" s="49" t="s">
        <v>7049</v>
      </c>
      <c r="H6888" s="51" t="str">
        <f>INDEX(Δεδομένα!B$1:B$51,MATCH('2021'!G6888,Δεδομένα!A$1:A$51,0))</f>
        <v>ΙΟΝΙΩΝ ΝΗΣΩΝ</v>
      </c>
      <c r="I6888" s="53">
        <f>INDEX(Δεδομένα!E$1:E$13,MATCH('2021'!H6888,Δεδομένα!D$1:D$13,0))</f>
        <v>13</v>
      </c>
      <c r="J6888" s="4">
        <v>44536</v>
      </c>
      <c r="K6888" s="3" t="s">
        <v>2835</v>
      </c>
      <c r="L6888" s="17" t="str">
        <f t="shared" si="560"/>
        <v>06/12/2021 09:12</v>
      </c>
      <c r="M6888" s="4">
        <v>44536</v>
      </c>
      <c r="N6888" s="3" t="s">
        <v>613</v>
      </c>
      <c r="O6888" s="17" t="str">
        <f t="shared" si="561"/>
        <v>06/12/2021 12:17</v>
      </c>
      <c r="P6888" s="24">
        <f t="shared" si="562"/>
        <v>0.12847222222626442</v>
      </c>
      <c r="Q6888" s="28">
        <v>0</v>
      </c>
      <c r="R6888" s="27">
        <f t="shared" si="563"/>
        <v>185.00000000582077</v>
      </c>
      <c r="S6888" s="3" t="s">
        <v>4</v>
      </c>
      <c r="T6888" s="3" t="s">
        <v>7050</v>
      </c>
      <c r="U6888" s="3" t="s">
        <v>4</v>
      </c>
      <c r="V6888" s="3" t="s">
        <v>7079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0.1</v>
      </c>
      <c r="AD6888" s="5">
        <v>0</v>
      </c>
      <c r="AE6888" s="2">
        <v>4</v>
      </c>
      <c r="AF6888" s="2">
        <v>0</v>
      </c>
      <c r="AG6888" s="2">
        <v>0</v>
      </c>
      <c r="AH6888" s="2">
        <v>0</v>
      </c>
      <c r="AI6888" s="2">
        <v>0</v>
      </c>
      <c r="AJ6888" s="2">
        <v>2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</row>
    <row r="6889" spans="1:46" x14ac:dyDescent="0.2">
      <c r="A6889" s="2">
        <v>1634436</v>
      </c>
      <c r="B6889" s="2">
        <v>823311</v>
      </c>
      <c r="C6889" s="6">
        <v>25.501748983893201</v>
      </c>
      <c r="D6889" s="6">
        <v>35.178083320579603</v>
      </c>
      <c r="E6889" s="19" t="s">
        <v>7080</v>
      </c>
      <c r="F6889" s="46">
        <f>INDEX(Δεδομένα!$P:$P,MATCH('2021'!E6889,Δεδομένα!$O:$O,0))</f>
        <v>226</v>
      </c>
      <c r="G6889" s="49" t="s">
        <v>7049</v>
      </c>
      <c r="H6889" s="51" t="str">
        <f>INDEX(Δεδομένα!B$1:B$51,MATCH('2021'!G6889,Δεδομένα!A$1:A$51,0))</f>
        <v>ΙΟΝΙΩΝ ΝΗΣΩΝ</v>
      </c>
      <c r="I6889" s="53">
        <f>INDEX(Δεδομένα!E$1:E$13,MATCH('2021'!H6889,Δεδομένα!D$1:D$13,0))</f>
        <v>13</v>
      </c>
      <c r="J6889" s="4">
        <v>44231</v>
      </c>
      <c r="K6889" s="3" t="s">
        <v>17</v>
      </c>
      <c r="L6889" s="17" t="str">
        <f t="shared" si="560"/>
        <v>04/02/2021 18:00</v>
      </c>
      <c r="M6889" s="4">
        <v>44231</v>
      </c>
      <c r="N6889" s="3" t="s">
        <v>1214</v>
      </c>
      <c r="O6889" s="17" t="str">
        <f t="shared" si="561"/>
        <v>04/02/2021 18:36</v>
      </c>
      <c r="P6889" s="24">
        <f t="shared" si="562"/>
        <v>2.5000000001455192E-2</v>
      </c>
      <c r="Q6889" s="28">
        <v>0</v>
      </c>
      <c r="R6889" s="27">
        <f t="shared" si="563"/>
        <v>36.000000002095476</v>
      </c>
      <c r="S6889" s="3" t="s">
        <v>4</v>
      </c>
      <c r="T6889" s="3" t="s">
        <v>7050</v>
      </c>
      <c r="U6889" s="3" t="s">
        <v>4</v>
      </c>
      <c r="V6889" s="3" t="s">
        <v>7081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0.1</v>
      </c>
      <c r="AC6889" s="5">
        <v>0</v>
      </c>
      <c r="AD6889" s="5">
        <v>0</v>
      </c>
      <c r="AE6889" s="2">
        <v>3</v>
      </c>
      <c r="AF6889" s="2">
        <v>0</v>
      </c>
      <c r="AG6889" s="2">
        <v>0</v>
      </c>
      <c r="AH6889" s="2">
        <v>0</v>
      </c>
      <c r="AI6889" s="2">
        <v>0</v>
      </c>
      <c r="AJ6889" s="2">
        <v>2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 t="s">
        <v>4</v>
      </c>
      <c r="AT6889" s="2" t="s">
        <v>4</v>
      </c>
    </row>
    <row r="6890" spans="1:46" x14ac:dyDescent="0.2">
      <c r="A6890" s="2">
        <v>1636685</v>
      </c>
      <c r="B6890" s="2">
        <v>824972</v>
      </c>
      <c r="C6890" s="6">
        <v>25.411111678079699</v>
      </c>
      <c r="D6890" s="6">
        <v>35.189218142495697</v>
      </c>
      <c r="E6890" s="19" t="s">
        <v>7080</v>
      </c>
      <c r="F6890" s="46">
        <f>INDEX(Δεδομένα!$P:$P,MATCH('2021'!E6890,Δεδομένα!$O:$O,0))</f>
        <v>226</v>
      </c>
      <c r="G6890" s="49" t="s">
        <v>7049</v>
      </c>
      <c r="H6890" s="51" t="str">
        <f>INDEX(Δεδομένα!B$1:B$51,MATCH('2021'!G6890,Δεδομένα!A$1:A$51,0))</f>
        <v>ΙΟΝΙΩΝ ΝΗΣΩΝ</v>
      </c>
      <c r="I6890" s="53">
        <f>INDEX(Δεδομένα!E$1:E$13,MATCH('2021'!H6890,Δεδομένα!D$1:D$13,0))</f>
        <v>13</v>
      </c>
      <c r="J6890" s="4">
        <v>44238</v>
      </c>
      <c r="K6890" s="3" t="s">
        <v>845</v>
      </c>
      <c r="L6890" s="17" t="str">
        <f t="shared" si="560"/>
        <v>11/02/2021 17:39</v>
      </c>
      <c r="M6890" s="4">
        <v>44239</v>
      </c>
      <c r="N6890" s="3" t="s">
        <v>2275</v>
      </c>
      <c r="O6890" s="17" t="str">
        <f t="shared" si="561"/>
        <v>12/02/2021 00:45</v>
      </c>
      <c r="P6890" s="24">
        <f t="shared" si="562"/>
        <v>0.29583333332993789</v>
      </c>
      <c r="Q6890" s="28">
        <v>0</v>
      </c>
      <c r="R6890" s="27">
        <f t="shared" si="563"/>
        <v>425.99999999511056</v>
      </c>
      <c r="S6890" s="3" t="s">
        <v>4</v>
      </c>
      <c r="T6890" s="3" t="s">
        <v>7082</v>
      </c>
      <c r="U6890" s="3" t="s">
        <v>123</v>
      </c>
      <c r="V6890" s="3" t="s">
        <v>7083</v>
      </c>
      <c r="W6890" s="5">
        <v>0</v>
      </c>
      <c r="X6890" s="5">
        <v>7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2">
        <v>4</v>
      </c>
      <c r="AF6890" s="2">
        <v>0</v>
      </c>
      <c r="AG6890" s="2">
        <v>0</v>
      </c>
      <c r="AH6890" s="2">
        <v>0</v>
      </c>
      <c r="AI6890" s="2">
        <v>0</v>
      </c>
      <c r="AJ6890" s="2">
        <v>2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 t="s">
        <v>4</v>
      </c>
      <c r="AT6890" s="2" t="s">
        <v>4</v>
      </c>
    </row>
    <row r="6891" spans="1:46" x14ac:dyDescent="0.2">
      <c r="A6891" s="2">
        <v>1648439</v>
      </c>
      <c r="B6891" s="2">
        <v>838845</v>
      </c>
      <c r="C6891" s="6">
        <v>25.428305915676798</v>
      </c>
      <c r="D6891" s="6">
        <v>35.180237837397698</v>
      </c>
      <c r="E6891" s="19" t="s">
        <v>7080</v>
      </c>
      <c r="F6891" s="46">
        <f>INDEX(Δεδομένα!$P:$P,MATCH('2021'!E6891,Δεδομένα!$O:$O,0))</f>
        <v>226</v>
      </c>
      <c r="G6891" s="49" t="s">
        <v>7049</v>
      </c>
      <c r="H6891" s="51" t="str">
        <f>INDEX(Δεδομένα!B$1:B$51,MATCH('2021'!G6891,Δεδομένα!A$1:A$51,0))</f>
        <v>ΙΟΝΙΩΝ ΝΗΣΩΝ</v>
      </c>
      <c r="I6891" s="53">
        <f>INDEX(Δεδομένα!E$1:E$13,MATCH('2021'!H6891,Δεδομένα!D$1:D$13,0))</f>
        <v>13</v>
      </c>
      <c r="J6891" s="4">
        <v>44273</v>
      </c>
      <c r="K6891" s="3" t="s">
        <v>137</v>
      </c>
      <c r="L6891" s="17" t="str">
        <f t="shared" si="560"/>
        <v>18/03/2021 12:09</v>
      </c>
      <c r="M6891" s="4">
        <v>44273</v>
      </c>
      <c r="N6891" s="3" t="s">
        <v>474</v>
      </c>
      <c r="O6891" s="17" t="str">
        <f t="shared" si="561"/>
        <v>18/03/2021 16:50</v>
      </c>
      <c r="P6891" s="24">
        <f t="shared" si="562"/>
        <v>0.19513888889196096</v>
      </c>
      <c r="Q6891" s="28">
        <v>0</v>
      </c>
      <c r="R6891" s="27">
        <f t="shared" si="563"/>
        <v>281.00000000442378</v>
      </c>
      <c r="S6891" s="3" t="s">
        <v>4</v>
      </c>
      <c r="T6891" s="3" t="s">
        <v>7082</v>
      </c>
      <c r="U6891" s="3" t="s">
        <v>4</v>
      </c>
      <c r="V6891" s="3" t="s">
        <v>7084</v>
      </c>
      <c r="W6891" s="5">
        <v>0</v>
      </c>
      <c r="X6891" s="5">
        <v>0.3</v>
      </c>
      <c r="Y6891" s="5">
        <v>0</v>
      </c>
      <c r="Z6891" s="5">
        <v>0.5</v>
      </c>
      <c r="AA6891" s="5">
        <v>0</v>
      </c>
      <c r="AB6891" s="5">
        <v>0</v>
      </c>
      <c r="AC6891" s="5">
        <v>0</v>
      </c>
      <c r="AD6891" s="5">
        <v>0</v>
      </c>
      <c r="AE6891" s="2">
        <v>4</v>
      </c>
      <c r="AF6891" s="2">
        <v>0</v>
      </c>
      <c r="AG6891" s="2">
        <v>0</v>
      </c>
      <c r="AH6891" s="2">
        <v>0</v>
      </c>
      <c r="AI6891" s="2">
        <v>0</v>
      </c>
      <c r="AJ6891" s="2">
        <v>2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 t="s">
        <v>4</v>
      </c>
      <c r="AT6891" s="2" t="s">
        <v>4</v>
      </c>
    </row>
    <row r="6892" spans="1:46" x14ac:dyDescent="0.2">
      <c r="A6892" s="2">
        <v>1674652</v>
      </c>
      <c r="B6892" s="2">
        <v>866267</v>
      </c>
      <c r="C6892" s="6">
        <v>25.4082721969334</v>
      </c>
      <c r="D6892" s="6">
        <v>35.1346843188674</v>
      </c>
      <c r="E6892" s="19" t="s">
        <v>7080</v>
      </c>
      <c r="F6892" s="46">
        <f>INDEX(Δεδομένα!$P:$P,MATCH('2021'!E6892,Δεδομένα!$O:$O,0))</f>
        <v>226</v>
      </c>
      <c r="G6892" s="49" t="s">
        <v>7049</v>
      </c>
      <c r="H6892" s="51" t="str">
        <f>INDEX(Δεδομένα!B$1:B$51,MATCH('2021'!G6892,Δεδομένα!A$1:A$51,0))</f>
        <v>ΙΟΝΙΩΝ ΝΗΣΩΝ</v>
      </c>
      <c r="I6892" s="53">
        <f>INDEX(Δεδομένα!E$1:E$13,MATCH('2021'!H6892,Δεδομένα!D$1:D$13,0))</f>
        <v>13</v>
      </c>
      <c r="J6892" s="4">
        <v>44376</v>
      </c>
      <c r="K6892" s="3" t="s">
        <v>712</v>
      </c>
      <c r="L6892" s="17" t="str">
        <f t="shared" si="560"/>
        <v>29/06/2021 18:30</v>
      </c>
      <c r="M6892" s="4">
        <v>44378</v>
      </c>
      <c r="N6892" s="3" t="s">
        <v>3699</v>
      </c>
      <c r="O6892" s="17" t="str">
        <f t="shared" si="561"/>
        <v>01/07/2021 08:13</v>
      </c>
      <c r="P6892" s="29">
        <f t="shared" si="562"/>
        <v>1.5715277777781012</v>
      </c>
      <c r="Q6892" s="30">
        <f>1*24</f>
        <v>24</v>
      </c>
      <c r="R6892" s="27">
        <f t="shared" si="563"/>
        <v>2263.0000000004657</v>
      </c>
      <c r="S6892" s="3" t="s">
        <v>4</v>
      </c>
      <c r="T6892" s="3" t="s">
        <v>123</v>
      </c>
      <c r="U6892" s="3" t="s">
        <v>4</v>
      </c>
      <c r="V6892" s="3" t="s">
        <v>7085</v>
      </c>
      <c r="W6892" s="5">
        <v>0</v>
      </c>
      <c r="X6892" s="5">
        <v>120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2">
        <v>55</v>
      </c>
      <c r="AF6892" s="2">
        <v>17</v>
      </c>
      <c r="AG6892" s="2">
        <v>0</v>
      </c>
      <c r="AH6892" s="2">
        <v>0</v>
      </c>
      <c r="AI6892" s="2">
        <v>5</v>
      </c>
      <c r="AJ6892" s="2">
        <v>21</v>
      </c>
      <c r="AK6892" s="2">
        <v>0</v>
      </c>
      <c r="AL6892" s="2">
        <v>3</v>
      </c>
      <c r="AM6892" s="2">
        <v>0</v>
      </c>
      <c r="AN6892" s="2">
        <v>1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</row>
    <row r="6893" spans="1:46" x14ac:dyDescent="0.2">
      <c r="A6893" s="2">
        <v>1675725</v>
      </c>
      <c r="B6893" s="2">
        <v>868624</v>
      </c>
      <c r="D6893" s="2"/>
      <c r="E6893" s="19" t="s">
        <v>7080</v>
      </c>
      <c r="F6893" s="46">
        <f>INDEX(Δεδομένα!$P:$P,MATCH('2021'!E6893,Δεδομένα!$O:$O,0))</f>
        <v>226</v>
      </c>
      <c r="G6893" s="49" t="s">
        <v>7049</v>
      </c>
      <c r="H6893" s="51" t="str">
        <f>INDEX(Δεδομένα!B$1:B$51,MATCH('2021'!G6893,Δεδομένα!A$1:A$51,0))</f>
        <v>ΙΟΝΙΩΝ ΝΗΣΩΝ</v>
      </c>
      <c r="I6893" s="53">
        <f>INDEX(Δεδομένα!E$1:E$13,MATCH('2021'!H6893,Δεδομένα!D$1:D$13,0))</f>
        <v>13</v>
      </c>
      <c r="J6893" s="4">
        <v>44383</v>
      </c>
      <c r="K6893" s="3" t="s">
        <v>370</v>
      </c>
      <c r="L6893" s="17" t="str">
        <f t="shared" si="560"/>
        <v>06/07/2021 17:45</v>
      </c>
      <c r="M6893" s="4">
        <v>44383</v>
      </c>
      <c r="N6893" s="3" t="s">
        <v>483</v>
      </c>
      <c r="O6893" s="17" t="str">
        <f t="shared" si="561"/>
        <v>06/07/2021 18:10</v>
      </c>
      <c r="P6893" s="24">
        <f t="shared" si="562"/>
        <v>1.7361111109494232E-2</v>
      </c>
      <c r="Q6893" s="28">
        <v>0</v>
      </c>
      <c r="R6893" s="27">
        <f t="shared" si="563"/>
        <v>24.999999997671694</v>
      </c>
      <c r="S6893" s="3" t="s">
        <v>4</v>
      </c>
      <c r="T6893" s="3" t="s">
        <v>7082</v>
      </c>
      <c r="U6893" s="3" t="s">
        <v>4</v>
      </c>
      <c r="V6893" s="3" t="s">
        <v>7086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0.1</v>
      </c>
      <c r="AC6893" s="5">
        <v>0</v>
      </c>
      <c r="AD6893" s="5">
        <v>0</v>
      </c>
      <c r="AE6893" s="2">
        <v>2</v>
      </c>
      <c r="AF6893" s="2">
        <v>0</v>
      </c>
      <c r="AG6893" s="2">
        <v>0</v>
      </c>
      <c r="AH6893" s="2">
        <v>0</v>
      </c>
      <c r="AI6893" s="2">
        <v>0</v>
      </c>
      <c r="AJ6893" s="2">
        <v>1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</row>
    <row r="6894" spans="1:46" x14ac:dyDescent="0.2">
      <c r="A6894" s="2">
        <v>1691232</v>
      </c>
      <c r="B6894" s="2">
        <v>885796</v>
      </c>
      <c r="C6894" s="6">
        <v>25.459977826412501</v>
      </c>
      <c r="D6894" s="6">
        <v>35.210180770779999</v>
      </c>
      <c r="E6894" s="19" t="s">
        <v>7080</v>
      </c>
      <c r="F6894" s="46">
        <f>INDEX(Δεδομένα!$P:$P,MATCH('2021'!E6894,Δεδομένα!$O:$O,0))</f>
        <v>226</v>
      </c>
      <c r="G6894" s="49" t="s">
        <v>7049</v>
      </c>
      <c r="H6894" s="51" t="str">
        <f>INDEX(Δεδομένα!B$1:B$51,MATCH('2021'!G6894,Δεδομένα!A$1:A$51,0))</f>
        <v>ΙΟΝΙΩΝ ΝΗΣΩΝ</v>
      </c>
      <c r="I6894" s="53">
        <f>INDEX(Δεδομένα!E$1:E$13,MATCH('2021'!H6894,Δεδομένα!D$1:D$13,0))</f>
        <v>13</v>
      </c>
      <c r="J6894" s="4">
        <v>44433</v>
      </c>
      <c r="K6894" s="3" t="s">
        <v>7087</v>
      </c>
      <c r="L6894" s="17" t="str">
        <f t="shared" si="560"/>
        <v>25/08/2021 07:09</v>
      </c>
      <c r="M6894" s="4">
        <v>44434</v>
      </c>
      <c r="N6894" s="3" t="s">
        <v>6361</v>
      </c>
      <c r="O6894" s="17" t="str">
        <f t="shared" si="561"/>
        <v>26/08/2021 07:24</v>
      </c>
      <c r="P6894" s="29">
        <f t="shared" si="562"/>
        <v>1.0104166666642413</v>
      </c>
      <c r="Q6894" s="30">
        <f>1*24</f>
        <v>24</v>
      </c>
      <c r="R6894" s="27">
        <f t="shared" si="563"/>
        <v>1454.9999999965075</v>
      </c>
      <c r="S6894" s="3" t="s">
        <v>4</v>
      </c>
      <c r="T6894" s="3" t="s">
        <v>123</v>
      </c>
      <c r="U6894" s="3" t="s">
        <v>4</v>
      </c>
      <c r="V6894" s="3" t="s">
        <v>7088</v>
      </c>
      <c r="W6894" s="5">
        <v>0</v>
      </c>
      <c r="X6894" s="5">
        <v>7.68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2">
        <v>29</v>
      </c>
      <c r="AF6894" s="2">
        <v>17</v>
      </c>
      <c r="AG6894" s="2">
        <v>0</v>
      </c>
      <c r="AH6894" s="2">
        <v>0</v>
      </c>
      <c r="AI6894" s="2">
        <v>8</v>
      </c>
      <c r="AJ6894" s="2">
        <v>17</v>
      </c>
      <c r="AK6894" s="2">
        <v>0</v>
      </c>
      <c r="AL6894" s="2">
        <v>1</v>
      </c>
      <c r="AM6894" s="2">
        <v>1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1</v>
      </c>
      <c r="AT6894" s="2">
        <v>0</v>
      </c>
    </row>
    <row r="6895" spans="1:46" x14ac:dyDescent="0.2">
      <c r="A6895" s="2">
        <v>1694339</v>
      </c>
      <c r="B6895" s="2">
        <v>888939</v>
      </c>
      <c r="C6895" s="6">
        <v>25.558589935302699</v>
      </c>
      <c r="D6895" s="6">
        <v>35.209220886230497</v>
      </c>
      <c r="E6895" s="19" t="s">
        <v>7080</v>
      </c>
      <c r="F6895" s="46">
        <f>INDEX(Δεδομένα!$P:$P,MATCH('2021'!E6895,Δεδομένα!$O:$O,0))</f>
        <v>226</v>
      </c>
      <c r="G6895" s="49" t="s">
        <v>7049</v>
      </c>
      <c r="H6895" s="51" t="str">
        <f>INDEX(Δεδομένα!B$1:B$51,MATCH('2021'!G6895,Δεδομένα!A$1:A$51,0))</f>
        <v>ΙΟΝΙΩΝ ΝΗΣΩΝ</v>
      </c>
      <c r="I6895" s="53">
        <f>INDEX(Δεδομένα!E$1:E$13,MATCH('2021'!H6895,Δεδομένα!D$1:D$13,0))</f>
        <v>13</v>
      </c>
      <c r="J6895" s="4">
        <v>44444</v>
      </c>
      <c r="K6895" s="3" t="s">
        <v>433</v>
      </c>
      <c r="L6895" s="17" t="str">
        <f t="shared" si="560"/>
        <v>05/09/2021 17:25</v>
      </c>
      <c r="M6895" s="4">
        <v>44446</v>
      </c>
      <c r="N6895" s="3" t="s">
        <v>965</v>
      </c>
      <c r="O6895" s="17" t="str">
        <f t="shared" si="561"/>
        <v>07/09/2021 16:04</v>
      </c>
      <c r="P6895" s="29">
        <f t="shared" si="562"/>
        <v>1.9437499999985448</v>
      </c>
      <c r="Q6895" s="30">
        <f>1*24</f>
        <v>24</v>
      </c>
      <c r="R6895" s="27">
        <f t="shared" si="563"/>
        <v>2798.9999999979045</v>
      </c>
      <c r="S6895" s="3" t="s">
        <v>4</v>
      </c>
      <c r="T6895" s="3" t="s">
        <v>7050</v>
      </c>
      <c r="U6895" s="3" t="s">
        <v>4</v>
      </c>
      <c r="V6895" s="3" t="s">
        <v>7089</v>
      </c>
      <c r="W6895" s="5">
        <v>0</v>
      </c>
      <c r="X6895" s="5">
        <v>35</v>
      </c>
      <c r="Y6895" s="5">
        <v>0</v>
      </c>
      <c r="Z6895" s="5">
        <v>0</v>
      </c>
      <c r="AA6895" s="5">
        <v>0</v>
      </c>
      <c r="AB6895" s="5">
        <v>5</v>
      </c>
      <c r="AC6895" s="5">
        <v>0</v>
      </c>
      <c r="AD6895" s="5">
        <v>0</v>
      </c>
      <c r="AE6895" s="2">
        <v>48</v>
      </c>
      <c r="AF6895" s="2">
        <v>15</v>
      </c>
      <c r="AG6895" s="2">
        <v>0</v>
      </c>
      <c r="AH6895" s="2">
        <v>0</v>
      </c>
      <c r="AI6895" s="2">
        <v>6</v>
      </c>
      <c r="AJ6895" s="2">
        <v>18</v>
      </c>
      <c r="AK6895" s="2">
        <v>0</v>
      </c>
      <c r="AL6895" s="2">
        <v>0</v>
      </c>
      <c r="AM6895" s="2">
        <v>0</v>
      </c>
      <c r="AN6895" s="2">
        <v>1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</row>
    <row r="6896" spans="1:46" x14ac:dyDescent="0.2">
      <c r="A6896" s="2">
        <v>1707104</v>
      </c>
      <c r="B6896" s="2">
        <v>903276</v>
      </c>
      <c r="C6896" s="6">
        <v>25.432603956588299</v>
      </c>
      <c r="D6896" s="6">
        <v>35.184701171456503</v>
      </c>
      <c r="E6896" s="19" t="s">
        <v>7080</v>
      </c>
      <c r="F6896" s="46">
        <f>INDEX(Δεδομένα!$P:$P,MATCH('2021'!E6896,Δεδομένα!$O:$O,0))</f>
        <v>226</v>
      </c>
      <c r="G6896" s="49" t="s">
        <v>7049</v>
      </c>
      <c r="H6896" s="51" t="str">
        <f>INDEX(Δεδομένα!B$1:B$51,MATCH('2021'!G6896,Δεδομένα!A$1:A$51,0))</f>
        <v>ΙΟΝΙΩΝ ΝΗΣΩΝ</v>
      </c>
      <c r="I6896" s="53">
        <f>INDEX(Δεδομένα!E$1:E$13,MATCH('2021'!H6896,Δεδομένα!D$1:D$13,0))</f>
        <v>13</v>
      </c>
      <c r="J6896" s="4">
        <v>44491</v>
      </c>
      <c r="K6896" s="3" t="s">
        <v>1702</v>
      </c>
      <c r="L6896" s="17" t="str">
        <f t="shared" si="560"/>
        <v>22/10/2021 12:59</v>
      </c>
      <c r="M6896" s="4">
        <v>44491</v>
      </c>
      <c r="N6896" s="3" t="s">
        <v>481</v>
      </c>
      <c r="O6896" s="17" t="str">
        <f t="shared" si="561"/>
        <v>22/10/2021 14:20</v>
      </c>
      <c r="P6896" s="24">
        <f t="shared" si="562"/>
        <v>5.6249999994179234E-2</v>
      </c>
      <c r="Q6896" s="28">
        <v>0</v>
      </c>
      <c r="R6896" s="27">
        <f t="shared" si="563"/>
        <v>80.999999991618097</v>
      </c>
      <c r="S6896" s="3" t="s">
        <v>4</v>
      </c>
      <c r="T6896" s="3" t="s">
        <v>7082</v>
      </c>
      <c r="U6896" s="3" t="s">
        <v>4</v>
      </c>
      <c r="V6896" s="3" t="s">
        <v>7084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1</v>
      </c>
      <c r="AC6896" s="5">
        <v>0</v>
      </c>
      <c r="AD6896" s="5">
        <v>0</v>
      </c>
      <c r="AE6896" s="2">
        <v>4</v>
      </c>
      <c r="AF6896" s="2">
        <v>0</v>
      </c>
      <c r="AG6896" s="2">
        <v>0</v>
      </c>
      <c r="AH6896" s="2">
        <v>0</v>
      </c>
      <c r="AI6896" s="2">
        <v>0</v>
      </c>
      <c r="AJ6896" s="2">
        <v>2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0</v>
      </c>
    </row>
    <row r="6897" spans="1:46" x14ac:dyDescent="0.2">
      <c r="A6897" s="2">
        <v>1642358</v>
      </c>
      <c r="B6897" s="2">
        <v>834092</v>
      </c>
      <c r="C6897" s="7">
        <v>19.9159329927347</v>
      </c>
      <c r="D6897" s="7">
        <v>39.7624199259619</v>
      </c>
      <c r="E6897" s="19" t="s">
        <v>7090</v>
      </c>
      <c r="F6897" s="46">
        <f>INDEX(Δεδομένα!$P:$P,MATCH('2021'!E6897,Δεδομένα!$O:$O,0))</f>
        <v>228</v>
      </c>
      <c r="G6897" s="49" t="s">
        <v>7091</v>
      </c>
      <c r="H6897" s="51" t="str">
        <f>INDEX(Δεδομένα!B$1:B$51,MATCH('2021'!G6897,Δεδομένα!A$1:A$51,0))</f>
        <v>ΙΟΝΙΩΝ ΝΗΣΩΝ</v>
      </c>
      <c r="I6897" s="53">
        <f>INDEX(Δεδομένα!E$1:E$13,MATCH('2021'!H6897,Δεδομένα!D$1:D$13,0))</f>
        <v>13</v>
      </c>
      <c r="J6897" s="4">
        <v>44257</v>
      </c>
      <c r="K6897" s="3" t="s">
        <v>854</v>
      </c>
      <c r="L6897" s="17" t="str">
        <f t="shared" ref="L6897:L6902" si="564">_xlfn.CONCAT(TEXT(J6897,"ηη/μμ/εεε")," ",TEXT(K6897,"ωω:λλ"))</f>
        <v>02/03/2021 12:50</v>
      </c>
      <c r="M6897" s="4">
        <v>44258</v>
      </c>
      <c r="N6897" s="3" t="s">
        <v>272</v>
      </c>
      <c r="O6897" s="17" t="str">
        <f t="shared" ref="O6897:O6902" si="565">_xlfn.CONCAT(TEXT(M6897,"ηη/μμ/εεε")," ",TEXT(N6897,"ωω:λλ"))</f>
        <v>03/03/2021 09:00</v>
      </c>
      <c r="P6897" s="24">
        <f t="shared" ref="P6897:P6902" si="566">O6897-L6897</f>
        <v>0.84027777778101154</v>
      </c>
      <c r="Q6897" s="28">
        <v>0</v>
      </c>
      <c r="R6897" s="27">
        <f t="shared" ref="R6897:R6902" si="567">P6897*(24*60)</f>
        <v>1210.0000000046566</v>
      </c>
      <c r="S6897" s="3" t="s">
        <v>4</v>
      </c>
      <c r="T6897" s="3" t="s">
        <v>7092</v>
      </c>
      <c r="U6897" s="3" t="s">
        <v>4</v>
      </c>
      <c r="V6897" s="3" t="s">
        <v>7093</v>
      </c>
      <c r="W6897" s="5">
        <v>0</v>
      </c>
      <c r="X6897" s="5">
        <v>2.5</v>
      </c>
      <c r="Y6897" s="5">
        <v>0</v>
      </c>
      <c r="Z6897" s="5">
        <v>0</v>
      </c>
      <c r="AA6897" s="5">
        <v>0</v>
      </c>
      <c r="AB6897" s="5">
        <v>2.5</v>
      </c>
      <c r="AC6897" s="5">
        <v>0</v>
      </c>
      <c r="AD6897" s="5">
        <v>0</v>
      </c>
      <c r="AE6897" s="2">
        <v>19</v>
      </c>
      <c r="AF6897" s="2">
        <v>0</v>
      </c>
      <c r="AG6897" s="2">
        <v>0</v>
      </c>
      <c r="AH6897" s="2">
        <v>0</v>
      </c>
      <c r="AI6897" s="2">
        <v>1</v>
      </c>
      <c r="AJ6897" s="2">
        <v>10</v>
      </c>
      <c r="AK6897" s="2">
        <v>0</v>
      </c>
      <c r="AL6897" s="2">
        <v>1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 t="s">
        <v>4</v>
      </c>
      <c r="AT6897" s="2" t="s">
        <v>4</v>
      </c>
    </row>
    <row r="6898" spans="1:46" x14ac:dyDescent="0.2">
      <c r="A6898" s="2">
        <v>1646856</v>
      </c>
      <c r="B6898" s="2">
        <v>837382</v>
      </c>
      <c r="C6898" s="7">
        <v>19.656926658539199</v>
      </c>
      <c r="D6898" s="7">
        <v>39.771755311834802</v>
      </c>
      <c r="E6898" s="19" t="s">
        <v>7090</v>
      </c>
      <c r="F6898" s="46">
        <f>INDEX(Δεδομένα!$P:$P,MATCH('2021'!E6898,Δεδομένα!$O:$O,0))</f>
        <v>228</v>
      </c>
      <c r="G6898" s="49" t="s">
        <v>7091</v>
      </c>
      <c r="H6898" s="51" t="str">
        <f>INDEX(Δεδομένα!B$1:B$51,MATCH('2021'!G6898,Δεδομένα!A$1:A$51,0))</f>
        <v>ΙΟΝΙΩΝ ΝΗΣΩΝ</v>
      </c>
      <c r="I6898" s="53">
        <f>INDEX(Δεδομένα!E$1:E$13,MATCH('2021'!H6898,Δεδομένα!D$1:D$13,0))</f>
        <v>13</v>
      </c>
      <c r="J6898" s="4">
        <v>44268</v>
      </c>
      <c r="K6898" s="3" t="s">
        <v>421</v>
      </c>
      <c r="L6898" s="17" t="str">
        <f t="shared" si="564"/>
        <v>13/03/2021 18:37</v>
      </c>
      <c r="M6898" s="4">
        <v>44269</v>
      </c>
      <c r="N6898" s="3" t="s">
        <v>1738</v>
      </c>
      <c r="O6898" s="17" t="str">
        <f t="shared" si="565"/>
        <v>14/03/2021 08:24</v>
      </c>
      <c r="P6898" s="24">
        <f t="shared" si="566"/>
        <v>0.5743055555576575</v>
      </c>
      <c r="Q6898" s="28">
        <v>0</v>
      </c>
      <c r="R6898" s="27">
        <f t="shared" si="567"/>
        <v>827.0000000030268</v>
      </c>
      <c r="S6898" s="3" t="s">
        <v>4</v>
      </c>
      <c r="T6898" s="3" t="s">
        <v>7092</v>
      </c>
      <c r="U6898" s="3" t="s">
        <v>4</v>
      </c>
      <c r="V6898" s="3" t="s">
        <v>7094</v>
      </c>
      <c r="W6898" s="5">
        <v>0</v>
      </c>
      <c r="X6898" s="5">
        <v>0.5</v>
      </c>
      <c r="Y6898" s="5">
        <v>0</v>
      </c>
      <c r="Z6898" s="5">
        <v>0</v>
      </c>
      <c r="AA6898" s="5">
        <v>0</v>
      </c>
      <c r="AB6898" s="5">
        <v>1.5</v>
      </c>
      <c r="AC6898" s="5">
        <v>0</v>
      </c>
      <c r="AD6898" s="5">
        <v>0</v>
      </c>
      <c r="AE6898" s="2">
        <v>5</v>
      </c>
      <c r="AF6898" s="2">
        <v>0</v>
      </c>
      <c r="AG6898" s="2">
        <v>0</v>
      </c>
      <c r="AH6898" s="2">
        <v>0</v>
      </c>
      <c r="AI6898" s="2">
        <v>0</v>
      </c>
      <c r="AJ6898" s="2">
        <v>3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 t="s">
        <v>4</v>
      </c>
      <c r="AT6898" s="2" t="s">
        <v>4</v>
      </c>
    </row>
    <row r="6899" spans="1:46" x14ac:dyDescent="0.2">
      <c r="A6899" s="2">
        <v>1658869</v>
      </c>
      <c r="B6899" s="2">
        <v>849458</v>
      </c>
      <c r="C6899" s="7">
        <v>19.665615462026899</v>
      </c>
      <c r="D6899" s="7">
        <v>39.752769009180703</v>
      </c>
      <c r="E6899" s="19" t="s">
        <v>7090</v>
      </c>
      <c r="F6899" s="46">
        <f>INDEX(Δεδομένα!$P:$P,MATCH('2021'!E6899,Δεδομένα!$O:$O,0))</f>
        <v>228</v>
      </c>
      <c r="G6899" s="49" t="s">
        <v>7091</v>
      </c>
      <c r="H6899" s="51" t="str">
        <f>INDEX(Δεδομένα!B$1:B$51,MATCH('2021'!G6899,Δεδομένα!A$1:A$51,0))</f>
        <v>ΙΟΝΙΩΝ ΝΗΣΩΝ</v>
      </c>
      <c r="I6899" s="53">
        <f>INDEX(Δεδομένα!E$1:E$13,MATCH('2021'!H6899,Δεδομένα!D$1:D$13,0))</f>
        <v>13</v>
      </c>
      <c r="J6899" s="4">
        <v>44316</v>
      </c>
      <c r="K6899" s="3" t="s">
        <v>656</v>
      </c>
      <c r="L6899" s="17" t="str">
        <f t="shared" si="564"/>
        <v>30/04/2021 14:55</v>
      </c>
      <c r="M6899" s="4">
        <v>44316</v>
      </c>
      <c r="N6899" s="3" t="s">
        <v>2044</v>
      </c>
      <c r="O6899" s="17" t="str">
        <f t="shared" si="565"/>
        <v>30/04/2021 16:46</v>
      </c>
      <c r="P6899" s="24">
        <f t="shared" si="566"/>
        <v>7.7083333329937886E-2</v>
      </c>
      <c r="Q6899" s="28">
        <v>0</v>
      </c>
      <c r="R6899" s="27">
        <f t="shared" si="567"/>
        <v>110.99999999511056</v>
      </c>
      <c r="S6899" s="3" t="s">
        <v>4</v>
      </c>
      <c r="T6899" s="3" t="s">
        <v>7092</v>
      </c>
      <c r="U6899" s="3" t="s">
        <v>4</v>
      </c>
      <c r="V6899" s="3" t="s">
        <v>7096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0.02</v>
      </c>
      <c r="AD6899" s="5">
        <v>0</v>
      </c>
      <c r="AE6899" s="2">
        <v>3</v>
      </c>
      <c r="AF6899" s="2">
        <v>0</v>
      </c>
      <c r="AG6899" s="2">
        <v>0</v>
      </c>
      <c r="AH6899" s="2">
        <v>0</v>
      </c>
      <c r="AI6899" s="2">
        <v>0</v>
      </c>
      <c r="AJ6899" s="2">
        <v>2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 t="s">
        <v>4</v>
      </c>
      <c r="AT6899" s="2" t="s">
        <v>4</v>
      </c>
    </row>
    <row r="6900" spans="1:46" x14ac:dyDescent="0.2">
      <c r="A6900" s="2">
        <v>1658828</v>
      </c>
      <c r="B6900" s="2">
        <v>848983</v>
      </c>
      <c r="C6900" s="7">
        <v>20.145868231073099</v>
      </c>
      <c r="D6900" s="7">
        <v>39.204677242062502</v>
      </c>
      <c r="E6900" s="19" t="s">
        <v>7097</v>
      </c>
      <c r="F6900" s="46">
        <f>INDEX(Δεδομένα!$P:$P,MATCH('2021'!E6900,Δεδομένα!$O:$O,0))</f>
        <v>230</v>
      </c>
      <c r="G6900" s="49" t="s">
        <v>7091</v>
      </c>
      <c r="H6900" s="51" t="str">
        <f>INDEX(Δεδομένα!B$1:B$51,MATCH('2021'!G6900,Δεδομένα!A$1:A$51,0))</f>
        <v>ΙΟΝΙΩΝ ΝΗΣΩΝ</v>
      </c>
      <c r="I6900" s="53">
        <f>INDEX(Δεδομένα!E$1:E$13,MATCH('2021'!H6900,Δεδομένα!D$1:D$13,0))</f>
        <v>13</v>
      </c>
      <c r="J6900" s="4">
        <v>44314</v>
      </c>
      <c r="K6900" s="3" t="s">
        <v>36</v>
      </c>
      <c r="L6900" s="17" t="str">
        <f t="shared" si="564"/>
        <v>28/04/2021 16:20</v>
      </c>
      <c r="M6900" s="4">
        <v>44314</v>
      </c>
      <c r="N6900" s="3" t="s">
        <v>497</v>
      </c>
      <c r="O6900" s="17" t="str">
        <f t="shared" si="565"/>
        <v>28/04/2021 21:00</v>
      </c>
      <c r="P6900" s="24">
        <f t="shared" si="566"/>
        <v>0.19444444444525288</v>
      </c>
      <c r="Q6900" s="28">
        <v>0</v>
      </c>
      <c r="R6900" s="27">
        <f t="shared" si="567"/>
        <v>280.00000000116415</v>
      </c>
      <c r="S6900" s="3" t="s">
        <v>4</v>
      </c>
      <c r="T6900" s="3" t="s">
        <v>7098</v>
      </c>
      <c r="U6900" s="3" t="s">
        <v>4</v>
      </c>
      <c r="V6900" s="3" t="s">
        <v>7099</v>
      </c>
      <c r="W6900" s="5">
        <v>0.5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2">
        <v>8</v>
      </c>
      <c r="AF6900" s="2">
        <v>0</v>
      </c>
      <c r="AG6900" s="2">
        <v>0</v>
      </c>
      <c r="AH6900" s="2">
        <v>0</v>
      </c>
      <c r="AI6900" s="2">
        <v>0</v>
      </c>
      <c r="AJ6900" s="2">
        <v>4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 t="s">
        <v>4</v>
      </c>
      <c r="AT6900" s="2" t="s">
        <v>4</v>
      </c>
    </row>
    <row r="6901" spans="1:46" x14ac:dyDescent="0.2">
      <c r="A6901" s="2">
        <v>1658865</v>
      </c>
      <c r="B6901" s="2">
        <v>849027</v>
      </c>
      <c r="C6901" s="7">
        <v>20.153187868721801</v>
      </c>
      <c r="D6901" s="7">
        <v>39.199749741436499</v>
      </c>
      <c r="E6901" s="19" t="s">
        <v>7097</v>
      </c>
      <c r="F6901" s="46">
        <f>INDEX(Δεδομένα!$P:$P,MATCH('2021'!E6901,Δεδομένα!$O:$O,0))</f>
        <v>230</v>
      </c>
      <c r="G6901" s="49" t="s">
        <v>7091</v>
      </c>
      <c r="H6901" s="51" t="str">
        <f>INDEX(Δεδομένα!B$1:B$51,MATCH('2021'!G6901,Δεδομένα!A$1:A$51,0))</f>
        <v>ΙΟΝΙΩΝ ΝΗΣΩΝ</v>
      </c>
      <c r="I6901" s="53">
        <f>INDEX(Δεδομένα!E$1:E$13,MATCH('2021'!H6901,Δεδομένα!D$1:D$13,0))</f>
        <v>13</v>
      </c>
      <c r="J6901" s="4">
        <v>44314</v>
      </c>
      <c r="K6901" s="3" t="s">
        <v>1548</v>
      </c>
      <c r="L6901" s="17" t="str">
        <f t="shared" si="564"/>
        <v>28/04/2021 19:08</v>
      </c>
      <c r="M6901" s="4">
        <v>44315</v>
      </c>
      <c r="N6901" s="3" t="s">
        <v>1499</v>
      </c>
      <c r="O6901" s="17" t="str">
        <f t="shared" si="565"/>
        <v>29/04/2021 08:00</v>
      </c>
      <c r="P6901" s="24">
        <f t="shared" si="566"/>
        <v>0.53611111111240461</v>
      </c>
      <c r="Q6901" s="28">
        <v>0</v>
      </c>
      <c r="R6901" s="27">
        <f t="shared" si="567"/>
        <v>772.00000000186265</v>
      </c>
      <c r="S6901" s="3" t="s">
        <v>4</v>
      </c>
      <c r="T6901" s="3" t="s">
        <v>7098</v>
      </c>
      <c r="U6901" s="3" t="s">
        <v>7100</v>
      </c>
      <c r="V6901" s="3" t="s">
        <v>7101</v>
      </c>
      <c r="W6901" s="5">
        <v>0</v>
      </c>
      <c r="X6901" s="5">
        <v>0.03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2">
        <v>4</v>
      </c>
      <c r="AF6901" s="2">
        <v>0</v>
      </c>
      <c r="AG6901" s="2">
        <v>0</v>
      </c>
      <c r="AH6901" s="2">
        <v>0</v>
      </c>
      <c r="AI6901" s="2">
        <v>2</v>
      </c>
      <c r="AJ6901" s="2">
        <v>3</v>
      </c>
      <c r="AK6901" s="2">
        <v>0</v>
      </c>
      <c r="AL6901" s="2">
        <v>1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 t="s">
        <v>4</v>
      </c>
      <c r="AT6901" s="2" t="s">
        <v>4</v>
      </c>
    </row>
    <row r="6902" spans="1:46" x14ac:dyDescent="0.2">
      <c r="A6902" s="2">
        <v>1658879</v>
      </c>
      <c r="B6902" s="2">
        <v>849412</v>
      </c>
      <c r="C6902" s="7">
        <v>20.144709382997</v>
      </c>
      <c r="D6902" s="7">
        <v>39.213616099260797</v>
      </c>
      <c r="E6902" s="19" t="s">
        <v>7097</v>
      </c>
      <c r="F6902" s="46">
        <f>INDEX(Δεδομένα!$P:$P,MATCH('2021'!E6902,Δεδομένα!$O:$O,0))</f>
        <v>230</v>
      </c>
      <c r="G6902" s="49" t="s">
        <v>7091</v>
      </c>
      <c r="H6902" s="51" t="str">
        <f>INDEX(Δεδομένα!B$1:B$51,MATCH('2021'!G6902,Δεδομένα!A$1:A$51,0))</f>
        <v>ΙΟΝΙΩΝ ΝΗΣΩΝ</v>
      </c>
      <c r="I6902" s="53">
        <f>INDEX(Δεδομένα!E$1:E$13,MATCH('2021'!H6902,Δεδομένα!D$1:D$13,0))</f>
        <v>13</v>
      </c>
      <c r="J6902" s="4">
        <v>44316</v>
      </c>
      <c r="K6902" s="3" t="s">
        <v>331</v>
      </c>
      <c r="L6902" s="17" t="str">
        <f t="shared" si="564"/>
        <v>30/04/2021 12:15</v>
      </c>
      <c r="M6902" s="4">
        <v>44316</v>
      </c>
      <c r="N6902" s="3" t="s">
        <v>237</v>
      </c>
      <c r="O6902" s="17" t="str">
        <f t="shared" si="565"/>
        <v>30/04/2021 12:30</v>
      </c>
      <c r="P6902" s="24">
        <f t="shared" si="566"/>
        <v>1.0416666671517305E-2</v>
      </c>
      <c r="Q6902" s="28">
        <v>0</v>
      </c>
      <c r="R6902" s="27">
        <f t="shared" si="567"/>
        <v>15.000000006984919</v>
      </c>
      <c r="S6902" s="3" t="s">
        <v>4</v>
      </c>
      <c r="T6902" s="3" t="s">
        <v>7098</v>
      </c>
      <c r="U6902" s="3" t="s">
        <v>4</v>
      </c>
      <c r="V6902" s="3" t="s">
        <v>7102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0.02</v>
      </c>
      <c r="AD6902" s="5">
        <v>0</v>
      </c>
      <c r="AE6902" s="2">
        <v>2</v>
      </c>
      <c r="AF6902" s="2">
        <v>0</v>
      </c>
      <c r="AG6902" s="2">
        <v>0</v>
      </c>
      <c r="AH6902" s="2">
        <v>0</v>
      </c>
      <c r="AI6902" s="2">
        <v>0</v>
      </c>
      <c r="AJ6902" s="2">
        <v>1</v>
      </c>
      <c r="AK6902" s="2">
        <v>0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 t="s">
        <v>4</v>
      </c>
      <c r="AT6902" s="2" t="s">
        <v>4</v>
      </c>
    </row>
    <row r="6903" spans="1:46" x14ac:dyDescent="0.2">
      <c r="A6903" s="2">
        <v>1658894</v>
      </c>
      <c r="B6903" s="2">
        <v>850404</v>
      </c>
      <c r="C6903" s="7">
        <v>19.831546858940602</v>
      </c>
      <c r="D6903" s="7">
        <v>39.624629692139202</v>
      </c>
      <c r="E6903" s="19" t="s">
        <v>7103</v>
      </c>
      <c r="F6903" s="46">
        <f>INDEX(Δεδομένα!$P:$P,MATCH('2021'!E6903,Δεδομένα!$O:$O,0))</f>
        <v>231</v>
      </c>
      <c r="G6903" s="49" t="s">
        <v>7091</v>
      </c>
      <c r="H6903" s="51" t="str">
        <f>INDEX(Δεδομένα!B$1:B$51,MATCH('2021'!G6903,Δεδομένα!A$1:A$51,0))</f>
        <v>ΙΟΝΙΩΝ ΝΗΣΩΝ</v>
      </c>
      <c r="I6903" s="53">
        <f>INDEX(Δεδομένα!E$1:E$13,MATCH('2021'!H6903,Δεδομένα!D$1:D$13,0))</f>
        <v>13</v>
      </c>
      <c r="J6903" s="4">
        <v>44319</v>
      </c>
      <c r="K6903" s="3" t="s">
        <v>127</v>
      </c>
      <c r="L6903" s="17" t="str">
        <f t="shared" ref="L6903:L6919" si="568">_xlfn.CONCAT(TEXT(J6903,"ηη/μμ/εεε")," ",TEXT(K6903,"ωω:λλ"))</f>
        <v>03/05/2021 11:40</v>
      </c>
      <c r="M6903" s="4">
        <v>44319</v>
      </c>
      <c r="N6903" s="3" t="s">
        <v>223</v>
      </c>
      <c r="O6903" s="17" t="str">
        <f t="shared" ref="O6903:O6919" si="569">_xlfn.CONCAT(TEXT(M6903,"ηη/μμ/εεε")," ",TEXT(N6903,"ωω:λλ"))</f>
        <v>03/05/2021 12:20</v>
      </c>
      <c r="P6903" s="24">
        <f t="shared" ref="P6903:P6919" si="570">O6903-L6903</f>
        <v>2.7777777781011537E-2</v>
      </c>
      <c r="Q6903" s="28">
        <v>0</v>
      </c>
      <c r="R6903" s="27">
        <f t="shared" ref="R6903:R6919" si="571">P6903*(24*60)</f>
        <v>40.000000004656613</v>
      </c>
      <c r="S6903" s="3" t="s">
        <v>4</v>
      </c>
      <c r="T6903" s="3" t="s">
        <v>7095</v>
      </c>
      <c r="U6903" s="3" t="s">
        <v>4</v>
      </c>
      <c r="V6903" s="3" t="s">
        <v>7104</v>
      </c>
      <c r="W6903" s="5">
        <v>0</v>
      </c>
      <c r="X6903" s="5">
        <v>0</v>
      </c>
      <c r="Y6903" s="5">
        <v>0</v>
      </c>
      <c r="Z6903" s="5">
        <v>0.01</v>
      </c>
      <c r="AA6903" s="5">
        <v>0</v>
      </c>
      <c r="AB6903" s="5">
        <v>0</v>
      </c>
      <c r="AC6903" s="5">
        <v>0</v>
      </c>
      <c r="AD6903" s="5">
        <v>0.04</v>
      </c>
      <c r="AE6903" s="2">
        <v>4</v>
      </c>
      <c r="AF6903" s="2">
        <v>4</v>
      </c>
      <c r="AG6903" s="2">
        <v>0</v>
      </c>
      <c r="AH6903" s="2">
        <v>0</v>
      </c>
      <c r="AI6903" s="2">
        <v>0</v>
      </c>
      <c r="AJ6903" s="2">
        <v>3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 t="s">
        <v>4</v>
      </c>
      <c r="AT6903" s="2" t="s">
        <v>4</v>
      </c>
    </row>
    <row r="6904" spans="1:46" x14ac:dyDescent="0.2">
      <c r="A6904" s="2">
        <v>1658885</v>
      </c>
      <c r="B6904" s="2">
        <v>850488</v>
      </c>
      <c r="C6904" s="7">
        <v>19.793173557926899</v>
      </c>
      <c r="D6904" s="7">
        <v>39.643280727240302</v>
      </c>
      <c r="E6904" s="19" t="s">
        <v>7103</v>
      </c>
      <c r="F6904" s="46">
        <f>INDEX(Δεδομένα!$P:$P,MATCH('2021'!E6904,Δεδομένα!$O:$O,0))</f>
        <v>231</v>
      </c>
      <c r="G6904" s="49" t="s">
        <v>7091</v>
      </c>
      <c r="H6904" s="51" t="str">
        <f>INDEX(Δεδομένα!B$1:B$51,MATCH('2021'!G6904,Δεδομένα!A$1:A$51,0))</f>
        <v>ΙΟΝΙΩΝ ΝΗΣΩΝ</v>
      </c>
      <c r="I6904" s="53">
        <f>INDEX(Δεδομένα!E$1:E$13,MATCH('2021'!H6904,Δεδομένα!D$1:D$13,0))</f>
        <v>13</v>
      </c>
      <c r="J6904" s="4">
        <v>44319</v>
      </c>
      <c r="K6904" s="3" t="s">
        <v>483</v>
      </c>
      <c r="L6904" s="17" t="str">
        <f t="shared" si="568"/>
        <v>03/05/2021 18:10</v>
      </c>
      <c r="M6904" s="4">
        <v>44319</v>
      </c>
      <c r="N6904" s="3" t="s">
        <v>712</v>
      </c>
      <c r="O6904" s="17" t="str">
        <f t="shared" si="569"/>
        <v>03/05/2021 18:30</v>
      </c>
      <c r="P6904" s="24">
        <f t="shared" si="570"/>
        <v>1.3888888890505768E-2</v>
      </c>
      <c r="Q6904" s="28">
        <v>0</v>
      </c>
      <c r="R6904" s="27">
        <f t="shared" si="571"/>
        <v>20.000000002328306</v>
      </c>
      <c r="S6904" s="3" t="s">
        <v>4</v>
      </c>
      <c r="T6904" s="3" t="s">
        <v>7095</v>
      </c>
      <c r="U6904" s="3" t="s">
        <v>4</v>
      </c>
      <c r="V6904" s="3" t="s">
        <v>7105</v>
      </c>
      <c r="W6904" s="5">
        <v>0</v>
      </c>
      <c r="X6904" s="5">
        <v>0</v>
      </c>
      <c r="Y6904" s="5">
        <v>0</v>
      </c>
      <c r="Z6904" s="5">
        <v>0.05</v>
      </c>
      <c r="AA6904" s="5">
        <v>0</v>
      </c>
      <c r="AB6904" s="5">
        <v>0</v>
      </c>
      <c r="AC6904" s="5">
        <v>0</v>
      </c>
      <c r="AD6904" s="5">
        <v>0</v>
      </c>
      <c r="AE6904" s="2">
        <v>2</v>
      </c>
      <c r="AF6904" s="2">
        <v>0</v>
      </c>
      <c r="AG6904" s="2">
        <v>0</v>
      </c>
      <c r="AH6904" s="2">
        <v>0</v>
      </c>
      <c r="AI6904" s="2">
        <v>0</v>
      </c>
      <c r="AJ6904" s="2">
        <v>1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 t="s">
        <v>4</v>
      </c>
      <c r="AT6904" s="2" t="s">
        <v>4</v>
      </c>
    </row>
    <row r="6905" spans="1:46" x14ac:dyDescent="0.2">
      <c r="A6905" s="2">
        <v>1686667</v>
      </c>
      <c r="B6905" s="2">
        <v>881701</v>
      </c>
      <c r="C6905" s="7">
        <v>19.848913501770198</v>
      </c>
      <c r="D6905" s="7">
        <v>39.612253509633</v>
      </c>
      <c r="E6905" s="19" t="s">
        <v>7103</v>
      </c>
      <c r="F6905" s="46">
        <f>INDEX(Δεδομένα!$P:$P,MATCH('2021'!E6905,Δεδομένα!$O:$O,0))</f>
        <v>231</v>
      </c>
      <c r="G6905" s="49" t="s">
        <v>7091</v>
      </c>
      <c r="H6905" s="51" t="str">
        <f>INDEX(Δεδομένα!B$1:B$51,MATCH('2021'!G6905,Δεδομένα!A$1:A$51,0))</f>
        <v>ΙΟΝΙΩΝ ΝΗΣΩΝ</v>
      </c>
      <c r="I6905" s="53">
        <f>INDEX(Δεδομένα!E$1:E$13,MATCH('2021'!H6905,Δεδομένα!D$1:D$13,0))</f>
        <v>13</v>
      </c>
      <c r="J6905" s="4">
        <v>44419</v>
      </c>
      <c r="K6905" s="3" t="s">
        <v>1085</v>
      </c>
      <c r="L6905" s="17" t="str">
        <f t="shared" si="568"/>
        <v>11/08/2021 16:34</v>
      </c>
      <c r="M6905" s="4">
        <v>44420</v>
      </c>
      <c r="N6905" s="3" t="s">
        <v>81</v>
      </c>
      <c r="O6905" s="17" t="str">
        <f t="shared" si="569"/>
        <v>12/08/2021 14:07</v>
      </c>
      <c r="P6905" s="24">
        <f t="shared" si="570"/>
        <v>0.89791666666133096</v>
      </c>
      <c r="Q6905" s="28">
        <v>0</v>
      </c>
      <c r="R6905" s="27">
        <f t="shared" si="571"/>
        <v>1292.9999999923166</v>
      </c>
      <c r="S6905" s="3" t="s">
        <v>4</v>
      </c>
      <c r="T6905" s="3" t="s">
        <v>7095</v>
      </c>
      <c r="U6905" s="3" t="s">
        <v>4</v>
      </c>
      <c r="V6905" s="3" t="s">
        <v>4219</v>
      </c>
      <c r="W6905" s="5">
        <v>0</v>
      </c>
      <c r="X6905" s="5">
        <v>1.5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2">
        <v>11</v>
      </c>
      <c r="AF6905" s="2">
        <v>4</v>
      </c>
      <c r="AG6905" s="2">
        <v>0</v>
      </c>
      <c r="AH6905" s="2">
        <v>0</v>
      </c>
      <c r="AI6905" s="2">
        <v>2</v>
      </c>
      <c r="AJ6905" s="2">
        <v>6</v>
      </c>
      <c r="AK6905" s="2">
        <v>0</v>
      </c>
      <c r="AL6905" s="2">
        <v>2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0</v>
      </c>
    </row>
    <row r="6906" spans="1:46" x14ac:dyDescent="0.2">
      <c r="A6906" s="2">
        <v>1686686</v>
      </c>
      <c r="B6906" s="2">
        <v>881705</v>
      </c>
      <c r="C6906" s="7">
        <v>19.898698425291201</v>
      </c>
      <c r="D6906" s="7">
        <v>39.598073884123501</v>
      </c>
      <c r="E6906" s="19" t="s">
        <v>7103</v>
      </c>
      <c r="F6906" s="46">
        <f>INDEX(Δεδομένα!$P:$P,MATCH('2021'!E6906,Δεδομένα!$O:$O,0))</f>
        <v>231</v>
      </c>
      <c r="G6906" s="49" t="s">
        <v>7091</v>
      </c>
      <c r="H6906" s="51" t="str">
        <f>INDEX(Δεδομένα!B$1:B$51,MATCH('2021'!G6906,Δεδομένα!A$1:A$51,0))</f>
        <v>ΙΟΝΙΩΝ ΝΗΣΩΝ</v>
      </c>
      <c r="I6906" s="53">
        <f>INDEX(Δεδομένα!E$1:E$13,MATCH('2021'!H6906,Δεδομένα!D$1:D$13,0))</f>
        <v>13</v>
      </c>
      <c r="J6906" s="4">
        <v>44419</v>
      </c>
      <c r="K6906" s="3" t="s">
        <v>16</v>
      </c>
      <c r="L6906" s="17" t="str">
        <f t="shared" si="568"/>
        <v>11/08/2021 16:39</v>
      </c>
      <c r="M6906" s="4">
        <v>44420</v>
      </c>
      <c r="N6906" s="3" t="s">
        <v>16</v>
      </c>
      <c r="O6906" s="17" t="str">
        <f t="shared" si="569"/>
        <v>12/08/2021 16:39</v>
      </c>
      <c r="P6906" s="29">
        <f t="shared" si="570"/>
        <v>1</v>
      </c>
      <c r="Q6906" s="30">
        <f>1*24</f>
        <v>24</v>
      </c>
      <c r="R6906" s="27">
        <f t="shared" si="571"/>
        <v>1440</v>
      </c>
      <c r="S6906" s="3" t="s">
        <v>4</v>
      </c>
      <c r="T6906" s="3" t="s">
        <v>7095</v>
      </c>
      <c r="U6906" s="3" t="s">
        <v>4</v>
      </c>
      <c r="V6906" s="3" t="s">
        <v>7106</v>
      </c>
      <c r="W6906" s="5">
        <v>0</v>
      </c>
      <c r="X6906" s="5">
        <v>0</v>
      </c>
      <c r="Y6906" s="5">
        <v>0</v>
      </c>
      <c r="Z6906" s="5">
        <v>0</v>
      </c>
      <c r="AA6906" s="5">
        <v>2</v>
      </c>
      <c r="AB6906" s="5">
        <v>0</v>
      </c>
      <c r="AC6906" s="5">
        <v>0</v>
      </c>
      <c r="AD6906" s="5">
        <v>0</v>
      </c>
      <c r="AE6906" s="2">
        <v>13</v>
      </c>
      <c r="AF6906" s="2">
        <v>5</v>
      </c>
      <c r="AG6906" s="2">
        <v>0</v>
      </c>
      <c r="AH6906" s="2">
        <v>0</v>
      </c>
      <c r="AI6906" s="2">
        <v>2</v>
      </c>
      <c r="AJ6906" s="2">
        <v>7</v>
      </c>
      <c r="AK6906" s="2">
        <v>2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</row>
    <row r="6907" spans="1:46" x14ac:dyDescent="0.2">
      <c r="A6907" s="2">
        <v>1641164</v>
      </c>
      <c r="B6907" s="2">
        <v>833487</v>
      </c>
      <c r="C6907" s="7">
        <v>20.664704096342</v>
      </c>
      <c r="D6907" s="7">
        <v>38.6793513672948</v>
      </c>
      <c r="E6907" s="19" t="s">
        <v>7107</v>
      </c>
      <c r="F6907" s="46">
        <f>INDEX(Δεδομένα!$P:$P,MATCH('2021'!E6907,Δεδομένα!$O:$O,0))</f>
        <v>232</v>
      </c>
      <c r="G6907" s="49" t="s">
        <v>7108</v>
      </c>
      <c r="H6907" s="51" t="str">
        <f>INDEX(Δεδομένα!B$1:B$51,MATCH('2021'!G6907,Δεδομένα!A$1:A$51,0))</f>
        <v>ΙΟΝΙΩΝ ΝΗΣΩΝ</v>
      </c>
      <c r="I6907" s="53">
        <f>INDEX(Δεδομένα!E$1:E$13,MATCH('2021'!H6907,Δεδομένα!D$1:D$13,0))</f>
        <v>13</v>
      </c>
      <c r="J6907" s="4">
        <v>44255</v>
      </c>
      <c r="K6907" s="3" t="s">
        <v>1426</v>
      </c>
      <c r="L6907" s="17" t="str">
        <f t="shared" si="568"/>
        <v>28/02/2021 11:59</v>
      </c>
      <c r="M6907" s="4">
        <v>44255</v>
      </c>
      <c r="N6907" s="3" t="s">
        <v>590</v>
      </c>
      <c r="O6907" s="17" t="str">
        <f t="shared" si="569"/>
        <v>28/02/2021 15:25</v>
      </c>
      <c r="P6907" s="24">
        <f t="shared" si="570"/>
        <v>0.14305555555620231</v>
      </c>
      <c r="Q6907" s="28">
        <v>0</v>
      </c>
      <c r="R6907" s="27">
        <f t="shared" si="571"/>
        <v>206.00000000093132</v>
      </c>
      <c r="S6907" s="3" t="s">
        <v>4</v>
      </c>
      <c r="T6907" s="3" t="s">
        <v>7109</v>
      </c>
      <c r="U6907" s="3" t="s">
        <v>7110</v>
      </c>
      <c r="V6907" s="3" t="s">
        <v>7111</v>
      </c>
      <c r="W6907" s="5">
        <v>0</v>
      </c>
      <c r="X6907" s="5">
        <v>0.1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2">
        <v>2</v>
      </c>
      <c r="AF6907" s="2">
        <v>0</v>
      </c>
      <c r="AG6907" s="2">
        <v>0</v>
      </c>
      <c r="AH6907" s="2">
        <v>0</v>
      </c>
      <c r="AI6907" s="2">
        <v>0</v>
      </c>
      <c r="AJ6907" s="2">
        <v>1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 t="s">
        <v>4</v>
      </c>
      <c r="AT6907" s="2" t="s">
        <v>4</v>
      </c>
    </row>
    <row r="6908" spans="1:46" x14ac:dyDescent="0.2">
      <c r="A6908" s="2">
        <v>1641170</v>
      </c>
      <c r="B6908" s="2">
        <v>833617</v>
      </c>
      <c r="C6908" s="7">
        <v>20.922941441647001</v>
      </c>
      <c r="D6908" s="7">
        <v>38.904966979148703</v>
      </c>
      <c r="E6908" s="19" t="s">
        <v>7107</v>
      </c>
      <c r="F6908" s="46">
        <f>INDEX(Δεδομένα!$P:$P,MATCH('2021'!E6908,Δεδομένα!$O:$O,0))</f>
        <v>232</v>
      </c>
      <c r="G6908" s="49" t="s">
        <v>4292</v>
      </c>
      <c r="H6908" s="51" t="str">
        <f>INDEX(Δεδομένα!B$1:B$51,MATCH('2021'!G6908,Δεδομένα!A$1:A$51,0))</f>
        <v>ΔΥΤΙΚΗΣ ΕΛΛΑΔΟΣ</v>
      </c>
      <c r="I6908" s="53">
        <f>INDEX(Δεδομένα!E$1:E$13,MATCH('2021'!H6908,Δεδομένα!D$1:D$13,0))</f>
        <v>7</v>
      </c>
      <c r="J6908" s="4">
        <v>44255</v>
      </c>
      <c r="K6908" s="3" t="s">
        <v>844</v>
      </c>
      <c r="L6908" s="17" t="str">
        <f t="shared" si="568"/>
        <v>28/02/2021 17:35</v>
      </c>
      <c r="M6908" s="4">
        <v>44255</v>
      </c>
      <c r="N6908" s="3" t="s">
        <v>6326</v>
      </c>
      <c r="O6908" s="17" t="str">
        <f t="shared" si="569"/>
        <v>28/02/2021 23:57</v>
      </c>
      <c r="P6908" s="24">
        <f t="shared" si="570"/>
        <v>0.26527777777664596</v>
      </c>
      <c r="Q6908" s="28">
        <v>0</v>
      </c>
      <c r="R6908" s="27">
        <f t="shared" si="571"/>
        <v>381.99999999837019</v>
      </c>
      <c r="S6908" s="3" t="s">
        <v>4</v>
      </c>
      <c r="T6908" s="3" t="s">
        <v>4588</v>
      </c>
      <c r="U6908" s="3" t="s">
        <v>4</v>
      </c>
      <c r="V6908" s="3" t="s">
        <v>6519</v>
      </c>
      <c r="W6908" s="5">
        <v>0</v>
      </c>
      <c r="X6908" s="5">
        <v>10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 s="2">
        <v>10</v>
      </c>
      <c r="AF6908" s="2">
        <v>0</v>
      </c>
      <c r="AG6908" s="2">
        <v>0</v>
      </c>
      <c r="AH6908" s="2">
        <v>0</v>
      </c>
      <c r="AI6908" s="2">
        <v>1</v>
      </c>
      <c r="AJ6908" s="2">
        <v>4</v>
      </c>
      <c r="AK6908" s="2">
        <v>0</v>
      </c>
      <c r="AL6908" s="2">
        <v>1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 t="s">
        <v>4</v>
      </c>
      <c r="AT6908" s="2" t="s">
        <v>4</v>
      </c>
    </row>
    <row r="6909" spans="1:46" x14ac:dyDescent="0.2">
      <c r="A6909" s="2">
        <v>1642276</v>
      </c>
      <c r="B6909" s="2">
        <v>834122</v>
      </c>
      <c r="D6909" s="2"/>
      <c r="E6909" s="19" t="s">
        <v>7107</v>
      </c>
      <c r="F6909" s="46">
        <f>INDEX(Δεδομένα!$P:$P,MATCH('2021'!E6909,Δεδομένα!$O:$O,0))</f>
        <v>232</v>
      </c>
      <c r="G6909" s="49" t="s">
        <v>4292</v>
      </c>
      <c r="H6909" s="51" t="str">
        <f>INDEX(Δεδομένα!B$1:B$51,MATCH('2021'!G6909,Δεδομένα!A$1:A$51,0))</f>
        <v>ΔΥΤΙΚΗΣ ΕΛΛΑΔΟΣ</v>
      </c>
      <c r="I6909" s="53">
        <f>INDEX(Δεδομένα!E$1:E$13,MATCH('2021'!H6909,Δεδομένα!D$1:D$13,0))</f>
        <v>7</v>
      </c>
      <c r="J6909" s="4">
        <v>44257</v>
      </c>
      <c r="K6909" s="3" t="s">
        <v>796</v>
      </c>
      <c r="L6909" s="17" t="str">
        <f t="shared" si="568"/>
        <v>02/03/2021 14:09</v>
      </c>
      <c r="M6909" s="4">
        <v>44257</v>
      </c>
      <c r="N6909" s="3" t="s">
        <v>590</v>
      </c>
      <c r="O6909" s="17" t="str">
        <f t="shared" si="569"/>
        <v>02/03/2021 15:25</v>
      </c>
      <c r="P6909" s="24">
        <f t="shared" si="570"/>
        <v>5.2777777775190771E-2</v>
      </c>
      <c r="Q6909" s="28">
        <v>0</v>
      </c>
      <c r="R6909" s="27">
        <f t="shared" si="571"/>
        <v>75.99999999627471</v>
      </c>
      <c r="S6909" s="3" t="s">
        <v>4</v>
      </c>
      <c r="T6909" s="3" t="s">
        <v>4588</v>
      </c>
      <c r="U6909" s="3" t="s">
        <v>4</v>
      </c>
      <c r="V6909" s="3" t="s">
        <v>7112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0.3</v>
      </c>
      <c r="AD6909" s="5">
        <v>0</v>
      </c>
      <c r="AE6909" s="2">
        <v>2</v>
      </c>
      <c r="AF6909" s="2">
        <v>0</v>
      </c>
      <c r="AG6909" s="2">
        <v>0</v>
      </c>
      <c r="AH6909" s="2">
        <v>0</v>
      </c>
      <c r="AI6909" s="2">
        <v>0</v>
      </c>
      <c r="AJ6909" s="2">
        <v>1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 t="s">
        <v>4</v>
      </c>
      <c r="AT6909" s="2" t="s">
        <v>4</v>
      </c>
    </row>
    <row r="6910" spans="1:46" x14ac:dyDescent="0.2">
      <c r="A6910" s="2">
        <v>1652591</v>
      </c>
      <c r="B6910" s="2">
        <v>843095</v>
      </c>
      <c r="C6910" s="7">
        <v>20.965030141534001</v>
      </c>
      <c r="D6910" s="7">
        <v>38.8622010034805</v>
      </c>
      <c r="E6910" s="19" t="s">
        <v>7107</v>
      </c>
      <c r="F6910" s="46">
        <f>INDEX(Δεδομένα!$P:$P,MATCH('2021'!E6910,Δεδομένα!$O:$O,0))</f>
        <v>232</v>
      </c>
      <c r="G6910" s="49" t="s">
        <v>4292</v>
      </c>
      <c r="H6910" s="51" t="str">
        <f>INDEX(Δεδομένα!B$1:B$51,MATCH('2021'!G6910,Δεδομένα!A$1:A$51,0))</f>
        <v>ΔΥΤΙΚΗΣ ΕΛΛΑΔΟΣ</v>
      </c>
      <c r="I6910" s="53">
        <f>INDEX(Δεδομένα!E$1:E$13,MATCH('2021'!H6910,Δεδομένα!D$1:D$13,0))</f>
        <v>7</v>
      </c>
      <c r="J6910" s="4">
        <v>44291</v>
      </c>
      <c r="K6910" s="3" t="s">
        <v>351</v>
      </c>
      <c r="L6910" s="17" t="str">
        <f t="shared" si="568"/>
        <v>05/04/2021 13:25</v>
      </c>
      <c r="M6910" s="4">
        <v>44291</v>
      </c>
      <c r="N6910" s="3" t="s">
        <v>256</v>
      </c>
      <c r="O6910" s="17" t="str">
        <f t="shared" si="569"/>
        <v>05/04/2021 20:15</v>
      </c>
      <c r="P6910" s="24">
        <f t="shared" si="570"/>
        <v>0.28472222221898846</v>
      </c>
      <c r="Q6910" s="28">
        <v>0</v>
      </c>
      <c r="R6910" s="27">
        <f t="shared" si="571"/>
        <v>409.99999999534339</v>
      </c>
      <c r="S6910" s="3" t="s">
        <v>4</v>
      </c>
      <c r="T6910" s="3" t="s">
        <v>4588</v>
      </c>
      <c r="U6910" s="3" t="s">
        <v>4</v>
      </c>
      <c r="V6910" s="3" t="s">
        <v>7113</v>
      </c>
      <c r="W6910" s="5">
        <v>0</v>
      </c>
      <c r="X6910" s="5">
        <v>5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 s="2">
        <v>15</v>
      </c>
      <c r="AF6910" s="2">
        <v>0</v>
      </c>
      <c r="AG6910" s="2">
        <v>0</v>
      </c>
      <c r="AH6910" s="2">
        <v>0</v>
      </c>
      <c r="AI6910" s="2">
        <v>0</v>
      </c>
      <c r="AJ6910" s="2">
        <v>7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 t="s">
        <v>4</v>
      </c>
      <c r="AT6910" s="2" t="s">
        <v>4</v>
      </c>
    </row>
    <row r="6911" spans="1:46" x14ac:dyDescent="0.2">
      <c r="A6911" s="2">
        <v>1652596</v>
      </c>
      <c r="B6911" s="2">
        <v>843427</v>
      </c>
      <c r="C6911" s="7">
        <v>20.701457732073401</v>
      </c>
      <c r="D6911" s="7">
        <v>38.773283418686297</v>
      </c>
      <c r="E6911" s="19" t="s">
        <v>7107</v>
      </c>
      <c r="F6911" s="46">
        <f>INDEX(Δεδομένα!$P:$P,MATCH('2021'!E6911,Δεδομένα!$O:$O,0))</f>
        <v>232</v>
      </c>
      <c r="G6911" s="49" t="s">
        <v>7108</v>
      </c>
      <c r="H6911" s="51" t="str">
        <f>INDEX(Δεδομένα!B$1:B$51,MATCH('2021'!G6911,Δεδομένα!A$1:A$51,0))</f>
        <v>ΙΟΝΙΩΝ ΝΗΣΩΝ</v>
      </c>
      <c r="I6911" s="53">
        <f>INDEX(Δεδομένα!E$1:E$13,MATCH('2021'!H6911,Δεδομένα!D$1:D$13,0))</f>
        <v>13</v>
      </c>
      <c r="J6911" s="4">
        <v>44292</v>
      </c>
      <c r="K6911" s="3" t="s">
        <v>781</v>
      </c>
      <c r="L6911" s="17" t="str">
        <f t="shared" si="568"/>
        <v>06/04/2021 20:19</v>
      </c>
      <c r="M6911" s="4">
        <v>44292</v>
      </c>
      <c r="N6911" s="3" t="s">
        <v>1396</v>
      </c>
      <c r="O6911" s="17" t="str">
        <f t="shared" si="569"/>
        <v>06/04/2021 21:50</v>
      </c>
      <c r="P6911" s="24">
        <f t="shared" si="570"/>
        <v>6.3194444439432118E-2</v>
      </c>
      <c r="Q6911" s="28">
        <v>0</v>
      </c>
      <c r="R6911" s="27">
        <f t="shared" si="571"/>
        <v>90.99999999278225</v>
      </c>
      <c r="S6911" s="3" t="s">
        <v>4</v>
      </c>
      <c r="T6911" s="3" t="s">
        <v>7109</v>
      </c>
      <c r="U6911" s="3" t="s">
        <v>7114</v>
      </c>
      <c r="V6911" s="3" t="s">
        <v>7114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0.1</v>
      </c>
      <c r="AC6911" s="5">
        <v>0</v>
      </c>
      <c r="AD6911" s="5">
        <v>0</v>
      </c>
      <c r="AE6911" s="2">
        <v>2</v>
      </c>
      <c r="AF6911" s="2">
        <v>0</v>
      </c>
      <c r="AG6911" s="2">
        <v>0</v>
      </c>
      <c r="AH6911" s="2">
        <v>0</v>
      </c>
      <c r="AI6911" s="2">
        <v>0</v>
      </c>
      <c r="AJ6911" s="2">
        <v>1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 t="s">
        <v>4</v>
      </c>
      <c r="AT6911" s="2" t="s">
        <v>4</v>
      </c>
    </row>
    <row r="6912" spans="1:46" x14ac:dyDescent="0.2">
      <c r="A6912" s="2">
        <v>1653377</v>
      </c>
      <c r="B6912" s="2">
        <v>844714</v>
      </c>
      <c r="C6912" s="7">
        <v>20.6503564877152</v>
      </c>
      <c r="D6912" s="7">
        <v>38.670888136807498</v>
      </c>
      <c r="E6912" s="19" t="s">
        <v>7107</v>
      </c>
      <c r="F6912" s="46">
        <f>INDEX(Δεδομένα!$P:$P,MATCH('2021'!E6912,Δεδομένα!$O:$O,0))</f>
        <v>232</v>
      </c>
      <c r="G6912" s="49" t="s">
        <v>7108</v>
      </c>
      <c r="H6912" s="51" t="str">
        <f>INDEX(Δεδομένα!B$1:B$51,MATCH('2021'!G6912,Δεδομένα!A$1:A$51,0))</f>
        <v>ΙΟΝΙΩΝ ΝΗΣΩΝ</v>
      </c>
      <c r="I6912" s="53">
        <f>INDEX(Δεδομένα!E$1:E$13,MATCH('2021'!H6912,Δεδομένα!D$1:D$13,0))</f>
        <v>13</v>
      </c>
      <c r="J6912" s="4">
        <v>44297</v>
      </c>
      <c r="K6912" s="3" t="s">
        <v>1729</v>
      </c>
      <c r="L6912" s="17" t="str">
        <f t="shared" si="568"/>
        <v>11/04/2021 12:46</v>
      </c>
      <c r="M6912" s="4">
        <v>44297</v>
      </c>
      <c r="N6912" s="3" t="s">
        <v>461</v>
      </c>
      <c r="O6912" s="17" t="str">
        <f t="shared" si="569"/>
        <v>11/04/2021 17:00</v>
      </c>
      <c r="P6912" s="24">
        <f t="shared" si="570"/>
        <v>0.17638888888905058</v>
      </c>
      <c r="Q6912" s="28">
        <v>0</v>
      </c>
      <c r="R6912" s="27">
        <f t="shared" si="571"/>
        <v>254.00000000023283</v>
      </c>
      <c r="S6912" s="3" t="s">
        <v>4</v>
      </c>
      <c r="T6912" s="3" t="s">
        <v>7109</v>
      </c>
      <c r="U6912" s="3" t="s">
        <v>7115</v>
      </c>
      <c r="V6912" s="3" t="s">
        <v>5804</v>
      </c>
      <c r="W6912" s="5">
        <v>0</v>
      </c>
      <c r="X6912" s="5">
        <v>0.1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2">
        <v>9</v>
      </c>
      <c r="AF6912" s="2">
        <v>0</v>
      </c>
      <c r="AG6912" s="2">
        <v>0</v>
      </c>
      <c r="AH6912" s="2">
        <v>0</v>
      </c>
      <c r="AI6912" s="2">
        <v>0</v>
      </c>
      <c r="AJ6912" s="2">
        <v>4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 t="s">
        <v>4</v>
      </c>
      <c r="AT6912" s="2" t="s">
        <v>4</v>
      </c>
    </row>
    <row r="6913" spans="1:46" x14ac:dyDescent="0.2">
      <c r="A6913" s="2">
        <v>1654830</v>
      </c>
      <c r="B6913" s="2">
        <v>845106</v>
      </c>
      <c r="C6913" s="7">
        <v>20.784467929860998</v>
      </c>
      <c r="D6913" s="7">
        <v>38.921306487419201</v>
      </c>
      <c r="E6913" s="19" t="s">
        <v>7107</v>
      </c>
      <c r="F6913" s="46">
        <f>INDEX(Δεδομένα!$P:$P,MATCH('2021'!E6913,Δεδομένα!$O:$O,0))</f>
        <v>232</v>
      </c>
      <c r="G6913" s="49" t="s">
        <v>4292</v>
      </c>
      <c r="H6913" s="51" t="str">
        <f>INDEX(Δεδομένα!B$1:B$51,MATCH('2021'!G6913,Δεδομένα!A$1:A$51,0))</f>
        <v>ΔΥΤΙΚΗΣ ΕΛΛΑΔΟΣ</v>
      </c>
      <c r="I6913" s="53">
        <f>INDEX(Δεδομένα!E$1:E$13,MATCH('2021'!H6913,Δεδομένα!D$1:D$13,0))</f>
        <v>7</v>
      </c>
      <c r="J6913" s="4">
        <v>44298</v>
      </c>
      <c r="K6913" s="3" t="s">
        <v>591</v>
      </c>
      <c r="L6913" s="17" t="str">
        <f t="shared" si="568"/>
        <v>12/04/2021 16:19</v>
      </c>
      <c r="M6913" s="4">
        <v>44298</v>
      </c>
      <c r="N6913" s="3" t="s">
        <v>13</v>
      </c>
      <c r="O6913" s="17" t="str">
        <f t="shared" si="569"/>
        <v>12/04/2021 18:50</v>
      </c>
      <c r="P6913" s="24">
        <f t="shared" si="570"/>
        <v>0.10486111111094942</v>
      </c>
      <c r="Q6913" s="28">
        <v>0</v>
      </c>
      <c r="R6913" s="27">
        <f t="shared" si="571"/>
        <v>150.99999999976717</v>
      </c>
      <c r="S6913" s="3" t="s">
        <v>4</v>
      </c>
      <c r="T6913" s="3" t="s">
        <v>4588</v>
      </c>
      <c r="U6913" s="3" t="s">
        <v>4</v>
      </c>
      <c r="V6913" s="3" t="s">
        <v>7116</v>
      </c>
      <c r="W6913" s="5">
        <v>0</v>
      </c>
      <c r="X6913" s="5">
        <v>0</v>
      </c>
      <c r="Y6913" s="5">
        <v>0</v>
      </c>
      <c r="Z6913" s="5">
        <v>6</v>
      </c>
      <c r="AA6913" s="5">
        <v>0</v>
      </c>
      <c r="AB6913" s="5">
        <v>0</v>
      </c>
      <c r="AC6913" s="5">
        <v>0</v>
      </c>
      <c r="AD6913" s="5">
        <v>0</v>
      </c>
      <c r="AE6913" s="2">
        <v>6</v>
      </c>
      <c r="AF6913" s="2">
        <v>0</v>
      </c>
      <c r="AG6913" s="2">
        <v>0</v>
      </c>
      <c r="AH6913" s="2">
        <v>0</v>
      </c>
      <c r="AI6913" s="2">
        <v>0</v>
      </c>
      <c r="AJ6913" s="2">
        <v>3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 t="s">
        <v>4</v>
      </c>
      <c r="AT6913" s="2" t="s">
        <v>4</v>
      </c>
    </row>
    <row r="6914" spans="1:46" x14ac:dyDescent="0.2">
      <c r="A6914" s="2">
        <v>1655050</v>
      </c>
      <c r="B6914" s="2">
        <v>845967</v>
      </c>
      <c r="C6914" s="7">
        <v>20.700925760612499</v>
      </c>
      <c r="D6914" s="7">
        <v>38.705998530561502</v>
      </c>
      <c r="E6914" s="19" t="s">
        <v>7107</v>
      </c>
      <c r="F6914" s="46">
        <f>INDEX(Δεδομένα!$P:$P,MATCH('2021'!E6914,Δεδομένα!$O:$O,0))</f>
        <v>232</v>
      </c>
      <c r="G6914" s="49" t="s">
        <v>7108</v>
      </c>
      <c r="H6914" s="51" t="str">
        <f>INDEX(Δεδομένα!B$1:B$51,MATCH('2021'!G6914,Δεδομένα!A$1:A$51,0))</f>
        <v>ΙΟΝΙΩΝ ΝΗΣΩΝ</v>
      </c>
      <c r="I6914" s="53">
        <f>INDEX(Δεδομένα!E$1:E$13,MATCH('2021'!H6914,Δεδομένα!D$1:D$13,0))</f>
        <v>13</v>
      </c>
      <c r="J6914" s="4">
        <v>44301</v>
      </c>
      <c r="K6914" s="3" t="s">
        <v>3716</v>
      </c>
      <c r="L6914" s="17" t="str">
        <f t="shared" si="568"/>
        <v>15/04/2021 15:56</v>
      </c>
      <c r="M6914" s="4">
        <v>44301</v>
      </c>
      <c r="N6914" s="3" t="s">
        <v>844</v>
      </c>
      <c r="O6914" s="17" t="str">
        <f t="shared" si="569"/>
        <v>15/04/2021 17:35</v>
      </c>
      <c r="P6914" s="24">
        <f t="shared" si="570"/>
        <v>6.8749999998544808E-2</v>
      </c>
      <c r="Q6914" s="28">
        <v>0</v>
      </c>
      <c r="R6914" s="27">
        <f t="shared" si="571"/>
        <v>98.999999997904524</v>
      </c>
      <c r="S6914" s="3" t="s">
        <v>4</v>
      </c>
      <c r="T6914" s="3" t="s">
        <v>7109</v>
      </c>
      <c r="U6914" s="3" t="s">
        <v>7117</v>
      </c>
      <c r="V6914" s="3" t="s">
        <v>7118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0.1</v>
      </c>
      <c r="AC6914" s="5">
        <v>0</v>
      </c>
      <c r="AD6914" s="5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2" t="s">
        <v>4</v>
      </c>
      <c r="AT6914" s="2" t="s">
        <v>4</v>
      </c>
    </row>
    <row r="6915" spans="1:46" x14ac:dyDescent="0.2">
      <c r="A6915" s="2">
        <v>1659931</v>
      </c>
      <c r="B6915" s="2">
        <v>851857</v>
      </c>
      <c r="C6915" s="7">
        <v>20.610941652152899</v>
      </c>
      <c r="D6915" s="7">
        <v>38.772755783479397</v>
      </c>
      <c r="E6915" s="19" t="s">
        <v>7107</v>
      </c>
      <c r="F6915" s="46">
        <f>INDEX(Δεδομένα!$P:$P,MATCH('2021'!E6915,Δεδομένα!$O:$O,0))</f>
        <v>232</v>
      </c>
      <c r="G6915" s="49" t="s">
        <v>7108</v>
      </c>
      <c r="H6915" s="51" t="str">
        <f>INDEX(Δεδομένα!B$1:B$51,MATCH('2021'!G6915,Δεδομένα!A$1:A$51,0))</f>
        <v>ΙΟΝΙΩΝ ΝΗΣΩΝ</v>
      </c>
      <c r="I6915" s="53">
        <f>INDEX(Δεδομένα!E$1:E$13,MATCH('2021'!H6915,Δεδομένα!D$1:D$13,0))</f>
        <v>13</v>
      </c>
      <c r="J6915" s="4">
        <v>44325</v>
      </c>
      <c r="K6915" s="3" t="s">
        <v>238</v>
      </c>
      <c r="L6915" s="17" t="str">
        <f t="shared" si="568"/>
        <v>09/05/2021 11:30</v>
      </c>
      <c r="M6915" s="4">
        <v>44325</v>
      </c>
      <c r="N6915" s="3" t="s">
        <v>441</v>
      </c>
      <c r="O6915" s="17" t="str">
        <f t="shared" si="569"/>
        <v>09/05/2021 12:34</v>
      </c>
      <c r="P6915" s="24">
        <f t="shared" si="570"/>
        <v>4.4444444443797693E-2</v>
      </c>
      <c r="Q6915" s="28">
        <v>0</v>
      </c>
      <c r="R6915" s="27">
        <f t="shared" si="571"/>
        <v>63.999999999068677</v>
      </c>
      <c r="S6915" s="3" t="s">
        <v>4</v>
      </c>
      <c r="T6915" s="3" t="s">
        <v>7109</v>
      </c>
      <c r="U6915" s="3" t="s">
        <v>4</v>
      </c>
      <c r="V6915" s="3" t="s">
        <v>7119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0.1</v>
      </c>
      <c r="AC6915" s="5">
        <v>0</v>
      </c>
      <c r="AD6915" s="5">
        <v>0</v>
      </c>
      <c r="AE6915" s="2">
        <v>2</v>
      </c>
      <c r="AF6915" s="2">
        <v>0</v>
      </c>
      <c r="AG6915" s="2">
        <v>0</v>
      </c>
      <c r="AH6915" s="2">
        <v>0</v>
      </c>
      <c r="AI6915" s="2">
        <v>0</v>
      </c>
      <c r="AJ6915" s="2">
        <v>1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 t="s">
        <v>4</v>
      </c>
      <c r="AT6915" s="2" t="s">
        <v>4</v>
      </c>
    </row>
    <row r="6916" spans="1:46" x14ac:dyDescent="0.2">
      <c r="A6916" s="2">
        <v>1661252</v>
      </c>
      <c r="B6916" s="2">
        <v>852705</v>
      </c>
      <c r="C6916" s="7">
        <v>20.805011240622001</v>
      </c>
      <c r="D6916" s="7">
        <v>38.861341074471802</v>
      </c>
      <c r="E6916" s="19" t="s">
        <v>7107</v>
      </c>
      <c r="F6916" s="46">
        <f>INDEX(Δεδομένα!$P:$P,MATCH('2021'!E6916,Δεδομένα!$O:$O,0))</f>
        <v>232</v>
      </c>
      <c r="G6916" s="49" t="s">
        <v>4292</v>
      </c>
      <c r="H6916" s="51" t="str">
        <f>INDEX(Δεδομένα!B$1:B$51,MATCH('2021'!G6916,Δεδομένα!A$1:A$51,0))</f>
        <v>ΔΥΤΙΚΗΣ ΕΛΛΑΔΟΣ</v>
      </c>
      <c r="I6916" s="53">
        <f>INDEX(Δεδομένα!E$1:E$13,MATCH('2021'!H6916,Δεδομένα!D$1:D$13,0))</f>
        <v>7</v>
      </c>
      <c r="J6916" s="4">
        <v>44328</v>
      </c>
      <c r="K6916" s="3" t="s">
        <v>502</v>
      </c>
      <c r="L6916" s="17" t="str">
        <f t="shared" si="568"/>
        <v>12/05/2021 19:30</v>
      </c>
      <c r="M6916" s="4">
        <v>44328</v>
      </c>
      <c r="N6916" s="3" t="s">
        <v>997</v>
      </c>
      <c r="O6916" s="17" t="str">
        <f t="shared" si="569"/>
        <v>12/05/2021 21:35</v>
      </c>
      <c r="P6916" s="24">
        <f t="shared" si="570"/>
        <v>8.6805555554747116E-2</v>
      </c>
      <c r="Q6916" s="28">
        <v>0</v>
      </c>
      <c r="R6916" s="27">
        <f t="shared" si="571"/>
        <v>124.99999999883585</v>
      </c>
      <c r="S6916" s="3" t="s">
        <v>4</v>
      </c>
      <c r="T6916" s="3" t="s">
        <v>4588</v>
      </c>
      <c r="U6916" s="3" t="s">
        <v>4</v>
      </c>
      <c r="V6916" s="3" t="s">
        <v>7120</v>
      </c>
      <c r="W6916" s="5">
        <v>0</v>
      </c>
      <c r="X6916" s="5">
        <v>0.1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2">
        <v>3</v>
      </c>
      <c r="AF6916" s="2">
        <v>0</v>
      </c>
      <c r="AG6916" s="2">
        <v>0</v>
      </c>
      <c r="AH6916" s="2">
        <v>0</v>
      </c>
      <c r="AI6916" s="2">
        <v>0</v>
      </c>
      <c r="AJ6916" s="2">
        <v>1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 t="s">
        <v>4</v>
      </c>
      <c r="AT6916" s="2" t="s">
        <v>4</v>
      </c>
    </row>
    <row r="6917" spans="1:46" x14ac:dyDescent="0.2">
      <c r="A6917" s="2">
        <v>1664463</v>
      </c>
      <c r="B6917" s="2">
        <v>856074</v>
      </c>
      <c r="C6917" s="7">
        <v>20.890063557955401</v>
      </c>
      <c r="D6917" s="7">
        <v>38.748744069996903</v>
      </c>
      <c r="E6917" s="19" t="s">
        <v>7107</v>
      </c>
      <c r="F6917" s="46">
        <f>INDEX(Δεδομένα!$P:$P,MATCH('2021'!E6917,Δεδομένα!$O:$O,0))</f>
        <v>232</v>
      </c>
      <c r="G6917" s="49" t="s">
        <v>4292</v>
      </c>
      <c r="H6917" s="51" t="str">
        <f>INDEX(Δεδομένα!B$1:B$51,MATCH('2021'!G6917,Δεδομένα!A$1:A$51,0))</f>
        <v>ΔΥΤΙΚΗΣ ΕΛΛΑΔΟΣ</v>
      </c>
      <c r="I6917" s="53">
        <f>INDEX(Δεδομένα!E$1:E$13,MATCH('2021'!H6917,Δεδομένα!D$1:D$13,0))</f>
        <v>7</v>
      </c>
      <c r="J6917" s="4">
        <v>44341</v>
      </c>
      <c r="K6917" s="3" t="s">
        <v>82</v>
      </c>
      <c r="L6917" s="17" t="str">
        <f t="shared" si="568"/>
        <v>25/05/2021 15:23</v>
      </c>
      <c r="M6917" s="4">
        <v>44341</v>
      </c>
      <c r="N6917" s="3" t="s">
        <v>563</v>
      </c>
      <c r="O6917" s="17" t="str">
        <f t="shared" si="569"/>
        <v>25/05/2021 17:15</v>
      </c>
      <c r="P6917" s="24">
        <f t="shared" si="570"/>
        <v>7.7777777776645962E-2</v>
      </c>
      <c r="Q6917" s="28">
        <v>0</v>
      </c>
      <c r="R6917" s="27">
        <f t="shared" si="571"/>
        <v>111.99999999837019</v>
      </c>
      <c r="S6917" s="3" t="s">
        <v>4</v>
      </c>
      <c r="T6917" s="3" t="s">
        <v>4588</v>
      </c>
      <c r="U6917" s="3" t="s">
        <v>4</v>
      </c>
      <c r="V6917" s="3" t="s">
        <v>1850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0.1</v>
      </c>
      <c r="AE6917" s="2">
        <v>2</v>
      </c>
      <c r="AF6917" s="2">
        <v>0</v>
      </c>
      <c r="AG6917" s="2">
        <v>0</v>
      </c>
      <c r="AH6917" s="2">
        <v>0</v>
      </c>
      <c r="AI6917" s="2">
        <v>0</v>
      </c>
      <c r="AJ6917" s="2">
        <v>1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 t="s">
        <v>4</v>
      </c>
      <c r="AT6917" s="2" t="s">
        <v>4</v>
      </c>
    </row>
    <row r="6918" spans="1:46" x14ac:dyDescent="0.2">
      <c r="A6918" s="2">
        <v>1664832</v>
      </c>
      <c r="B6918" s="2">
        <v>856303</v>
      </c>
      <c r="C6918" s="7">
        <v>20.671475795048099</v>
      </c>
      <c r="D6918" s="7">
        <v>38.7900443881271</v>
      </c>
      <c r="E6918" s="19" t="s">
        <v>7107</v>
      </c>
      <c r="F6918" s="46">
        <f>INDEX(Δεδομένα!$P:$P,MATCH('2021'!E6918,Δεδομένα!$O:$O,0))</f>
        <v>232</v>
      </c>
      <c r="G6918" s="49" t="s">
        <v>7108</v>
      </c>
      <c r="H6918" s="51" t="str">
        <f>INDEX(Δεδομένα!B$1:B$51,MATCH('2021'!G6918,Δεδομένα!A$1:A$51,0))</f>
        <v>ΙΟΝΙΩΝ ΝΗΣΩΝ</v>
      </c>
      <c r="I6918" s="53">
        <f>INDEX(Δεδομένα!E$1:E$13,MATCH('2021'!H6918,Δεδομένα!D$1:D$13,0))</f>
        <v>13</v>
      </c>
      <c r="J6918" s="4">
        <v>44342</v>
      </c>
      <c r="K6918" s="3" t="s">
        <v>1057</v>
      </c>
      <c r="L6918" s="17" t="str">
        <f t="shared" si="568"/>
        <v>26/05/2021 14:59</v>
      </c>
      <c r="M6918" s="4">
        <v>44342</v>
      </c>
      <c r="N6918" s="3" t="s">
        <v>411</v>
      </c>
      <c r="O6918" s="17" t="str">
        <f t="shared" si="569"/>
        <v>26/05/2021 17:10</v>
      </c>
      <c r="P6918" s="24">
        <f t="shared" si="570"/>
        <v>9.0972222227719612E-2</v>
      </c>
      <c r="Q6918" s="28">
        <v>0</v>
      </c>
      <c r="R6918" s="27">
        <f t="shared" si="571"/>
        <v>131.00000000791624</v>
      </c>
      <c r="S6918" s="3" t="s">
        <v>4</v>
      </c>
      <c r="T6918" s="3" t="s">
        <v>7109</v>
      </c>
      <c r="U6918" s="3" t="s">
        <v>4</v>
      </c>
      <c r="V6918" s="3" t="s">
        <v>7121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0.3</v>
      </c>
      <c r="AC6918" s="5">
        <v>0</v>
      </c>
      <c r="AD6918" s="5">
        <v>0</v>
      </c>
      <c r="AE6918" s="2">
        <v>4</v>
      </c>
      <c r="AF6918" s="2">
        <v>0</v>
      </c>
      <c r="AG6918" s="2">
        <v>0</v>
      </c>
      <c r="AH6918" s="2">
        <v>0</v>
      </c>
      <c r="AI6918" s="2">
        <v>0</v>
      </c>
      <c r="AJ6918" s="2">
        <v>2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 t="s">
        <v>4</v>
      </c>
      <c r="AT6918" s="2" t="s">
        <v>4</v>
      </c>
    </row>
    <row r="6919" spans="1:46" x14ac:dyDescent="0.2">
      <c r="A6919" s="2">
        <v>1669020</v>
      </c>
      <c r="B6919" s="2">
        <v>861473</v>
      </c>
      <c r="C6919" s="7">
        <v>20.931741085630598</v>
      </c>
      <c r="D6919" s="7">
        <v>38.866894147179501</v>
      </c>
      <c r="E6919" s="19" t="s">
        <v>7107</v>
      </c>
      <c r="F6919" s="46">
        <f>INDEX(Δεδομένα!$P:$P,MATCH('2021'!E6919,Δεδομένα!$O:$O,0))</f>
        <v>232</v>
      </c>
      <c r="G6919" s="49" t="s">
        <v>4292</v>
      </c>
      <c r="H6919" s="51" t="str">
        <f>INDEX(Δεδομένα!B$1:B$51,MATCH('2021'!G6919,Δεδομένα!A$1:A$51,0))</f>
        <v>ΔΥΤΙΚΗΣ ΕΛΛΑΔΟΣ</v>
      </c>
      <c r="I6919" s="53">
        <f>INDEX(Δεδομένα!E$1:E$13,MATCH('2021'!H6919,Δεδομένα!D$1:D$13,0))</f>
        <v>7</v>
      </c>
      <c r="J6919" s="4">
        <v>44360</v>
      </c>
      <c r="K6919" s="3" t="s">
        <v>609</v>
      </c>
      <c r="L6919" s="17" t="str">
        <f t="shared" si="568"/>
        <v>13/06/2021 13:41</v>
      </c>
      <c r="M6919" s="4">
        <v>44360</v>
      </c>
      <c r="N6919" s="3" t="s">
        <v>459</v>
      </c>
      <c r="O6919" s="17" t="str">
        <f t="shared" si="569"/>
        <v>13/06/2021 20:05</v>
      </c>
      <c r="P6919" s="24">
        <f t="shared" si="570"/>
        <v>0.26666666666278616</v>
      </c>
      <c r="Q6919" s="28">
        <v>0</v>
      </c>
      <c r="R6919" s="27">
        <f t="shared" si="571"/>
        <v>383.99999999441206</v>
      </c>
      <c r="S6919" s="3" t="s">
        <v>4</v>
      </c>
      <c r="T6919" s="3" t="s">
        <v>4588</v>
      </c>
      <c r="U6919" s="3" t="s">
        <v>4</v>
      </c>
      <c r="V6919" s="3" t="s">
        <v>1051</v>
      </c>
      <c r="W6919" s="5">
        <v>0</v>
      </c>
      <c r="X6919" s="5">
        <v>0</v>
      </c>
      <c r="Y6919" s="5">
        <v>0</v>
      </c>
      <c r="Z6919" s="5">
        <v>4</v>
      </c>
      <c r="AA6919" s="5">
        <v>1</v>
      </c>
      <c r="AB6919" s="5">
        <v>0</v>
      </c>
      <c r="AC6919" s="5">
        <v>0</v>
      </c>
      <c r="AD6919" s="5">
        <v>0</v>
      </c>
      <c r="AE6919" s="2">
        <v>11</v>
      </c>
      <c r="AF6919" s="2">
        <v>0</v>
      </c>
      <c r="AG6919" s="2">
        <v>0</v>
      </c>
      <c r="AH6919" s="2">
        <v>0</v>
      </c>
      <c r="AI6919" s="2">
        <v>2</v>
      </c>
      <c r="AJ6919" s="2">
        <v>5</v>
      </c>
      <c r="AK6919" s="2">
        <v>0</v>
      </c>
      <c r="AL6919" s="2">
        <v>1</v>
      </c>
      <c r="AM6919" s="2">
        <v>1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 t="s">
        <v>4</v>
      </c>
      <c r="AT6919" s="2" t="s">
        <v>4</v>
      </c>
    </row>
    <row r="6920" spans="1:46" x14ac:dyDescent="0.2">
      <c r="A6920" s="2">
        <v>1675255</v>
      </c>
      <c r="B6920" s="2">
        <v>867637</v>
      </c>
      <c r="C6920" s="7">
        <v>20.700923162130799</v>
      </c>
      <c r="D6920" s="7">
        <v>38.707721427756802</v>
      </c>
      <c r="E6920" s="19" t="s">
        <v>7107</v>
      </c>
      <c r="F6920" s="46">
        <f>INDEX(Δεδομένα!$P:$P,MATCH('2021'!E6920,Δεδομένα!$O:$O,0))</f>
        <v>232</v>
      </c>
      <c r="G6920" s="49" t="s">
        <v>7108</v>
      </c>
      <c r="H6920" s="51" t="str">
        <f>INDEX(Δεδομένα!B$1:B$51,MATCH('2021'!G6920,Δεδομένα!A$1:A$51,0))</f>
        <v>ΙΟΝΙΩΝ ΝΗΣΩΝ</v>
      </c>
      <c r="I6920" s="53">
        <f>INDEX(Δεδομένα!E$1:E$13,MATCH('2021'!H6920,Δεδομένα!D$1:D$13,0))</f>
        <v>13</v>
      </c>
      <c r="J6920" s="4">
        <v>44380</v>
      </c>
      <c r="K6920" s="3" t="s">
        <v>84</v>
      </c>
      <c r="L6920" s="17" t="str">
        <f t="shared" ref="L6920:L6966" si="572">_xlfn.CONCAT(TEXT(J6920,"ηη/μμ/εεε")," ",TEXT(K6920,"ωω:λλ"))</f>
        <v>03/07/2021 12:52</v>
      </c>
      <c r="M6920" s="4">
        <v>44380</v>
      </c>
      <c r="N6920" s="3" t="s">
        <v>566</v>
      </c>
      <c r="O6920" s="17" t="str">
        <f t="shared" ref="O6920:O6966" si="573">_xlfn.CONCAT(TEXT(M6920,"ηη/μμ/εεε")," ",TEXT(N6920,"ωω:λλ"))</f>
        <v>03/07/2021 18:40</v>
      </c>
      <c r="P6920" s="24">
        <f t="shared" ref="P6920:P6966" si="574">O6920-L6920</f>
        <v>0.24166666666860692</v>
      </c>
      <c r="Q6920" s="28">
        <v>0</v>
      </c>
      <c r="R6920" s="27">
        <f t="shared" ref="R6920:R6966" si="575">P6920*(24*60)</f>
        <v>348.00000000279397</v>
      </c>
      <c r="S6920" s="3" t="s">
        <v>4</v>
      </c>
      <c r="T6920" s="3" t="s">
        <v>7109</v>
      </c>
      <c r="U6920" s="3" t="s">
        <v>1841</v>
      </c>
      <c r="V6920" s="3" t="s">
        <v>7122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1</v>
      </c>
      <c r="AC6920" s="5">
        <v>0</v>
      </c>
      <c r="AD6920" s="5">
        <v>0</v>
      </c>
      <c r="AE6920" s="2">
        <v>12</v>
      </c>
      <c r="AF6920" s="2">
        <v>0</v>
      </c>
      <c r="AG6920" s="2">
        <v>0</v>
      </c>
      <c r="AH6920" s="2">
        <v>0</v>
      </c>
      <c r="AI6920" s="2">
        <v>0</v>
      </c>
      <c r="AJ6920" s="2">
        <v>6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1</v>
      </c>
      <c r="AT6920" s="2">
        <v>0</v>
      </c>
    </row>
    <row r="6921" spans="1:46" x14ac:dyDescent="0.2">
      <c r="A6921" s="2">
        <v>1675274</v>
      </c>
      <c r="B6921" s="2">
        <v>867810</v>
      </c>
      <c r="C6921" s="7">
        <v>20.953207285628999</v>
      </c>
      <c r="D6921" s="7">
        <v>38.926101089788503</v>
      </c>
      <c r="E6921" s="19" t="s">
        <v>7107</v>
      </c>
      <c r="F6921" s="46">
        <f>INDEX(Δεδομένα!$P:$P,MATCH('2021'!E6921,Δεδομένα!$O:$O,0))</f>
        <v>232</v>
      </c>
      <c r="G6921" s="49" t="s">
        <v>4292</v>
      </c>
      <c r="H6921" s="51" t="str">
        <f>INDEX(Δεδομένα!B$1:B$51,MATCH('2021'!G6921,Δεδομένα!A$1:A$51,0))</f>
        <v>ΔΥΤΙΚΗΣ ΕΛΛΑΔΟΣ</v>
      </c>
      <c r="I6921" s="53">
        <f>INDEX(Δεδομένα!E$1:E$13,MATCH('2021'!H6921,Δεδομένα!D$1:D$13,0))</f>
        <v>7</v>
      </c>
      <c r="J6921" s="4">
        <v>44380</v>
      </c>
      <c r="K6921" s="3" t="s">
        <v>1097</v>
      </c>
      <c r="L6921" s="17" t="str">
        <f t="shared" si="572"/>
        <v>03/07/2021 22:49</v>
      </c>
      <c r="M6921" s="4">
        <v>44381</v>
      </c>
      <c r="N6921" s="3" t="s">
        <v>3015</v>
      </c>
      <c r="O6921" s="17" t="str">
        <f t="shared" si="573"/>
        <v>04/07/2021 07:00</v>
      </c>
      <c r="P6921" s="24">
        <f t="shared" si="574"/>
        <v>0.34097222222044365</v>
      </c>
      <c r="Q6921" s="28">
        <v>0</v>
      </c>
      <c r="R6921" s="27">
        <f t="shared" si="575"/>
        <v>490.99999999743886</v>
      </c>
      <c r="S6921" s="3" t="s">
        <v>4</v>
      </c>
      <c r="T6921" s="3" t="s">
        <v>4588</v>
      </c>
      <c r="U6921" s="3" t="s">
        <v>4</v>
      </c>
      <c r="V6921" s="3" t="s">
        <v>2833</v>
      </c>
      <c r="W6921" s="5">
        <v>0</v>
      </c>
      <c r="X6921" s="5">
        <v>1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2">
        <v>9</v>
      </c>
      <c r="AF6921" s="2">
        <v>0</v>
      </c>
      <c r="AG6921" s="2">
        <v>0</v>
      </c>
      <c r="AH6921" s="2">
        <v>0</v>
      </c>
      <c r="AI6921" s="2">
        <v>0</v>
      </c>
      <c r="AJ6921" s="2">
        <v>4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</row>
    <row r="6922" spans="1:46" x14ac:dyDescent="0.2">
      <c r="A6922" s="2">
        <v>1685050</v>
      </c>
      <c r="B6922" s="2">
        <v>878520</v>
      </c>
      <c r="C6922" s="7">
        <v>20.943689861865099</v>
      </c>
      <c r="D6922" s="7">
        <v>38.918520904269101</v>
      </c>
      <c r="E6922" s="19" t="s">
        <v>7107</v>
      </c>
      <c r="F6922" s="46">
        <f>INDEX(Δεδομένα!$P:$P,MATCH('2021'!E6922,Δεδομένα!$O:$O,0))</f>
        <v>232</v>
      </c>
      <c r="G6922" s="49" t="s">
        <v>4292</v>
      </c>
      <c r="H6922" s="51" t="str">
        <f>INDEX(Δεδομένα!B$1:B$51,MATCH('2021'!G6922,Δεδομένα!A$1:A$51,0))</f>
        <v>ΔΥΤΙΚΗΣ ΕΛΛΑΔΟΣ</v>
      </c>
      <c r="I6922" s="53">
        <f>INDEX(Δεδομένα!E$1:E$13,MATCH('2021'!H6922,Δεδομένα!D$1:D$13,0))</f>
        <v>7</v>
      </c>
      <c r="J6922" s="4">
        <v>44412</v>
      </c>
      <c r="K6922" s="3" t="s">
        <v>2092</v>
      </c>
      <c r="L6922" s="17" t="str">
        <f t="shared" si="572"/>
        <v>04/08/2021 21:44</v>
      </c>
      <c r="M6922" s="4">
        <v>44413</v>
      </c>
      <c r="N6922" s="3" t="s">
        <v>4208</v>
      </c>
      <c r="O6922" s="17" t="str">
        <f t="shared" si="573"/>
        <v>05/08/2021 09:41</v>
      </c>
      <c r="P6922" s="24">
        <f t="shared" si="574"/>
        <v>0.49791666666715173</v>
      </c>
      <c r="Q6922" s="28">
        <v>0</v>
      </c>
      <c r="R6922" s="27">
        <f t="shared" si="575"/>
        <v>717.00000000069849</v>
      </c>
      <c r="S6922" s="3" t="s">
        <v>4</v>
      </c>
      <c r="T6922" s="3" t="s">
        <v>4588</v>
      </c>
      <c r="U6922" s="3" t="s">
        <v>4</v>
      </c>
      <c r="V6922" s="3" t="s">
        <v>5061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2</v>
      </c>
      <c r="AC6922" s="5">
        <v>0</v>
      </c>
      <c r="AD6922" s="5">
        <v>0</v>
      </c>
      <c r="AE6922" s="2">
        <v>12</v>
      </c>
      <c r="AF6922" s="2">
        <v>0</v>
      </c>
      <c r="AG6922" s="2">
        <v>0</v>
      </c>
      <c r="AH6922" s="2">
        <v>0</v>
      </c>
      <c r="AI6922" s="2">
        <v>2</v>
      </c>
      <c r="AJ6922" s="2">
        <v>5</v>
      </c>
      <c r="AK6922" s="2">
        <v>0</v>
      </c>
      <c r="AL6922" s="2">
        <v>1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 t="s">
        <v>4</v>
      </c>
      <c r="AT6922" s="2" t="s">
        <v>4</v>
      </c>
    </row>
    <row r="6923" spans="1:46" x14ac:dyDescent="0.2">
      <c r="A6923" s="2">
        <v>1692372</v>
      </c>
      <c r="B6923" s="2">
        <v>887655</v>
      </c>
      <c r="C6923" s="7">
        <v>20.967871805819499</v>
      </c>
      <c r="D6923" s="7">
        <v>38.8716861011102</v>
      </c>
      <c r="E6923" s="19" t="s">
        <v>7107</v>
      </c>
      <c r="F6923" s="46">
        <f>INDEX(Δεδομένα!$P:$P,MATCH('2021'!E6923,Δεδομένα!$O:$O,0))</f>
        <v>232</v>
      </c>
      <c r="G6923" s="49" t="s">
        <v>4292</v>
      </c>
      <c r="H6923" s="51" t="str">
        <f>INDEX(Δεδομένα!B$1:B$51,MATCH('2021'!G6923,Δεδομένα!A$1:A$51,0))</f>
        <v>ΔΥΤΙΚΗΣ ΕΛΛΑΔΟΣ</v>
      </c>
      <c r="I6923" s="53">
        <f>INDEX(Δεδομένα!E$1:E$13,MATCH('2021'!H6923,Δεδομένα!D$1:D$13,0))</f>
        <v>7</v>
      </c>
      <c r="J6923" s="4">
        <v>44439</v>
      </c>
      <c r="K6923" s="3" t="s">
        <v>1809</v>
      </c>
      <c r="L6923" s="17" t="str">
        <f t="shared" si="572"/>
        <v>31/08/2021 16:26</v>
      </c>
      <c r="M6923" s="4">
        <v>44439</v>
      </c>
      <c r="N6923" s="3" t="s">
        <v>497</v>
      </c>
      <c r="O6923" s="17" t="str">
        <f t="shared" si="573"/>
        <v>31/08/2021 21:00</v>
      </c>
      <c r="P6923" s="24">
        <f t="shared" si="574"/>
        <v>0.19027777777955635</v>
      </c>
      <c r="Q6923" s="28">
        <v>0</v>
      </c>
      <c r="R6923" s="27">
        <f t="shared" si="575"/>
        <v>274.00000000256114</v>
      </c>
      <c r="S6923" s="3" t="s">
        <v>4</v>
      </c>
      <c r="T6923" s="3" t="s">
        <v>4588</v>
      </c>
      <c r="U6923" s="3" t="s">
        <v>4</v>
      </c>
      <c r="V6923" s="3" t="s">
        <v>5000</v>
      </c>
      <c r="W6923" s="5">
        <v>0</v>
      </c>
      <c r="X6923" s="5">
        <v>0.5</v>
      </c>
      <c r="Y6923" s="5">
        <v>0</v>
      </c>
      <c r="Z6923" s="5">
        <v>0</v>
      </c>
      <c r="AA6923" s="5">
        <v>0</v>
      </c>
      <c r="AB6923" s="5">
        <v>3.5</v>
      </c>
      <c r="AC6923" s="5">
        <v>0</v>
      </c>
      <c r="AD6923" s="5">
        <v>0</v>
      </c>
      <c r="AE6923" s="2">
        <v>6</v>
      </c>
      <c r="AF6923" s="2">
        <v>0</v>
      </c>
      <c r="AG6923" s="2">
        <v>0</v>
      </c>
      <c r="AH6923" s="2">
        <v>0</v>
      </c>
      <c r="AI6923" s="2">
        <v>0</v>
      </c>
      <c r="AJ6923" s="2">
        <v>3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</row>
    <row r="6924" spans="1:46" x14ac:dyDescent="0.2">
      <c r="A6924" s="2">
        <v>1708606</v>
      </c>
      <c r="B6924" s="2">
        <v>905157</v>
      </c>
      <c r="C6924" s="7">
        <v>20.9714785423715</v>
      </c>
      <c r="D6924" s="7">
        <v>38.916784784116103</v>
      </c>
      <c r="E6924" s="19" t="s">
        <v>7107</v>
      </c>
      <c r="F6924" s="46">
        <f>INDEX(Δεδομένα!$P:$P,MATCH('2021'!E6924,Δεδομένα!$O:$O,0))</f>
        <v>232</v>
      </c>
      <c r="G6924" s="49" t="s">
        <v>4292</v>
      </c>
      <c r="H6924" s="51" t="str">
        <f>INDEX(Δεδομένα!B$1:B$51,MATCH('2021'!G6924,Δεδομένα!A$1:A$51,0))</f>
        <v>ΔΥΤΙΚΗΣ ΕΛΛΑΔΟΣ</v>
      </c>
      <c r="I6924" s="53">
        <f>INDEX(Δεδομένα!E$1:E$13,MATCH('2021'!H6924,Δεδομένα!D$1:D$13,0))</f>
        <v>7</v>
      </c>
      <c r="J6924" s="4">
        <v>44498</v>
      </c>
      <c r="K6924" s="3" t="s">
        <v>555</v>
      </c>
      <c r="L6924" s="17" t="str">
        <f t="shared" si="572"/>
        <v>29/10/2021 13:30</v>
      </c>
      <c r="M6924" s="4">
        <v>44498</v>
      </c>
      <c r="N6924" s="3" t="s">
        <v>36</v>
      </c>
      <c r="O6924" s="17" t="str">
        <f t="shared" si="573"/>
        <v>29/10/2021 16:20</v>
      </c>
      <c r="P6924" s="24">
        <f t="shared" si="574"/>
        <v>0.11805555555474712</v>
      </c>
      <c r="Q6924" s="28">
        <v>0</v>
      </c>
      <c r="R6924" s="27">
        <f t="shared" si="575"/>
        <v>169.99999999883585</v>
      </c>
      <c r="S6924" s="3" t="s">
        <v>4</v>
      </c>
      <c r="T6924" s="3" t="s">
        <v>4588</v>
      </c>
      <c r="U6924" s="3" t="s">
        <v>4</v>
      </c>
      <c r="V6924" s="3" t="s">
        <v>7123</v>
      </c>
      <c r="W6924" s="5">
        <v>3</v>
      </c>
      <c r="X6924" s="5">
        <v>1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2">
        <v>12</v>
      </c>
      <c r="AF6924" s="2">
        <v>0</v>
      </c>
      <c r="AG6924" s="2">
        <v>0</v>
      </c>
      <c r="AH6924" s="2">
        <v>0</v>
      </c>
      <c r="AI6924" s="2">
        <v>0</v>
      </c>
      <c r="AJ6924" s="2">
        <v>6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</row>
    <row r="6925" spans="1:46" x14ac:dyDescent="0.2">
      <c r="A6925" s="2">
        <v>1708629</v>
      </c>
      <c r="B6925" s="2">
        <v>905452</v>
      </c>
      <c r="C6925" s="7">
        <v>20.8250237906664</v>
      </c>
      <c r="D6925" s="7">
        <v>38.874680917659298</v>
      </c>
      <c r="E6925" s="19" t="s">
        <v>7107</v>
      </c>
      <c r="F6925" s="46">
        <f>INDEX(Δεδομένα!$P:$P,MATCH('2021'!E6925,Δεδομένα!$O:$O,0))</f>
        <v>232</v>
      </c>
      <c r="G6925" s="49" t="s">
        <v>4292</v>
      </c>
      <c r="H6925" s="51" t="str">
        <f>INDEX(Δεδομένα!B$1:B$51,MATCH('2021'!G6925,Δεδομένα!A$1:A$51,0))</f>
        <v>ΔΥΤΙΚΗΣ ΕΛΛΑΔΟΣ</v>
      </c>
      <c r="I6925" s="53">
        <f>INDEX(Δεδομένα!E$1:E$13,MATCH('2021'!H6925,Δεδομένα!D$1:D$13,0))</f>
        <v>7</v>
      </c>
      <c r="J6925" s="4">
        <v>44499</v>
      </c>
      <c r="K6925" s="3" t="s">
        <v>110</v>
      </c>
      <c r="L6925" s="17" t="str">
        <f t="shared" si="572"/>
        <v>30/10/2021 17:24</v>
      </c>
      <c r="M6925" s="4">
        <v>44499</v>
      </c>
      <c r="N6925" s="3" t="s">
        <v>433</v>
      </c>
      <c r="O6925" s="17" t="str">
        <f t="shared" si="573"/>
        <v>30/10/2021 17:25</v>
      </c>
      <c r="P6925" s="24">
        <f t="shared" si="574"/>
        <v>6.944444467080757E-4</v>
      </c>
      <c r="Q6925" s="28">
        <v>0</v>
      </c>
      <c r="R6925" s="27">
        <f t="shared" si="575"/>
        <v>1.000000003259629</v>
      </c>
      <c r="S6925" s="3" t="s">
        <v>4</v>
      </c>
      <c r="T6925" s="3" t="s">
        <v>4588</v>
      </c>
      <c r="U6925" s="3" t="s">
        <v>4</v>
      </c>
      <c r="V6925" s="3" t="s">
        <v>7120</v>
      </c>
      <c r="W6925" s="5">
        <v>0</v>
      </c>
      <c r="X6925" s="5">
        <v>0</v>
      </c>
      <c r="Y6925" s="5">
        <v>0</v>
      </c>
      <c r="Z6925" s="5">
        <v>0</v>
      </c>
      <c r="AA6925" s="5">
        <v>3</v>
      </c>
      <c r="AB6925" s="5">
        <v>0</v>
      </c>
      <c r="AC6925" s="5">
        <v>0</v>
      </c>
      <c r="AD6925" s="5">
        <v>0</v>
      </c>
      <c r="AE6925" s="2">
        <v>4</v>
      </c>
      <c r="AF6925" s="2">
        <v>0</v>
      </c>
      <c r="AG6925" s="2">
        <v>0</v>
      </c>
      <c r="AH6925" s="2">
        <v>0</v>
      </c>
      <c r="AI6925" s="2">
        <v>0</v>
      </c>
      <c r="AJ6925" s="2">
        <v>2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</row>
    <row r="6926" spans="1:46" x14ac:dyDescent="0.2">
      <c r="A6926" s="2">
        <v>1709414</v>
      </c>
      <c r="B6926" s="2">
        <v>906145</v>
      </c>
      <c r="C6926" s="2"/>
      <c r="D6926" s="2"/>
      <c r="E6926" s="19" t="s">
        <v>7107</v>
      </c>
      <c r="F6926" s="46">
        <f>INDEX(Δεδομένα!$P:$P,MATCH('2021'!E6926,Δεδομένα!$O:$O,0))</f>
        <v>232</v>
      </c>
      <c r="G6926" s="49" t="s">
        <v>4292</v>
      </c>
      <c r="H6926" s="51" t="str">
        <f>INDEX(Δεδομένα!B$1:B$51,MATCH('2021'!G6926,Δεδομένα!A$1:A$51,0))</f>
        <v>ΔΥΤΙΚΗΣ ΕΛΛΑΔΟΣ</v>
      </c>
      <c r="I6926" s="53">
        <f>INDEX(Δεδομένα!E$1:E$13,MATCH('2021'!H6926,Δεδομένα!D$1:D$13,0))</f>
        <v>7</v>
      </c>
      <c r="J6926" s="4">
        <v>44502</v>
      </c>
      <c r="K6926" s="3" t="s">
        <v>723</v>
      </c>
      <c r="L6926" s="17" t="str">
        <f t="shared" si="572"/>
        <v>02/11/2021 17:18</v>
      </c>
      <c r="M6926" s="4">
        <v>44502</v>
      </c>
      <c r="N6926" s="3" t="s">
        <v>1601</v>
      </c>
      <c r="O6926" s="17" t="str">
        <f t="shared" si="573"/>
        <v>02/11/2021 20:35</v>
      </c>
      <c r="P6926" s="24">
        <f t="shared" si="574"/>
        <v>0.1368055555576575</v>
      </c>
      <c r="Q6926" s="28">
        <v>0</v>
      </c>
      <c r="R6926" s="27">
        <f t="shared" si="575"/>
        <v>197.0000000030268</v>
      </c>
      <c r="S6926" s="3" t="s">
        <v>4</v>
      </c>
      <c r="T6926" s="3" t="s">
        <v>4588</v>
      </c>
      <c r="U6926" s="3" t="s">
        <v>4</v>
      </c>
      <c r="V6926" s="3" t="s">
        <v>7120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0.3</v>
      </c>
      <c r="AD6926" s="5">
        <v>0</v>
      </c>
      <c r="AE6926" s="2">
        <v>4</v>
      </c>
      <c r="AF6926" s="2">
        <v>0</v>
      </c>
      <c r="AG6926" s="2">
        <v>0</v>
      </c>
      <c r="AH6926" s="2">
        <v>0</v>
      </c>
      <c r="AI6926" s="2">
        <v>0</v>
      </c>
      <c r="AJ6926" s="2">
        <v>2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</row>
    <row r="6927" spans="1:46" x14ac:dyDescent="0.2">
      <c r="A6927" s="2">
        <v>1710552</v>
      </c>
      <c r="B6927" s="2">
        <v>906690</v>
      </c>
      <c r="C6927" s="7">
        <v>20.598732399096502</v>
      </c>
      <c r="D6927" s="7">
        <v>38.746374549907401</v>
      </c>
      <c r="E6927" s="19" t="s">
        <v>7107</v>
      </c>
      <c r="F6927" s="46">
        <f>INDEX(Δεδομένα!$P:$P,MATCH('2021'!E6927,Δεδομένα!$O:$O,0))</f>
        <v>232</v>
      </c>
      <c r="G6927" s="49" t="s">
        <v>7108</v>
      </c>
      <c r="H6927" s="51" t="str">
        <f>INDEX(Δεδομένα!B$1:B$51,MATCH('2021'!G6927,Δεδομένα!A$1:A$51,0))</f>
        <v>ΙΟΝΙΩΝ ΝΗΣΩΝ</v>
      </c>
      <c r="I6927" s="53">
        <f>INDEX(Δεδομένα!E$1:E$13,MATCH('2021'!H6927,Δεδομένα!D$1:D$13,0))</f>
        <v>13</v>
      </c>
      <c r="J6927" s="4">
        <v>44504</v>
      </c>
      <c r="K6927" s="3" t="s">
        <v>467</v>
      </c>
      <c r="L6927" s="17" t="str">
        <f t="shared" si="572"/>
        <v>04/11/2021 21:45</v>
      </c>
      <c r="M6927" s="4">
        <v>44505</v>
      </c>
      <c r="N6927" s="3" t="s">
        <v>362</v>
      </c>
      <c r="O6927" s="17" t="str">
        <f t="shared" si="573"/>
        <v>05/11/2021 15:20</v>
      </c>
      <c r="P6927" s="24">
        <f t="shared" si="574"/>
        <v>0.73263888889050577</v>
      </c>
      <c r="Q6927" s="28">
        <v>0</v>
      </c>
      <c r="R6927" s="27">
        <f t="shared" si="575"/>
        <v>1055.0000000023283</v>
      </c>
      <c r="S6927" s="3" t="s">
        <v>4</v>
      </c>
      <c r="T6927" s="3" t="s">
        <v>7109</v>
      </c>
      <c r="U6927" s="3" t="s">
        <v>7124</v>
      </c>
      <c r="V6927" s="3" t="s">
        <v>7124</v>
      </c>
      <c r="W6927" s="5">
        <v>0</v>
      </c>
      <c r="X6927" s="5">
        <v>70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2">
        <v>22</v>
      </c>
      <c r="AF6927" s="2">
        <v>0</v>
      </c>
      <c r="AG6927" s="2">
        <v>0</v>
      </c>
      <c r="AH6927" s="2">
        <v>0</v>
      </c>
      <c r="AI6927" s="2">
        <v>2</v>
      </c>
      <c r="AJ6927" s="2">
        <v>9</v>
      </c>
      <c r="AK6927" s="2">
        <v>0</v>
      </c>
      <c r="AL6927" s="2">
        <v>1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</row>
    <row r="6928" spans="1:46" x14ac:dyDescent="0.2">
      <c r="A6928" s="2">
        <v>1637891</v>
      </c>
      <c r="B6928" s="2">
        <v>828070</v>
      </c>
      <c r="C6928" s="7">
        <v>20.687496843881402</v>
      </c>
      <c r="D6928" s="7">
        <v>38.631563336079601</v>
      </c>
      <c r="E6928" s="19" t="s">
        <v>7125</v>
      </c>
      <c r="F6928" s="46">
        <f>INDEX(Δεδομένα!$P:$P,MATCH('2021'!E6928,Δεδομένα!$O:$O,0))</f>
        <v>233</v>
      </c>
      <c r="G6928" s="49" t="s">
        <v>7108</v>
      </c>
      <c r="H6928" s="51" t="str">
        <f>INDEX(Δεδομένα!B$1:B$51,MATCH('2021'!G6928,Δεδομένα!A$1:A$51,0))</f>
        <v>ΙΟΝΙΩΝ ΝΗΣΩΝ</v>
      </c>
      <c r="I6928" s="53">
        <f>INDEX(Δεδομένα!E$1:E$13,MATCH('2021'!H6928,Δεδομένα!D$1:D$13,0))</f>
        <v>13</v>
      </c>
      <c r="J6928" s="4">
        <v>44243</v>
      </c>
      <c r="K6928" s="3" t="s">
        <v>804</v>
      </c>
      <c r="L6928" s="17" t="str">
        <f t="shared" si="572"/>
        <v>16/02/2021 19:04</v>
      </c>
      <c r="M6928" s="4">
        <v>44243</v>
      </c>
      <c r="N6928" s="3" t="s">
        <v>424</v>
      </c>
      <c r="O6928" s="17" t="str">
        <f t="shared" si="573"/>
        <v>16/02/2021 20:10</v>
      </c>
      <c r="P6928" s="24">
        <f t="shared" si="574"/>
        <v>4.5833333337213844E-2</v>
      </c>
      <c r="Q6928" s="28">
        <v>0</v>
      </c>
      <c r="R6928" s="27">
        <f t="shared" si="575"/>
        <v>66.000000005587935</v>
      </c>
      <c r="S6928" s="3" t="s">
        <v>4</v>
      </c>
      <c r="T6928" s="3" t="s">
        <v>7109</v>
      </c>
      <c r="U6928" s="3" t="s">
        <v>4</v>
      </c>
      <c r="V6928" s="3" t="s">
        <v>7126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0.1</v>
      </c>
      <c r="AD6928" s="5">
        <v>0</v>
      </c>
      <c r="AE6928" s="2">
        <v>2</v>
      </c>
      <c r="AF6928" s="2">
        <v>0</v>
      </c>
      <c r="AG6928" s="2">
        <v>0</v>
      </c>
      <c r="AH6928" s="2">
        <v>0</v>
      </c>
      <c r="AI6928" s="2">
        <v>0</v>
      </c>
      <c r="AJ6928" s="2">
        <v>1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 t="s">
        <v>4</v>
      </c>
      <c r="AT6928" s="2" t="s">
        <v>4</v>
      </c>
    </row>
    <row r="6929" spans="1:46" x14ac:dyDescent="0.2">
      <c r="A6929" s="2">
        <v>1640589</v>
      </c>
      <c r="B6929" s="2">
        <v>832675</v>
      </c>
      <c r="C6929" s="7">
        <v>20.571655128424901</v>
      </c>
      <c r="D6929" s="7">
        <v>38.667086420605102</v>
      </c>
      <c r="E6929" s="19" t="s">
        <v>7125</v>
      </c>
      <c r="F6929" s="46">
        <f>INDEX(Δεδομένα!$P:$P,MATCH('2021'!E6929,Δεδομένα!$O:$O,0))</f>
        <v>233</v>
      </c>
      <c r="G6929" s="49" t="s">
        <v>7108</v>
      </c>
      <c r="H6929" s="51" t="str">
        <f>INDEX(Δεδομένα!B$1:B$51,MATCH('2021'!G6929,Δεδομένα!A$1:A$51,0))</f>
        <v>ΙΟΝΙΩΝ ΝΗΣΩΝ</v>
      </c>
      <c r="I6929" s="53">
        <f>INDEX(Δεδομένα!E$1:E$13,MATCH('2021'!H6929,Δεδομένα!D$1:D$13,0))</f>
        <v>13</v>
      </c>
      <c r="J6929" s="4">
        <v>44252</v>
      </c>
      <c r="K6929" s="3" t="s">
        <v>473</v>
      </c>
      <c r="L6929" s="17" t="str">
        <f t="shared" si="572"/>
        <v>25/02/2021 14:52</v>
      </c>
      <c r="M6929" s="4">
        <v>44252</v>
      </c>
      <c r="N6929" s="3" t="s">
        <v>13</v>
      </c>
      <c r="O6929" s="17" t="str">
        <f t="shared" si="573"/>
        <v>25/02/2021 18:50</v>
      </c>
      <c r="P6929" s="24">
        <f t="shared" si="574"/>
        <v>0.16527777777810115</v>
      </c>
      <c r="Q6929" s="28">
        <v>0</v>
      </c>
      <c r="R6929" s="27">
        <f t="shared" si="575"/>
        <v>238.00000000046566</v>
      </c>
      <c r="S6929" s="3" t="s">
        <v>4</v>
      </c>
      <c r="T6929" s="3" t="s">
        <v>7109</v>
      </c>
      <c r="U6929" s="3" t="s">
        <v>7127</v>
      </c>
      <c r="V6929" s="3" t="s">
        <v>7128</v>
      </c>
      <c r="W6929" s="5">
        <v>0</v>
      </c>
      <c r="X6929" s="5">
        <v>1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 s="2">
        <v>6</v>
      </c>
      <c r="AF6929" s="2">
        <v>0</v>
      </c>
      <c r="AG6929" s="2">
        <v>0</v>
      </c>
      <c r="AH6929" s="2">
        <v>0</v>
      </c>
      <c r="AI6929" s="2">
        <v>0</v>
      </c>
      <c r="AJ6929" s="2">
        <v>3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 t="s">
        <v>4</v>
      </c>
      <c r="AT6929" s="2" t="s">
        <v>4</v>
      </c>
    </row>
    <row r="6930" spans="1:46" x14ac:dyDescent="0.2">
      <c r="A6930" s="2">
        <v>1641361</v>
      </c>
      <c r="B6930" s="2">
        <v>833676</v>
      </c>
      <c r="C6930" s="7">
        <v>20.618261006394899</v>
      </c>
      <c r="D6930" s="7">
        <v>38.640334225736098</v>
      </c>
      <c r="E6930" s="19" t="s">
        <v>7125</v>
      </c>
      <c r="F6930" s="46">
        <f>INDEX(Δεδομένα!$P:$P,MATCH('2021'!E6930,Δεδομένα!$O:$O,0))</f>
        <v>233</v>
      </c>
      <c r="G6930" s="49" t="s">
        <v>7108</v>
      </c>
      <c r="H6930" s="51" t="str">
        <f>INDEX(Δεδομένα!B$1:B$51,MATCH('2021'!G6930,Δεδομένα!A$1:A$51,0))</f>
        <v>ΙΟΝΙΩΝ ΝΗΣΩΝ</v>
      </c>
      <c r="I6930" s="53">
        <f>INDEX(Δεδομένα!E$1:E$13,MATCH('2021'!H6930,Δεδομένα!D$1:D$13,0))</f>
        <v>13</v>
      </c>
      <c r="J6930" s="4">
        <v>44255</v>
      </c>
      <c r="K6930" s="3" t="s">
        <v>957</v>
      </c>
      <c r="L6930" s="17" t="str">
        <f t="shared" si="572"/>
        <v>28/02/2021 19:11</v>
      </c>
      <c r="M6930" s="4">
        <v>44255</v>
      </c>
      <c r="N6930" s="3" t="s">
        <v>4646</v>
      </c>
      <c r="O6930" s="17" t="str">
        <f t="shared" si="573"/>
        <v>28/02/2021 21:23</v>
      </c>
      <c r="P6930" s="24">
        <f t="shared" si="574"/>
        <v>9.1666666667151731E-2</v>
      </c>
      <c r="Q6930" s="28">
        <v>0</v>
      </c>
      <c r="R6930" s="27">
        <f t="shared" si="575"/>
        <v>132.00000000069849</v>
      </c>
      <c r="S6930" s="3" t="s">
        <v>4</v>
      </c>
      <c r="T6930" s="3" t="s">
        <v>7109</v>
      </c>
      <c r="U6930" s="3" t="s">
        <v>7115</v>
      </c>
      <c r="V6930" s="3" t="s">
        <v>4869</v>
      </c>
      <c r="W6930" s="5">
        <v>0</v>
      </c>
      <c r="X6930" s="5">
        <v>0</v>
      </c>
      <c r="Y6930" s="5">
        <v>0</v>
      </c>
      <c r="Z6930" s="5">
        <v>0</v>
      </c>
      <c r="AA6930" s="5">
        <v>0.5</v>
      </c>
      <c r="AB6930" s="5">
        <v>0</v>
      </c>
      <c r="AC6930" s="5">
        <v>0</v>
      </c>
      <c r="AD6930" s="5">
        <v>0</v>
      </c>
      <c r="AE6930" s="2">
        <v>4</v>
      </c>
      <c r="AF6930" s="2">
        <v>0</v>
      </c>
      <c r="AG6930" s="2">
        <v>0</v>
      </c>
      <c r="AH6930" s="2">
        <v>0</v>
      </c>
      <c r="AI6930" s="2">
        <v>0</v>
      </c>
      <c r="AJ6930" s="2">
        <v>2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 t="s">
        <v>4</v>
      </c>
      <c r="AT6930" s="2" t="s">
        <v>4</v>
      </c>
    </row>
    <row r="6931" spans="1:46" x14ac:dyDescent="0.2">
      <c r="A6931" s="2">
        <v>1641370</v>
      </c>
      <c r="B6931" s="2">
        <v>833941</v>
      </c>
      <c r="C6931" s="7">
        <v>20.573997438081701</v>
      </c>
      <c r="D6931" s="7">
        <v>38.687623775588499</v>
      </c>
      <c r="E6931" s="19" t="s">
        <v>7125</v>
      </c>
      <c r="F6931" s="46">
        <f>INDEX(Δεδομένα!$P:$P,MATCH('2021'!E6931,Δεδομένα!$O:$O,0))</f>
        <v>233</v>
      </c>
      <c r="G6931" s="49" t="s">
        <v>7108</v>
      </c>
      <c r="H6931" s="51" t="str">
        <f>INDEX(Δεδομένα!B$1:B$51,MATCH('2021'!G6931,Δεδομένα!A$1:A$51,0))</f>
        <v>ΙΟΝΙΩΝ ΝΗΣΩΝ</v>
      </c>
      <c r="I6931" s="53">
        <f>INDEX(Δεδομένα!E$1:E$13,MATCH('2021'!H6931,Δεδομένα!D$1:D$13,0))</f>
        <v>13</v>
      </c>
      <c r="J6931" s="4">
        <v>44256</v>
      </c>
      <c r="K6931" s="3" t="s">
        <v>1196</v>
      </c>
      <c r="L6931" s="17" t="str">
        <f t="shared" si="572"/>
        <v>01/03/2021 19:34</v>
      </c>
      <c r="M6931" s="4">
        <v>44256</v>
      </c>
      <c r="N6931" s="3" t="s">
        <v>1036</v>
      </c>
      <c r="O6931" s="17" t="str">
        <f t="shared" si="573"/>
        <v>01/03/2021 20:38</v>
      </c>
      <c r="P6931" s="24">
        <f t="shared" si="574"/>
        <v>4.4444444443797693E-2</v>
      </c>
      <c r="Q6931" s="28">
        <v>0</v>
      </c>
      <c r="R6931" s="27">
        <f t="shared" si="575"/>
        <v>63.999999999068677</v>
      </c>
      <c r="S6931" s="3" t="s">
        <v>4</v>
      </c>
      <c r="T6931" s="3" t="s">
        <v>7109</v>
      </c>
      <c r="U6931" s="3" t="s">
        <v>7129</v>
      </c>
      <c r="V6931" s="3" t="s">
        <v>7130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0.1</v>
      </c>
      <c r="AD6931" s="5">
        <v>0</v>
      </c>
      <c r="AE6931" s="2">
        <v>2</v>
      </c>
      <c r="AF6931" s="2">
        <v>0</v>
      </c>
      <c r="AG6931" s="2">
        <v>0</v>
      </c>
      <c r="AH6931" s="2">
        <v>0</v>
      </c>
      <c r="AI6931" s="2">
        <v>0</v>
      </c>
      <c r="AJ6931" s="2">
        <v>1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 t="s">
        <v>4</v>
      </c>
      <c r="AT6931" s="2" t="s">
        <v>4</v>
      </c>
    </row>
    <row r="6932" spans="1:46" x14ac:dyDescent="0.2">
      <c r="A6932" s="2">
        <v>1648667</v>
      </c>
      <c r="B6932" s="2">
        <v>839186</v>
      </c>
      <c r="C6932" s="7">
        <v>20.626403718463902</v>
      </c>
      <c r="D6932" s="7">
        <v>38.658232019801297</v>
      </c>
      <c r="E6932" s="19" t="s">
        <v>7125</v>
      </c>
      <c r="F6932" s="46">
        <f>INDEX(Δεδομένα!$P:$P,MATCH('2021'!E6932,Δεδομένα!$O:$O,0))</f>
        <v>233</v>
      </c>
      <c r="G6932" s="49" t="s">
        <v>7108</v>
      </c>
      <c r="H6932" s="51" t="str">
        <f>INDEX(Δεδομένα!B$1:B$51,MATCH('2021'!G6932,Δεδομένα!A$1:A$51,0))</f>
        <v>ΙΟΝΙΩΝ ΝΗΣΩΝ</v>
      </c>
      <c r="I6932" s="53">
        <f>INDEX(Δεδομένα!E$1:E$13,MATCH('2021'!H6932,Δεδομένα!D$1:D$13,0))</f>
        <v>13</v>
      </c>
      <c r="J6932" s="4">
        <v>44274</v>
      </c>
      <c r="K6932" s="3" t="s">
        <v>26</v>
      </c>
      <c r="L6932" s="17" t="str">
        <f t="shared" si="572"/>
        <v>19/03/2021 13:09</v>
      </c>
      <c r="M6932" s="4">
        <v>44274</v>
      </c>
      <c r="N6932" s="3" t="s">
        <v>486</v>
      </c>
      <c r="O6932" s="17" t="str">
        <f t="shared" si="573"/>
        <v>19/03/2021 13:45</v>
      </c>
      <c r="P6932" s="24">
        <f t="shared" si="574"/>
        <v>2.4999999994179234E-2</v>
      </c>
      <c r="Q6932" s="28">
        <v>0</v>
      </c>
      <c r="R6932" s="27">
        <f t="shared" si="575"/>
        <v>35.999999991618097</v>
      </c>
      <c r="S6932" s="3" t="s">
        <v>4</v>
      </c>
      <c r="T6932" s="3" t="s">
        <v>7109</v>
      </c>
      <c r="U6932" s="3" t="s">
        <v>7115</v>
      </c>
      <c r="V6932" s="3" t="s">
        <v>7115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0.1</v>
      </c>
      <c r="AC6932" s="5">
        <v>0</v>
      </c>
      <c r="AD6932" s="5">
        <v>0</v>
      </c>
      <c r="AE6932" s="2">
        <v>2</v>
      </c>
      <c r="AF6932" s="2">
        <v>0</v>
      </c>
      <c r="AG6932" s="2">
        <v>0</v>
      </c>
      <c r="AH6932" s="2">
        <v>0</v>
      </c>
      <c r="AI6932" s="2">
        <v>0</v>
      </c>
      <c r="AJ6932" s="2">
        <v>1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 t="s">
        <v>4</v>
      </c>
      <c r="AT6932" s="2" t="s">
        <v>4</v>
      </c>
    </row>
    <row r="6933" spans="1:46" x14ac:dyDescent="0.2">
      <c r="A6933" s="2">
        <v>1652956</v>
      </c>
      <c r="B6933" s="2">
        <v>843891</v>
      </c>
      <c r="C6933" s="7">
        <v>20.629652490662899</v>
      </c>
      <c r="D6933" s="7">
        <v>38.650890013873102</v>
      </c>
      <c r="E6933" s="19" t="s">
        <v>7125</v>
      </c>
      <c r="F6933" s="46">
        <f>INDEX(Δεδομένα!$P:$P,MATCH('2021'!E6933,Δεδομένα!$O:$O,0))</f>
        <v>233</v>
      </c>
      <c r="G6933" s="49" t="s">
        <v>7108</v>
      </c>
      <c r="H6933" s="51" t="str">
        <f>INDEX(Δεδομένα!B$1:B$51,MATCH('2021'!G6933,Δεδομένα!A$1:A$51,0))</f>
        <v>ΙΟΝΙΩΝ ΝΗΣΩΝ</v>
      </c>
      <c r="I6933" s="53">
        <f>INDEX(Δεδομένα!E$1:E$13,MATCH('2021'!H6933,Δεδομένα!D$1:D$13,0))</f>
        <v>13</v>
      </c>
      <c r="J6933" s="4">
        <v>44294</v>
      </c>
      <c r="K6933" s="3" t="s">
        <v>55</v>
      </c>
      <c r="L6933" s="17" t="str">
        <f t="shared" si="572"/>
        <v>08/04/2021 18:28</v>
      </c>
      <c r="M6933" s="4">
        <v>44294</v>
      </c>
      <c r="N6933" s="3" t="s">
        <v>166</v>
      </c>
      <c r="O6933" s="17" t="str">
        <f t="shared" si="573"/>
        <v>08/04/2021 20:25</v>
      </c>
      <c r="P6933" s="24">
        <f t="shared" si="574"/>
        <v>8.1250000002910383E-2</v>
      </c>
      <c r="Q6933" s="28">
        <v>0</v>
      </c>
      <c r="R6933" s="27">
        <f t="shared" si="575"/>
        <v>117.00000000419095</v>
      </c>
      <c r="S6933" s="3" t="s">
        <v>4</v>
      </c>
      <c r="T6933" s="3" t="s">
        <v>7109</v>
      </c>
      <c r="U6933" s="3" t="s">
        <v>7115</v>
      </c>
      <c r="V6933" s="3" t="s">
        <v>7131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2</v>
      </c>
      <c r="AC6933" s="5">
        <v>0</v>
      </c>
      <c r="AD6933" s="5">
        <v>0</v>
      </c>
      <c r="AE6933" s="2">
        <v>4</v>
      </c>
      <c r="AF6933" s="2">
        <v>0</v>
      </c>
      <c r="AG6933" s="2">
        <v>0</v>
      </c>
      <c r="AH6933" s="2">
        <v>0</v>
      </c>
      <c r="AI6933" s="2">
        <v>0</v>
      </c>
      <c r="AJ6933" s="2">
        <v>2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 t="s">
        <v>4</v>
      </c>
      <c r="AT6933" s="2" t="s">
        <v>4</v>
      </c>
    </row>
    <row r="6934" spans="1:46" x14ac:dyDescent="0.2">
      <c r="A6934" s="2">
        <v>1657825</v>
      </c>
      <c r="B6934" s="2">
        <v>848646</v>
      </c>
      <c r="E6934" s="19" t="s">
        <v>7125</v>
      </c>
      <c r="F6934" s="46">
        <f>INDEX(Δεδομένα!$P:$P,MATCH('2021'!E6934,Δεδομένα!$O:$O,0))</f>
        <v>233</v>
      </c>
      <c r="G6934" s="49" t="s">
        <v>7108</v>
      </c>
      <c r="H6934" s="51" t="str">
        <f>INDEX(Δεδομένα!B$1:B$51,MATCH('2021'!G6934,Δεδομένα!A$1:A$51,0))</f>
        <v>ΙΟΝΙΩΝ ΝΗΣΩΝ</v>
      </c>
      <c r="I6934" s="53">
        <f>INDEX(Δεδομένα!E$1:E$13,MATCH('2021'!H6934,Δεδομένα!D$1:D$13,0))</f>
        <v>13</v>
      </c>
      <c r="J6934" s="4">
        <v>44313</v>
      </c>
      <c r="K6934" s="3" t="s">
        <v>1057</v>
      </c>
      <c r="L6934" s="17" t="str">
        <f t="shared" si="572"/>
        <v>27/04/2021 14:59</v>
      </c>
      <c r="M6934" s="4">
        <v>44313</v>
      </c>
      <c r="N6934" s="3" t="s">
        <v>673</v>
      </c>
      <c r="O6934" s="17" t="str">
        <f t="shared" si="573"/>
        <v>27/04/2021 15:59</v>
      </c>
      <c r="P6934" s="24">
        <f t="shared" si="574"/>
        <v>4.1666666671517305E-2</v>
      </c>
      <c r="Q6934" s="28">
        <v>0</v>
      </c>
      <c r="R6934" s="27">
        <f t="shared" si="575"/>
        <v>60.000000006984919</v>
      </c>
      <c r="S6934" s="3" t="s">
        <v>4</v>
      </c>
      <c r="T6934" s="3" t="s">
        <v>7109</v>
      </c>
      <c r="U6934" s="3" t="s">
        <v>7132</v>
      </c>
      <c r="V6934" s="3" t="s">
        <v>7133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0.1</v>
      </c>
      <c r="AC6934" s="5">
        <v>0</v>
      </c>
      <c r="AD6934" s="5">
        <v>0</v>
      </c>
      <c r="AE6934" s="2">
        <v>1</v>
      </c>
      <c r="AF6934" s="2">
        <v>0</v>
      </c>
      <c r="AG6934" s="2">
        <v>0</v>
      </c>
      <c r="AH6934" s="2">
        <v>0</v>
      </c>
      <c r="AI6934" s="2">
        <v>0</v>
      </c>
      <c r="AJ6934" s="2">
        <v>1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 t="s">
        <v>4</v>
      </c>
      <c r="AT6934" s="2" t="s">
        <v>4</v>
      </c>
    </row>
    <row r="6935" spans="1:46" x14ac:dyDescent="0.2">
      <c r="A6935" s="2">
        <v>1671414</v>
      </c>
      <c r="B6935" s="2">
        <v>863453</v>
      </c>
      <c r="C6935" s="7">
        <v>20.620617373594001</v>
      </c>
      <c r="D6935" s="7">
        <v>38.6663931207407</v>
      </c>
      <c r="E6935" s="19" t="s">
        <v>7125</v>
      </c>
      <c r="F6935" s="46">
        <f>INDEX(Δεδομένα!$P:$P,MATCH('2021'!E6935,Δεδομένα!$O:$O,0))</f>
        <v>233</v>
      </c>
      <c r="G6935" s="49" t="s">
        <v>7108</v>
      </c>
      <c r="H6935" s="51" t="str">
        <f>INDEX(Δεδομένα!B$1:B$51,MATCH('2021'!G6935,Δεδομένα!A$1:A$51,0))</f>
        <v>ΙΟΝΙΩΝ ΝΗΣΩΝ</v>
      </c>
      <c r="I6935" s="53">
        <f>INDEX(Δεδομένα!E$1:E$13,MATCH('2021'!H6935,Δεδομένα!D$1:D$13,0))</f>
        <v>13</v>
      </c>
      <c r="J6935" s="4">
        <v>44367</v>
      </c>
      <c r="K6935" s="3" t="s">
        <v>1396</v>
      </c>
      <c r="L6935" s="17" t="str">
        <f t="shared" si="572"/>
        <v>20/06/2021 21:50</v>
      </c>
      <c r="M6935" s="4">
        <v>44367</v>
      </c>
      <c r="N6935" s="3" t="s">
        <v>873</v>
      </c>
      <c r="O6935" s="17" t="str">
        <f t="shared" si="573"/>
        <v>20/06/2021 22:38</v>
      </c>
      <c r="P6935" s="24">
        <f t="shared" si="574"/>
        <v>3.3333333340124227E-2</v>
      </c>
      <c r="Q6935" s="28">
        <v>0</v>
      </c>
      <c r="R6935" s="27">
        <f t="shared" si="575"/>
        <v>48.000000009778887</v>
      </c>
      <c r="S6935" s="3" t="s">
        <v>4</v>
      </c>
      <c r="T6935" s="3" t="s">
        <v>7109</v>
      </c>
      <c r="U6935" s="3" t="s">
        <v>4</v>
      </c>
      <c r="V6935" s="3" t="s">
        <v>2573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0.1</v>
      </c>
      <c r="AD6935" s="5">
        <v>0</v>
      </c>
      <c r="AE6935" s="2">
        <v>2</v>
      </c>
      <c r="AF6935" s="2">
        <v>0</v>
      </c>
      <c r="AG6935" s="2">
        <v>0</v>
      </c>
      <c r="AH6935" s="2">
        <v>0</v>
      </c>
      <c r="AI6935" s="2">
        <v>0</v>
      </c>
      <c r="AJ6935" s="2">
        <v>1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 t="s">
        <v>4</v>
      </c>
      <c r="AT6935" s="2" t="s">
        <v>4</v>
      </c>
    </row>
    <row r="6936" spans="1:46" x14ac:dyDescent="0.2">
      <c r="A6936" s="2">
        <v>1710560</v>
      </c>
      <c r="B6936" s="2">
        <v>907322</v>
      </c>
      <c r="C6936" s="2"/>
      <c r="D6936" s="2"/>
      <c r="E6936" s="19" t="s">
        <v>7125</v>
      </c>
      <c r="F6936" s="46">
        <f>INDEX(Δεδομένα!$P:$P,MATCH('2021'!E6936,Δεδομένα!$O:$O,0))</f>
        <v>233</v>
      </c>
      <c r="G6936" s="49" t="s">
        <v>4292</v>
      </c>
      <c r="H6936" s="51" t="str">
        <f>INDEX(Δεδομένα!B$1:B$51,MATCH('2021'!G6936,Δεδομένα!A$1:A$51,0))</f>
        <v>ΔΥΤΙΚΗΣ ΕΛΛΑΔΟΣ</v>
      </c>
      <c r="I6936" s="53">
        <f>INDEX(Δεδομένα!E$1:E$13,MATCH('2021'!H6936,Δεδομένα!D$1:D$13,0))</f>
        <v>7</v>
      </c>
      <c r="J6936" s="4">
        <v>44507</v>
      </c>
      <c r="K6936" s="3" t="s">
        <v>2</v>
      </c>
      <c r="L6936" s="17" t="str">
        <f t="shared" si="572"/>
        <v>07/11/2021 14:31</v>
      </c>
      <c r="M6936" s="4">
        <v>44507</v>
      </c>
      <c r="N6936" s="3" t="s">
        <v>1809</v>
      </c>
      <c r="O6936" s="17" t="str">
        <f t="shared" si="573"/>
        <v>07/11/2021 16:26</v>
      </c>
      <c r="P6936" s="24">
        <f t="shared" si="574"/>
        <v>7.9861111109494232E-2</v>
      </c>
      <c r="Q6936" s="28">
        <v>0</v>
      </c>
      <c r="R6936" s="27">
        <f t="shared" si="575"/>
        <v>114.99999999767169</v>
      </c>
      <c r="S6936" s="3" t="s">
        <v>4</v>
      </c>
      <c r="T6936" s="3" t="s">
        <v>4588</v>
      </c>
      <c r="U6936" s="3" t="s">
        <v>4</v>
      </c>
      <c r="V6936" s="3" t="s">
        <v>1051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0.2</v>
      </c>
      <c r="AD6936" s="5">
        <v>0</v>
      </c>
      <c r="AE6936" s="2">
        <v>3</v>
      </c>
      <c r="AF6936" s="2">
        <v>0</v>
      </c>
      <c r="AG6936" s="2">
        <v>0</v>
      </c>
      <c r="AH6936" s="2">
        <v>0</v>
      </c>
      <c r="AI6936" s="2">
        <v>0</v>
      </c>
      <c r="AJ6936" s="2">
        <v>1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</row>
    <row r="6937" spans="1:46" x14ac:dyDescent="0.2">
      <c r="A6937" s="2">
        <v>1627187</v>
      </c>
      <c r="B6937" s="2">
        <v>815743</v>
      </c>
      <c r="C6937" s="7">
        <v>20.793902197108999</v>
      </c>
      <c r="D6937" s="7">
        <v>38.067653237325999</v>
      </c>
      <c r="E6937" s="19" t="s">
        <v>7134</v>
      </c>
      <c r="F6937" s="46">
        <f>INDEX(Δεδομένα!$P:$P,MATCH('2021'!E6937,Δεδομένα!$O:$O,0))</f>
        <v>234</v>
      </c>
      <c r="G6937" s="49" t="s">
        <v>7135</v>
      </c>
      <c r="H6937" s="51" t="str">
        <f>INDEX(Δεδομένα!B$1:B$51,MATCH('2021'!G6937,Δεδομένα!A$1:A$51,0))</f>
        <v>ΙΟΝΙΩΝ ΝΗΣΩΝ</v>
      </c>
      <c r="I6937" s="53">
        <f>INDEX(Δεδομένα!E$1:E$13,MATCH('2021'!H6937,Δεδομένα!D$1:D$13,0))</f>
        <v>13</v>
      </c>
      <c r="J6937" s="4">
        <v>44198</v>
      </c>
      <c r="K6937" s="3" t="s">
        <v>993</v>
      </c>
      <c r="L6937" s="17" t="str">
        <f t="shared" si="572"/>
        <v>02/01/2021 10:22</v>
      </c>
      <c r="M6937" s="4">
        <v>44198</v>
      </c>
      <c r="N6937" s="3" t="s">
        <v>1525</v>
      </c>
      <c r="O6937" s="17" t="str">
        <f t="shared" si="573"/>
        <v>02/01/2021 11:11</v>
      </c>
      <c r="P6937" s="24">
        <f t="shared" si="574"/>
        <v>3.4027777779556345E-2</v>
      </c>
      <c r="Q6937" s="28">
        <v>0</v>
      </c>
      <c r="R6937" s="27">
        <f t="shared" si="575"/>
        <v>49.000000002561137</v>
      </c>
      <c r="S6937" s="3" t="s">
        <v>4</v>
      </c>
      <c r="T6937" s="3" t="s">
        <v>7136</v>
      </c>
      <c r="U6937" s="3" t="s">
        <v>4</v>
      </c>
      <c r="V6937" s="3" t="s">
        <v>7137</v>
      </c>
      <c r="W6937" s="5">
        <v>0</v>
      </c>
      <c r="X6937" s="5">
        <v>0.01</v>
      </c>
      <c r="Y6937" s="5">
        <v>0</v>
      </c>
      <c r="Z6937" s="5">
        <v>0</v>
      </c>
      <c r="AA6937" s="5">
        <v>0</v>
      </c>
      <c r="AB6937" s="5">
        <v>0.05</v>
      </c>
      <c r="AC6937" s="5">
        <v>0</v>
      </c>
      <c r="AD6937" s="5">
        <v>0</v>
      </c>
      <c r="AE6937" s="2">
        <v>2</v>
      </c>
      <c r="AF6937" s="2">
        <v>0</v>
      </c>
      <c r="AG6937" s="2">
        <v>0</v>
      </c>
      <c r="AH6937" s="2">
        <v>0</v>
      </c>
      <c r="AI6937" s="2">
        <v>0</v>
      </c>
      <c r="AJ6937" s="2">
        <v>1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 t="s">
        <v>4</v>
      </c>
      <c r="AT6937" s="2" t="s">
        <v>4</v>
      </c>
    </row>
    <row r="6938" spans="1:46" x14ac:dyDescent="0.2">
      <c r="A6938" s="2">
        <v>1641532</v>
      </c>
      <c r="B6938" s="2">
        <v>832586</v>
      </c>
      <c r="C6938" s="7">
        <v>20.798320613958001</v>
      </c>
      <c r="D6938" s="7">
        <v>38.077061713630002</v>
      </c>
      <c r="E6938" s="19" t="s">
        <v>7134</v>
      </c>
      <c r="F6938" s="46">
        <f>INDEX(Δεδομένα!$P:$P,MATCH('2021'!E6938,Δεδομένα!$O:$O,0))</f>
        <v>234</v>
      </c>
      <c r="G6938" s="49" t="s">
        <v>7135</v>
      </c>
      <c r="H6938" s="51" t="str">
        <f>INDEX(Δεδομένα!B$1:B$51,MATCH('2021'!G6938,Δεδομένα!A$1:A$51,0))</f>
        <v>ΙΟΝΙΩΝ ΝΗΣΩΝ</v>
      </c>
      <c r="I6938" s="53">
        <f>INDEX(Δεδομένα!E$1:E$13,MATCH('2021'!H6938,Δεδομένα!D$1:D$13,0))</f>
        <v>13</v>
      </c>
      <c r="J6938" s="4">
        <v>44252</v>
      </c>
      <c r="K6938" s="3" t="s">
        <v>1737</v>
      </c>
      <c r="L6938" s="17" t="str">
        <f t="shared" si="572"/>
        <v>25/02/2021 11:23</v>
      </c>
      <c r="M6938" s="4">
        <v>44252</v>
      </c>
      <c r="N6938" s="3" t="s">
        <v>785</v>
      </c>
      <c r="O6938" s="17" t="str">
        <f t="shared" si="573"/>
        <v>25/02/2021 12:22</v>
      </c>
      <c r="P6938" s="24">
        <f t="shared" si="574"/>
        <v>4.0972222217533272E-2</v>
      </c>
      <c r="Q6938" s="28">
        <v>0</v>
      </c>
      <c r="R6938" s="27">
        <f t="shared" si="575"/>
        <v>58.999999993247911</v>
      </c>
      <c r="S6938" s="3" t="s">
        <v>4</v>
      </c>
      <c r="T6938" s="3" t="s">
        <v>7136</v>
      </c>
      <c r="U6938" s="3" t="s">
        <v>4</v>
      </c>
      <c r="V6938" s="3" t="s">
        <v>5085</v>
      </c>
      <c r="W6938" s="5">
        <v>0</v>
      </c>
      <c r="X6938" s="5">
        <v>0.05</v>
      </c>
      <c r="Y6938" s="5">
        <v>0</v>
      </c>
      <c r="Z6938" s="5">
        <v>0</v>
      </c>
      <c r="AA6938" s="5">
        <v>0</v>
      </c>
      <c r="AB6938" s="5">
        <v>0.2</v>
      </c>
      <c r="AC6938" s="5">
        <v>0.05</v>
      </c>
      <c r="AD6938" s="5">
        <v>0</v>
      </c>
      <c r="AE6938" s="2">
        <v>7</v>
      </c>
      <c r="AF6938" s="2">
        <v>0</v>
      </c>
      <c r="AG6938" s="2">
        <v>0</v>
      </c>
      <c r="AH6938" s="2">
        <v>0</v>
      </c>
      <c r="AI6938" s="2">
        <v>0</v>
      </c>
      <c r="AJ6938" s="2">
        <v>3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 t="s">
        <v>4</v>
      </c>
      <c r="AT6938" s="2" t="s">
        <v>4</v>
      </c>
    </row>
    <row r="6939" spans="1:46" x14ac:dyDescent="0.2">
      <c r="A6939" s="2">
        <v>1641536</v>
      </c>
      <c r="B6939" s="2">
        <v>832994</v>
      </c>
      <c r="D6939" s="2"/>
      <c r="E6939" s="19" t="s">
        <v>7134</v>
      </c>
      <c r="F6939" s="46">
        <f>INDEX(Δεδομένα!$P:$P,MATCH('2021'!E6939,Δεδομένα!$O:$O,0))</f>
        <v>234</v>
      </c>
      <c r="G6939" s="49" t="s">
        <v>7135</v>
      </c>
      <c r="H6939" s="51" t="str">
        <f>INDEX(Δεδομένα!B$1:B$51,MATCH('2021'!G6939,Δεδομένα!A$1:A$51,0))</f>
        <v>ΙΟΝΙΩΝ ΝΗΣΩΝ</v>
      </c>
      <c r="I6939" s="53">
        <f>INDEX(Δεδομένα!E$1:E$13,MATCH('2021'!H6939,Δεδομένα!D$1:D$13,0))</f>
        <v>13</v>
      </c>
      <c r="J6939" s="4">
        <v>44253</v>
      </c>
      <c r="K6939" s="3" t="s">
        <v>648</v>
      </c>
      <c r="L6939" s="17" t="str">
        <f t="shared" si="572"/>
        <v>26/02/2021 18:26</v>
      </c>
      <c r="M6939" s="4">
        <v>44253</v>
      </c>
      <c r="N6939" s="3" t="s">
        <v>804</v>
      </c>
      <c r="O6939" s="17" t="str">
        <f t="shared" si="573"/>
        <v>26/02/2021 19:04</v>
      </c>
      <c r="P6939" s="24">
        <f t="shared" si="574"/>
        <v>2.6388888887595385E-2</v>
      </c>
      <c r="Q6939" s="28">
        <v>0</v>
      </c>
      <c r="R6939" s="27">
        <f t="shared" si="575"/>
        <v>37.999999998137355</v>
      </c>
      <c r="S6939" s="3" t="s">
        <v>4</v>
      </c>
      <c r="T6939" s="3" t="s">
        <v>7136</v>
      </c>
      <c r="U6939" s="3" t="s">
        <v>4</v>
      </c>
      <c r="V6939" s="3" t="s">
        <v>7139</v>
      </c>
      <c r="W6939" s="5">
        <v>0</v>
      </c>
      <c r="X6939" s="5">
        <v>0</v>
      </c>
      <c r="Y6939" s="5">
        <v>0</v>
      </c>
      <c r="Z6939" s="5">
        <v>0.05</v>
      </c>
      <c r="AA6939" s="5">
        <v>0</v>
      </c>
      <c r="AB6939" s="5">
        <v>0</v>
      </c>
      <c r="AC6939" s="5">
        <v>0</v>
      </c>
      <c r="AD6939" s="5">
        <v>0</v>
      </c>
      <c r="AE6939" s="2">
        <v>8</v>
      </c>
      <c r="AF6939" s="2">
        <v>0</v>
      </c>
      <c r="AG6939" s="2">
        <v>0</v>
      </c>
      <c r="AH6939" s="2">
        <v>0</v>
      </c>
      <c r="AI6939" s="2">
        <v>0</v>
      </c>
      <c r="AJ6939" s="2">
        <v>3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 t="s">
        <v>4</v>
      </c>
      <c r="AT6939" s="2" t="s">
        <v>4</v>
      </c>
    </row>
    <row r="6940" spans="1:46" x14ac:dyDescent="0.2">
      <c r="A6940" s="2">
        <v>1641541</v>
      </c>
      <c r="B6940" s="2">
        <v>833289</v>
      </c>
      <c r="D6940" s="2"/>
      <c r="E6940" s="19" t="s">
        <v>7134</v>
      </c>
      <c r="F6940" s="46">
        <f>INDEX(Δεδομένα!$P:$P,MATCH('2021'!E6940,Δεδομένα!$O:$O,0))</f>
        <v>234</v>
      </c>
      <c r="G6940" s="49" t="s">
        <v>7135</v>
      </c>
      <c r="H6940" s="51" t="str">
        <f>INDEX(Δεδομένα!B$1:B$51,MATCH('2021'!G6940,Δεδομένα!A$1:A$51,0))</f>
        <v>ΙΟΝΙΩΝ ΝΗΣΩΝ</v>
      </c>
      <c r="I6940" s="53">
        <f>INDEX(Δεδομένα!E$1:E$13,MATCH('2021'!H6940,Δεδομένα!D$1:D$13,0))</f>
        <v>13</v>
      </c>
      <c r="J6940" s="4">
        <v>44254</v>
      </c>
      <c r="K6940" s="3" t="s">
        <v>483</v>
      </c>
      <c r="L6940" s="17" t="str">
        <f t="shared" si="572"/>
        <v>27/02/2021 18:10</v>
      </c>
      <c r="M6940" s="4">
        <v>44254</v>
      </c>
      <c r="N6940" s="3" t="s">
        <v>712</v>
      </c>
      <c r="O6940" s="17" t="str">
        <f t="shared" si="573"/>
        <v>27/02/2021 18:30</v>
      </c>
      <c r="P6940" s="24">
        <f t="shared" si="574"/>
        <v>1.3888888890505768E-2</v>
      </c>
      <c r="Q6940" s="28">
        <v>0</v>
      </c>
      <c r="R6940" s="27">
        <f t="shared" si="575"/>
        <v>20.000000002328306</v>
      </c>
      <c r="S6940" s="3" t="s">
        <v>4</v>
      </c>
      <c r="T6940" s="3" t="s">
        <v>7136</v>
      </c>
      <c r="U6940" s="3" t="s">
        <v>4</v>
      </c>
      <c r="V6940" s="3" t="s">
        <v>559</v>
      </c>
      <c r="W6940" s="5">
        <v>0</v>
      </c>
      <c r="X6940" s="5">
        <v>0</v>
      </c>
      <c r="Y6940" s="5">
        <v>0</v>
      </c>
      <c r="Z6940" s="5">
        <v>0.01</v>
      </c>
      <c r="AA6940" s="5">
        <v>0</v>
      </c>
      <c r="AB6940" s="5">
        <v>0</v>
      </c>
      <c r="AC6940" s="5">
        <v>0</v>
      </c>
      <c r="AD6940" s="5">
        <v>0</v>
      </c>
      <c r="AE6940" s="2">
        <v>2</v>
      </c>
      <c r="AF6940" s="2">
        <v>0</v>
      </c>
      <c r="AG6940" s="2">
        <v>0</v>
      </c>
      <c r="AH6940" s="2">
        <v>0</v>
      </c>
      <c r="AI6940" s="2">
        <v>0</v>
      </c>
      <c r="AJ6940" s="2">
        <v>1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 t="s">
        <v>4</v>
      </c>
      <c r="AT6940" s="2" t="s">
        <v>4</v>
      </c>
    </row>
    <row r="6941" spans="1:46" x14ac:dyDescent="0.2">
      <c r="A6941" s="2">
        <v>1641539</v>
      </c>
      <c r="B6941" s="2">
        <v>833217</v>
      </c>
      <c r="D6941" s="2"/>
      <c r="E6941" s="19" t="s">
        <v>7134</v>
      </c>
      <c r="F6941" s="46">
        <f>INDEX(Δεδομένα!$P:$P,MATCH('2021'!E6941,Δεδομένα!$O:$O,0))</f>
        <v>234</v>
      </c>
      <c r="G6941" s="49" t="s">
        <v>7135</v>
      </c>
      <c r="H6941" s="51" t="str">
        <f>INDEX(Δεδομένα!B$1:B$51,MATCH('2021'!G6941,Δεδομένα!A$1:A$51,0))</f>
        <v>ΙΟΝΙΩΝ ΝΗΣΩΝ</v>
      </c>
      <c r="I6941" s="53">
        <f>INDEX(Δεδομένα!E$1:E$13,MATCH('2021'!H6941,Δεδομένα!D$1:D$13,0))</f>
        <v>13</v>
      </c>
      <c r="J6941" s="4">
        <v>44255</v>
      </c>
      <c r="K6941" s="3" t="s">
        <v>1385</v>
      </c>
      <c r="L6941" s="17" t="str">
        <f t="shared" si="572"/>
        <v>28/02/2021 15:03</v>
      </c>
      <c r="M6941" s="4">
        <v>44255</v>
      </c>
      <c r="N6941" s="3" t="s">
        <v>407</v>
      </c>
      <c r="O6941" s="17" t="str">
        <f t="shared" si="573"/>
        <v>28/02/2021 15:40</v>
      </c>
      <c r="P6941" s="24">
        <f t="shared" si="574"/>
        <v>2.5694444448163267E-2</v>
      </c>
      <c r="Q6941" s="28">
        <v>0</v>
      </c>
      <c r="R6941" s="27">
        <f t="shared" si="575"/>
        <v>37.000000005355105</v>
      </c>
      <c r="S6941" s="3" t="s">
        <v>4</v>
      </c>
      <c r="T6941" s="3" t="s">
        <v>7136</v>
      </c>
      <c r="U6941" s="3" t="s">
        <v>4</v>
      </c>
      <c r="V6941" s="3" t="s">
        <v>7140</v>
      </c>
      <c r="W6941" s="5">
        <v>0</v>
      </c>
      <c r="X6941" s="5">
        <v>0.01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2">
        <v>2</v>
      </c>
      <c r="AF6941" s="2">
        <v>0</v>
      </c>
      <c r="AG6941" s="2">
        <v>0</v>
      </c>
      <c r="AH6941" s="2">
        <v>0</v>
      </c>
      <c r="AI6941" s="2">
        <v>0</v>
      </c>
      <c r="AJ6941" s="2">
        <v>1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 t="s">
        <v>4</v>
      </c>
      <c r="AT6941" s="2" t="s">
        <v>4</v>
      </c>
    </row>
    <row r="6942" spans="1:46" x14ac:dyDescent="0.2">
      <c r="A6942" s="2">
        <v>1641546</v>
      </c>
      <c r="B6942" s="2">
        <v>833691</v>
      </c>
      <c r="C6942" s="7">
        <v>20.724781233291701</v>
      </c>
      <c r="D6942" s="7">
        <v>38.0793182534184</v>
      </c>
      <c r="E6942" s="19" t="s">
        <v>7134</v>
      </c>
      <c r="F6942" s="46">
        <f>INDEX(Δεδομένα!$P:$P,MATCH('2021'!E6942,Δεδομένα!$O:$O,0))</f>
        <v>234</v>
      </c>
      <c r="G6942" s="49" t="s">
        <v>7135</v>
      </c>
      <c r="H6942" s="51" t="str">
        <f>INDEX(Δεδομένα!B$1:B$51,MATCH('2021'!G6942,Δεδομένα!A$1:A$51,0))</f>
        <v>ΙΟΝΙΩΝ ΝΗΣΩΝ</v>
      </c>
      <c r="I6942" s="53">
        <f>INDEX(Δεδομένα!E$1:E$13,MATCH('2021'!H6942,Δεδομένα!D$1:D$13,0))</f>
        <v>13</v>
      </c>
      <c r="J6942" s="4">
        <v>44255</v>
      </c>
      <c r="K6942" s="3" t="s">
        <v>458</v>
      </c>
      <c r="L6942" s="17" t="str">
        <f t="shared" si="572"/>
        <v>28/02/2021 19:50</v>
      </c>
      <c r="M6942" s="4">
        <v>44255</v>
      </c>
      <c r="N6942" s="3" t="s">
        <v>97</v>
      </c>
      <c r="O6942" s="17" t="str">
        <f t="shared" si="573"/>
        <v>28/02/2021 22:30</v>
      </c>
      <c r="P6942" s="24">
        <f t="shared" si="574"/>
        <v>0.11111111110949423</v>
      </c>
      <c r="Q6942" s="28">
        <v>0</v>
      </c>
      <c r="R6942" s="27">
        <f t="shared" si="575"/>
        <v>159.99999999767169</v>
      </c>
      <c r="S6942" s="3" t="s">
        <v>4</v>
      </c>
      <c r="T6942" s="3" t="s">
        <v>7136</v>
      </c>
      <c r="U6942" s="3" t="s">
        <v>4</v>
      </c>
      <c r="V6942" s="3" t="s">
        <v>7141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2</v>
      </c>
      <c r="AC6942" s="5">
        <v>0</v>
      </c>
      <c r="AD6942" s="5">
        <v>0</v>
      </c>
      <c r="AE6942" s="2">
        <v>2</v>
      </c>
      <c r="AF6942" s="2">
        <v>0</v>
      </c>
      <c r="AG6942" s="2">
        <v>0</v>
      </c>
      <c r="AH6942" s="2">
        <v>0</v>
      </c>
      <c r="AI6942" s="2">
        <v>0</v>
      </c>
      <c r="AJ6942" s="2">
        <v>1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 t="s">
        <v>4</v>
      </c>
      <c r="AT6942" s="2" t="s">
        <v>4</v>
      </c>
    </row>
    <row r="6943" spans="1:46" x14ac:dyDescent="0.2">
      <c r="A6943" s="2">
        <v>1641566</v>
      </c>
      <c r="B6943" s="2">
        <v>833817</v>
      </c>
      <c r="C6943" s="7">
        <v>20.572168223748001</v>
      </c>
      <c r="D6943" s="7">
        <v>38.112556988714303</v>
      </c>
      <c r="E6943" s="19" t="s">
        <v>7134</v>
      </c>
      <c r="F6943" s="46">
        <f>INDEX(Δεδομένα!$P:$P,MATCH('2021'!E6943,Δεδομένα!$O:$O,0))</f>
        <v>234</v>
      </c>
      <c r="G6943" s="49" t="s">
        <v>7135</v>
      </c>
      <c r="H6943" s="51" t="str">
        <f>INDEX(Δεδομένα!B$1:B$51,MATCH('2021'!G6943,Δεδομένα!A$1:A$51,0))</f>
        <v>ΙΟΝΙΩΝ ΝΗΣΩΝ</v>
      </c>
      <c r="I6943" s="53">
        <f>INDEX(Δεδομένα!E$1:E$13,MATCH('2021'!H6943,Δεδομένα!D$1:D$13,0))</f>
        <v>13</v>
      </c>
      <c r="J6943" s="4">
        <v>44256</v>
      </c>
      <c r="K6943" s="3" t="s">
        <v>240</v>
      </c>
      <c r="L6943" s="17" t="str">
        <f t="shared" si="572"/>
        <v>01/03/2021 12:26</v>
      </c>
      <c r="M6943" s="4">
        <v>44256</v>
      </c>
      <c r="N6943" s="3" t="s">
        <v>833</v>
      </c>
      <c r="O6943" s="17" t="str">
        <f t="shared" si="573"/>
        <v>01/03/2021 14:35</v>
      </c>
      <c r="P6943" s="24">
        <f t="shared" si="574"/>
        <v>8.9583333334303461E-2</v>
      </c>
      <c r="Q6943" s="28">
        <v>0</v>
      </c>
      <c r="R6943" s="27">
        <f t="shared" si="575"/>
        <v>129.00000000139698</v>
      </c>
      <c r="S6943" s="3" t="s">
        <v>4</v>
      </c>
      <c r="T6943" s="3" t="s">
        <v>7136</v>
      </c>
      <c r="U6943" s="3" t="s">
        <v>4</v>
      </c>
      <c r="V6943" s="3" t="s">
        <v>7142</v>
      </c>
      <c r="W6943" s="5">
        <v>0</v>
      </c>
      <c r="X6943" s="5">
        <v>0.05</v>
      </c>
      <c r="Y6943" s="5">
        <v>0</v>
      </c>
      <c r="Z6943" s="5">
        <v>0.05</v>
      </c>
      <c r="AA6943" s="5">
        <v>0</v>
      </c>
      <c r="AB6943" s="5">
        <v>0</v>
      </c>
      <c r="AC6943" s="5">
        <v>0</v>
      </c>
      <c r="AD6943" s="5">
        <v>0</v>
      </c>
      <c r="AE6943" s="2">
        <v>4</v>
      </c>
      <c r="AF6943" s="2">
        <v>0</v>
      </c>
      <c r="AG6943" s="2">
        <v>0</v>
      </c>
      <c r="AH6943" s="2">
        <v>0</v>
      </c>
      <c r="AI6943" s="2">
        <v>0</v>
      </c>
      <c r="AJ6943" s="2">
        <v>1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 t="s">
        <v>4</v>
      </c>
      <c r="AT6943" s="2" t="s">
        <v>4</v>
      </c>
    </row>
    <row r="6944" spans="1:46" x14ac:dyDescent="0.2">
      <c r="A6944" s="2">
        <v>1641575</v>
      </c>
      <c r="B6944" s="2">
        <v>833936</v>
      </c>
      <c r="C6944" s="7">
        <v>20.5586972425501</v>
      </c>
      <c r="D6944" s="7">
        <v>38.134954047985303</v>
      </c>
      <c r="E6944" s="19" t="s">
        <v>7134</v>
      </c>
      <c r="F6944" s="46">
        <f>INDEX(Δεδομένα!$P:$P,MATCH('2021'!E6944,Δεδομένα!$O:$O,0))</f>
        <v>234</v>
      </c>
      <c r="G6944" s="49" t="s">
        <v>7135</v>
      </c>
      <c r="H6944" s="51" t="str">
        <f>INDEX(Δεδομένα!B$1:B$51,MATCH('2021'!G6944,Δεδομένα!A$1:A$51,0))</f>
        <v>ΙΟΝΙΩΝ ΝΗΣΩΝ</v>
      </c>
      <c r="I6944" s="53">
        <f>INDEX(Δεδομένα!E$1:E$13,MATCH('2021'!H6944,Δεδομένα!D$1:D$13,0))</f>
        <v>13</v>
      </c>
      <c r="J6944" s="4">
        <v>44256</v>
      </c>
      <c r="K6944" s="3" t="s">
        <v>1041</v>
      </c>
      <c r="L6944" s="17" t="str">
        <f t="shared" si="572"/>
        <v>01/03/2021 19:17</v>
      </c>
      <c r="M6944" s="4">
        <v>44256</v>
      </c>
      <c r="N6944" s="3" t="s">
        <v>577</v>
      </c>
      <c r="O6944" s="17" t="str">
        <f t="shared" si="573"/>
        <v>01/03/2021 20:09</v>
      </c>
      <c r="P6944" s="24">
        <f t="shared" si="574"/>
        <v>3.6111111112404615E-2</v>
      </c>
      <c r="Q6944" s="28">
        <v>0</v>
      </c>
      <c r="R6944" s="27">
        <f t="shared" si="575"/>
        <v>52.000000001862645</v>
      </c>
      <c r="S6944" s="3" t="s">
        <v>4</v>
      </c>
      <c r="T6944" s="3" t="s">
        <v>7136</v>
      </c>
      <c r="U6944" s="3" t="s">
        <v>4</v>
      </c>
      <c r="V6944" s="3" t="s">
        <v>7143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0.05</v>
      </c>
      <c r="AC6944" s="5">
        <v>0</v>
      </c>
      <c r="AD6944" s="5">
        <v>0</v>
      </c>
      <c r="AE6944" s="2">
        <v>2</v>
      </c>
      <c r="AF6944" s="2">
        <v>0</v>
      </c>
      <c r="AG6944" s="2">
        <v>0</v>
      </c>
      <c r="AH6944" s="2">
        <v>0</v>
      </c>
      <c r="AI6944" s="2">
        <v>0</v>
      </c>
      <c r="AJ6944" s="2">
        <v>1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 t="s">
        <v>4</v>
      </c>
      <c r="AT6944" s="2" t="s">
        <v>4</v>
      </c>
    </row>
    <row r="6945" spans="1:46" x14ac:dyDescent="0.2">
      <c r="A6945" s="2">
        <v>1646930</v>
      </c>
      <c r="B6945" s="2">
        <v>837853</v>
      </c>
      <c r="C6945" s="7">
        <v>20.784762705329801</v>
      </c>
      <c r="D6945" s="7">
        <v>38.073566471655397</v>
      </c>
      <c r="E6945" s="19" t="s">
        <v>7134</v>
      </c>
      <c r="F6945" s="46">
        <f>INDEX(Δεδομένα!$P:$P,MATCH('2021'!E6945,Δεδομένα!$O:$O,0))</f>
        <v>234</v>
      </c>
      <c r="G6945" s="49" t="s">
        <v>7135</v>
      </c>
      <c r="H6945" s="51" t="str">
        <f>INDEX(Δεδομένα!B$1:B$51,MATCH('2021'!G6945,Δεδομένα!A$1:A$51,0))</f>
        <v>ΙΟΝΙΩΝ ΝΗΣΩΝ</v>
      </c>
      <c r="I6945" s="53">
        <f>INDEX(Δεδομένα!E$1:E$13,MATCH('2021'!H6945,Δεδομένα!D$1:D$13,0))</f>
        <v>13</v>
      </c>
      <c r="J6945" s="4">
        <v>44270</v>
      </c>
      <c r="K6945" s="3" t="s">
        <v>2306</v>
      </c>
      <c r="L6945" s="17" t="str">
        <f t="shared" si="572"/>
        <v>15/03/2021 17:31</v>
      </c>
      <c r="M6945" s="4">
        <v>44270</v>
      </c>
      <c r="N6945" s="3" t="s">
        <v>1036</v>
      </c>
      <c r="O6945" s="17" t="str">
        <f t="shared" si="573"/>
        <v>15/03/2021 20:38</v>
      </c>
      <c r="P6945" s="24">
        <f t="shared" si="574"/>
        <v>0.12986111111240461</v>
      </c>
      <c r="Q6945" s="28">
        <v>0</v>
      </c>
      <c r="R6945" s="27">
        <f t="shared" si="575"/>
        <v>187.00000000186265</v>
      </c>
      <c r="S6945" s="3" t="s">
        <v>4</v>
      </c>
      <c r="T6945" s="3" t="s">
        <v>7136</v>
      </c>
      <c r="U6945" s="3" t="s">
        <v>4</v>
      </c>
      <c r="V6945" s="3" t="s">
        <v>7145</v>
      </c>
      <c r="W6945" s="5">
        <v>0</v>
      </c>
      <c r="X6945" s="5">
        <v>1.5</v>
      </c>
      <c r="Y6945" s="5">
        <v>0</v>
      </c>
      <c r="Z6945" s="5">
        <v>0.5</v>
      </c>
      <c r="AA6945" s="5">
        <v>0</v>
      </c>
      <c r="AB6945" s="5">
        <v>0</v>
      </c>
      <c r="AC6945" s="5">
        <v>0</v>
      </c>
      <c r="AD6945" s="5">
        <v>0</v>
      </c>
      <c r="AE6945" s="2">
        <v>6</v>
      </c>
      <c r="AF6945" s="2">
        <v>0</v>
      </c>
      <c r="AG6945" s="2">
        <v>0</v>
      </c>
      <c r="AH6945" s="2">
        <v>0</v>
      </c>
      <c r="AI6945" s="2">
        <v>0</v>
      </c>
      <c r="AJ6945" s="2">
        <v>3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 t="s">
        <v>4</v>
      </c>
      <c r="AT6945" s="2" t="s">
        <v>4</v>
      </c>
    </row>
    <row r="6946" spans="1:46" x14ac:dyDescent="0.2">
      <c r="A6946" s="2">
        <v>1650330</v>
      </c>
      <c r="B6946" s="2">
        <v>840492</v>
      </c>
      <c r="C6946" s="7">
        <v>20.7267488518956</v>
      </c>
      <c r="D6946" s="7">
        <v>38.078751928536001</v>
      </c>
      <c r="E6946" s="19" t="s">
        <v>7134</v>
      </c>
      <c r="F6946" s="46">
        <f>INDEX(Δεδομένα!$P:$P,MATCH('2021'!E6946,Δεδομένα!$O:$O,0))</f>
        <v>234</v>
      </c>
      <c r="G6946" s="49" t="s">
        <v>7135</v>
      </c>
      <c r="H6946" s="51" t="str">
        <f>INDEX(Δεδομένα!B$1:B$51,MATCH('2021'!G6946,Δεδομένα!A$1:A$51,0))</f>
        <v>ΙΟΝΙΩΝ ΝΗΣΩΝ</v>
      </c>
      <c r="I6946" s="53">
        <f>INDEX(Δεδομένα!E$1:E$13,MATCH('2021'!H6946,Δεδομένα!D$1:D$13,0))</f>
        <v>13</v>
      </c>
      <c r="J6946" s="4">
        <v>44281</v>
      </c>
      <c r="K6946" s="3" t="s">
        <v>640</v>
      </c>
      <c r="L6946" s="17" t="str">
        <f t="shared" si="572"/>
        <v>26/03/2021 15:14</v>
      </c>
      <c r="M6946" s="4">
        <v>44281</v>
      </c>
      <c r="N6946" s="3" t="s">
        <v>1233</v>
      </c>
      <c r="O6946" s="17" t="str">
        <f t="shared" si="573"/>
        <v>26/03/2021 16:45</v>
      </c>
      <c r="P6946" s="24">
        <f t="shared" si="574"/>
        <v>6.3194444439432118E-2</v>
      </c>
      <c r="Q6946" s="28">
        <v>0</v>
      </c>
      <c r="R6946" s="27">
        <f t="shared" si="575"/>
        <v>90.99999999278225</v>
      </c>
      <c r="S6946" s="3" t="s">
        <v>4</v>
      </c>
      <c r="T6946" s="3" t="s">
        <v>7136</v>
      </c>
      <c r="U6946" s="3" t="s">
        <v>4</v>
      </c>
      <c r="V6946" s="3" t="s">
        <v>7146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1</v>
      </c>
      <c r="AD6946" s="5">
        <v>0</v>
      </c>
      <c r="AE6946" s="2">
        <v>5</v>
      </c>
      <c r="AF6946" s="2">
        <v>0</v>
      </c>
      <c r="AG6946" s="2">
        <v>0</v>
      </c>
      <c r="AH6946" s="2">
        <v>0</v>
      </c>
      <c r="AI6946" s="2">
        <v>0</v>
      </c>
      <c r="AJ6946" s="2">
        <v>3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 t="s">
        <v>4</v>
      </c>
      <c r="AT6946" s="2" t="s">
        <v>4</v>
      </c>
    </row>
    <row r="6947" spans="1:46" x14ac:dyDescent="0.2">
      <c r="A6947" s="2">
        <v>1651247</v>
      </c>
      <c r="B6947" s="2">
        <v>841778</v>
      </c>
      <c r="C6947" s="7">
        <v>20.586106224624601</v>
      </c>
      <c r="D6947" s="7">
        <v>38.107352611139603</v>
      </c>
      <c r="E6947" s="19" t="s">
        <v>7134</v>
      </c>
      <c r="F6947" s="46">
        <f>INDEX(Δεδομένα!$P:$P,MATCH('2021'!E6947,Δεδομένα!$O:$O,0))</f>
        <v>234</v>
      </c>
      <c r="G6947" s="49" t="s">
        <v>7135</v>
      </c>
      <c r="H6947" s="51" t="str">
        <f>INDEX(Δεδομένα!B$1:B$51,MATCH('2021'!G6947,Δεδομένα!A$1:A$51,0))</f>
        <v>ΙΟΝΙΩΝ ΝΗΣΩΝ</v>
      </c>
      <c r="I6947" s="53">
        <f>INDEX(Δεδομένα!E$1:E$13,MATCH('2021'!H6947,Δεδομένα!D$1:D$13,0))</f>
        <v>13</v>
      </c>
      <c r="J6947" s="4">
        <v>44286</v>
      </c>
      <c r="K6947" s="3" t="s">
        <v>436</v>
      </c>
      <c r="L6947" s="17" t="str">
        <f t="shared" si="572"/>
        <v>31/03/2021 12:58</v>
      </c>
      <c r="M6947" s="4">
        <v>44286</v>
      </c>
      <c r="N6947" s="3" t="s">
        <v>716</v>
      </c>
      <c r="O6947" s="17" t="str">
        <f t="shared" si="573"/>
        <v>31/03/2021 17:36</v>
      </c>
      <c r="P6947" s="24">
        <f t="shared" si="574"/>
        <v>0.19305555555183673</v>
      </c>
      <c r="Q6947" s="28">
        <v>0</v>
      </c>
      <c r="R6947" s="27">
        <f t="shared" si="575"/>
        <v>277.9999999946449</v>
      </c>
      <c r="S6947" s="3" t="s">
        <v>4</v>
      </c>
      <c r="T6947" s="3" t="s">
        <v>7136</v>
      </c>
      <c r="U6947" s="3" t="s">
        <v>4</v>
      </c>
      <c r="V6947" s="3" t="s">
        <v>7147</v>
      </c>
      <c r="W6947" s="5">
        <v>0</v>
      </c>
      <c r="X6947" s="5">
        <v>0</v>
      </c>
      <c r="Y6947" s="5">
        <v>0</v>
      </c>
      <c r="Z6947" s="5">
        <v>1</v>
      </c>
      <c r="AA6947" s="5">
        <v>0</v>
      </c>
      <c r="AB6947" s="5">
        <v>0</v>
      </c>
      <c r="AC6947" s="5">
        <v>0</v>
      </c>
      <c r="AD6947" s="5">
        <v>0</v>
      </c>
      <c r="AE6947" s="2">
        <v>8</v>
      </c>
      <c r="AF6947" s="2">
        <v>0</v>
      </c>
      <c r="AG6947" s="2">
        <v>0</v>
      </c>
      <c r="AH6947" s="2">
        <v>0</v>
      </c>
      <c r="AI6947" s="2">
        <v>0</v>
      </c>
      <c r="AJ6947" s="2">
        <v>4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 t="s">
        <v>4</v>
      </c>
      <c r="AT6947" s="2" t="s">
        <v>4</v>
      </c>
    </row>
    <row r="6948" spans="1:46" x14ac:dyDescent="0.2">
      <c r="A6948" s="2">
        <v>1653489</v>
      </c>
      <c r="B6948" s="2">
        <v>844078</v>
      </c>
      <c r="C6948" s="7">
        <v>20.5050871208282</v>
      </c>
      <c r="D6948" s="7">
        <v>38.216023457467998</v>
      </c>
      <c r="E6948" s="19" t="s">
        <v>7134</v>
      </c>
      <c r="F6948" s="46">
        <f>INDEX(Δεδομένα!$P:$P,MATCH('2021'!E6948,Δεδομένα!$O:$O,0))</f>
        <v>234</v>
      </c>
      <c r="G6948" s="49" t="s">
        <v>7135</v>
      </c>
      <c r="H6948" s="51" t="str">
        <f>INDEX(Δεδομένα!B$1:B$51,MATCH('2021'!G6948,Δεδομένα!A$1:A$51,0))</f>
        <v>ΙΟΝΙΩΝ ΝΗΣΩΝ</v>
      </c>
      <c r="I6948" s="53">
        <f>INDEX(Δεδομένα!E$1:E$13,MATCH('2021'!H6948,Δεδομένα!D$1:D$13,0))</f>
        <v>13</v>
      </c>
      <c r="J6948" s="4">
        <v>44295</v>
      </c>
      <c r="K6948" s="3" t="s">
        <v>142</v>
      </c>
      <c r="L6948" s="17" t="str">
        <f t="shared" si="572"/>
        <v>09/04/2021 13:49</v>
      </c>
      <c r="M6948" s="4">
        <v>44295</v>
      </c>
      <c r="N6948" s="3" t="s">
        <v>2407</v>
      </c>
      <c r="O6948" s="17" t="str">
        <f t="shared" si="573"/>
        <v>09/04/2021 16:16</v>
      </c>
      <c r="P6948" s="24">
        <f t="shared" si="574"/>
        <v>0.10208333333139308</v>
      </c>
      <c r="Q6948" s="28">
        <v>0</v>
      </c>
      <c r="R6948" s="27">
        <f t="shared" si="575"/>
        <v>146.99999999720603</v>
      </c>
      <c r="S6948" s="3" t="s">
        <v>4</v>
      </c>
      <c r="T6948" s="3" t="s">
        <v>7136</v>
      </c>
      <c r="U6948" s="3" t="s">
        <v>4</v>
      </c>
      <c r="V6948" s="3" t="s">
        <v>7148</v>
      </c>
      <c r="W6948" s="5">
        <v>0</v>
      </c>
      <c r="X6948" s="5">
        <v>0.25</v>
      </c>
      <c r="Y6948" s="5">
        <v>0</v>
      </c>
      <c r="Z6948" s="5">
        <v>0</v>
      </c>
      <c r="AA6948" s="5">
        <v>0</v>
      </c>
      <c r="AB6948" s="5">
        <v>0.25</v>
      </c>
      <c r="AC6948" s="5">
        <v>0</v>
      </c>
      <c r="AD6948" s="5">
        <v>0</v>
      </c>
      <c r="AE6948" s="2">
        <v>4</v>
      </c>
      <c r="AF6948" s="2">
        <v>0</v>
      </c>
      <c r="AG6948" s="2">
        <v>0</v>
      </c>
      <c r="AH6948" s="2">
        <v>0</v>
      </c>
      <c r="AI6948" s="2">
        <v>0</v>
      </c>
      <c r="AJ6948" s="2">
        <v>3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 t="s">
        <v>4</v>
      </c>
      <c r="AT6948" s="2" t="s">
        <v>4</v>
      </c>
    </row>
    <row r="6949" spans="1:46" x14ac:dyDescent="0.2">
      <c r="A6949" s="2">
        <v>1653499</v>
      </c>
      <c r="B6949" s="2">
        <v>844360</v>
      </c>
      <c r="D6949" s="2"/>
      <c r="E6949" s="19" t="s">
        <v>7134</v>
      </c>
      <c r="F6949" s="46">
        <f>INDEX(Δεδομένα!$P:$P,MATCH('2021'!E6949,Δεδομένα!$O:$O,0))</f>
        <v>234</v>
      </c>
      <c r="G6949" s="49" t="s">
        <v>7135</v>
      </c>
      <c r="H6949" s="51" t="str">
        <f>INDEX(Δεδομένα!B$1:B$51,MATCH('2021'!G6949,Δεδομένα!A$1:A$51,0))</f>
        <v>ΙΟΝΙΩΝ ΝΗΣΩΝ</v>
      </c>
      <c r="I6949" s="53">
        <f>INDEX(Δεδομένα!E$1:E$13,MATCH('2021'!H6949,Δεδομένα!D$1:D$13,0))</f>
        <v>13</v>
      </c>
      <c r="J6949" s="4">
        <v>44296</v>
      </c>
      <c r="K6949" s="3" t="s">
        <v>119</v>
      </c>
      <c r="L6949" s="17" t="str">
        <f t="shared" si="572"/>
        <v>10/04/2021 12:25</v>
      </c>
      <c r="M6949" s="4">
        <v>44296</v>
      </c>
      <c r="N6949" s="3" t="s">
        <v>26</v>
      </c>
      <c r="O6949" s="17" t="str">
        <f t="shared" si="573"/>
        <v>10/04/2021 13:09</v>
      </c>
      <c r="P6949" s="24">
        <f t="shared" si="574"/>
        <v>3.0555555560567882E-2</v>
      </c>
      <c r="Q6949" s="28">
        <v>0</v>
      </c>
      <c r="R6949" s="27">
        <f t="shared" si="575"/>
        <v>44.00000000721775</v>
      </c>
      <c r="S6949" s="3" t="s">
        <v>4</v>
      </c>
      <c r="T6949" s="3" t="s">
        <v>7136</v>
      </c>
      <c r="U6949" s="3" t="s">
        <v>4</v>
      </c>
      <c r="V6949" s="3" t="s">
        <v>7149</v>
      </c>
      <c r="W6949" s="5">
        <v>0</v>
      </c>
      <c r="X6949" s="5">
        <v>0</v>
      </c>
      <c r="Y6949" s="5">
        <v>0</v>
      </c>
      <c r="Z6949" s="5">
        <v>0.02</v>
      </c>
      <c r="AA6949" s="5">
        <v>0</v>
      </c>
      <c r="AB6949" s="5">
        <v>0</v>
      </c>
      <c r="AC6949" s="5">
        <v>0</v>
      </c>
      <c r="AD6949" s="5">
        <v>0</v>
      </c>
      <c r="AE6949" s="2">
        <v>2</v>
      </c>
      <c r="AF6949" s="2">
        <v>0</v>
      </c>
      <c r="AG6949" s="2">
        <v>0</v>
      </c>
      <c r="AH6949" s="2">
        <v>0</v>
      </c>
      <c r="AI6949" s="2">
        <v>0</v>
      </c>
      <c r="AJ6949" s="2">
        <v>1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 t="s">
        <v>4</v>
      </c>
      <c r="AT6949" s="2" t="s">
        <v>4</v>
      </c>
    </row>
    <row r="6950" spans="1:46" x14ac:dyDescent="0.2">
      <c r="A6950" s="2">
        <v>1653502</v>
      </c>
      <c r="B6950" s="2">
        <v>844436</v>
      </c>
      <c r="C6950" s="7">
        <v>20.597423087015699</v>
      </c>
      <c r="D6950" s="7">
        <v>38.117852583858699</v>
      </c>
      <c r="E6950" s="19" t="s">
        <v>7134</v>
      </c>
      <c r="F6950" s="46">
        <f>INDEX(Δεδομένα!$P:$P,MATCH('2021'!E6950,Δεδομένα!$O:$O,0))</f>
        <v>234</v>
      </c>
      <c r="G6950" s="49" t="s">
        <v>7135</v>
      </c>
      <c r="H6950" s="51" t="str">
        <f>INDEX(Δεδομένα!B$1:B$51,MATCH('2021'!G6950,Δεδομένα!A$1:A$51,0))</f>
        <v>ΙΟΝΙΩΝ ΝΗΣΩΝ</v>
      </c>
      <c r="I6950" s="53">
        <f>INDEX(Δεδομένα!E$1:E$13,MATCH('2021'!H6950,Δεδομένα!D$1:D$13,0))</f>
        <v>13</v>
      </c>
      <c r="J6950" s="4">
        <v>44296</v>
      </c>
      <c r="K6950" s="3" t="s">
        <v>959</v>
      </c>
      <c r="L6950" s="17" t="str">
        <f t="shared" si="572"/>
        <v>10/04/2021 15:07</v>
      </c>
      <c r="M6950" s="4">
        <v>44296</v>
      </c>
      <c r="N6950" s="3" t="s">
        <v>970</v>
      </c>
      <c r="O6950" s="17" t="str">
        <f t="shared" si="573"/>
        <v>10/04/2021 17:29</v>
      </c>
      <c r="P6950" s="24">
        <f t="shared" si="574"/>
        <v>9.8611111112404615E-2</v>
      </c>
      <c r="Q6950" s="28">
        <v>0</v>
      </c>
      <c r="R6950" s="27">
        <f t="shared" si="575"/>
        <v>142.00000000186265</v>
      </c>
      <c r="S6950" s="3" t="s">
        <v>4</v>
      </c>
      <c r="T6950" s="3" t="s">
        <v>7136</v>
      </c>
      <c r="U6950" s="3" t="s">
        <v>4</v>
      </c>
      <c r="V6950" s="3" t="s">
        <v>4316</v>
      </c>
      <c r="W6950" s="5">
        <v>0</v>
      </c>
      <c r="X6950" s="5">
        <v>0</v>
      </c>
      <c r="Y6950" s="5">
        <v>0</v>
      </c>
      <c r="Z6950" s="5">
        <v>1</v>
      </c>
      <c r="AA6950" s="5">
        <v>0</v>
      </c>
      <c r="AB6950" s="5">
        <v>0</v>
      </c>
      <c r="AC6950" s="5">
        <v>0</v>
      </c>
      <c r="AD6950" s="5">
        <v>0</v>
      </c>
      <c r="AE6950" s="2">
        <v>2</v>
      </c>
      <c r="AF6950" s="2">
        <v>0</v>
      </c>
      <c r="AG6950" s="2">
        <v>0</v>
      </c>
      <c r="AH6950" s="2">
        <v>0</v>
      </c>
      <c r="AI6950" s="2">
        <v>0</v>
      </c>
      <c r="AJ6950" s="2">
        <v>1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 t="s">
        <v>4</v>
      </c>
      <c r="AT6950" s="2" t="s">
        <v>4</v>
      </c>
    </row>
    <row r="6951" spans="1:46" x14ac:dyDescent="0.2">
      <c r="A6951" s="2">
        <v>1653505</v>
      </c>
      <c r="B6951" s="2">
        <v>844479</v>
      </c>
      <c r="C6951" s="7">
        <v>20.623490438677401</v>
      </c>
      <c r="D6951" s="7">
        <v>38.120743123554298</v>
      </c>
      <c r="E6951" s="19" t="s">
        <v>7134</v>
      </c>
      <c r="F6951" s="46">
        <f>INDEX(Δεδομένα!$P:$P,MATCH('2021'!E6951,Δεδομένα!$O:$O,0))</f>
        <v>234</v>
      </c>
      <c r="G6951" s="49" t="s">
        <v>7135</v>
      </c>
      <c r="H6951" s="51" t="str">
        <f>INDEX(Δεδομένα!B$1:B$51,MATCH('2021'!G6951,Δεδομένα!A$1:A$51,0))</f>
        <v>ΙΟΝΙΩΝ ΝΗΣΩΝ</v>
      </c>
      <c r="I6951" s="53">
        <f>INDEX(Δεδομένα!E$1:E$13,MATCH('2021'!H6951,Δεδομένα!D$1:D$13,0))</f>
        <v>13</v>
      </c>
      <c r="J6951" s="4">
        <v>44296</v>
      </c>
      <c r="K6951" s="3" t="s">
        <v>1003</v>
      </c>
      <c r="L6951" s="17" t="str">
        <f t="shared" si="572"/>
        <v>10/04/2021 16:37</v>
      </c>
      <c r="M6951" s="4">
        <v>44296</v>
      </c>
      <c r="N6951" s="3" t="s">
        <v>267</v>
      </c>
      <c r="O6951" s="17" t="str">
        <f t="shared" si="573"/>
        <v>10/04/2021 17:30</v>
      </c>
      <c r="P6951" s="24">
        <f t="shared" si="574"/>
        <v>3.6805555551836733E-2</v>
      </c>
      <c r="Q6951" s="28">
        <v>0</v>
      </c>
      <c r="R6951" s="27">
        <f t="shared" si="575"/>
        <v>52.999999994644895</v>
      </c>
      <c r="S6951" s="3" t="s">
        <v>4</v>
      </c>
      <c r="T6951" s="3" t="s">
        <v>7136</v>
      </c>
      <c r="U6951" s="3" t="s">
        <v>4</v>
      </c>
      <c r="V6951" s="3" t="s">
        <v>7150</v>
      </c>
      <c r="W6951" s="5">
        <v>0</v>
      </c>
      <c r="X6951" s="5">
        <v>0.1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 s="2">
        <v>3</v>
      </c>
      <c r="AF6951" s="2">
        <v>0</v>
      </c>
      <c r="AG6951" s="2">
        <v>0</v>
      </c>
      <c r="AH6951" s="2">
        <v>0</v>
      </c>
      <c r="AI6951" s="2">
        <v>0</v>
      </c>
      <c r="AJ6951" s="2">
        <v>1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</row>
    <row r="6952" spans="1:46" x14ac:dyDescent="0.2">
      <c r="A6952" s="2">
        <v>1654246</v>
      </c>
      <c r="B6952" s="2">
        <v>845120</v>
      </c>
      <c r="C6952" s="7">
        <v>20.4851083693354</v>
      </c>
      <c r="D6952" s="7">
        <v>38.158848987315999</v>
      </c>
      <c r="E6952" s="19" t="s">
        <v>7134</v>
      </c>
      <c r="F6952" s="46">
        <f>INDEX(Δεδομένα!$P:$P,MATCH('2021'!E6952,Δεδομένα!$O:$O,0))</f>
        <v>234</v>
      </c>
      <c r="G6952" s="49" t="s">
        <v>7135</v>
      </c>
      <c r="H6952" s="51" t="str">
        <f>INDEX(Δεδομένα!B$1:B$51,MATCH('2021'!G6952,Δεδομένα!A$1:A$51,0))</f>
        <v>ΙΟΝΙΩΝ ΝΗΣΩΝ</v>
      </c>
      <c r="I6952" s="53">
        <f>INDEX(Δεδομένα!E$1:E$13,MATCH('2021'!H6952,Δεδομένα!D$1:D$13,0))</f>
        <v>13</v>
      </c>
      <c r="J6952" s="4">
        <v>44298</v>
      </c>
      <c r="K6952" s="3" t="s">
        <v>16</v>
      </c>
      <c r="L6952" s="17" t="str">
        <f t="shared" si="572"/>
        <v>12/04/2021 16:39</v>
      </c>
      <c r="M6952" s="4">
        <v>44298</v>
      </c>
      <c r="N6952" s="3" t="s">
        <v>949</v>
      </c>
      <c r="O6952" s="17" t="str">
        <f t="shared" si="573"/>
        <v>12/04/2021 18:21</v>
      </c>
      <c r="P6952" s="24">
        <f t="shared" si="574"/>
        <v>7.0833333331393078E-2</v>
      </c>
      <c r="Q6952" s="28">
        <v>0</v>
      </c>
      <c r="R6952" s="27">
        <f t="shared" si="575"/>
        <v>101.99999999720603</v>
      </c>
      <c r="S6952" s="3" t="s">
        <v>4</v>
      </c>
      <c r="T6952" s="3" t="s">
        <v>7136</v>
      </c>
      <c r="U6952" s="3" t="s">
        <v>4</v>
      </c>
      <c r="V6952" s="3" t="s">
        <v>7151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0.5</v>
      </c>
      <c r="AD6952" s="5">
        <v>0</v>
      </c>
      <c r="AE6952" s="2">
        <v>6</v>
      </c>
      <c r="AF6952" s="2">
        <v>0</v>
      </c>
      <c r="AG6952" s="2">
        <v>0</v>
      </c>
      <c r="AH6952" s="2">
        <v>0</v>
      </c>
      <c r="AI6952" s="2">
        <v>0</v>
      </c>
      <c r="AJ6952" s="2">
        <v>3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 t="s">
        <v>4</v>
      </c>
      <c r="AT6952" s="2" t="s">
        <v>4</v>
      </c>
    </row>
    <row r="6953" spans="1:46" x14ac:dyDescent="0.2">
      <c r="A6953" s="2">
        <v>1654956</v>
      </c>
      <c r="B6953" s="2">
        <v>845586</v>
      </c>
      <c r="C6953" s="7">
        <v>20.568056486572701</v>
      </c>
      <c r="D6953" s="7">
        <v>38.100178858399097</v>
      </c>
      <c r="E6953" s="19" t="s">
        <v>7134</v>
      </c>
      <c r="F6953" s="46">
        <f>INDEX(Δεδομένα!$P:$P,MATCH('2021'!E6953,Δεδομένα!$O:$O,0))</f>
        <v>234</v>
      </c>
      <c r="G6953" s="49" t="s">
        <v>7135</v>
      </c>
      <c r="H6953" s="51" t="str">
        <f>INDEX(Δεδομένα!B$1:B$51,MATCH('2021'!G6953,Δεδομένα!A$1:A$51,0))</f>
        <v>ΙΟΝΙΩΝ ΝΗΣΩΝ</v>
      </c>
      <c r="I6953" s="53">
        <f>INDEX(Δεδομένα!E$1:E$13,MATCH('2021'!H6953,Δεδομένα!D$1:D$13,0))</f>
        <v>13</v>
      </c>
      <c r="J6953" s="4">
        <v>44300</v>
      </c>
      <c r="K6953" s="3" t="s">
        <v>3650</v>
      </c>
      <c r="L6953" s="17" t="str">
        <f t="shared" si="572"/>
        <v>14/04/2021 13:12</v>
      </c>
      <c r="M6953" s="4">
        <v>44300</v>
      </c>
      <c r="N6953" s="3" t="s">
        <v>671</v>
      </c>
      <c r="O6953" s="17" t="str">
        <f t="shared" si="573"/>
        <v>14/04/2021 14:36</v>
      </c>
      <c r="P6953" s="24">
        <f t="shared" si="574"/>
        <v>5.8333333327027503E-2</v>
      </c>
      <c r="Q6953" s="28">
        <v>0</v>
      </c>
      <c r="R6953" s="27">
        <f t="shared" si="575"/>
        <v>83.999999990919605</v>
      </c>
      <c r="S6953" s="3" t="s">
        <v>4</v>
      </c>
      <c r="T6953" s="3" t="s">
        <v>7136</v>
      </c>
      <c r="U6953" s="3" t="s">
        <v>4</v>
      </c>
      <c r="V6953" s="3" t="s">
        <v>7152</v>
      </c>
      <c r="W6953" s="5">
        <v>0</v>
      </c>
      <c r="X6953" s="5">
        <v>0.05</v>
      </c>
      <c r="Y6953" s="5">
        <v>0</v>
      </c>
      <c r="Z6953" s="5">
        <v>1</v>
      </c>
      <c r="AA6953" s="5">
        <v>0</v>
      </c>
      <c r="AB6953" s="5">
        <v>0</v>
      </c>
      <c r="AC6953" s="5">
        <v>0</v>
      </c>
      <c r="AD6953" s="5">
        <v>0</v>
      </c>
      <c r="AE6953" s="2">
        <v>6</v>
      </c>
      <c r="AF6953" s="2">
        <v>0</v>
      </c>
      <c r="AG6953" s="2">
        <v>0</v>
      </c>
      <c r="AH6953" s="2">
        <v>0</v>
      </c>
      <c r="AI6953" s="2">
        <v>0</v>
      </c>
      <c r="AJ6953" s="2">
        <v>3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 t="s">
        <v>4</v>
      </c>
      <c r="AT6953" s="2" t="s">
        <v>4</v>
      </c>
    </row>
    <row r="6954" spans="1:46" x14ac:dyDescent="0.2">
      <c r="A6954" s="2">
        <v>1655280</v>
      </c>
      <c r="B6954" s="2">
        <v>845893</v>
      </c>
      <c r="C6954" s="7">
        <v>20.4856272042779</v>
      </c>
      <c r="D6954" s="7">
        <v>38.300545573490197</v>
      </c>
      <c r="E6954" s="19" t="s">
        <v>7134</v>
      </c>
      <c r="F6954" s="46">
        <f>INDEX(Δεδομένα!$P:$P,MATCH('2021'!E6954,Δεδομένα!$O:$O,0))</f>
        <v>234</v>
      </c>
      <c r="G6954" s="49" t="s">
        <v>7135</v>
      </c>
      <c r="H6954" s="51" t="str">
        <f>INDEX(Δεδομένα!B$1:B$51,MATCH('2021'!G6954,Δεδομένα!A$1:A$51,0))</f>
        <v>ΙΟΝΙΩΝ ΝΗΣΩΝ</v>
      </c>
      <c r="I6954" s="53">
        <f>INDEX(Δεδομένα!E$1:E$13,MATCH('2021'!H6954,Δεδομένα!D$1:D$13,0))</f>
        <v>13</v>
      </c>
      <c r="J6954" s="4">
        <v>44301</v>
      </c>
      <c r="K6954" s="3" t="s">
        <v>854</v>
      </c>
      <c r="L6954" s="17" t="str">
        <f t="shared" si="572"/>
        <v>15/04/2021 12:50</v>
      </c>
      <c r="M6954" s="4">
        <v>44301</v>
      </c>
      <c r="N6954" s="3" t="s">
        <v>498</v>
      </c>
      <c r="O6954" s="17" t="str">
        <f t="shared" si="573"/>
        <v>15/04/2021 13:35</v>
      </c>
      <c r="P6954" s="24">
        <f t="shared" si="574"/>
        <v>3.125E-2</v>
      </c>
      <c r="Q6954" s="28">
        <v>0</v>
      </c>
      <c r="R6954" s="27">
        <f t="shared" si="575"/>
        <v>45</v>
      </c>
      <c r="S6954" s="3" t="s">
        <v>4</v>
      </c>
      <c r="T6954" s="3" t="s">
        <v>7136</v>
      </c>
      <c r="U6954" s="3" t="s">
        <v>4</v>
      </c>
      <c r="V6954" s="3" t="s">
        <v>7153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0.1</v>
      </c>
      <c r="AC6954" s="5">
        <v>0.15</v>
      </c>
      <c r="AD6954" s="5">
        <v>0</v>
      </c>
      <c r="AE6954" s="2">
        <v>2</v>
      </c>
      <c r="AF6954" s="2">
        <v>0</v>
      </c>
      <c r="AG6954" s="2">
        <v>0</v>
      </c>
      <c r="AH6954" s="2">
        <v>0</v>
      </c>
      <c r="AI6954" s="2">
        <v>0</v>
      </c>
      <c r="AJ6954" s="2">
        <v>1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 t="s">
        <v>4</v>
      </c>
      <c r="AT6954" s="2" t="s">
        <v>4</v>
      </c>
    </row>
    <row r="6955" spans="1:46" x14ac:dyDescent="0.2">
      <c r="A6955" s="2">
        <v>1655291</v>
      </c>
      <c r="B6955" s="2">
        <v>846019</v>
      </c>
      <c r="C6955" s="7">
        <v>20.564661638826401</v>
      </c>
      <c r="D6955" s="7">
        <v>38.097366715067103</v>
      </c>
      <c r="E6955" s="19" t="s">
        <v>7134</v>
      </c>
      <c r="F6955" s="46">
        <f>INDEX(Δεδομένα!$P:$P,MATCH('2021'!E6955,Δεδομένα!$O:$O,0))</f>
        <v>234</v>
      </c>
      <c r="G6955" s="49" t="s">
        <v>7135</v>
      </c>
      <c r="H6955" s="51" t="str">
        <f>INDEX(Δεδομένα!B$1:B$51,MATCH('2021'!G6955,Δεδομένα!A$1:A$51,0))</f>
        <v>ΙΟΝΙΩΝ ΝΗΣΩΝ</v>
      </c>
      <c r="I6955" s="53">
        <f>INDEX(Δεδομένα!E$1:E$13,MATCH('2021'!H6955,Δεδομένα!D$1:D$13,0))</f>
        <v>13</v>
      </c>
      <c r="J6955" s="4">
        <v>44301</v>
      </c>
      <c r="K6955" s="3" t="s">
        <v>968</v>
      </c>
      <c r="L6955" s="17" t="str">
        <f t="shared" si="572"/>
        <v>15/04/2021 19:14</v>
      </c>
      <c r="M6955" s="4">
        <v>44301</v>
      </c>
      <c r="N6955" s="3" t="s">
        <v>85</v>
      </c>
      <c r="O6955" s="17" t="str">
        <f t="shared" si="573"/>
        <v>15/04/2021 21:48</v>
      </c>
      <c r="P6955" s="24">
        <f t="shared" si="574"/>
        <v>0.10694444444379769</v>
      </c>
      <c r="Q6955" s="28">
        <v>0</v>
      </c>
      <c r="R6955" s="27">
        <f t="shared" si="575"/>
        <v>153.99999999906868</v>
      </c>
      <c r="S6955" s="3" t="s">
        <v>4</v>
      </c>
      <c r="T6955" s="3" t="s">
        <v>7136</v>
      </c>
      <c r="U6955" s="3" t="s">
        <v>4</v>
      </c>
      <c r="V6955" s="3" t="s">
        <v>7154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0.4</v>
      </c>
      <c r="AD6955" s="5">
        <v>0</v>
      </c>
      <c r="AE6955" s="2">
        <v>4</v>
      </c>
      <c r="AF6955" s="2">
        <v>0</v>
      </c>
      <c r="AG6955" s="2">
        <v>0</v>
      </c>
      <c r="AH6955" s="2">
        <v>0</v>
      </c>
      <c r="AI6955" s="2">
        <v>0</v>
      </c>
      <c r="AJ6955" s="2">
        <v>2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 t="s">
        <v>4</v>
      </c>
      <c r="AT6955" s="2" t="s">
        <v>4</v>
      </c>
    </row>
    <row r="6956" spans="1:46" x14ac:dyDescent="0.2">
      <c r="A6956" s="2">
        <v>1655742</v>
      </c>
      <c r="B6956" s="2">
        <v>846456</v>
      </c>
      <c r="C6956" s="7">
        <v>20.566157239681701</v>
      </c>
      <c r="D6956" s="7">
        <v>38.1114276659208</v>
      </c>
      <c r="E6956" s="19" t="s">
        <v>7134</v>
      </c>
      <c r="F6956" s="46">
        <f>INDEX(Δεδομένα!$P:$P,MATCH('2021'!E6956,Δεδομένα!$O:$O,0))</f>
        <v>234</v>
      </c>
      <c r="G6956" s="49" t="s">
        <v>7135</v>
      </c>
      <c r="H6956" s="51" t="str">
        <f>INDEX(Δεδομένα!B$1:B$51,MATCH('2021'!G6956,Δεδομένα!A$1:A$51,0))</f>
        <v>ΙΟΝΙΩΝ ΝΗΣΩΝ</v>
      </c>
      <c r="I6956" s="53">
        <f>INDEX(Δεδομένα!E$1:E$13,MATCH('2021'!H6956,Δεδομένα!D$1:D$13,0))</f>
        <v>13</v>
      </c>
      <c r="J6956" s="4">
        <v>44303</v>
      </c>
      <c r="K6956" s="3" t="s">
        <v>486</v>
      </c>
      <c r="L6956" s="17" t="str">
        <f t="shared" si="572"/>
        <v>17/04/2021 13:45</v>
      </c>
      <c r="M6956" s="4">
        <v>44303</v>
      </c>
      <c r="N6956" s="3" t="s">
        <v>17</v>
      </c>
      <c r="O6956" s="17" t="str">
        <f t="shared" si="573"/>
        <v>17/04/2021 18:00</v>
      </c>
      <c r="P6956" s="24">
        <f t="shared" si="574"/>
        <v>0.17708333333575865</v>
      </c>
      <c r="Q6956" s="28">
        <v>0</v>
      </c>
      <c r="R6956" s="27">
        <f t="shared" si="575"/>
        <v>255.00000000349246</v>
      </c>
      <c r="S6956" s="3" t="s">
        <v>4</v>
      </c>
      <c r="T6956" s="3" t="s">
        <v>7136</v>
      </c>
      <c r="U6956" s="3" t="s">
        <v>4</v>
      </c>
      <c r="V6956" s="3" t="s">
        <v>7155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0.01</v>
      </c>
      <c r="AC6956" s="5">
        <v>0</v>
      </c>
      <c r="AD6956" s="5">
        <v>0</v>
      </c>
      <c r="AE6956" s="2">
        <v>3</v>
      </c>
      <c r="AF6956" s="2">
        <v>0</v>
      </c>
      <c r="AG6956" s="2">
        <v>0</v>
      </c>
      <c r="AH6956" s="2">
        <v>0</v>
      </c>
      <c r="AI6956" s="2">
        <v>0</v>
      </c>
      <c r="AJ6956" s="2">
        <v>1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 t="s">
        <v>4</v>
      </c>
      <c r="AT6956" s="2" t="s">
        <v>4</v>
      </c>
    </row>
    <row r="6957" spans="1:46" x14ac:dyDescent="0.2">
      <c r="A6957" s="2">
        <v>1655750</v>
      </c>
      <c r="B6957" s="2">
        <v>846693</v>
      </c>
      <c r="C6957" s="7">
        <v>20.5526912214977</v>
      </c>
      <c r="D6957" s="7">
        <v>38.164048569202798</v>
      </c>
      <c r="E6957" s="19" t="s">
        <v>7134</v>
      </c>
      <c r="F6957" s="46">
        <f>INDEX(Δεδομένα!$P:$P,MATCH('2021'!E6957,Δεδομένα!$O:$O,0))</f>
        <v>234</v>
      </c>
      <c r="G6957" s="49" t="s">
        <v>7135</v>
      </c>
      <c r="H6957" s="51" t="str">
        <f>INDEX(Δεδομένα!B$1:B$51,MATCH('2021'!G6957,Δεδομένα!A$1:A$51,0))</f>
        <v>ΙΟΝΙΩΝ ΝΗΣΩΝ</v>
      </c>
      <c r="I6957" s="53">
        <f>INDEX(Δεδομένα!E$1:E$13,MATCH('2021'!H6957,Δεδομένα!D$1:D$13,0))</f>
        <v>13</v>
      </c>
      <c r="J6957" s="4">
        <v>44304</v>
      </c>
      <c r="K6957" s="3" t="s">
        <v>241</v>
      </c>
      <c r="L6957" s="17" t="str">
        <f t="shared" si="572"/>
        <v>18/04/2021 13:15</v>
      </c>
      <c r="M6957" s="4">
        <v>44304</v>
      </c>
      <c r="N6957" s="3" t="s">
        <v>385</v>
      </c>
      <c r="O6957" s="17" t="str">
        <f t="shared" si="573"/>
        <v>18/04/2021 14:00</v>
      </c>
      <c r="P6957" s="24">
        <f t="shared" si="574"/>
        <v>3.125E-2</v>
      </c>
      <c r="Q6957" s="28">
        <v>0</v>
      </c>
      <c r="R6957" s="27">
        <f t="shared" si="575"/>
        <v>45</v>
      </c>
      <c r="S6957" s="3" t="s">
        <v>4</v>
      </c>
      <c r="T6957" s="3" t="s">
        <v>7136</v>
      </c>
      <c r="U6957" s="3" t="s">
        <v>4</v>
      </c>
      <c r="V6957" s="3" t="s">
        <v>7156</v>
      </c>
      <c r="W6957" s="5">
        <v>0</v>
      </c>
      <c r="X6957" s="5">
        <v>0</v>
      </c>
      <c r="Y6957" s="5">
        <v>0</v>
      </c>
      <c r="Z6957" s="5">
        <v>0.2</v>
      </c>
      <c r="AA6957" s="5">
        <v>0</v>
      </c>
      <c r="AB6957" s="5">
        <v>0</v>
      </c>
      <c r="AC6957" s="5">
        <v>0</v>
      </c>
      <c r="AD6957" s="5">
        <v>0</v>
      </c>
      <c r="AE6957" s="2">
        <v>4</v>
      </c>
      <c r="AF6957" s="2">
        <v>0</v>
      </c>
      <c r="AG6957" s="2">
        <v>0</v>
      </c>
      <c r="AH6957" s="2">
        <v>0</v>
      </c>
      <c r="AI6957" s="2">
        <v>0</v>
      </c>
      <c r="AJ6957" s="2">
        <v>2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 t="s">
        <v>4</v>
      </c>
      <c r="AT6957" s="2" t="s">
        <v>4</v>
      </c>
    </row>
    <row r="6958" spans="1:46" x14ac:dyDescent="0.2">
      <c r="A6958" s="2">
        <v>1657445</v>
      </c>
      <c r="B6958" s="2">
        <v>848036</v>
      </c>
      <c r="C6958" s="7">
        <v>20.506772616084898</v>
      </c>
      <c r="D6958" s="7">
        <v>38.147456557913301</v>
      </c>
      <c r="E6958" s="19" t="s">
        <v>7134</v>
      </c>
      <c r="F6958" s="46">
        <f>INDEX(Δεδομένα!$P:$P,MATCH('2021'!E6958,Δεδομένα!$O:$O,0))</f>
        <v>234</v>
      </c>
      <c r="G6958" s="49" t="s">
        <v>7135</v>
      </c>
      <c r="H6958" s="51" t="str">
        <f>INDEX(Δεδομένα!B$1:B$51,MATCH('2021'!G6958,Δεδομένα!A$1:A$51,0))</f>
        <v>ΙΟΝΙΩΝ ΝΗΣΩΝ</v>
      </c>
      <c r="I6958" s="53">
        <f>INDEX(Δεδομένα!E$1:E$13,MATCH('2021'!H6958,Δεδομένα!D$1:D$13,0))</f>
        <v>13</v>
      </c>
      <c r="J6958" s="4">
        <v>44310</v>
      </c>
      <c r="K6958" s="3" t="s">
        <v>273</v>
      </c>
      <c r="L6958" s="17" t="str">
        <f t="shared" si="572"/>
        <v>24/04/2021 09:50</v>
      </c>
      <c r="M6958" s="4">
        <v>44310</v>
      </c>
      <c r="N6958" s="3" t="s">
        <v>4006</v>
      </c>
      <c r="O6958" s="17" t="str">
        <f t="shared" si="573"/>
        <v>24/04/2021 11:38</v>
      </c>
      <c r="P6958" s="24">
        <f t="shared" si="574"/>
        <v>7.5000000004365575E-2</v>
      </c>
      <c r="Q6958" s="28">
        <v>0</v>
      </c>
      <c r="R6958" s="27">
        <f t="shared" si="575"/>
        <v>108.00000000628643</v>
      </c>
      <c r="S6958" s="3" t="s">
        <v>4</v>
      </c>
      <c r="T6958" s="3" t="s">
        <v>7136</v>
      </c>
      <c r="U6958" s="3" t="s">
        <v>4</v>
      </c>
      <c r="V6958" s="3" t="s">
        <v>7157</v>
      </c>
      <c r="W6958" s="5">
        <v>0</v>
      </c>
      <c r="X6958" s="5">
        <v>0</v>
      </c>
      <c r="Y6958" s="5">
        <v>0</v>
      </c>
      <c r="Z6958" s="5">
        <v>0.5</v>
      </c>
      <c r="AA6958" s="5">
        <v>0</v>
      </c>
      <c r="AB6958" s="5">
        <v>0</v>
      </c>
      <c r="AC6958" s="5">
        <v>0</v>
      </c>
      <c r="AD6958" s="5">
        <v>0</v>
      </c>
      <c r="AE6958" s="2">
        <v>2</v>
      </c>
      <c r="AF6958" s="2">
        <v>0</v>
      </c>
      <c r="AG6958" s="2">
        <v>0</v>
      </c>
      <c r="AH6958" s="2">
        <v>0</v>
      </c>
      <c r="AI6958" s="2">
        <v>0</v>
      </c>
      <c r="AJ6958" s="2">
        <v>1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 t="s">
        <v>4</v>
      </c>
      <c r="AT6958" s="2" t="s">
        <v>4</v>
      </c>
    </row>
    <row r="6959" spans="1:46" x14ac:dyDescent="0.2">
      <c r="A6959" s="2">
        <v>1658090</v>
      </c>
      <c r="B6959" s="2">
        <v>848951</v>
      </c>
      <c r="C6959" s="7">
        <v>20.528478205604401</v>
      </c>
      <c r="D6959" s="7">
        <v>38.187656850603901</v>
      </c>
      <c r="E6959" s="19" t="s">
        <v>7134</v>
      </c>
      <c r="F6959" s="46">
        <f>INDEX(Δεδομένα!$P:$P,MATCH('2021'!E6959,Δεδομένα!$O:$O,0))</f>
        <v>234</v>
      </c>
      <c r="G6959" s="49" t="s">
        <v>7135</v>
      </c>
      <c r="H6959" s="51" t="str">
        <f>INDEX(Δεδομένα!B$1:B$51,MATCH('2021'!G6959,Δεδομένα!A$1:A$51,0))</f>
        <v>ΙΟΝΙΩΝ ΝΗΣΩΝ</v>
      </c>
      <c r="I6959" s="53">
        <f>INDEX(Δεδομένα!E$1:E$13,MATCH('2021'!H6959,Δεδομένα!D$1:D$13,0))</f>
        <v>13</v>
      </c>
      <c r="J6959" s="4">
        <v>44314</v>
      </c>
      <c r="K6959" s="3" t="s">
        <v>142</v>
      </c>
      <c r="L6959" s="17" t="str">
        <f t="shared" si="572"/>
        <v>28/04/2021 13:49</v>
      </c>
      <c r="M6959" s="4">
        <v>44314</v>
      </c>
      <c r="N6959" s="3" t="s">
        <v>452</v>
      </c>
      <c r="O6959" s="17" t="str">
        <f t="shared" si="573"/>
        <v>28/04/2021 15:52</v>
      </c>
      <c r="P6959" s="24">
        <f t="shared" si="574"/>
        <v>8.5416666668606922E-2</v>
      </c>
      <c r="Q6959" s="28">
        <v>0</v>
      </c>
      <c r="R6959" s="27">
        <f t="shared" si="575"/>
        <v>123.00000000279397</v>
      </c>
      <c r="S6959" s="3" t="s">
        <v>4</v>
      </c>
      <c r="T6959" s="3" t="s">
        <v>7136</v>
      </c>
      <c r="U6959" s="3" t="s">
        <v>4</v>
      </c>
      <c r="V6959" s="3" t="s">
        <v>7158</v>
      </c>
      <c r="W6959" s="5">
        <v>0</v>
      </c>
      <c r="X6959" s="5">
        <v>0</v>
      </c>
      <c r="Y6959" s="5">
        <v>0</v>
      </c>
      <c r="Z6959" s="5">
        <v>0.01</v>
      </c>
      <c r="AA6959" s="5">
        <v>0</v>
      </c>
      <c r="AB6959" s="5">
        <v>0</v>
      </c>
      <c r="AC6959" s="5">
        <v>0</v>
      </c>
      <c r="AD6959" s="5">
        <v>0</v>
      </c>
      <c r="AE6959" s="2">
        <v>2</v>
      </c>
      <c r="AF6959" s="2">
        <v>0</v>
      </c>
      <c r="AG6959" s="2">
        <v>0</v>
      </c>
      <c r="AH6959" s="2">
        <v>0</v>
      </c>
      <c r="AI6959" s="2">
        <v>0</v>
      </c>
      <c r="AJ6959" s="2">
        <v>1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 t="s">
        <v>4</v>
      </c>
      <c r="AT6959" s="2" t="s">
        <v>4</v>
      </c>
    </row>
    <row r="6960" spans="1:46" x14ac:dyDescent="0.2">
      <c r="A6960" s="2">
        <v>1660096</v>
      </c>
      <c r="B6960" s="2">
        <v>851862</v>
      </c>
      <c r="C6960" s="7">
        <v>20.5250845420038</v>
      </c>
      <c r="D6960" s="7">
        <v>38.105267352528301</v>
      </c>
      <c r="E6960" s="19" t="s">
        <v>7134</v>
      </c>
      <c r="F6960" s="46">
        <f>INDEX(Δεδομένα!$P:$P,MATCH('2021'!E6960,Δεδομένα!$O:$O,0))</f>
        <v>234</v>
      </c>
      <c r="G6960" s="49" t="s">
        <v>7135</v>
      </c>
      <c r="H6960" s="51" t="str">
        <f>INDEX(Δεδομένα!B$1:B$51,MATCH('2021'!G6960,Δεδομένα!A$1:A$51,0))</f>
        <v>ΙΟΝΙΩΝ ΝΗΣΩΝ</v>
      </c>
      <c r="I6960" s="53">
        <f>INDEX(Δεδομένα!E$1:E$13,MATCH('2021'!H6960,Δεδομένα!D$1:D$13,0))</f>
        <v>13</v>
      </c>
      <c r="J6960" s="4">
        <v>44325</v>
      </c>
      <c r="K6960" s="3" t="s">
        <v>4006</v>
      </c>
      <c r="L6960" s="17" t="str">
        <f t="shared" si="572"/>
        <v>09/05/2021 11:38</v>
      </c>
      <c r="M6960" s="4">
        <v>44325</v>
      </c>
      <c r="N6960" s="3" t="s">
        <v>1500</v>
      </c>
      <c r="O6960" s="17" t="str">
        <f t="shared" si="573"/>
        <v>09/05/2021 11:58</v>
      </c>
      <c r="P6960" s="24">
        <f t="shared" si="574"/>
        <v>1.3888888890505768E-2</v>
      </c>
      <c r="Q6960" s="28">
        <v>0</v>
      </c>
      <c r="R6960" s="27">
        <f t="shared" si="575"/>
        <v>20.000000002328306</v>
      </c>
      <c r="S6960" s="3" t="s">
        <v>4</v>
      </c>
      <c r="T6960" s="3" t="s">
        <v>7136</v>
      </c>
      <c r="U6960" s="3" t="s">
        <v>4</v>
      </c>
      <c r="V6960" s="3" t="s">
        <v>7159</v>
      </c>
      <c r="W6960" s="5">
        <v>0</v>
      </c>
      <c r="X6960" s="5">
        <v>0</v>
      </c>
      <c r="Y6960" s="5">
        <v>0</v>
      </c>
      <c r="Z6960" s="5">
        <v>0.05</v>
      </c>
      <c r="AA6960" s="5">
        <v>0</v>
      </c>
      <c r="AB6960" s="5">
        <v>0</v>
      </c>
      <c r="AC6960" s="5">
        <v>0</v>
      </c>
      <c r="AD6960" s="5">
        <v>0</v>
      </c>
      <c r="AE6960" s="2">
        <v>2</v>
      </c>
      <c r="AF6960" s="2">
        <v>0</v>
      </c>
      <c r="AG6960" s="2">
        <v>0</v>
      </c>
      <c r="AH6960" s="2">
        <v>0</v>
      </c>
      <c r="AI6960" s="2">
        <v>0</v>
      </c>
      <c r="AJ6960" s="2">
        <v>1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 t="s">
        <v>4</v>
      </c>
      <c r="AT6960" s="2" t="s">
        <v>4</v>
      </c>
    </row>
    <row r="6961" spans="1:46" x14ac:dyDescent="0.2">
      <c r="A6961" s="2">
        <v>1662128</v>
      </c>
      <c r="B6961" s="2">
        <v>853446</v>
      </c>
      <c r="C6961" s="7">
        <v>20.511006509238399</v>
      </c>
      <c r="D6961" s="7">
        <v>38.147052987394297</v>
      </c>
      <c r="E6961" s="19" t="s">
        <v>7134</v>
      </c>
      <c r="F6961" s="46">
        <f>INDEX(Δεδομένα!$P:$P,MATCH('2021'!E6961,Δεδομένα!$O:$O,0))</f>
        <v>234</v>
      </c>
      <c r="G6961" s="49" t="s">
        <v>7135</v>
      </c>
      <c r="H6961" s="51" t="str">
        <f>INDEX(Δεδομένα!B$1:B$51,MATCH('2021'!G6961,Δεδομένα!A$1:A$51,0))</f>
        <v>ΙΟΝΙΩΝ ΝΗΣΩΝ</v>
      </c>
      <c r="I6961" s="53">
        <f>INDEX(Δεδομένα!E$1:E$13,MATCH('2021'!H6961,Δεδομένα!D$1:D$13,0))</f>
        <v>13</v>
      </c>
      <c r="J6961" s="4">
        <v>44331</v>
      </c>
      <c r="K6961" s="3" t="s">
        <v>443</v>
      </c>
      <c r="L6961" s="17" t="str">
        <f t="shared" si="572"/>
        <v>15/05/2021 22:40</v>
      </c>
      <c r="M6961" s="4">
        <v>44332</v>
      </c>
      <c r="N6961" s="3" t="s">
        <v>7160</v>
      </c>
      <c r="O6961" s="17" t="str">
        <f t="shared" si="573"/>
        <v>16/05/2021 00:08</v>
      </c>
      <c r="P6961" s="24">
        <f t="shared" si="574"/>
        <v>6.1111111113859806E-2</v>
      </c>
      <c r="Q6961" s="28">
        <v>0</v>
      </c>
      <c r="R6961" s="27">
        <f t="shared" si="575"/>
        <v>88.000000003958121</v>
      </c>
      <c r="S6961" s="3" t="s">
        <v>4</v>
      </c>
      <c r="T6961" s="3" t="s">
        <v>7136</v>
      </c>
      <c r="U6961" s="3" t="s">
        <v>4</v>
      </c>
      <c r="V6961" s="3" t="s">
        <v>7157</v>
      </c>
      <c r="W6961" s="5">
        <v>0</v>
      </c>
      <c r="X6961" s="5">
        <v>0.05</v>
      </c>
      <c r="Y6961" s="5">
        <v>0</v>
      </c>
      <c r="Z6961" s="5">
        <v>0</v>
      </c>
      <c r="AA6961" s="5">
        <v>0</v>
      </c>
      <c r="AB6961" s="5">
        <v>0</v>
      </c>
      <c r="AC6961" s="5">
        <v>0.1</v>
      </c>
      <c r="AD6961" s="5">
        <v>0</v>
      </c>
      <c r="AE6961" s="2">
        <v>6</v>
      </c>
      <c r="AF6961" s="2">
        <v>0</v>
      </c>
      <c r="AG6961" s="2">
        <v>0</v>
      </c>
      <c r="AH6961" s="2">
        <v>0</v>
      </c>
      <c r="AI6961" s="2">
        <v>0</v>
      </c>
      <c r="AJ6961" s="2">
        <v>2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 t="s">
        <v>4</v>
      </c>
      <c r="AT6961" s="2" t="s">
        <v>4</v>
      </c>
    </row>
    <row r="6962" spans="1:46" x14ac:dyDescent="0.2">
      <c r="A6962" s="2">
        <v>1662134</v>
      </c>
      <c r="B6962" s="2">
        <v>853624</v>
      </c>
      <c r="C6962" s="7">
        <v>20.510329546458699</v>
      </c>
      <c r="D6962" s="7">
        <v>38.146590066704803</v>
      </c>
      <c r="E6962" s="19" t="s">
        <v>7134</v>
      </c>
      <c r="F6962" s="46">
        <f>INDEX(Δεδομένα!$P:$P,MATCH('2021'!E6962,Δεδομένα!$O:$O,0))</f>
        <v>234</v>
      </c>
      <c r="G6962" s="49" t="s">
        <v>7135</v>
      </c>
      <c r="H6962" s="51" t="str">
        <f>INDEX(Δεδομένα!B$1:B$51,MATCH('2021'!G6962,Δεδομένα!A$1:A$51,0))</f>
        <v>ΙΟΝΙΩΝ ΝΗΣΩΝ</v>
      </c>
      <c r="I6962" s="53">
        <f>INDEX(Δεδομένα!E$1:E$13,MATCH('2021'!H6962,Δεδομένα!D$1:D$13,0))</f>
        <v>13</v>
      </c>
      <c r="J6962" s="4">
        <v>44332</v>
      </c>
      <c r="K6962" s="3" t="s">
        <v>261</v>
      </c>
      <c r="L6962" s="17" t="str">
        <f t="shared" si="572"/>
        <v>16/05/2021 18:25</v>
      </c>
      <c r="M6962" s="4">
        <v>44332</v>
      </c>
      <c r="N6962" s="3" t="s">
        <v>256</v>
      </c>
      <c r="O6962" s="17" t="str">
        <f t="shared" si="573"/>
        <v>16/05/2021 20:15</v>
      </c>
      <c r="P6962" s="24">
        <f t="shared" si="574"/>
        <v>7.6388888890505768E-2</v>
      </c>
      <c r="Q6962" s="28">
        <v>0</v>
      </c>
      <c r="R6962" s="27">
        <f t="shared" si="575"/>
        <v>110.00000000232831</v>
      </c>
      <c r="S6962" s="3" t="s">
        <v>4</v>
      </c>
      <c r="T6962" s="3" t="s">
        <v>7136</v>
      </c>
      <c r="U6962" s="3" t="s">
        <v>4</v>
      </c>
      <c r="V6962" s="3" t="s">
        <v>7157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0.5</v>
      </c>
      <c r="AD6962" s="5">
        <v>0</v>
      </c>
      <c r="AE6962" s="2">
        <v>2</v>
      </c>
      <c r="AF6962" s="2">
        <v>0</v>
      </c>
      <c r="AG6962" s="2">
        <v>0</v>
      </c>
      <c r="AH6962" s="2">
        <v>0</v>
      </c>
      <c r="AI6962" s="2">
        <v>0</v>
      </c>
      <c r="AJ6962" s="2">
        <v>1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2" t="s">
        <v>4</v>
      </c>
      <c r="AT6962" s="2" t="s">
        <v>4</v>
      </c>
    </row>
    <row r="6963" spans="1:46" x14ac:dyDescent="0.2">
      <c r="A6963" s="2">
        <v>1672745</v>
      </c>
      <c r="B6963" s="2">
        <v>864335</v>
      </c>
      <c r="C6963" s="8"/>
      <c r="D6963" s="2"/>
      <c r="E6963" s="19" t="s">
        <v>7134</v>
      </c>
      <c r="F6963" s="46">
        <f>INDEX(Δεδομένα!$P:$P,MATCH('2021'!E6963,Δεδομένα!$O:$O,0))</f>
        <v>234</v>
      </c>
      <c r="G6963" s="49" t="s">
        <v>7135</v>
      </c>
      <c r="H6963" s="51" t="str">
        <f>INDEX(Δεδομένα!B$1:B$51,MATCH('2021'!G6963,Δεδομένα!A$1:A$51,0))</f>
        <v>ΙΟΝΙΩΝ ΝΗΣΩΝ</v>
      </c>
      <c r="I6963" s="53">
        <f>INDEX(Δεδομένα!E$1:E$13,MATCH('2021'!H6963,Δεδομένα!D$1:D$13,0))</f>
        <v>13</v>
      </c>
      <c r="J6963" s="4">
        <v>44370</v>
      </c>
      <c r="K6963" s="3" t="s">
        <v>1485</v>
      </c>
      <c r="L6963" s="17" t="str">
        <f t="shared" si="572"/>
        <v>23/06/2021 20:44</v>
      </c>
      <c r="M6963" s="4">
        <v>44370</v>
      </c>
      <c r="N6963" s="3" t="s">
        <v>521</v>
      </c>
      <c r="O6963" s="17" t="str">
        <f t="shared" si="573"/>
        <v>23/06/2021 22:00</v>
      </c>
      <c r="P6963" s="24">
        <f t="shared" si="574"/>
        <v>5.2777777775190771E-2</v>
      </c>
      <c r="Q6963" s="28">
        <v>0</v>
      </c>
      <c r="R6963" s="27">
        <f t="shared" si="575"/>
        <v>75.99999999627471</v>
      </c>
      <c r="S6963" s="3" t="s">
        <v>4</v>
      </c>
      <c r="T6963" s="3" t="s">
        <v>7136</v>
      </c>
      <c r="U6963" s="3" t="s">
        <v>4</v>
      </c>
      <c r="V6963" s="3" t="s">
        <v>7162</v>
      </c>
      <c r="W6963" s="5">
        <v>0</v>
      </c>
      <c r="X6963" s="5">
        <v>0</v>
      </c>
      <c r="Y6963" s="5">
        <v>0</v>
      </c>
      <c r="Z6963" s="5">
        <v>0.1</v>
      </c>
      <c r="AA6963" s="5">
        <v>0</v>
      </c>
      <c r="AB6963" s="5">
        <v>0</v>
      </c>
      <c r="AC6963" s="5">
        <v>0</v>
      </c>
      <c r="AD6963" s="5">
        <v>0</v>
      </c>
      <c r="AE6963" s="2">
        <v>2</v>
      </c>
      <c r="AF6963" s="2">
        <v>0</v>
      </c>
      <c r="AG6963" s="2">
        <v>0</v>
      </c>
      <c r="AH6963" s="2">
        <v>0</v>
      </c>
      <c r="AI6963" s="2">
        <v>0</v>
      </c>
      <c r="AJ6963" s="2">
        <v>1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 t="s">
        <v>4</v>
      </c>
      <c r="AT6963" s="2" t="s">
        <v>4</v>
      </c>
    </row>
    <row r="6964" spans="1:46" x14ac:dyDescent="0.2">
      <c r="A6964" s="2">
        <v>1672759</v>
      </c>
      <c r="B6964" s="2">
        <v>864856</v>
      </c>
      <c r="C6964" s="7">
        <v>20.4890690566064</v>
      </c>
      <c r="D6964" s="7">
        <v>38.146928188895401</v>
      </c>
      <c r="E6964" s="19" t="s">
        <v>7134</v>
      </c>
      <c r="F6964" s="46">
        <f>INDEX(Δεδομένα!$P:$P,MATCH('2021'!E6964,Δεδομένα!$O:$O,0))</f>
        <v>234</v>
      </c>
      <c r="G6964" s="49" t="s">
        <v>7135</v>
      </c>
      <c r="H6964" s="51" t="str">
        <f>INDEX(Δεδομένα!B$1:B$51,MATCH('2021'!G6964,Δεδομένα!A$1:A$51,0))</f>
        <v>ΙΟΝΙΩΝ ΝΗΣΩΝ</v>
      </c>
      <c r="I6964" s="53">
        <f>INDEX(Δεδομένα!E$1:E$13,MATCH('2021'!H6964,Δεδομένα!D$1:D$13,0))</f>
        <v>13</v>
      </c>
      <c r="J6964" s="4">
        <v>44372</v>
      </c>
      <c r="K6964" s="3" t="s">
        <v>947</v>
      </c>
      <c r="L6964" s="17" t="str">
        <f t="shared" si="572"/>
        <v>25/06/2021 14:41</v>
      </c>
      <c r="M6964" s="4">
        <v>44373</v>
      </c>
      <c r="N6964" s="3" t="s">
        <v>816</v>
      </c>
      <c r="O6964" s="17" t="str">
        <f t="shared" si="573"/>
        <v>26/06/2021 01:00</v>
      </c>
      <c r="P6964" s="24">
        <f t="shared" si="574"/>
        <v>0.42986111110803904</v>
      </c>
      <c r="Q6964" s="28">
        <v>0</v>
      </c>
      <c r="R6964" s="27">
        <f t="shared" si="575"/>
        <v>618.99999999557622</v>
      </c>
      <c r="S6964" s="3" t="s">
        <v>4</v>
      </c>
      <c r="T6964" s="3" t="s">
        <v>7136</v>
      </c>
      <c r="U6964" s="3" t="s">
        <v>4</v>
      </c>
      <c r="V6964" s="3" t="s">
        <v>7151</v>
      </c>
      <c r="W6964" s="5">
        <v>0</v>
      </c>
      <c r="X6964" s="5">
        <v>10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2">
        <v>25</v>
      </c>
      <c r="AF6964" s="2">
        <v>0</v>
      </c>
      <c r="AG6964" s="2">
        <v>0</v>
      </c>
      <c r="AH6964" s="2">
        <v>0</v>
      </c>
      <c r="AI6964" s="2">
        <v>0</v>
      </c>
      <c r="AJ6964" s="2">
        <v>9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2</v>
      </c>
      <c r="AR6964" s="2">
        <v>0</v>
      </c>
      <c r="AS6964" s="2" t="s">
        <v>4</v>
      </c>
      <c r="AT6964" s="2" t="s">
        <v>4</v>
      </c>
    </row>
    <row r="6965" spans="1:46" x14ac:dyDescent="0.2">
      <c r="A6965" s="2">
        <v>1673609</v>
      </c>
      <c r="B6965" s="2">
        <v>865944</v>
      </c>
      <c r="C6965" s="7">
        <v>20.602025658317601</v>
      </c>
      <c r="D6965" s="7">
        <v>38.134661636026202</v>
      </c>
      <c r="E6965" s="19" t="s">
        <v>7134</v>
      </c>
      <c r="F6965" s="46">
        <f>INDEX(Δεδομένα!$P:$P,MATCH('2021'!E6965,Δεδομένα!$O:$O,0))</f>
        <v>234</v>
      </c>
      <c r="G6965" s="49" t="s">
        <v>7135</v>
      </c>
      <c r="H6965" s="51" t="str">
        <f>INDEX(Δεδομένα!B$1:B$51,MATCH('2021'!G6965,Δεδομένα!A$1:A$51,0))</f>
        <v>ΙΟΝΙΩΝ ΝΗΣΩΝ</v>
      </c>
      <c r="I6965" s="53">
        <f>INDEX(Δεδομένα!E$1:E$13,MATCH('2021'!H6965,Δεδομένα!D$1:D$13,0))</f>
        <v>13</v>
      </c>
      <c r="J6965" s="4">
        <v>44375</v>
      </c>
      <c r="K6965" s="3" t="s">
        <v>234</v>
      </c>
      <c r="L6965" s="17" t="str">
        <f t="shared" si="572"/>
        <v>28/06/2021 18:39</v>
      </c>
      <c r="M6965" s="4">
        <v>44375</v>
      </c>
      <c r="N6965" s="3" t="s">
        <v>3480</v>
      </c>
      <c r="O6965" s="17" t="str">
        <f t="shared" si="573"/>
        <v>28/06/2021 20:26</v>
      </c>
      <c r="P6965" s="24">
        <f t="shared" si="574"/>
        <v>7.4305555557657499E-2</v>
      </c>
      <c r="Q6965" s="28">
        <v>0</v>
      </c>
      <c r="R6965" s="27">
        <f t="shared" si="575"/>
        <v>107.0000000030268</v>
      </c>
      <c r="S6965" s="3" t="s">
        <v>4</v>
      </c>
      <c r="T6965" s="3" t="s">
        <v>7136</v>
      </c>
      <c r="U6965" s="3" t="s">
        <v>4</v>
      </c>
      <c r="V6965" s="3" t="s">
        <v>7149</v>
      </c>
      <c r="W6965" s="5">
        <v>0</v>
      </c>
      <c r="X6965" s="5">
        <v>0.05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2">
        <v>22</v>
      </c>
      <c r="AF6965" s="2">
        <v>0</v>
      </c>
      <c r="AG6965" s="2">
        <v>5</v>
      </c>
      <c r="AH6965" s="2">
        <v>0</v>
      </c>
      <c r="AI6965" s="2">
        <v>0</v>
      </c>
      <c r="AJ6965" s="2">
        <v>6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 t="s">
        <v>4</v>
      </c>
      <c r="AT6965" s="2" t="s">
        <v>4</v>
      </c>
    </row>
    <row r="6966" spans="1:46" x14ac:dyDescent="0.2">
      <c r="A6966" s="2">
        <v>1676151</v>
      </c>
      <c r="B6966" s="2">
        <v>868062</v>
      </c>
      <c r="C6966" s="7">
        <v>20.589455093154601</v>
      </c>
      <c r="D6966" s="7">
        <v>38.179355769852499</v>
      </c>
      <c r="E6966" s="19" t="s">
        <v>7134</v>
      </c>
      <c r="F6966" s="46">
        <f>INDEX(Δεδομένα!$P:$P,MATCH('2021'!E6966,Δεδομένα!$O:$O,0))</f>
        <v>234</v>
      </c>
      <c r="G6966" s="49" t="s">
        <v>7135</v>
      </c>
      <c r="H6966" s="51" t="str">
        <f>INDEX(Δεδομένα!B$1:B$51,MATCH('2021'!G6966,Δεδομένα!A$1:A$51,0))</f>
        <v>ΙΟΝΙΩΝ ΝΗΣΩΝ</v>
      </c>
      <c r="I6966" s="53">
        <f>INDEX(Δεδομένα!E$1:E$13,MATCH('2021'!H6966,Δεδομένα!D$1:D$13,0))</f>
        <v>13</v>
      </c>
      <c r="J6966" s="4">
        <v>44381</v>
      </c>
      <c r="K6966" s="3" t="s">
        <v>969</v>
      </c>
      <c r="L6966" s="17" t="str">
        <f t="shared" si="572"/>
        <v>04/07/2021 19:37</v>
      </c>
      <c r="M6966" s="4">
        <v>44381</v>
      </c>
      <c r="N6966" s="3" t="s">
        <v>318</v>
      </c>
      <c r="O6966" s="17" t="str">
        <f t="shared" si="573"/>
        <v>04/07/2021 20:47</v>
      </c>
      <c r="P6966" s="24">
        <f t="shared" si="574"/>
        <v>4.8611111109494232E-2</v>
      </c>
      <c r="Q6966" s="28">
        <v>0</v>
      </c>
      <c r="R6966" s="27">
        <f t="shared" si="575"/>
        <v>69.999999997671694</v>
      </c>
      <c r="S6966" s="3" t="s">
        <v>4</v>
      </c>
      <c r="T6966" s="3" t="s">
        <v>7136</v>
      </c>
      <c r="U6966" s="3" t="s">
        <v>4</v>
      </c>
      <c r="V6966" s="3" t="s">
        <v>7163</v>
      </c>
      <c r="W6966" s="5">
        <v>0</v>
      </c>
      <c r="X6966" s="5">
        <v>0</v>
      </c>
      <c r="Y6966" s="5">
        <v>0</v>
      </c>
      <c r="Z6966" s="5">
        <v>0.05</v>
      </c>
      <c r="AA6966" s="5">
        <v>0</v>
      </c>
      <c r="AB6966" s="5">
        <v>0</v>
      </c>
      <c r="AC6966" s="5">
        <v>0</v>
      </c>
      <c r="AD6966" s="5">
        <v>0</v>
      </c>
      <c r="AE6966" s="2">
        <v>3</v>
      </c>
      <c r="AF6966" s="2">
        <v>0</v>
      </c>
      <c r="AG6966" s="2">
        <v>0</v>
      </c>
      <c r="AH6966" s="2">
        <v>0</v>
      </c>
      <c r="AI6966" s="2">
        <v>0</v>
      </c>
      <c r="AJ6966" s="2">
        <v>1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2</v>
      </c>
      <c r="AR6966" s="2">
        <v>0</v>
      </c>
      <c r="AS6966" s="2">
        <v>0</v>
      </c>
      <c r="AT6966" s="2">
        <v>0</v>
      </c>
    </row>
    <row r="6967" spans="1:46" x14ac:dyDescent="0.2">
      <c r="A6967" s="2">
        <v>1683566</v>
      </c>
      <c r="B6967" s="2">
        <v>874320</v>
      </c>
      <c r="D6967" s="2"/>
      <c r="E6967" s="19" t="s">
        <v>7134</v>
      </c>
      <c r="F6967" s="46">
        <f>INDEX(Δεδομένα!$P:$P,MATCH('2021'!E6967,Δεδομένα!$O:$O,0))</f>
        <v>234</v>
      </c>
      <c r="G6967" s="49" t="s">
        <v>7135</v>
      </c>
      <c r="H6967" s="51" t="str">
        <f>INDEX(Δεδομένα!B$1:B$51,MATCH('2021'!G6967,Δεδομένα!A$1:A$51,0))</f>
        <v>ΙΟΝΙΩΝ ΝΗΣΩΝ</v>
      </c>
      <c r="I6967" s="53">
        <f>INDEX(Δεδομένα!E$1:E$13,MATCH('2021'!H6967,Δεδομένα!D$1:D$13,0))</f>
        <v>13</v>
      </c>
      <c r="J6967" s="4">
        <v>44402</v>
      </c>
      <c r="K6967" s="3" t="s">
        <v>1013</v>
      </c>
      <c r="L6967" s="17" t="str">
        <f t="shared" ref="L6967:L7017" si="576">_xlfn.CONCAT(TEXT(J6967,"ηη/μμ/εεε")," ",TEXT(K6967,"ωω:λλ"))</f>
        <v>25/07/2021 11:22</v>
      </c>
      <c r="M6967" s="4">
        <v>44402</v>
      </c>
      <c r="N6967" s="3" t="s">
        <v>854</v>
      </c>
      <c r="O6967" s="17" t="str">
        <f t="shared" ref="O6967:O7017" si="577">_xlfn.CONCAT(TEXT(M6967,"ηη/μμ/εεε")," ",TEXT(N6967,"ωω:λλ"))</f>
        <v>25/07/2021 12:50</v>
      </c>
      <c r="P6967" s="24">
        <f t="shared" ref="P6967:P7017" si="578">O6967-L6967</f>
        <v>6.1111111106583849E-2</v>
      </c>
      <c r="Q6967" s="28">
        <v>0</v>
      </c>
      <c r="R6967" s="27">
        <f t="shared" ref="R6967:R7017" si="579">P6967*(24*60)</f>
        <v>87.999999993480742</v>
      </c>
      <c r="S6967" s="3" t="s">
        <v>4</v>
      </c>
      <c r="T6967" s="3" t="s">
        <v>7136</v>
      </c>
      <c r="U6967" s="3" t="s">
        <v>4</v>
      </c>
      <c r="V6967" s="3" t="s">
        <v>7155</v>
      </c>
      <c r="W6967" s="5">
        <v>0</v>
      </c>
      <c r="X6967" s="5">
        <v>0</v>
      </c>
      <c r="Y6967" s="5">
        <v>0</v>
      </c>
      <c r="Z6967" s="5">
        <v>0.01</v>
      </c>
      <c r="AA6967" s="5">
        <v>0</v>
      </c>
      <c r="AB6967" s="5">
        <v>0</v>
      </c>
      <c r="AC6967" s="5">
        <v>0</v>
      </c>
      <c r="AD6967" s="5">
        <v>0</v>
      </c>
      <c r="AE6967" s="2">
        <v>2</v>
      </c>
      <c r="AF6967" s="2">
        <v>0</v>
      </c>
      <c r="AG6967" s="2">
        <v>0</v>
      </c>
      <c r="AH6967" s="2">
        <v>0</v>
      </c>
      <c r="AI6967" s="2">
        <v>0</v>
      </c>
      <c r="AJ6967" s="2">
        <v>1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2">
        <v>0</v>
      </c>
      <c r="AT6967" s="2">
        <v>0</v>
      </c>
    </row>
    <row r="6968" spans="1:46" x14ac:dyDescent="0.2">
      <c r="A6968" s="2">
        <v>1686293</v>
      </c>
      <c r="B6968" s="2">
        <v>881025</v>
      </c>
      <c r="C6968" s="7">
        <v>20.465661684025299</v>
      </c>
      <c r="D6968" s="7">
        <v>38.251425351853896</v>
      </c>
      <c r="E6968" s="19" t="s">
        <v>7134</v>
      </c>
      <c r="F6968" s="46">
        <f>INDEX(Δεδομένα!$P:$P,MATCH('2021'!E6968,Δεδομένα!$O:$O,0))</f>
        <v>234</v>
      </c>
      <c r="G6968" s="49" t="s">
        <v>7135</v>
      </c>
      <c r="H6968" s="51" t="str">
        <f>INDEX(Δεδομένα!B$1:B$51,MATCH('2021'!G6968,Δεδομένα!A$1:A$51,0))</f>
        <v>ΙΟΝΙΩΝ ΝΗΣΩΝ</v>
      </c>
      <c r="I6968" s="53">
        <f>INDEX(Δεδομένα!E$1:E$13,MATCH('2021'!H6968,Δεδομένα!D$1:D$13,0))</f>
        <v>13</v>
      </c>
      <c r="J6968" s="4">
        <v>44417</v>
      </c>
      <c r="K6968" s="3" t="s">
        <v>394</v>
      </c>
      <c r="L6968" s="17" t="str">
        <f t="shared" si="576"/>
        <v>09/08/2021 14:12</v>
      </c>
      <c r="M6968" s="4">
        <v>44417</v>
      </c>
      <c r="N6968" s="3" t="s">
        <v>989</v>
      </c>
      <c r="O6968" s="17" t="str">
        <f t="shared" si="577"/>
        <v>09/08/2021 21:40</v>
      </c>
      <c r="P6968" s="24">
        <f t="shared" si="578"/>
        <v>0.31111111111385981</v>
      </c>
      <c r="Q6968" s="28">
        <v>0</v>
      </c>
      <c r="R6968" s="27">
        <f t="shared" si="579"/>
        <v>448.00000000395812</v>
      </c>
      <c r="S6968" s="3" t="s">
        <v>4</v>
      </c>
      <c r="T6968" s="3" t="s">
        <v>7136</v>
      </c>
      <c r="U6968" s="3" t="s">
        <v>4</v>
      </c>
      <c r="V6968" s="3" t="s">
        <v>7165</v>
      </c>
      <c r="W6968" s="5">
        <v>0</v>
      </c>
      <c r="X6968" s="5">
        <v>0.3</v>
      </c>
      <c r="Y6968" s="5">
        <v>0</v>
      </c>
      <c r="Z6968" s="5">
        <v>0</v>
      </c>
      <c r="AA6968" s="5">
        <v>0</v>
      </c>
      <c r="AB6968" s="5">
        <v>0.2</v>
      </c>
      <c r="AC6968" s="5">
        <v>0</v>
      </c>
      <c r="AD6968" s="5">
        <v>0</v>
      </c>
      <c r="AE6968" s="2">
        <v>18</v>
      </c>
      <c r="AF6968" s="2">
        <v>0</v>
      </c>
      <c r="AG6968" s="2">
        <v>0</v>
      </c>
      <c r="AH6968" s="2">
        <v>0</v>
      </c>
      <c r="AI6968" s="2">
        <v>0</v>
      </c>
      <c r="AJ6968" s="2">
        <v>5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</row>
    <row r="6969" spans="1:46" x14ac:dyDescent="0.2">
      <c r="A6969" s="2">
        <v>1686612</v>
      </c>
      <c r="B6969" s="2">
        <v>882283</v>
      </c>
      <c r="C6969" s="7">
        <v>20.536180308404798</v>
      </c>
      <c r="D6969" s="7">
        <v>38.115852459496402</v>
      </c>
      <c r="E6969" s="19" t="s">
        <v>7134</v>
      </c>
      <c r="F6969" s="46">
        <f>INDEX(Δεδομένα!$P:$P,MATCH('2021'!E6969,Δεδομένα!$O:$O,0))</f>
        <v>234</v>
      </c>
      <c r="G6969" s="49" t="s">
        <v>7135</v>
      </c>
      <c r="H6969" s="51" t="str">
        <f>INDEX(Δεδομένα!B$1:B$51,MATCH('2021'!G6969,Δεδομένα!A$1:A$51,0))</f>
        <v>ΙΟΝΙΩΝ ΝΗΣΩΝ</v>
      </c>
      <c r="I6969" s="53">
        <f>INDEX(Δεδομένα!E$1:E$13,MATCH('2021'!H6969,Δεδομένα!D$1:D$13,0))</f>
        <v>13</v>
      </c>
      <c r="J6969" s="4">
        <v>44420</v>
      </c>
      <c r="K6969" s="3" t="s">
        <v>590</v>
      </c>
      <c r="L6969" s="17" t="str">
        <f t="shared" si="576"/>
        <v>12/08/2021 15:25</v>
      </c>
      <c r="M6969" s="4">
        <v>44420</v>
      </c>
      <c r="N6969" s="3" t="s">
        <v>490</v>
      </c>
      <c r="O6969" s="17" t="str">
        <f t="shared" si="577"/>
        <v>12/08/2021 16:00</v>
      </c>
      <c r="P6969" s="24">
        <f t="shared" si="578"/>
        <v>2.4305555554747116E-2</v>
      </c>
      <c r="Q6969" s="28">
        <v>0</v>
      </c>
      <c r="R6969" s="27">
        <f t="shared" si="579"/>
        <v>34.999999998835847</v>
      </c>
      <c r="S6969" s="3" t="s">
        <v>4</v>
      </c>
      <c r="T6969" s="3" t="s">
        <v>7136</v>
      </c>
      <c r="U6969" s="3" t="s">
        <v>4</v>
      </c>
      <c r="V6969" s="3" t="s">
        <v>7166</v>
      </c>
      <c r="W6969" s="5">
        <v>0</v>
      </c>
      <c r="X6969" s="5">
        <v>0.02</v>
      </c>
      <c r="Y6969" s="5">
        <v>0</v>
      </c>
      <c r="Z6969" s="5">
        <v>0</v>
      </c>
      <c r="AA6969" s="5">
        <v>0</v>
      </c>
      <c r="AB6969" s="5">
        <v>0.01</v>
      </c>
      <c r="AC6969" s="5">
        <v>0</v>
      </c>
      <c r="AD6969" s="5">
        <v>0</v>
      </c>
      <c r="AE6969" s="2">
        <v>8</v>
      </c>
      <c r="AF6969" s="2">
        <v>0</v>
      </c>
      <c r="AG6969" s="2">
        <v>0</v>
      </c>
      <c r="AH6969" s="2">
        <v>0</v>
      </c>
      <c r="AI6969" s="2">
        <v>0</v>
      </c>
      <c r="AJ6969" s="2">
        <v>4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</row>
    <row r="6970" spans="1:46" x14ac:dyDescent="0.2">
      <c r="A6970" s="2">
        <v>1687730</v>
      </c>
      <c r="B6970" s="2">
        <v>881558</v>
      </c>
      <c r="D6970" s="2"/>
      <c r="E6970" s="19" t="s">
        <v>7134</v>
      </c>
      <c r="F6970" s="46">
        <f>INDEX(Δεδομένα!$P:$P,MATCH('2021'!E6970,Δεδομένα!$O:$O,0))</f>
        <v>234</v>
      </c>
      <c r="G6970" s="49" t="s">
        <v>7135</v>
      </c>
      <c r="H6970" s="51" t="str">
        <f>INDEX(Δεδομένα!B$1:B$51,MATCH('2021'!G6970,Δεδομένα!A$1:A$51,0))</f>
        <v>ΙΟΝΙΩΝ ΝΗΣΩΝ</v>
      </c>
      <c r="I6970" s="53">
        <f>INDEX(Δεδομένα!E$1:E$13,MATCH('2021'!H6970,Δεδομένα!D$1:D$13,0))</f>
        <v>13</v>
      </c>
      <c r="J6970" s="4">
        <v>44421</v>
      </c>
      <c r="K6970" s="3" t="s">
        <v>436</v>
      </c>
      <c r="L6970" s="17" t="str">
        <f t="shared" si="576"/>
        <v>13/08/2021 12:58</v>
      </c>
      <c r="M6970" s="4">
        <v>44422</v>
      </c>
      <c r="N6970" s="3" t="s">
        <v>1723</v>
      </c>
      <c r="O6970" s="17" t="str">
        <f t="shared" si="577"/>
        <v>14/08/2021 11:34</v>
      </c>
      <c r="P6970" s="24">
        <f t="shared" si="578"/>
        <v>0.94166666666569654</v>
      </c>
      <c r="Q6970" s="28">
        <v>0</v>
      </c>
      <c r="R6970" s="27">
        <f t="shared" si="579"/>
        <v>1355.999999998603</v>
      </c>
      <c r="S6970" s="3" t="s">
        <v>4</v>
      </c>
      <c r="T6970" s="3" t="s">
        <v>7136</v>
      </c>
      <c r="U6970" s="3" t="s">
        <v>4</v>
      </c>
      <c r="V6970" s="3" t="s">
        <v>7164</v>
      </c>
      <c r="W6970" s="5">
        <v>0</v>
      </c>
      <c r="X6970" s="5">
        <v>0</v>
      </c>
      <c r="Y6970" s="5">
        <v>0</v>
      </c>
      <c r="Z6970" s="5">
        <v>4</v>
      </c>
      <c r="AA6970" s="5">
        <v>0</v>
      </c>
      <c r="AB6970" s="5">
        <v>0</v>
      </c>
      <c r="AC6970" s="5">
        <v>0</v>
      </c>
      <c r="AD6970" s="5">
        <v>0</v>
      </c>
      <c r="AE6970" s="2">
        <v>25</v>
      </c>
      <c r="AF6970" s="2">
        <v>0</v>
      </c>
      <c r="AG6970" s="2">
        <v>0</v>
      </c>
      <c r="AH6970" s="2">
        <v>0</v>
      </c>
      <c r="AI6970" s="2">
        <v>0</v>
      </c>
      <c r="AJ6970" s="2">
        <v>11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2</v>
      </c>
      <c r="AR6970" s="2">
        <v>0</v>
      </c>
      <c r="AS6970" s="2">
        <v>0</v>
      </c>
      <c r="AT6970" s="2">
        <v>0</v>
      </c>
    </row>
    <row r="6971" spans="1:46" x14ac:dyDescent="0.2">
      <c r="A6971" s="2">
        <v>1688359</v>
      </c>
      <c r="B6971" s="2">
        <v>883835</v>
      </c>
      <c r="C6971" s="7">
        <v>20.555285822128901</v>
      </c>
      <c r="D6971" s="7">
        <v>38.154000661650201</v>
      </c>
      <c r="E6971" s="19" t="s">
        <v>7134</v>
      </c>
      <c r="F6971" s="46">
        <f>INDEX(Δεδομένα!$P:$P,MATCH('2021'!E6971,Δεδομένα!$O:$O,0))</f>
        <v>234</v>
      </c>
      <c r="G6971" s="49" t="s">
        <v>7135</v>
      </c>
      <c r="H6971" s="51" t="str">
        <f>INDEX(Δεδομένα!B$1:B$51,MATCH('2021'!G6971,Δεδομένα!A$1:A$51,0))</f>
        <v>ΙΟΝΙΩΝ ΝΗΣΩΝ</v>
      </c>
      <c r="I6971" s="53">
        <f>INDEX(Δεδομένα!E$1:E$13,MATCH('2021'!H6971,Δεδομένα!D$1:D$13,0))</f>
        <v>13</v>
      </c>
      <c r="J6971" s="4">
        <v>44425</v>
      </c>
      <c r="K6971" s="3" t="s">
        <v>503</v>
      </c>
      <c r="L6971" s="17" t="str">
        <f t="shared" si="576"/>
        <v>17/08/2021 20:18</v>
      </c>
      <c r="M6971" s="4">
        <v>44425</v>
      </c>
      <c r="N6971" s="3" t="s">
        <v>2063</v>
      </c>
      <c r="O6971" s="17" t="str">
        <f t="shared" si="577"/>
        <v>17/08/2021 21:56</v>
      </c>
      <c r="P6971" s="24">
        <f t="shared" si="578"/>
        <v>6.805555555911269E-2</v>
      </c>
      <c r="Q6971" s="28">
        <v>0</v>
      </c>
      <c r="R6971" s="27">
        <f t="shared" si="579"/>
        <v>98.000000005122274</v>
      </c>
      <c r="S6971" s="3" t="s">
        <v>4</v>
      </c>
      <c r="T6971" s="3" t="s">
        <v>7136</v>
      </c>
      <c r="U6971" s="3" t="s">
        <v>4</v>
      </c>
      <c r="V6971" s="3" t="s">
        <v>7167</v>
      </c>
      <c r="W6971" s="5">
        <v>0</v>
      </c>
      <c r="X6971" s="5">
        <v>0</v>
      </c>
      <c r="Y6971" s="5">
        <v>0</v>
      </c>
      <c r="Z6971" s="5">
        <v>0.02</v>
      </c>
      <c r="AA6971" s="5">
        <v>0</v>
      </c>
      <c r="AB6971" s="5">
        <v>0</v>
      </c>
      <c r="AC6971" s="5">
        <v>0</v>
      </c>
      <c r="AD6971" s="5">
        <v>0</v>
      </c>
      <c r="AE6971" s="2">
        <v>12</v>
      </c>
      <c r="AF6971" s="2">
        <v>0</v>
      </c>
      <c r="AG6971" s="2">
        <v>0</v>
      </c>
      <c r="AH6971" s="2">
        <v>0</v>
      </c>
      <c r="AI6971" s="2">
        <v>0</v>
      </c>
      <c r="AJ6971" s="2">
        <v>6</v>
      </c>
      <c r="AK6971" s="2">
        <v>0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</row>
    <row r="6972" spans="1:46" x14ac:dyDescent="0.2">
      <c r="A6972" s="2">
        <v>1688685</v>
      </c>
      <c r="B6972" s="2">
        <v>884007</v>
      </c>
      <c r="C6972" s="7">
        <v>20.5288766545908</v>
      </c>
      <c r="D6972" s="7">
        <v>38.145328378967399</v>
      </c>
      <c r="E6972" s="19" t="s">
        <v>7134</v>
      </c>
      <c r="F6972" s="46">
        <f>INDEX(Δεδομένα!$P:$P,MATCH('2021'!E6972,Δεδομένα!$O:$O,0))</f>
        <v>234</v>
      </c>
      <c r="G6972" s="49" t="s">
        <v>7135</v>
      </c>
      <c r="H6972" s="51" t="str">
        <f>INDEX(Δεδομένα!B$1:B$51,MATCH('2021'!G6972,Δεδομένα!A$1:A$51,0))</f>
        <v>ΙΟΝΙΩΝ ΝΗΣΩΝ</v>
      </c>
      <c r="I6972" s="53">
        <f>INDEX(Δεδομένα!E$1:E$13,MATCH('2021'!H6972,Δεδομένα!D$1:D$13,0))</f>
        <v>13</v>
      </c>
      <c r="J6972" s="4">
        <v>44426</v>
      </c>
      <c r="K6972" s="3" t="s">
        <v>365</v>
      </c>
      <c r="L6972" s="17" t="str">
        <f t="shared" si="576"/>
        <v>18/08/2021 13:50</v>
      </c>
      <c r="M6972" s="4">
        <v>44426</v>
      </c>
      <c r="N6972" s="3" t="s">
        <v>161</v>
      </c>
      <c r="O6972" s="17" t="str">
        <f t="shared" si="577"/>
        <v>18/08/2021 15:00</v>
      </c>
      <c r="P6972" s="24">
        <f t="shared" si="578"/>
        <v>4.8611111109494232E-2</v>
      </c>
      <c r="Q6972" s="28">
        <v>0</v>
      </c>
      <c r="R6972" s="27">
        <f t="shared" si="579"/>
        <v>69.999999997671694</v>
      </c>
      <c r="S6972" s="3" t="s">
        <v>4</v>
      </c>
      <c r="T6972" s="3" t="s">
        <v>7136</v>
      </c>
      <c r="U6972" s="3" t="s">
        <v>4</v>
      </c>
      <c r="V6972" s="3" t="s">
        <v>7168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0.15</v>
      </c>
      <c r="AC6972" s="5">
        <v>0</v>
      </c>
      <c r="AD6972" s="5">
        <v>0</v>
      </c>
      <c r="AE6972" s="2">
        <v>10</v>
      </c>
      <c r="AF6972" s="2">
        <v>0</v>
      </c>
      <c r="AG6972" s="2">
        <v>0</v>
      </c>
      <c r="AH6972" s="2">
        <v>0</v>
      </c>
      <c r="AI6972" s="2">
        <v>0</v>
      </c>
      <c r="AJ6972" s="2">
        <v>4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</row>
    <row r="6973" spans="1:46" x14ac:dyDescent="0.2">
      <c r="A6973" s="2">
        <v>1692906</v>
      </c>
      <c r="B6973" s="2">
        <v>887844</v>
      </c>
      <c r="C6973" s="7">
        <v>20.519373207564399</v>
      </c>
      <c r="D6973" s="7">
        <v>38.124858136887298</v>
      </c>
      <c r="E6973" s="19" t="s">
        <v>7134</v>
      </c>
      <c r="F6973" s="46">
        <f>INDEX(Δεδομένα!$P:$P,MATCH('2021'!E6973,Δεδομένα!$O:$O,0))</f>
        <v>234</v>
      </c>
      <c r="G6973" s="49" t="s">
        <v>7135</v>
      </c>
      <c r="H6973" s="51" t="str">
        <f>INDEX(Δεδομένα!B$1:B$51,MATCH('2021'!G6973,Δεδομένα!A$1:A$51,0))</f>
        <v>ΙΟΝΙΩΝ ΝΗΣΩΝ</v>
      </c>
      <c r="I6973" s="53">
        <f>INDEX(Δεδομένα!E$1:E$13,MATCH('2021'!H6973,Δεδομένα!D$1:D$13,0))</f>
        <v>13</v>
      </c>
      <c r="J6973" s="4">
        <v>44440</v>
      </c>
      <c r="K6973" s="3" t="s">
        <v>154</v>
      </c>
      <c r="L6973" s="17" t="str">
        <f t="shared" si="576"/>
        <v>01/09/2021 13:20</v>
      </c>
      <c r="M6973" s="4">
        <v>44441</v>
      </c>
      <c r="N6973" s="3" t="s">
        <v>486</v>
      </c>
      <c r="O6973" s="17" t="str">
        <f t="shared" si="577"/>
        <v>02/09/2021 13:45</v>
      </c>
      <c r="P6973" s="29">
        <f t="shared" si="578"/>
        <v>1.0173611111094942</v>
      </c>
      <c r="Q6973" s="30">
        <f>1*24</f>
        <v>24</v>
      </c>
      <c r="R6973" s="27">
        <f t="shared" si="579"/>
        <v>1464.9999999976717</v>
      </c>
      <c r="S6973" s="3" t="s">
        <v>4</v>
      </c>
      <c r="T6973" s="3" t="s">
        <v>7136</v>
      </c>
      <c r="U6973" s="3" t="s">
        <v>4</v>
      </c>
      <c r="V6973" s="3" t="s">
        <v>7138</v>
      </c>
      <c r="W6973" s="5">
        <v>0</v>
      </c>
      <c r="X6973" s="5">
        <v>3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2">
        <v>16</v>
      </c>
      <c r="AF6973" s="2">
        <v>0</v>
      </c>
      <c r="AG6973" s="2">
        <v>6</v>
      </c>
      <c r="AH6973" s="2">
        <v>0</v>
      </c>
      <c r="AI6973" s="2">
        <v>0</v>
      </c>
      <c r="AJ6973" s="2">
        <v>7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</row>
    <row r="6974" spans="1:46" x14ac:dyDescent="0.2">
      <c r="A6974" s="2">
        <v>1698607</v>
      </c>
      <c r="B6974" s="2">
        <v>893429</v>
      </c>
      <c r="C6974" s="7">
        <v>20.466600006094001</v>
      </c>
      <c r="D6974" s="7">
        <v>38.244346335196298</v>
      </c>
      <c r="E6974" s="19" t="s">
        <v>7134</v>
      </c>
      <c r="F6974" s="46">
        <f>INDEX(Δεδομένα!$P:$P,MATCH('2021'!E6974,Δεδομένα!$O:$O,0))</f>
        <v>234</v>
      </c>
      <c r="G6974" s="49" t="s">
        <v>7135</v>
      </c>
      <c r="H6974" s="51" t="str">
        <f>INDEX(Δεδομένα!B$1:B$51,MATCH('2021'!G6974,Δεδομένα!A$1:A$51,0))</f>
        <v>ΙΟΝΙΩΝ ΝΗΣΩΝ</v>
      </c>
      <c r="I6974" s="53">
        <f>INDEX(Δεδομένα!E$1:E$13,MATCH('2021'!H6974,Δεδομένα!D$1:D$13,0))</f>
        <v>13</v>
      </c>
      <c r="J6974" s="4">
        <v>44461</v>
      </c>
      <c r="K6974" s="3" t="s">
        <v>1581</v>
      </c>
      <c r="L6974" s="17" t="str">
        <f t="shared" si="576"/>
        <v>22/09/2021 22:20</v>
      </c>
      <c r="M6974" s="4">
        <v>44463</v>
      </c>
      <c r="N6974" s="3" t="s">
        <v>1499</v>
      </c>
      <c r="O6974" s="17" t="str">
        <f t="shared" si="577"/>
        <v>24/09/2021 08:00</v>
      </c>
      <c r="P6974" s="29">
        <f t="shared" si="578"/>
        <v>1.4027777777810115</v>
      </c>
      <c r="Q6974" s="30">
        <f>1*24</f>
        <v>24</v>
      </c>
      <c r="R6974" s="27">
        <f t="shared" si="579"/>
        <v>2020.0000000046566</v>
      </c>
      <c r="S6974" s="3" t="s">
        <v>4</v>
      </c>
      <c r="T6974" s="3" t="s">
        <v>7136</v>
      </c>
      <c r="U6974" s="3" t="s">
        <v>4</v>
      </c>
      <c r="V6974" s="3" t="s">
        <v>7161</v>
      </c>
      <c r="W6974" s="5">
        <v>0</v>
      </c>
      <c r="X6974" s="5">
        <v>12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2">
        <v>18</v>
      </c>
      <c r="AF6974" s="2">
        <v>0</v>
      </c>
      <c r="AG6974" s="2">
        <v>0</v>
      </c>
      <c r="AH6974" s="2">
        <v>0</v>
      </c>
      <c r="AI6974" s="2">
        <v>0</v>
      </c>
      <c r="AJ6974" s="2">
        <v>8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2">
        <v>0</v>
      </c>
      <c r="AT6974" s="2">
        <v>0</v>
      </c>
    </row>
    <row r="6975" spans="1:46" x14ac:dyDescent="0.2">
      <c r="A6975" s="2">
        <v>1699560</v>
      </c>
      <c r="B6975" s="2">
        <v>894850</v>
      </c>
      <c r="C6975" s="7">
        <v>20.474100643687599</v>
      </c>
      <c r="D6975" s="7">
        <v>38.2877854364759</v>
      </c>
      <c r="E6975" s="19" t="s">
        <v>7134</v>
      </c>
      <c r="F6975" s="46">
        <f>INDEX(Δεδομένα!$P:$P,MATCH('2021'!E6975,Δεδομένα!$O:$O,0))</f>
        <v>234</v>
      </c>
      <c r="G6975" s="49" t="s">
        <v>7135</v>
      </c>
      <c r="H6975" s="51" t="str">
        <f>INDEX(Δεδομένα!B$1:B$51,MATCH('2021'!G6975,Δεδομένα!A$1:A$51,0))</f>
        <v>ΙΟΝΙΩΝ ΝΗΣΩΝ</v>
      </c>
      <c r="I6975" s="53">
        <f>INDEX(Δεδομένα!E$1:E$13,MATCH('2021'!H6975,Δεδομένα!D$1:D$13,0))</f>
        <v>13</v>
      </c>
      <c r="J6975" s="4">
        <v>44467</v>
      </c>
      <c r="K6975" s="3" t="s">
        <v>864</v>
      </c>
      <c r="L6975" s="17" t="str">
        <f t="shared" si="576"/>
        <v>28/09/2021 00:54</v>
      </c>
      <c r="M6975" s="4">
        <v>44467</v>
      </c>
      <c r="N6975" s="3" t="s">
        <v>655</v>
      </c>
      <c r="O6975" s="17" t="str">
        <f t="shared" si="577"/>
        <v>28/09/2021 14:06</v>
      </c>
      <c r="P6975" s="24">
        <f t="shared" si="578"/>
        <v>0.55000000000291038</v>
      </c>
      <c r="Q6975" s="28">
        <v>0</v>
      </c>
      <c r="R6975" s="27">
        <f t="shared" si="579"/>
        <v>792.00000000419095</v>
      </c>
      <c r="S6975" s="3" t="s">
        <v>4</v>
      </c>
      <c r="T6975" s="3" t="s">
        <v>7136</v>
      </c>
      <c r="U6975" s="3" t="s">
        <v>4</v>
      </c>
      <c r="V6975" s="3" t="s">
        <v>7169</v>
      </c>
      <c r="W6975" s="5">
        <v>0</v>
      </c>
      <c r="X6975" s="5">
        <v>4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2">
        <v>12</v>
      </c>
      <c r="AF6975" s="2">
        <v>0</v>
      </c>
      <c r="AG6975" s="2">
        <v>0</v>
      </c>
      <c r="AH6975" s="2">
        <v>0</v>
      </c>
      <c r="AI6975" s="2">
        <v>0</v>
      </c>
      <c r="AJ6975" s="2">
        <v>7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</row>
    <row r="6976" spans="1:46" x14ac:dyDescent="0.2">
      <c r="A6976" s="2">
        <v>1708687</v>
      </c>
      <c r="B6976" s="2">
        <v>903950</v>
      </c>
      <c r="C6976" s="7">
        <v>20.565870616477</v>
      </c>
      <c r="D6976" s="7">
        <v>38.134627487797196</v>
      </c>
      <c r="E6976" s="19" t="s">
        <v>7134</v>
      </c>
      <c r="F6976" s="46">
        <f>INDEX(Δεδομένα!$P:$P,MATCH('2021'!E6976,Δεδομένα!$O:$O,0))</f>
        <v>234</v>
      </c>
      <c r="G6976" s="49" t="s">
        <v>7135</v>
      </c>
      <c r="H6976" s="51" t="str">
        <f>INDEX(Δεδομένα!B$1:B$51,MATCH('2021'!G6976,Δεδομένα!A$1:A$51,0))</f>
        <v>ΙΟΝΙΩΝ ΝΗΣΩΝ</v>
      </c>
      <c r="I6976" s="53">
        <f>INDEX(Δεδομένα!E$1:E$13,MATCH('2021'!H6976,Δεδομένα!D$1:D$13,0))</f>
        <v>13</v>
      </c>
      <c r="J6976" s="4">
        <v>44493</v>
      </c>
      <c r="K6976" s="3" t="s">
        <v>9</v>
      </c>
      <c r="L6976" s="17" t="str">
        <f t="shared" si="576"/>
        <v>24/10/2021 18:15</v>
      </c>
      <c r="M6976" s="4">
        <v>44493</v>
      </c>
      <c r="N6976" s="3" t="s">
        <v>449</v>
      </c>
      <c r="O6976" s="17" t="str">
        <f t="shared" si="577"/>
        <v>24/10/2021 19:38</v>
      </c>
      <c r="P6976" s="24">
        <f t="shared" si="578"/>
        <v>5.7638888894871343E-2</v>
      </c>
      <c r="Q6976" s="28">
        <v>0</v>
      </c>
      <c r="R6976" s="27">
        <f t="shared" si="579"/>
        <v>83.000000008614734</v>
      </c>
      <c r="S6976" s="3" t="s">
        <v>4</v>
      </c>
      <c r="T6976" s="3" t="s">
        <v>7136</v>
      </c>
      <c r="U6976" s="3" t="s">
        <v>4</v>
      </c>
      <c r="V6976" s="3" t="s">
        <v>7170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0.05</v>
      </c>
      <c r="AD6976" s="5">
        <v>0</v>
      </c>
      <c r="AE6976" s="2">
        <v>4</v>
      </c>
      <c r="AF6976" s="2">
        <v>2</v>
      </c>
      <c r="AG6976" s="2">
        <v>0</v>
      </c>
      <c r="AH6976" s="2">
        <v>0</v>
      </c>
      <c r="AI6976" s="2">
        <v>0</v>
      </c>
      <c r="AJ6976" s="2">
        <v>2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</row>
    <row r="6977" spans="1:46" x14ac:dyDescent="0.2">
      <c r="A6977" s="2">
        <v>1708689</v>
      </c>
      <c r="B6977" s="2">
        <v>904046</v>
      </c>
      <c r="D6977" s="2"/>
      <c r="E6977" s="19" t="s">
        <v>7134</v>
      </c>
      <c r="F6977" s="46">
        <f>INDEX(Δεδομένα!$P:$P,MATCH('2021'!E6977,Δεδομένα!$O:$O,0))</f>
        <v>234</v>
      </c>
      <c r="G6977" s="49" t="s">
        <v>7135</v>
      </c>
      <c r="H6977" s="51" t="str">
        <f>INDEX(Δεδομένα!B$1:B$51,MATCH('2021'!G6977,Δεδομένα!A$1:A$51,0))</f>
        <v>ΙΟΝΙΩΝ ΝΗΣΩΝ</v>
      </c>
      <c r="I6977" s="53">
        <f>INDEX(Δεδομένα!E$1:E$13,MATCH('2021'!H6977,Δεδομένα!D$1:D$13,0))</f>
        <v>13</v>
      </c>
      <c r="J6977" s="4">
        <v>44494</v>
      </c>
      <c r="K6977" s="3" t="s">
        <v>4211</v>
      </c>
      <c r="L6977" s="17" t="str">
        <f t="shared" si="576"/>
        <v>25/10/2021 04:20</v>
      </c>
      <c r="M6977" s="4">
        <v>44494</v>
      </c>
      <c r="N6977" s="3" t="s">
        <v>7171</v>
      </c>
      <c r="O6977" s="17" t="str">
        <f t="shared" si="577"/>
        <v>25/10/2021 04:56</v>
      </c>
      <c r="P6977" s="24">
        <f t="shared" si="578"/>
        <v>2.5000000001455192E-2</v>
      </c>
      <c r="Q6977" s="28">
        <v>0</v>
      </c>
      <c r="R6977" s="27">
        <f t="shared" si="579"/>
        <v>36.000000002095476</v>
      </c>
      <c r="S6977" s="3" t="s">
        <v>4</v>
      </c>
      <c r="T6977" s="3" t="s">
        <v>7136</v>
      </c>
      <c r="U6977" s="3" t="s">
        <v>4</v>
      </c>
      <c r="V6977" s="3" t="s">
        <v>7172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0.01</v>
      </c>
      <c r="AD6977" s="5">
        <v>0</v>
      </c>
      <c r="AE6977" s="2">
        <v>2</v>
      </c>
      <c r="AF6977" s="2">
        <v>0</v>
      </c>
      <c r="AG6977" s="2">
        <v>0</v>
      </c>
      <c r="AH6977" s="2">
        <v>0</v>
      </c>
      <c r="AI6977" s="2">
        <v>0</v>
      </c>
      <c r="AJ6977" s="2">
        <v>1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</row>
    <row r="6978" spans="1:46" x14ac:dyDescent="0.2">
      <c r="A6978" s="2">
        <v>1708694</v>
      </c>
      <c r="B6978" s="2">
        <v>905318</v>
      </c>
      <c r="C6978" s="7">
        <v>20.473921120130701</v>
      </c>
      <c r="D6978" s="7">
        <v>38.288686015404799</v>
      </c>
      <c r="E6978" s="19" t="s">
        <v>7134</v>
      </c>
      <c r="F6978" s="46">
        <f>INDEX(Δεδομένα!$P:$P,MATCH('2021'!E6978,Δεδομένα!$O:$O,0))</f>
        <v>234</v>
      </c>
      <c r="G6978" s="49" t="s">
        <v>7135</v>
      </c>
      <c r="H6978" s="51" t="str">
        <f>INDEX(Δεδομένα!B$1:B$51,MATCH('2021'!G6978,Δεδομένα!A$1:A$51,0))</f>
        <v>ΙΟΝΙΩΝ ΝΗΣΩΝ</v>
      </c>
      <c r="I6978" s="53">
        <f>INDEX(Δεδομένα!E$1:E$13,MATCH('2021'!H6978,Δεδομένα!D$1:D$13,0))</f>
        <v>13</v>
      </c>
      <c r="J6978" s="4">
        <v>44499</v>
      </c>
      <c r="K6978" s="3" t="s">
        <v>1797</v>
      </c>
      <c r="L6978" s="17" t="str">
        <f t="shared" si="576"/>
        <v>30/10/2021 04:45</v>
      </c>
      <c r="M6978" s="4">
        <v>44499</v>
      </c>
      <c r="N6978" s="3" t="s">
        <v>4191</v>
      </c>
      <c r="O6978" s="17" t="str">
        <f t="shared" si="577"/>
        <v>30/10/2021 07:10</v>
      </c>
      <c r="P6978" s="24">
        <f t="shared" si="578"/>
        <v>0.10069444444525288</v>
      </c>
      <c r="Q6978" s="28">
        <v>0</v>
      </c>
      <c r="R6978" s="27">
        <f t="shared" si="579"/>
        <v>145.00000000116415</v>
      </c>
      <c r="S6978" s="3" t="s">
        <v>4</v>
      </c>
      <c r="T6978" s="3" t="s">
        <v>7136</v>
      </c>
      <c r="U6978" s="3" t="s">
        <v>4</v>
      </c>
      <c r="V6978" s="3" t="s">
        <v>7169</v>
      </c>
      <c r="W6978" s="5">
        <v>0</v>
      </c>
      <c r="X6978" s="5">
        <v>5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2">
        <v>10</v>
      </c>
      <c r="AF6978" s="2">
        <v>0</v>
      </c>
      <c r="AG6978" s="2">
        <v>0</v>
      </c>
      <c r="AH6978" s="2">
        <v>0</v>
      </c>
      <c r="AI6978" s="2">
        <v>0</v>
      </c>
      <c r="AJ6978" s="2">
        <v>5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</row>
    <row r="6979" spans="1:46" x14ac:dyDescent="0.2">
      <c r="A6979" s="2">
        <v>1708704</v>
      </c>
      <c r="B6979" s="2">
        <v>905357</v>
      </c>
      <c r="C6979" s="7">
        <v>20.784765300929401</v>
      </c>
      <c r="D6979" s="7">
        <v>38.063828490935499</v>
      </c>
      <c r="E6979" s="19" t="s">
        <v>7134</v>
      </c>
      <c r="F6979" s="46">
        <f>INDEX(Δεδομένα!$P:$P,MATCH('2021'!E6979,Δεδομένα!$O:$O,0))</f>
        <v>234</v>
      </c>
      <c r="G6979" s="49" t="s">
        <v>7135</v>
      </c>
      <c r="H6979" s="51" t="str">
        <f>INDEX(Δεδομένα!B$1:B$51,MATCH('2021'!G6979,Δεδομένα!A$1:A$51,0))</f>
        <v>ΙΟΝΙΩΝ ΝΗΣΩΝ</v>
      </c>
      <c r="I6979" s="53">
        <f>INDEX(Δεδομένα!E$1:E$13,MATCH('2021'!H6979,Δεδομένα!D$1:D$13,0))</f>
        <v>13</v>
      </c>
      <c r="J6979" s="4">
        <v>44499</v>
      </c>
      <c r="K6979" s="3" t="s">
        <v>378</v>
      </c>
      <c r="L6979" s="17" t="str">
        <f t="shared" si="576"/>
        <v>30/10/2021 11:21</v>
      </c>
      <c r="M6979" s="4">
        <v>44499</v>
      </c>
      <c r="N6979" s="3" t="s">
        <v>1284</v>
      </c>
      <c r="O6979" s="17" t="str">
        <f t="shared" si="577"/>
        <v>30/10/2021 17:57</v>
      </c>
      <c r="P6979" s="24">
        <f t="shared" si="578"/>
        <v>0.27500000000145519</v>
      </c>
      <c r="Q6979" s="28">
        <v>0</v>
      </c>
      <c r="R6979" s="27">
        <f t="shared" si="579"/>
        <v>396.00000000209548</v>
      </c>
      <c r="S6979" s="3" t="s">
        <v>4</v>
      </c>
      <c r="T6979" s="3" t="s">
        <v>7136</v>
      </c>
      <c r="U6979" s="3" t="s">
        <v>4</v>
      </c>
      <c r="V6979" s="3" t="s">
        <v>7144</v>
      </c>
      <c r="W6979" s="5">
        <v>0</v>
      </c>
      <c r="X6979" s="5">
        <v>3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2">
        <v>12</v>
      </c>
      <c r="AF6979" s="2">
        <v>0</v>
      </c>
      <c r="AG6979" s="2">
        <v>0</v>
      </c>
      <c r="AH6979" s="2">
        <v>0</v>
      </c>
      <c r="AI6979" s="2">
        <v>0</v>
      </c>
      <c r="AJ6979" s="2">
        <v>4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</row>
    <row r="6980" spans="1:46" x14ac:dyDescent="0.2">
      <c r="A6980" s="2">
        <v>1708702</v>
      </c>
      <c r="B6980" s="2">
        <v>905461</v>
      </c>
      <c r="C6980" s="7">
        <v>20.6011688887152</v>
      </c>
      <c r="D6980" s="7">
        <v>38.140501292604299</v>
      </c>
      <c r="E6980" s="19" t="s">
        <v>7134</v>
      </c>
      <c r="F6980" s="46">
        <f>INDEX(Δεδομένα!$P:$P,MATCH('2021'!E6980,Δεδομένα!$O:$O,0))</f>
        <v>234</v>
      </c>
      <c r="G6980" s="49" t="s">
        <v>7135</v>
      </c>
      <c r="H6980" s="51" t="str">
        <f>INDEX(Δεδομένα!B$1:B$51,MATCH('2021'!G6980,Δεδομένα!A$1:A$51,0))</f>
        <v>ΙΟΝΙΩΝ ΝΗΣΩΝ</v>
      </c>
      <c r="I6980" s="53">
        <f>INDEX(Δεδομένα!E$1:E$13,MATCH('2021'!H6980,Δεδομένα!D$1:D$13,0))</f>
        <v>13</v>
      </c>
      <c r="J6980" s="4">
        <v>44499</v>
      </c>
      <c r="K6980" s="3" t="s">
        <v>1001</v>
      </c>
      <c r="L6980" s="17" t="str">
        <f t="shared" si="576"/>
        <v>30/10/2021 18:04</v>
      </c>
      <c r="M6980" s="4">
        <v>44499</v>
      </c>
      <c r="N6980" s="3" t="s">
        <v>957</v>
      </c>
      <c r="O6980" s="17" t="str">
        <f t="shared" si="577"/>
        <v>30/10/2021 19:11</v>
      </c>
      <c r="P6980" s="24">
        <f t="shared" si="578"/>
        <v>4.6527777776645962E-2</v>
      </c>
      <c r="Q6980" s="28">
        <v>0</v>
      </c>
      <c r="R6980" s="27">
        <f t="shared" si="579"/>
        <v>66.999999998370185</v>
      </c>
      <c r="S6980" s="3" t="s">
        <v>4</v>
      </c>
      <c r="T6980" s="3" t="s">
        <v>7136</v>
      </c>
      <c r="U6980" s="3" t="s">
        <v>4</v>
      </c>
      <c r="V6980" s="3" t="s">
        <v>7173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0.02</v>
      </c>
      <c r="AD6980" s="5">
        <v>0</v>
      </c>
      <c r="AE6980" s="2">
        <v>10</v>
      </c>
      <c r="AF6980" s="2">
        <v>0</v>
      </c>
      <c r="AG6980" s="2">
        <v>0</v>
      </c>
      <c r="AH6980" s="2">
        <v>0</v>
      </c>
      <c r="AI6980" s="2">
        <v>0</v>
      </c>
      <c r="AJ6980" s="2">
        <v>4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</row>
    <row r="6981" spans="1:46" x14ac:dyDescent="0.2">
      <c r="A6981" s="2">
        <v>1708707</v>
      </c>
      <c r="B6981" s="2">
        <v>905625</v>
      </c>
      <c r="C6981" s="7">
        <v>20.494515991043102</v>
      </c>
      <c r="D6981" s="7">
        <v>38.159812771911902</v>
      </c>
      <c r="E6981" s="19" t="s">
        <v>7134</v>
      </c>
      <c r="F6981" s="46">
        <f>INDEX(Δεδομένα!$P:$P,MATCH('2021'!E6981,Δεδομένα!$O:$O,0))</f>
        <v>234</v>
      </c>
      <c r="G6981" s="49" t="s">
        <v>7135</v>
      </c>
      <c r="H6981" s="51" t="str">
        <f>INDEX(Δεδομένα!B$1:B$51,MATCH('2021'!G6981,Δεδομένα!A$1:A$51,0))</f>
        <v>ΙΟΝΙΩΝ ΝΗΣΩΝ</v>
      </c>
      <c r="I6981" s="53">
        <f>INDEX(Δεδομένα!E$1:E$13,MATCH('2021'!H6981,Δεδομένα!D$1:D$13,0))</f>
        <v>13</v>
      </c>
      <c r="J6981" s="4">
        <v>44500</v>
      </c>
      <c r="K6981" s="3" t="s">
        <v>854</v>
      </c>
      <c r="L6981" s="17" t="str">
        <f t="shared" si="576"/>
        <v>31/10/2021 12:50</v>
      </c>
      <c r="M6981" s="4">
        <v>44500</v>
      </c>
      <c r="N6981" s="3" t="s">
        <v>1264</v>
      </c>
      <c r="O6981" s="17" t="str">
        <f t="shared" si="577"/>
        <v>31/10/2021 13:43</v>
      </c>
      <c r="P6981" s="24">
        <f t="shared" si="578"/>
        <v>3.680555555911269E-2</v>
      </c>
      <c r="Q6981" s="28">
        <v>0</v>
      </c>
      <c r="R6981" s="27">
        <f t="shared" si="579"/>
        <v>53.000000005122274</v>
      </c>
      <c r="S6981" s="3" t="s">
        <v>4</v>
      </c>
      <c r="T6981" s="3" t="s">
        <v>7136</v>
      </c>
      <c r="U6981" s="3" t="s">
        <v>4</v>
      </c>
      <c r="V6981" s="3" t="s">
        <v>5206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0.01</v>
      </c>
      <c r="AD6981" s="5">
        <v>0</v>
      </c>
      <c r="AE6981" s="2">
        <v>2</v>
      </c>
      <c r="AF6981" s="2">
        <v>0</v>
      </c>
      <c r="AG6981" s="2">
        <v>0</v>
      </c>
      <c r="AH6981" s="2">
        <v>0</v>
      </c>
      <c r="AI6981" s="2">
        <v>0</v>
      </c>
      <c r="AJ6981" s="2">
        <v>1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</row>
    <row r="6982" spans="1:46" x14ac:dyDescent="0.2">
      <c r="A6982" s="2">
        <v>1628249</v>
      </c>
      <c r="B6982" s="2">
        <v>817353</v>
      </c>
      <c r="C6982" s="7">
        <v>20.5492714071191</v>
      </c>
      <c r="D6982" s="7">
        <v>38.333813710340003</v>
      </c>
      <c r="E6982" s="19" t="s">
        <v>7174</v>
      </c>
      <c r="F6982" s="46">
        <f>INDEX(Δεδομένα!$P:$P,MATCH('2021'!E6982,Δεδομένα!$O:$O,0))</f>
        <v>235</v>
      </c>
      <c r="G6982" s="49" t="s">
        <v>7135</v>
      </c>
      <c r="H6982" s="51" t="str">
        <f>INDEX(Δεδομένα!B$1:B$51,MATCH('2021'!G6982,Δεδομένα!A$1:A$51,0))</f>
        <v>ΙΟΝΙΩΝ ΝΗΣΩΝ</v>
      </c>
      <c r="I6982" s="53">
        <f>INDEX(Δεδομένα!E$1:E$13,MATCH('2021'!H6982,Δεδομένα!D$1:D$13,0))</f>
        <v>13</v>
      </c>
      <c r="J6982" s="4">
        <v>44206</v>
      </c>
      <c r="K6982" s="3" t="s">
        <v>411</v>
      </c>
      <c r="L6982" s="17" t="str">
        <f t="shared" si="576"/>
        <v>10/01/2021 17:10</v>
      </c>
      <c r="M6982" s="4">
        <v>44206</v>
      </c>
      <c r="N6982" s="3" t="s">
        <v>434</v>
      </c>
      <c r="O6982" s="17" t="str">
        <f t="shared" si="577"/>
        <v>10/01/2021 17:48</v>
      </c>
      <c r="P6982" s="24">
        <f t="shared" si="578"/>
        <v>2.6388888887595385E-2</v>
      </c>
      <c r="Q6982" s="28">
        <v>0</v>
      </c>
      <c r="R6982" s="27">
        <f t="shared" si="579"/>
        <v>37.999999998137355</v>
      </c>
      <c r="S6982" s="3" t="s">
        <v>4</v>
      </c>
      <c r="T6982" s="3" t="s">
        <v>7175</v>
      </c>
      <c r="U6982" s="3" t="s">
        <v>4</v>
      </c>
      <c r="V6982" s="3" t="s">
        <v>7176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0.03</v>
      </c>
      <c r="AD6982" s="5">
        <v>0</v>
      </c>
      <c r="AE6982" s="2">
        <v>2</v>
      </c>
      <c r="AF6982" s="2">
        <v>0</v>
      </c>
      <c r="AG6982" s="2">
        <v>0</v>
      </c>
      <c r="AH6982" s="2">
        <v>0</v>
      </c>
      <c r="AI6982" s="2">
        <v>0</v>
      </c>
      <c r="AJ6982" s="2">
        <v>1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 t="s">
        <v>4</v>
      </c>
      <c r="AT6982" s="2" t="s">
        <v>4</v>
      </c>
    </row>
    <row r="6983" spans="1:46" x14ac:dyDescent="0.2">
      <c r="A6983" s="2">
        <v>1636150</v>
      </c>
      <c r="B6983" s="2">
        <v>824468</v>
      </c>
      <c r="C6983" s="7">
        <v>20.738013408294801</v>
      </c>
      <c r="D6983" s="7">
        <v>38.134810747794397</v>
      </c>
      <c r="E6983" s="19" t="s">
        <v>7174</v>
      </c>
      <c r="F6983" s="46">
        <f>INDEX(Δεδομένα!$P:$P,MATCH('2021'!E6983,Δεδομένα!$O:$O,0))</f>
        <v>235</v>
      </c>
      <c r="G6983" s="49" t="s">
        <v>7135</v>
      </c>
      <c r="H6983" s="51" t="str">
        <f>INDEX(Δεδομένα!B$1:B$51,MATCH('2021'!G6983,Δεδομένα!A$1:A$51,0))</f>
        <v>ΙΟΝΙΩΝ ΝΗΣΩΝ</v>
      </c>
      <c r="I6983" s="53">
        <f>INDEX(Δεδομένα!E$1:E$13,MATCH('2021'!H6983,Δεδομένα!D$1:D$13,0))</f>
        <v>13</v>
      </c>
      <c r="J6983" s="4">
        <v>44236</v>
      </c>
      <c r="K6983" s="3" t="s">
        <v>365</v>
      </c>
      <c r="L6983" s="17" t="str">
        <f t="shared" si="576"/>
        <v>09/02/2021 13:50</v>
      </c>
      <c r="M6983" s="4">
        <v>44236</v>
      </c>
      <c r="N6983" s="3" t="s">
        <v>161</v>
      </c>
      <c r="O6983" s="17" t="str">
        <f t="shared" si="577"/>
        <v>09/02/2021 15:00</v>
      </c>
      <c r="P6983" s="24">
        <f t="shared" si="578"/>
        <v>4.8611111109494232E-2</v>
      </c>
      <c r="Q6983" s="28">
        <v>0</v>
      </c>
      <c r="R6983" s="27">
        <f t="shared" si="579"/>
        <v>69.999999997671694</v>
      </c>
      <c r="S6983" s="3" t="s">
        <v>4</v>
      </c>
      <c r="T6983" s="3" t="s">
        <v>7136</v>
      </c>
      <c r="U6983" s="3" t="s">
        <v>4</v>
      </c>
      <c r="V6983" s="3" t="s">
        <v>7177</v>
      </c>
      <c r="W6983" s="5">
        <v>0</v>
      </c>
      <c r="X6983" s="5">
        <v>1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2">
        <v>4</v>
      </c>
      <c r="AF6983" s="2">
        <v>0</v>
      </c>
      <c r="AG6983" s="2">
        <v>0</v>
      </c>
      <c r="AH6983" s="2">
        <v>0</v>
      </c>
      <c r="AI6983" s="2">
        <v>0</v>
      </c>
      <c r="AJ6983" s="2">
        <v>2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 t="s">
        <v>4</v>
      </c>
      <c r="AT6983" s="2" t="s">
        <v>4</v>
      </c>
    </row>
    <row r="6984" spans="1:46" x14ac:dyDescent="0.2">
      <c r="A6984" s="2">
        <v>1640956</v>
      </c>
      <c r="B6984" s="2">
        <v>832956</v>
      </c>
      <c r="C6984" s="7">
        <v>20.700660635674701</v>
      </c>
      <c r="D6984" s="7">
        <v>38.166521018169497</v>
      </c>
      <c r="E6984" s="19" t="s">
        <v>7174</v>
      </c>
      <c r="F6984" s="46">
        <f>INDEX(Δεδομένα!$P:$P,MATCH('2021'!E6984,Δεδομένα!$O:$O,0))</f>
        <v>235</v>
      </c>
      <c r="G6984" s="49" t="s">
        <v>7135</v>
      </c>
      <c r="H6984" s="51" t="str">
        <f>INDEX(Δεδομένα!B$1:B$51,MATCH('2021'!G6984,Δεδομένα!A$1:A$51,0))</f>
        <v>ΙΟΝΙΩΝ ΝΗΣΩΝ</v>
      </c>
      <c r="I6984" s="53">
        <f>INDEX(Δεδομένα!E$1:E$13,MATCH('2021'!H6984,Δεδομένα!D$1:D$13,0))</f>
        <v>13</v>
      </c>
      <c r="J6984" s="4">
        <v>44253</v>
      </c>
      <c r="K6984" s="3" t="s">
        <v>562</v>
      </c>
      <c r="L6984" s="17" t="str">
        <f t="shared" si="576"/>
        <v>26/02/2021 15:45</v>
      </c>
      <c r="M6984" s="4">
        <v>44253</v>
      </c>
      <c r="N6984" s="3" t="s">
        <v>604</v>
      </c>
      <c r="O6984" s="17" t="str">
        <f t="shared" si="577"/>
        <v>26/02/2021 18:07</v>
      </c>
      <c r="P6984" s="24">
        <f t="shared" si="578"/>
        <v>9.8611111112404615E-2</v>
      </c>
      <c r="Q6984" s="28">
        <v>0</v>
      </c>
      <c r="R6984" s="27">
        <f t="shared" si="579"/>
        <v>142.00000000186265</v>
      </c>
      <c r="S6984" s="3" t="s">
        <v>4</v>
      </c>
      <c r="T6984" s="3" t="s">
        <v>7175</v>
      </c>
      <c r="U6984" s="3" t="s">
        <v>4</v>
      </c>
      <c r="V6984" s="3" t="s">
        <v>7178</v>
      </c>
      <c r="W6984" s="5">
        <v>0</v>
      </c>
      <c r="X6984" s="5">
        <v>1</v>
      </c>
      <c r="Y6984" s="5">
        <v>0</v>
      </c>
      <c r="Z6984" s="5">
        <v>1</v>
      </c>
      <c r="AA6984" s="5">
        <v>0</v>
      </c>
      <c r="AB6984" s="5">
        <v>0</v>
      </c>
      <c r="AC6984" s="5">
        <v>0</v>
      </c>
      <c r="AD6984" s="5">
        <v>0</v>
      </c>
      <c r="AE6984" s="2">
        <v>4</v>
      </c>
      <c r="AF6984" s="2">
        <v>0</v>
      </c>
      <c r="AG6984" s="2">
        <v>0</v>
      </c>
      <c r="AH6984" s="2">
        <v>0</v>
      </c>
      <c r="AI6984" s="2">
        <v>0</v>
      </c>
      <c r="AJ6984" s="2">
        <v>2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 t="s">
        <v>4</v>
      </c>
      <c r="AT6984" s="2" t="s">
        <v>4</v>
      </c>
    </row>
    <row r="6985" spans="1:46" x14ac:dyDescent="0.2">
      <c r="A6985" s="2">
        <v>1646939</v>
      </c>
      <c r="B6985" s="2">
        <v>837310</v>
      </c>
      <c r="D6985" s="2"/>
      <c r="E6985" s="19" t="s">
        <v>7174</v>
      </c>
      <c r="F6985" s="46">
        <f>INDEX(Δεδομένα!$P:$P,MATCH('2021'!E6985,Δεδομένα!$O:$O,0))</f>
        <v>235</v>
      </c>
      <c r="G6985" s="49" t="s">
        <v>7135</v>
      </c>
      <c r="H6985" s="51" t="str">
        <f>INDEX(Δεδομένα!B$1:B$51,MATCH('2021'!G6985,Δεδομένα!A$1:A$51,0))</f>
        <v>ΙΟΝΙΩΝ ΝΗΣΩΝ</v>
      </c>
      <c r="I6985" s="53">
        <f>INDEX(Δεδομένα!E$1:E$13,MATCH('2021'!H6985,Δεδομένα!D$1:D$13,0))</f>
        <v>13</v>
      </c>
      <c r="J6985" s="4">
        <v>44268</v>
      </c>
      <c r="K6985" s="3" t="s">
        <v>196</v>
      </c>
      <c r="L6985" s="17" t="str">
        <f t="shared" si="576"/>
        <v>13/03/2021 14:15</v>
      </c>
      <c r="M6985" s="4">
        <v>44268</v>
      </c>
      <c r="N6985" s="3" t="s">
        <v>2212</v>
      </c>
      <c r="O6985" s="17" t="str">
        <f t="shared" si="577"/>
        <v>13/03/2021 14:53</v>
      </c>
      <c r="P6985" s="24">
        <f t="shared" si="578"/>
        <v>2.6388888887595385E-2</v>
      </c>
      <c r="Q6985" s="28">
        <v>0</v>
      </c>
      <c r="R6985" s="27">
        <f t="shared" si="579"/>
        <v>37.999999998137355</v>
      </c>
      <c r="S6985" s="3" t="s">
        <v>4</v>
      </c>
      <c r="T6985" s="3" t="s">
        <v>7175</v>
      </c>
      <c r="U6985" s="3" t="s">
        <v>4</v>
      </c>
      <c r="V6985" s="3" t="s">
        <v>7179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0.2</v>
      </c>
      <c r="AD6985" s="5">
        <v>0</v>
      </c>
      <c r="AE6985" s="2">
        <v>2</v>
      </c>
      <c r="AF6985" s="2">
        <v>0</v>
      </c>
      <c r="AG6985" s="2">
        <v>0</v>
      </c>
      <c r="AH6985" s="2">
        <v>0</v>
      </c>
      <c r="AI6985" s="2">
        <v>0</v>
      </c>
      <c r="AJ6985" s="2">
        <v>1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 t="s">
        <v>4</v>
      </c>
      <c r="AT6985" s="2" t="s">
        <v>4</v>
      </c>
    </row>
    <row r="6986" spans="1:46" x14ac:dyDescent="0.2">
      <c r="A6986" s="2">
        <v>1647588</v>
      </c>
      <c r="B6986" s="2">
        <v>838380</v>
      </c>
      <c r="C6986" s="7">
        <v>20.753065251741901</v>
      </c>
      <c r="D6986" s="7">
        <v>38.104290067441603</v>
      </c>
      <c r="E6986" s="19" t="s">
        <v>7174</v>
      </c>
      <c r="F6986" s="46">
        <f>INDEX(Δεδομένα!$P:$P,MATCH('2021'!E6986,Δεδομένα!$O:$O,0))</f>
        <v>235</v>
      </c>
      <c r="G6986" s="49" t="s">
        <v>7135</v>
      </c>
      <c r="H6986" s="51" t="str">
        <f>INDEX(Δεδομένα!B$1:B$51,MATCH('2021'!G6986,Δεδομένα!A$1:A$51,0))</f>
        <v>ΙΟΝΙΩΝ ΝΗΣΩΝ</v>
      </c>
      <c r="I6986" s="53">
        <f>INDEX(Δεδομένα!E$1:E$13,MATCH('2021'!H6986,Δεδομένα!D$1:D$13,0))</f>
        <v>13</v>
      </c>
      <c r="J6986" s="4">
        <v>44271</v>
      </c>
      <c r="K6986" s="3" t="s">
        <v>79</v>
      </c>
      <c r="L6986" s="17" t="str">
        <f t="shared" si="576"/>
        <v>16/03/2021 19:10</v>
      </c>
      <c r="M6986" s="4">
        <v>44271</v>
      </c>
      <c r="N6986" s="3" t="s">
        <v>43</v>
      </c>
      <c r="O6986" s="17" t="str">
        <f t="shared" si="577"/>
        <v>16/03/2021 21:30</v>
      </c>
      <c r="P6986" s="24">
        <f t="shared" si="578"/>
        <v>9.7222222226264421E-2</v>
      </c>
      <c r="Q6986" s="28">
        <v>0</v>
      </c>
      <c r="R6986" s="27">
        <f t="shared" si="579"/>
        <v>140.00000000582077</v>
      </c>
      <c r="S6986" s="3" t="s">
        <v>4</v>
      </c>
      <c r="T6986" s="3" t="s">
        <v>7136</v>
      </c>
      <c r="U6986" s="3" t="s">
        <v>4</v>
      </c>
      <c r="V6986" s="3" t="s">
        <v>2357</v>
      </c>
      <c r="W6986" s="5">
        <v>0</v>
      </c>
      <c r="X6986" s="5">
        <v>1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2">
        <v>4</v>
      </c>
      <c r="AF6986" s="2">
        <v>0</v>
      </c>
      <c r="AG6986" s="2">
        <v>0</v>
      </c>
      <c r="AH6986" s="2">
        <v>0</v>
      </c>
      <c r="AI6986" s="2">
        <v>0</v>
      </c>
      <c r="AJ6986" s="2">
        <v>2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 t="s">
        <v>4</v>
      </c>
      <c r="AT6986" s="2" t="s">
        <v>4</v>
      </c>
    </row>
    <row r="6987" spans="1:46" x14ac:dyDescent="0.2">
      <c r="A6987" s="2">
        <v>1652827</v>
      </c>
      <c r="B6987" s="2">
        <v>841885</v>
      </c>
      <c r="C6987" s="7">
        <v>20.7507053511019</v>
      </c>
      <c r="D6987" s="7">
        <v>38.116860229713197</v>
      </c>
      <c r="E6987" s="19" t="s">
        <v>7174</v>
      </c>
      <c r="F6987" s="46">
        <f>INDEX(Δεδομένα!$P:$P,MATCH('2021'!E6987,Δεδομένα!$O:$O,0))</f>
        <v>235</v>
      </c>
      <c r="G6987" s="49" t="s">
        <v>7135</v>
      </c>
      <c r="H6987" s="51" t="str">
        <f>INDEX(Δεδομένα!B$1:B$51,MATCH('2021'!G6987,Δεδομένα!A$1:A$51,0))</f>
        <v>ΙΟΝΙΩΝ ΝΗΣΩΝ</v>
      </c>
      <c r="I6987" s="53">
        <f>INDEX(Δεδομένα!E$1:E$13,MATCH('2021'!H6987,Δεδομένα!D$1:D$13,0))</f>
        <v>13</v>
      </c>
      <c r="J6987" s="4">
        <v>44286</v>
      </c>
      <c r="K6987" s="3" t="s">
        <v>295</v>
      </c>
      <c r="L6987" s="17" t="str">
        <f t="shared" si="576"/>
        <v>31/03/2021 18:54</v>
      </c>
      <c r="M6987" s="4">
        <v>44286</v>
      </c>
      <c r="N6987" s="3" t="s">
        <v>861</v>
      </c>
      <c r="O6987" s="17" t="str">
        <f t="shared" si="577"/>
        <v>31/03/2021 20:53</v>
      </c>
      <c r="P6987" s="24">
        <f t="shared" si="578"/>
        <v>8.2638888889050577E-2</v>
      </c>
      <c r="Q6987" s="28">
        <v>0</v>
      </c>
      <c r="R6987" s="27">
        <f t="shared" si="579"/>
        <v>119.00000000023283</v>
      </c>
      <c r="S6987" s="3" t="s">
        <v>4</v>
      </c>
      <c r="T6987" s="3" t="s">
        <v>7136</v>
      </c>
      <c r="U6987" s="3" t="s">
        <v>4</v>
      </c>
      <c r="V6987" s="3" t="s">
        <v>6849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0.05</v>
      </c>
      <c r="AD6987" s="5">
        <v>0</v>
      </c>
      <c r="AE6987" s="2">
        <v>2</v>
      </c>
      <c r="AF6987" s="2">
        <v>0</v>
      </c>
      <c r="AG6987" s="2">
        <v>0</v>
      </c>
      <c r="AH6987" s="2">
        <v>0</v>
      </c>
      <c r="AI6987" s="2">
        <v>0</v>
      </c>
      <c r="AJ6987" s="2">
        <v>1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 t="s">
        <v>4</v>
      </c>
      <c r="AT6987" s="2" t="s">
        <v>4</v>
      </c>
    </row>
    <row r="6988" spans="1:46" x14ac:dyDescent="0.2">
      <c r="A6988" s="2">
        <v>1652829</v>
      </c>
      <c r="B6988" s="2">
        <v>842496</v>
      </c>
      <c r="C6988" s="7">
        <v>20.574704206590699</v>
      </c>
      <c r="D6988" s="7">
        <v>38.463366337468401</v>
      </c>
      <c r="E6988" s="19" t="s">
        <v>7174</v>
      </c>
      <c r="F6988" s="46">
        <f>INDEX(Δεδομένα!$P:$P,MATCH('2021'!E6988,Δεδομένα!$O:$O,0))</f>
        <v>235</v>
      </c>
      <c r="G6988" s="49" t="s">
        <v>7135</v>
      </c>
      <c r="H6988" s="51" t="str">
        <f>INDEX(Δεδομένα!B$1:B$51,MATCH('2021'!G6988,Δεδομένα!A$1:A$51,0))</f>
        <v>ΙΟΝΙΩΝ ΝΗΣΩΝ</v>
      </c>
      <c r="I6988" s="53">
        <f>INDEX(Δεδομένα!E$1:E$13,MATCH('2021'!H6988,Δεδομένα!D$1:D$13,0))</f>
        <v>13</v>
      </c>
      <c r="J6988" s="4">
        <v>44289</v>
      </c>
      <c r="K6988" s="3" t="s">
        <v>535</v>
      </c>
      <c r="L6988" s="17" t="str">
        <f t="shared" si="576"/>
        <v>03/04/2021 09:30</v>
      </c>
      <c r="M6988" s="4">
        <v>44289</v>
      </c>
      <c r="N6988" s="3" t="s">
        <v>692</v>
      </c>
      <c r="O6988" s="17" t="str">
        <f t="shared" si="577"/>
        <v>03/04/2021 10:50</v>
      </c>
      <c r="P6988" s="24">
        <f t="shared" si="578"/>
        <v>5.5555555554747116E-2</v>
      </c>
      <c r="Q6988" s="28">
        <v>0</v>
      </c>
      <c r="R6988" s="27">
        <f t="shared" si="579"/>
        <v>79.999999998835847</v>
      </c>
      <c r="S6988" s="3" t="s">
        <v>4</v>
      </c>
      <c r="T6988" s="3" t="s">
        <v>7175</v>
      </c>
      <c r="U6988" s="3" t="s">
        <v>4</v>
      </c>
      <c r="V6988" s="3" t="s">
        <v>7180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0.15</v>
      </c>
      <c r="AD6988" s="5">
        <v>0</v>
      </c>
      <c r="AE6988" s="2">
        <v>2</v>
      </c>
      <c r="AF6988" s="2">
        <v>0</v>
      </c>
      <c r="AG6988" s="2">
        <v>0</v>
      </c>
      <c r="AH6988" s="2">
        <v>0</v>
      </c>
      <c r="AI6988" s="2">
        <v>0</v>
      </c>
      <c r="AJ6988" s="2">
        <v>1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 t="s">
        <v>4</v>
      </c>
      <c r="AT6988" s="2" t="s">
        <v>4</v>
      </c>
    </row>
    <row r="6989" spans="1:46" x14ac:dyDescent="0.2">
      <c r="A6989" s="2">
        <v>1652832</v>
      </c>
      <c r="B6989" s="2">
        <v>843525</v>
      </c>
      <c r="D6989" s="2"/>
      <c r="E6989" s="19" t="s">
        <v>7174</v>
      </c>
      <c r="F6989" s="46">
        <f>INDEX(Δεδομένα!$P:$P,MATCH('2021'!E6989,Δεδομένα!$O:$O,0))</f>
        <v>235</v>
      </c>
      <c r="G6989" s="49" t="s">
        <v>7135</v>
      </c>
      <c r="H6989" s="51" t="str">
        <f>INDEX(Δεδομένα!B$1:B$51,MATCH('2021'!G6989,Δεδομένα!A$1:A$51,0))</f>
        <v>ΙΟΝΙΩΝ ΝΗΣΩΝ</v>
      </c>
      <c r="I6989" s="53">
        <f>INDEX(Δεδομένα!E$1:E$13,MATCH('2021'!H6989,Δεδομένα!D$1:D$13,0))</f>
        <v>13</v>
      </c>
      <c r="J6989" s="4">
        <v>44293</v>
      </c>
      <c r="K6989" s="3" t="s">
        <v>212</v>
      </c>
      <c r="L6989" s="17" t="str">
        <f t="shared" si="576"/>
        <v>07/04/2021 12:53</v>
      </c>
      <c r="M6989" s="4">
        <v>44293</v>
      </c>
      <c r="N6989" s="3" t="s">
        <v>154</v>
      </c>
      <c r="O6989" s="17" t="str">
        <f t="shared" si="577"/>
        <v>07/04/2021 13:20</v>
      </c>
      <c r="P6989" s="24">
        <f t="shared" si="578"/>
        <v>1.8749999995634425E-2</v>
      </c>
      <c r="Q6989" s="28">
        <v>0</v>
      </c>
      <c r="R6989" s="27">
        <f t="shared" si="579"/>
        <v>26.999999993713573</v>
      </c>
      <c r="S6989" s="3" t="s">
        <v>4</v>
      </c>
      <c r="T6989" s="3" t="s">
        <v>7175</v>
      </c>
      <c r="U6989" s="3" t="s">
        <v>4</v>
      </c>
      <c r="V6989" s="3" t="s">
        <v>7181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0.1</v>
      </c>
      <c r="AD6989" s="5">
        <v>0</v>
      </c>
      <c r="AE6989" s="2">
        <v>4</v>
      </c>
      <c r="AF6989" s="2">
        <v>0</v>
      </c>
      <c r="AG6989" s="2">
        <v>0</v>
      </c>
      <c r="AH6989" s="2">
        <v>0</v>
      </c>
      <c r="AI6989" s="2">
        <v>0</v>
      </c>
      <c r="AJ6989" s="2">
        <v>2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 t="s">
        <v>4</v>
      </c>
      <c r="AT6989" s="2" t="s">
        <v>4</v>
      </c>
    </row>
    <row r="6990" spans="1:46" x14ac:dyDescent="0.2">
      <c r="A6990" s="2">
        <v>1653510</v>
      </c>
      <c r="B6990" s="2">
        <v>844385</v>
      </c>
      <c r="C6990" s="7">
        <v>20.7511151390122</v>
      </c>
      <c r="D6990" s="7">
        <v>38.115550312414697</v>
      </c>
      <c r="E6990" s="19" t="s">
        <v>7174</v>
      </c>
      <c r="F6990" s="46">
        <f>INDEX(Δεδομένα!$P:$P,MATCH('2021'!E6990,Δεδομένα!$O:$O,0))</f>
        <v>235</v>
      </c>
      <c r="G6990" s="49" t="s">
        <v>7135</v>
      </c>
      <c r="H6990" s="51" t="str">
        <f>INDEX(Δεδομένα!B$1:B$51,MATCH('2021'!G6990,Δεδομένα!A$1:A$51,0))</f>
        <v>ΙΟΝΙΩΝ ΝΗΣΩΝ</v>
      </c>
      <c r="I6990" s="53">
        <f>INDEX(Δεδομένα!E$1:E$13,MATCH('2021'!H6990,Δεδομένα!D$1:D$13,0))</f>
        <v>13</v>
      </c>
      <c r="J6990" s="4">
        <v>44296</v>
      </c>
      <c r="K6990" s="3" t="s">
        <v>901</v>
      </c>
      <c r="L6990" s="17" t="str">
        <f t="shared" si="576"/>
        <v>10/04/2021 13:29</v>
      </c>
      <c r="M6990" s="4">
        <v>44296</v>
      </c>
      <c r="N6990" s="3" t="s">
        <v>1228</v>
      </c>
      <c r="O6990" s="17" t="str">
        <f t="shared" si="577"/>
        <v>10/04/2021 15:47</v>
      </c>
      <c r="P6990" s="24">
        <f t="shared" si="578"/>
        <v>9.5833333332848269E-2</v>
      </c>
      <c r="Q6990" s="28">
        <v>0</v>
      </c>
      <c r="R6990" s="27">
        <f t="shared" si="579"/>
        <v>137.99999999930151</v>
      </c>
      <c r="S6990" s="3" t="s">
        <v>4</v>
      </c>
      <c r="T6990" s="3" t="s">
        <v>7136</v>
      </c>
      <c r="U6990" s="3" t="s">
        <v>4</v>
      </c>
      <c r="V6990" s="3" t="s">
        <v>6849</v>
      </c>
      <c r="W6990" s="5">
        <v>0</v>
      </c>
      <c r="X6990" s="5">
        <v>0</v>
      </c>
      <c r="Y6990" s="5">
        <v>0</v>
      </c>
      <c r="Z6990" s="5">
        <v>0.5</v>
      </c>
      <c r="AA6990" s="5">
        <v>0</v>
      </c>
      <c r="AB6990" s="5">
        <v>0</v>
      </c>
      <c r="AC6990" s="5">
        <v>0</v>
      </c>
      <c r="AD6990" s="5">
        <v>0</v>
      </c>
      <c r="AE6990" s="2">
        <v>2</v>
      </c>
      <c r="AF6990" s="2">
        <v>0</v>
      </c>
      <c r="AG6990" s="2">
        <v>0</v>
      </c>
      <c r="AH6990" s="2">
        <v>0</v>
      </c>
      <c r="AI6990" s="2">
        <v>0</v>
      </c>
      <c r="AJ6990" s="2">
        <v>1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 t="s">
        <v>4</v>
      </c>
      <c r="AT6990" s="2" t="s">
        <v>4</v>
      </c>
    </row>
    <row r="6991" spans="1:46" x14ac:dyDescent="0.2">
      <c r="A6991" s="2">
        <v>1653536</v>
      </c>
      <c r="B6991" s="2">
        <v>844844</v>
      </c>
      <c r="C6991" s="7">
        <v>20.680071890586301</v>
      </c>
      <c r="D6991" s="7">
        <v>38.163090773559297</v>
      </c>
      <c r="E6991" s="19" t="s">
        <v>7174</v>
      </c>
      <c r="F6991" s="46">
        <f>INDEX(Δεδομένα!$P:$P,MATCH('2021'!E6991,Δεδομένα!$O:$O,0))</f>
        <v>235</v>
      </c>
      <c r="G6991" s="49" t="s">
        <v>7135</v>
      </c>
      <c r="H6991" s="51" t="str">
        <f>INDEX(Δεδομένα!B$1:B$51,MATCH('2021'!G6991,Δεδομένα!A$1:A$51,0))</f>
        <v>ΙΟΝΙΩΝ ΝΗΣΩΝ</v>
      </c>
      <c r="I6991" s="53">
        <f>INDEX(Δεδομένα!E$1:E$13,MATCH('2021'!H6991,Δεδομένα!D$1:D$13,0))</f>
        <v>13</v>
      </c>
      <c r="J6991" s="4">
        <v>44297</v>
      </c>
      <c r="K6991" s="3" t="s">
        <v>985</v>
      </c>
      <c r="L6991" s="17" t="str">
        <f t="shared" si="576"/>
        <v>11/04/2021 17:21</v>
      </c>
      <c r="M6991" s="4">
        <v>44297</v>
      </c>
      <c r="N6991" s="3" t="s">
        <v>1135</v>
      </c>
      <c r="O6991" s="17" t="str">
        <f t="shared" si="577"/>
        <v>11/04/2021 17:58</v>
      </c>
      <c r="P6991" s="24">
        <f t="shared" si="578"/>
        <v>2.5694444448163267E-2</v>
      </c>
      <c r="Q6991" s="28">
        <v>0</v>
      </c>
      <c r="R6991" s="27">
        <f t="shared" si="579"/>
        <v>37.000000005355105</v>
      </c>
      <c r="S6991" s="3" t="s">
        <v>4</v>
      </c>
      <c r="T6991" s="3" t="s">
        <v>7175</v>
      </c>
      <c r="U6991" s="3" t="s">
        <v>4</v>
      </c>
      <c r="V6991" s="3" t="s">
        <v>4442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0.01</v>
      </c>
      <c r="AD6991" s="5">
        <v>0</v>
      </c>
      <c r="AE6991" s="2">
        <v>2</v>
      </c>
      <c r="AF6991" s="2">
        <v>0</v>
      </c>
      <c r="AG6991" s="2">
        <v>0</v>
      </c>
      <c r="AH6991" s="2">
        <v>0</v>
      </c>
      <c r="AI6991" s="2">
        <v>0</v>
      </c>
      <c r="AJ6991" s="2">
        <v>1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 t="s">
        <v>4</v>
      </c>
      <c r="AT6991" s="2" t="s">
        <v>4</v>
      </c>
    </row>
    <row r="6992" spans="1:46" x14ac:dyDescent="0.2">
      <c r="A6992" s="2">
        <v>1655766</v>
      </c>
      <c r="B6992" s="2">
        <v>846245</v>
      </c>
      <c r="C6992" s="7">
        <v>20.7434072525663</v>
      </c>
      <c r="D6992" s="7">
        <v>38.121884533419902</v>
      </c>
      <c r="E6992" s="19" t="s">
        <v>7174</v>
      </c>
      <c r="F6992" s="46">
        <f>INDEX(Δεδομένα!$P:$P,MATCH('2021'!E6992,Δεδομένα!$O:$O,0))</f>
        <v>235</v>
      </c>
      <c r="G6992" s="49" t="s">
        <v>7135</v>
      </c>
      <c r="H6992" s="51" t="str">
        <f>INDEX(Δεδομένα!B$1:B$51,MATCH('2021'!G6992,Δεδομένα!A$1:A$51,0))</f>
        <v>ΙΟΝΙΩΝ ΝΗΣΩΝ</v>
      </c>
      <c r="I6992" s="53">
        <f>INDEX(Δεδομένα!E$1:E$13,MATCH('2021'!H6992,Δεδομένα!D$1:D$13,0))</f>
        <v>13</v>
      </c>
      <c r="J6992" s="4">
        <v>44302</v>
      </c>
      <c r="K6992" s="3" t="s">
        <v>697</v>
      </c>
      <c r="L6992" s="17" t="str">
        <f t="shared" si="576"/>
        <v>16/04/2021 17:40</v>
      </c>
      <c r="M6992" s="4">
        <v>44302</v>
      </c>
      <c r="N6992" s="3" t="s">
        <v>996</v>
      </c>
      <c r="O6992" s="17" t="str">
        <f t="shared" si="577"/>
        <v>16/04/2021 20:51</v>
      </c>
      <c r="P6992" s="24">
        <f t="shared" si="578"/>
        <v>0.13263888889196096</v>
      </c>
      <c r="Q6992" s="28">
        <v>0</v>
      </c>
      <c r="R6992" s="27">
        <f t="shared" si="579"/>
        <v>191.00000000442378</v>
      </c>
      <c r="S6992" s="3" t="s">
        <v>4</v>
      </c>
      <c r="T6992" s="3" t="s">
        <v>7136</v>
      </c>
      <c r="U6992" s="3" t="s">
        <v>4</v>
      </c>
      <c r="V6992" s="3" t="s">
        <v>6849</v>
      </c>
      <c r="W6992" s="5">
        <v>0</v>
      </c>
      <c r="X6992" s="5">
        <v>1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2">
        <v>2</v>
      </c>
      <c r="AF6992" s="2">
        <v>0</v>
      </c>
      <c r="AG6992" s="2">
        <v>0</v>
      </c>
      <c r="AH6992" s="2">
        <v>0</v>
      </c>
      <c r="AI6992" s="2">
        <v>0</v>
      </c>
      <c r="AJ6992" s="2">
        <v>1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 t="s">
        <v>4</v>
      </c>
      <c r="AT6992" s="2" t="s">
        <v>4</v>
      </c>
    </row>
    <row r="6993" spans="1:46" x14ac:dyDescent="0.2">
      <c r="A6993" s="2">
        <v>1659240</v>
      </c>
      <c r="B6993" s="2">
        <v>850834</v>
      </c>
      <c r="C6993" s="7">
        <v>20.717617034912099</v>
      </c>
      <c r="D6993" s="7">
        <v>38.1632080078125</v>
      </c>
      <c r="E6993" s="19" t="s">
        <v>7174</v>
      </c>
      <c r="F6993" s="46">
        <f>INDEX(Δεδομένα!$P:$P,MATCH('2021'!E6993,Δεδομένα!$O:$O,0))</f>
        <v>235</v>
      </c>
      <c r="G6993" s="49" t="s">
        <v>7135</v>
      </c>
      <c r="H6993" s="51" t="str">
        <f>INDEX(Δεδομένα!B$1:B$51,MATCH('2021'!G6993,Δεδομένα!A$1:A$51,0))</f>
        <v>ΙΟΝΙΩΝ ΝΗΣΩΝ</v>
      </c>
      <c r="I6993" s="53">
        <f>INDEX(Δεδομένα!E$1:E$13,MATCH('2021'!H6993,Δεδομένα!D$1:D$13,0))</f>
        <v>13</v>
      </c>
      <c r="J6993" s="4">
        <v>44321</v>
      </c>
      <c r="K6993" s="3" t="s">
        <v>4191</v>
      </c>
      <c r="L6993" s="17" t="str">
        <f t="shared" si="576"/>
        <v>05/05/2021 07:10</v>
      </c>
      <c r="M6993" s="4">
        <v>44321</v>
      </c>
      <c r="N6993" s="3" t="s">
        <v>2029</v>
      </c>
      <c r="O6993" s="17" t="str">
        <f t="shared" si="577"/>
        <v>05/05/2021 11:26</v>
      </c>
      <c r="P6993" s="24">
        <f t="shared" si="578"/>
        <v>0.17777777778246673</v>
      </c>
      <c r="Q6993" s="28">
        <v>0</v>
      </c>
      <c r="R6993" s="27">
        <f t="shared" si="579"/>
        <v>256.00000000675209</v>
      </c>
      <c r="S6993" s="3" t="s">
        <v>4</v>
      </c>
      <c r="T6993" s="3" t="s">
        <v>7136</v>
      </c>
      <c r="U6993" s="3" t="s">
        <v>123</v>
      </c>
      <c r="V6993" s="3" t="s">
        <v>4716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0.01</v>
      </c>
      <c r="AD6993" s="5">
        <v>0.01</v>
      </c>
      <c r="AE6993" s="2">
        <v>2</v>
      </c>
      <c r="AF6993" s="2">
        <v>0</v>
      </c>
      <c r="AG6993" s="2">
        <v>0</v>
      </c>
      <c r="AH6993" s="2">
        <v>0</v>
      </c>
      <c r="AI6993" s="2">
        <v>0</v>
      </c>
      <c r="AJ6993" s="2">
        <v>1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 t="s">
        <v>4</v>
      </c>
      <c r="AT6993" s="2" t="s">
        <v>4</v>
      </c>
    </row>
    <row r="6994" spans="1:46" x14ac:dyDescent="0.2">
      <c r="A6994" s="2">
        <v>1661446</v>
      </c>
      <c r="B6994" s="2">
        <v>852607</v>
      </c>
      <c r="C6994" s="7">
        <v>20.7478043824282</v>
      </c>
      <c r="D6994" s="7">
        <v>38.100655320994797</v>
      </c>
      <c r="E6994" s="19" t="s">
        <v>7174</v>
      </c>
      <c r="F6994" s="46">
        <f>INDEX(Δεδομένα!$P:$P,MATCH('2021'!E6994,Δεδομένα!$O:$O,0))</f>
        <v>235</v>
      </c>
      <c r="G6994" s="49" t="s">
        <v>7135</v>
      </c>
      <c r="H6994" s="51" t="str">
        <f>INDEX(Δεδομένα!B$1:B$51,MATCH('2021'!G6994,Δεδομένα!A$1:A$51,0))</f>
        <v>ΙΟΝΙΩΝ ΝΗΣΩΝ</v>
      </c>
      <c r="I6994" s="53">
        <f>INDEX(Δεδομένα!E$1:E$13,MATCH('2021'!H6994,Δεδομένα!D$1:D$13,0))</f>
        <v>13</v>
      </c>
      <c r="J6994" s="4">
        <v>44328</v>
      </c>
      <c r="K6994" s="3" t="s">
        <v>946</v>
      </c>
      <c r="L6994" s="17" t="str">
        <f t="shared" si="576"/>
        <v>12/05/2021 13:53</v>
      </c>
      <c r="M6994" s="4">
        <v>44328</v>
      </c>
      <c r="N6994" s="3" t="s">
        <v>810</v>
      </c>
      <c r="O6994" s="17" t="str">
        <f t="shared" si="577"/>
        <v>12/05/2021 14:23</v>
      </c>
      <c r="P6994" s="24">
        <f t="shared" si="578"/>
        <v>2.0833333335758653E-2</v>
      </c>
      <c r="Q6994" s="28">
        <v>0</v>
      </c>
      <c r="R6994" s="27">
        <f t="shared" si="579"/>
        <v>30.00000000349246</v>
      </c>
      <c r="S6994" s="3" t="s">
        <v>4</v>
      </c>
      <c r="T6994" s="3" t="s">
        <v>7136</v>
      </c>
      <c r="U6994" s="3" t="s">
        <v>4</v>
      </c>
      <c r="V6994" s="3" t="s">
        <v>2357</v>
      </c>
      <c r="W6994" s="5">
        <v>0</v>
      </c>
      <c r="X6994" s="5">
        <v>0</v>
      </c>
      <c r="Y6994" s="5">
        <v>0</v>
      </c>
      <c r="Z6994" s="5">
        <v>0.02</v>
      </c>
      <c r="AA6994" s="5">
        <v>0</v>
      </c>
      <c r="AB6994" s="5">
        <v>0</v>
      </c>
      <c r="AC6994" s="5">
        <v>0</v>
      </c>
      <c r="AD6994" s="5">
        <v>0</v>
      </c>
      <c r="AE6994" s="2">
        <v>5</v>
      </c>
      <c r="AF6994" s="2">
        <v>0</v>
      </c>
      <c r="AG6994" s="2">
        <v>0</v>
      </c>
      <c r="AH6994" s="2">
        <v>0</v>
      </c>
      <c r="AI6994" s="2">
        <v>0</v>
      </c>
      <c r="AJ6994" s="2">
        <v>2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 t="s">
        <v>4</v>
      </c>
      <c r="AT6994" s="2" t="s">
        <v>4</v>
      </c>
    </row>
    <row r="6995" spans="1:46" x14ac:dyDescent="0.2">
      <c r="A6995" s="2">
        <v>1663382</v>
      </c>
      <c r="B6995" s="2">
        <v>854021</v>
      </c>
      <c r="C6995" s="7">
        <v>20.638791287706301</v>
      </c>
      <c r="D6995" s="7">
        <v>38.227600688877502</v>
      </c>
      <c r="E6995" s="19" t="s">
        <v>7174</v>
      </c>
      <c r="F6995" s="46">
        <f>INDEX(Δεδομένα!$P:$P,MATCH('2021'!E6995,Δεδομένα!$O:$O,0))</f>
        <v>235</v>
      </c>
      <c r="G6995" s="49" t="s">
        <v>7135</v>
      </c>
      <c r="H6995" s="51" t="str">
        <f>INDEX(Δεδομένα!B$1:B$51,MATCH('2021'!G6995,Δεδομένα!A$1:A$51,0))</f>
        <v>ΙΟΝΙΩΝ ΝΗΣΩΝ</v>
      </c>
      <c r="I6995" s="53">
        <f>INDEX(Δεδομένα!E$1:E$13,MATCH('2021'!H6995,Δεδομένα!D$1:D$13,0))</f>
        <v>13</v>
      </c>
      <c r="J6995" s="4">
        <v>44334</v>
      </c>
      <c r="K6995" s="3" t="s">
        <v>856</v>
      </c>
      <c r="L6995" s="17" t="str">
        <f t="shared" si="576"/>
        <v>18/05/2021 13:59</v>
      </c>
      <c r="M6995" s="4">
        <v>44334</v>
      </c>
      <c r="N6995" s="3" t="s">
        <v>1016</v>
      </c>
      <c r="O6995" s="17" t="str">
        <f t="shared" si="577"/>
        <v>18/05/2021 14:25</v>
      </c>
      <c r="P6995" s="24">
        <f t="shared" si="578"/>
        <v>1.8055555556202307E-2</v>
      </c>
      <c r="Q6995" s="28">
        <v>0</v>
      </c>
      <c r="R6995" s="27">
        <f t="shared" si="579"/>
        <v>26.000000000931323</v>
      </c>
      <c r="S6995" s="3" t="s">
        <v>4</v>
      </c>
      <c r="T6995" s="3" t="s">
        <v>7175</v>
      </c>
      <c r="U6995" s="3" t="s">
        <v>4</v>
      </c>
      <c r="V6995" s="3" t="s">
        <v>7182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0.05</v>
      </c>
      <c r="AD6995" s="5">
        <v>0</v>
      </c>
      <c r="AE6995" s="2">
        <v>2</v>
      </c>
      <c r="AF6995" s="2">
        <v>0</v>
      </c>
      <c r="AG6995" s="2">
        <v>0</v>
      </c>
      <c r="AH6995" s="2">
        <v>0</v>
      </c>
      <c r="AI6995" s="2">
        <v>0</v>
      </c>
      <c r="AJ6995" s="2">
        <v>1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 t="s">
        <v>4</v>
      </c>
      <c r="AT6995" s="2" t="s">
        <v>4</v>
      </c>
    </row>
    <row r="6996" spans="1:46" x14ac:dyDescent="0.2">
      <c r="A6996" s="2">
        <v>1666423</v>
      </c>
      <c r="B6996" s="2">
        <v>858203</v>
      </c>
      <c r="C6996" s="7">
        <v>20.604608659786599</v>
      </c>
      <c r="D6996" s="7">
        <v>38.254048829573797</v>
      </c>
      <c r="E6996" s="19" t="s">
        <v>7174</v>
      </c>
      <c r="F6996" s="46">
        <f>INDEX(Δεδομένα!$P:$P,MATCH('2021'!E6996,Δεδομένα!$O:$O,0))</f>
        <v>235</v>
      </c>
      <c r="G6996" s="49" t="s">
        <v>7135</v>
      </c>
      <c r="H6996" s="51" t="str">
        <f>INDEX(Δεδομένα!B$1:B$51,MATCH('2021'!G6996,Δεδομένα!A$1:A$51,0))</f>
        <v>ΙΟΝΙΩΝ ΝΗΣΩΝ</v>
      </c>
      <c r="I6996" s="53">
        <f>INDEX(Δεδομένα!E$1:E$13,MATCH('2021'!H6996,Δεδομένα!D$1:D$13,0))</f>
        <v>13</v>
      </c>
      <c r="J6996" s="4">
        <v>44349</v>
      </c>
      <c r="K6996" s="3" t="s">
        <v>3650</v>
      </c>
      <c r="L6996" s="17" t="str">
        <f t="shared" si="576"/>
        <v>02/06/2021 13:12</v>
      </c>
      <c r="M6996" s="4">
        <v>44349</v>
      </c>
      <c r="N6996" s="3" t="s">
        <v>486</v>
      </c>
      <c r="O6996" s="17" t="str">
        <f t="shared" si="577"/>
        <v>02/06/2021 13:45</v>
      </c>
      <c r="P6996" s="24">
        <f t="shared" si="578"/>
        <v>2.2916666661330964E-2</v>
      </c>
      <c r="Q6996" s="28">
        <v>0</v>
      </c>
      <c r="R6996" s="27">
        <f t="shared" si="579"/>
        <v>32.999999992316589</v>
      </c>
      <c r="S6996" s="3" t="s">
        <v>4</v>
      </c>
      <c r="T6996" s="3" t="s">
        <v>7175</v>
      </c>
      <c r="U6996" s="3" t="s">
        <v>123</v>
      </c>
      <c r="V6996" s="3" t="s">
        <v>7183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0.01</v>
      </c>
      <c r="AC6996" s="5">
        <v>0</v>
      </c>
      <c r="AD6996" s="5">
        <v>0</v>
      </c>
      <c r="AE6996" s="2">
        <v>2</v>
      </c>
      <c r="AF6996" s="2">
        <v>0</v>
      </c>
      <c r="AG6996" s="2">
        <v>0</v>
      </c>
      <c r="AH6996" s="2">
        <v>0</v>
      </c>
      <c r="AI6996" s="2">
        <v>0</v>
      </c>
      <c r="AJ6996" s="2">
        <v>1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 t="s">
        <v>4</v>
      </c>
      <c r="AT6996" s="2" t="s">
        <v>4</v>
      </c>
    </row>
    <row r="6997" spans="1:46" x14ac:dyDescent="0.2">
      <c r="A6997" s="2">
        <v>1668816</v>
      </c>
      <c r="B6997" s="2">
        <v>860222</v>
      </c>
      <c r="C6997" s="7">
        <v>20.801749763972801</v>
      </c>
      <c r="D6997" s="7">
        <v>38.1224234139139</v>
      </c>
      <c r="E6997" s="19" t="s">
        <v>7174</v>
      </c>
      <c r="F6997" s="46">
        <f>INDEX(Δεδομένα!$P:$P,MATCH('2021'!E6997,Δεδομένα!$O:$O,0))</f>
        <v>235</v>
      </c>
      <c r="G6997" s="49" t="s">
        <v>7135</v>
      </c>
      <c r="H6997" s="51" t="str">
        <f>INDEX(Δεδομένα!B$1:B$51,MATCH('2021'!G6997,Δεδομένα!A$1:A$51,0))</f>
        <v>ΙΟΝΙΩΝ ΝΗΣΩΝ</v>
      </c>
      <c r="I6997" s="53">
        <f>INDEX(Δεδομένα!E$1:E$13,MATCH('2021'!H6997,Δεδομένα!D$1:D$13,0))</f>
        <v>13</v>
      </c>
      <c r="J6997" s="4">
        <v>44356</v>
      </c>
      <c r="K6997" s="3" t="s">
        <v>699</v>
      </c>
      <c r="L6997" s="17" t="str">
        <f t="shared" si="576"/>
        <v>09/06/2021 17:23</v>
      </c>
      <c r="M6997" s="4">
        <v>44356</v>
      </c>
      <c r="N6997" s="3" t="s">
        <v>122</v>
      </c>
      <c r="O6997" s="17" t="str">
        <f t="shared" si="577"/>
        <v>09/06/2021 19:22</v>
      </c>
      <c r="P6997" s="24">
        <f t="shared" si="578"/>
        <v>8.2638888881774619E-2</v>
      </c>
      <c r="Q6997" s="28">
        <v>0</v>
      </c>
      <c r="R6997" s="27">
        <f t="shared" si="579"/>
        <v>118.99999998975545</v>
      </c>
      <c r="S6997" s="3" t="s">
        <v>4</v>
      </c>
      <c r="T6997" s="3" t="s">
        <v>7136</v>
      </c>
      <c r="U6997" s="3" t="s">
        <v>4</v>
      </c>
      <c r="V6997" s="3" t="s">
        <v>7184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0.01</v>
      </c>
      <c r="AC6997" s="5">
        <v>0</v>
      </c>
      <c r="AD6997" s="5">
        <v>0</v>
      </c>
      <c r="AE6997" s="2">
        <v>3</v>
      </c>
      <c r="AF6997" s="2">
        <v>0</v>
      </c>
      <c r="AG6997" s="2">
        <v>0</v>
      </c>
      <c r="AH6997" s="2">
        <v>0</v>
      </c>
      <c r="AI6997" s="2">
        <v>0</v>
      </c>
      <c r="AJ6997" s="2">
        <v>1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 t="s">
        <v>4</v>
      </c>
      <c r="AT6997" s="2" t="s">
        <v>4</v>
      </c>
    </row>
    <row r="6998" spans="1:46" x14ac:dyDescent="0.2">
      <c r="A6998" s="2">
        <v>1679302</v>
      </c>
      <c r="B6998" s="2">
        <v>867610</v>
      </c>
      <c r="C6998" s="7">
        <v>20.727736017345698</v>
      </c>
      <c r="D6998" s="7">
        <v>38.135215698389302</v>
      </c>
      <c r="E6998" s="19" t="s">
        <v>7174</v>
      </c>
      <c r="F6998" s="46">
        <f>INDEX(Δεδομένα!$P:$P,MATCH('2021'!E6998,Δεδομένα!$O:$O,0))</f>
        <v>235</v>
      </c>
      <c r="G6998" s="49" t="s">
        <v>7135</v>
      </c>
      <c r="H6998" s="51" t="str">
        <f>INDEX(Δεδομένα!B$1:B$51,MATCH('2021'!G6998,Δεδομένα!A$1:A$51,0))</f>
        <v>ΙΟΝΙΩΝ ΝΗΣΩΝ</v>
      </c>
      <c r="I6998" s="53">
        <f>INDEX(Δεδομένα!E$1:E$13,MATCH('2021'!H6998,Δεδομένα!D$1:D$13,0))</f>
        <v>13</v>
      </c>
      <c r="J6998" s="4">
        <v>44380</v>
      </c>
      <c r="K6998" s="3" t="s">
        <v>184</v>
      </c>
      <c r="L6998" s="17" t="str">
        <f t="shared" si="576"/>
        <v>03/07/2021 11:31</v>
      </c>
      <c r="M6998" s="4">
        <v>44389</v>
      </c>
      <c r="N6998" s="3" t="s">
        <v>5114</v>
      </c>
      <c r="O6998" s="17" t="str">
        <f t="shared" si="577"/>
        <v>12/07/2021 08:56</v>
      </c>
      <c r="P6998" s="29">
        <f t="shared" si="578"/>
        <v>8.8923611111094942</v>
      </c>
      <c r="Q6998" s="30">
        <f>8*24</f>
        <v>192</v>
      </c>
      <c r="R6998" s="27">
        <f t="shared" si="579"/>
        <v>12804.999999997672</v>
      </c>
      <c r="S6998" s="3" t="s">
        <v>4</v>
      </c>
      <c r="T6998" s="3" t="s">
        <v>7136</v>
      </c>
      <c r="U6998" s="3" t="s">
        <v>4</v>
      </c>
      <c r="V6998" s="3" t="s">
        <v>7185</v>
      </c>
      <c r="W6998" s="5">
        <v>0</v>
      </c>
      <c r="X6998" s="5">
        <v>3580</v>
      </c>
      <c r="Y6998" s="5">
        <v>0</v>
      </c>
      <c r="Z6998" s="5">
        <v>0</v>
      </c>
      <c r="AA6998" s="5">
        <v>0</v>
      </c>
      <c r="AB6998" s="5">
        <v>2170</v>
      </c>
      <c r="AC6998" s="5">
        <v>0</v>
      </c>
      <c r="AD6998" s="5">
        <v>0</v>
      </c>
      <c r="AE6998" s="2">
        <v>74</v>
      </c>
      <c r="AF6998" s="2">
        <v>40</v>
      </c>
      <c r="AG6998" s="2">
        <v>0</v>
      </c>
      <c r="AH6998" s="2">
        <v>0</v>
      </c>
      <c r="AI6998" s="2">
        <v>0</v>
      </c>
      <c r="AJ6998" s="2">
        <v>35</v>
      </c>
      <c r="AK6998" s="2">
        <v>0</v>
      </c>
      <c r="AL6998" s="2">
        <v>0</v>
      </c>
      <c r="AM6998" s="2">
        <v>0</v>
      </c>
      <c r="AN6998" s="2">
        <v>0</v>
      </c>
      <c r="AO6998" s="2">
        <v>4</v>
      </c>
      <c r="AP6998" s="2">
        <v>2</v>
      </c>
      <c r="AQ6998" s="2">
        <v>2</v>
      </c>
      <c r="AR6998" s="2">
        <v>0</v>
      </c>
      <c r="AS6998" s="2">
        <v>1</v>
      </c>
      <c r="AT6998" s="2">
        <v>0</v>
      </c>
    </row>
    <row r="6999" spans="1:46" x14ac:dyDescent="0.2">
      <c r="A6999" s="2">
        <v>1679320</v>
      </c>
      <c r="B6999" s="2">
        <v>870291</v>
      </c>
      <c r="C6999" s="7">
        <v>20.639352335333299</v>
      </c>
      <c r="D6999" s="7">
        <v>38.227728956686498</v>
      </c>
      <c r="E6999" s="19" t="s">
        <v>7174</v>
      </c>
      <c r="F6999" s="46">
        <f>INDEX(Δεδομένα!$P:$P,MATCH('2021'!E6999,Δεδομένα!$O:$O,0))</f>
        <v>235</v>
      </c>
      <c r="G6999" s="49" t="s">
        <v>7135</v>
      </c>
      <c r="H6999" s="51" t="str">
        <f>INDEX(Δεδομένα!B$1:B$51,MATCH('2021'!G6999,Δεδομένα!A$1:A$51,0))</f>
        <v>ΙΟΝΙΩΝ ΝΗΣΩΝ</v>
      </c>
      <c r="I6999" s="53">
        <f>INDEX(Δεδομένα!E$1:E$13,MATCH('2021'!H6999,Δεδομένα!D$1:D$13,0))</f>
        <v>13</v>
      </c>
      <c r="J6999" s="4">
        <v>44389</v>
      </c>
      <c r="K6999" s="3" t="s">
        <v>571</v>
      </c>
      <c r="L6999" s="17" t="str">
        <f t="shared" si="576"/>
        <v>12/07/2021 06:05</v>
      </c>
      <c r="M6999" s="4">
        <v>44389</v>
      </c>
      <c r="N6999" s="3" t="s">
        <v>6807</v>
      </c>
      <c r="O6999" s="17" t="str">
        <f t="shared" si="577"/>
        <v>12/07/2021 07:22</v>
      </c>
      <c r="P6999" s="24">
        <f t="shared" si="578"/>
        <v>5.3472222221898846E-2</v>
      </c>
      <c r="Q6999" s="28">
        <v>0</v>
      </c>
      <c r="R6999" s="27">
        <f t="shared" si="579"/>
        <v>76.999999999534339</v>
      </c>
      <c r="S6999" s="3" t="s">
        <v>4</v>
      </c>
      <c r="T6999" s="3" t="s">
        <v>7175</v>
      </c>
      <c r="U6999" s="3" t="s">
        <v>4</v>
      </c>
      <c r="V6999" s="3" t="s">
        <v>7186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0.3</v>
      </c>
      <c r="AC6999" s="5">
        <v>0</v>
      </c>
      <c r="AD6999" s="5">
        <v>0</v>
      </c>
      <c r="AE6999" s="2">
        <v>2</v>
      </c>
      <c r="AF6999" s="2">
        <v>0</v>
      </c>
      <c r="AG6999" s="2">
        <v>0</v>
      </c>
      <c r="AH6999" s="2">
        <v>0</v>
      </c>
      <c r="AI6999" s="2">
        <v>0</v>
      </c>
      <c r="AJ6999" s="2">
        <v>1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0</v>
      </c>
    </row>
    <row r="7000" spans="1:46" x14ac:dyDescent="0.2">
      <c r="A7000" s="2">
        <v>1679845</v>
      </c>
      <c r="B7000" s="2">
        <v>872910</v>
      </c>
      <c r="C7000" s="7">
        <v>20.619790954006302</v>
      </c>
      <c r="D7000" s="7">
        <v>38.250291601941797</v>
      </c>
      <c r="E7000" s="19" t="s">
        <v>7174</v>
      </c>
      <c r="F7000" s="46">
        <f>INDEX(Δεδομένα!$P:$P,MATCH('2021'!E7000,Δεδομένα!$O:$O,0))</f>
        <v>235</v>
      </c>
      <c r="G7000" s="49" t="s">
        <v>7135</v>
      </c>
      <c r="H7000" s="51" t="str">
        <f>INDEX(Δεδομένα!B$1:B$51,MATCH('2021'!G7000,Δεδομένα!A$1:A$51,0))</f>
        <v>ΙΟΝΙΩΝ ΝΗΣΩΝ</v>
      </c>
      <c r="I7000" s="53">
        <f>INDEX(Δεδομένα!E$1:E$13,MATCH('2021'!H7000,Δεδομένα!D$1:D$13,0))</f>
        <v>13</v>
      </c>
      <c r="J7000" s="4">
        <v>44397</v>
      </c>
      <c r="K7000" s="3" t="s">
        <v>1039</v>
      </c>
      <c r="L7000" s="17" t="str">
        <f t="shared" si="576"/>
        <v>20/07/2021 11:29</v>
      </c>
      <c r="M7000" s="4">
        <v>44397</v>
      </c>
      <c r="N7000" s="3" t="s">
        <v>237</v>
      </c>
      <c r="O7000" s="17" t="str">
        <f t="shared" si="577"/>
        <v>20/07/2021 12:30</v>
      </c>
      <c r="P7000" s="24">
        <f t="shared" si="578"/>
        <v>4.2361111110949423E-2</v>
      </c>
      <c r="Q7000" s="28">
        <v>0</v>
      </c>
      <c r="R7000" s="27">
        <f t="shared" si="579"/>
        <v>60.999999999767169</v>
      </c>
      <c r="S7000" s="3" t="s">
        <v>4</v>
      </c>
      <c r="T7000" s="3" t="s">
        <v>7175</v>
      </c>
      <c r="U7000" s="3" t="s">
        <v>4</v>
      </c>
      <c r="V7000" s="3" t="s">
        <v>5722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0.1</v>
      </c>
      <c r="AD7000" s="5">
        <v>0.1</v>
      </c>
      <c r="AE7000" s="2">
        <v>4</v>
      </c>
      <c r="AF7000" s="2">
        <v>0</v>
      </c>
      <c r="AG7000" s="2">
        <v>0</v>
      </c>
      <c r="AH7000" s="2">
        <v>0</v>
      </c>
      <c r="AI7000" s="2">
        <v>0</v>
      </c>
      <c r="AJ7000" s="2">
        <v>2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</row>
    <row r="7001" spans="1:46" x14ac:dyDescent="0.2">
      <c r="A7001" s="2">
        <v>1691276</v>
      </c>
      <c r="B7001" s="2">
        <v>886460</v>
      </c>
      <c r="C7001" s="7">
        <v>20.638673867369398</v>
      </c>
      <c r="D7001" s="7">
        <v>38.230127096058602</v>
      </c>
      <c r="E7001" s="19" t="s">
        <v>7174</v>
      </c>
      <c r="F7001" s="46">
        <f>INDEX(Δεδομένα!$P:$P,MATCH('2021'!E7001,Δεδομένα!$O:$O,0))</f>
        <v>235</v>
      </c>
      <c r="G7001" s="49" t="s">
        <v>7135</v>
      </c>
      <c r="H7001" s="51" t="str">
        <f>INDEX(Δεδομένα!B$1:B$51,MATCH('2021'!G7001,Δεδομένα!A$1:A$51,0))</f>
        <v>ΙΟΝΙΩΝ ΝΗΣΩΝ</v>
      </c>
      <c r="I7001" s="53">
        <f>INDEX(Δεδομένα!E$1:E$13,MATCH('2021'!H7001,Δεδομένα!D$1:D$13,0))</f>
        <v>13</v>
      </c>
      <c r="J7001" s="4">
        <v>44435</v>
      </c>
      <c r="K7001" s="3" t="s">
        <v>3798</v>
      </c>
      <c r="L7001" s="17" t="str">
        <f t="shared" si="576"/>
        <v>27/08/2021 01:49</v>
      </c>
      <c r="M7001" s="4">
        <v>44435</v>
      </c>
      <c r="N7001" s="3" t="s">
        <v>7187</v>
      </c>
      <c r="O7001" s="17" t="str">
        <f t="shared" si="577"/>
        <v>27/08/2021 04:19</v>
      </c>
      <c r="P7001" s="24">
        <f t="shared" si="578"/>
        <v>0.10416666666424135</v>
      </c>
      <c r="Q7001" s="28">
        <v>0</v>
      </c>
      <c r="R7001" s="27">
        <f t="shared" si="579"/>
        <v>149.99999999650754</v>
      </c>
      <c r="S7001" s="3" t="s">
        <v>4</v>
      </c>
      <c r="T7001" s="3" t="s">
        <v>7175</v>
      </c>
      <c r="U7001" s="3" t="s">
        <v>4</v>
      </c>
      <c r="V7001" s="3" t="s">
        <v>7188</v>
      </c>
      <c r="W7001" s="5">
        <v>0</v>
      </c>
      <c r="X7001" s="5">
        <v>0.5</v>
      </c>
      <c r="Y7001" s="5">
        <v>0</v>
      </c>
      <c r="Z7001" s="5">
        <v>0</v>
      </c>
      <c r="AA7001" s="5">
        <v>0</v>
      </c>
      <c r="AB7001" s="5">
        <v>0.5</v>
      </c>
      <c r="AC7001" s="5">
        <v>0</v>
      </c>
      <c r="AD7001" s="5">
        <v>0</v>
      </c>
      <c r="AE7001" s="2">
        <v>9</v>
      </c>
      <c r="AF7001" s="2">
        <v>0</v>
      </c>
      <c r="AG7001" s="2">
        <v>0</v>
      </c>
      <c r="AH7001" s="2">
        <v>0</v>
      </c>
      <c r="AI7001" s="2">
        <v>0</v>
      </c>
      <c r="AJ7001" s="2">
        <v>4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</row>
    <row r="7002" spans="1:46" x14ac:dyDescent="0.2">
      <c r="A7002" s="2">
        <v>1691997</v>
      </c>
      <c r="B7002" s="2">
        <v>887240</v>
      </c>
      <c r="C7002" s="7">
        <v>20.776274462731902</v>
      </c>
      <c r="D7002" s="7">
        <v>38.148559061944603</v>
      </c>
      <c r="E7002" s="19" t="s">
        <v>7174</v>
      </c>
      <c r="F7002" s="46">
        <f>INDEX(Δεδομένα!$P:$P,MATCH('2021'!E7002,Δεδομένα!$O:$O,0))</f>
        <v>235</v>
      </c>
      <c r="G7002" s="49" t="s">
        <v>7135</v>
      </c>
      <c r="H7002" s="51" t="str">
        <f>INDEX(Δεδομένα!B$1:B$51,MATCH('2021'!G7002,Δεδομένα!A$1:A$51,0))</f>
        <v>ΙΟΝΙΩΝ ΝΗΣΩΝ</v>
      </c>
      <c r="I7002" s="53">
        <f>INDEX(Δεδομένα!E$1:E$13,MATCH('2021'!H7002,Δεδομένα!D$1:D$13,0))</f>
        <v>13</v>
      </c>
      <c r="J7002" s="4">
        <v>44437</v>
      </c>
      <c r="K7002" s="3" t="s">
        <v>1097</v>
      </c>
      <c r="L7002" s="17" t="str">
        <f t="shared" si="576"/>
        <v>29/08/2021 22:49</v>
      </c>
      <c r="M7002" s="4">
        <v>44438</v>
      </c>
      <c r="N7002" s="3" t="s">
        <v>32</v>
      </c>
      <c r="O7002" s="17" t="str">
        <f t="shared" si="577"/>
        <v>30/08/2021 18:45</v>
      </c>
      <c r="P7002" s="24">
        <f t="shared" si="578"/>
        <v>0.83055555555620231</v>
      </c>
      <c r="Q7002" s="28">
        <v>0</v>
      </c>
      <c r="R7002" s="27">
        <f t="shared" si="579"/>
        <v>1196.0000000009313</v>
      </c>
      <c r="S7002" s="3" t="s">
        <v>4</v>
      </c>
      <c r="T7002" s="3" t="s">
        <v>7136</v>
      </c>
      <c r="U7002" s="3" t="s">
        <v>4</v>
      </c>
      <c r="V7002" s="3" t="s">
        <v>5392</v>
      </c>
      <c r="W7002" s="5">
        <v>0</v>
      </c>
      <c r="X7002" s="5">
        <v>0</v>
      </c>
      <c r="Y7002" s="5">
        <v>0.1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 s="2">
        <v>6</v>
      </c>
      <c r="AF7002" s="2">
        <v>0</v>
      </c>
      <c r="AG7002" s="2">
        <v>0</v>
      </c>
      <c r="AH7002" s="2">
        <v>0</v>
      </c>
      <c r="AI7002" s="2">
        <v>0</v>
      </c>
      <c r="AJ7002" s="2">
        <v>3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</row>
    <row r="7003" spans="1:46" x14ac:dyDescent="0.2">
      <c r="A7003" s="2">
        <v>1700721</v>
      </c>
      <c r="B7003" s="2">
        <v>895787</v>
      </c>
      <c r="C7003" s="7">
        <v>20.764089611392102</v>
      </c>
      <c r="D7003" s="7">
        <v>38.113818624159599</v>
      </c>
      <c r="E7003" s="19" t="s">
        <v>7174</v>
      </c>
      <c r="F7003" s="46">
        <f>INDEX(Δεδομένα!$P:$P,MATCH('2021'!E7003,Δεδομένα!$O:$O,0))</f>
        <v>235</v>
      </c>
      <c r="G7003" s="49" t="s">
        <v>7135</v>
      </c>
      <c r="H7003" s="51" t="str">
        <f>INDEX(Δεδομένα!B$1:B$51,MATCH('2021'!G7003,Δεδομένα!A$1:A$51,0))</f>
        <v>ΙΟΝΙΩΝ ΝΗΣΩΝ</v>
      </c>
      <c r="I7003" s="53">
        <f>INDEX(Δεδομένα!E$1:E$13,MATCH('2021'!H7003,Δεδομένα!D$1:D$13,0))</f>
        <v>13</v>
      </c>
      <c r="J7003" s="4">
        <v>44470</v>
      </c>
      <c r="K7003" s="3" t="s">
        <v>7060</v>
      </c>
      <c r="L7003" s="17" t="str">
        <f t="shared" si="576"/>
        <v>01/10/2021 22:31</v>
      </c>
      <c r="M7003" s="4">
        <v>44472</v>
      </c>
      <c r="N7003" s="3" t="s">
        <v>497</v>
      </c>
      <c r="O7003" s="17" t="str">
        <f t="shared" si="577"/>
        <v>03/10/2021 21:00</v>
      </c>
      <c r="P7003" s="29">
        <f t="shared" si="578"/>
        <v>1.9368055555532919</v>
      </c>
      <c r="Q7003" s="30">
        <f>1*24</f>
        <v>24</v>
      </c>
      <c r="R7003" s="27">
        <f t="shared" si="579"/>
        <v>2788.9999999967404</v>
      </c>
      <c r="S7003" s="3" t="s">
        <v>4</v>
      </c>
      <c r="T7003" s="3" t="s">
        <v>7136</v>
      </c>
      <c r="U7003" s="3" t="s">
        <v>123</v>
      </c>
      <c r="V7003" s="3" t="s">
        <v>7189</v>
      </c>
      <c r="W7003" s="5">
        <v>0</v>
      </c>
      <c r="X7003" s="5">
        <v>55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2">
        <v>14</v>
      </c>
      <c r="AF7003" s="2">
        <v>11</v>
      </c>
      <c r="AG7003" s="2">
        <v>0</v>
      </c>
      <c r="AH7003" s="2">
        <v>0</v>
      </c>
      <c r="AI7003" s="2">
        <v>2</v>
      </c>
      <c r="AJ7003" s="2">
        <v>10</v>
      </c>
      <c r="AK7003" s="2">
        <v>0</v>
      </c>
      <c r="AL7003" s="2">
        <v>2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</row>
    <row r="7004" spans="1:46" x14ac:dyDescent="0.2">
      <c r="A7004" s="2">
        <v>1707907</v>
      </c>
      <c r="B7004" s="2">
        <v>903395</v>
      </c>
      <c r="C7004" s="7">
        <v>20.546933395349001</v>
      </c>
      <c r="D7004" s="7">
        <v>38.336933496489401</v>
      </c>
      <c r="E7004" s="19" t="s">
        <v>7174</v>
      </c>
      <c r="F7004" s="46">
        <f>INDEX(Δεδομένα!$P:$P,MATCH('2021'!E7004,Δεδομένα!$O:$O,0))</f>
        <v>235</v>
      </c>
      <c r="G7004" s="49" t="s">
        <v>7135</v>
      </c>
      <c r="H7004" s="51" t="str">
        <f>INDEX(Δεδομένα!B$1:B$51,MATCH('2021'!G7004,Δεδομένα!A$1:A$51,0))</f>
        <v>ΙΟΝΙΩΝ ΝΗΣΩΝ</v>
      </c>
      <c r="I7004" s="53">
        <f>INDEX(Δεδομένα!E$1:E$13,MATCH('2021'!H7004,Δεδομένα!D$1:D$13,0))</f>
        <v>13</v>
      </c>
      <c r="J7004" s="4">
        <v>44491</v>
      </c>
      <c r="K7004" s="3" t="s">
        <v>450</v>
      </c>
      <c r="L7004" s="17" t="str">
        <f t="shared" si="576"/>
        <v>22/10/2021 20:50</v>
      </c>
      <c r="M7004" s="4">
        <v>44491</v>
      </c>
      <c r="N7004" s="3" t="s">
        <v>450</v>
      </c>
      <c r="O7004" s="17" t="str">
        <f t="shared" si="577"/>
        <v>22/10/2021 20:50</v>
      </c>
      <c r="P7004" s="24">
        <f t="shared" si="578"/>
        <v>0</v>
      </c>
      <c r="Q7004" s="28">
        <v>0</v>
      </c>
      <c r="R7004" s="27">
        <f t="shared" si="579"/>
        <v>0</v>
      </c>
      <c r="S7004" s="3" t="s">
        <v>4</v>
      </c>
      <c r="T7004" s="3" t="s">
        <v>7175</v>
      </c>
      <c r="U7004" s="3" t="s">
        <v>4</v>
      </c>
      <c r="V7004" s="3" t="s">
        <v>7190</v>
      </c>
      <c r="W7004" s="5">
        <v>0</v>
      </c>
      <c r="X7004" s="5">
        <v>0</v>
      </c>
      <c r="Y7004" s="5">
        <v>0</v>
      </c>
      <c r="Z7004" s="5">
        <v>0.5</v>
      </c>
      <c r="AA7004" s="5">
        <v>0</v>
      </c>
      <c r="AB7004" s="5">
        <v>0</v>
      </c>
      <c r="AC7004" s="5">
        <v>0</v>
      </c>
      <c r="AD7004" s="5">
        <v>0</v>
      </c>
      <c r="AE7004" s="2">
        <v>2</v>
      </c>
      <c r="AF7004" s="2">
        <v>0</v>
      </c>
      <c r="AG7004" s="2">
        <v>0</v>
      </c>
      <c r="AH7004" s="2">
        <v>0</v>
      </c>
      <c r="AI7004" s="2">
        <v>0</v>
      </c>
      <c r="AJ7004" s="2">
        <v>1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</row>
    <row r="7005" spans="1:46" x14ac:dyDescent="0.2">
      <c r="A7005" s="2">
        <v>1708600</v>
      </c>
      <c r="B7005" s="2">
        <v>905267</v>
      </c>
      <c r="C7005" s="7">
        <v>20.7651342337616</v>
      </c>
      <c r="D7005" s="7">
        <v>38.113550556588201</v>
      </c>
      <c r="E7005" s="19" t="s">
        <v>7174</v>
      </c>
      <c r="F7005" s="46">
        <f>INDEX(Δεδομένα!$P:$P,MATCH('2021'!E7005,Δεδομένα!$O:$O,0))</f>
        <v>235</v>
      </c>
      <c r="G7005" s="49" t="s">
        <v>7135</v>
      </c>
      <c r="H7005" s="51" t="str">
        <f>INDEX(Δεδομένα!B$1:B$51,MATCH('2021'!G7005,Δεδομένα!A$1:A$51,0))</f>
        <v>ΙΟΝΙΩΝ ΝΗΣΩΝ</v>
      </c>
      <c r="I7005" s="53">
        <f>INDEX(Δεδομένα!E$1:E$13,MATCH('2021'!H7005,Δεδομένα!D$1:D$13,0))</f>
        <v>13</v>
      </c>
      <c r="J7005" s="4">
        <v>44498</v>
      </c>
      <c r="K7005" s="3" t="s">
        <v>1946</v>
      </c>
      <c r="L7005" s="17" t="str">
        <f t="shared" si="576"/>
        <v>29/10/2021 20:43</v>
      </c>
      <c r="M7005" s="4">
        <v>44499</v>
      </c>
      <c r="N7005" s="3" t="s">
        <v>295</v>
      </c>
      <c r="O7005" s="17" t="str">
        <f t="shared" si="577"/>
        <v>30/10/2021 18:54</v>
      </c>
      <c r="P7005" s="24">
        <f t="shared" si="578"/>
        <v>0.92430555555620231</v>
      </c>
      <c r="Q7005" s="28">
        <v>0</v>
      </c>
      <c r="R7005" s="27">
        <f t="shared" si="579"/>
        <v>1331.0000000009313</v>
      </c>
      <c r="S7005" s="3" t="s">
        <v>4</v>
      </c>
      <c r="T7005" s="3" t="s">
        <v>7136</v>
      </c>
      <c r="U7005" s="3" t="s">
        <v>4</v>
      </c>
      <c r="V7005" s="3" t="s">
        <v>7189</v>
      </c>
      <c r="W7005" s="5">
        <v>0</v>
      </c>
      <c r="X7005" s="5">
        <v>10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2">
        <v>20</v>
      </c>
      <c r="AF7005" s="2">
        <v>6</v>
      </c>
      <c r="AG7005" s="2">
        <v>0</v>
      </c>
      <c r="AH7005" s="2">
        <v>0</v>
      </c>
      <c r="AI7005" s="2">
        <v>1</v>
      </c>
      <c r="AJ7005" s="2">
        <v>7</v>
      </c>
      <c r="AK7005" s="2">
        <v>0</v>
      </c>
      <c r="AL7005" s="2">
        <v>1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</row>
    <row r="7006" spans="1:46" x14ac:dyDescent="0.2">
      <c r="A7006" s="2">
        <v>1710978</v>
      </c>
      <c r="B7006" s="2">
        <v>906924</v>
      </c>
      <c r="C7006" s="7">
        <v>20.734999636107499</v>
      </c>
      <c r="D7006" s="7">
        <v>38.115556933026902</v>
      </c>
      <c r="E7006" s="19" t="s">
        <v>7174</v>
      </c>
      <c r="F7006" s="46">
        <f>INDEX(Δεδομένα!$P:$P,MATCH('2021'!E7006,Δεδομένα!$O:$O,0))</f>
        <v>235</v>
      </c>
      <c r="G7006" s="49" t="s">
        <v>7135</v>
      </c>
      <c r="H7006" s="51" t="str">
        <f>INDEX(Δεδομένα!B$1:B$51,MATCH('2021'!G7006,Δεδομένα!A$1:A$51,0))</f>
        <v>ΙΟΝΙΩΝ ΝΗΣΩΝ</v>
      </c>
      <c r="I7006" s="53">
        <f>INDEX(Δεδομένα!E$1:E$13,MATCH('2021'!H7006,Δεδομένα!D$1:D$13,0))</f>
        <v>13</v>
      </c>
      <c r="J7006" s="4">
        <v>44505</v>
      </c>
      <c r="K7006" s="3" t="s">
        <v>1344</v>
      </c>
      <c r="L7006" s="17" t="str">
        <f t="shared" si="576"/>
        <v>05/11/2021 22:25</v>
      </c>
      <c r="M7006" s="4">
        <v>44505</v>
      </c>
      <c r="N7006" s="3" t="s">
        <v>2260</v>
      </c>
      <c r="O7006" s="17" t="str">
        <f t="shared" si="577"/>
        <v>05/11/2021 23:58</v>
      </c>
      <c r="P7006" s="24">
        <f t="shared" si="578"/>
        <v>6.4583333332848269E-2</v>
      </c>
      <c r="Q7006" s="28">
        <v>0</v>
      </c>
      <c r="R7006" s="27">
        <f t="shared" si="579"/>
        <v>92.999999999301508</v>
      </c>
      <c r="S7006" s="3" t="s">
        <v>4</v>
      </c>
      <c r="T7006" s="3" t="s">
        <v>7136</v>
      </c>
      <c r="U7006" s="3" t="s">
        <v>4</v>
      </c>
      <c r="V7006" s="3" t="s">
        <v>30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0.02</v>
      </c>
      <c r="AE7006" s="2">
        <v>4</v>
      </c>
      <c r="AF7006" s="2">
        <v>0</v>
      </c>
      <c r="AG7006" s="2">
        <v>0</v>
      </c>
      <c r="AH7006" s="2">
        <v>0</v>
      </c>
      <c r="AI7006" s="2">
        <v>0</v>
      </c>
      <c r="AJ7006" s="2">
        <v>2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0</v>
      </c>
    </row>
    <row r="7007" spans="1:46" x14ac:dyDescent="0.2">
      <c r="A7007" s="2">
        <v>1723789</v>
      </c>
      <c r="B7007" s="2">
        <v>920756</v>
      </c>
      <c r="C7007" s="7">
        <v>20.750849079926201</v>
      </c>
      <c r="D7007" s="7">
        <v>38.116614517641203</v>
      </c>
      <c r="E7007" s="19" t="s">
        <v>7174</v>
      </c>
      <c r="F7007" s="46">
        <f>INDEX(Δεδομένα!$P:$P,MATCH('2021'!E7007,Δεδομένα!$O:$O,0))</f>
        <v>235</v>
      </c>
      <c r="G7007" s="49" t="s">
        <v>7135</v>
      </c>
      <c r="H7007" s="51" t="str">
        <f>INDEX(Δεδομένα!B$1:B$51,MATCH('2021'!G7007,Δεδομένα!A$1:A$51,0))</f>
        <v>ΙΟΝΙΩΝ ΝΗΣΩΝ</v>
      </c>
      <c r="I7007" s="53">
        <f>INDEX(Δεδομένα!E$1:E$13,MATCH('2021'!H7007,Δεδομένα!D$1:D$13,0))</f>
        <v>13</v>
      </c>
      <c r="J7007" s="4">
        <v>44554</v>
      </c>
      <c r="K7007" s="3" t="s">
        <v>1097</v>
      </c>
      <c r="L7007" s="17" t="str">
        <f t="shared" si="576"/>
        <v>24/12/2021 22:49</v>
      </c>
      <c r="M7007" s="4">
        <v>44555</v>
      </c>
      <c r="N7007" s="3" t="s">
        <v>816</v>
      </c>
      <c r="O7007" s="17" t="str">
        <f t="shared" si="577"/>
        <v>25/12/2021 01:00</v>
      </c>
      <c r="P7007" s="24">
        <f t="shared" si="578"/>
        <v>9.0972222220443655E-2</v>
      </c>
      <c r="Q7007" s="28">
        <v>0</v>
      </c>
      <c r="R7007" s="27">
        <f t="shared" si="579"/>
        <v>130.99999999743886</v>
      </c>
      <c r="S7007" s="3" t="s">
        <v>4</v>
      </c>
      <c r="T7007" s="3" t="s">
        <v>7136</v>
      </c>
      <c r="U7007" s="3" t="s">
        <v>4</v>
      </c>
      <c r="V7007" s="3" t="s">
        <v>6849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0.1</v>
      </c>
      <c r="AD7007" s="5">
        <v>0</v>
      </c>
      <c r="AE7007" s="2">
        <v>2</v>
      </c>
      <c r="AF7007" s="2">
        <v>0</v>
      </c>
      <c r="AG7007" s="2">
        <v>0</v>
      </c>
      <c r="AH7007" s="2">
        <v>0</v>
      </c>
      <c r="AI7007" s="2">
        <v>0</v>
      </c>
      <c r="AJ7007" s="2">
        <v>1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 t="s">
        <v>4</v>
      </c>
      <c r="AT7007" s="2" t="s">
        <v>4</v>
      </c>
    </row>
    <row r="7008" spans="1:46" x14ac:dyDescent="0.2">
      <c r="A7008" s="2">
        <v>1718949</v>
      </c>
      <c r="B7008" s="2">
        <v>867994</v>
      </c>
      <c r="C7008" s="7">
        <v>20.690513445281301</v>
      </c>
      <c r="D7008" s="7">
        <v>38.452039969466199</v>
      </c>
      <c r="E7008" s="19" t="s">
        <v>7191</v>
      </c>
      <c r="F7008" s="46">
        <f>INDEX(Δεδομένα!$P:$P,MATCH('2021'!E7008,Δεδομένα!$O:$O,0))</f>
        <v>236</v>
      </c>
      <c r="G7008" s="49" t="s">
        <v>7135</v>
      </c>
      <c r="H7008" s="51" t="str">
        <f>INDEX(Δεδομένα!B$1:B$51,MATCH('2021'!G7008,Δεδομένα!A$1:A$51,0))</f>
        <v>ΙΟΝΙΩΝ ΝΗΣΩΝ</v>
      </c>
      <c r="I7008" s="53">
        <f>INDEX(Δεδομένα!E$1:E$13,MATCH('2021'!H7008,Δεδομένα!D$1:D$13,0))</f>
        <v>13</v>
      </c>
      <c r="J7008" s="4">
        <v>44381</v>
      </c>
      <c r="K7008" s="3" t="s">
        <v>965</v>
      </c>
      <c r="L7008" s="17" t="str">
        <f t="shared" si="576"/>
        <v>04/07/2021 16:04</v>
      </c>
      <c r="M7008" s="4">
        <v>44381</v>
      </c>
      <c r="N7008" s="3" t="s">
        <v>1785</v>
      </c>
      <c r="O7008" s="17" t="str">
        <f t="shared" si="577"/>
        <v>04/07/2021 18:31</v>
      </c>
      <c r="P7008" s="24">
        <f t="shared" si="578"/>
        <v>0.10208333333139308</v>
      </c>
      <c r="Q7008" s="28">
        <v>0</v>
      </c>
      <c r="R7008" s="27">
        <f t="shared" si="579"/>
        <v>146.99999999720603</v>
      </c>
      <c r="S7008" s="3" t="s">
        <v>4</v>
      </c>
      <c r="T7008" s="3" t="s">
        <v>7192</v>
      </c>
      <c r="U7008" s="3" t="s">
        <v>4</v>
      </c>
      <c r="V7008" s="3" t="s">
        <v>7193</v>
      </c>
      <c r="W7008" s="5">
        <v>0</v>
      </c>
      <c r="X7008" s="5">
        <v>0.5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2">
        <v>8</v>
      </c>
      <c r="AF7008" s="2">
        <v>0</v>
      </c>
      <c r="AG7008" s="2">
        <v>0</v>
      </c>
      <c r="AH7008" s="2">
        <v>0</v>
      </c>
      <c r="AI7008" s="2">
        <v>0</v>
      </c>
      <c r="AJ7008" s="2">
        <v>3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0</v>
      </c>
    </row>
    <row r="7009" spans="1:46" x14ac:dyDescent="0.2">
      <c r="A7009" s="2">
        <v>1718970</v>
      </c>
      <c r="B7009" s="2">
        <v>869975</v>
      </c>
      <c r="C7009" s="7">
        <v>20.6547481422148</v>
      </c>
      <c r="D7009" s="7">
        <v>38.443000713993101</v>
      </c>
      <c r="E7009" s="19" t="s">
        <v>7191</v>
      </c>
      <c r="F7009" s="46">
        <f>INDEX(Δεδομένα!$P:$P,MATCH('2021'!E7009,Δεδομένα!$O:$O,0))</f>
        <v>236</v>
      </c>
      <c r="G7009" s="49" t="s">
        <v>7135</v>
      </c>
      <c r="H7009" s="51" t="str">
        <f>INDEX(Δεδομένα!B$1:B$51,MATCH('2021'!G7009,Δεδομένα!A$1:A$51,0))</f>
        <v>ΙΟΝΙΩΝ ΝΗΣΩΝ</v>
      </c>
      <c r="I7009" s="53">
        <f>INDEX(Δεδομένα!E$1:E$13,MATCH('2021'!H7009,Δεδομένα!D$1:D$13,0))</f>
        <v>13</v>
      </c>
      <c r="J7009" s="4">
        <v>44388</v>
      </c>
      <c r="K7009" s="3" t="s">
        <v>3229</v>
      </c>
      <c r="L7009" s="17" t="str">
        <f t="shared" si="576"/>
        <v>11/07/2021 00:13</v>
      </c>
      <c r="M7009" s="4">
        <v>44388</v>
      </c>
      <c r="N7009" s="3" t="s">
        <v>2275</v>
      </c>
      <c r="O7009" s="17" t="str">
        <f t="shared" si="577"/>
        <v>11/07/2021 00:45</v>
      </c>
      <c r="P7009" s="24">
        <f t="shared" si="578"/>
        <v>2.2222222221898846E-2</v>
      </c>
      <c r="Q7009" s="28">
        <v>0</v>
      </c>
      <c r="R7009" s="27">
        <f t="shared" si="579"/>
        <v>31.999999999534339</v>
      </c>
      <c r="S7009" s="3" t="s">
        <v>4</v>
      </c>
      <c r="T7009" s="3" t="s">
        <v>7192</v>
      </c>
      <c r="U7009" s="3" t="s">
        <v>4</v>
      </c>
      <c r="V7009" s="3" t="s">
        <v>7194</v>
      </c>
      <c r="W7009" s="5">
        <v>0</v>
      </c>
      <c r="X7009" s="5">
        <v>0.5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2">
        <v>5</v>
      </c>
      <c r="AF7009" s="2">
        <v>0</v>
      </c>
      <c r="AG7009" s="2">
        <v>0</v>
      </c>
      <c r="AH7009" s="2">
        <v>0</v>
      </c>
      <c r="AI7009" s="2">
        <v>0</v>
      </c>
      <c r="AJ7009" s="2">
        <v>2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</row>
    <row r="7010" spans="1:46" x14ac:dyDescent="0.2">
      <c r="A7010" s="2">
        <v>1718983</v>
      </c>
      <c r="B7010" s="2">
        <v>881126</v>
      </c>
      <c r="C7010" s="7">
        <v>20.639872863631702</v>
      </c>
      <c r="D7010" s="7">
        <v>38.4489501064363</v>
      </c>
      <c r="E7010" s="19" t="s">
        <v>7191</v>
      </c>
      <c r="F7010" s="46">
        <f>INDEX(Δεδομένα!$P:$P,MATCH('2021'!E7010,Δεδομένα!$O:$O,0))</f>
        <v>236</v>
      </c>
      <c r="G7010" s="49" t="s">
        <v>7135</v>
      </c>
      <c r="H7010" s="51" t="str">
        <f>INDEX(Δεδομένα!B$1:B$51,MATCH('2021'!G7010,Δεδομένα!A$1:A$51,0))</f>
        <v>ΙΟΝΙΩΝ ΝΗΣΩΝ</v>
      </c>
      <c r="I7010" s="53">
        <f>INDEX(Δεδομένα!E$1:E$13,MATCH('2021'!H7010,Δεδομένα!D$1:D$13,0))</f>
        <v>13</v>
      </c>
      <c r="J7010" s="4">
        <v>44417</v>
      </c>
      <c r="K7010" s="3" t="s">
        <v>694</v>
      </c>
      <c r="L7010" s="17" t="str">
        <f t="shared" si="576"/>
        <v>09/08/2021 20:20</v>
      </c>
      <c r="M7010" s="4">
        <v>44418</v>
      </c>
      <c r="N7010" s="3" t="s">
        <v>385</v>
      </c>
      <c r="O7010" s="17" t="str">
        <f t="shared" si="577"/>
        <v>10/08/2021 14:00</v>
      </c>
      <c r="P7010" s="24">
        <f t="shared" si="578"/>
        <v>0.73611111111677019</v>
      </c>
      <c r="Q7010" s="28">
        <v>0</v>
      </c>
      <c r="R7010" s="27">
        <f t="shared" si="579"/>
        <v>1060.0000000081491</v>
      </c>
      <c r="S7010" s="3" t="s">
        <v>4</v>
      </c>
      <c r="T7010" s="3" t="s">
        <v>7192</v>
      </c>
      <c r="U7010" s="3" t="s">
        <v>4</v>
      </c>
      <c r="V7010" s="3" t="s">
        <v>7195</v>
      </c>
      <c r="W7010" s="5">
        <v>0</v>
      </c>
      <c r="X7010" s="5">
        <v>0.05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2">
        <v>9</v>
      </c>
      <c r="AF7010" s="2">
        <v>0</v>
      </c>
      <c r="AG7010" s="2">
        <v>0</v>
      </c>
      <c r="AH7010" s="2">
        <v>0</v>
      </c>
      <c r="AI7010" s="2">
        <v>0</v>
      </c>
      <c r="AJ7010" s="2">
        <v>4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0</v>
      </c>
    </row>
    <row r="7011" spans="1:46" x14ac:dyDescent="0.2">
      <c r="A7011" s="2">
        <v>1656451</v>
      </c>
      <c r="B7011" s="2">
        <v>825666</v>
      </c>
      <c r="D7011" s="2"/>
      <c r="E7011" s="19" t="s">
        <v>7196</v>
      </c>
      <c r="F7011" s="46">
        <f>INDEX(Δεδομένα!$P:$P,MATCH('2021'!E7011,Δεδομένα!$O:$O,0))</f>
        <v>237</v>
      </c>
      <c r="G7011" s="49" t="s">
        <v>7135</v>
      </c>
      <c r="H7011" s="51" t="str">
        <f>INDEX(Δεδομένα!B$1:B$51,MATCH('2021'!G7011,Δεδομένα!A$1:A$51,0))</f>
        <v>ΙΟΝΙΩΝ ΝΗΣΩΝ</v>
      </c>
      <c r="I7011" s="53">
        <f>INDEX(Δεδομένα!E$1:E$13,MATCH('2021'!H7011,Δεδομένα!D$1:D$13,0))</f>
        <v>13</v>
      </c>
      <c r="J7011" s="4">
        <v>44241</v>
      </c>
      <c r="K7011" s="3" t="s">
        <v>854</v>
      </c>
      <c r="L7011" s="17" t="str">
        <f t="shared" si="576"/>
        <v>14/02/2021 12:50</v>
      </c>
      <c r="M7011" s="4">
        <v>44241</v>
      </c>
      <c r="N7011" s="3" t="s">
        <v>154</v>
      </c>
      <c r="O7011" s="17" t="str">
        <f t="shared" si="577"/>
        <v>14/02/2021 13:20</v>
      </c>
      <c r="P7011" s="24">
        <f t="shared" si="578"/>
        <v>2.0833333335758653E-2</v>
      </c>
      <c r="Q7011" s="28">
        <v>0</v>
      </c>
      <c r="R7011" s="27">
        <f t="shared" si="579"/>
        <v>30.00000000349246</v>
      </c>
      <c r="S7011" s="3" t="s">
        <v>4</v>
      </c>
      <c r="T7011" s="3" t="s">
        <v>7197</v>
      </c>
      <c r="U7011" s="3" t="s">
        <v>4</v>
      </c>
      <c r="V7011" s="3" t="s">
        <v>7198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0.02</v>
      </c>
      <c r="AE7011" s="2">
        <v>4</v>
      </c>
      <c r="AF7011" s="2">
        <v>0</v>
      </c>
      <c r="AG7011" s="2">
        <v>0</v>
      </c>
      <c r="AH7011" s="2">
        <v>0</v>
      </c>
      <c r="AI7011" s="2">
        <v>0</v>
      </c>
      <c r="AJ7011" s="2">
        <v>1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2" t="s">
        <v>4</v>
      </c>
      <c r="AT7011" s="2" t="s">
        <v>4</v>
      </c>
    </row>
    <row r="7012" spans="1:46" x14ac:dyDescent="0.2">
      <c r="A7012" s="2">
        <v>1656444</v>
      </c>
      <c r="B7012" s="2">
        <v>829398</v>
      </c>
      <c r="C7012" s="7">
        <v>20.428981120223401</v>
      </c>
      <c r="D7012" s="7">
        <v>38.207170794645101</v>
      </c>
      <c r="E7012" s="19" t="s">
        <v>7196</v>
      </c>
      <c r="F7012" s="46">
        <f>INDEX(Δεδομένα!$P:$P,MATCH('2021'!E7012,Δεδομένα!$O:$O,0))</f>
        <v>237</v>
      </c>
      <c r="G7012" s="49" t="s">
        <v>7135</v>
      </c>
      <c r="H7012" s="51" t="str">
        <f>INDEX(Δεδομένα!B$1:B$51,MATCH('2021'!G7012,Δεδομένα!A$1:A$51,0))</f>
        <v>ΙΟΝΙΩΝ ΝΗΣΩΝ</v>
      </c>
      <c r="I7012" s="53">
        <f>INDEX(Δεδομένα!E$1:E$13,MATCH('2021'!H7012,Δεδομένα!D$1:D$13,0))</f>
        <v>13</v>
      </c>
      <c r="J7012" s="4">
        <v>44244</v>
      </c>
      <c r="K7012" s="3" t="s">
        <v>462</v>
      </c>
      <c r="L7012" s="17" t="str">
        <f t="shared" si="576"/>
        <v>17/02/2021 17:50</v>
      </c>
      <c r="M7012" s="4">
        <v>44244</v>
      </c>
      <c r="N7012" s="3" t="s">
        <v>261</v>
      </c>
      <c r="O7012" s="17" t="str">
        <f t="shared" si="577"/>
        <v>17/02/2021 18:25</v>
      </c>
      <c r="P7012" s="24">
        <f t="shared" si="578"/>
        <v>2.4305555554747116E-2</v>
      </c>
      <c r="Q7012" s="28">
        <v>0</v>
      </c>
      <c r="R7012" s="27">
        <f t="shared" si="579"/>
        <v>34.999999998835847</v>
      </c>
      <c r="S7012" s="3" t="s">
        <v>4</v>
      </c>
      <c r="T7012" s="3" t="s">
        <v>7197</v>
      </c>
      <c r="U7012" s="3" t="s">
        <v>4</v>
      </c>
      <c r="V7012" s="3" t="s">
        <v>7199</v>
      </c>
      <c r="W7012" s="5">
        <v>0</v>
      </c>
      <c r="X7012" s="5">
        <v>0.03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2">
        <v>2</v>
      </c>
      <c r="AF7012" s="2">
        <v>0</v>
      </c>
      <c r="AG7012" s="2">
        <v>0</v>
      </c>
      <c r="AH7012" s="2">
        <v>0</v>
      </c>
      <c r="AI7012" s="2">
        <v>0</v>
      </c>
      <c r="AJ7012" s="2">
        <v>1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 t="s">
        <v>4</v>
      </c>
      <c r="AT7012" s="2" t="s">
        <v>4</v>
      </c>
    </row>
    <row r="7013" spans="1:46" x14ac:dyDescent="0.2">
      <c r="A7013" s="2">
        <v>1656439</v>
      </c>
      <c r="B7013" s="2">
        <v>830558</v>
      </c>
      <c r="C7013" s="7">
        <v>20.439344373828298</v>
      </c>
      <c r="D7013" s="7">
        <v>38.192340618638397</v>
      </c>
      <c r="E7013" s="19" t="s">
        <v>7196</v>
      </c>
      <c r="F7013" s="46">
        <f>INDEX(Δεδομένα!$P:$P,MATCH('2021'!E7013,Δεδομένα!$O:$O,0))</f>
        <v>237</v>
      </c>
      <c r="G7013" s="49" t="s">
        <v>7135</v>
      </c>
      <c r="H7013" s="51" t="str">
        <f>INDEX(Δεδομένα!B$1:B$51,MATCH('2021'!G7013,Δεδομένα!A$1:A$51,0))</f>
        <v>ΙΟΝΙΩΝ ΝΗΣΩΝ</v>
      </c>
      <c r="I7013" s="53">
        <f>INDEX(Δεδομένα!E$1:E$13,MATCH('2021'!H7013,Δεδομένα!D$1:D$13,0))</f>
        <v>13</v>
      </c>
      <c r="J7013" s="4">
        <v>44246</v>
      </c>
      <c r="K7013" s="3" t="s">
        <v>679</v>
      </c>
      <c r="L7013" s="17" t="str">
        <f t="shared" si="576"/>
        <v>19/02/2021 18:24</v>
      </c>
      <c r="M7013" s="4">
        <v>44246</v>
      </c>
      <c r="N7013" s="3" t="s">
        <v>502</v>
      </c>
      <c r="O7013" s="17" t="str">
        <f t="shared" si="577"/>
        <v>19/02/2021 19:30</v>
      </c>
      <c r="P7013" s="24">
        <f t="shared" si="578"/>
        <v>4.5833333329937886E-2</v>
      </c>
      <c r="Q7013" s="28">
        <v>0</v>
      </c>
      <c r="R7013" s="27">
        <f t="shared" si="579"/>
        <v>65.999999995110556</v>
      </c>
      <c r="S7013" s="3" t="s">
        <v>4</v>
      </c>
      <c r="T7013" s="3" t="s">
        <v>7197</v>
      </c>
      <c r="U7013" s="3" t="s">
        <v>4</v>
      </c>
      <c r="V7013" s="3" t="s">
        <v>7200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0.03</v>
      </c>
      <c r="AD7013" s="5">
        <v>0</v>
      </c>
      <c r="AE7013" s="2">
        <v>2</v>
      </c>
      <c r="AF7013" s="2">
        <v>0</v>
      </c>
      <c r="AG7013" s="2">
        <v>0</v>
      </c>
      <c r="AH7013" s="2">
        <v>0</v>
      </c>
      <c r="AI7013" s="2">
        <v>0</v>
      </c>
      <c r="AJ7013" s="2">
        <v>1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 t="s">
        <v>4</v>
      </c>
      <c r="AT7013" s="2" t="s">
        <v>4</v>
      </c>
    </row>
    <row r="7014" spans="1:46" x14ac:dyDescent="0.2">
      <c r="A7014" s="2">
        <v>1656433</v>
      </c>
      <c r="B7014" s="2">
        <v>831835</v>
      </c>
      <c r="C7014" s="7">
        <v>20.4219742688697</v>
      </c>
      <c r="D7014" s="7">
        <v>38.2600569473231</v>
      </c>
      <c r="E7014" s="19" t="s">
        <v>7196</v>
      </c>
      <c r="F7014" s="46">
        <f>INDEX(Δεδομένα!$P:$P,MATCH('2021'!E7014,Δεδομένα!$O:$O,0))</f>
        <v>237</v>
      </c>
      <c r="G7014" s="49" t="s">
        <v>7135</v>
      </c>
      <c r="H7014" s="51" t="str">
        <f>INDEX(Δεδομένα!B$1:B$51,MATCH('2021'!G7014,Δεδομένα!A$1:A$51,0))</f>
        <v>ΙΟΝΙΩΝ ΝΗΣΩΝ</v>
      </c>
      <c r="I7014" s="53">
        <f>INDEX(Δεδομένα!E$1:E$13,MATCH('2021'!H7014,Δεδομένα!D$1:D$13,0))</f>
        <v>13</v>
      </c>
      <c r="J7014" s="4">
        <v>44250</v>
      </c>
      <c r="K7014" s="3" t="s">
        <v>854</v>
      </c>
      <c r="L7014" s="17" t="str">
        <f t="shared" si="576"/>
        <v>23/02/2021 12:50</v>
      </c>
      <c r="M7014" s="4">
        <v>44250</v>
      </c>
      <c r="N7014" s="3" t="s">
        <v>154</v>
      </c>
      <c r="O7014" s="17" t="str">
        <f t="shared" si="577"/>
        <v>23/02/2021 13:20</v>
      </c>
      <c r="P7014" s="24">
        <f t="shared" si="578"/>
        <v>2.0833333335758653E-2</v>
      </c>
      <c r="Q7014" s="28">
        <v>0</v>
      </c>
      <c r="R7014" s="27">
        <f t="shared" si="579"/>
        <v>30.00000000349246</v>
      </c>
      <c r="S7014" s="3" t="s">
        <v>4</v>
      </c>
      <c r="T7014" s="3" t="s">
        <v>7197</v>
      </c>
      <c r="U7014" s="3" t="s">
        <v>4</v>
      </c>
      <c r="V7014" s="3" t="s">
        <v>7201</v>
      </c>
      <c r="W7014" s="5">
        <v>0</v>
      </c>
      <c r="X7014" s="5">
        <v>0.03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2">
        <v>2</v>
      </c>
      <c r="AF7014" s="2">
        <v>0</v>
      </c>
      <c r="AG7014" s="2">
        <v>0</v>
      </c>
      <c r="AH7014" s="2">
        <v>0</v>
      </c>
      <c r="AI7014" s="2">
        <v>0</v>
      </c>
      <c r="AJ7014" s="2">
        <v>1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 t="s">
        <v>4</v>
      </c>
      <c r="AT7014" s="2" t="s">
        <v>4</v>
      </c>
    </row>
    <row r="7015" spans="1:46" x14ac:dyDescent="0.2">
      <c r="A7015" s="2">
        <v>1656427</v>
      </c>
      <c r="B7015" s="2">
        <v>832948</v>
      </c>
      <c r="D7015" s="2"/>
      <c r="E7015" s="19" t="s">
        <v>7196</v>
      </c>
      <c r="F7015" s="46">
        <f>INDEX(Δεδομένα!$P:$P,MATCH('2021'!E7015,Δεδομένα!$O:$O,0))</f>
        <v>237</v>
      </c>
      <c r="G7015" s="49" t="s">
        <v>7135</v>
      </c>
      <c r="H7015" s="51" t="str">
        <f>INDEX(Δεδομένα!B$1:B$51,MATCH('2021'!G7015,Δεδομένα!A$1:A$51,0))</f>
        <v>ΙΟΝΙΩΝ ΝΗΣΩΝ</v>
      </c>
      <c r="I7015" s="53">
        <f>INDEX(Δεδομένα!E$1:E$13,MATCH('2021'!H7015,Δεδομένα!D$1:D$13,0))</f>
        <v>13</v>
      </c>
      <c r="J7015" s="4">
        <v>44253</v>
      </c>
      <c r="K7015" s="3" t="s">
        <v>161</v>
      </c>
      <c r="L7015" s="17" t="str">
        <f t="shared" si="576"/>
        <v>26/02/2021 15:00</v>
      </c>
      <c r="M7015" s="4">
        <v>44253</v>
      </c>
      <c r="N7015" s="3" t="s">
        <v>109</v>
      </c>
      <c r="O7015" s="17" t="str">
        <f t="shared" si="577"/>
        <v>26/02/2021 15:50</v>
      </c>
      <c r="P7015" s="24">
        <f t="shared" si="578"/>
        <v>3.4722222218988463E-2</v>
      </c>
      <c r="Q7015" s="28">
        <v>0</v>
      </c>
      <c r="R7015" s="27">
        <f t="shared" si="579"/>
        <v>49.999999995343387</v>
      </c>
      <c r="S7015" s="3" t="s">
        <v>4</v>
      </c>
      <c r="T7015" s="3" t="s">
        <v>7197</v>
      </c>
      <c r="U7015" s="3" t="s">
        <v>4</v>
      </c>
      <c r="V7015" s="3" t="s">
        <v>7201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0.02</v>
      </c>
      <c r="AD7015" s="5">
        <v>0</v>
      </c>
      <c r="AE7015" s="2">
        <v>2</v>
      </c>
      <c r="AF7015" s="2">
        <v>0</v>
      </c>
      <c r="AG7015" s="2">
        <v>0</v>
      </c>
      <c r="AH7015" s="2">
        <v>0</v>
      </c>
      <c r="AI7015" s="2">
        <v>0</v>
      </c>
      <c r="AJ7015" s="2">
        <v>1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 t="s">
        <v>4</v>
      </c>
      <c r="AT7015" s="2" t="s">
        <v>4</v>
      </c>
    </row>
    <row r="7016" spans="1:46" x14ac:dyDescent="0.2">
      <c r="A7016" s="2">
        <v>1656402</v>
      </c>
      <c r="B7016" s="2">
        <v>837025</v>
      </c>
      <c r="C7016" s="7">
        <v>20.385395207045701</v>
      </c>
      <c r="D7016" s="7">
        <v>38.240616275857398</v>
      </c>
      <c r="E7016" s="19" t="s">
        <v>7196</v>
      </c>
      <c r="F7016" s="46">
        <f>INDEX(Δεδομένα!$P:$P,MATCH('2021'!E7016,Δεδομένα!$O:$O,0))</f>
        <v>237</v>
      </c>
      <c r="G7016" s="49" t="s">
        <v>7135</v>
      </c>
      <c r="H7016" s="51" t="str">
        <f>INDEX(Δεδομένα!B$1:B$51,MATCH('2021'!G7016,Δεδομένα!A$1:A$51,0))</f>
        <v>ΙΟΝΙΩΝ ΝΗΣΩΝ</v>
      </c>
      <c r="I7016" s="53">
        <f>INDEX(Δεδομένα!E$1:E$13,MATCH('2021'!H7016,Δεδομένα!D$1:D$13,0))</f>
        <v>13</v>
      </c>
      <c r="J7016" s="4">
        <v>44267</v>
      </c>
      <c r="K7016" s="3" t="s">
        <v>1987</v>
      </c>
      <c r="L7016" s="17" t="str">
        <f t="shared" si="576"/>
        <v>12/03/2021 13:07</v>
      </c>
      <c r="M7016" s="4">
        <v>44267</v>
      </c>
      <c r="N7016" s="3" t="s">
        <v>2062</v>
      </c>
      <c r="O7016" s="17" t="str">
        <f t="shared" si="577"/>
        <v>12/03/2021 15:13</v>
      </c>
      <c r="P7016" s="24">
        <f t="shared" si="578"/>
        <v>8.7500000001455192E-2</v>
      </c>
      <c r="Q7016" s="28">
        <v>0</v>
      </c>
      <c r="R7016" s="27">
        <f t="shared" si="579"/>
        <v>126.00000000209548</v>
      </c>
      <c r="S7016" s="3" t="s">
        <v>4</v>
      </c>
      <c r="T7016" s="3" t="s">
        <v>7197</v>
      </c>
      <c r="U7016" s="3" t="s">
        <v>4</v>
      </c>
      <c r="V7016" s="3" t="s">
        <v>7202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0.02</v>
      </c>
      <c r="AD7016" s="5">
        <v>0</v>
      </c>
      <c r="AE7016" s="2">
        <v>4</v>
      </c>
      <c r="AF7016" s="2">
        <v>0</v>
      </c>
      <c r="AG7016" s="2">
        <v>0</v>
      </c>
      <c r="AH7016" s="2">
        <v>0</v>
      </c>
      <c r="AI7016" s="2">
        <v>0</v>
      </c>
      <c r="AJ7016" s="2">
        <v>2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 t="s">
        <v>4</v>
      </c>
      <c r="AT7016" s="2" t="s">
        <v>4</v>
      </c>
    </row>
    <row r="7017" spans="1:46" x14ac:dyDescent="0.2">
      <c r="A7017" s="2">
        <v>1656410</v>
      </c>
      <c r="B7017" s="2">
        <v>839553</v>
      </c>
      <c r="C7017" s="7">
        <v>20.370929177811401</v>
      </c>
      <c r="D7017" s="7">
        <v>38.181615500909601</v>
      </c>
      <c r="E7017" s="19" t="s">
        <v>7196</v>
      </c>
      <c r="F7017" s="46">
        <f>INDEX(Δεδομένα!$P:$P,MATCH('2021'!E7017,Δεδομένα!$O:$O,0))</f>
        <v>237</v>
      </c>
      <c r="G7017" s="49" t="s">
        <v>7135</v>
      </c>
      <c r="H7017" s="51" t="str">
        <f>INDEX(Δεδομένα!B$1:B$51,MATCH('2021'!G7017,Δεδομένα!A$1:A$51,0))</f>
        <v>ΙΟΝΙΩΝ ΝΗΣΩΝ</v>
      </c>
      <c r="I7017" s="53">
        <f>INDEX(Δεδομένα!E$1:E$13,MATCH('2021'!H7017,Δεδομένα!D$1:D$13,0))</f>
        <v>13</v>
      </c>
      <c r="J7017" s="4">
        <v>44276</v>
      </c>
      <c r="K7017" s="3" t="s">
        <v>1987</v>
      </c>
      <c r="L7017" s="17" t="str">
        <f t="shared" si="576"/>
        <v>21/03/2021 13:07</v>
      </c>
      <c r="M7017" s="4">
        <v>44276</v>
      </c>
      <c r="N7017" s="3" t="s">
        <v>1684</v>
      </c>
      <c r="O7017" s="17" t="str">
        <f t="shared" si="577"/>
        <v>21/03/2021 13:46</v>
      </c>
      <c r="P7017" s="24">
        <f t="shared" si="578"/>
        <v>2.7083333334303461E-2</v>
      </c>
      <c r="Q7017" s="28">
        <v>0</v>
      </c>
      <c r="R7017" s="27">
        <f t="shared" si="579"/>
        <v>39.000000001396984</v>
      </c>
      <c r="S7017" s="3" t="s">
        <v>4</v>
      </c>
      <c r="T7017" s="3" t="s">
        <v>7197</v>
      </c>
      <c r="U7017" s="3" t="s">
        <v>4</v>
      </c>
      <c r="V7017" s="3" t="s">
        <v>7203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0.02</v>
      </c>
      <c r="AD7017" s="5">
        <v>0</v>
      </c>
      <c r="AE7017" s="2">
        <v>3</v>
      </c>
      <c r="AF7017" s="2">
        <v>0</v>
      </c>
      <c r="AG7017" s="2">
        <v>0</v>
      </c>
      <c r="AH7017" s="2">
        <v>0</v>
      </c>
      <c r="AI7017" s="2">
        <v>0</v>
      </c>
      <c r="AJ7017" s="2">
        <v>1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 t="s">
        <v>4</v>
      </c>
      <c r="AT7017" s="2" t="s">
        <v>4</v>
      </c>
    </row>
    <row r="7018" spans="1:46" x14ac:dyDescent="0.2">
      <c r="A7018" s="2">
        <v>1656387</v>
      </c>
      <c r="B7018" s="2">
        <v>840095</v>
      </c>
      <c r="C7018" s="7">
        <v>20.4252176080625</v>
      </c>
      <c r="D7018" s="7">
        <v>38.225542943896201</v>
      </c>
      <c r="E7018" s="19" t="s">
        <v>7196</v>
      </c>
      <c r="F7018" s="46">
        <f>INDEX(Δεδομένα!$P:$P,MATCH('2021'!E7018,Δεδομένα!$O:$O,0))</f>
        <v>237</v>
      </c>
      <c r="G7018" s="49" t="s">
        <v>7135</v>
      </c>
      <c r="H7018" s="51" t="str">
        <f>INDEX(Δεδομένα!B$1:B$51,MATCH('2021'!G7018,Δεδομένα!A$1:A$51,0))</f>
        <v>ΙΟΝΙΩΝ ΝΗΣΩΝ</v>
      </c>
      <c r="I7018" s="53">
        <f>INDEX(Δεδομένα!E$1:E$13,MATCH('2021'!H7018,Δεδομένα!D$1:D$13,0))</f>
        <v>13</v>
      </c>
      <c r="J7018" s="4">
        <v>44279</v>
      </c>
      <c r="K7018" s="3" t="s">
        <v>1161</v>
      </c>
      <c r="L7018" s="17" t="str">
        <f t="shared" ref="L7018:L7078" si="580">_xlfn.CONCAT(TEXT(J7018,"ηη/μμ/εεε")," ",TEXT(K7018,"ωω:λλ"))</f>
        <v>24/03/2021 16:43</v>
      </c>
      <c r="M7018" s="4">
        <v>44279</v>
      </c>
      <c r="N7018" s="3" t="s">
        <v>844</v>
      </c>
      <c r="O7018" s="17" t="str">
        <f t="shared" ref="O7018:O7078" si="581">_xlfn.CONCAT(TEXT(M7018,"ηη/μμ/εεε")," ",TEXT(N7018,"ωω:λλ"))</f>
        <v>24/03/2021 17:35</v>
      </c>
      <c r="P7018" s="24">
        <f t="shared" ref="P7018:P7078" si="582">O7018-L7018</f>
        <v>3.6111111112404615E-2</v>
      </c>
      <c r="Q7018" s="28">
        <v>0</v>
      </c>
      <c r="R7018" s="27">
        <f t="shared" ref="R7018:R7078" si="583">P7018*(24*60)</f>
        <v>52.000000001862645</v>
      </c>
      <c r="S7018" s="3" t="s">
        <v>4</v>
      </c>
      <c r="T7018" s="3" t="s">
        <v>7197</v>
      </c>
      <c r="U7018" s="3" t="s">
        <v>4</v>
      </c>
      <c r="V7018" s="3" t="s">
        <v>7204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0.1</v>
      </c>
      <c r="AD7018" s="5">
        <v>0</v>
      </c>
      <c r="AE7018" s="2">
        <v>4</v>
      </c>
      <c r="AF7018" s="2">
        <v>0</v>
      </c>
      <c r="AG7018" s="2">
        <v>0</v>
      </c>
      <c r="AH7018" s="2">
        <v>0</v>
      </c>
      <c r="AI7018" s="2">
        <v>0</v>
      </c>
      <c r="AJ7018" s="2">
        <v>2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 t="s">
        <v>4</v>
      </c>
      <c r="AT7018" s="2" t="s">
        <v>4</v>
      </c>
    </row>
    <row r="7019" spans="1:46" x14ac:dyDescent="0.2">
      <c r="A7019" s="2">
        <v>1656383</v>
      </c>
      <c r="B7019" s="2">
        <v>842595</v>
      </c>
      <c r="C7019" s="7">
        <v>20.405654939987699</v>
      </c>
      <c r="D7019" s="7">
        <v>38.165380246190303</v>
      </c>
      <c r="E7019" s="19" t="s">
        <v>7196</v>
      </c>
      <c r="F7019" s="46">
        <f>INDEX(Δεδομένα!$P:$P,MATCH('2021'!E7019,Δεδομένα!$O:$O,0))</f>
        <v>237</v>
      </c>
      <c r="G7019" s="49" t="s">
        <v>7135</v>
      </c>
      <c r="H7019" s="51" t="str">
        <f>INDEX(Δεδομένα!B$1:B$51,MATCH('2021'!G7019,Δεδομένα!A$1:A$51,0))</f>
        <v>ΙΟΝΙΩΝ ΝΗΣΩΝ</v>
      </c>
      <c r="I7019" s="53">
        <f>INDEX(Δεδομένα!E$1:E$13,MATCH('2021'!H7019,Δεδομένα!D$1:D$13,0))</f>
        <v>13</v>
      </c>
      <c r="J7019" s="4">
        <v>44289</v>
      </c>
      <c r="K7019" s="3" t="s">
        <v>407</v>
      </c>
      <c r="L7019" s="17" t="str">
        <f t="shared" si="580"/>
        <v>03/04/2021 15:40</v>
      </c>
      <c r="M7019" s="4">
        <v>44289</v>
      </c>
      <c r="N7019" s="3" t="s">
        <v>474</v>
      </c>
      <c r="O7019" s="17" t="str">
        <f t="shared" si="581"/>
        <v>03/04/2021 16:50</v>
      </c>
      <c r="P7019" s="24">
        <f t="shared" si="582"/>
        <v>4.8611111109494232E-2</v>
      </c>
      <c r="Q7019" s="28">
        <v>0</v>
      </c>
      <c r="R7019" s="27">
        <f t="shared" si="583"/>
        <v>69.999999997671694</v>
      </c>
      <c r="S7019" s="3" t="s">
        <v>4</v>
      </c>
      <c r="T7019" s="3" t="s">
        <v>7197</v>
      </c>
      <c r="U7019" s="3" t="s">
        <v>4</v>
      </c>
      <c r="V7019" s="3" t="s">
        <v>7205</v>
      </c>
      <c r="W7019" s="5">
        <v>0</v>
      </c>
      <c r="X7019" s="5">
        <v>2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2">
        <v>4</v>
      </c>
      <c r="AF7019" s="2">
        <v>0</v>
      </c>
      <c r="AG7019" s="2">
        <v>0</v>
      </c>
      <c r="AH7019" s="2">
        <v>0</v>
      </c>
      <c r="AI7019" s="2">
        <v>0</v>
      </c>
      <c r="AJ7019" s="2">
        <v>2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 t="s">
        <v>4</v>
      </c>
      <c r="AT7019" s="2" t="s">
        <v>4</v>
      </c>
    </row>
    <row r="7020" spans="1:46" x14ac:dyDescent="0.2">
      <c r="A7020" s="2">
        <v>1656376</v>
      </c>
      <c r="B7020" s="2">
        <v>842649</v>
      </c>
      <c r="C7020" s="7">
        <v>20.408439272459798</v>
      </c>
      <c r="D7020" s="7">
        <v>38.274055735656297</v>
      </c>
      <c r="E7020" s="19" t="s">
        <v>7196</v>
      </c>
      <c r="F7020" s="46">
        <f>INDEX(Δεδομένα!$P:$P,MATCH('2021'!E7020,Δεδομένα!$O:$O,0))</f>
        <v>237</v>
      </c>
      <c r="G7020" s="49" t="s">
        <v>7135</v>
      </c>
      <c r="H7020" s="51" t="str">
        <f>INDEX(Δεδομένα!B$1:B$51,MATCH('2021'!G7020,Δεδομένα!A$1:A$51,0))</f>
        <v>ΙΟΝΙΩΝ ΝΗΣΩΝ</v>
      </c>
      <c r="I7020" s="53">
        <f>INDEX(Δεδομένα!E$1:E$13,MATCH('2021'!H7020,Δεδομένα!D$1:D$13,0))</f>
        <v>13</v>
      </c>
      <c r="J7020" s="4">
        <v>44289</v>
      </c>
      <c r="K7020" s="3" t="s">
        <v>566</v>
      </c>
      <c r="L7020" s="17" t="str">
        <f t="shared" si="580"/>
        <v>03/04/2021 18:40</v>
      </c>
      <c r="M7020" s="4">
        <v>44289</v>
      </c>
      <c r="N7020" s="3" t="s">
        <v>164</v>
      </c>
      <c r="O7020" s="17" t="str">
        <f t="shared" si="581"/>
        <v>03/04/2021 19:13</v>
      </c>
      <c r="P7020" s="24">
        <f t="shared" si="582"/>
        <v>2.2916666661330964E-2</v>
      </c>
      <c r="Q7020" s="28">
        <v>0</v>
      </c>
      <c r="R7020" s="27">
        <f t="shared" si="583"/>
        <v>32.999999992316589</v>
      </c>
      <c r="S7020" s="3" t="s">
        <v>4</v>
      </c>
      <c r="T7020" s="3" t="s">
        <v>7197</v>
      </c>
      <c r="U7020" s="3" t="s">
        <v>4</v>
      </c>
      <c r="V7020" s="3" t="s">
        <v>7206</v>
      </c>
      <c r="W7020" s="5">
        <v>0</v>
      </c>
      <c r="X7020" s="5">
        <v>0</v>
      </c>
      <c r="Y7020" s="5">
        <v>0</v>
      </c>
      <c r="Z7020" s="5">
        <v>0.5</v>
      </c>
      <c r="AA7020" s="5">
        <v>0</v>
      </c>
      <c r="AB7020" s="5">
        <v>0</v>
      </c>
      <c r="AC7020" s="5">
        <v>0</v>
      </c>
      <c r="AD7020" s="5">
        <v>0</v>
      </c>
      <c r="AE7020" s="2">
        <v>4</v>
      </c>
      <c r="AF7020" s="2">
        <v>0</v>
      </c>
      <c r="AG7020" s="2">
        <v>0</v>
      </c>
      <c r="AH7020" s="2">
        <v>0</v>
      </c>
      <c r="AI7020" s="2">
        <v>0</v>
      </c>
      <c r="AJ7020" s="2">
        <v>2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 t="s">
        <v>4</v>
      </c>
      <c r="AT7020" s="2" t="s">
        <v>4</v>
      </c>
    </row>
    <row r="7021" spans="1:46" x14ac:dyDescent="0.2">
      <c r="A7021" s="2">
        <v>1656372</v>
      </c>
      <c r="B7021" s="2">
        <v>843181</v>
      </c>
      <c r="D7021" s="2"/>
      <c r="E7021" s="19" t="s">
        <v>7196</v>
      </c>
      <c r="F7021" s="46">
        <f>INDEX(Δεδομένα!$P:$P,MATCH('2021'!E7021,Δεδομένα!$O:$O,0))</f>
        <v>237</v>
      </c>
      <c r="G7021" s="49" t="s">
        <v>7135</v>
      </c>
      <c r="H7021" s="51" t="str">
        <f>INDEX(Δεδομένα!B$1:B$51,MATCH('2021'!G7021,Δεδομένα!A$1:A$51,0))</f>
        <v>ΙΟΝΙΩΝ ΝΗΣΩΝ</v>
      </c>
      <c r="I7021" s="53">
        <f>INDEX(Δεδομένα!E$1:E$13,MATCH('2021'!H7021,Δεδομένα!D$1:D$13,0))</f>
        <v>13</v>
      </c>
      <c r="J7021" s="4">
        <v>44292</v>
      </c>
      <c r="K7021" s="3" t="s">
        <v>46</v>
      </c>
      <c r="L7021" s="17" t="str">
        <f t="shared" si="580"/>
        <v>06/04/2021 16:55</v>
      </c>
      <c r="M7021" s="4">
        <v>44292</v>
      </c>
      <c r="N7021" s="3" t="s">
        <v>563</v>
      </c>
      <c r="O7021" s="17" t="str">
        <f t="shared" si="581"/>
        <v>06/04/2021 17:15</v>
      </c>
      <c r="P7021" s="24">
        <f t="shared" si="582"/>
        <v>1.3888888890505768E-2</v>
      </c>
      <c r="Q7021" s="28">
        <v>0</v>
      </c>
      <c r="R7021" s="27">
        <f t="shared" si="583"/>
        <v>20.000000002328306</v>
      </c>
      <c r="S7021" s="3" t="s">
        <v>4</v>
      </c>
      <c r="T7021" s="3" t="s">
        <v>7197</v>
      </c>
      <c r="U7021" s="3" t="s">
        <v>4</v>
      </c>
      <c r="V7021" s="3" t="s">
        <v>7207</v>
      </c>
      <c r="W7021" s="5">
        <v>0</v>
      </c>
      <c r="X7021" s="5">
        <v>0</v>
      </c>
      <c r="Y7021" s="5">
        <v>0</v>
      </c>
      <c r="Z7021" s="5">
        <v>0.5</v>
      </c>
      <c r="AA7021" s="5">
        <v>0</v>
      </c>
      <c r="AB7021" s="5">
        <v>0</v>
      </c>
      <c r="AC7021" s="5">
        <v>0</v>
      </c>
      <c r="AD7021" s="5">
        <v>0</v>
      </c>
      <c r="AE7021" s="2">
        <v>3</v>
      </c>
      <c r="AF7021" s="2">
        <v>0</v>
      </c>
      <c r="AG7021" s="2">
        <v>0</v>
      </c>
      <c r="AH7021" s="2">
        <v>0</v>
      </c>
      <c r="AI7021" s="2">
        <v>0</v>
      </c>
      <c r="AJ7021" s="2">
        <v>1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 t="s">
        <v>4</v>
      </c>
      <c r="AT7021" s="2" t="s">
        <v>4</v>
      </c>
    </row>
    <row r="7022" spans="1:46" x14ac:dyDescent="0.2">
      <c r="A7022" s="2">
        <v>1655396</v>
      </c>
      <c r="B7022" s="2">
        <v>843433</v>
      </c>
      <c r="C7022" s="7">
        <v>20.3849950949263</v>
      </c>
      <c r="D7022" s="7">
        <v>38.256492105011503</v>
      </c>
      <c r="E7022" s="19" t="s">
        <v>7196</v>
      </c>
      <c r="F7022" s="46">
        <f>INDEX(Δεδομένα!$P:$P,MATCH('2021'!E7022,Δεδομένα!$O:$O,0))</f>
        <v>237</v>
      </c>
      <c r="G7022" s="49" t="s">
        <v>7135</v>
      </c>
      <c r="H7022" s="51" t="str">
        <f>INDEX(Δεδομένα!B$1:B$51,MATCH('2021'!G7022,Δεδομένα!A$1:A$51,0))</f>
        <v>ΙΟΝΙΩΝ ΝΗΣΩΝ</v>
      </c>
      <c r="I7022" s="53">
        <f>INDEX(Δεδομένα!E$1:E$13,MATCH('2021'!H7022,Δεδομένα!D$1:D$13,0))</f>
        <v>13</v>
      </c>
      <c r="J7022" s="4">
        <v>44292</v>
      </c>
      <c r="K7022" s="3" t="s">
        <v>1601</v>
      </c>
      <c r="L7022" s="17" t="str">
        <f t="shared" si="580"/>
        <v>06/04/2021 20:35</v>
      </c>
      <c r="M7022" s="4">
        <v>44292</v>
      </c>
      <c r="N7022" s="3" t="s">
        <v>1118</v>
      </c>
      <c r="O7022" s="17" t="str">
        <f t="shared" si="581"/>
        <v>06/04/2021 23:10</v>
      </c>
      <c r="P7022" s="24">
        <f t="shared" si="582"/>
        <v>0.10763888889050577</v>
      </c>
      <c r="Q7022" s="28">
        <v>0</v>
      </c>
      <c r="R7022" s="27">
        <f t="shared" si="583"/>
        <v>155.00000000232831</v>
      </c>
      <c r="S7022" s="3" t="s">
        <v>4</v>
      </c>
      <c r="T7022" s="3" t="s">
        <v>7197</v>
      </c>
      <c r="U7022" s="3" t="s">
        <v>4</v>
      </c>
      <c r="V7022" s="3" t="s">
        <v>6275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0.2</v>
      </c>
      <c r="AD7022" s="5">
        <v>0</v>
      </c>
      <c r="AE7022" s="2">
        <v>6</v>
      </c>
      <c r="AF7022" s="2">
        <v>0</v>
      </c>
      <c r="AG7022" s="2">
        <v>0</v>
      </c>
      <c r="AH7022" s="2">
        <v>0</v>
      </c>
      <c r="AI7022" s="2">
        <v>1</v>
      </c>
      <c r="AJ7022" s="2">
        <v>3</v>
      </c>
      <c r="AK7022" s="2">
        <v>0</v>
      </c>
      <c r="AL7022" s="2">
        <v>0</v>
      </c>
      <c r="AM7022" s="2">
        <v>1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  <c r="AS7022" s="2" t="s">
        <v>4</v>
      </c>
      <c r="AT7022" s="2" t="s">
        <v>4</v>
      </c>
    </row>
    <row r="7023" spans="1:46" x14ac:dyDescent="0.2">
      <c r="A7023" s="2">
        <v>1655325</v>
      </c>
      <c r="B7023" s="2">
        <v>843886</v>
      </c>
      <c r="C7023" s="7">
        <v>20.414642064942498</v>
      </c>
      <c r="D7023" s="7">
        <v>38.174441096481601</v>
      </c>
      <c r="E7023" s="19" t="s">
        <v>7196</v>
      </c>
      <c r="F7023" s="46">
        <f>INDEX(Δεδομένα!$P:$P,MATCH('2021'!E7023,Δεδομένα!$O:$O,0))</f>
        <v>237</v>
      </c>
      <c r="G7023" s="49" t="s">
        <v>7135</v>
      </c>
      <c r="H7023" s="51" t="str">
        <f>INDEX(Δεδομένα!B$1:B$51,MATCH('2021'!G7023,Δεδομένα!A$1:A$51,0))</f>
        <v>ΙΟΝΙΩΝ ΝΗΣΩΝ</v>
      </c>
      <c r="I7023" s="53">
        <f>INDEX(Δεδομένα!E$1:E$13,MATCH('2021'!H7023,Δεδομένα!D$1:D$13,0))</f>
        <v>13</v>
      </c>
      <c r="J7023" s="4">
        <v>44294</v>
      </c>
      <c r="K7023" s="3" t="s">
        <v>462</v>
      </c>
      <c r="L7023" s="17" t="str">
        <f t="shared" si="580"/>
        <v>08/04/2021 17:50</v>
      </c>
      <c r="M7023" s="4">
        <v>44294</v>
      </c>
      <c r="N7023" s="3" t="s">
        <v>13</v>
      </c>
      <c r="O7023" s="17" t="str">
        <f t="shared" si="581"/>
        <v>08/04/2021 18:50</v>
      </c>
      <c r="P7023" s="24">
        <f t="shared" si="582"/>
        <v>4.1666666664241347E-2</v>
      </c>
      <c r="Q7023" s="28">
        <v>0</v>
      </c>
      <c r="R7023" s="27">
        <f t="shared" si="583"/>
        <v>59.99999999650754</v>
      </c>
      <c r="S7023" s="3" t="s">
        <v>4</v>
      </c>
      <c r="T7023" s="3" t="s">
        <v>7197</v>
      </c>
      <c r="U7023" s="3" t="s">
        <v>4</v>
      </c>
      <c r="V7023" s="3" t="s">
        <v>7208</v>
      </c>
      <c r="W7023" s="5">
        <v>0</v>
      </c>
      <c r="X7023" s="5">
        <v>0</v>
      </c>
      <c r="Y7023" s="5">
        <v>0</v>
      </c>
      <c r="Z7023" s="5">
        <v>2</v>
      </c>
      <c r="AA7023" s="5">
        <v>0</v>
      </c>
      <c r="AB7023" s="5">
        <v>0</v>
      </c>
      <c r="AC7023" s="5">
        <v>0</v>
      </c>
      <c r="AD7023" s="5">
        <v>0</v>
      </c>
      <c r="AE7023" s="2">
        <v>2</v>
      </c>
      <c r="AF7023" s="2">
        <v>0</v>
      </c>
      <c r="AG7023" s="2">
        <v>0</v>
      </c>
      <c r="AH7023" s="2">
        <v>0</v>
      </c>
      <c r="AI7023" s="2">
        <v>0</v>
      </c>
      <c r="AJ7023" s="2">
        <v>1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 t="s">
        <v>4</v>
      </c>
      <c r="AT7023" s="2" t="s">
        <v>4</v>
      </c>
    </row>
    <row r="7024" spans="1:46" x14ac:dyDescent="0.2">
      <c r="A7024" s="2">
        <v>1655324</v>
      </c>
      <c r="B7024" s="2">
        <v>843909</v>
      </c>
      <c r="C7024" s="7">
        <v>20.373910786788201</v>
      </c>
      <c r="D7024" s="7">
        <v>38.239015875827</v>
      </c>
      <c r="E7024" s="19" t="s">
        <v>7196</v>
      </c>
      <c r="F7024" s="46">
        <f>INDEX(Δεδομένα!$P:$P,MATCH('2021'!E7024,Δεδομένα!$O:$O,0))</f>
        <v>237</v>
      </c>
      <c r="G7024" s="49" t="s">
        <v>7135</v>
      </c>
      <c r="H7024" s="51" t="str">
        <f>INDEX(Δεδομένα!B$1:B$51,MATCH('2021'!G7024,Δεδομένα!A$1:A$51,0))</f>
        <v>ΙΟΝΙΩΝ ΝΗΣΩΝ</v>
      </c>
      <c r="I7024" s="53">
        <f>INDEX(Δεδομένα!E$1:E$13,MATCH('2021'!H7024,Δεδομένα!D$1:D$13,0))</f>
        <v>13</v>
      </c>
      <c r="J7024" s="4">
        <v>44294</v>
      </c>
      <c r="K7024" s="3" t="s">
        <v>1526</v>
      </c>
      <c r="L7024" s="17" t="str">
        <f t="shared" si="580"/>
        <v>08/04/2021 19:31</v>
      </c>
      <c r="M7024" s="4">
        <v>44294</v>
      </c>
      <c r="N7024" s="3" t="s">
        <v>425</v>
      </c>
      <c r="O7024" s="17" t="str">
        <f t="shared" si="581"/>
        <v>08/04/2021 20:58</v>
      </c>
      <c r="P7024" s="24">
        <f t="shared" si="582"/>
        <v>6.0416666667151731E-2</v>
      </c>
      <c r="Q7024" s="28">
        <v>0</v>
      </c>
      <c r="R7024" s="27">
        <f t="shared" si="583"/>
        <v>87.000000000698492</v>
      </c>
      <c r="S7024" s="3" t="s">
        <v>4</v>
      </c>
      <c r="T7024" s="3" t="s">
        <v>7197</v>
      </c>
      <c r="U7024" s="3" t="s">
        <v>4</v>
      </c>
      <c r="V7024" s="3" t="s">
        <v>7202</v>
      </c>
      <c r="W7024" s="5">
        <v>0</v>
      </c>
      <c r="X7024" s="5">
        <v>0.05</v>
      </c>
      <c r="Y7024" s="5">
        <v>0</v>
      </c>
      <c r="Z7024" s="5">
        <v>0.5</v>
      </c>
      <c r="AA7024" s="5">
        <v>0</v>
      </c>
      <c r="AB7024" s="5">
        <v>0</v>
      </c>
      <c r="AC7024" s="5">
        <v>0</v>
      </c>
      <c r="AD7024" s="5">
        <v>0</v>
      </c>
      <c r="AE7024" s="2">
        <v>3</v>
      </c>
      <c r="AF7024" s="2">
        <v>0</v>
      </c>
      <c r="AG7024" s="2">
        <v>0</v>
      </c>
      <c r="AH7024" s="2">
        <v>0</v>
      </c>
      <c r="AI7024" s="2">
        <v>0</v>
      </c>
      <c r="AJ7024" s="2">
        <v>2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 t="s">
        <v>4</v>
      </c>
      <c r="AT7024" s="2" t="s">
        <v>4</v>
      </c>
    </row>
    <row r="7025" spans="1:46" x14ac:dyDescent="0.2">
      <c r="A7025" s="2">
        <v>1655307</v>
      </c>
      <c r="B7025" s="2">
        <v>844119</v>
      </c>
      <c r="C7025" s="7">
        <v>20.377261629107899</v>
      </c>
      <c r="D7025" s="7">
        <v>38.210714252236897</v>
      </c>
      <c r="E7025" s="19" t="s">
        <v>7196</v>
      </c>
      <c r="F7025" s="46">
        <f>INDEX(Δεδομένα!$P:$P,MATCH('2021'!E7025,Δεδομένα!$O:$O,0))</f>
        <v>237</v>
      </c>
      <c r="G7025" s="49" t="s">
        <v>7135</v>
      </c>
      <c r="H7025" s="51" t="str">
        <f>INDEX(Δεδομένα!B$1:B$51,MATCH('2021'!G7025,Δεδομένα!A$1:A$51,0))</f>
        <v>ΙΟΝΙΩΝ ΝΗΣΩΝ</v>
      </c>
      <c r="I7025" s="53">
        <f>INDEX(Δεδομένα!E$1:E$13,MATCH('2021'!H7025,Δεδομένα!D$1:D$13,0))</f>
        <v>13</v>
      </c>
      <c r="J7025" s="4">
        <v>44295</v>
      </c>
      <c r="K7025" s="3" t="s">
        <v>509</v>
      </c>
      <c r="L7025" s="17" t="str">
        <f t="shared" si="580"/>
        <v>09/04/2021 15:55</v>
      </c>
      <c r="M7025" s="4">
        <v>44295</v>
      </c>
      <c r="N7025" s="3" t="s">
        <v>287</v>
      </c>
      <c r="O7025" s="17" t="str">
        <f t="shared" si="581"/>
        <v>09/04/2021 17:06</v>
      </c>
      <c r="P7025" s="24">
        <f t="shared" si="582"/>
        <v>4.9305555556202307E-2</v>
      </c>
      <c r="Q7025" s="28">
        <v>0</v>
      </c>
      <c r="R7025" s="27">
        <f t="shared" si="583"/>
        <v>71.000000000931323</v>
      </c>
      <c r="S7025" s="3" t="s">
        <v>4</v>
      </c>
      <c r="T7025" s="3" t="s">
        <v>7197</v>
      </c>
      <c r="U7025" s="3" t="s">
        <v>4</v>
      </c>
      <c r="V7025" s="3" t="s">
        <v>7209</v>
      </c>
      <c r="W7025" s="5">
        <v>0</v>
      </c>
      <c r="X7025" s="5">
        <v>0.15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 s="2">
        <v>4</v>
      </c>
      <c r="AF7025" s="2">
        <v>0</v>
      </c>
      <c r="AG7025" s="2">
        <v>0</v>
      </c>
      <c r="AH7025" s="2">
        <v>0</v>
      </c>
      <c r="AI7025" s="2">
        <v>0</v>
      </c>
      <c r="AJ7025" s="2">
        <v>2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 t="s">
        <v>4</v>
      </c>
      <c r="AT7025" s="2" t="s">
        <v>4</v>
      </c>
    </row>
    <row r="7026" spans="1:46" x14ac:dyDescent="0.2">
      <c r="A7026" s="2">
        <v>1655298</v>
      </c>
      <c r="B7026" s="2">
        <v>844399</v>
      </c>
      <c r="C7026" s="7">
        <v>20.412605370688301</v>
      </c>
      <c r="D7026" s="7">
        <v>38.227526978335298</v>
      </c>
      <c r="E7026" s="19" t="s">
        <v>7196</v>
      </c>
      <c r="F7026" s="46">
        <f>INDEX(Δεδομένα!$P:$P,MATCH('2021'!E7026,Δεδομένα!$O:$O,0))</f>
        <v>237</v>
      </c>
      <c r="G7026" s="49" t="s">
        <v>7135</v>
      </c>
      <c r="H7026" s="51" t="str">
        <f>INDEX(Δεδομένα!B$1:B$51,MATCH('2021'!G7026,Δεδομένα!A$1:A$51,0))</f>
        <v>ΙΟΝΙΩΝ ΝΗΣΩΝ</v>
      </c>
      <c r="I7026" s="53">
        <f>INDEX(Δεδομένα!E$1:E$13,MATCH('2021'!H7026,Δεδομένα!D$1:D$13,0))</f>
        <v>13</v>
      </c>
      <c r="J7026" s="4">
        <v>44296</v>
      </c>
      <c r="K7026" s="3" t="s">
        <v>1200</v>
      </c>
      <c r="L7026" s="17" t="str">
        <f t="shared" si="580"/>
        <v>10/04/2021 13:42</v>
      </c>
      <c r="M7026" s="4">
        <v>44296</v>
      </c>
      <c r="N7026" s="3" t="s">
        <v>2477</v>
      </c>
      <c r="O7026" s="17" t="str">
        <f t="shared" si="581"/>
        <v>10/04/2021 17:09</v>
      </c>
      <c r="P7026" s="24">
        <f t="shared" si="582"/>
        <v>0.14375000000291038</v>
      </c>
      <c r="Q7026" s="28">
        <v>0</v>
      </c>
      <c r="R7026" s="27">
        <f t="shared" si="583"/>
        <v>207.00000000419095</v>
      </c>
      <c r="S7026" s="3" t="s">
        <v>4</v>
      </c>
      <c r="T7026" s="3" t="s">
        <v>7197</v>
      </c>
      <c r="U7026" s="3" t="s">
        <v>4</v>
      </c>
      <c r="V7026" s="3" t="s">
        <v>7210</v>
      </c>
      <c r="W7026" s="5">
        <v>0</v>
      </c>
      <c r="X7026" s="5">
        <v>2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2">
        <v>6</v>
      </c>
      <c r="AF7026" s="2">
        <v>0</v>
      </c>
      <c r="AG7026" s="2">
        <v>0</v>
      </c>
      <c r="AH7026" s="2">
        <v>0</v>
      </c>
      <c r="AI7026" s="2">
        <v>0</v>
      </c>
      <c r="AJ7026" s="2">
        <v>3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 t="s">
        <v>4</v>
      </c>
      <c r="AT7026" s="2" t="s">
        <v>4</v>
      </c>
    </row>
    <row r="7027" spans="1:46" x14ac:dyDescent="0.2">
      <c r="A7027" s="2">
        <v>1655290</v>
      </c>
      <c r="B7027" s="2">
        <v>844454</v>
      </c>
      <c r="E7027" s="19" t="s">
        <v>7196</v>
      </c>
      <c r="F7027" s="46">
        <f>INDEX(Δεδομένα!$P:$P,MATCH('2021'!E7027,Δεδομένα!$O:$O,0))</f>
        <v>237</v>
      </c>
      <c r="G7027" s="49" t="s">
        <v>7135</v>
      </c>
      <c r="H7027" s="51" t="str">
        <f>INDEX(Δεδομένα!B$1:B$51,MATCH('2021'!G7027,Δεδομένα!A$1:A$51,0))</f>
        <v>ΙΟΝΙΩΝ ΝΗΣΩΝ</v>
      </c>
      <c r="I7027" s="53">
        <f>INDEX(Δεδομένα!E$1:E$13,MATCH('2021'!H7027,Δεδομένα!D$1:D$13,0))</f>
        <v>13</v>
      </c>
      <c r="J7027" s="4">
        <v>44296</v>
      </c>
      <c r="K7027" s="3" t="s">
        <v>509</v>
      </c>
      <c r="L7027" s="17" t="str">
        <f t="shared" si="580"/>
        <v>10/04/2021 15:55</v>
      </c>
      <c r="M7027" s="4">
        <v>44296</v>
      </c>
      <c r="N7027" s="3" t="s">
        <v>60</v>
      </c>
      <c r="O7027" s="17" t="str">
        <f t="shared" si="581"/>
        <v>10/04/2021 16:02</v>
      </c>
      <c r="P7027" s="24">
        <f t="shared" si="582"/>
        <v>4.8611111124046147E-3</v>
      </c>
      <c r="Q7027" s="28">
        <v>0</v>
      </c>
      <c r="R7027" s="27">
        <f t="shared" si="583"/>
        <v>7.0000000018626451</v>
      </c>
      <c r="S7027" s="3" t="s">
        <v>4</v>
      </c>
      <c r="T7027" s="3" t="s">
        <v>7197</v>
      </c>
      <c r="U7027" s="3" t="s">
        <v>4</v>
      </c>
      <c r="V7027" s="3" t="s">
        <v>6275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0.1</v>
      </c>
      <c r="AD7027" s="5">
        <v>0</v>
      </c>
      <c r="AE7027" s="2">
        <v>2</v>
      </c>
      <c r="AF7027" s="2">
        <v>0</v>
      </c>
      <c r="AG7027" s="2">
        <v>0</v>
      </c>
      <c r="AH7027" s="2">
        <v>0</v>
      </c>
      <c r="AI7027" s="2">
        <v>0</v>
      </c>
      <c r="AJ7027" s="2">
        <v>1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 t="s">
        <v>4</v>
      </c>
      <c r="AT7027" s="2" t="s">
        <v>4</v>
      </c>
    </row>
    <row r="7028" spans="1:46" x14ac:dyDescent="0.2">
      <c r="A7028" s="2">
        <v>1656365</v>
      </c>
      <c r="B7028" s="2">
        <v>846510</v>
      </c>
      <c r="C7028" s="7">
        <v>20.3805835329673</v>
      </c>
      <c r="D7028" s="7">
        <v>38.2222952323241</v>
      </c>
      <c r="E7028" s="19" t="s">
        <v>7196</v>
      </c>
      <c r="F7028" s="46">
        <f>INDEX(Δεδομένα!$P:$P,MATCH('2021'!E7028,Δεδομένα!$O:$O,0))</f>
        <v>237</v>
      </c>
      <c r="G7028" s="49" t="s">
        <v>7135</v>
      </c>
      <c r="H7028" s="51" t="str">
        <f>INDEX(Δεδομένα!B$1:B$51,MATCH('2021'!G7028,Δεδομένα!A$1:A$51,0))</f>
        <v>ΙΟΝΙΩΝ ΝΗΣΩΝ</v>
      </c>
      <c r="I7028" s="53">
        <f>INDEX(Δεδομένα!E$1:E$13,MATCH('2021'!H7028,Δεδομένα!D$1:D$13,0))</f>
        <v>13</v>
      </c>
      <c r="J7028" s="4">
        <v>44303</v>
      </c>
      <c r="K7028" s="3" t="s">
        <v>411</v>
      </c>
      <c r="L7028" s="17" t="str">
        <f t="shared" si="580"/>
        <v>17/04/2021 17:10</v>
      </c>
      <c r="M7028" s="4">
        <v>44303</v>
      </c>
      <c r="N7028" s="3" t="s">
        <v>409</v>
      </c>
      <c r="O7028" s="17" t="str">
        <f t="shared" si="581"/>
        <v>17/04/2021 18:14</v>
      </c>
      <c r="P7028" s="24">
        <f t="shared" si="582"/>
        <v>4.4444444443797693E-2</v>
      </c>
      <c r="Q7028" s="28">
        <v>0</v>
      </c>
      <c r="R7028" s="27">
        <f t="shared" si="583"/>
        <v>63.999999999068677</v>
      </c>
      <c r="S7028" s="3" t="s">
        <v>4</v>
      </c>
      <c r="T7028" s="3" t="s">
        <v>7197</v>
      </c>
      <c r="U7028" s="3" t="s">
        <v>4</v>
      </c>
      <c r="V7028" s="3" t="s">
        <v>7209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0.02</v>
      </c>
      <c r="AC7028" s="5">
        <v>0</v>
      </c>
      <c r="AD7028" s="5">
        <v>0</v>
      </c>
      <c r="AE7028" s="2">
        <v>2</v>
      </c>
      <c r="AF7028" s="2">
        <v>0</v>
      </c>
      <c r="AG7028" s="2">
        <v>0</v>
      </c>
      <c r="AH7028" s="2">
        <v>0</v>
      </c>
      <c r="AI7028" s="2">
        <v>0</v>
      </c>
      <c r="AJ7028" s="2">
        <v>1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 t="s">
        <v>4</v>
      </c>
      <c r="AT7028" s="2" t="s">
        <v>4</v>
      </c>
    </row>
    <row r="7029" spans="1:46" x14ac:dyDescent="0.2">
      <c r="A7029" s="2">
        <v>1657190</v>
      </c>
      <c r="B7029" s="2">
        <v>848183</v>
      </c>
      <c r="C7029" s="7">
        <v>20.385931240275202</v>
      </c>
      <c r="D7029" s="7">
        <v>38.221573558420701</v>
      </c>
      <c r="E7029" s="19" t="s">
        <v>7196</v>
      </c>
      <c r="F7029" s="46">
        <f>INDEX(Δεδομένα!$P:$P,MATCH('2021'!E7029,Δεδομένα!$O:$O,0))</f>
        <v>237</v>
      </c>
      <c r="G7029" s="49" t="s">
        <v>7135</v>
      </c>
      <c r="H7029" s="51" t="str">
        <f>INDEX(Δεδομένα!B$1:B$51,MATCH('2021'!G7029,Δεδομένα!A$1:A$51,0))</f>
        <v>ΙΟΝΙΩΝ ΝΗΣΩΝ</v>
      </c>
      <c r="I7029" s="53">
        <f>INDEX(Δεδομένα!E$1:E$13,MATCH('2021'!H7029,Δεδομένα!D$1:D$13,0))</f>
        <v>13</v>
      </c>
      <c r="J7029" s="4">
        <v>44310</v>
      </c>
      <c r="K7029" s="3" t="s">
        <v>2226</v>
      </c>
      <c r="L7029" s="17" t="str">
        <f t="shared" si="580"/>
        <v>24/04/2021 21:34</v>
      </c>
      <c r="M7029" s="4">
        <v>44310</v>
      </c>
      <c r="N7029" s="3" t="s">
        <v>2283</v>
      </c>
      <c r="O7029" s="17" t="str">
        <f t="shared" si="581"/>
        <v>24/04/2021 22:07</v>
      </c>
      <c r="P7029" s="24">
        <f t="shared" si="582"/>
        <v>2.2916666668606922E-2</v>
      </c>
      <c r="Q7029" s="28">
        <v>0</v>
      </c>
      <c r="R7029" s="27">
        <f t="shared" si="583"/>
        <v>33.000000002793968</v>
      </c>
      <c r="S7029" s="3" t="s">
        <v>4</v>
      </c>
      <c r="T7029" s="3" t="s">
        <v>7197</v>
      </c>
      <c r="U7029" s="3" t="s">
        <v>4</v>
      </c>
      <c r="V7029" s="3" t="s">
        <v>7209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0.2</v>
      </c>
      <c r="AD7029" s="5">
        <v>0</v>
      </c>
      <c r="AE7029" s="2">
        <v>2</v>
      </c>
      <c r="AF7029" s="2">
        <v>0</v>
      </c>
      <c r="AG7029" s="2">
        <v>0</v>
      </c>
      <c r="AH7029" s="2">
        <v>0</v>
      </c>
      <c r="AI7029" s="2">
        <v>0</v>
      </c>
      <c r="AJ7029" s="2">
        <v>1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 t="s">
        <v>4</v>
      </c>
      <c r="AT7029" s="2" t="s">
        <v>4</v>
      </c>
    </row>
    <row r="7030" spans="1:46" x14ac:dyDescent="0.2">
      <c r="A7030" s="2">
        <v>1657830</v>
      </c>
      <c r="B7030" s="2">
        <v>848755</v>
      </c>
      <c r="C7030" s="7">
        <v>20.434495618033299</v>
      </c>
      <c r="D7030" s="7">
        <v>38.184728764710101</v>
      </c>
      <c r="E7030" s="19" t="s">
        <v>7196</v>
      </c>
      <c r="F7030" s="46">
        <f>INDEX(Δεδομένα!$P:$P,MATCH('2021'!E7030,Δεδομένα!$O:$O,0))</f>
        <v>237</v>
      </c>
      <c r="G7030" s="49" t="s">
        <v>7135</v>
      </c>
      <c r="H7030" s="51" t="str">
        <f>INDEX(Δεδομένα!B$1:B$51,MATCH('2021'!G7030,Δεδομένα!A$1:A$51,0))</f>
        <v>ΙΟΝΙΩΝ ΝΗΣΩΝ</v>
      </c>
      <c r="I7030" s="53">
        <f>INDEX(Δεδομένα!E$1:E$13,MATCH('2021'!H7030,Δεδομένα!D$1:D$13,0))</f>
        <v>13</v>
      </c>
      <c r="J7030" s="4">
        <v>44313</v>
      </c>
      <c r="K7030" s="3" t="s">
        <v>998</v>
      </c>
      <c r="L7030" s="17" t="str">
        <f t="shared" si="580"/>
        <v>27/04/2021 19:28</v>
      </c>
      <c r="M7030" s="4">
        <v>44313</v>
      </c>
      <c r="N7030" s="3" t="s">
        <v>1558</v>
      </c>
      <c r="O7030" s="17" t="str">
        <f t="shared" si="581"/>
        <v>27/04/2021 22:10</v>
      </c>
      <c r="P7030" s="24">
        <f t="shared" si="582"/>
        <v>0.11249999999563443</v>
      </c>
      <c r="Q7030" s="28">
        <v>0</v>
      </c>
      <c r="R7030" s="27">
        <f t="shared" si="583"/>
        <v>161.99999999371357</v>
      </c>
      <c r="S7030" s="3" t="s">
        <v>4</v>
      </c>
      <c r="T7030" s="3" t="s">
        <v>7197</v>
      </c>
      <c r="U7030" s="3" t="s">
        <v>4</v>
      </c>
      <c r="V7030" s="3" t="s">
        <v>7211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3</v>
      </c>
      <c r="AC7030" s="5">
        <v>0</v>
      </c>
      <c r="AD7030" s="5">
        <v>0</v>
      </c>
      <c r="AE7030" s="2">
        <v>10</v>
      </c>
      <c r="AF7030" s="2">
        <v>0</v>
      </c>
      <c r="AG7030" s="2">
        <v>4</v>
      </c>
      <c r="AH7030" s="2">
        <v>0</v>
      </c>
      <c r="AI7030" s="2">
        <v>2</v>
      </c>
      <c r="AJ7030" s="2">
        <v>4</v>
      </c>
      <c r="AK7030" s="2">
        <v>1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2" t="s">
        <v>4</v>
      </c>
      <c r="AT7030" s="2" t="s">
        <v>4</v>
      </c>
    </row>
    <row r="7031" spans="1:46" x14ac:dyDescent="0.2">
      <c r="A7031" s="2">
        <v>1658546</v>
      </c>
      <c r="B7031" s="2">
        <v>849290</v>
      </c>
      <c r="D7031" s="2"/>
      <c r="E7031" s="19" t="s">
        <v>7196</v>
      </c>
      <c r="F7031" s="46">
        <f>INDEX(Δεδομένα!$P:$P,MATCH('2021'!E7031,Δεδομένα!$O:$O,0))</f>
        <v>237</v>
      </c>
      <c r="G7031" s="49" t="s">
        <v>7135</v>
      </c>
      <c r="H7031" s="51" t="str">
        <f>INDEX(Δεδομένα!B$1:B$51,MATCH('2021'!G7031,Δεδομένα!A$1:A$51,0))</f>
        <v>ΙΟΝΙΩΝ ΝΗΣΩΝ</v>
      </c>
      <c r="I7031" s="53">
        <f>INDEX(Δεδομένα!E$1:E$13,MATCH('2021'!H7031,Δεδομένα!D$1:D$13,0))</f>
        <v>13</v>
      </c>
      <c r="J7031" s="4">
        <v>44315</v>
      </c>
      <c r="K7031" s="3" t="s">
        <v>1601</v>
      </c>
      <c r="L7031" s="17" t="str">
        <f t="shared" si="580"/>
        <v>29/04/2021 20:35</v>
      </c>
      <c r="M7031" s="4">
        <v>44315</v>
      </c>
      <c r="N7031" s="3" t="s">
        <v>2251</v>
      </c>
      <c r="O7031" s="17" t="str">
        <f t="shared" si="581"/>
        <v>29/04/2021 23:37</v>
      </c>
      <c r="P7031" s="24">
        <f t="shared" si="582"/>
        <v>0.12638888888614019</v>
      </c>
      <c r="Q7031" s="28">
        <v>0</v>
      </c>
      <c r="R7031" s="27">
        <f t="shared" si="583"/>
        <v>181.99999999604188</v>
      </c>
      <c r="S7031" s="3" t="s">
        <v>4</v>
      </c>
      <c r="T7031" s="3" t="s">
        <v>7197</v>
      </c>
      <c r="U7031" s="3" t="s">
        <v>4</v>
      </c>
      <c r="V7031" s="3" t="s">
        <v>7212</v>
      </c>
      <c r="W7031" s="5">
        <v>0</v>
      </c>
      <c r="X7031" s="5">
        <v>0.1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2">
        <v>2</v>
      </c>
      <c r="AF7031" s="2">
        <v>0</v>
      </c>
      <c r="AG7031" s="2">
        <v>0</v>
      </c>
      <c r="AH7031" s="2">
        <v>0</v>
      </c>
      <c r="AI7031" s="2">
        <v>0</v>
      </c>
      <c r="AJ7031" s="2">
        <v>1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 t="s">
        <v>4</v>
      </c>
      <c r="AT7031" s="2" t="s">
        <v>4</v>
      </c>
    </row>
    <row r="7032" spans="1:46" x14ac:dyDescent="0.2">
      <c r="A7032" s="2">
        <v>1658554</v>
      </c>
      <c r="B7032" s="2">
        <v>849317</v>
      </c>
      <c r="C7032" s="7">
        <v>20.424612468823799</v>
      </c>
      <c r="D7032" s="7">
        <v>38.2119709515624</v>
      </c>
      <c r="E7032" s="19" t="s">
        <v>7196</v>
      </c>
      <c r="F7032" s="46">
        <f>INDEX(Δεδομένα!$P:$P,MATCH('2021'!E7032,Δεδομένα!$O:$O,0))</f>
        <v>237</v>
      </c>
      <c r="G7032" s="49" t="s">
        <v>7135</v>
      </c>
      <c r="H7032" s="51" t="str">
        <f>INDEX(Δεδομένα!B$1:B$51,MATCH('2021'!G7032,Δεδομένα!A$1:A$51,0))</f>
        <v>ΙΟΝΙΩΝ ΝΗΣΩΝ</v>
      </c>
      <c r="I7032" s="53">
        <f>INDEX(Δεδομένα!E$1:E$13,MATCH('2021'!H7032,Δεδομένα!D$1:D$13,0))</f>
        <v>13</v>
      </c>
      <c r="J7032" s="4">
        <v>44315</v>
      </c>
      <c r="K7032" s="3" t="s">
        <v>1581</v>
      </c>
      <c r="L7032" s="17" t="str">
        <f t="shared" si="580"/>
        <v>29/04/2021 22:20</v>
      </c>
      <c r="M7032" s="4">
        <v>44315</v>
      </c>
      <c r="N7032" s="3" t="s">
        <v>2251</v>
      </c>
      <c r="O7032" s="17" t="str">
        <f t="shared" si="581"/>
        <v>29/04/2021 23:37</v>
      </c>
      <c r="P7032" s="24">
        <f t="shared" si="582"/>
        <v>5.3472222221898846E-2</v>
      </c>
      <c r="Q7032" s="28">
        <v>0</v>
      </c>
      <c r="R7032" s="27">
        <f t="shared" si="583"/>
        <v>76.999999999534339</v>
      </c>
      <c r="S7032" s="3" t="s">
        <v>4</v>
      </c>
      <c r="T7032" s="3" t="s">
        <v>7197</v>
      </c>
      <c r="U7032" s="3" t="s">
        <v>4</v>
      </c>
      <c r="V7032" s="3" t="s">
        <v>1551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0.1</v>
      </c>
      <c r="AD7032" s="5">
        <v>0</v>
      </c>
      <c r="AE7032" s="2">
        <v>2</v>
      </c>
      <c r="AF7032" s="2">
        <v>0</v>
      </c>
      <c r="AG7032" s="2">
        <v>0</v>
      </c>
      <c r="AH7032" s="2">
        <v>0</v>
      </c>
      <c r="AI7032" s="2">
        <v>0</v>
      </c>
      <c r="AJ7032" s="2">
        <v>1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 t="s">
        <v>4</v>
      </c>
      <c r="AT7032" s="2" t="s">
        <v>4</v>
      </c>
    </row>
    <row r="7033" spans="1:46" x14ac:dyDescent="0.2">
      <c r="A7033" s="2">
        <v>1658558</v>
      </c>
      <c r="B7033" s="2">
        <v>849738</v>
      </c>
      <c r="C7033" s="7">
        <v>20.4221853415855</v>
      </c>
      <c r="D7033" s="7">
        <v>38.195472401918003</v>
      </c>
      <c r="E7033" s="19" t="s">
        <v>7196</v>
      </c>
      <c r="F7033" s="46">
        <f>INDEX(Δεδομένα!$P:$P,MATCH('2021'!E7033,Δεδομένα!$O:$O,0))</f>
        <v>237</v>
      </c>
      <c r="G7033" s="49" t="s">
        <v>7135</v>
      </c>
      <c r="H7033" s="51" t="str">
        <f>INDEX(Δεδομένα!B$1:B$51,MATCH('2021'!G7033,Δεδομένα!A$1:A$51,0))</f>
        <v>ΙΟΝΙΩΝ ΝΗΣΩΝ</v>
      </c>
      <c r="I7033" s="53">
        <f>INDEX(Δεδομένα!E$1:E$13,MATCH('2021'!H7033,Δεδομένα!D$1:D$13,0))</f>
        <v>13</v>
      </c>
      <c r="J7033" s="4">
        <v>44317</v>
      </c>
      <c r="K7033" s="3" t="s">
        <v>2410</v>
      </c>
      <c r="L7033" s="17" t="str">
        <f t="shared" si="580"/>
        <v>01/05/2021 16:53</v>
      </c>
      <c r="M7033" s="4">
        <v>44317</v>
      </c>
      <c r="N7033" s="3" t="s">
        <v>1135</v>
      </c>
      <c r="O7033" s="17" t="str">
        <f t="shared" si="581"/>
        <v>01/05/2021 17:58</v>
      </c>
      <c r="P7033" s="24">
        <f t="shared" si="582"/>
        <v>4.5138888890505768E-2</v>
      </c>
      <c r="Q7033" s="28">
        <v>0</v>
      </c>
      <c r="R7033" s="27">
        <f t="shared" si="583"/>
        <v>65.000000002328306</v>
      </c>
      <c r="S7033" s="3" t="s">
        <v>4</v>
      </c>
      <c r="T7033" s="3" t="s">
        <v>7197</v>
      </c>
      <c r="U7033" s="3" t="s">
        <v>4</v>
      </c>
      <c r="V7033" s="3" t="s">
        <v>7213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1</v>
      </c>
      <c r="AC7033" s="5">
        <v>0</v>
      </c>
      <c r="AD7033" s="5">
        <v>0</v>
      </c>
      <c r="AE7033" s="2">
        <v>3</v>
      </c>
      <c r="AF7033" s="2">
        <v>0</v>
      </c>
      <c r="AG7033" s="2">
        <v>0</v>
      </c>
      <c r="AH7033" s="2">
        <v>0</v>
      </c>
      <c r="AI7033" s="2">
        <v>0</v>
      </c>
      <c r="AJ7033" s="2">
        <v>1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 t="s">
        <v>4</v>
      </c>
      <c r="AT7033" s="2" t="s">
        <v>4</v>
      </c>
    </row>
    <row r="7034" spans="1:46" x14ac:dyDescent="0.2">
      <c r="A7034" s="2">
        <v>1664506</v>
      </c>
      <c r="B7034" s="2">
        <v>856169</v>
      </c>
      <c r="C7034" s="7">
        <v>20.434611016453399</v>
      </c>
      <c r="D7034" s="7">
        <v>38.283622878303902</v>
      </c>
      <c r="E7034" s="19" t="s">
        <v>7196</v>
      </c>
      <c r="F7034" s="46">
        <f>INDEX(Δεδομένα!$P:$P,MATCH('2021'!E7034,Δεδομένα!$O:$O,0))</f>
        <v>237</v>
      </c>
      <c r="G7034" s="49" t="s">
        <v>7135</v>
      </c>
      <c r="H7034" s="51" t="str">
        <f>INDEX(Δεδομένα!B$1:B$51,MATCH('2021'!G7034,Δεδομένα!A$1:A$51,0))</f>
        <v>ΙΟΝΙΩΝ ΝΗΣΩΝ</v>
      </c>
      <c r="I7034" s="53">
        <f>INDEX(Δεδομένα!E$1:E$13,MATCH('2021'!H7034,Δεδομένα!D$1:D$13,0))</f>
        <v>13</v>
      </c>
      <c r="J7034" s="4">
        <v>44341</v>
      </c>
      <c r="K7034" s="3" t="s">
        <v>1007</v>
      </c>
      <c r="L7034" s="17" t="str">
        <f t="shared" si="580"/>
        <v>25/05/2021 22:05</v>
      </c>
      <c r="M7034" s="4">
        <v>44342</v>
      </c>
      <c r="N7034" s="3" t="s">
        <v>7214</v>
      </c>
      <c r="O7034" s="17" t="str">
        <f t="shared" si="581"/>
        <v>26/05/2021 02:06</v>
      </c>
      <c r="P7034" s="24">
        <f t="shared" si="582"/>
        <v>0.16736111111094942</v>
      </c>
      <c r="Q7034" s="28">
        <v>0</v>
      </c>
      <c r="R7034" s="27">
        <f t="shared" si="583"/>
        <v>240.99999999976717</v>
      </c>
      <c r="S7034" s="3" t="s">
        <v>4</v>
      </c>
      <c r="T7034" s="3" t="s">
        <v>7197</v>
      </c>
      <c r="U7034" s="3" t="s">
        <v>4</v>
      </c>
      <c r="V7034" s="3" t="s">
        <v>2891</v>
      </c>
      <c r="W7034" s="5">
        <v>0</v>
      </c>
      <c r="X7034" s="5">
        <v>1.5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 s="2">
        <v>11</v>
      </c>
      <c r="AF7034" s="2">
        <v>0</v>
      </c>
      <c r="AG7034" s="2">
        <v>0</v>
      </c>
      <c r="AH7034" s="2">
        <v>0</v>
      </c>
      <c r="AI7034" s="2">
        <v>0</v>
      </c>
      <c r="AJ7034" s="2">
        <v>5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 t="s">
        <v>4</v>
      </c>
      <c r="AT7034" s="2" t="s">
        <v>4</v>
      </c>
    </row>
    <row r="7035" spans="1:46" x14ac:dyDescent="0.2">
      <c r="A7035" s="2">
        <v>1671099</v>
      </c>
      <c r="B7035" s="2">
        <v>863019</v>
      </c>
      <c r="C7035" s="7">
        <v>20.392507717845799</v>
      </c>
      <c r="D7035" s="7">
        <v>38.157127864396898</v>
      </c>
      <c r="E7035" s="19" t="s">
        <v>7196</v>
      </c>
      <c r="F7035" s="46">
        <f>INDEX(Δεδομένα!$P:$P,MATCH('2021'!E7035,Δεδομένα!$O:$O,0))</f>
        <v>237</v>
      </c>
      <c r="G7035" s="49" t="s">
        <v>7135</v>
      </c>
      <c r="H7035" s="51" t="str">
        <f>INDEX(Δεδομένα!B$1:B$51,MATCH('2021'!G7035,Δεδομένα!A$1:A$51,0))</f>
        <v>ΙΟΝΙΩΝ ΝΗΣΩΝ</v>
      </c>
      <c r="I7035" s="53">
        <f>INDEX(Δεδομένα!E$1:E$13,MATCH('2021'!H7035,Δεδομένα!D$1:D$13,0))</f>
        <v>13</v>
      </c>
      <c r="J7035" s="4">
        <v>44366</v>
      </c>
      <c r="K7035" s="3" t="s">
        <v>351</v>
      </c>
      <c r="L7035" s="17" t="str">
        <f t="shared" si="580"/>
        <v>19/06/2021 13:25</v>
      </c>
      <c r="M7035" s="4">
        <v>44366</v>
      </c>
      <c r="N7035" s="3" t="s">
        <v>55</v>
      </c>
      <c r="O7035" s="17" t="str">
        <f t="shared" si="581"/>
        <v>19/06/2021 18:28</v>
      </c>
      <c r="P7035" s="24">
        <f t="shared" si="582"/>
        <v>0.21041666666133096</v>
      </c>
      <c r="Q7035" s="28">
        <v>0</v>
      </c>
      <c r="R7035" s="27">
        <f t="shared" si="583"/>
        <v>302.99999999231659</v>
      </c>
      <c r="S7035" s="3" t="s">
        <v>4</v>
      </c>
      <c r="T7035" s="3" t="s">
        <v>7197</v>
      </c>
      <c r="U7035" s="3" t="s">
        <v>4</v>
      </c>
      <c r="V7035" s="3" t="s">
        <v>7215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3</v>
      </c>
      <c r="AC7035" s="5">
        <v>0</v>
      </c>
      <c r="AD7035" s="5">
        <v>0</v>
      </c>
      <c r="AE7035" s="2">
        <v>9</v>
      </c>
      <c r="AF7035" s="2">
        <v>0</v>
      </c>
      <c r="AG7035" s="2">
        <v>0</v>
      </c>
      <c r="AH7035" s="2">
        <v>0</v>
      </c>
      <c r="AI7035" s="2">
        <v>0</v>
      </c>
      <c r="AJ7035" s="2">
        <v>2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 t="s">
        <v>4</v>
      </c>
      <c r="AT7035" s="2" t="s">
        <v>4</v>
      </c>
    </row>
    <row r="7036" spans="1:46" x14ac:dyDescent="0.2">
      <c r="A7036" s="2">
        <v>1679552</v>
      </c>
      <c r="B7036" s="2">
        <v>865844</v>
      </c>
      <c r="C7036" s="7">
        <v>20.387146506171799</v>
      </c>
      <c r="D7036" s="7">
        <v>38.204269260356099</v>
      </c>
      <c r="E7036" s="19" t="s">
        <v>7196</v>
      </c>
      <c r="F7036" s="46">
        <f>INDEX(Δεδομένα!$P:$P,MATCH('2021'!E7036,Δεδομένα!$O:$O,0))</f>
        <v>237</v>
      </c>
      <c r="G7036" s="49" t="s">
        <v>7135</v>
      </c>
      <c r="H7036" s="51" t="str">
        <f>INDEX(Δεδομένα!B$1:B$51,MATCH('2021'!G7036,Δεδομένα!A$1:A$51,0))</f>
        <v>ΙΟΝΙΩΝ ΝΗΣΩΝ</v>
      </c>
      <c r="I7036" s="53">
        <f>INDEX(Δεδομένα!E$1:E$13,MATCH('2021'!H7036,Δεδομένα!D$1:D$13,0))</f>
        <v>13</v>
      </c>
      <c r="J7036" s="4">
        <v>44375</v>
      </c>
      <c r="K7036" s="3" t="s">
        <v>1394</v>
      </c>
      <c r="L7036" s="17" t="str">
        <f t="shared" si="580"/>
        <v>28/06/2021 13:39</v>
      </c>
      <c r="M7036" s="4">
        <v>44375</v>
      </c>
      <c r="N7036" s="3" t="s">
        <v>81</v>
      </c>
      <c r="O7036" s="17" t="str">
        <f t="shared" si="581"/>
        <v>28/06/2021 14:07</v>
      </c>
      <c r="P7036" s="24">
        <f t="shared" si="582"/>
        <v>1.9444444442342501E-2</v>
      </c>
      <c r="Q7036" s="28">
        <v>0</v>
      </c>
      <c r="R7036" s="27">
        <f t="shared" si="583"/>
        <v>27.999999996973202</v>
      </c>
      <c r="S7036" s="3" t="s">
        <v>4</v>
      </c>
      <c r="T7036" s="3" t="s">
        <v>7197</v>
      </c>
      <c r="U7036" s="3" t="s">
        <v>4</v>
      </c>
      <c r="V7036" s="3" t="s">
        <v>7216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0.05</v>
      </c>
      <c r="AD7036" s="5">
        <v>0</v>
      </c>
      <c r="AE7036" s="2">
        <v>5</v>
      </c>
      <c r="AF7036" s="2">
        <v>0</v>
      </c>
      <c r="AG7036" s="2">
        <v>0</v>
      </c>
      <c r="AH7036" s="2">
        <v>0</v>
      </c>
      <c r="AI7036" s="2">
        <v>0</v>
      </c>
      <c r="AJ7036" s="2">
        <v>2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</row>
    <row r="7037" spans="1:46" x14ac:dyDescent="0.2">
      <c r="A7037" s="2">
        <v>1679029</v>
      </c>
      <c r="B7037" s="2">
        <v>871682</v>
      </c>
      <c r="C7037" s="7">
        <v>20.415348064808398</v>
      </c>
      <c r="D7037" s="7">
        <v>38.185309591414303</v>
      </c>
      <c r="E7037" s="19" t="s">
        <v>7196</v>
      </c>
      <c r="F7037" s="46">
        <f>INDEX(Δεδομένα!$P:$P,MATCH('2021'!E7037,Δεδομένα!$O:$O,0))</f>
        <v>237</v>
      </c>
      <c r="G7037" s="49" t="s">
        <v>7135</v>
      </c>
      <c r="H7037" s="51" t="str">
        <f>INDEX(Δεδομένα!B$1:B$51,MATCH('2021'!G7037,Δεδομένα!A$1:A$51,0))</f>
        <v>ΙΟΝΙΩΝ ΝΗΣΩΝ</v>
      </c>
      <c r="I7037" s="53">
        <f>INDEX(Δεδομένα!E$1:E$13,MATCH('2021'!H7037,Δεδομένα!D$1:D$13,0))</f>
        <v>13</v>
      </c>
      <c r="J7037" s="4">
        <v>44393</v>
      </c>
      <c r="K7037" s="3" t="s">
        <v>42</v>
      </c>
      <c r="L7037" s="17" t="str">
        <f t="shared" si="580"/>
        <v>16/07/2021 14:30</v>
      </c>
      <c r="M7037" s="4">
        <v>44393</v>
      </c>
      <c r="N7037" s="3" t="s">
        <v>383</v>
      </c>
      <c r="O7037" s="17" t="str">
        <f t="shared" si="581"/>
        <v>16/07/2021 15:36</v>
      </c>
      <c r="P7037" s="24">
        <f t="shared" si="582"/>
        <v>4.5833333337213844E-2</v>
      </c>
      <c r="Q7037" s="28">
        <v>0</v>
      </c>
      <c r="R7037" s="27">
        <f t="shared" si="583"/>
        <v>66.000000005587935</v>
      </c>
      <c r="S7037" s="3" t="s">
        <v>4</v>
      </c>
      <c r="T7037" s="3" t="s">
        <v>7197</v>
      </c>
      <c r="U7037" s="3" t="s">
        <v>4</v>
      </c>
      <c r="V7037" s="3" t="s">
        <v>7217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0.1</v>
      </c>
      <c r="AC7037" s="5">
        <v>0</v>
      </c>
      <c r="AD7037" s="5">
        <v>0</v>
      </c>
      <c r="AE7037" s="2">
        <v>8</v>
      </c>
      <c r="AF7037" s="2">
        <v>0</v>
      </c>
      <c r="AG7037" s="2">
        <v>0</v>
      </c>
      <c r="AH7037" s="2">
        <v>0</v>
      </c>
      <c r="AI7037" s="2">
        <v>0</v>
      </c>
      <c r="AJ7037" s="2">
        <v>3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</row>
    <row r="7038" spans="1:46" x14ac:dyDescent="0.2">
      <c r="A7038" s="2">
        <v>1689551</v>
      </c>
      <c r="B7038" s="2">
        <v>885099</v>
      </c>
      <c r="C7038" s="7">
        <v>20.382612366233001</v>
      </c>
      <c r="D7038" s="7">
        <v>38.222521110636599</v>
      </c>
      <c r="E7038" s="19" t="s">
        <v>7196</v>
      </c>
      <c r="F7038" s="46">
        <f>INDEX(Δεδομένα!$P:$P,MATCH('2021'!E7038,Δεδομένα!$O:$O,0))</f>
        <v>237</v>
      </c>
      <c r="G7038" s="49" t="s">
        <v>7135</v>
      </c>
      <c r="H7038" s="51" t="str">
        <f>INDEX(Δεδομένα!B$1:B$51,MATCH('2021'!G7038,Δεδομένα!A$1:A$51,0))</f>
        <v>ΙΟΝΙΩΝ ΝΗΣΩΝ</v>
      </c>
      <c r="I7038" s="53">
        <f>INDEX(Δεδομένα!E$1:E$13,MATCH('2021'!H7038,Δεδομένα!D$1:D$13,0))</f>
        <v>13</v>
      </c>
      <c r="J7038" s="4">
        <v>44430</v>
      </c>
      <c r="K7038" s="3" t="s">
        <v>212</v>
      </c>
      <c r="L7038" s="17" t="str">
        <f t="shared" si="580"/>
        <v>22/08/2021 12:53</v>
      </c>
      <c r="M7038" s="4">
        <v>44430</v>
      </c>
      <c r="N7038" s="3" t="s">
        <v>1684</v>
      </c>
      <c r="O7038" s="17" t="str">
        <f t="shared" si="581"/>
        <v>22/08/2021 13:46</v>
      </c>
      <c r="P7038" s="24">
        <f t="shared" si="582"/>
        <v>3.6805555551836733E-2</v>
      </c>
      <c r="Q7038" s="28">
        <v>0</v>
      </c>
      <c r="R7038" s="27">
        <f t="shared" si="583"/>
        <v>52.999999994644895</v>
      </c>
      <c r="S7038" s="3" t="s">
        <v>4</v>
      </c>
      <c r="T7038" s="3" t="s">
        <v>7197</v>
      </c>
      <c r="U7038" s="3" t="s">
        <v>4</v>
      </c>
      <c r="V7038" s="3" t="s">
        <v>7209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0.03</v>
      </c>
      <c r="AC7038" s="5">
        <v>0</v>
      </c>
      <c r="AD7038" s="5">
        <v>0</v>
      </c>
      <c r="AE7038" s="2">
        <v>5</v>
      </c>
      <c r="AF7038" s="2">
        <v>0</v>
      </c>
      <c r="AG7038" s="2">
        <v>0</v>
      </c>
      <c r="AH7038" s="2">
        <v>0</v>
      </c>
      <c r="AI7038" s="2">
        <v>0</v>
      </c>
      <c r="AJ7038" s="2">
        <v>3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</row>
    <row r="7039" spans="1:46" x14ac:dyDescent="0.2">
      <c r="A7039" s="2">
        <v>1692904</v>
      </c>
      <c r="B7039" s="2">
        <v>888139</v>
      </c>
      <c r="C7039" s="7">
        <v>20.390047191172901</v>
      </c>
      <c r="D7039" s="7">
        <v>38.156534881132302</v>
      </c>
      <c r="E7039" s="19" t="s">
        <v>7196</v>
      </c>
      <c r="F7039" s="46">
        <f>INDEX(Δεδομένα!$P:$P,MATCH('2021'!E7039,Δεδομένα!$O:$O,0))</f>
        <v>237</v>
      </c>
      <c r="G7039" s="49" t="s">
        <v>7135</v>
      </c>
      <c r="H7039" s="51" t="str">
        <f>INDEX(Δεδομένα!B$1:B$51,MATCH('2021'!G7039,Δεδομένα!A$1:A$51,0))</f>
        <v>ΙΟΝΙΩΝ ΝΗΣΩΝ</v>
      </c>
      <c r="I7039" s="53">
        <f>INDEX(Δεδομένα!E$1:E$13,MATCH('2021'!H7039,Δεδομένα!D$1:D$13,0))</f>
        <v>13</v>
      </c>
      <c r="J7039" s="4">
        <v>44441</v>
      </c>
      <c r="K7039" s="3" t="s">
        <v>579</v>
      </c>
      <c r="L7039" s="17" t="str">
        <f t="shared" si="580"/>
        <v>02/09/2021 15:54</v>
      </c>
      <c r="M7039" s="4">
        <v>44442</v>
      </c>
      <c r="N7039" s="3" t="s">
        <v>1274</v>
      </c>
      <c r="O7039" s="17" t="str">
        <f t="shared" si="581"/>
        <v>03/09/2021 10:26</v>
      </c>
      <c r="P7039" s="24">
        <f t="shared" si="582"/>
        <v>0.77222222222189885</v>
      </c>
      <c r="Q7039" s="28">
        <v>0</v>
      </c>
      <c r="R7039" s="27">
        <f t="shared" si="583"/>
        <v>1111.9999999995343</v>
      </c>
      <c r="S7039" s="3" t="s">
        <v>4</v>
      </c>
      <c r="T7039" s="3" t="s">
        <v>7197</v>
      </c>
      <c r="U7039" s="3" t="s">
        <v>4</v>
      </c>
      <c r="V7039" s="3" t="s">
        <v>7218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30</v>
      </c>
      <c r="AC7039" s="5">
        <v>0</v>
      </c>
      <c r="AD7039" s="5">
        <v>0</v>
      </c>
      <c r="AE7039" s="2">
        <v>18</v>
      </c>
      <c r="AF7039" s="2">
        <v>7</v>
      </c>
      <c r="AG7039" s="2">
        <v>0</v>
      </c>
      <c r="AH7039" s="2">
        <v>0</v>
      </c>
      <c r="AI7039" s="2">
        <v>6</v>
      </c>
      <c r="AJ7039" s="2">
        <v>9</v>
      </c>
      <c r="AK7039" s="2">
        <v>0</v>
      </c>
      <c r="AL7039" s="2">
        <v>2</v>
      </c>
      <c r="AM7039" s="2">
        <v>0</v>
      </c>
      <c r="AN7039" s="2">
        <v>0</v>
      </c>
      <c r="AO7039" s="2">
        <v>0</v>
      </c>
      <c r="AP7039" s="2">
        <v>0</v>
      </c>
      <c r="AQ7039" s="2">
        <v>2</v>
      </c>
      <c r="AR7039" s="2">
        <v>0</v>
      </c>
      <c r="AS7039" s="2">
        <v>0</v>
      </c>
      <c r="AT7039" s="2">
        <v>0</v>
      </c>
    </row>
    <row r="7040" spans="1:46" x14ac:dyDescent="0.2">
      <c r="A7040" s="2">
        <v>1694516</v>
      </c>
      <c r="B7040" s="2">
        <v>889760</v>
      </c>
      <c r="C7040" s="7">
        <v>20.365462033374001</v>
      </c>
      <c r="D7040" s="7">
        <v>38.182964354395999</v>
      </c>
      <c r="E7040" s="19" t="s">
        <v>7196</v>
      </c>
      <c r="F7040" s="46">
        <f>INDEX(Δεδομένα!$P:$P,MATCH('2021'!E7040,Δεδομένα!$O:$O,0))</f>
        <v>237</v>
      </c>
      <c r="G7040" s="49" t="s">
        <v>7135</v>
      </c>
      <c r="H7040" s="51" t="str">
        <f>INDEX(Δεδομένα!B$1:B$51,MATCH('2021'!G7040,Δεδομένα!A$1:A$51,0))</f>
        <v>ΙΟΝΙΩΝ ΝΗΣΩΝ</v>
      </c>
      <c r="I7040" s="53">
        <f>INDEX(Δεδομένα!E$1:E$13,MATCH('2021'!H7040,Δεδομένα!D$1:D$13,0))</f>
        <v>13</v>
      </c>
      <c r="J7040" s="4">
        <v>44447</v>
      </c>
      <c r="K7040" s="3" t="s">
        <v>962</v>
      </c>
      <c r="L7040" s="17" t="str">
        <f t="shared" si="580"/>
        <v>08/09/2021 16:38</v>
      </c>
      <c r="M7040" s="4">
        <v>44448</v>
      </c>
      <c r="N7040" s="3" t="s">
        <v>317</v>
      </c>
      <c r="O7040" s="17" t="str">
        <f t="shared" si="581"/>
        <v>09/09/2021 11:05</v>
      </c>
      <c r="P7040" s="24">
        <f t="shared" si="582"/>
        <v>0.76874999999563443</v>
      </c>
      <c r="Q7040" s="28">
        <v>0</v>
      </c>
      <c r="R7040" s="27">
        <f t="shared" si="583"/>
        <v>1106.9999999937136</v>
      </c>
      <c r="S7040" s="3" t="s">
        <v>4</v>
      </c>
      <c r="T7040" s="3" t="s">
        <v>7197</v>
      </c>
      <c r="U7040" s="3" t="s">
        <v>4</v>
      </c>
      <c r="V7040" s="3" t="s">
        <v>7219</v>
      </c>
      <c r="W7040" s="5">
        <v>0</v>
      </c>
      <c r="X7040" s="5">
        <v>45</v>
      </c>
      <c r="Y7040" s="5">
        <v>0</v>
      </c>
      <c r="Z7040" s="5">
        <v>0</v>
      </c>
      <c r="AA7040" s="5">
        <v>0</v>
      </c>
      <c r="AB7040" s="5">
        <v>5</v>
      </c>
      <c r="AC7040" s="5">
        <v>0</v>
      </c>
      <c r="AD7040" s="5">
        <v>0</v>
      </c>
      <c r="AE7040" s="2">
        <v>23</v>
      </c>
      <c r="AF7040" s="2">
        <v>6</v>
      </c>
      <c r="AG7040" s="2">
        <v>0</v>
      </c>
      <c r="AH7040" s="2">
        <v>0</v>
      </c>
      <c r="AI7040" s="2">
        <v>2</v>
      </c>
      <c r="AJ7040" s="2">
        <v>10</v>
      </c>
      <c r="AK7040" s="2">
        <v>0</v>
      </c>
      <c r="AL7040" s="2">
        <v>1</v>
      </c>
      <c r="AM7040" s="2">
        <v>0</v>
      </c>
      <c r="AN7040" s="2">
        <v>0</v>
      </c>
      <c r="AO7040" s="2">
        <v>0</v>
      </c>
      <c r="AP7040" s="2">
        <v>0</v>
      </c>
      <c r="AQ7040" s="2">
        <v>2</v>
      </c>
      <c r="AR7040" s="2">
        <v>0</v>
      </c>
      <c r="AS7040" s="2">
        <v>0</v>
      </c>
      <c r="AT7040" s="2">
        <v>0</v>
      </c>
    </row>
    <row r="7041" spans="1:46" x14ac:dyDescent="0.2">
      <c r="A7041" s="2">
        <v>1695039</v>
      </c>
      <c r="B7041" s="2">
        <v>890540</v>
      </c>
      <c r="C7041" s="7">
        <v>20.429150405733498</v>
      </c>
      <c r="D7041" s="7">
        <v>38.2807571834513</v>
      </c>
      <c r="E7041" s="19" t="s">
        <v>7196</v>
      </c>
      <c r="F7041" s="46">
        <f>INDEX(Δεδομένα!$P:$P,MATCH('2021'!E7041,Δεδομένα!$O:$O,0))</f>
        <v>237</v>
      </c>
      <c r="G7041" s="49" t="s">
        <v>7135</v>
      </c>
      <c r="H7041" s="51" t="str">
        <f>INDEX(Δεδομένα!B$1:B$51,MATCH('2021'!G7041,Δεδομένα!A$1:A$51,0))</f>
        <v>ΙΟΝΙΩΝ ΝΗΣΩΝ</v>
      </c>
      <c r="I7041" s="53">
        <f>INDEX(Δεδομένα!E$1:E$13,MATCH('2021'!H7041,Δεδομένα!D$1:D$13,0))</f>
        <v>13</v>
      </c>
      <c r="J7041" s="4">
        <v>44450</v>
      </c>
      <c r="K7041" s="3" t="s">
        <v>2681</v>
      </c>
      <c r="L7041" s="17" t="str">
        <f t="shared" si="580"/>
        <v>11/09/2021 19:51</v>
      </c>
      <c r="M7041" s="4">
        <v>44450</v>
      </c>
      <c r="N7041" s="3" t="s">
        <v>348</v>
      </c>
      <c r="O7041" s="17" t="str">
        <f t="shared" si="581"/>
        <v>11/09/2021 20:33</v>
      </c>
      <c r="P7041" s="24">
        <f t="shared" si="582"/>
        <v>2.9166666667151731E-2</v>
      </c>
      <c r="Q7041" s="28">
        <v>0</v>
      </c>
      <c r="R7041" s="27">
        <f t="shared" si="583"/>
        <v>42.000000000698492</v>
      </c>
      <c r="S7041" s="3" t="s">
        <v>4</v>
      </c>
      <c r="T7041" s="3" t="s">
        <v>7197</v>
      </c>
      <c r="U7041" s="3" t="s">
        <v>4</v>
      </c>
      <c r="V7041" s="3" t="s">
        <v>6453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0.1</v>
      </c>
      <c r="AD7041" s="5">
        <v>0</v>
      </c>
      <c r="AE7041" s="2">
        <v>3</v>
      </c>
      <c r="AF7041" s="2">
        <v>0</v>
      </c>
      <c r="AG7041" s="2">
        <v>0</v>
      </c>
      <c r="AH7041" s="2">
        <v>0</v>
      </c>
      <c r="AI7041" s="2">
        <v>0</v>
      </c>
      <c r="AJ7041" s="2">
        <v>1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</row>
    <row r="7042" spans="1:46" x14ac:dyDescent="0.2">
      <c r="A7042" s="2">
        <v>1699173</v>
      </c>
      <c r="B7042" s="2">
        <v>895060</v>
      </c>
      <c r="C7042" s="7">
        <v>20.429211689705301</v>
      </c>
      <c r="D7042" s="7">
        <v>38.162078744336903</v>
      </c>
      <c r="E7042" s="19" t="s">
        <v>7196</v>
      </c>
      <c r="F7042" s="46">
        <f>INDEX(Δεδομένα!$P:$P,MATCH('2021'!E7042,Δεδομένα!$O:$O,0))</f>
        <v>237</v>
      </c>
      <c r="G7042" s="49" t="s">
        <v>7135</v>
      </c>
      <c r="H7042" s="51" t="str">
        <f>INDEX(Δεδομένα!B$1:B$51,MATCH('2021'!G7042,Δεδομένα!A$1:A$51,0))</f>
        <v>ΙΟΝΙΩΝ ΝΗΣΩΝ</v>
      </c>
      <c r="I7042" s="53">
        <f>INDEX(Δεδομένα!E$1:E$13,MATCH('2021'!H7042,Δεδομένα!D$1:D$13,0))</f>
        <v>13</v>
      </c>
      <c r="J7042" s="4">
        <v>44467</v>
      </c>
      <c r="K7042" s="3" t="s">
        <v>534</v>
      </c>
      <c r="L7042" s="17" t="str">
        <f t="shared" si="580"/>
        <v>28/09/2021 20:45</v>
      </c>
      <c r="M7042" s="4">
        <v>44467</v>
      </c>
      <c r="N7042" s="3" t="s">
        <v>1488</v>
      </c>
      <c r="O7042" s="17" t="str">
        <f t="shared" si="581"/>
        <v>28/09/2021 22:15</v>
      </c>
      <c r="P7042" s="24">
        <f t="shared" si="582"/>
        <v>6.25E-2</v>
      </c>
      <c r="Q7042" s="28">
        <v>0</v>
      </c>
      <c r="R7042" s="27">
        <f t="shared" si="583"/>
        <v>90</v>
      </c>
      <c r="S7042" s="3" t="s">
        <v>4</v>
      </c>
      <c r="T7042" s="3" t="s">
        <v>7197</v>
      </c>
      <c r="U7042" s="3" t="s">
        <v>4</v>
      </c>
      <c r="V7042" s="3" t="s">
        <v>7217</v>
      </c>
      <c r="W7042" s="5">
        <v>0</v>
      </c>
      <c r="X7042" s="5">
        <v>0</v>
      </c>
      <c r="Y7042" s="5">
        <v>0</v>
      </c>
      <c r="Z7042" s="5">
        <v>0</v>
      </c>
      <c r="AA7042" s="5">
        <v>0.01</v>
      </c>
      <c r="AB7042" s="5">
        <v>0</v>
      </c>
      <c r="AC7042" s="5">
        <v>0</v>
      </c>
      <c r="AD7042" s="5">
        <v>0</v>
      </c>
      <c r="AE7042" s="2">
        <v>4</v>
      </c>
      <c r="AF7042" s="2">
        <v>0</v>
      </c>
      <c r="AG7042" s="2">
        <v>0</v>
      </c>
      <c r="AH7042" s="2">
        <v>0</v>
      </c>
      <c r="AI7042" s="2">
        <v>0</v>
      </c>
      <c r="AJ7042" s="2">
        <v>2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</row>
    <row r="7043" spans="1:46" x14ac:dyDescent="0.2">
      <c r="A7043" s="2">
        <v>1701373</v>
      </c>
      <c r="B7043" s="2">
        <v>897223</v>
      </c>
      <c r="C7043" s="7">
        <v>20.3844482330205</v>
      </c>
      <c r="D7043" s="7">
        <v>38.233864226761</v>
      </c>
      <c r="E7043" s="19" t="s">
        <v>7196</v>
      </c>
      <c r="F7043" s="46">
        <f>INDEX(Δεδομένα!$P:$P,MATCH('2021'!E7043,Δεδομένα!$O:$O,0))</f>
        <v>237</v>
      </c>
      <c r="G7043" s="49" t="s">
        <v>7135</v>
      </c>
      <c r="H7043" s="51" t="str">
        <f>INDEX(Δεδομένα!B$1:B$51,MATCH('2021'!G7043,Δεδομένα!A$1:A$51,0))</f>
        <v>ΙΟΝΙΩΝ ΝΗΣΩΝ</v>
      </c>
      <c r="I7043" s="53">
        <f>INDEX(Δεδομένα!E$1:E$13,MATCH('2021'!H7043,Δεδομένα!D$1:D$13,0))</f>
        <v>13</v>
      </c>
      <c r="J7043" s="4">
        <v>44475</v>
      </c>
      <c r="K7043" s="3" t="s">
        <v>256</v>
      </c>
      <c r="L7043" s="17" t="str">
        <f t="shared" si="580"/>
        <v>06/10/2021 20:15</v>
      </c>
      <c r="M7043" s="4">
        <v>44475</v>
      </c>
      <c r="N7043" s="3" t="s">
        <v>702</v>
      </c>
      <c r="O7043" s="17" t="str">
        <f t="shared" si="581"/>
        <v>06/10/2021 23:45</v>
      </c>
      <c r="P7043" s="24">
        <f t="shared" si="582"/>
        <v>0.14583333333575865</v>
      </c>
      <c r="Q7043" s="28">
        <v>0</v>
      </c>
      <c r="R7043" s="27">
        <f t="shared" si="583"/>
        <v>210.00000000349246</v>
      </c>
      <c r="S7043" s="3" t="s">
        <v>4</v>
      </c>
      <c r="T7043" s="3" t="s">
        <v>7197</v>
      </c>
      <c r="U7043" s="3" t="s">
        <v>4</v>
      </c>
      <c r="V7043" s="3" t="s">
        <v>7220</v>
      </c>
      <c r="W7043" s="5">
        <v>0</v>
      </c>
      <c r="X7043" s="5">
        <v>1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2">
        <v>10</v>
      </c>
      <c r="AF7043" s="2">
        <v>0</v>
      </c>
      <c r="AG7043" s="2">
        <v>0</v>
      </c>
      <c r="AH7043" s="2">
        <v>0</v>
      </c>
      <c r="AI7043" s="2">
        <v>0</v>
      </c>
      <c r="AJ7043" s="2">
        <v>4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</row>
    <row r="7044" spans="1:46" x14ac:dyDescent="0.2">
      <c r="A7044" s="2">
        <v>1701369</v>
      </c>
      <c r="B7044" s="2">
        <v>897233</v>
      </c>
      <c r="C7044" s="7">
        <v>20.401842791421899</v>
      </c>
      <c r="D7044" s="7">
        <v>38.172364717212602</v>
      </c>
      <c r="E7044" s="19" t="s">
        <v>7196</v>
      </c>
      <c r="F7044" s="46">
        <f>INDEX(Δεδομένα!$P:$P,MATCH('2021'!E7044,Δεδομένα!$O:$O,0))</f>
        <v>237</v>
      </c>
      <c r="G7044" s="49" t="s">
        <v>7135</v>
      </c>
      <c r="H7044" s="51" t="str">
        <f>INDEX(Δεδομένα!B$1:B$51,MATCH('2021'!G7044,Δεδομένα!A$1:A$51,0))</f>
        <v>ΙΟΝΙΩΝ ΝΗΣΩΝ</v>
      </c>
      <c r="I7044" s="53">
        <f>INDEX(Δεδομένα!E$1:E$13,MATCH('2021'!H7044,Δεδομένα!D$1:D$13,0))</f>
        <v>13</v>
      </c>
      <c r="J7044" s="4">
        <v>44475</v>
      </c>
      <c r="K7044" s="3" t="s">
        <v>493</v>
      </c>
      <c r="L7044" s="17" t="str">
        <f t="shared" si="580"/>
        <v>06/10/2021 21:10</v>
      </c>
      <c r="M7044" s="4">
        <v>44475</v>
      </c>
      <c r="N7044" s="3" t="s">
        <v>443</v>
      </c>
      <c r="O7044" s="17" t="str">
        <f t="shared" si="581"/>
        <v>06/10/2021 22:40</v>
      </c>
      <c r="P7044" s="24">
        <f t="shared" si="582"/>
        <v>6.25E-2</v>
      </c>
      <c r="Q7044" s="28">
        <v>0</v>
      </c>
      <c r="R7044" s="27">
        <f t="shared" si="583"/>
        <v>90</v>
      </c>
      <c r="S7044" s="3" t="s">
        <v>4</v>
      </c>
      <c r="T7044" s="3" t="s">
        <v>7197</v>
      </c>
      <c r="U7044" s="3" t="s">
        <v>4</v>
      </c>
      <c r="V7044" s="3" t="s">
        <v>7205</v>
      </c>
      <c r="W7044" s="5">
        <v>0</v>
      </c>
      <c r="X7044" s="5">
        <v>0</v>
      </c>
      <c r="Y7044" s="5">
        <v>0</v>
      </c>
      <c r="Z7044" s="5">
        <v>2</v>
      </c>
      <c r="AA7044" s="5">
        <v>0</v>
      </c>
      <c r="AB7044" s="5">
        <v>0</v>
      </c>
      <c r="AC7044" s="5">
        <v>0</v>
      </c>
      <c r="AD7044" s="5">
        <v>0</v>
      </c>
      <c r="AE7044" s="2">
        <v>3</v>
      </c>
      <c r="AF7044" s="2">
        <v>0</v>
      </c>
      <c r="AG7044" s="2">
        <v>0</v>
      </c>
      <c r="AH7044" s="2">
        <v>0</v>
      </c>
      <c r="AI7044" s="2">
        <v>0</v>
      </c>
      <c r="AJ7044" s="2">
        <v>1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</row>
    <row r="7045" spans="1:46" x14ac:dyDescent="0.2">
      <c r="A7045" s="2">
        <v>1703916</v>
      </c>
      <c r="B7045" s="2">
        <v>899317</v>
      </c>
      <c r="C7045" s="7">
        <v>20.3969746402834</v>
      </c>
      <c r="D7045" s="7">
        <v>38.2709890325728</v>
      </c>
      <c r="E7045" s="19" t="s">
        <v>7196</v>
      </c>
      <c r="F7045" s="46">
        <f>INDEX(Δεδομένα!$P:$P,MATCH('2021'!E7045,Δεδομένα!$O:$O,0))</f>
        <v>237</v>
      </c>
      <c r="G7045" s="49" t="s">
        <v>7135</v>
      </c>
      <c r="H7045" s="51" t="str">
        <f>INDEX(Δεδομένα!B$1:B$51,MATCH('2021'!G7045,Δεδομένα!A$1:A$51,0))</f>
        <v>ΙΟΝΙΩΝ ΝΗΣΩΝ</v>
      </c>
      <c r="I7045" s="53">
        <f>INDEX(Δεδομένα!E$1:E$13,MATCH('2021'!H7045,Δεδομένα!D$1:D$13,0))</f>
        <v>13</v>
      </c>
      <c r="J7045" s="4">
        <v>44482</v>
      </c>
      <c r="K7045" s="3" t="s">
        <v>804</v>
      </c>
      <c r="L7045" s="17" t="str">
        <f t="shared" si="580"/>
        <v>13/10/2021 19:04</v>
      </c>
      <c r="M7045" s="4">
        <v>44482</v>
      </c>
      <c r="N7045" s="3" t="s">
        <v>759</v>
      </c>
      <c r="O7045" s="17" t="str">
        <f t="shared" si="581"/>
        <v>13/10/2021 19:36</v>
      </c>
      <c r="P7045" s="24">
        <f t="shared" si="582"/>
        <v>2.2222222221898846E-2</v>
      </c>
      <c r="Q7045" s="28">
        <v>0</v>
      </c>
      <c r="R7045" s="27">
        <f t="shared" si="583"/>
        <v>31.999999999534339</v>
      </c>
      <c r="S7045" s="3" t="s">
        <v>4</v>
      </c>
      <c r="T7045" s="3" t="s">
        <v>7197</v>
      </c>
      <c r="U7045" s="3" t="s">
        <v>4</v>
      </c>
      <c r="V7045" s="3" t="s">
        <v>7221</v>
      </c>
      <c r="W7045" s="5">
        <v>0</v>
      </c>
      <c r="X7045" s="5">
        <v>0.05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2">
        <v>2</v>
      </c>
      <c r="AF7045" s="2">
        <v>0</v>
      </c>
      <c r="AG7045" s="2">
        <v>0</v>
      </c>
      <c r="AH7045" s="2">
        <v>0</v>
      </c>
      <c r="AI7045" s="2">
        <v>0</v>
      </c>
      <c r="AJ7045" s="2">
        <v>1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</row>
    <row r="7046" spans="1:46" x14ac:dyDescent="0.2">
      <c r="A7046" s="2">
        <v>1703923</v>
      </c>
      <c r="B7046" s="2">
        <v>899326</v>
      </c>
      <c r="C7046" s="7">
        <v>20.4037139347909</v>
      </c>
      <c r="D7046" s="7">
        <v>38.2228858949074</v>
      </c>
      <c r="E7046" s="19" t="s">
        <v>7196</v>
      </c>
      <c r="F7046" s="46">
        <f>INDEX(Δεδομένα!$P:$P,MATCH('2021'!E7046,Δεδομένα!$O:$O,0))</f>
        <v>237</v>
      </c>
      <c r="G7046" s="49" t="s">
        <v>7135</v>
      </c>
      <c r="H7046" s="51" t="str">
        <f>INDEX(Δεδομένα!B$1:B$51,MATCH('2021'!G7046,Δεδομένα!A$1:A$51,0))</f>
        <v>ΙΟΝΙΩΝ ΝΗΣΩΝ</v>
      </c>
      <c r="I7046" s="53">
        <f>INDEX(Δεδομένα!E$1:E$13,MATCH('2021'!H7046,Δεδομένα!D$1:D$13,0))</f>
        <v>13</v>
      </c>
      <c r="J7046" s="4">
        <v>44482</v>
      </c>
      <c r="K7046" s="3" t="s">
        <v>502</v>
      </c>
      <c r="L7046" s="17" t="str">
        <f t="shared" si="580"/>
        <v>13/10/2021 19:30</v>
      </c>
      <c r="M7046" s="4">
        <v>44483</v>
      </c>
      <c r="N7046" s="3" t="s">
        <v>1499</v>
      </c>
      <c r="O7046" s="17" t="str">
        <f t="shared" si="581"/>
        <v>14/10/2021 08:00</v>
      </c>
      <c r="P7046" s="24">
        <f t="shared" si="582"/>
        <v>0.52083333333575865</v>
      </c>
      <c r="Q7046" s="28">
        <v>0</v>
      </c>
      <c r="R7046" s="27">
        <f t="shared" si="583"/>
        <v>750.00000000349246</v>
      </c>
      <c r="S7046" s="3" t="s">
        <v>4</v>
      </c>
      <c r="T7046" s="3" t="s">
        <v>7197</v>
      </c>
      <c r="U7046" s="3" t="s">
        <v>4</v>
      </c>
      <c r="V7046" s="3" t="s">
        <v>7222</v>
      </c>
      <c r="W7046" s="5">
        <v>0</v>
      </c>
      <c r="X7046" s="5">
        <v>5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2">
        <v>10</v>
      </c>
      <c r="AF7046" s="2">
        <v>5</v>
      </c>
      <c r="AG7046" s="2">
        <v>0</v>
      </c>
      <c r="AH7046" s="2">
        <v>0</v>
      </c>
      <c r="AI7046" s="2">
        <v>0</v>
      </c>
      <c r="AJ7046" s="2">
        <v>7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</row>
    <row r="7047" spans="1:46" x14ac:dyDescent="0.2">
      <c r="A7047" s="2">
        <v>1708257</v>
      </c>
      <c r="B7047" s="2">
        <v>904669</v>
      </c>
      <c r="C7047" s="7">
        <v>20.419032647302199</v>
      </c>
      <c r="D7047" s="7">
        <v>38.239857662349699</v>
      </c>
      <c r="E7047" s="19" t="s">
        <v>7196</v>
      </c>
      <c r="F7047" s="46">
        <f>INDEX(Δεδομένα!$P:$P,MATCH('2021'!E7047,Δεδομένα!$O:$O,0))</f>
        <v>237</v>
      </c>
      <c r="G7047" s="49" t="s">
        <v>7135</v>
      </c>
      <c r="H7047" s="51" t="str">
        <f>INDEX(Δεδομένα!B$1:B$51,MATCH('2021'!G7047,Δεδομένα!A$1:A$51,0))</f>
        <v>ΙΟΝΙΩΝ ΝΗΣΩΝ</v>
      </c>
      <c r="I7047" s="53">
        <f>INDEX(Δεδομένα!E$1:E$13,MATCH('2021'!H7047,Δεδομένα!D$1:D$13,0))</f>
        <v>13</v>
      </c>
      <c r="J7047" s="4">
        <v>44496</v>
      </c>
      <c r="K7047" s="3" t="s">
        <v>35</v>
      </c>
      <c r="L7047" s="17" t="str">
        <f t="shared" si="580"/>
        <v>27/10/2021 14:50</v>
      </c>
      <c r="M7047" s="4">
        <v>44496</v>
      </c>
      <c r="N7047" s="3" t="s">
        <v>275</v>
      </c>
      <c r="O7047" s="17" t="str">
        <f t="shared" si="581"/>
        <v>27/10/2021 15:18</v>
      </c>
      <c r="P7047" s="24">
        <f t="shared" si="582"/>
        <v>1.9444444442342501E-2</v>
      </c>
      <c r="Q7047" s="28">
        <v>0</v>
      </c>
      <c r="R7047" s="27">
        <f t="shared" si="583"/>
        <v>27.999999996973202</v>
      </c>
      <c r="S7047" s="3" t="s">
        <v>4</v>
      </c>
      <c r="T7047" s="3" t="s">
        <v>7197</v>
      </c>
      <c r="U7047" s="3" t="s">
        <v>4</v>
      </c>
      <c r="V7047" s="3" t="s">
        <v>7223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0.03</v>
      </c>
      <c r="AD7047" s="5">
        <v>0</v>
      </c>
      <c r="AE7047" s="2">
        <v>3</v>
      </c>
      <c r="AF7047" s="2">
        <v>0</v>
      </c>
      <c r="AG7047" s="2">
        <v>0</v>
      </c>
      <c r="AH7047" s="2">
        <v>0</v>
      </c>
      <c r="AI7047" s="2">
        <v>0</v>
      </c>
      <c r="AJ7047" s="2">
        <v>2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</row>
    <row r="7048" spans="1:46" x14ac:dyDescent="0.2">
      <c r="A7048" s="2">
        <v>1708260</v>
      </c>
      <c r="B7048" s="2">
        <v>904719</v>
      </c>
      <c r="E7048" s="19" t="s">
        <v>7196</v>
      </c>
      <c r="F7048" s="46">
        <f>INDEX(Δεδομένα!$P:$P,MATCH('2021'!E7048,Δεδομένα!$O:$O,0))</f>
        <v>237</v>
      </c>
      <c r="G7048" s="49" t="s">
        <v>7135</v>
      </c>
      <c r="H7048" s="51" t="str">
        <f>INDEX(Δεδομένα!B$1:B$51,MATCH('2021'!G7048,Δεδομένα!A$1:A$51,0))</f>
        <v>ΙΟΝΙΩΝ ΝΗΣΩΝ</v>
      </c>
      <c r="I7048" s="53">
        <f>INDEX(Δεδομένα!E$1:E$13,MATCH('2021'!H7048,Δεδομένα!D$1:D$13,0))</f>
        <v>13</v>
      </c>
      <c r="J7048" s="4">
        <v>44496</v>
      </c>
      <c r="K7048" s="3" t="s">
        <v>397</v>
      </c>
      <c r="L7048" s="17" t="str">
        <f t="shared" si="580"/>
        <v>27/10/2021 17:47</v>
      </c>
      <c r="M7048" s="4">
        <v>44496</v>
      </c>
      <c r="N7048" s="3" t="s">
        <v>679</v>
      </c>
      <c r="O7048" s="17" t="str">
        <f t="shared" si="581"/>
        <v>27/10/2021 18:24</v>
      </c>
      <c r="P7048" s="24">
        <f t="shared" si="582"/>
        <v>2.5694444448163267E-2</v>
      </c>
      <c r="Q7048" s="28">
        <v>0</v>
      </c>
      <c r="R7048" s="27">
        <f t="shared" si="583"/>
        <v>37.000000005355105</v>
      </c>
      <c r="S7048" s="3" t="s">
        <v>4</v>
      </c>
      <c r="T7048" s="3" t="s">
        <v>7197</v>
      </c>
      <c r="U7048" s="3" t="s">
        <v>4</v>
      </c>
      <c r="V7048" s="3" t="s">
        <v>7224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0.05</v>
      </c>
      <c r="AD7048" s="5">
        <v>0</v>
      </c>
      <c r="AE7048" s="2">
        <v>2</v>
      </c>
      <c r="AF7048" s="2">
        <v>0</v>
      </c>
      <c r="AG7048" s="2">
        <v>0</v>
      </c>
      <c r="AH7048" s="2">
        <v>0</v>
      </c>
      <c r="AI7048" s="2">
        <v>0</v>
      </c>
      <c r="AJ7048" s="2">
        <v>1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</row>
    <row r="7049" spans="1:46" x14ac:dyDescent="0.2">
      <c r="A7049" s="2">
        <v>1708264</v>
      </c>
      <c r="B7049" s="2">
        <v>904844</v>
      </c>
      <c r="D7049" s="2"/>
      <c r="E7049" s="19" t="s">
        <v>7196</v>
      </c>
      <c r="F7049" s="46">
        <f>INDEX(Δεδομένα!$P:$P,MATCH('2021'!E7049,Δεδομένα!$O:$O,0))</f>
        <v>237</v>
      </c>
      <c r="G7049" s="49" t="s">
        <v>7135</v>
      </c>
      <c r="H7049" s="51" t="str">
        <f>INDEX(Δεδομένα!B$1:B$51,MATCH('2021'!G7049,Δεδομένα!A$1:A$51,0))</f>
        <v>ΙΟΝΙΩΝ ΝΗΣΩΝ</v>
      </c>
      <c r="I7049" s="53">
        <f>INDEX(Δεδομένα!E$1:E$13,MATCH('2021'!H7049,Δεδομένα!D$1:D$13,0))</f>
        <v>13</v>
      </c>
      <c r="J7049" s="4">
        <v>44497</v>
      </c>
      <c r="K7049" s="3" t="s">
        <v>88</v>
      </c>
      <c r="L7049" s="17" t="str">
        <f t="shared" si="580"/>
        <v>28/10/2021 10:30</v>
      </c>
      <c r="M7049" s="4">
        <v>44497</v>
      </c>
      <c r="N7049" s="3" t="s">
        <v>2600</v>
      </c>
      <c r="O7049" s="17" t="str">
        <f t="shared" si="581"/>
        <v>28/10/2021 10:58</v>
      </c>
      <c r="P7049" s="24">
        <f t="shared" si="582"/>
        <v>1.9444444442342501E-2</v>
      </c>
      <c r="Q7049" s="28">
        <v>0</v>
      </c>
      <c r="R7049" s="27">
        <f t="shared" si="583"/>
        <v>27.999999996973202</v>
      </c>
      <c r="S7049" s="3" t="s">
        <v>4</v>
      </c>
      <c r="T7049" s="3" t="s">
        <v>7197</v>
      </c>
      <c r="U7049" s="3" t="s">
        <v>4</v>
      </c>
      <c r="V7049" s="3" t="s">
        <v>7223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0.05</v>
      </c>
      <c r="AD7049" s="5">
        <v>0</v>
      </c>
      <c r="AE7049" s="2">
        <v>3</v>
      </c>
      <c r="AF7049" s="2">
        <v>0</v>
      </c>
      <c r="AG7049" s="2">
        <v>0</v>
      </c>
      <c r="AH7049" s="2">
        <v>0</v>
      </c>
      <c r="AI7049" s="2">
        <v>0</v>
      </c>
      <c r="AJ7049" s="2">
        <v>1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</row>
    <row r="7050" spans="1:46" x14ac:dyDescent="0.2">
      <c r="A7050" s="2">
        <v>1708360</v>
      </c>
      <c r="B7050" s="2">
        <v>905091</v>
      </c>
      <c r="C7050" s="7">
        <v>20.428188993310599</v>
      </c>
      <c r="D7050" s="7">
        <v>38.283072896754703</v>
      </c>
      <c r="E7050" s="19" t="s">
        <v>7196</v>
      </c>
      <c r="F7050" s="46">
        <f>INDEX(Δεδομένα!$P:$P,MATCH('2021'!E7050,Δεδομένα!$O:$O,0))</f>
        <v>237</v>
      </c>
      <c r="G7050" s="49" t="s">
        <v>7135</v>
      </c>
      <c r="H7050" s="51" t="str">
        <f>INDEX(Δεδομένα!B$1:B$51,MATCH('2021'!G7050,Δεδομένα!A$1:A$51,0))</f>
        <v>ΙΟΝΙΩΝ ΝΗΣΩΝ</v>
      </c>
      <c r="I7050" s="53">
        <f>INDEX(Δεδομένα!E$1:E$13,MATCH('2021'!H7050,Δεδομένα!D$1:D$13,0))</f>
        <v>13</v>
      </c>
      <c r="J7050" s="4">
        <v>44498</v>
      </c>
      <c r="K7050" s="3" t="s">
        <v>2346</v>
      </c>
      <c r="L7050" s="17" t="str">
        <f t="shared" si="580"/>
        <v>29/10/2021 10:11</v>
      </c>
      <c r="M7050" s="4">
        <v>44498</v>
      </c>
      <c r="N7050" s="3" t="s">
        <v>673</v>
      </c>
      <c r="O7050" s="17" t="str">
        <f t="shared" si="581"/>
        <v>29/10/2021 15:59</v>
      </c>
      <c r="P7050" s="24">
        <f t="shared" si="582"/>
        <v>0.24166666666860692</v>
      </c>
      <c r="Q7050" s="28">
        <v>0</v>
      </c>
      <c r="R7050" s="27">
        <f t="shared" si="583"/>
        <v>348.00000000279397</v>
      </c>
      <c r="S7050" s="3" t="s">
        <v>4</v>
      </c>
      <c r="T7050" s="3" t="s">
        <v>7197</v>
      </c>
      <c r="U7050" s="3" t="s">
        <v>4</v>
      </c>
      <c r="V7050" s="3" t="s">
        <v>2891</v>
      </c>
      <c r="W7050" s="5">
        <v>0</v>
      </c>
      <c r="X7050" s="5">
        <v>0</v>
      </c>
      <c r="Y7050" s="5">
        <v>0</v>
      </c>
      <c r="Z7050" s="5">
        <v>0</v>
      </c>
      <c r="AA7050" s="5">
        <v>30</v>
      </c>
      <c r="AB7050" s="5">
        <v>0</v>
      </c>
      <c r="AC7050" s="5">
        <v>0</v>
      </c>
      <c r="AD7050" s="5">
        <v>0</v>
      </c>
      <c r="AE7050" s="2">
        <v>6</v>
      </c>
      <c r="AF7050" s="2">
        <v>0</v>
      </c>
      <c r="AG7050" s="2">
        <v>0</v>
      </c>
      <c r="AH7050" s="2">
        <v>0</v>
      </c>
      <c r="AI7050" s="2">
        <v>0</v>
      </c>
      <c r="AJ7050" s="2">
        <v>2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</row>
    <row r="7051" spans="1:46" x14ac:dyDescent="0.2">
      <c r="A7051" s="2">
        <v>1708678</v>
      </c>
      <c r="B7051" s="2">
        <v>905220</v>
      </c>
      <c r="D7051" s="2"/>
      <c r="E7051" s="19" t="s">
        <v>7196</v>
      </c>
      <c r="F7051" s="46">
        <f>INDEX(Δεδομένα!$P:$P,MATCH('2021'!E7051,Δεδομένα!$O:$O,0))</f>
        <v>237</v>
      </c>
      <c r="G7051" s="49" t="s">
        <v>7135</v>
      </c>
      <c r="H7051" s="51" t="str">
        <f>INDEX(Δεδομένα!B$1:B$51,MATCH('2021'!G7051,Δεδομένα!A$1:A$51,0))</f>
        <v>ΙΟΝΙΩΝ ΝΗΣΩΝ</v>
      </c>
      <c r="I7051" s="53">
        <f>INDEX(Δεδομένα!E$1:E$13,MATCH('2021'!H7051,Δεδομένα!D$1:D$13,0))</f>
        <v>13</v>
      </c>
      <c r="J7051" s="4">
        <v>44498</v>
      </c>
      <c r="K7051" s="3" t="s">
        <v>2185</v>
      </c>
      <c r="L7051" s="17" t="str">
        <f t="shared" si="580"/>
        <v>29/10/2021 17:51</v>
      </c>
      <c r="M7051" s="4">
        <v>44498</v>
      </c>
      <c r="N7051" s="3" t="s">
        <v>1785</v>
      </c>
      <c r="O7051" s="17" t="str">
        <f t="shared" si="581"/>
        <v>29/10/2021 18:31</v>
      </c>
      <c r="P7051" s="24">
        <f t="shared" si="582"/>
        <v>2.7777777773735579E-2</v>
      </c>
      <c r="Q7051" s="28">
        <v>0</v>
      </c>
      <c r="R7051" s="27">
        <f t="shared" si="583"/>
        <v>39.999999994179234</v>
      </c>
      <c r="S7051" s="3" t="s">
        <v>4</v>
      </c>
      <c r="T7051" s="3" t="s">
        <v>7197</v>
      </c>
      <c r="U7051" s="3" t="s">
        <v>4</v>
      </c>
      <c r="V7051" s="3" t="s">
        <v>2891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0.05</v>
      </c>
      <c r="AD7051" s="5">
        <v>0</v>
      </c>
      <c r="AE7051" s="2">
        <v>3</v>
      </c>
      <c r="AF7051" s="2">
        <v>0</v>
      </c>
      <c r="AG7051" s="2">
        <v>0</v>
      </c>
      <c r="AH7051" s="2">
        <v>0</v>
      </c>
      <c r="AI7051" s="2">
        <v>0</v>
      </c>
      <c r="AJ7051" s="2">
        <v>1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</row>
    <row r="7052" spans="1:46" x14ac:dyDescent="0.2">
      <c r="A7052" s="2">
        <v>1708717</v>
      </c>
      <c r="B7052" s="2">
        <v>905688</v>
      </c>
      <c r="C7052" s="7">
        <v>20.389870848595201</v>
      </c>
      <c r="D7052" s="7">
        <v>38.160875674727698</v>
      </c>
      <c r="E7052" s="19" t="s">
        <v>7196</v>
      </c>
      <c r="F7052" s="46">
        <f>INDEX(Δεδομένα!$P:$P,MATCH('2021'!E7052,Δεδομένα!$O:$O,0))</f>
        <v>237</v>
      </c>
      <c r="G7052" s="49" t="s">
        <v>7135</v>
      </c>
      <c r="H7052" s="51" t="str">
        <f>INDEX(Δεδομένα!B$1:B$51,MATCH('2021'!G7052,Δεδομένα!A$1:A$51,0))</f>
        <v>ΙΟΝΙΩΝ ΝΗΣΩΝ</v>
      </c>
      <c r="I7052" s="53">
        <f>INDEX(Δεδομένα!E$1:E$13,MATCH('2021'!H7052,Δεδομένα!D$1:D$13,0))</f>
        <v>13</v>
      </c>
      <c r="J7052" s="4">
        <v>44500</v>
      </c>
      <c r="K7052" s="3" t="s">
        <v>526</v>
      </c>
      <c r="L7052" s="17" t="str">
        <f t="shared" si="580"/>
        <v>31/10/2021 17:05</v>
      </c>
      <c r="M7052" s="4">
        <v>44500</v>
      </c>
      <c r="N7052" s="3" t="s">
        <v>404</v>
      </c>
      <c r="O7052" s="17" t="str">
        <f t="shared" si="581"/>
        <v>31/10/2021 18:05</v>
      </c>
      <c r="P7052" s="24">
        <f t="shared" si="582"/>
        <v>4.1666666664241347E-2</v>
      </c>
      <c r="Q7052" s="28">
        <v>0</v>
      </c>
      <c r="R7052" s="27">
        <f t="shared" si="583"/>
        <v>59.99999999650754</v>
      </c>
      <c r="S7052" s="3" t="s">
        <v>4</v>
      </c>
      <c r="T7052" s="3" t="s">
        <v>7197</v>
      </c>
      <c r="U7052" s="3" t="s">
        <v>4</v>
      </c>
      <c r="V7052" s="3" t="s">
        <v>7205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0.3</v>
      </c>
      <c r="AD7052" s="5">
        <v>0</v>
      </c>
      <c r="AE7052" s="2">
        <v>2</v>
      </c>
      <c r="AF7052" s="2">
        <v>0</v>
      </c>
      <c r="AG7052" s="2">
        <v>0</v>
      </c>
      <c r="AH7052" s="2">
        <v>0</v>
      </c>
      <c r="AI7052" s="2">
        <v>0</v>
      </c>
      <c r="AJ7052" s="2">
        <v>1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</row>
    <row r="7053" spans="1:46" x14ac:dyDescent="0.2">
      <c r="A7053" s="2">
        <v>1709928</v>
      </c>
      <c r="B7053" s="2">
        <v>906640</v>
      </c>
      <c r="C7053" s="7">
        <v>20.392425347419302</v>
      </c>
      <c r="D7053" s="7">
        <v>38.266361007297199</v>
      </c>
      <c r="E7053" s="19" t="s">
        <v>7196</v>
      </c>
      <c r="F7053" s="46">
        <f>INDEX(Δεδομένα!$P:$P,MATCH('2021'!E7053,Δεδομένα!$O:$O,0))</f>
        <v>237</v>
      </c>
      <c r="G7053" s="49" t="s">
        <v>7135</v>
      </c>
      <c r="H7053" s="51" t="str">
        <f>INDEX(Δεδομένα!B$1:B$51,MATCH('2021'!G7053,Δεδομένα!A$1:A$51,0))</f>
        <v>ΙΟΝΙΩΝ ΝΗΣΩΝ</v>
      </c>
      <c r="I7053" s="53">
        <f>INDEX(Δεδομένα!E$1:E$13,MATCH('2021'!H7053,Δεδομένα!D$1:D$13,0))</f>
        <v>13</v>
      </c>
      <c r="J7053" s="4">
        <v>44504</v>
      </c>
      <c r="K7053" s="3" t="s">
        <v>1785</v>
      </c>
      <c r="L7053" s="17" t="str">
        <f t="shared" si="580"/>
        <v>04/11/2021 18:31</v>
      </c>
      <c r="M7053" s="4">
        <v>44504</v>
      </c>
      <c r="N7053" s="3" t="s">
        <v>1714</v>
      </c>
      <c r="O7053" s="17" t="str">
        <f t="shared" si="581"/>
        <v>04/11/2021 20:06</v>
      </c>
      <c r="P7053" s="24">
        <f t="shared" si="582"/>
        <v>6.5972222226264421E-2</v>
      </c>
      <c r="Q7053" s="28">
        <v>0</v>
      </c>
      <c r="R7053" s="27">
        <f t="shared" si="583"/>
        <v>95.000000005820766</v>
      </c>
      <c r="S7053" s="3" t="s">
        <v>4</v>
      </c>
      <c r="T7053" s="3" t="s">
        <v>7197</v>
      </c>
      <c r="U7053" s="3" t="s">
        <v>4</v>
      </c>
      <c r="V7053" s="3" t="s">
        <v>7225</v>
      </c>
      <c r="W7053" s="5">
        <v>0</v>
      </c>
      <c r="X7053" s="5">
        <v>0</v>
      </c>
      <c r="Y7053" s="5">
        <v>0</v>
      </c>
      <c r="Z7053" s="5">
        <v>0</v>
      </c>
      <c r="AA7053" s="5">
        <v>0.2</v>
      </c>
      <c r="AB7053" s="5">
        <v>0</v>
      </c>
      <c r="AC7053" s="5">
        <v>0</v>
      </c>
      <c r="AD7053" s="5">
        <v>0</v>
      </c>
      <c r="AE7053" s="2">
        <v>3</v>
      </c>
      <c r="AF7053" s="2">
        <v>0</v>
      </c>
      <c r="AG7053" s="2">
        <v>0</v>
      </c>
      <c r="AH7053" s="2">
        <v>0</v>
      </c>
      <c r="AI7053" s="2">
        <v>0</v>
      </c>
      <c r="AJ7053" s="2">
        <v>2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</row>
    <row r="7054" spans="1:46" x14ac:dyDescent="0.2">
      <c r="A7054" s="2">
        <v>1711195</v>
      </c>
      <c r="B7054" s="2">
        <v>907001</v>
      </c>
      <c r="C7054" s="7">
        <v>20.4266003335707</v>
      </c>
      <c r="D7054" s="7">
        <v>38.2445524342819</v>
      </c>
      <c r="E7054" s="19" t="s">
        <v>7196</v>
      </c>
      <c r="F7054" s="46">
        <f>INDEX(Δεδομένα!$P:$P,MATCH('2021'!E7054,Δεδομένα!$O:$O,0))</f>
        <v>237</v>
      </c>
      <c r="G7054" s="49" t="s">
        <v>7135</v>
      </c>
      <c r="H7054" s="51" t="str">
        <f>INDEX(Δεδομένα!B$1:B$51,MATCH('2021'!G7054,Δεδομένα!A$1:A$51,0))</f>
        <v>ΙΟΝΙΩΝ ΝΗΣΩΝ</v>
      </c>
      <c r="I7054" s="53">
        <f>INDEX(Δεδομένα!E$1:E$13,MATCH('2021'!H7054,Δεδομένα!D$1:D$13,0))</f>
        <v>13</v>
      </c>
      <c r="J7054" s="4">
        <v>44506</v>
      </c>
      <c r="K7054" s="3" t="s">
        <v>1537</v>
      </c>
      <c r="L7054" s="17" t="str">
        <f t="shared" si="580"/>
        <v>06/11/2021 10:38</v>
      </c>
      <c r="M7054" s="4">
        <v>44506</v>
      </c>
      <c r="N7054" s="3" t="s">
        <v>718</v>
      </c>
      <c r="O7054" s="17" t="str">
        <f t="shared" si="581"/>
        <v>06/11/2021 10:49</v>
      </c>
      <c r="P7054" s="24">
        <f t="shared" si="582"/>
        <v>7.6388888846850023E-3</v>
      </c>
      <c r="Q7054" s="28">
        <v>0</v>
      </c>
      <c r="R7054" s="27">
        <f t="shared" si="583"/>
        <v>10.999999993946403</v>
      </c>
      <c r="S7054" s="3" t="s">
        <v>4</v>
      </c>
      <c r="T7054" s="3" t="s">
        <v>7197</v>
      </c>
      <c r="U7054" s="3" t="s">
        <v>4</v>
      </c>
      <c r="V7054" s="3" t="s">
        <v>1850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0.01</v>
      </c>
      <c r="AD7054" s="5">
        <v>0</v>
      </c>
      <c r="AE7054" s="2">
        <v>2</v>
      </c>
      <c r="AF7054" s="2">
        <v>0</v>
      </c>
      <c r="AG7054" s="2">
        <v>0</v>
      </c>
      <c r="AH7054" s="2">
        <v>0</v>
      </c>
      <c r="AI7054" s="2">
        <v>0</v>
      </c>
      <c r="AJ7054" s="2">
        <v>1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</row>
    <row r="7055" spans="1:46" x14ac:dyDescent="0.2">
      <c r="A7055" s="2">
        <v>1711198</v>
      </c>
      <c r="B7055" s="2">
        <v>907144</v>
      </c>
      <c r="C7055" s="7">
        <v>20.4037561482291</v>
      </c>
      <c r="D7055" s="7">
        <v>38.238185030198899</v>
      </c>
      <c r="E7055" s="19" t="s">
        <v>7196</v>
      </c>
      <c r="F7055" s="46">
        <f>INDEX(Δεδομένα!$P:$P,MATCH('2021'!E7055,Δεδομένα!$O:$O,0))</f>
        <v>237</v>
      </c>
      <c r="G7055" s="49" t="s">
        <v>7135</v>
      </c>
      <c r="H7055" s="51" t="str">
        <f>INDEX(Δεδομένα!B$1:B$51,MATCH('2021'!G7055,Δεδομένα!A$1:A$51,0))</f>
        <v>ΙΟΝΙΩΝ ΝΗΣΩΝ</v>
      </c>
      <c r="I7055" s="53">
        <f>INDEX(Δεδομένα!E$1:E$13,MATCH('2021'!H7055,Δεδομένα!D$1:D$13,0))</f>
        <v>13</v>
      </c>
      <c r="J7055" s="4">
        <v>44506</v>
      </c>
      <c r="K7055" s="3" t="s">
        <v>9</v>
      </c>
      <c r="L7055" s="17" t="str">
        <f t="shared" si="580"/>
        <v>06/11/2021 18:15</v>
      </c>
      <c r="M7055" s="4">
        <v>44506</v>
      </c>
      <c r="N7055" s="3" t="s">
        <v>1330</v>
      </c>
      <c r="O7055" s="17" t="str">
        <f t="shared" si="581"/>
        <v>06/11/2021 20:12</v>
      </c>
      <c r="P7055" s="24">
        <f t="shared" si="582"/>
        <v>8.1250000002910383E-2</v>
      </c>
      <c r="Q7055" s="28">
        <v>0</v>
      </c>
      <c r="R7055" s="27">
        <f t="shared" si="583"/>
        <v>117.00000000419095</v>
      </c>
      <c r="S7055" s="3" t="s">
        <v>4</v>
      </c>
      <c r="T7055" s="3" t="s">
        <v>7197</v>
      </c>
      <c r="U7055" s="3" t="s">
        <v>123</v>
      </c>
      <c r="V7055" s="3" t="s">
        <v>7226</v>
      </c>
      <c r="W7055" s="5">
        <v>0</v>
      </c>
      <c r="X7055" s="5">
        <v>2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2">
        <v>5</v>
      </c>
      <c r="AF7055" s="2">
        <v>0</v>
      </c>
      <c r="AG7055" s="2">
        <v>0</v>
      </c>
      <c r="AH7055" s="2">
        <v>0</v>
      </c>
      <c r="AI7055" s="2">
        <v>0</v>
      </c>
      <c r="AJ7055" s="2">
        <v>3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</row>
    <row r="7056" spans="1:46" x14ac:dyDescent="0.2">
      <c r="A7056" s="2">
        <v>1711199</v>
      </c>
      <c r="B7056" s="2">
        <v>907393</v>
      </c>
      <c r="C7056" s="7">
        <v>20.4068358200342</v>
      </c>
      <c r="D7056" s="7">
        <v>38.274684812051099</v>
      </c>
      <c r="E7056" s="19" t="s">
        <v>7196</v>
      </c>
      <c r="F7056" s="46">
        <f>INDEX(Δεδομένα!$P:$P,MATCH('2021'!E7056,Δεδομένα!$O:$O,0))</f>
        <v>237</v>
      </c>
      <c r="G7056" s="49" t="s">
        <v>7135</v>
      </c>
      <c r="H7056" s="51" t="str">
        <f>INDEX(Δεδομένα!B$1:B$51,MATCH('2021'!G7056,Δεδομένα!A$1:A$51,0))</f>
        <v>ΙΟΝΙΩΝ ΝΗΣΩΝ</v>
      </c>
      <c r="I7056" s="53">
        <f>INDEX(Δεδομένα!E$1:E$13,MATCH('2021'!H7056,Δεδομένα!D$1:D$13,0))</f>
        <v>13</v>
      </c>
      <c r="J7056" s="4">
        <v>44507</v>
      </c>
      <c r="K7056" s="3" t="s">
        <v>1677</v>
      </c>
      <c r="L7056" s="17" t="str">
        <f t="shared" si="580"/>
        <v>07/11/2021 18:23</v>
      </c>
      <c r="M7056" s="4">
        <v>44507</v>
      </c>
      <c r="N7056" s="3" t="s">
        <v>758</v>
      </c>
      <c r="O7056" s="17" t="str">
        <f t="shared" si="581"/>
        <v>07/11/2021 18:48</v>
      </c>
      <c r="P7056" s="24">
        <f t="shared" si="582"/>
        <v>1.7361111109494232E-2</v>
      </c>
      <c r="Q7056" s="28">
        <v>0</v>
      </c>
      <c r="R7056" s="27">
        <f t="shared" si="583"/>
        <v>24.999999997671694</v>
      </c>
      <c r="S7056" s="3" t="s">
        <v>4</v>
      </c>
      <c r="T7056" s="3" t="s">
        <v>7197</v>
      </c>
      <c r="U7056" s="3" t="s">
        <v>4</v>
      </c>
      <c r="V7056" s="3" t="s">
        <v>7221</v>
      </c>
      <c r="W7056" s="5">
        <v>0</v>
      </c>
      <c r="X7056" s="5">
        <v>0</v>
      </c>
      <c r="Y7056" s="5">
        <v>0</v>
      </c>
      <c r="Z7056" s="5">
        <v>0</v>
      </c>
      <c r="AA7056" s="5">
        <v>0.1</v>
      </c>
      <c r="AB7056" s="5">
        <v>0</v>
      </c>
      <c r="AC7056" s="5">
        <v>0</v>
      </c>
      <c r="AD7056" s="5">
        <v>0</v>
      </c>
      <c r="AE7056" s="2">
        <v>2</v>
      </c>
      <c r="AF7056" s="2">
        <v>0</v>
      </c>
      <c r="AG7056" s="2">
        <v>0</v>
      </c>
      <c r="AH7056" s="2">
        <v>0</v>
      </c>
      <c r="AI7056" s="2">
        <v>0</v>
      </c>
      <c r="AJ7056" s="2">
        <v>1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</row>
    <row r="7057" spans="1:46" x14ac:dyDescent="0.2">
      <c r="A7057" s="2">
        <v>1711546</v>
      </c>
      <c r="B7057" s="2">
        <v>908063</v>
      </c>
      <c r="C7057" s="7">
        <v>20.4240714882445</v>
      </c>
      <c r="D7057" s="7">
        <v>38.279139748635998</v>
      </c>
      <c r="E7057" s="19" t="s">
        <v>7196</v>
      </c>
      <c r="F7057" s="46">
        <f>INDEX(Δεδομένα!$P:$P,MATCH('2021'!E7057,Δεδομένα!$O:$O,0))</f>
        <v>237</v>
      </c>
      <c r="G7057" s="49" t="s">
        <v>7135</v>
      </c>
      <c r="H7057" s="51" t="str">
        <f>INDEX(Δεδομένα!B$1:B$51,MATCH('2021'!G7057,Δεδομένα!A$1:A$51,0))</f>
        <v>ΙΟΝΙΩΝ ΝΗΣΩΝ</v>
      </c>
      <c r="I7057" s="53">
        <f>INDEX(Δεδομένα!E$1:E$13,MATCH('2021'!H7057,Δεδομένα!D$1:D$13,0))</f>
        <v>13</v>
      </c>
      <c r="J7057" s="4">
        <v>44510</v>
      </c>
      <c r="K7057" s="3" t="s">
        <v>79</v>
      </c>
      <c r="L7057" s="17" t="str">
        <f t="shared" si="580"/>
        <v>10/11/2021 19:10</v>
      </c>
      <c r="M7057" s="4">
        <v>44510</v>
      </c>
      <c r="N7057" s="3" t="s">
        <v>147</v>
      </c>
      <c r="O7057" s="17" t="str">
        <f t="shared" si="581"/>
        <v>10/11/2021 20:00</v>
      </c>
      <c r="P7057" s="24">
        <f t="shared" si="582"/>
        <v>3.4722222226264421E-2</v>
      </c>
      <c r="Q7057" s="28">
        <v>0</v>
      </c>
      <c r="R7057" s="27">
        <f t="shared" si="583"/>
        <v>50.000000005820766</v>
      </c>
      <c r="S7057" s="3" t="s">
        <v>4</v>
      </c>
      <c r="T7057" s="3" t="s">
        <v>7197</v>
      </c>
      <c r="U7057" s="3" t="s">
        <v>4</v>
      </c>
      <c r="V7057" s="3" t="s">
        <v>2891</v>
      </c>
      <c r="W7057" s="5">
        <v>0</v>
      </c>
      <c r="X7057" s="5">
        <v>0</v>
      </c>
      <c r="Y7057" s="5">
        <v>0</v>
      </c>
      <c r="Z7057" s="5">
        <v>0</v>
      </c>
      <c r="AA7057" s="5">
        <v>0.1</v>
      </c>
      <c r="AB7057" s="5">
        <v>0</v>
      </c>
      <c r="AC7057" s="5">
        <v>0</v>
      </c>
      <c r="AD7057" s="5">
        <v>0</v>
      </c>
      <c r="AE7057" s="2">
        <v>2</v>
      </c>
      <c r="AF7057" s="2">
        <v>0</v>
      </c>
      <c r="AG7057" s="2">
        <v>0</v>
      </c>
      <c r="AH7057" s="2">
        <v>0</v>
      </c>
      <c r="AI7057" s="2">
        <v>0</v>
      </c>
      <c r="AJ7057" s="2">
        <v>1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</row>
    <row r="7058" spans="1:46" x14ac:dyDescent="0.2">
      <c r="A7058" s="2">
        <v>1711798</v>
      </c>
      <c r="B7058" s="2">
        <v>908262</v>
      </c>
      <c r="C7058" s="7">
        <v>20.421461406463798</v>
      </c>
      <c r="D7058" s="7">
        <v>38.267796281053599</v>
      </c>
      <c r="E7058" s="19" t="s">
        <v>7196</v>
      </c>
      <c r="F7058" s="46">
        <f>INDEX(Δεδομένα!$P:$P,MATCH('2021'!E7058,Δεδομένα!$O:$O,0))</f>
        <v>237</v>
      </c>
      <c r="G7058" s="49" t="s">
        <v>7135</v>
      </c>
      <c r="H7058" s="51" t="str">
        <f>INDEX(Δεδομένα!B$1:B$51,MATCH('2021'!G7058,Δεδομένα!A$1:A$51,0))</f>
        <v>ΙΟΝΙΩΝ ΝΗΣΩΝ</v>
      </c>
      <c r="I7058" s="53">
        <f>INDEX(Δεδομένα!E$1:E$13,MATCH('2021'!H7058,Δεδομένα!D$1:D$13,0))</f>
        <v>13</v>
      </c>
      <c r="J7058" s="4">
        <v>44511</v>
      </c>
      <c r="K7058" s="3" t="s">
        <v>596</v>
      </c>
      <c r="L7058" s="17" t="str">
        <f t="shared" si="580"/>
        <v>11/11/2021 15:44</v>
      </c>
      <c r="M7058" s="4">
        <v>44511</v>
      </c>
      <c r="N7058" s="3" t="s">
        <v>530</v>
      </c>
      <c r="O7058" s="17" t="str">
        <f t="shared" si="581"/>
        <v>11/11/2021 16:05</v>
      </c>
      <c r="P7058" s="24">
        <f t="shared" si="582"/>
        <v>1.4583333337213844E-2</v>
      </c>
      <c r="Q7058" s="28">
        <v>0</v>
      </c>
      <c r="R7058" s="27">
        <f t="shared" si="583"/>
        <v>21.000000005587935</v>
      </c>
      <c r="S7058" s="3" t="s">
        <v>4</v>
      </c>
      <c r="T7058" s="3" t="s">
        <v>7197</v>
      </c>
      <c r="U7058" s="3" t="s">
        <v>4</v>
      </c>
      <c r="V7058" s="3" t="s">
        <v>2891</v>
      </c>
      <c r="W7058" s="5">
        <v>0</v>
      </c>
      <c r="X7058" s="5">
        <v>0</v>
      </c>
      <c r="Y7058" s="5">
        <v>0</v>
      </c>
      <c r="Z7058" s="5">
        <v>0</v>
      </c>
      <c r="AA7058" s="5">
        <v>3</v>
      </c>
      <c r="AB7058" s="5">
        <v>0</v>
      </c>
      <c r="AC7058" s="5">
        <v>0</v>
      </c>
      <c r="AD7058" s="5">
        <v>0</v>
      </c>
      <c r="AE7058" s="2">
        <v>2</v>
      </c>
      <c r="AF7058" s="2">
        <v>0</v>
      </c>
      <c r="AG7058" s="2">
        <v>0</v>
      </c>
      <c r="AH7058" s="2">
        <v>0</v>
      </c>
      <c r="AI7058" s="2">
        <v>0</v>
      </c>
      <c r="AJ7058" s="2">
        <v>1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</row>
    <row r="7059" spans="1:46" x14ac:dyDescent="0.2">
      <c r="A7059" s="2">
        <v>1711803</v>
      </c>
      <c r="B7059" s="2">
        <v>908267</v>
      </c>
      <c r="C7059" s="7">
        <v>20.427664481499299</v>
      </c>
      <c r="D7059" s="7">
        <v>38.277889897364197</v>
      </c>
      <c r="E7059" s="19" t="s">
        <v>7196</v>
      </c>
      <c r="F7059" s="46">
        <f>INDEX(Δεδομένα!$P:$P,MATCH('2021'!E7059,Δεδομένα!$O:$O,0))</f>
        <v>237</v>
      </c>
      <c r="G7059" s="49" t="s">
        <v>7135</v>
      </c>
      <c r="H7059" s="51" t="str">
        <f>INDEX(Δεδομένα!B$1:B$51,MATCH('2021'!G7059,Δεδομένα!A$1:A$51,0))</f>
        <v>ΙΟΝΙΩΝ ΝΗΣΩΝ</v>
      </c>
      <c r="I7059" s="53">
        <f>INDEX(Δεδομένα!E$1:E$13,MATCH('2021'!H7059,Δεδομένα!D$1:D$13,0))</f>
        <v>13</v>
      </c>
      <c r="J7059" s="4">
        <v>44511</v>
      </c>
      <c r="K7059" s="3" t="s">
        <v>660</v>
      </c>
      <c r="L7059" s="17" t="str">
        <f t="shared" si="580"/>
        <v>11/11/2021 16:11</v>
      </c>
      <c r="M7059" s="4">
        <v>44511</v>
      </c>
      <c r="N7059" s="3" t="s">
        <v>3331</v>
      </c>
      <c r="O7059" s="17" t="str">
        <f t="shared" si="581"/>
        <v>11/11/2021 16:22</v>
      </c>
      <c r="P7059" s="24">
        <f t="shared" si="582"/>
        <v>7.6388888846850023E-3</v>
      </c>
      <c r="Q7059" s="28">
        <v>0</v>
      </c>
      <c r="R7059" s="27">
        <f t="shared" si="583"/>
        <v>10.999999993946403</v>
      </c>
      <c r="S7059" s="3" t="s">
        <v>4</v>
      </c>
      <c r="T7059" s="3" t="s">
        <v>7197</v>
      </c>
      <c r="U7059" s="3" t="s">
        <v>4</v>
      </c>
      <c r="V7059" s="3" t="s">
        <v>2891</v>
      </c>
      <c r="W7059" s="5">
        <v>0</v>
      </c>
      <c r="X7059" s="5">
        <v>0</v>
      </c>
      <c r="Y7059" s="5">
        <v>0</v>
      </c>
      <c r="Z7059" s="5">
        <v>0</v>
      </c>
      <c r="AA7059" s="5">
        <v>0.2</v>
      </c>
      <c r="AB7059" s="5">
        <v>0</v>
      </c>
      <c r="AC7059" s="5">
        <v>0</v>
      </c>
      <c r="AD7059" s="5">
        <v>0</v>
      </c>
      <c r="AE7059" s="2">
        <v>2</v>
      </c>
      <c r="AF7059" s="2">
        <v>0</v>
      </c>
      <c r="AG7059" s="2">
        <v>0</v>
      </c>
      <c r="AH7059" s="2">
        <v>0</v>
      </c>
      <c r="AI7059" s="2">
        <v>0</v>
      </c>
      <c r="AJ7059" s="2">
        <v>1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  <c r="AT7059" s="2">
        <v>0</v>
      </c>
    </row>
    <row r="7060" spans="1:46" x14ac:dyDescent="0.2">
      <c r="A7060" s="2">
        <v>1723970</v>
      </c>
      <c r="B7060" s="2">
        <v>920599</v>
      </c>
      <c r="C7060" s="7">
        <v>20.373407438092901</v>
      </c>
      <c r="D7060" s="7">
        <v>38.242108457066401</v>
      </c>
      <c r="E7060" s="19" t="s">
        <v>7196</v>
      </c>
      <c r="F7060" s="46">
        <f>INDEX(Δεδομένα!$P:$P,MATCH('2021'!E7060,Δεδομένα!$O:$O,0))</f>
        <v>237</v>
      </c>
      <c r="G7060" s="49" t="s">
        <v>7135</v>
      </c>
      <c r="H7060" s="51" t="str">
        <f>INDEX(Δεδομένα!B$1:B$51,MATCH('2021'!G7060,Δεδομένα!A$1:A$51,0))</f>
        <v>ΙΟΝΙΩΝ ΝΗΣΩΝ</v>
      </c>
      <c r="I7060" s="53">
        <f>INDEX(Δεδομένα!E$1:E$13,MATCH('2021'!H7060,Δεδομένα!D$1:D$13,0))</f>
        <v>13</v>
      </c>
      <c r="J7060" s="4">
        <v>44554</v>
      </c>
      <c r="K7060" s="3" t="s">
        <v>484</v>
      </c>
      <c r="L7060" s="17" t="str">
        <f t="shared" si="580"/>
        <v>24/12/2021 12:40</v>
      </c>
      <c r="M7060" s="4">
        <v>44554</v>
      </c>
      <c r="N7060" s="3" t="s">
        <v>461</v>
      </c>
      <c r="O7060" s="17" t="str">
        <f t="shared" si="581"/>
        <v>24/12/2021 17:00</v>
      </c>
      <c r="P7060" s="24">
        <f t="shared" si="582"/>
        <v>0.18055555555474712</v>
      </c>
      <c r="Q7060" s="28">
        <v>0</v>
      </c>
      <c r="R7060" s="27">
        <f t="shared" si="583"/>
        <v>259.99999999883585</v>
      </c>
      <c r="S7060" s="3" t="s">
        <v>4</v>
      </c>
      <c r="T7060" s="3" t="s">
        <v>7197</v>
      </c>
      <c r="U7060" s="3" t="s">
        <v>4</v>
      </c>
      <c r="V7060" s="3" t="s">
        <v>7227</v>
      </c>
      <c r="W7060" s="5">
        <v>0</v>
      </c>
      <c r="X7060" s="5">
        <v>4</v>
      </c>
      <c r="Y7060" s="5">
        <v>0</v>
      </c>
      <c r="Z7060" s="5">
        <v>0</v>
      </c>
      <c r="AA7060" s="5">
        <v>0</v>
      </c>
      <c r="AB7060" s="5">
        <v>1</v>
      </c>
      <c r="AC7060" s="5">
        <v>0</v>
      </c>
      <c r="AD7060" s="5">
        <v>0</v>
      </c>
      <c r="AE7060" s="2">
        <v>5</v>
      </c>
      <c r="AF7060" s="2">
        <v>0</v>
      </c>
      <c r="AG7060" s="2">
        <v>0</v>
      </c>
      <c r="AH7060" s="2">
        <v>0</v>
      </c>
      <c r="AI7060" s="2">
        <v>0</v>
      </c>
      <c r="AJ7060" s="2">
        <v>3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 t="s">
        <v>4</v>
      </c>
      <c r="AT7060" s="2" t="s">
        <v>4</v>
      </c>
    </row>
    <row r="7061" spans="1:46" x14ac:dyDescent="0.2">
      <c r="A7061" s="2">
        <v>1630997</v>
      </c>
      <c r="B7061" s="2">
        <v>819878</v>
      </c>
      <c r="C7061" s="6">
        <v>20.794731508817801</v>
      </c>
      <c r="D7061" s="6">
        <v>37.800789978682097</v>
      </c>
      <c r="E7061" s="19" t="s">
        <v>7228</v>
      </c>
      <c r="F7061" s="46">
        <f>INDEX(Δεδομένα!$P:$P,MATCH('2021'!E7061,Δεδομένα!$O:$O,0))</f>
        <v>238</v>
      </c>
      <c r="G7061" s="49" t="s">
        <v>7229</v>
      </c>
      <c r="H7061" s="51" t="str">
        <f>INDEX(Δεδομένα!B$1:B$51,MATCH('2021'!G7061,Δεδομένα!A$1:A$51,0))</f>
        <v>ΙΟΝΙΩΝ ΝΗΣΩΝ</v>
      </c>
      <c r="I7061" s="53">
        <f>INDEX(Δεδομένα!E$1:E$13,MATCH('2021'!H7061,Δεδομένα!D$1:D$13,0))</f>
        <v>13</v>
      </c>
      <c r="J7061" s="4">
        <v>44216</v>
      </c>
      <c r="K7061" s="3" t="s">
        <v>391</v>
      </c>
      <c r="L7061" s="17" t="str">
        <f t="shared" si="580"/>
        <v>20/01/2021 20:11</v>
      </c>
      <c r="M7061" s="4">
        <v>44216</v>
      </c>
      <c r="N7061" s="3" t="s">
        <v>524</v>
      </c>
      <c r="O7061" s="17" t="str">
        <f t="shared" si="581"/>
        <v>20/01/2021 20:40</v>
      </c>
      <c r="P7061" s="24">
        <f t="shared" si="582"/>
        <v>2.0138888889050577E-2</v>
      </c>
      <c r="Q7061" s="28">
        <v>0</v>
      </c>
      <c r="R7061" s="27">
        <f t="shared" si="583"/>
        <v>29.000000000232831</v>
      </c>
      <c r="S7061" s="3" t="s">
        <v>4</v>
      </c>
      <c r="T7061" s="3" t="s">
        <v>7230</v>
      </c>
      <c r="U7061" s="3" t="s">
        <v>4</v>
      </c>
      <c r="V7061" s="3" t="s">
        <v>1850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0.02</v>
      </c>
      <c r="AC7061" s="5">
        <v>0</v>
      </c>
      <c r="AD7061" s="5">
        <v>0</v>
      </c>
      <c r="AE7061" s="2">
        <v>2</v>
      </c>
      <c r="AF7061" s="2">
        <v>0</v>
      </c>
      <c r="AG7061" s="2">
        <v>0</v>
      </c>
      <c r="AH7061" s="2">
        <v>0</v>
      </c>
      <c r="AI7061" s="2">
        <v>0</v>
      </c>
      <c r="AJ7061" s="2">
        <v>1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 t="s">
        <v>4</v>
      </c>
      <c r="AT7061" s="2" t="s">
        <v>4</v>
      </c>
    </row>
    <row r="7062" spans="1:46" x14ac:dyDescent="0.2">
      <c r="A7062" s="2">
        <v>1635237</v>
      </c>
      <c r="B7062" s="2">
        <v>823978</v>
      </c>
      <c r="C7062" s="6">
        <v>20.820881350957102</v>
      </c>
      <c r="D7062" s="6">
        <v>37.735839960956397</v>
      </c>
      <c r="E7062" s="19" t="s">
        <v>7228</v>
      </c>
      <c r="F7062" s="46">
        <f>INDEX(Δεδομένα!$P:$P,MATCH('2021'!E7062,Δεδομένα!$O:$O,0))</f>
        <v>238</v>
      </c>
      <c r="G7062" s="49" t="s">
        <v>7229</v>
      </c>
      <c r="H7062" s="51" t="str">
        <f>INDEX(Δεδομένα!B$1:B$51,MATCH('2021'!G7062,Δεδομένα!A$1:A$51,0))</f>
        <v>ΙΟΝΙΩΝ ΝΗΣΩΝ</v>
      </c>
      <c r="I7062" s="53">
        <f>INDEX(Δεδομένα!E$1:E$13,MATCH('2021'!H7062,Δεδομένα!D$1:D$13,0))</f>
        <v>13</v>
      </c>
      <c r="J7062" s="4">
        <v>44234</v>
      </c>
      <c r="K7062" s="3" t="s">
        <v>566</v>
      </c>
      <c r="L7062" s="17" t="str">
        <f t="shared" si="580"/>
        <v>07/02/2021 18:40</v>
      </c>
      <c r="M7062" s="4">
        <v>44234</v>
      </c>
      <c r="N7062" s="3" t="s">
        <v>1917</v>
      </c>
      <c r="O7062" s="17" t="str">
        <f t="shared" si="581"/>
        <v>07/02/2021 21:33</v>
      </c>
      <c r="P7062" s="24">
        <f t="shared" si="582"/>
        <v>0.12013888888759539</v>
      </c>
      <c r="Q7062" s="28">
        <v>0</v>
      </c>
      <c r="R7062" s="27">
        <f t="shared" si="583"/>
        <v>172.99999999813735</v>
      </c>
      <c r="S7062" s="3" t="s">
        <v>4</v>
      </c>
      <c r="T7062" s="3" t="s">
        <v>7230</v>
      </c>
      <c r="U7062" s="3" t="s">
        <v>4</v>
      </c>
      <c r="V7062" s="3" t="s">
        <v>4042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0.08</v>
      </c>
      <c r="AD7062" s="5">
        <v>0</v>
      </c>
      <c r="AE7062" s="2">
        <v>2</v>
      </c>
      <c r="AF7062" s="2">
        <v>0</v>
      </c>
      <c r="AG7062" s="2">
        <v>0</v>
      </c>
      <c r="AH7062" s="2">
        <v>0</v>
      </c>
      <c r="AI7062" s="2">
        <v>2</v>
      </c>
      <c r="AJ7062" s="2">
        <v>2</v>
      </c>
      <c r="AK7062" s="2">
        <v>0</v>
      </c>
      <c r="AL7062" s="2">
        <v>0</v>
      </c>
      <c r="AM7062" s="2">
        <v>1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 t="s">
        <v>4</v>
      </c>
      <c r="AT7062" s="2" t="s">
        <v>4</v>
      </c>
    </row>
    <row r="7063" spans="1:46" x14ac:dyDescent="0.2">
      <c r="A7063" s="2">
        <v>1638003</v>
      </c>
      <c r="B7063" s="2">
        <v>829252</v>
      </c>
      <c r="C7063" s="6">
        <v>20.918046256031101</v>
      </c>
      <c r="D7063" s="6">
        <v>37.7621898335263</v>
      </c>
      <c r="E7063" s="19" t="s">
        <v>7228</v>
      </c>
      <c r="F7063" s="46">
        <f>INDEX(Δεδομένα!$P:$P,MATCH('2021'!E7063,Δεδομένα!$O:$O,0))</f>
        <v>238</v>
      </c>
      <c r="G7063" s="49" t="s">
        <v>7229</v>
      </c>
      <c r="H7063" s="51" t="str">
        <f>INDEX(Δεδομένα!B$1:B$51,MATCH('2021'!G7063,Δεδομένα!A$1:A$51,0))</f>
        <v>ΙΟΝΙΩΝ ΝΗΣΩΝ</v>
      </c>
      <c r="I7063" s="53">
        <f>INDEX(Δεδομένα!E$1:E$13,MATCH('2021'!H7063,Δεδομένα!D$1:D$13,0))</f>
        <v>13</v>
      </c>
      <c r="J7063" s="4">
        <v>44244</v>
      </c>
      <c r="K7063" s="3" t="s">
        <v>1057</v>
      </c>
      <c r="L7063" s="17" t="str">
        <f t="shared" si="580"/>
        <v>17/02/2021 14:59</v>
      </c>
      <c r="M7063" s="4">
        <v>44244</v>
      </c>
      <c r="N7063" s="3" t="s">
        <v>1042</v>
      </c>
      <c r="O7063" s="17" t="str">
        <f t="shared" si="581"/>
        <v>17/02/2021 15:46</v>
      </c>
      <c r="P7063" s="24">
        <f t="shared" si="582"/>
        <v>3.2638888893416151E-2</v>
      </c>
      <c r="Q7063" s="28">
        <v>0</v>
      </c>
      <c r="R7063" s="27">
        <f t="shared" si="583"/>
        <v>47.000000006519258</v>
      </c>
      <c r="S7063" s="3" t="s">
        <v>4</v>
      </c>
      <c r="T7063" s="3" t="s">
        <v>7230</v>
      </c>
      <c r="U7063" s="3" t="s">
        <v>4</v>
      </c>
      <c r="V7063" s="3" t="s">
        <v>7231</v>
      </c>
      <c r="W7063" s="5">
        <v>0</v>
      </c>
      <c r="X7063" s="5">
        <v>0</v>
      </c>
      <c r="Y7063" s="5">
        <v>0</v>
      </c>
      <c r="Z7063" s="5">
        <v>3</v>
      </c>
      <c r="AA7063" s="5">
        <v>0</v>
      </c>
      <c r="AB7063" s="5">
        <v>0</v>
      </c>
      <c r="AC7063" s="5">
        <v>0</v>
      </c>
      <c r="AD7063" s="5">
        <v>0</v>
      </c>
      <c r="AE7063" s="2">
        <v>2</v>
      </c>
      <c r="AF7063" s="2">
        <v>0</v>
      </c>
      <c r="AG7063" s="2">
        <v>0</v>
      </c>
      <c r="AH7063" s="2">
        <v>0</v>
      </c>
      <c r="AI7063" s="2">
        <v>0</v>
      </c>
      <c r="AJ7063" s="2">
        <v>1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 t="s">
        <v>4</v>
      </c>
      <c r="AT7063" s="2" t="s">
        <v>4</v>
      </c>
    </row>
    <row r="7064" spans="1:46" x14ac:dyDescent="0.2">
      <c r="A7064" s="2">
        <v>1640510</v>
      </c>
      <c r="B7064" s="2">
        <v>831075</v>
      </c>
      <c r="C7064" s="6">
        <v>20.775114561261599</v>
      </c>
      <c r="D7064" s="6">
        <v>37.7348766543316</v>
      </c>
      <c r="E7064" s="19" t="s">
        <v>7228</v>
      </c>
      <c r="F7064" s="46">
        <f>INDEX(Δεδομένα!$P:$P,MATCH('2021'!E7064,Δεδομένα!$O:$O,0))</f>
        <v>238</v>
      </c>
      <c r="G7064" s="49" t="s">
        <v>7229</v>
      </c>
      <c r="H7064" s="51" t="str">
        <f>INDEX(Δεδομένα!B$1:B$51,MATCH('2021'!G7064,Δεδομένα!A$1:A$51,0))</f>
        <v>ΙΟΝΙΩΝ ΝΗΣΩΝ</v>
      </c>
      <c r="I7064" s="53">
        <f>INDEX(Δεδομένα!E$1:E$13,MATCH('2021'!H7064,Δεδομένα!D$1:D$13,0))</f>
        <v>13</v>
      </c>
      <c r="J7064" s="4">
        <v>44248</v>
      </c>
      <c r="K7064" s="3" t="s">
        <v>45</v>
      </c>
      <c r="L7064" s="17" t="str">
        <f t="shared" si="580"/>
        <v>21/02/2021 15:19</v>
      </c>
      <c r="M7064" s="4">
        <v>44248</v>
      </c>
      <c r="N7064" s="3" t="s">
        <v>267</v>
      </c>
      <c r="O7064" s="17" t="str">
        <f t="shared" si="581"/>
        <v>21/02/2021 17:30</v>
      </c>
      <c r="P7064" s="24">
        <f t="shared" si="582"/>
        <v>9.0972222220443655E-2</v>
      </c>
      <c r="Q7064" s="28">
        <v>0</v>
      </c>
      <c r="R7064" s="27">
        <f t="shared" si="583"/>
        <v>130.99999999743886</v>
      </c>
      <c r="S7064" s="3" t="s">
        <v>4</v>
      </c>
      <c r="T7064" s="3" t="s">
        <v>7230</v>
      </c>
      <c r="U7064" s="3" t="s">
        <v>4</v>
      </c>
      <c r="V7064" s="3" t="s">
        <v>7232</v>
      </c>
      <c r="W7064" s="5">
        <v>0</v>
      </c>
      <c r="X7064" s="5">
        <v>1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2">
        <v>5</v>
      </c>
      <c r="AF7064" s="2">
        <v>0</v>
      </c>
      <c r="AG7064" s="2">
        <v>3</v>
      </c>
      <c r="AH7064" s="2">
        <v>0</v>
      </c>
      <c r="AI7064" s="2">
        <v>0</v>
      </c>
      <c r="AJ7064" s="2">
        <v>3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2" t="s">
        <v>4</v>
      </c>
      <c r="AT7064" s="2" t="s">
        <v>4</v>
      </c>
    </row>
    <row r="7065" spans="1:46" x14ac:dyDescent="0.2">
      <c r="A7065" s="2">
        <v>1640483</v>
      </c>
      <c r="B7065" s="2">
        <v>831874</v>
      </c>
      <c r="C7065" s="6">
        <v>20.788399953053499</v>
      </c>
      <c r="D7065" s="6">
        <v>37.715454152748698</v>
      </c>
      <c r="E7065" s="19" t="s">
        <v>7228</v>
      </c>
      <c r="F7065" s="46">
        <f>INDEX(Δεδομένα!$P:$P,MATCH('2021'!E7065,Δεδομένα!$O:$O,0))</f>
        <v>238</v>
      </c>
      <c r="G7065" s="49" t="s">
        <v>7229</v>
      </c>
      <c r="H7065" s="51" t="str">
        <f>INDEX(Δεδομένα!B$1:B$51,MATCH('2021'!G7065,Δεδομένα!A$1:A$51,0))</f>
        <v>ΙΟΝΙΩΝ ΝΗΣΩΝ</v>
      </c>
      <c r="I7065" s="53">
        <f>INDEX(Δεδομένα!E$1:E$13,MATCH('2021'!H7065,Δεδομένα!D$1:D$13,0))</f>
        <v>13</v>
      </c>
      <c r="J7065" s="4">
        <v>44250</v>
      </c>
      <c r="K7065" s="3" t="s">
        <v>224</v>
      </c>
      <c r="L7065" s="17" t="str">
        <f t="shared" si="580"/>
        <v>23/02/2021 13:38</v>
      </c>
      <c r="M7065" s="4">
        <v>44250</v>
      </c>
      <c r="N7065" s="3" t="s">
        <v>197</v>
      </c>
      <c r="O7065" s="17" t="str">
        <f t="shared" si="581"/>
        <v>23/02/2021 15:30</v>
      </c>
      <c r="P7065" s="24">
        <f t="shared" si="582"/>
        <v>7.7777777776645962E-2</v>
      </c>
      <c r="Q7065" s="28">
        <v>0</v>
      </c>
      <c r="R7065" s="27">
        <f t="shared" si="583"/>
        <v>111.99999999837019</v>
      </c>
      <c r="S7065" s="3" t="s">
        <v>4</v>
      </c>
      <c r="T7065" s="3" t="s">
        <v>7230</v>
      </c>
      <c r="U7065" s="3" t="s">
        <v>7233</v>
      </c>
      <c r="V7065" s="3" t="s">
        <v>7234</v>
      </c>
      <c r="W7065" s="5">
        <v>0</v>
      </c>
      <c r="X7065" s="5">
        <v>3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2">
        <v>9</v>
      </c>
      <c r="AF7065" s="2">
        <v>0</v>
      </c>
      <c r="AG7065" s="2">
        <v>0</v>
      </c>
      <c r="AH7065" s="2">
        <v>0</v>
      </c>
      <c r="AI7065" s="2">
        <v>0</v>
      </c>
      <c r="AJ7065" s="2">
        <v>4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 t="s">
        <v>4</v>
      </c>
      <c r="AT7065" s="2" t="s">
        <v>4</v>
      </c>
    </row>
    <row r="7066" spans="1:46" x14ac:dyDescent="0.2">
      <c r="A7066" s="2">
        <v>1641003</v>
      </c>
      <c r="B7066" s="2">
        <v>832663</v>
      </c>
      <c r="C7066" s="6">
        <v>20.8369844332464</v>
      </c>
      <c r="D7066" s="6">
        <v>37.806591184897997</v>
      </c>
      <c r="E7066" s="19" t="s">
        <v>7228</v>
      </c>
      <c r="F7066" s="46">
        <f>INDEX(Δεδομένα!$P:$P,MATCH('2021'!E7066,Δεδομένα!$O:$O,0))</f>
        <v>238</v>
      </c>
      <c r="G7066" s="49" t="s">
        <v>7229</v>
      </c>
      <c r="H7066" s="51" t="str">
        <f>INDEX(Δεδομένα!B$1:B$51,MATCH('2021'!G7066,Δεδομένα!A$1:A$51,0))</f>
        <v>ΙΟΝΙΩΝ ΝΗΣΩΝ</v>
      </c>
      <c r="I7066" s="53">
        <f>INDEX(Δεδομένα!E$1:E$13,MATCH('2021'!H7066,Δεδομένα!D$1:D$13,0))</f>
        <v>13</v>
      </c>
      <c r="J7066" s="4">
        <v>44252</v>
      </c>
      <c r="K7066" s="3" t="s">
        <v>529</v>
      </c>
      <c r="L7066" s="17" t="str">
        <f t="shared" si="580"/>
        <v>25/02/2021 14:05</v>
      </c>
      <c r="M7066" s="4">
        <v>44252</v>
      </c>
      <c r="N7066" s="3" t="s">
        <v>2062</v>
      </c>
      <c r="O7066" s="17" t="str">
        <f t="shared" si="581"/>
        <v>25/02/2021 15:13</v>
      </c>
      <c r="P7066" s="24">
        <f t="shared" si="582"/>
        <v>4.7222222223354038E-2</v>
      </c>
      <c r="Q7066" s="28">
        <v>0</v>
      </c>
      <c r="R7066" s="27">
        <f t="shared" si="583"/>
        <v>68.000000001629815</v>
      </c>
      <c r="S7066" s="3" t="s">
        <v>4</v>
      </c>
      <c r="T7066" s="3" t="s">
        <v>7230</v>
      </c>
      <c r="U7066" s="3" t="s">
        <v>4</v>
      </c>
      <c r="V7066" s="3" t="s">
        <v>7235</v>
      </c>
      <c r="W7066" s="5">
        <v>0</v>
      </c>
      <c r="X7066" s="5">
        <v>0.15</v>
      </c>
      <c r="Y7066" s="5">
        <v>0</v>
      </c>
      <c r="Z7066" s="5">
        <v>0</v>
      </c>
      <c r="AA7066" s="5">
        <v>0</v>
      </c>
      <c r="AB7066" s="5">
        <v>0.05</v>
      </c>
      <c r="AC7066" s="5">
        <v>0</v>
      </c>
      <c r="AD7066" s="5">
        <v>0</v>
      </c>
      <c r="AE7066" s="2">
        <v>3</v>
      </c>
      <c r="AF7066" s="2">
        <v>0</v>
      </c>
      <c r="AG7066" s="2">
        <v>0</v>
      </c>
      <c r="AH7066" s="2">
        <v>0</v>
      </c>
      <c r="AI7066" s="2">
        <v>0</v>
      </c>
      <c r="AJ7066" s="2">
        <v>1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  <c r="AS7066" s="2" t="s">
        <v>4</v>
      </c>
      <c r="AT7066" s="2" t="s">
        <v>4</v>
      </c>
    </row>
    <row r="7067" spans="1:46" x14ac:dyDescent="0.2">
      <c r="A7067" s="2">
        <v>1641114</v>
      </c>
      <c r="B7067" s="2">
        <v>832886</v>
      </c>
      <c r="C7067" s="6">
        <v>20.823178238513499</v>
      </c>
      <c r="D7067" s="6">
        <v>37.679096648510203</v>
      </c>
      <c r="E7067" s="19" t="s">
        <v>7228</v>
      </c>
      <c r="F7067" s="46">
        <f>INDEX(Δεδομένα!$P:$P,MATCH('2021'!E7067,Δεδομένα!$O:$O,0))</f>
        <v>238</v>
      </c>
      <c r="G7067" s="49" t="s">
        <v>7229</v>
      </c>
      <c r="H7067" s="51" t="str">
        <f>INDEX(Δεδομένα!B$1:B$51,MATCH('2021'!G7067,Δεδομένα!A$1:A$51,0))</f>
        <v>ΙΟΝΙΩΝ ΝΗΣΩΝ</v>
      </c>
      <c r="I7067" s="53">
        <f>INDEX(Δεδομένα!E$1:E$13,MATCH('2021'!H7067,Δεδομένα!D$1:D$13,0))</f>
        <v>13</v>
      </c>
      <c r="J7067" s="4">
        <v>44253</v>
      </c>
      <c r="K7067" s="3" t="s">
        <v>1675</v>
      </c>
      <c r="L7067" s="17" t="str">
        <f t="shared" si="580"/>
        <v>26/02/2021 12:01</v>
      </c>
      <c r="M7067" s="4">
        <v>44253</v>
      </c>
      <c r="N7067" s="3" t="s">
        <v>397</v>
      </c>
      <c r="O7067" s="17" t="str">
        <f t="shared" si="581"/>
        <v>26/02/2021 17:47</v>
      </c>
      <c r="P7067" s="24">
        <f t="shared" si="582"/>
        <v>0.24027777777519077</v>
      </c>
      <c r="Q7067" s="28">
        <v>0</v>
      </c>
      <c r="R7067" s="27">
        <f t="shared" si="583"/>
        <v>345.99999999627471</v>
      </c>
      <c r="S7067" s="3" t="s">
        <v>4</v>
      </c>
      <c r="T7067" s="3" t="s">
        <v>7230</v>
      </c>
      <c r="U7067" s="3" t="s">
        <v>4</v>
      </c>
      <c r="V7067" s="3" t="s">
        <v>4504</v>
      </c>
      <c r="W7067" s="5">
        <v>0</v>
      </c>
      <c r="X7067" s="5">
        <v>6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2">
        <v>13</v>
      </c>
      <c r="AF7067" s="2">
        <v>0</v>
      </c>
      <c r="AG7067" s="2">
        <v>0</v>
      </c>
      <c r="AH7067" s="2">
        <v>0</v>
      </c>
      <c r="AI7067" s="2">
        <v>0</v>
      </c>
      <c r="AJ7067" s="2">
        <v>6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 t="s">
        <v>4</v>
      </c>
      <c r="AT7067" s="2" t="s">
        <v>4</v>
      </c>
    </row>
    <row r="7068" spans="1:46" x14ac:dyDescent="0.2">
      <c r="A7068" s="2">
        <v>1641073</v>
      </c>
      <c r="B7068" s="2">
        <v>833141</v>
      </c>
      <c r="C7068" s="6">
        <v>20.767842491672099</v>
      </c>
      <c r="D7068" s="6">
        <v>37.766692135796902</v>
      </c>
      <c r="E7068" s="19" t="s">
        <v>7228</v>
      </c>
      <c r="F7068" s="46">
        <f>INDEX(Δεδομένα!$P:$P,MATCH('2021'!E7068,Δεδομένα!$O:$O,0))</f>
        <v>238</v>
      </c>
      <c r="G7068" s="49" t="s">
        <v>7229</v>
      </c>
      <c r="H7068" s="51" t="str">
        <f>INDEX(Δεδομένα!B$1:B$51,MATCH('2021'!G7068,Δεδομένα!A$1:A$51,0))</f>
        <v>ΙΟΝΙΩΝ ΝΗΣΩΝ</v>
      </c>
      <c r="I7068" s="53">
        <f>INDEX(Δεδομένα!E$1:E$13,MATCH('2021'!H7068,Δεδομένα!D$1:D$13,0))</f>
        <v>13</v>
      </c>
      <c r="J7068" s="4">
        <v>44254</v>
      </c>
      <c r="K7068" s="3" t="s">
        <v>889</v>
      </c>
      <c r="L7068" s="17" t="str">
        <f t="shared" si="580"/>
        <v>27/02/2021 12:14</v>
      </c>
      <c r="M7068" s="4">
        <v>44254</v>
      </c>
      <c r="N7068" s="3" t="s">
        <v>502</v>
      </c>
      <c r="O7068" s="17" t="str">
        <f t="shared" si="581"/>
        <v>27/02/2021 19:30</v>
      </c>
      <c r="P7068" s="24">
        <f t="shared" si="582"/>
        <v>0.30277777777519077</v>
      </c>
      <c r="Q7068" s="28">
        <v>0</v>
      </c>
      <c r="R7068" s="27">
        <f t="shared" si="583"/>
        <v>435.99999999627471</v>
      </c>
      <c r="S7068" s="3" t="s">
        <v>4</v>
      </c>
      <c r="T7068" s="3" t="s">
        <v>7230</v>
      </c>
      <c r="U7068" s="3" t="s">
        <v>4</v>
      </c>
      <c r="V7068" s="3" t="s">
        <v>7236</v>
      </c>
      <c r="W7068" s="5">
        <v>0</v>
      </c>
      <c r="X7068" s="5">
        <v>3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2">
        <v>13</v>
      </c>
      <c r="AF7068" s="2">
        <v>0</v>
      </c>
      <c r="AG7068" s="2">
        <v>0</v>
      </c>
      <c r="AH7068" s="2">
        <v>0</v>
      </c>
      <c r="AI7068" s="2">
        <v>0</v>
      </c>
      <c r="AJ7068" s="2">
        <v>7</v>
      </c>
      <c r="AK7068" s="2">
        <v>0</v>
      </c>
      <c r="AL7068" s="2">
        <v>3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 t="s">
        <v>4</v>
      </c>
      <c r="AT7068" s="2" t="s">
        <v>4</v>
      </c>
    </row>
    <row r="7069" spans="1:46" x14ac:dyDescent="0.2">
      <c r="A7069" s="2">
        <v>1643808</v>
      </c>
      <c r="B7069" s="2">
        <v>835235</v>
      </c>
      <c r="C7069" s="6">
        <v>20.8087000542995</v>
      </c>
      <c r="D7069" s="6">
        <v>37.738302217443596</v>
      </c>
      <c r="E7069" s="19" t="s">
        <v>7228</v>
      </c>
      <c r="F7069" s="46">
        <f>INDEX(Δεδομένα!$P:$P,MATCH('2021'!E7069,Δεδομένα!$O:$O,0))</f>
        <v>238</v>
      </c>
      <c r="G7069" s="49" t="s">
        <v>7229</v>
      </c>
      <c r="H7069" s="51" t="str">
        <f>INDEX(Δεδομένα!B$1:B$51,MATCH('2021'!G7069,Δεδομένα!A$1:A$51,0))</f>
        <v>ΙΟΝΙΩΝ ΝΗΣΩΝ</v>
      </c>
      <c r="I7069" s="53">
        <f>INDEX(Δεδομένα!E$1:E$13,MATCH('2021'!H7069,Δεδομένα!D$1:D$13,0))</f>
        <v>13</v>
      </c>
      <c r="J7069" s="4">
        <v>44260</v>
      </c>
      <c r="K7069" s="3" t="s">
        <v>1001</v>
      </c>
      <c r="L7069" s="17" t="str">
        <f t="shared" si="580"/>
        <v>05/03/2021 18:04</v>
      </c>
      <c r="M7069" s="4">
        <v>44260</v>
      </c>
      <c r="N7069" s="3" t="s">
        <v>2206</v>
      </c>
      <c r="O7069" s="17" t="str">
        <f t="shared" si="581"/>
        <v>05/03/2021 19:16</v>
      </c>
      <c r="P7069" s="24">
        <f t="shared" si="582"/>
        <v>4.9999999995634425E-2</v>
      </c>
      <c r="Q7069" s="28">
        <v>0</v>
      </c>
      <c r="R7069" s="27">
        <f t="shared" si="583"/>
        <v>71.999999993713573</v>
      </c>
      <c r="S7069" s="3" t="s">
        <v>4</v>
      </c>
      <c r="T7069" s="3" t="s">
        <v>7230</v>
      </c>
      <c r="U7069" s="3" t="s">
        <v>4</v>
      </c>
      <c r="V7069" s="3" t="s">
        <v>7237</v>
      </c>
      <c r="W7069" s="5">
        <v>0</v>
      </c>
      <c r="X7069" s="5">
        <v>0.5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 s="2">
        <v>2</v>
      </c>
      <c r="AF7069" s="2">
        <v>0</v>
      </c>
      <c r="AG7069" s="2">
        <v>0</v>
      </c>
      <c r="AH7069" s="2">
        <v>0</v>
      </c>
      <c r="AI7069" s="2">
        <v>0</v>
      </c>
      <c r="AJ7069" s="2">
        <v>1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 t="s">
        <v>4</v>
      </c>
      <c r="AT7069" s="2" t="s">
        <v>4</v>
      </c>
    </row>
    <row r="7070" spans="1:46" x14ac:dyDescent="0.2">
      <c r="A7070" s="2">
        <v>1648840</v>
      </c>
      <c r="B7070" s="2">
        <v>837829</v>
      </c>
      <c r="C7070" s="6">
        <v>20.736580906946799</v>
      </c>
      <c r="D7070" s="6">
        <v>37.788007692939999</v>
      </c>
      <c r="E7070" s="19" t="s">
        <v>7228</v>
      </c>
      <c r="F7070" s="46">
        <f>INDEX(Δεδομένα!$P:$P,MATCH('2021'!E7070,Δεδομένα!$O:$O,0))</f>
        <v>238</v>
      </c>
      <c r="G7070" s="49" t="s">
        <v>7229</v>
      </c>
      <c r="H7070" s="51" t="str">
        <f>INDEX(Δεδομένα!B$1:B$51,MATCH('2021'!G7070,Δεδομένα!A$1:A$51,0))</f>
        <v>ΙΟΝΙΩΝ ΝΗΣΩΝ</v>
      </c>
      <c r="I7070" s="53">
        <f>INDEX(Δεδομένα!E$1:E$13,MATCH('2021'!H7070,Δεδομένα!D$1:D$13,0))</f>
        <v>13</v>
      </c>
      <c r="J7070" s="4">
        <v>44270</v>
      </c>
      <c r="K7070" s="3" t="s">
        <v>109</v>
      </c>
      <c r="L7070" s="17" t="str">
        <f t="shared" si="580"/>
        <v>15/03/2021 15:50</v>
      </c>
      <c r="M7070" s="4">
        <v>44270</v>
      </c>
      <c r="N7070" s="3" t="s">
        <v>526</v>
      </c>
      <c r="O7070" s="17" t="str">
        <f t="shared" si="581"/>
        <v>15/03/2021 17:05</v>
      </c>
      <c r="P7070" s="24">
        <f t="shared" si="582"/>
        <v>5.2083333335758653E-2</v>
      </c>
      <c r="Q7070" s="28">
        <v>0</v>
      </c>
      <c r="R7070" s="27">
        <f t="shared" si="583"/>
        <v>75.00000000349246</v>
      </c>
      <c r="S7070" s="3" t="s">
        <v>4</v>
      </c>
      <c r="T7070" s="3" t="s">
        <v>7230</v>
      </c>
      <c r="U7070" s="3" t="s">
        <v>4</v>
      </c>
      <c r="V7070" s="3" t="s">
        <v>280</v>
      </c>
      <c r="W7070" s="5">
        <v>0</v>
      </c>
      <c r="X7070" s="5">
        <v>0.05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2">
        <v>2</v>
      </c>
      <c r="AF7070" s="2">
        <v>0</v>
      </c>
      <c r="AG7070" s="2">
        <v>0</v>
      </c>
      <c r="AH7070" s="2">
        <v>0</v>
      </c>
      <c r="AI7070" s="2">
        <v>0</v>
      </c>
      <c r="AJ7070" s="2">
        <v>1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 t="s">
        <v>4</v>
      </c>
      <c r="AT7070" s="2" t="s">
        <v>4</v>
      </c>
    </row>
    <row r="7071" spans="1:46" x14ac:dyDescent="0.2">
      <c r="A7071" s="2">
        <v>1651274</v>
      </c>
      <c r="B7071" s="2">
        <v>841787</v>
      </c>
      <c r="C7071" s="6">
        <v>20.821287976921699</v>
      </c>
      <c r="D7071" s="6">
        <v>37.680811188804498</v>
      </c>
      <c r="E7071" s="19" t="s">
        <v>7228</v>
      </c>
      <c r="F7071" s="46">
        <f>INDEX(Δεδομένα!$P:$P,MATCH('2021'!E7071,Δεδομένα!$O:$O,0))</f>
        <v>238</v>
      </c>
      <c r="G7071" s="49" t="s">
        <v>7229</v>
      </c>
      <c r="H7071" s="51" t="str">
        <f>INDEX(Δεδομένα!B$1:B$51,MATCH('2021'!G7071,Δεδομένα!A$1:A$51,0))</f>
        <v>ΙΟΝΙΩΝ ΝΗΣΩΝ</v>
      </c>
      <c r="I7071" s="53">
        <f>INDEX(Δεδομένα!E$1:E$13,MATCH('2021'!H7071,Δεδομένα!D$1:D$13,0))</f>
        <v>13</v>
      </c>
      <c r="J7071" s="4">
        <v>44286</v>
      </c>
      <c r="K7071" s="3" t="s">
        <v>901</v>
      </c>
      <c r="L7071" s="17" t="str">
        <f t="shared" si="580"/>
        <v>31/03/2021 13:29</v>
      </c>
      <c r="M7071" s="4">
        <v>44286</v>
      </c>
      <c r="N7071" s="3" t="s">
        <v>985</v>
      </c>
      <c r="O7071" s="17" t="str">
        <f t="shared" si="581"/>
        <v>31/03/2021 17:21</v>
      </c>
      <c r="P7071" s="24">
        <f t="shared" si="582"/>
        <v>0.16111111111240461</v>
      </c>
      <c r="Q7071" s="28">
        <v>0</v>
      </c>
      <c r="R7071" s="27">
        <f t="shared" si="583"/>
        <v>232.00000000186265</v>
      </c>
      <c r="S7071" s="3" t="s">
        <v>4</v>
      </c>
      <c r="T7071" s="3" t="s">
        <v>7230</v>
      </c>
      <c r="U7071" s="3" t="s">
        <v>4</v>
      </c>
      <c r="V7071" s="3" t="s">
        <v>7238</v>
      </c>
      <c r="W7071" s="5">
        <v>0</v>
      </c>
      <c r="X7071" s="5">
        <v>1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2">
        <v>8</v>
      </c>
      <c r="AF7071" s="2">
        <v>0</v>
      </c>
      <c r="AG7071" s="2">
        <v>0</v>
      </c>
      <c r="AH7071" s="2">
        <v>0</v>
      </c>
      <c r="AI7071" s="2">
        <v>0</v>
      </c>
      <c r="AJ7071" s="2">
        <v>4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 t="s">
        <v>4</v>
      </c>
      <c r="AT7071" s="2" t="s">
        <v>4</v>
      </c>
    </row>
    <row r="7072" spans="1:46" x14ac:dyDescent="0.2">
      <c r="A7072" s="2">
        <v>1651731</v>
      </c>
      <c r="B7072" s="2">
        <v>842152</v>
      </c>
      <c r="C7072" s="6">
        <v>20.827952218998298</v>
      </c>
      <c r="D7072" s="6">
        <v>37.685381871509797</v>
      </c>
      <c r="E7072" s="19" t="s">
        <v>7228</v>
      </c>
      <c r="F7072" s="46">
        <f>INDEX(Δεδομένα!$P:$P,MATCH('2021'!E7072,Δεδομένα!$O:$O,0))</f>
        <v>238</v>
      </c>
      <c r="G7072" s="49" t="s">
        <v>7229</v>
      </c>
      <c r="H7072" s="51" t="str">
        <f>INDEX(Δεδομένα!B$1:B$51,MATCH('2021'!G7072,Δεδομένα!A$1:A$51,0))</f>
        <v>ΙΟΝΙΩΝ ΝΗΣΩΝ</v>
      </c>
      <c r="I7072" s="53">
        <f>INDEX(Δεδομένα!E$1:E$13,MATCH('2021'!H7072,Δεδομένα!D$1:D$13,0))</f>
        <v>13</v>
      </c>
      <c r="J7072" s="4">
        <v>44287</v>
      </c>
      <c r="K7072" s="3" t="s">
        <v>1677</v>
      </c>
      <c r="L7072" s="17" t="str">
        <f t="shared" si="580"/>
        <v>01/04/2021 18:23</v>
      </c>
      <c r="M7072" s="4">
        <v>44287</v>
      </c>
      <c r="N7072" s="3" t="s">
        <v>418</v>
      </c>
      <c r="O7072" s="17" t="str">
        <f t="shared" si="581"/>
        <v>01/04/2021 20:34</v>
      </c>
      <c r="P7072" s="24">
        <f t="shared" si="582"/>
        <v>9.0972222220443655E-2</v>
      </c>
      <c r="Q7072" s="28">
        <v>0</v>
      </c>
      <c r="R7072" s="27">
        <f t="shared" si="583"/>
        <v>130.99999999743886</v>
      </c>
      <c r="S7072" s="3" t="s">
        <v>4</v>
      </c>
      <c r="T7072" s="3" t="s">
        <v>7230</v>
      </c>
      <c r="U7072" s="3" t="s">
        <v>4</v>
      </c>
      <c r="V7072" s="3" t="s">
        <v>7238</v>
      </c>
      <c r="W7072" s="5">
        <v>0</v>
      </c>
      <c r="X7072" s="5">
        <v>0</v>
      </c>
      <c r="Y7072" s="5">
        <v>0</v>
      </c>
      <c r="Z7072" s="5">
        <v>0</v>
      </c>
      <c r="AA7072" s="5">
        <v>0.5</v>
      </c>
      <c r="AB7072" s="5">
        <v>0</v>
      </c>
      <c r="AC7072" s="5">
        <v>0</v>
      </c>
      <c r="AD7072" s="5">
        <v>0</v>
      </c>
      <c r="AE7072" s="2">
        <v>5</v>
      </c>
      <c r="AF7072" s="2">
        <v>0</v>
      </c>
      <c r="AG7072" s="2">
        <v>0</v>
      </c>
      <c r="AH7072" s="2">
        <v>0</v>
      </c>
      <c r="AI7072" s="2">
        <v>0</v>
      </c>
      <c r="AJ7072" s="2">
        <v>2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 t="s">
        <v>4</v>
      </c>
      <c r="AT7072" s="2" t="s">
        <v>4</v>
      </c>
    </row>
    <row r="7073" spans="1:46" x14ac:dyDescent="0.2">
      <c r="A7073" s="2">
        <v>1652486</v>
      </c>
      <c r="B7073" s="2">
        <v>843160</v>
      </c>
      <c r="C7073" s="6"/>
      <c r="D7073" s="6"/>
      <c r="E7073" s="19" t="s">
        <v>7228</v>
      </c>
      <c r="F7073" s="46">
        <f>INDEX(Δεδομένα!$P:$P,MATCH('2021'!E7073,Δεδομένα!$O:$O,0))</f>
        <v>238</v>
      </c>
      <c r="G7073" s="49" t="s">
        <v>7229</v>
      </c>
      <c r="H7073" s="51" t="str">
        <f>INDEX(Δεδομένα!B$1:B$51,MATCH('2021'!G7073,Δεδομένα!A$1:A$51,0))</f>
        <v>ΙΟΝΙΩΝ ΝΗΣΩΝ</v>
      </c>
      <c r="I7073" s="53">
        <f>INDEX(Δεδομένα!E$1:E$13,MATCH('2021'!H7073,Δεδομένα!D$1:D$13,0))</f>
        <v>13</v>
      </c>
      <c r="J7073" s="4">
        <v>44291</v>
      </c>
      <c r="K7073" s="3" t="s">
        <v>17</v>
      </c>
      <c r="L7073" s="17" t="str">
        <f t="shared" si="580"/>
        <v>05/04/2021 18:00</v>
      </c>
      <c r="M7073" s="4">
        <v>44291</v>
      </c>
      <c r="N7073" s="3" t="s">
        <v>32</v>
      </c>
      <c r="O7073" s="17" t="str">
        <f t="shared" si="581"/>
        <v>05/04/2021 18:45</v>
      </c>
      <c r="P7073" s="24">
        <f t="shared" si="582"/>
        <v>3.125E-2</v>
      </c>
      <c r="Q7073" s="28">
        <v>0</v>
      </c>
      <c r="R7073" s="27">
        <f t="shared" si="583"/>
        <v>45</v>
      </c>
      <c r="S7073" s="3" t="s">
        <v>4</v>
      </c>
      <c r="T7073" s="3" t="s">
        <v>7230</v>
      </c>
      <c r="U7073" s="3" t="s">
        <v>4</v>
      </c>
      <c r="V7073" s="3" t="s">
        <v>7239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0.01</v>
      </c>
      <c r="AD7073" s="5">
        <v>0</v>
      </c>
      <c r="AE7073" s="2">
        <v>2</v>
      </c>
      <c r="AF7073" s="2">
        <v>0</v>
      </c>
      <c r="AG7073" s="2">
        <v>0</v>
      </c>
      <c r="AH7073" s="2">
        <v>0</v>
      </c>
      <c r="AI7073" s="2">
        <v>0</v>
      </c>
      <c r="AJ7073" s="2">
        <v>1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 t="s">
        <v>4</v>
      </c>
      <c r="AT7073" s="2" t="s">
        <v>4</v>
      </c>
    </row>
    <row r="7074" spans="1:46" x14ac:dyDescent="0.2">
      <c r="A7074" s="2">
        <v>1653057</v>
      </c>
      <c r="B7074" s="2">
        <v>843807</v>
      </c>
      <c r="C7074" s="6">
        <v>20.827034113238799</v>
      </c>
      <c r="D7074" s="6">
        <v>37.6855098282171</v>
      </c>
      <c r="E7074" s="19" t="s">
        <v>7228</v>
      </c>
      <c r="F7074" s="46">
        <f>INDEX(Δεδομένα!$P:$P,MATCH('2021'!E7074,Δεδομένα!$O:$O,0))</f>
        <v>238</v>
      </c>
      <c r="G7074" s="49" t="s">
        <v>7229</v>
      </c>
      <c r="H7074" s="51" t="str">
        <f>INDEX(Δεδομένα!B$1:B$51,MATCH('2021'!G7074,Δεδομένα!A$1:A$51,0))</f>
        <v>ΙΟΝΙΩΝ ΝΗΣΩΝ</v>
      </c>
      <c r="I7074" s="53">
        <f>INDEX(Δεδομένα!E$1:E$13,MATCH('2021'!H7074,Δεδομένα!D$1:D$13,0))</f>
        <v>13</v>
      </c>
      <c r="J7074" s="4">
        <v>44294</v>
      </c>
      <c r="K7074" s="3" t="s">
        <v>351</v>
      </c>
      <c r="L7074" s="17" t="str">
        <f t="shared" si="580"/>
        <v>08/04/2021 13:25</v>
      </c>
      <c r="M7074" s="4">
        <v>44294</v>
      </c>
      <c r="N7074" s="3" t="s">
        <v>660</v>
      </c>
      <c r="O7074" s="17" t="str">
        <f t="shared" si="581"/>
        <v>08/04/2021 16:11</v>
      </c>
      <c r="P7074" s="24">
        <f t="shared" si="582"/>
        <v>0.11527777777519077</v>
      </c>
      <c r="Q7074" s="28">
        <v>0</v>
      </c>
      <c r="R7074" s="27">
        <f t="shared" si="583"/>
        <v>165.99999999627471</v>
      </c>
      <c r="S7074" s="3" t="s">
        <v>4</v>
      </c>
      <c r="T7074" s="3" t="s">
        <v>7230</v>
      </c>
      <c r="U7074" s="3" t="s">
        <v>4</v>
      </c>
      <c r="V7074" s="3" t="s">
        <v>7238</v>
      </c>
      <c r="W7074" s="5">
        <v>0</v>
      </c>
      <c r="X7074" s="5">
        <v>0</v>
      </c>
      <c r="Y7074" s="5">
        <v>0</v>
      </c>
      <c r="Z7074" s="5">
        <v>0</v>
      </c>
      <c r="AA7074" s="5">
        <v>2</v>
      </c>
      <c r="AB7074" s="5">
        <v>0</v>
      </c>
      <c r="AC7074" s="5">
        <v>0</v>
      </c>
      <c r="AD7074" s="5">
        <v>0</v>
      </c>
      <c r="AE7074" s="2">
        <v>8</v>
      </c>
      <c r="AF7074" s="2">
        <v>0</v>
      </c>
      <c r="AG7074" s="2">
        <v>0</v>
      </c>
      <c r="AH7074" s="2">
        <v>0</v>
      </c>
      <c r="AI7074" s="2">
        <v>0</v>
      </c>
      <c r="AJ7074" s="2">
        <v>4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 t="s">
        <v>4</v>
      </c>
      <c r="AT7074" s="2" t="s">
        <v>4</v>
      </c>
    </row>
    <row r="7075" spans="1:46" x14ac:dyDescent="0.2">
      <c r="A7075" s="2">
        <v>1653804</v>
      </c>
      <c r="B7075" s="2">
        <v>844138</v>
      </c>
      <c r="C7075" s="6">
        <v>20.7979433609094</v>
      </c>
      <c r="D7075" s="6">
        <v>37.715918760502703</v>
      </c>
      <c r="E7075" s="19" t="s">
        <v>7228</v>
      </c>
      <c r="F7075" s="46">
        <f>INDEX(Δεδομένα!$P:$P,MATCH('2021'!E7075,Δεδομένα!$O:$O,0))</f>
        <v>238</v>
      </c>
      <c r="G7075" s="49" t="s">
        <v>7229</v>
      </c>
      <c r="H7075" s="51" t="str">
        <f>INDEX(Δεδομένα!B$1:B$51,MATCH('2021'!G7075,Δεδομένα!A$1:A$51,0))</f>
        <v>ΙΟΝΙΩΝ ΝΗΣΩΝ</v>
      </c>
      <c r="I7075" s="53">
        <f>INDEX(Δεδομένα!E$1:E$13,MATCH('2021'!H7075,Δεδομένα!D$1:D$13,0))</f>
        <v>13</v>
      </c>
      <c r="J7075" s="4">
        <v>44295</v>
      </c>
      <c r="K7075" s="3" t="s">
        <v>143</v>
      </c>
      <c r="L7075" s="17" t="str">
        <f t="shared" si="580"/>
        <v>09/04/2021 16:27</v>
      </c>
      <c r="M7075" s="4">
        <v>44295</v>
      </c>
      <c r="N7075" s="3" t="s">
        <v>1202</v>
      </c>
      <c r="O7075" s="17" t="str">
        <f t="shared" si="581"/>
        <v>09/04/2021 19:57</v>
      </c>
      <c r="P7075" s="24">
        <f t="shared" si="582"/>
        <v>0.14583333333575865</v>
      </c>
      <c r="Q7075" s="28">
        <v>0</v>
      </c>
      <c r="R7075" s="27">
        <f t="shared" si="583"/>
        <v>210.00000000349246</v>
      </c>
      <c r="S7075" s="3" t="s">
        <v>4</v>
      </c>
      <c r="T7075" s="3" t="s">
        <v>7230</v>
      </c>
      <c r="U7075" s="3" t="s">
        <v>7233</v>
      </c>
      <c r="V7075" s="3" t="s">
        <v>7240</v>
      </c>
      <c r="W7075" s="5">
        <v>0</v>
      </c>
      <c r="X7075" s="5">
        <v>2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2">
        <v>9</v>
      </c>
      <c r="AF7075" s="2">
        <v>0</v>
      </c>
      <c r="AG7075" s="2">
        <v>0</v>
      </c>
      <c r="AH7075" s="2">
        <v>0</v>
      </c>
      <c r="AI7075" s="2">
        <v>0</v>
      </c>
      <c r="AJ7075" s="2">
        <v>4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 t="s">
        <v>4</v>
      </c>
      <c r="AT7075" s="2" t="s">
        <v>4</v>
      </c>
    </row>
    <row r="7076" spans="1:46" x14ac:dyDescent="0.2">
      <c r="A7076" s="2">
        <v>1656035</v>
      </c>
      <c r="B7076" s="2">
        <v>846572</v>
      </c>
      <c r="C7076" s="6">
        <v>20.8414881553627</v>
      </c>
      <c r="D7076" s="6">
        <v>37.729904464163504</v>
      </c>
      <c r="E7076" s="19" t="s">
        <v>7228</v>
      </c>
      <c r="F7076" s="46">
        <f>INDEX(Δεδομένα!$P:$P,MATCH('2021'!E7076,Δεδομένα!$O:$O,0))</f>
        <v>238</v>
      </c>
      <c r="G7076" s="49" t="s">
        <v>7229</v>
      </c>
      <c r="H7076" s="51" t="str">
        <f>INDEX(Δεδομένα!B$1:B$51,MATCH('2021'!G7076,Δεδομένα!A$1:A$51,0))</f>
        <v>ΙΟΝΙΩΝ ΝΗΣΩΝ</v>
      </c>
      <c r="I7076" s="53">
        <f>INDEX(Δεδομένα!E$1:E$13,MATCH('2021'!H7076,Δεδομένα!D$1:D$13,0))</f>
        <v>13</v>
      </c>
      <c r="J7076" s="4">
        <v>44303</v>
      </c>
      <c r="K7076" s="3" t="s">
        <v>1238</v>
      </c>
      <c r="L7076" s="17" t="str">
        <f t="shared" si="580"/>
        <v>17/04/2021 21:05</v>
      </c>
      <c r="M7076" s="4">
        <v>44303</v>
      </c>
      <c r="N7076" s="3" t="s">
        <v>989</v>
      </c>
      <c r="O7076" s="17" t="str">
        <f t="shared" si="581"/>
        <v>17/04/2021 21:40</v>
      </c>
      <c r="P7076" s="24">
        <f t="shared" si="582"/>
        <v>2.4305555562023073E-2</v>
      </c>
      <c r="Q7076" s="28">
        <v>0</v>
      </c>
      <c r="R7076" s="27">
        <f t="shared" si="583"/>
        <v>35.000000009313226</v>
      </c>
      <c r="S7076" s="3" t="s">
        <v>4</v>
      </c>
      <c r="T7076" s="3" t="s">
        <v>7230</v>
      </c>
      <c r="U7076" s="3" t="s">
        <v>4</v>
      </c>
      <c r="V7076" s="3" t="s">
        <v>7241</v>
      </c>
      <c r="W7076" s="5">
        <v>0</v>
      </c>
      <c r="X7076" s="5">
        <v>0</v>
      </c>
      <c r="Y7076" s="5">
        <v>0</v>
      </c>
      <c r="Z7076" s="5">
        <v>0</v>
      </c>
      <c r="AA7076" s="5">
        <v>0.1</v>
      </c>
      <c r="AB7076" s="5">
        <v>0</v>
      </c>
      <c r="AC7076" s="5">
        <v>0</v>
      </c>
      <c r="AD7076" s="5">
        <v>0</v>
      </c>
      <c r="AE7076" s="2">
        <v>2</v>
      </c>
      <c r="AF7076" s="2">
        <v>0</v>
      </c>
      <c r="AG7076" s="2">
        <v>0</v>
      </c>
      <c r="AH7076" s="2">
        <v>0</v>
      </c>
      <c r="AI7076" s="2">
        <v>0</v>
      </c>
      <c r="AJ7076" s="2">
        <v>1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 t="s">
        <v>4</v>
      </c>
      <c r="AT7076" s="2" t="s">
        <v>4</v>
      </c>
    </row>
    <row r="7077" spans="1:46" x14ac:dyDescent="0.2">
      <c r="A7077" s="2">
        <v>1658612</v>
      </c>
      <c r="B7077" s="2">
        <v>849015</v>
      </c>
      <c r="C7077" s="6">
        <v>20.831483411042498</v>
      </c>
      <c r="D7077" s="6">
        <v>37.683565933857302</v>
      </c>
      <c r="E7077" s="19" t="s">
        <v>7228</v>
      </c>
      <c r="F7077" s="46">
        <f>INDEX(Δεδομένα!$P:$P,MATCH('2021'!E7077,Δεδομένα!$O:$O,0))</f>
        <v>238</v>
      </c>
      <c r="G7077" s="49" t="s">
        <v>7229</v>
      </c>
      <c r="H7077" s="51" t="str">
        <f>INDEX(Δεδομένα!B$1:B$51,MATCH('2021'!G7077,Δεδομένα!A$1:A$51,0))</f>
        <v>ΙΟΝΙΩΝ ΝΗΣΩΝ</v>
      </c>
      <c r="I7077" s="53">
        <f>INDEX(Δεδομένα!E$1:E$13,MATCH('2021'!H7077,Δεδομένα!D$1:D$13,0))</f>
        <v>13</v>
      </c>
      <c r="J7077" s="4">
        <v>44314</v>
      </c>
      <c r="K7077" s="3" t="s">
        <v>951</v>
      </c>
      <c r="L7077" s="17" t="str">
        <f t="shared" si="580"/>
        <v>28/04/2021 18:29</v>
      </c>
      <c r="M7077" s="4">
        <v>44314</v>
      </c>
      <c r="N7077" s="3" t="s">
        <v>558</v>
      </c>
      <c r="O7077" s="17" t="str">
        <f t="shared" si="581"/>
        <v>28/04/2021 20:04</v>
      </c>
      <c r="P7077" s="24">
        <f t="shared" si="582"/>
        <v>6.5972222218988463E-2</v>
      </c>
      <c r="Q7077" s="28">
        <v>0</v>
      </c>
      <c r="R7077" s="27">
        <f t="shared" si="583"/>
        <v>94.999999995343387</v>
      </c>
      <c r="S7077" s="3" t="s">
        <v>4</v>
      </c>
      <c r="T7077" s="3" t="s">
        <v>7230</v>
      </c>
      <c r="U7077" s="3" t="s">
        <v>4</v>
      </c>
      <c r="V7077" s="3" t="s">
        <v>7242</v>
      </c>
      <c r="W7077" s="5">
        <v>0</v>
      </c>
      <c r="X7077" s="5">
        <v>0</v>
      </c>
      <c r="Y7077" s="5">
        <v>0</v>
      </c>
      <c r="Z7077" s="5">
        <v>0</v>
      </c>
      <c r="AA7077" s="5">
        <v>5</v>
      </c>
      <c r="AB7077" s="5">
        <v>0</v>
      </c>
      <c r="AC7077" s="5">
        <v>0</v>
      </c>
      <c r="AD7077" s="5">
        <v>0</v>
      </c>
      <c r="AE7077" s="2">
        <v>4</v>
      </c>
      <c r="AF7077" s="2">
        <v>0</v>
      </c>
      <c r="AG7077" s="2">
        <v>0</v>
      </c>
      <c r="AH7077" s="2">
        <v>0</v>
      </c>
      <c r="AI7077" s="2">
        <v>0</v>
      </c>
      <c r="AJ7077" s="2">
        <v>2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 t="s">
        <v>4</v>
      </c>
      <c r="AT7077" s="2" t="s">
        <v>4</v>
      </c>
    </row>
    <row r="7078" spans="1:46" x14ac:dyDescent="0.2">
      <c r="A7078" s="2">
        <v>1659357</v>
      </c>
      <c r="B7078" s="2">
        <v>849446</v>
      </c>
      <c r="C7078" s="6">
        <v>20.817880576628099</v>
      </c>
      <c r="D7078" s="6">
        <v>37.741050888434401</v>
      </c>
      <c r="E7078" s="19" t="s">
        <v>7228</v>
      </c>
      <c r="F7078" s="46">
        <f>INDEX(Δεδομένα!$P:$P,MATCH('2021'!E7078,Δεδομένα!$O:$O,0))</f>
        <v>238</v>
      </c>
      <c r="G7078" s="49" t="s">
        <v>7229</v>
      </c>
      <c r="H7078" s="51" t="str">
        <f>INDEX(Δεδομένα!B$1:B$51,MATCH('2021'!G7078,Δεδομένα!A$1:A$51,0))</f>
        <v>ΙΟΝΙΩΝ ΝΗΣΩΝ</v>
      </c>
      <c r="I7078" s="53">
        <f>INDEX(Δεδομένα!E$1:E$13,MATCH('2021'!H7078,Δεδομένα!D$1:D$13,0))</f>
        <v>13</v>
      </c>
      <c r="J7078" s="4">
        <v>44316</v>
      </c>
      <c r="K7078" s="3" t="s">
        <v>862</v>
      </c>
      <c r="L7078" s="17" t="str">
        <f t="shared" si="580"/>
        <v>30/04/2021 13:54</v>
      </c>
      <c r="M7078" s="4">
        <v>44316</v>
      </c>
      <c r="N7078" s="3" t="s">
        <v>660</v>
      </c>
      <c r="O7078" s="17" t="str">
        <f t="shared" si="581"/>
        <v>30/04/2021 16:11</v>
      </c>
      <c r="P7078" s="24">
        <f t="shared" si="582"/>
        <v>9.5138888886140194E-2</v>
      </c>
      <c r="Q7078" s="28">
        <v>0</v>
      </c>
      <c r="R7078" s="27">
        <f t="shared" si="583"/>
        <v>136.99999999604188</v>
      </c>
      <c r="S7078" s="3" t="s">
        <v>4</v>
      </c>
      <c r="T7078" s="3" t="s">
        <v>7230</v>
      </c>
      <c r="U7078" s="3" t="s">
        <v>4</v>
      </c>
      <c r="V7078" s="3" t="s">
        <v>7243</v>
      </c>
      <c r="W7078" s="5">
        <v>0</v>
      </c>
      <c r="X7078" s="5">
        <v>0.15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2">
        <v>2</v>
      </c>
      <c r="AF7078" s="2">
        <v>0</v>
      </c>
      <c r="AG7078" s="2">
        <v>0</v>
      </c>
      <c r="AH7078" s="2">
        <v>0</v>
      </c>
      <c r="AI7078" s="2">
        <v>2</v>
      </c>
      <c r="AJ7078" s="2">
        <v>1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 t="s">
        <v>4</v>
      </c>
      <c r="AT7078" s="2" t="s">
        <v>4</v>
      </c>
    </row>
    <row r="7079" spans="1:46" x14ac:dyDescent="0.2">
      <c r="A7079" s="2">
        <v>1660148</v>
      </c>
      <c r="B7079" s="2">
        <v>849717</v>
      </c>
      <c r="C7079" s="6">
        <v>20.7705427148843</v>
      </c>
      <c r="D7079" s="6">
        <v>37.745878171383097</v>
      </c>
      <c r="E7079" s="19" t="s">
        <v>7228</v>
      </c>
      <c r="F7079" s="46">
        <f>INDEX(Δεδομένα!$P:$P,MATCH('2021'!E7079,Δεδομένα!$O:$O,0))</f>
        <v>238</v>
      </c>
      <c r="G7079" s="49" t="s">
        <v>7229</v>
      </c>
      <c r="H7079" s="51" t="str">
        <f>INDEX(Δεδομένα!B$1:B$51,MATCH('2021'!G7079,Δεδομένα!A$1:A$51,0))</f>
        <v>ΙΟΝΙΩΝ ΝΗΣΩΝ</v>
      </c>
      <c r="I7079" s="53">
        <f>INDEX(Δεδομένα!E$1:E$13,MATCH('2021'!H7079,Δεδομένα!D$1:D$13,0))</f>
        <v>13</v>
      </c>
      <c r="J7079" s="4">
        <v>44317</v>
      </c>
      <c r="K7079" s="3" t="s">
        <v>959</v>
      </c>
      <c r="L7079" s="17" t="str">
        <f t="shared" ref="L7079:L7106" si="584">_xlfn.CONCAT(TEXT(J7079,"ηη/μμ/εεε")," ",TEXT(K7079,"ωω:λλ"))</f>
        <v>01/05/2021 15:07</v>
      </c>
      <c r="M7079" s="4">
        <v>44317</v>
      </c>
      <c r="N7079" s="3" t="s">
        <v>363</v>
      </c>
      <c r="O7079" s="17" t="str">
        <f t="shared" ref="O7079:O7106" si="585">_xlfn.CONCAT(TEXT(M7079,"ηη/μμ/εεε")," ",TEXT(N7079,"ωω:λλ"))</f>
        <v>01/05/2021 16:24</v>
      </c>
      <c r="P7079" s="24">
        <f t="shared" ref="P7079:P7106" si="586">O7079-L7079</f>
        <v>5.3472222221898846E-2</v>
      </c>
      <c r="Q7079" s="28">
        <v>0</v>
      </c>
      <c r="R7079" s="27">
        <f t="shared" ref="R7079:R7106" si="587">P7079*(24*60)</f>
        <v>76.999999999534339</v>
      </c>
      <c r="S7079" s="3" t="s">
        <v>4</v>
      </c>
      <c r="T7079" s="3" t="s">
        <v>7230</v>
      </c>
      <c r="U7079" s="3" t="s">
        <v>4</v>
      </c>
      <c r="V7079" s="3" t="s">
        <v>7232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0.02</v>
      </c>
      <c r="AD7079" s="5">
        <v>0</v>
      </c>
      <c r="AE7079" s="2">
        <v>2</v>
      </c>
      <c r="AF7079" s="2">
        <v>0</v>
      </c>
      <c r="AG7079" s="2">
        <v>0</v>
      </c>
      <c r="AH7079" s="2">
        <v>0</v>
      </c>
      <c r="AI7079" s="2">
        <v>0</v>
      </c>
      <c r="AJ7079" s="2">
        <v>1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</row>
    <row r="7080" spans="1:46" x14ac:dyDescent="0.2">
      <c r="A7080" s="2">
        <v>1659363</v>
      </c>
      <c r="B7080" s="2">
        <v>849784</v>
      </c>
      <c r="C7080" s="6">
        <v>20.751196929002798</v>
      </c>
      <c r="D7080" s="6">
        <v>37.715933495091797</v>
      </c>
      <c r="E7080" s="19" t="s">
        <v>7228</v>
      </c>
      <c r="F7080" s="46">
        <f>INDEX(Δεδομένα!$P:$P,MATCH('2021'!E7080,Δεδομένα!$O:$O,0))</f>
        <v>238</v>
      </c>
      <c r="G7080" s="49" t="s">
        <v>7229</v>
      </c>
      <c r="H7080" s="51" t="str">
        <f>INDEX(Δεδομένα!B$1:B$51,MATCH('2021'!G7080,Δεδομένα!A$1:A$51,0))</f>
        <v>ΙΟΝΙΩΝ ΝΗΣΩΝ</v>
      </c>
      <c r="I7080" s="53">
        <f>INDEX(Δεδομένα!E$1:E$13,MATCH('2021'!H7080,Δεδομένα!D$1:D$13,0))</f>
        <v>13</v>
      </c>
      <c r="J7080" s="4">
        <v>44317</v>
      </c>
      <c r="K7080" s="3" t="s">
        <v>2681</v>
      </c>
      <c r="L7080" s="17" t="str">
        <f t="shared" si="584"/>
        <v>01/05/2021 19:51</v>
      </c>
      <c r="M7080" s="4">
        <v>44317</v>
      </c>
      <c r="N7080" s="3" t="s">
        <v>734</v>
      </c>
      <c r="O7080" s="17" t="str">
        <f t="shared" si="585"/>
        <v>01/05/2021 23:30</v>
      </c>
      <c r="P7080" s="24">
        <f t="shared" si="586"/>
        <v>0.15208333333430346</v>
      </c>
      <c r="Q7080" s="28">
        <v>0</v>
      </c>
      <c r="R7080" s="27">
        <f t="shared" si="587"/>
        <v>219.00000000139698</v>
      </c>
      <c r="S7080" s="3" t="s">
        <v>4</v>
      </c>
      <c r="T7080" s="3" t="s">
        <v>7230</v>
      </c>
      <c r="U7080" s="3" t="s">
        <v>4</v>
      </c>
      <c r="V7080" s="3" t="s">
        <v>7155</v>
      </c>
      <c r="W7080" s="5">
        <v>0</v>
      </c>
      <c r="X7080" s="5">
        <v>2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2">
        <v>4</v>
      </c>
      <c r="AF7080" s="2">
        <v>0</v>
      </c>
      <c r="AG7080" s="2">
        <v>0</v>
      </c>
      <c r="AH7080" s="2">
        <v>0</v>
      </c>
      <c r="AI7080" s="2">
        <v>2</v>
      </c>
      <c r="AJ7080" s="2">
        <v>2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 t="s">
        <v>4</v>
      </c>
      <c r="AT7080" s="2" t="s">
        <v>4</v>
      </c>
    </row>
    <row r="7081" spans="1:46" x14ac:dyDescent="0.2">
      <c r="A7081" s="2">
        <v>1660645</v>
      </c>
      <c r="B7081" s="2">
        <v>851686</v>
      </c>
      <c r="C7081" s="6">
        <v>20.917886411975601</v>
      </c>
      <c r="D7081" s="6">
        <v>37.764768139975502</v>
      </c>
      <c r="E7081" s="19" t="s">
        <v>7228</v>
      </c>
      <c r="F7081" s="46">
        <f>INDEX(Δεδομένα!$P:$P,MATCH('2021'!E7081,Δεδομένα!$O:$O,0))</f>
        <v>238</v>
      </c>
      <c r="G7081" s="49" t="s">
        <v>7229</v>
      </c>
      <c r="H7081" s="51" t="str">
        <f>INDEX(Δεδομένα!B$1:B$51,MATCH('2021'!G7081,Δεδομένα!A$1:A$51,0))</f>
        <v>ΙΟΝΙΩΝ ΝΗΣΩΝ</v>
      </c>
      <c r="I7081" s="53">
        <f>INDEX(Δεδομένα!E$1:E$13,MATCH('2021'!H7081,Δεδομένα!D$1:D$13,0))</f>
        <v>13</v>
      </c>
      <c r="J7081" s="4">
        <v>44324</v>
      </c>
      <c r="K7081" s="3" t="s">
        <v>1085</v>
      </c>
      <c r="L7081" s="17" t="str">
        <f t="shared" si="584"/>
        <v>08/05/2021 16:34</v>
      </c>
      <c r="M7081" s="4">
        <v>44324</v>
      </c>
      <c r="N7081" s="3" t="s">
        <v>717</v>
      </c>
      <c r="O7081" s="17" t="str">
        <f t="shared" si="585"/>
        <v>08/05/2021 17:46</v>
      </c>
      <c r="P7081" s="24">
        <f t="shared" si="586"/>
        <v>4.9999999995634425E-2</v>
      </c>
      <c r="Q7081" s="28">
        <v>0</v>
      </c>
      <c r="R7081" s="27">
        <f t="shared" si="587"/>
        <v>71.999999993713573</v>
      </c>
      <c r="S7081" s="3" t="s">
        <v>4</v>
      </c>
      <c r="T7081" s="3" t="s">
        <v>7230</v>
      </c>
      <c r="U7081" s="3" t="s">
        <v>4</v>
      </c>
      <c r="V7081" s="3" t="s">
        <v>7231</v>
      </c>
      <c r="W7081" s="5">
        <v>0</v>
      </c>
      <c r="X7081" s="5">
        <v>0</v>
      </c>
      <c r="Y7081" s="5">
        <v>0</v>
      </c>
      <c r="Z7081" s="5">
        <v>0.5</v>
      </c>
      <c r="AA7081" s="5">
        <v>0</v>
      </c>
      <c r="AB7081" s="5">
        <v>0</v>
      </c>
      <c r="AC7081" s="5">
        <v>0</v>
      </c>
      <c r="AD7081" s="5">
        <v>0</v>
      </c>
      <c r="AE7081" s="2">
        <v>4</v>
      </c>
      <c r="AF7081" s="2">
        <v>0</v>
      </c>
      <c r="AG7081" s="2">
        <v>0</v>
      </c>
      <c r="AH7081" s="2">
        <v>0</v>
      </c>
      <c r="AI7081" s="2">
        <v>0</v>
      </c>
      <c r="AJ7081" s="2">
        <v>2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 t="s">
        <v>4</v>
      </c>
      <c r="AT7081" s="2" t="s">
        <v>4</v>
      </c>
    </row>
    <row r="7082" spans="1:46" x14ac:dyDescent="0.2">
      <c r="A7082" s="2">
        <v>1668761</v>
      </c>
      <c r="B7082" s="2">
        <v>860178</v>
      </c>
      <c r="C7082" s="6">
        <v>20.7769291176458</v>
      </c>
      <c r="D7082" s="6">
        <v>37.826737957356798</v>
      </c>
      <c r="E7082" s="19" t="s">
        <v>7228</v>
      </c>
      <c r="F7082" s="46">
        <f>INDEX(Δεδομένα!$P:$P,MATCH('2021'!E7082,Δεδομένα!$O:$O,0))</f>
        <v>238</v>
      </c>
      <c r="G7082" s="49" t="s">
        <v>7229</v>
      </c>
      <c r="H7082" s="51" t="str">
        <f>INDEX(Δεδομένα!B$1:B$51,MATCH('2021'!G7082,Δεδομένα!A$1:A$51,0))</f>
        <v>ΙΟΝΙΩΝ ΝΗΣΩΝ</v>
      </c>
      <c r="I7082" s="53">
        <f>INDEX(Δεδομένα!E$1:E$13,MATCH('2021'!H7082,Δεδομένα!D$1:D$13,0))</f>
        <v>13</v>
      </c>
      <c r="J7082" s="4">
        <v>44356</v>
      </c>
      <c r="K7082" s="3" t="s">
        <v>1889</v>
      </c>
      <c r="L7082" s="17" t="str">
        <f t="shared" si="584"/>
        <v>09/06/2021 15:34</v>
      </c>
      <c r="M7082" s="4">
        <v>44356</v>
      </c>
      <c r="N7082" s="3" t="s">
        <v>852</v>
      </c>
      <c r="O7082" s="17" t="str">
        <f t="shared" si="585"/>
        <v>09/06/2021 16:54</v>
      </c>
      <c r="P7082" s="24">
        <f t="shared" si="586"/>
        <v>5.5555555562023073E-2</v>
      </c>
      <c r="Q7082" s="28">
        <v>0</v>
      </c>
      <c r="R7082" s="27">
        <f t="shared" si="587"/>
        <v>80.000000009313226</v>
      </c>
      <c r="S7082" s="3" t="s">
        <v>4</v>
      </c>
      <c r="T7082" s="3" t="s">
        <v>7230</v>
      </c>
      <c r="U7082" s="3" t="s">
        <v>4</v>
      </c>
      <c r="V7082" s="3" t="s">
        <v>7244</v>
      </c>
      <c r="W7082" s="5">
        <v>0</v>
      </c>
      <c r="X7082" s="5">
        <v>0</v>
      </c>
      <c r="Y7082" s="5">
        <v>0</v>
      </c>
      <c r="Z7082" s="5">
        <v>1</v>
      </c>
      <c r="AA7082" s="5">
        <v>0</v>
      </c>
      <c r="AB7082" s="5">
        <v>0</v>
      </c>
      <c r="AC7082" s="5">
        <v>0</v>
      </c>
      <c r="AD7082" s="5">
        <v>0</v>
      </c>
      <c r="AE7082" s="2">
        <v>5</v>
      </c>
      <c r="AF7082" s="2">
        <v>0</v>
      </c>
      <c r="AG7082" s="2">
        <v>0</v>
      </c>
      <c r="AH7082" s="2">
        <v>0</v>
      </c>
      <c r="AI7082" s="2">
        <v>0</v>
      </c>
      <c r="AJ7082" s="2">
        <v>2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 t="s">
        <v>4</v>
      </c>
      <c r="AT7082" s="2" t="s">
        <v>4</v>
      </c>
    </row>
    <row r="7083" spans="1:46" x14ac:dyDescent="0.2">
      <c r="A7083" s="2">
        <v>1670587</v>
      </c>
      <c r="B7083" s="2">
        <v>862253</v>
      </c>
      <c r="C7083" s="6">
        <v>20.828462786784499</v>
      </c>
      <c r="D7083" s="6">
        <v>37.773795948129603</v>
      </c>
      <c r="E7083" s="19" t="s">
        <v>7228</v>
      </c>
      <c r="F7083" s="46">
        <f>INDEX(Δεδομένα!$P:$P,MATCH('2021'!E7083,Δεδομένα!$O:$O,0))</f>
        <v>238</v>
      </c>
      <c r="G7083" s="49" t="s">
        <v>7229</v>
      </c>
      <c r="H7083" s="51" t="str">
        <f>INDEX(Δεδομένα!B$1:B$51,MATCH('2021'!G7083,Δεδομένα!A$1:A$51,0))</f>
        <v>ΙΟΝΙΩΝ ΝΗΣΩΝ</v>
      </c>
      <c r="I7083" s="53">
        <f>INDEX(Δεδομένα!E$1:E$13,MATCH('2021'!H7083,Δεδομένα!D$1:D$13,0))</f>
        <v>13</v>
      </c>
      <c r="J7083" s="4">
        <v>44363</v>
      </c>
      <c r="K7083" s="3" t="s">
        <v>48</v>
      </c>
      <c r="L7083" s="17" t="str">
        <f t="shared" si="584"/>
        <v>16/06/2021 15:22</v>
      </c>
      <c r="M7083" s="4">
        <v>44363</v>
      </c>
      <c r="N7083" s="3" t="s">
        <v>490</v>
      </c>
      <c r="O7083" s="17" t="str">
        <f t="shared" si="585"/>
        <v>16/06/2021 16:00</v>
      </c>
      <c r="P7083" s="24">
        <f t="shared" si="586"/>
        <v>2.6388888887595385E-2</v>
      </c>
      <c r="Q7083" s="28">
        <v>0</v>
      </c>
      <c r="R7083" s="27">
        <f t="shared" si="587"/>
        <v>37.999999998137355</v>
      </c>
      <c r="S7083" s="3" t="s">
        <v>4</v>
      </c>
      <c r="T7083" s="3" t="s">
        <v>7230</v>
      </c>
      <c r="U7083" s="3" t="s">
        <v>4</v>
      </c>
      <c r="V7083" s="3" t="s">
        <v>7245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0.2</v>
      </c>
      <c r="AC7083" s="5">
        <v>0</v>
      </c>
      <c r="AD7083" s="5">
        <v>0</v>
      </c>
      <c r="AE7083" s="2">
        <v>4</v>
      </c>
      <c r="AF7083" s="2">
        <v>0</v>
      </c>
      <c r="AG7083" s="2">
        <v>0</v>
      </c>
      <c r="AH7083" s="2">
        <v>0</v>
      </c>
      <c r="AI7083" s="2">
        <v>0</v>
      </c>
      <c r="AJ7083" s="2">
        <v>2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 t="s">
        <v>4</v>
      </c>
      <c r="AT7083" s="2" t="s">
        <v>4</v>
      </c>
    </row>
    <row r="7084" spans="1:46" x14ac:dyDescent="0.2">
      <c r="A7084" s="2">
        <v>1675278</v>
      </c>
      <c r="B7084" s="2">
        <v>866940</v>
      </c>
      <c r="C7084" s="6">
        <v>20.7894992607064</v>
      </c>
      <c r="D7084" s="6">
        <v>37.790313664899799</v>
      </c>
      <c r="E7084" s="19" t="s">
        <v>7228</v>
      </c>
      <c r="F7084" s="46">
        <f>INDEX(Δεδομένα!$P:$P,MATCH('2021'!E7084,Δεδομένα!$O:$O,0))</f>
        <v>238</v>
      </c>
      <c r="G7084" s="49" t="s">
        <v>7229</v>
      </c>
      <c r="H7084" s="51" t="str">
        <f>INDEX(Δεδομένα!B$1:B$51,MATCH('2021'!G7084,Δεδομένα!A$1:A$51,0))</f>
        <v>ΙΟΝΙΩΝ ΝΗΣΩΝ</v>
      </c>
      <c r="I7084" s="53">
        <f>INDEX(Δεδομένα!E$1:E$13,MATCH('2021'!H7084,Δεδομένα!D$1:D$13,0))</f>
        <v>13</v>
      </c>
      <c r="J7084" s="4">
        <v>44378</v>
      </c>
      <c r="K7084" s="3" t="s">
        <v>1436</v>
      </c>
      <c r="L7084" s="17" t="str">
        <f t="shared" si="584"/>
        <v>01/07/2021 17:14</v>
      </c>
      <c r="M7084" s="4">
        <v>44378</v>
      </c>
      <c r="N7084" s="3" t="s">
        <v>105</v>
      </c>
      <c r="O7084" s="17" t="str">
        <f t="shared" si="585"/>
        <v>01/07/2021 18:43</v>
      </c>
      <c r="P7084" s="24">
        <f t="shared" si="586"/>
        <v>6.1805555560567882E-2</v>
      </c>
      <c r="Q7084" s="28">
        <v>0</v>
      </c>
      <c r="R7084" s="27">
        <f t="shared" si="587"/>
        <v>89.00000000721775</v>
      </c>
      <c r="S7084" s="3" t="s">
        <v>4</v>
      </c>
      <c r="T7084" s="3" t="s">
        <v>7230</v>
      </c>
      <c r="U7084" s="3" t="s">
        <v>4</v>
      </c>
      <c r="V7084" s="3" t="s">
        <v>7246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1</v>
      </c>
      <c r="AC7084" s="5">
        <v>0</v>
      </c>
      <c r="AD7084" s="5">
        <v>0</v>
      </c>
      <c r="AE7084" s="2">
        <v>8</v>
      </c>
      <c r="AF7084" s="2">
        <v>0</v>
      </c>
      <c r="AG7084" s="2">
        <v>0</v>
      </c>
      <c r="AH7084" s="2">
        <v>0</v>
      </c>
      <c r="AI7084" s="2">
        <v>0</v>
      </c>
      <c r="AJ7084" s="2">
        <v>3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</row>
    <row r="7085" spans="1:46" x14ac:dyDescent="0.2">
      <c r="A7085" s="2">
        <v>1675298</v>
      </c>
      <c r="B7085" s="2">
        <v>868125</v>
      </c>
      <c r="C7085" s="6">
        <v>20.9278473181047</v>
      </c>
      <c r="D7085" s="6">
        <v>37.740483353624498</v>
      </c>
      <c r="E7085" s="19" t="s">
        <v>7228</v>
      </c>
      <c r="F7085" s="46">
        <f>INDEX(Δεδομένα!$P:$P,MATCH('2021'!E7085,Δεδομένα!$O:$O,0))</f>
        <v>238</v>
      </c>
      <c r="G7085" s="49" t="s">
        <v>7229</v>
      </c>
      <c r="H7085" s="51" t="str">
        <f>INDEX(Δεδομένα!B$1:B$51,MATCH('2021'!G7085,Δεδομένα!A$1:A$51,0))</f>
        <v>ΙΟΝΙΩΝ ΝΗΣΩΝ</v>
      </c>
      <c r="I7085" s="53">
        <f>INDEX(Δεδομένα!E$1:E$13,MATCH('2021'!H7085,Δεδομένα!D$1:D$13,0))</f>
        <v>13</v>
      </c>
      <c r="J7085" s="4">
        <v>44381</v>
      </c>
      <c r="K7085" s="3" t="s">
        <v>1376</v>
      </c>
      <c r="L7085" s="17" t="str">
        <f t="shared" si="584"/>
        <v>04/07/2021 23:34</v>
      </c>
      <c r="M7085" s="4">
        <v>44382</v>
      </c>
      <c r="N7085" s="3" t="s">
        <v>497</v>
      </c>
      <c r="O7085" s="17" t="str">
        <f t="shared" si="585"/>
        <v>05/07/2021 21:00</v>
      </c>
      <c r="P7085" s="24">
        <f t="shared" si="586"/>
        <v>0.89305555555620231</v>
      </c>
      <c r="Q7085" s="28">
        <v>0</v>
      </c>
      <c r="R7085" s="27">
        <f t="shared" si="587"/>
        <v>1286.0000000009313</v>
      </c>
      <c r="S7085" s="3" t="s">
        <v>4</v>
      </c>
      <c r="T7085" s="3" t="s">
        <v>7230</v>
      </c>
      <c r="U7085" s="3" t="s">
        <v>4</v>
      </c>
      <c r="V7085" s="3" t="s">
        <v>7247</v>
      </c>
      <c r="W7085" s="5">
        <v>0</v>
      </c>
      <c r="X7085" s="5">
        <v>15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2">
        <v>22</v>
      </c>
      <c r="AF7085" s="2">
        <v>0</v>
      </c>
      <c r="AG7085" s="2">
        <v>0</v>
      </c>
      <c r="AH7085" s="2">
        <v>0</v>
      </c>
      <c r="AI7085" s="2">
        <v>2</v>
      </c>
      <c r="AJ7085" s="2">
        <v>10</v>
      </c>
      <c r="AK7085" s="2">
        <v>0</v>
      </c>
      <c r="AL7085" s="2">
        <v>2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  <c r="AT7085" s="2">
        <v>0</v>
      </c>
    </row>
    <row r="7086" spans="1:46" x14ac:dyDescent="0.2">
      <c r="A7086" s="2">
        <v>1679207</v>
      </c>
      <c r="B7086" s="2">
        <v>871402</v>
      </c>
      <c r="C7086" s="6">
        <v>20.876880177115702</v>
      </c>
      <c r="D7086" s="6">
        <v>37.769697513156302</v>
      </c>
      <c r="E7086" s="19" t="s">
        <v>7228</v>
      </c>
      <c r="F7086" s="46">
        <f>INDEX(Δεδομένα!$P:$P,MATCH('2021'!E7086,Δεδομένα!$O:$O,0))</f>
        <v>238</v>
      </c>
      <c r="G7086" s="49" t="s">
        <v>7229</v>
      </c>
      <c r="H7086" s="51" t="str">
        <f>INDEX(Δεδομένα!B$1:B$51,MATCH('2021'!G7086,Δεδομένα!A$1:A$51,0))</f>
        <v>ΙΟΝΙΩΝ ΝΗΣΩΝ</v>
      </c>
      <c r="I7086" s="53">
        <f>INDEX(Δεδομένα!E$1:E$13,MATCH('2021'!H7086,Δεδομένα!D$1:D$13,0))</f>
        <v>13</v>
      </c>
      <c r="J7086" s="4">
        <v>44392</v>
      </c>
      <c r="K7086" s="3" t="s">
        <v>591</v>
      </c>
      <c r="L7086" s="17" t="str">
        <f t="shared" si="584"/>
        <v>15/07/2021 16:19</v>
      </c>
      <c r="M7086" s="4">
        <v>44392</v>
      </c>
      <c r="N7086" s="3" t="s">
        <v>421</v>
      </c>
      <c r="O7086" s="17" t="str">
        <f t="shared" si="585"/>
        <v>15/07/2021 18:37</v>
      </c>
      <c r="P7086" s="24">
        <f t="shared" si="586"/>
        <v>9.5833333332848269E-2</v>
      </c>
      <c r="Q7086" s="28">
        <v>0</v>
      </c>
      <c r="R7086" s="27">
        <f t="shared" si="587"/>
        <v>137.99999999930151</v>
      </c>
      <c r="S7086" s="3" t="s">
        <v>4</v>
      </c>
      <c r="T7086" s="3" t="s">
        <v>7230</v>
      </c>
      <c r="U7086" s="3" t="s">
        <v>4</v>
      </c>
      <c r="V7086" s="3" t="s">
        <v>7248</v>
      </c>
      <c r="W7086" s="5">
        <v>0</v>
      </c>
      <c r="X7086" s="5">
        <v>0</v>
      </c>
      <c r="Y7086" s="5">
        <v>0</v>
      </c>
      <c r="Z7086" s="5">
        <v>0</v>
      </c>
      <c r="AA7086" s="5">
        <v>0.5</v>
      </c>
      <c r="AB7086" s="5">
        <v>1.5</v>
      </c>
      <c r="AC7086" s="5">
        <v>0</v>
      </c>
      <c r="AD7086" s="5">
        <v>0</v>
      </c>
      <c r="AE7086" s="2">
        <v>12</v>
      </c>
      <c r="AF7086" s="2">
        <v>0</v>
      </c>
      <c r="AG7086" s="2">
        <v>0</v>
      </c>
      <c r="AH7086" s="2">
        <v>0</v>
      </c>
      <c r="AI7086" s="2">
        <v>0</v>
      </c>
      <c r="AJ7086" s="2">
        <v>6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</row>
    <row r="7087" spans="1:46" x14ac:dyDescent="0.2">
      <c r="A7087" s="2">
        <v>1679536</v>
      </c>
      <c r="B7087" s="2">
        <v>872202</v>
      </c>
      <c r="C7087" s="6">
        <v>20.932924968337101</v>
      </c>
      <c r="D7087" s="6">
        <v>37.757253705418599</v>
      </c>
      <c r="E7087" s="19" t="s">
        <v>7228</v>
      </c>
      <c r="F7087" s="46">
        <f>INDEX(Δεδομένα!$P:$P,MATCH('2021'!E7087,Δεδομένα!$O:$O,0))</f>
        <v>238</v>
      </c>
      <c r="G7087" s="49" t="s">
        <v>7229</v>
      </c>
      <c r="H7087" s="51" t="str">
        <f>INDEX(Δεδομένα!B$1:B$51,MATCH('2021'!G7087,Δεδομένα!A$1:A$51,0))</f>
        <v>ΙΟΝΙΩΝ ΝΗΣΩΝ</v>
      </c>
      <c r="I7087" s="53">
        <f>INDEX(Δεδομένα!E$1:E$13,MATCH('2021'!H7087,Δεδομένα!D$1:D$13,0))</f>
        <v>13</v>
      </c>
      <c r="J7087" s="4">
        <v>44395</v>
      </c>
      <c r="K7087" s="3" t="s">
        <v>284</v>
      </c>
      <c r="L7087" s="17" t="str">
        <f t="shared" si="584"/>
        <v>18/07/2021 00:01</v>
      </c>
      <c r="M7087" s="4">
        <v>44395</v>
      </c>
      <c r="N7087" s="3" t="s">
        <v>7249</v>
      </c>
      <c r="O7087" s="17" t="str">
        <f t="shared" si="585"/>
        <v>18/07/2021 05:26</v>
      </c>
      <c r="P7087" s="24">
        <f t="shared" si="586"/>
        <v>0.22569444444525288</v>
      </c>
      <c r="Q7087" s="28">
        <v>0</v>
      </c>
      <c r="R7087" s="27">
        <f t="shared" si="587"/>
        <v>325.00000000116415</v>
      </c>
      <c r="S7087" s="3" t="s">
        <v>4</v>
      </c>
      <c r="T7087" s="3" t="s">
        <v>7230</v>
      </c>
      <c r="U7087" s="3" t="s">
        <v>4</v>
      </c>
      <c r="V7087" s="3" t="s">
        <v>7247</v>
      </c>
      <c r="W7087" s="5">
        <v>0</v>
      </c>
      <c r="X7087" s="5">
        <v>0.2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2">
        <v>8</v>
      </c>
      <c r="AF7087" s="2">
        <v>0</v>
      </c>
      <c r="AG7087" s="2">
        <v>0</v>
      </c>
      <c r="AH7087" s="2">
        <v>0</v>
      </c>
      <c r="AI7087" s="2">
        <v>0</v>
      </c>
      <c r="AJ7087" s="2">
        <v>4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  <c r="AT7087" s="2">
        <v>0</v>
      </c>
    </row>
    <row r="7088" spans="1:46" x14ac:dyDescent="0.2">
      <c r="A7088" s="2">
        <v>1688739</v>
      </c>
      <c r="B7088" s="2">
        <v>877405</v>
      </c>
      <c r="C7088" s="6">
        <v>20.829928321602701</v>
      </c>
      <c r="D7088" s="6">
        <v>37.731148276139102</v>
      </c>
      <c r="E7088" s="19" t="s">
        <v>7228</v>
      </c>
      <c r="F7088" s="46">
        <f>INDEX(Δεδομένα!$P:$P,MATCH('2021'!E7088,Δεδομένα!$O:$O,0))</f>
        <v>238</v>
      </c>
      <c r="G7088" s="49" t="s">
        <v>7229</v>
      </c>
      <c r="H7088" s="51" t="str">
        <f>INDEX(Δεδομένα!B$1:B$51,MATCH('2021'!G7088,Δεδομένα!A$1:A$51,0))</f>
        <v>ΙΟΝΙΩΝ ΝΗΣΩΝ</v>
      </c>
      <c r="I7088" s="53">
        <f>INDEX(Δεδομένα!E$1:E$13,MATCH('2021'!H7088,Δεδομένα!D$1:D$13,0))</f>
        <v>13</v>
      </c>
      <c r="J7088" s="4">
        <v>44411</v>
      </c>
      <c r="K7088" s="3" t="s">
        <v>486</v>
      </c>
      <c r="L7088" s="17" t="str">
        <f t="shared" si="584"/>
        <v>03/08/2021 13:45</v>
      </c>
      <c r="M7088" s="4">
        <v>44411</v>
      </c>
      <c r="N7088" s="3" t="s">
        <v>461</v>
      </c>
      <c r="O7088" s="17" t="str">
        <f t="shared" si="585"/>
        <v>03/08/2021 17:00</v>
      </c>
      <c r="P7088" s="24">
        <f t="shared" si="586"/>
        <v>0.13541666667151731</v>
      </c>
      <c r="Q7088" s="28">
        <v>0</v>
      </c>
      <c r="R7088" s="27">
        <f t="shared" si="587"/>
        <v>195.00000000698492</v>
      </c>
      <c r="S7088" s="3" t="s">
        <v>4</v>
      </c>
      <c r="T7088" s="3" t="s">
        <v>7230</v>
      </c>
      <c r="U7088" s="3" t="s">
        <v>4042</v>
      </c>
      <c r="V7088" s="3" t="s">
        <v>7250</v>
      </c>
      <c r="W7088" s="5">
        <v>0</v>
      </c>
      <c r="X7088" s="5">
        <v>2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 s="2">
        <v>11</v>
      </c>
      <c r="AF7088" s="2">
        <v>0</v>
      </c>
      <c r="AG7088" s="2">
        <v>0</v>
      </c>
      <c r="AH7088" s="2">
        <v>0</v>
      </c>
      <c r="AI7088" s="2">
        <v>0</v>
      </c>
      <c r="AJ7088" s="2">
        <v>6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</row>
    <row r="7089" spans="1:46" x14ac:dyDescent="0.2">
      <c r="A7089" s="2">
        <v>1688752</v>
      </c>
      <c r="B7089" s="2">
        <v>879087</v>
      </c>
      <c r="C7089" s="6">
        <v>20.802994309425301</v>
      </c>
      <c r="D7089" s="6">
        <v>37.809743514580099</v>
      </c>
      <c r="E7089" s="19" t="s">
        <v>7228</v>
      </c>
      <c r="F7089" s="46">
        <f>INDEX(Δεδομένα!$P:$P,MATCH('2021'!E7089,Δεδομένα!$O:$O,0))</f>
        <v>238</v>
      </c>
      <c r="G7089" s="49" t="s">
        <v>7229</v>
      </c>
      <c r="H7089" s="51" t="str">
        <f>INDEX(Δεδομένα!B$1:B$51,MATCH('2021'!G7089,Δεδομένα!A$1:A$51,0))</f>
        <v>ΙΟΝΙΩΝ ΝΗΣΩΝ</v>
      </c>
      <c r="I7089" s="53">
        <f>INDEX(Δεδομένα!E$1:E$13,MATCH('2021'!H7089,Δεδομένα!D$1:D$13,0))</f>
        <v>13</v>
      </c>
      <c r="J7089" s="4">
        <v>44414</v>
      </c>
      <c r="K7089" s="3" t="s">
        <v>1332</v>
      </c>
      <c r="L7089" s="17" t="str">
        <f t="shared" si="584"/>
        <v>06/08/2021 01:20</v>
      </c>
      <c r="M7089" s="4">
        <v>44414</v>
      </c>
      <c r="N7089" s="3" t="s">
        <v>3171</v>
      </c>
      <c r="O7089" s="17" t="str">
        <f t="shared" si="585"/>
        <v>06/08/2021 02:48</v>
      </c>
      <c r="P7089" s="24">
        <f t="shared" si="586"/>
        <v>6.1111111113859806E-2</v>
      </c>
      <c r="Q7089" s="28">
        <v>0</v>
      </c>
      <c r="R7089" s="27">
        <f t="shared" si="587"/>
        <v>88.000000003958121</v>
      </c>
      <c r="S7089" s="3" t="s">
        <v>4</v>
      </c>
      <c r="T7089" s="3" t="s">
        <v>7230</v>
      </c>
      <c r="U7089" s="3" t="s">
        <v>4</v>
      </c>
      <c r="V7089" s="3" t="s">
        <v>7031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2</v>
      </c>
      <c r="AC7089" s="5">
        <v>0</v>
      </c>
      <c r="AD7089" s="5">
        <v>0</v>
      </c>
      <c r="AE7089" s="2">
        <v>8</v>
      </c>
      <c r="AF7089" s="2">
        <v>0</v>
      </c>
      <c r="AG7089" s="2">
        <v>0</v>
      </c>
      <c r="AH7089" s="2">
        <v>0</v>
      </c>
      <c r="AI7089" s="2">
        <v>0</v>
      </c>
      <c r="AJ7089" s="2">
        <v>4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  <c r="AT7089" s="2">
        <v>0</v>
      </c>
    </row>
    <row r="7090" spans="1:46" x14ac:dyDescent="0.2">
      <c r="A7090" s="2">
        <v>1692021</v>
      </c>
      <c r="B7090" s="2">
        <v>880790</v>
      </c>
      <c r="C7090" s="6">
        <v>20.8072382152315</v>
      </c>
      <c r="D7090" s="6">
        <v>37.749932469938798</v>
      </c>
      <c r="E7090" s="19" t="s">
        <v>7228</v>
      </c>
      <c r="F7090" s="46">
        <f>INDEX(Δεδομένα!$P:$P,MATCH('2021'!E7090,Δεδομένα!$O:$O,0))</f>
        <v>238</v>
      </c>
      <c r="G7090" s="49" t="s">
        <v>7229</v>
      </c>
      <c r="H7090" s="51" t="str">
        <f>INDEX(Δεδομένα!B$1:B$51,MATCH('2021'!G7090,Δεδομένα!A$1:A$51,0))</f>
        <v>ΙΟΝΙΩΝ ΝΗΣΩΝ</v>
      </c>
      <c r="I7090" s="53">
        <f>INDEX(Δεδομένα!E$1:E$13,MATCH('2021'!H7090,Δεδομένα!D$1:D$13,0))</f>
        <v>13</v>
      </c>
      <c r="J7090" s="4">
        <v>44416</v>
      </c>
      <c r="K7090" s="3" t="s">
        <v>287</v>
      </c>
      <c r="L7090" s="17" t="str">
        <f t="shared" si="584"/>
        <v>08/08/2021 17:06</v>
      </c>
      <c r="M7090" s="4">
        <v>44419</v>
      </c>
      <c r="N7090" s="3" t="s">
        <v>281</v>
      </c>
      <c r="O7090" s="17" t="str">
        <f t="shared" si="585"/>
        <v>11/08/2021 19:18</v>
      </c>
      <c r="P7090" s="29">
        <f t="shared" si="586"/>
        <v>3.0916666666671517</v>
      </c>
      <c r="Q7090" s="30">
        <f>3*24</f>
        <v>72</v>
      </c>
      <c r="R7090" s="27">
        <f t="shared" si="587"/>
        <v>4452.0000000006985</v>
      </c>
      <c r="S7090" s="3" t="s">
        <v>4</v>
      </c>
      <c r="T7090" s="3" t="s">
        <v>7230</v>
      </c>
      <c r="U7090" s="3" t="s">
        <v>4</v>
      </c>
      <c r="V7090" s="3" t="s">
        <v>7251</v>
      </c>
      <c r="W7090" s="5">
        <v>0</v>
      </c>
      <c r="X7090" s="5">
        <v>12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2">
        <v>20</v>
      </c>
      <c r="AF7090" s="2">
        <v>0</v>
      </c>
      <c r="AG7090" s="2">
        <v>5</v>
      </c>
      <c r="AH7090" s="2">
        <v>0</v>
      </c>
      <c r="AI7090" s="2">
        <v>0</v>
      </c>
      <c r="AJ7090" s="2">
        <v>10</v>
      </c>
      <c r="AK7090" s="2">
        <v>0</v>
      </c>
      <c r="AL7090" s="2">
        <v>3</v>
      </c>
      <c r="AM7090" s="2">
        <v>0</v>
      </c>
      <c r="AN7090" s="2">
        <v>0</v>
      </c>
      <c r="AO7090" s="2">
        <v>0</v>
      </c>
      <c r="AP7090" s="2">
        <v>2</v>
      </c>
      <c r="AQ7090" s="2">
        <v>2</v>
      </c>
      <c r="AR7090" s="2">
        <v>0</v>
      </c>
      <c r="AS7090" s="2">
        <v>0</v>
      </c>
      <c r="AT7090" s="2">
        <v>0</v>
      </c>
    </row>
    <row r="7091" spans="1:46" x14ac:dyDescent="0.2">
      <c r="A7091" s="2">
        <v>1688763</v>
      </c>
      <c r="B7091" s="2">
        <v>880805</v>
      </c>
      <c r="C7091" s="6">
        <v>20.814119545939601</v>
      </c>
      <c r="D7091" s="6">
        <v>37.7191686888779</v>
      </c>
      <c r="E7091" s="19" t="s">
        <v>7228</v>
      </c>
      <c r="F7091" s="46">
        <f>INDEX(Δεδομένα!$P:$P,MATCH('2021'!E7091,Δεδομένα!$O:$O,0))</f>
        <v>238</v>
      </c>
      <c r="G7091" s="49" t="s">
        <v>7229</v>
      </c>
      <c r="H7091" s="51" t="str">
        <f>INDEX(Δεδομένα!B$1:B$51,MATCH('2021'!G7091,Δεδομένα!A$1:A$51,0))</f>
        <v>ΙΟΝΙΩΝ ΝΗΣΩΝ</v>
      </c>
      <c r="I7091" s="53">
        <f>INDEX(Δεδομένα!E$1:E$13,MATCH('2021'!H7091,Δεδομένα!D$1:D$13,0))</f>
        <v>13</v>
      </c>
      <c r="J7091" s="4">
        <v>44416</v>
      </c>
      <c r="K7091" s="3" t="s">
        <v>483</v>
      </c>
      <c r="L7091" s="17" t="str">
        <f t="shared" si="584"/>
        <v>08/08/2021 18:10</v>
      </c>
      <c r="M7091" s="4">
        <v>44416</v>
      </c>
      <c r="N7091" s="3" t="s">
        <v>367</v>
      </c>
      <c r="O7091" s="17" t="str">
        <f t="shared" si="585"/>
        <v>08/08/2021 18:59</v>
      </c>
      <c r="P7091" s="24">
        <f t="shared" si="586"/>
        <v>3.4027777779556345E-2</v>
      </c>
      <c r="Q7091" s="28">
        <v>0</v>
      </c>
      <c r="R7091" s="27">
        <f t="shared" si="587"/>
        <v>49.000000002561137</v>
      </c>
      <c r="S7091" s="3" t="s">
        <v>4</v>
      </c>
      <c r="T7091" s="3" t="s">
        <v>7230</v>
      </c>
      <c r="U7091" s="3" t="s">
        <v>4</v>
      </c>
      <c r="V7091" s="3" t="s">
        <v>7252</v>
      </c>
      <c r="W7091" s="5">
        <v>0</v>
      </c>
      <c r="X7091" s="5">
        <v>2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2">
        <v>12</v>
      </c>
      <c r="AF7091" s="2">
        <v>0</v>
      </c>
      <c r="AG7091" s="2">
        <v>0</v>
      </c>
      <c r="AH7091" s="2">
        <v>0</v>
      </c>
      <c r="AI7091" s="2">
        <v>0</v>
      </c>
      <c r="AJ7091" s="2">
        <v>6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</row>
    <row r="7092" spans="1:46" x14ac:dyDescent="0.2">
      <c r="A7092" s="2">
        <v>1688307</v>
      </c>
      <c r="B7092" s="2">
        <v>880819</v>
      </c>
      <c r="C7092" s="6">
        <v>20.7866881133133</v>
      </c>
      <c r="D7092" s="6">
        <v>37.7441559951694</v>
      </c>
      <c r="E7092" s="19" t="s">
        <v>7228</v>
      </c>
      <c r="F7092" s="46">
        <f>INDEX(Δεδομένα!$P:$P,MATCH('2021'!E7092,Δεδομένα!$O:$O,0))</f>
        <v>238</v>
      </c>
      <c r="G7092" s="49" t="s">
        <v>7229</v>
      </c>
      <c r="H7092" s="51" t="str">
        <f>INDEX(Δεδομένα!B$1:B$51,MATCH('2021'!G7092,Δεδομένα!A$1:A$51,0))</f>
        <v>ΙΟΝΙΩΝ ΝΗΣΩΝ</v>
      </c>
      <c r="I7092" s="53">
        <f>INDEX(Δεδομένα!E$1:E$13,MATCH('2021'!H7092,Δεδομένα!D$1:D$13,0))</f>
        <v>13</v>
      </c>
      <c r="J7092" s="4">
        <v>44416</v>
      </c>
      <c r="K7092" s="3" t="s">
        <v>193</v>
      </c>
      <c r="L7092" s="17" t="str">
        <f t="shared" si="584"/>
        <v>08/08/2021 18:53</v>
      </c>
      <c r="M7092" s="4">
        <v>44419</v>
      </c>
      <c r="N7092" s="3" t="s">
        <v>1041</v>
      </c>
      <c r="O7092" s="17" t="str">
        <f t="shared" si="585"/>
        <v>11/08/2021 19:17</v>
      </c>
      <c r="P7092" s="29">
        <f t="shared" si="586"/>
        <v>3.0166666666627862</v>
      </c>
      <c r="Q7092" s="30">
        <f>3*24</f>
        <v>72</v>
      </c>
      <c r="R7092" s="27">
        <f t="shared" si="587"/>
        <v>4343.9999999944121</v>
      </c>
      <c r="S7092" s="3" t="s">
        <v>4</v>
      </c>
      <c r="T7092" s="3" t="s">
        <v>7230</v>
      </c>
      <c r="U7092" s="3" t="s">
        <v>4</v>
      </c>
      <c r="V7092" s="3" t="s">
        <v>7253</v>
      </c>
      <c r="W7092" s="5">
        <v>0</v>
      </c>
      <c r="X7092" s="5">
        <v>7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2">
        <v>8</v>
      </c>
      <c r="AF7092" s="2">
        <v>0</v>
      </c>
      <c r="AG7092" s="2">
        <v>0</v>
      </c>
      <c r="AH7092" s="2">
        <v>0</v>
      </c>
      <c r="AI7092" s="2">
        <v>0</v>
      </c>
      <c r="AJ7092" s="2">
        <v>4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  <c r="AT7092" s="2">
        <v>0</v>
      </c>
    </row>
    <row r="7093" spans="1:46" x14ac:dyDescent="0.2">
      <c r="A7093" s="2">
        <v>1692031</v>
      </c>
      <c r="B7093" s="2">
        <v>884468</v>
      </c>
      <c r="C7093" s="6">
        <v>20.8880933179551</v>
      </c>
      <c r="D7093" s="6">
        <v>37.809640040925999</v>
      </c>
      <c r="E7093" s="19" t="s">
        <v>7228</v>
      </c>
      <c r="F7093" s="46">
        <f>INDEX(Δεδομένα!$P:$P,MATCH('2021'!E7093,Δεδομένα!$O:$O,0))</f>
        <v>238</v>
      </c>
      <c r="G7093" s="49" t="s">
        <v>7229</v>
      </c>
      <c r="H7093" s="51" t="str">
        <f>INDEX(Δεδομένα!B$1:B$51,MATCH('2021'!G7093,Δεδομένα!A$1:A$51,0))</f>
        <v>ΙΟΝΙΩΝ ΝΗΣΩΝ</v>
      </c>
      <c r="I7093" s="53">
        <f>INDEX(Δεδομένα!E$1:E$13,MATCH('2021'!H7093,Δεδομένα!D$1:D$13,0))</f>
        <v>13</v>
      </c>
      <c r="J7093" s="4">
        <v>44428</v>
      </c>
      <c r="K7093" s="3" t="s">
        <v>4749</v>
      </c>
      <c r="L7093" s="17" t="str">
        <f t="shared" si="584"/>
        <v>20/08/2021 03:32</v>
      </c>
      <c r="M7093" s="4">
        <v>44428</v>
      </c>
      <c r="N7093" s="3" t="s">
        <v>2421</v>
      </c>
      <c r="O7093" s="17" t="str">
        <f t="shared" si="585"/>
        <v>20/08/2021 07:15</v>
      </c>
      <c r="P7093" s="24">
        <f t="shared" si="586"/>
        <v>0.15486111111385981</v>
      </c>
      <c r="Q7093" s="28">
        <v>0</v>
      </c>
      <c r="R7093" s="27">
        <f t="shared" si="587"/>
        <v>223.00000000395812</v>
      </c>
      <c r="S7093" s="3" t="s">
        <v>4</v>
      </c>
      <c r="T7093" s="3" t="s">
        <v>7230</v>
      </c>
      <c r="U7093" s="3" t="s">
        <v>4</v>
      </c>
      <c r="V7093" s="3" t="s">
        <v>7254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0.01</v>
      </c>
      <c r="AC7093" s="5">
        <v>0</v>
      </c>
      <c r="AD7093" s="5">
        <v>0</v>
      </c>
      <c r="AE7093" s="2">
        <v>4</v>
      </c>
      <c r="AF7093" s="2">
        <v>0</v>
      </c>
      <c r="AG7093" s="2">
        <v>0</v>
      </c>
      <c r="AH7093" s="2">
        <v>0</v>
      </c>
      <c r="AI7093" s="2">
        <v>0</v>
      </c>
      <c r="AJ7093" s="2">
        <v>2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  <c r="AT7093" s="2">
        <v>0</v>
      </c>
    </row>
    <row r="7094" spans="1:46" x14ac:dyDescent="0.2">
      <c r="A7094" s="2">
        <v>1701292</v>
      </c>
      <c r="B7094" s="2">
        <v>884646</v>
      </c>
      <c r="C7094" s="6">
        <v>20.9611294644499</v>
      </c>
      <c r="D7094" s="6">
        <v>37.737370098644597</v>
      </c>
      <c r="E7094" s="19" t="s">
        <v>7228</v>
      </c>
      <c r="F7094" s="46">
        <f>INDEX(Δεδομένα!$P:$P,MATCH('2021'!E7094,Δεδομένα!$O:$O,0))</f>
        <v>238</v>
      </c>
      <c r="G7094" s="49" t="s">
        <v>7229</v>
      </c>
      <c r="H7094" s="51" t="str">
        <f>INDEX(Δεδομένα!B$1:B$51,MATCH('2021'!G7094,Δεδομένα!A$1:A$51,0))</f>
        <v>ΙΟΝΙΩΝ ΝΗΣΩΝ</v>
      </c>
      <c r="I7094" s="53">
        <f>INDEX(Δεδομένα!E$1:E$13,MATCH('2021'!H7094,Δεδομένα!D$1:D$13,0))</f>
        <v>13</v>
      </c>
      <c r="J7094" s="4">
        <v>44428</v>
      </c>
      <c r="K7094" s="3" t="s">
        <v>717</v>
      </c>
      <c r="L7094" s="17" t="str">
        <f t="shared" si="584"/>
        <v>20/08/2021 17:46</v>
      </c>
      <c r="M7094" s="4">
        <v>44429</v>
      </c>
      <c r="N7094" s="3" t="s">
        <v>202</v>
      </c>
      <c r="O7094" s="17" t="str">
        <f t="shared" si="585"/>
        <v>21/08/2021 16:33</v>
      </c>
      <c r="P7094" s="24">
        <f t="shared" si="586"/>
        <v>0.9493055555576575</v>
      </c>
      <c r="Q7094" s="28">
        <v>0</v>
      </c>
      <c r="R7094" s="27">
        <f t="shared" si="587"/>
        <v>1367.0000000030268</v>
      </c>
      <c r="S7094" s="3" t="s">
        <v>4</v>
      </c>
      <c r="T7094" s="3" t="s">
        <v>7230</v>
      </c>
      <c r="U7094" s="3" t="s">
        <v>4</v>
      </c>
      <c r="V7094" s="3" t="s">
        <v>7255</v>
      </c>
      <c r="W7094" s="5">
        <v>0</v>
      </c>
      <c r="X7094" s="5">
        <v>4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2">
        <v>16</v>
      </c>
      <c r="AF7094" s="2">
        <v>0</v>
      </c>
      <c r="AG7094" s="2">
        <v>0</v>
      </c>
      <c r="AH7094" s="2">
        <v>0</v>
      </c>
      <c r="AI7094" s="2">
        <v>2</v>
      </c>
      <c r="AJ7094" s="2">
        <v>7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</row>
    <row r="7095" spans="1:46" x14ac:dyDescent="0.2">
      <c r="A7095" s="2">
        <v>1692059</v>
      </c>
      <c r="B7095" s="2">
        <v>884901</v>
      </c>
      <c r="C7095" s="6">
        <v>20.914085760026399</v>
      </c>
      <c r="D7095" s="6">
        <v>37.765821515076901</v>
      </c>
      <c r="E7095" s="19" t="s">
        <v>7228</v>
      </c>
      <c r="F7095" s="46">
        <f>INDEX(Δεδομένα!$P:$P,MATCH('2021'!E7095,Δεδομένα!$O:$O,0))</f>
        <v>238</v>
      </c>
      <c r="G7095" s="49" t="s">
        <v>7229</v>
      </c>
      <c r="H7095" s="51" t="str">
        <f>INDEX(Δεδομένα!B$1:B$51,MATCH('2021'!G7095,Δεδομένα!A$1:A$51,0))</f>
        <v>ΙΟΝΙΩΝ ΝΗΣΩΝ</v>
      </c>
      <c r="I7095" s="53">
        <f>INDEX(Δεδομένα!E$1:E$13,MATCH('2021'!H7095,Δεδομένα!D$1:D$13,0))</f>
        <v>13</v>
      </c>
      <c r="J7095" s="4">
        <v>44429</v>
      </c>
      <c r="K7095" s="3" t="s">
        <v>661</v>
      </c>
      <c r="L7095" s="17" t="str">
        <f t="shared" si="584"/>
        <v>21/08/2021 16:32</v>
      </c>
      <c r="M7095" s="4">
        <v>44432</v>
      </c>
      <c r="N7095" s="3" t="s">
        <v>3409</v>
      </c>
      <c r="O7095" s="17" t="str">
        <f t="shared" si="585"/>
        <v>24/08/2021 18:11</v>
      </c>
      <c r="P7095" s="29">
        <f t="shared" si="586"/>
        <v>3.0687500000058208</v>
      </c>
      <c r="Q7095" s="30">
        <f>3*24</f>
        <v>72</v>
      </c>
      <c r="R7095" s="27">
        <f t="shared" si="587"/>
        <v>4419.0000000083819</v>
      </c>
      <c r="S7095" s="3" t="s">
        <v>4</v>
      </c>
      <c r="T7095" s="3" t="s">
        <v>7230</v>
      </c>
      <c r="U7095" s="3" t="s">
        <v>4</v>
      </c>
      <c r="V7095" s="3" t="s">
        <v>7247</v>
      </c>
      <c r="W7095" s="5">
        <v>0</v>
      </c>
      <c r="X7095" s="5">
        <v>25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2">
        <v>48</v>
      </c>
      <c r="AF7095" s="2">
        <v>0</v>
      </c>
      <c r="AG7095" s="2">
        <v>0</v>
      </c>
      <c r="AH7095" s="2">
        <v>0</v>
      </c>
      <c r="AI7095" s="2">
        <v>2</v>
      </c>
      <c r="AJ7095" s="2">
        <v>20</v>
      </c>
      <c r="AK7095" s="2">
        <v>0</v>
      </c>
      <c r="AL7095" s="2">
        <v>0</v>
      </c>
      <c r="AM7095" s="2">
        <v>1</v>
      </c>
      <c r="AN7095" s="2">
        <v>1</v>
      </c>
      <c r="AO7095" s="2">
        <v>0</v>
      </c>
      <c r="AP7095" s="2">
        <v>2</v>
      </c>
      <c r="AQ7095" s="2">
        <v>2</v>
      </c>
      <c r="AR7095" s="2">
        <v>0</v>
      </c>
      <c r="AS7095" s="2">
        <v>1</v>
      </c>
      <c r="AT7095" s="2">
        <v>2</v>
      </c>
    </row>
    <row r="7096" spans="1:46" x14ac:dyDescent="0.2">
      <c r="A7096" s="2">
        <v>1692064</v>
      </c>
      <c r="B7096" s="2">
        <v>885016</v>
      </c>
      <c r="C7096" s="6">
        <v>20.928058085947001</v>
      </c>
      <c r="D7096" s="6">
        <v>37.750262546168003</v>
      </c>
      <c r="E7096" s="19" t="s">
        <v>7228</v>
      </c>
      <c r="F7096" s="46">
        <f>INDEX(Δεδομένα!$P:$P,MATCH('2021'!E7096,Δεδομένα!$O:$O,0))</f>
        <v>238</v>
      </c>
      <c r="G7096" s="49" t="s">
        <v>7229</v>
      </c>
      <c r="H7096" s="51" t="str">
        <f>INDEX(Δεδομένα!B$1:B$51,MATCH('2021'!G7096,Δεδομένα!A$1:A$51,0))</f>
        <v>ΙΟΝΙΩΝ ΝΗΣΩΝ</v>
      </c>
      <c r="I7096" s="53">
        <f>INDEX(Δεδομένα!E$1:E$13,MATCH('2021'!H7096,Δεδομένα!D$1:D$13,0))</f>
        <v>13</v>
      </c>
      <c r="J7096" s="4">
        <v>44429</v>
      </c>
      <c r="K7096" s="3" t="s">
        <v>4210</v>
      </c>
      <c r="L7096" s="17" t="str">
        <f t="shared" si="584"/>
        <v>21/08/2021 23:53</v>
      </c>
      <c r="M7096" s="4">
        <v>44430</v>
      </c>
      <c r="N7096" s="3" t="s">
        <v>122</v>
      </c>
      <c r="O7096" s="17" t="str">
        <f t="shared" si="585"/>
        <v>22/08/2021 19:22</v>
      </c>
      <c r="P7096" s="24">
        <f t="shared" si="586"/>
        <v>0.81180555555329192</v>
      </c>
      <c r="Q7096" s="28">
        <v>0</v>
      </c>
      <c r="R7096" s="27">
        <f t="shared" si="587"/>
        <v>1168.9999999967404</v>
      </c>
      <c r="S7096" s="3" t="s">
        <v>4</v>
      </c>
      <c r="T7096" s="3" t="s">
        <v>7230</v>
      </c>
      <c r="U7096" s="3" t="s">
        <v>4</v>
      </c>
      <c r="V7096" s="3" t="s">
        <v>7247</v>
      </c>
      <c r="W7096" s="5">
        <v>0</v>
      </c>
      <c r="X7096" s="5">
        <v>2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2">
        <v>18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</row>
    <row r="7097" spans="1:46" x14ac:dyDescent="0.2">
      <c r="A7097" s="2">
        <v>1701226</v>
      </c>
      <c r="B7097" s="2">
        <v>884893</v>
      </c>
      <c r="C7097" s="6">
        <v>20.8862059122368</v>
      </c>
      <c r="D7097" s="6">
        <v>37.8084394155197</v>
      </c>
      <c r="E7097" s="19" t="s">
        <v>7228</v>
      </c>
      <c r="F7097" s="46">
        <f>INDEX(Δεδομένα!$P:$P,MATCH('2021'!E7097,Δεδομένα!$O:$O,0))</f>
        <v>238</v>
      </c>
      <c r="G7097" s="49" t="s">
        <v>7229</v>
      </c>
      <c r="H7097" s="51" t="str">
        <f>INDEX(Δεδομένα!B$1:B$51,MATCH('2021'!G7097,Δεδομένα!A$1:A$51,0))</f>
        <v>ΙΟΝΙΩΝ ΝΗΣΩΝ</v>
      </c>
      <c r="I7097" s="53">
        <f>INDEX(Δεδομένα!E$1:E$13,MATCH('2021'!H7097,Δεδομένα!D$1:D$13,0))</f>
        <v>13</v>
      </c>
      <c r="J7097" s="4">
        <v>44429</v>
      </c>
      <c r="K7097" s="3" t="s">
        <v>490</v>
      </c>
      <c r="L7097" s="17" t="str">
        <f t="shared" si="584"/>
        <v>21/08/2021 16:00</v>
      </c>
      <c r="M7097" s="4">
        <v>44429</v>
      </c>
      <c r="N7097" s="3" t="s">
        <v>679</v>
      </c>
      <c r="O7097" s="17" t="str">
        <f t="shared" si="585"/>
        <v>21/08/2021 18:24</v>
      </c>
      <c r="P7097" s="24">
        <f t="shared" si="586"/>
        <v>0.10000000000582077</v>
      </c>
      <c r="Q7097" s="28">
        <v>0</v>
      </c>
      <c r="R7097" s="27">
        <f t="shared" si="587"/>
        <v>144.0000000083819</v>
      </c>
      <c r="S7097" s="3" t="s">
        <v>4</v>
      </c>
      <c r="T7097" s="3" t="s">
        <v>7230</v>
      </c>
      <c r="U7097" s="3" t="s">
        <v>4</v>
      </c>
      <c r="V7097" s="3" t="s">
        <v>7254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0.01</v>
      </c>
      <c r="AC7097" s="5">
        <v>0</v>
      </c>
      <c r="AD7097" s="5">
        <v>0</v>
      </c>
      <c r="AE7097" s="2">
        <v>4</v>
      </c>
      <c r="AF7097" s="2">
        <v>0</v>
      </c>
      <c r="AG7097" s="2">
        <v>0</v>
      </c>
      <c r="AH7097" s="2">
        <v>0</v>
      </c>
      <c r="AI7097" s="2">
        <v>0</v>
      </c>
      <c r="AJ7097" s="2">
        <v>2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0</v>
      </c>
    </row>
    <row r="7098" spans="1:46" x14ac:dyDescent="0.2">
      <c r="A7098" s="2">
        <v>1691963</v>
      </c>
      <c r="B7098" s="2">
        <v>887036</v>
      </c>
      <c r="C7098" s="6">
        <v>20.858083766732999</v>
      </c>
      <c r="D7098" s="6">
        <v>37.725631982307704</v>
      </c>
      <c r="E7098" s="19" t="s">
        <v>7228</v>
      </c>
      <c r="F7098" s="46">
        <f>INDEX(Δεδομένα!$P:$P,MATCH('2021'!E7098,Δεδομένα!$O:$O,0))</f>
        <v>238</v>
      </c>
      <c r="G7098" s="49" t="s">
        <v>7229</v>
      </c>
      <c r="H7098" s="51" t="str">
        <f>INDEX(Δεδομένα!B$1:B$51,MATCH('2021'!G7098,Δεδομένα!A$1:A$51,0))</f>
        <v>ΙΟΝΙΩΝ ΝΗΣΩΝ</v>
      </c>
      <c r="I7098" s="53">
        <f>INDEX(Δεδομένα!E$1:E$13,MATCH('2021'!H7098,Δεδομένα!D$1:D$13,0))</f>
        <v>13</v>
      </c>
      <c r="J7098" s="4">
        <v>44437</v>
      </c>
      <c r="K7098" s="3" t="s">
        <v>7256</v>
      </c>
      <c r="L7098" s="17" t="str">
        <f t="shared" si="584"/>
        <v>29/08/2021 06:22</v>
      </c>
      <c r="M7098" s="4">
        <v>44437</v>
      </c>
      <c r="N7098" s="3" t="s">
        <v>114</v>
      </c>
      <c r="O7098" s="17" t="str">
        <f t="shared" si="585"/>
        <v>29/08/2021 12:06</v>
      </c>
      <c r="P7098" s="24">
        <f t="shared" si="586"/>
        <v>0.23888888888905058</v>
      </c>
      <c r="Q7098" s="28">
        <v>0</v>
      </c>
      <c r="R7098" s="27">
        <f t="shared" si="587"/>
        <v>344.00000000023283</v>
      </c>
      <c r="S7098" s="3" t="s">
        <v>4</v>
      </c>
      <c r="T7098" s="3" t="s">
        <v>7230</v>
      </c>
      <c r="U7098" s="3" t="s">
        <v>4</v>
      </c>
      <c r="V7098" s="3" t="s">
        <v>7257</v>
      </c>
      <c r="W7098" s="5">
        <v>0</v>
      </c>
      <c r="X7098" s="5">
        <v>0.2</v>
      </c>
      <c r="Y7098" s="5">
        <v>0</v>
      </c>
      <c r="Z7098" s="5">
        <v>0</v>
      </c>
      <c r="AA7098" s="5">
        <v>0</v>
      </c>
      <c r="AB7098" s="5">
        <v>1.8</v>
      </c>
      <c r="AC7098" s="5">
        <v>0</v>
      </c>
      <c r="AD7098" s="5">
        <v>0</v>
      </c>
      <c r="AE7098" s="2">
        <v>12</v>
      </c>
      <c r="AF7098" s="2">
        <v>0</v>
      </c>
      <c r="AG7098" s="2">
        <v>0</v>
      </c>
      <c r="AH7098" s="2">
        <v>0</v>
      </c>
      <c r="AI7098" s="2">
        <v>0</v>
      </c>
      <c r="AJ7098" s="2">
        <v>5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</row>
    <row r="7099" spans="1:46" x14ac:dyDescent="0.2">
      <c r="A7099" s="2">
        <v>1700394</v>
      </c>
      <c r="B7099" s="2">
        <v>888315</v>
      </c>
      <c r="C7099" s="6">
        <v>20.785503572005901</v>
      </c>
      <c r="D7099" s="6">
        <v>37.7022249686636</v>
      </c>
      <c r="E7099" s="19" t="s">
        <v>7228</v>
      </c>
      <c r="F7099" s="46">
        <f>INDEX(Δεδομένα!$P:$P,MATCH('2021'!E7099,Δεδομένα!$O:$O,0))</f>
        <v>238</v>
      </c>
      <c r="G7099" s="49" t="s">
        <v>7229</v>
      </c>
      <c r="H7099" s="51" t="str">
        <f>INDEX(Δεδομένα!B$1:B$51,MATCH('2021'!G7099,Δεδομένα!A$1:A$51,0))</f>
        <v>ΙΟΝΙΩΝ ΝΗΣΩΝ</v>
      </c>
      <c r="I7099" s="53">
        <f>INDEX(Δεδομένα!E$1:E$13,MATCH('2021'!H7099,Δεδομένα!D$1:D$13,0))</f>
        <v>13</v>
      </c>
      <c r="J7099" s="4">
        <v>44442</v>
      </c>
      <c r="K7099" s="3" t="s">
        <v>2070</v>
      </c>
      <c r="L7099" s="17" t="str">
        <f t="shared" si="584"/>
        <v>03/09/2021 11:09</v>
      </c>
      <c r="M7099" s="4">
        <v>44442</v>
      </c>
      <c r="N7099" s="3" t="s">
        <v>288</v>
      </c>
      <c r="O7099" s="17" t="str">
        <f t="shared" si="585"/>
        <v>03/09/2021 13:02</v>
      </c>
      <c r="P7099" s="24">
        <f t="shared" si="586"/>
        <v>7.8472222223354038E-2</v>
      </c>
      <c r="Q7099" s="28">
        <v>0</v>
      </c>
      <c r="R7099" s="27">
        <f t="shared" si="587"/>
        <v>113.00000000162981</v>
      </c>
      <c r="S7099" s="3" t="s">
        <v>4</v>
      </c>
      <c r="T7099" s="3" t="s">
        <v>7230</v>
      </c>
      <c r="U7099" s="3" t="s">
        <v>4</v>
      </c>
      <c r="V7099" s="3" t="s">
        <v>7258</v>
      </c>
      <c r="W7099" s="5">
        <v>0</v>
      </c>
      <c r="X7099" s="5">
        <v>0.15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2">
        <v>12</v>
      </c>
      <c r="AF7099" s="2">
        <v>0</v>
      </c>
      <c r="AG7099" s="2">
        <v>0</v>
      </c>
      <c r="AH7099" s="2">
        <v>0</v>
      </c>
      <c r="AI7099" s="2">
        <v>0</v>
      </c>
      <c r="AJ7099" s="2">
        <v>5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</row>
    <row r="7100" spans="1:46" x14ac:dyDescent="0.2">
      <c r="A7100" s="2">
        <v>1700404</v>
      </c>
      <c r="B7100" s="2">
        <v>889136</v>
      </c>
      <c r="C7100" s="6">
        <v>20.9120811831745</v>
      </c>
      <c r="D7100" s="6">
        <v>37.769684247146003</v>
      </c>
      <c r="E7100" s="19" t="s">
        <v>7228</v>
      </c>
      <c r="F7100" s="46">
        <f>INDEX(Δεδομένα!$P:$P,MATCH('2021'!E7100,Δεδομένα!$O:$O,0))</f>
        <v>238</v>
      </c>
      <c r="G7100" s="49" t="s">
        <v>7229</v>
      </c>
      <c r="H7100" s="51" t="str">
        <f>INDEX(Δεδομένα!B$1:B$51,MATCH('2021'!G7100,Δεδομένα!A$1:A$51,0))</f>
        <v>ΙΟΝΙΩΝ ΝΗΣΩΝ</v>
      </c>
      <c r="I7100" s="53">
        <f>INDEX(Δεδομένα!E$1:E$13,MATCH('2021'!H7100,Δεδομένα!D$1:D$13,0))</f>
        <v>13</v>
      </c>
      <c r="J7100" s="4">
        <v>44445</v>
      </c>
      <c r="K7100" s="3" t="s">
        <v>429</v>
      </c>
      <c r="L7100" s="17" t="str">
        <f t="shared" si="584"/>
        <v>06/09/2021 10:43</v>
      </c>
      <c r="M7100" s="4">
        <v>44445</v>
      </c>
      <c r="N7100" s="3" t="s">
        <v>1908</v>
      </c>
      <c r="O7100" s="17" t="str">
        <f t="shared" si="585"/>
        <v>06/09/2021 12:36</v>
      </c>
      <c r="P7100" s="24">
        <f t="shared" si="586"/>
        <v>7.8472222223354038E-2</v>
      </c>
      <c r="Q7100" s="28">
        <v>0</v>
      </c>
      <c r="R7100" s="27">
        <f t="shared" si="587"/>
        <v>113.00000000162981</v>
      </c>
      <c r="S7100" s="3" t="s">
        <v>4</v>
      </c>
      <c r="T7100" s="3" t="s">
        <v>7230</v>
      </c>
      <c r="U7100" s="3" t="s">
        <v>4</v>
      </c>
      <c r="V7100" s="3" t="s">
        <v>7247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0.3</v>
      </c>
      <c r="AC7100" s="5">
        <v>0</v>
      </c>
      <c r="AD7100" s="5">
        <v>0</v>
      </c>
      <c r="AE7100" s="2">
        <v>5</v>
      </c>
      <c r="AF7100" s="2">
        <v>0</v>
      </c>
      <c r="AG7100" s="2">
        <v>0</v>
      </c>
      <c r="AH7100" s="2">
        <v>0</v>
      </c>
      <c r="AI7100" s="2">
        <v>1</v>
      </c>
      <c r="AJ7100" s="2">
        <v>2</v>
      </c>
      <c r="AK7100" s="2">
        <v>0</v>
      </c>
      <c r="AL7100" s="2">
        <v>0</v>
      </c>
      <c r="AM7100" s="2">
        <v>1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</row>
    <row r="7101" spans="1:46" x14ac:dyDescent="0.2">
      <c r="A7101" s="2">
        <v>1700511</v>
      </c>
      <c r="B7101" s="2">
        <v>890963</v>
      </c>
      <c r="C7101" s="6">
        <v>20.8483538615253</v>
      </c>
      <c r="D7101" s="6">
        <v>37.711188700527998</v>
      </c>
      <c r="E7101" s="19" t="s">
        <v>7228</v>
      </c>
      <c r="F7101" s="46">
        <f>INDEX(Δεδομένα!$P:$P,MATCH('2021'!E7101,Δεδομένα!$O:$O,0))</f>
        <v>238</v>
      </c>
      <c r="G7101" s="49" t="s">
        <v>7229</v>
      </c>
      <c r="H7101" s="51" t="str">
        <f>INDEX(Δεδομένα!B$1:B$51,MATCH('2021'!G7101,Δεδομένα!A$1:A$51,0))</f>
        <v>ΙΟΝΙΩΝ ΝΗΣΩΝ</v>
      </c>
      <c r="I7101" s="53">
        <f>INDEX(Δεδομένα!E$1:E$13,MATCH('2021'!H7101,Δεδομένα!D$1:D$13,0))</f>
        <v>13</v>
      </c>
      <c r="J7101" s="4">
        <v>44452</v>
      </c>
      <c r="K7101" s="3" t="s">
        <v>2306</v>
      </c>
      <c r="L7101" s="17" t="str">
        <f t="shared" si="584"/>
        <v>13/09/2021 17:31</v>
      </c>
      <c r="M7101" s="4">
        <v>44452</v>
      </c>
      <c r="N7101" s="3" t="s">
        <v>261</v>
      </c>
      <c r="O7101" s="17" t="str">
        <f t="shared" si="585"/>
        <v>13/09/2021 18:25</v>
      </c>
      <c r="P7101" s="24">
        <f t="shared" si="586"/>
        <v>3.7499999998544808E-2</v>
      </c>
      <c r="Q7101" s="28">
        <v>0</v>
      </c>
      <c r="R7101" s="27">
        <f t="shared" si="587"/>
        <v>53.999999997904524</v>
      </c>
      <c r="S7101" s="3" t="s">
        <v>4</v>
      </c>
      <c r="T7101" s="3" t="s">
        <v>7230</v>
      </c>
      <c r="U7101" s="3" t="s">
        <v>4</v>
      </c>
      <c r="V7101" s="3" t="s">
        <v>7259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2">
        <v>4</v>
      </c>
      <c r="AF7101" s="2">
        <v>0</v>
      </c>
      <c r="AG7101" s="2">
        <v>0</v>
      </c>
      <c r="AH7101" s="2">
        <v>0</v>
      </c>
      <c r="AI7101" s="2">
        <v>0</v>
      </c>
      <c r="AJ7101" s="2">
        <v>2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</row>
    <row r="7102" spans="1:46" x14ac:dyDescent="0.2">
      <c r="A7102" s="2">
        <v>1700414</v>
      </c>
      <c r="B7102" s="2">
        <v>890985</v>
      </c>
      <c r="C7102" s="6">
        <v>20.8822124785213</v>
      </c>
      <c r="D7102" s="6">
        <v>37.814889537812199</v>
      </c>
      <c r="E7102" s="19" t="s">
        <v>7228</v>
      </c>
      <c r="F7102" s="46">
        <f>INDEX(Δεδομένα!$P:$P,MATCH('2021'!E7102,Δεδομένα!$O:$O,0))</f>
        <v>238</v>
      </c>
      <c r="G7102" s="49" t="s">
        <v>7229</v>
      </c>
      <c r="H7102" s="51" t="str">
        <f>INDEX(Δεδομένα!B$1:B$51,MATCH('2021'!G7102,Δεδομένα!A$1:A$51,0))</f>
        <v>ΙΟΝΙΩΝ ΝΗΣΩΝ</v>
      </c>
      <c r="I7102" s="53">
        <f>INDEX(Δεδομένα!E$1:E$13,MATCH('2021'!H7102,Δεδομένα!D$1:D$13,0))</f>
        <v>13</v>
      </c>
      <c r="J7102" s="4">
        <v>44452</v>
      </c>
      <c r="K7102" s="3" t="s">
        <v>295</v>
      </c>
      <c r="L7102" s="17" t="str">
        <f t="shared" si="584"/>
        <v>13/09/2021 18:54</v>
      </c>
      <c r="M7102" s="4">
        <v>44452</v>
      </c>
      <c r="N7102" s="3" t="s">
        <v>23</v>
      </c>
      <c r="O7102" s="17" t="str">
        <f t="shared" si="585"/>
        <v>13/09/2021 19:35</v>
      </c>
      <c r="P7102" s="24">
        <f t="shared" si="586"/>
        <v>2.8472222220443655E-2</v>
      </c>
      <c r="Q7102" s="28">
        <v>0</v>
      </c>
      <c r="R7102" s="27">
        <f t="shared" si="587"/>
        <v>40.999999997438863</v>
      </c>
      <c r="S7102" s="3" t="s">
        <v>4</v>
      </c>
      <c r="T7102" s="3" t="s">
        <v>7230</v>
      </c>
      <c r="U7102" s="3" t="s">
        <v>4</v>
      </c>
      <c r="V7102" s="3" t="s">
        <v>7254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0.01</v>
      </c>
      <c r="AC7102" s="5">
        <v>0</v>
      </c>
      <c r="AD7102" s="5">
        <v>0</v>
      </c>
      <c r="AE7102" s="2">
        <v>2</v>
      </c>
      <c r="AF7102" s="2">
        <v>0</v>
      </c>
      <c r="AG7102" s="2">
        <v>0</v>
      </c>
      <c r="AH7102" s="2">
        <v>0</v>
      </c>
      <c r="AI7102" s="2">
        <v>0</v>
      </c>
      <c r="AJ7102" s="2">
        <v>1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0</v>
      </c>
    </row>
    <row r="7103" spans="1:46" x14ac:dyDescent="0.2">
      <c r="A7103" s="2">
        <v>1727108</v>
      </c>
      <c r="B7103" s="2">
        <v>918524</v>
      </c>
      <c r="C7103" s="6">
        <v>20.834445105586301</v>
      </c>
      <c r="D7103" s="6">
        <v>37.692032719856101</v>
      </c>
      <c r="E7103" s="19" t="s">
        <v>7228</v>
      </c>
      <c r="F7103" s="46">
        <f>INDEX(Δεδομένα!$P:$P,MATCH('2021'!E7103,Δεδομένα!$O:$O,0))</f>
        <v>238</v>
      </c>
      <c r="G7103" s="49" t="s">
        <v>7229</v>
      </c>
      <c r="H7103" s="51" t="str">
        <f>INDEX(Δεδομένα!B$1:B$51,MATCH('2021'!G7103,Δεδομένα!A$1:A$51,0))</f>
        <v>ΙΟΝΙΩΝ ΝΗΣΩΝ</v>
      </c>
      <c r="I7103" s="53">
        <f>INDEX(Δεδομένα!E$1:E$13,MATCH('2021'!H7103,Δεδομένα!D$1:D$13,0))</f>
        <v>13</v>
      </c>
      <c r="J7103" s="4">
        <v>44547</v>
      </c>
      <c r="K7103" s="3" t="s">
        <v>519</v>
      </c>
      <c r="L7103" s="17" t="str">
        <f t="shared" si="584"/>
        <v>17/12/2021 08:30</v>
      </c>
      <c r="M7103" s="4">
        <v>44547</v>
      </c>
      <c r="N7103" s="3" t="s">
        <v>324</v>
      </c>
      <c r="O7103" s="17" t="str">
        <f t="shared" si="585"/>
        <v>17/12/2021 10:00</v>
      </c>
      <c r="P7103" s="24">
        <f t="shared" si="586"/>
        <v>6.25E-2</v>
      </c>
      <c r="Q7103" s="28">
        <v>0</v>
      </c>
      <c r="R7103" s="27">
        <f t="shared" si="587"/>
        <v>90</v>
      </c>
      <c r="S7103" s="3" t="s">
        <v>4</v>
      </c>
      <c r="T7103" s="3" t="s">
        <v>7230</v>
      </c>
      <c r="U7103" s="3" t="s">
        <v>4</v>
      </c>
      <c r="V7103" s="3" t="s">
        <v>7238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0.05</v>
      </c>
      <c r="AE7103" s="2">
        <v>4</v>
      </c>
      <c r="AF7103" s="2">
        <v>0</v>
      </c>
      <c r="AG7103" s="2">
        <v>0</v>
      </c>
      <c r="AH7103" s="2">
        <v>0</v>
      </c>
      <c r="AI7103" s="2">
        <v>0</v>
      </c>
      <c r="AJ7103" s="2">
        <v>2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 t="s">
        <v>4</v>
      </c>
      <c r="AT7103" s="2" t="s">
        <v>4</v>
      </c>
    </row>
    <row r="7104" spans="1:46" x14ac:dyDescent="0.2">
      <c r="A7104" s="2">
        <v>1648827</v>
      </c>
      <c r="B7104" s="2">
        <v>837819</v>
      </c>
      <c r="D7104" s="2"/>
      <c r="E7104" s="19" t="s">
        <v>7260</v>
      </c>
      <c r="F7104" s="46">
        <f>INDEX(Δεδομένα!$P:$P,MATCH('2021'!E7104,Δεδομένα!$O:$O,0))</f>
        <v>239</v>
      </c>
      <c r="G7104" s="49" t="s">
        <v>7229</v>
      </c>
      <c r="H7104" s="51" t="str">
        <f>INDEX(Δεδομένα!B$1:B$51,MATCH('2021'!G7104,Δεδομένα!A$1:A$51,0))</f>
        <v>ΙΟΝΙΩΝ ΝΗΣΩΝ</v>
      </c>
      <c r="I7104" s="53">
        <f>INDEX(Δεδομένα!E$1:E$13,MATCH('2021'!H7104,Δεδομένα!D$1:D$13,0))</f>
        <v>13</v>
      </c>
      <c r="J7104" s="4">
        <v>44270</v>
      </c>
      <c r="K7104" s="3" t="s">
        <v>310</v>
      </c>
      <c r="L7104" s="17" t="str">
        <f t="shared" si="584"/>
        <v>15/03/2021 15:05</v>
      </c>
      <c r="M7104" s="4">
        <v>44270</v>
      </c>
      <c r="N7104" s="3" t="s">
        <v>490</v>
      </c>
      <c r="O7104" s="17" t="str">
        <f t="shared" si="585"/>
        <v>15/03/2021 16:00</v>
      </c>
      <c r="P7104" s="24">
        <f t="shared" si="586"/>
        <v>3.8194444445252884E-2</v>
      </c>
      <c r="Q7104" s="28">
        <v>0</v>
      </c>
      <c r="R7104" s="27">
        <f t="shared" si="587"/>
        <v>55.000000001164153</v>
      </c>
      <c r="S7104" s="3" t="s">
        <v>4</v>
      </c>
      <c r="T7104" s="3" t="s">
        <v>7230</v>
      </c>
      <c r="U7104" s="3" t="s">
        <v>4</v>
      </c>
      <c r="V7104" s="3" t="s">
        <v>7262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0.05</v>
      </c>
      <c r="AC7104" s="5">
        <v>0</v>
      </c>
      <c r="AD7104" s="5">
        <v>0</v>
      </c>
      <c r="AE7104" s="2">
        <v>3</v>
      </c>
      <c r="AF7104" s="2">
        <v>0</v>
      </c>
      <c r="AG7104" s="2">
        <v>0</v>
      </c>
      <c r="AH7104" s="2">
        <v>0</v>
      </c>
      <c r="AI7104" s="2">
        <v>0</v>
      </c>
      <c r="AJ7104" s="2">
        <v>1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 t="s">
        <v>4</v>
      </c>
      <c r="AT7104" s="2" t="s">
        <v>4</v>
      </c>
    </row>
    <row r="7105" spans="1:46" x14ac:dyDescent="0.2">
      <c r="A7105" s="2">
        <v>1652478</v>
      </c>
      <c r="B7105" s="2">
        <v>842606</v>
      </c>
      <c r="C7105" s="6">
        <v>20.653576640661701</v>
      </c>
      <c r="D7105" s="6">
        <v>37.876999551869801</v>
      </c>
      <c r="E7105" s="19" t="s">
        <v>7260</v>
      </c>
      <c r="F7105" s="46">
        <f>INDEX(Δεδομένα!$P:$P,MATCH('2021'!E7105,Δεδομένα!$O:$O,0))</f>
        <v>239</v>
      </c>
      <c r="G7105" s="49" t="s">
        <v>7229</v>
      </c>
      <c r="H7105" s="51" t="str">
        <f>INDEX(Δεδομένα!B$1:B$51,MATCH('2021'!G7105,Δεδομένα!A$1:A$51,0))</f>
        <v>ΙΟΝΙΩΝ ΝΗΣΩΝ</v>
      </c>
      <c r="I7105" s="53">
        <f>INDEX(Δεδομένα!E$1:E$13,MATCH('2021'!H7105,Δεδομένα!D$1:D$13,0))</f>
        <v>13</v>
      </c>
      <c r="J7105" s="4">
        <v>44289</v>
      </c>
      <c r="K7105" s="3" t="s">
        <v>965</v>
      </c>
      <c r="L7105" s="17" t="str">
        <f t="shared" si="584"/>
        <v>03/04/2021 16:04</v>
      </c>
      <c r="M7105" s="4">
        <v>44289</v>
      </c>
      <c r="N7105" s="3" t="s">
        <v>1030</v>
      </c>
      <c r="O7105" s="17" t="str">
        <f t="shared" si="585"/>
        <v>03/04/2021 20:16</v>
      </c>
      <c r="P7105" s="24">
        <f t="shared" si="586"/>
        <v>0.17500000000291038</v>
      </c>
      <c r="Q7105" s="28">
        <v>0</v>
      </c>
      <c r="R7105" s="27">
        <f t="shared" si="587"/>
        <v>252.00000000419095</v>
      </c>
      <c r="S7105" s="3" t="s">
        <v>4</v>
      </c>
      <c r="T7105" s="3" t="s">
        <v>7230</v>
      </c>
      <c r="U7105" s="3" t="s">
        <v>4</v>
      </c>
      <c r="V7105" s="3" t="s">
        <v>7261</v>
      </c>
      <c r="W7105" s="5">
        <v>0</v>
      </c>
      <c r="X7105" s="5">
        <v>1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2">
        <v>6</v>
      </c>
      <c r="AF7105" s="2">
        <v>0</v>
      </c>
      <c r="AG7105" s="2">
        <v>0</v>
      </c>
      <c r="AH7105" s="2">
        <v>0</v>
      </c>
      <c r="AI7105" s="2">
        <v>0</v>
      </c>
      <c r="AJ7105" s="2">
        <v>2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 t="s">
        <v>4</v>
      </c>
      <c r="AT7105" s="2" t="s">
        <v>4</v>
      </c>
    </row>
    <row r="7106" spans="1:46" x14ac:dyDescent="0.2">
      <c r="A7106" s="2">
        <v>1659378</v>
      </c>
      <c r="B7106" s="2">
        <v>850577</v>
      </c>
      <c r="C7106" s="6">
        <v>20.7244516923259</v>
      </c>
      <c r="D7106" s="6">
        <v>37.872950536024398</v>
      </c>
      <c r="E7106" s="19" t="s">
        <v>7260</v>
      </c>
      <c r="F7106" s="46">
        <f>INDEX(Δεδομένα!$P:$P,MATCH('2021'!E7106,Δεδομένα!$O:$O,0))</f>
        <v>239</v>
      </c>
      <c r="G7106" s="49" t="s">
        <v>7229</v>
      </c>
      <c r="H7106" s="51" t="str">
        <f>INDEX(Δεδομένα!B$1:B$51,MATCH('2021'!G7106,Δεδομένα!A$1:A$51,0))</f>
        <v>ΙΟΝΙΩΝ ΝΗΣΩΝ</v>
      </c>
      <c r="I7106" s="53">
        <f>INDEX(Δεδομένα!E$1:E$13,MATCH('2021'!H7106,Δεδομένα!D$1:D$13,0))</f>
        <v>13</v>
      </c>
      <c r="J7106" s="4">
        <v>44319</v>
      </c>
      <c r="K7106" s="3" t="s">
        <v>886</v>
      </c>
      <c r="L7106" s="17" t="str">
        <f t="shared" si="584"/>
        <v>03/05/2021 23:35</v>
      </c>
      <c r="M7106" s="4">
        <v>44320</v>
      </c>
      <c r="N7106" s="3" t="s">
        <v>3283</v>
      </c>
      <c r="O7106" s="17" t="str">
        <f t="shared" si="585"/>
        <v>04/05/2021 00:46</v>
      </c>
      <c r="P7106" s="24">
        <f t="shared" si="586"/>
        <v>4.9305555556202307E-2</v>
      </c>
      <c r="Q7106" s="28">
        <v>0</v>
      </c>
      <c r="R7106" s="27">
        <f t="shared" si="587"/>
        <v>71.000000000931323</v>
      </c>
      <c r="S7106" s="3" t="s">
        <v>4</v>
      </c>
      <c r="T7106" s="3" t="s">
        <v>7230</v>
      </c>
      <c r="U7106" s="3" t="s">
        <v>4</v>
      </c>
      <c r="V7106" s="3" t="s">
        <v>7263</v>
      </c>
      <c r="W7106" s="5">
        <v>0</v>
      </c>
      <c r="X7106" s="5">
        <v>0.05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2">
        <v>3</v>
      </c>
      <c r="AF7106" s="2">
        <v>0</v>
      </c>
      <c r="AG7106" s="2">
        <v>0</v>
      </c>
      <c r="AH7106" s="2">
        <v>0</v>
      </c>
      <c r="AI7106" s="2">
        <v>0</v>
      </c>
      <c r="AJ7106" s="2">
        <v>1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 t="s">
        <v>4</v>
      </c>
      <c r="AT7106" s="2" t="s">
        <v>4</v>
      </c>
    </row>
  </sheetData>
  <mergeCells count="4">
    <mergeCell ref="W1:AD1"/>
    <mergeCell ref="AE1:AI1"/>
    <mergeCell ref="AJ1:AM1"/>
    <mergeCell ref="AN1:AT1"/>
  </mergeCells>
  <pageMargins left="0" right="0" top="0" bottom="0" header="0" footer="0"/>
  <pageSetup paperSize="9"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DB4A-5A92-457A-888C-CB0FF5D84A22}">
  <dimension ref="A1:P271"/>
  <sheetViews>
    <sheetView workbookViewId="0">
      <selection activeCell="D14" sqref="D14"/>
    </sheetView>
  </sheetViews>
  <sheetFormatPr defaultRowHeight="12.75" x14ac:dyDescent="0.2"/>
  <cols>
    <col min="1" max="1" width="21.85546875" bestFit="1" customWidth="1"/>
    <col min="2" max="2" width="38.42578125" bestFit="1" customWidth="1"/>
    <col min="4" max="4" width="38.42578125" bestFit="1" customWidth="1"/>
    <col min="15" max="15" width="33.140625" bestFit="1" customWidth="1"/>
  </cols>
  <sheetData>
    <row r="1" spans="1:16" ht="14.25" x14ac:dyDescent="0.2">
      <c r="A1" s="31" t="s">
        <v>1</v>
      </c>
      <c r="B1" s="32" t="s">
        <v>1</v>
      </c>
      <c r="D1" s="32" t="s">
        <v>1</v>
      </c>
      <c r="E1" s="35">
        <v>1</v>
      </c>
      <c r="H1" s="36" t="s">
        <v>7321</v>
      </c>
      <c r="J1" s="37"/>
    </row>
    <row r="2" spans="1:16" ht="15" x14ac:dyDescent="0.25">
      <c r="A2" s="31" t="s">
        <v>400</v>
      </c>
      <c r="B2" s="32" t="s">
        <v>7309</v>
      </c>
      <c r="D2" s="32" t="s">
        <v>7309</v>
      </c>
      <c r="E2" s="35">
        <v>2</v>
      </c>
      <c r="H2" s="38">
        <v>1</v>
      </c>
      <c r="I2" s="39" t="s">
        <v>7322</v>
      </c>
      <c r="J2" s="37">
        <v>20</v>
      </c>
    </row>
    <row r="3" spans="1:16" ht="15" x14ac:dyDescent="0.25">
      <c r="A3" s="31" t="s">
        <v>774</v>
      </c>
      <c r="B3" s="32" t="s">
        <v>7309</v>
      </c>
      <c r="D3" s="32" t="s">
        <v>7310</v>
      </c>
      <c r="E3" s="35">
        <v>3</v>
      </c>
      <c r="H3" s="38">
        <v>2</v>
      </c>
      <c r="I3" s="39" t="s">
        <v>7322</v>
      </c>
      <c r="J3" s="37">
        <v>20</v>
      </c>
      <c r="O3" s="43" t="s">
        <v>7326</v>
      </c>
      <c r="P3">
        <v>1</v>
      </c>
    </row>
    <row r="4" spans="1:16" ht="15" x14ac:dyDescent="0.25">
      <c r="A4" s="31" t="s">
        <v>1046</v>
      </c>
      <c r="B4" s="32" t="s">
        <v>7309</v>
      </c>
      <c r="D4" s="32" t="s">
        <v>7311</v>
      </c>
      <c r="E4" s="35">
        <v>4</v>
      </c>
      <c r="H4" s="38">
        <v>3</v>
      </c>
      <c r="I4" s="40" t="s">
        <v>7323</v>
      </c>
      <c r="J4" s="37">
        <v>30</v>
      </c>
      <c r="O4" s="43" t="s">
        <v>7327</v>
      </c>
      <c r="P4">
        <v>2</v>
      </c>
    </row>
    <row r="5" spans="1:16" ht="15" x14ac:dyDescent="0.25">
      <c r="A5" s="31" t="s">
        <v>1186</v>
      </c>
      <c r="B5" s="32" t="s">
        <v>7309</v>
      </c>
      <c r="D5" s="32" t="s">
        <v>7312</v>
      </c>
      <c r="E5" s="35">
        <v>5</v>
      </c>
      <c r="H5" s="38">
        <v>4</v>
      </c>
      <c r="I5" s="40" t="s">
        <v>7323</v>
      </c>
      <c r="J5" s="37">
        <v>30</v>
      </c>
      <c r="O5" s="43" t="s">
        <v>22</v>
      </c>
      <c r="P5">
        <v>3</v>
      </c>
    </row>
    <row r="6" spans="1:16" ht="15" x14ac:dyDescent="0.25">
      <c r="A6" s="31" t="s">
        <v>1327</v>
      </c>
      <c r="B6" s="32" t="s">
        <v>7309</v>
      </c>
      <c r="D6" s="32" t="s">
        <v>7313</v>
      </c>
      <c r="E6" s="35">
        <v>6</v>
      </c>
      <c r="H6" s="38">
        <v>5</v>
      </c>
      <c r="I6" s="40" t="s">
        <v>7323</v>
      </c>
      <c r="J6" s="37">
        <v>30</v>
      </c>
      <c r="O6" s="43" t="s">
        <v>7328</v>
      </c>
      <c r="P6">
        <v>4</v>
      </c>
    </row>
    <row r="7" spans="1:16" ht="15" x14ac:dyDescent="0.25">
      <c r="A7" s="31" t="s">
        <v>1550</v>
      </c>
      <c r="B7" s="32" t="s">
        <v>7310</v>
      </c>
      <c r="D7" s="32" t="s">
        <v>7314</v>
      </c>
      <c r="E7" s="35">
        <v>7</v>
      </c>
      <c r="H7" s="38">
        <v>6</v>
      </c>
      <c r="I7" s="41" t="s">
        <v>7324</v>
      </c>
      <c r="J7" s="37">
        <v>40</v>
      </c>
      <c r="O7" s="43" t="s">
        <v>54</v>
      </c>
      <c r="P7">
        <v>5</v>
      </c>
    </row>
    <row r="8" spans="1:16" ht="15" x14ac:dyDescent="0.25">
      <c r="A8" s="31" t="s">
        <v>1824</v>
      </c>
      <c r="B8" s="32" t="s">
        <v>7310</v>
      </c>
      <c r="D8" s="32" t="s">
        <v>7315</v>
      </c>
      <c r="E8" s="35">
        <v>8</v>
      </c>
      <c r="H8" s="38">
        <v>7</v>
      </c>
      <c r="I8" s="41" t="s">
        <v>7324</v>
      </c>
      <c r="J8" s="37">
        <v>40</v>
      </c>
      <c r="O8" s="33" t="s">
        <v>73</v>
      </c>
      <c r="P8">
        <v>6</v>
      </c>
    </row>
    <row r="9" spans="1:16" ht="15" x14ac:dyDescent="0.25">
      <c r="A9" s="31" t="s">
        <v>1890</v>
      </c>
      <c r="B9" s="32" t="s">
        <v>7310</v>
      </c>
      <c r="D9" s="32" t="s">
        <v>7316</v>
      </c>
      <c r="E9" s="35">
        <v>9</v>
      </c>
      <c r="H9" s="38">
        <v>8</v>
      </c>
      <c r="I9" s="41" t="s">
        <v>7324</v>
      </c>
      <c r="J9" s="37">
        <v>40</v>
      </c>
      <c r="O9" s="43" t="s">
        <v>92</v>
      </c>
      <c r="P9">
        <v>7</v>
      </c>
    </row>
    <row r="10" spans="1:16" ht="15" x14ac:dyDescent="0.25">
      <c r="A10" s="31" t="s">
        <v>1950</v>
      </c>
      <c r="B10" s="32" t="s">
        <v>7310</v>
      </c>
      <c r="D10" s="32" t="s">
        <v>7317</v>
      </c>
      <c r="E10" s="35">
        <v>10</v>
      </c>
      <c r="H10" s="38">
        <v>9</v>
      </c>
      <c r="I10" s="42" t="s">
        <v>7325</v>
      </c>
      <c r="J10" s="37">
        <v>50</v>
      </c>
      <c r="O10" s="33" t="s">
        <v>7329</v>
      </c>
      <c r="P10">
        <v>8</v>
      </c>
    </row>
    <row r="11" spans="1:16" ht="15" x14ac:dyDescent="0.25">
      <c r="A11" s="31" t="s">
        <v>2170</v>
      </c>
      <c r="B11" s="32" t="s">
        <v>7310</v>
      </c>
      <c r="D11" s="32" t="s">
        <v>7318</v>
      </c>
      <c r="E11" s="35">
        <v>11</v>
      </c>
      <c r="H11" s="38">
        <v>10</v>
      </c>
      <c r="I11" s="42" t="s">
        <v>7325</v>
      </c>
      <c r="J11" s="37">
        <v>50</v>
      </c>
      <c r="O11" s="43" t="s">
        <v>130</v>
      </c>
      <c r="P11">
        <v>9</v>
      </c>
    </row>
    <row r="12" spans="1:16" ht="15" x14ac:dyDescent="0.25">
      <c r="A12" s="31" t="s">
        <v>2531</v>
      </c>
      <c r="B12" s="32" t="s">
        <v>7310</v>
      </c>
      <c r="D12" s="32" t="s">
        <v>7319</v>
      </c>
      <c r="E12" s="35">
        <v>12</v>
      </c>
      <c r="H12" s="38">
        <v>11</v>
      </c>
      <c r="I12" s="42" t="s">
        <v>7325</v>
      </c>
      <c r="J12" s="37">
        <v>50</v>
      </c>
      <c r="O12" s="33" t="s">
        <v>152</v>
      </c>
      <c r="P12">
        <v>10</v>
      </c>
    </row>
    <row r="13" spans="1:16" ht="15" x14ac:dyDescent="0.25">
      <c r="A13" s="31" t="s">
        <v>2737</v>
      </c>
      <c r="B13" s="32" t="s">
        <v>7310</v>
      </c>
      <c r="D13" s="32" t="s">
        <v>7320</v>
      </c>
      <c r="E13" s="35">
        <v>13</v>
      </c>
      <c r="H13" s="38">
        <v>12</v>
      </c>
      <c r="I13" s="39" t="s">
        <v>7322</v>
      </c>
      <c r="J13" s="37">
        <v>20</v>
      </c>
      <c r="O13" s="43" t="s">
        <v>145</v>
      </c>
      <c r="P13">
        <v>11</v>
      </c>
    </row>
    <row r="14" spans="1:16" ht="14.25" x14ac:dyDescent="0.2">
      <c r="A14" s="31" t="s">
        <v>2898</v>
      </c>
      <c r="B14" s="32" t="s">
        <v>7311</v>
      </c>
      <c r="D14" s="51"/>
      <c r="O14" s="43" t="s">
        <v>183</v>
      </c>
      <c r="P14">
        <v>12</v>
      </c>
    </row>
    <row r="15" spans="1:16" ht="14.25" x14ac:dyDescent="0.2">
      <c r="A15" s="31" t="s">
        <v>2995</v>
      </c>
      <c r="B15" s="32" t="s">
        <v>7311</v>
      </c>
      <c r="O15" s="43" t="s">
        <v>192</v>
      </c>
      <c r="P15">
        <v>13</v>
      </c>
    </row>
    <row r="16" spans="1:16" ht="14.25" x14ac:dyDescent="0.2">
      <c r="A16" s="31" t="s">
        <v>3027</v>
      </c>
      <c r="B16" s="32" t="s">
        <v>7311</v>
      </c>
      <c r="O16" s="43" t="s">
        <v>226</v>
      </c>
      <c r="P16">
        <v>14</v>
      </c>
    </row>
    <row r="17" spans="1:16" ht="14.25" x14ac:dyDescent="0.2">
      <c r="A17" s="31" t="s">
        <v>3111</v>
      </c>
      <c r="B17" s="32" t="s">
        <v>7311</v>
      </c>
      <c r="O17" s="43" t="s">
        <v>239</v>
      </c>
      <c r="P17">
        <v>15</v>
      </c>
    </row>
    <row r="18" spans="1:16" ht="14.25" x14ac:dyDescent="0.2">
      <c r="A18" s="31" t="s">
        <v>3184</v>
      </c>
      <c r="B18" s="32" t="s">
        <v>7312</v>
      </c>
      <c r="O18" s="43" t="s">
        <v>312</v>
      </c>
      <c r="P18">
        <v>16</v>
      </c>
    </row>
    <row r="19" spans="1:16" ht="14.25" x14ac:dyDescent="0.2">
      <c r="A19" s="31" t="s">
        <v>3293</v>
      </c>
      <c r="B19" s="32" t="s">
        <v>7312</v>
      </c>
      <c r="O19" s="43" t="s">
        <v>330</v>
      </c>
      <c r="P19">
        <v>17</v>
      </c>
    </row>
    <row r="20" spans="1:16" ht="14.25" x14ac:dyDescent="0.2">
      <c r="A20" s="31" t="s">
        <v>3328</v>
      </c>
      <c r="B20" s="32" t="s">
        <v>7312</v>
      </c>
      <c r="O20" s="33" t="s">
        <v>350</v>
      </c>
      <c r="P20">
        <v>18</v>
      </c>
    </row>
    <row r="21" spans="1:16" ht="14.25" x14ac:dyDescent="0.2">
      <c r="A21" s="31" t="s">
        <v>3403</v>
      </c>
      <c r="B21" s="32" t="s">
        <v>7312</v>
      </c>
      <c r="O21" s="43" t="s">
        <v>399</v>
      </c>
      <c r="P21">
        <v>19</v>
      </c>
    </row>
    <row r="22" spans="1:16" ht="14.25" x14ac:dyDescent="0.2">
      <c r="A22" s="31" t="s">
        <v>3435</v>
      </c>
      <c r="B22" s="32" t="s">
        <v>7313</v>
      </c>
      <c r="O22" s="43" t="s">
        <v>602</v>
      </c>
      <c r="P22">
        <v>20</v>
      </c>
    </row>
    <row r="23" spans="1:16" ht="14.25" x14ac:dyDescent="0.2">
      <c r="A23" s="31" t="s">
        <v>3709</v>
      </c>
      <c r="B23" s="32" t="s">
        <v>7313</v>
      </c>
      <c r="O23" s="43" t="s">
        <v>657</v>
      </c>
      <c r="P23">
        <v>21</v>
      </c>
    </row>
    <row r="24" spans="1:16" ht="14.25" x14ac:dyDescent="0.2">
      <c r="A24" s="31" t="s">
        <v>3873</v>
      </c>
      <c r="B24" s="32" t="s">
        <v>7313</v>
      </c>
      <c r="O24" s="43" t="s">
        <v>730</v>
      </c>
      <c r="P24">
        <v>22</v>
      </c>
    </row>
    <row r="25" spans="1:16" ht="14.25" x14ac:dyDescent="0.2">
      <c r="A25" s="31" t="s">
        <v>4040</v>
      </c>
      <c r="B25" s="32" t="s">
        <v>7313</v>
      </c>
      <c r="O25" s="43" t="s">
        <v>773</v>
      </c>
      <c r="P25">
        <v>23</v>
      </c>
    </row>
    <row r="26" spans="1:16" ht="14.25" x14ac:dyDescent="0.2">
      <c r="A26" s="31" t="s">
        <v>4147</v>
      </c>
      <c r="B26" s="32" t="s">
        <v>7314</v>
      </c>
      <c r="O26" s="43" t="s">
        <v>806</v>
      </c>
      <c r="P26">
        <v>24</v>
      </c>
    </row>
    <row r="27" spans="1:16" ht="14.25" x14ac:dyDescent="0.2">
      <c r="A27" s="31" t="s">
        <v>4292</v>
      </c>
      <c r="B27" s="32" t="s">
        <v>7314</v>
      </c>
      <c r="O27" s="43" t="s">
        <v>830</v>
      </c>
      <c r="P27">
        <v>25</v>
      </c>
    </row>
    <row r="28" spans="1:16" ht="14.25" x14ac:dyDescent="0.2">
      <c r="A28" s="31" t="s">
        <v>4620</v>
      </c>
      <c r="B28" s="32" t="s">
        <v>7314</v>
      </c>
      <c r="O28" s="43" t="s">
        <v>936</v>
      </c>
      <c r="P28">
        <v>26</v>
      </c>
    </row>
    <row r="29" spans="1:16" ht="14.25" x14ac:dyDescent="0.2">
      <c r="A29" s="31" t="s">
        <v>4781</v>
      </c>
      <c r="B29" s="32" t="s">
        <v>7315</v>
      </c>
      <c r="O29" s="43" t="s">
        <v>1045</v>
      </c>
      <c r="P29">
        <v>27</v>
      </c>
    </row>
    <row r="30" spans="1:16" ht="14.25" x14ac:dyDescent="0.2">
      <c r="A30" s="31" t="s">
        <v>4919</v>
      </c>
      <c r="B30" s="32" t="s">
        <v>7315</v>
      </c>
      <c r="O30" s="43" t="s">
        <v>1163</v>
      </c>
      <c r="P30">
        <v>28</v>
      </c>
    </row>
    <row r="31" spans="1:16" ht="14.25" x14ac:dyDescent="0.2">
      <c r="A31" s="31" t="s">
        <v>5246</v>
      </c>
      <c r="B31" s="32" t="s">
        <v>7315</v>
      </c>
      <c r="O31" s="43" t="s">
        <v>1183</v>
      </c>
      <c r="P31">
        <v>29</v>
      </c>
    </row>
    <row r="32" spans="1:16" ht="14.25" x14ac:dyDescent="0.2">
      <c r="A32" s="31" t="s">
        <v>5379</v>
      </c>
      <c r="B32" s="32" t="s">
        <v>7315</v>
      </c>
      <c r="O32" s="43" t="s">
        <v>1185</v>
      </c>
      <c r="P32">
        <v>30</v>
      </c>
    </row>
    <row r="33" spans="1:16" ht="14.25" x14ac:dyDescent="0.2">
      <c r="A33" s="31" t="s">
        <v>5394</v>
      </c>
      <c r="B33" s="32" t="s">
        <v>7315</v>
      </c>
      <c r="O33" s="43" t="s">
        <v>1296</v>
      </c>
      <c r="P33">
        <v>31</v>
      </c>
    </row>
    <row r="34" spans="1:16" ht="14.25" x14ac:dyDescent="0.2">
      <c r="A34" s="31" t="s">
        <v>5633</v>
      </c>
      <c r="B34" s="32" t="s">
        <v>7316</v>
      </c>
      <c r="O34" s="43" t="s">
        <v>1299</v>
      </c>
      <c r="P34">
        <v>32</v>
      </c>
    </row>
    <row r="35" spans="1:16" ht="14.25" x14ac:dyDescent="0.2">
      <c r="A35" s="31" t="s">
        <v>5767</v>
      </c>
      <c r="B35" s="32" t="s">
        <v>7316</v>
      </c>
      <c r="O35" s="43" t="s">
        <v>1326</v>
      </c>
      <c r="P35">
        <v>33</v>
      </c>
    </row>
    <row r="36" spans="1:16" ht="14.25" x14ac:dyDescent="0.2">
      <c r="A36" s="31" t="s">
        <v>5788</v>
      </c>
      <c r="B36" s="32" t="s">
        <v>7316</v>
      </c>
      <c r="O36" s="43" t="s">
        <v>7330</v>
      </c>
      <c r="P36">
        <v>34</v>
      </c>
    </row>
    <row r="37" spans="1:16" ht="14.25" x14ac:dyDescent="0.2">
      <c r="A37" s="31" t="s">
        <v>5820</v>
      </c>
      <c r="B37" s="32" t="s">
        <v>7316</v>
      </c>
      <c r="O37" s="43" t="s">
        <v>1384</v>
      </c>
      <c r="P37">
        <v>35</v>
      </c>
    </row>
    <row r="38" spans="1:16" ht="14.25" x14ac:dyDescent="0.2">
      <c r="A38" s="31" t="s">
        <v>6012</v>
      </c>
      <c r="B38" s="32" t="s">
        <v>7316</v>
      </c>
      <c r="O38" s="43" t="s">
        <v>1437</v>
      </c>
      <c r="P38">
        <v>36</v>
      </c>
    </row>
    <row r="39" spans="1:16" ht="14.25" x14ac:dyDescent="0.2">
      <c r="A39" s="31" t="s">
        <v>6244</v>
      </c>
      <c r="B39" s="32" t="s">
        <v>7317</v>
      </c>
      <c r="O39" s="43" t="s">
        <v>1462</v>
      </c>
      <c r="P39">
        <v>37</v>
      </c>
    </row>
    <row r="40" spans="1:16" ht="14.25" x14ac:dyDescent="0.2">
      <c r="A40" s="33" t="s">
        <v>6357</v>
      </c>
      <c r="B40" s="32" t="s">
        <v>7317</v>
      </c>
      <c r="O40" s="43" t="s">
        <v>1506</v>
      </c>
      <c r="P40">
        <v>38</v>
      </c>
    </row>
    <row r="41" spans="1:16" ht="14.25" x14ac:dyDescent="0.2">
      <c r="A41" s="31" t="s">
        <v>6384</v>
      </c>
      <c r="B41" s="32" t="s">
        <v>7318</v>
      </c>
      <c r="O41" s="33" t="s">
        <v>7331</v>
      </c>
      <c r="P41">
        <v>39</v>
      </c>
    </row>
    <row r="42" spans="1:16" ht="14.25" x14ac:dyDescent="0.2">
      <c r="A42" s="31" t="s">
        <v>6526</v>
      </c>
      <c r="B42" s="32" t="s">
        <v>7318</v>
      </c>
      <c r="O42" s="43" t="s">
        <v>1552</v>
      </c>
      <c r="P42">
        <v>40</v>
      </c>
    </row>
    <row r="43" spans="1:16" ht="14.25" x14ac:dyDescent="0.2">
      <c r="A43" s="31" t="s">
        <v>6578</v>
      </c>
      <c r="B43" s="32" t="s">
        <v>7319</v>
      </c>
      <c r="O43" s="43" t="s">
        <v>1572</v>
      </c>
      <c r="P43">
        <v>41</v>
      </c>
    </row>
    <row r="44" spans="1:16" ht="14.25" x14ac:dyDescent="0.2">
      <c r="A44" s="31" t="s">
        <v>6614</v>
      </c>
      <c r="B44" s="32" t="s">
        <v>7319</v>
      </c>
      <c r="O44" s="43" t="s">
        <v>1594</v>
      </c>
      <c r="P44">
        <v>42</v>
      </c>
    </row>
    <row r="45" spans="1:16" ht="14.25" x14ac:dyDescent="0.2">
      <c r="A45" s="31" t="s">
        <v>6844</v>
      </c>
      <c r="B45" s="32" t="s">
        <v>7319</v>
      </c>
      <c r="O45" s="43" t="s">
        <v>1632</v>
      </c>
      <c r="P45">
        <v>43</v>
      </c>
    </row>
    <row r="46" spans="1:16" ht="14.25" x14ac:dyDescent="0.2">
      <c r="A46" s="31" t="s">
        <v>6951</v>
      </c>
      <c r="B46" s="32" t="s">
        <v>7319</v>
      </c>
      <c r="O46" s="43" t="s">
        <v>1644</v>
      </c>
      <c r="P46">
        <v>44</v>
      </c>
    </row>
    <row r="47" spans="1:16" ht="14.25" x14ac:dyDescent="0.2">
      <c r="A47" s="31" t="s">
        <v>7049</v>
      </c>
      <c r="B47" s="34" t="s">
        <v>7320</v>
      </c>
      <c r="O47" s="33" t="s">
        <v>5390</v>
      </c>
      <c r="P47">
        <v>45</v>
      </c>
    </row>
    <row r="48" spans="1:16" ht="14.25" x14ac:dyDescent="0.2">
      <c r="A48" s="31" t="s">
        <v>7091</v>
      </c>
      <c r="B48" s="32" t="s">
        <v>7320</v>
      </c>
      <c r="O48" s="43" t="s">
        <v>1810</v>
      </c>
      <c r="P48">
        <v>46</v>
      </c>
    </row>
    <row r="49" spans="1:16" ht="14.25" x14ac:dyDescent="0.2">
      <c r="A49" s="31" t="s">
        <v>7108</v>
      </c>
      <c r="B49" s="32" t="s">
        <v>7320</v>
      </c>
      <c r="O49" s="43" t="s">
        <v>1823</v>
      </c>
      <c r="P49">
        <v>47</v>
      </c>
    </row>
    <row r="50" spans="1:16" ht="14.25" x14ac:dyDescent="0.2">
      <c r="A50" s="31" t="s">
        <v>7135</v>
      </c>
      <c r="B50" s="32" t="s">
        <v>7320</v>
      </c>
      <c r="O50" s="43" t="s">
        <v>7332</v>
      </c>
      <c r="P50">
        <v>48</v>
      </c>
    </row>
    <row r="51" spans="1:16" ht="14.25" x14ac:dyDescent="0.2">
      <c r="A51" s="31" t="s">
        <v>7229</v>
      </c>
      <c r="B51" s="32" t="s">
        <v>7320</v>
      </c>
      <c r="O51" s="43" t="s">
        <v>1851</v>
      </c>
      <c r="P51">
        <v>49</v>
      </c>
    </row>
    <row r="52" spans="1:16" ht="14.25" x14ac:dyDescent="0.2">
      <c r="O52" s="43" t="s">
        <v>1860</v>
      </c>
      <c r="P52">
        <v>50</v>
      </c>
    </row>
    <row r="53" spans="1:16" ht="14.25" x14ac:dyDescent="0.2">
      <c r="O53" s="33" t="s">
        <v>6369</v>
      </c>
      <c r="P53">
        <v>51</v>
      </c>
    </row>
    <row r="54" spans="1:16" ht="14.25" x14ac:dyDescent="0.2">
      <c r="O54" s="43" t="s">
        <v>1869</v>
      </c>
      <c r="P54">
        <v>52</v>
      </c>
    </row>
    <row r="55" spans="1:16" ht="14.25" x14ac:dyDescent="0.2">
      <c r="O55" s="43" t="s">
        <v>1875</v>
      </c>
      <c r="P55">
        <v>53</v>
      </c>
    </row>
    <row r="56" spans="1:16" ht="14.25" x14ac:dyDescent="0.2">
      <c r="O56" s="43" t="s">
        <v>7333</v>
      </c>
      <c r="P56">
        <v>54</v>
      </c>
    </row>
    <row r="57" spans="1:16" ht="14.25" x14ac:dyDescent="0.2">
      <c r="O57" s="43" t="s">
        <v>1938</v>
      </c>
      <c r="P57">
        <v>55</v>
      </c>
    </row>
    <row r="58" spans="1:16" ht="14.25" x14ac:dyDescent="0.2">
      <c r="O58" s="43" t="s">
        <v>1943</v>
      </c>
      <c r="P58">
        <v>56</v>
      </c>
    </row>
    <row r="59" spans="1:16" ht="14.25" x14ac:dyDescent="0.2">
      <c r="O59" s="43" t="s">
        <v>1949</v>
      </c>
      <c r="P59">
        <v>57</v>
      </c>
    </row>
    <row r="60" spans="1:16" ht="14.25" x14ac:dyDescent="0.2">
      <c r="O60" s="43" t="s">
        <v>2088</v>
      </c>
      <c r="P60">
        <v>58</v>
      </c>
    </row>
    <row r="61" spans="1:16" ht="14.25" x14ac:dyDescent="0.2">
      <c r="O61" s="43" t="s">
        <v>2110</v>
      </c>
      <c r="P61">
        <v>59</v>
      </c>
    </row>
    <row r="62" spans="1:16" ht="14.25" x14ac:dyDescent="0.2">
      <c r="O62" s="43" t="s">
        <v>2136</v>
      </c>
      <c r="P62">
        <v>60</v>
      </c>
    </row>
    <row r="63" spans="1:16" ht="14.25" x14ac:dyDescent="0.2">
      <c r="O63" s="43" t="s">
        <v>2310</v>
      </c>
      <c r="P63">
        <v>61</v>
      </c>
    </row>
    <row r="64" spans="1:16" ht="14.25" x14ac:dyDescent="0.2">
      <c r="O64" s="43" t="s">
        <v>2422</v>
      </c>
      <c r="P64">
        <v>62</v>
      </c>
    </row>
    <row r="65" spans="15:16" ht="14.25" x14ac:dyDescent="0.2">
      <c r="O65" s="43" t="s">
        <v>2530</v>
      </c>
      <c r="P65">
        <v>63</v>
      </c>
    </row>
    <row r="66" spans="15:16" ht="14.25" x14ac:dyDescent="0.2">
      <c r="O66" s="43" t="s">
        <v>2618</v>
      </c>
      <c r="P66">
        <v>64</v>
      </c>
    </row>
    <row r="67" spans="15:16" ht="14.25" x14ac:dyDescent="0.2">
      <c r="O67" s="43" t="s">
        <v>2625</v>
      </c>
      <c r="P67">
        <v>65</v>
      </c>
    </row>
    <row r="68" spans="15:16" ht="14.25" x14ac:dyDescent="0.2">
      <c r="O68" s="43" t="s">
        <v>2683</v>
      </c>
      <c r="P68">
        <v>66</v>
      </c>
    </row>
    <row r="69" spans="15:16" ht="14.25" x14ac:dyDescent="0.2">
      <c r="O69" s="43" t="s">
        <v>2736</v>
      </c>
      <c r="P69">
        <v>67</v>
      </c>
    </row>
    <row r="70" spans="15:16" ht="14.25" x14ac:dyDescent="0.2">
      <c r="O70" s="43" t="s">
        <v>2872</v>
      </c>
      <c r="P70">
        <v>68</v>
      </c>
    </row>
    <row r="71" spans="15:16" ht="14.25" x14ac:dyDescent="0.2">
      <c r="O71" s="43" t="s">
        <v>7334</v>
      </c>
      <c r="P71">
        <v>69</v>
      </c>
    </row>
    <row r="72" spans="15:16" ht="14.25" x14ac:dyDescent="0.2">
      <c r="O72" s="43" t="s">
        <v>2897</v>
      </c>
      <c r="P72">
        <v>70</v>
      </c>
    </row>
    <row r="73" spans="15:16" ht="14.25" x14ac:dyDescent="0.2">
      <c r="O73" s="43" t="s">
        <v>2927</v>
      </c>
      <c r="P73">
        <v>71</v>
      </c>
    </row>
    <row r="74" spans="15:16" ht="14.25" x14ac:dyDescent="0.2">
      <c r="O74" s="43" t="s">
        <v>2953</v>
      </c>
      <c r="P74">
        <v>72</v>
      </c>
    </row>
    <row r="75" spans="15:16" ht="14.25" x14ac:dyDescent="0.2">
      <c r="O75" s="43" t="s">
        <v>2959</v>
      </c>
      <c r="P75">
        <v>73</v>
      </c>
    </row>
    <row r="76" spans="15:16" ht="14.25" x14ac:dyDescent="0.2">
      <c r="O76" s="43" t="s">
        <v>2994</v>
      </c>
      <c r="P76">
        <v>74</v>
      </c>
    </row>
    <row r="77" spans="15:16" ht="14.25" x14ac:dyDescent="0.2">
      <c r="O77" s="43" t="s">
        <v>3026</v>
      </c>
      <c r="P77">
        <v>75</v>
      </c>
    </row>
    <row r="78" spans="15:16" ht="14.25" x14ac:dyDescent="0.2">
      <c r="O78" s="43" t="s">
        <v>3062</v>
      </c>
      <c r="P78">
        <v>76</v>
      </c>
    </row>
    <row r="79" spans="15:16" ht="14.25" x14ac:dyDescent="0.2">
      <c r="O79" s="43" t="s">
        <v>3081</v>
      </c>
      <c r="P79">
        <v>77</v>
      </c>
    </row>
    <row r="80" spans="15:16" ht="14.25" x14ac:dyDescent="0.2">
      <c r="O80" s="43" t="s">
        <v>7335</v>
      </c>
      <c r="P80">
        <v>78</v>
      </c>
    </row>
    <row r="81" spans="15:16" ht="14.25" x14ac:dyDescent="0.2">
      <c r="O81" s="43" t="s">
        <v>3110</v>
      </c>
      <c r="P81">
        <v>79</v>
      </c>
    </row>
    <row r="82" spans="15:16" ht="14.25" x14ac:dyDescent="0.2">
      <c r="O82" s="43" t="s">
        <v>3159</v>
      </c>
      <c r="P82">
        <v>80</v>
      </c>
    </row>
    <row r="83" spans="15:16" ht="14.25" x14ac:dyDescent="0.2">
      <c r="O83" s="33" t="s">
        <v>7336</v>
      </c>
      <c r="P83">
        <v>81</v>
      </c>
    </row>
    <row r="84" spans="15:16" ht="14.25" x14ac:dyDescent="0.2">
      <c r="O84" s="43" t="s">
        <v>3183</v>
      </c>
      <c r="P84">
        <v>82</v>
      </c>
    </row>
    <row r="85" spans="15:16" ht="14.25" x14ac:dyDescent="0.2">
      <c r="O85" s="43" t="s">
        <v>3215</v>
      </c>
      <c r="P85">
        <v>83</v>
      </c>
    </row>
    <row r="86" spans="15:16" ht="14.25" x14ac:dyDescent="0.2">
      <c r="O86" s="43" t="s">
        <v>3218</v>
      </c>
      <c r="P86">
        <v>84</v>
      </c>
    </row>
    <row r="87" spans="15:16" ht="14.25" x14ac:dyDescent="0.2">
      <c r="O87" s="43" t="s">
        <v>3223</v>
      </c>
      <c r="P87">
        <v>85</v>
      </c>
    </row>
    <row r="88" spans="15:16" ht="14.25" x14ac:dyDescent="0.2">
      <c r="O88" s="43" t="s">
        <v>3233</v>
      </c>
      <c r="P88">
        <v>86</v>
      </c>
    </row>
    <row r="89" spans="15:16" ht="14.25" x14ac:dyDescent="0.2">
      <c r="O89" s="43" t="s">
        <v>3247</v>
      </c>
      <c r="P89">
        <v>87</v>
      </c>
    </row>
    <row r="90" spans="15:16" ht="14.25" x14ac:dyDescent="0.2">
      <c r="O90" s="43" t="s">
        <v>3258</v>
      </c>
      <c r="P90">
        <v>88</v>
      </c>
    </row>
    <row r="91" spans="15:16" ht="14.25" x14ac:dyDescent="0.2">
      <c r="O91" s="43" t="s">
        <v>3261</v>
      </c>
      <c r="P91">
        <v>89</v>
      </c>
    </row>
    <row r="92" spans="15:16" ht="14.25" x14ac:dyDescent="0.2">
      <c r="O92" s="43" t="s">
        <v>3292</v>
      </c>
      <c r="P92">
        <v>90</v>
      </c>
    </row>
    <row r="93" spans="15:16" ht="14.25" x14ac:dyDescent="0.2">
      <c r="O93" s="43" t="s">
        <v>3309</v>
      </c>
      <c r="P93">
        <v>91</v>
      </c>
    </row>
    <row r="94" spans="15:16" ht="14.25" x14ac:dyDescent="0.2">
      <c r="O94" s="43" t="s">
        <v>3322</v>
      </c>
      <c r="P94">
        <v>92</v>
      </c>
    </row>
    <row r="95" spans="15:16" ht="14.25" x14ac:dyDescent="0.2">
      <c r="O95" s="33" t="s">
        <v>7337</v>
      </c>
      <c r="P95">
        <v>93</v>
      </c>
    </row>
    <row r="96" spans="15:16" ht="14.25" x14ac:dyDescent="0.2">
      <c r="O96" s="43" t="s">
        <v>3327</v>
      </c>
      <c r="P96">
        <v>94</v>
      </c>
    </row>
    <row r="97" spans="15:16" ht="14.25" x14ac:dyDescent="0.2">
      <c r="O97" s="43" t="s">
        <v>3387</v>
      </c>
      <c r="P97">
        <v>95</v>
      </c>
    </row>
    <row r="98" spans="15:16" ht="14.25" x14ac:dyDescent="0.2">
      <c r="O98" s="43" t="s">
        <v>3393</v>
      </c>
      <c r="P98">
        <v>96</v>
      </c>
    </row>
    <row r="99" spans="15:16" ht="14.25" x14ac:dyDescent="0.2">
      <c r="O99" s="43" t="s">
        <v>3402</v>
      </c>
      <c r="P99">
        <v>97</v>
      </c>
    </row>
    <row r="100" spans="15:16" ht="14.25" x14ac:dyDescent="0.2">
      <c r="O100" s="43" t="s">
        <v>3431</v>
      </c>
      <c r="P100">
        <v>98</v>
      </c>
    </row>
    <row r="101" spans="15:16" ht="14.25" x14ac:dyDescent="0.2">
      <c r="O101" s="43" t="s">
        <v>7338</v>
      </c>
      <c r="P101">
        <v>99</v>
      </c>
    </row>
    <row r="102" spans="15:16" ht="14.25" x14ac:dyDescent="0.2">
      <c r="O102" s="43" t="s">
        <v>3438</v>
      </c>
      <c r="P102">
        <v>100</v>
      </c>
    </row>
    <row r="103" spans="15:16" ht="14.25" x14ac:dyDescent="0.2">
      <c r="O103" s="43" t="s">
        <v>3522</v>
      </c>
      <c r="P103">
        <v>101</v>
      </c>
    </row>
    <row r="104" spans="15:16" ht="14.25" x14ac:dyDescent="0.2">
      <c r="O104" s="43" t="s">
        <v>3627</v>
      </c>
      <c r="P104">
        <v>102</v>
      </c>
    </row>
    <row r="105" spans="15:16" ht="14.25" x14ac:dyDescent="0.2">
      <c r="O105" s="43" t="s">
        <v>3657</v>
      </c>
      <c r="P105">
        <v>103</v>
      </c>
    </row>
    <row r="106" spans="15:16" ht="14.25" x14ac:dyDescent="0.2">
      <c r="O106" s="43" t="s">
        <v>3708</v>
      </c>
      <c r="P106">
        <v>104</v>
      </c>
    </row>
    <row r="107" spans="15:16" ht="14.25" x14ac:dyDescent="0.2">
      <c r="O107" s="43" t="s">
        <v>3757</v>
      </c>
      <c r="P107">
        <v>105</v>
      </c>
    </row>
    <row r="108" spans="15:16" ht="14.25" x14ac:dyDescent="0.2">
      <c r="O108" s="43" t="s">
        <v>3834</v>
      </c>
      <c r="P108">
        <v>106</v>
      </c>
    </row>
    <row r="109" spans="15:16" ht="14.25" x14ac:dyDescent="0.2">
      <c r="O109" s="43" t="s">
        <v>3842</v>
      </c>
      <c r="P109">
        <v>107</v>
      </c>
    </row>
    <row r="110" spans="15:16" ht="14.25" x14ac:dyDescent="0.2">
      <c r="O110" s="43" t="s">
        <v>7339</v>
      </c>
      <c r="P110">
        <v>108</v>
      </c>
    </row>
    <row r="111" spans="15:16" ht="14.25" x14ac:dyDescent="0.2">
      <c r="O111" s="43" t="s">
        <v>3848</v>
      </c>
      <c r="P111">
        <v>109</v>
      </c>
    </row>
    <row r="112" spans="15:16" ht="14.25" x14ac:dyDescent="0.2">
      <c r="O112" s="43" t="s">
        <v>3860</v>
      </c>
      <c r="P112">
        <v>110</v>
      </c>
    </row>
    <row r="113" spans="15:16" ht="14.25" x14ac:dyDescent="0.2">
      <c r="O113" s="43" t="s">
        <v>3872</v>
      </c>
      <c r="P113">
        <v>111</v>
      </c>
    </row>
    <row r="114" spans="15:16" ht="14.25" x14ac:dyDescent="0.2">
      <c r="O114" s="43" t="s">
        <v>3961</v>
      </c>
      <c r="P114">
        <v>112</v>
      </c>
    </row>
    <row r="115" spans="15:16" ht="14.25" x14ac:dyDescent="0.2">
      <c r="O115" s="43" t="s">
        <v>3979</v>
      </c>
      <c r="P115">
        <v>113</v>
      </c>
    </row>
    <row r="116" spans="15:16" ht="14.25" x14ac:dyDescent="0.2">
      <c r="O116" s="43" t="s">
        <v>3996</v>
      </c>
      <c r="P116">
        <v>114</v>
      </c>
    </row>
    <row r="117" spans="15:16" ht="14.25" x14ac:dyDescent="0.2">
      <c r="O117" s="43" t="s">
        <v>7340</v>
      </c>
      <c r="P117">
        <v>115</v>
      </c>
    </row>
    <row r="118" spans="15:16" ht="14.25" x14ac:dyDescent="0.2">
      <c r="O118" s="43" t="s">
        <v>4047</v>
      </c>
      <c r="P118">
        <v>116</v>
      </c>
    </row>
    <row r="119" spans="15:16" ht="14.25" x14ac:dyDescent="0.2">
      <c r="O119" s="43" t="s">
        <v>4093</v>
      </c>
      <c r="P119">
        <v>117</v>
      </c>
    </row>
    <row r="120" spans="15:16" ht="14.25" x14ac:dyDescent="0.2">
      <c r="O120" s="43" t="s">
        <v>7341</v>
      </c>
      <c r="P120">
        <v>118</v>
      </c>
    </row>
    <row r="121" spans="15:16" ht="14.25" x14ac:dyDescent="0.2">
      <c r="O121" s="43" t="s">
        <v>4146</v>
      </c>
      <c r="P121">
        <v>119</v>
      </c>
    </row>
    <row r="122" spans="15:16" ht="14.25" x14ac:dyDescent="0.2">
      <c r="O122" s="43" t="s">
        <v>7342</v>
      </c>
      <c r="P122">
        <v>120</v>
      </c>
    </row>
    <row r="123" spans="15:16" ht="14.25" x14ac:dyDescent="0.2">
      <c r="O123" s="43" t="s">
        <v>4173</v>
      </c>
      <c r="P123">
        <v>121</v>
      </c>
    </row>
    <row r="124" spans="15:16" ht="14.25" x14ac:dyDescent="0.2">
      <c r="O124" s="43" t="s">
        <v>4173</v>
      </c>
      <c r="P124">
        <v>122</v>
      </c>
    </row>
    <row r="125" spans="15:16" ht="14.25" x14ac:dyDescent="0.2">
      <c r="O125" s="43" t="s">
        <v>4193</v>
      </c>
      <c r="P125">
        <v>123</v>
      </c>
    </row>
    <row r="126" spans="15:16" ht="14.25" x14ac:dyDescent="0.2">
      <c r="O126" s="43" t="s">
        <v>4214</v>
      </c>
      <c r="P126">
        <v>124</v>
      </c>
    </row>
    <row r="127" spans="15:16" ht="14.25" x14ac:dyDescent="0.2">
      <c r="O127" s="43" t="s">
        <v>4259</v>
      </c>
      <c r="P127">
        <v>125</v>
      </c>
    </row>
    <row r="128" spans="15:16" ht="14.25" x14ac:dyDescent="0.2">
      <c r="O128" s="43" t="s">
        <v>4266</v>
      </c>
      <c r="P128">
        <v>126</v>
      </c>
    </row>
    <row r="129" spans="15:16" ht="14.25" x14ac:dyDescent="0.2">
      <c r="O129" s="43" t="s">
        <v>4291</v>
      </c>
      <c r="P129">
        <v>127</v>
      </c>
    </row>
    <row r="130" spans="15:16" ht="14.25" x14ac:dyDescent="0.2">
      <c r="O130" s="43" t="s">
        <v>4428</v>
      </c>
      <c r="P130">
        <v>128</v>
      </c>
    </row>
    <row r="131" spans="15:16" ht="14.25" x14ac:dyDescent="0.2">
      <c r="O131" s="43" t="s">
        <v>4545</v>
      </c>
      <c r="P131">
        <v>129</v>
      </c>
    </row>
    <row r="132" spans="15:16" ht="14.25" x14ac:dyDescent="0.2">
      <c r="O132" s="43" t="s">
        <v>4579</v>
      </c>
      <c r="P132">
        <v>130</v>
      </c>
    </row>
    <row r="133" spans="15:16" ht="14.25" x14ac:dyDescent="0.2">
      <c r="O133" s="43" t="s">
        <v>4583</v>
      </c>
      <c r="P133">
        <v>131</v>
      </c>
    </row>
    <row r="134" spans="15:16" ht="14.25" x14ac:dyDescent="0.2">
      <c r="O134" s="43" t="s">
        <v>4619</v>
      </c>
      <c r="P134">
        <v>132</v>
      </c>
    </row>
    <row r="135" spans="15:16" ht="14.25" x14ac:dyDescent="0.2">
      <c r="O135" s="43" t="s">
        <v>4639</v>
      </c>
      <c r="P135">
        <v>133</v>
      </c>
    </row>
    <row r="136" spans="15:16" ht="14.25" x14ac:dyDescent="0.2">
      <c r="O136" s="43" t="s">
        <v>4648</v>
      </c>
      <c r="P136">
        <v>134</v>
      </c>
    </row>
    <row r="137" spans="15:16" ht="14.25" x14ac:dyDescent="0.2">
      <c r="O137" s="43" t="s">
        <v>4659</v>
      </c>
      <c r="P137">
        <v>135</v>
      </c>
    </row>
    <row r="138" spans="15:16" ht="14.25" x14ac:dyDescent="0.2">
      <c r="O138" s="43" t="s">
        <v>4668</v>
      </c>
      <c r="P138">
        <v>136</v>
      </c>
    </row>
    <row r="139" spans="15:16" ht="14.25" x14ac:dyDescent="0.2">
      <c r="O139" s="43" t="s">
        <v>4780</v>
      </c>
      <c r="P139">
        <v>137</v>
      </c>
    </row>
    <row r="140" spans="15:16" ht="14.25" x14ac:dyDescent="0.2">
      <c r="O140" s="43" t="s">
        <v>4836</v>
      </c>
      <c r="P140">
        <v>138</v>
      </c>
    </row>
    <row r="141" spans="15:16" ht="14.25" x14ac:dyDescent="0.2">
      <c r="O141" s="43" t="s">
        <v>4856</v>
      </c>
      <c r="P141">
        <v>139</v>
      </c>
    </row>
    <row r="142" spans="15:16" ht="14.25" x14ac:dyDescent="0.2">
      <c r="O142" s="43" t="s">
        <v>4871</v>
      </c>
      <c r="P142">
        <v>140</v>
      </c>
    </row>
    <row r="143" spans="15:16" ht="14.25" x14ac:dyDescent="0.2">
      <c r="O143" s="43" t="s">
        <v>4889</v>
      </c>
      <c r="P143">
        <v>141</v>
      </c>
    </row>
    <row r="144" spans="15:16" ht="14.25" x14ac:dyDescent="0.2">
      <c r="O144" s="43" t="s">
        <v>4915</v>
      </c>
      <c r="P144">
        <v>142</v>
      </c>
    </row>
    <row r="145" spans="15:16" ht="14.25" x14ac:dyDescent="0.2">
      <c r="O145" s="43" t="s">
        <v>4918</v>
      </c>
      <c r="P145">
        <v>143</v>
      </c>
    </row>
    <row r="146" spans="15:16" ht="14.25" x14ac:dyDescent="0.2">
      <c r="O146" s="43" t="s">
        <v>5077</v>
      </c>
      <c r="P146">
        <v>144</v>
      </c>
    </row>
    <row r="147" spans="15:16" ht="14.25" x14ac:dyDescent="0.2">
      <c r="O147" s="43" t="s">
        <v>5146</v>
      </c>
      <c r="P147">
        <v>145</v>
      </c>
    </row>
    <row r="148" spans="15:16" ht="14.25" x14ac:dyDescent="0.2">
      <c r="O148" s="43" t="s">
        <v>5186</v>
      </c>
      <c r="P148">
        <v>146</v>
      </c>
    </row>
    <row r="149" spans="15:16" ht="14.25" x14ac:dyDescent="0.2">
      <c r="O149" s="43" t="s">
        <v>5210</v>
      </c>
      <c r="P149">
        <v>147</v>
      </c>
    </row>
    <row r="150" spans="15:16" ht="14.25" x14ac:dyDescent="0.2">
      <c r="O150" s="43" t="s">
        <v>5245</v>
      </c>
      <c r="P150">
        <v>148</v>
      </c>
    </row>
    <row r="151" spans="15:16" ht="14.25" x14ac:dyDescent="0.2">
      <c r="O151" s="43" t="s">
        <v>5254</v>
      </c>
      <c r="P151">
        <v>149</v>
      </c>
    </row>
    <row r="152" spans="15:16" ht="14.25" x14ac:dyDescent="0.2">
      <c r="O152" s="43" t="s">
        <v>5272</v>
      </c>
      <c r="P152">
        <v>150</v>
      </c>
    </row>
    <row r="153" spans="15:16" ht="14.25" x14ac:dyDescent="0.2">
      <c r="O153" s="43" t="s">
        <v>5287</v>
      </c>
      <c r="P153">
        <v>151</v>
      </c>
    </row>
    <row r="154" spans="15:16" ht="14.25" x14ac:dyDescent="0.2">
      <c r="O154" s="43" t="s">
        <v>5294</v>
      </c>
      <c r="P154">
        <v>152</v>
      </c>
    </row>
    <row r="155" spans="15:16" ht="14.25" x14ac:dyDescent="0.2">
      <c r="O155" s="43" t="s">
        <v>5326</v>
      </c>
      <c r="P155">
        <v>153</v>
      </c>
    </row>
    <row r="156" spans="15:16" ht="14.25" x14ac:dyDescent="0.2">
      <c r="O156" s="43" t="s">
        <v>5341</v>
      </c>
      <c r="P156">
        <v>154</v>
      </c>
    </row>
    <row r="157" spans="15:16" ht="14.25" x14ac:dyDescent="0.2">
      <c r="O157" s="33" t="s">
        <v>5380</v>
      </c>
      <c r="P157">
        <v>155</v>
      </c>
    </row>
    <row r="158" spans="15:16" ht="14.25" x14ac:dyDescent="0.2">
      <c r="O158" s="43" t="s">
        <v>7343</v>
      </c>
      <c r="P158">
        <v>156</v>
      </c>
    </row>
    <row r="159" spans="15:16" ht="14.25" x14ac:dyDescent="0.2">
      <c r="O159" s="43" t="s">
        <v>5393</v>
      </c>
      <c r="P159">
        <v>157</v>
      </c>
    </row>
    <row r="160" spans="15:16" ht="14.25" x14ac:dyDescent="0.2">
      <c r="O160" s="43" t="s">
        <v>5560</v>
      </c>
      <c r="P160">
        <v>158</v>
      </c>
    </row>
    <row r="161" spans="15:16" ht="14.25" x14ac:dyDescent="0.2">
      <c r="O161" s="43" t="s">
        <v>5563</v>
      </c>
      <c r="P161">
        <v>159</v>
      </c>
    </row>
    <row r="162" spans="15:16" ht="14.25" x14ac:dyDescent="0.2">
      <c r="O162" s="43" t="s">
        <v>5628</v>
      </c>
      <c r="P162">
        <v>160</v>
      </c>
    </row>
    <row r="163" spans="15:16" ht="14.25" x14ac:dyDescent="0.2">
      <c r="O163" s="43" t="s">
        <v>5632</v>
      </c>
      <c r="P163">
        <v>161</v>
      </c>
    </row>
    <row r="164" spans="15:16" ht="14.25" x14ac:dyDescent="0.2">
      <c r="O164" s="43" t="s">
        <v>5661</v>
      </c>
      <c r="P164">
        <v>162</v>
      </c>
    </row>
    <row r="165" spans="15:16" ht="14.25" x14ac:dyDescent="0.2">
      <c r="O165" s="43" t="s">
        <v>5691</v>
      </c>
      <c r="P165">
        <v>163</v>
      </c>
    </row>
    <row r="166" spans="15:16" ht="14.25" x14ac:dyDescent="0.2">
      <c r="O166" s="43" t="s">
        <v>5706</v>
      </c>
      <c r="P166">
        <v>164</v>
      </c>
    </row>
    <row r="167" spans="15:16" ht="14.25" x14ac:dyDescent="0.2">
      <c r="O167" s="43" t="s">
        <v>5713</v>
      </c>
      <c r="P167">
        <v>165</v>
      </c>
    </row>
    <row r="168" spans="15:16" ht="14.25" x14ac:dyDescent="0.2">
      <c r="O168" s="43" t="s">
        <v>5724</v>
      </c>
      <c r="P168">
        <v>166</v>
      </c>
    </row>
    <row r="169" spans="15:16" ht="14.25" x14ac:dyDescent="0.2">
      <c r="O169" s="43" t="s">
        <v>5726</v>
      </c>
      <c r="P169">
        <v>167</v>
      </c>
    </row>
    <row r="170" spans="15:16" ht="14.25" x14ac:dyDescent="0.2">
      <c r="O170" s="43" t="s">
        <v>5749</v>
      </c>
      <c r="P170">
        <v>168</v>
      </c>
    </row>
    <row r="171" spans="15:16" ht="14.25" x14ac:dyDescent="0.2">
      <c r="O171" s="43" t="s">
        <v>5766</v>
      </c>
      <c r="P171">
        <v>169</v>
      </c>
    </row>
    <row r="172" spans="15:16" ht="14.25" x14ac:dyDescent="0.2">
      <c r="O172" s="43" t="s">
        <v>5778</v>
      </c>
      <c r="P172">
        <v>170</v>
      </c>
    </row>
    <row r="173" spans="15:16" ht="14.25" x14ac:dyDescent="0.2">
      <c r="O173" s="43" t="s">
        <v>5787</v>
      </c>
      <c r="P173">
        <v>171</v>
      </c>
    </row>
    <row r="174" spans="15:16" ht="14.25" x14ac:dyDescent="0.2">
      <c r="O174" s="43" t="s">
        <v>5796</v>
      </c>
      <c r="P174">
        <v>172</v>
      </c>
    </row>
    <row r="175" spans="15:16" ht="14.25" x14ac:dyDescent="0.2">
      <c r="O175" s="43" t="s">
        <v>5807</v>
      </c>
      <c r="P175">
        <v>173</v>
      </c>
    </row>
    <row r="176" spans="15:16" ht="14.25" x14ac:dyDescent="0.2">
      <c r="O176" s="43" t="s">
        <v>5810</v>
      </c>
      <c r="P176">
        <v>174</v>
      </c>
    </row>
    <row r="177" spans="15:16" ht="14.25" x14ac:dyDescent="0.2">
      <c r="O177" s="43" t="s">
        <v>5819</v>
      </c>
      <c r="P177">
        <v>175</v>
      </c>
    </row>
    <row r="178" spans="15:16" ht="14.25" x14ac:dyDescent="0.2">
      <c r="O178" s="43" t="s">
        <v>5892</v>
      </c>
      <c r="P178">
        <v>176</v>
      </c>
    </row>
    <row r="179" spans="15:16" ht="14.25" x14ac:dyDescent="0.2">
      <c r="O179" s="43" t="s">
        <v>5993</v>
      </c>
      <c r="P179">
        <v>177</v>
      </c>
    </row>
    <row r="180" spans="15:16" ht="14.25" x14ac:dyDescent="0.2">
      <c r="O180" s="43" t="s">
        <v>6006</v>
      </c>
      <c r="P180">
        <v>178</v>
      </c>
    </row>
    <row r="181" spans="15:16" ht="14.25" x14ac:dyDescent="0.2">
      <c r="O181" s="43" t="s">
        <v>6011</v>
      </c>
      <c r="P181">
        <v>179</v>
      </c>
    </row>
    <row r="182" spans="15:16" ht="14.25" x14ac:dyDescent="0.2">
      <c r="O182" s="43" t="s">
        <v>6084</v>
      </c>
      <c r="P182">
        <v>180</v>
      </c>
    </row>
    <row r="183" spans="15:16" ht="14.25" x14ac:dyDescent="0.2">
      <c r="O183" s="43" t="s">
        <v>6102</v>
      </c>
      <c r="P183">
        <v>181</v>
      </c>
    </row>
    <row r="184" spans="15:16" ht="14.25" x14ac:dyDescent="0.2">
      <c r="O184" s="43" t="s">
        <v>6150</v>
      </c>
      <c r="P184">
        <v>182</v>
      </c>
    </row>
    <row r="185" spans="15:16" ht="14.25" x14ac:dyDescent="0.2">
      <c r="O185" s="43" t="s">
        <v>6181</v>
      </c>
      <c r="P185">
        <v>183</v>
      </c>
    </row>
    <row r="186" spans="15:16" ht="14.25" x14ac:dyDescent="0.2">
      <c r="O186" s="43" t="s">
        <v>6189</v>
      </c>
      <c r="P186">
        <v>184</v>
      </c>
    </row>
    <row r="187" spans="15:16" ht="14.25" x14ac:dyDescent="0.2">
      <c r="O187" s="43" t="s">
        <v>6217</v>
      </c>
      <c r="P187">
        <v>185</v>
      </c>
    </row>
    <row r="188" spans="15:16" ht="14.25" x14ac:dyDescent="0.2">
      <c r="O188" s="43" t="s">
        <v>6228</v>
      </c>
      <c r="P188">
        <v>186</v>
      </c>
    </row>
    <row r="189" spans="15:16" ht="14.25" x14ac:dyDescent="0.2">
      <c r="O189" s="43" t="s">
        <v>6243</v>
      </c>
      <c r="P189">
        <v>187</v>
      </c>
    </row>
    <row r="190" spans="15:16" ht="14.25" x14ac:dyDescent="0.2">
      <c r="O190" s="43" t="s">
        <v>6273</v>
      </c>
      <c r="P190">
        <v>188</v>
      </c>
    </row>
    <row r="191" spans="15:16" ht="14.25" x14ac:dyDescent="0.2">
      <c r="O191" s="43" t="s">
        <v>6293</v>
      </c>
      <c r="P191">
        <v>189</v>
      </c>
    </row>
    <row r="192" spans="15:16" ht="14.25" x14ac:dyDescent="0.2">
      <c r="O192" s="43" t="s">
        <v>6300</v>
      </c>
      <c r="P192">
        <v>190</v>
      </c>
    </row>
    <row r="193" spans="15:16" ht="14.25" x14ac:dyDescent="0.2">
      <c r="O193" s="43" t="s">
        <v>6339</v>
      </c>
      <c r="P193">
        <v>191</v>
      </c>
    </row>
    <row r="194" spans="15:16" ht="14.25" x14ac:dyDescent="0.2">
      <c r="O194" s="43" t="s">
        <v>6342</v>
      </c>
      <c r="P194">
        <v>192</v>
      </c>
    </row>
    <row r="195" spans="15:16" ht="14.25" x14ac:dyDescent="0.2">
      <c r="O195" s="33" t="s">
        <v>5386</v>
      </c>
      <c r="P195">
        <v>193</v>
      </c>
    </row>
    <row r="196" spans="15:16" ht="14.25" x14ac:dyDescent="0.2">
      <c r="O196" s="33" t="s">
        <v>6356</v>
      </c>
      <c r="P196">
        <v>194</v>
      </c>
    </row>
    <row r="197" spans="15:16" ht="14.25" x14ac:dyDescent="0.2">
      <c r="O197" s="33" t="s">
        <v>6362</v>
      </c>
      <c r="P197">
        <v>195</v>
      </c>
    </row>
    <row r="198" spans="15:16" ht="14.25" x14ac:dyDescent="0.2">
      <c r="O198" s="43" t="s">
        <v>6383</v>
      </c>
      <c r="P198">
        <v>196</v>
      </c>
    </row>
    <row r="199" spans="15:16" ht="14.25" x14ac:dyDescent="0.2">
      <c r="O199" s="43" t="s">
        <v>6413</v>
      </c>
      <c r="P199">
        <v>197</v>
      </c>
    </row>
    <row r="200" spans="15:16" ht="14.25" x14ac:dyDescent="0.2">
      <c r="O200" s="43" t="s">
        <v>6451</v>
      </c>
      <c r="P200">
        <v>198</v>
      </c>
    </row>
    <row r="201" spans="15:16" ht="14.25" x14ac:dyDescent="0.2">
      <c r="O201" s="43" t="s">
        <v>6458</v>
      </c>
      <c r="P201">
        <v>199</v>
      </c>
    </row>
    <row r="202" spans="15:16" ht="14.25" x14ac:dyDescent="0.2">
      <c r="O202" s="43" t="s">
        <v>6482</v>
      </c>
      <c r="P202">
        <v>200</v>
      </c>
    </row>
    <row r="203" spans="15:16" ht="14.25" x14ac:dyDescent="0.2">
      <c r="O203" s="43" t="s">
        <v>6525</v>
      </c>
      <c r="P203">
        <v>201</v>
      </c>
    </row>
    <row r="204" spans="15:16" ht="14.25" x14ac:dyDescent="0.2">
      <c r="O204" s="43" t="s">
        <v>6550</v>
      </c>
      <c r="P204">
        <v>202</v>
      </c>
    </row>
    <row r="205" spans="15:16" ht="14.25" x14ac:dyDescent="0.2">
      <c r="O205" s="43" t="s">
        <v>6561</v>
      </c>
      <c r="P205">
        <v>203</v>
      </c>
    </row>
    <row r="206" spans="15:16" ht="14.25" x14ac:dyDescent="0.2">
      <c r="O206" s="43" t="s">
        <v>6577</v>
      </c>
      <c r="P206">
        <v>204</v>
      </c>
    </row>
    <row r="207" spans="15:16" ht="14.25" x14ac:dyDescent="0.2">
      <c r="O207" s="43" t="s">
        <v>6601</v>
      </c>
      <c r="P207">
        <v>205</v>
      </c>
    </row>
    <row r="208" spans="15:16" ht="14.25" x14ac:dyDescent="0.2">
      <c r="O208" s="43" t="s">
        <v>6603</v>
      </c>
      <c r="P208">
        <v>206</v>
      </c>
    </row>
    <row r="209" spans="15:16" ht="14.25" x14ac:dyDescent="0.2">
      <c r="O209" s="33" t="s">
        <v>7344</v>
      </c>
      <c r="P209">
        <v>207</v>
      </c>
    </row>
    <row r="210" spans="15:16" ht="14.25" x14ac:dyDescent="0.2">
      <c r="O210" s="43" t="s">
        <v>6611</v>
      </c>
      <c r="P210">
        <v>208</v>
      </c>
    </row>
    <row r="211" spans="15:16" ht="14.25" x14ac:dyDescent="0.2">
      <c r="O211" s="43" t="s">
        <v>6613</v>
      </c>
      <c r="P211">
        <v>209</v>
      </c>
    </row>
    <row r="212" spans="15:16" ht="14.25" x14ac:dyDescent="0.2">
      <c r="O212" s="43" t="s">
        <v>6673</v>
      </c>
      <c r="P212">
        <v>210</v>
      </c>
    </row>
    <row r="213" spans="15:16" ht="14.25" x14ac:dyDescent="0.2">
      <c r="O213" s="43" t="s">
        <v>6693</v>
      </c>
      <c r="P213">
        <v>211</v>
      </c>
    </row>
    <row r="214" spans="15:16" ht="14.25" x14ac:dyDescent="0.2">
      <c r="O214" s="43" t="s">
        <v>6747</v>
      </c>
      <c r="P214">
        <v>212</v>
      </c>
    </row>
    <row r="215" spans="15:16" ht="14.25" x14ac:dyDescent="0.2">
      <c r="O215" s="43" t="s">
        <v>6761</v>
      </c>
      <c r="P215">
        <v>213</v>
      </c>
    </row>
    <row r="216" spans="15:16" ht="14.25" x14ac:dyDescent="0.2">
      <c r="O216" s="43" t="s">
        <v>6843</v>
      </c>
      <c r="P216">
        <v>214</v>
      </c>
    </row>
    <row r="217" spans="15:16" ht="14.25" x14ac:dyDescent="0.2">
      <c r="O217" s="43" t="s">
        <v>7345</v>
      </c>
      <c r="P217">
        <v>215</v>
      </c>
    </row>
    <row r="218" spans="15:16" ht="14.25" x14ac:dyDescent="0.2">
      <c r="O218" s="43" t="s">
        <v>7346</v>
      </c>
      <c r="P218">
        <v>216</v>
      </c>
    </row>
    <row r="219" spans="15:16" ht="14.25" x14ac:dyDescent="0.2">
      <c r="O219" s="43" t="s">
        <v>6851</v>
      </c>
      <c r="P219">
        <v>217</v>
      </c>
    </row>
    <row r="220" spans="15:16" ht="14.25" x14ac:dyDescent="0.2">
      <c r="O220" s="43" t="s">
        <v>6922</v>
      </c>
      <c r="P220">
        <v>218</v>
      </c>
    </row>
    <row r="221" spans="15:16" ht="14.25" x14ac:dyDescent="0.2">
      <c r="O221" s="43" t="s">
        <v>6950</v>
      </c>
      <c r="P221">
        <v>219</v>
      </c>
    </row>
    <row r="222" spans="15:16" ht="14.25" x14ac:dyDescent="0.2">
      <c r="O222" s="43" t="s">
        <v>6983</v>
      </c>
      <c r="P222">
        <v>220</v>
      </c>
    </row>
    <row r="223" spans="15:16" ht="14.25" x14ac:dyDescent="0.2">
      <c r="O223" s="43" t="s">
        <v>7003</v>
      </c>
      <c r="P223">
        <v>221</v>
      </c>
    </row>
    <row r="224" spans="15:16" ht="14.25" x14ac:dyDescent="0.2">
      <c r="O224" s="43" t="s">
        <v>7010</v>
      </c>
      <c r="P224">
        <v>222</v>
      </c>
    </row>
    <row r="225" spans="15:16" ht="14.25" x14ac:dyDescent="0.2">
      <c r="O225" s="43" t="s">
        <v>7023</v>
      </c>
      <c r="P225">
        <v>223</v>
      </c>
    </row>
    <row r="226" spans="15:16" ht="14.25" x14ac:dyDescent="0.2">
      <c r="O226" s="43" t="s">
        <v>7035</v>
      </c>
      <c r="P226">
        <v>224</v>
      </c>
    </row>
    <row r="227" spans="15:16" ht="14.25" x14ac:dyDescent="0.2">
      <c r="O227" s="43" t="s">
        <v>7048</v>
      </c>
      <c r="P227">
        <v>225</v>
      </c>
    </row>
    <row r="228" spans="15:16" ht="14.25" x14ac:dyDescent="0.2">
      <c r="O228" s="43" t="s">
        <v>7080</v>
      </c>
      <c r="P228">
        <v>226</v>
      </c>
    </row>
    <row r="229" spans="15:16" ht="14.25" x14ac:dyDescent="0.2">
      <c r="O229" s="43" t="s">
        <v>7347</v>
      </c>
      <c r="P229">
        <v>227</v>
      </c>
    </row>
    <row r="230" spans="15:16" ht="14.25" x14ac:dyDescent="0.2">
      <c r="O230" s="43" t="s">
        <v>7090</v>
      </c>
      <c r="P230">
        <v>228</v>
      </c>
    </row>
    <row r="231" spans="15:16" ht="14.25" x14ac:dyDescent="0.2">
      <c r="O231" s="43" t="s">
        <v>7348</v>
      </c>
      <c r="P231">
        <v>229</v>
      </c>
    </row>
    <row r="232" spans="15:16" ht="14.25" x14ac:dyDescent="0.2">
      <c r="O232" s="43" t="s">
        <v>7097</v>
      </c>
      <c r="P232">
        <v>230</v>
      </c>
    </row>
    <row r="233" spans="15:16" ht="14.25" x14ac:dyDescent="0.2">
      <c r="O233" s="43" t="s">
        <v>7103</v>
      </c>
      <c r="P233">
        <v>231</v>
      </c>
    </row>
    <row r="234" spans="15:16" ht="14.25" x14ac:dyDescent="0.2">
      <c r="O234" s="43" t="s">
        <v>7107</v>
      </c>
      <c r="P234">
        <v>232</v>
      </c>
    </row>
    <row r="235" spans="15:16" ht="14.25" x14ac:dyDescent="0.2">
      <c r="O235" s="43" t="s">
        <v>7125</v>
      </c>
      <c r="P235">
        <v>233</v>
      </c>
    </row>
    <row r="236" spans="15:16" ht="14.25" x14ac:dyDescent="0.2">
      <c r="O236" s="43" t="s">
        <v>7134</v>
      </c>
      <c r="P236">
        <v>234</v>
      </c>
    </row>
    <row r="237" spans="15:16" ht="14.25" x14ac:dyDescent="0.2">
      <c r="O237" s="43" t="s">
        <v>7174</v>
      </c>
      <c r="P237">
        <v>235</v>
      </c>
    </row>
    <row r="238" spans="15:16" ht="14.25" x14ac:dyDescent="0.2">
      <c r="O238" s="43" t="s">
        <v>7191</v>
      </c>
      <c r="P238">
        <v>236</v>
      </c>
    </row>
    <row r="239" spans="15:16" ht="14.25" x14ac:dyDescent="0.2">
      <c r="O239" s="43" t="s">
        <v>7196</v>
      </c>
      <c r="P239">
        <v>237</v>
      </c>
    </row>
    <row r="240" spans="15:16" ht="14.25" x14ac:dyDescent="0.2">
      <c r="O240" s="43" t="s">
        <v>7228</v>
      </c>
      <c r="P240">
        <v>238</v>
      </c>
    </row>
    <row r="241" spans="15:16" ht="14.25" x14ac:dyDescent="0.2">
      <c r="O241" s="43" t="s">
        <v>7260</v>
      </c>
      <c r="P241">
        <v>239</v>
      </c>
    </row>
    <row r="242" spans="15:16" ht="14.25" x14ac:dyDescent="0.2">
      <c r="O242" s="43" t="s">
        <v>0</v>
      </c>
      <c r="P242">
        <v>240</v>
      </c>
    </row>
    <row r="243" spans="15:16" ht="14.25" x14ac:dyDescent="0.2">
      <c r="O243" s="43" t="s">
        <v>6379</v>
      </c>
      <c r="P243">
        <v>241</v>
      </c>
    </row>
    <row r="244" spans="15:16" ht="14.25" x14ac:dyDescent="0.2">
      <c r="O244" s="43" t="s">
        <v>7349</v>
      </c>
      <c r="P244">
        <v>242</v>
      </c>
    </row>
    <row r="245" spans="15:16" ht="14.25" x14ac:dyDescent="0.2">
      <c r="O245" s="43" t="s">
        <v>5131</v>
      </c>
      <c r="P245">
        <v>243</v>
      </c>
    </row>
    <row r="246" spans="15:16" ht="14.25" x14ac:dyDescent="0.2">
      <c r="O246" s="43" t="s">
        <v>4565</v>
      </c>
      <c r="P246">
        <v>244</v>
      </c>
    </row>
    <row r="247" spans="15:16" ht="14.25" x14ac:dyDescent="0.2">
      <c r="O247" s="43" t="s">
        <v>4571</v>
      </c>
      <c r="P247">
        <v>245</v>
      </c>
    </row>
    <row r="248" spans="15:16" ht="14.25" x14ac:dyDescent="0.2">
      <c r="O248" s="43" t="s">
        <v>7350</v>
      </c>
      <c r="P248">
        <v>246</v>
      </c>
    </row>
    <row r="249" spans="15:16" ht="14.25" x14ac:dyDescent="0.2">
      <c r="O249" s="43" t="s">
        <v>1366</v>
      </c>
      <c r="P249">
        <v>247</v>
      </c>
    </row>
    <row r="250" spans="15:16" ht="14.25" x14ac:dyDescent="0.2">
      <c r="O250" s="43" t="s">
        <v>7351</v>
      </c>
      <c r="P250">
        <v>248</v>
      </c>
    </row>
    <row r="251" spans="15:16" ht="14.25" x14ac:dyDescent="0.2">
      <c r="O251" s="43" t="s">
        <v>7352</v>
      </c>
      <c r="P251">
        <v>249</v>
      </c>
    </row>
    <row r="252" spans="15:16" ht="14.25" x14ac:dyDescent="0.2">
      <c r="O252" s="43" t="s">
        <v>5293</v>
      </c>
      <c r="P252">
        <v>250</v>
      </c>
    </row>
    <row r="253" spans="15:16" ht="14.25" x14ac:dyDescent="0.2">
      <c r="O253" s="43" t="s">
        <v>3427</v>
      </c>
      <c r="P253">
        <v>251</v>
      </c>
    </row>
    <row r="254" spans="15:16" ht="14.25" x14ac:dyDescent="0.2">
      <c r="O254" s="43" t="s">
        <v>7353</v>
      </c>
      <c r="P254">
        <v>252</v>
      </c>
    </row>
    <row r="255" spans="15:16" ht="14.25" x14ac:dyDescent="0.2">
      <c r="O255" s="43" t="s">
        <v>2169</v>
      </c>
      <c r="P255">
        <v>253</v>
      </c>
    </row>
    <row r="256" spans="15:16" ht="14.25" x14ac:dyDescent="0.2">
      <c r="O256" s="43" t="s">
        <v>7354</v>
      </c>
      <c r="P256">
        <v>254</v>
      </c>
    </row>
    <row r="257" spans="15:16" ht="14.25" x14ac:dyDescent="0.2">
      <c r="O257" s="43" t="s">
        <v>7044</v>
      </c>
      <c r="P257">
        <v>255</v>
      </c>
    </row>
    <row r="258" spans="15:16" ht="14.25" x14ac:dyDescent="0.2">
      <c r="O258" s="43" t="s">
        <v>7355</v>
      </c>
      <c r="P258">
        <v>256</v>
      </c>
    </row>
    <row r="259" spans="15:16" ht="14.25" x14ac:dyDescent="0.2">
      <c r="O259" s="43" t="s">
        <v>2412</v>
      </c>
      <c r="P259">
        <v>257</v>
      </c>
    </row>
    <row r="260" spans="15:16" ht="14.25" x14ac:dyDescent="0.2">
      <c r="O260" s="44" t="s">
        <v>1901</v>
      </c>
      <c r="P260">
        <v>258</v>
      </c>
    </row>
    <row r="261" spans="15:16" ht="14.25" x14ac:dyDescent="0.2">
      <c r="O261" s="44" t="s">
        <v>7356</v>
      </c>
      <c r="P261">
        <v>259</v>
      </c>
    </row>
    <row r="262" spans="15:16" ht="14.25" x14ac:dyDescent="0.2">
      <c r="O262" s="44" t="s">
        <v>5781</v>
      </c>
      <c r="P262">
        <v>260</v>
      </c>
    </row>
    <row r="263" spans="15:16" ht="14.25" x14ac:dyDescent="0.2">
      <c r="O263" s="44" t="s">
        <v>7357</v>
      </c>
      <c r="P263">
        <v>261</v>
      </c>
    </row>
    <row r="264" spans="15:16" ht="14.25" x14ac:dyDescent="0.2">
      <c r="O264" s="44" t="s">
        <v>7358</v>
      </c>
      <c r="P264">
        <v>262</v>
      </c>
    </row>
    <row r="265" spans="15:16" ht="14.25" x14ac:dyDescent="0.2">
      <c r="O265" s="44" t="s">
        <v>7359</v>
      </c>
      <c r="P265">
        <v>263</v>
      </c>
    </row>
    <row r="266" spans="15:16" ht="14.25" x14ac:dyDescent="0.2">
      <c r="O266" s="44" t="s">
        <v>7360</v>
      </c>
      <c r="P266">
        <v>264</v>
      </c>
    </row>
    <row r="267" spans="15:16" ht="14.25" x14ac:dyDescent="0.2">
      <c r="O267" s="44" t="s">
        <v>7361</v>
      </c>
      <c r="P267">
        <v>265</v>
      </c>
    </row>
    <row r="268" spans="15:16" ht="14.25" x14ac:dyDescent="0.2">
      <c r="O268" s="44" t="s">
        <v>7362</v>
      </c>
      <c r="P268">
        <v>266</v>
      </c>
    </row>
    <row r="269" spans="15:16" ht="14.25" x14ac:dyDescent="0.2">
      <c r="O269" s="43" t="s">
        <v>5746</v>
      </c>
      <c r="P269">
        <v>267</v>
      </c>
    </row>
    <row r="270" spans="15:16" ht="14.25" x14ac:dyDescent="0.2">
      <c r="O270" s="43" t="s">
        <v>1931</v>
      </c>
      <c r="P270">
        <v>268</v>
      </c>
    </row>
    <row r="271" spans="15:16" ht="14.25" x14ac:dyDescent="0.2">
      <c r="O271" s="43" t="s">
        <v>825</v>
      </c>
      <c r="P271">
        <v>269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2021</vt:lpstr>
      <vt:lpstr>Δεδομένα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Κωνσταντίνα</cp:lastModifiedBy>
  <dcterms:created xsi:type="dcterms:W3CDTF">2022-03-08T06:45:29Z</dcterms:created>
  <dcterms:modified xsi:type="dcterms:W3CDTF">2024-08-12T07:17:20Z</dcterms:modified>
</cp:coreProperties>
</file>